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olors2.xml" ContentType="application/vnd.ms-office.chartcolorstyle+xml"/>
  <Override PartName="/xl/worksheets/sheet1.xml" ContentType="application/vnd.openxmlformats-officedocument.spreadsheetml.worksheet+xml"/>
  <Override PartName="/xl/charts/chart2.xml" ContentType="application/vnd.openxmlformats-officedocument.drawingml.chart+xml"/>
  <Override PartName="/xl/charts/style2.xml" ContentType="application/vnd.ms-office.chartstyle+xml"/>
  <Override PartName="/xl/charts/style1.xml" ContentType="application/vnd.ms-office.chartstyl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6.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barthol\Documents\PROJECTS\SHRP2 R19-A\Documents\"/>
    </mc:Choice>
  </mc:AlternateContent>
  <bookViews>
    <workbookView xWindow="0" yWindow="0" windowWidth="19200" windowHeight="7755" activeTab="1"/>
  </bookViews>
  <sheets>
    <sheet name="Instructions" sheetId="3" r:id="rId1"/>
    <sheet name="Input Parameters" sheetId="2" r:id="rId2"/>
    <sheet name="Monte Carlo Trial Results" sheetId="4" r:id="rId3"/>
    <sheet name="Chloride Diffusion Coefficient" sheetId="6" r:id="rId4"/>
    <sheet name="List boxes" sheetId="7" r:id="rId5"/>
    <sheet name="Sheet1" sheetId="8" r:id="rId6"/>
  </sheets>
  <definedNames>
    <definedName name="ageing_exponent">'List boxes'!$B$2:$B$5</definedName>
    <definedName name="_xlnm.Print_Titles" localSheetId="0">Instructions!$1:$8</definedName>
    <definedName name="_xlnm.Print_Titles" localSheetId="2">'Monte Carlo Trial Results'!$1:$7</definedName>
    <definedName name="Transfer_function">'List boxes'!$B$9:$B$10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75" i="6" l="1"/>
  <c r="D75" i="6"/>
  <c r="K35" i="6"/>
  <c r="F35" i="6" s="1"/>
  <c r="F75" i="6" s="1"/>
  <c r="B35" i="6"/>
  <c r="B75" i="6" s="1"/>
  <c r="G35" i="6" l="1"/>
  <c r="G75" i="6" s="1"/>
  <c r="E35" i="6"/>
  <c r="E75" i="6" s="1"/>
  <c r="H35" i="6"/>
  <c r="H75" i="6" s="1"/>
  <c r="I35" i="6"/>
  <c r="I75" i="6" s="1"/>
  <c r="K75" i="6"/>
  <c r="J35" i="6"/>
  <c r="J75" i="6" s="1"/>
  <c r="F26" i="2"/>
  <c r="E26" i="2"/>
  <c r="E32" i="2" l="1"/>
  <c r="K32" i="2"/>
  <c r="K31" i="2" s="1"/>
  <c r="J32" i="2"/>
  <c r="J31" i="2" s="1"/>
  <c r="D31" i="2"/>
  <c r="E31" i="2"/>
  <c r="F10" i="7" l="1"/>
  <c r="F32" i="2" s="1"/>
  <c r="L32" i="2" s="1"/>
  <c r="M32" i="2" s="1"/>
  <c r="F31" i="2" l="1"/>
  <c r="L31" i="2" s="1"/>
  <c r="M31" i="2" s="1"/>
  <c r="G31" i="2"/>
  <c r="E16" i="2"/>
  <c r="E15" i="2"/>
  <c r="G33" i="2" l="1"/>
  <c r="C46" i="2" l="1"/>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993" i="4"/>
  <c r="D994" i="4"/>
  <c r="D995" i="4"/>
  <c r="D996" i="4"/>
  <c r="D997" i="4"/>
  <c r="D998" i="4"/>
  <c r="D999" i="4"/>
  <c r="D1000" i="4"/>
  <c r="D1001" i="4"/>
  <c r="D1002" i="4"/>
  <c r="D1003" i="4"/>
  <c r="D1004" i="4"/>
  <c r="D1005" i="4"/>
  <c r="D1006" i="4"/>
  <c r="E1006" i="4" s="1"/>
  <c r="D1007" i="4"/>
  <c r="E1007" i="4" s="1"/>
  <c r="D1008" i="4"/>
  <c r="E1008" i="4" s="1"/>
  <c r="D1009" i="4"/>
  <c r="E1009" i="4" s="1"/>
  <c r="D1010" i="4"/>
  <c r="E1010" i="4" s="1"/>
  <c r="D1011" i="4"/>
  <c r="E1011" i="4" s="1"/>
  <c r="D1012" i="4"/>
  <c r="E1012" i="4" s="1"/>
  <c r="D1013" i="4"/>
  <c r="E1013" i="4" s="1"/>
  <c r="D1014" i="4"/>
  <c r="E1014" i="4" s="1"/>
  <c r="D1015" i="4"/>
  <c r="E1015" i="4" s="1"/>
  <c r="D1016" i="4"/>
  <c r="E1016" i="4" s="1"/>
  <c r="D1017" i="4"/>
  <c r="E1017" i="4" s="1"/>
  <c r="D1018" i="4"/>
  <c r="E1018" i="4" s="1"/>
  <c r="D1019" i="4"/>
  <c r="E1019" i="4" s="1"/>
  <c r="D1020" i="4"/>
  <c r="E1020" i="4" s="1"/>
  <c r="D1021" i="4"/>
  <c r="E1021" i="4" s="1"/>
  <c r="D1022" i="4"/>
  <c r="E1022" i="4" s="1"/>
  <c r="D1023" i="4"/>
  <c r="E1023" i="4" s="1"/>
  <c r="D1024" i="4"/>
  <c r="E1024" i="4" s="1"/>
  <c r="D1025" i="4"/>
  <c r="E1025" i="4" s="1"/>
  <c r="D1026" i="4"/>
  <c r="E1026" i="4" s="1"/>
  <c r="D1027" i="4"/>
  <c r="E1027" i="4" s="1"/>
  <c r="D1028" i="4"/>
  <c r="E1028" i="4" s="1"/>
  <c r="D1029" i="4"/>
  <c r="E1029" i="4" s="1"/>
  <c r="D1030" i="4"/>
  <c r="E1030" i="4" s="1"/>
  <c r="D1031" i="4"/>
  <c r="E1031" i="4" s="1"/>
  <c r="D1032" i="4"/>
  <c r="E1032" i="4" s="1"/>
  <c r="D1033" i="4"/>
  <c r="E1033" i="4" s="1"/>
  <c r="D1034" i="4"/>
  <c r="E1034" i="4" s="1"/>
  <c r="D1035" i="4"/>
  <c r="E1035" i="4" s="1"/>
  <c r="D1036" i="4"/>
  <c r="E1036" i="4" s="1"/>
  <c r="D1037" i="4"/>
  <c r="E1037" i="4" s="1"/>
  <c r="D1038" i="4"/>
  <c r="E1038" i="4" s="1"/>
  <c r="D1039" i="4"/>
  <c r="E1039" i="4" s="1"/>
  <c r="D1040" i="4"/>
  <c r="E1040" i="4" s="1"/>
  <c r="D1041" i="4"/>
  <c r="E1041" i="4" s="1"/>
  <c r="D1042" i="4"/>
  <c r="E1042" i="4" s="1"/>
  <c r="D1043" i="4"/>
  <c r="E1043" i="4" s="1"/>
  <c r="D1044" i="4"/>
  <c r="E1044" i="4" s="1"/>
  <c r="D1045" i="4"/>
  <c r="E1045" i="4" s="1"/>
  <c r="D1046" i="4"/>
  <c r="E1046" i="4" s="1"/>
  <c r="D1047" i="4"/>
  <c r="E1047" i="4" s="1"/>
  <c r="D1048" i="4"/>
  <c r="E1048" i="4" s="1"/>
  <c r="D1049" i="4"/>
  <c r="E1049" i="4" s="1"/>
  <c r="D1050" i="4"/>
  <c r="E1050" i="4" s="1"/>
  <c r="D1051" i="4"/>
  <c r="E1051" i="4" s="1"/>
  <c r="D1052" i="4"/>
  <c r="E1052" i="4" s="1"/>
  <c r="D1053" i="4"/>
  <c r="E1053" i="4" s="1"/>
  <c r="D1054" i="4"/>
  <c r="E1054" i="4" s="1"/>
  <c r="D1055" i="4"/>
  <c r="E1055" i="4" s="1"/>
  <c r="D1056" i="4"/>
  <c r="E1056" i="4" s="1"/>
  <c r="D1057" i="4"/>
  <c r="E1057" i="4" s="1"/>
  <c r="D1058" i="4"/>
  <c r="E1058" i="4" s="1"/>
  <c r="D1059" i="4"/>
  <c r="E1059" i="4" s="1"/>
  <c r="D1060" i="4"/>
  <c r="E1060" i="4" s="1"/>
  <c r="D1061" i="4"/>
  <c r="E1061" i="4" s="1"/>
  <c r="D1062" i="4"/>
  <c r="E1062" i="4" s="1"/>
  <c r="D1063" i="4"/>
  <c r="E1063" i="4" s="1"/>
  <c r="D1064" i="4"/>
  <c r="E1064" i="4" s="1"/>
  <c r="D1065" i="4"/>
  <c r="E1065" i="4" s="1"/>
  <c r="D1066" i="4"/>
  <c r="E1066" i="4" s="1"/>
  <c r="D1067" i="4"/>
  <c r="E1067" i="4" s="1"/>
  <c r="D1068" i="4"/>
  <c r="E1068" i="4" s="1"/>
  <c r="D1069" i="4"/>
  <c r="E1069" i="4" s="1"/>
  <c r="D1070" i="4"/>
  <c r="E1070" i="4" s="1"/>
  <c r="D1071" i="4"/>
  <c r="E1071" i="4" s="1"/>
  <c r="D1072" i="4"/>
  <c r="E1072" i="4" s="1"/>
  <c r="D1073" i="4"/>
  <c r="E1073" i="4" s="1"/>
  <c r="D1074" i="4"/>
  <c r="E1074" i="4" s="1"/>
  <c r="D1075" i="4"/>
  <c r="E1075" i="4" s="1"/>
  <c r="D1076" i="4"/>
  <c r="E1076" i="4" s="1"/>
  <c r="D1077" i="4"/>
  <c r="E1077" i="4" s="1"/>
  <c r="D1078" i="4"/>
  <c r="E1078" i="4" s="1"/>
  <c r="D1079" i="4"/>
  <c r="E1079" i="4" s="1"/>
  <c r="D1080" i="4"/>
  <c r="E1080" i="4" s="1"/>
  <c r="D1081" i="4"/>
  <c r="E1081" i="4" s="1"/>
  <c r="D1082" i="4"/>
  <c r="E1082" i="4" s="1"/>
  <c r="D1083" i="4"/>
  <c r="E1083" i="4" s="1"/>
  <c r="D1084" i="4"/>
  <c r="E1084" i="4" s="1"/>
  <c r="D1085" i="4"/>
  <c r="E1085" i="4" s="1"/>
  <c r="D1086" i="4"/>
  <c r="E1086" i="4" s="1"/>
  <c r="D1087" i="4"/>
  <c r="E1087" i="4" s="1"/>
  <c r="D1088" i="4"/>
  <c r="E1088" i="4" s="1"/>
  <c r="D1089" i="4"/>
  <c r="E1089" i="4" s="1"/>
  <c r="D1090" i="4"/>
  <c r="E1090" i="4" s="1"/>
  <c r="D1091" i="4"/>
  <c r="E1091" i="4" s="1"/>
  <c r="D1092" i="4"/>
  <c r="E1092" i="4" s="1"/>
  <c r="D1093" i="4"/>
  <c r="E1093" i="4" s="1"/>
  <c r="D1094" i="4"/>
  <c r="E1094" i="4" s="1"/>
  <c r="D1095" i="4"/>
  <c r="E1095" i="4" s="1"/>
  <c r="D1096" i="4"/>
  <c r="E1096" i="4" s="1"/>
  <c r="D1097" i="4"/>
  <c r="E1097" i="4" s="1"/>
  <c r="D1098" i="4"/>
  <c r="E1098" i="4" s="1"/>
  <c r="D1099" i="4"/>
  <c r="E1099" i="4" s="1"/>
  <c r="D1100" i="4"/>
  <c r="E1100" i="4" s="1"/>
  <c r="D1101" i="4"/>
  <c r="E1101" i="4" s="1"/>
  <c r="D1102" i="4"/>
  <c r="E1102" i="4" s="1"/>
  <c r="D1103" i="4"/>
  <c r="E1103" i="4" s="1"/>
  <c r="D1104" i="4"/>
  <c r="E1104" i="4" s="1"/>
  <c r="D1105" i="4"/>
  <c r="E1105" i="4" s="1"/>
  <c r="D1106" i="4"/>
  <c r="E1106" i="4" s="1"/>
  <c r="D1107" i="4"/>
  <c r="E1107" i="4" s="1"/>
  <c r="D1108" i="4"/>
  <c r="E1108" i="4" s="1"/>
  <c r="D1109" i="4"/>
  <c r="E1109" i="4" s="1"/>
  <c r="D1110" i="4"/>
  <c r="E1110" i="4" s="1"/>
  <c r="D1111" i="4"/>
  <c r="E1111" i="4" s="1"/>
  <c r="D1112" i="4"/>
  <c r="E1112" i="4" s="1"/>
  <c r="D1113" i="4"/>
  <c r="E1113" i="4" s="1"/>
  <c r="D1114" i="4"/>
  <c r="E1114" i="4" s="1"/>
  <c r="D1115" i="4"/>
  <c r="E1115" i="4" s="1"/>
  <c r="D1116" i="4"/>
  <c r="E1116" i="4" s="1"/>
  <c r="D1117" i="4"/>
  <c r="E1117" i="4" s="1"/>
  <c r="D1118" i="4"/>
  <c r="E1118" i="4" s="1"/>
  <c r="D1119" i="4"/>
  <c r="E1119" i="4" s="1"/>
  <c r="D1120" i="4"/>
  <c r="E1120" i="4" s="1"/>
  <c r="D1121" i="4"/>
  <c r="E1121" i="4" s="1"/>
  <c r="D1122" i="4"/>
  <c r="E1122" i="4" s="1"/>
  <c r="D1123" i="4"/>
  <c r="E1123" i="4" s="1"/>
  <c r="D1124" i="4"/>
  <c r="E1124" i="4" s="1"/>
  <c r="D1125" i="4"/>
  <c r="E1125" i="4" s="1"/>
  <c r="D1126" i="4"/>
  <c r="E1126" i="4" s="1"/>
  <c r="D1127" i="4"/>
  <c r="E1127" i="4" s="1"/>
  <c r="D1128" i="4"/>
  <c r="E1128" i="4" s="1"/>
  <c r="D1129" i="4"/>
  <c r="E1129" i="4" s="1"/>
  <c r="D1130" i="4"/>
  <c r="E1130" i="4" s="1"/>
  <c r="D1131" i="4"/>
  <c r="E1131" i="4" s="1"/>
  <c r="D1132" i="4"/>
  <c r="E1132" i="4" s="1"/>
  <c r="D1133" i="4"/>
  <c r="E1133" i="4" s="1"/>
  <c r="D1134" i="4"/>
  <c r="E1134" i="4" s="1"/>
  <c r="D1135" i="4"/>
  <c r="E1135" i="4" s="1"/>
  <c r="D1136" i="4"/>
  <c r="E1136" i="4" s="1"/>
  <c r="D1137" i="4"/>
  <c r="E1137" i="4" s="1"/>
  <c r="D1138" i="4"/>
  <c r="E1138" i="4" s="1"/>
  <c r="D1139" i="4"/>
  <c r="E1139" i="4" s="1"/>
  <c r="D1140" i="4"/>
  <c r="E1140" i="4" s="1"/>
  <c r="D1141" i="4"/>
  <c r="E1141" i="4" s="1"/>
  <c r="D1142" i="4"/>
  <c r="E1142" i="4" s="1"/>
  <c r="D1143" i="4"/>
  <c r="E1143" i="4" s="1"/>
  <c r="D1144" i="4"/>
  <c r="E1144" i="4" s="1"/>
  <c r="D1145" i="4"/>
  <c r="E1145" i="4" s="1"/>
  <c r="D1146" i="4"/>
  <c r="E1146" i="4" s="1"/>
  <c r="D1147" i="4"/>
  <c r="E1147" i="4" s="1"/>
  <c r="D1148" i="4"/>
  <c r="E1148" i="4" s="1"/>
  <c r="D1149" i="4"/>
  <c r="E1149" i="4" s="1"/>
  <c r="D1150" i="4"/>
  <c r="E1150" i="4" s="1"/>
  <c r="D1151" i="4"/>
  <c r="E1151" i="4" s="1"/>
  <c r="D1152" i="4"/>
  <c r="E1152" i="4" s="1"/>
  <c r="D1153" i="4"/>
  <c r="E1153" i="4" s="1"/>
  <c r="D1154" i="4"/>
  <c r="E1154" i="4" s="1"/>
  <c r="D1155" i="4"/>
  <c r="E1155" i="4" s="1"/>
  <c r="D1156" i="4"/>
  <c r="E1156" i="4" s="1"/>
  <c r="D1157" i="4"/>
  <c r="E1157" i="4" s="1"/>
  <c r="D1158" i="4"/>
  <c r="E1158" i="4" s="1"/>
  <c r="D1159" i="4"/>
  <c r="E1159" i="4" s="1"/>
  <c r="D1160" i="4"/>
  <c r="E1160" i="4" s="1"/>
  <c r="D1161" i="4"/>
  <c r="E1161" i="4" s="1"/>
  <c r="D1162" i="4"/>
  <c r="E1162" i="4" s="1"/>
  <c r="D1163" i="4"/>
  <c r="E1163" i="4" s="1"/>
  <c r="D1164" i="4"/>
  <c r="E1164" i="4" s="1"/>
  <c r="D1165" i="4"/>
  <c r="E1165" i="4" s="1"/>
  <c r="D1166" i="4"/>
  <c r="E1166" i="4" s="1"/>
  <c r="D1167" i="4"/>
  <c r="E1167" i="4" s="1"/>
  <c r="D1168" i="4"/>
  <c r="E1168" i="4" s="1"/>
  <c r="D1169" i="4"/>
  <c r="E1169" i="4" s="1"/>
  <c r="D1170" i="4"/>
  <c r="E1170" i="4" s="1"/>
  <c r="D1171" i="4"/>
  <c r="E1171" i="4" s="1"/>
  <c r="D1172" i="4"/>
  <c r="E1172" i="4" s="1"/>
  <c r="D1173" i="4"/>
  <c r="E1173" i="4" s="1"/>
  <c r="D1174" i="4"/>
  <c r="E1174" i="4" s="1"/>
  <c r="D1175" i="4"/>
  <c r="E1175" i="4" s="1"/>
  <c r="D1176" i="4"/>
  <c r="E1176" i="4" s="1"/>
  <c r="D1177" i="4"/>
  <c r="E1177" i="4" s="1"/>
  <c r="D1178" i="4"/>
  <c r="E1178" i="4" s="1"/>
  <c r="D1179" i="4"/>
  <c r="E1179" i="4" s="1"/>
  <c r="D1180" i="4"/>
  <c r="E1180" i="4" s="1"/>
  <c r="D1181" i="4"/>
  <c r="E1181" i="4" s="1"/>
  <c r="D1182" i="4"/>
  <c r="E1182" i="4" s="1"/>
  <c r="D1183" i="4"/>
  <c r="E1183" i="4" s="1"/>
  <c r="D1184" i="4"/>
  <c r="E1184" i="4" s="1"/>
  <c r="D1185" i="4"/>
  <c r="E1185" i="4" s="1"/>
  <c r="D1186" i="4"/>
  <c r="E1186" i="4" s="1"/>
  <c r="D1187" i="4"/>
  <c r="E1187" i="4" s="1"/>
  <c r="D1188" i="4"/>
  <c r="E1188" i="4" s="1"/>
  <c r="D1189" i="4"/>
  <c r="E1189" i="4" s="1"/>
  <c r="D1190" i="4"/>
  <c r="E1190" i="4" s="1"/>
  <c r="D1191" i="4"/>
  <c r="E1191" i="4" s="1"/>
  <c r="D1192" i="4"/>
  <c r="E1192" i="4" s="1"/>
  <c r="D1193" i="4"/>
  <c r="E1193" i="4" s="1"/>
  <c r="D1194" i="4"/>
  <c r="E1194" i="4" s="1"/>
  <c r="D1195" i="4"/>
  <c r="E1195" i="4" s="1"/>
  <c r="D1196" i="4"/>
  <c r="E1196" i="4" s="1"/>
  <c r="D1197" i="4"/>
  <c r="E1197" i="4" s="1"/>
  <c r="D1198" i="4"/>
  <c r="E1198" i="4" s="1"/>
  <c r="D1199" i="4"/>
  <c r="E1199" i="4" s="1"/>
  <c r="D1200" i="4"/>
  <c r="E1200" i="4" s="1"/>
  <c r="D1201" i="4"/>
  <c r="E1201" i="4" s="1"/>
  <c r="D1202" i="4"/>
  <c r="E1202" i="4" s="1"/>
  <c r="D1203" i="4"/>
  <c r="E1203" i="4" s="1"/>
  <c r="D1204" i="4"/>
  <c r="E1204" i="4" s="1"/>
  <c r="D1205" i="4"/>
  <c r="E1205" i="4" s="1"/>
  <c r="D1206" i="4"/>
  <c r="E1206" i="4" s="1"/>
  <c r="D1207" i="4"/>
  <c r="E1207" i="4" s="1"/>
  <c r="D1208" i="4"/>
  <c r="E1208" i="4" s="1"/>
  <c r="D1209" i="4"/>
  <c r="E1209" i="4" s="1"/>
  <c r="D1210" i="4"/>
  <c r="E1210" i="4" s="1"/>
  <c r="D1211" i="4"/>
  <c r="E1211" i="4" s="1"/>
  <c r="D1212" i="4"/>
  <c r="E1212" i="4" s="1"/>
  <c r="D1213" i="4"/>
  <c r="E1213" i="4" s="1"/>
  <c r="D1214" i="4"/>
  <c r="E1214" i="4" s="1"/>
  <c r="D1215" i="4"/>
  <c r="E1215" i="4" s="1"/>
  <c r="D1216" i="4"/>
  <c r="E1216" i="4" s="1"/>
  <c r="D1217" i="4"/>
  <c r="E1217" i="4" s="1"/>
  <c r="D1218" i="4"/>
  <c r="E1218" i="4" s="1"/>
  <c r="D1219" i="4"/>
  <c r="E1219" i="4" s="1"/>
  <c r="D1220" i="4"/>
  <c r="E1220" i="4" s="1"/>
  <c r="D1221" i="4"/>
  <c r="E1221" i="4" s="1"/>
  <c r="D1222" i="4"/>
  <c r="E1222" i="4" s="1"/>
  <c r="D1223" i="4"/>
  <c r="E1223" i="4" s="1"/>
  <c r="D1224" i="4"/>
  <c r="E1224" i="4" s="1"/>
  <c r="D1225" i="4"/>
  <c r="E1225" i="4" s="1"/>
  <c r="D1226" i="4"/>
  <c r="E1226" i="4" s="1"/>
  <c r="D1227" i="4"/>
  <c r="E1227" i="4" s="1"/>
  <c r="D1228" i="4"/>
  <c r="E1228" i="4" s="1"/>
  <c r="D1229" i="4"/>
  <c r="E1229" i="4" s="1"/>
  <c r="D1230" i="4"/>
  <c r="E1230" i="4" s="1"/>
  <c r="D1231" i="4"/>
  <c r="E1231" i="4" s="1"/>
  <c r="D1232" i="4"/>
  <c r="E1232" i="4" s="1"/>
  <c r="D1233" i="4"/>
  <c r="E1233" i="4" s="1"/>
  <c r="D1234" i="4"/>
  <c r="E1234" i="4" s="1"/>
  <c r="D1235" i="4"/>
  <c r="E1235" i="4" s="1"/>
  <c r="D1236" i="4"/>
  <c r="E1236" i="4" s="1"/>
  <c r="D1237" i="4"/>
  <c r="E1237" i="4" s="1"/>
  <c r="D1238" i="4"/>
  <c r="E1238" i="4" s="1"/>
  <c r="D1239" i="4"/>
  <c r="E1239" i="4" s="1"/>
  <c r="D1240" i="4"/>
  <c r="E1240" i="4" s="1"/>
  <c r="D1241" i="4"/>
  <c r="E1241" i="4" s="1"/>
  <c r="D1242" i="4"/>
  <c r="E1242" i="4" s="1"/>
  <c r="D1243" i="4"/>
  <c r="E1243" i="4" s="1"/>
  <c r="D1244" i="4"/>
  <c r="E1244" i="4" s="1"/>
  <c r="D1245" i="4"/>
  <c r="E1245" i="4" s="1"/>
  <c r="D1246" i="4"/>
  <c r="E1246" i="4" s="1"/>
  <c r="D1247" i="4"/>
  <c r="E1247" i="4" s="1"/>
  <c r="D1248" i="4"/>
  <c r="E1248" i="4" s="1"/>
  <c r="D1249" i="4"/>
  <c r="E1249" i="4" s="1"/>
  <c r="D1250" i="4"/>
  <c r="E1250" i="4" s="1"/>
  <c r="D1251" i="4"/>
  <c r="E1251" i="4" s="1"/>
  <c r="D1252" i="4"/>
  <c r="E1252" i="4" s="1"/>
  <c r="D1253" i="4"/>
  <c r="E1253" i="4" s="1"/>
  <c r="D1254" i="4"/>
  <c r="E1254" i="4" s="1"/>
  <c r="D1255" i="4"/>
  <c r="E1255" i="4" s="1"/>
  <c r="D1256" i="4"/>
  <c r="E1256" i="4" s="1"/>
  <c r="D1257" i="4"/>
  <c r="E1257" i="4" s="1"/>
  <c r="D1258" i="4"/>
  <c r="E1258" i="4" s="1"/>
  <c r="D1259" i="4"/>
  <c r="E1259" i="4" s="1"/>
  <c r="D1260" i="4"/>
  <c r="E1260" i="4" s="1"/>
  <c r="D1261" i="4"/>
  <c r="E1261" i="4" s="1"/>
  <c r="D1262" i="4"/>
  <c r="E1262" i="4" s="1"/>
  <c r="D1263" i="4"/>
  <c r="E1263" i="4" s="1"/>
  <c r="D1264" i="4"/>
  <c r="E1264" i="4" s="1"/>
  <c r="D1265" i="4"/>
  <c r="E1265" i="4" s="1"/>
  <c r="D1266" i="4"/>
  <c r="E1266" i="4" s="1"/>
  <c r="D1267" i="4"/>
  <c r="E1267" i="4" s="1"/>
  <c r="D1268" i="4"/>
  <c r="E1268" i="4" s="1"/>
  <c r="D1269" i="4"/>
  <c r="E1269" i="4" s="1"/>
  <c r="D1270" i="4"/>
  <c r="E1270" i="4" s="1"/>
  <c r="D1271" i="4"/>
  <c r="E1271" i="4" s="1"/>
  <c r="D1272" i="4"/>
  <c r="E1272" i="4" s="1"/>
  <c r="D1273" i="4"/>
  <c r="E1273" i="4" s="1"/>
  <c r="D1274" i="4"/>
  <c r="E1274" i="4" s="1"/>
  <c r="D1275" i="4"/>
  <c r="E1275" i="4" s="1"/>
  <c r="D1276" i="4"/>
  <c r="E1276" i="4" s="1"/>
  <c r="D1277" i="4"/>
  <c r="E1277" i="4" s="1"/>
  <c r="D1278" i="4"/>
  <c r="E1278" i="4" s="1"/>
  <c r="D1279" i="4"/>
  <c r="E1279" i="4" s="1"/>
  <c r="D1280" i="4"/>
  <c r="E1280" i="4" s="1"/>
  <c r="D1281" i="4"/>
  <c r="E1281" i="4" s="1"/>
  <c r="D1282" i="4"/>
  <c r="E1282" i="4" s="1"/>
  <c r="D1283" i="4"/>
  <c r="E1283" i="4" s="1"/>
  <c r="D1284" i="4"/>
  <c r="E1284" i="4" s="1"/>
  <c r="D1285" i="4"/>
  <c r="E1285" i="4" s="1"/>
  <c r="D1286" i="4"/>
  <c r="E1286" i="4" s="1"/>
  <c r="D1287" i="4"/>
  <c r="E1287" i="4" s="1"/>
  <c r="D1288" i="4"/>
  <c r="E1288" i="4" s="1"/>
  <c r="D1289" i="4"/>
  <c r="E1289" i="4" s="1"/>
  <c r="D1290" i="4"/>
  <c r="E1290" i="4" s="1"/>
  <c r="D1291" i="4"/>
  <c r="E1291" i="4" s="1"/>
  <c r="D1292" i="4"/>
  <c r="E1292" i="4" s="1"/>
  <c r="D1293" i="4"/>
  <c r="E1293" i="4" s="1"/>
  <c r="D1294" i="4"/>
  <c r="E1294" i="4" s="1"/>
  <c r="D1295" i="4"/>
  <c r="E1295" i="4" s="1"/>
  <c r="D1296" i="4"/>
  <c r="E1296" i="4" s="1"/>
  <c r="D1297" i="4"/>
  <c r="E1297" i="4" s="1"/>
  <c r="D1298" i="4"/>
  <c r="E1298" i="4" s="1"/>
  <c r="D1299" i="4"/>
  <c r="E1299" i="4" s="1"/>
  <c r="D1300" i="4"/>
  <c r="E1300" i="4" s="1"/>
  <c r="D1301" i="4"/>
  <c r="E1301" i="4" s="1"/>
  <c r="D1302" i="4"/>
  <c r="E1302" i="4" s="1"/>
  <c r="D1303" i="4"/>
  <c r="E1303" i="4" s="1"/>
  <c r="D1304" i="4"/>
  <c r="E1304" i="4" s="1"/>
  <c r="D1305" i="4"/>
  <c r="E1305" i="4" s="1"/>
  <c r="D1306" i="4"/>
  <c r="E1306" i="4" s="1"/>
  <c r="D1307" i="4"/>
  <c r="E1307" i="4" s="1"/>
  <c r="D1308" i="4"/>
  <c r="E1308" i="4" s="1"/>
  <c r="D1309" i="4"/>
  <c r="E1309" i="4" s="1"/>
  <c r="D1310" i="4"/>
  <c r="E1310" i="4" s="1"/>
  <c r="D1311" i="4"/>
  <c r="E1311" i="4" s="1"/>
  <c r="D1312" i="4"/>
  <c r="E1312" i="4" s="1"/>
  <c r="D1313" i="4"/>
  <c r="E1313" i="4" s="1"/>
  <c r="D1314" i="4"/>
  <c r="E1314" i="4" s="1"/>
  <c r="D1315" i="4"/>
  <c r="E1315" i="4" s="1"/>
  <c r="D1316" i="4"/>
  <c r="E1316" i="4" s="1"/>
  <c r="D1317" i="4"/>
  <c r="E1317" i="4" s="1"/>
  <c r="D1318" i="4"/>
  <c r="E1318" i="4" s="1"/>
  <c r="D1319" i="4"/>
  <c r="E1319" i="4" s="1"/>
  <c r="D1320" i="4"/>
  <c r="E1320" i="4" s="1"/>
  <c r="D1321" i="4"/>
  <c r="E1321" i="4" s="1"/>
  <c r="D1322" i="4"/>
  <c r="E1322" i="4" s="1"/>
  <c r="D1323" i="4"/>
  <c r="E1323" i="4" s="1"/>
  <c r="D1324" i="4"/>
  <c r="E1324" i="4" s="1"/>
  <c r="D1325" i="4"/>
  <c r="E1325" i="4" s="1"/>
  <c r="D1326" i="4"/>
  <c r="E1326" i="4" s="1"/>
  <c r="D1327" i="4"/>
  <c r="E1327" i="4" s="1"/>
  <c r="D1328" i="4"/>
  <c r="E1328" i="4" s="1"/>
  <c r="D1329" i="4"/>
  <c r="E1329" i="4" s="1"/>
  <c r="D1330" i="4"/>
  <c r="E1330" i="4" s="1"/>
  <c r="D1331" i="4"/>
  <c r="E1331" i="4" s="1"/>
  <c r="D1332" i="4"/>
  <c r="E1332" i="4" s="1"/>
  <c r="D1333" i="4"/>
  <c r="E1333" i="4" s="1"/>
  <c r="D1334" i="4"/>
  <c r="E1334" i="4" s="1"/>
  <c r="D1335" i="4"/>
  <c r="E1335" i="4" s="1"/>
  <c r="D1336" i="4"/>
  <c r="E1336" i="4" s="1"/>
  <c r="D1337" i="4"/>
  <c r="E1337" i="4" s="1"/>
  <c r="D1338" i="4"/>
  <c r="E1338" i="4" s="1"/>
  <c r="D1339" i="4"/>
  <c r="E1339" i="4" s="1"/>
  <c r="D1340" i="4"/>
  <c r="E1340" i="4" s="1"/>
  <c r="D1341" i="4"/>
  <c r="E1341" i="4" s="1"/>
  <c r="D1342" i="4"/>
  <c r="E1342" i="4" s="1"/>
  <c r="D1343" i="4"/>
  <c r="E1343" i="4" s="1"/>
  <c r="D1344" i="4"/>
  <c r="E1344" i="4" s="1"/>
  <c r="D1345" i="4"/>
  <c r="E1345" i="4" s="1"/>
  <c r="D1346" i="4"/>
  <c r="E1346" i="4" s="1"/>
  <c r="D1347" i="4"/>
  <c r="E1347" i="4" s="1"/>
  <c r="D1348" i="4"/>
  <c r="E1348" i="4" s="1"/>
  <c r="D1349" i="4"/>
  <c r="E1349" i="4" s="1"/>
  <c r="D1350" i="4"/>
  <c r="E1350" i="4" s="1"/>
  <c r="D1351" i="4"/>
  <c r="E1351" i="4" s="1"/>
  <c r="D1352" i="4"/>
  <c r="E1352" i="4" s="1"/>
  <c r="D1353" i="4"/>
  <c r="E1353" i="4" s="1"/>
  <c r="D1354" i="4"/>
  <c r="E1354" i="4" s="1"/>
  <c r="D1355" i="4"/>
  <c r="E1355" i="4" s="1"/>
  <c r="D1356" i="4"/>
  <c r="E1356" i="4" s="1"/>
  <c r="D1357" i="4"/>
  <c r="E1357" i="4" s="1"/>
  <c r="D1358" i="4"/>
  <c r="E1358" i="4" s="1"/>
  <c r="D1359" i="4"/>
  <c r="E1359" i="4" s="1"/>
  <c r="D1360" i="4"/>
  <c r="E1360" i="4" s="1"/>
  <c r="D1361" i="4"/>
  <c r="E1361" i="4" s="1"/>
  <c r="D1362" i="4"/>
  <c r="E1362" i="4" s="1"/>
  <c r="D1363" i="4"/>
  <c r="E1363" i="4" s="1"/>
  <c r="D1364" i="4"/>
  <c r="E1364" i="4" s="1"/>
  <c r="D1365" i="4"/>
  <c r="E1365" i="4" s="1"/>
  <c r="D1366" i="4"/>
  <c r="E1366" i="4" s="1"/>
  <c r="D1367" i="4"/>
  <c r="E1367" i="4" s="1"/>
  <c r="D1368" i="4"/>
  <c r="E1368" i="4" s="1"/>
  <c r="D1369" i="4"/>
  <c r="E1369" i="4" s="1"/>
  <c r="D1370" i="4"/>
  <c r="E1370" i="4" s="1"/>
  <c r="D1371" i="4"/>
  <c r="E1371" i="4" s="1"/>
  <c r="D1372" i="4"/>
  <c r="E1372" i="4" s="1"/>
  <c r="D1373" i="4"/>
  <c r="E1373" i="4" s="1"/>
  <c r="D1374" i="4"/>
  <c r="E1374" i="4" s="1"/>
  <c r="D1375" i="4"/>
  <c r="E1375" i="4" s="1"/>
  <c r="D1376" i="4"/>
  <c r="E1376" i="4" s="1"/>
  <c r="D1377" i="4"/>
  <c r="E1377" i="4" s="1"/>
  <c r="D1378" i="4"/>
  <c r="E1378" i="4" s="1"/>
  <c r="D1379" i="4"/>
  <c r="E1379" i="4" s="1"/>
  <c r="D1380" i="4"/>
  <c r="E1380" i="4" s="1"/>
  <c r="D1381" i="4"/>
  <c r="E1381" i="4" s="1"/>
  <c r="D1382" i="4"/>
  <c r="E1382" i="4" s="1"/>
  <c r="D1383" i="4"/>
  <c r="E1383" i="4" s="1"/>
  <c r="D1384" i="4"/>
  <c r="E1384" i="4" s="1"/>
  <c r="D1385" i="4"/>
  <c r="E1385" i="4" s="1"/>
  <c r="D1386" i="4"/>
  <c r="E1386" i="4" s="1"/>
  <c r="D1387" i="4"/>
  <c r="E1387" i="4" s="1"/>
  <c r="D1388" i="4"/>
  <c r="E1388" i="4" s="1"/>
  <c r="D1389" i="4"/>
  <c r="E1389" i="4" s="1"/>
  <c r="D1390" i="4"/>
  <c r="E1390" i="4" s="1"/>
  <c r="D1391" i="4"/>
  <c r="E1391" i="4" s="1"/>
  <c r="D1392" i="4"/>
  <c r="E1392" i="4" s="1"/>
  <c r="D1393" i="4"/>
  <c r="E1393" i="4" s="1"/>
  <c r="D1394" i="4"/>
  <c r="E1394" i="4" s="1"/>
  <c r="D1395" i="4"/>
  <c r="E1395" i="4" s="1"/>
  <c r="D1396" i="4"/>
  <c r="E1396" i="4" s="1"/>
  <c r="D1397" i="4"/>
  <c r="E1397" i="4" s="1"/>
  <c r="D1398" i="4"/>
  <c r="E1398" i="4" s="1"/>
  <c r="D1399" i="4"/>
  <c r="E1399" i="4" s="1"/>
  <c r="D1400" i="4"/>
  <c r="E1400" i="4" s="1"/>
  <c r="D1401" i="4"/>
  <c r="E1401" i="4" s="1"/>
  <c r="D1402" i="4"/>
  <c r="E1402" i="4" s="1"/>
  <c r="D1403" i="4"/>
  <c r="E1403" i="4" s="1"/>
  <c r="D1404" i="4"/>
  <c r="E1404" i="4" s="1"/>
  <c r="D1405" i="4"/>
  <c r="E1405" i="4" s="1"/>
  <c r="D1406" i="4"/>
  <c r="E1406" i="4" s="1"/>
  <c r="D1407" i="4"/>
  <c r="E1407" i="4" s="1"/>
  <c r="D1408" i="4"/>
  <c r="E1408" i="4" s="1"/>
  <c r="D1409" i="4"/>
  <c r="E1409" i="4" s="1"/>
  <c r="D1410" i="4"/>
  <c r="E1410" i="4" s="1"/>
  <c r="D1411" i="4"/>
  <c r="E1411" i="4" s="1"/>
  <c r="D1412" i="4"/>
  <c r="E1412" i="4" s="1"/>
  <c r="D1413" i="4"/>
  <c r="E1413" i="4" s="1"/>
  <c r="D1414" i="4"/>
  <c r="E1414" i="4" s="1"/>
  <c r="D1415" i="4"/>
  <c r="E1415" i="4" s="1"/>
  <c r="D1416" i="4"/>
  <c r="E1416" i="4" s="1"/>
  <c r="D1417" i="4"/>
  <c r="E1417" i="4" s="1"/>
  <c r="D1418" i="4"/>
  <c r="E1418" i="4" s="1"/>
  <c r="D1419" i="4"/>
  <c r="E1419" i="4" s="1"/>
  <c r="D1420" i="4"/>
  <c r="E1420" i="4" s="1"/>
  <c r="D1421" i="4"/>
  <c r="E1421" i="4" s="1"/>
  <c r="D1422" i="4"/>
  <c r="E1422" i="4" s="1"/>
  <c r="D1423" i="4"/>
  <c r="E1423" i="4" s="1"/>
  <c r="D1424" i="4"/>
  <c r="E1424" i="4" s="1"/>
  <c r="D1425" i="4"/>
  <c r="E1425" i="4" s="1"/>
  <c r="D1426" i="4"/>
  <c r="E1426" i="4" s="1"/>
  <c r="D1427" i="4"/>
  <c r="E1427" i="4" s="1"/>
  <c r="D1428" i="4"/>
  <c r="E1428" i="4" s="1"/>
  <c r="D1429" i="4"/>
  <c r="E1429" i="4" s="1"/>
  <c r="D1430" i="4"/>
  <c r="E1430" i="4" s="1"/>
  <c r="D1431" i="4"/>
  <c r="E1431" i="4" s="1"/>
  <c r="D1432" i="4"/>
  <c r="E1432" i="4" s="1"/>
  <c r="D1433" i="4"/>
  <c r="E1433" i="4" s="1"/>
  <c r="D1434" i="4"/>
  <c r="E1434" i="4" s="1"/>
  <c r="D1435" i="4"/>
  <c r="E1435" i="4" s="1"/>
  <c r="D1436" i="4"/>
  <c r="E1436" i="4" s="1"/>
  <c r="D1437" i="4"/>
  <c r="E1437" i="4" s="1"/>
  <c r="D1438" i="4"/>
  <c r="E1438" i="4" s="1"/>
  <c r="D1439" i="4"/>
  <c r="E1439" i="4" s="1"/>
  <c r="D1440" i="4"/>
  <c r="E1440" i="4" s="1"/>
  <c r="D1441" i="4"/>
  <c r="E1441" i="4" s="1"/>
  <c r="D1442" i="4"/>
  <c r="E1442" i="4" s="1"/>
  <c r="D1443" i="4"/>
  <c r="E1443" i="4" s="1"/>
  <c r="D1444" i="4"/>
  <c r="E1444" i="4" s="1"/>
  <c r="D1445" i="4"/>
  <c r="E1445" i="4" s="1"/>
  <c r="D1446" i="4"/>
  <c r="E1446" i="4" s="1"/>
  <c r="D1447" i="4"/>
  <c r="E1447" i="4" s="1"/>
  <c r="D1448" i="4"/>
  <c r="E1448" i="4" s="1"/>
  <c r="D1449" i="4"/>
  <c r="E1449" i="4" s="1"/>
  <c r="D1450" i="4"/>
  <c r="E1450" i="4" s="1"/>
  <c r="D1451" i="4"/>
  <c r="E1451" i="4" s="1"/>
  <c r="D1452" i="4"/>
  <c r="E1452" i="4" s="1"/>
  <c r="D1453" i="4"/>
  <c r="E1453" i="4" s="1"/>
  <c r="D1454" i="4"/>
  <c r="E1454" i="4" s="1"/>
  <c r="D1455" i="4"/>
  <c r="E1455" i="4" s="1"/>
  <c r="D1456" i="4"/>
  <c r="E1456" i="4" s="1"/>
  <c r="D1457" i="4"/>
  <c r="E1457" i="4" s="1"/>
  <c r="D1458" i="4"/>
  <c r="E1458" i="4" s="1"/>
  <c r="D1459" i="4"/>
  <c r="E1459" i="4" s="1"/>
  <c r="D1460" i="4"/>
  <c r="E1460" i="4" s="1"/>
  <c r="D1461" i="4"/>
  <c r="E1461" i="4" s="1"/>
  <c r="D1462" i="4"/>
  <c r="E1462" i="4" s="1"/>
  <c r="D1463" i="4"/>
  <c r="E1463" i="4" s="1"/>
  <c r="D1464" i="4"/>
  <c r="E1464" i="4" s="1"/>
  <c r="D1465" i="4"/>
  <c r="E1465" i="4" s="1"/>
  <c r="D1466" i="4"/>
  <c r="E1466" i="4" s="1"/>
  <c r="D1467" i="4"/>
  <c r="E1467" i="4" s="1"/>
  <c r="D1468" i="4"/>
  <c r="E1468" i="4" s="1"/>
  <c r="D1469" i="4"/>
  <c r="E1469" i="4" s="1"/>
  <c r="D1470" i="4"/>
  <c r="E1470" i="4" s="1"/>
  <c r="D1471" i="4"/>
  <c r="E1471" i="4" s="1"/>
  <c r="D1472" i="4"/>
  <c r="E1472" i="4" s="1"/>
  <c r="D1473" i="4"/>
  <c r="E1473" i="4" s="1"/>
  <c r="D1474" i="4"/>
  <c r="E1474" i="4" s="1"/>
  <c r="D1475" i="4"/>
  <c r="E1475" i="4" s="1"/>
  <c r="D1476" i="4"/>
  <c r="E1476" i="4" s="1"/>
  <c r="D1477" i="4"/>
  <c r="E1477" i="4" s="1"/>
  <c r="D1478" i="4"/>
  <c r="E1478" i="4" s="1"/>
  <c r="D1479" i="4"/>
  <c r="E1479" i="4" s="1"/>
  <c r="D1480" i="4"/>
  <c r="E1480" i="4" s="1"/>
  <c r="D1481" i="4"/>
  <c r="E1481" i="4" s="1"/>
  <c r="D1482" i="4"/>
  <c r="E1482" i="4" s="1"/>
  <c r="D1483" i="4"/>
  <c r="E1483" i="4" s="1"/>
  <c r="D1484" i="4"/>
  <c r="E1484" i="4" s="1"/>
  <c r="D1485" i="4"/>
  <c r="E1485" i="4" s="1"/>
  <c r="D1486" i="4"/>
  <c r="E1486" i="4" s="1"/>
  <c r="D1487" i="4"/>
  <c r="E1487" i="4" s="1"/>
  <c r="D1488" i="4"/>
  <c r="E1488" i="4" s="1"/>
  <c r="D1489" i="4"/>
  <c r="E1489" i="4" s="1"/>
  <c r="D1490" i="4"/>
  <c r="E1490" i="4" s="1"/>
  <c r="D1491" i="4"/>
  <c r="E1491" i="4" s="1"/>
  <c r="D1492" i="4"/>
  <c r="E1492" i="4" s="1"/>
  <c r="D1493" i="4"/>
  <c r="E1493" i="4" s="1"/>
  <c r="D1494" i="4"/>
  <c r="E1494" i="4" s="1"/>
  <c r="D1495" i="4"/>
  <c r="E1495" i="4" s="1"/>
  <c r="D1496" i="4"/>
  <c r="E1496" i="4" s="1"/>
  <c r="D1497" i="4"/>
  <c r="E1497" i="4" s="1"/>
  <c r="D1498" i="4"/>
  <c r="E1498" i="4" s="1"/>
  <c r="D1499" i="4"/>
  <c r="E1499" i="4" s="1"/>
  <c r="D1500" i="4"/>
  <c r="E1500" i="4" s="1"/>
  <c r="D1501" i="4"/>
  <c r="E1501" i="4" s="1"/>
  <c r="D1502" i="4"/>
  <c r="E1502" i="4" s="1"/>
  <c r="D1503" i="4"/>
  <c r="E1503" i="4" s="1"/>
  <c r="D1504" i="4"/>
  <c r="E1504" i="4" s="1"/>
  <c r="D1505" i="4"/>
  <c r="E1505" i="4" s="1"/>
  <c r="D1506" i="4"/>
  <c r="E1506" i="4" s="1"/>
  <c r="D1507" i="4"/>
  <c r="E1507" i="4" s="1"/>
  <c r="D1508" i="4"/>
  <c r="E1508" i="4" s="1"/>
  <c r="D1509" i="4"/>
  <c r="E1509" i="4" s="1"/>
  <c r="D1510" i="4"/>
  <c r="E1510" i="4" s="1"/>
  <c r="D1511" i="4"/>
  <c r="E1511" i="4" s="1"/>
  <c r="D1512" i="4"/>
  <c r="E1512" i="4" s="1"/>
  <c r="D1513" i="4"/>
  <c r="E1513" i="4" s="1"/>
  <c r="D1514" i="4"/>
  <c r="E1514" i="4" s="1"/>
  <c r="D1515" i="4"/>
  <c r="E1515" i="4" s="1"/>
  <c r="D1516" i="4"/>
  <c r="E1516" i="4" s="1"/>
  <c r="D1517" i="4"/>
  <c r="E1517" i="4" s="1"/>
  <c r="D1518" i="4"/>
  <c r="E1518" i="4" s="1"/>
  <c r="D1519" i="4"/>
  <c r="E1519" i="4" s="1"/>
  <c r="D1520" i="4"/>
  <c r="E1520" i="4" s="1"/>
  <c r="D1521" i="4"/>
  <c r="E1521" i="4" s="1"/>
  <c r="D1522" i="4"/>
  <c r="E1522" i="4" s="1"/>
  <c r="D1523" i="4"/>
  <c r="E1523" i="4" s="1"/>
  <c r="D1524" i="4"/>
  <c r="E1524" i="4" s="1"/>
  <c r="D1525" i="4"/>
  <c r="E1525" i="4" s="1"/>
  <c r="D1526" i="4"/>
  <c r="E1526" i="4" s="1"/>
  <c r="D1527" i="4"/>
  <c r="E1527" i="4" s="1"/>
  <c r="D1528" i="4"/>
  <c r="E1528" i="4" s="1"/>
  <c r="D1529" i="4"/>
  <c r="E1529" i="4" s="1"/>
  <c r="D1530" i="4"/>
  <c r="E1530" i="4" s="1"/>
  <c r="D1531" i="4"/>
  <c r="E1531" i="4" s="1"/>
  <c r="D1532" i="4"/>
  <c r="E1532" i="4" s="1"/>
  <c r="D1533" i="4"/>
  <c r="E1533" i="4" s="1"/>
  <c r="D1534" i="4"/>
  <c r="E1534" i="4" s="1"/>
  <c r="D1535" i="4"/>
  <c r="E1535" i="4" s="1"/>
  <c r="D1536" i="4"/>
  <c r="E1536" i="4" s="1"/>
  <c r="D1537" i="4"/>
  <c r="E1537" i="4" s="1"/>
  <c r="D1538" i="4"/>
  <c r="E1538" i="4" s="1"/>
  <c r="D1539" i="4"/>
  <c r="E1539" i="4" s="1"/>
  <c r="D1540" i="4"/>
  <c r="E1540" i="4" s="1"/>
  <c r="D1541" i="4"/>
  <c r="E1541" i="4" s="1"/>
  <c r="D1542" i="4"/>
  <c r="E1542" i="4" s="1"/>
  <c r="D1543" i="4"/>
  <c r="E1543" i="4" s="1"/>
  <c r="D1544" i="4"/>
  <c r="E1544" i="4" s="1"/>
  <c r="D1545" i="4"/>
  <c r="E1545" i="4" s="1"/>
  <c r="D1546" i="4"/>
  <c r="E1546" i="4" s="1"/>
  <c r="D1547" i="4"/>
  <c r="E1547" i="4" s="1"/>
  <c r="D1548" i="4"/>
  <c r="E1548" i="4" s="1"/>
  <c r="D1549" i="4"/>
  <c r="E1549" i="4" s="1"/>
  <c r="D1550" i="4"/>
  <c r="E1550" i="4" s="1"/>
  <c r="D1551" i="4"/>
  <c r="E1551" i="4" s="1"/>
  <c r="D1552" i="4"/>
  <c r="E1552" i="4" s="1"/>
  <c r="D1553" i="4"/>
  <c r="E1553" i="4" s="1"/>
  <c r="D1554" i="4"/>
  <c r="E1554" i="4" s="1"/>
  <c r="D1555" i="4"/>
  <c r="E1555" i="4" s="1"/>
  <c r="D1556" i="4"/>
  <c r="E1556" i="4" s="1"/>
  <c r="D1557" i="4"/>
  <c r="E1557" i="4" s="1"/>
  <c r="D1558" i="4"/>
  <c r="E1558" i="4" s="1"/>
  <c r="D1559" i="4"/>
  <c r="E1559" i="4" s="1"/>
  <c r="D1560" i="4"/>
  <c r="E1560" i="4" s="1"/>
  <c r="D1561" i="4"/>
  <c r="E1561" i="4" s="1"/>
  <c r="D1562" i="4"/>
  <c r="E1562" i="4" s="1"/>
  <c r="D1563" i="4"/>
  <c r="E1563" i="4" s="1"/>
  <c r="D1564" i="4"/>
  <c r="E1564" i="4" s="1"/>
  <c r="D1565" i="4"/>
  <c r="E1565" i="4" s="1"/>
  <c r="D1566" i="4"/>
  <c r="E1566" i="4" s="1"/>
  <c r="D1567" i="4"/>
  <c r="E1567" i="4" s="1"/>
  <c r="D1568" i="4"/>
  <c r="E1568" i="4" s="1"/>
  <c r="D1569" i="4"/>
  <c r="E1569" i="4" s="1"/>
  <c r="D1570" i="4"/>
  <c r="E1570" i="4" s="1"/>
  <c r="D1571" i="4"/>
  <c r="E1571" i="4" s="1"/>
  <c r="D1572" i="4"/>
  <c r="E1572" i="4" s="1"/>
  <c r="D1573" i="4"/>
  <c r="E1573" i="4" s="1"/>
  <c r="D1574" i="4"/>
  <c r="E1574" i="4" s="1"/>
  <c r="D1575" i="4"/>
  <c r="E1575" i="4" s="1"/>
  <c r="D1576" i="4"/>
  <c r="E1576" i="4" s="1"/>
  <c r="D1577" i="4"/>
  <c r="E1577" i="4" s="1"/>
  <c r="D1578" i="4"/>
  <c r="E1578" i="4" s="1"/>
  <c r="D1579" i="4"/>
  <c r="E1579" i="4" s="1"/>
  <c r="D1580" i="4"/>
  <c r="E1580" i="4" s="1"/>
  <c r="D1581" i="4"/>
  <c r="E1581" i="4" s="1"/>
  <c r="D1582" i="4"/>
  <c r="E1582" i="4" s="1"/>
  <c r="D1583" i="4"/>
  <c r="E1583" i="4" s="1"/>
  <c r="D1584" i="4"/>
  <c r="E1584" i="4" s="1"/>
  <c r="D1585" i="4"/>
  <c r="E1585" i="4" s="1"/>
  <c r="D1586" i="4"/>
  <c r="E1586" i="4" s="1"/>
  <c r="D1587" i="4"/>
  <c r="E1587" i="4" s="1"/>
  <c r="D1588" i="4"/>
  <c r="E1588" i="4" s="1"/>
  <c r="D1589" i="4"/>
  <c r="E1589" i="4" s="1"/>
  <c r="D1590" i="4"/>
  <c r="E1590" i="4" s="1"/>
  <c r="D1591" i="4"/>
  <c r="E1591" i="4" s="1"/>
  <c r="D1592" i="4"/>
  <c r="E1592" i="4" s="1"/>
  <c r="D1593" i="4"/>
  <c r="E1593" i="4" s="1"/>
  <c r="D1594" i="4"/>
  <c r="E1594" i="4" s="1"/>
  <c r="D1595" i="4"/>
  <c r="E1595" i="4" s="1"/>
  <c r="D1596" i="4"/>
  <c r="E1596" i="4" s="1"/>
  <c r="D1597" i="4"/>
  <c r="E1597" i="4" s="1"/>
  <c r="D1598" i="4"/>
  <c r="E1598" i="4" s="1"/>
  <c r="D1599" i="4"/>
  <c r="E1599" i="4" s="1"/>
  <c r="D1600" i="4"/>
  <c r="E1600" i="4" s="1"/>
  <c r="D1601" i="4"/>
  <c r="E1601" i="4" s="1"/>
  <c r="D1602" i="4"/>
  <c r="E1602" i="4" s="1"/>
  <c r="D1603" i="4"/>
  <c r="E1603" i="4" s="1"/>
  <c r="D1604" i="4"/>
  <c r="E1604" i="4" s="1"/>
  <c r="D1605" i="4"/>
  <c r="E1605" i="4" s="1"/>
  <c r="D1606" i="4"/>
  <c r="E1606" i="4" s="1"/>
  <c r="D1607" i="4"/>
  <c r="E1607" i="4" s="1"/>
  <c r="D1608" i="4"/>
  <c r="E1608" i="4" s="1"/>
  <c r="D1609" i="4"/>
  <c r="E1609" i="4" s="1"/>
  <c r="D1610" i="4"/>
  <c r="E1610" i="4" s="1"/>
  <c r="D1611" i="4"/>
  <c r="E1611" i="4" s="1"/>
  <c r="D1612" i="4"/>
  <c r="E1612" i="4" s="1"/>
  <c r="D1613" i="4"/>
  <c r="E1613" i="4" s="1"/>
  <c r="D1614" i="4"/>
  <c r="E1614" i="4" s="1"/>
  <c r="D1615" i="4"/>
  <c r="E1615" i="4" s="1"/>
  <c r="D1616" i="4"/>
  <c r="E1616" i="4" s="1"/>
  <c r="D1617" i="4"/>
  <c r="E1617" i="4" s="1"/>
  <c r="D1618" i="4"/>
  <c r="E1618" i="4" s="1"/>
  <c r="D1619" i="4"/>
  <c r="E1619" i="4" s="1"/>
  <c r="D1620" i="4"/>
  <c r="E1620" i="4" s="1"/>
  <c r="D1621" i="4"/>
  <c r="E1621" i="4" s="1"/>
  <c r="D1622" i="4"/>
  <c r="E1622" i="4" s="1"/>
  <c r="D1623" i="4"/>
  <c r="E1623" i="4" s="1"/>
  <c r="D1624" i="4"/>
  <c r="E1624" i="4" s="1"/>
  <c r="D1625" i="4"/>
  <c r="E1625" i="4" s="1"/>
  <c r="D1626" i="4"/>
  <c r="E1626" i="4" s="1"/>
  <c r="D1627" i="4"/>
  <c r="E1627" i="4" s="1"/>
  <c r="D1628" i="4"/>
  <c r="E1628" i="4" s="1"/>
  <c r="D1629" i="4"/>
  <c r="E1629" i="4" s="1"/>
  <c r="D1630" i="4"/>
  <c r="E1630" i="4" s="1"/>
  <c r="D1631" i="4"/>
  <c r="E1631" i="4" s="1"/>
  <c r="D1632" i="4"/>
  <c r="E1632" i="4" s="1"/>
  <c r="D1633" i="4"/>
  <c r="E1633" i="4" s="1"/>
  <c r="D1634" i="4"/>
  <c r="E1634" i="4" s="1"/>
  <c r="D1635" i="4"/>
  <c r="E1635" i="4" s="1"/>
  <c r="D1636" i="4"/>
  <c r="E1636" i="4" s="1"/>
  <c r="D1637" i="4"/>
  <c r="E1637" i="4" s="1"/>
  <c r="D1638" i="4"/>
  <c r="E1638" i="4" s="1"/>
  <c r="D1639" i="4"/>
  <c r="E1639" i="4" s="1"/>
  <c r="D1640" i="4"/>
  <c r="E1640" i="4" s="1"/>
  <c r="D1641" i="4"/>
  <c r="E1641" i="4" s="1"/>
  <c r="D1642" i="4"/>
  <c r="E1642" i="4" s="1"/>
  <c r="D1643" i="4"/>
  <c r="E1643" i="4" s="1"/>
  <c r="D1644" i="4"/>
  <c r="E1644" i="4" s="1"/>
  <c r="D1645" i="4"/>
  <c r="E1645" i="4" s="1"/>
  <c r="D1646" i="4"/>
  <c r="E1646" i="4" s="1"/>
  <c r="D1647" i="4"/>
  <c r="E1647" i="4" s="1"/>
  <c r="D1648" i="4"/>
  <c r="E1648" i="4" s="1"/>
  <c r="D1649" i="4"/>
  <c r="E1649" i="4" s="1"/>
  <c r="D1650" i="4"/>
  <c r="E1650" i="4" s="1"/>
  <c r="D1651" i="4"/>
  <c r="E1651" i="4" s="1"/>
  <c r="D1652" i="4"/>
  <c r="E1652" i="4" s="1"/>
  <c r="D1653" i="4"/>
  <c r="E1653" i="4" s="1"/>
  <c r="D1654" i="4"/>
  <c r="E1654" i="4" s="1"/>
  <c r="D1655" i="4"/>
  <c r="E1655" i="4" s="1"/>
  <c r="D1656" i="4"/>
  <c r="E1656" i="4" s="1"/>
  <c r="D1657" i="4"/>
  <c r="E1657" i="4" s="1"/>
  <c r="D1658" i="4"/>
  <c r="E1658" i="4" s="1"/>
  <c r="D1659" i="4"/>
  <c r="E1659" i="4" s="1"/>
  <c r="D1660" i="4"/>
  <c r="E1660" i="4" s="1"/>
  <c r="D1661" i="4"/>
  <c r="E1661" i="4" s="1"/>
  <c r="D1662" i="4"/>
  <c r="E1662" i="4" s="1"/>
  <c r="D1663" i="4"/>
  <c r="E1663" i="4" s="1"/>
  <c r="D1664" i="4"/>
  <c r="E1664" i="4" s="1"/>
  <c r="D1665" i="4"/>
  <c r="E1665" i="4" s="1"/>
  <c r="D1666" i="4"/>
  <c r="E1666" i="4" s="1"/>
  <c r="D1667" i="4"/>
  <c r="E1667" i="4" s="1"/>
  <c r="D1668" i="4"/>
  <c r="E1668" i="4" s="1"/>
  <c r="D1669" i="4"/>
  <c r="E1669" i="4" s="1"/>
  <c r="D1670" i="4"/>
  <c r="E1670" i="4" s="1"/>
  <c r="D1671" i="4"/>
  <c r="E1671" i="4" s="1"/>
  <c r="D1672" i="4"/>
  <c r="E1672" i="4" s="1"/>
  <c r="D1673" i="4"/>
  <c r="E1673" i="4" s="1"/>
  <c r="D1674" i="4"/>
  <c r="E1674" i="4" s="1"/>
  <c r="D1675" i="4"/>
  <c r="E1675" i="4" s="1"/>
  <c r="D1676" i="4"/>
  <c r="E1676" i="4" s="1"/>
  <c r="D1677" i="4"/>
  <c r="E1677" i="4" s="1"/>
  <c r="D1678" i="4"/>
  <c r="E1678" i="4" s="1"/>
  <c r="D1679" i="4"/>
  <c r="E1679" i="4" s="1"/>
  <c r="D1680" i="4"/>
  <c r="E1680" i="4" s="1"/>
  <c r="D1681" i="4"/>
  <c r="E1681" i="4" s="1"/>
  <c r="D1682" i="4"/>
  <c r="E1682" i="4" s="1"/>
  <c r="D1683" i="4"/>
  <c r="E1683" i="4" s="1"/>
  <c r="D1684" i="4"/>
  <c r="E1684" i="4" s="1"/>
  <c r="D1685" i="4"/>
  <c r="E1685" i="4" s="1"/>
  <c r="D1686" i="4"/>
  <c r="E1686" i="4" s="1"/>
  <c r="D1687" i="4"/>
  <c r="E1687" i="4" s="1"/>
  <c r="D1688" i="4"/>
  <c r="E1688" i="4" s="1"/>
  <c r="D1689" i="4"/>
  <c r="E1689" i="4" s="1"/>
  <c r="D1690" i="4"/>
  <c r="E1690" i="4" s="1"/>
  <c r="D1691" i="4"/>
  <c r="E1691" i="4" s="1"/>
  <c r="D1692" i="4"/>
  <c r="E1692" i="4" s="1"/>
  <c r="D1693" i="4"/>
  <c r="E1693" i="4" s="1"/>
  <c r="D1694" i="4"/>
  <c r="E1694" i="4" s="1"/>
  <c r="D1695" i="4"/>
  <c r="E1695" i="4" s="1"/>
  <c r="D1696" i="4"/>
  <c r="E1696" i="4" s="1"/>
  <c r="D1697" i="4"/>
  <c r="E1697" i="4" s="1"/>
  <c r="D1698" i="4"/>
  <c r="E1698" i="4" s="1"/>
  <c r="D1699" i="4"/>
  <c r="E1699" i="4" s="1"/>
  <c r="D1700" i="4"/>
  <c r="E1700" i="4" s="1"/>
  <c r="D1701" i="4"/>
  <c r="E1701" i="4" s="1"/>
  <c r="D1702" i="4"/>
  <c r="E1702" i="4" s="1"/>
  <c r="D1703" i="4"/>
  <c r="E1703" i="4" s="1"/>
  <c r="D1704" i="4"/>
  <c r="E1704" i="4" s="1"/>
  <c r="D1705" i="4"/>
  <c r="E1705" i="4" s="1"/>
  <c r="D1706" i="4"/>
  <c r="E1706" i="4" s="1"/>
  <c r="D1707" i="4"/>
  <c r="E1707" i="4" s="1"/>
  <c r="D1708" i="4"/>
  <c r="E1708" i="4" s="1"/>
  <c r="D1709" i="4"/>
  <c r="E1709" i="4" s="1"/>
  <c r="D1710" i="4"/>
  <c r="E1710" i="4" s="1"/>
  <c r="D1711" i="4"/>
  <c r="E1711" i="4" s="1"/>
  <c r="D1712" i="4"/>
  <c r="E1712" i="4" s="1"/>
  <c r="D1713" i="4"/>
  <c r="E1713" i="4" s="1"/>
  <c r="D1714" i="4"/>
  <c r="E1714" i="4" s="1"/>
  <c r="D1715" i="4"/>
  <c r="E1715" i="4" s="1"/>
  <c r="D1716" i="4"/>
  <c r="E1716" i="4" s="1"/>
  <c r="D1717" i="4"/>
  <c r="E1717" i="4" s="1"/>
  <c r="D1718" i="4"/>
  <c r="E1718" i="4" s="1"/>
  <c r="D1719" i="4"/>
  <c r="E1719" i="4" s="1"/>
  <c r="D1720" i="4"/>
  <c r="E1720" i="4" s="1"/>
  <c r="D1721" i="4"/>
  <c r="E1721" i="4" s="1"/>
  <c r="D1722" i="4"/>
  <c r="E1722" i="4" s="1"/>
  <c r="D1723" i="4"/>
  <c r="E1723" i="4" s="1"/>
  <c r="D1724" i="4"/>
  <c r="E1724" i="4" s="1"/>
  <c r="D1725" i="4"/>
  <c r="E1725" i="4" s="1"/>
  <c r="D1726" i="4"/>
  <c r="E1726" i="4" s="1"/>
  <c r="D1727" i="4"/>
  <c r="E1727" i="4" s="1"/>
  <c r="D1728" i="4"/>
  <c r="E1728" i="4" s="1"/>
  <c r="D1729" i="4"/>
  <c r="E1729" i="4" s="1"/>
  <c r="D1730" i="4"/>
  <c r="E1730" i="4" s="1"/>
  <c r="D1731" i="4"/>
  <c r="E1731" i="4" s="1"/>
  <c r="D1732" i="4"/>
  <c r="E1732" i="4" s="1"/>
  <c r="D1733" i="4"/>
  <c r="E1733" i="4" s="1"/>
  <c r="D1734" i="4"/>
  <c r="E1734" i="4" s="1"/>
  <c r="D1735" i="4"/>
  <c r="E1735" i="4" s="1"/>
  <c r="D1736" i="4"/>
  <c r="E1736" i="4" s="1"/>
  <c r="D1737" i="4"/>
  <c r="E1737" i="4" s="1"/>
  <c r="D1738" i="4"/>
  <c r="E1738" i="4" s="1"/>
  <c r="D1739" i="4"/>
  <c r="E1739" i="4" s="1"/>
  <c r="D1740" i="4"/>
  <c r="E1740" i="4" s="1"/>
  <c r="D1741" i="4"/>
  <c r="E1741" i="4" s="1"/>
  <c r="D1742" i="4"/>
  <c r="E1742" i="4" s="1"/>
  <c r="D1743" i="4"/>
  <c r="E1743" i="4" s="1"/>
  <c r="D1744" i="4"/>
  <c r="E1744" i="4" s="1"/>
  <c r="D1745" i="4"/>
  <c r="E1745" i="4" s="1"/>
  <c r="D1746" i="4"/>
  <c r="E1746" i="4" s="1"/>
  <c r="D1747" i="4"/>
  <c r="E1747" i="4" s="1"/>
  <c r="D1748" i="4"/>
  <c r="E1748" i="4" s="1"/>
  <c r="D1749" i="4"/>
  <c r="E1749" i="4" s="1"/>
  <c r="D1750" i="4"/>
  <c r="E1750" i="4" s="1"/>
  <c r="D1751" i="4"/>
  <c r="E1751" i="4" s="1"/>
  <c r="D1752" i="4"/>
  <c r="E1752" i="4" s="1"/>
  <c r="D1753" i="4"/>
  <c r="E1753" i="4" s="1"/>
  <c r="D1754" i="4"/>
  <c r="E1754" i="4" s="1"/>
  <c r="D1755" i="4"/>
  <c r="E1755" i="4" s="1"/>
  <c r="D1756" i="4"/>
  <c r="E1756" i="4" s="1"/>
  <c r="D1757" i="4"/>
  <c r="E1757" i="4" s="1"/>
  <c r="D1758" i="4"/>
  <c r="E1758" i="4" s="1"/>
  <c r="D1759" i="4"/>
  <c r="E1759" i="4" s="1"/>
  <c r="D1760" i="4"/>
  <c r="E1760" i="4" s="1"/>
  <c r="D1761" i="4"/>
  <c r="E1761" i="4" s="1"/>
  <c r="D1762" i="4"/>
  <c r="E1762" i="4" s="1"/>
  <c r="D1763" i="4"/>
  <c r="E1763" i="4" s="1"/>
  <c r="D1764" i="4"/>
  <c r="E1764" i="4" s="1"/>
  <c r="D1765" i="4"/>
  <c r="E1765" i="4" s="1"/>
  <c r="D1766" i="4"/>
  <c r="E1766" i="4" s="1"/>
  <c r="D1767" i="4"/>
  <c r="E1767" i="4" s="1"/>
  <c r="D1768" i="4"/>
  <c r="E1768" i="4" s="1"/>
  <c r="D1769" i="4"/>
  <c r="E1769" i="4" s="1"/>
  <c r="D1770" i="4"/>
  <c r="E1770" i="4" s="1"/>
  <c r="D1771" i="4"/>
  <c r="E1771" i="4" s="1"/>
  <c r="D1772" i="4"/>
  <c r="E1772" i="4" s="1"/>
  <c r="D1773" i="4"/>
  <c r="E1773" i="4" s="1"/>
  <c r="D1774" i="4"/>
  <c r="E1774" i="4" s="1"/>
  <c r="D1775" i="4"/>
  <c r="E1775" i="4" s="1"/>
  <c r="D1776" i="4"/>
  <c r="E1776" i="4" s="1"/>
  <c r="D1777" i="4"/>
  <c r="E1777" i="4" s="1"/>
  <c r="D1778" i="4"/>
  <c r="E1778" i="4" s="1"/>
  <c r="D1779" i="4"/>
  <c r="E1779" i="4" s="1"/>
  <c r="D1780" i="4"/>
  <c r="E1780" i="4" s="1"/>
  <c r="D1781" i="4"/>
  <c r="E1781" i="4" s="1"/>
  <c r="D1782" i="4"/>
  <c r="E1782" i="4" s="1"/>
  <c r="D1783" i="4"/>
  <c r="E1783" i="4" s="1"/>
  <c r="D1784" i="4"/>
  <c r="E1784" i="4" s="1"/>
  <c r="D1785" i="4"/>
  <c r="E1785" i="4" s="1"/>
  <c r="D1786" i="4"/>
  <c r="E1786" i="4" s="1"/>
  <c r="D1787" i="4"/>
  <c r="E1787" i="4" s="1"/>
  <c r="D1788" i="4"/>
  <c r="E1788" i="4" s="1"/>
  <c r="D1789" i="4"/>
  <c r="E1789" i="4" s="1"/>
  <c r="D1790" i="4"/>
  <c r="E1790" i="4" s="1"/>
  <c r="D1791" i="4"/>
  <c r="E1791" i="4" s="1"/>
  <c r="D1792" i="4"/>
  <c r="E1792" i="4" s="1"/>
  <c r="D1793" i="4"/>
  <c r="E1793" i="4" s="1"/>
  <c r="D1794" i="4"/>
  <c r="E1794" i="4" s="1"/>
  <c r="D1795" i="4"/>
  <c r="E1795" i="4" s="1"/>
  <c r="D1796" i="4"/>
  <c r="E1796" i="4" s="1"/>
  <c r="D1797" i="4"/>
  <c r="E1797" i="4" s="1"/>
  <c r="D1798" i="4"/>
  <c r="E1798" i="4" s="1"/>
  <c r="D1799" i="4"/>
  <c r="E1799" i="4" s="1"/>
  <c r="D1800" i="4"/>
  <c r="E1800" i="4" s="1"/>
  <c r="D1801" i="4"/>
  <c r="E1801" i="4" s="1"/>
  <c r="D1802" i="4"/>
  <c r="E1802" i="4" s="1"/>
  <c r="D1803" i="4"/>
  <c r="E1803" i="4" s="1"/>
  <c r="D1804" i="4"/>
  <c r="E1804" i="4" s="1"/>
  <c r="D1805" i="4"/>
  <c r="E1805" i="4" s="1"/>
  <c r="D1806" i="4"/>
  <c r="E1806" i="4" s="1"/>
  <c r="D1807" i="4"/>
  <c r="E1807" i="4" s="1"/>
  <c r="D1808" i="4"/>
  <c r="E1808" i="4" s="1"/>
  <c r="D1809" i="4"/>
  <c r="E1809" i="4" s="1"/>
  <c r="D1810" i="4"/>
  <c r="E1810" i="4" s="1"/>
  <c r="D1811" i="4"/>
  <c r="E1811" i="4" s="1"/>
  <c r="D1812" i="4"/>
  <c r="E1812" i="4" s="1"/>
  <c r="D1813" i="4"/>
  <c r="E1813" i="4" s="1"/>
  <c r="D1814" i="4"/>
  <c r="E1814" i="4" s="1"/>
  <c r="D1815" i="4"/>
  <c r="E1815" i="4" s="1"/>
  <c r="D1816" i="4"/>
  <c r="E1816" i="4" s="1"/>
  <c r="D1817" i="4"/>
  <c r="E1817" i="4" s="1"/>
  <c r="D1818" i="4"/>
  <c r="E1818" i="4" s="1"/>
  <c r="D1819" i="4"/>
  <c r="E1819" i="4" s="1"/>
  <c r="D1820" i="4"/>
  <c r="E1820" i="4" s="1"/>
  <c r="D1821" i="4"/>
  <c r="E1821" i="4" s="1"/>
  <c r="D1822" i="4"/>
  <c r="E1822" i="4" s="1"/>
  <c r="D1823" i="4"/>
  <c r="E1823" i="4" s="1"/>
  <c r="D1824" i="4"/>
  <c r="E1824" i="4" s="1"/>
  <c r="D1825" i="4"/>
  <c r="E1825" i="4" s="1"/>
  <c r="D1826" i="4"/>
  <c r="E1826" i="4" s="1"/>
  <c r="D1827" i="4"/>
  <c r="E1827" i="4" s="1"/>
  <c r="D1828" i="4"/>
  <c r="E1828" i="4" s="1"/>
  <c r="D1829" i="4"/>
  <c r="E1829" i="4" s="1"/>
  <c r="D1830" i="4"/>
  <c r="E1830" i="4" s="1"/>
  <c r="D1831" i="4"/>
  <c r="E1831" i="4" s="1"/>
  <c r="D1832" i="4"/>
  <c r="E1832" i="4" s="1"/>
  <c r="D1833" i="4"/>
  <c r="E1833" i="4" s="1"/>
  <c r="D1834" i="4"/>
  <c r="E1834" i="4" s="1"/>
  <c r="D1835" i="4"/>
  <c r="E1835" i="4" s="1"/>
  <c r="D1836" i="4"/>
  <c r="E1836" i="4" s="1"/>
  <c r="D1837" i="4"/>
  <c r="E1837" i="4" s="1"/>
  <c r="D1838" i="4"/>
  <c r="E1838" i="4" s="1"/>
  <c r="D1839" i="4"/>
  <c r="E1839" i="4" s="1"/>
  <c r="D1840" i="4"/>
  <c r="E1840" i="4" s="1"/>
  <c r="D1841" i="4"/>
  <c r="E1841" i="4" s="1"/>
  <c r="D1842" i="4"/>
  <c r="E1842" i="4" s="1"/>
  <c r="D1843" i="4"/>
  <c r="E1843" i="4" s="1"/>
  <c r="D1844" i="4"/>
  <c r="E1844" i="4" s="1"/>
  <c r="D1845" i="4"/>
  <c r="E1845" i="4" s="1"/>
  <c r="D1846" i="4"/>
  <c r="E1846" i="4" s="1"/>
  <c r="D1847" i="4"/>
  <c r="E1847" i="4" s="1"/>
  <c r="D1848" i="4"/>
  <c r="E1848" i="4" s="1"/>
  <c r="D1849" i="4"/>
  <c r="E1849" i="4" s="1"/>
  <c r="D1850" i="4"/>
  <c r="E1850" i="4" s="1"/>
  <c r="D1851" i="4"/>
  <c r="E1851" i="4" s="1"/>
  <c r="D1852" i="4"/>
  <c r="E1852" i="4" s="1"/>
  <c r="D1853" i="4"/>
  <c r="E1853" i="4" s="1"/>
  <c r="D1854" i="4"/>
  <c r="E1854" i="4" s="1"/>
  <c r="D1855" i="4"/>
  <c r="E1855" i="4" s="1"/>
  <c r="D1856" i="4"/>
  <c r="E1856" i="4" s="1"/>
  <c r="D1857" i="4"/>
  <c r="E1857" i="4" s="1"/>
  <c r="D1858" i="4"/>
  <c r="E1858" i="4" s="1"/>
  <c r="D1859" i="4"/>
  <c r="E1859" i="4" s="1"/>
  <c r="D1860" i="4"/>
  <c r="E1860" i="4" s="1"/>
  <c r="D1861" i="4"/>
  <c r="E1861" i="4" s="1"/>
  <c r="D1862" i="4"/>
  <c r="E1862" i="4" s="1"/>
  <c r="D1863" i="4"/>
  <c r="E1863" i="4" s="1"/>
  <c r="D1864" i="4"/>
  <c r="E1864" i="4" s="1"/>
  <c r="D1865" i="4"/>
  <c r="E1865" i="4" s="1"/>
  <c r="D1866" i="4"/>
  <c r="E1866" i="4" s="1"/>
  <c r="D1867" i="4"/>
  <c r="E1867" i="4" s="1"/>
  <c r="D1868" i="4"/>
  <c r="E1868" i="4" s="1"/>
  <c r="D1869" i="4"/>
  <c r="E1869" i="4" s="1"/>
  <c r="D1870" i="4"/>
  <c r="E1870" i="4" s="1"/>
  <c r="D1871" i="4"/>
  <c r="E1871" i="4" s="1"/>
  <c r="D1872" i="4"/>
  <c r="E1872" i="4" s="1"/>
  <c r="D1873" i="4"/>
  <c r="E1873" i="4" s="1"/>
  <c r="D1874" i="4"/>
  <c r="E1874" i="4" s="1"/>
  <c r="D1875" i="4"/>
  <c r="E1875" i="4" s="1"/>
  <c r="D1876" i="4"/>
  <c r="E1876" i="4" s="1"/>
  <c r="D1877" i="4"/>
  <c r="E1877" i="4" s="1"/>
  <c r="D1878" i="4"/>
  <c r="E1878" i="4" s="1"/>
  <c r="D1879" i="4"/>
  <c r="E1879" i="4" s="1"/>
  <c r="D1880" i="4"/>
  <c r="E1880" i="4" s="1"/>
  <c r="D1881" i="4"/>
  <c r="E1881" i="4" s="1"/>
  <c r="D1882" i="4"/>
  <c r="E1882" i="4" s="1"/>
  <c r="D1883" i="4"/>
  <c r="E1883" i="4" s="1"/>
  <c r="D1884" i="4"/>
  <c r="E1884" i="4" s="1"/>
  <c r="D1885" i="4"/>
  <c r="E1885" i="4" s="1"/>
  <c r="D1886" i="4"/>
  <c r="E1886" i="4" s="1"/>
  <c r="D1887" i="4"/>
  <c r="E1887" i="4" s="1"/>
  <c r="D1888" i="4"/>
  <c r="E1888" i="4" s="1"/>
  <c r="D1889" i="4"/>
  <c r="E1889" i="4" s="1"/>
  <c r="D1890" i="4"/>
  <c r="E1890" i="4" s="1"/>
  <c r="D1891" i="4"/>
  <c r="E1891" i="4" s="1"/>
  <c r="D1892" i="4"/>
  <c r="E1892" i="4" s="1"/>
  <c r="D1893" i="4"/>
  <c r="E1893" i="4" s="1"/>
  <c r="D1894" i="4"/>
  <c r="E1894" i="4" s="1"/>
  <c r="D1895" i="4"/>
  <c r="E1895" i="4" s="1"/>
  <c r="D1896" i="4"/>
  <c r="E1896" i="4" s="1"/>
  <c r="D1897" i="4"/>
  <c r="E1897" i="4" s="1"/>
  <c r="D1898" i="4"/>
  <c r="E1898" i="4" s="1"/>
  <c r="D1899" i="4"/>
  <c r="E1899" i="4" s="1"/>
  <c r="D1900" i="4"/>
  <c r="E1900" i="4" s="1"/>
  <c r="D1901" i="4"/>
  <c r="E1901" i="4" s="1"/>
  <c r="D1902" i="4"/>
  <c r="E1902" i="4" s="1"/>
  <c r="D1903" i="4"/>
  <c r="E1903" i="4" s="1"/>
  <c r="D1904" i="4"/>
  <c r="E1904" i="4" s="1"/>
  <c r="D1905" i="4"/>
  <c r="E1905" i="4" s="1"/>
  <c r="D1906" i="4"/>
  <c r="E1906" i="4" s="1"/>
  <c r="D1907" i="4"/>
  <c r="E1907" i="4" s="1"/>
  <c r="D1908" i="4"/>
  <c r="E1908" i="4" s="1"/>
  <c r="D1909" i="4"/>
  <c r="E1909" i="4" s="1"/>
  <c r="D1910" i="4"/>
  <c r="E1910" i="4" s="1"/>
  <c r="D1911" i="4"/>
  <c r="E1911" i="4" s="1"/>
  <c r="D1912" i="4"/>
  <c r="E1912" i="4" s="1"/>
  <c r="D1913" i="4"/>
  <c r="E1913" i="4" s="1"/>
  <c r="D1914" i="4"/>
  <c r="E1914" i="4" s="1"/>
  <c r="D1915" i="4"/>
  <c r="E1915" i="4" s="1"/>
  <c r="D1916" i="4"/>
  <c r="E1916" i="4" s="1"/>
  <c r="D1917" i="4"/>
  <c r="E1917" i="4" s="1"/>
  <c r="D1918" i="4"/>
  <c r="E1918" i="4" s="1"/>
  <c r="D1919" i="4"/>
  <c r="E1919" i="4" s="1"/>
  <c r="D1920" i="4"/>
  <c r="E1920" i="4" s="1"/>
  <c r="D1921" i="4"/>
  <c r="E1921" i="4" s="1"/>
  <c r="D1922" i="4"/>
  <c r="E1922" i="4" s="1"/>
  <c r="D1923" i="4"/>
  <c r="E1923" i="4" s="1"/>
  <c r="D1924" i="4"/>
  <c r="E1924" i="4" s="1"/>
  <c r="D1925" i="4"/>
  <c r="E1925" i="4" s="1"/>
  <c r="D1926" i="4"/>
  <c r="E1926" i="4" s="1"/>
  <c r="D1927" i="4"/>
  <c r="E1927" i="4" s="1"/>
  <c r="D1928" i="4"/>
  <c r="E1928" i="4" s="1"/>
  <c r="D1929" i="4"/>
  <c r="E1929" i="4" s="1"/>
  <c r="D1930" i="4"/>
  <c r="E1930" i="4" s="1"/>
  <c r="D1931" i="4"/>
  <c r="E1931" i="4" s="1"/>
  <c r="D1932" i="4"/>
  <c r="E1932" i="4" s="1"/>
  <c r="D1933" i="4"/>
  <c r="E1933" i="4" s="1"/>
  <c r="D1934" i="4"/>
  <c r="E1934" i="4" s="1"/>
  <c r="D1935" i="4"/>
  <c r="E1935" i="4" s="1"/>
  <c r="D1936" i="4"/>
  <c r="E1936" i="4" s="1"/>
  <c r="D1937" i="4"/>
  <c r="E1937" i="4" s="1"/>
  <c r="D1938" i="4"/>
  <c r="E1938" i="4" s="1"/>
  <c r="D1939" i="4"/>
  <c r="E1939" i="4" s="1"/>
  <c r="D1940" i="4"/>
  <c r="E1940" i="4" s="1"/>
  <c r="D1941" i="4"/>
  <c r="E1941" i="4" s="1"/>
  <c r="D1942" i="4"/>
  <c r="E1942" i="4" s="1"/>
  <c r="D1943" i="4"/>
  <c r="E1943" i="4" s="1"/>
  <c r="D1944" i="4"/>
  <c r="E1944" i="4" s="1"/>
  <c r="D1945" i="4"/>
  <c r="E1945" i="4" s="1"/>
  <c r="D1946" i="4"/>
  <c r="E1946" i="4" s="1"/>
  <c r="D1947" i="4"/>
  <c r="E1947" i="4" s="1"/>
  <c r="D1948" i="4"/>
  <c r="E1948" i="4" s="1"/>
  <c r="D1949" i="4"/>
  <c r="E1949" i="4" s="1"/>
  <c r="D1950" i="4"/>
  <c r="E1950" i="4" s="1"/>
  <c r="D1951" i="4"/>
  <c r="E1951" i="4" s="1"/>
  <c r="D1952" i="4"/>
  <c r="E1952" i="4" s="1"/>
  <c r="D1953" i="4"/>
  <c r="E1953" i="4" s="1"/>
  <c r="D1954" i="4"/>
  <c r="E1954" i="4" s="1"/>
  <c r="D1955" i="4"/>
  <c r="E1955" i="4" s="1"/>
  <c r="D1956" i="4"/>
  <c r="E1956" i="4" s="1"/>
  <c r="D1957" i="4"/>
  <c r="E1957" i="4" s="1"/>
  <c r="D1958" i="4"/>
  <c r="E1958" i="4" s="1"/>
  <c r="D1959" i="4"/>
  <c r="E1959" i="4" s="1"/>
  <c r="D1960" i="4"/>
  <c r="E1960" i="4" s="1"/>
  <c r="D1961" i="4"/>
  <c r="E1961" i="4" s="1"/>
  <c r="D1962" i="4"/>
  <c r="E1962" i="4" s="1"/>
  <c r="D1963" i="4"/>
  <c r="E1963" i="4" s="1"/>
  <c r="D1964" i="4"/>
  <c r="E1964" i="4" s="1"/>
  <c r="D1965" i="4"/>
  <c r="E1965" i="4" s="1"/>
  <c r="D1966" i="4"/>
  <c r="E1966" i="4" s="1"/>
  <c r="D1967" i="4"/>
  <c r="E1967" i="4" s="1"/>
  <c r="D1968" i="4"/>
  <c r="E1968" i="4" s="1"/>
  <c r="D1969" i="4"/>
  <c r="E1969" i="4" s="1"/>
  <c r="D1970" i="4"/>
  <c r="E1970" i="4" s="1"/>
  <c r="D1971" i="4"/>
  <c r="E1971" i="4" s="1"/>
  <c r="D1972" i="4"/>
  <c r="E1972" i="4" s="1"/>
  <c r="D1973" i="4"/>
  <c r="E1973" i="4" s="1"/>
  <c r="D1974" i="4"/>
  <c r="E1974" i="4" s="1"/>
  <c r="D1975" i="4"/>
  <c r="E1975" i="4" s="1"/>
  <c r="D1976" i="4"/>
  <c r="E1976" i="4" s="1"/>
  <c r="D1977" i="4"/>
  <c r="E1977" i="4" s="1"/>
  <c r="D1978" i="4"/>
  <c r="E1978" i="4" s="1"/>
  <c r="D1979" i="4"/>
  <c r="E1979" i="4" s="1"/>
  <c r="D1980" i="4"/>
  <c r="E1980" i="4" s="1"/>
  <c r="D1981" i="4"/>
  <c r="E1981" i="4" s="1"/>
  <c r="D1982" i="4"/>
  <c r="E1982" i="4" s="1"/>
  <c r="D1983" i="4"/>
  <c r="E1983" i="4" s="1"/>
  <c r="D1984" i="4"/>
  <c r="E1984" i="4" s="1"/>
  <c r="D1985" i="4"/>
  <c r="E1985" i="4" s="1"/>
  <c r="D1986" i="4"/>
  <c r="E1986" i="4" s="1"/>
  <c r="D1987" i="4"/>
  <c r="E1987" i="4" s="1"/>
  <c r="D1988" i="4"/>
  <c r="E1988" i="4" s="1"/>
  <c r="D1989" i="4"/>
  <c r="E1989" i="4" s="1"/>
  <c r="D1990" i="4"/>
  <c r="E1990" i="4" s="1"/>
  <c r="D1991" i="4"/>
  <c r="E1991" i="4" s="1"/>
  <c r="D1992" i="4"/>
  <c r="E1992" i="4" s="1"/>
  <c r="D1993" i="4"/>
  <c r="E1993" i="4" s="1"/>
  <c r="D1994" i="4"/>
  <c r="E1994" i="4" s="1"/>
  <c r="D1995" i="4"/>
  <c r="E1995" i="4" s="1"/>
  <c r="D1996" i="4"/>
  <c r="E1996" i="4" s="1"/>
  <c r="D1997" i="4"/>
  <c r="E1997" i="4" s="1"/>
  <c r="D1998" i="4"/>
  <c r="E1998" i="4" s="1"/>
  <c r="D1999" i="4"/>
  <c r="E1999" i="4" s="1"/>
  <c r="D2000" i="4"/>
  <c r="E2000" i="4" s="1"/>
  <c r="D2001" i="4"/>
  <c r="E2001" i="4" s="1"/>
  <c r="D2002" i="4"/>
  <c r="E2002" i="4" s="1"/>
  <c r="D2003" i="4"/>
  <c r="E2003" i="4" s="1"/>
  <c r="D2004" i="4"/>
  <c r="E2004" i="4" s="1"/>
  <c r="D2005" i="4"/>
  <c r="E2005" i="4" s="1"/>
  <c r="D2006" i="4"/>
  <c r="E2006" i="4" s="1"/>
  <c r="D2007" i="4"/>
  <c r="E2007" i="4" s="1"/>
  <c r="D2008" i="4"/>
  <c r="E2008" i="4" s="1"/>
  <c r="D2009" i="4"/>
  <c r="E2009" i="4" s="1"/>
  <c r="D2010" i="4"/>
  <c r="E2010" i="4" s="1"/>
  <c r="D2011" i="4"/>
  <c r="E2011" i="4" s="1"/>
  <c r="D2012" i="4"/>
  <c r="E2012" i="4" s="1"/>
  <c r="D2013" i="4"/>
  <c r="E2013" i="4" s="1"/>
  <c r="D2014" i="4"/>
  <c r="E2014" i="4" s="1"/>
  <c r="D2015" i="4"/>
  <c r="E2015" i="4" s="1"/>
  <c r="D2016" i="4"/>
  <c r="E2016" i="4" s="1"/>
  <c r="D2017" i="4"/>
  <c r="E2017" i="4" s="1"/>
  <c r="D2018" i="4"/>
  <c r="E2018" i="4" s="1"/>
  <c r="D2019" i="4"/>
  <c r="E2019" i="4" s="1"/>
  <c r="D2020" i="4"/>
  <c r="E2020" i="4" s="1"/>
  <c r="D2021" i="4"/>
  <c r="E2021" i="4" s="1"/>
  <c r="D2022" i="4"/>
  <c r="E2022" i="4" s="1"/>
  <c r="D2023" i="4"/>
  <c r="E2023" i="4" s="1"/>
  <c r="D2024" i="4"/>
  <c r="E2024" i="4" s="1"/>
  <c r="D2025" i="4"/>
  <c r="E2025" i="4" s="1"/>
  <c r="D2026" i="4"/>
  <c r="E2026" i="4" s="1"/>
  <c r="D2027" i="4"/>
  <c r="E2027" i="4" s="1"/>
  <c r="D2028" i="4"/>
  <c r="E2028" i="4" s="1"/>
  <c r="D2029" i="4"/>
  <c r="E2029" i="4" s="1"/>
  <c r="D2030" i="4"/>
  <c r="E2030" i="4" s="1"/>
  <c r="D2031" i="4"/>
  <c r="E2031" i="4" s="1"/>
  <c r="D2032" i="4"/>
  <c r="E2032" i="4" s="1"/>
  <c r="D2033" i="4"/>
  <c r="E2033" i="4" s="1"/>
  <c r="D2034" i="4"/>
  <c r="E2034" i="4" s="1"/>
  <c r="D2035" i="4"/>
  <c r="E2035" i="4" s="1"/>
  <c r="D2036" i="4"/>
  <c r="E2036" i="4" s="1"/>
  <c r="D2037" i="4"/>
  <c r="E2037" i="4" s="1"/>
  <c r="D2038" i="4"/>
  <c r="E2038" i="4" s="1"/>
  <c r="D2039" i="4"/>
  <c r="E2039" i="4" s="1"/>
  <c r="D2040" i="4"/>
  <c r="E2040" i="4" s="1"/>
  <c r="D2041" i="4"/>
  <c r="E2041" i="4" s="1"/>
  <c r="D2042" i="4"/>
  <c r="E2042" i="4" s="1"/>
  <c r="D2043" i="4"/>
  <c r="E2043" i="4" s="1"/>
  <c r="D2044" i="4"/>
  <c r="E2044" i="4" s="1"/>
  <c r="D2045" i="4"/>
  <c r="E2045" i="4" s="1"/>
  <c r="D2046" i="4"/>
  <c r="E2046" i="4" s="1"/>
  <c r="D2047" i="4"/>
  <c r="E2047" i="4" s="1"/>
  <c r="D2048" i="4"/>
  <c r="E2048" i="4" s="1"/>
  <c r="D2049" i="4"/>
  <c r="E2049" i="4" s="1"/>
  <c r="D2050" i="4"/>
  <c r="E2050" i="4" s="1"/>
  <c r="D2051" i="4"/>
  <c r="E2051" i="4" s="1"/>
  <c r="D2052" i="4"/>
  <c r="E2052" i="4" s="1"/>
  <c r="D2053" i="4"/>
  <c r="E2053" i="4" s="1"/>
  <c r="D2054" i="4"/>
  <c r="E2054" i="4" s="1"/>
  <c r="D2055" i="4"/>
  <c r="E2055" i="4" s="1"/>
  <c r="D2056" i="4"/>
  <c r="E2056" i="4" s="1"/>
  <c r="D2057" i="4"/>
  <c r="E2057" i="4" s="1"/>
  <c r="D2058" i="4"/>
  <c r="E2058" i="4" s="1"/>
  <c r="D2059" i="4"/>
  <c r="E2059" i="4" s="1"/>
  <c r="D2060" i="4"/>
  <c r="E2060" i="4" s="1"/>
  <c r="D2061" i="4"/>
  <c r="E2061" i="4" s="1"/>
  <c r="D2062" i="4"/>
  <c r="E2062" i="4" s="1"/>
  <c r="D2063" i="4"/>
  <c r="E2063" i="4" s="1"/>
  <c r="D2064" i="4"/>
  <c r="E2064" i="4" s="1"/>
  <c r="D2065" i="4"/>
  <c r="E2065" i="4" s="1"/>
  <c r="D2066" i="4"/>
  <c r="E2066" i="4" s="1"/>
  <c r="D2067" i="4"/>
  <c r="E2067" i="4" s="1"/>
  <c r="D2068" i="4"/>
  <c r="E2068" i="4" s="1"/>
  <c r="D2069" i="4"/>
  <c r="E2069" i="4" s="1"/>
  <c r="D2070" i="4"/>
  <c r="E2070" i="4" s="1"/>
  <c r="D2071" i="4"/>
  <c r="E2071" i="4" s="1"/>
  <c r="D2072" i="4"/>
  <c r="E2072" i="4" s="1"/>
  <c r="D2073" i="4"/>
  <c r="E2073" i="4" s="1"/>
  <c r="D2074" i="4"/>
  <c r="E2074" i="4" s="1"/>
  <c r="D2075" i="4"/>
  <c r="E2075" i="4" s="1"/>
  <c r="D2076" i="4"/>
  <c r="E2076" i="4" s="1"/>
  <c r="D2077" i="4"/>
  <c r="E2077" i="4" s="1"/>
  <c r="D2078" i="4"/>
  <c r="E2078" i="4" s="1"/>
  <c r="D2079" i="4"/>
  <c r="E2079" i="4" s="1"/>
  <c r="D2080" i="4"/>
  <c r="E2080" i="4" s="1"/>
  <c r="D2081" i="4"/>
  <c r="E2081" i="4" s="1"/>
  <c r="D2082" i="4"/>
  <c r="E2082" i="4" s="1"/>
  <c r="D2083" i="4"/>
  <c r="E2083" i="4" s="1"/>
  <c r="D2084" i="4"/>
  <c r="E2084" i="4" s="1"/>
  <c r="D2085" i="4"/>
  <c r="E2085" i="4" s="1"/>
  <c r="D2086" i="4"/>
  <c r="E2086" i="4" s="1"/>
  <c r="D2087" i="4"/>
  <c r="E2087" i="4" s="1"/>
  <c r="D2088" i="4"/>
  <c r="E2088" i="4" s="1"/>
  <c r="D2089" i="4"/>
  <c r="E2089" i="4" s="1"/>
  <c r="D2090" i="4"/>
  <c r="E2090" i="4" s="1"/>
  <c r="D2091" i="4"/>
  <c r="E2091" i="4" s="1"/>
  <c r="D2092" i="4"/>
  <c r="E2092" i="4" s="1"/>
  <c r="D2093" i="4"/>
  <c r="E2093" i="4" s="1"/>
  <c r="D2094" i="4"/>
  <c r="E2094" i="4" s="1"/>
  <c r="D2095" i="4"/>
  <c r="E2095" i="4" s="1"/>
  <c r="D2096" i="4"/>
  <c r="E2096" i="4" s="1"/>
  <c r="D2097" i="4"/>
  <c r="E2097" i="4" s="1"/>
  <c r="D2098" i="4"/>
  <c r="E2098" i="4" s="1"/>
  <c r="D2099" i="4"/>
  <c r="E2099" i="4" s="1"/>
  <c r="D2100" i="4"/>
  <c r="E2100" i="4" s="1"/>
  <c r="D2101" i="4"/>
  <c r="E2101" i="4" s="1"/>
  <c r="D2102" i="4"/>
  <c r="E2102" i="4" s="1"/>
  <c r="D2103" i="4"/>
  <c r="E2103" i="4" s="1"/>
  <c r="D2104" i="4"/>
  <c r="E2104" i="4" s="1"/>
  <c r="D2105" i="4"/>
  <c r="E2105" i="4" s="1"/>
  <c r="D2106" i="4"/>
  <c r="E2106" i="4" s="1"/>
  <c r="D2107" i="4"/>
  <c r="E2107" i="4" s="1"/>
  <c r="D2108" i="4"/>
  <c r="E2108" i="4" s="1"/>
  <c r="D2109" i="4"/>
  <c r="E2109" i="4" s="1"/>
  <c r="D2110" i="4"/>
  <c r="E2110" i="4" s="1"/>
  <c r="D2111" i="4"/>
  <c r="E2111" i="4" s="1"/>
  <c r="D2112" i="4"/>
  <c r="E2112" i="4" s="1"/>
  <c r="D2113" i="4"/>
  <c r="E2113" i="4" s="1"/>
  <c r="D2114" i="4"/>
  <c r="E2114" i="4" s="1"/>
  <c r="D2115" i="4"/>
  <c r="E2115" i="4" s="1"/>
  <c r="D2116" i="4"/>
  <c r="E2116" i="4" s="1"/>
  <c r="D2117" i="4"/>
  <c r="E2117" i="4" s="1"/>
  <c r="D2118" i="4"/>
  <c r="E2118" i="4" s="1"/>
  <c r="D2119" i="4"/>
  <c r="E2119" i="4" s="1"/>
  <c r="D2120" i="4"/>
  <c r="E2120" i="4" s="1"/>
  <c r="D2121" i="4"/>
  <c r="E2121" i="4" s="1"/>
  <c r="D2122" i="4"/>
  <c r="E2122" i="4" s="1"/>
  <c r="D2123" i="4"/>
  <c r="E2123" i="4" s="1"/>
  <c r="D2124" i="4"/>
  <c r="E2124" i="4" s="1"/>
  <c r="D2125" i="4"/>
  <c r="E2125" i="4" s="1"/>
  <c r="D2126" i="4"/>
  <c r="E2126" i="4" s="1"/>
  <c r="D2127" i="4"/>
  <c r="E2127" i="4" s="1"/>
  <c r="D2128" i="4"/>
  <c r="E2128" i="4" s="1"/>
  <c r="D2129" i="4"/>
  <c r="E2129" i="4" s="1"/>
  <c r="D2130" i="4"/>
  <c r="E2130" i="4" s="1"/>
  <c r="D2131" i="4"/>
  <c r="E2131" i="4" s="1"/>
  <c r="D2132" i="4"/>
  <c r="E2132" i="4" s="1"/>
  <c r="D2133" i="4"/>
  <c r="E2133" i="4" s="1"/>
  <c r="D2134" i="4"/>
  <c r="E2134" i="4" s="1"/>
  <c r="D2135" i="4"/>
  <c r="E2135" i="4" s="1"/>
  <c r="D2136" i="4"/>
  <c r="E2136" i="4" s="1"/>
  <c r="D2137" i="4"/>
  <c r="E2137" i="4" s="1"/>
  <c r="D2138" i="4"/>
  <c r="E2138" i="4" s="1"/>
  <c r="D2139" i="4"/>
  <c r="E2139" i="4" s="1"/>
  <c r="D2140" i="4"/>
  <c r="E2140" i="4" s="1"/>
  <c r="D2141" i="4"/>
  <c r="E2141" i="4" s="1"/>
  <c r="D2142" i="4"/>
  <c r="E2142" i="4" s="1"/>
  <c r="D2143" i="4"/>
  <c r="E2143" i="4" s="1"/>
  <c r="D2144" i="4"/>
  <c r="E2144" i="4" s="1"/>
  <c r="D2145" i="4"/>
  <c r="E2145" i="4" s="1"/>
  <c r="D2146" i="4"/>
  <c r="E2146" i="4" s="1"/>
  <c r="D2147" i="4"/>
  <c r="E2147" i="4" s="1"/>
  <c r="D2148" i="4"/>
  <c r="E2148" i="4" s="1"/>
  <c r="D2149" i="4"/>
  <c r="E2149" i="4" s="1"/>
  <c r="D2150" i="4"/>
  <c r="E2150" i="4" s="1"/>
  <c r="D2151" i="4"/>
  <c r="E2151" i="4" s="1"/>
  <c r="D2152" i="4"/>
  <c r="E2152" i="4" s="1"/>
  <c r="D2153" i="4"/>
  <c r="E2153" i="4" s="1"/>
  <c r="D2154" i="4"/>
  <c r="E2154" i="4" s="1"/>
  <c r="D2155" i="4"/>
  <c r="E2155" i="4" s="1"/>
  <c r="D2156" i="4"/>
  <c r="E2156" i="4" s="1"/>
  <c r="D2157" i="4"/>
  <c r="E2157" i="4" s="1"/>
  <c r="D2158" i="4"/>
  <c r="E2158" i="4" s="1"/>
  <c r="D2159" i="4"/>
  <c r="E2159" i="4" s="1"/>
  <c r="D2160" i="4"/>
  <c r="E2160" i="4" s="1"/>
  <c r="D2161" i="4"/>
  <c r="E2161" i="4" s="1"/>
  <c r="D2162" i="4"/>
  <c r="E2162" i="4" s="1"/>
  <c r="D2163" i="4"/>
  <c r="E2163" i="4" s="1"/>
  <c r="D2164" i="4"/>
  <c r="E2164" i="4" s="1"/>
  <c r="D2165" i="4"/>
  <c r="E2165" i="4" s="1"/>
  <c r="D2166" i="4"/>
  <c r="E2166" i="4" s="1"/>
  <c r="D2167" i="4"/>
  <c r="E2167" i="4" s="1"/>
  <c r="D2168" i="4"/>
  <c r="E2168" i="4" s="1"/>
  <c r="D2169" i="4"/>
  <c r="E2169" i="4" s="1"/>
  <c r="D2170" i="4"/>
  <c r="E2170" i="4" s="1"/>
  <c r="D2171" i="4"/>
  <c r="E2171" i="4" s="1"/>
  <c r="D2172" i="4"/>
  <c r="E2172" i="4" s="1"/>
  <c r="D2173" i="4"/>
  <c r="E2173" i="4" s="1"/>
  <c r="D2174" i="4"/>
  <c r="E2174" i="4" s="1"/>
  <c r="D2175" i="4"/>
  <c r="E2175" i="4" s="1"/>
  <c r="D2176" i="4"/>
  <c r="E2176" i="4" s="1"/>
  <c r="D2177" i="4"/>
  <c r="E2177" i="4" s="1"/>
  <c r="D2178" i="4"/>
  <c r="E2178" i="4" s="1"/>
  <c r="D2179" i="4"/>
  <c r="E2179" i="4" s="1"/>
  <c r="D2180" i="4"/>
  <c r="E2180" i="4" s="1"/>
  <c r="D2181" i="4"/>
  <c r="E2181" i="4" s="1"/>
  <c r="D2182" i="4"/>
  <c r="E2182" i="4" s="1"/>
  <c r="D2183" i="4"/>
  <c r="E2183" i="4" s="1"/>
  <c r="D2184" i="4"/>
  <c r="E2184" i="4" s="1"/>
  <c r="D2185" i="4"/>
  <c r="E2185" i="4" s="1"/>
  <c r="D2186" i="4"/>
  <c r="E2186" i="4" s="1"/>
  <c r="D2187" i="4"/>
  <c r="E2187" i="4" s="1"/>
  <c r="D2188" i="4"/>
  <c r="E2188" i="4" s="1"/>
  <c r="D2189" i="4"/>
  <c r="E2189" i="4" s="1"/>
  <c r="D2190" i="4"/>
  <c r="E2190" i="4" s="1"/>
  <c r="D2191" i="4"/>
  <c r="E2191" i="4" s="1"/>
  <c r="D2192" i="4"/>
  <c r="E2192" i="4" s="1"/>
  <c r="D2193" i="4"/>
  <c r="E2193" i="4" s="1"/>
  <c r="D2194" i="4"/>
  <c r="E2194" i="4" s="1"/>
  <c r="D2195" i="4"/>
  <c r="E2195" i="4" s="1"/>
  <c r="D2196" i="4"/>
  <c r="E2196" i="4" s="1"/>
  <c r="D2197" i="4"/>
  <c r="E2197" i="4" s="1"/>
  <c r="D2198" i="4"/>
  <c r="E2198" i="4" s="1"/>
  <c r="D2199" i="4"/>
  <c r="E2199" i="4" s="1"/>
  <c r="D2200" i="4"/>
  <c r="E2200" i="4" s="1"/>
  <c r="D2201" i="4"/>
  <c r="E2201" i="4" s="1"/>
  <c r="D2202" i="4"/>
  <c r="E2202" i="4" s="1"/>
  <c r="D2203" i="4"/>
  <c r="E2203" i="4" s="1"/>
  <c r="D2204" i="4"/>
  <c r="E2204" i="4" s="1"/>
  <c r="D2205" i="4"/>
  <c r="E2205" i="4" s="1"/>
  <c r="D2206" i="4"/>
  <c r="E2206" i="4" s="1"/>
  <c r="D2207" i="4"/>
  <c r="E2207" i="4" s="1"/>
  <c r="D2208" i="4"/>
  <c r="E2208" i="4" s="1"/>
  <c r="D2209" i="4"/>
  <c r="E2209" i="4" s="1"/>
  <c r="D2210" i="4"/>
  <c r="E2210" i="4" s="1"/>
  <c r="D2211" i="4"/>
  <c r="E2211" i="4" s="1"/>
  <c r="D2212" i="4"/>
  <c r="E2212" i="4" s="1"/>
  <c r="D2213" i="4"/>
  <c r="E2213" i="4" s="1"/>
  <c r="D2214" i="4"/>
  <c r="E2214" i="4" s="1"/>
  <c r="D2215" i="4"/>
  <c r="E2215" i="4" s="1"/>
  <c r="D2216" i="4"/>
  <c r="E2216" i="4" s="1"/>
  <c r="D2217" i="4"/>
  <c r="E2217" i="4" s="1"/>
  <c r="D2218" i="4"/>
  <c r="E2218" i="4" s="1"/>
  <c r="D2219" i="4"/>
  <c r="E2219" i="4" s="1"/>
  <c r="D2220" i="4"/>
  <c r="E2220" i="4" s="1"/>
  <c r="D2221" i="4"/>
  <c r="E2221" i="4" s="1"/>
  <c r="D2222" i="4"/>
  <c r="E2222" i="4" s="1"/>
  <c r="D2223" i="4"/>
  <c r="E2223" i="4" s="1"/>
  <c r="D2224" i="4"/>
  <c r="E2224" i="4" s="1"/>
  <c r="D2225" i="4"/>
  <c r="E2225" i="4" s="1"/>
  <c r="D2226" i="4"/>
  <c r="E2226" i="4" s="1"/>
  <c r="D2227" i="4"/>
  <c r="E2227" i="4" s="1"/>
  <c r="D2228" i="4"/>
  <c r="E2228" i="4" s="1"/>
  <c r="D2229" i="4"/>
  <c r="E2229" i="4" s="1"/>
  <c r="D2230" i="4"/>
  <c r="E2230" i="4" s="1"/>
  <c r="D2231" i="4"/>
  <c r="E2231" i="4" s="1"/>
  <c r="D2232" i="4"/>
  <c r="E2232" i="4" s="1"/>
  <c r="D2233" i="4"/>
  <c r="E2233" i="4" s="1"/>
  <c r="D2234" i="4"/>
  <c r="E2234" i="4" s="1"/>
  <c r="D2235" i="4"/>
  <c r="E2235" i="4" s="1"/>
  <c r="D2236" i="4"/>
  <c r="E2236" i="4" s="1"/>
  <c r="D2237" i="4"/>
  <c r="E2237" i="4" s="1"/>
  <c r="D2238" i="4"/>
  <c r="E2238" i="4" s="1"/>
  <c r="D2239" i="4"/>
  <c r="E2239" i="4" s="1"/>
  <c r="D2240" i="4"/>
  <c r="E2240" i="4" s="1"/>
  <c r="D2241" i="4"/>
  <c r="E2241" i="4" s="1"/>
  <c r="D2242" i="4"/>
  <c r="E2242" i="4" s="1"/>
  <c r="D2243" i="4"/>
  <c r="E2243" i="4" s="1"/>
  <c r="D2244" i="4"/>
  <c r="E2244" i="4" s="1"/>
  <c r="D2245" i="4"/>
  <c r="E2245" i="4" s="1"/>
  <c r="D2246" i="4"/>
  <c r="E2246" i="4" s="1"/>
  <c r="D2247" i="4"/>
  <c r="E2247" i="4" s="1"/>
  <c r="D2248" i="4"/>
  <c r="E2248" i="4" s="1"/>
  <c r="D2249" i="4"/>
  <c r="E2249" i="4" s="1"/>
  <c r="D2250" i="4"/>
  <c r="E2250" i="4" s="1"/>
  <c r="D2251" i="4"/>
  <c r="E2251" i="4" s="1"/>
  <c r="D2252" i="4"/>
  <c r="E2252" i="4" s="1"/>
  <c r="D2253" i="4"/>
  <c r="E2253" i="4" s="1"/>
  <c r="D2254" i="4"/>
  <c r="E2254" i="4" s="1"/>
  <c r="D2255" i="4"/>
  <c r="E2255" i="4" s="1"/>
  <c r="D2256" i="4"/>
  <c r="E2256" i="4" s="1"/>
  <c r="D2257" i="4"/>
  <c r="E2257" i="4" s="1"/>
  <c r="D2258" i="4"/>
  <c r="E2258" i="4" s="1"/>
  <c r="D2259" i="4"/>
  <c r="E2259" i="4" s="1"/>
  <c r="D2260" i="4"/>
  <c r="E2260" i="4" s="1"/>
  <c r="D2261" i="4"/>
  <c r="E2261" i="4" s="1"/>
  <c r="D2262" i="4"/>
  <c r="E2262" i="4" s="1"/>
  <c r="D2263" i="4"/>
  <c r="E2263" i="4" s="1"/>
  <c r="D2264" i="4"/>
  <c r="E2264" i="4" s="1"/>
  <c r="D2265" i="4"/>
  <c r="E2265" i="4" s="1"/>
  <c r="D2266" i="4"/>
  <c r="E2266" i="4" s="1"/>
  <c r="D2267" i="4"/>
  <c r="E2267" i="4" s="1"/>
  <c r="D2268" i="4"/>
  <c r="E2268" i="4" s="1"/>
  <c r="D2269" i="4"/>
  <c r="E2269" i="4" s="1"/>
  <c r="D2270" i="4"/>
  <c r="E2270" i="4" s="1"/>
  <c r="D2271" i="4"/>
  <c r="E2271" i="4" s="1"/>
  <c r="D2272" i="4"/>
  <c r="E2272" i="4" s="1"/>
  <c r="D2273" i="4"/>
  <c r="E2273" i="4" s="1"/>
  <c r="D2274" i="4"/>
  <c r="E2274" i="4" s="1"/>
  <c r="D2275" i="4"/>
  <c r="E2275" i="4" s="1"/>
  <c r="D2276" i="4"/>
  <c r="E2276" i="4" s="1"/>
  <c r="D2277" i="4"/>
  <c r="E2277" i="4" s="1"/>
  <c r="D2278" i="4"/>
  <c r="E2278" i="4" s="1"/>
  <c r="D2279" i="4"/>
  <c r="E2279" i="4" s="1"/>
  <c r="D2280" i="4"/>
  <c r="E2280" i="4" s="1"/>
  <c r="D2281" i="4"/>
  <c r="E2281" i="4" s="1"/>
  <c r="D2282" i="4"/>
  <c r="E2282" i="4" s="1"/>
  <c r="D2283" i="4"/>
  <c r="E2283" i="4" s="1"/>
  <c r="D2284" i="4"/>
  <c r="E2284" i="4" s="1"/>
  <c r="D2285" i="4"/>
  <c r="E2285" i="4" s="1"/>
  <c r="D2286" i="4"/>
  <c r="E2286" i="4" s="1"/>
  <c r="D2287" i="4"/>
  <c r="E2287" i="4" s="1"/>
  <c r="D2288" i="4"/>
  <c r="E2288" i="4" s="1"/>
  <c r="D2289" i="4"/>
  <c r="E2289" i="4" s="1"/>
  <c r="D2290" i="4"/>
  <c r="E2290" i="4" s="1"/>
  <c r="D2291" i="4"/>
  <c r="E2291" i="4" s="1"/>
  <c r="D2292" i="4"/>
  <c r="E2292" i="4" s="1"/>
  <c r="D2293" i="4"/>
  <c r="E2293" i="4" s="1"/>
  <c r="D2294" i="4"/>
  <c r="E2294" i="4" s="1"/>
  <c r="D2295" i="4"/>
  <c r="E2295" i="4" s="1"/>
  <c r="D2296" i="4"/>
  <c r="E2296" i="4" s="1"/>
  <c r="D2297" i="4"/>
  <c r="E2297" i="4" s="1"/>
  <c r="D2298" i="4"/>
  <c r="E2298" i="4" s="1"/>
  <c r="D2299" i="4"/>
  <c r="E2299" i="4" s="1"/>
  <c r="D2300" i="4"/>
  <c r="E2300" i="4" s="1"/>
  <c r="D2301" i="4"/>
  <c r="E2301" i="4" s="1"/>
  <c r="D2302" i="4"/>
  <c r="E2302" i="4" s="1"/>
  <c r="D2303" i="4"/>
  <c r="E2303" i="4" s="1"/>
  <c r="D2304" i="4"/>
  <c r="E2304" i="4" s="1"/>
  <c r="D2305" i="4"/>
  <c r="E2305" i="4" s="1"/>
  <c r="D2306" i="4"/>
  <c r="E2306" i="4" s="1"/>
  <c r="D2307" i="4"/>
  <c r="E2307" i="4" s="1"/>
  <c r="D2308" i="4"/>
  <c r="E2308" i="4" s="1"/>
  <c r="D2309" i="4"/>
  <c r="E2309" i="4" s="1"/>
  <c r="D2310" i="4"/>
  <c r="E2310" i="4" s="1"/>
  <c r="D2311" i="4"/>
  <c r="E2311" i="4" s="1"/>
  <c r="D2312" i="4"/>
  <c r="E2312" i="4" s="1"/>
  <c r="D2313" i="4"/>
  <c r="E2313" i="4" s="1"/>
  <c r="D2314" i="4"/>
  <c r="E2314" i="4" s="1"/>
  <c r="D2315" i="4"/>
  <c r="E2315" i="4" s="1"/>
  <c r="D2316" i="4"/>
  <c r="E2316" i="4" s="1"/>
  <c r="D2317" i="4"/>
  <c r="E2317" i="4" s="1"/>
  <c r="D2318" i="4"/>
  <c r="E2318" i="4" s="1"/>
  <c r="D2319" i="4"/>
  <c r="E2319" i="4" s="1"/>
  <c r="D2320" i="4"/>
  <c r="E2320" i="4" s="1"/>
  <c r="D2321" i="4"/>
  <c r="E2321" i="4" s="1"/>
  <c r="D2322" i="4"/>
  <c r="E2322" i="4" s="1"/>
  <c r="D2323" i="4"/>
  <c r="E2323" i="4" s="1"/>
  <c r="D2324" i="4"/>
  <c r="E2324" i="4" s="1"/>
  <c r="D2325" i="4"/>
  <c r="E2325" i="4" s="1"/>
  <c r="D2326" i="4"/>
  <c r="E2326" i="4" s="1"/>
  <c r="D2327" i="4"/>
  <c r="E2327" i="4" s="1"/>
  <c r="D2328" i="4"/>
  <c r="E2328" i="4" s="1"/>
  <c r="D2329" i="4"/>
  <c r="E2329" i="4" s="1"/>
  <c r="D2330" i="4"/>
  <c r="E2330" i="4" s="1"/>
  <c r="D2331" i="4"/>
  <c r="E2331" i="4" s="1"/>
  <c r="D2332" i="4"/>
  <c r="E2332" i="4" s="1"/>
  <c r="D2333" i="4"/>
  <c r="E2333" i="4" s="1"/>
  <c r="D2334" i="4"/>
  <c r="E2334" i="4" s="1"/>
  <c r="D2335" i="4"/>
  <c r="E2335" i="4" s="1"/>
  <c r="D2336" i="4"/>
  <c r="E2336" i="4" s="1"/>
  <c r="D2337" i="4"/>
  <c r="E2337" i="4" s="1"/>
  <c r="D2338" i="4"/>
  <c r="E2338" i="4" s="1"/>
  <c r="D2339" i="4"/>
  <c r="E2339" i="4" s="1"/>
  <c r="D2340" i="4"/>
  <c r="E2340" i="4" s="1"/>
  <c r="D2341" i="4"/>
  <c r="E2341" i="4" s="1"/>
  <c r="D2342" i="4"/>
  <c r="E2342" i="4" s="1"/>
  <c r="D2343" i="4"/>
  <c r="E2343" i="4" s="1"/>
  <c r="D2344" i="4"/>
  <c r="E2344" i="4" s="1"/>
  <c r="D2345" i="4"/>
  <c r="E2345" i="4" s="1"/>
  <c r="D2346" i="4"/>
  <c r="E2346" i="4" s="1"/>
  <c r="D2347" i="4"/>
  <c r="E2347" i="4" s="1"/>
  <c r="D2348" i="4"/>
  <c r="E2348" i="4" s="1"/>
  <c r="D2349" i="4"/>
  <c r="E2349" i="4" s="1"/>
  <c r="D2350" i="4"/>
  <c r="E2350" i="4" s="1"/>
  <c r="D2351" i="4"/>
  <c r="E2351" i="4" s="1"/>
  <c r="D2352" i="4"/>
  <c r="E2352" i="4" s="1"/>
  <c r="D2353" i="4"/>
  <c r="E2353" i="4" s="1"/>
  <c r="D2354" i="4"/>
  <c r="E2354" i="4" s="1"/>
  <c r="D2355" i="4"/>
  <c r="E2355" i="4" s="1"/>
  <c r="D2356" i="4"/>
  <c r="E2356" i="4" s="1"/>
  <c r="D2357" i="4"/>
  <c r="E2357" i="4" s="1"/>
  <c r="D2358" i="4"/>
  <c r="E2358" i="4" s="1"/>
  <c r="D2359" i="4"/>
  <c r="E2359" i="4" s="1"/>
  <c r="D2360" i="4"/>
  <c r="E2360" i="4" s="1"/>
  <c r="D2361" i="4"/>
  <c r="E2361" i="4" s="1"/>
  <c r="D2362" i="4"/>
  <c r="E2362" i="4" s="1"/>
  <c r="D2363" i="4"/>
  <c r="E2363" i="4" s="1"/>
  <c r="D2364" i="4"/>
  <c r="E2364" i="4" s="1"/>
  <c r="D2365" i="4"/>
  <c r="E2365" i="4" s="1"/>
  <c r="D2366" i="4"/>
  <c r="E2366" i="4" s="1"/>
  <c r="D2367" i="4"/>
  <c r="E2367" i="4" s="1"/>
  <c r="D2368" i="4"/>
  <c r="E2368" i="4" s="1"/>
  <c r="D2369" i="4"/>
  <c r="E2369" i="4" s="1"/>
  <c r="D2370" i="4"/>
  <c r="E2370" i="4" s="1"/>
  <c r="D2371" i="4"/>
  <c r="E2371" i="4" s="1"/>
  <c r="D2372" i="4"/>
  <c r="E2372" i="4" s="1"/>
  <c r="D2373" i="4"/>
  <c r="E2373" i="4" s="1"/>
  <c r="D2374" i="4"/>
  <c r="E2374" i="4" s="1"/>
  <c r="D2375" i="4"/>
  <c r="E2375" i="4" s="1"/>
  <c r="D2376" i="4"/>
  <c r="E2376" i="4" s="1"/>
  <c r="D2377" i="4"/>
  <c r="E2377" i="4" s="1"/>
  <c r="D2378" i="4"/>
  <c r="E2378" i="4" s="1"/>
  <c r="D2379" i="4"/>
  <c r="E2379" i="4" s="1"/>
  <c r="D2380" i="4"/>
  <c r="E2380" i="4" s="1"/>
  <c r="D2381" i="4"/>
  <c r="E2381" i="4" s="1"/>
  <c r="D2382" i="4"/>
  <c r="E2382" i="4" s="1"/>
  <c r="D2383" i="4"/>
  <c r="E2383" i="4" s="1"/>
  <c r="D2384" i="4"/>
  <c r="E2384" i="4" s="1"/>
  <c r="D2385" i="4"/>
  <c r="E2385" i="4" s="1"/>
  <c r="D2386" i="4"/>
  <c r="E2386" i="4" s="1"/>
  <c r="D2387" i="4"/>
  <c r="E2387" i="4" s="1"/>
  <c r="D2388" i="4"/>
  <c r="E2388" i="4" s="1"/>
  <c r="D2389" i="4"/>
  <c r="E2389" i="4" s="1"/>
  <c r="D2390" i="4"/>
  <c r="E2390" i="4" s="1"/>
  <c r="D2391" i="4"/>
  <c r="E2391" i="4" s="1"/>
  <c r="D2392" i="4"/>
  <c r="E2392" i="4" s="1"/>
  <c r="D2393" i="4"/>
  <c r="E2393" i="4" s="1"/>
  <c r="D2394" i="4"/>
  <c r="E2394" i="4" s="1"/>
  <c r="D2395" i="4"/>
  <c r="E2395" i="4" s="1"/>
  <c r="D2396" i="4"/>
  <c r="E2396" i="4" s="1"/>
  <c r="D2397" i="4"/>
  <c r="E2397" i="4" s="1"/>
  <c r="D2398" i="4"/>
  <c r="E2398" i="4" s="1"/>
  <c r="D2399" i="4"/>
  <c r="E2399" i="4" s="1"/>
  <c r="D2400" i="4"/>
  <c r="E2400" i="4" s="1"/>
  <c r="D2401" i="4"/>
  <c r="E2401" i="4" s="1"/>
  <c r="D2402" i="4"/>
  <c r="E2402" i="4" s="1"/>
  <c r="D2403" i="4"/>
  <c r="E2403" i="4" s="1"/>
  <c r="D2404" i="4"/>
  <c r="E2404" i="4" s="1"/>
  <c r="D2405" i="4"/>
  <c r="E2405" i="4" s="1"/>
  <c r="D2406" i="4"/>
  <c r="E2406" i="4" s="1"/>
  <c r="D2407" i="4"/>
  <c r="E2407" i="4" s="1"/>
  <c r="D2408" i="4"/>
  <c r="E2408" i="4" s="1"/>
  <c r="D2409" i="4"/>
  <c r="E2409" i="4" s="1"/>
  <c r="D2410" i="4"/>
  <c r="E2410" i="4" s="1"/>
  <c r="D2411" i="4"/>
  <c r="E2411" i="4" s="1"/>
  <c r="D2412" i="4"/>
  <c r="E2412" i="4" s="1"/>
  <c r="D2413" i="4"/>
  <c r="E2413" i="4" s="1"/>
  <c r="D2414" i="4"/>
  <c r="E2414" i="4" s="1"/>
  <c r="D2415" i="4"/>
  <c r="E2415" i="4" s="1"/>
  <c r="D2416" i="4"/>
  <c r="E2416" i="4" s="1"/>
  <c r="D2417" i="4"/>
  <c r="E2417" i="4" s="1"/>
  <c r="D2418" i="4"/>
  <c r="E2418" i="4" s="1"/>
  <c r="D2419" i="4"/>
  <c r="E2419" i="4" s="1"/>
  <c r="D2420" i="4"/>
  <c r="E2420" i="4" s="1"/>
  <c r="D2421" i="4"/>
  <c r="E2421" i="4" s="1"/>
  <c r="D2422" i="4"/>
  <c r="E2422" i="4" s="1"/>
  <c r="D2423" i="4"/>
  <c r="E2423" i="4" s="1"/>
  <c r="D2424" i="4"/>
  <c r="E2424" i="4" s="1"/>
  <c r="D2425" i="4"/>
  <c r="E2425" i="4" s="1"/>
  <c r="D2426" i="4"/>
  <c r="E2426" i="4" s="1"/>
  <c r="D2427" i="4"/>
  <c r="E2427" i="4" s="1"/>
  <c r="D2428" i="4"/>
  <c r="E2428" i="4" s="1"/>
  <c r="D2429" i="4"/>
  <c r="E2429" i="4" s="1"/>
  <c r="D2430" i="4"/>
  <c r="E2430" i="4" s="1"/>
  <c r="D2431" i="4"/>
  <c r="E2431" i="4" s="1"/>
  <c r="D2432" i="4"/>
  <c r="E2432" i="4" s="1"/>
  <c r="D2433" i="4"/>
  <c r="E2433" i="4" s="1"/>
  <c r="D2434" i="4"/>
  <c r="E2434" i="4" s="1"/>
  <c r="D2435" i="4"/>
  <c r="E2435" i="4" s="1"/>
  <c r="D2436" i="4"/>
  <c r="E2436" i="4" s="1"/>
  <c r="D2437" i="4"/>
  <c r="E2437" i="4" s="1"/>
  <c r="D2438" i="4"/>
  <c r="E2438" i="4" s="1"/>
  <c r="D2439" i="4"/>
  <c r="E2439" i="4" s="1"/>
  <c r="D2440" i="4"/>
  <c r="E2440" i="4" s="1"/>
  <c r="D2441" i="4"/>
  <c r="E2441" i="4" s="1"/>
  <c r="D2442" i="4"/>
  <c r="E2442" i="4" s="1"/>
  <c r="D2443" i="4"/>
  <c r="E2443" i="4" s="1"/>
  <c r="D2444" i="4"/>
  <c r="E2444" i="4" s="1"/>
  <c r="D2445" i="4"/>
  <c r="E2445" i="4" s="1"/>
  <c r="D2446" i="4"/>
  <c r="E2446" i="4" s="1"/>
  <c r="D2447" i="4"/>
  <c r="E2447" i="4" s="1"/>
  <c r="D2448" i="4"/>
  <c r="E2448" i="4" s="1"/>
  <c r="D2449" i="4"/>
  <c r="E2449" i="4" s="1"/>
  <c r="D2450" i="4"/>
  <c r="E2450" i="4" s="1"/>
  <c r="D2451" i="4"/>
  <c r="E2451" i="4" s="1"/>
  <c r="D2452" i="4"/>
  <c r="E2452" i="4" s="1"/>
  <c r="D2453" i="4"/>
  <c r="E2453" i="4" s="1"/>
  <c r="D2454" i="4"/>
  <c r="E2454" i="4" s="1"/>
  <c r="D2455" i="4"/>
  <c r="E2455" i="4" s="1"/>
  <c r="D2456" i="4"/>
  <c r="E2456" i="4" s="1"/>
  <c r="D2457" i="4"/>
  <c r="E2457" i="4" s="1"/>
  <c r="D2458" i="4"/>
  <c r="E2458" i="4" s="1"/>
  <c r="D2459" i="4"/>
  <c r="E2459" i="4" s="1"/>
  <c r="D2460" i="4"/>
  <c r="E2460" i="4" s="1"/>
  <c r="D2461" i="4"/>
  <c r="E2461" i="4" s="1"/>
  <c r="D2462" i="4"/>
  <c r="E2462" i="4" s="1"/>
  <c r="D2463" i="4"/>
  <c r="E2463" i="4" s="1"/>
  <c r="D2464" i="4"/>
  <c r="E2464" i="4" s="1"/>
  <c r="D2465" i="4"/>
  <c r="E2465" i="4" s="1"/>
  <c r="D2466" i="4"/>
  <c r="E2466" i="4" s="1"/>
  <c r="D2467" i="4"/>
  <c r="E2467" i="4" s="1"/>
  <c r="D2468" i="4"/>
  <c r="E2468" i="4" s="1"/>
  <c r="D2469" i="4"/>
  <c r="E2469" i="4" s="1"/>
  <c r="D2470" i="4"/>
  <c r="E2470" i="4" s="1"/>
  <c r="D2471" i="4"/>
  <c r="E2471" i="4" s="1"/>
  <c r="D2472" i="4"/>
  <c r="E2472" i="4" s="1"/>
  <c r="D2473" i="4"/>
  <c r="E2473" i="4" s="1"/>
  <c r="D2474" i="4"/>
  <c r="E2474" i="4" s="1"/>
  <c r="D2475" i="4"/>
  <c r="E2475" i="4" s="1"/>
  <c r="D2476" i="4"/>
  <c r="E2476" i="4" s="1"/>
  <c r="D2477" i="4"/>
  <c r="E2477" i="4" s="1"/>
  <c r="D2478" i="4"/>
  <c r="E2478" i="4" s="1"/>
  <c r="D2479" i="4"/>
  <c r="E2479" i="4" s="1"/>
  <c r="D2480" i="4"/>
  <c r="E2480" i="4" s="1"/>
  <c r="D2481" i="4"/>
  <c r="E2481" i="4" s="1"/>
  <c r="D2482" i="4"/>
  <c r="E2482" i="4" s="1"/>
  <c r="D2483" i="4"/>
  <c r="E2483" i="4" s="1"/>
  <c r="D2484" i="4"/>
  <c r="E2484" i="4" s="1"/>
  <c r="D2485" i="4"/>
  <c r="E2485" i="4" s="1"/>
  <c r="D2486" i="4"/>
  <c r="E2486" i="4" s="1"/>
  <c r="D2487" i="4"/>
  <c r="E2487" i="4" s="1"/>
  <c r="D2488" i="4"/>
  <c r="E2488" i="4" s="1"/>
  <c r="D2489" i="4"/>
  <c r="E2489" i="4" s="1"/>
  <c r="D2490" i="4"/>
  <c r="E2490" i="4" s="1"/>
  <c r="D2491" i="4"/>
  <c r="E2491" i="4" s="1"/>
  <c r="D2492" i="4"/>
  <c r="E2492" i="4" s="1"/>
  <c r="D2493" i="4"/>
  <c r="E2493" i="4" s="1"/>
  <c r="D2494" i="4"/>
  <c r="E2494" i="4" s="1"/>
  <c r="D2495" i="4"/>
  <c r="E2495" i="4" s="1"/>
  <c r="D2496" i="4"/>
  <c r="E2496" i="4" s="1"/>
  <c r="D2497" i="4"/>
  <c r="E2497" i="4" s="1"/>
  <c r="D2498" i="4"/>
  <c r="E2498" i="4" s="1"/>
  <c r="D2499" i="4"/>
  <c r="E2499" i="4" s="1"/>
  <c r="D2500" i="4"/>
  <c r="E2500" i="4" s="1"/>
  <c r="D2501" i="4"/>
  <c r="E2501" i="4" s="1"/>
  <c r="D2502" i="4"/>
  <c r="E2502" i="4" s="1"/>
  <c r="D2503" i="4"/>
  <c r="E2503" i="4" s="1"/>
  <c r="D2504" i="4"/>
  <c r="E2504" i="4" s="1"/>
  <c r="D2505" i="4"/>
  <c r="E2505" i="4" s="1"/>
  <c r="D2506" i="4"/>
  <c r="E2506" i="4" s="1"/>
  <c r="D2507" i="4"/>
  <c r="E2507" i="4" s="1"/>
  <c r="D2508" i="4"/>
  <c r="E2508" i="4" s="1"/>
  <c r="D2509" i="4"/>
  <c r="E2509" i="4" s="1"/>
  <c r="D2510" i="4"/>
  <c r="E2510" i="4" s="1"/>
  <c r="D2511" i="4"/>
  <c r="E2511" i="4" s="1"/>
  <c r="D2512" i="4"/>
  <c r="E2512" i="4" s="1"/>
  <c r="D2513" i="4"/>
  <c r="E2513" i="4" s="1"/>
  <c r="D2514" i="4"/>
  <c r="E2514" i="4" s="1"/>
  <c r="D2515" i="4"/>
  <c r="E2515" i="4" s="1"/>
  <c r="D2516" i="4"/>
  <c r="E2516" i="4" s="1"/>
  <c r="D2517" i="4"/>
  <c r="E2517" i="4" s="1"/>
  <c r="D2518" i="4"/>
  <c r="E2518" i="4" s="1"/>
  <c r="D2519" i="4"/>
  <c r="E2519" i="4" s="1"/>
  <c r="D2520" i="4"/>
  <c r="E2520" i="4" s="1"/>
  <c r="D2521" i="4"/>
  <c r="E2521" i="4" s="1"/>
  <c r="D2522" i="4"/>
  <c r="E2522" i="4" s="1"/>
  <c r="D2523" i="4"/>
  <c r="E2523" i="4" s="1"/>
  <c r="D2524" i="4"/>
  <c r="E2524" i="4" s="1"/>
  <c r="D2525" i="4"/>
  <c r="E2525" i="4" s="1"/>
  <c r="D2526" i="4"/>
  <c r="E2526" i="4" s="1"/>
  <c r="D2527" i="4"/>
  <c r="E2527" i="4" s="1"/>
  <c r="D2528" i="4"/>
  <c r="E2528" i="4" s="1"/>
  <c r="D2529" i="4"/>
  <c r="E2529" i="4" s="1"/>
  <c r="D2530" i="4"/>
  <c r="E2530" i="4" s="1"/>
  <c r="D2531" i="4"/>
  <c r="E2531" i="4" s="1"/>
  <c r="D2532" i="4"/>
  <c r="E2532" i="4" s="1"/>
  <c r="D2533" i="4"/>
  <c r="E2533" i="4" s="1"/>
  <c r="D2534" i="4"/>
  <c r="E2534" i="4" s="1"/>
  <c r="D2535" i="4"/>
  <c r="E2535" i="4" s="1"/>
  <c r="D2536" i="4"/>
  <c r="E2536" i="4" s="1"/>
  <c r="D2537" i="4"/>
  <c r="E2537" i="4" s="1"/>
  <c r="D2538" i="4"/>
  <c r="E2538" i="4" s="1"/>
  <c r="D2539" i="4"/>
  <c r="E2539" i="4" s="1"/>
  <c r="D2540" i="4"/>
  <c r="E2540" i="4" s="1"/>
  <c r="D2541" i="4"/>
  <c r="E2541" i="4" s="1"/>
  <c r="D2542" i="4"/>
  <c r="E2542" i="4" s="1"/>
  <c r="D2543" i="4"/>
  <c r="E2543" i="4" s="1"/>
  <c r="D2544" i="4"/>
  <c r="E2544" i="4" s="1"/>
  <c r="D2545" i="4"/>
  <c r="E2545" i="4" s="1"/>
  <c r="D2546" i="4"/>
  <c r="E2546" i="4" s="1"/>
  <c r="D2547" i="4"/>
  <c r="E2547" i="4" s="1"/>
  <c r="D2548" i="4"/>
  <c r="E2548" i="4" s="1"/>
  <c r="D2549" i="4"/>
  <c r="E2549" i="4" s="1"/>
  <c r="D2550" i="4"/>
  <c r="E2550" i="4" s="1"/>
  <c r="D2551" i="4"/>
  <c r="E2551" i="4" s="1"/>
  <c r="D2552" i="4"/>
  <c r="E2552" i="4" s="1"/>
  <c r="D2553" i="4"/>
  <c r="E2553" i="4" s="1"/>
  <c r="D2554" i="4"/>
  <c r="E2554" i="4" s="1"/>
  <c r="D2555" i="4"/>
  <c r="E2555" i="4" s="1"/>
  <c r="D2556" i="4"/>
  <c r="E2556" i="4" s="1"/>
  <c r="D2557" i="4"/>
  <c r="E2557" i="4" s="1"/>
  <c r="D2558" i="4"/>
  <c r="E2558" i="4" s="1"/>
  <c r="D2559" i="4"/>
  <c r="E2559" i="4" s="1"/>
  <c r="D2560" i="4"/>
  <c r="E2560" i="4" s="1"/>
  <c r="D2561" i="4"/>
  <c r="E2561" i="4" s="1"/>
  <c r="D2562" i="4"/>
  <c r="E2562" i="4" s="1"/>
  <c r="D2563" i="4"/>
  <c r="E2563" i="4" s="1"/>
  <c r="D2564" i="4"/>
  <c r="E2564" i="4" s="1"/>
  <c r="D2565" i="4"/>
  <c r="E2565" i="4" s="1"/>
  <c r="D2566" i="4"/>
  <c r="E2566" i="4" s="1"/>
  <c r="D2567" i="4"/>
  <c r="E2567" i="4" s="1"/>
  <c r="D2568" i="4"/>
  <c r="E2568" i="4" s="1"/>
  <c r="D2569" i="4"/>
  <c r="E2569" i="4" s="1"/>
  <c r="D2570" i="4"/>
  <c r="E2570" i="4" s="1"/>
  <c r="D2571" i="4"/>
  <c r="E2571" i="4" s="1"/>
  <c r="D2572" i="4"/>
  <c r="E2572" i="4" s="1"/>
  <c r="D2573" i="4"/>
  <c r="E2573" i="4" s="1"/>
  <c r="D2574" i="4"/>
  <c r="E2574" i="4" s="1"/>
  <c r="D2575" i="4"/>
  <c r="E2575" i="4" s="1"/>
  <c r="D2576" i="4"/>
  <c r="E2576" i="4" s="1"/>
  <c r="D2577" i="4"/>
  <c r="E2577" i="4" s="1"/>
  <c r="D2578" i="4"/>
  <c r="E2578" i="4" s="1"/>
  <c r="D2579" i="4"/>
  <c r="E2579" i="4" s="1"/>
  <c r="D2580" i="4"/>
  <c r="E2580" i="4" s="1"/>
  <c r="D2581" i="4"/>
  <c r="E2581" i="4" s="1"/>
  <c r="D2582" i="4"/>
  <c r="E2582" i="4" s="1"/>
  <c r="D2583" i="4"/>
  <c r="E2583" i="4" s="1"/>
  <c r="D2584" i="4"/>
  <c r="E2584" i="4" s="1"/>
  <c r="D2585" i="4"/>
  <c r="E2585" i="4" s="1"/>
  <c r="D2586" i="4"/>
  <c r="E2586" i="4" s="1"/>
  <c r="D2587" i="4"/>
  <c r="E2587" i="4" s="1"/>
  <c r="D2588" i="4"/>
  <c r="E2588" i="4" s="1"/>
  <c r="D2589" i="4"/>
  <c r="E2589" i="4" s="1"/>
  <c r="D2590" i="4"/>
  <c r="E2590" i="4" s="1"/>
  <c r="D2591" i="4"/>
  <c r="E2591" i="4" s="1"/>
  <c r="D2592" i="4"/>
  <c r="E2592" i="4" s="1"/>
  <c r="D2593" i="4"/>
  <c r="E2593" i="4" s="1"/>
  <c r="D2594" i="4"/>
  <c r="E2594" i="4" s="1"/>
  <c r="D2595" i="4"/>
  <c r="E2595" i="4" s="1"/>
  <c r="D2596" i="4"/>
  <c r="E2596" i="4" s="1"/>
  <c r="D2597" i="4"/>
  <c r="E2597" i="4" s="1"/>
  <c r="D2598" i="4"/>
  <c r="E2598" i="4" s="1"/>
  <c r="D2599" i="4"/>
  <c r="E2599" i="4" s="1"/>
  <c r="D2600" i="4"/>
  <c r="E2600" i="4" s="1"/>
  <c r="D2601" i="4"/>
  <c r="E2601" i="4" s="1"/>
  <c r="D2602" i="4"/>
  <c r="E2602" i="4" s="1"/>
  <c r="D2603" i="4"/>
  <c r="E2603" i="4" s="1"/>
  <c r="D2604" i="4"/>
  <c r="E2604" i="4" s="1"/>
  <c r="D2605" i="4"/>
  <c r="E2605" i="4" s="1"/>
  <c r="D2606" i="4"/>
  <c r="E2606" i="4" s="1"/>
  <c r="D2607" i="4"/>
  <c r="E2607" i="4" s="1"/>
  <c r="D2608" i="4"/>
  <c r="E2608" i="4" s="1"/>
  <c r="D2609" i="4"/>
  <c r="E2609" i="4" s="1"/>
  <c r="D2610" i="4"/>
  <c r="E2610" i="4" s="1"/>
  <c r="D2611" i="4"/>
  <c r="E2611" i="4" s="1"/>
  <c r="D2612" i="4"/>
  <c r="E2612" i="4" s="1"/>
  <c r="D2613" i="4"/>
  <c r="E2613" i="4" s="1"/>
  <c r="D2614" i="4"/>
  <c r="E2614" i="4" s="1"/>
  <c r="D2615" i="4"/>
  <c r="E2615" i="4" s="1"/>
  <c r="D2616" i="4"/>
  <c r="E2616" i="4" s="1"/>
  <c r="D2617" i="4"/>
  <c r="E2617" i="4" s="1"/>
  <c r="D2618" i="4"/>
  <c r="E2618" i="4" s="1"/>
  <c r="D2619" i="4"/>
  <c r="E2619" i="4" s="1"/>
  <c r="D2620" i="4"/>
  <c r="E2620" i="4" s="1"/>
  <c r="D2621" i="4"/>
  <c r="E2621" i="4" s="1"/>
  <c r="D2622" i="4"/>
  <c r="E2622" i="4" s="1"/>
  <c r="D2623" i="4"/>
  <c r="E2623" i="4" s="1"/>
  <c r="D2624" i="4"/>
  <c r="E2624" i="4" s="1"/>
  <c r="D2625" i="4"/>
  <c r="E2625" i="4" s="1"/>
  <c r="D2626" i="4"/>
  <c r="E2626" i="4" s="1"/>
  <c r="D2627" i="4"/>
  <c r="E2627" i="4" s="1"/>
  <c r="D2628" i="4"/>
  <c r="E2628" i="4" s="1"/>
  <c r="D2629" i="4"/>
  <c r="E2629" i="4" s="1"/>
  <c r="D2630" i="4"/>
  <c r="E2630" i="4" s="1"/>
  <c r="D2631" i="4"/>
  <c r="E2631" i="4" s="1"/>
  <c r="D2632" i="4"/>
  <c r="E2632" i="4" s="1"/>
  <c r="D2633" i="4"/>
  <c r="E2633" i="4" s="1"/>
  <c r="D2634" i="4"/>
  <c r="E2634" i="4" s="1"/>
  <c r="D2635" i="4"/>
  <c r="E2635" i="4" s="1"/>
  <c r="D2636" i="4"/>
  <c r="E2636" i="4" s="1"/>
  <c r="D2637" i="4"/>
  <c r="E2637" i="4" s="1"/>
  <c r="D2638" i="4"/>
  <c r="E2638" i="4" s="1"/>
  <c r="D2639" i="4"/>
  <c r="E2639" i="4" s="1"/>
  <c r="D2640" i="4"/>
  <c r="E2640" i="4" s="1"/>
  <c r="D2641" i="4"/>
  <c r="E2641" i="4" s="1"/>
  <c r="D2642" i="4"/>
  <c r="E2642" i="4" s="1"/>
  <c r="D2643" i="4"/>
  <c r="E2643" i="4" s="1"/>
  <c r="D2644" i="4"/>
  <c r="E2644" i="4" s="1"/>
  <c r="D2645" i="4"/>
  <c r="E2645" i="4" s="1"/>
  <c r="D2646" i="4"/>
  <c r="E2646" i="4" s="1"/>
  <c r="D2647" i="4"/>
  <c r="E2647" i="4" s="1"/>
  <c r="D2648" i="4"/>
  <c r="E2648" i="4" s="1"/>
  <c r="D2649" i="4"/>
  <c r="E2649" i="4" s="1"/>
  <c r="D2650" i="4"/>
  <c r="E2650" i="4" s="1"/>
  <c r="D2651" i="4"/>
  <c r="E2651" i="4" s="1"/>
  <c r="D2652" i="4"/>
  <c r="E2652" i="4" s="1"/>
  <c r="D2653" i="4"/>
  <c r="E2653" i="4" s="1"/>
  <c r="D2654" i="4"/>
  <c r="E2654" i="4" s="1"/>
  <c r="D2655" i="4"/>
  <c r="E2655" i="4" s="1"/>
  <c r="D2656" i="4"/>
  <c r="E2656" i="4" s="1"/>
  <c r="D2657" i="4"/>
  <c r="E2657" i="4" s="1"/>
  <c r="D2658" i="4"/>
  <c r="E2658" i="4" s="1"/>
  <c r="D2659" i="4"/>
  <c r="E2659" i="4" s="1"/>
  <c r="D2660" i="4"/>
  <c r="E2660" i="4" s="1"/>
  <c r="D2661" i="4"/>
  <c r="E2661" i="4" s="1"/>
  <c r="D2662" i="4"/>
  <c r="E2662" i="4" s="1"/>
  <c r="D2663" i="4"/>
  <c r="E2663" i="4" s="1"/>
  <c r="D2664" i="4"/>
  <c r="E2664" i="4" s="1"/>
  <c r="D2665" i="4"/>
  <c r="E2665" i="4" s="1"/>
  <c r="D2666" i="4"/>
  <c r="E2666" i="4" s="1"/>
  <c r="D2667" i="4"/>
  <c r="E2667" i="4" s="1"/>
  <c r="D2668" i="4"/>
  <c r="E2668" i="4" s="1"/>
  <c r="D2669" i="4"/>
  <c r="E2669" i="4" s="1"/>
  <c r="D2670" i="4"/>
  <c r="E2670" i="4" s="1"/>
  <c r="D2671" i="4"/>
  <c r="E2671" i="4" s="1"/>
  <c r="D2672" i="4"/>
  <c r="E2672" i="4" s="1"/>
  <c r="D2673" i="4"/>
  <c r="E2673" i="4" s="1"/>
  <c r="D2674" i="4"/>
  <c r="E2674" i="4" s="1"/>
  <c r="D2675" i="4"/>
  <c r="E2675" i="4" s="1"/>
  <c r="D2676" i="4"/>
  <c r="E2676" i="4" s="1"/>
  <c r="D2677" i="4"/>
  <c r="E2677" i="4" s="1"/>
  <c r="D2678" i="4"/>
  <c r="E2678" i="4" s="1"/>
  <c r="D2679" i="4"/>
  <c r="E2679" i="4" s="1"/>
  <c r="D2680" i="4"/>
  <c r="E2680" i="4" s="1"/>
  <c r="D2681" i="4"/>
  <c r="E2681" i="4" s="1"/>
  <c r="D2682" i="4"/>
  <c r="E2682" i="4" s="1"/>
  <c r="D2683" i="4"/>
  <c r="E2683" i="4" s="1"/>
  <c r="D2684" i="4"/>
  <c r="E2684" i="4" s="1"/>
  <c r="D2685" i="4"/>
  <c r="E2685" i="4" s="1"/>
  <c r="D2686" i="4"/>
  <c r="E2686" i="4" s="1"/>
  <c r="D2687" i="4"/>
  <c r="E2687" i="4" s="1"/>
  <c r="D2688" i="4"/>
  <c r="E2688" i="4" s="1"/>
  <c r="D2689" i="4"/>
  <c r="E2689" i="4" s="1"/>
  <c r="D2690" i="4"/>
  <c r="E2690" i="4" s="1"/>
  <c r="D2691" i="4"/>
  <c r="E2691" i="4" s="1"/>
  <c r="D2692" i="4"/>
  <c r="E2692" i="4" s="1"/>
  <c r="D2693" i="4"/>
  <c r="E2693" i="4" s="1"/>
  <c r="D2694" i="4"/>
  <c r="E2694" i="4" s="1"/>
  <c r="D2695" i="4"/>
  <c r="E2695" i="4" s="1"/>
  <c r="D2696" i="4"/>
  <c r="E2696" i="4" s="1"/>
  <c r="D2697" i="4"/>
  <c r="E2697" i="4" s="1"/>
  <c r="D2698" i="4"/>
  <c r="E2698" i="4" s="1"/>
  <c r="D2699" i="4"/>
  <c r="E2699" i="4" s="1"/>
  <c r="D2700" i="4"/>
  <c r="E2700" i="4" s="1"/>
  <c r="D2701" i="4"/>
  <c r="E2701" i="4" s="1"/>
  <c r="D2702" i="4"/>
  <c r="E2702" i="4" s="1"/>
  <c r="D2703" i="4"/>
  <c r="E2703" i="4" s="1"/>
  <c r="D2704" i="4"/>
  <c r="E2704" i="4" s="1"/>
  <c r="D2705" i="4"/>
  <c r="E2705" i="4" s="1"/>
  <c r="D2706" i="4"/>
  <c r="E2706" i="4" s="1"/>
  <c r="D2707" i="4"/>
  <c r="E2707" i="4" s="1"/>
  <c r="D2708" i="4"/>
  <c r="E2708" i="4" s="1"/>
  <c r="D2709" i="4"/>
  <c r="E2709" i="4" s="1"/>
  <c r="D2710" i="4"/>
  <c r="E2710" i="4" s="1"/>
  <c r="D2711" i="4"/>
  <c r="E2711" i="4" s="1"/>
  <c r="D2712" i="4"/>
  <c r="E2712" i="4" s="1"/>
  <c r="D2713" i="4"/>
  <c r="E2713" i="4" s="1"/>
  <c r="D2714" i="4"/>
  <c r="E2714" i="4" s="1"/>
  <c r="D2715" i="4"/>
  <c r="E2715" i="4" s="1"/>
  <c r="D2716" i="4"/>
  <c r="E2716" i="4" s="1"/>
  <c r="D2717" i="4"/>
  <c r="E2717" i="4" s="1"/>
  <c r="D2718" i="4"/>
  <c r="E2718" i="4" s="1"/>
  <c r="D2719" i="4"/>
  <c r="E2719" i="4" s="1"/>
  <c r="D2720" i="4"/>
  <c r="E2720" i="4" s="1"/>
  <c r="D2721" i="4"/>
  <c r="E2721" i="4" s="1"/>
  <c r="D2722" i="4"/>
  <c r="E2722" i="4" s="1"/>
  <c r="D2723" i="4"/>
  <c r="E2723" i="4" s="1"/>
  <c r="D2724" i="4"/>
  <c r="E2724" i="4" s="1"/>
  <c r="D2725" i="4"/>
  <c r="E2725" i="4" s="1"/>
  <c r="D2726" i="4"/>
  <c r="E2726" i="4" s="1"/>
  <c r="D2727" i="4"/>
  <c r="E2727" i="4" s="1"/>
  <c r="D2728" i="4"/>
  <c r="E2728" i="4" s="1"/>
  <c r="D2729" i="4"/>
  <c r="E2729" i="4" s="1"/>
  <c r="D2730" i="4"/>
  <c r="E2730" i="4" s="1"/>
  <c r="D2731" i="4"/>
  <c r="E2731" i="4" s="1"/>
  <c r="D2732" i="4"/>
  <c r="E2732" i="4" s="1"/>
  <c r="D2733" i="4"/>
  <c r="E2733" i="4" s="1"/>
  <c r="D2734" i="4"/>
  <c r="E2734" i="4" s="1"/>
  <c r="D2735" i="4"/>
  <c r="E2735" i="4" s="1"/>
  <c r="D2736" i="4"/>
  <c r="E2736" i="4" s="1"/>
  <c r="D2737" i="4"/>
  <c r="E2737" i="4" s="1"/>
  <c r="D2738" i="4"/>
  <c r="E2738" i="4" s="1"/>
  <c r="D2739" i="4"/>
  <c r="E2739" i="4" s="1"/>
  <c r="D2740" i="4"/>
  <c r="E2740" i="4" s="1"/>
  <c r="D2741" i="4"/>
  <c r="E2741" i="4" s="1"/>
  <c r="D2742" i="4"/>
  <c r="E2742" i="4" s="1"/>
  <c r="D2743" i="4"/>
  <c r="E2743" i="4" s="1"/>
  <c r="D2744" i="4"/>
  <c r="E2744" i="4" s="1"/>
  <c r="D2745" i="4"/>
  <c r="E2745" i="4" s="1"/>
  <c r="D2746" i="4"/>
  <c r="E2746" i="4" s="1"/>
  <c r="D2747" i="4"/>
  <c r="E2747" i="4" s="1"/>
  <c r="D2748" i="4"/>
  <c r="E2748" i="4" s="1"/>
  <c r="D2749" i="4"/>
  <c r="E2749" i="4" s="1"/>
  <c r="D2750" i="4"/>
  <c r="E2750" i="4" s="1"/>
  <c r="D2751" i="4"/>
  <c r="E2751" i="4" s="1"/>
  <c r="D2752" i="4"/>
  <c r="E2752" i="4" s="1"/>
  <c r="D2753" i="4"/>
  <c r="E2753" i="4" s="1"/>
  <c r="D2754" i="4"/>
  <c r="E2754" i="4" s="1"/>
  <c r="D2755" i="4"/>
  <c r="E2755" i="4" s="1"/>
  <c r="D2756" i="4"/>
  <c r="E2756" i="4" s="1"/>
  <c r="D2757" i="4"/>
  <c r="E2757" i="4" s="1"/>
  <c r="D2758" i="4"/>
  <c r="E2758" i="4" s="1"/>
  <c r="D2759" i="4"/>
  <c r="E2759" i="4" s="1"/>
  <c r="D2760" i="4"/>
  <c r="E2760" i="4" s="1"/>
  <c r="D2761" i="4"/>
  <c r="E2761" i="4" s="1"/>
  <c r="D2762" i="4"/>
  <c r="E2762" i="4" s="1"/>
  <c r="D2763" i="4"/>
  <c r="E2763" i="4" s="1"/>
  <c r="D2764" i="4"/>
  <c r="E2764" i="4" s="1"/>
  <c r="D2765" i="4"/>
  <c r="E2765" i="4" s="1"/>
  <c r="D2766" i="4"/>
  <c r="E2766" i="4" s="1"/>
  <c r="D2767" i="4"/>
  <c r="E2767" i="4" s="1"/>
  <c r="D2768" i="4"/>
  <c r="E2768" i="4" s="1"/>
  <c r="D2769" i="4"/>
  <c r="E2769" i="4" s="1"/>
  <c r="D2770" i="4"/>
  <c r="E2770" i="4" s="1"/>
  <c r="D2771" i="4"/>
  <c r="E2771" i="4" s="1"/>
  <c r="D2772" i="4"/>
  <c r="E2772" i="4" s="1"/>
  <c r="D2773" i="4"/>
  <c r="E2773" i="4" s="1"/>
  <c r="D2774" i="4"/>
  <c r="E2774" i="4" s="1"/>
  <c r="D2775" i="4"/>
  <c r="E2775" i="4" s="1"/>
  <c r="D2776" i="4"/>
  <c r="E2776" i="4" s="1"/>
  <c r="D2777" i="4"/>
  <c r="E2777" i="4" s="1"/>
  <c r="D2778" i="4"/>
  <c r="E2778" i="4" s="1"/>
  <c r="D2779" i="4"/>
  <c r="E2779" i="4" s="1"/>
  <c r="D2780" i="4"/>
  <c r="E2780" i="4" s="1"/>
  <c r="D2781" i="4"/>
  <c r="E2781" i="4" s="1"/>
  <c r="D2782" i="4"/>
  <c r="E2782" i="4" s="1"/>
  <c r="D2783" i="4"/>
  <c r="E2783" i="4" s="1"/>
  <c r="D2784" i="4"/>
  <c r="E2784" i="4" s="1"/>
  <c r="D2785" i="4"/>
  <c r="E2785" i="4" s="1"/>
  <c r="D2786" i="4"/>
  <c r="E2786" i="4" s="1"/>
  <c r="D2787" i="4"/>
  <c r="E2787" i="4" s="1"/>
  <c r="D2788" i="4"/>
  <c r="E2788" i="4" s="1"/>
  <c r="D2789" i="4"/>
  <c r="E2789" i="4" s="1"/>
  <c r="D2790" i="4"/>
  <c r="E2790" i="4" s="1"/>
  <c r="D2791" i="4"/>
  <c r="E2791" i="4" s="1"/>
  <c r="D2792" i="4"/>
  <c r="E2792" i="4" s="1"/>
  <c r="D2793" i="4"/>
  <c r="E2793" i="4" s="1"/>
  <c r="D2794" i="4"/>
  <c r="E2794" i="4" s="1"/>
  <c r="D2795" i="4"/>
  <c r="E2795" i="4" s="1"/>
  <c r="D2796" i="4"/>
  <c r="E2796" i="4" s="1"/>
  <c r="D2797" i="4"/>
  <c r="E2797" i="4" s="1"/>
  <c r="D2798" i="4"/>
  <c r="E2798" i="4" s="1"/>
  <c r="D2799" i="4"/>
  <c r="E2799" i="4" s="1"/>
  <c r="D2800" i="4"/>
  <c r="E2800" i="4" s="1"/>
  <c r="D2801" i="4"/>
  <c r="E2801" i="4" s="1"/>
  <c r="D2802" i="4"/>
  <c r="E2802" i="4" s="1"/>
  <c r="D2803" i="4"/>
  <c r="E2803" i="4" s="1"/>
  <c r="D2804" i="4"/>
  <c r="E2804" i="4" s="1"/>
  <c r="D2805" i="4"/>
  <c r="E2805" i="4" s="1"/>
  <c r="D2806" i="4"/>
  <c r="E2806" i="4" s="1"/>
  <c r="D2807" i="4"/>
  <c r="E2807" i="4" s="1"/>
  <c r="D2808" i="4"/>
  <c r="E2808" i="4" s="1"/>
  <c r="D2809" i="4"/>
  <c r="E2809" i="4" s="1"/>
  <c r="D2810" i="4"/>
  <c r="E2810" i="4" s="1"/>
  <c r="D2811" i="4"/>
  <c r="E2811" i="4" s="1"/>
  <c r="D2812" i="4"/>
  <c r="E2812" i="4" s="1"/>
  <c r="D2813" i="4"/>
  <c r="E2813" i="4" s="1"/>
  <c r="D2814" i="4"/>
  <c r="E2814" i="4" s="1"/>
  <c r="D2815" i="4"/>
  <c r="E2815" i="4" s="1"/>
  <c r="D2816" i="4"/>
  <c r="E2816" i="4" s="1"/>
  <c r="D2817" i="4"/>
  <c r="E2817" i="4" s="1"/>
  <c r="D2818" i="4"/>
  <c r="E2818" i="4" s="1"/>
  <c r="D2819" i="4"/>
  <c r="E2819" i="4" s="1"/>
  <c r="D2820" i="4"/>
  <c r="E2820" i="4" s="1"/>
  <c r="D2821" i="4"/>
  <c r="E2821" i="4" s="1"/>
  <c r="D2822" i="4"/>
  <c r="E2822" i="4" s="1"/>
  <c r="D2823" i="4"/>
  <c r="E2823" i="4" s="1"/>
  <c r="D2824" i="4"/>
  <c r="E2824" i="4" s="1"/>
  <c r="D2825" i="4"/>
  <c r="E2825" i="4" s="1"/>
  <c r="D2826" i="4"/>
  <c r="E2826" i="4" s="1"/>
  <c r="D2827" i="4"/>
  <c r="E2827" i="4" s="1"/>
  <c r="D2828" i="4"/>
  <c r="E2828" i="4" s="1"/>
  <c r="D2829" i="4"/>
  <c r="E2829" i="4" s="1"/>
  <c r="D2830" i="4"/>
  <c r="E2830" i="4" s="1"/>
  <c r="D2831" i="4"/>
  <c r="E2831" i="4" s="1"/>
  <c r="D2832" i="4"/>
  <c r="E2832" i="4" s="1"/>
  <c r="D2833" i="4"/>
  <c r="E2833" i="4" s="1"/>
  <c r="D2834" i="4"/>
  <c r="E2834" i="4" s="1"/>
  <c r="D2835" i="4"/>
  <c r="E2835" i="4" s="1"/>
  <c r="D2836" i="4"/>
  <c r="E2836" i="4" s="1"/>
  <c r="D2837" i="4"/>
  <c r="E2837" i="4" s="1"/>
  <c r="D2838" i="4"/>
  <c r="E2838" i="4" s="1"/>
  <c r="D2839" i="4"/>
  <c r="E2839" i="4" s="1"/>
  <c r="D2840" i="4"/>
  <c r="E2840" i="4" s="1"/>
  <c r="D2841" i="4"/>
  <c r="E2841" i="4" s="1"/>
  <c r="D2842" i="4"/>
  <c r="E2842" i="4" s="1"/>
  <c r="D2843" i="4"/>
  <c r="E2843" i="4" s="1"/>
  <c r="D2844" i="4"/>
  <c r="E2844" i="4" s="1"/>
  <c r="D2845" i="4"/>
  <c r="E2845" i="4" s="1"/>
  <c r="D2846" i="4"/>
  <c r="E2846" i="4" s="1"/>
  <c r="D2847" i="4"/>
  <c r="E2847" i="4" s="1"/>
  <c r="D2848" i="4"/>
  <c r="E2848" i="4" s="1"/>
  <c r="D2849" i="4"/>
  <c r="E2849" i="4" s="1"/>
  <c r="D2850" i="4"/>
  <c r="E2850" i="4" s="1"/>
  <c r="D2851" i="4"/>
  <c r="E2851" i="4" s="1"/>
  <c r="D2852" i="4"/>
  <c r="E2852" i="4" s="1"/>
  <c r="D2853" i="4"/>
  <c r="E2853" i="4" s="1"/>
  <c r="D2854" i="4"/>
  <c r="E2854" i="4" s="1"/>
  <c r="D2855" i="4"/>
  <c r="E2855" i="4" s="1"/>
  <c r="D2856" i="4"/>
  <c r="E2856" i="4" s="1"/>
  <c r="D2857" i="4"/>
  <c r="E2857" i="4" s="1"/>
  <c r="D2858" i="4"/>
  <c r="E2858" i="4" s="1"/>
  <c r="D2859" i="4"/>
  <c r="E2859" i="4" s="1"/>
  <c r="D2860" i="4"/>
  <c r="E2860" i="4" s="1"/>
  <c r="D2861" i="4"/>
  <c r="E2861" i="4" s="1"/>
  <c r="D2862" i="4"/>
  <c r="E2862" i="4" s="1"/>
  <c r="D2863" i="4"/>
  <c r="E2863" i="4" s="1"/>
  <c r="D2864" i="4"/>
  <c r="E2864" i="4" s="1"/>
  <c r="D2865" i="4"/>
  <c r="E2865" i="4" s="1"/>
  <c r="D2866" i="4"/>
  <c r="E2866" i="4" s="1"/>
  <c r="D2867" i="4"/>
  <c r="E2867" i="4" s="1"/>
  <c r="D2868" i="4"/>
  <c r="E2868" i="4" s="1"/>
  <c r="D2869" i="4"/>
  <c r="E2869" i="4" s="1"/>
  <c r="D2870" i="4"/>
  <c r="E2870" i="4" s="1"/>
  <c r="D2871" i="4"/>
  <c r="E2871" i="4" s="1"/>
  <c r="D2872" i="4"/>
  <c r="E2872" i="4" s="1"/>
  <c r="D2873" i="4"/>
  <c r="E2873" i="4" s="1"/>
  <c r="D2874" i="4"/>
  <c r="E2874" i="4" s="1"/>
  <c r="D2875" i="4"/>
  <c r="E2875" i="4" s="1"/>
  <c r="D2876" i="4"/>
  <c r="E2876" i="4" s="1"/>
  <c r="D2877" i="4"/>
  <c r="E2877" i="4" s="1"/>
  <c r="D2878" i="4"/>
  <c r="E2878" i="4" s="1"/>
  <c r="D2879" i="4"/>
  <c r="E2879" i="4" s="1"/>
  <c r="D2880" i="4"/>
  <c r="E2880" i="4" s="1"/>
  <c r="D2881" i="4"/>
  <c r="E2881" i="4" s="1"/>
  <c r="D2882" i="4"/>
  <c r="E2882" i="4" s="1"/>
  <c r="D2883" i="4"/>
  <c r="E2883" i="4" s="1"/>
  <c r="D2884" i="4"/>
  <c r="E2884" i="4" s="1"/>
  <c r="D2885" i="4"/>
  <c r="E2885" i="4" s="1"/>
  <c r="D2886" i="4"/>
  <c r="E2886" i="4" s="1"/>
  <c r="D2887" i="4"/>
  <c r="E2887" i="4" s="1"/>
  <c r="D2888" i="4"/>
  <c r="E2888" i="4" s="1"/>
  <c r="D2889" i="4"/>
  <c r="E2889" i="4" s="1"/>
  <c r="D2890" i="4"/>
  <c r="E2890" i="4" s="1"/>
  <c r="D2891" i="4"/>
  <c r="E2891" i="4" s="1"/>
  <c r="D2892" i="4"/>
  <c r="E2892" i="4" s="1"/>
  <c r="D2893" i="4"/>
  <c r="E2893" i="4" s="1"/>
  <c r="D2894" i="4"/>
  <c r="E2894" i="4" s="1"/>
  <c r="D2895" i="4"/>
  <c r="E2895" i="4" s="1"/>
  <c r="D2896" i="4"/>
  <c r="E2896" i="4" s="1"/>
  <c r="D2897" i="4"/>
  <c r="E2897" i="4" s="1"/>
  <c r="D2898" i="4"/>
  <c r="E2898" i="4" s="1"/>
  <c r="D2899" i="4"/>
  <c r="E2899" i="4" s="1"/>
  <c r="D2900" i="4"/>
  <c r="E2900" i="4" s="1"/>
  <c r="D2901" i="4"/>
  <c r="E2901" i="4" s="1"/>
  <c r="D2902" i="4"/>
  <c r="E2902" i="4" s="1"/>
  <c r="D2903" i="4"/>
  <c r="E2903" i="4" s="1"/>
  <c r="D2904" i="4"/>
  <c r="E2904" i="4" s="1"/>
  <c r="D2905" i="4"/>
  <c r="E2905" i="4" s="1"/>
  <c r="D2906" i="4"/>
  <c r="E2906" i="4" s="1"/>
  <c r="D2907" i="4"/>
  <c r="E2907" i="4" s="1"/>
  <c r="D2908" i="4"/>
  <c r="E2908" i="4" s="1"/>
  <c r="D2909" i="4"/>
  <c r="E2909" i="4" s="1"/>
  <c r="D2910" i="4"/>
  <c r="E2910" i="4" s="1"/>
  <c r="D2911" i="4"/>
  <c r="E2911" i="4" s="1"/>
  <c r="D2912" i="4"/>
  <c r="E2912" i="4" s="1"/>
  <c r="D2913" i="4"/>
  <c r="E2913" i="4" s="1"/>
  <c r="D2914" i="4"/>
  <c r="E2914" i="4" s="1"/>
  <c r="D2915" i="4"/>
  <c r="E2915" i="4" s="1"/>
  <c r="D2916" i="4"/>
  <c r="E2916" i="4" s="1"/>
  <c r="D2917" i="4"/>
  <c r="E2917" i="4" s="1"/>
  <c r="D2918" i="4"/>
  <c r="E2918" i="4" s="1"/>
  <c r="D2919" i="4"/>
  <c r="E2919" i="4" s="1"/>
  <c r="D2920" i="4"/>
  <c r="E2920" i="4" s="1"/>
  <c r="D2921" i="4"/>
  <c r="E2921" i="4" s="1"/>
  <c r="D2922" i="4"/>
  <c r="E2922" i="4" s="1"/>
  <c r="D2923" i="4"/>
  <c r="E2923" i="4" s="1"/>
  <c r="D2924" i="4"/>
  <c r="E2924" i="4" s="1"/>
  <c r="D2925" i="4"/>
  <c r="E2925" i="4" s="1"/>
  <c r="D2926" i="4"/>
  <c r="E2926" i="4" s="1"/>
  <c r="D2927" i="4"/>
  <c r="E2927" i="4" s="1"/>
  <c r="D2928" i="4"/>
  <c r="E2928" i="4" s="1"/>
  <c r="D2929" i="4"/>
  <c r="E2929" i="4" s="1"/>
  <c r="D2930" i="4"/>
  <c r="E2930" i="4" s="1"/>
  <c r="D2931" i="4"/>
  <c r="E2931" i="4" s="1"/>
  <c r="D2932" i="4"/>
  <c r="E2932" i="4" s="1"/>
  <c r="D2933" i="4"/>
  <c r="E2933" i="4" s="1"/>
  <c r="D2934" i="4"/>
  <c r="E2934" i="4" s="1"/>
  <c r="D2935" i="4"/>
  <c r="E2935" i="4" s="1"/>
  <c r="D2936" i="4"/>
  <c r="E2936" i="4" s="1"/>
  <c r="D2937" i="4"/>
  <c r="E2937" i="4" s="1"/>
  <c r="D2938" i="4"/>
  <c r="E2938" i="4" s="1"/>
  <c r="D2939" i="4"/>
  <c r="E2939" i="4" s="1"/>
  <c r="D2940" i="4"/>
  <c r="E2940" i="4" s="1"/>
  <c r="D2941" i="4"/>
  <c r="E2941" i="4" s="1"/>
  <c r="D2942" i="4"/>
  <c r="E2942" i="4" s="1"/>
  <c r="D2943" i="4"/>
  <c r="E2943" i="4" s="1"/>
  <c r="D2944" i="4"/>
  <c r="E2944" i="4" s="1"/>
  <c r="D2945" i="4"/>
  <c r="E2945" i="4" s="1"/>
  <c r="D2946" i="4"/>
  <c r="E2946" i="4" s="1"/>
  <c r="D2947" i="4"/>
  <c r="E2947" i="4" s="1"/>
  <c r="D2948" i="4"/>
  <c r="E2948" i="4" s="1"/>
  <c r="D2949" i="4"/>
  <c r="E2949" i="4" s="1"/>
  <c r="D2950" i="4"/>
  <c r="E2950" i="4" s="1"/>
  <c r="D2951" i="4"/>
  <c r="E2951" i="4" s="1"/>
  <c r="D2952" i="4"/>
  <c r="E2952" i="4" s="1"/>
  <c r="D2953" i="4"/>
  <c r="E2953" i="4" s="1"/>
  <c r="D2954" i="4"/>
  <c r="E2954" i="4" s="1"/>
  <c r="D2955" i="4"/>
  <c r="E2955" i="4" s="1"/>
  <c r="D2956" i="4"/>
  <c r="E2956" i="4" s="1"/>
  <c r="D2957" i="4"/>
  <c r="E2957" i="4" s="1"/>
  <c r="D2958" i="4"/>
  <c r="E2958" i="4" s="1"/>
  <c r="D2959" i="4"/>
  <c r="E2959" i="4" s="1"/>
  <c r="D2960" i="4"/>
  <c r="E2960" i="4" s="1"/>
  <c r="D2961" i="4"/>
  <c r="E2961" i="4" s="1"/>
  <c r="D2962" i="4"/>
  <c r="E2962" i="4" s="1"/>
  <c r="D2963" i="4"/>
  <c r="E2963" i="4" s="1"/>
  <c r="D2964" i="4"/>
  <c r="E2964" i="4" s="1"/>
  <c r="D2965" i="4"/>
  <c r="E2965" i="4" s="1"/>
  <c r="D2966" i="4"/>
  <c r="E2966" i="4" s="1"/>
  <c r="D2967" i="4"/>
  <c r="E2967" i="4" s="1"/>
  <c r="D2968" i="4"/>
  <c r="E2968" i="4" s="1"/>
  <c r="D2969" i="4"/>
  <c r="E2969" i="4" s="1"/>
  <c r="D2970" i="4"/>
  <c r="E2970" i="4" s="1"/>
  <c r="D2971" i="4"/>
  <c r="E2971" i="4" s="1"/>
  <c r="D2972" i="4"/>
  <c r="E2972" i="4" s="1"/>
  <c r="D2973" i="4"/>
  <c r="E2973" i="4" s="1"/>
  <c r="D2974" i="4"/>
  <c r="E2974" i="4" s="1"/>
  <c r="D2975" i="4"/>
  <c r="E2975" i="4" s="1"/>
  <c r="D2976" i="4"/>
  <c r="E2976" i="4" s="1"/>
  <c r="D2977" i="4"/>
  <c r="E2977" i="4" s="1"/>
  <c r="D2978" i="4"/>
  <c r="E2978" i="4" s="1"/>
  <c r="D2979" i="4"/>
  <c r="E2979" i="4" s="1"/>
  <c r="D2980" i="4"/>
  <c r="E2980" i="4" s="1"/>
  <c r="D2981" i="4"/>
  <c r="E2981" i="4" s="1"/>
  <c r="D2982" i="4"/>
  <c r="E2982" i="4" s="1"/>
  <c r="D2983" i="4"/>
  <c r="E2983" i="4" s="1"/>
  <c r="D2984" i="4"/>
  <c r="E2984" i="4" s="1"/>
  <c r="D2985" i="4"/>
  <c r="E2985" i="4" s="1"/>
  <c r="D2986" i="4"/>
  <c r="E2986" i="4" s="1"/>
  <c r="D2987" i="4"/>
  <c r="E2987" i="4" s="1"/>
  <c r="D2988" i="4"/>
  <c r="E2988" i="4" s="1"/>
  <c r="D2989" i="4"/>
  <c r="E2989" i="4" s="1"/>
  <c r="D2990" i="4"/>
  <c r="E2990" i="4" s="1"/>
  <c r="D2991" i="4"/>
  <c r="E2991" i="4" s="1"/>
  <c r="D2992" i="4"/>
  <c r="E2992" i="4" s="1"/>
  <c r="D2993" i="4"/>
  <c r="E2993" i="4" s="1"/>
  <c r="D2994" i="4"/>
  <c r="E2994" i="4" s="1"/>
  <c r="D2995" i="4"/>
  <c r="E2995" i="4" s="1"/>
  <c r="D2996" i="4"/>
  <c r="E2996" i="4" s="1"/>
  <c r="D2997" i="4"/>
  <c r="E2997" i="4" s="1"/>
  <c r="D2998" i="4"/>
  <c r="E2998" i="4" s="1"/>
  <c r="D2999" i="4"/>
  <c r="E2999" i="4" s="1"/>
  <c r="D3000" i="4"/>
  <c r="E3000" i="4" s="1"/>
  <c r="D3001" i="4"/>
  <c r="E3001" i="4" s="1"/>
  <c r="D3002" i="4"/>
  <c r="E3002" i="4" s="1"/>
  <c r="D3003" i="4"/>
  <c r="E3003" i="4" s="1"/>
  <c r="D3004" i="4"/>
  <c r="E3004" i="4" s="1"/>
  <c r="D3005" i="4"/>
  <c r="E3005" i="4" s="1"/>
  <c r="D3006" i="4"/>
  <c r="E3006" i="4" s="1"/>
  <c r="D3007" i="4"/>
  <c r="E3007" i="4" s="1"/>
  <c r="D3008" i="4"/>
  <c r="E3008" i="4" s="1"/>
  <c r="D3009" i="4"/>
  <c r="E3009" i="4" s="1"/>
  <c r="D3010" i="4"/>
  <c r="E3010" i="4" s="1"/>
  <c r="D3011" i="4"/>
  <c r="E3011" i="4" s="1"/>
  <c r="D3012" i="4"/>
  <c r="E3012" i="4" s="1"/>
  <c r="D3013" i="4"/>
  <c r="E3013" i="4" s="1"/>
  <c r="D3014" i="4"/>
  <c r="E3014" i="4" s="1"/>
  <c r="D3015" i="4"/>
  <c r="E3015" i="4" s="1"/>
  <c r="D3016" i="4"/>
  <c r="E3016" i="4" s="1"/>
  <c r="D3017" i="4"/>
  <c r="E3017" i="4" s="1"/>
  <c r="D3018" i="4"/>
  <c r="E3018" i="4" s="1"/>
  <c r="D3019" i="4"/>
  <c r="E3019" i="4" s="1"/>
  <c r="D3020" i="4"/>
  <c r="E3020" i="4" s="1"/>
  <c r="D3021" i="4"/>
  <c r="E3021" i="4" s="1"/>
  <c r="D3022" i="4"/>
  <c r="E3022" i="4" s="1"/>
  <c r="D3023" i="4"/>
  <c r="E3023" i="4" s="1"/>
  <c r="D3024" i="4"/>
  <c r="E3024" i="4" s="1"/>
  <c r="D3025" i="4"/>
  <c r="E3025" i="4" s="1"/>
  <c r="D3026" i="4"/>
  <c r="E3026" i="4" s="1"/>
  <c r="D3027" i="4"/>
  <c r="E3027" i="4" s="1"/>
  <c r="D3028" i="4"/>
  <c r="E3028" i="4" s="1"/>
  <c r="D3029" i="4"/>
  <c r="E3029" i="4" s="1"/>
  <c r="D3030" i="4"/>
  <c r="E3030" i="4" s="1"/>
  <c r="D3031" i="4"/>
  <c r="E3031" i="4" s="1"/>
  <c r="D3032" i="4"/>
  <c r="E3032" i="4" s="1"/>
  <c r="D3033" i="4"/>
  <c r="E3033" i="4" s="1"/>
  <c r="D3034" i="4"/>
  <c r="E3034" i="4" s="1"/>
  <c r="D3035" i="4"/>
  <c r="E3035" i="4" s="1"/>
  <c r="D3036" i="4"/>
  <c r="E3036" i="4" s="1"/>
  <c r="D3037" i="4"/>
  <c r="E3037" i="4" s="1"/>
  <c r="D3038" i="4"/>
  <c r="E3038" i="4" s="1"/>
  <c r="D3039" i="4"/>
  <c r="E3039" i="4" s="1"/>
  <c r="D3040" i="4"/>
  <c r="E3040" i="4" s="1"/>
  <c r="D3041" i="4"/>
  <c r="E3041" i="4" s="1"/>
  <c r="D3042" i="4"/>
  <c r="E3042" i="4" s="1"/>
  <c r="D3043" i="4"/>
  <c r="E3043" i="4" s="1"/>
  <c r="D3044" i="4"/>
  <c r="E3044" i="4" s="1"/>
  <c r="D3045" i="4"/>
  <c r="E3045" i="4" s="1"/>
  <c r="D3046" i="4"/>
  <c r="E3046" i="4" s="1"/>
  <c r="D3047" i="4"/>
  <c r="E3047" i="4" s="1"/>
  <c r="D3048" i="4"/>
  <c r="E3048" i="4" s="1"/>
  <c r="D3049" i="4"/>
  <c r="E3049" i="4" s="1"/>
  <c r="D3050" i="4"/>
  <c r="E3050" i="4" s="1"/>
  <c r="D3051" i="4"/>
  <c r="E3051" i="4" s="1"/>
  <c r="D3052" i="4"/>
  <c r="E3052" i="4" s="1"/>
  <c r="D3053" i="4"/>
  <c r="E3053" i="4" s="1"/>
  <c r="D3054" i="4"/>
  <c r="E3054" i="4" s="1"/>
  <c r="D3055" i="4"/>
  <c r="E3055" i="4" s="1"/>
  <c r="D3056" i="4"/>
  <c r="E3056" i="4" s="1"/>
  <c r="D3057" i="4"/>
  <c r="E3057" i="4" s="1"/>
  <c r="D3058" i="4"/>
  <c r="E3058" i="4" s="1"/>
  <c r="D3059" i="4"/>
  <c r="E3059" i="4" s="1"/>
  <c r="D3060" i="4"/>
  <c r="E3060" i="4" s="1"/>
  <c r="D3061" i="4"/>
  <c r="E3061" i="4" s="1"/>
  <c r="D3062" i="4"/>
  <c r="E3062" i="4" s="1"/>
  <c r="D3063" i="4"/>
  <c r="E3063" i="4" s="1"/>
  <c r="D3064" i="4"/>
  <c r="E3064" i="4" s="1"/>
  <c r="D3065" i="4"/>
  <c r="E3065" i="4" s="1"/>
  <c r="D3066" i="4"/>
  <c r="E3066" i="4" s="1"/>
  <c r="D3067" i="4"/>
  <c r="E3067" i="4" s="1"/>
  <c r="D3068" i="4"/>
  <c r="E3068" i="4" s="1"/>
  <c r="D3069" i="4"/>
  <c r="E3069" i="4" s="1"/>
  <c r="D3070" i="4"/>
  <c r="E3070" i="4" s="1"/>
  <c r="D3071" i="4"/>
  <c r="E3071" i="4" s="1"/>
  <c r="D3072" i="4"/>
  <c r="E3072" i="4" s="1"/>
  <c r="D3073" i="4"/>
  <c r="E3073" i="4" s="1"/>
  <c r="D3074" i="4"/>
  <c r="E3074" i="4" s="1"/>
  <c r="D3075" i="4"/>
  <c r="E3075" i="4" s="1"/>
  <c r="D3076" i="4"/>
  <c r="E3076" i="4" s="1"/>
  <c r="D3077" i="4"/>
  <c r="E3077" i="4" s="1"/>
  <c r="D3078" i="4"/>
  <c r="E3078" i="4" s="1"/>
  <c r="D3079" i="4"/>
  <c r="E3079" i="4" s="1"/>
  <c r="D3080" i="4"/>
  <c r="E3080" i="4" s="1"/>
  <c r="D3081" i="4"/>
  <c r="E3081" i="4" s="1"/>
  <c r="D3082" i="4"/>
  <c r="E3082" i="4" s="1"/>
  <c r="D3083" i="4"/>
  <c r="E3083" i="4" s="1"/>
  <c r="D3084" i="4"/>
  <c r="E3084" i="4" s="1"/>
  <c r="D3085" i="4"/>
  <c r="E3085" i="4" s="1"/>
  <c r="D3086" i="4"/>
  <c r="E3086" i="4" s="1"/>
  <c r="D3087" i="4"/>
  <c r="E3087" i="4" s="1"/>
  <c r="D3088" i="4"/>
  <c r="E3088" i="4" s="1"/>
  <c r="D3089" i="4"/>
  <c r="E3089" i="4" s="1"/>
  <c r="D3090" i="4"/>
  <c r="E3090" i="4" s="1"/>
  <c r="D3091" i="4"/>
  <c r="E3091" i="4" s="1"/>
  <c r="D3092" i="4"/>
  <c r="E3092" i="4" s="1"/>
  <c r="D3093" i="4"/>
  <c r="E3093" i="4" s="1"/>
  <c r="D3094" i="4"/>
  <c r="E3094" i="4" s="1"/>
  <c r="D3095" i="4"/>
  <c r="E3095" i="4" s="1"/>
  <c r="D3096" i="4"/>
  <c r="E3096" i="4" s="1"/>
  <c r="D3097" i="4"/>
  <c r="E3097" i="4" s="1"/>
  <c r="D3098" i="4"/>
  <c r="E3098" i="4" s="1"/>
  <c r="D3099" i="4"/>
  <c r="E3099" i="4" s="1"/>
  <c r="D3100" i="4"/>
  <c r="E3100" i="4" s="1"/>
  <c r="D3101" i="4"/>
  <c r="E3101" i="4" s="1"/>
  <c r="D3102" i="4"/>
  <c r="E3102" i="4" s="1"/>
  <c r="D3103" i="4"/>
  <c r="E3103" i="4" s="1"/>
  <c r="D3104" i="4"/>
  <c r="E3104" i="4" s="1"/>
  <c r="D3105" i="4"/>
  <c r="E3105" i="4" s="1"/>
  <c r="D3106" i="4"/>
  <c r="E3106" i="4" s="1"/>
  <c r="D3107" i="4"/>
  <c r="E3107" i="4" s="1"/>
  <c r="D3108" i="4"/>
  <c r="E3108" i="4" s="1"/>
  <c r="D3109" i="4"/>
  <c r="E3109" i="4" s="1"/>
  <c r="D3110" i="4"/>
  <c r="E3110" i="4" s="1"/>
  <c r="D3111" i="4"/>
  <c r="E3111" i="4" s="1"/>
  <c r="D3112" i="4"/>
  <c r="E3112" i="4" s="1"/>
  <c r="D3113" i="4"/>
  <c r="E3113" i="4" s="1"/>
  <c r="D3114" i="4"/>
  <c r="E3114" i="4" s="1"/>
  <c r="D3115" i="4"/>
  <c r="E3115" i="4" s="1"/>
  <c r="D3116" i="4"/>
  <c r="E3116" i="4" s="1"/>
  <c r="D3117" i="4"/>
  <c r="E3117" i="4" s="1"/>
  <c r="D3118" i="4"/>
  <c r="E3118" i="4" s="1"/>
  <c r="D3119" i="4"/>
  <c r="E3119" i="4" s="1"/>
  <c r="D3120" i="4"/>
  <c r="E3120" i="4" s="1"/>
  <c r="D3121" i="4"/>
  <c r="E3121" i="4" s="1"/>
  <c r="D3122" i="4"/>
  <c r="E3122" i="4" s="1"/>
  <c r="D3123" i="4"/>
  <c r="E3123" i="4" s="1"/>
  <c r="D3124" i="4"/>
  <c r="E3124" i="4" s="1"/>
  <c r="D3125" i="4"/>
  <c r="E3125" i="4" s="1"/>
  <c r="D3126" i="4"/>
  <c r="E3126" i="4" s="1"/>
  <c r="D3127" i="4"/>
  <c r="E3127" i="4" s="1"/>
  <c r="D3128" i="4"/>
  <c r="E3128" i="4" s="1"/>
  <c r="D3129" i="4"/>
  <c r="E3129" i="4" s="1"/>
  <c r="D3130" i="4"/>
  <c r="E3130" i="4" s="1"/>
  <c r="D3131" i="4"/>
  <c r="E3131" i="4" s="1"/>
  <c r="D3132" i="4"/>
  <c r="E3132" i="4" s="1"/>
  <c r="D3133" i="4"/>
  <c r="E3133" i="4" s="1"/>
  <c r="D3134" i="4"/>
  <c r="E3134" i="4" s="1"/>
  <c r="D3135" i="4"/>
  <c r="E3135" i="4" s="1"/>
  <c r="D3136" i="4"/>
  <c r="E3136" i="4" s="1"/>
  <c r="D3137" i="4"/>
  <c r="E3137" i="4" s="1"/>
  <c r="D3138" i="4"/>
  <c r="E3138" i="4" s="1"/>
  <c r="D3139" i="4"/>
  <c r="E3139" i="4" s="1"/>
  <c r="D3140" i="4"/>
  <c r="E3140" i="4" s="1"/>
  <c r="D3141" i="4"/>
  <c r="E3141" i="4" s="1"/>
  <c r="D3142" i="4"/>
  <c r="E3142" i="4" s="1"/>
  <c r="D3143" i="4"/>
  <c r="E3143" i="4" s="1"/>
  <c r="D3144" i="4"/>
  <c r="E3144" i="4" s="1"/>
  <c r="D3145" i="4"/>
  <c r="E3145" i="4" s="1"/>
  <c r="D3146" i="4"/>
  <c r="E3146" i="4" s="1"/>
  <c r="D3147" i="4"/>
  <c r="E3147" i="4" s="1"/>
  <c r="D3148" i="4"/>
  <c r="E3148" i="4" s="1"/>
  <c r="D3149" i="4"/>
  <c r="E3149" i="4" s="1"/>
  <c r="D3150" i="4"/>
  <c r="E3150" i="4" s="1"/>
  <c r="D3151" i="4"/>
  <c r="E3151" i="4" s="1"/>
  <c r="D3152" i="4"/>
  <c r="E3152" i="4" s="1"/>
  <c r="D3153" i="4"/>
  <c r="E3153" i="4" s="1"/>
  <c r="D3154" i="4"/>
  <c r="E3154" i="4" s="1"/>
  <c r="D3155" i="4"/>
  <c r="E3155" i="4" s="1"/>
  <c r="D3156" i="4"/>
  <c r="E3156" i="4" s="1"/>
  <c r="D3157" i="4"/>
  <c r="E3157" i="4" s="1"/>
  <c r="D3158" i="4"/>
  <c r="E3158" i="4" s="1"/>
  <c r="D3159" i="4"/>
  <c r="E3159" i="4" s="1"/>
  <c r="D3160" i="4"/>
  <c r="E3160" i="4" s="1"/>
  <c r="D3161" i="4"/>
  <c r="E3161" i="4" s="1"/>
  <c r="D3162" i="4"/>
  <c r="E3162" i="4" s="1"/>
  <c r="D3163" i="4"/>
  <c r="E3163" i="4" s="1"/>
  <c r="D3164" i="4"/>
  <c r="E3164" i="4" s="1"/>
  <c r="D3165" i="4"/>
  <c r="E3165" i="4" s="1"/>
  <c r="D3166" i="4"/>
  <c r="E3166" i="4" s="1"/>
  <c r="D3167" i="4"/>
  <c r="E3167" i="4" s="1"/>
  <c r="D3168" i="4"/>
  <c r="E3168" i="4" s="1"/>
  <c r="D3169" i="4"/>
  <c r="E3169" i="4" s="1"/>
  <c r="D3170" i="4"/>
  <c r="E3170" i="4" s="1"/>
  <c r="D3171" i="4"/>
  <c r="E3171" i="4" s="1"/>
  <c r="D3172" i="4"/>
  <c r="E3172" i="4" s="1"/>
  <c r="D3173" i="4"/>
  <c r="E3173" i="4" s="1"/>
  <c r="D3174" i="4"/>
  <c r="E3174" i="4" s="1"/>
  <c r="D3175" i="4"/>
  <c r="E3175" i="4" s="1"/>
  <c r="D3176" i="4"/>
  <c r="E3176" i="4" s="1"/>
  <c r="D3177" i="4"/>
  <c r="E3177" i="4" s="1"/>
  <c r="D3178" i="4"/>
  <c r="E3178" i="4" s="1"/>
  <c r="D3179" i="4"/>
  <c r="E3179" i="4" s="1"/>
  <c r="D3180" i="4"/>
  <c r="E3180" i="4" s="1"/>
  <c r="D3181" i="4"/>
  <c r="E3181" i="4" s="1"/>
  <c r="D3182" i="4"/>
  <c r="E3182" i="4" s="1"/>
  <c r="D3183" i="4"/>
  <c r="E3183" i="4" s="1"/>
  <c r="D3184" i="4"/>
  <c r="E3184" i="4" s="1"/>
  <c r="D3185" i="4"/>
  <c r="E3185" i="4" s="1"/>
  <c r="D3186" i="4"/>
  <c r="E3186" i="4" s="1"/>
  <c r="D3187" i="4"/>
  <c r="E3187" i="4" s="1"/>
  <c r="D3188" i="4"/>
  <c r="E3188" i="4" s="1"/>
  <c r="D3189" i="4"/>
  <c r="E3189" i="4" s="1"/>
  <c r="D3190" i="4"/>
  <c r="E3190" i="4" s="1"/>
  <c r="D3191" i="4"/>
  <c r="E3191" i="4" s="1"/>
  <c r="D3192" i="4"/>
  <c r="E3192" i="4" s="1"/>
  <c r="D3193" i="4"/>
  <c r="E3193" i="4" s="1"/>
  <c r="D3194" i="4"/>
  <c r="E3194" i="4" s="1"/>
  <c r="D3195" i="4"/>
  <c r="E3195" i="4" s="1"/>
  <c r="D3196" i="4"/>
  <c r="E3196" i="4" s="1"/>
  <c r="D3197" i="4"/>
  <c r="E3197" i="4" s="1"/>
  <c r="D3198" i="4"/>
  <c r="E3198" i="4" s="1"/>
  <c r="D3199" i="4"/>
  <c r="E3199" i="4" s="1"/>
  <c r="D3200" i="4"/>
  <c r="E3200" i="4" s="1"/>
  <c r="D3201" i="4"/>
  <c r="E3201" i="4" s="1"/>
  <c r="D3202" i="4"/>
  <c r="E3202" i="4" s="1"/>
  <c r="D3203" i="4"/>
  <c r="E3203" i="4" s="1"/>
  <c r="D3204" i="4"/>
  <c r="E3204" i="4" s="1"/>
  <c r="D3205" i="4"/>
  <c r="E3205" i="4" s="1"/>
  <c r="D3206" i="4"/>
  <c r="E3206" i="4" s="1"/>
  <c r="D3207" i="4"/>
  <c r="E3207" i="4" s="1"/>
  <c r="D3208" i="4"/>
  <c r="E3208" i="4" s="1"/>
  <c r="D3209" i="4"/>
  <c r="E3209" i="4" s="1"/>
  <c r="D3210" i="4"/>
  <c r="E3210" i="4" s="1"/>
  <c r="D3211" i="4"/>
  <c r="E3211" i="4" s="1"/>
  <c r="D3212" i="4"/>
  <c r="E3212" i="4" s="1"/>
  <c r="D3213" i="4"/>
  <c r="E3213" i="4" s="1"/>
  <c r="D3214" i="4"/>
  <c r="E3214" i="4" s="1"/>
  <c r="D3215" i="4"/>
  <c r="E3215" i="4" s="1"/>
  <c r="D3216" i="4"/>
  <c r="E3216" i="4" s="1"/>
  <c r="D3217" i="4"/>
  <c r="E3217" i="4" s="1"/>
  <c r="D3218" i="4"/>
  <c r="E3218" i="4" s="1"/>
  <c r="D3219" i="4"/>
  <c r="E3219" i="4" s="1"/>
  <c r="D3220" i="4"/>
  <c r="E3220" i="4" s="1"/>
  <c r="D3221" i="4"/>
  <c r="E3221" i="4" s="1"/>
  <c r="D3222" i="4"/>
  <c r="E3222" i="4" s="1"/>
  <c r="D3223" i="4"/>
  <c r="E3223" i="4" s="1"/>
  <c r="D3224" i="4"/>
  <c r="E3224" i="4" s="1"/>
  <c r="D3225" i="4"/>
  <c r="E3225" i="4" s="1"/>
  <c r="D3226" i="4"/>
  <c r="E3226" i="4" s="1"/>
  <c r="D3227" i="4"/>
  <c r="E3227" i="4" s="1"/>
  <c r="D3228" i="4"/>
  <c r="E3228" i="4" s="1"/>
  <c r="D3229" i="4"/>
  <c r="E3229" i="4" s="1"/>
  <c r="D3230" i="4"/>
  <c r="E3230" i="4" s="1"/>
  <c r="D3231" i="4"/>
  <c r="E3231" i="4" s="1"/>
  <c r="D3232" i="4"/>
  <c r="E3232" i="4" s="1"/>
  <c r="D3233" i="4"/>
  <c r="E3233" i="4" s="1"/>
  <c r="D3234" i="4"/>
  <c r="E3234" i="4" s="1"/>
  <c r="D3235" i="4"/>
  <c r="E3235" i="4" s="1"/>
  <c r="D3236" i="4"/>
  <c r="E3236" i="4" s="1"/>
  <c r="D3237" i="4"/>
  <c r="E3237" i="4" s="1"/>
  <c r="D3238" i="4"/>
  <c r="E3238" i="4" s="1"/>
  <c r="D3239" i="4"/>
  <c r="E3239" i="4" s="1"/>
  <c r="D3240" i="4"/>
  <c r="E3240" i="4" s="1"/>
  <c r="D3241" i="4"/>
  <c r="E3241" i="4" s="1"/>
  <c r="D3242" i="4"/>
  <c r="E3242" i="4" s="1"/>
  <c r="D3243" i="4"/>
  <c r="E3243" i="4" s="1"/>
  <c r="D3244" i="4"/>
  <c r="E3244" i="4" s="1"/>
  <c r="D3245" i="4"/>
  <c r="E3245" i="4" s="1"/>
  <c r="D3246" i="4"/>
  <c r="E3246" i="4" s="1"/>
  <c r="D3247" i="4"/>
  <c r="E3247" i="4" s="1"/>
  <c r="D3248" i="4"/>
  <c r="E3248" i="4" s="1"/>
  <c r="D3249" i="4"/>
  <c r="E3249" i="4" s="1"/>
  <c r="D3250" i="4"/>
  <c r="E3250" i="4" s="1"/>
  <c r="D3251" i="4"/>
  <c r="E3251" i="4" s="1"/>
  <c r="D3252" i="4"/>
  <c r="E3252" i="4" s="1"/>
  <c r="D3253" i="4"/>
  <c r="E3253" i="4" s="1"/>
  <c r="D3254" i="4"/>
  <c r="E3254" i="4" s="1"/>
  <c r="D3255" i="4"/>
  <c r="E3255" i="4" s="1"/>
  <c r="D3256" i="4"/>
  <c r="E3256" i="4" s="1"/>
  <c r="D3257" i="4"/>
  <c r="E3257" i="4" s="1"/>
  <c r="D3258" i="4"/>
  <c r="E3258" i="4" s="1"/>
  <c r="D3259" i="4"/>
  <c r="E3259" i="4" s="1"/>
  <c r="D3260" i="4"/>
  <c r="E3260" i="4" s="1"/>
  <c r="D3261" i="4"/>
  <c r="E3261" i="4" s="1"/>
  <c r="D3262" i="4"/>
  <c r="E3262" i="4" s="1"/>
  <c r="D3263" i="4"/>
  <c r="E3263" i="4" s="1"/>
  <c r="D3264" i="4"/>
  <c r="E3264" i="4" s="1"/>
  <c r="D3265" i="4"/>
  <c r="E3265" i="4" s="1"/>
  <c r="D3266" i="4"/>
  <c r="E3266" i="4" s="1"/>
  <c r="D3267" i="4"/>
  <c r="E3267" i="4" s="1"/>
  <c r="D3268" i="4"/>
  <c r="E3268" i="4" s="1"/>
  <c r="D3269" i="4"/>
  <c r="E3269" i="4" s="1"/>
  <c r="D3270" i="4"/>
  <c r="E3270" i="4" s="1"/>
  <c r="D3271" i="4"/>
  <c r="E3271" i="4" s="1"/>
  <c r="D3272" i="4"/>
  <c r="E3272" i="4" s="1"/>
  <c r="D3273" i="4"/>
  <c r="E3273" i="4" s="1"/>
  <c r="D3274" i="4"/>
  <c r="E3274" i="4" s="1"/>
  <c r="D3275" i="4"/>
  <c r="E3275" i="4" s="1"/>
  <c r="D3276" i="4"/>
  <c r="E3276" i="4" s="1"/>
  <c r="D3277" i="4"/>
  <c r="E3277" i="4" s="1"/>
  <c r="D3278" i="4"/>
  <c r="E3278" i="4" s="1"/>
  <c r="D3279" i="4"/>
  <c r="E3279" i="4" s="1"/>
  <c r="D3280" i="4"/>
  <c r="E3280" i="4" s="1"/>
  <c r="D3281" i="4"/>
  <c r="E3281" i="4" s="1"/>
  <c r="D3282" i="4"/>
  <c r="E3282" i="4" s="1"/>
  <c r="D3283" i="4"/>
  <c r="E3283" i="4" s="1"/>
  <c r="D3284" i="4"/>
  <c r="E3284" i="4" s="1"/>
  <c r="D3285" i="4"/>
  <c r="E3285" i="4" s="1"/>
  <c r="D3286" i="4"/>
  <c r="E3286" i="4" s="1"/>
  <c r="D3287" i="4"/>
  <c r="E3287" i="4" s="1"/>
  <c r="D3288" i="4"/>
  <c r="E3288" i="4" s="1"/>
  <c r="D3289" i="4"/>
  <c r="E3289" i="4" s="1"/>
  <c r="D3290" i="4"/>
  <c r="E3290" i="4" s="1"/>
  <c r="D3291" i="4"/>
  <c r="E3291" i="4" s="1"/>
  <c r="D3292" i="4"/>
  <c r="E3292" i="4" s="1"/>
  <c r="D3293" i="4"/>
  <c r="E3293" i="4" s="1"/>
  <c r="D3294" i="4"/>
  <c r="E3294" i="4" s="1"/>
  <c r="D3295" i="4"/>
  <c r="E3295" i="4" s="1"/>
  <c r="D3296" i="4"/>
  <c r="E3296" i="4" s="1"/>
  <c r="D3297" i="4"/>
  <c r="E3297" i="4" s="1"/>
  <c r="D3298" i="4"/>
  <c r="E3298" i="4" s="1"/>
  <c r="D3299" i="4"/>
  <c r="E3299" i="4" s="1"/>
  <c r="D3300" i="4"/>
  <c r="E3300" i="4" s="1"/>
  <c r="D3301" i="4"/>
  <c r="E3301" i="4" s="1"/>
  <c r="D3302" i="4"/>
  <c r="E3302" i="4" s="1"/>
  <c r="D3303" i="4"/>
  <c r="E3303" i="4" s="1"/>
  <c r="D3304" i="4"/>
  <c r="E3304" i="4" s="1"/>
  <c r="D3305" i="4"/>
  <c r="E3305" i="4" s="1"/>
  <c r="D3306" i="4"/>
  <c r="E3306" i="4" s="1"/>
  <c r="D3307" i="4"/>
  <c r="E3307" i="4" s="1"/>
  <c r="D3308" i="4"/>
  <c r="E3308" i="4" s="1"/>
  <c r="D3309" i="4"/>
  <c r="E3309" i="4" s="1"/>
  <c r="D3310" i="4"/>
  <c r="E3310" i="4" s="1"/>
  <c r="D3311" i="4"/>
  <c r="E3311" i="4" s="1"/>
  <c r="D3312" i="4"/>
  <c r="E3312" i="4" s="1"/>
  <c r="D3313" i="4"/>
  <c r="E3313" i="4" s="1"/>
  <c r="D3314" i="4"/>
  <c r="E3314" i="4" s="1"/>
  <c r="D3315" i="4"/>
  <c r="E3315" i="4" s="1"/>
  <c r="D3316" i="4"/>
  <c r="E3316" i="4" s="1"/>
  <c r="D3317" i="4"/>
  <c r="E3317" i="4" s="1"/>
  <c r="D3318" i="4"/>
  <c r="E3318" i="4" s="1"/>
  <c r="D3319" i="4"/>
  <c r="E3319" i="4" s="1"/>
  <c r="D3320" i="4"/>
  <c r="E3320" i="4" s="1"/>
  <c r="D3321" i="4"/>
  <c r="E3321" i="4" s="1"/>
  <c r="D3322" i="4"/>
  <c r="E3322" i="4" s="1"/>
  <c r="D3323" i="4"/>
  <c r="E3323" i="4" s="1"/>
  <c r="D3324" i="4"/>
  <c r="E3324" i="4" s="1"/>
  <c r="D3325" i="4"/>
  <c r="E3325" i="4" s="1"/>
  <c r="D3326" i="4"/>
  <c r="E3326" i="4" s="1"/>
  <c r="D3327" i="4"/>
  <c r="E3327" i="4" s="1"/>
  <c r="D3328" i="4"/>
  <c r="E3328" i="4" s="1"/>
  <c r="D3329" i="4"/>
  <c r="E3329" i="4" s="1"/>
  <c r="D3330" i="4"/>
  <c r="E3330" i="4" s="1"/>
  <c r="D3331" i="4"/>
  <c r="E3331" i="4" s="1"/>
  <c r="D3332" i="4"/>
  <c r="E3332" i="4" s="1"/>
  <c r="D3333" i="4"/>
  <c r="E3333" i="4" s="1"/>
  <c r="D3334" i="4"/>
  <c r="E3334" i="4" s="1"/>
  <c r="D3335" i="4"/>
  <c r="E3335" i="4" s="1"/>
  <c r="D3336" i="4"/>
  <c r="E3336" i="4" s="1"/>
  <c r="D3337" i="4"/>
  <c r="E3337" i="4" s="1"/>
  <c r="D3338" i="4"/>
  <c r="E3338" i="4" s="1"/>
  <c r="D3339" i="4"/>
  <c r="E3339" i="4" s="1"/>
  <c r="D3340" i="4"/>
  <c r="E3340" i="4" s="1"/>
  <c r="D3341" i="4"/>
  <c r="E3341" i="4" s="1"/>
  <c r="D3342" i="4"/>
  <c r="E3342" i="4" s="1"/>
  <c r="D3343" i="4"/>
  <c r="E3343" i="4" s="1"/>
  <c r="D3344" i="4"/>
  <c r="E3344" i="4" s="1"/>
  <c r="D3345" i="4"/>
  <c r="E3345" i="4" s="1"/>
  <c r="D3346" i="4"/>
  <c r="E3346" i="4" s="1"/>
  <c r="D3347" i="4"/>
  <c r="E3347" i="4" s="1"/>
  <c r="D3348" i="4"/>
  <c r="E3348" i="4" s="1"/>
  <c r="D3349" i="4"/>
  <c r="E3349" i="4" s="1"/>
  <c r="D3350" i="4"/>
  <c r="E3350" i="4" s="1"/>
  <c r="D3351" i="4"/>
  <c r="E3351" i="4" s="1"/>
  <c r="D3352" i="4"/>
  <c r="E3352" i="4" s="1"/>
  <c r="D3353" i="4"/>
  <c r="E3353" i="4" s="1"/>
  <c r="D3354" i="4"/>
  <c r="E3354" i="4" s="1"/>
  <c r="D3355" i="4"/>
  <c r="E3355" i="4" s="1"/>
  <c r="D3356" i="4"/>
  <c r="E3356" i="4" s="1"/>
  <c r="D3357" i="4"/>
  <c r="E3357" i="4" s="1"/>
  <c r="D3358" i="4"/>
  <c r="E3358" i="4" s="1"/>
  <c r="D3359" i="4"/>
  <c r="E3359" i="4" s="1"/>
  <c r="D3360" i="4"/>
  <c r="E3360" i="4" s="1"/>
  <c r="D3361" i="4"/>
  <c r="E3361" i="4" s="1"/>
  <c r="D3362" i="4"/>
  <c r="E3362" i="4" s="1"/>
  <c r="D3363" i="4"/>
  <c r="E3363" i="4" s="1"/>
  <c r="D3364" i="4"/>
  <c r="E3364" i="4" s="1"/>
  <c r="D3365" i="4"/>
  <c r="E3365" i="4" s="1"/>
  <c r="D3366" i="4"/>
  <c r="E3366" i="4" s="1"/>
  <c r="D3367" i="4"/>
  <c r="E3367" i="4" s="1"/>
  <c r="D3368" i="4"/>
  <c r="E3368" i="4" s="1"/>
  <c r="D3369" i="4"/>
  <c r="E3369" i="4" s="1"/>
  <c r="D3370" i="4"/>
  <c r="E3370" i="4" s="1"/>
  <c r="D3371" i="4"/>
  <c r="E3371" i="4" s="1"/>
  <c r="D3372" i="4"/>
  <c r="E3372" i="4" s="1"/>
  <c r="D3373" i="4"/>
  <c r="E3373" i="4" s="1"/>
  <c r="D3374" i="4"/>
  <c r="E3374" i="4" s="1"/>
  <c r="D3375" i="4"/>
  <c r="E3375" i="4" s="1"/>
  <c r="D3376" i="4"/>
  <c r="E3376" i="4" s="1"/>
  <c r="D3377" i="4"/>
  <c r="E3377" i="4" s="1"/>
  <c r="D3378" i="4"/>
  <c r="E3378" i="4" s="1"/>
  <c r="D3379" i="4"/>
  <c r="E3379" i="4" s="1"/>
  <c r="D3380" i="4"/>
  <c r="E3380" i="4" s="1"/>
  <c r="D3381" i="4"/>
  <c r="E3381" i="4" s="1"/>
  <c r="D3382" i="4"/>
  <c r="E3382" i="4" s="1"/>
  <c r="D3383" i="4"/>
  <c r="E3383" i="4" s="1"/>
  <c r="D3384" i="4"/>
  <c r="E3384" i="4" s="1"/>
  <c r="D3385" i="4"/>
  <c r="E3385" i="4" s="1"/>
  <c r="D3386" i="4"/>
  <c r="E3386" i="4" s="1"/>
  <c r="D3387" i="4"/>
  <c r="E3387" i="4" s="1"/>
  <c r="D3388" i="4"/>
  <c r="E3388" i="4" s="1"/>
  <c r="D3389" i="4"/>
  <c r="E3389" i="4" s="1"/>
  <c r="D3390" i="4"/>
  <c r="E3390" i="4" s="1"/>
  <c r="D3391" i="4"/>
  <c r="E3391" i="4" s="1"/>
  <c r="D3392" i="4"/>
  <c r="E3392" i="4" s="1"/>
  <c r="D3393" i="4"/>
  <c r="E3393" i="4" s="1"/>
  <c r="D3394" i="4"/>
  <c r="E3394" i="4" s="1"/>
  <c r="D3395" i="4"/>
  <c r="E3395" i="4" s="1"/>
  <c r="D3396" i="4"/>
  <c r="E3396" i="4" s="1"/>
  <c r="D3397" i="4"/>
  <c r="E3397" i="4" s="1"/>
  <c r="D3398" i="4"/>
  <c r="E3398" i="4" s="1"/>
  <c r="D3399" i="4"/>
  <c r="E3399" i="4" s="1"/>
  <c r="D3400" i="4"/>
  <c r="E3400" i="4" s="1"/>
  <c r="D3401" i="4"/>
  <c r="E3401" i="4" s="1"/>
  <c r="D3402" i="4"/>
  <c r="E3402" i="4" s="1"/>
  <c r="D3403" i="4"/>
  <c r="E3403" i="4" s="1"/>
  <c r="D3404" i="4"/>
  <c r="E3404" i="4" s="1"/>
  <c r="D3405" i="4"/>
  <c r="E3405" i="4" s="1"/>
  <c r="D3406" i="4"/>
  <c r="E3406" i="4" s="1"/>
  <c r="D3407" i="4"/>
  <c r="E3407" i="4" s="1"/>
  <c r="D3408" i="4"/>
  <c r="E3408" i="4" s="1"/>
  <c r="D3409" i="4"/>
  <c r="E3409" i="4" s="1"/>
  <c r="D3410" i="4"/>
  <c r="E3410" i="4" s="1"/>
  <c r="D3411" i="4"/>
  <c r="E3411" i="4" s="1"/>
  <c r="D3412" i="4"/>
  <c r="E3412" i="4" s="1"/>
  <c r="D3413" i="4"/>
  <c r="E3413" i="4" s="1"/>
  <c r="D3414" i="4"/>
  <c r="E3414" i="4" s="1"/>
  <c r="D3415" i="4"/>
  <c r="E3415" i="4" s="1"/>
  <c r="D3416" i="4"/>
  <c r="E3416" i="4" s="1"/>
  <c r="D3417" i="4"/>
  <c r="E3417" i="4" s="1"/>
  <c r="D3418" i="4"/>
  <c r="E3418" i="4" s="1"/>
  <c r="D3419" i="4"/>
  <c r="E3419" i="4" s="1"/>
  <c r="D3420" i="4"/>
  <c r="E3420" i="4" s="1"/>
  <c r="D3421" i="4"/>
  <c r="E3421" i="4" s="1"/>
  <c r="D3422" i="4"/>
  <c r="E3422" i="4" s="1"/>
  <c r="D3423" i="4"/>
  <c r="E3423" i="4" s="1"/>
  <c r="D3424" i="4"/>
  <c r="E3424" i="4" s="1"/>
  <c r="D3425" i="4"/>
  <c r="E3425" i="4" s="1"/>
  <c r="D3426" i="4"/>
  <c r="E3426" i="4" s="1"/>
  <c r="D3427" i="4"/>
  <c r="E3427" i="4" s="1"/>
  <c r="D3428" i="4"/>
  <c r="E3428" i="4" s="1"/>
  <c r="D3429" i="4"/>
  <c r="E3429" i="4" s="1"/>
  <c r="D3430" i="4"/>
  <c r="E3430" i="4" s="1"/>
  <c r="D3431" i="4"/>
  <c r="E3431" i="4" s="1"/>
  <c r="D3432" i="4"/>
  <c r="E3432" i="4" s="1"/>
  <c r="D3433" i="4"/>
  <c r="E3433" i="4" s="1"/>
  <c r="D3434" i="4"/>
  <c r="E3434" i="4" s="1"/>
  <c r="D3435" i="4"/>
  <c r="E3435" i="4" s="1"/>
  <c r="D3436" i="4"/>
  <c r="E3436" i="4" s="1"/>
  <c r="D3437" i="4"/>
  <c r="E3437" i="4" s="1"/>
  <c r="D3438" i="4"/>
  <c r="E3438" i="4" s="1"/>
  <c r="D3439" i="4"/>
  <c r="E3439" i="4" s="1"/>
  <c r="D3440" i="4"/>
  <c r="E3440" i="4" s="1"/>
  <c r="D3441" i="4"/>
  <c r="E3441" i="4" s="1"/>
  <c r="D3442" i="4"/>
  <c r="E3442" i="4" s="1"/>
  <c r="D3443" i="4"/>
  <c r="E3443" i="4" s="1"/>
  <c r="D3444" i="4"/>
  <c r="E3444" i="4" s="1"/>
  <c r="D3445" i="4"/>
  <c r="E3445" i="4" s="1"/>
  <c r="D3446" i="4"/>
  <c r="E3446" i="4" s="1"/>
  <c r="D3447" i="4"/>
  <c r="E3447" i="4" s="1"/>
  <c r="D3448" i="4"/>
  <c r="E3448" i="4" s="1"/>
  <c r="D3449" i="4"/>
  <c r="E3449" i="4" s="1"/>
  <c r="D3450" i="4"/>
  <c r="E3450" i="4" s="1"/>
  <c r="D3451" i="4"/>
  <c r="E3451" i="4" s="1"/>
  <c r="D3452" i="4"/>
  <c r="E3452" i="4" s="1"/>
  <c r="D3453" i="4"/>
  <c r="E3453" i="4" s="1"/>
  <c r="D3454" i="4"/>
  <c r="E3454" i="4" s="1"/>
  <c r="D3455" i="4"/>
  <c r="E3455" i="4" s="1"/>
  <c r="D3456" i="4"/>
  <c r="E3456" i="4" s="1"/>
  <c r="D3457" i="4"/>
  <c r="E3457" i="4" s="1"/>
  <c r="D3458" i="4"/>
  <c r="E3458" i="4" s="1"/>
  <c r="D3459" i="4"/>
  <c r="E3459" i="4" s="1"/>
  <c r="D3460" i="4"/>
  <c r="E3460" i="4" s="1"/>
  <c r="D3461" i="4"/>
  <c r="E3461" i="4" s="1"/>
  <c r="D3462" i="4"/>
  <c r="E3462" i="4" s="1"/>
  <c r="D3463" i="4"/>
  <c r="E3463" i="4" s="1"/>
  <c r="D3464" i="4"/>
  <c r="E3464" i="4" s="1"/>
  <c r="D3465" i="4"/>
  <c r="E3465" i="4" s="1"/>
  <c r="D3466" i="4"/>
  <c r="E3466" i="4" s="1"/>
  <c r="D3467" i="4"/>
  <c r="E3467" i="4" s="1"/>
  <c r="D3468" i="4"/>
  <c r="E3468" i="4" s="1"/>
  <c r="D3469" i="4"/>
  <c r="E3469" i="4" s="1"/>
  <c r="D3470" i="4"/>
  <c r="E3470" i="4" s="1"/>
  <c r="D3471" i="4"/>
  <c r="E3471" i="4" s="1"/>
  <c r="D3472" i="4"/>
  <c r="E3472" i="4" s="1"/>
  <c r="D3473" i="4"/>
  <c r="E3473" i="4" s="1"/>
  <c r="D3474" i="4"/>
  <c r="E3474" i="4" s="1"/>
  <c r="D3475" i="4"/>
  <c r="E3475" i="4" s="1"/>
  <c r="D3476" i="4"/>
  <c r="E3476" i="4" s="1"/>
  <c r="D3477" i="4"/>
  <c r="E3477" i="4" s="1"/>
  <c r="D3478" i="4"/>
  <c r="E3478" i="4" s="1"/>
  <c r="D3479" i="4"/>
  <c r="E3479" i="4" s="1"/>
  <c r="D3480" i="4"/>
  <c r="E3480" i="4" s="1"/>
  <c r="D3481" i="4"/>
  <c r="E3481" i="4" s="1"/>
  <c r="D3482" i="4"/>
  <c r="E3482" i="4" s="1"/>
  <c r="D3483" i="4"/>
  <c r="E3483" i="4" s="1"/>
  <c r="D3484" i="4"/>
  <c r="E3484" i="4" s="1"/>
  <c r="D3485" i="4"/>
  <c r="E3485" i="4" s="1"/>
  <c r="D3486" i="4"/>
  <c r="E3486" i="4" s="1"/>
  <c r="D3487" i="4"/>
  <c r="E3487" i="4" s="1"/>
  <c r="D3488" i="4"/>
  <c r="E3488" i="4" s="1"/>
  <c r="D3489" i="4"/>
  <c r="E3489" i="4" s="1"/>
  <c r="D3490" i="4"/>
  <c r="E3490" i="4" s="1"/>
  <c r="D3491" i="4"/>
  <c r="E3491" i="4" s="1"/>
  <c r="D3492" i="4"/>
  <c r="E3492" i="4" s="1"/>
  <c r="D3493" i="4"/>
  <c r="E3493" i="4" s="1"/>
  <c r="D3494" i="4"/>
  <c r="E3494" i="4" s="1"/>
  <c r="D3495" i="4"/>
  <c r="E3495" i="4" s="1"/>
  <c r="D3496" i="4"/>
  <c r="E3496" i="4" s="1"/>
  <c r="D3497" i="4"/>
  <c r="E3497" i="4" s="1"/>
  <c r="D3498" i="4"/>
  <c r="E3498" i="4" s="1"/>
  <c r="D3499" i="4"/>
  <c r="E3499" i="4" s="1"/>
  <c r="D3500" i="4"/>
  <c r="E3500" i="4" s="1"/>
  <c r="D3501" i="4"/>
  <c r="E3501" i="4" s="1"/>
  <c r="D3502" i="4"/>
  <c r="E3502" i="4" s="1"/>
  <c r="D3503" i="4"/>
  <c r="E3503" i="4" s="1"/>
  <c r="D3504" i="4"/>
  <c r="E3504" i="4" s="1"/>
  <c r="D3505" i="4"/>
  <c r="E3505" i="4" s="1"/>
  <c r="D3506" i="4"/>
  <c r="E3506" i="4" s="1"/>
  <c r="D3507" i="4"/>
  <c r="E3507" i="4" s="1"/>
  <c r="D3508" i="4"/>
  <c r="E3508" i="4" s="1"/>
  <c r="D3509" i="4"/>
  <c r="E3509" i="4" s="1"/>
  <c r="D3510" i="4"/>
  <c r="E3510" i="4" s="1"/>
  <c r="D3511" i="4"/>
  <c r="E3511" i="4" s="1"/>
  <c r="D3512" i="4"/>
  <c r="E3512" i="4" s="1"/>
  <c r="D3513" i="4"/>
  <c r="E3513" i="4" s="1"/>
  <c r="D3514" i="4"/>
  <c r="E3514" i="4" s="1"/>
  <c r="D3515" i="4"/>
  <c r="E3515" i="4" s="1"/>
  <c r="D3516" i="4"/>
  <c r="E3516" i="4" s="1"/>
  <c r="D3517" i="4"/>
  <c r="E3517" i="4" s="1"/>
  <c r="D3518" i="4"/>
  <c r="E3518" i="4" s="1"/>
  <c r="D3519" i="4"/>
  <c r="E3519" i="4" s="1"/>
  <c r="D3520" i="4"/>
  <c r="E3520" i="4" s="1"/>
  <c r="D3521" i="4"/>
  <c r="E3521" i="4" s="1"/>
  <c r="D3522" i="4"/>
  <c r="E3522" i="4" s="1"/>
  <c r="D3523" i="4"/>
  <c r="E3523" i="4" s="1"/>
  <c r="D3524" i="4"/>
  <c r="E3524" i="4" s="1"/>
  <c r="D3525" i="4"/>
  <c r="E3525" i="4" s="1"/>
  <c r="D3526" i="4"/>
  <c r="E3526" i="4" s="1"/>
  <c r="D3527" i="4"/>
  <c r="E3527" i="4" s="1"/>
  <c r="D3528" i="4"/>
  <c r="E3528" i="4" s="1"/>
  <c r="D3529" i="4"/>
  <c r="E3529" i="4" s="1"/>
  <c r="D3530" i="4"/>
  <c r="E3530" i="4" s="1"/>
  <c r="D3531" i="4"/>
  <c r="E3531" i="4" s="1"/>
  <c r="D3532" i="4"/>
  <c r="E3532" i="4" s="1"/>
  <c r="D3533" i="4"/>
  <c r="E3533" i="4" s="1"/>
  <c r="D3534" i="4"/>
  <c r="E3534" i="4" s="1"/>
  <c r="D3535" i="4"/>
  <c r="E3535" i="4" s="1"/>
  <c r="D3536" i="4"/>
  <c r="E3536" i="4" s="1"/>
  <c r="D3537" i="4"/>
  <c r="E3537" i="4" s="1"/>
  <c r="D3538" i="4"/>
  <c r="E3538" i="4" s="1"/>
  <c r="D3539" i="4"/>
  <c r="E3539" i="4" s="1"/>
  <c r="D3540" i="4"/>
  <c r="E3540" i="4" s="1"/>
  <c r="D3541" i="4"/>
  <c r="E3541" i="4" s="1"/>
  <c r="D3542" i="4"/>
  <c r="E3542" i="4" s="1"/>
  <c r="D3543" i="4"/>
  <c r="E3543" i="4" s="1"/>
  <c r="D3544" i="4"/>
  <c r="E3544" i="4" s="1"/>
  <c r="D3545" i="4"/>
  <c r="E3545" i="4" s="1"/>
  <c r="D3546" i="4"/>
  <c r="E3546" i="4" s="1"/>
  <c r="D3547" i="4"/>
  <c r="E3547" i="4" s="1"/>
  <c r="D3548" i="4"/>
  <c r="E3548" i="4" s="1"/>
  <c r="D3549" i="4"/>
  <c r="E3549" i="4" s="1"/>
  <c r="D3550" i="4"/>
  <c r="E3550" i="4" s="1"/>
  <c r="D3551" i="4"/>
  <c r="E3551" i="4" s="1"/>
  <c r="D3552" i="4"/>
  <c r="E3552" i="4" s="1"/>
  <c r="D3553" i="4"/>
  <c r="E3553" i="4" s="1"/>
  <c r="D3554" i="4"/>
  <c r="E3554" i="4" s="1"/>
  <c r="D3555" i="4"/>
  <c r="E3555" i="4" s="1"/>
  <c r="D3556" i="4"/>
  <c r="E3556" i="4" s="1"/>
  <c r="D3557" i="4"/>
  <c r="E3557" i="4" s="1"/>
  <c r="D3558" i="4"/>
  <c r="E3558" i="4" s="1"/>
  <c r="D3559" i="4"/>
  <c r="E3559" i="4" s="1"/>
  <c r="D3560" i="4"/>
  <c r="E3560" i="4" s="1"/>
  <c r="D3561" i="4"/>
  <c r="E3561" i="4" s="1"/>
  <c r="D3562" i="4"/>
  <c r="E3562" i="4" s="1"/>
  <c r="D3563" i="4"/>
  <c r="E3563" i="4" s="1"/>
  <c r="D3564" i="4"/>
  <c r="E3564" i="4" s="1"/>
  <c r="D3565" i="4"/>
  <c r="E3565" i="4" s="1"/>
  <c r="D3566" i="4"/>
  <c r="E3566" i="4" s="1"/>
  <c r="D3567" i="4"/>
  <c r="E3567" i="4" s="1"/>
  <c r="D3568" i="4"/>
  <c r="E3568" i="4" s="1"/>
  <c r="D3569" i="4"/>
  <c r="E3569" i="4" s="1"/>
  <c r="D3570" i="4"/>
  <c r="E3570" i="4" s="1"/>
  <c r="D3571" i="4"/>
  <c r="E3571" i="4" s="1"/>
  <c r="D3572" i="4"/>
  <c r="E3572" i="4" s="1"/>
  <c r="D3573" i="4"/>
  <c r="E3573" i="4" s="1"/>
  <c r="D3574" i="4"/>
  <c r="E3574" i="4" s="1"/>
  <c r="D3575" i="4"/>
  <c r="E3575" i="4" s="1"/>
  <c r="D3576" i="4"/>
  <c r="E3576" i="4" s="1"/>
  <c r="D3577" i="4"/>
  <c r="E3577" i="4" s="1"/>
  <c r="D3578" i="4"/>
  <c r="E3578" i="4" s="1"/>
  <c r="D3579" i="4"/>
  <c r="E3579" i="4" s="1"/>
  <c r="D3580" i="4"/>
  <c r="E3580" i="4" s="1"/>
  <c r="D3581" i="4"/>
  <c r="E3581" i="4" s="1"/>
  <c r="D3582" i="4"/>
  <c r="E3582" i="4" s="1"/>
  <c r="D3583" i="4"/>
  <c r="E3583" i="4" s="1"/>
  <c r="D3584" i="4"/>
  <c r="E3584" i="4" s="1"/>
  <c r="D3585" i="4"/>
  <c r="E3585" i="4" s="1"/>
  <c r="D3586" i="4"/>
  <c r="E3586" i="4" s="1"/>
  <c r="D3587" i="4"/>
  <c r="E3587" i="4" s="1"/>
  <c r="D3588" i="4"/>
  <c r="E3588" i="4" s="1"/>
  <c r="D3589" i="4"/>
  <c r="E3589" i="4" s="1"/>
  <c r="D3590" i="4"/>
  <c r="E3590" i="4" s="1"/>
  <c r="D3591" i="4"/>
  <c r="E3591" i="4" s="1"/>
  <c r="D3592" i="4"/>
  <c r="E3592" i="4" s="1"/>
  <c r="D3593" i="4"/>
  <c r="E3593" i="4" s="1"/>
  <c r="D3594" i="4"/>
  <c r="E3594" i="4" s="1"/>
  <c r="D3595" i="4"/>
  <c r="E3595" i="4" s="1"/>
  <c r="D3596" i="4"/>
  <c r="E3596" i="4" s="1"/>
  <c r="D3597" i="4"/>
  <c r="E3597" i="4" s="1"/>
  <c r="D3598" i="4"/>
  <c r="E3598" i="4" s="1"/>
  <c r="D3599" i="4"/>
  <c r="E3599" i="4" s="1"/>
  <c r="D3600" i="4"/>
  <c r="E3600" i="4" s="1"/>
  <c r="D3601" i="4"/>
  <c r="E3601" i="4" s="1"/>
  <c r="D3602" i="4"/>
  <c r="E3602" i="4" s="1"/>
  <c r="D3603" i="4"/>
  <c r="E3603" i="4" s="1"/>
  <c r="D3604" i="4"/>
  <c r="E3604" i="4" s="1"/>
  <c r="D3605" i="4"/>
  <c r="E3605" i="4" s="1"/>
  <c r="D3606" i="4"/>
  <c r="E3606" i="4" s="1"/>
  <c r="D3607" i="4"/>
  <c r="E3607" i="4" s="1"/>
  <c r="D3608" i="4"/>
  <c r="E3608" i="4" s="1"/>
  <c r="D3609" i="4"/>
  <c r="E3609" i="4" s="1"/>
  <c r="D3610" i="4"/>
  <c r="E3610" i="4" s="1"/>
  <c r="D3611" i="4"/>
  <c r="E3611" i="4" s="1"/>
  <c r="D3612" i="4"/>
  <c r="E3612" i="4" s="1"/>
  <c r="D3613" i="4"/>
  <c r="E3613" i="4" s="1"/>
  <c r="D3614" i="4"/>
  <c r="E3614" i="4" s="1"/>
  <c r="D3615" i="4"/>
  <c r="E3615" i="4" s="1"/>
  <c r="D3616" i="4"/>
  <c r="E3616" i="4" s="1"/>
  <c r="D3617" i="4"/>
  <c r="E3617" i="4" s="1"/>
  <c r="D3618" i="4"/>
  <c r="E3618" i="4" s="1"/>
  <c r="D3619" i="4"/>
  <c r="E3619" i="4" s="1"/>
  <c r="D3620" i="4"/>
  <c r="E3620" i="4" s="1"/>
  <c r="D3621" i="4"/>
  <c r="E3621" i="4" s="1"/>
  <c r="D3622" i="4"/>
  <c r="E3622" i="4" s="1"/>
  <c r="D3623" i="4"/>
  <c r="E3623" i="4" s="1"/>
  <c r="D3624" i="4"/>
  <c r="E3624" i="4" s="1"/>
  <c r="D3625" i="4"/>
  <c r="E3625" i="4" s="1"/>
  <c r="D3626" i="4"/>
  <c r="E3626" i="4" s="1"/>
  <c r="D3627" i="4"/>
  <c r="E3627" i="4" s="1"/>
  <c r="D3628" i="4"/>
  <c r="E3628" i="4" s="1"/>
  <c r="D3629" i="4"/>
  <c r="E3629" i="4" s="1"/>
  <c r="D3630" i="4"/>
  <c r="E3630" i="4" s="1"/>
  <c r="D3631" i="4"/>
  <c r="E3631" i="4" s="1"/>
  <c r="D3632" i="4"/>
  <c r="E3632" i="4" s="1"/>
  <c r="D3633" i="4"/>
  <c r="E3633" i="4" s="1"/>
  <c r="D3634" i="4"/>
  <c r="E3634" i="4" s="1"/>
  <c r="D3635" i="4"/>
  <c r="E3635" i="4" s="1"/>
  <c r="D3636" i="4"/>
  <c r="E3636" i="4" s="1"/>
  <c r="D3637" i="4"/>
  <c r="E3637" i="4" s="1"/>
  <c r="D3638" i="4"/>
  <c r="E3638" i="4" s="1"/>
  <c r="D3639" i="4"/>
  <c r="E3639" i="4" s="1"/>
  <c r="D3640" i="4"/>
  <c r="E3640" i="4" s="1"/>
  <c r="D3641" i="4"/>
  <c r="E3641" i="4" s="1"/>
  <c r="D3642" i="4"/>
  <c r="E3642" i="4" s="1"/>
  <c r="D3643" i="4"/>
  <c r="E3643" i="4" s="1"/>
  <c r="D3644" i="4"/>
  <c r="E3644" i="4" s="1"/>
  <c r="D3645" i="4"/>
  <c r="E3645" i="4" s="1"/>
  <c r="D3646" i="4"/>
  <c r="E3646" i="4" s="1"/>
  <c r="D3647" i="4"/>
  <c r="E3647" i="4" s="1"/>
  <c r="D3648" i="4"/>
  <c r="E3648" i="4" s="1"/>
  <c r="D3649" i="4"/>
  <c r="E3649" i="4" s="1"/>
  <c r="D3650" i="4"/>
  <c r="E3650" i="4" s="1"/>
  <c r="D3651" i="4"/>
  <c r="E3651" i="4" s="1"/>
  <c r="D3652" i="4"/>
  <c r="E3652" i="4" s="1"/>
  <c r="D3653" i="4"/>
  <c r="E3653" i="4" s="1"/>
  <c r="D3654" i="4"/>
  <c r="E3654" i="4" s="1"/>
  <c r="D3655" i="4"/>
  <c r="E3655" i="4" s="1"/>
  <c r="D3656" i="4"/>
  <c r="E3656" i="4" s="1"/>
  <c r="D3657" i="4"/>
  <c r="E3657" i="4" s="1"/>
  <c r="D3658" i="4"/>
  <c r="E3658" i="4" s="1"/>
  <c r="D3659" i="4"/>
  <c r="E3659" i="4" s="1"/>
  <c r="D3660" i="4"/>
  <c r="E3660" i="4" s="1"/>
  <c r="D3661" i="4"/>
  <c r="E3661" i="4" s="1"/>
  <c r="D3662" i="4"/>
  <c r="E3662" i="4" s="1"/>
  <c r="D3663" i="4"/>
  <c r="E3663" i="4" s="1"/>
  <c r="D3664" i="4"/>
  <c r="E3664" i="4" s="1"/>
  <c r="D3665" i="4"/>
  <c r="E3665" i="4" s="1"/>
  <c r="D3666" i="4"/>
  <c r="E3666" i="4" s="1"/>
  <c r="D3667" i="4"/>
  <c r="E3667" i="4" s="1"/>
  <c r="D3668" i="4"/>
  <c r="E3668" i="4" s="1"/>
  <c r="D3669" i="4"/>
  <c r="E3669" i="4" s="1"/>
  <c r="D3670" i="4"/>
  <c r="E3670" i="4" s="1"/>
  <c r="D3671" i="4"/>
  <c r="E3671" i="4" s="1"/>
  <c r="D3672" i="4"/>
  <c r="E3672" i="4" s="1"/>
  <c r="D3673" i="4"/>
  <c r="E3673" i="4" s="1"/>
  <c r="D3674" i="4"/>
  <c r="E3674" i="4" s="1"/>
  <c r="D3675" i="4"/>
  <c r="E3675" i="4" s="1"/>
  <c r="D3676" i="4"/>
  <c r="E3676" i="4" s="1"/>
  <c r="D3677" i="4"/>
  <c r="E3677" i="4" s="1"/>
  <c r="D3678" i="4"/>
  <c r="E3678" i="4" s="1"/>
  <c r="D3679" i="4"/>
  <c r="E3679" i="4" s="1"/>
  <c r="D3680" i="4"/>
  <c r="E3680" i="4" s="1"/>
  <c r="D3681" i="4"/>
  <c r="E3681" i="4" s="1"/>
  <c r="D3682" i="4"/>
  <c r="E3682" i="4" s="1"/>
  <c r="D3683" i="4"/>
  <c r="E3683" i="4" s="1"/>
  <c r="D3684" i="4"/>
  <c r="E3684" i="4" s="1"/>
  <c r="D3685" i="4"/>
  <c r="E3685" i="4" s="1"/>
  <c r="D3686" i="4"/>
  <c r="E3686" i="4" s="1"/>
  <c r="D3687" i="4"/>
  <c r="E3687" i="4" s="1"/>
  <c r="D3688" i="4"/>
  <c r="E3688" i="4" s="1"/>
  <c r="D3689" i="4"/>
  <c r="E3689" i="4" s="1"/>
  <c r="D3690" i="4"/>
  <c r="E3690" i="4" s="1"/>
  <c r="D3691" i="4"/>
  <c r="E3691" i="4" s="1"/>
  <c r="D3692" i="4"/>
  <c r="E3692" i="4" s="1"/>
  <c r="D3693" i="4"/>
  <c r="E3693" i="4" s="1"/>
  <c r="D3694" i="4"/>
  <c r="E3694" i="4" s="1"/>
  <c r="D3695" i="4"/>
  <c r="E3695" i="4" s="1"/>
  <c r="D3696" i="4"/>
  <c r="E3696" i="4" s="1"/>
  <c r="D3697" i="4"/>
  <c r="E3697" i="4" s="1"/>
  <c r="D3698" i="4"/>
  <c r="E3698" i="4" s="1"/>
  <c r="D3699" i="4"/>
  <c r="E3699" i="4" s="1"/>
  <c r="D3700" i="4"/>
  <c r="E3700" i="4" s="1"/>
  <c r="D3701" i="4"/>
  <c r="E3701" i="4" s="1"/>
  <c r="D3702" i="4"/>
  <c r="E3702" i="4" s="1"/>
  <c r="D3703" i="4"/>
  <c r="E3703" i="4" s="1"/>
  <c r="D3704" i="4"/>
  <c r="E3704" i="4" s="1"/>
  <c r="D3705" i="4"/>
  <c r="E3705" i="4" s="1"/>
  <c r="D3706" i="4"/>
  <c r="E3706" i="4" s="1"/>
  <c r="D3707" i="4"/>
  <c r="E3707" i="4" s="1"/>
  <c r="D3708" i="4"/>
  <c r="E3708" i="4" s="1"/>
  <c r="D3709" i="4"/>
  <c r="E3709" i="4" s="1"/>
  <c r="D3710" i="4"/>
  <c r="E3710" i="4" s="1"/>
  <c r="D3711" i="4"/>
  <c r="E3711" i="4" s="1"/>
  <c r="D3712" i="4"/>
  <c r="E3712" i="4" s="1"/>
  <c r="D3713" i="4"/>
  <c r="E3713" i="4" s="1"/>
  <c r="D3714" i="4"/>
  <c r="E3714" i="4" s="1"/>
  <c r="D3715" i="4"/>
  <c r="E3715" i="4" s="1"/>
  <c r="D3716" i="4"/>
  <c r="E3716" i="4" s="1"/>
  <c r="D3717" i="4"/>
  <c r="E3717" i="4" s="1"/>
  <c r="D3718" i="4"/>
  <c r="E3718" i="4" s="1"/>
  <c r="D3719" i="4"/>
  <c r="E3719" i="4" s="1"/>
  <c r="D3720" i="4"/>
  <c r="E3720" i="4" s="1"/>
  <c r="D3721" i="4"/>
  <c r="E3721" i="4" s="1"/>
  <c r="D3722" i="4"/>
  <c r="E3722" i="4" s="1"/>
  <c r="D3723" i="4"/>
  <c r="E3723" i="4" s="1"/>
  <c r="D3724" i="4"/>
  <c r="E3724" i="4" s="1"/>
  <c r="D3725" i="4"/>
  <c r="E3725" i="4" s="1"/>
  <c r="D3726" i="4"/>
  <c r="E3726" i="4" s="1"/>
  <c r="D3727" i="4"/>
  <c r="E3727" i="4" s="1"/>
  <c r="D3728" i="4"/>
  <c r="E3728" i="4" s="1"/>
  <c r="D3729" i="4"/>
  <c r="E3729" i="4" s="1"/>
  <c r="D3730" i="4"/>
  <c r="E3730" i="4" s="1"/>
  <c r="D3731" i="4"/>
  <c r="E3731" i="4" s="1"/>
  <c r="D3732" i="4"/>
  <c r="E3732" i="4" s="1"/>
  <c r="D3733" i="4"/>
  <c r="E3733" i="4" s="1"/>
  <c r="D3734" i="4"/>
  <c r="E3734" i="4" s="1"/>
  <c r="D3735" i="4"/>
  <c r="E3735" i="4" s="1"/>
  <c r="D3736" i="4"/>
  <c r="E3736" i="4" s="1"/>
  <c r="D3737" i="4"/>
  <c r="E3737" i="4" s="1"/>
  <c r="D3738" i="4"/>
  <c r="E3738" i="4" s="1"/>
  <c r="D3739" i="4"/>
  <c r="E3739" i="4" s="1"/>
  <c r="D3740" i="4"/>
  <c r="E3740" i="4" s="1"/>
  <c r="D3741" i="4"/>
  <c r="E3741" i="4" s="1"/>
  <c r="D3742" i="4"/>
  <c r="E3742" i="4" s="1"/>
  <c r="D3743" i="4"/>
  <c r="E3743" i="4" s="1"/>
  <c r="D3744" i="4"/>
  <c r="E3744" i="4" s="1"/>
  <c r="D3745" i="4"/>
  <c r="E3745" i="4" s="1"/>
  <c r="D3746" i="4"/>
  <c r="E3746" i="4" s="1"/>
  <c r="D3747" i="4"/>
  <c r="E3747" i="4" s="1"/>
  <c r="D3748" i="4"/>
  <c r="E3748" i="4" s="1"/>
  <c r="D3749" i="4"/>
  <c r="E3749" i="4" s="1"/>
  <c r="D3750" i="4"/>
  <c r="E3750" i="4" s="1"/>
  <c r="D3751" i="4"/>
  <c r="E3751" i="4" s="1"/>
  <c r="D3752" i="4"/>
  <c r="E3752" i="4" s="1"/>
  <c r="D3753" i="4"/>
  <c r="E3753" i="4" s="1"/>
  <c r="D3754" i="4"/>
  <c r="E3754" i="4" s="1"/>
  <c r="D3755" i="4"/>
  <c r="E3755" i="4" s="1"/>
  <c r="D3756" i="4"/>
  <c r="E3756" i="4" s="1"/>
  <c r="D3757" i="4"/>
  <c r="E3757" i="4" s="1"/>
  <c r="D3758" i="4"/>
  <c r="E3758" i="4" s="1"/>
  <c r="D3759" i="4"/>
  <c r="E3759" i="4" s="1"/>
  <c r="D3760" i="4"/>
  <c r="E3760" i="4" s="1"/>
  <c r="D3761" i="4"/>
  <c r="E3761" i="4" s="1"/>
  <c r="D3762" i="4"/>
  <c r="E3762" i="4" s="1"/>
  <c r="D3763" i="4"/>
  <c r="E3763" i="4" s="1"/>
  <c r="D3764" i="4"/>
  <c r="E3764" i="4" s="1"/>
  <c r="D3765" i="4"/>
  <c r="E3765" i="4" s="1"/>
  <c r="D3766" i="4"/>
  <c r="E3766" i="4" s="1"/>
  <c r="D3767" i="4"/>
  <c r="E3767" i="4" s="1"/>
  <c r="D3768" i="4"/>
  <c r="E3768" i="4" s="1"/>
  <c r="D3769" i="4"/>
  <c r="E3769" i="4" s="1"/>
  <c r="D3770" i="4"/>
  <c r="E3770" i="4" s="1"/>
  <c r="D3771" i="4"/>
  <c r="E3771" i="4" s="1"/>
  <c r="D3772" i="4"/>
  <c r="E3772" i="4" s="1"/>
  <c r="D3773" i="4"/>
  <c r="E3773" i="4" s="1"/>
  <c r="D3774" i="4"/>
  <c r="E3774" i="4" s="1"/>
  <c r="D3775" i="4"/>
  <c r="E3775" i="4" s="1"/>
  <c r="D3776" i="4"/>
  <c r="E3776" i="4" s="1"/>
  <c r="D3777" i="4"/>
  <c r="E3777" i="4" s="1"/>
  <c r="D3778" i="4"/>
  <c r="E3778" i="4" s="1"/>
  <c r="D3779" i="4"/>
  <c r="E3779" i="4" s="1"/>
  <c r="D3780" i="4"/>
  <c r="E3780" i="4" s="1"/>
  <c r="D3781" i="4"/>
  <c r="E3781" i="4" s="1"/>
  <c r="D3782" i="4"/>
  <c r="E3782" i="4" s="1"/>
  <c r="D3783" i="4"/>
  <c r="E3783" i="4" s="1"/>
  <c r="D3784" i="4"/>
  <c r="E3784" i="4" s="1"/>
  <c r="D3785" i="4"/>
  <c r="E3785" i="4" s="1"/>
  <c r="D3786" i="4"/>
  <c r="E3786" i="4" s="1"/>
  <c r="D3787" i="4"/>
  <c r="E3787" i="4" s="1"/>
  <c r="D3788" i="4"/>
  <c r="E3788" i="4" s="1"/>
  <c r="D3789" i="4"/>
  <c r="E3789" i="4" s="1"/>
  <c r="D3790" i="4"/>
  <c r="E3790" i="4" s="1"/>
  <c r="D3791" i="4"/>
  <c r="E3791" i="4" s="1"/>
  <c r="D3792" i="4"/>
  <c r="E3792" i="4" s="1"/>
  <c r="D3793" i="4"/>
  <c r="E3793" i="4" s="1"/>
  <c r="D3794" i="4"/>
  <c r="E3794" i="4" s="1"/>
  <c r="D3795" i="4"/>
  <c r="E3795" i="4" s="1"/>
  <c r="D3796" i="4"/>
  <c r="E3796" i="4" s="1"/>
  <c r="D3797" i="4"/>
  <c r="E3797" i="4" s="1"/>
  <c r="D3798" i="4"/>
  <c r="E3798" i="4" s="1"/>
  <c r="D3799" i="4"/>
  <c r="E3799" i="4" s="1"/>
  <c r="D3800" i="4"/>
  <c r="E3800" i="4" s="1"/>
  <c r="D3801" i="4"/>
  <c r="E3801" i="4" s="1"/>
  <c r="D3802" i="4"/>
  <c r="E3802" i="4" s="1"/>
  <c r="D3803" i="4"/>
  <c r="E3803" i="4" s="1"/>
  <c r="D3804" i="4"/>
  <c r="E3804" i="4" s="1"/>
  <c r="D3805" i="4"/>
  <c r="E3805" i="4" s="1"/>
  <c r="D3806" i="4"/>
  <c r="E3806" i="4" s="1"/>
  <c r="D3807" i="4"/>
  <c r="E3807" i="4" s="1"/>
  <c r="D3808" i="4"/>
  <c r="E3808" i="4" s="1"/>
  <c r="D3809" i="4"/>
  <c r="E3809" i="4" s="1"/>
  <c r="D3810" i="4"/>
  <c r="E3810" i="4" s="1"/>
  <c r="D3811" i="4"/>
  <c r="E3811" i="4" s="1"/>
  <c r="D3812" i="4"/>
  <c r="E3812" i="4" s="1"/>
  <c r="D3813" i="4"/>
  <c r="E3813" i="4" s="1"/>
  <c r="D3814" i="4"/>
  <c r="E3814" i="4" s="1"/>
  <c r="D3815" i="4"/>
  <c r="E3815" i="4" s="1"/>
  <c r="D3816" i="4"/>
  <c r="E3816" i="4" s="1"/>
  <c r="D3817" i="4"/>
  <c r="E3817" i="4" s="1"/>
  <c r="D3818" i="4"/>
  <c r="E3818" i="4" s="1"/>
  <c r="D3819" i="4"/>
  <c r="E3819" i="4" s="1"/>
  <c r="D3820" i="4"/>
  <c r="E3820" i="4" s="1"/>
  <c r="D3821" i="4"/>
  <c r="E3821" i="4" s="1"/>
  <c r="D3822" i="4"/>
  <c r="E3822" i="4" s="1"/>
  <c r="D3823" i="4"/>
  <c r="E3823" i="4" s="1"/>
  <c r="D3824" i="4"/>
  <c r="E3824" i="4" s="1"/>
  <c r="D3825" i="4"/>
  <c r="E3825" i="4" s="1"/>
  <c r="D3826" i="4"/>
  <c r="E3826" i="4" s="1"/>
  <c r="D3827" i="4"/>
  <c r="E3827" i="4" s="1"/>
  <c r="D3828" i="4"/>
  <c r="E3828" i="4" s="1"/>
  <c r="D3829" i="4"/>
  <c r="E3829" i="4" s="1"/>
  <c r="D3830" i="4"/>
  <c r="E3830" i="4" s="1"/>
  <c r="D3831" i="4"/>
  <c r="E3831" i="4" s="1"/>
  <c r="D3832" i="4"/>
  <c r="E3832" i="4" s="1"/>
  <c r="D3833" i="4"/>
  <c r="E3833" i="4" s="1"/>
  <c r="D3834" i="4"/>
  <c r="E3834" i="4" s="1"/>
  <c r="D3835" i="4"/>
  <c r="E3835" i="4" s="1"/>
  <c r="D3836" i="4"/>
  <c r="E3836" i="4" s="1"/>
  <c r="D3837" i="4"/>
  <c r="E3837" i="4" s="1"/>
  <c r="D3838" i="4"/>
  <c r="E3838" i="4" s="1"/>
  <c r="D3839" i="4"/>
  <c r="E3839" i="4" s="1"/>
  <c r="D3840" i="4"/>
  <c r="E3840" i="4" s="1"/>
  <c r="D3841" i="4"/>
  <c r="E3841" i="4" s="1"/>
  <c r="D3842" i="4"/>
  <c r="E3842" i="4" s="1"/>
  <c r="D3843" i="4"/>
  <c r="E3843" i="4" s="1"/>
  <c r="D3844" i="4"/>
  <c r="E3844" i="4" s="1"/>
  <c r="D3845" i="4"/>
  <c r="E3845" i="4" s="1"/>
  <c r="D3846" i="4"/>
  <c r="E3846" i="4" s="1"/>
  <c r="D3847" i="4"/>
  <c r="E3847" i="4" s="1"/>
  <c r="D3848" i="4"/>
  <c r="E3848" i="4" s="1"/>
  <c r="D3849" i="4"/>
  <c r="E3849" i="4" s="1"/>
  <c r="D3850" i="4"/>
  <c r="E3850" i="4" s="1"/>
  <c r="D3851" i="4"/>
  <c r="E3851" i="4" s="1"/>
  <c r="D3852" i="4"/>
  <c r="E3852" i="4" s="1"/>
  <c r="D3853" i="4"/>
  <c r="E3853" i="4" s="1"/>
  <c r="D3854" i="4"/>
  <c r="E3854" i="4" s="1"/>
  <c r="D3855" i="4"/>
  <c r="E3855" i="4" s="1"/>
  <c r="D3856" i="4"/>
  <c r="E3856" i="4" s="1"/>
  <c r="D3857" i="4"/>
  <c r="E3857" i="4" s="1"/>
  <c r="D3858" i="4"/>
  <c r="E3858" i="4" s="1"/>
  <c r="D3859" i="4"/>
  <c r="E3859" i="4" s="1"/>
  <c r="D3860" i="4"/>
  <c r="E3860" i="4" s="1"/>
  <c r="D3861" i="4"/>
  <c r="E3861" i="4" s="1"/>
  <c r="D3862" i="4"/>
  <c r="E3862" i="4" s="1"/>
  <c r="D3863" i="4"/>
  <c r="E3863" i="4" s="1"/>
  <c r="D3864" i="4"/>
  <c r="E3864" i="4" s="1"/>
  <c r="D3865" i="4"/>
  <c r="E3865" i="4" s="1"/>
  <c r="D3866" i="4"/>
  <c r="E3866" i="4" s="1"/>
  <c r="D3867" i="4"/>
  <c r="E3867" i="4" s="1"/>
  <c r="D3868" i="4"/>
  <c r="E3868" i="4" s="1"/>
  <c r="D3869" i="4"/>
  <c r="E3869" i="4" s="1"/>
  <c r="D3870" i="4"/>
  <c r="E3870" i="4" s="1"/>
  <c r="D3871" i="4"/>
  <c r="E3871" i="4" s="1"/>
  <c r="D3872" i="4"/>
  <c r="E3872" i="4" s="1"/>
  <c r="D3873" i="4"/>
  <c r="E3873" i="4" s="1"/>
  <c r="D3874" i="4"/>
  <c r="E3874" i="4" s="1"/>
  <c r="D3875" i="4"/>
  <c r="E3875" i="4" s="1"/>
  <c r="D3876" i="4"/>
  <c r="E3876" i="4" s="1"/>
  <c r="D3877" i="4"/>
  <c r="E3877" i="4" s="1"/>
  <c r="D3878" i="4"/>
  <c r="E3878" i="4" s="1"/>
  <c r="D3879" i="4"/>
  <c r="E3879" i="4" s="1"/>
  <c r="D3880" i="4"/>
  <c r="E3880" i="4" s="1"/>
  <c r="D3881" i="4"/>
  <c r="E3881" i="4" s="1"/>
  <c r="D3882" i="4"/>
  <c r="E3882" i="4" s="1"/>
  <c r="D3883" i="4"/>
  <c r="E3883" i="4" s="1"/>
  <c r="D3884" i="4"/>
  <c r="E3884" i="4" s="1"/>
  <c r="D3885" i="4"/>
  <c r="E3885" i="4" s="1"/>
  <c r="D3886" i="4"/>
  <c r="E3886" i="4" s="1"/>
  <c r="D3887" i="4"/>
  <c r="E3887" i="4" s="1"/>
  <c r="D3888" i="4"/>
  <c r="E3888" i="4" s="1"/>
  <c r="D3889" i="4"/>
  <c r="E3889" i="4" s="1"/>
  <c r="D3890" i="4"/>
  <c r="E3890" i="4" s="1"/>
  <c r="D3891" i="4"/>
  <c r="E3891" i="4" s="1"/>
  <c r="D3892" i="4"/>
  <c r="E3892" i="4" s="1"/>
  <c r="D3893" i="4"/>
  <c r="E3893" i="4" s="1"/>
  <c r="D3894" i="4"/>
  <c r="E3894" i="4" s="1"/>
  <c r="D3895" i="4"/>
  <c r="E3895" i="4" s="1"/>
  <c r="D3896" i="4"/>
  <c r="E3896" i="4" s="1"/>
  <c r="D3897" i="4"/>
  <c r="E3897" i="4" s="1"/>
  <c r="D3898" i="4"/>
  <c r="E3898" i="4" s="1"/>
  <c r="D3899" i="4"/>
  <c r="E3899" i="4" s="1"/>
  <c r="D3900" i="4"/>
  <c r="E3900" i="4" s="1"/>
  <c r="D3901" i="4"/>
  <c r="E3901" i="4" s="1"/>
  <c r="D3902" i="4"/>
  <c r="E3902" i="4" s="1"/>
  <c r="D3903" i="4"/>
  <c r="E3903" i="4" s="1"/>
  <c r="D3904" i="4"/>
  <c r="E3904" i="4" s="1"/>
  <c r="D3905" i="4"/>
  <c r="E3905" i="4" s="1"/>
  <c r="D3906" i="4"/>
  <c r="E3906" i="4" s="1"/>
  <c r="D3907" i="4"/>
  <c r="E3907" i="4" s="1"/>
  <c r="D3908" i="4"/>
  <c r="E3908" i="4" s="1"/>
  <c r="D3909" i="4"/>
  <c r="E3909" i="4" s="1"/>
  <c r="D3910" i="4"/>
  <c r="E3910" i="4" s="1"/>
  <c r="D3911" i="4"/>
  <c r="E3911" i="4" s="1"/>
  <c r="D3912" i="4"/>
  <c r="E3912" i="4" s="1"/>
  <c r="D3913" i="4"/>
  <c r="E3913" i="4" s="1"/>
  <c r="D3914" i="4"/>
  <c r="E3914" i="4" s="1"/>
  <c r="D3915" i="4"/>
  <c r="E3915" i="4" s="1"/>
  <c r="D3916" i="4"/>
  <c r="E3916" i="4" s="1"/>
  <c r="D3917" i="4"/>
  <c r="E3917" i="4" s="1"/>
  <c r="D3918" i="4"/>
  <c r="E3918" i="4" s="1"/>
  <c r="D3919" i="4"/>
  <c r="E3919" i="4" s="1"/>
  <c r="D3920" i="4"/>
  <c r="E3920" i="4" s="1"/>
  <c r="D3921" i="4"/>
  <c r="E3921" i="4" s="1"/>
  <c r="D3922" i="4"/>
  <c r="E3922" i="4" s="1"/>
  <c r="D3923" i="4"/>
  <c r="E3923" i="4" s="1"/>
  <c r="D3924" i="4"/>
  <c r="E3924" i="4" s="1"/>
  <c r="D3925" i="4"/>
  <c r="E3925" i="4" s="1"/>
  <c r="D3926" i="4"/>
  <c r="E3926" i="4" s="1"/>
  <c r="D3927" i="4"/>
  <c r="E3927" i="4" s="1"/>
  <c r="D3928" i="4"/>
  <c r="E3928" i="4" s="1"/>
  <c r="D3929" i="4"/>
  <c r="E3929" i="4" s="1"/>
  <c r="D3930" i="4"/>
  <c r="E3930" i="4" s="1"/>
  <c r="D3931" i="4"/>
  <c r="E3931" i="4" s="1"/>
  <c r="D3932" i="4"/>
  <c r="E3932" i="4" s="1"/>
  <c r="D3933" i="4"/>
  <c r="E3933" i="4" s="1"/>
  <c r="D3934" i="4"/>
  <c r="E3934" i="4" s="1"/>
  <c r="D3935" i="4"/>
  <c r="E3935" i="4" s="1"/>
  <c r="D3936" i="4"/>
  <c r="E3936" i="4" s="1"/>
  <c r="D3937" i="4"/>
  <c r="E3937" i="4" s="1"/>
  <c r="D3938" i="4"/>
  <c r="E3938" i="4" s="1"/>
  <c r="D3939" i="4"/>
  <c r="E3939" i="4" s="1"/>
  <c r="D3940" i="4"/>
  <c r="E3940" i="4" s="1"/>
  <c r="D3941" i="4"/>
  <c r="E3941" i="4" s="1"/>
  <c r="D3942" i="4"/>
  <c r="E3942" i="4" s="1"/>
  <c r="D3943" i="4"/>
  <c r="E3943" i="4" s="1"/>
  <c r="D3944" i="4"/>
  <c r="E3944" i="4" s="1"/>
  <c r="D3945" i="4"/>
  <c r="E3945" i="4" s="1"/>
  <c r="D3946" i="4"/>
  <c r="E3946" i="4" s="1"/>
  <c r="D3947" i="4"/>
  <c r="E3947" i="4" s="1"/>
  <c r="D3948" i="4"/>
  <c r="E3948" i="4" s="1"/>
  <c r="D3949" i="4"/>
  <c r="E3949" i="4" s="1"/>
  <c r="D3950" i="4"/>
  <c r="E3950" i="4" s="1"/>
  <c r="D3951" i="4"/>
  <c r="E3951" i="4" s="1"/>
  <c r="D3952" i="4"/>
  <c r="E3952" i="4" s="1"/>
  <c r="D3953" i="4"/>
  <c r="E3953" i="4" s="1"/>
  <c r="D3954" i="4"/>
  <c r="E3954" i="4" s="1"/>
  <c r="D3955" i="4"/>
  <c r="E3955" i="4" s="1"/>
  <c r="D3956" i="4"/>
  <c r="E3956" i="4" s="1"/>
  <c r="D3957" i="4"/>
  <c r="E3957" i="4" s="1"/>
  <c r="D3958" i="4"/>
  <c r="E3958" i="4" s="1"/>
  <c r="D3959" i="4"/>
  <c r="E3959" i="4" s="1"/>
  <c r="D3960" i="4"/>
  <c r="E3960" i="4" s="1"/>
  <c r="D3961" i="4"/>
  <c r="E3961" i="4" s="1"/>
  <c r="D3962" i="4"/>
  <c r="E3962" i="4" s="1"/>
  <c r="D3963" i="4"/>
  <c r="E3963" i="4" s="1"/>
  <c r="D3964" i="4"/>
  <c r="E3964" i="4" s="1"/>
  <c r="D3965" i="4"/>
  <c r="E3965" i="4" s="1"/>
  <c r="D3966" i="4"/>
  <c r="E3966" i="4" s="1"/>
  <c r="D3967" i="4"/>
  <c r="E3967" i="4" s="1"/>
  <c r="D3968" i="4"/>
  <c r="E3968" i="4" s="1"/>
  <c r="D3969" i="4"/>
  <c r="E3969" i="4" s="1"/>
  <c r="D3970" i="4"/>
  <c r="E3970" i="4" s="1"/>
  <c r="D3971" i="4"/>
  <c r="E3971" i="4" s="1"/>
  <c r="D3972" i="4"/>
  <c r="E3972" i="4" s="1"/>
  <c r="D3973" i="4"/>
  <c r="E3973" i="4" s="1"/>
  <c r="D3974" i="4"/>
  <c r="E3974" i="4" s="1"/>
  <c r="D3975" i="4"/>
  <c r="E3975" i="4" s="1"/>
  <c r="D3976" i="4"/>
  <c r="E3976" i="4" s="1"/>
  <c r="D3977" i="4"/>
  <c r="E3977" i="4" s="1"/>
  <c r="D3978" i="4"/>
  <c r="E3978" i="4" s="1"/>
  <c r="D3979" i="4"/>
  <c r="E3979" i="4" s="1"/>
  <c r="D3980" i="4"/>
  <c r="E3980" i="4" s="1"/>
  <c r="D3981" i="4"/>
  <c r="E3981" i="4" s="1"/>
  <c r="D3982" i="4"/>
  <c r="E3982" i="4" s="1"/>
  <c r="D3983" i="4"/>
  <c r="E3983" i="4" s="1"/>
  <c r="D3984" i="4"/>
  <c r="E3984" i="4" s="1"/>
  <c r="D3985" i="4"/>
  <c r="E3985" i="4" s="1"/>
  <c r="D3986" i="4"/>
  <c r="E3986" i="4" s="1"/>
  <c r="D3987" i="4"/>
  <c r="E3987" i="4" s="1"/>
  <c r="D3988" i="4"/>
  <c r="E3988" i="4" s="1"/>
  <c r="D3989" i="4"/>
  <c r="E3989" i="4" s="1"/>
  <c r="D3990" i="4"/>
  <c r="E3990" i="4" s="1"/>
  <c r="D3991" i="4"/>
  <c r="E3991" i="4" s="1"/>
  <c r="D3992" i="4"/>
  <c r="E3992" i="4" s="1"/>
  <c r="D3993" i="4"/>
  <c r="E3993" i="4" s="1"/>
  <c r="D3994" i="4"/>
  <c r="E3994" i="4" s="1"/>
  <c r="D3995" i="4"/>
  <c r="E3995" i="4" s="1"/>
  <c r="D3996" i="4"/>
  <c r="E3996" i="4" s="1"/>
  <c r="D3997" i="4"/>
  <c r="E3997" i="4" s="1"/>
  <c r="D3998" i="4"/>
  <c r="E3998" i="4" s="1"/>
  <c r="D3999" i="4"/>
  <c r="E3999" i="4" s="1"/>
  <c r="D4000" i="4"/>
  <c r="E4000" i="4" s="1"/>
  <c r="D4001" i="4"/>
  <c r="E4001" i="4" s="1"/>
  <c r="D4002" i="4"/>
  <c r="E4002" i="4" s="1"/>
  <c r="D4003" i="4"/>
  <c r="E4003" i="4" s="1"/>
  <c r="D4004" i="4"/>
  <c r="E4004" i="4" s="1"/>
  <c r="D4005" i="4"/>
  <c r="E4005" i="4" s="1"/>
  <c r="D4006" i="4"/>
  <c r="E4006" i="4" s="1"/>
  <c r="D4007" i="4"/>
  <c r="E4007" i="4" s="1"/>
  <c r="D4008" i="4"/>
  <c r="E4008" i="4" s="1"/>
  <c r="D4009" i="4"/>
  <c r="E4009" i="4" s="1"/>
  <c r="D4010" i="4"/>
  <c r="E4010" i="4" s="1"/>
  <c r="D4011" i="4"/>
  <c r="E4011" i="4" s="1"/>
  <c r="D4012" i="4"/>
  <c r="E4012" i="4" s="1"/>
  <c r="D4013" i="4"/>
  <c r="E4013" i="4" s="1"/>
  <c r="D4014" i="4"/>
  <c r="E4014" i="4" s="1"/>
  <c r="D4015" i="4"/>
  <c r="E4015" i="4" s="1"/>
  <c r="D4016" i="4"/>
  <c r="E4016" i="4" s="1"/>
  <c r="D4017" i="4"/>
  <c r="E4017" i="4" s="1"/>
  <c r="D4018" i="4"/>
  <c r="E4018" i="4" s="1"/>
  <c r="D4019" i="4"/>
  <c r="E4019" i="4" s="1"/>
  <c r="D4020" i="4"/>
  <c r="E4020" i="4" s="1"/>
  <c r="D4021" i="4"/>
  <c r="E4021" i="4" s="1"/>
  <c r="D4022" i="4"/>
  <c r="E4022" i="4" s="1"/>
  <c r="D4023" i="4"/>
  <c r="E4023" i="4" s="1"/>
  <c r="D4024" i="4"/>
  <c r="E4024" i="4" s="1"/>
  <c r="D4025" i="4"/>
  <c r="E4025" i="4" s="1"/>
  <c r="D4026" i="4"/>
  <c r="E4026" i="4" s="1"/>
  <c r="D4027" i="4"/>
  <c r="E4027" i="4" s="1"/>
  <c r="D4028" i="4"/>
  <c r="E4028" i="4" s="1"/>
  <c r="D4029" i="4"/>
  <c r="E4029" i="4" s="1"/>
  <c r="D4030" i="4"/>
  <c r="E4030" i="4" s="1"/>
  <c r="D4031" i="4"/>
  <c r="E4031" i="4" s="1"/>
  <c r="D4032" i="4"/>
  <c r="E4032" i="4" s="1"/>
  <c r="D4033" i="4"/>
  <c r="E4033" i="4" s="1"/>
  <c r="D4034" i="4"/>
  <c r="E4034" i="4" s="1"/>
  <c r="D4035" i="4"/>
  <c r="E4035" i="4" s="1"/>
  <c r="D4036" i="4"/>
  <c r="E4036" i="4" s="1"/>
  <c r="D4037" i="4"/>
  <c r="E4037" i="4" s="1"/>
  <c r="D4038" i="4"/>
  <c r="E4038" i="4" s="1"/>
  <c r="D4039" i="4"/>
  <c r="E4039" i="4" s="1"/>
  <c r="D4040" i="4"/>
  <c r="E4040" i="4" s="1"/>
  <c r="D4041" i="4"/>
  <c r="E4041" i="4" s="1"/>
  <c r="D4042" i="4"/>
  <c r="E4042" i="4" s="1"/>
  <c r="D4043" i="4"/>
  <c r="E4043" i="4" s="1"/>
  <c r="D4044" i="4"/>
  <c r="E4044" i="4" s="1"/>
  <c r="D4045" i="4"/>
  <c r="E4045" i="4" s="1"/>
  <c r="D4046" i="4"/>
  <c r="E4046" i="4" s="1"/>
  <c r="D4047" i="4"/>
  <c r="E4047" i="4" s="1"/>
  <c r="D4048" i="4"/>
  <c r="E4048" i="4" s="1"/>
  <c r="D4049" i="4"/>
  <c r="E4049" i="4" s="1"/>
  <c r="D4050" i="4"/>
  <c r="E4050" i="4" s="1"/>
  <c r="D4051" i="4"/>
  <c r="E4051" i="4" s="1"/>
  <c r="D4052" i="4"/>
  <c r="E4052" i="4" s="1"/>
  <c r="D4053" i="4"/>
  <c r="E4053" i="4" s="1"/>
  <c r="D4054" i="4"/>
  <c r="E4054" i="4" s="1"/>
  <c r="D4055" i="4"/>
  <c r="E4055" i="4" s="1"/>
  <c r="D4056" i="4"/>
  <c r="E4056" i="4" s="1"/>
  <c r="D4057" i="4"/>
  <c r="E4057" i="4" s="1"/>
  <c r="D4058" i="4"/>
  <c r="E4058" i="4" s="1"/>
  <c r="D4059" i="4"/>
  <c r="E4059" i="4" s="1"/>
  <c r="D4060" i="4"/>
  <c r="E4060" i="4" s="1"/>
  <c r="D4061" i="4"/>
  <c r="E4061" i="4" s="1"/>
  <c r="D4062" i="4"/>
  <c r="E4062" i="4" s="1"/>
  <c r="D4063" i="4"/>
  <c r="E4063" i="4" s="1"/>
  <c r="D4064" i="4"/>
  <c r="E4064" i="4" s="1"/>
  <c r="D4065" i="4"/>
  <c r="E4065" i="4" s="1"/>
  <c r="D4066" i="4"/>
  <c r="E4066" i="4" s="1"/>
  <c r="D4067" i="4"/>
  <c r="E4067" i="4" s="1"/>
  <c r="D4068" i="4"/>
  <c r="E4068" i="4" s="1"/>
  <c r="D4069" i="4"/>
  <c r="E4069" i="4" s="1"/>
  <c r="D4070" i="4"/>
  <c r="E4070" i="4" s="1"/>
  <c r="D4071" i="4"/>
  <c r="E4071" i="4" s="1"/>
  <c r="D4072" i="4"/>
  <c r="E4072" i="4" s="1"/>
  <c r="D4073" i="4"/>
  <c r="E4073" i="4" s="1"/>
  <c r="D4074" i="4"/>
  <c r="E4074" i="4" s="1"/>
  <c r="D4075" i="4"/>
  <c r="E4075" i="4" s="1"/>
  <c r="D4076" i="4"/>
  <c r="E4076" i="4" s="1"/>
  <c r="D4077" i="4"/>
  <c r="E4077" i="4" s="1"/>
  <c r="D4078" i="4"/>
  <c r="E4078" i="4" s="1"/>
  <c r="D4079" i="4"/>
  <c r="E4079" i="4" s="1"/>
  <c r="D4080" i="4"/>
  <c r="E4080" i="4" s="1"/>
  <c r="D4081" i="4"/>
  <c r="E4081" i="4" s="1"/>
  <c r="D4082" i="4"/>
  <c r="E4082" i="4" s="1"/>
  <c r="D4083" i="4"/>
  <c r="E4083" i="4" s="1"/>
  <c r="D4084" i="4"/>
  <c r="E4084" i="4" s="1"/>
  <c r="D4085" i="4"/>
  <c r="E4085" i="4" s="1"/>
  <c r="D4086" i="4"/>
  <c r="E4086" i="4" s="1"/>
  <c r="D4087" i="4"/>
  <c r="E4087" i="4" s="1"/>
  <c r="D4088" i="4"/>
  <c r="E4088" i="4" s="1"/>
  <c r="D4089" i="4"/>
  <c r="E4089" i="4" s="1"/>
  <c r="D4090" i="4"/>
  <c r="E4090" i="4" s="1"/>
  <c r="D4091" i="4"/>
  <c r="E4091" i="4" s="1"/>
  <c r="D4092" i="4"/>
  <c r="E4092" i="4" s="1"/>
  <c r="D4093" i="4"/>
  <c r="E4093" i="4" s="1"/>
  <c r="D4094" i="4"/>
  <c r="E4094" i="4" s="1"/>
  <c r="D4095" i="4"/>
  <c r="E4095" i="4" s="1"/>
  <c r="D4096" i="4"/>
  <c r="E4096" i="4" s="1"/>
  <c r="D4097" i="4"/>
  <c r="E4097" i="4" s="1"/>
  <c r="D4098" i="4"/>
  <c r="E4098" i="4" s="1"/>
  <c r="D4099" i="4"/>
  <c r="E4099" i="4" s="1"/>
  <c r="D4100" i="4"/>
  <c r="E4100" i="4" s="1"/>
  <c r="D4101" i="4"/>
  <c r="E4101" i="4" s="1"/>
  <c r="D4102" i="4"/>
  <c r="E4102" i="4" s="1"/>
  <c r="D4103" i="4"/>
  <c r="E4103" i="4" s="1"/>
  <c r="D4104" i="4"/>
  <c r="E4104" i="4" s="1"/>
  <c r="D4105" i="4"/>
  <c r="E4105" i="4" s="1"/>
  <c r="D4106" i="4"/>
  <c r="E4106" i="4" s="1"/>
  <c r="D4107" i="4"/>
  <c r="E4107" i="4" s="1"/>
  <c r="D4108" i="4"/>
  <c r="E4108" i="4" s="1"/>
  <c r="D4109" i="4"/>
  <c r="E4109" i="4" s="1"/>
  <c r="D4110" i="4"/>
  <c r="E4110" i="4" s="1"/>
  <c r="D4111" i="4"/>
  <c r="E4111" i="4" s="1"/>
  <c r="D4112" i="4"/>
  <c r="E4112" i="4" s="1"/>
  <c r="D4113" i="4"/>
  <c r="E4113" i="4" s="1"/>
  <c r="D4114" i="4"/>
  <c r="E4114" i="4" s="1"/>
  <c r="D4115" i="4"/>
  <c r="E4115" i="4" s="1"/>
  <c r="D4116" i="4"/>
  <c r="E4116" i="4" s="1"/>
  <c r="D4117" i="4"/>
  <c r="E4117" i="4" s="1"/>
  <c r="D4118" i="4"/>
  <c r="E4118" i="4" s="1"/>
  <c r="D4119" i="4"/>
  <c r="E4119" i="4" s="1"/>
  <c r="D4120" i="4"/>
  <c r="E4120" i="4" s="1"/>
  <c r="D4121" i="4"/>
  <c r="E4121" i="4" s="1"/>
  <c r="D4122" i="4"/>
  <c r="E4122" i="4" s="1"/>
  <c r="D4123" i="4"/>
  <c r="E4123" i="4" s="1"/>
  <c r="D4124" i="4"/>
  <c r="E4124" i="4" s="1"/>
  <c r="D4125" i="4"/>
  <c r="E4125" i="4" s="1"/>
  <c r="D4126" i="4"/>
  <c r="E4126" i="4" s="1"/>
  <c r="D4127" i="4"/>
  <c r="E4127" i="4" s="1"/>
  <c r="D4128" i="4"/>
  <c r="E4128" i="4" s="1"/>
  <c r="D4129" i="4"/>
  <c r="E4129" i="4" s="1"/>
  <c r="D4130" i="4"/>
  <c r="E4130" i="4" s="1"/>
  <c r="D4131" i="4"/>
  <c r="E4131" i="4" s="1"/>
  <c r="D4132" i="4"/>
  <c r="E4132" i="4" s="1"/>
  <c r="D4133" i="4"/>
  <c r="E4133" i="4" s="1"/>
  <c r="D4134" i="4"/>
  <c r="E4134" i="4" s="1"/>
  <c r="D4135" i="4"/>
  <c r="E4135" i="4" s="1"/>
  <c r="D4136" i="4"/>
  <c r="E4136" i="4" s="1"/>
  <c r="D4137" i="4"/>
  <c r="E4137" i="4" s="1"/>
  <c r="D4138" i="4"/>
  <c r="E4138" i="4" s="1"/>
  <c r="D4139" i="4"/>
  <c r="E4139" i="4" s="1"/>
  <c r="D4140" i="4"/>
  <c r="E4140" i="4" s="1"/>
  <c r="D4141" i="4"/>
  <c r="E4141" i="4" s="1"/>
  <c r="D4142" i="4"/>
  <c r="E4142" i="4" s="1"/>
  <c r="D4143" i="4"/>
  <c r="E4143" i="4" s="1"/>
  <c r="D4144" i="4"/>
  <c r="E4144" i="4" s="1"/>
  <c r="D4145" i="4"/>
  <c r="E4145" i="4" s="1"/>
  <c r="D4146" i="4"/>
  <c r="E4146" i="4" s="1"/>
  <c r="D4147" i="4"/>
  <c r="E4147" i="4" s="1"/>
  <c r="D4148" i="4"/>
  <c r="E4148" i="4" s="1"/>
  <c r="D4149" i="4"/>
  <c r="E4149" i="4" s="1"/>
  <c r="D4150" i="4"/>
  <c r="E4150" i="4" s="1"/>
  <c r="D4151" i="4"/>
  <c r="E4151" i="4" s="1"/>
  <c r="D4152" i="4"/>
  <c r="E4152" i="4" s="1"/>
  <c r="D4153" i="4"/>
  <c r="E4153" i="4" s="1"/>
  <c r="D4154" i="4"/>
  <c r="E4154" i="4" s="1"/>
  <c r="D4155" i="4"/>
  <c r="E4155" i="4" s="1"/>
  <c r="D4156" i="4"/>
  <c r="E4156" i="4" s="1"/>
  <c r="D4157" i="4"/>
  <c r="E4157" i="4" s="1"/>
  <c r="D4158" i="4"/>
  <c r="E4158" i="4" s="1"/>
  <c r="D4159" i="4"/>
  <c r="E4159" i="4" s="1"/>
  <c r="D4160" i="4"/>
  <c r="E4160" i="4" s="1"/>
  <c r="D4161" i="4"/>
  <c r="E4161" i="4" s="1"/>
  <c r="D4162" i="4"/>
  <c r="E4162" i="4" s="1"/>
  <c r="D4163" i="4"/>
  <c r="E4163" i="4" s="1"/>
  <c r="D4164" i="4"/>
  <c r="E4164" i="4" s="1"/>
  <c r="D4165" i="4"/>
  <c r="E4165" i="4" s="1"/>
  <c r="D4166" i="4"/>
  <c r="E4166" i="4" s="1"/>
  <c r="D4167" i="4"/>
  <c r="E4167" i="4" s="1"/>
  <c r="D4168" i="4"/>
  <c r="E4168" i="4" s="1"/>
  <c r="D4169" i="4"/>
  <c r="E4169" i="4" s="1"/>
  <c r="D4170" i="4"/>
  <c r="E4170" i="4" s="1"/>
  <c r="D4171" i="4"/>
  <c r="E4171" i="4" s="1"/>
  <c r="D4172" i="4"/>
  <c r="E4172" i="4" s="1"/>
  <c r="D4173" i="4"/>
  <c r="E4173" i="4" s="1"/>
  <c r="D4174" i="4"/>
  <c r="E4174" i="4" s="1"/>
  <c r="D4175" i="4"/>
  <c r="E4175" i="4" s="1"/>
  <c r="D4176" i="4"/>
  <c r="E4176" i="4" s="1"/>
  <c r="D4177" i="4"/>
  <c r="E4177" i="4" s="1"/>
  <c r="D4178" i="4"/>
  <c r="E4178" i="4" s="1"/>
  <c r="D4179" i="4"/>
  <c r="E4179" i="4" s="1"/>
  <c r="D4180" i="4"/>
  <c r="E4180" i="4" s="1"/>
  <c r="D4181" i="4"/>
  <c r="E4181" i="4" s="1"/>
  <c r="D4182" i="4"/>
  <c r="E4182" i="4" s="1"/>
  <c r="D4183" i="4"/>
  <c r="E4183" i="4" s="1"/>
  <c r="D4184" i="4"/>
  <c r="E4184" i="4" s="1"/>
  <c r="D4185" i="4"/>
  <c r="E4185" i="4" s="1"/>
  <c r="D4186" i="4"/>
  <c r="E4186" i="4" s="1"/>
  <c r="D4187" i="4"/>
  <c r="E4187" i="4" s="1"/>
  <c r="D4188" i="4"/>
  <c r="E4188" i="4" s="1"/>
  <c r="D4189" i="4"/>
  <c r="E4189" i="4" s="1"/>
  <c r="D4190" i="4"/>
  <c r="E4190" i="4" s="1"/>
  <c r="D4191" i="4"/>
  <c r="E4191" i="4" s="1"/>
  <c r="D4192" i="4"/>
  <c r="E4192" i="4" s="1"/>
  <c r="D4193" i="4"/>
  <c r="E4193" i="4" s="1"/>
  <c r="D4194" i="4"/>
  <c r="E4194" i="4" s="1"/>
  <c r="D4195" i="4"/>
  <c r="E4195" i="4" s="1"/>
  <c r="D4196" i="4"/>
  <c r="E4196" i="4" s="1"/>
  <c r="D4197" i="4"/>
  <c r="E4197" i="4" s="1"/>
  <c r="D4198" i="4"/>
  <c r="E4198" i="4" s="1"/>
  <c r="D4199" i="4"/>
  <c r="E4199" i="4" s="1"/>
  <c r="D4200" i="4"/>
  <c r="E4200" i="4" s="1"/>
  <c r="D4201" i="4"/>
  <c r="E4201" i="4" s="1"/>
  <c r="D4202" i="4"/>
  <c r="E4202" i="4" s="1"/>
  <c r="D4203" i="4"/>
  <c r="E4203" i="4" s="1"/>
  <c r="D4204" i="4"/>
  <c r="E4204" i="4" s="1"/>
  <c r="D4205" i="4"/>
  <c r="E4205" i="4" s="1"/>
  <c r="D4206" i="4"/>
  <c r="E4206" i="4" s="1"/>
  <c r="D4207" i="4"/>
  <c r="E4207" i="4" s="1"/>
  <c r="D4208" i="4"/>
  <c r="E4208" i="4" s="1"/>
  <c r="D4209" i="4"/>
  <c r="E4209" i="4" s="1"/>
  <c r="D4210" i="4"/>
  <c r="E4210" i="4" s="1"/>
  <c r="D4211" i="4"/>
  <c r="E4211" i="4" s="1"/>
  <c r="D4212" i="4"/>
  <c r="E4212" i="4" s="1"/>
  <c r="D4213" i="4"/>
  <c r="E4213" i="4" s="1"/>
  <c r="D4214" i="4"/>
  <c r="E4214" i="4" s="1"/>
  <c r="D4215" i="4"/>
  <c r="E4215" i="4" s="1"/>
  <c r="D4216" i="4"/>
  <c r="E4216" i="4" s="1"/>
  <c r="D4217" i="4"/>
  <c r="E4217" i="4" s="1"/>
  <c r="D4218" i="4"/>
  <c r="E4218" i="4" s="1"/>
  <c r="D4219" i="4"/>
  <c r="E4219" i="4" s="1"/>
  <c r="D4220" i="4"/>
  <c r="E4220" i="4" s="1"/>
  <c r="D4221" i="4"/>
  <c r="E4221" i="4" s="1"/>
  <c r="D4222" i="4"/>
  <c r="E4222" i="4" s="1"/>
  <c r="D4223" i="4"/>
  <c r="E4223" i="4" s="1"/>
  <c r="D4224" i="4"/>
  <c r="E4224" i="4" s="1"/>
  <c r="D4225" i="4"/>
  <c r="E4225" i="4" s="1"/>
  <c r="D4226" i="4"/>
  <c r="E4226" i="4" s="1"/>
  <c r="D4227" i="4"/>
  <c r="E4227" i="4" s="1"/>
  <c r="D4228" i="4"/>
  <c r="E4228" i="4" s="1"/>
  <c r="D4229" i="4"/>
  <c r="E4229" i="4" s="1"/>
  <c r="D4230" i="4"/>
  <c r="E4230" i="4" s="1"/>
  <c r="D4231" i="4"/>
  <c r="E4231" i="4" s="1"/>
  <c r="D4232" i="4"/>
  <c r="E4232" i="4" s="1"/>
  <c r="D4233" i="4"/>
  <c r="E4233" i="4" s="1"/>
  <c r="D4234" i="4"/>
  <c r="E4234" i="4" s="1"/>
  <c r="D4235" i="4"/>
  <c r="E4235" i="4" s="1"/>
  <c r="D4236" i="4"/>
  <c r="E4236" i="4" s="1"/>
  <c r="D4237" i="4"/>
  <c r="E4237" i="4" s="1"/>
  <c r="D4238" i="4"/>
  <c r="E4238" i="4" s="1"/>
  <c r="D4239" i="4"/>
  <c r="E4239" i="4" s="1"/>
  <c r="D4240" i="4"/>
  <c r="E4240" i="4" s="1"/>
  <c r="D4241" i="4"/>
  <c r="E4241" i="4" s="1"/>
  <c r="D4242" i="4"/>
  <c r="E4242" i="4" s="1"/>
  <c r="D4243" i="4"/>
  <c r="E4243" i="4" s="1"/>
  <c r="D4244" i="4"/>
  <c r="E4244" i="4" s="1"/>
  <c r="D4245" i="4"/>
  <c r="E4245" i="4" s="1"/>
  <c r="D4246" i="4"/>
  <c r="E4246" i="4" s="1"/>
  <c r="D4247" i="4"/>
  <c r="E4247" i="4" s="1"/>
  <c r="D4248" i="4"/>
  <c r="E4248" i="4" s="1"/>
  <c r="D4249" i="4"/>
  <c r="E4249" i="4" s="1"/>
  <c r="D4250" i="4"/>
  <c r="E4250" i="4" s="1"/>
  <c r="D4251" i="4"/>
  <c r="E4251" i="4" s="1"/>
  <c r="D4252" i="4"/>
  <c r="E4252" i="4" s="1"/>
  <c r="D4253" i="4"/>
  <c r="E4253" i="4" s="1"/>
  <c r="D4254" i="4"/>
  <c r="E4254" i="4" s="1"/>
  <c r="D4255" i="4"/>
  <c r="E4255" i="4" s="1"/>
  <c r="D4256" i="4"/>
  <c r="E4256" i="4" s="1"/>
  <c r="D4257" i="4"/>
  <c r="E4257" i="4" s="1"/>
  <c r="D4258" i="4"/>
  <c r="E4258" i="4" s="1"/>
  <c r="D4259" i="4"/>
  <c r="E4259" i="4" s="1"/>
  <c r="D4260" i="4"/>
  <c r="E4260" i="4" s="1"/>
  <c r="D4261" i="4"/>
  <c r="E4261" i="4" s="1"/>
  <c r="D4262" i="4"/>
  <c r="E4262" i="4" s="1"/>
  <c r="D4263" i="4"/>
  <c r="E4263" i="4" s="1"/>
  <c r="D4264" i="4"/>
  <c r="E4264" i="4" s="1"/>
  <c r="D4265" i="4"/>
  <c r="E4265" i="4" s="1"/>
  <c r="D4266" i="4"/>
  <c r="E4266" i="4" s="1"/>
  <c r="D4267" i="4"/>
  <c r="E4267" i="4" s="1"/>
  <c r="D4268" i="4"/>
  <c r="E4268" i="4" s="1"/>
  <c r="D4269" i="4"/>
  <c r="E4269" i="4" s="1"/>
  <c r="D4270" i="4"/>
  <c r="E4270" i="4" s="1"/>
  <c r="D4271" i="4"/>
  <c r="E4271" i="4" s="1"/>
  <c r="D4272" i="4"/>
  <c r="E4272" i="4" s="1"/>
  <c r="D4273" i="4"/>
  <c r="E4273" i="4" s="1"/>
  <c r="D4274" i="4"/>
  <c r="E4274" i="4" s="1"/>
  <c r="D4275" i="4"/>
  <c r="E4275" i="4" s="1"/>
  <c r="D4276" i="4"/>
  <c r="E4276" i="4" s="1"/>
  <c r="D4277" i="4"/>
  <c r="E4277" i="4" s="1"/>
  <c r="D4278" i="4"/>
  <c r="E4278" i="4" s="1"/>
  <c r="D4279" i="4"/>
  <c r="E4279" i="4" s="1"/>
  <c r="D4280" i="4"/>
  <c r="E4280" i="4" s="1"/>
  <c r="D4281" i="4"/>
  <c r="E4281" i="4" s="1"/>
  <c r="D4282" i="4"/>
  <c r="E4282" i="4" s="1"/>
  <c r="D4283" i="4"/>
  <c r="E4283" i="4" s="1"/>
  <c r="D4284" i="4"/>
  <c r="E4284" i="4" s="1"/>
  <c r="D4285" i="4"/>
  <c r="E4285" i="4" s="1"/>
  <c r="D4286" i="4"/>
  <c r="E4286" i="4" s="1"/>
  <c r="D4287" i="4"/>
  <c r="E4287" i="4" s="1"/>
  <c r="D4288" i="4"/>
  <c r="E4288" i="4" s="1"/>
  <c r="D4289" i="4"/>
  <c r="E4289" i="4" s="1"/>
  <c r="D4290" i="4"/>
  <c r="E4290" i="4" s="1"/>
  <c r="D4291" i="4"/>
  <c r="E4291" i="4" s="1"/>
  <c r="D4292" i="4"/>
  <c r="E4292" i="4" s="1"/>
  <c r="D4293" i="4"/>
  <c r="E4293" i="4" s="1"/>
  <c r="D4294" i="4"/>
  <c r="E4294" i="4" s="1"/>
  <c r="D4295" i="4"/>
  <c r="E4295" i="4" s="1"/>
  <c r="D4296" i="4"/>
  <c r="E4296" i="4" s="1"/>
  <c r="D4297" i="4"/>
  <c r="E4297" i="4" s="1"/>
  <c r="D4298" i="4"/>
  <c r="E4298" i="4" s="1"/>
  <c r="D4299" i="4"/>
  <c r="E4299" i="4" s="1"/>
  <c r="D4300" i="4"/>
  <c r="E4300" i="4" s="1"/>
  <c r="D4301" i="4"/>
  <c r="E4301" i="4" s="1"/>
  <c r="D4302" i="4"/>
  <c r="E4302" i="4" s="1"/>
  <c r="D4303" i="4"/>
  <c r="E4303" i="4" s="1"/>
  <c r="D4304" i="4"/>
  <c r="E4304" i="4" s="1"/>
  <c r="D4305" i="4"/>
  <c r="E4305" i="4" s="1"/>
  <c r="D4306" i="4"/>
  <c r="E4306" i="4" s="1"/>
  <c r="D4307" i="4"/>
  <c r="E4307" i="4" s="1"/>
  <c r="D4308" i="4"/>
  <c r="E4308" i="4" s="1"/>
  <c r="D4309" i="4"/>
  <c r="E4309" i="4" s="1"/>
  <c r="D4310" i="4"/>
  <c r="E4310" i="4" s="1"/>
  <c r="D4311" i="4"/>
  <c r="E4311" i="4" s="1"/>
  <c r="D4312" i="4"/>
  <c r="E4312" i="4" s="1"/>
  <c r="D4313" i="4"/>
  <c r="E4313" i="4" s="1"/>
  <c r="D4314" i="4"/>
  <c r="E4314" i="4" s="1"/>
  <c r="D4315" i="4"/>
  <c r="E4315" i="4" s="1"/>
  <c r="D4316" i="4"/>
  <c r="E4316" i="4" s="1"/>
  <c r="D4317" i="4"/>
  <c r="E4317" i="4" s="1"/>
  <c r="D4318" i="4"/>
  <c r="E4318" i="4" s="1"/>
  <c r="D4319" i="4"/>
  <c r="E4319" i="4" s="1"/>
  <c r="D4320" i="4"/>
  <c r="E4320" i="4" s="1"/>
  <c r="D4321" i="4"/>
  <c r="E4321" i="4" s="1"/>
  <c r="D4322" i="4"/>
  <c r="E4322" i="4" s="1"/>
  <c r="D4323" i="4"/>
  <c r="E4323" i="4" s="1"/>
  <c r="D4324" i="4"/>
  <c r="E4324" i="4" s="1"/>
  <c r="D4325" i="4"/>
  <c r="E4325" i="4" s="1"/>
  <c r="D4326" i="4"/>
  <c r="E4326" i="4" s="1"/>
  <c r="D4327" i="4"/>
  <c r="E4327" i="4" s="1"/>
  <c r="D4328" i="4"/>
  <c r="E4328" i="4" s="1"/>
  <c r="D4329" i="4"/>
  <c r="E4329" i="4" s="1"/>
  <c r="D4330" i="4"/>
  <c r="E4330" i="4" s="1"/>
  <c r="D4331" i="4"/>
  <c r="E4331" i="4" s="1"/>
  <c r="D4332" i="4"/>
  <c r="E4332" i="4" s="1"/>
  <c r="D4333" i="4"/>
  <c r="E4333" i="4" s="1"/>
  <c r="D4334" i="4"/>
  <c r="E4334" i="4" s="1"/>
  <c r="D4335" i="4"/>
  <c r="E4335" i="4" s="1"/>
  <c r="D4336" i="4"/>
  <c r="E4336" i="4" s="1"/>
  <c r="D4337" i="4"/>
  <c r="E4337" i="4" s="1"/>
  <c r="D4338" i="4"/>
  <c r="E4338" i="4" s="1"/>
  <c r="D4339" i="4"/>
  <c r="E4339" i="4" s="1"/>
  <c r="D4340" i="4"/>
  <c r="E4340" i="4" s="1"/>
  <c r="D4341" i="4"/>
  <c r="E4341" i="4" s="1"/>
  <c r="D4342" i="4"/>
  <c r="E4342" i="4" s="1"/>
  <c r="D4343" i="4"/>
  <c r="E4343" i="4" s="1"/>
  <c r="D4344" i="4"/>
  <c r="E4344" i="4" s="1"/>
  <c r="D4345" i="4"/>
  <c r="E4345" i="4" s="1"/>
  <c r="D4346" i="4"/>
  <c r="E4346" i="4" s="1"/>
  <c r="D4347" i="4"/>
  <c r="E4347" i="4" s="1"/>
  <c r="D4348" i="4"/>
  <c r="E4348" i="4" s="1"/>
  <c r="D4349" i="4"/>
  <c r="E4349" i="4" s="1"/>
  <c r="D4350" i="4"/>
  <c r="E4350" i="4" s="1"/>
  <c r="D4351" i="4"/>
  <c r="E4351" i="4" s="1"/>
  <c r="D4352" i="4"/>
  <c r="E4352" i="4" s="1"/>
  <c r="D4353" i="4"/>
  <c r="E4353" i="4" s="1"/>
  <c r="D4354" i="4"/>
  <c r="E4354" i="4" s="1"/>
  <c r="D4355" i="4"/>
  <c r="E4355" i="4" s="1"/>
  <c r="D4356" i="4"/>
  <c r="E4356" i="4" s="1"/>
  <c r="D4357" i="4"/>
  <c r="E4357" i="4" s="1"/>
  <c r="D4358" i="4"/>
  <c r="E4358" i="4" s="1"/>
  <c r="D4359" i="4"/>
  <c r="E4359" i="4" s="1"/>
  <c r="D4360" i="4"/>
  <c r="E4360" i="4" s="1"/>
  <c r="D4361" i="4"/>
  <c r="E4361" i="4" s="1"/>
  <c r="D4362" i="4"/>
  <c r="E4362" i="4" s="1"/>
  <c r="D4363" i="4"/>
  <c r="E4363" i="4" s="1"/>
  <c r="D4364" i="4"/>
  <c r="E4364" i="4" s="1"/>
  <c r="D4365" i="4"/>
  <c r="E4365" i="4" s="1"/>
  <c r="D4366" i="4"/>
  <c r="E4366" i="4" s="1"/>
  <c r="D4367" i="4"/>
  <c r="E4367" i="4" s="1"/>
  <c r="D4368" i="4"/>
  <c r="E4368" i="4" s="1"/>
  <c r="D4369" i="4"/>
  <c r="E4369" i="4" s="1"/>
  <c r="D4370" i="4"/>
  <c r="E4370" i="4" s="1"/>
  <c r="D4371" i="4"/>
  <c r="E4371" i="4" s="1"/>
  <c r="D4372" i="4"/>
  <c r="E4372" i="4" s="1"/>
  <c r="D4373" i="4"/>
  <c r="E4373" i="4" s="1"/>
  <c r="D4374" i="4"/>
  <c r="E4374" i="4" s="1"/>
  <c r="D4375" i="4"/>
  <c r="E4375" i="4" s="1"/>
  <c r="D4376" i="4"/>
  <c r="E4376" i="4" s="1"/>
  <c r="D4377" i="4"/>
  <c r="E4377" i="4" s="1"/>
  <c r="D4378" i="4"/>
  <c r="E4378" i="4" s="1"/>
  <c r="D4379" i="4"/>
  <c r="E4379" i="4" s="1"/>
  <c r="D4380" i="4"/>
  <c r="E4380" i="4" s="1"/>
  <c r="D4381" i="4"/>
  <c r="E4381" i="4" s="1"/>
  <c r="D4382" i="4"/>
  <c r="E4382" i="4" s="1"/>
  <c r="D4383" i="4"/>
  <c r="E4383" i="4" s="1"/>
  <c r="D4384" i="4"/>
  <c r="E4384" i="4" s="1"/>
  <c r="D4385" i="4"/>
  <c r="E4385" i="4" s="1"/>
  <c r="D4386" i="4"/>
  <c r="E4386" i="4" s="1"/>
  <c r="D4387" i="4"/>
  <c r="E4387" i="4" s="1"/>
  <c r="D4388" i="4"/>
  <c r="E4388" i="4" s="1"/>
  <c r="D4389" i="4"/>
  <c r="E4389" i="4" s="1"/>
  <c r="D4390" i="4"/>
  <c r="E4390" i="4" s="1"/>
  <c r="D4391" i="4"/>
  <c r="E4391" i="4" s="1"/>
  <c r="D4392" i="4"/>
  <c r="E4392" i="4" s="1"/>
  <c r="D4393" i="4"/>
  <c r="E4393" i="4" s="1"/>
  <c r="D4394" i="4"/>
  <c r="E4394" i="4" s="1"/>
  <c r="D4395" i="4"/>
  <c r="E4395" i="4" s="1"/>
  <c r="D4396" i="4"/>
  <c r="E4396" i="4" s="1"/>
  <c r="D4397" i="4"/>
  <c r="E4397" i="4" s="1"/>
  <c r="D4398" i="4"/>
  <c r="E4398" i="4" s="1"/>
  <c r="D4399" i="4"/>
  <c r="E4399" i="4" s="1"/>
  <c r="D4400" i="4"/>
  <c r="E4400" i="4" s="1"/>
  <c r="D4401" i="4"/>
  <c r="E4401" i="4" s="1"/>
  <c r="D4402" i="4"/>
  <c r="E4402" i="4" s="1"/>
  <c r="D4403" i="4"/>
  <c r="E4403" i="4" s="1"/>
  <c r="D4404" i="4"/>
  <c r="E4404" i="4" s="1"/>
  <c r="D4405" i="4"/>
  <c r="E4405" i="4" s="1"/>
  <c r="D4406" i="4"/>
  <c r="E4406" i="4" s="1"/>
  <c r="D4407" i="4"/>
  <c r="E4407" i="4" s="1"/>
  <c r="D4408" i="4"/>
  <c r="E4408" i="4" s="1"/>
  <c r="D4409" i="4"/>
  <c r="E4409" i="4" s="1"/>
  <c r="D4410" i="4"/>
  <c r="E4410" i="4" s="1"/>
  <c r="D4411" i="4"/>
  <c r="E4411" i="4" s="1"/>
  <c r="D4412" i="4"/>
  <c r="E4412" i="4" s="1"/>
  <c r="D4413" i="4"/>
  <c r="E4413" i="4" s="1"/>
  <c r="D4414" i="4"/>
  <c r="E4414" i="4" s="1"/>
  <c r="D4415" i="4"/>
  <c r="E4415" i="4" s="1"/>
  <c r="D4416" i="4"/>
  <c r="E4416" i="4" s="1"/>
  <c r="D4417" i="4"/>
  <c r="E4417" i="4" s="1"/>
  <c r="D4418" i="4"/>
  <c r="E4418" i="4" s="1"/>
  <c r="D4419" i="4"/>
  <c r="E4419" i="4" s="1"/>
  <c r="D4420" i="4"/>
  <c r="E4420" i="4" s="1"/>
  <c r="D4421" i="4"/>
  <c r="E4421" i="4" s="1"/>
  <c r="D4422" i="4"/>
  <c r="E4422" i="4" s="1"/>
  <c r="D4423" i="4"/>
  <c r="E4423" i="4" s="1"/>
  <c r="D4424" i="4"/>
  <c r="E4424" i="4" s="1"/>
  <c r="D4425" i="4"/>
  <c r="E4425" i="4" s="1"/>
  <c r="D4426" i="4"/>
  <c r="E4426" i="4" s="1"/>
  <c r="D4427" i="4"/>
  <c r="E4427" i="4" s="1"/>
  <c r="D4428" i="4"/>
  <c r="E4428" i="4" s="1"/>
  <c r="D4429" i="4"/>
  <c r="E4429" i="4" s="1"/>
  <c r="D4430" i="4"/>
  <c r="E4430" i="4" s="1"/>
  <c r="D4431" i="4"/>
  <c r="E4431" i="4" s="1"/>
  <c r="D4432" i="4"/>
  <c r="E4432" i="4" s="1"/>
  <c r="D4433" i="4"/>
  <c r="E4433" i="4" s="1"/>
  <c r="D4434" i="4"/>
  <c r="E4434" i="4" s="1"/>
  <c r="D4435" i="4"/>
  <c r="E4435" i="4" s="1"/>
  <c r="D4436" i="4"/>
  <c r="E4436" i="4" s="1"/>
  <c r="D4437" i="4"/>
  <c r="E4437" i="4" s="1"/>
  <c r="D4438" i="4"/>
  <c r="E4438" i="4" s="1"/>
  <c r="D4439" i="4"/>
  <c r="E4439" i="4" s="1"/>
  <c r="D4440" i="4"/>
  <c r="E4440" i="4" s="1"/>
  <c r="D4441" i="4"/>
  <c r="E4441" i="4" s="1"/>
  <c r="D4442" i="4"/>
  <c r="E4442" i="4" s="1"/>
  <c r="D4443" i="4"/>
  <c r="E4443" i="4" s="1"/>
  <c r="D4444" i="4"/>
  <c r="E4444" i="4" s="1"/>
  <c r="D4445" i="4"/>
  <c r="E4445" i="4" s="1"/>
  <c r="D4446" i="4"/>
  <c r="E4446" i="4" s="1"/>
  <c r="D4447" i="4"/>
  <c r="E4447" i="4" s="1"/>
  <c r="D4448" i="4"/>
  <c r="E4448" i="4" s="1"/>
  <c r="D4449" i="4"/>
  <c r="E4449" i="4" s="1"/>
  <c r="D4450" i="4"/>
  <c r="E4450" i="4" s="1"/>
  <c r="D4451" i="4"/>
  <c r="E4451" i="4" s="1"/>
  <c r="D4452" i="4"/>
  <c r="E4452" i="4" s="1"/>
  <c r="D4453" i="4"/>
  <c r="E4453" i="4" s="1"/>
  <c r="D4454" i="4"/>
  <c r="E4454" i="4" s="1"/>
  <c r="D4455" i="4"/>
  <c r="E4455" i="4" s="1"/>
  <c r="D4456" i="4"/>
  <c r="E4456" i="4" s="1"/>
  <c r="D4457" i="4"/>
  <c r="E4457" i="4" s="1"/>
  <c r="D4458" i="4"/>
  <c r="E4458" i="4" s="1"/>
  <c r="D4459" i="4"/>
  <c r="E4459" i="4" s="1"/>
  <c r="D4460" i="4"/>
  <c r="E4460" i="4" s="1"/>
  <c r="D4461" i="4"/>
  <c r="E4461" i="4" s="1"/>
  <c r="D4462" i="4"/>
  <c r="E4462" i="4" s="1"/>
  <c r="D4463" i="4"/>
  <c r="E4463" i="4" s="1"/>
  <c r="D4464" i="4"/>
  <c r="E4464" i="4" s="1"/>
  <c r="D4465" i="4"/>
  <c r="E4465" i="4" s="1"/>
  <c r="D4466" i="4"/>
  <c r="E4466" i="4" s="1"/>
  <c r="D4467" i="4"/>
  <c r="E4467" i="4" s="1"/>
  <c r="D4468" i="4"/>
  <c r="E4468" i="4" s="1"/>
  <c r="D4469" i="4"/>
  <c r="E4469" i="4" s="1"/>
  <c r="D4470" i="4"/>
  <c r="E4470" i="4" s="1"/>
  <c r="D4471" i="4"/>
  <c r="E4471" i="4" s="1"/>
  <c r="D4472" i="4"/>
  <c r="E4472" i="4" s="1"/>
  <c r="D4473" i="4"/>
  <c r="E4473" i="4" s="1"/>
  <c r="D4474" i="4"/>
  <c r="E4474" i="4" s="1"/>
  <c r="D4475" i="4"/>
  <c r="E4475" i="4" s="1"/>
  <c r="D4476" i="4"/>
  <c r="E4476" i="4" s="1"/>
  <c r="D4477" i="4"/>
  <c r="E4477" i="4" s="1"/>
  <c r="D4478" i="4"/>
  <c r="E4478" i="4" s="1"/>
  <c r="D4479" i="4"/>
  <c r="E4479" i="4" s="1"/>
  <c r="D4480" i="4"/>
  <c r="E4480" i="4" s="1"/>
  <c r="D4481" i="4"/>
  <c r="E4481" i="4" s="1"/>
  <c r="D4482" i="4"/>
  <c r="E4482" i="4" s="1"/>
  <c r="D4483" i="4"/>
  <c r="E4483" i="4" s="1"/>
  <c r="D4484" i="4"/>
  <c r="E4484" i="4" s="1"/>
  <c r="D4485" i="4"/>
  <c r="E4485" i="4" s="1"/>
  <c r="D4486" i="4"/>
  <c r="E4486" i="4" s="1"/>
  <c r="D4487" i="4"/>
  <c r="E4487" i="4" s="1"/>
  <c r="D4488" i="4"/>
  <c r="E4488" i="4" s="1"/>
  <c r="D4489" i="4"/>
  <c r="E4489" i="4" s="1"/>
  <c r="D4490" i="4"/>
  <c r="E4490" i="4" s="1"/>
  <c r="D4491" i="4"/>
  <c r="E4491" i="4" s="1"/>
  <c r="D4492" i="4"/>
  <c r="E4492" i="4" s="1"/>
  <c r="D4493" i="4"/>
  <c r="E4493" i="4" s="1"/>
  <c r="D4494" i="4"/>
  <c r="E4494" i="4" s="1"/>
  <c r="D4495" i="4"/>
  <c r="E4495" i="4" s="1"/>
  <c r="D4496" i="4"/>
  <c r="E4496" i="4" s="1"/>
  <c r="D4497" i="4"/>
  <c r="E4497" i="4" s="1"/>
  <c r="D4498" i="4"/>
  <c r="E4498" i="4" s="1"/>
  <c r="D4499" i="4"/>
  <c r="E4499" i="4" s="1"/>
  <c r="D4500" i="4"/>
  <c r="E4500" i="4" s="1"/>
  <c r="D4501" i="4"/>
  <c r="E4501" i="4" s="1"/>
  <c r="D4502" i="4"/>
  <c r="E4502" i="4" s="1"/>
  <c r="D4503" i="4"/>
  <c r="E4503" i="4" s="1"/>
  <c r="D4504" i="4"/>
  <c r="E4504" i="4" s="1"/>
  <c r="D4505" i="4"/>
  <c r="E4505" i="4" s="1"/>
  <c r="D4506" i="4"/>
  <c r="E4506" i="4" s="1"/>
  <c r="D4507" i="4"/>
  <c r="E4507" i="4" s="1"/>
  <c r="D4508" i="4"/>
  <c r="E4508" i="4" s="1"/>
  <c r="D4509" i="4"/>
  <c r="E4509" i="4" s="1"/>
  <c r="D4510" i="4"/>
  <c r="E4510" i="4" s="1"/>
  <c r="D4511" i="4"/>
  <c r="E4511" i="4" s="1"/>
  <c r="D4512" i="4"/>
  <c r="E4512" i="4" s="1"/>
  <c r="D4513" i="4"/>
  <c r="E4513" i="4" s="1"/>
  <c r="D4514" i="4"/>
  <c r="E4514" i="4" s="1"/>
  <c r="D4515" i="4"/>
  <c r="E4515" i="4" s="1"/>
  <c r="D4516" i="4"/>
  <c r="E4516" i="4" s="1"/>
  <c r="D4517" i="4"/>
  <c r="E4517" i="4" s="1"/>
  <c r="D4518" i="4"/>
  <c r="E4518" i="4" s="1"/>
  <c r="D4519" i="4"/>
  <c r="E4519" i="4" s="1"/>
  <c r="D4520" i="4"/>
  <c r="E4520" i="4" s="1"/>
  <c r="D4521" i="4"/>
  <c r="E4521" i="4" s="1"/>
  <c r="D4522" i="4"/>
  <c r="E4522" i="4" s="1"/>
  <c r="D4523" i="4"/>
  <c r="E4523" i="4" s="1"/>
  <c r="D4524" i="4"/>
  <c r="E4524" i="4" s="1"/>
  <c r="D4525" i="4"/>
  <c r="E4525" i="4" s="1"/>
  <c r="D4526" i="4"/>
  <c r="E4526" i="4" s="1"/>
  <c r="D4527" i="4"/>
  <c r="E4527" i="4" s="1"/>
  <c r="D4528" i="4"/>
  <c r="E4528" i="4" s="1"/>
  <c r="D4529" i="4"/>
  <c r="E4529" i="4" s="1"/>
  <c r="D4530" i="4"/>
  <c r="E4530" i="4" s="1"/>
  <c r="D4531" i="4"/>
  <c r="E4531" i="4" s="1"/>
  <c r="D4532" i="4"/>
  <c r="E4532" i="4" s="1"/>
  <c r="D4533" i="4"/>
  <c r="E4533" i="4" s="1"/>
  <c r="D4534" i="4"/>
  <c r="E4534" i="4" s="1"/>
  <c r="D4535" i="4"/>
  <c r="E4535" i="4" s="1"/>
  <c r="D4536" i="4"/>
  <c r="E4536" i="4" s="1"/>
  <c r="D4537" i="4"/>
  <c r="E4537" i="4" s="1"/>
  <c r="D4538" i="4"/>
  <c r="E4538" i="4" s="1"/>
  <c r="D4539" i="4"/>
  <c r="E4539" i="4" s="1"/>
  <c r="D4540" i="4"/>
  <c r="E4540" i="4" s="1"/>
  <c r="D4541" i="4"/>
  <c r="E4541" i="4" s="1"/>
  <c r="D4542" i="4"/>
  <c r="E4542" i="4" s="1"/>
  <c r="D4543" i="4"/>
  <c r="E4543" i="4" s="1"/>
  <c r="D4544" i="4"/>
  <c r="E4544" i="4" s="1"/>
  <c r="D4545" i="4"/>
  <c r="E4545" i="4" s="1"/>
  <c r="D4546" i="4"/>
  <c r="E4546" i="4" s="1"/>
  <c r="D4547" i="4"/>
  <c r="E4547" i="4" s="1"/>
  <c r="D4548" i="4"/>
  <c r="E4548" i="4" s="1"/>
  <c r="D4549" i="4"/>
  <c r="E4549" i="4" s="1"/>
  <c r="D4550" i="4"/>
  <c r="E4550" i="4" s="1"/>
  <c r="D4551" i="4"/>
  <c r="E4551" i="4" s="1"/>
  <c r="D4552" i="4"/>
  <c r="E4552" i="4" s="1"/>
  <c r="D4553" i="4"/>
  <c r="E4553" i="4" s="1"/>
  <c r="D4554" i="4"/>
  <c r="E4554" i="4" s="1"/>
  <c r="D4555" i="4"/>
  <c r="E4555" i="4" s="1"/>
  <c r="D4556" i="4"/>
  <c r="E4556" i="4" s="1"/>
  <c r="D4557" i="4"/>
  <c r="E4557" i="4" s="1"/>
  <c r="D4558" i="4"/>
  <c r="E4558" i="4" s="1"/>
  <c r="D4559" i="4"/>
  <c r="E4559" i="4" s="1"/>
  <c r="D4560" i="4"/>
  <c r="E4560" i="4" s="1"/>
  <c r="D4561" i="4"/>
  <c r="E4561" i="4" s="1"/>
  <c r="D4562" i="4"/>
  <c r="E4562" i="4" s="1"/>
  <c r="D4563" i="4"/>
  <c r="E4563" i="4" s="1"/>
  <c r="D4564" i="4"/>
  <c r="E4564" i="4" s="1"/>
  <c r="D4565" i="4"/>
  <c r="E4565" i="4" s="1"/>
  <c r="D4566" i="4"/>
  <c r="E4566" i="4" s="1"/>
  <c r="D4567" i="4"/>
  <c r="E4567" i="4" s="1"/>
  <c r="D4568" i="4"/>
  <c r="E4568" i="4" s="1"/>
  <c r="D4569" i="4"/>
  <c r="E4569" i="4" s="1"/>
  <c r="D4570" i="4"/>
  <c r="E4570" i="4" s="1"/>
  <c r="D4571" i="4"/>
  <c r="E4571" i="4" s="1"/>
  <c r="D4572" i="4"/>
  <c r="E4572" i="4" s="1"/>
  <c r="D4573" i="4"/>
  <c r="E4573" i="4" s="1"/>
  <c r="D4574" i="4"/>
  <c r="E4574" i="4" s="1"/>
  <c r="D4575" i="4"/>
  <c r="E4575" i="4" s="1"/>
  <c r="D4576" i="4"/>
  <c r="E4576" i="4" s="1"/>
  <c r="D4577" i="4"/>
  <c r="E4577" i="4" s="1"/>
  <c r="D4578" i="4"/>
  <c r="E4578" i="4" s="1"/>
  <c r="D4579" i="4"/>
  <c r="E4579" i="4" s="1"/>
  <c r="D4580" i="4"/>
  <c r="E4580" i="4" s="1"/>
  <c r="D4581" i="4"/>
  <c r="E4581" i="4" s="1"/>
  <c r="D4582" i="4"/>
  <c r="E4582" i="4" s="1"/>
  <c r="D4583" i="4"/>
  <c r="E4583" i="4" s="1"/>
  <c r="D4584" i="4"/>
  <c r="E4584" i="4" s="1"/>
  <c r="D4585" i="4"/>
  <c r="E4585" i="4" s="1"/>
  <c r="D4586" i="4"/>
  <c r="E4586" i="4" s="1"/>
  <c r="D4587" i="4"/>
  <c r="E4587" i="4" s="1"/>
  <c r="D4588" i="4"/>
  <c r="E4588" i="4" s="1"/>
  <c r="D4589" i="4"/>
  <c r="E4589" i="4" s="1"/>
  <c r="D4590" i="4"/>
  <c r="E4590" i="4" s="1"/>
  <c r="D4591" i="4"/>
  <c r="E4591" i="4" s="1"/>
  <c r="D4592" i="4"/>
  <c r="E4592" i="4" s="1"/>
  <c r="D4593" i="4"/>
  <c r="E4593" i="4" s="1"/>
  <c r="D4594" i="4"/>
  <c r="E4594" i="4" s="1"/>
  <c r="D4595" i="4"/>
  <c r="E4595" i="4" s="1"/>
  <c r="D4596" i="4"/>
  <c r="E4596" i="4" s="1"/>
  <c r="D4597" i="4"/>
  <c r="E4597" i="4" s="1"/>
  <c r="D4598" i="4"/>
  <c r="E4598" i="4" s="1"/>
  <c r="D4599" i="4"/>
  <c r="E4599" i="4" s="1"/>
  <c r="D4600" i="4"/>
  <c r="E4600" i="4" s="1"/>
  <c r="D4601" i="4"/>
  <c r="E4601" i="4" s="1"/>
  <c r="D4602" i="4"/>
  <c r="E4602" i="4" s="1"/>
  <c r="D4603" i="4"/>
  <c r="E4603" i="4" s="1"/>
  <c r="D4604" i="4"/>
  <c r="E4604" i="4" s="1"/>
  <c r="D4605" i="4"/>
  <c r="E4605" i="4" s="1"/>
  <c r="D4606" i="4"/>
  <c r="E4606" i="4" s="1"/>
  <c r="D4607" i="4"/>
  <c r="E4607" i="4" s="1"/>
  <c r="D4608" i="4"/>
  <c r="E4608" i="4" s="1"/>
  <c r="D4609" i="4"/>
  <c r="E4609" i="4" s="1"/>
  <c r="D4610" i="4"/>
  <c r="E4610" i="4" s="1"/>
  <c r="D4611" i="4"/>
  <c r="E4611" i="4" s="1"/>
  <c r="D4612" i="4"/>
  <c r="E4612" i="4" s="1"/>
  <c r="D4613" i="4"/>
  <c r="E4613" i="4" s="1"/>
  <c r="D4614" i="4"/>
  <c r="E4614" i="4" s="1"/>
  <c r="D4615" i="4"/>
  <c r="E4615" i="4" s="1"/>
  <c r="D4616" i="4"/>
  <c r="E4616" i="4" s="1"/>
  <c r="D4617" i="4"/>
  <c r="E4617" i="4" s="1"/>
  <c r="D4618" i="4"/>
  <c r="E4618" i="4" s="1"/>
  <c r="D4619" i="4"/>
  <c r="E4619" i="4" s="1"/>
  <c r="D4620" i="4"/>
  <c r="E4620" i="4" s="1"/>
  <c r="D4621" i="4"/>
  <c r="E4621" i="4" s="1"/>
  <c r="D4622" i="4"/>
  <c r="E4622" i="4" s="1"/>
  <c r="D4623" i="4"/>
  <c r="E4623" i="4" s="1"/>
  <c r="D4624" i="4"/>
  <c r="E4624" i="4" s="1"/>
  <c r="D4625" i="4"/>
  <c r="E4625" i="4" s="1"/>
  <c r="D4626" i="4"/>
  <c r="E4626" i="4" s="1"/>
  <c r="D4627" i="4"/>
  <c r="E4627" i="4" s="1"/>
  <c r="D4628" i="4"/>
  <c r="E4628" i="4" s="1"/>
  <c r="D4629" i="4"/>
  <c r="E4629" i="4" s="1"/>
  <c r="D4630" i="4"/>
  <c r="E4630" i="4" s="1"/>
  <c r="D4631" i="4"/>
  <c r="E4631" i="4" s="1"/>
  <c r="D4632" i="4"/>
  <c r="E4632" i="4" s="1"/>
  <c r="D4633" i="4"/>
  <c r="E4633" i="4" s="1"/>
  <c r="D4634" i="4"/>
  <c r="E4634" i="4" s="1"/>
  <c r="D4635" i="4"/>
  <c r="E4635" i="4" s="1"/>
  <c r="D4636" i="4"/>
  <c r="E4636" i="4" s="1"/>
  <c r="D4637" i="4"/>
  <c r="E4637" i="4" s="1"/>
  <c r="D4638" i="4"/>
  <c r="E4638" i="4" s="1"/>
  <c r="D4639" i="4"/>
  <c r="E4639" i="4" s="1"/>
  <c r="D4640" i="4"/>
  <c r="E4640" i="4" s="1"/>
  <c r="D4641" i="4"/>
  <c r="E4641" i="4" s="1"/>
  <c r="D4642" i="4"/>
  <c r="E4642" i="4" s="1"/>
  <c r="D4643" i="4"/>
  <c r="E4643" i="4" s="1"/>
  <c r="D4644" i="4"/>
  <c r="E4644" i="4" s="1"/>
  <c r="D4645" i="4"/>
  <c r="E4645" i="4" s="1"/>
  <c r="D4646" i="4"/>
  <c r="E4646" i="4" s="1"/>
  <c r="D4647" i="4"/>
  <c r="E4647" i="4" s="1"/>
  <c r="D4648" i="4"/>
  <c r="E4648" i="4" s="1"/>
  <c r="D4649" i="4"/>
  <c r="E4649" i="4" s="1"/>
  <c r="D4650" i="4"/>
  <c r="E4650" i="4" s="1"/>
  <c r="D4651" i="4"/>
  <c r="E4651" i="4" s="1"/>
  <c r="D4652" i="4"/>
  <c r="E4652" i="4" s="1"/>
  <c r="D4653" i="4"/>
  <c r="E4653" i="4" s="1"/>
  <c r="D4654" i="4"/>
  <c r="E4654" i="4" s="1"/>
  <c r="D4655" i="4"/>
  <c r="E4655" i="4" s="1"/>
  <c r="D4656" i="4"/>
  <c r="E4656" i="4" s="1"/>
  <c r="D4657" i="4"/>
  <c r="E4657" i="4" s="1"/>
  <c r="D4658" i="4"/>
  <c r="E4658" i="4" s="1"/>
  <c r="D4659" i="4"/>
  <c r="E4659" i="4" s="1"/>
  <c r="D4660" i="4"/>
  <c r="E4660" i="4" s="1"/>
  <c r="D4661" i="4"/>
  <c r="E4661" i="4" s="1"/>
  <c r="D4662" i="4"/>
  <c r="E4662" i="4" s="1"/>
  <c r="D4663" i="4"/>
  <c r="E4663" i="4" s="1"/>
  <c r="D4664" i="4"/>
  <c r="E4664" i="4" s="1"/>
  <c r="D4665" i="4"/>
  <c r="E4665" i="4" s="1"/>
  <c r="D4666" i="4"/>
  <c r="E4666" i="4" s="1"/>
  <c r="D4667" i="4"/>
  <c r="E4667" i="4" s="1"/>
  <c r="D4668" i="4"/>
  <c r="E4668" i="4" s="1"/>
  <c r="D4669" i="4"/>
  <c r="E4669" i="4" s="1"/>
  <c r="D4670" i="4"/>
  <c r="E4670" i="4" s="1"/>
  <c r="D4671" i="4"/>
  <c r="E4671" i="4" s="1"/>
  <c r="D4672" i="4"/>
  <c r="E4672" i="4" s="1"/>
  <c r="D4673" i="4"/>
  <c r="E4673" i="4" s="1"/>
  <c r="D4674" i="4"/>
  <c r="E4674" i="4" s="1"/>
  <c r="D4675" i="4"/>
  <c r="E4675" i="4" s="1"/>
  <c r="D4676" i="4"/>
  <c r="E4676" i="4" s="1"/>
  <c r="D4677" i="4"/>
  <c r="E4677" i="4" s="1"/>
  <c r="D4678" i="4"/>
  <c r="E4678" i="4" s="1"/>
  <c r="D4679" i="4"/>
  <c r="E4679" i="4" s="1"/>
  <c r="D4680" i="4"/>
  <c r="E4680" i="4" s="1"/>
  <c r="D4681" i="4"/>
  <c r="E4681" i="4" s="1"/>
  <c r="D4682" i="4"/>
  <c r="E4682" i="4" s="1"/>
  <c r="D4683" i="4"/>
  <c r="E4683" i="4" s="1"/>
  <c r="D4684" i="4"/>
  <c r="E4684" i="4" s="1"/>
  <c r="D4685" i="4"/>
  <c r="E4685" i="4" s="1"/>
  <c r="D4686" i="4"/>
  <c r="E4686" i="4" s="1"/>
  <c r="D4687" i="4"/>
  <c r="E4687" i="4" s="1"/>
  <c r="D4688" i="4"/>
  <c r="E4688" i="4" s="1"/>
  <c r="D4689" i="4"/>
  <c r="E4689" i="4" s="1"/>
  <c r="D4690" i="4"/>
  <c r="E4690" i="4" s="1"/>
  <c r="D4691" i="4"/>
  <c r="E4691" i="4" s="1"/>
  <c r="D4692" i="4"/>
  <c r="E4692" i="4" s="1"/>
  <c r="D4693" i="4"/>
  <c r="E4693" i="4" s="1"/>
  <c r="D4694" i="4"/>
  <c r="E4694" i="4" s="1"/>
  <c r="D4695" i="4"/>
  <c r="E4695" i="4" s="1"/>
  <c r="D4696" i="4"/>
  <c r="E4696" i="4" s="1"/>
  <c r="D4697" i="4"/>
  <c r="E4697" i="4" s="1"/>
  <c r="D4698" i="4"/>
  <c r="E4698" i="4" s="1"/>
  <c r="D4699" i="4"/>
  <c r="E4699" i="4" s="1"/>
  <c r="D4700" i="4"/>
  <c r="E4700" i="4" s="1"/>
  <c r="D4701" i="4"/>
  <c r="E4701" i="4" s="1"/>
  <c r="D4702" i="4"/>
  <c r="E4702" i="4" s="1"/>
  <c r="D4703" i="4"/>
  <c r="E4703" i="4" s="1"/>
  <c r="D4704" i="4"/>
  <c r="E4704" i="4" s="1"/>
  <c r="D4705" i="4"/>
  <c r="E4705" i="4" s="1"/>
  <c r="D4706" i="4"/>
  <c r="E4706" i="4" s="1"/>
  <c r="D4707" i="4"/>
  <c r="E4707" i="4" s="1"/>
  <c r="D4708" i="4"/>
  <c r="E4708" i="4" s="1"/>
  <c r="D4709" i="4"/>
  <c r="E4709" i="4" s="1"/>
  <c r="D4710" i="4"/>
  <c r="E4710" i="4" s="1"/>
  <c r="D4711" i="4"/>
  <c r="E4711" i="4" s="1"/>
  <c r="D4712" i="4"/>
  <c r="E4712" i="4" s="1"/>
  <c r="D4713" i="4"/>
  <c r="E4713" i="4" s="1"/>
  <c r="D4714" i="4"/>
  <c r="E4714" i="4" s="1"/>
  <c r="D4715" i="4"/>
  <c r="E4715" i="4" s="1"/>
  <c r="D4716" i="4"/>
  <c r="E4716" i="4" s="1"/>
  <c r="D4717" i="4"/>
  <c r="E4717" i="4" s="1"/>
  <c r="D4718" i="4"/>
  <c r="E4718" i="4" s="1"/>
  <c r="D4719" i="4"/>
  <c r="E4719" i="4" s="1"/>
  <c r="D4720" i="4"/>
  <c r="E4720" i="4" s="1"/>
  <c r="D4721" i="4"/>
  <c r="E4721" i="4" s="1"/>
  <c r="D4722" i="4"/>
  <c r="E4722" i="4" s="1"/>
  <c r="D4723" i="4"/>
  <c r="E4723" i="4" s="1"/>
  <c r="D4724" i="4"/>
  <c r="E4724" i="4" s="1"/>
  <c r="D4725" i="4"/>
  <c r="E4725" i="4" s="1"/>
  <c r="D4726" i="4"/>
  <c r="E4726" i="4" s="1"/>
  <c r="D4727" i="4"/>
  <c r="E4727" i="4" s="1"/>
  <c r="D4728" i="4"/>
  <c r="E4728" i="4" s="1"/>
  <c r="D4729" i="4"/>
  <c r="E4729" i="4" s="1"/>
  <c r="D4730" i="4"/>
  <c r="E4730" i="4" s="1"/>
  <c r="D4731" i="4"/>
  <c r="E4731" i="4" s="1"/>
  <c r="D4732" i="4"/>
  <c r="E4732" i="4" s="1"/>
  <c r="D4733" i="4"/>
  <c r="E4733" i="4" s="1"/>
  <c r="D4734" i="4"/>
  <c r="E4734" i="4" s="1"/>
  <c r="D4735" i="4"/>
  <c r="E4735" i="4" s="1"/>
  <c r="D4736" i="4"/>
  <c r="E4736" i="4" s="1"/>
  <c r="D4737" i="4"/>
  <c r="E4737" i="4" s="1"/>
  <c r="D4738" i="4"/>
  <c r="E4738" i="4" s="1"/>
  <c r="D4739" i="4"/>
  <c r="E4739" i="4" s="1"/>
  <c r="D4740" i="4"/>
  <c r="E4740" i="4" s="1"/>
  <c r="D4741" i="4"/>
  <c r="E4741" i="4" s="1"/>
  <c r="D4742" i="4"/>
  <c r="E4742" i="4" s="1"/>
  <c r="D4743" i="4"/>
  <c r="E4743" i="4" s="1"/>
  <c r="D4744" i="4"/>
  <c r="E4744" i="4" s="1"/>
  <c r="D4745" i="4"/>
  <c r="E4745" i="4" s="1"/>
  <c r="D4746" i="4"/>
  <c r="E4746" i="4" s="1"/>
  <c r="D4747" i="4"/>
  <c r="E4747" i="4" s="1"/>
  <c r="D4748" i="4"/>
  <c r="E4748" i="4" s="1"/>
  <c r="D4749" i="4"/>
  <c r="E4749" i="4" s="1"/>
  <c r="D4750" i="4"/>
  <c r="E4750" i="4" s="1"/>
  <c r="D4751" i="4"/>
  <c r="E4751" i="4" s="1"/>
  <c r="D4752" i="4"/>
  <c r="E4752" i="4" s="1"/>
  <c r="D4753" i="4"/>
  <c r="E4753" i="4" s="1"/>
  <c r="D4754" i="4"/>
  <c r="E4754" i="4" s="1"/>
  <c r="D4755" i="4"/>
  <c r="E4755" i="4" s="1"/>
  <c r="D4756" i="4"/>
  <c r="E4756" i="4" s="1"/>
  <c r="D4757" i="4"/>
  <c r="E4757" i="4" s="1"/>
  <c r="D4758" i="4"/>
  <c r="E4758" i="4" s="1"/>
  <c r="D4759" i="4"/>
  <c r="E4759" i="4" s="1"/>
  <c r="D4760" i="4"/>
  <c r="E4760" i="4" s="1"/>
  <c r="D4761" i="4"/>
  <c r="E4761" i="4" s="1"/>
  <c r="D4762" i="4"/>
  <c r="E4762" i="4" s="1"/>
  <c r="D4763" i="4"/>
  <c r="E4763" i="4" s="1"/>
  <c r="D4764" i="4"/>
  <c r="E4764" i="4" s="1"/>
  <c r="D4765" i="4"/>
  <c r="E4765" i="4" s="1"/>
  <c r="D4766" i="4"/>
  <c r="E4766" i="4" s="1"/>
  <c r="D4767" i="4"/>
  <c r="E4767" i="4" s="1"/>
  <c r="D4768" i="4"/>
  <c r="E4768" i="4" s="1"/>
  <c r="D4769" i="4"/>
  <c r="E4769" i="4" s="1"/>
  <c r="D4770" i="4"/>
  <c r="E4770" i="4" s="1"/>
  <c r="D4771" i="4"/>
  <c r="E4771" i="4" s="1"/>
  <c r="D4772" i="4"/>
  <c r="E4772" i="4" s="1"/>
  <c r="D4773" i="4"/>
  <c r="E4773" i="4" s="1"/>
  <c r="D4774" i="4"/>
  <c r="E4774" i="4" s="1"/>
  <c r="D4775" i="4"/>
  <c r="E4775" i="4" s="1"/>
  <c r="D4776" i="4"/>
  <c r="E4776" i="4" s="1"/>
  <c r="D4777" i="4"/>
  <c r="E4777" i="4" s="1"/>
  <c r="D4778" i="4"/>
  <c r="E4778" i="4" s="1"/>
  <c r="D4779" i="4"/>
  <c r="E4779" i="4" s="1"/>
  <c r="D4780" i="4"/>
  <c r="E4780" i="4" s="1"/>
  <c r="D4781" i="4"/>
  <c r="E4781" i="4" s="1"/>
  <c r="D4782" i="4"/>
  <c r="E4782" i="4" s="1"/>
  <c r="D4783" i="4"/>
  <c r="E4783" i="4" s="1"/>
  <c r="D4784" i="4"/>
  <c r="E4784" i="4" s="1"/>
  <c r="D4785" i="4"/>
  <c r="E4785" i="4" s="1"/>
  <c r="D4786" i="4"/>
  <c r="E4786" i="4" s="1"/>
  <c r="D4787" i="4"/>
  <c r="E4787" i="4" s="1"/>
  <c r="D4788" i="4"/>
  <c r="E4788" i="4" s="1"/>
  <c r="D4789" i="4"/>
  <c r="E4789" i="4" s="1"/>
  <c r="D4790" i="4"/>
  <c r="E4790" i="4" s="1"/>
  <c r="D4791" i="4"/>
  <c r="E4791" i="4" s="1"/>
  <c r="D4792" i="4"/>
  <c r="E4792" i="4" s="1"/>
  <c r="D4793" i="4"/>
  <c r="E4793" i="4" s="1"/>
  <c r="D4794" i="4"/>
  <c r="E4794" i="4" s="1"/>
  <c r="D4795" i="4"/>
  <c r="E4795" i="4" s="1"/>
  <c r="D4796" i="4"/>
  <c r="E4796" i="4" s="1"/>
  <c r="D4797" i="4"/>
  <c r="E4797" i="4" s="1"/>
  <c r="D4798" i="4"/>
  <c r="E4798" i="4" s="1"/>
  <c r="D4799" i="4"/>
  <c r="E4799" i="4" s="1"/>
  <c r="D4800" i="4"/>
  <c r="E4800" i="4" s="1"/>
  <c r="D4801" i="4"/>
  <c r="E4801" i="4" s="1"/>
  <c r="D4802" i="4"/>
  <c r="E4802" i="4" s="1"/>
  <c r="D4803" i="4"/>
  <c r="E4803" i="4" s="1"/>
  <c r="D4804" i="4"/>
  <c r="E4804" i="4" s="1"/>
  <c r="D4805" i="4"/>
  <c r="E4805" i="4" s="1"/>
  <c r="D4806" i="4"/>
  <c r="E4806" i="4" s="1"/>
  <c r="D4807" i="4"/>
  <c r="E4807" i="4" s="1"/>
  <c r="D4808" i="4"/>
  <c r="E4808" i="4" s="1"/>
  <c r="D4809" i="4"/>
  <c r="E4809" i="4" s="1"/>
  <c r="D4810" i="4"/>
  <c r="E4810" i="4" s="1"/>
  <c r="D4811" i="4"/>
  <c r="E4811" i="4" s="1"/>
  <c r="D4812" i="4"/>
  <c r="E4812" i="4" s="1"/>
  <c r="D4813" i="4"/>
  <c r="E4813" i="4" s="1"/>
  <c r="D4814" i="4"/>
  <c r="E4814" i="4" s="1"/>
  <c r="D4815" i="4"/>
  <c r="E4815" i="4" s="1"/>
  <c r="D4816" i="4"/>
  <c r="E4816" i="4" s="1"/>
  <c r="D4817" i="4"/>
  <c r="E4817" i="4" s="1"/>
  <c r="D4818" i="4"/>
  <c r="E4818" i="4" s="1"/>
  <c r="D4819" i="4"/>
  <c r="E4819" i="4" s="1"/>
  <c r="D4820" i="4"/>
  <c r="E4820" i="4" s="1"/>
  <c r="D4821" i="4"/>
  <c r="E4821" i="4" s="1"/>
  <c r="D4822" i="4"/>
  <c r="E4822" i="4" s="1"/>
  <c r="D4823" i="4"/>
  <c r="E4823" i="4" s="1"/>
  <c r="D4824" i="4"/>
  <c r="E4824" i="4" s="1"/>
  <c r="D4825" i="4"/>
  <c r="E4825" i="4" s="1"/>
  <c r="D4826" i="4"/>
  <c r="E4826" i="4" s="1"/>
  <c r="D4827" i="4"/>
  <c r="E4827" i="4" s="1"/>
  <c r="D4828" i="4"/>
  <c r="E4828" i="4" s="1"/>
  <c r="D4829" i="4"/>
  <c r="E4829" i="4" s="1"/>
  <c r="D4830" i="4"/>
  <c r="E4830" i="4" s="1"/>
  <c r="D4831" i="4"/>
  <c r="E4831" i="4" s="1"/>
  <c r="D4832" i="4"/>
  <c r="E4832" i="4" s="1"/>
  <c r="D4833" i="4"/>
  <c r="E4833" i="4" s="1"/>
  <c r="D4834" i="4"/>
  <c r="E4834" i="4" s="1"/>
  <c r="D4835" i="4"/>
  <c r="E4835" i="4" s="1"/>
  <c r="D4836" i="4"/>
  <c r="E4836" i="4" s="1"/>
  <c r="D4837" i="4"/>
  <c r="E4837" i="4" s="1"/>
  <c r="D4838" i="4"/>
  <c r="E4838" i="4" s="1"/>
  <c r="D4839" i="4"/>
  <c r="E4839" i="4" s="1"/>
  <c r="D4840" i="4"/>
  <c r="E4840" i="4" s="1"/>
  <c r="D4841" i="4"/>
  <c r="E4841" i="4" s="1"/>
  <c r="D4842" i="4"/>
  <c r="E4842" i="4" s="1"/>
  <c r="D4843" i="4"/>
  <c r="E4843" i="4" s="1"/>
  <c r="D4844" i="4"/>
  <c r="E4844" i="4" s="1"/>
  <c r="D4845" i="4"/>
  <c r="E4845" i="4" s="1"/>
  <c r="D4846" i="4"/>
  <c r="E4846" i="4" s="1"/>
  <c r="D4847" i="4"/>
  <c r="E4847" i="4" s="1"/>
  <c r="D4848" i="4"/>
  <c r="E4848" i="4" s="1"/>
  <c r="D4849" i="4"/>
  <c r="E4849" i="4" s="1"/>
  <c r="D4850" i="4"/>
  <c r="E4850" i="4" s="1"/>
  <c r="D4851" i="4"/>
  <c r="E4851" i="4" s="1"/>
  <c r="D4852" i="4"/>
  <c r="E4852" i="4" s="1"/>
  <c r="D4853" i="4"/>
  <c r="E4853" i="4" s="1"/>
  <c r="D4854" i="4"/>
  <c r="E4854" i="4" s="1"/>
  <c r="D4855" i="4"/>
  <c r="E4855" i="4" s="1"/>
  <c r="D4856" i="4"/>
  <c r="E4856" i="4" s="1"/>
  <c r="D4857" i="4"/>
  <c r="E4857" i="4" s="1"/>
  <c r="D4858" i="4"/>
  <c r="E4858" i="4" s="1"/>
  <c r="D4859" i="4"/>
  <c r="E4859" i="4" s="1"/>
  <c r="D4860" i="4"/>
  <c r="E4860" i="4" s="1"/>
  <c r="D4861" i="4"/>
  <c r="E4861" i="4" s="1"/>
  <c r="D4862" i="4"/>
  <c r="E4862" i="4" s="1"/>
  <c r="D4863" i="4"/>
  <c r="E4863" i="4" s="1"/>
  <c r="D4864" i="4"/>
  <c r="E4864" i="4" s="1"/>
  <c r="D4865" i="4"/>
  <c r="E4865" i="4" s="1"/>
  <c r="D4866" i="4"/>
  <c r="E4866" i="4" s="1"/>
  <c r="D4867" i="4"/>
  <c r="E4867" i="4" s="1"/>
  <c r="D4868" i="4"/>
  <c r="E4868" i="4" s="1"/>
  <c r="D4869" i="4"/>
  <c r="E4869" i="4" s="1"/>
  <c r="D4870" i="4"/>
  <c r="E4870" i="4" s="1"/>
  <c r="D4871" i="4"/>
  <c r="E4871" i="4" s="1"/>
  <c r="D4872" i="4"/>
  <c r="E4872" i="4" s="1"/>
  <c r="D4873" i="4"/>
  <c r="E4873" i="4" s="1"/>
  <c r="D4874" i="4"/>
  <c r="E4874" i="4" s="1"/>
  <c r="D4875" i="4"/>
  <c r="E4875" i="4" s="1"/>
  <c r="D4876" i="4"/>
  <c r="E4876" i="4" s="1"/>
  <c r="D4877" i="4"/>
  <c r="E4877" i="4" s="1"/>
  <c r="D4878" i="4"/>
  <c r="E4878" i="4" s="1"/>
  <c r="D4879" i="4"/>
  <c r="E4879" i="4" s="1"/>
  <c r="D4880" i="4"/>
  <c r="E4880" i="4" s="1"/>
  <c r="D4881" i="4"/>
  <c r="E4881" i="4" s="1"/>
  <c r="D4882" i="4"/>
  <c r="E4882" i="4" s="1"/>
  <c r="D4883" i="4"/>
  <c r="E4883" i="4" s="1"/>
  <c r="D4884" i="4"/>
  <c r="E4884" i="4" s="1"/>
  <c r="D4885" i="4"/>
  <c r="E4885" i="4" s="1"/>
  <c r="D4886" i="4"/>
  <c r="E4886" i="4" s="1"/>
  <c r="D4887" i="4"/>
  <c r="E4887" i="4" s="1"/>
  <c r="D4888" i="4"/>
  <c r="E4888" i="4" s="1"/>
  <c r="D4889" i="4"/>
  <c r="E4889" i="4" s="1"/>
  <c r="D4890" i="4"/>
  <c r="E4890" i="4" s="1"/>
  <c r="D4891" i="4"/>
  <c r="E4891" i="4" s="1"/>
  <c r="D4892" i="4"/>
  <c r="E4892" i="4" s="1"/>
  <c r="D4893" i="4"/>
  <c r="E4893" i="4" s="1"/>
  <c r="D4894" i="4"/>
  <c r="E4894" i="4" s="1"/>
  <c r="D4895" i="4"/>
  <c r="E4895" i="4" s="1"/>
  <c r="D4896" i="4"/>
  <c r="E4896" i="4" s="1"/>
  <c r="D4897" i="4"/>
  <c r="E4897" i="4" s="1"/>
  <c r="D4898" i="4"/>
  <c r="E4898" i="4" s="1"/>
  <c r="D4899" i="4"/>
  <c r="E4899" i="4" s="1"/>
  <c r="D4900" i="4"/>
  <c r="E4900" i="4" s="1"/>
  <c r="D4901" i="4"/>
  <c r="E4901" i="4" s="1"/>
  <c r="D4902" i="4"/>
  <c r="E4902" i="4" s="1"/>
  <c r="D4903" i="4"/>
  <c r="E4903" i="4" s="1"/>
  <c r="D4904" i="4"/>
  <c r="E4904" i="4" s="1"/>
  <c r="D4905" i="4"/>
  <c r="E4905" i="4" s="1"/>
  <c r="D4906" i="4"/>
  <c r="E4906" i="4" s="1"/>
  <c r="D4907" i="4"/>
  <c r="E4907" i="4" s="1"/>
  <c r="D4908" i="4"/>
  <c r="E4908" i="4" s="1"/>
  <c r="D4909" i="4"/>
  <c r="E4909" i="4" s="1"/>
  <c r="D4910" i="4"/>
  <c r="E4910" i="4" s="1"/>
  <c r="D4911" i="4"/>
  <c r="E4911" i="4" s="1"/>
  <c r="D4912" i="4"/>
  <c r="E4912" i="4" s="1"/>
  <c r="D4913" i="4"/>
  <c r="E4913" i="4" s="1"/>
  <c r="D4914" i="4"/>
  <c r="E4914" i="4" s="1"/>
  <c r="D4915" i="4"/>
  <c r="E4915" i="4" s="1"/>
  <c r="D4916" i="4"/>
  <c r="E4916" i="4" s="1"/>
  <c r="D4917" i="4"/>
  <c r="E4917" i="4" s="1"/>
  <c r="D4918" i="4"/>
  <c r="E4918" i="4" s="1"/>
  <c r="D4919" i="4"/>
  <c r="E4919" i="4" s="1"/>
  <c r="D4920" i="4"/>
  <c r="E4920" i="4" s="1"/>
  <c r="D4921" i="4"/>
  <c r="E4921" i="4" s="1"/>
  <c r="D4922" i="4"/>
  <c r="E4922" i="4" s="1"/>
  <c r="D4923" i="4"/>
  <c r="E4923" i="4" s="1"/>
  <c r="D4924" i="4"/>
  <c r="E4924" i="4" s="1"/>
  <c r="D4925" i="4"/>
  <c r="E4925" i="4" s="1"/>
  <c r="D4926" i="4"/>
  <c r="E4926" i="4" s="1"/>
  <c r="D4927" i="4"/>
  <c r="E4927" i="4" s="1"/>
  <c r="D4928" i="4"/>
  <c r="E4928" i="4" s="1"/>
  <c r="D4929" i="4"/>
  <c r="E4929" i="4" s="1"/>
  <c r="D4930" i="4"/>
  <c r="E4930" i="4" s="1"/>
  <c r="D4931" i="4"/>
  <c r="E4931" i="4" s="1"/>
  <c r="D4932" i="4"/>
  <c r="E4932" i="4" s="1"/>
  <c r="D4933" i="4"/>
  <c r="E4933" i="4" s="1"/>
  <c r="D4934" i="4"/>
  <c r="E4934" i="4" s="1"/>
  <c r="D4935" i="4"/>
  <c r="E4935" i="4" s="1"/>
  <c r="D4936" i="4"/>
  <c r="E4936" i="4" s="1"/>
  <c r="D4937" i="4"/>
  <c r="E4937" i="4" s="1"/>
  <c r="D4938" i="4"/>
  <c r="E4938" i="4" s="1"/>
  <c r="D4939" i="4"/>
  <c r="E4939" i="4" s="1"/>
  <c r="D4940" i="4"/>
  <c r="E4940" i="4" s="1"/>
  <c r="D4941" i="4"/>
  <c r="E4941" i="4" s="1"/>
  <c r="D4942" i="4"/>
  <c r="E4942" i="4" s="1"/>
  <c r="D4943" i="4"/>
  <c r="E4943" i="4" s="1"/>
  <c r="D4944" i="4"/>
  <c r="E4944" i="4" s="1"/>
  <c r="D4945" i="4"/>
  <c r="E4945" i="4" s="1"/>
  <c r="D4946" i="4"/>
  <c r="E4946" i="4" s="1"/>
  <c r="D4947" i="4"/>
  <c r="E4947" i="4" s="1"/>
  <c r="D4948" i="4"/>
  <c r="E4948" i="4" s="1"/>
  <c r="D4949" i="4"/>
  <c r="E4949" i="4" s="1"/>
  <c r="D4950" i="4"/>
  <c r="E4950" i="4" s="1"/>
  <c r="D4951" i="4"/>
  <c r="E4951" i="4" s="1"/>
  <c r="D4952" i="4"/>
  <c r="E4952" i="4" s="1"/>
  <c r="D4953" i="4"/>
  <c r="E4953" i="4" s="1"/>
  <c r="D4954" i="4"/>
  <c r="E4954" i="4" s="1"/>
  <c r="D4955" i="4"/>
  <c r="E4955" i="4" s="1"/>
  <c r="D4956" i="4"/>
  <c r="E4956" i="4" s="1"/>
  <c r="D4957" i="4"/>
  <c r="E4957" i="4" s="1"/>
  <c r="D4958" i="4"/>
  <c r="E4958" i="4" s="1"/>
  <c r="D4959" i="4"/>
  <c r="E4959" i="4" s="1"/>
  <c r="D4960" i="4"/>
  <c r="E4960" i="4" s="1"/>
  <c r="D4961" i="4"/>
  <c r="E4961" i="4" s="1"/>
  <c r="D4962" i="4"/>
  <c r="E4962" i="4" s="1"/>
  <c r="D4963" i="4"/>
  <c r="E4963" i="4" s="1"/>
  <c r="D4964" i="4"/>
  <c r="E4964" i="4" s="1"/>
  <c r="D4965" i="4"/>
  <c r="E4965" i="4" s="1"/>
  <c r="D4966" i="4"/>
  <c r="E4966" i="4" s="1"/>
  <c r="D4967" i="4"/>
  <c r="E4967" i="4" s="1"/>
  <c r="D4968" i="4"/>
  <c r="E4968" i="4" s="1"/>
  <c r="D4969" i="4"/>
  <c r="E4969" i="4" s="1"/>
  <c r="D4970" i="4"/>
  <c r="E4970" i="4" s="1"/>
  <c r="D4971" i="4"/>
  <c r="E4971" i="4" s="1"/>
  <c r="D4972" i="4"/>
  <c r="E4972" i="4" s="1"/>
  <c r="D4973" i="4"/>
  <c r="E4973" i="4" s="1"/>
  <c r="D4974" i="4"/>
  <c r="E4974" i="4" s="1"/>
  <c r="D4975" i="4"/>
  <c r="E4975" i="4" s="1"/>
  <c r="D4976" i="4"/>
  <c r="E4976" i="4" s="1"/>
  <c r="D4977" i="4"/>
  <c r="E4977" i="4" s="1"/>
  <c r="D4978" i="4"/>
  <c r="E4978" i="4" s="1"/>
  <c r="D4979" i="4"/>
  <c r="E4979" i="4" s="1"/>
  <c r="D4980" i="4"/>
  <c r="E4980" i="4" s="1"/>
  <c r="D4981" i="4"/>
  <c r="E4981" i="4" s="1"/>
  <c r="D4982" i="4"/>
  <c r="E4982" i="4" s="1"/>
  <c r="D4983" i="4"/>
  <c r="E4983" i="4" s="1"/>
  <c r="D4984" i="4"/>
  <c r="E4984" i="4" s="1"/>
  <c r="D4985" i="4"/>
  <c r="E4985" i="4" s="1"/>
  <c r="D4986" i="4"/>
  <c r="E4986" i="4" s="1"/>
  <c r="D4987" i="4"/>
  <c r="E4987" i="4" s="1"/>
  <c r="D4988" i="4"/>
  <c r="E4988" i="4" s="1"/>
  <c r="D4989" i="4"/>
  <c r="E4989" i="4" s="1"/>
  <c r="D4990" i="4"/>
  <c r="E4990" i="4" s="1"/>
  <c r="D4991" i="4"/>
  <c r="E4991" i="4" s="1"/>
  <c r="D4992" i="4"/>
  <c r="E4992" i="4" s="1"/>
  <c r="D4993" i="4"/>
  <c r="E4993" i="4" s="1"/>
  <c r="D4994" i="4"/>
  <c r="E4994" i="4" s="1"/>
  <c r="D4995" i="4"/>
  <c r="E4995" i="4" s="1"/>
  <c r="D4996" i="4"/>
  <c r="E4996" i="4" s="1"/>
  <c r="D4997" i="4"/>
  <c r="E4997" i="4" s="1"/>
  <c r="D4998" i="4"/>
  <c r="E4998" i="4" s="1"/>
  <c r="D4999" i="4"/>
  <c r="E4999" i="4" s="1"/>
  <c r="D5000" i="4"/>
  <c r="E5000" i="4" s="1"/>
  <c r="D5001" i="4"/>
  <c r="E5001" i="4" s="1"/>
  <c r="D5002" i="4"/>
  <c r="E5002" i="4" s="1"/>
  <c r="D5003" i="4"/>
  <c r="E5003" i="4" s="1"/>
  <c r="D5004" i="4"/>
  <c r="E5004" i="4" s="1"/>
  <c r="D5005" i="4"/>
  <c r="E5005" i="4" s="1"/>
  <c r="D5006" i="4"/>
  <c r="D5007" i="4"/>
  <c r="D8" i="4"/>
  <c r="I34" i="2"/>
  <c r="E34" i="2"/>
  <c r="T5012" i="4" s="1"/>
  <c r="B3106" i="4"/>
  <c r="F3106" i="4"/>
  <c r="I3106" i="4"/>
  <c r="M3106" i="4"/>
  <c r="O3106" i="4"/>
  <c r="Q3106" i="4"/>
  <c r="S3106" i="4"/>
  <c r="U3106" i="4"/>
  <c r="B3107" i="4"/>
  <c r="F3107" i="4"/>
  <c r="I3107" i="4"/>
  <c r="M3107" i="4"/>
  <c r="O3107" i="4"/>
  <c r="Q3107" i="4"/>
  <c r="S3107" i="4"/>
  <c r="U3107" i="4"/>
  <c r="B3108" i="4"/>
  <c r="F3108" i="4"/>
  <c r="I3108" i="4"/>
  <c r="M3108" i="4"/>
  <c r="O3108" i="4"/>
  <c r="Q3108" i="4"/>
  <c r="S3108" i="4"/>
  <c r="U3108" i="4"/>
  <c r="B3109" i="4"/>
  <c r="F3109" i="4"/>
  <c r="I3109" i="4"/>
  <c r="M3109" i="4"/>
  <c r="O3109" i="4"/>
  <c r="Q3109" i="4"/>
  <c r="S3109" i="4"/>
  <c r="U3109" i="4"/>
  <c r="B3110" i="4"/>
  <c r="F3110" i="4"/>
  <c r="I3110" i="4"/>
  <c r="M3110" i="4"/>
  <c r="O3110" i="4"/>
  <c r="Q3110" i="4"/>
  <c r="S3110" i="4"/>
  <c r="U3110" i="4"/>
  <c r="B3111" i="4"/>
  <c r="F3111" i="4"/>
  <c r="I3111" i="4"/>
  <c r="M3111" i="4"/>
  <c r="O3111" i="4"/>
  <c r="Q3111" i="4"/>
  <c r="S3111" i="4"/>
  <c r="U3111" i="4"/>
  <c r="B3112" i="4"/>
  <c r="F3112" i="4"/>
  <c r="I3112" i="4"/>
  <c r="M3112" i="4"/>
  <c r="O3112" i="4"/>
  <c r="Q3112" i="4"/>
  <c r="S3112" i="4"/>
  <c r="U3112" i="4"/>
  <c r="B3113" i="4"/>
  <c r="F3113" i="4"/>
  <c r="I3113" i="4"/>
  <c r="M3113" i="4"/>
  <c r="O3113" i="4"/>
  <c r="Q3113" i="4"/>
  <c r="S3113" i="4"/>
  <c r="U3113" i="4"/>
  <c r="B3114" i="4"/>
  <c r="F3114" i="4"/>
  <c r="I3114" i="4"/>
  <c r="M3114" i="4"/>
  <c r="O3114" i="4"/>
  <c r="Q3114" i="4"/>
  <c r="S3114" i="4"/>
  <c r="U3114" i="4"/>
  <c r="B3115" i="4"/>
  <c r="F3115" i="4"/>
  <c r="I3115" i="4"/>
  <c r="M3115" i="4"/>
  <c r="O3115" i="4"/>
  <c r="Q3115" i="4"/>
  <c r="S3115" i="4"/>
  <c r="U3115" i="4"/>
  <c r="B3116" i="4"/>
  <c r="F3116" i="4"/>
  <c r="I3116" i="4"/>
  <c r="M3116" i="4"/>
  <c r="O3116" i="4"/>
  <c r="Q3116" i="4"/>
  <c r="S3116" i="4"/>
  <c r="U3116" i="4"/>
  <c r="B3117" i="4"/>
  <c r="F3117" i="4"/>
  <c r="I3117" i="4"/>
  <c r="M3117" i="4"/>
  <c r="O3117" i="4"/>
  <c r="Q3117" i="4"/>
  <c r="S3117" i="4"/>
  <c r="U3117" i="4"/>
  <c r="B3118" i="4"/>
  <c r="F3118" i="4"/>
  <c r="I3118" i="4"/>
  <c r="M3118" i="4"/>
  <c r="O3118" i="4"/>
  <c r="Q3118" i="4"/>
  <c r="S3118" i="4"/>
  <c r="U3118" i="4"/>
  <c r="B3119" i="4"/>
  <c r="F3119" i="4"/>
  <c r="I3119" i="4"/>
  <c r="M3119" i="4"/>
  <c r="O3119" i="4"/>
  <c r="Q3119" i="4"/>
  <c r="S3119" i="4"/>
  <c r="U3119" i="4"/>
  <c r="B3120" i="4"/>
  <c r="F3120" i="4"/>
  <c r="I3120" i="4"/>
  <c r="M3120" i="4"/>
  <c r="O3120" i="4"/>
  <c r="Q3120" i="4"/>
  <c r="S3120" i="4"/>
  <c r="U3120" i="4"/>
  <c r="B3121" i="4"/>
  <c r="F3121" i="4"/>
  <c r="I3121" i="4"/>
  <c r="M3121" i="4"/>
  <c r="O3121" i="4"/>
  <c r="Q3121" i="4"/>
  <c r="S3121" i="4"/>
  <c r="U3121" i="4"/>
  <c r="B3122" i="4"/>
  <c r="F3122" i="4"/>
  <c r="I3122" i="4"/>
  <c r="M3122" i="4"/>
  <c r="O3122" i="4"/>
  <c r="Q3122" i="4"/>
  <c r="S3122" i="4"/>
  <c r="U3122" i="4"/>
  <c r="B3123" i="4"/>
  <c r="F3123" i="4"/>
  <c r="I3123" i="4"/>
  <c r="M3123" i="4"/>
  <c r="O3123" i="4"/>
  <c r="Q3123" i="4"/>
  <c r="S3123" i="4"/>
  <c r="U3123" i="4"/>
  <c r="B3124" i="4"/>
  <c r="F3124" i="4"/>
  <c r="I3124" i="4"/>
  <c r="M3124" i="4"/>
  <c r="O3124" i="4"/>
  <c r="Q3124" i="4"/>
  <c r="S3124" i="4"/>
  <c r="U3124" i="4"/>
  <c r="B3125" i="4"/>
  <c r="F3125" i="4"/>
  <c r="I3125" i="4"/>
  <c r="M3125" i="4"/>
  <c r="O3125" i="4"/>
  <c r="Q3125" i="4"/>
  <c r="S3125" i="4"/>
  <c r="U3125" i="4"/>
  <c r="B3126" i="4"/>
  <c r="F3126" i="4"/>
  <c r="I3126" i="4"/>
  <c r="M3126" i="4"/>
  <c r="O3126" i="4"/>
  <c r="Q3126" i="4"/>
  <c r="S3126" i="4"/>
  <c r="U3126" i="4"/>
  <c r="B3127" i="4"/>
  <c r="F3127" i="4"/>
  <c r="I3127" i="4"/>
  <c r="M3127" i="4"/>
  <c r="O3127" i="4"/>
  <c r="Q3127" i="4"/>
  <c r="S3127" i="4"/>
  <c r="U3127" i="4"/>
  <c r="B3128" i="4"/>
  <c r="F3128" i="4"/>
  <c r="I3128" i="4"/>
  <c r="M3128" i="4"/>
  <c r="O3128" i="4"/>
  <c r="Q3128" i="4"/>
  <c r="S3128" i="4"/>
  <c r="U3128" i="4"/>
  <c r="B3129" i="4"/>
  <c r="F3129" i="4"/>
  <c r="I3129" i="4"/>
  <c r="M3129" i="4"/>
  <c r="O3129" i="4"/>
  <c r="Q3129" i="4"/>
  <c r="S3129" i="4"/>
  <c r="U3129" i="4"/>
  <c r="B3130" i="4"/>
  <c r="F3130" i="4"/>
  <c r="I3130" i="4"/>
  <c r="M3130" i="4"/>
  <c r="O3130" i="4"/>
  <c r="Q3130" i="4"/>
  <c r="S3130" i="4"/>
  <c r="U3130" i="4"/>
  <c r="B3131" i="4"/>
  <c r="F3131" i="4"/>
  <c r="I3131" i="4"/>
  <c r="M3131" i="4"/>
  <c r="O3131" i="4"/>
  <c r="Q3131" i="4"/>
  <c r="S3131" i="4"/>
  <c r="U3131" i="4"/>
  <c r="B3132" i="4"/>
  <c r="F3132" i="4"/>
  <c r="I3132" i="4"/>
  <c r="M3132" i="4"/>
  <c r="O3132" i="4"/>
  <c r="Q3132" i="4"/>
  <c r="S3132" i="4"/>
  <c r="U3132" i="4"/>
  <c r="B3133" i="4"/>
  <c r="F3133" i="4"/>
  <c r="I3133" i="4"/>
  <c r="M3133" i="4"/>
  <c r="O3133" i="4"/>
  <c r="Q3133" i="4"/>
  <c r="S3133" i="4"/>
  <c r="U3133" i="4"/>
  <c r="B3134" i="4"/>
  <c r="F3134" i="4"/>
  <c r="I3134" i="4"/>
  <c r="M3134" i="4"/>
  <c r="O3134" i="4"/>
  <c r="Q3134" i="4"/>
  <c r="S3134" i="4"/>
  <c r="U3134" i="4"/>
  <c r="B3135" i="4"/>
  <c r="F3135" i="4"/>
  <c r="I3135" i="4"/>
  <c r="M3135" i="4"/>
  <c r="O3135" i="4"/>
  <c r="Q3135" i="4"/>
  <c r="S3135" i="4"/>
  <c r="U3135" i="4"/>
  <c r="B3136" i="4"/>
  <c r="F3136" i="4"/>
  <c r="I3136" i="4"/>
  <c r="M3136" i="4"/>
  <c r="O3136" i="4"/>
  <c r="Q3136" i="4"/>
  <c r="S3136" i="4"/>
  <c r="U3136" i="4"/>
  <c r="B3137" i="4"/>
  <c r="F3137" i="4"/>
  <c r="I3137" i="4"/>
  <c r="M3137" i="4"/>
  <c r="O3137" i="4"/>
  <c r="Q3137" i="4"/>
  <c r="S3137" i="4"/>
  <c r="U3137" i="4"/>
  <c r="B3138" i="4"/>
  <c r="F3138" i="4"/>
  <c r="I3138" i="4"/>
  <c r="M3138" i="4"/>
  <c r="O3138" i="4"/>
  <c r="Q3138" i="4"/>
  <c r="S3138" i="4"/>
  <c r="U3138" i="4"/>
  <c r="B3139" i="4"/>
  <c r="F3139" i="4"/>
  <c r="I3139" i="4"/>
  <c r="M3139" i="4"/>
  <c r="O3139" i="4"/>
  <c r="Q3139" i="4"/>
  <c r="S3139" i="4"/>
  <c r="U3139" i="4"/>
  <c r="B3140" i="4"/>
  <c r="F3140" i="4"/>
  <c r="I3140" i="4"/>
  <c r="M3140" i="4"/>
  <c r="O3140" i="4"/>
  <c r="Q3140" i="4"/>
  <c r="S3140" i="4"/>
  <c r="U3140" i="4"/>
  <c r="B3141" i="4"/>
  <c r="F3141" i="4"/>
  <c r="I3141" i="4"/>
  <c r="M3141" i="4"/>
  <c r="O3141" i="4"/>
  <c r="Q3141" i="4"/>
  <c r="S3141" i="4"/>
  <c r="U3141" i="4"/>
  <c r="B3142" i="4"/>
  <c r="F3142" i="4"/>
  <c r="I3142" i="4"/>
  <c r="M3142" i="4"/>
  <c r="O3142" i="4"/>
  <c r="Q3142" i="4"/>
  <c r="S3142" i="4"/>
  <c r="U3142" i="4"/>
  <c r="B3143" i="4"/>
  <c r="F3143" i="4"/>
  <c r="I3143" i="4"/>
  <c r="M3143" i="4"/>
  <c r="O3143" i="4"/>
  <c r="Q3143" i="4"/>
  <c r="S3143" i="4"/>
  <c r="U3143" i="4"/>
  <c r="B3144" i="4"/>
  <c r="F3144" i="4"/>
  <c r="I3144" i="4"/>
  <c r="M3144" i="4"/>
  <c r="O3144" i="4"/>
  <c r="Q3144" i="4"/>
  <c r="S3144" i="4"/>
  <c r="U3144" i="4"/>
  <c r="B3145" i="4"/>
  <c r="F3145" i="4"/>
  <c r="I3145" i="4"/>
  <c r="M3145" i="4"/>
  <c r="O3145" i="4"/>
  <c r="Q3145" i="4"/>
  <c r="S3145" i="4"/>
  <c r="U3145" i="4"/>
  <c r="B3146" i="4"/>
  <c r="F3146" i="4"/>
  <c r="I3146" i="4"/>
  <c r="M3146" i="4"/>
  <c r="O3146" i="4"/>
  <c r="Q3146" i="4"/>
  <c r="S3146" i="4"/>
  <c r="U3146" i="4"/>
  <c r="B3147" i="4"/>
  <c r="F3147" i="4"/>
  <c r="I3147" i="4"/>
  <c r="M3147" i="4"/>
  <c r="O3147" i="4"/>
  <c r="Q3147" i="4"/>
  <c r="S3147" i="4"/>
  <c r="U3147" i="4"/>
  <c r="B3148" i="4"/>
  <c r="F3148" i="4"/>
  <c r="I3148" i="4"/>
  <c r="M3148" i="4"/>
  <c r="O3148" i="4"/>
  <c r="Q3148" i="4"/>
  <c r="S3148" i="4"/>
  <c r="U3148" i="4"/>
  <c r="B3149" i="4"/>
  <c r="F3149" i="4"/>
  <c r="I3149" i="4"/>
  <c r="M3149" i="4"/>
  <c r="O3149" i="4"/>
  <c r="Q3149" i="4"/>
  <c r="S3149" i="4"/>
  <c r="U3149" i="4"/>
  <c r="B3150" i="4"/>
  <c r="F3150" i="4"/>
  <c r="I3150" i="4"/>
  <c r="M3150" i="4"/>
  <c r="O3150" i="4"/>
  <c r="Q3150" i="4"/>
  <c r="S3150" i="4"/>
  <c r="U3150" i="4"/>
  <c r="B3151" i="4"/>
  <c r="F3151" i="4"/>
  <c r="I3151" i="4"/>
  <c r="M3151" i="4"/>
  <c r="O3151" i="4"/>
  <c r="Q3151" i="4"/>
  <c r="S3151" i="4"/>
  <c r="U3151" i="4"/>
  <c r="B3152" i="4"/>
  <c r="F3152" i="4"/>
  <c r="I3152" i="4"/>
  <c r="M3152" i="4"/>
  <c r="O3152" i="4"/>
  <c r="Q3152" i="4"/>
  <c r="S3152" i="4"/>
  <c r="U3152" i="4"/>
  <c r="B3153" i="4"/>
  <c r="F3153" i="4"/>
  <c r="I3153" i="4"/>
  <c r="M3153" i="4"/>
  <c r="O3153" i="4"/>
  <c r="Q3153" i="4"/>
  <c r="S3153" i="4"/>
  <c r="U3153" i="4"/>
  <c r="B3154" i="4"/>
  <c r="F3154" i="4"/>
  <c r="I3154" i="4"/>
  <c r="M3154" i="4"/>
  <c r="O3154" i="4"/>
  <c r="Q3154" i="4"/>
  <c r="S3154" i="4"/>
  <c r="U3154" i="4"/>
  <c r="B3155" i="4"/>
  <c r="F3155" i="4"/>
  <c r="I3155" i="4"/>
  <c r="M3155" i="4"/>
  <c r="O3155" i="4"/>
  <c r="Q3155" i="4"/>
  <c r="S3155" i="4"/>
  <c r="U3155" i="4"/>
  <c r="B3156" i="4"/>
  <c r="F3156" i="4"/>
  <c r="I3156" i="4"/>
  <c r="M3156" i="4"/>
  <c r="O3156" i="4"/>
  <c r="Q3156" i="4"/>
  <c r="S3156" i="4"/>
  <c r="U3156" i="4"/>
  <c r="B3157" i="4"/>
  <c r="F3157" i="4"/>
  <c r="I3157" i="4"/>
  <c r="M3157" i="4"/>
  <c r="O3157" i="4"/>
  <c r="Q3157" i="4"/>
  <c r="S3157" i="4"/>
  <c r="U3157" i="4"/>
  <c r="B3158" i="4"/>
  <c r="F3158" i="4"/>
  <c r="I3158" i="4"/>
  <c r="M3158" i="4"/>
  <c r="O3158" i="4"/>
  <c r="Q3158" i="4"/>
  <c r="S3158" i="4"/>
  <c r="U3158" i="4"/>
  <c r="B3159" i="4"/>
  <c r="F3159" i="4"/>
  <c r="I3159" i="4"/>
  <c r="M3159" i="4"/>
  <c r="O3159" i="4"/>
  <c r="Q3159" i="4"/>
  <c r="S3159" i="4"/>
  <c r="U3159" i="4"/>
  <c r="B3160" i="4"/>
  <c r="F3160" i="4"/>
  <c r="I3160" i="4"/>
  <c r="M3160" i="4"/>
  <c r="O3160" i="4"/>
  <c r="Q3160" i="4"/>
  <c r="S3160" i="4"/>
  <c r="U3160" i="4"/>
  <c r="B3161" i="4"/>
  <c r="F3161" i="4"/>
  <c r="I3161" i="4"/>
  <c r="M3161" i="4"/>
  <c r="O3161" i="4"/>
  <c r="Q3161" i="4"/>
  <c r="S3161" i="4"/>
  <c r="U3161" i="4"/>
  <c r="B3162" i="4"/>
  <c r="F3162" i="4"/>
  <c r="I3162" i="4"/>
  <c r="M3162" i="4"/>
  <c r="O3162" i="4"/>
  <c r="Q3162" i="4"/>
  <c r="S3162" i="4"/>
  <c r="U3162" i="4"/>
  <c r="B3163" i="4"/>
  <c r="F3163" i="4"/>
  <c r="I3163" i="4"/>
  <c r="M3163" i="4"/>
  <c r="O3163" i="4"/>
  <c r="Q3163" i="4"/>
  <c r="S3163" i="4"/>
  <c r="U3163" i="4"/>
  <c r="B3164" i="4"/>
  <c r="F3164" i="4"/>
  <c r="I3164" i="4"/>
  <c r="M3164" i="4"/>
  <c r="O3164" i="4"/>
  <c r="Q3164" i="4"/>
  <c r="S3164" i="4"/>
  <c r="U3164" i="4"/>
  <c r="B3165" i="4"/>
  <c r="F3165" i="4"/>
  <c r="I3165" i="4"/>
  <c r="M3165" i="4"/>
  <c r="O3165" i="4"/>
  <c r="Q3165" i="4"/>
  <c r="S3165" i="4"/>
  <c r="U3165" i="4"/>
  <c r="B3166" i="4"/>
  <c r="F3166" i="4"/>
  <c r="I3166" i="4"/>
  <c r="M3166" i="4"/>
  <c r="O3166" i="4"/>
  <c r="Q3166" i="4"/>
  <c r="S3166" i="4"/>
  <c r="U3166" i="4"/>
  <c r="B3167" i="4"/>
  <c r="F3167" i="4"/>
  <c r="I3167" i="4"/>
  <c r="M3167" i="4"/>
  <c r="O3167" i="4"/>
  <c r="Q3167" i="4"/>
  <c r="S3167" i="4"/>
  <c r="U3167" i="4"/>
  <c r="B3168" i="4"/>
  <c r="F3168" i="4"/>
  <c r="I3168" i="4"/>
  <c r="M3168" i="4"/>
  <c r="O3168" i="4"/>
  <c r="Q3168" i="4"/>
  <c r="S3168" i="4"/>
  <c r="U3168" i="4"/>
  <c r="B3169" i="4"/>
  <c r="F3169" i="4"/>
  <c r="I3169" i="4"/>
  <c r="M3169" i="4"/>
  <c r="O3169" i="4"/>
  <c r="Q3169" i="4"/>
  <c r="S3169" i="4"/>
  <c r="U3169" i="4"/>
  <c r="B3170" i="4"/>
  <c r="F3170" i="4"/>
  <c r="I3170" i="4"/>
  <c r="M3170" i="4"/>
  <c r="O3170" i="4"/>
  <c r="Q3170" i="4"/>
  <c r="S3170" i="4"/>
  <c r="U3170" i="4"/>
  <c r="B3171" i="4"/>
  <c r="F3171" i="4"/>
  <c r="I3171" i="4"/>
  <c r="M3171" i="4"/>
  <c r="O3171" i="4"/>
  <c r="Q3171" i="4"/>
  <c r="S3171" i="4"/>
  <c r="U3171" i="4"/>
  <c r="B3172" i="4"/>
  <c r="F3172" i="4"/>
  <c r="I3172" i="4"/>
  <c r="M3172" i="4"/>
  <c r="O3172" i="4"/>
  <c r="Q3172" i="4"/>
  <c r="S3172" i="4"/>
  <c r="U3172" i="4"/>
  <c r="B3173" i="4"/>
  <c r="F3173" i="4"/>
  <c r="I3173" i="4"/>
  <c r="M3173" i="4"/>
  <c r="O3173" i="4"/>
  <c r="Q3173" i="4"/>
  <c r="S3173" i="4"/>
  <c r="U3173" i="4"/>
  <c r="B3174" i="4"/>
  <c r="F3174" i="4"/>
  <c r="I3174" i="4"/>
  <c r="M3174" i="4"/>
  <c r="O3174" i="4"/>
  <c r="Q3174" i="4"/>
  <c r="S3174" i="4"/>
  <c r="U3174" i="4"/>
  <c r="B3175" i="4"/>
  <c r="F3175" i="4"/>
  <c r="I3175" i="4"/>
  <c r="M3175" i="4"/>
  <c r="O3175" i="4"/>
  <c r="Q3175" i="4"/>
  <c r="S3175" i="4"/>
  <c r="U3175" i="4"/>
  <c r="B3176" i="4"/>
  <c r="F3176" i="4"/>
  <c r="I3176" i="4"/>
  <c r="M3176" i="4"/>
  <c r="O3176" i="4"/>
  <c r="Q3176" i="4"/>
  <c r="S3176" i="4"/>
  <c r="U3176" i="4"/>
  <c r="B3177" i="4"/>
  <c r="F3177" i="4"/>
  <c r="I3177" i="4"/>
  <c r="M3177" i="4"/>
  <c r="O3177" i="4"/>
  <c r="Q3177" i="4"/>
  <c r="S3177" i="4"/>
  <c r="U3177" i="4"/>
  <c r="B3178" i="4"/>
  <c r="F3178" i="4"/>
  <c r="I3178" i="4"/>
  <c r="M3178" i="4"/>
  <c r="O3178" i="4"/>
  <c r="Q3178" i="4"/>
  <c r="S3178" i="4"/>
  <c r="U3178" i="4"/>
  <c r="B3179" i="4"/>
  <c r="F3179" i="4"/>
  <c r="I3179" i="4"/>
  <c r="M3179" i="4"/>
  <c r="O3179" i="4"/>
  <c r="Q3179" i="4"/>
  <c r="S3179" i="4"/>
  <c r="U3179" i="4"/>
  <c r="B3180" i="4"/>
  <c r="F3180" i="4"/>
  <c r="I3180" i="4"/>
  <c r="M3180" i="4"/>
  <c r="O3180" i="4"/>
  <c r="Q3180" i="4"/>
  <c r="S3180" i="4"/>
  <c r="U3180" i="4"/>
  <c r="B3181" i="4"/>
  <c r="F3181" i="4"/>
  <c r="I3181" i="4"/>
  <c r="M3181" i="4"/>
  <c r="O3181" i="4"/>
  <c r="Q3181" i="4"/>
  <c r="S3181" i="4"/>
  <c r="U3181" i="4"/>
  <c r="B3182" i="4"/>
  <c r="F3182" i="4"/>
  <c r="I3182" i="4"/>
  <c r="M3182" i="4"/>
  <c r="O3182" i="4"/>
  <c r="Q3182" i="4"/>
  <c r="S3182" i="4"/>
  <c r="U3182" i="4"/>
  <c r="B3183" i="4"/>
  <c r="F3183" i="4"/>
  <c r="I3183" i="4"/>
  <c r="M3183" i="4"/>
  <c r="O3183" i="4"/>
  <c r="Q3183" i="4"/>
  <c r="S3183" i="4"/>
  <c r="U3183" i="4"/>
  <c r="B3184" i="4"/>
  <c r="F3184" i="4"/>
  <c r="I3184" i="4"/>
  <c r="M3184" i="4"/>
  <c r="O3184" i="4"/>
  <c r="Q3184" i="4"/>
  <c r="S3184" i="4"/>
  <c r="U3184" i="4"/>
  <c r="B3185" i="4"/>
  <c r="F3185" i="4"/>
  <c r="I3185" i="4"/>
  <c r="M3185" i="4"/>
  <c r="O3185" i="4"/>
  <c r="Q3185" i="4"/>
  <c r="S3185" i="4"/>
  <c r="U3185" i="4"/>
  <c r="B3186" i="4"/>
  <c r="F3186" i="4"/>
  <c r="I3186" i="4"/>
  <c r="M3186" i="4"/>
  <c r="O3186" i="4"/>
  <c r="Q3186" i="4"/>
  <c r="S3186" i="4"/>
  <c r="U3186" i="4"/>
  <c r="B3187" i="4"/>
  <c r="F3187" i="4"/>
  <c r="I3187" i="4"/>
  <c r="M3187" i="4"/>
  <c r="O3187" i="4"/>
  <c r="Q3187" i="4"/>
  <c r="S3187" i="4"/>
  <c r="U3187" i="4"/>
  <c r="B3188" i="4"/>
  <c r="F3188" i="4"/>
  <c r="I3188" i="4"/>
  <c r="M3188" i="4"/>
  <c r="O3188" i="4"/>
  <c r="Q3188" i="4"/>
  <c r="S3188" i="4"/>
  <c r="U3188" i="4"/>
  <c r="B3189" i="4"/>
  <c r="F3189" i="4"/>
  <c r="I3189" i="4"/>
  <c r="M3189" i="4"/>
  <c r="O3189" i="4"/>
  <c r="Q3189" i="4"/>
  <c r="S3189" i="4"/>
  <c r="U3189" i="4"/>
  <c r="B3190" i="4"/>
  <c r="F3190" i="4"/>
  <c r="I3190" i="4"/>
  <c r="M3190" i="4"/>
  <c r="O3190" i="4"/>
  <c r="Q3190" i="4"/>
  <c r="S3190" i="4"/>
  <c r="U3190" i="4"/>
  <c r="B3191" i="4"/>
  <c r="F3191" i="4"/>
  <c r="I3191" i="4"/>
  <c r="M3191" i="4"/>
  <c r="O3191" i="4"/>
  <c r="Q3191" i="4"/>
  <c r="S3191" i="4"/>
  <c r="U3191" i="4"/>
  <c r="B3192" i="4"/>
  <c r="F3192" i="4"/>
  <c r="I3192" i="4"/>
  <c r="M3192" i="4"/>
  <c r="O3192" i="4"/>
  <c r="Q3192" i="4"/>
  <c r="S3192" i="4"/>
  <c r="U3192" i="4"/>
  <c r="B3193" i="4"/>
  <c r="F3193" i="4"/>
  <c r="I3193" i="4"/>
  <c r="M3193" i="4"/>
  <c r="O3193" i="4"/>
  <c r="Q3193" i="4"/>
  <c r="S3193" i="4"/>
  <c r="U3193" i="4"/>
  <c r="B3194" i="4"/>
  <c r="F3194" i="4"/>
  <c r="I3194" i="4"/>
  <c r="M3194" i="4"/>
  <c r="O3194" i="4"/>
  <c r="Q3194" i="4"/>
  <c r="S3194" i="4"/>
  <c r="U3194" i="4"/>
  <c r="B3195" i="4"/>
  <c r="F3195" i="4"/>
  <c r="I3195" i="4"/>
  <c r="M3195" i="4"/>
  <c r="O3195" i="4"/>
  <c r="Q3195" i="4"/>
  <c r="S3195" i="4"/>
  <c r="U3195" i="4"/>
  <c r="B3196" i="4"/>
  <c r="F3196" i="4"/>
  <c r="I3196" i="4"/>
  <c r="M3196" i="4"/>
  <c r="O3196" i="4"/>
  <c r="Q3196" i="4"/>
  <c r="S3196" i="4"/>
  <c r="U3196" i="4"/>
  <c r="B3197" i="4"/>
  <c r="F3197" i="4"/>
  <c r="I3197" i="4"/>
  <c r="M3197" i="4"/>
  <c r="O3197" i="4"/>
  <c r="Q3197" i="4"/>
  <c r="S3197" i="4"/>
  <c r="U3197" i="4"/>
  <c r="B3198" i="4"/>
  <c r="F3198" i="4"/>
  <c r="I3198" i="4"/>
  <c r="M3198" i="4"/>
  <c r="O3198" i="4"/>
  <c r="Q3198" i="4"/>
  <c r="S3198" i="4"/>
  <c r="U3198" i="4"/>
  <c r="B3199" i="4"/>
  <c r="F3199" i="4"/>
  <c r="I3199" i="4"/>
  <c r="M3199" i="4"/>
  <c r="O3199" i="4"/>
  <c r="Q3199" i="4"/>
  <c r="S3199" i="4"/>
  <c r="U3199" i="4"/>
  <c r="B3200" i="4"/>
  <c r="F3200" i="4"/>
  <c r="I3200" i="4"/>
  <c r="M3200" i="4"/>
  <c r="O3200" i="4"/>
  <c r="Q3200" i="4"/>
  <c r="S3200" i="4"/>
  <c r="U3200" i="4"/>
  <c r="B3201" i="4"/>
  <c r="F3201" i="4"/>
  <c r="I3201" i="4"/>
  <c r="M3201" i="4"/>
  <c r="O3201" i="4"/>
  <c r="Q3201" i="4"/>
  <c r="S3201" i="4"/>
  <c r="U3201" i="4"/>
  <c r="B3202" i="4"/>
  <c r="F3202" i="4"/>
  <c r="I3202" i="4"/>
  <c r="M3202" i="4"/>
  <c r="O3202" i="4"/>
  <c r="Q3202" i="4"/>
  <c r="S3202" i="4"/>
  <c r="U3202" i="4"/>
  <c r="B3203" i="4"/>
  <c r="F3203" i="4"/>
  <c r="I3203" i="4"/>
  <c r="M3203" i="4"/>
  <c r="O3203" i="4"/>
  <c r="Q3203" i="4"/>
  <c r="S3203" i="4"/>
  <c r="U3203" i="4"/>
  <c r="B3204" i="4"/>
  <c r="F3204" i="4"/>
  <c r="I3204" i="4"/>
  <c r="M3204" i="4"/>
  <c r="O3204" i="4"/>
  <c r="Q3204" i="4"/>
  <c r="S3204" i="4"/>
  <c r="U3204" i="4"/>
  <c r="B3205" i="4"/>
  <c r="F3205" i="4"/>
  <c r="I3205" i="4"/>
  <c r="M3205" i="4"/>
  <c r="O3205" i="4"/>
  <c r="Q3205" i="4"/>
  <c r="S3205" i="4"/>
  <c r="U3205" i="4"/>
  <c r="B3206" i="4"/>
  <c r="F3206" i="4"/>
  <c r="I3206" i="4"/>
  <c r="M3206" i="4"/>
  <c r="O3206" i="4"/>
  <c r="Q3206" i="4"/>
  <c r="S3206" i="4"/>
  <c r="U3206" i="4"/>
  <c r="B3207" i="4"/>
  <c r="F3207" i="4"/>
  <c r="I3207" i="4"/>
  <c r="M3207" i="4"/>
  <c r="O3207" i="4"/>
  <c r="Q3207" i="4"/>
  <c r="S3207" i="4"/>
  <c r="U3207" i="4"/>
  <c r="B3208" i="4"/>
  <c r="F3208" i="4"/>
  <c r="I3208" i="4"/>
  <c r="M3208" i="4"/>
  <c r="O3208" i="4"/>
  <c r="Q3208" i="4"/>
  <c r="S3208" i="4"/>
  <c r="U3208" i="4"/>
  <c r="B3209" i="4"/>
  <c r="F3209" i="4"/>
  <c r="I3209" i="4"/>
  <c r="M3209" i="4"/>
  <c r="O3209" i="4"/>
  <c r="Q3209" i="4"/>
  <c r="S3209" i="4"/>
  <c r="U3209" i="4"/>
  <c r="B3210" i="4"/>
  <c r="F3210" i="4"/>
  <c r="I3210" i="4"/>
  <c r="M3210" i="4"/>
  <c r="O3210" i="4"/>
  <c r="Q3210" i="4"/>
  <c r="S3210" i="4"/>
  <c r="U3210" i="4"/>
  <c r="B3211" i="4"/>
  <c r="F3211" i="4"/>
  <c r="I3211" i="4"/>
  <c r="M3211" i="4"/>
  <c r="O3211" i="4"/>
  <c r="Q3211" i="4"/>
  <c r="S3211" i="4"/>
  <c r="U3211" i="4"/>
  <c r="B3212" i="4"/>
  <c r="F3212" i="4"/>
  <c r="I3212" i="4"/>
  <c r="M3212" i="4"/>
  <c r="O3212" i="4"/>
  <c r="Q3212" i="4"/>
  <c r="S3212" i="4"/>
  <c r="U3212" i="4"/>
  <c r="B3213" i="4"/>
  <c r="F3213" i="4"/>
  <c r="I3213" i="4"/>
  <c r="M3213" i="4"/>
  <c r="O3213" i="4"/>
  <c r="Q3213" i="4"/>
  <c r="S3213" i="4"/>
  <c r="U3213" i="4"/>
  <c r="B3214" i="4"/>
  <c r="F3214" i="4"/>
  <c r="I3214" i="4"/>
  <c r="M3214" i="4"/>
  <c r="O3214" i="4"/>
  <c r="Q3214" i="4"/>
  <c r="S3214" i="4"/>
  <c r="U3214" i="4"/>
  <c r="B3215" i="4"/>
  <c r="F3215" i="4"/>
  <c r="I3215" i="4"/>
  <c r="M3215" i="4"/>
  <c r="O3215" i="4"/>
  <c r="Q3215" i="4"/>
  <c r="S3215" i="4"/>
  <c r="U3215" i="4"/>
  <c r="B3216" i="4"/>
  <c r="F3216" i="4"/>
  <c r="I3216" i="4"/>
  <c r="M3216" i="4"/>
  <c r="O3216" i="4"/>
  <c r="Q3216" i="4"/>
  <c r="S3216" i="4"/>
  <c r="U3216" i="4"/>
  <c r="B3217" i="4"/>
  <c r="F3217" i="4"/>
  <c r="I3217" i="4"/>
  <c r="M3217" i="4"/>
  <c r="O3217" i="4"/>
  <c r="Q3217" i="4"/>
  <c r="S3217" i="4"/>
  <c r="U3217" i="4"/>
  <c r="B3218" i="4"/>
  <c r="F3218" i="4"/>
  <c r="I3218" i="4"/>
  <c r="M3218" i="4"/>
  <c r="O3218" i="4"/>
  <c r="Q3218" i="4"/>
  <c r="S3218" i="4"/>
  <c r="U3218" i="4"/>
  <c r="B3219" i="4"/>
  <c r="F3219" i="4"/>
  <c r="I3219" i="4"/>
  <c r="M3219" i="4"/>
  <c r="O3219" i="4"/>
  <c r="Q3219" i="4"/>
  <c r="S3219" i="4"/>
  <c r="U3219" i="4"/>
  <c r="B3220" i="4"/>
  <c r="F3220" i="4"/>
  <c r="I3220" i="4"/>
  <c r="M3220" i="4"/>
  <c r="O3220" i="4"/>
  <c r="Q3220" i="4"/>
  <c r="S3220" i="4"/>
  <c r="U3220" i="4"/>
  <c r="B3221" i="4"/>
  <c r="F3221" i="4"/>
  <c r="I3221" i="4"/>
  <c r="M3221" i="4"/>
  <c r="O3221" i="4"/>
  <c r="Q3221" i="4"/>
  <c r="S3221" i="4"/>
  <c r="U3221" i="4"/>
  <c r="B3222" i="4"/>
  <c r="F3222" i="4"/>
  <c r="I3222" i="4"/>
  <c r="M3222" i="4"/>
  <c r="O3222" i="4"/>
  <c r="Q3222" i="4"/>
  <c r="S3222" i="4"/>
  <c r="U3222" i="4"/>
  <c r="B3223" i="4"/>
  <c r="F3223" i="4"/>
  <c r="I3223" i="4"/>
  <c r="M3223" i="4"/>
  <c r="O3223" i="4"/>
  <c r="Q3223" i="4"/>
  <c r="S3223" i="4"/>
  <c r="U3223" i="4"/>
  <c r="B3224" i="4"/>
  <c r="F3224" i="4"/>
  <c r="I3224" i="4"/>
  <c r="M3224" i="4"/>
  <c r="O3224" i="4"/>
  <c r="Q3224" i="4"/>
  <c r="S3224" i="4"/>
  <c r="U3224" i="4"/>
  <c r="B3225" i="4"/>
  <c r="F3225" i="4"/>
  <c r="I3225" i="4"/>
  <c r="M3225" i="4"/>
  <c r="O3225" i="4"/>
  <c r="Q3225" i="4"/>
  <c r="S3225" i="4"/>
  <c r="U3225" i="4"/>
  <c r="B3226" i="4"/>
  <c r="F3226" i="4"/>
  <c r="I3226" i="4"/>
  <c r="M3226" i="4"/>
  <c r="O3226" i="4"/>
  <c r="Q3226" i="4"/>
  <c r="S3226" i="4"/>
  <c r="U3226" i="4"/>
  <c r="B3227" i="4"/>
  <c r="F3227" i="4"/>
  <c r="I3227" i="4"/>
  <c r="M3227" i="4"/>
  <c r="O3227" i="4"/>
  <c r="Q3227" i="4"/>
  <c r="S3227" i="4"/>
  <c r="U3227" i="4"/>
  <c r="B3228" i="4"/>
  <c r="F3228" i="4"/>
  <c r="I3228" i="4"/>
  <c r="M3228" i="4"/>
  <c r="O3228" i="4"/>
  <c r="Q3228" i="4"/>
  <c r="S3228" i="4"/>
  <c r="U3228" i="4"/>
  <c r="B3229" i="4"/>
  <c r="F3229" i="4"/>
  <c r="I3229" i="4"/>
  <c r="M3229" i="4"/>
  <c r="O3229" i="4"/>
  <c r="Q3229" i="4"/>
  <c r="S3229" i="4"/>
  <c r="U3229" i="4"/>
  <c r="B3230" i="4"/>
  <c r="F3230" i="4"/>
  <c r="I3230" i="4"/>
  <c r="M3230" i="4"/>
  <c r="O3230" i="4"/>
  <c r="Q3230" i="4"/>
  <c r="S3230" i="4"/>
  <c r="U3230" i="4"/>
  <c r="B3231" i="4"/>
  <c r="F3231" i="4"/>
  <c r="I3231" i="4"/>
  <c r="M3231" i="4"/>
  <c r="O3231" i="4"/>
  <c r="Q3231" i="4"/>
  <c r="S3231" i="4"/>
  <c r="U3231" i="4"/>
  <c r="B3232" i="4"/>
  <c r="F3232" i="4"/>
  <c r="I3232" i="4"/>
  <c r="M3232" i="4"/>
  <c r="O3232" i="4"/>
  <c r="Q3232" i="4"/>
  <c r="S3232" i="4"/>
  <c r="U3232" i="4"/>
  <c r="B3233" i="4"/>
  <c r="F3233" i="4"/>
  <c r="I3233" i="4"/>
  <c r="M3233" i="4"/>
  <c r="O3233" i="4"/>
  <c r="Q3233" i="4"/>
  <c r="S3233" i="4"/>
  <c r="U3233" i="4"/>
  <c r="B3234" i="4"/>
  <c r="F3234" i="4"/>
  <c r="I3234" i="4"/>
  <c r="M3234" i="4"/>
  <c r="O3234" i="4"/>
  <c r="Q3234" i="4"/>
  <c r="S3234" i="4"/>
  <c r="U3234" i="4"/>
  <c r="B3235" i="4"/>
  <c r="F3235" i="4"/>
  <c r="I3235" i="4"/>
  <c r="M3235" i="4"/>
  <c r="O3235" i="4"/>
  <c r="Q3235" i="4"/>
  <c r="S3235" i="4"/>
  <c r="U3235" i="4"/>
  <c r="B3236" i="4"/>
  <c r="F3236" i="4"/>
  <c r="I3236" i="4"/>
  <c r="M3236" i="4"/>
  <c r="O3236" i="4"/>
  <c r="Q3236" i="4"/>
  <c r="S3236" i="4"/>
  <c r="U3236" i="4"/>
  <c r="B3237" i="4"/>
  <c r="F3237" i="4"/>
  <c r="I3237" i="4"/>
  <c r="M3237" i="4"/>
  <c r="O3237" i="4"/>
  <c r="Q3237" i="4"/>
  <c r="S3237" i="4"/>
  <c r="U3237" i="4"/>
  <c r="B3238" i="4"/>
  <c r="F3238" i="4"/>
  <c r="I3238" i="4"/>
  <c r="M3238" i="4"/>
  <c r="O3238" i="4"/>
  <c r="Q3238" i="4"/>
  <c r="S3238" i="4"/>
  <c r="U3238" i="4"/>
  <c r="B3239" i="4"/>
  <c r="F3239" i="4"/>
  <c r="I3239" i="4"/>
  <c r="M3239" i="4"/>
  <c r="O3239" i="4"/>
  <c r="Q3239" i="4"/>
  <c r="S3239" i="4"/>
  <c r="U3239" i="4"/>
  <c r="B3240" i="4"/>
  <c r="F3240" i="4"/>
  <c r="I3240" i="4"/>
  <c r="M3240" i="4"/>
  <c r="O3240" i="4"/>
  <c r="Q3240" i="4"/>
  <c r="S3240" i="4"/>
  <c r="U3240" i="4"/>
  <c r="B3241" i="4"/>
  <c r="F3241" i="4"/>
  <c r="I3241" i="4"/>
  <c r="M3241" i="4"/>
  <c r="O3241" i="4"/>
  <c r="Q3241" i="4"/>
  <c r="S3241" i="4"/>
  <c r="U3241" i="4"/>
  <c r="B3242" i="4"/>
  <c r="F3242" i="4"/>
  <c r="I3242" i="4"/>
  <c r="M3242" i="4"/>
  <c r="O3242" i="4"/>
  <c r="Q3242" i="4"/>
  <c r="S3242" i="4"/>
  <c r="U3242" i="4"/>
  <c r="B3243" i="4"/>
  <c r="F3243" i="4"/>
  <c r="I3243" i="4"/>
  <c r="M3243" i="4"/>
  <c r="O3243" i="4"/>
  <c r="Q3243" i="4"/>
  <c r="S3243" i="4"/>
  <c r="U3243" i="4"/>
  <c r="B3244" i="4"/>
  <c r="F3244" i="4"/>
  <c r="I3244" i="4"/>
  <c r="M3244" i="4"/>
  <c r="O3244" i="4"/>
  <c r="Q3244" i="4"/>
  <c r="S3244" i="4"/>
  <c r="U3244" i="4"/>
  <c r="B3245" i="4"/>
  <c r="F3245" i="4"/>
  <c r="I3245" i="4"/>
  <c r="M3245" i="4"/>
  <c r="O3245" i="4"/>
  <c r="Q3245" i="4"/>
  <c r="S3245" i="4"/>
  <c r="U3245" i="4"/>
  <c r="B3246" i="4"/>
  <c r="F3246" i="4"/>
  <c r="I3246" i="4"/>
  <c r="M3246" i="4"/>
  <c r="O3246" i="4"/>
  <c r="Q3246" i="4"/>
  <c r="S3246" i="4"/>
  <c r="U3246" i="4"/>
  <c r="B3247" i="4"/>
  <c r="F3247" i="4"/>
  <c r="I3247" i="4"/>
  <c r="M3247" i="4"/>
  <c r="O3247" i="4"/>
  <c r="Q3247" i="4"/>
  <c r="S3247" i="4"/>
  <c r="U3247" i="4"/>
  <c r="B3248" i="4"/>
  <c r="F3248" i="4"/>
  <c r="I3248" i="4"/>
  <c r="M3248" i="4"/>
  <c r="O3248" i="4"/>
  <c r="Q3248" i="4"/>
  <c r="S3248" i="4"/>
  <c r="U3248" i="4"/>
  <c r="B3249" i="4"/>
  <c r="F3249" i="4"/>
  <c r="I3249" i="4"/>
  <c r="M3249" i="4"/>
  <c r="O3249" i="4"/>
  <c r="Q3249" i="4"/>
  <c r="S3249" i="4"/>
  <c r="U3249" i="4"/>
  <c r="B3250" i="4"/>
  <c r="F3250" i="4"/>
  <c r="I3250" i="4"/>
  <c r="M3250" i="4"/>
  <c r="O3250" i="4"/>
  <c r="Q3250" i="4"/>
  <c r="S3250" i="4"/>
  <c r="U3250" i="4"/>
  <c r="B3251" i="4"/>
  <c r="F3251" i="4"/>
  <c r="I3251" i="4"/>
  <c r="M3251" i="4"/>
  <c r="O3251" i="4"/>
  <c r="Q3251" i="4"/>
  <c r="S3251" i="4"/>
  <c r="U3251" i="4"/>
  <c r="B3252" i="4"/>
  <c r="F3252" i="4"/>
  <c r="I3252" i="4"/>
  <c r="M3252" i="4"/>
  <c r="O3252" i="4"/>
  <c r="Q3252" i="4"/>
  <c r="S3252" i="4"/>
  <c r="U3252" i="4"/>
  <c r="B3253" i="4"/>
  <c r="F3253" i="4"/>
  <c r="I3253" i="4"/>
  <c r="M3253" i="4"/>
  <c r="O3253" i="4"/>
  <c r="Q3253" i="4"/>
  <c r="S3253" i="4"/>
  <c r="U3253" i="4"/>
  <c r="B3254" i="4"/>
  <c r="F3254" i="4"/>
  <c r="I3254" i="4"/>
  <c r="M3254" i="4"/>
  <c r="O3254" i="4"/>
  <c r="Q3254" i="4"/>
  <c r="S3254" i="4"/>
  <c r="U3254" i="4"/>
  <c r="B3255" i="4"/>
  <c r="F3255" i="4"/>
  <c r="I3255" i="4"/>
  <c r="M3255" i="4"/>
  <c r="O3255" i="4"/>
  <c r="Q3255" i="4"/>
  <c r="S3255" i="4"/>
  <c r="U3255" i="4"/>
  <c r="B3256" i="4"/>
  <c r="F3256" i="4"/>
  <c r="I3256" i="4"/>
  <c r="M3256" i="4"/>
  <c r="O3256" i="4"/>
  <c r="Q3256" i="4"/>
  <c r="S3256" i="4"/>
  <c r="U3256" i="4"/>
  <c r="B3257" i="4"/>
  <c r="F3257" i="4"/>
  <c r="I3257" i="4"/>
  <c r="M3257" i="4"/>
  <c r="O3257" i="4"/>
  <c r="Q3257" i="4"/>
  <c r="S3257" i="4"/>
  <c r="U3257" i="4"/>
  <c r="B3258" i="4"/>
  <c r="F3258" i="4"/>
  <c r="I3258" i="4"/>
  <c r="M3258" i="4"/>
  <c r="O3258" i="4"/>
  <c r="Q3258" i="4"/>
  <c r="S3258" i="4"/>
  <c r="U3258" i="4"/>
  <c r="B3259" i="4"/>
  <c r="F3259" i="4"/>
  <c r="I3259" i="4"/>
  <c r="M3259" i="4"/>
  <c r="O3259" i="4"/>
  <c r="Q3259" i="4"/>
  <c r="S3259" i="4"/>
  <c r="U3259" i="4"/>
  <c r="B3260" i="4"/>
  <c r="F3260" i="4"/>
  <c r="I3260" i="4"/>
  <c r="M3260" i="4"/>
  <c r="O3260" i="4"/>
  <c r="Q3260" i="4"/>
  <c r="S3260" i="4"/>
  <c r="U3260" i="4"/>
  <c r="B3261" i="4"/>
  <c r="F3261" i="4"/>
  <c r="I3261" i="4"/>
  <c r="M3261" i="4"/>
  <c r="O3261" i="4"/>
  <c r="Q3261" i="4"/>
  <c r="S3261" i="4"/>
  <c r="U3261" i="4"/>
  <c r="B3262" i="4"/>
  <c r="F3262" i="4"/>
  <c r="I3262" i="4"/>
  <c r="M3262" i="4"/>
  <c r="O3262" i="4"/>
  <c r="Q3262" i="4"/>
  <c r="S3262" i="4"/>
  <c r="U3262" i="4"/>
  <c r="B3263" i="4"/>
  <c r="F3263" i="4"/>
  <c r="I3263" i="4"/>
  <c r="M3263" i="4"/>
  <c r="O3263" i="4"/>
  <c r="Q3263" i="4"/>
  <c r="S3263" i="4"/>
  <c r="U3263" i="4"/>
  <c r="B3264" i="4"/>
  <c r="F3264" i="4"/>
  <c r="I3264" i="4"/>
  <c r="M3264" i="4"/>
  <c r="O3264" i="4"/>
  <c r="Q3264" i="4"/>
  <c r="S3264" i="4"/>
  <c r="U3264" i="4"/>
  <c r="B3265" i="4"/>
  <c r="F3265" i="4"/>
  <c r="I3265" i="4"/>
  <c r="M3265" i="4"/>
  <c r="O3265" i="4"/>
  <c r="Q3265" i="4"/>
  <c r="S3265" i="4"/>
  <c r="U3265" i="4"/>
  <c r="B3266" i="4"/>
  <c r="F3266" i="4"/>
  <c r="I3266" i="4"/>
  <c r="M3266" i="4"/>
  <c r="O3266" i="4"/>
  <c r="Q3266" i="4"/>
  <c r="S3266" i="4"/>
  <c r="U3266" i="4"/>
  <c r="B3267" i="4"/>
  <c r="F3267" i="4"/>
  <c r="I3267" i="4"/>
  <c r="M3267" i="4"/>
  <c r="O3267" i="4"/>
  <c r="Q3267" i="4"/>
  <c r="S3267" i="4"/>
  <c r="U3267" i="4"/>
  <c r="B3268" i="4"/>
  <c r="F3268" i="4"/>
  <c r="I3268" i="4"/>
  <c r="M3268" i="4"/>
  <c r="O3268" i="4"/>
  <c r="Q3268" i="4"/>
  <c r="S3268" i="4"/>
  <c r="U3268" i="4"/>
  <c r="B3269" i="4"/>
  <c r="F3269" i="4"/>
  <c r="I3269" i="4"/>
  <c r="M3269" i="4"/>
  <c r="O3269" i="4"/>
  <c r="Q3269" i="4"/>
  <c r="S3269" i="4"/>
  <c r="U3269" i="4"/>
  <c r="B3270" i="4"/>
  <c r="F3270" i="4"/>
  <c r="I3270" i="4"/>
  <c r="M3270" i="4"/>
  <c r="O3270" i="4"/>
  <c r="Q3270" i="4"/>
  <c r="S3270" i="4"/>
  <c r="U3270" i="4"/>
  <c r="B3271" i="4"/>
  <c r="F3271" i="4"/>
  <c r="I3271" i="4"/>
  <c r="M3271" i="4"/>
  <c r="O3271" i="4"/>
  <c r="Q3271" i="4"/>
  <c r="S3271" i="4"/>
  <c r="U3271" i="4"/>
  <c r="B3272" i="4"/>
  <c r="F3272" i="4"/>
  <c r="I3272" i="4"/>
  <c r="M3272" i="4"/>
  <c r="O3272" i="4"/>
  <c r="Q3272" i="4"/>
  <c r="S3272" i="4"/>
  <c r="U3272" i="4"/>
  <c r="B3273" i="4"/>
  <c r="F3273" i="4"/>
  <c r="I3273" i="4"/>
  <c r="M3273" i="4"/>
  <c r="O3273" i="4"/>
  <c r="Q3273" i="4"/>
  <c r="S3273" i="4"/>
  <c r="U3273" i="4"/>
  <c r="B3274" i="4"/>
  <c r="F3274" i="4"/>
  <c r="I3274" i="4"/>
  <c r="M3274" i="4"/>
  <c r="O3274" i="4"/>
  <c r="Q3274" i="4"/>
  <c r="S3274" i="4"/>
  <c r="U3274" i="4"/>
  <c r="B3275" i="4"/>
  <c r="F3275" i="4"/>
  <c r="I3275" i="4"/>
  <c r="M3275" i="4"/>
  <c r="O3275" i="4"/>
  <c r="Q3275" i="4"/>
  <c r="S3275" i="4"/>
  <c r="U3275" i="4"/>
  <c r="B3276" i="4"/>
  <c r="F3276" i="4"/>
  <c r="I3276" i="4"/>
  <c r="M3276" i="4"/>
  <c r="O3276" i="4"/>
  <c r="Q3276" i="4"/>
  <c r="S3276" i="4"/>
  <c r="U3276" i="4"/>
  <c r="B3277" i="4"/>
  <c r="F3277" i="4"/>
  <c r="I3277" i="4"/>
  <c r="M3277" i="4"/>
  <c r="O3277" i="4"/>
  <c r="Q3277" i="4"/>
  <c r="S3277" i="4"/>
  <c r="U3277" i="4"/>
  <c r="B3278" i="4"/>
  <c r="F3278" i="4"/>
  <c r="I3278" i="4"/>
  <c r="M3278" i="4"/>
  <c r="O3278" i="4"/>
  <c r="Q3278" i="4"/>
  <c r="S3278" i="4"/>
  <c r="U3278" i="4"/>
  <c r="B3279" i="4"/>
  <c r="F3279" i="4"/>
  <c r="I3279" i="4"/>
  <c r="M3279" i="4"/>
  <c r="O3279" i="4"/>
  <c r="Q3279" i="4"/>
  <c r="S3279" i="4"/>
  <c r="U3279" i="4"/>
  <c r="B3280" i="4"/>
  <c r="F3280" i="4"/>
  <c r="I3280" i="4"/>
  <c r="M3280" i="4"/>
  <c r="O3280" i="4"/>
  <c r="Q3280" i="4"/>
  <c r="S3280" i="4"/>
  <c r="U3280" i="4"/>
  <c r="B3281" i="4"/>
  <c r="F3281" i="4"/>
  <c r="I3281" i="4"/>
  <c r="M3281" i="4"/>
  <c r="O3281" i="4"/>
  <c r="Q3281" i="4"/>
  <c r="S3281" i="4"/>
  <c r="U3281" i="4"/>
  <c r="B3282" i="4"/>
  <c r="F3282" i="4"/>
  <c r="I3282" i="4"/>
  <c r="M3282" i="4"/>
  <c r="O3282" i="4"/>
  <c r="Q3282" i="4"/>
  <c r="S3282" i="4"/>
  <c r="U3282" i="4"/>
  <c r="B3283" i="4"/>
  <c r="F3283" i="4"/>
  <c r="I3283" i="4"/>
  <c r="M3283" i="4"/>
  <c r="O3283" i="4"/>
  <c r="Q3283" i="4"/>
  <c r="S3283" i="4"/>
  <c r="U3283" i="4"/>
  <c r="B3284" i="4"/>
  <c r="F3284" i="4"/>
  <c r="I3284" i="4"/>
  <c r="M3284" i="4"/>
  <c r="O3284" i="4"/>
  <c r="Q3284" i="4"/>
  <c r="S3284" i="4"/>
  <c r="U3284" i="4"/>
  <c r="B3285" i="4"/>
  <c r="F3285" i="4"/>
  <c r="I3285" i="4"/>
  <c r="M3285" i="4"/>
  <c r="O3285" i="4"/>
  <c r="Q3285" i="4"/>
  <c r="S3285" i="4"/>
  <c r="U3285" i="4"/>
  <c r="B3286" i="4"/>
  <c r="F3286" i="4"/>
  <c r="I3286" i="4"/>
  <c r="M3286" i="4"/>
  <c r="O3286" i="4"/>
  <c r="Q3286" i="4"/>
  <c r="S3286" i="4"/>
  <c r="U3286" i="4"/>
  <c r="B3287" i="4"/>
  <c r="F3287" i="4"/>
  <c r="I3287" i="4"/>
  <c r="M3287" i="4"/>
  <c r="O3287" i="4"/>
  <c r="Q3287" i="4"/>
  <c r="S3287" i="4"/>
  <c r="U3287" i="4"/>
  <c r="B3288" i="4"/>
  <c r="F3288" i="4"/>
  <c r="I3288" i="4"/>
  <c r="M3288" i="4"/>
  <c r="O3288" i="4"/>
  <c r="Q3288" i="4"/>
  <c r="S3288" i="4"/>
  <c r="U3288" i="4"/>
  <c r="B3289" i="4"/>
  <c r="F3289" i="4"/>
  <c r="I3289" i="4"/>
  <c r="M3289" i="4"/>
  <c r="O3289" i="4"/>
  <c r="Q3289" i="4"/>
  <c r="S3289" i="4"/>
  <c r="U3289" i="4"/>
  <c r="B3290" i="4"/>
  <c r="F3290" i="4"/>
  <c r="I3290" i="4"/>
  <c r="M3290" i="4"/>
  <c r="O3290" i="4"/>
  <c r="Q3290" i="4"/>
  <c r="S3290" i="4"/>
  <c r="U3290" i="4"/>
  <c r="B3291" i="4"/>
  <c r="F3291" i="4"/>
  <c r="I3291" i="4"/>
  <c r="M3291" i="4"/>
  <c r="O3291" i="4"/>
  <c r="Q3291" i="4"/>
  <c r="S3291" i="4"/>
  <c r="U3291" i="4"/>
  <c r="B3292" i="4"/>
  <c r="F3292" i="4"/>
  <c r="I3292" i="4"/>
  <c r="M3292" i="4"/>
  <c r="O3292" i="4"/>
  <c r="Q3292" i="4"/>
  <c r="S3292" i="4"/>
  <c r="U3292" i="4"/>
  <c r="B3293" i="4"/>
  <c r="F3293" i="4"/>
  <c r="I3293" i="4"/>
  <c r="M3293" i="4"/>
  <c r="O3293" i="4"/>
  <c r="Q3293" i="4"/>
  <c r="S3293" i="4"/>
  <c r="U3293" i="4"/>
  <c r="B3294" i="4"/>
  <c r="F3294" i="4"/>
  <c r="I3294" i="4"/>
  <c r="M3294" i="4"/>
  <c r="O3294" i="4"/>
  <c r="Q3294" i="4"/>
  <c r="S3294" i="4"/>
  <c r="U3294" i="4"/>
  <c r="B3295" i="4"/>
  <c r="F3295" i="4"/>
  <c r="I3295" i="4"/>
  <c r="M3295" i="4"/>
  <c r="O3295" i="4"/>
  <c r="Q3295" i="4"/>
  <c r="S3295" i="4"/>
  <c r="U3295" i="4"/>
  <c r="B3296" i="4"/>
  <c r="F3296" i="4"/>
  <c r="I3296" i="4"/>
  <c r="M3296" i="4"/>
  <c r="O3296" i="4"/>
  <c r="Q3296" i="4"/>
  <c r="S3296" i="4"/>
  <c r="U3296" i="4"/>
  <c r="B3297" i="4"/>
  <c r="F3297" i="4"/>
  <c r="I3297" i="4"/>
  <c r="M3297" i="4"/>
  <c r="O3297" i="4"/>
  <c r="Q3297" i="4"/>
  <c r="S3297" i="4"/>
  <c r="U3297" i="4"/>
  <c r="B3298" i="4"/>
  <c r="F3298" i="4"/>
  <c r="I3298" i="4"/>
  <c r="M3298" i="4"/>
  <c r="O3298" i="4"/>
  <c r="Q3298" i="4"/>
  <c r="S3298" i="4"/>
  <c r="U3298" i="4"/>
  <c r="B3299" i="4"/>
  <c r="F3299" i="4"/>
  <c r="I3299" i="4"/>
  <c r="M3299" i="4"/>
  <c r="O3299" i="4"/>
  <c r="Q3299" i="4"/>
  <c r="S3299" i="4"/>
  <c r="U3299" i="4"/>
  <c r="B3300" i="4"/>
  <c r="F3300" i="4"/>
  <c r="I3300" i="4"/>
  <c r="M3300" i="4"/>
  <c r="O3300" i="4"/>
  <c r="Q3300" i="4"/>
  <c r="S3300" i="4"/>
  <c r="U3300" i="4"/>
  <c r="B3301" i="4"/>
  <c r="F3301" i="4"/>
  <c r="I3301" i="4"/>
  <c r="M3301" i="4"/>
  <c r="O3301" i="4"/>
  <c r="Q3301" i="4"/>
  <c r="S3301" i="4"/>
  <c r="U3301" i="4"/>
  <c r="B3302" i="4"/>
  <c r="F3302" i="4"/>
  <c r="I3302" i="4"/>
  <c r="M3302" i="4"/>
  <c r="O3302" i="4"/>
  <c r="Q3302" i="4"/>
  <c r="S3302" i="4"/>
  <c r="U3302" i="4"/>
  <c r="B3303" i="4"/>
  <c r="F3303" i="4"/>
  <c r="I3303" i="4"/>
  <c r="M3303" i="4"/>
  <c r="O3303" i="4"/>
  <c r="Q3303" i="4"/>
  <c r="S3303" i="4"/>
  <c r="U3303" i="4"/>
  <c r="B3304" i="4"/>
  <c r="F3304" i="4"/>
  <c r="I3304" i="4"/>
  <c r="M3304" i="4"/>
  <c r="O3304" i="4"/>
  <c r="Q3304" i="4"/>
  <c r="S3304" i="4"/>
  <c r="U3304" i="4"/>
  <c r="B3305" i="4"/>
  <c r="F3305" i="4"/>
  <c r="I3305" i="4"/>
  <c r="M3305" i="4"/>
  <c r="O3305" i="4"/>
  <c r="Q3305" i="4"/>
  <c r="S3305" i="4"/>
  <c r="U3305" i="4"/>
  <c r="B3306" i="4"/>
  <c r="F3306" i="4"/>
  <c r="I3306" i="4"/>
  <c r="M3306" i="4"/>
  <c r="O3306" i="4"/>
  <c r="Q3306" i="4"/>
  <c r="S3306" i="4"/>
  <c r="U3306" i="4"/>
  <c r="B3307" i="4"/>
  <c r="F3307" i="4"/>
  <c r="I3307" i="4"/>
  <c r="M3307" i="4"/>
  <c r="O3307" i="4"/>
  <c r="Q3307" i="4"/>
  <c r="S3307" i="4"/>
  <c r="U3307" i="4"/>
  <c r="B3308" i="4"/>
  <c r="F3308" i="4"/>
  <c r="I3308" i="4"/>
  <c r="M3308" i="4"/>
  <c r="O3308" i="4"/>
  <c r="Q3308" i="4"/>
  <c r="S3308" i="4"/>
  <c r="U3308" i="4"/>
  <c r="B3309" i="4"/>
  <c r="F3309" i="4"/>
  <c r="I3309" i="4"/>
  <c r="M3309" i="4"/>
  <c r="O3309" i="4"/>
  <c r="Q3309" i="4"/>
  <c r="S3309" i="4"/>
  <c r="U3309" i="4"/>
  <c r="B3310" i="4"/>
  <c r="F3310" i="4"/>
  <c r="I3310" i="4"/>
  <c r="M3310" i="4"/>
  <c r="O3310" i="4"/>
  <c r="Q3310" i="4"/>
  <c r="S3310" i="4"/>
  <c r="U3310" i="4"/>
  <c r="B3311" i="4"/>
  <c r="F3311" i="4"/>
  <c r="I3311" i="4"/>
  <c r="M3311" i="4"/>
  <c r="O3311" i="4"/>
  <c r="Q3311" i="4"/>
  <c r="S3311" i="4"/>
  <c r="U3311" i="4"/>
  <c r="B3312" i="4"/>
  <c r="F3312" i="4"/>
  <c r="I3312" i="4"/>
  <c r="M3312" i="4"/>
  <c r="O3312" i="4"/>
  <c r="Q3312" i="4"/>
  <c r="S3312" i="4"/>
  <c r="U3312" i="4"/>
  <c r="B3313" i="4"/>
  <c r="F3313" i="4"/>
  <c r="I3313" i="4"/>
  <c r="M3313" i="4"/>
  <c r="O3313" i="4"/>
  <c r="Q3313" i="4"/>
  <c r="S3313" i="4"/>
  <c r="U3313" i="4"/>
  <c r="B3314" i="4"/>
  <c r="F3314" i="4"/>
  <c r="I3314" i="4"/>
  <c r="M3314" i="4"/>
  <c r="O3314" i="4"/>
  <c r="Q3314" i="4"/>
  <c r="S3314" i="4"/>
  <c r="U3314" i="4"/>
  <c r="B3315" i="4"/>
  <c r="F3315" i="4"/>
  <c r="I3315" i="4"/>
  <c r="M3315" i="4"/>
  <c r="O3315" i="4"/>
  <c r="Q3315" i="4"/>
  <c r="S3315" i="4"/>
  <c r="U3315" i="4"/>
  <c r="B3316" i="4"/>
  <c r="F3316" i="4"/>
  <c r="I3316" i="4"/>
  <c r="M3316" i="4"/>
  <c r="O3316" i="4"/>
  <c r="Q3316" i="4"/>
  <c r="S3316" i="4"/>
  <c r="U3316" i="4"/>
  <c r="B3317" i="4"/>
  <c r="F3317" i="4"/>
  <c r="I3317" i="4"/>
  <c r="M3317" i="4"/>
  <c r="O3317" i="4"/>
  <c r="Q3317" i="4"/>
  <c r="S3317" i="4"/>
  <c r="U3317" i="4"/>
  <c r="B3318" i="4"/>
  <c r="F3318" i="4"/>
  <c r="I3318" i="4"/>
  <c r="M3318" i="4"/>
  <c r="O3318" i="4"/>
  <c r="Q3318" i="4"/>
  <c r="S3318" i="4"/>
  <c r="U3318" i="4"/>
  <c r="B3319" i="4"/>
  <c r="F3319" i="4"/>
  <c r="I3319" i="4"/>
  <c r="M3319" i="4"/>
  <c r="O3319" i="4"/>
  <c r="Q3319" i="4"/>
  <c r="S3319" i="4"/>
  <c r="U3319" i="4"/>
  <c r="B3320" i="4"/>
  <c r="F3320" i="4"/>
  <c r="I3320" i="4"/>
  <c r="M3320" i="4"/>
  <c r="O3320" i="4"/>
  <c r="Q3320" i="4"/>
  <c r="S3320" i="4"/>
  <c r="U3320" i="4"/>
  <c r="B3321" i="4"/>
  <c r="F3321" i="4"/>
  <c r="I3321" i="4"/>
  <c r="M3321" i="4"/>
  <c r="O3321" i="4"/>
  <c r="Q3321" i="4"/>
  <c r="S3321" i="4"/>
  <c r="U3321" i="4"/>
  <c r="B3322" i="4"/>
  <c r="F3322" i="4"/>
  <c r="I3322" i="4"/>
  <c r="M3322" i="4"/>
  <c r="O3322" i="4"/>
  <c r="Q3322" i="4"/>
  <c r="S3322" i="4"/>
  <c r="U3322" i="4"/>
  <c r="B3323" i="4"/>
  <c r="F3323" i="4"/>
  <c r="I3323" i="4"/>
  <c r="M3323" i="4"/>
  <c r="O3323" i="4"/>
  <c r="Q3323" i="4"/>
  <c r="S3323" i="4"/>
  <c r="U3323" i="4"/>
  <c r="B3324" i="4"/>
  <c r="F3324" i="4"/>
  <c r="I3324" i="4"/>
  <c r="M3324" i="4"/>
  <c r="O3324" i="4"/>
  <c r="Q3324" i="4"/>
  <c r="S3324" i="4"/>
  <c r="U3324" i="4"/>
  <c r="B3325" i="4"/>
  <c r="F3325" i="4"/>
  <c r="I3325" i="4"/>
  <c r="M3325" i="4"/>
  <c r="O3325" i="4"/>
  <c r="Q3325" i="4"/>
  <c r="S3325" i="4"/>
  <c r="U3325" i="4"/>
  <c r="B3326" i="4"/>
  <c r="F3326" i="4"/>
  <c r="I3326" i="4"/>
  <c r="M3326" i="4"/>
  <c r="O3326" i="4"/>
  <c r="Q3326" i="4"/>
  <c r="S3326" i="4"/>
  <c r="U3326" i="4"/>
  <c r="B3327" i="4"/>
  <c r="F3327" i="4"/>
  <c r="I3327" i="4"/>
  <c r="M3327" i="4"/>
  <c r="O3327" i="4"/>
  <c r="Q3327" i="4"/>
  <c r="S3327" i="4"/>
  <c r="U3327" i="4"/>
  <c r="B3328" i="4"/>
  <c r="F3328" i="4"/>
  <c r="I3328" i="4"/>
  <c r="M3328" i="4"/>
  <c r="O3328" i="4"/>
  <c r="Q3328" i="4"/>
  <c r="S3328" i="4"/>
  <c r="U3328" i="4"/>
  <c r="B3329" i="4"/>
  <c r="F3329" i="4"/>
  <c r="I3329" i="4"/>
  <c r="M3329" i="4"/>
  <c r="O3329" i="4"/>
  <c r="Q3329" i="4"/>
  <c r="S3329" i="4"/>
  <c r="U3329" i="4"/>
  <c r="B3330" i="4"/>
  <c r="F3330" i="4"/>
  <c r="I3330" i="4"/>
  <c r="M3330" i="4"/>
  <c r="O3330" i="4"/>
  <c r="Q3330" i="4"/>
  <c r="S3330" i="4"/>
  <c r="U3330" i="4"/>
  <c r="B3331" i="4"/>
  <c r="F3331" i="4"/>
  <c r="I3331" i="4"/>
  <c r="M3331" i="4"/>
  <c r="O3331" i="4"/>
  <c r="Q3331" i="4"/>
  <c r="S3331" i="4"/>
  <c r="U3331" i="4"/>
  <c r="B3332" i="4"/>
  <c r="F3332" i="4"/>
  <c r="I3332" i="4"/>
  <c r="M3332" i="4"/>
  <c r="O3332" i="4"/>
  <c r="Q3332" i="4"/>
  <c r="S3332" i="4"/>
  <c r="U3332" i="4"/>
  <c r="B3333" i="4"/>
  <c r="F3333" i="4"/>
  <c r="I3333" i="4"/>
  <c r="M3333" i="4"/>
  <c r="O3333" i="4"/>
  <c r="Q3333" i="4"/>
  <c r="S3333" i="4"/>
  <c r="U3333" i="4"/>
  <c r="B3334" i="4"/>
  <c r="F3334" i="4"/>
  <c r="I3334" i="4"/>
  <c r="M3334" i="4"/>
  <c r="O3334" i="4"/>
  <c r="Q3334" i="4"/>
  <c r="S3334" i="4"/>
  <c r="U3334" i="4"/>
  <c r="B3335" i="4"/>
  <c r="F3335" i="4"/>
  <c r="I3335" i="4"/>
  <c r="M3335" i="4"/>
  <c r="O3335" i="4"/>
  <c r="Q3335" i="4"/>
  <c r="S3335" i="4"/>
  <c r="U3335" i="4"/>
  <c r="B3336" i="4"/>
  <c r="F3336" i="4"/>
  <c r="I3336" i="4"/>
  <c r="M3336" i="4"/>
  <c r="O3336" i="4"/>
  <c r="Q3336" i="4"/>
  <c r="S3336" i="4"/>
  <c r="U3336" i="4"/>
  <c r="B3337" i="4"/>
  <c r="F3337" i="4"/>
  <c r="I3337" i="4"/>
  <c r="M3337" i="4"/>
  <c r="O3337" i="4"/>
  <c r="Q3337" i="4"/>
  <c r="S3337" i="4"/>
  <c r="U3337" i="4"/>
  <c r="B3338" i="4"/>
  <c r="F3338" i="4"/>
  <c r="I3338" i="4"/>
  <c r="M3338" i="4"/>
  <c r="O3338" i="4"/>
  <c r="Q3338" i="4"/>
  <c r="S3338" i="4"/>
  <c r="U3338" i="4"/>
  <c r="B3339" i="4"/>
  <c r="F3339" i="4"/>
  <c r="I3339" i="4"/>
  <c r="M3339" i="4"/>
  <c r="O3339" i="4"/>
  <c r="Q3339" i="4"/>
  <c r="S3339" i="4"/>
  <c r="U3339" i="4"/>
  <c r="B3340" i="4"/>
  <c r="F3340" i="4"/>
  <c r="I3340" i="4"/>
  <c r="M3340" i="4"/>
  <c r="O3340" i="4"/>
  <c r="Q3340" i="4"/>
  <c r="S3340" i="4"/>
  <c r="U3340" i="4"/>
  <c r="B3341" i="4"/>
  <c r="F3341" i="4"/>
  <c r="I3341" i="4"/>
  <c r="M3341" i="4"/>
  <c r="O3341" i="4"/>
  <c r="Q3341" i="4"/>
  <c r="S3341" i="4"/>
  <c r="U3341" i="4"/>
  <c r="B3342" i="4"/>
  <c r="F3342" i="4"/>
  <c r="I3342" i="4"/>
  <c r="M3342" i="4"/>
  <c r="O3342" i="4"/>
  <c r="Q3342" i="4"/>
  <c r="S3342" i="4"/>
  <c r="U3342" i="4"/>
  <c r="B3343" i="4"/>
  <c r="F3343" i="4"/>
  <c r="I3343" i="4"/>
  <c r="M3343" i="4"/>
  <c r="O3343" i="4"/>
  <c r="Q3343" i="4"/>
  <c r="S3343" i="4"/>
  <c r="U3343" i="4"/>
  <c r="B3344" i="4"/>
  <c r="F3344" i="4"/>
  <c r="I3344" i="4"/>
  <c r="M3344" i="4"/>
  <c r="O3344" i="4"/>
  <c r="Q3344" i="4"/>
  <c r="S3344" i="4"/>
  <c r="U3344" i="4"/>
  <c r="B3345" i="4"/>
  <c r="F3345" i="4"/>
  <c r="I3345" i="4"/>
  <c r="M3345" i="4"/>
  <c r="O3345" i="4"/>
  <c r="Q3345" i="4"/>
  <c r="S3345" i="4"/>
  <c r="U3345" i="4"/>
  <c r="B3346" i="4"/>
  <c r="F3346" i="4"/>
  <c r="I3346" i="4"/>
  <c r="M3346" i="4"/>
  <c r="O3346" i="4"/>
  <c r="Q3346" i="4"/>
  <c r="S3346" i="4"/>
  <c r="U3346" i="4"/>
  <c r="B3347" i="4"/>
  <c r="F3347" i="4"/>
  <c r="I3347" i="4"/>
  <c r="M3347" i="4"/>
  <c r="O3347" i="4"/>
  <c r="Q3347" i="4"/>
  <c r="S3347" i="4"/>
  <c r="U3347" i="4"/>
  <c r="B3348" i="4"/>
  <c r="F3348" i="4"/>
  <c r="I3348" i="4"/>
  <c r="M3348" i="4"/>
  <c r="O3348" i="4"/>
  <c r="Q3348" i="4"/>
  <c r="S3348" i="4"/>
  <c r="U3348" i="4"/>
  <c r="B3349" i="4"/>
  <c r="F3349" i="4"/>
  <c r="I3349" i="4"/>
  <c r="M3349" i="4"/>
  <c r="O3349" i="4"/>
  <c r="Q3349" i="4"/>
  <c r="S3349" i="4"/>
  <c r="U3349" i="4"/>
  <c r="B3350" i="4"/>
  <c r="F3350" i="4"/>
  <c r="I3350" i="4"/>
  <c r="M3350" i="4"/>
  <c r="O3350" i="4"/>
  <c r="Q3350" i="4"/>
  <c r="S3350" i="4"/>
  <c r="U3350" i="4"/>
  <c r="B3351" i="4"/>
  <c r="F3351" i="4"/>
  <c r="I3351" i="4"/>
  <c r="M3351" i="4"/>
  <c r="O3351" i="4"/>
  <c r="Q3351" i="4"/>
  <c r="S3351" i="4"/>
  <c r="U3351" i="4"/>
  <c r="B3352" i="4"/>
  <c r="F3352" i="4"/>
  <c r="I3352" i="4"/>
  <c r="M3352" i="4"/>
  <c r="O3352" i="4"/>
  <c r="Q3352" i="4"/>
  <c r="S3352" i="4"/>
  <c r="U3352" i="4"/>
  <c r="B3353" i="4"/>
  <c r="F3353" i="4"/>
  <c r="I3353" i="4"/>
  <c r="M3353" i="4"/>
  <c r="O3353" i="4"/>
  <c r="Q3353" i="4"/>
  <c r="S3353" i="4"/>
  <c r="U3353" i="4"/>
  <c r="B3354" i="4"/>
  <c r="F3354" i="4"/>
  <c r="I3354" i="4"/>
  <c r="M3354" i="4"/>
  <c r="O3354" i="4"/>
  <c r="Q3354" i="4"/>
  <c r="S3354" i="4"/>
  <c r="U3354" i="4"/>
  <c r="B3355" i="4"/>
  <c r="F3355" i="4"/>
  <c r="I3355" i="4"/>
  <c r="M3355" i="4"/>
  <c r="O3355" i="4"/>
  <c r="Q3355" i="4"/>
  <c r="S3355" i="4"/>
  <c r="U3355" i="4"/>
  <c r="B3356" i="4"/>
  <c r="F3356" i="4"/>
  <c r="I3356" i="4"/>
  <c r="M3356" i="4"/>
  <c r="O3356" i="4"/>
  <c r="Q3356" i="4"/>
  <c r="S3356" i="4"/>
  <c r="U3356" i="4"/>
  <c r="B3357" i="4"/>
  <c r="F3357" i="4"/>
  <c r="I3357" i="4"/>
  <c r="M3357" i="4"/>
  <c r="O3357" i="4"/>
  <c r="Q3357" i="4"/>
  <c r="S3357" i="4"/>
  <c r="U3357" i="4"/>
  <c r="B3358" i="4"/>
  <c r="F3358" i="4"/>
  <c r="I3358" i="4"/>
  <c r="M3358" i="4"/>
  <c r="O3358" i="4"/>
  <c r="Q3358" i="4"/>
  <c r="S3358" i="4"/>
  <c r="U3358" i="4"/>
  <c r="B3359" i="4"/>
  <c r="F3359" i="4"/>
  <c r="I3359" i="4"/>
  <c r="M3359" i="4"/>
  <c r="O3359" i="4"/>
  <c r="Q3359" i="4"/>
  <c r="S3359" i="4"/>
  <c r="U3359" i="4"/>
  <c r="B3360" i="4"/>
  <c r="F3360" i="4"/>
  <c r="I3360" i="4"/>
  <c r="M3360" i="4"/>
  <c r="O3360" i="4"/>
  <c r="Q3360" i="4"/>
  <c r="S3360" i="4"/>
  <c r="U3360" i="4"/>
  <c r="B3361" i="4"/>
  <c r="F3361" i="4"/>
  <c r="I3361" i="4"/>
  <c r="M3361" i="4"/>
  <c r="O3361" i="4"/>
  <c r="Q3361" i="4"/>
  <c r="S3361" i="4"/>
  <c r="U3361" i="4"/>
  <c r="B3362" i="4"/>
  <c r="F3362" i="4"/>
  <c r="I3362" i="4"/>
  <c r="M3362" i="4"/>
  <c r="O3362" i="4"/>
  <c r="Q3362" i="4"/>
  <c r="S3362" i="4"/>
  <c r="U3362" i="4"/>
  <c r="B3363" i="4"/>
  <c r="F3363" i="4"/>
  <c r="I3363" i="4"/>
  <c r="M3363" i="4"/>
  <c r="O3363" i="4"/>
  <c r="Q3363" i="4"/>
  <c r="S3363" i="4"/>
  <c r="U3363" i="4"/>
  <c r="B3364" i="4"/>
  <c r="F3364" i="4"/>
  <c r="I3364" i="4"/>
  <c r="M3364" i="4"/>
  <c r="O3364" i="4"/>
  <c r="Q3364" i="4"/>
  <c r="S3364" i="4"/>
  <c r="U3364" i="4"/>
  <c r="B3365" i="4"/>
  <c r="F3365" i="4"/>
  <c r="I3365" i="4"/>
  <c r="M3365" i="4"/>
  <c r="O3365" i="4"/>
  <c r="Q3365" i="4"/>
  <c r="S3365" i="4"/>
  <c r="U3365" i="4"/>
  <c r="B3366" i="4"/>
  <c r="F3366" i="4"/>
  <c r="I3366" i="4"/>
  <c r="M3366" i="4"/>
  <c r="O3366" i="4"/>
  <c r="Q3366" i="4"/>
  <c r="S3366" i="4"/>
  <c r="U3366" i="4"/>
  <c r="B3367" i="4"/>
  <c r="F3367" i="4"/>
  <c r="I3367" i="4"/>
  <c r="M3367" i="4"/>
  <c r="O3367" i="4"/>
  <c r="Q3367" i="4"/>
  <c r="S3367" i="4"/>
  <c r="U3367" i="4"/>
  <c r="B3368" i="4"/>
  <c r="F3368" i="4"/>
  <c r="I3368" i="4"/>
  <c r="M3368" i="4"/>
  <c r="O3368" i="4"/>
  <c r="Q3368" i="4"/>
  <c r="S3368" i="4"/>
  <c r="U3368" i="4"/>
  <c r="B3369" i="4"/>
  <c r="F3369" i="4"/>
  <c r="I3369" i="4"/>
  <c r="M3369" i="4"/>
  <c r="O3369" i="4"/>
  <c r="Q3369" i="4"/>
  <c r="S3369" i="4"/>
  <c r="U3369" i="4"/>
  <c r="B3370" i="4"/>
  <c r="F3370" i="4"/>
  <c r="I3370" i="4"/>
  <c r="M3370" i="4"/>
  <c r="O3370" i="4"/>
  <c r="Q3370" i="4"/>
  <c r="S3370" i="4"/>
  <c r="U3370" i="4"/>
  <c r="B3371" i="4"/>
  <c r="F3371" i="4"/>
  <c r="I3371" i="4"/>
  <c r="M3371" i="4"/>
  <c r="O3371" i="4"/>
  <c r="Q3371" i="4"/>
  <c r="S3371" i="4"/>
  <c r="U3371" i="4"/>
  <c r="B3372" i="4"/>
  <c r="F3372" i="4"/>
  <c r="I3372" i="4"/>
  <c r="M3372" i="4"/>
  <c r="O3372" i="4"/>
  <c r="Q3372" i="4"/>
  <c r="S3372" i="4"/>
  <c r="U3372" i="4"/>
  <c r="B3373" i="4"/>
  <c r="F3373" i="4"/>
  <c r="I3373" i="4"/>
  <c r="M3373" i="4"/>
  <c r="O3373" i="4"/>
  <c r="Q3373" i="4"/>
  <c r="S3373" i="4"/>
  <c r="U3373" i="4"/>
  <c r="B3374" i="4"/>
  <c r="F3374" i="4"/>
  <c r="I3374" i="4"/>
  <c r="M3374" i="4"/>
  <c r="O3374" i="4"/>
  <c r="Q3374" i="4"/>
  <c r="S3374" i="4"/>
  <c r="U3374" i="4"/>
  <c r="B3375" i="4"/>
  <c r="F3375" i="4"/>
  <c r="I3375" i="4"/>
  <c r="M3375" i="4"/>
  <c r="O3375" i="4"/>
  <c r="Q3375" i="4"/>
  <c r="S3375" i="4"/>
  <c r="U3375" i="4"/>
  <c r="B3376" i="4"/>
  <c r="F3376" i="4"/>
  <c r="I3376" i="4"/>
  <c r="M3376" i="4"/>
  <c r="O3376" i="4"/>
  <c r="Q3376" i="4"/>
  <c r="S3376" i="4"/>
  <c r="U3376" i="4"/>
  <c r="B3377" i="4"/>
  <c r="F3377" i="4"/>
  <c r="I3377" i="4"/>
  <c r="M3377" i="4"/>
  <c r="O3377" i="4"/>
  <c r="Q3377" i="4"/>
  <c r="S3377" i="4"/>
  <c r="U3377" i="4"/>
  <c r="B3378" i="4"/>
  <c r="F3378" i="4"/>
  <c r="I3378" i="4"/>
  <c r="M3378" i="4"/>
  <c r="O3378" i="4"/>
  <c r="Q3378" i="4"/>
  <c r="S3378" i="4"/>
  <c r="U3378" i="4"/>
  <c r="B3379" i="4"/>
  <c r="F3379" i="4"/>
  <c r="I3379" i="4"/>
  <c r="M3379" i="4"/>
  <c r="O3379" i="4"/>
  <c r="Q3379" i="4"/>
  <c r="S3379" i="4"/>
  <c r="U3379" i="4"/>
  <c r="B3380" i="4"/>
  <c r="F3380" i="4"/>
  <c r="I3380" i="4"/>
  <c r="M3380" i="4"/>
  <c r="O3380" i="4"/>
  <c r="Q3380" i="4"/>
  <c r="S3380" i="4"/>
  <c r="U3380" i="4"/>
  <c r="B3381" i="4"/>
  <c r="F3381" i="4"/>
  <c r="I3381" i="4"/>
  <c r="M3381" i="4"/>
  <c r="O3381" i="4"/>
  <c r="Q3381" i="4"/>
  <c r="S3381" i="4"/>
  <c r="U3381" i="4"/>
  <c r="B3382" i="4"/>
  <c r="F3382" i="4"/>
  <c r="I3382" i="4"/>
  <c r="M3382" i="4"/>
  <c r="O3382" i="4"/>
  <c r="Q3382" i="4"/>
  <c r="S3382" i="4"/>
  <c r="U3382" i="4"/>
  <c r="B3383" i="4"/>
  <c r="F3383" i="4"/>
  <c r="I3383" i="4"/>
  <c r="M3383" i="4"/>
  <c r="O3383" i="4"/>
  <c r="Q3383" i="4"/>
  <c r="S3383" i="4"/>
  <c r="U3383" i="4"/>
  <c r="B3384" i="4"/>
  <c r="F3384" i="4"/>
  <c r="I3384" i="4"/>
  <c r="M3384" i="4"/>
  <c r="O3384" i="4"/>
  <c r="Q3384" i="4"/>
  <c r="S3384" i="4"/>
  <c r="U3384" i="4"/>
  <c r="B3385" i="4"/>
  <c r="F3385" i="4"/>
  <c r="I3385" i="4"/>
  <c r="M3385" i="4"/>
  <c r="O3385" i="4"/>
  <c r="Q3385" i="4"/>
  <c r="S3385" i="4"/>
  <c r="U3385" i="4"/>
  <c r="B3386" i="4"/>
  <c r="F3386" i="4"/>
  <c r="I3386" i="4"/>
  <c r="M3386" i="4"/>
  <c r="O3386" i="4"/>
  <c r="Q3386" i="4"/>
  <c r="S3386" i="4"/>
  <c r="U3386" i="4"/>
  <c r="B3387" i="4"/>
  <c r="F3387" i="4"/>
  <c r="I3387" i="4"/>
  <c r="M3387" i="4"/>
  <c r="O3387" i="4"/>
  <c r="Q3387" i="4"/>
  <c r="S3387" i="4"/>
  <c r="U3387" i="4"/>
  <c r="B3388" i="4"/>
  <c r="F3388" i="4"/>
  <c r="I3388" i="4"/>
  <c r="M3388" i="4"/>
  <c r="O3388" i="4"/>
  <c r="Q3388" i="4"/>
  <c r="S3388" i="4"/>
  <c r="U3388" i="4"/>
  <c r="B3389" i="4"/>
  <c r="F3389" i="4"/>
  <c r="I3389" i="4"/>
  <c r="M3389" i="4"/>
  <c r="O3389" i="4"/>
  <c r="Q3389" i="4"/>
  <c r="S3389" i="4"/>
  <c r="U3389" i="4"/>
  <c r="B3390" i="4"/>
  <c r="F3390" i="4"/>
  <c r="I3390" i="4"/>
  <c r="M3390" i="4"/>
  <c r="O3390" i="4"/>
  <c r="Q3390" i="4"/>
  <c r="S3390" i="4"/>
  <c r="U3390" i="4"/>
  <c r="B3391" i="4"/>
  <c r="F3391" i="4"/>
  <c r="I3391" i="4"/>
  <c r="M3391" i="4"/>
  <c r="O3391" i="4"/>
  <c r="Q3391" i="4"/>
  <c r="S3391" i="4"/>
  <c r="U3391" i="4"/>
  <c r="B3392" i="4"/>
  <c r="F3392" i="4"/>
  <c r="I3392" i="4"/>
  <c r="M3392" i="4"/>
  <c r="O3392" i="4"/>
  <c r="Q3392" i="4"/>
  <c r="S3392" i="4"/>
  <c r="U3392" i="4"/>
  <c r="B3393" i="4"/>
  <c r="F3393" i="4"/>
  <c r="I3393" i="4"/>
  <c r="M3393" i="4"/>
  <c r="O3393" i="4"/>
  <c r="Q3393" i="4"/>
  <c r="S3393" i="4"/>
  <c r="U3393" i="4"/>
  <c r="B3394" i="4"/>
  <c r="F3394" i="4"/>
  <c r="I3394" i="4"/>
  <c r="M3394" i="4"/>
  <c r="O3394" i="4"/>
  <c r="Q3394" i="4"/>
  <c r="S3394" i="4"/>
  <c r="U3394" i="4"/>
  <c r="B3395" i="4"/>
  <c r="F3395" i="4"/>
  <c r="I3395" i="4"/>
  <c r="M3395" i="4"/>
  <c r="O3395" i="4"/>
  <c r="Q3395" i="4"/>
  <c r="S3395" i="4"/>
  <c r="U3395" i="4"/>
  <c r="B3396" i="4"/>
  <c r="F3396" i="4"/>
  <c r="I3396" i="4"/>
  <c r="M3396" i="4"/>
  <c r="O3396" i="4"/>
  <c r="Q3396" i="4"/>
  <c r="S3396" i="4"/>
  <c r="U3396" i="4"/>
  <c r="B3397" i="4"/>
  <c r="F3397" i="4"/>
  <c r="I3397" i="4"/>
  <c r="M3397" i="4"/>
  <c r="O3397" i="4"/>
  <c r="Q3397" i="4"/>
  <c r="S3397" i="4"/>
  <c r="U3397" i="4"/>
  <c r="B3398" i="4"/>
  <c r="F3398" i="4"/>
  <c r="I3398" i="4"/>
  <c r="M3398" i="4"/>
  <c r="O3398" i="4"/>
  <c r="Q3398" i="4"/>
  <c r="S3398" i="4"/>
  <c r="U3398" i="4"/>
  <c r="B3399" i="4"/>
  <c r="F3399" i="4"/>
  <c r="I3399" i="4"/>
  <c r="M3399" i="4"/>
  <c r="O3399" i="4"/>
  <c r="Q3399" i="4"/>
  <c r="S3399" i="4"/>
  <c r="U3399" i="4"/>
  <c r="B3400" i="4"/>
  <c r="F3400" i="4"/>
  <c r="I3400" i="4"/>
  <c r="M3400" i="4"/>
  <c r="O3400" i="4"/>
  <c r="Q3400" i="4"/>
  <c r="S3400" i="4"/>
  <c r="U3400" i="4"/>
  <c r="B3401" i="4"/>
  <c r="F3401" i="4"/>
  <c r="I3401" i="4"/>
  <c r="M3401" i="4"/>
  <c r="O3401" i="4"/>
  <c r="Q3401" i="4"/>
  <c r="S3401" i="4"/>
  <c r="U3401" i="4"/>
  <c r="B3402" i="4"/>
  <c r="F3402" i="4"/>
  <c r="I3402" i="4"/>
  <c r="M3402" i="4"/>
  <c r="O3402" i="4"/>
  <c r="Q3402" i="4"/>
  <c r="S3402" i="4"/>
  <c r="U3402" i="4"/>
  <c r="B3403" i="4"/>
  <c r="F3403" i="4"/>
  <c r="I3403" i="4"/>
  <c r="M3403" i="4"/>
  <c r="O3403" i="4"/>
  <c r="Q3403" i="4"/>
  <c r="S3403" i="4"/>
  <c r="U3403" i="4"/>
  <c r="B3404" i="4"/>
  <c r="F3404" i="4"/>
  <c r="I3404" i="4"/>
  <c r="M3404" i="4"/>
  <c r="O3404" i="4"/>
  <c r="Q3404" i="4"/>
  <c r="S3404" i="4"/>
  <c r="U3404" i="4"/>
  <c r="B3405" i="4"/>
  <c r="F3405" i="4"/>
  <c r="I3405" i="4"/>
  <c r="M3405" i="4"/>
  <c r="O3405" i="4"/>
  <c r="Q3405" i="4"/>
  <c r="S3405" i="4"/>
  <c r="U3405" i="4"/>
  <c r="B3406" i="4"/>
  <c r="F3406" i="4"/>
  <c r="I3406" i="4"/>
  <c r="M3406" i="4"/>
  <c r="O3406" i="4"/>
  <c r="Q3406" i="4"/>
  <c r="S3406" i="4"/>
  <c r="U3406" i="4"/>
  <c r="B3407" i="4"/>
  <c r="F3407" i="4"/>
  <c r="I3407" i="4"/>
  <c r="M3407" i="4"/>
  <c r="O3407" i="4"/>
  <c r="Q3407" i="4"/>
  <c r="S3407" i="4"/>
  <c r="U3407" i="4"/>
  <c r="B3408" i="4"/>
  <c r="F3408" i="4"/>
  <c r="I3408" i="4"/>
  <c r="M3408" i="4"/>
  <c r="O3408" i="4"/>
  <c r="Q3408" i="4"/>
  <c r="S3408" i="4"/>
  <c r="U3408" i="4"/>
  <c r="B3409" i="4"/>
  <c r="F3409" i="4"/>
  <c r="I3409" i="4"/>
  <c r="M3409" i="4"/>
  <c r="O3409" i="4"/>
  <c r="Q3409" i="4"/>
  <c r="S3409" i="4"/>
  <c r="U3409" i="4"/>
  <c r="B3410" i="4"/>
  <c r="F3410" i="4"/>
  <c r="I3410" i="4"/>
  <c r="M3410" i="4"/>
  <c r="O3410" i="4"/>
  <c r="Q3410" i="4"/>
  <c r="S3410" i="4"/>
  <c r="U3410" i="4"/>
  <c r="B3411" i="4"/>
  <c r="F3411" i="4"/>
  <c r="I3411" i="4"/>
  <c r="M3411" i="4"/>
  <c r="O3411" i="4"/>
  <c r="Q3411" i="4"/>
  <c r="S3411" i="4"/>
  <c r="U3411" i="4"/>
  <c r="B3412" i="4"/>
  <c r="F3412" i="4"/>
  <c r="I3412" i="4"/>
  <c r="M3412" i="4"/>
  <c r="O3412" i="4"/>
  <c r="Q3412" i="4"/>
  <c r="S3412" i="4"/>
  <c r="U3412" i="4"/>
  <c r="B3413" i="4"/>
  <c r="F3413" i="4"/>
  <c r="I3413" i="4"/>
  <c r="M3413" i="4"/>
  <c r="O3413" i="4"/>
  <c r="Q3413" i="4"/>
  <c r="S3413" i="4"/>
  <c r="U3413" i="4"/>
  <c r="B3414" i="4"/>
  <c r="F3414" i="4"/>
  <c r="I3414" i="4"/>
  <c r="M3414" i="4"/>
  <c r="O3414" i="4"/>
  <c r="Q3414" i="4"/>
  <c r="S3414" i="4"/>
  <c r="U3414" i="4"/>
  <c r="B3415" i="4"/>
  <c r="F3415" i="4"/>
  <c r="I3415" i="4"/>
  <c r="M3415" i="4"/>
  <c r="O3415" i="4"/>
  <c r="Q3415" i="4"/>
  <c r="S3415" i="4"/>
  <c r="U3415" i="4"/>
  <c r="B3416" i="4"/>
  <c r="F3416" i="4"/>
  <c r="I3416" i="4"/>
  <c r="M3416" i="4"/>
  <c r="O3416" i="4"/>
  <c r="Q3416" i="4"/>
  <c r="S3416" i="4"/>
  <c r="U3416" i="4"/>
  <c r="B3417" i="4"/>
  <c r="F3417" i="4"/>
  <c r="I3417" i="4"/>
  <c r="M3417" i="4"/>
  <c r="O3417" i="4"/>
  <c r="Q3417" i="4"/>
  <c r="S3417" i="4"/>
  <c r="U3417" i="4"/>
  <c r="B3418" i="4"/>
  <c r="F3418" i="4"/>
  <c r="I3418" i="4"/>
  <c r="M3418" i="4"/>
  <c r="O3418" i="4"/>
  <c r="Q3418" i="4"/>
  <c r="S3418" i="4"/>
  <c r="U3418" i="4"/>
  <c r="B3419" i="4"/>
  <c r="F3419" i="4"/>
  <c r="I3419" i="4"/>
  <c r="M3419" i="4"/>
  <c r="O3419" i="4"/>
  <c r="Q3419" i="4"/>
  <c r="S3419" i="4"/>
  <c r="U3419" i="4"/>
  <c r="B3420" i="4"/>
  <c r="F3420" i="4"/>
  <c r="I3420" i="4"/>
  <c r="M3420" i="4"/>
  <c r="O3420" i="4"/>
  <c r="Q3420" i="4"/>
  <c r="S3420" i="4"/>
  <c r="U3420" i="4"/>
  <c r="B3421" i="4"/>
  <c r="F3421" i="4"/>
  <c r="I3421" i="4"/>
  <c r="M3421" i="4"/>
  <c r="O3421" i="4"/>
  <c r="Q3421" i="4"/>
  <c r="S3421" i="4"/>
  <c r="U3421" i="4"/>
  <c r="B3422" i="4"/>
  <c r="F3422" i="4"/>
  <c r="I3422" i="4"/>
  <c r="M3422" i="4"/>
  <c r="O3422" i="4"/>
  <c r="Q3422" i="4"/>
  <c r="S3422" i="4"/>
  <c r="U3422" i="4"/>
  <c r="B3423" i="4"/>
  <c r="F3423" i="4"/>
  <c r="I3423" i="4"/>
  <c r="M3423" i="4"/>
  <c r="O3423" i="4"/>
  <c r="Q3423" i="4"/>
  <c r="S3423" i="4"/>
  <c r="U3423" i="4"/>
  <c r="B3424" i="4"/>
  <c r="F3424" i="4"/>
  <c r="I3424" i="4"/>
  <c r="M3424" i="4"/>
  <c r="O3424" i="4"/>
  <c r="Q3424" i="4"/>
  <c r="S3424" i="4"/>
  <c r="U3424" i="4"/>
  <c r="B3425" i="4"/>
  <c r="F3425" i="4"/>
  <c r="I3425" i="4"/>
  <c r="M3425" i="4"/>
  <c r="O3425" i="4"/>
  <c r="Q3425" i="4"/>
  <c r="S3425" i="4"/>
  <c r="U3425" i="4"/>
  <c r="B3426" i="4"/>
  <c r="F3426" i="4"/>
  <c r="I3426" i="4"/>
  <c r="M3426" i="4"/>
  <c r="O3426" i="4"/>
  <c r="Q3426" i="4"/>
  <c r="S3426" i="4"/>
  <c r="U3426" i="4"/>
  <c r="B3427" i="4"/>
  <c r="F3427" i="4"/>
  <c r="I3427" i="4"/>
  <c r="M3427" i="4"/>
  <c r="O3427" i="4"/>
  <c r="Q3427" i="4"/>
  <c r="S3427" i="4"/>
  <c r="U3427" i="4"/>
  <c r="B3428" i="4"/>
  <c r="F3428" i="4"/>
  <c r="I3428" i="4"/>
  <c r="M3428" i="4"/>
  <c r="O3428" i="4"/>
  <c r="Q3428" i="4"/>
  <c r="S3428" i="4"/>
  <c r="U3428" i="4"/>
  <c r="B3429" i="4"/>
  <c r="F3429" i="4"/>
  <c r="I3429" i="4"/>
  <c r="M3429" i="4"/>
  <c r="O3429" i="4"/>
  <c r="Q3429" i="4"/>
  <c r="S3429" i="4"/>
  <c r="U3429" i="4"/>
  <c r="B3430" i="4"/>
  <c r="F3430" i="4"/>
  <c r="I3430" i="4"/>
  <c r="M3430" i="4"/>
  <c r="O3430" i="4"/>
  <c r="Q3430" i="4"/>
  <c r="S3430" i="4"/>
  <c r="U3430" i="4"/>
  <c r="B3431" i="4"/>
  <c r="F3431" i="4"/>
  <c r="I3431" i="4"/>
  <c r="M3431" i="4"/>
  <c r="O3431" i="4"/>
  <c r="Q3431" i="4"/>
  <c r="S3431" i="4"/>
  <c r="U3431" i="4"/>
  <c r="B3432" i="4"/>
  <c r="F3432" i="4"/>
  <c r="I3432" i="4"/>
  <c r="M3432" i="4"/>
  <c r="O3432" i="4"/>
  <c r="Q3432" i="4"/>
  <c r="S3432" i="4"/>
  <c r="U3432" i="4"/>
  <c r="B3433" i="4"/>
  <c r="F3433" i="4"/>
  <c r="I3433" i="4"/>
  <c r="M3433" i="4"/>
  <c r="O3433" i="4"/>
  <c r="Q3433" i="4"/>
  <c r="S3433" i="4"/>
  <c r="U3433" i="4"/>
  <c r="B3434" i="4"/>
  <c r="F3434" i="4"/>
  <c r="I3434" i="4"/>
  <c r="M3434" i="4"/>
  <c r="O3434" i="4"/>
  <c r="Q3434" i="4"/>
  <c r="S3434" i="4"/>
  <c r="U3434" i="4"/>
  <c r="B3435" i="4"/>
  <c r="F3435" i="4"/>
  <c r="I3435" i="4"/>
  <c r="M3435" i="4"/>
  <c r="O3435" i="4"/>
  <c r="Q3435" i="4"/>
  <c r="S3435" i="4"/>
  <c r="U3435" i="4"/>
  <c r="B3436" i="4"/>
  <c r="F3436" i="4"/>
  <c r="I3436" i="4"/>
  <c r="M3436" i="4"/>
  <c r="O3436" i="4"/>
  <c r="Q3436" i="4"/>
  <c r="S3436" i="4"/>
  <c r="U3436" i="4"/>
  <c r="B3437" i="4"/>
  <c r="F3437" i="4"/>
  <c r="I3437" i="4"/>
  <c r="M3437" i="4"/>
  <c r="O3437" i="4"/>
  <c r="Q3437" i="4"/>
  <c r="S3437" i="4"/>
  <c r="U3437" i="4"/>
  <c r="B3438" i="4"/>
  <c r="F3438" i="4"/>
  <c r="I3438" i="4"/>
  <c r="M3438" i="4"/>
  <c r="O3438" i="4"/>
  <c r="Q3438" i="4"/>
  <c r="S3438" i="4"/>
  <c r="U3438" i="4"/>
  <c r="B3439" i="4"/>
  <c r="F3439" i="4"/>
  <c r="I3439" i="4"/>
  <c r="M3439" i="4"/>
  <c r="O3439" i="4"/>
  <c r="Q3439" i="4"/>
  <c r="S3439" i="4"/>
  <c r="U3439" i="4"/>
  <c r="B3440" i="4"/>
  <c r="F3440" i="4"/>
  <c r="I3440" i="4"/>
  <c r="M3440" i="4"/>
  <c r="O3440" i="4"/>
  <c r="Q3440" i="4"/>
  <c r="S3440" i="4"/>
  <c r="U3440" i="4"/>
  <c r="B3441" i="4"/>
  <c r="F3441" i="4"/>
  <c r="I3441" i="4"/>
  <c r="M3441" i="4"/>
  <c r="O3441" i="4"/>
  <c r="Q3441" i="4"/>
  <c r="S3441" i="4"/>
  <c r="U3441" i="4"/>
  <c r="B3442" i="4"/>
  <c r="F3442" i="4"/>
  <c r="I3442" i="4"/>
  <c r="M3442" i="4"/>
  <c r="O3442" i="4"/>
  <c r="Q3442" i="4"/>
  <c r="S3442" i="4"/>
  <c r="U3442" i="4"/>
  <c r="B3443" i="4"/>
  <c r="F3443" i="4"/>
  <c r="I3443" i="4"/>
  <c r="M3443" i="4"/>
  <c r="O3443" i="4"/>
  <c r="Q3443" i="4"/>
  <c r="S3443" i="4"/>
  <c r="U3443" i="4"/>
  <c r="B3444" i="4"/>
  <c r="F3444" i="4"/>
  <c r="I3444" i="4"/>
  <c r="M3444" i="4"/>
  <c r="O3444" i="4"/>
  <c r="Q3444" i="4"/>
  <c r="S3444" i="4"/>
  <c r="U3444" i="4"/>
  <c r="B3445" i="4"/>
  <c r="F3445" i="4"/>
  <c r="I3445" i="4"/>
  <c r="M3445" i="4"/>
  <c r="O3445" i="4"/>
  <c r="Q3445" i="4"/>
  <c r="S3445" i="4"/>
  <c r="U3445" i="4"/>
  <c r="B3446" i="4"/>
  <c r="F3446" i="4"/>
  <c r="I3446" i="4"/>
  <c r="M3446" i="4"/>
  <c r="O3446" i="4"/>
  <c r="Q3446" i="4"/>
  <c r="S3446" i="4"/>
  <c r="U3446" i="4"/>
  <c r="B3447" i="4"/>
  <c r="F3447" i="4"/>
  <c r="I3447" i="4"/>
  <c r="M3447" i="4"/>
  <c r="O3447" i="4"/>
  <c r="Q3447" i="4"/>
  <c r="S3447" i="4"/>
  <c r="U3447" i="4"/>
  <c r="B3448" i="4"/>
  <c r="F3448" i="4"/>
  <c r="I3448" i="4"/>
  <c r="M3448" i="4"/>
  <c r="O3448" i="4"/>
  <c r="Q3448" i="4"/>
  <c r="S3448" i="4"/>
  <c r="U3448" i="4"/>
  <c r="B3449" i="4"/>
  <c r="F3449" i="4"/>
  <c r="I3449" i="4"/>
  <c r="M3449" i="4"/>
  <c r="O3449" i="4"/>
  <c r="Q3449" i="4"/>
  <c r="S3449" i="4"/>
  <c r="U3449" i="4"/>
  <c r="B3450" i="4"/>
  <c r="F3450" i="4"/>
  <c r="I3450" i="4"/>
  <c r="M3450" i="4"/>
  <c r="O3450" i="4"/>
  <c r="Q3450" i="4"/>
  <c r="S3450" i="4"/>
  <c r="U3450" i="4"/>
  <c r="B3451" i="4"/>
  <c r="F3451" i="4"/>
  <c r="I3451" i="4"/>
  <c r="M3451" i="4"/>
  <c r="O3451" i="4"/>
  <c r="Q3451" i="4"/>
  <c r="S3451" i="4"/>
  <c r="U3451" i="4"/>
  <c r="B3452" i="4"/>
  <c r="F3452" i="4"/>
  <c r="I3452" i="4"/>
  <c r="M3452" i="4"/>
  <c r="O3452" i="4"/>
  <c r="Q3452" i="4"/>
  <c r="S3452" i="4"/>
  <c r="U3452" i="4"/>
  <c r="B3453" i="4"/>
  <c r="F3453" i="4"/>
  <c r="I3453" i="4"/>
  <c r="M3453" i="4"/>
  <c r="O3453" i="4"/>
  <c r="Q3453" i="4"/>
  <c r="S3453" i="4"/>
  <c r="U3453" i="4"/>
  <c r="B3454" i="4"/>
  <c r="F3454" i="4"/>
  <c r="I3454" i="4"/>
  <c r="M3454" i="4"/>
  <c r="O3454" i="4"/>
  <c r="Q3454" i="4"/>
  <c r="S3454" i="4"/>
  <c r="U3454" i="4"/>
  <c r="B3455" i="4"/>
  <c r="F3455" i="4"/>
  <c r="I3455" i="4"/>
  <c r="M3455" i="4"/>
  <c r="O3455" i="4"/>
  <c r="Q3455" i="4"/>
  <c r="S3455" i="4"/>
  <c r="U3455" i="4"/>
  <c r="B3456" i="4"/>
  <c r="F3456" i="4"/>
  <c r="I3456" i="4"/>
  <c r="M3456" i="4"/>
  <c r="O3456" i="4"/>
  <c r="Q3456" i="4"/>
  <c r="S3456" i="4"/>
  <c r="U3456" i="4"/>
  <c r="B3457" i="4"/>
  <c r="F3457" i="4"/>
  <c r="I3457" i="4"/>
  <c r="M3457" i="4"/>
  <c r="O3457" i="4"/>
  <c r="Q3457" i="4"/>
  <c r="S3457" i="4"/>
  <c r="U3457" i="4"/>
  <c r="B3458" i="4"/>
  <c r="F3458" i="4"/>
  <c r="I3458" i="4"/>
  <c r="M3458" i="4"/>
  <c r="O3458" i="4"/>
  <c r="Q3458" i="4"/>
  <c r="S3458" i="4"/>
  <c r="U3458" i="4"/>
  <c r="B3459" i="4"/>
  <c r="F3459" i="4"/>
  <c r="I3459" i="4"/>
  <c r="M3459" i="4"/>
  <c r="O3459" i="4"/>
  <c r="Q3459" i="4"/>
  <c r="S3459" i="4"/>
  <c r="U3459" i="4"/>
  <c r="B3460" i="4"/>
  <c r="F3460" i="4"/>
  <c r="I3460" i="4"/>
  <c r="M3460" i="4"/>
  <c r="O3460" i="4"/>
  <c r="Q3460" i="4"/>
  <c r="S3460" i="4"/>
  <c r="U3460" i="4"/>
  <c r="B3461" i="4"/>
  <c r="F3461" i="4"/>
  <c r="I3461" i="4"/>
  <c r="M3461" i="4"/>
  <c r="O3461" i="4"/>
  <c r="Q3461" i="4"/>
  <c r="S3461" i="4"/>
  <c r="U3461" i="4"/>
  <c r="B3462" i="4"/>
  <c r="F3462" i="4"/>
  <c r="I3462" i="4"/>
  <c r="M3462" i="4"/>
  <c r="O3462" i="4"/>
  <c r="Q3462" i="4"/>
  <c r="S3462" i="4"/>
  <c r="U3462" i="4"/>
  <c r="B3463" i="4"/>
  <c r="F3463" i="4"/>
  <c r="I3463" i="4"/>
  <c r="M3463" i="4"/>
  <c r="O3463" i="4"/>
  <c r="Q3463" i="4"/>
  <c r="S3463" i="4"/>
  <c r="U3463" i="4"/>
  <c r="B3464" i="4"/>
  <c r="F3464" i="4"/>
  <c r="I3464" i="4"/>
  <c r="M3464" i="4"/>
  <c r="O3464" i="4"/>
  <c r="Q3464" i="4"/>
  <c r="S3464" i="4"/>
  <c r="U3464" i="4"/>
  <c r="B3465" i="4"/>
  <c r="F3465" i="4"/>
  <c r="I3465" i="4"/>
  <c r="M3465" i="4"/>
  <c r="O3465" i="4"/>
  <c r="Q3465" i="4"/>
  <c r="S3465" i="4"/>
  <c r="U3465" i="4"/>
  <c r="B3466" i="4"/>
  <c r="F3466" i="4"/>
  <c r="I3466" i="4"/>
  <c r="M3466" i="4"/>
  <c r="O3466" i="4"/>
  <c r="Q3466" i="4"/>
  <c r="S3466" i="4"/>
  <c r="U3466" i="4"/>
  <c r="B3467" i="4"/>
  <c r="F3467" i="4"/>
  <c r="I3467" i="4"/>
  <c r="M3467" i="4"/>
  <c r="O3467" i="4"/>
  <c r="Q3467" i="4"/>
  <c r="S3467" i="4"/>
  <c r="U3467" i="4"/>
  <c r="B3468" i="4"/>
  <c r="F3468" i="4"/>
  <c r="I3468" i="4"/>
  <c r="M3468" i="4"/>
  <c r="O3468" i="4"/>
  <c r="Q3468" i="4"/>
  <c r="S3468" i="4"/>
  <c r="U3468" i="4"/>
  <c r="B3469" i="4"/>
  <c r="F3469" i="4"/>
  <c r="I3469" i="4"/>
  <c r="M3469" i="4"/>
  <c r="O3469" i="4"/>
  <c r="Q3469" i="4"/>
  <c r="S3469" i="4"/>
  <c r="U3469" i="4"/>
  <c r="B3470" i="4"/>
  <c r="F3470" i="4"/>
  <c r="I3470" i="4"/>
  <c r="M3470" i="4"/>
  <c r="O3470" i="4"/>
  <c r="Q3470" i="4"/>
  <c r="S3470" i="4"/>
  <c r="U3470" i="4"/>
  <c r="B3471" i="4"/>
  <c r="F3471" i="4"/>
  <c r="I3471" i="4"/>
  <c r="M3471" i="4"/>
  <c r="O3471" i="4"/>
  <c r="Q3471" i="4"/>
  <c r="S3471" i="4"/>
  <c r="U3471" i="4"/>
  <c r="B3472" i="4"/>
  <c r="F3472" i="4"/>
  <c r="I3472" i="4"/>
  <c r="M3472" i="4"/>
  <c r="O3472" i="4"/>
  <c r="Q3472" i="4"/>
  <c r="S3472" i="4"/>
  <c r="U3472" i="4"/>
  <c r="B3473" i="4"/>
  <c r="F3473" i="4"/>
  <c r="I3473" i="4"/>
  <c r="M3473" i="4"/>
  <c r="O3473" i="4"/>
  <c r="Q3473" i="4"/>
  <c r="S3473" i="4"/>
  <c r="U3473" i="4"/>
  <c r="B3474" i="4"/>
  <c r="F3474" i="4"/>
  <c r="I3474" i="4"/>
  <c r="M3474" i="4"/>
  <c r="O3474" i="4"/>
  <c r="Q3474" i="4"/>
  <c r="S3474" i="4"/>
  <c r="U3474" i="4"/>
  <c r="B3475" i="4"/>
  <c r="F3475" i="4"/>
  <c r="I3475" i="4"/>
  <c r="M3475" i="4"/>
  <c r="O3475" i="4"/>
  <c r="Q3475" i="4"/>
  <c r="S3475" i="4"/>
  <c r="U3475" i="4"/>
  <c r="B3476" i="4"/>
  <c r="F3476" i="4"/>
  <c r="I3476" i="4"/>
  <c r="M3476" i="4"/>
  <c r="O3476" i="4"/>
  <c r="Q3476" i="4"/>
  <c r="S3476" i="4"/>
  <c r="U3476" i="4"/>
  <c r="B3477" i="4"/>
  <c r="F3477" i="4"/>
  <c r="I3477" i="4"/>
  <c r="M3477" i="4"/>
  <c r="O3477" i="4"/>
  <c r="Q3477" i="4"/>
  <c r="S3477" i="4"/>
  <c r="U3477" i="4"/>
  <c r="B3478" i="4"/>
  <c r="F3478" i="4"/>
  <c r="I3478" i="4"/>
  <c r="M3478" i="4"/>
  <c r="O3478" i="4"/>
  <c r="Q3478" i="4"/>
  <c r="S3478" i="4"/>
  <c r="U3478" i="4"/>
  <c r="B3479" i="4"/>
  <c r="F3479" i="4"/>
  <c r="I3479" i="4"/>
  <c r="M3479" i="4"/>
  <c r="O3479" i="4"/>
  <c r="Q3479" i="4"/>
  <c r="S3479" i="4"/>
  <c r="U3479" i="4"/>
  <c r="B3480" i="4"/>
  <c r="F3480" i="4"/>
  <c r="I3480" i="4"/>
  <c r="M3480" i="4"/>
  <c r="O3480" i="4"/>
  <c r="Q3480" i="4"/>
  <c r="S3480" i="4"/>
  <c r="U3480" i="4"/>
  <c r="B3481" i="4"/>
  <c r="F3481" i="4"/>
  <c r="I3481" i="4"/>
  <c r="M3481" i="4"/>
  <c r="O3481" i="4"/>
  <c r="Q3481" i="4"/>
  <c r="S3481" i="4"/>
  <c r="U3481" i="4"/>
  <c r="B3482" i="4"/>
  <c r="F3482" i="4"/>
  <c r="I3482" i="4"/>
  <c r="M3482" i="4"/>
  <c r="O3482" i="4"/>
  <c r="Q3482" i="4"/>
  <c r="S3482" i="4"/>
  <c r="U3482" i="4"/>
  <c r="B3483" i="4"/>
  <c r="F3483" i="4"/>
  <c r="I3483" i="4"/>
  <c r="M3483" i="4"/>
  <c r="O3483" i="4"/>
  <c r="Q3483" i="4"/>
  <c r="S3483" i="4"/>
  <c r="U3483" i="4"/>
  <c r="B3484" i="4"/>
  <c r="F3484" i="4"/>
  <c r="I3484" i="4"/>
  <c r="M3484" i="4"/>
  <c r="O3484" i="4"/>
  <c r="Q3484" i="4"/>
  <c r="S3484" i="4"/>
  <c r="U3484" i="4"/>
  <c r="B3485" i="4"/>
  <c r="F3485" i="4"/>
  <c r="I3485" i="4"/>
  <c r="M3485" i="4"/>
  <c r="O3485" i="4"/>
  <c r="Q3485" i="4"/>
  <c r="S3485" i="4"/>
  <c r="U3485" i="4"/>
  <c r="B3486" i="4"/>
  <c r="F3486" i="4"/>
  <c r="I3486" i="4"/>
  <c r="M3486" i="4"/>
  <c r="O3486" i="4"/>
  <c r="Q3486" i="4"/>
  <c r="S3486" i="4"/>
  <c r="U3486" i="4"/>
  <c r="B3487" i="4"/>
  <c r="F3487" i="4"/>
  <c r="I3487" i="4"/>
  <c r="M3487" i="4"/>
  <c r="O3487" i="4"/>
  <c r="Q3487" i="4"/>
  <c r="S3487" i="4"/>
  <c r="U3487" i="4"/>
  <c r="B3488" i="4"/>
  <c r="F3488" i="4"/>
  <c r="I3488" i="4"/>
  <c r="M3488" i="4"/>
  <c r="O3488" i="4"/>
  <c r="Q3488" i="4"/>
  <c r="S3488" i="4"/>
  <c r="U3488" i="4"/>
  <c r="B3489" i="4"/>
  <c r="F3489" i="4"/>
  <c r="I3489" i="4"/>
  <c r="M3489" i="4"/>
  <c r="O3489" i="4"/>
  <c r="Q3489" i="4"/>
  <c r="S3489" i="4"/>
  <c r="U3489" i="4"/>
  <c r="B3490" i="4"/>
  <c r="F3490" i="4"/>
  <c r="I3490" i="4"/>
  <c r="M3490" i="4"/>
  <c r="O3490" i="4"/>
  <c r="Q3490" i="4"/>
  <c r="S3490" i="4"/>
  <c r="U3490" i="4"/>
  <c r="B3491" i="4"/>
  <c r="F3491" i="4"/>
  <c r="I3491" i="4"/>
  <c r="M3491" i="4"/>
  <c r="O3491" i="4"/>
  <c r="Q3491" i="4"/>
  <c r="S3491" i="4"/>
  <c r="U3491" i="4"/>
  <c r="B3492" i="4"/>
  <c r="F3492" i="4"/>
  <c r="I3492" i="4"/>
  <c r="M3492" i="4"/>
  <c r="O3492" i="4"/>
  <c r="Q3492" i="4"/>
  <c r="S3492" i="4"/>
  <c r="U3492" i="4"/>
  <c r="B3493" i="4"/>
  <c r="F3493" i="4"/>
  <c r="I3493" i="4"/>
  <c r="M3493" i="4"/>
  <c r="O3493" i="4"/>
  <c r="Q3493" i="4"/>
  <c r="S3493" i="4"/>
  <c r="U3493" i="4"/>
  <c r="B3494" i="4"/>
  <c r="F3494" i="4"/>
  <c r="I3494" i="4"/>
  <c r="M3494" i="4"/>
  <c r="O3494" i="4"/>
  <c r="Q3494" i="4"/>
  <c r="S3494" i="4"/>
  <c r="U3494" i="4"/>
  <c r="B3495" i="4"/>
  <c r="F3495" i="4"/>
  <c r="I3495" i="4"/>
  <c r="M3495" i="4"/>
  <c r="O3495" i="4"/>
  <c r="Q3495" i="4"/>
  <c r="S3495" i="4"/>
  <c r="U3495" i="4"/>
  <c r="B3496" i="4"/>
  <c r="F3496" i="4"/>
  <c r="I3496" i="4"/>
  <c r="M3496" i="4"/>
  <c r="O3496" i="4"/>
  <c r="Q3496" i="4"/>
  <c r="S3496" i="4"/>
  <c r="U3496" i="4"/>
  <c r="B3497" i="4"/>
  <c r="F3497" i="4"/>
  <c r="I3497" i="4"/>
  <c r="M3497" i="4"/>
  <c r="O3497" i="4"/>
  <c r="Q3497" i="4"/>
  <c r="S3497" i="4"/>
  <c r="U3497" i="4"/>
  <c r="B3498" i="4"/>
  <c r="F3498" i="4"/>
  <c r="I3498" i="4"/>
  <c r="M3498" i="4"/>
  <c r="O3498" i="4"/>
  <c r="Q3498" i="4"/>
  <c r="S3498" i="4"/>
  <c r="U3498" i="4"/>
  <c r="B3499" i="4"/>
  <c r="F3499" i="4"/>
  <c r="I3499" i="4"/>
  <c r="M3499" i="4"/>
  <c r="O3499" i="4"/>
  <c r="Q3499" i="4"/>
  <c r="S3499" i="4"/>
  <c r="U3499" i="4"/>
  <c r="B3500" i="4"/>
  <c r="F3500" i="4"/>
  <c r="I3500" i="4"/>
  <c r="M3500" i="4"/>
  <c r="O3500" i="4"/>
  <c r="Q3500" i="4"/>
  <c r="S3500" i="4"/>
  <c r="U3500" i="4"/>
  <c r="B3501" i="4"/>
  <c r="F3501" i="4"/>
  <c r="I3501" i="4"/>
  <c r="M3501" i="4"/>
  <c r="O3501" i="4"/>
  <c r="Q3501" i="4"/>
  <c r="S3501" i="4"/>
  <c r="U3501" i="4"/>
  <c r="B3502" i="4"/>
  <c r="F3502" i="4"/>
  <c r="I3502" i="4"/>
  <c r="M3502" i="4"/>
  <c r="O3502" i="4"/>
  <c r="Q3502" i="4"/>
  <c r="S3502" i="4"/>
  <c r="U3502" i="4"/>
  <c r="B3503" i="4"/>
  <c r="F3503" i="4"/>
  <c r="I3503" i="4"/>
  <c r="M3503" i="4"/>
  <c r="O3503" i="4"/>
  <c r="Q3503" i="4"/>
  <c r="S3503" i="4"/>
  <c r="U3503" i="4"/>
  <c r="B3504" i="4"/>
  <c r="F3504" i="4"/>
  <c r="I3504" i="4"/>
  <c r="M3504" i="4"/>
  <c r="O3504" i="4"/>
  <c r="Q3504" i="4"/>
  <c r="S3504" i="4"/>
  <c r="U3504" i="4"/>
  <c r="B3505" i="4"/>
  <c r="F3505" i="4"/>
  <c r="I3505" i="4"/>
  <c r="M3505" i="4"/>
  <c r="O3505" i="4"/>
  <c r="Q3505" i="4"/>
  <c r="S3505" i="4"/>
  <c r="U3505" i="4"/>
  <c r="B3506" i="4"/>
  <c r="F3506" i="4"/>
  <c r="I3506" i="4"/>
  <c r="M3506" i="4"/>
  <c r="O3506" i="4"/>
  <c r="Q3506" i="4"/>
  <c r="S3506" i="4"/>
  <c r="U3506" i="4"/>
  <c r="B3507" i="4"/>
  <c r="F3507" i="4"/>
  <c r="I3507" i="4"/>
  <c r="M3507" i="4"/>
  <c r="O3507" i="4"/>
  <c r="Q3507" i="4"/>
  <c r="S3507" i="4"/>
  <c r="U3507" i="4"/>
  <c r="B3508" i="4"/>
  <c r="F3508" i="4"/>
  <c r="I3508" i="4"/>
  <c r="M3508" i="4"/>
  <c r="O3508" i="4"/>
  <c r="Q3508" i="4"/>
  <c r="S3508" i="4"/>
  <c r="U3508" i="4"/>
  <c r="B3509" i="4"/>
  <c r="F3509" i="4"/>
  <c r="I3509" i="4"/>
  <c r="M3509" i="4"/>
  <c r="O3509" i="4"/>
  <c r="Q3509" i="4"/>
  <c r="S3509" i="4"/>
  <c r="U3509" i="4"/>
  <c r="B3510" i="4"/>
  <c r="F3510" i="4"/>
  <c r="I3510" i="4"/>
  <c r="M3510" i="4"/>
  <c r="O3510" i="4"/>
  <c r="Q3510" i="4"/>
  <c r="S3510" i="4"/>
  <c r="U3510" i="4"/>
  <c r="B3511" i="4"/>
  <c r="F3511" i="4"/>
  <c r="I3511" i="4"/>
  <c r="M3511" i="4"/>
  <c r="O3511" i="4"/>
  <c r="Q3511" i="4"/>
  <c r="S3511" i="4"/>
  <c r="U3511" i="4"/>
  <c r="B3512" i="4"/>
  <c r="F3512" i="4"/>
  <c r="I3512" i="4"/>
  <c r="M3512" i="4"/>
  <c r="O3512" i="4"/>
  <c r="Q3512" i="4"/>
  <c r="S3512" i="4"/>
  <c r="U3512" i="4"/>
  <c r="B3513" i="4"/>
  <c r="F3513" i="4"/>
  <c r="I3513" i="4"/>
  <c r="M3513" i="4"/>
  <c r="O3513" i="4"/>
  <c r="Q3513" i="4"/>
  <c r="S3513" i="4"/>
  <c r="U3513" i="4"/>
  <c r="B3514" i="4"/>
  <c r="F3514" i="4"/>
  <c r="I3514" i="4"/>
  <c r="M3514" i="4"/>
  <c r="O3514" i="4"/>
  <c r="Q3514" i="4"/>
  <c r="S3514" i="4"/>
  <c r="U3514" i="4"/>
  <c r="B3515" i="4"/>
  <c r="F3515" i="4"/>
  <c r="I3515" i="4"/>
  <c r="M3515" i="4"/>
  <c r="O3515" i="4"/>
  <c r="Q3515" i="4"/>
  <c r="S3515" i="4"/>
  <c r="U3515" i="4"/>
  <c r="B3516" i="4"/>
  <c r="F3516" i="4"/>
  <c r="I3516" i="4"/>
  <c r="M3516" i="4"/>
  <c r="O3516" i="4"/>
  <c r="Q3516" i="4"/>
  <c r="S3516" i="4"/>
  <c r="U3516" i="4"/>
  <c r="B3517" i="4"/>
  <c r="F3517" i="4"/>
  <c r="I3517" i="4"/>
  <c r="M3517" i="4"/>
  <c r="O3517" i="4"/>
  <c r="Q3517" i="4"/>
  <c r="S3517" i="4"/>
  <c r="U3517" i="4"/>
  <c r="B3518" i="4"/>
  <c r="F3518" i="4"/>
  <c r="I3518" i="4"/>
  <c r="M3518" i="4"/>
  <c r="O3518" i="4"/>
  <c r="Q3518" i="4"/>
  <c r="S3518" i="4"/>
  <c r="U3518" i="4"/>
  <c r="B3519" i="4"/>
  <c r="F3519" i="4"/>
  <c r="I3519" i="4"/>
  <c r="M3519" i="4"/>
  <c r="O3519" i="4"/>
  <c r="Q3519" i="4"/>
  <c r="S3519" i="4"/>
  <c r="U3519" i="4"/>
  <c r="B3520" i="4"/>
  <c r="F3520" i="4"/>
  <c r="I3520" i="4"/>
  <c r="M3520" i="4"/>
  <c r="O3520" i="4"/>
  <c r="Q3520" i="4"/>
  <c r="S3520" i="4"/>
  <c r="U3520" i="4"/>
  <c r="B3521" i="4"/>
  <c r="F3521" i="4"/>
  <c r="I3521" i="4"/>
  <c r="M3521" i="4"/>
  <c r="O3521" i="4"/>
  <c r="Q3521" i="4"/>
  <c r="S3521" i="4"/>
  <c r="U3521" i="4"/>
  <c r="B3522" i="4"/>
  <c r="F3522" i="4"/>
  <c r="I3522" i="4"/>
  <c r="M3522" i="4"/>
  <c r="O3522" i="4"/>
  <c r="Q3522" i="4"/>
  <c r="S3522" i="4"/>
  <c r="U3522" i="4"/>
  <c r="B3523" i="4"/>
  <c r="F3523" i="4"/>
  <c r="I3523" i="4"/>
  <c r="M3523" i="4"/>
  <c r="O3523" i="4"/>
  <c r="Q3523" i="4"/>
  <c r="S3523" i="4"/>
  <c r="U3523" i="4"/>
  <c r="B3524" i="4"/>
  <c r="F3524" i="4"/>
  <c r="I3524" i="4"/>
  <c r="M3524" i="4"/>
  <c r="O3524" i="4"/>
  <c r="Q3524" i="4"/>
  <c r="S3524" i="4"/>
  <c r="U3524" i="4"/>
  <c r="B3525" i="4"/>
  <c r="F3525" i="4"/>
  <c r="I3525" i="4"/>
  <c r="M3525" i="4"/>
  <c r="O3525" i="4"/>
  <c r="Q3525" i="4"/>
  <c r="S3525" i="4"/>
  <c r="U3525" i="4"/>
  <c r="B3526" i="4"/>
  <c r="F3526" i="4"/>
  <c r="I3526" i="4"/>
  <c r="M3526" i="4"/>
  <c r="O3526" i="4"/>
  <c r="Q3526" i="4"/>
  <c r="S3526" i="4"/>
  <c r="U3526" i="4"/>
  <c r="B3527" i="4"/>
  <c r="F3527" i="4"/>
  <c r="I3527" i="4"/>
  <c r="M3527" i="4"/>
  <c r="O3527" i="4"/>
  <c r="Q3527" i="4"/>
  <c r="S3527" i="4"/>
  <c r="U3527" i="4"/>
  <c r="B3528" i="4"/>
  <c r="F3528" i="4"/>
  <c r="I3528" i="4"/>
  <c r="M3528" i="4"/>
  <c r="O3528" i="4"/>
  <c r="Q3528" i="4"/>
  <c r="S3528" i="4"/>
  <c r="U3528" i="4"/>
  <c r="B3529" i="4"/>
  <c r="F3529" i="4"/>
  <c r="I3529" i="4"/>
  <c r="M3529" i="4"/>
  <c r="O3529" i="4"/>
  <c r="Q3529" i="4"/>
  <c r="S3529" i="4"/>
  <c r="U3529" i="4"/>
  <c r="B3530" i="4"/>
  <c r="F3530" i="4"/>
  <c r="I3530" i="4"/>
  <c r="M3530" i="4"/>
  <c r="O3530" i="4"/>
  <c r="Q3530" i="4"/>
  <c r="S3530" i="4"/>
  <c r="U3530" i="4"/>
  <c r="B3531" i="4"/>
  <c r="F3531" i="4"/>
  <c r="I3531" i="4"/>
  <c r="M3531" i="4"/>
  <c r="O3531" i="4"/>
  <c r="Q3531" i="4"/>
  <c r="S3531" i="4"/>
  <c r="U3531" i="4"/>
  <c r="B3532" i="4"/>
  <c r="F3532" i="4"/>
  <c r="I3532" i="4"/>
  <c r="M3532" i="4"/>
  <c r="O3532" i="4"/>
  <c r="Q3532" i="4"/>
  <c r="S3532" i="4"/>
  <c r="U3532" i="4"/>
  <c r="B3533" i="4"/>
  <c r="F3533" i="4"/>
  <c r="I3533" i="4"/>
  <c r="M3533" i="4"/>
  <c r="O3533" i="4"/>
  <c r="Q3533" i="4"/>
  <c r="S3533" i="4"/>
  <c r="U3533" i="4"/>
  <c r="B3534" i="4"/>
  <c r="F3534" i="4"/>
  <c r="I3534" i="4"/>
  <c r="M3534" i="4"/>
  <c r="O3534" i="4"/>
  <c r="Q3534" i="4"/>
  <c r="S3534" i="4"/>
  <c r="U3534" i="4"/>
  <c r="B3535" i="4"/>
  <c r="F3535" i="4"/>
  <c r="I3535" i="4"/>
  <c r="M3535" i="4"/>
  <c r="O3535" i="4"/>
  <c r="Q3535" i="4"/>
  <c r="S3535" i="4"/>
  <c r="U3535" i="4"/>
  <c r="B3536" i="4"/>
  <c r="F3536" i="4"/>
  <c r="I3536" i="4"/>
  <c r="M3536" i="4"/>
  <c r="O3536" i="4"/>
  <c r="Q3536" i="4"/>
  <c r="S3536" i="4"/>
  <c r="U3536" i="4"/>
  <c r="B3537" i="4"/>
  <c r="F3537" i="4"/>
  <c r="I3537" i="4"/>
  <c r="M3537" i="4"/>
  <c r="O3537" i="4"/>
  <c r="Q3537" i="4"/>
  <c r="S3537" i="4"/>
  <c r="U3537" i="4"/>
  <c r="B3538" i="4"/>
  <c r="F3538" i="4"/>
  <c r="I3538" i="4"/>
  <c r="M3538" i="4"/>
  <c r="O3538" i="4"/>
  <c r="Q3538" i="4"/>
  <c r="S3538" i="4"/>
  <c r="U3538" i="4"/>
  <c r="B3539" i="4"/>
  <c r="F3539" i="4"/>
  <c r="I3539" i="4"/>
  <c r="M3539" i="4"/>
  <c r="O3539" i="4"/>
  <c r="Q3539" i="4"/>
  <c r="S3539" i="4"/>
  <c r="U3539" i="4"/>
  <c r="B3540" i="4"/>
  <c r="F3540" i="4"/>
  <c r="I3540" i="4"/>
  <c r="M3540" i="4"/>
  <c r="O3540" i="4"/>
  <c r="Q3540" i="4"/>
  <c r="S3540" i="4"/>
  <c r="U3540" i="4"/>
  <c r="B3541" i="4"/>
  <c r="F3541" i="4"/>
  <c r="I3541" i="4"/>
  <c r="M3541" i="4"/>
  <c r="O3541" i="4"/>
  <c r="Q3541" i="4"/>
  <c r="S3541" i="4"/>
  <c r="U3541" i="4"/>
  <c r="B3542" i="4"/>
  <c r="F3542" i="4"/>
  <c r="I3542" i="4"/>
  <c r="M3542" i="4"/>
  <c r="O3542" i="4"/>
  <c r="Q3542" i="4"/>
  <c r="S3542" i="4"/>
  <c r="U3542" i="4"/>
  <c r="B3543" i="4"/>
  <c r="F3543" i="4"/>
  <c r="I3543" i="4"/>
  <c r="M3543" i="4"/>
  <c r="O3543" i="4"/>
  <c r="Q3543" i="4"/>
  <c r="S3543" i="4"/>
  <c r="U3543" i="4"/>
  <c r="B3544" i="4"/>
  <c r="F3544" i="4"/>
  <c r="I3544" i="4"/>
  <c r="M3544" i="4"/>
  <c r="O3544" i="4"/>
  <c r="Q3544" i="4"/>
  <c r="S3544" i="4"/>
  <c r="U3544" i="4"/>
  <c r="B3545" i="4"/>
  <c r="F3545" i="4"/>
  <c r="I3545" i="4"/>
  <c r="M3545" i="4"/>
  <c r="O3545" i="4"/>
  <c r="Q3545" i="4"/>
  <c r="S3545" i="4"/>
  <c r="U3545" i="4"/>
  <c r="B3546" i="4"/>
  <c r="F3546" i="4"/>
  <c r="I3546" i="4"/>
  <c r="M3546" i="4"/>
  <c r="O3546" i="4"/>
  <c r="Q3546" i="4"/>
  <c r="S3546" i="4"/>
  <c r="U3546" i="4"/>
  <c r="B3547" i="4"/>
  <c r="F3547" i="4"/>
  <c r="I3547" i="4"/>
  <c r="M3547" i="4"/>
  <c r="O3547" i="4"/>
  <c r="Q3547" i="4"/>
  <c r="S3547" i="4"/>
  <c r="U3547" i="4"/>
  <c r="B3548" i="4"/>
  <c r="F3548" i="4"/>
  <c r="I3548" i="4"/>
  <c r="M3548" i="4"/>
  <c r="O3548" i="4"/>
  <c r="Q3548" i="4"/>
  <c r="S3548" i="4"/>
  <c r="U3548" i="4"/>
  <c r="B3549" i="4"/>
  <c r="F3549" i="4"/>
  <c r="I3549" i="4"/>
  <c r="M3549" i="4"/>
  <c r="O3549" i="4"/>
  <c r="Q3549" i="4"/>
  <c r="S3549" i="4"/>
  <c r="U3549" i="4"/>
  <c r="B3550" i="4"/>
  <c r="F3550" i="4"/>
  <c r="I3550" i="4"/>
  <c r="M3550" i="4"/>
  <c r="O3550" i="4"/>
  <c r="Q3550" i="4"/>
  <c r="S3550" i="4"/>
  <c r="U3550" i="4"/>
  <c r="B3551" i="4"/>
  <c r="F3551" i="4"/>
  <c r="I3551" i="4"/>
  <c r="M3551" i="4"/>
  <c r="O3551" i="4"/>
  <c r="Q3551" i="4"/>
  <c r="S3551" i="4"/>
  <c r="U3551" i="4"/>
  <c r="B3552" i="4"/>
  <c r="F3552" i="4"/>
  <c r="I3552" i="4"/>
  <c r="M3552" i="4"/>
  <c r="O3552" i="4"/>
  <c r="Q3552" i="4"/>
  <c r="S3552" i="4"/>
  <c r="U3552" i="4"/>
  <c r="B3553" i="4"/>
  <c r="F3553" i="4"/>
  <c r="I3553" i="4"/>
  <c r="M3553" i="4"/>
  <c r="O3553" i="4"/>
  <c r="Q3553" i="4"/>
  <c r="S3553" i="4"/>
  <c r="U3553" i="4"/>
  <c r="B3554" i="4"/>
  <c r="F3554" i="4"/>
  <c r="I3554" i="4"/>
  <c r="M3554" i="4"/>
  <c r="O3554" i="4"/>
  <c r="Q3554" i="4"/>
  <c r="S3554" i="4"/>
  <c r="U3554" i="4"/>
  <c r="B3555" i="4"/>
  <c r="F3555" i="4"/>
  <c r="I3555" i="4"/>
  <c r="M3555" i="4"/>
  <c r="O3555" i="4"/>
  <c r="Q3555" i="4"/>
  <c r="S3555" i="4"/>
  <c r="U3555" i="4"/>
  <c r="B3556" i="4"/>
  <c r="F3556" i="4"/>
  <c r="I3556" i="4"/>
  <c r="M3556" i="4"/>
  <c r="O3556" i="4"/>
  <c r="Q3556" i="4"/>
  <c r="S3556" i="4"/>
  <c r="U3556" i="4"/>
  <c r="B3557" i="4"/>
  <c r="F3557" i="4"/>
  <c r="I3557" i="4"/>
  <c r="M3557" i="4"/>
  <c r="O3557" i="4"/>
  <c r="Q3557" i="4"/>
  <c r="S3557" i="4"/>
  <c r="U3557" i="4"/>
  <c r="B3558" i="4"/>
  <c r="F3558" i="4"/>
  <c r="I3558" i="4"/>
  <c r="M3558" i="4"/>
  <c r="O3558" i="4"/>
  <c r="Q3558" i="4"/>
  <c r="S3558" i="4"/>
  <c r="U3558" i="4"/>
  <c r="B3559" i="4"/>
  <c r="F3559" i="4"/>
  <c r="I3559" i="4"/>
  <c r="M3559" i="4"/>
  <c r="O3559" i="4"/>
  <c r="Q3559" i="4"/>
  <c r="S3559" i="4"/>
  <c r="U3559" i="4"/>
  <c r="B3560" i="4"/>
  <c r="F3560" i="4"/>
  <c r="I3560" i="4"/>
  <c r="M3560" i="4"/>
  <c r="O3560" i="4"/>
  <c r="Q3560" i="4"/>
  <c r="S3560" i="4"/>
  <c r="U3560" i="4"/>
  <c r="B3561" i="4"/>
  <c r="F3561" i="4"/>
  <c r="I3561" i="4"/>
  <c r="M3561" i="4"/>
  <c r="O3561" i="4"/>
  <c r="Q3561" i="4"/>
  <c r="S3561" i="4"/>
  <c r="U3561" i="4"/>
  <c r="B3562" i="4"/>
  <c r="F3562" i="4"/>
  <c r="I3562" i="4"/>
  <c r="M3562" i="4"/>
  <c r="O3562" i="4"/>
  <c r="Q3562" i="4"/>
  <c r="S3562" i="4"/>
  <c r="U3562" i="4"/>
  <c r="B3563" i="4"/>
  <c r="F3563" i="4"/>
  <c r="I3563" i="4"/>
  <c r="M3563" i="4"/>
  <c r="O3563" i="4"/>
  <c r="Q3563" i="4"/>
  <c r="S3563" i="4"/>
  <c r="U3563" i="4"/>
  <c r="B3564" i="4"/>
  <c r="F3564" i="4"/>
  <c r="I3564" i="4"/>
  <c r="M3564" i="4"/>
  <c r="O3564" i="4"/>
  <c r="Q3564" i="4"/>
  <c r="S3564" i="4"/>
  <c r="U3564" i="4"/>
  <c r="B3565" i="4"/>
  <c r="F3565" i="4"/>
  <c r="I3565" i="4"/>
  <c r="M3565" i="4"/>
  <c r="O3565" i="4"/>
  <c r="Q3565" i="4"/>
  <c r="S3565" i="4"/>
  <c r="U3565" i="4"/>
  <c r="B3566" i="4"/>
  <c r="F3566" i="4"/>
  <c r="I3566" i="4"/>
  <c r="M3566" i="4"/>
  <c r="O3566" i="4"/>
  <c r="Q3566" i="4"/>
  <c r="S3566" i="4"/>
  <c r="U3566" i="4"/>
  <c r="B3567" i="4"/>
  <c r="F3567" i="4"/>
  <c r="I3567" i="4"/>
  <c r="M3567" i="4"/>
  <c r="O3567" i="4"/>
  <c r="Q3567" i="4"/>
  <c r="S3567" i="4"/>
  <c r="U3567" i="4"/>
  <c r="B3568" i="4"/>
  <c r="F3568" i="4"/>
  <c r="I3568" i="4"/>
  <c r="M3568" i="4"/>
  <c r="O3568" i="4"/>
  <c r="Q3568" i="4"/>
  <c r="S3568" i="4"/>
  <c r="U3568" i="4"/>
  <c r="B3569" i="4"/>
  <c r="F3569" i="4"/>
  <c r="I3569" i="4"/>
  <c r="M3569" i="4"/>
  <c r="O3569" i="4"/>
  <c r="Q3569" i="4"/>
  <c r="S3569" i="4"/>
  <c r="U3569" i="4"/>
  <c r="B3570" i="4"/>
  <c r="F3570" i="4"/>
  <c r="I3570" i="4"/>
  <c r="M3570" i="4"/>
  <c r="O3570" i="4"/>
  <c r="Q3570" i="4"/>
  <c r="S3570" i="4"/>
  <c r="U3570" i="4"/>
  <c r="B3571" i="4"/>
  <c r="F3571" i="4"/>
  <c r="I3571" i="4"/>
  <c r="M3571" i="4"/>
  <c r="O3571" i="4"/>
  <c r="Q3571" i="4"/>
  <c r="S3571" i="4"/>
  <c r="U3571" i="4"/>
  <c r="B3572" i="4"/>
  <c r="F3572" i="4"/>
  <c r="I3572" i="4"/>
  <c r="M3572" i="4"/>
  <c r="O3572" i="4"/>
  <c r="Q3572" i="4"/>
  <c r="S3572" i="4"/>
  <c r="U3572" i="4"/>
  <c r="B3573" i="4"/>
  <c r="F3573" i="4"/>
  <c r="I3573" i="4"/>
  <c r="M3573" i="4"/>
  <c r="O3573" i="4"/>
  <c r="Q3573" i="4"/>
  <c r="S3573" i="4"/>
  <c r="U3573" i="4"/>
  <c r="B3574" i="4"/>
  <c r="F3574" i="4"/>
  <c r="I3574" i="4"/>
  <c r="M3574" i="4"/>
  <c r="O3574" i="4"/>
  <c r="Q3574" i="4"/>
  <c r="S3574" i="4"/>
  <c r="U3574" i="4"/>
  <c r="B3575" i="4"/>
  <c r="F3575" i="4"/>
  <c r="I3575" i="4"/>
  <c r="M3575" i="4"/>
  <c r="O3575" i="4"/>
  <c r="Q3575" i="4"/>
  <c r="S3575" i="4"/>
  <c r="U3575" i="4"/>
  <c r="B3576" i="4"/>
  <c r="F3576" i="4"/>
  <c r="I3576" i="4"/>
  <c r="M3576" i="4"/>
  <c r="O3576" i="4"/>
  <c r="Q3576" i="4"/>
  <c r="S3576" i="4"/>
  <c r="U3576" i="4"/>
  <c r="B3577" i="4"/>
  <c r="F3577" i="4"/>
  <c r="I3577" i="4"/>
  <c r="M3577" i="4"/>
  <c r="O3577" i="4"/>
  <c r="Q3577" i="4"/>
  <c r="S3577" i="4"/>
  <c r="U3577" i="4"/>
  <c r="B3578" i="4"/>
  <c r="F3578" i="4"/>
  <c r="I3578" i="4"/>
  <c r="M3578" i="4"/>
  <c r="O3578" i="4"/>
  <c r="Q3578" i="4"/>
  <c r="S3578" i="4"/>
  <c r="U3578" i="4"/>
  <c r="B3579" i="4"/>
  <c r="F3579" i="4"/>
  <c r="I3579" i="4"/>
  <c r="M3579" i="4"/>
  <c r="O3579" i="4"/>
  <c r="Q3579" i="4"/>
  <c r="S3579" i="4"/>
  <c r="U3579" i="4"/>
  <c r="B3580" i="4"/>
  <c r="F3580" i="4"/>
  <c r="I3580" i="4"/>
  <c r="M3580" i="4"/>
  <c r="O3580" i="4"/>
  <c r="Q3580" i="4"/>
  <c r="S3580" i="4"/>
  <c r="U3580" i="4"/>
  <c r="B3581" i="4"/>
  <c r="F3581" i="4"/>
  <c r="I3581" i="4"/>
  <c r="M3581" i="4"/>
  <c r="O3581" i="4"/>
  <c r="Q3581" i="4"/>
  <c r="S3581" i="4"/>
  <c r="U3581" i="4"/>
  <c r="B3582" i="4"/>
  <c r="F3582" i="4"/>
  <c r="I3582" i="4"/>
  <c r="M3582" i="4"/>
  <c r="O3582" i="4"/>
  <c r="Q3582" i="4"/>
  <c r="S3582" i="4"/>
  <c r="U3582" i="4"/>
  <c r="B3583" i="4"/>
  <c r="F3583" i="4"/>
  <c r="I3583" i="4"/>
  <c r="M3583" i="4"/>
  <c r="O3583" i="4"/>
  <c r="Q3583" i="4"/>
  <c r="S3583" i="4"/>
  <c r="U3583" i="4"/>
  <c r="B3584" i="4"/>
  <c r="F3584" i="4"/>
  <c r="I3584" i="4"/>
  <c r="M3584" i="4"/>
  <c r="O3584" i="4"/>
  <c r="Q3584" i="4"/>
  <c r="S3584" i="4"/>
  <c r="U3584" i="4"/>
  <c r="B3585" i="4"/>
  <c r="F3585" i="4"/>
  <c r="I3585" i="4"/>
  <c r="M3585" i="4"/>
  <c r="O3585" i="4"/>
  <c r="Q3585" i="4"/>
  <c r="S3585" i="4"/>
  <c r="U3585" i="4"/>
  <c r="B3586" i="4"/>
  <c r="F3586" i="4"/>
  <c r="I3586" i="4"/>
  <c r="M3586" i="4"/>
  <c r="O3586" i="4"/>
  <c r="Q3586" i="4"/>
  <c r="S3586" i="4"/>
  <c r="U3586" i="4"/>
  <c r="B3587" i="4"/>
  <c r="F3587" i="4"/>
  <c r="I3587" i="4"/>
  <c r="M3587" i="4"/>
  <c r="O3587" i="4"/>
  <c r="Q3587" i="4"/>
  <c r="S3587" i="4"/>
  <c r="U3587" i="4"/>
  <c r="B3588" i="4"/>
  <c r="F3588" i="4"/>
  <c r="I3588" i="4"/>
  <c r="M3588" i="4"/>
  <c r="O3588" i="4"/>
  <c r="Q3588" i="4"/>
  <c r="S3588" i="4"/>
  <c r="U3588" i="4"/>
  <c r="B3589" i="4"/>
  <c r="F3589" i="4"/>
  <c r="I3589" i="4"/>
  <c r="M3589" i="4"/>
  <c r="O3589" i="4"/>
  <c r="Q3589" i="4"/>
  <c r="S3589" i="4"/>
  <c r="U3589" i="4"/>
  <c r="B3590" i="4"/>
  <c r="F3590" i="4"/>
  <c r="I3590" i="4"/>
  <c r="M3590" i="4"/>
  <c r="O3590" i="4"/>
  <c r="Q3590" i="4"/>
  <c r="S3590" i="4"/>
  <c r="U3590" i="4"/>
  <c r="B3591" i="4"/>
  <c r="F3591" i="4"/>
  <c r="I3591" i="4"/>
  <c r="M3591" i="4"/>
  <c r="O3591" i="4"/>
  <c r="Q3591" i="4"/>
  <c r="S3591" i="4"/>
  <c r="U3591" i="4"/>
  <c r="B3592" i="4"/>
  <c r="F3592" i="4"/>
  <c r="I3592" i="4"/>
  <c r="M3592" i="4"/>
  <c r="O3592" i="4"/>
  <c r="Q3592" i="4"/>
  <c r="S3592" i="4"/>
  <c r="U3592" i="4"/>
  <c r="B3593" i="4"/>
  <c r="F3593" i="4"/>
  <c r="I3593" i="4"/>
  <c r="M3593" i="4"/>
  <c r="O3593" i="4"/>
  <c r="Q3593" i="4"/>
  <c r="S3593" i="4"/>
  <c r="U3593" i="4"/>
  <c r="B3594" i="4"/>
  <c r="F3594" i="4"/>
  <c r="I3594" i="4"/>
  <c r="M3594" i="4"/>
  <c r="O3594" i="4"/>
  <c r="Q3594" i="4"/>
  <c r="S3594" i="4"/>
  <c r="U3594" i="4"/>
  <c r="B3595" i="4"/>
  <c r="F3595" i="4"/>
  <c r="I3595" i="4"/>
  <c r="M3595" i="4"/>
  <c r="O3595" i="4"/>
  <c r="Q3595" i="4"/>
  <c r="S3595" i="4"/>
  <c r="U3595" i="4"/>
  <c r="B3596" i="4"/>
  <c r="F3596" i="4"/>
  <c r="I3596" i="4"/>
  <c r="M3596" i="4"/>
  <c r="O3596" i="4"/>
  <c r="Q3596" i="4"/>
  <c r="S3596" i="4"/>
  <c r="U3596" i="4"/>
  <c r="B3597" i="4"/>
  <c r="F3597" i="4"/>
  <c r="I3597" i="4"/>
  <c r="M3597" i="4"/>
  <c r="O3597" i="4"/>
  <c r="Q3597" i="4"/>
  <c r="S3597" i="4"/>
  <c r="U3597" i="4"/>
  <c r="B3598" i="4"/>
  <c r="F3598" i="4"/>
  <c r="I3598" i="4"/>
  <c r="M3598" i="4"/>
  <c r="O3598" i="4"/>
  <c r="Q3598" i="4"/>
  <c r="S3598" i="4"/>
  <c r="U3598" i="4"/>
  <c r="B3599" i="4"/>
  <c r="F3599" i="4"/>
  <c r="I3599" i="4"/>
  <c r="M3599" i="4"/>
  <c r="O3599" i="4"/>
  <c r="Q3599" i="4"/>
  <c r="S3599" i="4"/>
  <c r="U3599" i="4"/>
  <c r="B3600" i="4"/>
  <c r="F3600" i="4"/>
  <c r="I3600" i="4"/>
  <c r="M3600" i="4"/>
  <c r="O3600" i="4"/>
  <c r="Q3600" i="4"/>
  <c r="S3600" i="4"/>
  <c r="U3600" i="4"/>
  <c r="B3601" i="4"/>
  <c r="F3601" i="4"/>
  <c r="I3601" i="4"/>
  <c r="M3601" i="4"/>
  <c r="O3601" i="4"/>
  <c r="Q3601" i="4"/>
  <c r="S3601" i="4"/>
  <c r="U3601" i="4"/>
  <c r="B3602" i="4"/>
  <c r="F3602" i="4"/>
  <c r="I3602" i="4"/>
  <c r="M3602" i="4"/>
  <c r="O3602" i="4"/>
  <c r="Q3602" i="4"/>
  <c r="S3602" i="4"/>
  <c r="U3602" i="4"/>
  <c r="B3603" i="4"/>
  <c r="F3603" i="4"/>
  <c r="I3603" i="4"/>
  <c r="M3603" i="4"/>
  <c r="O3603" i="4"/>
  <c r="Q3603" i="4"/>
  <c r="S3603" i="4"/>
  <c r="U3603" i="4"/>
  <c r="B3604" i="4"/>
  <c r="F3604" i="4"/>
  <c r="I3604" i="4"/>
  <c r="M3604" i="4"/>
  <c r="O3604" i="4"/>
  <c r="Q3604" i="4"/>
  <c r="S3604" i="4"/>
  <c r="U3604" i="4"/>
  <c r="B3605" i="4"/>
  <c r="F3605" i="4"/>
  <c r="I3605" i="4"/>
  <c r="M3605" i="4"/>
  <c r="O3605" i="4"/>
  <c r="Q3605" i="4"/>
  <c r="S3605" i="4"/>
  <c r="U3605" i="4"/>
  <c r="B3606" i="4"/>
  <c r="F3606" i="4"/>
  <c r="I3606" i="4"/>
  <c r="M3606" i="4"/>
  <c r="O3606" i="4"/>
  <c r="Q3606" i="4"/>
  <c r="S3606" i="4"/>
  <c r="U3606" i="4"/>
  <c r="B3607" i="4"/>
  <c r="F3607" i="4"/>
  <c r="I3607" i="4"/>
  <c r="M3607" i="4"/>
  <c r="O3607" i="4"/>
  <c r="Q3607" i="4"/>
  <c r="S3607" i="4"/>
  <c r="U3607" i="4"/>
  <c r="B3608" i="4"/>
  <c r="F3608" i="4"/>
  <c r="I3608" i="4"/>
  <c r="M3608" i="4"/>
  <c r="O3608" i="4"/>
  <c r="Q3608" i="4"/>
  <c r="S3608" i="4"/>
  <c r="U3608" i="4"/>
  <c r="B3609" i="4"/>
  <c r="F3609" i="4"/>
  <c r="I3609" i="4"/>
  <c r="M3609" i="4"/>
  <c r="O3609" i="4"/>
  <c r="Q3609" i="4"/>
  <c r="S3609" i="4"/>
  <c r="U3609" i="4"/>
  <c r="B3610" i="4"/>
  <c r="F3610" i="4"/>
  <c r="I3610" i="4"/>
  <c r="M3610" i="4"/>
  <c r="O3610" i="4"/>
  <c r="Q3610" i="4"/>
  <c r="S3610" i="4"/>
  <c r="U3610" i="4"/>
  <c r="B3611" i="4"/>
  <c r="F3611" i="4"/>
  <c r="I3611" i="4"/>
  <c r="M3611" i="4"/>
  <c r="O3611" i="4"/>
  <c r="Q3611" i="4"/>
  <c r="S3611" i="4"/>
  <c r="U3611" i="4"/>
  <c r="B3612" i="4"/>
  <c r="F3612" i="4"/>
  <c r="I3612" i="4"/>
  <c r="M3612" i="4"/>
  <c r="O3612" i="4"/>
  <c r="Q3612" i="4"/>
  <c r="S3612" i="4"/>
  <c r="U3612" i="4"/>
  <c r="B3613" i="4"/>
  <c r="F3613" i="4"/>
  <c r="I3613" i="4"/>
  <c r="M3613" i="4"/>
  <c r="O3613" i="4"/>
  <c r="Q3613" i="4"/>
  <c r="S3613" i="4"/>
  <c r="U3613" i="4"/>
  <c r="B3614" i="4"/>
  <c r="F3614" i="4"/>
  <c r="I3614" i="4"/>
  <c r="M3614" i="4"/>
  <c r="O3614" i="4"/>
  <c r="Q3614" i="4"/>
  <c r="S3614" i="4"/>
  <c r="U3614" i="4"/>
  <c r="B3615" i="4"/>
  <c r="F3615" i="4"/>
  <c r="I3615" i="4"/>
  <c r="M3615" i="4"/>
  <c r="O3615" i="4"/>
  <c r="Q3615" i="4"/>
  <c r="S3615" i="4"/>
  <c r="U3615" i="4"/>
  <c r="B3616" i="4"/>
  <c r="F3616" i="4"/>
  <c r="I3616" i="4"/>
  <c r="M3616" i="4"/>
  <c r="O3616" i="4"/>
  <c r="Q3616" i="4"/>
  <c r="S3616" i="4"/>
  <c r="U3616" i="4"/>
  <c r="B3617" i="4"/>
  <c r="F3617" i="4"/>
  <c r="I3617" i="4"/>
  <c r="M3617" i="4"/>
  <c r="O3617" i="4"/>
  <c r="Q3617" i="4"/>
  <c r="S3617" i="4"/>
  <c r="U3617" i="4"/>
  <c r="B3618" i="4"/>
  <c r="F3618" i="4"/>
  <c r="I3618" i="4"/>
  <c r="M3618" i="4"/>
  <c r="O3618" i="4"/>
  <c r="Q3618" i="4"/>
  <c r="S3618" i="4"/>
  <c r="U3618" i="4"/>
  <c r="B3619" i="4"/>
  <c r="F3619" i="4"/>
  <c r="I3619" i="4"/>
  <c r="M3619" i="4"/>
  <c r="O3619" i="4"/>
  <c r="Q3619" i="4"/>
  <c r="S3619" i="4"/>
  <c r="U3619" i="4"/>
  <c r="B3620" i="4"/>
  <c r="F3620" i="4"/>
  <c r="I3620" i="4"/>
  <c r="M3620" i="4"/>
  <c r="O3620" i="4"/>
  <c r="Q3620" i="4"/>
  <c r="S3620" i="4"/>
  <c r="U3620" i="4"/>
  <c r="B3621" i="4"/>
  <c r="F3621" i="4"/>
  <c r="I3621" i="4"/>
  <c r="M3621" i="4"/>
  <c r="O3621" i="4"/>
  <c r="Q3621" i="4"/>
  <c r="S3621" i="4"/>
  <c r="U3621" i="4"/>
  <c r="B3622" i="4"/>
  <c r="F3622" i="4"/>
  <c r="I3622" i="4"/>
  <c r="M3622" i="4"/>
  <c r="O3622" i="4"/>
  <c r="Q3622" i="4"/>
  <c r="S3622" i="4"/>
  <c r="U3622" i="4"/>
  <c r="B3623" i="4"/>
  <c r="F3623" i="4"/>
  <c r="I3623" i="4"/>
  <c r="M3623" i="4"/>
  <c r="O3623" i="4"/>
  <c r="Q3623" i="4"/>
  <c r="S3623" i="4"/>
  <c r="U3623" i="4"/>
  <c r="B3624" i="4"/>
  <c r="F3624" i="4"/>
  <c r="I3624" i="4"/>
  <c r="M3624" i="4"/>
  <c r="O3624" i="4"/>
  <c r="Q3624" i="4"/>
  <c r="S3624" i="4"/>
  <c r="U3624" i="4"/>
  <c r="B3625" i="4"/>
  <c r="F3625" i="4"/>
  <c r="I3625" i="4"/>
  <c r="M3625" i="4"/>
  <c r="O3625" i="4"/>
  <c r="Q3625" i="4"/>
  <c r="S3625" i="4"/>
  <c r="U3625" i="4"/>
  <c r="B3626" i="4"/>
  <c r="F3626" i="4"/>
  <c r="I3626" i="4"/>
  <c r="M3626" i="4"/>
  <c r="O3626" i="4"/>
  <c r="Q3626" i="4"/>
  <c r="S3626" i="4"/>
  <c r="U3626" i="4"/>
  <c r="B3627" i="4"/>
  <c r="F3627" i="4"/>
  <c r="I3627" i="4"/>
  <c r="M3627" i="4"/>
  <c r="O3627" i="4"/>
  <c r="Q3627" i="4"/>
  <c r="S3627" i="4"/>
  <c r="U3627" i="4"/>
  <c r="B3628" i="4"/>
  <c r="F3628" i="4"/>
  <c r="I3628" i="4"/>
  <c r="M3628" i="4"/>
  <c r="O3628" i="4"/>
  <c r="Q3628" i="4"/>
  <c r="S3628" i="4"/>
  <c r="U3628" i="4"/>
  <c r="B3629" i="4"/>
  <c r="F3629" i="4"/>
  <c r="I3629" i="4"/>
  <c r="M3629" i="4"/>
  <c r="O3629" i="4"/>
  <c r="Q3629" i="4"/>
  <c r="S3629" i="4"/>
  <c r="U3629" i="4"/>
  <c r="B3630" i="4"/>
  <c r="F3630" i="4"/>
  <c r="I3630" i="4"/>
  <c r="M3630" i="4"/>
  <c r="O3630" i="4"/>
  <c r="Q3630" i="4"/>
  <c r="S3630" i="4"/>
  <c r="U3630" i="4"/>
  <c r="B3631" i="4"/>
  <c r="F3631" i="4"/>
  <c r="I3631" i="4"/>
  <c r="M3631" i="4"/>
  <c r="O3631" i="4"/>
  <c r="Q3631" i="4"/>
  <c r="S3631" i="4"/>
  <c r="U3631" i="4"/>
  <c r="B3632" i="4"/>
  <c r="F3632" i="4"/>
  <c r="I3632" i="4"/>
  <c r="M3632" i="4"/>
  <c r="O3632" i="4"/>
  <c r="Q3632" i="4"/>
  <c r="S3632" i="4"/>
  <c r="U3632" i="4"/>
  <c r="B3633" i="4"/>
  <c r="F3633" i="4"/>
  <c r="I3633" i="4"/>
  <c r="M3633" i="4"/>
  <c r="O3633" i="4"/>
  <c r="Q3633" i="4"/>
  <c r="S3633" i="4"/>
  <c r="U3633" i="4"/>
  <c r="B3634" i="4"/>
  <c r="F3634" i="4"/>
  <c r="I3634" i="4"/>
  <c r="M3634" i="4"/>
  <c r="O3634" i="4"/>
  <c r="Q3634" i="4"/>
  <c r="S3634" i="4"/>
  <c r="U3634" i="4"/>
  <c r="B3635" i="4"/>
  <c r="F3635" i="4"/>
  <c r="I3635" i="4"/>
  <c r="M3635" i="4"/>
  <c r="O3635" i="4"/>
  <c r="Q3635" i="4"/>
  <c r="S3635" i="4"/>
  <c r="U3635" i="4"/>
  <c r="B3636" i="4"/>
  <c r="F3636" i="4"/>
  <c r="I3636" i="4"/>
  <c r="M3636" i="4"/>
  <c r="O3636" i="4"/>
  <c r="Q3636" i="4"/>
  <c r="S3636" i="4"/>
  <c r="U3636" i="4"/>
  <c r="B3637" i="4"/>
  <c r="F3637" i="4"/>
  <c r="I3637" i="4"/>
  <c r="M3637" i="4"/>
  <c r="O3637" i="4"/>
  <c r="Q3637" i="4"/>
  <c r="S3637" i="4"/>
  <c r="U3637" i="4"/>
  <c r="B3638" i="4"/>
  <c r="F3638" i="4"/>
  <c r="I3638" i="4"/>
  <c r="M3638" i="4"/>
  <c r="O3638" i="4"/>
  <c r="Q3638" i="4"/>
  <c r="S3638" i="4"/>
  <c r="U3638" i="4"/>
  <c r="B3639" i="4"/>
  <c r="F3639" i="4"/>
  <c r="I3639" i="4"/>
  <c r="M3639" i="4"/>
  <c r="O3639" i="4"/>
  <c r="Q3639" i="4"/>
  <c r="S3639" i="4"/>
  <c r="U3639" i="4"/>
  <c r="B3640" i="4"/>
  <c r="F3640" i="4"/>
  <c r="I3640" i="4"/>
  <c r="M3640" i="4"/>
  <c r="O3640" i="4"/>
  <c r="Q3640" i="4"/>
  <c r="S3640" i="4"/>
  <c r="U3640" i="4"/>
  <c r="B3641" i="4"/>
  <c r="F3641" i="4"/>
  <c r="I3641" i="4"/>
  <c r="M3641" i="4"/>
  <c r="O3641" i="4"/>
  <c r="Q3641" i="4"/>
  <c r="S3641" i="4"/>
  <c r="U3641" i="4"/>
  <c r="B3642" i="4"/>
  <c r="F3642" i="4"/>
  <c r="I3642" i="4"/>
  <c r="M3642" i="4"/>
  <c r="O3642" i="4"/>
  <c r="Q3642" i="4"/>
  <c r="S3642" i="4"/>
  <c r="U3642" i="4"/>
  <c r="B3643" i="4"/>
  <c r="F3643" i="4"/>
  <c r="I3643" i="4"/>
  <c r="M3643" i="4"/>
  <c r="O3643" i="4"/>
  <c r="Q3643" i="4"/>
  <c r="S3643" i="4"/>
  <c r="U3643" i="4"/>
  <c r="B3644" i="4"/>
  <c r="F3644" i="4"/>
  <c r="I3644" i="4"/>
  <c r="M3644" i="4"/>
  <c r="O3644" i="4"/>
  <c r="Q3644" i="4"/>
  <c r="S3644" i="4"/>
  <c r="U3644" i="4"/>
  <c r="B3645" i="4"/>
  <c r="F3645" i="4"/>
  <c r="I3645" i="4"/>
  <c r="M3645" i="4"/>
  <c r="O3645" i="4"/>
  <c r="Q3645" i="4"/>
  <c r="S3645" i="4"/>
  <c r="U3645" i="4"/>
  <c r="B3646" i="4"/>
  <c r="F3646" i="4"/>
  <c r="I3646" i="4"/>
  <c r="M3646" i="4"/>
  <c r="O3646" i="4"/>
  <c r="Q3646" i="4"/>
  <c r="S3646" i="4"/>
  <c r="U3646" i="4"/>
  <c r="B3647" i="4"/>
  <c r="F3647" i="4"/>
  <c r="I3647" i="4"/>
  <c r="M3647" i="4"/>
  <c r="O3647" i="4"/>
  <c r="Q3647" i="4"/>
  <c r="S3647" i="4"/>
  <c r="U3647" i="4"/>
  <c r="B3648" i="4"/>
  <c r="F3648" i="4"/>
  <c r="I3648" i="4"/>
  <c r="M3648" i="4"/>
  <c r="O3648" i="4"/>
  <c r="Q3648" i="4"/>
  <c r="S3648" i="4"/>
  <c r="U3648" i="4"/>
  <c r="B3649" i="4"/>
  <c r="F3649" i="4"/>
  <c r="I3649" i="4"/>
  <c r="M3649" i="4"/>
  <c r="O3649" i="4"/>
  <c r="Q3649" i="4"/>
  <c r="S3649" i="4"/>
  <c r="U3649" i="4"/>
  <c r="B3650" i="4"/>
  <c r="F3650" i="4"/>
  <c r="I3650" i="4"/>
  <c r="M3650" i="4"/>
  <c r="O3650" i="4"/>
  <c r="Q3650" i="4"/>
  <c r="S3650" i="4"/>
  <c r="U3650" i="4"/>
  <c r="B3651" i="4"/>
  <c r="F3651" i="4"/>
  <c r="I3651" i="4"/>
  <c r="M3651" i="4"/>
  <c r="O3651" i="4"/>
  <c r="Q3651" i="4"/>
  <c r="S3651" i="4"/>
  <c r="U3651" i="4"/>
  <c r="B3652" i="4"/>
  <c r="F3652" i="4"/>
  <c r="I3652" i="4"/>
  <c r="M3652" i="4"/>
  <c r="O3652" i="4"/>
  <c r="Q3652" i="4"/>
  <c r="S3652" i="4"/>
  <c r="U3652" i="4"/>
  <c r="B3653" i="4"/>
  <c r="F3653" i="4"/>
  <c r="I3653" i="4"/>
  <c r="M3653" i="4"/>
  <c r="O3653" i="4"/>
  <c r="Q3653" i="4"/>
  <c r="S3653" i="4"/>
  <c r="U3653" i="4"/>
  <c r="B3654" i="4"/>
  <c r="F3654" i="4"/>
  <c r="I3654" i="4"/>
  <c r="M3654" i="4"/>
  <c r="O3654" i="4"/>
  <c r="Q3654" i="4"/>
  <c r="S3654" i="4"/>
  <c r="U3654" i="4"/>
  <c r="B3655" i="4"/>
  <c r="F3655" i="4"/>
  <c r="I3655" i="4"/>
  <c r="M3655" i="4"/>
  <c r="O3655" i="4"/>
  <c r="Q3655" i="4"/>
  <c r="S3655" i="4"/>
  <c r="U3655" i="4"/>
  <c r="B3656" i="4"/>
  <c r="F3656" i="4"/>
  <c r="I3656" i="4"/>
  <c r="M3656" i="4"/>
  <c r="O3656" i="4"/>
  <c r="Q3656" i="4"/>
  <c r="S3656" i="4"/>
  <c r="U3656" i="4"/>
  <c r="B3657" i="4"/>
  <c r="F3657" i="4"/>
  <c r="I3657" i="4"/>
  <c r="M3657" i="4"/>
  <c r="O3657" i="4"/>
  <c r="Q3657" i="4"/>
  <c r="S3657" i="4"/>
  <c r="U3657" i="4"/>
  <c r="B3658" i="4"/>
  <c r="F3658" i="4"/>
  <c r="I3658" i="4"/>
  <c r="M3658" i="4"/>
  <c r="O3658" i="4"/>
  <c r="Q3658" i="4"/>
  <c r="S3658" i="4"/>
  <c r="U3658" i="4"/>
  <c r="B3659" i="4"/>
  <c r="F3659" i="4"/>
  <c r="I3659" i="4"/>
  <c r="M3659" i="4"/>
  <c r="O3659" i="4"/>
  <c r="Q3659" i="4"/>
  <c r="S3659" i="4"/>
  <c r="U3659" i="4"/>
  <c r="B3660" i="4"/>
  <c r="F3660" i="4"/>
  <c r="I3660" i="4"/>
  <c r="M3660" i="4"/>
  <c r="O3660" i="4"/>
  <c r="Q3660" i="4"/>
  <c r="S3660" i="4"/>
  <c r="U3660" i="4"/>
  <c r="B3661" i="4"/>
  <c r="F3661" i="4"/>
  <c r="I3661" i="4"/>
  <c r="M3661" i="4"/>
  <c r="O3661" i="4"/>
  <c r="Q3661" i="4"/>
  <c r="S3661" i="4"/>
  <c r="U3661" i="4"/>
  <c r="B3662" i="4"/>
  <c r="F3662" i="4"/>
  <c r="I3662" i="4"/>
  <c r="M3662" i="4"/>
  <c r="O3662" i="4"/>
  <c r="Q3662" i="4"/>
  <c r="S3662" i="4"/>
  <c r="U3662" i="4"/>
  <c r="B3663" i="4"/>
  <c r="F3663" i="4"/>
  <c r="I3663" i="4"/>
  <c r="M3663" i="4"/>
  <c r="O3663" i="4"/>
  <c r="Q3663" i="4"/>
  <c r="S3663" i="4"/>
  <c r="U3663" i="4"/>
  <c r="B3664" i="4"/>
  <c r="F3664" i="4"/>
  <c r="I3664" i="4"/>
  <c r="M3664" i="4"/>
  <c r="O3664" i="4"/>
  <c r="Q3664" i="4"/>
  <c r="S3664" i="4"/>
  <c r="U3664" i="4"/>
  <c r="B3665" i="4"/>
  <c r="F3665" i="4"/>
  <c r="I3665" i="4"/>
  <c r="M3665" i="4"/>
  <c r="O3665" i="4"/>
  <c r="Q3665" i="4"/>
  <c r="S3665" i="4"/>
  <c r="U3665" i="4"/>
  <c r="B3666" i="4"/>
  <c r="F3666" i="4"/>
  <c r="I3666" i="4"/>
  <c r="M3666" i="4"/>
  <c r="O3666" i="4"/>
  <c r="Q3666" i="4"/>
  <c r="S3666" i="4"/>
  <c r="U3666" i="4"/>
  <c r="B3667" i="4"/>
  <c r="F3667" i="4"/>
  <c r="I3667" i="4"/>
  <c r="M3667" i="4"/>
  <c r="O3667" i="4"/>
  <c r="Q3667" i="4"/>
  <c r="S3667" i="4"/>
  <c r="U3667" i="4"/>
  <c r="B3668" i="4"/>
  <c r="F3668" i="4"/>
  <c r="I3668" i="4"/>
  <c r="M3668" i="4"/>
  <c r="O3668" i="4"/>
  <c r="Q3668" i="4"/>
  <c r="S3668" i="4"/>
  <c r="U3668" i="4"/>
  <c r="B3669" i="4"/>
  <c r="F3669" i="4"/>
  <c r="I3669" i="4"/>
  <c r="M3669" i="4"/>
  <c r="O3669" i="4"/>
  <c r="Q3669" i="4"/>
  <c r="S3669" i="4"/>
  <c r="U3669" i="4"/>
  <c r="B3670" i="4"/>
  <c r="F3670" i="4"/>
  <c r="I3670" i="4"/>
  <c r="M3670" i="4"/>
  <c r="O3670" i="4"/>
  <c r="Q3670" i="4"/>
  <c r="S3670" i="4"/>
  <c r="U3670" i="4"/>
  <c r="B3671" i="4"/>
  <c r="F3671" i="4"/>
  <c r="I3671" i="4"/>
  <c r="M3671" i="4"/>
  <c r="O3671" i="4"/>
  <c r="Q3671" i="4"/>
  <c r="S3671" i="4"/>
  <c r="U3671" i="4"/>
  <c r="B3672" i="4"/>
  <c r="F3672" i="4"/>
  <c r="I3672" i="4"/>
  <c r="M3672" i="4"/>
  <c r="O3672" i="4"/>
  <c r="Q3672" i="4"/>
  <c r="S3672" i="4"/>
  <c r="U3672" i="4"/>
  <c r="B3673" i="4"/>
  <c r="F3673" i="4"/>
  <c r="I3673" i="4"/>
  <c r="M3673" i="4"/>
  <c r="O3673" i="4"/>
  <c r="Q3673" i="4"/>
  <c r="S3673" i="4"/>
  <c r="U3673" i="4"/>
  <c r="B3674" i="4"/>
  <c r="F3674" i="4"/>
  <c r="I3674" i="4"/>
  <c r="M3674" i="4"/>
  <c r="O3674" i="4"/>
  <c r="Q3674" i="4"/>
  <c r="S3674" i="4"/>
  <c r="U3674" i="4"/>
  <c r="B3675" i="4"/>
  <c r="F3675" i="4"/>
  <c r="I3675" i="4"/>
  <c r="M3675" i="4"/>
  <c r="O3675" i="4"/>
  <c r="Q3675" i="4"/>
  <c r="S3675" i="4"/>
  <c r="U3675" i="4"/>
  <c r="B3676" i="4"/>
  <c r="F3676" i="4"/>
  <c r="I3676" i="4"/>
  <c r="M3676" i="4"/>
  <c r="O3676" i="4"/>
  <c r="Q3676" i="4"/>
  <c r="S3676" i="4"/>
  <c r="U3676" i="4"/>
  <c r="B3677" i="4"/>
  <c r="F3677" i="4"/>
  <c r="I3677" i="4"/>
  <c r="M3677" i="4"/>
  <c r="O3677" i="4"/>
  <c r="Q3677" i="4"/>
  <c r="S3677" i="4"/>
  <c r="U3677" i="4"/>
  <c r="B3678" i="4"/>
  <c r="F3678" i="4"/>
  <c r="I3678" i="4"/>
  <c r="M3678" i="4"/>
  <c r="O3678" i="4"/>
  <c r="Q3678" i="4"/>
  <c r="S3678" i="4"/>
  <c r="U3678" i="4"/>
  <c r="B3679" i="4"/>
  <c r="F3679" i="4"/>
  <c r="I3679" i="4"/>
  <c r="M3679" i="4"/>
  <c r="O3679" i="4"/>
  <c r="Q3679" i="4"/>
  <c r="S3679" i="4"/>
  <c r="U3679" i="4"/>
  <c r="B3680" i="4"/>
  <c r="F3680" i="4"/>
  <c r="I3680" i="4"/>
  <c r="M3680" i="4"/>
  <c r="O3680" i="4"/>
  <c r="Q3680" i="4"/>
  <c r="S3680" i="4"/>
  <c r="U3680" i="4"/>
  <c r="B3681" i="4"/>
  <c r="F3681" i="4"/>
  <c r="I3681" i="4"/>
  <c r="M3681" i="4"/>
  <c r="O3681" i="4"/>
  <c r="Q3681" i="4"/>
  <c r="S3681" i="4"/>
  <c r="U3681" i="4"/>
  <c r="B3682" i="4"/>
  <c r="F3682" i="4"/>
  <c r="I3682" i="4"/>
  <c r="M3682" i="4"/>
  <c r="O3682" i="4"/>
  <c r="Q3682" i="4"/>
  <c r="S3682" i="4"/>
  <c r="U3682" i="4"/>
  <c r="B3683" i="4"/>
  <c r="F3683" i="4"/>
  <c r="I3683" i="4"/>
  <c r="M3683" i="4"/>
  <c r="O3683" i="4"/>
  <c r="Q3683" i="4"/>
  <c r="S3683" i="4"/>
  <c r="U3683" i="4"/>
  <c r="B3684" i="4"/>
  <c r="F3684" i="4"/>
  <c r="I3684" i="4"/>
  <c r="M3684" i="4"/>
  <c r="O3684" i="4"/>
  <c r="Q3684" i="4"/>
  <c r="S3684" i="4"/>
  <c r="U3684" i="4"/>
  <c r="B3685" i="4"/>
  <c r="F3685" i="4"/>
  <c r="I3685" i="4"/>
  <c r="M3685" i="4"/>
  <c r="O3685" i="4"/>
  <c r="Q3685" i="4"/>
  <c r="S3685" i="4"/>
  <c r="U3685" i="4"/>
  <c r="B3686" i="4"/>
  <c r="F3686" i="4"/>
  <c r="I3686" i="4"/>
  <c r="M3686" i="4"/>
  <c r="O3686" i="4"/>
  <c r="Q3686" i="4"/>
  <c r="S3686" i="4"/>
  <c r="U3686" i="4"/>
  <c r="B3687" i="4"/>
  <c r="F3687" i="4"/>
  <c r="I3687" i="4"/>
  <c r="M3687" i="4"/>
  <c r="O3687" i="4"/>
  <c r="Q3687" i="4"/>
  <c r="S3687" i="4"/>
  <c r="U3687" i="4"/>
  <c r="B3688" i="4"/>
  <c r="F3688" i="4"/>
  <c r="I3688" i="4"/>
  <c r="M3688" i="4"/>
  <c r="O3688" i="4"/>
  <c r="Q3688" i="4"/>
  <c r="S3688" i="4"/>
  <c r="U3688" i="4"/>
  <c r="B3689" i="4"/>
  <c r="F3689" i="4"/>
  <c r="I3689" i="4"/>
  <c r="M3689" i="4"/>
  <c r="O3689" i="4"/>
  <c r="Q3689" i="4"/>
  <c r="S3689" i="4"/>
  <c r="U3689" i="4"/>
  <c r="B3690" i="4"/>
  <c r="F3690" i="4"/>
  <c r="I3690" i="4"/>
  <c r="M3690" i="4"/>
  <c r="O3690" i="4"/>
  <c r="Q3690" i="4"/>
  <c r="S3690" i="4"/>
  <c r="U3690" i="4"/>
  <c r="B3691" i="4"/>
  <c r="F3691" i="4"/>
  <c r="I3691" i="4"/>
  <c r="M3691" i="4"/>
  <c r="O3691" i="4"/>
  <c r="Q3691" i="4"/>
  <c r="S3691" i="4"/>
  <c r="U3691" i="4"/>
  <c r="B3692" i="4"/>
  <c r="F3692" i="4"/>
  <c r="I3692" i="4"/>
  <c r="M3692" i="4"/>
  <c r="O3692" i="4"/>
  <c r="Q3692" i="4"/>
  <c r="S3692" i="4"/>
  <c r="U3692" i="4"/>
  <c r="B3693" i="4"/>
  <c r="F3693" i="4"/>
  <c r="I3693" i="4"/>
  <c r="M3693" i="4"/>
  <c r="O3693" i="4"/>
  <c r="Q3693" i="4"/>
  <c r="S3693" i="4"/>
  <c r="U3693" i="4"/>
  <c r="B3694" i="4"/>
  <c r="F3694" i="4"/>
  <c r="I3694" i="4"/>
  <c r="M3694" i="4"/>
  <c r="O3694" i="4"/>
  <c r="Q3694" i="4"/>
  <c r="S3694" i="4"/>
  <c r="U3694" i="4"/>
  <c r="B3695" i="4"/>
  <c r="F3695" i="4"/>
  <c r="I3695" i="4"/>
  <c r="M3695" i="4"/>
  <c r="O3695" i="4"/>
  <c r="Q3695" i="4"/>
  <c r="S3695" i="4"/>
  <c r="U3695" i="4"/>
  <c r="B3696" i="4"/>
  <c r="F3696" i="4"/>
  <c r="I3696" i="4"/>
  <c r="M3696" i="4"/>
  <c r="O3696" i="4"/>
  <c r="Q3696" i="4"/>
  <c r="S3696" i="4"/>
  <c r="U3696" i="4"/>
  <c r="B3697" i="4"/>
  <c r="F3697" i="4"/>
  <c r="I3697" i="4"/>
  <c r="M3697" i="4"/>
  <c r="O3697" i="4"/>
  <c r="Q3697" i="4"/>
  <c r="S3697" i="4"/>
  <c r="U3697" i="4"/>
  <c r="B3698" i="4"/>
  <c r="F3698" i="4"/>
  <c r="I3698" i="4"/>
  <c r="M3698" i="4"/>
  <c r="O3698" i="4"/>
  <c r="Q3698" i="4"/>
  <c r="S3698" i="4"/>
  <c r="U3698" i="4"/>
  <c r="B3699" i="4"/>
  <c r="F3699" i="4"/>
  <c r="I3699" i="4"/>
  <c r="M3699" i="4"/>
  <c r="O3699" i="4"/>
  <c r="Q3699" i="4"/>
  <c r="S3699" i="4"/>
  <c r="U3699" i="4"/>
  <c r="B3700" i="4"/>
  <c r="F3700" i="4"/>
  <c r="I3700" i="4"/>
  <c r="M3700" i="4"/>
  <c r="O3700" i="4"/>
  <c r="Q3700" i="4"/>
  <c r="S3700" i="4"/>
  <c r="U3700" i="4"/>
  <c r="B3701" i="4"/>
  <c r="F3701" i="4"/>
  <c r="I3701" i="4"/>
  <c r="M3701" i="4"/>
  <c r="O3701" i="4"/>
  <c r="Q3701" i="4"/>
  <c r="S3701" i="4"/>
  <c r="U3701" i="4"/>
  <c r="B3702" i="4"/>
  <c r="F3702" i="4"/>
  <c r="I3702" i="4"/>
  <c r="M3702" i="4"/>
  <c r="O3702" i="4"/>
  <c r="Q3702" i="4"/>
  <c r="S3702" i="4"/>
  <c r="U3702" i="4"/>
  <c r="B3703" i="4"/>
  <c r="F3703" i="4"/>
  <c r="I3703" i="4"/>
  <c r="M3703" i="4"/>
  <c r="O3703" i="4"/>
  <c r="Q3703" i="4"/>
  <c r="S3703" i="4"/>
  <c r="U3703" i="4"/>
  <c r="B3704" i="4"/>
  <c r="F3704" i="4"/>
  <c r="I3704" i="4"/>
  <c r="M3704" i="4"/>
  <c r="O3704" i="4"/>
  <c r="Q3704" i="4"/>
  <c r="S3704" i="4"/>
  <c r="U3704" i="4"/>
  <c r="B3705" i="4"/>
  <c r="F3705" i="4"/>
  <c r="I3705" i="4"/>
  <c r="M3705" i="4"/>
  <c r="O3705" i="4"/>
  <c r="Q3705" i="4"/>
  <c r="S3705" i="4"/>
  <c r="U3705" i="4"/>
  <c r="B3706" i="4"/>
  <c r="F3706" i="4"/>
  <c r="I3706" i="4"/>
  <c r="M3706" i="4"/>
  <c r="O3706" i="4"/>
  <c r="Q3706" i="4"/>
  <c r="S3706" i="4"/>
  <c r="U3706" i="4"/>
  <c r="B3707" i="4"/>
  <c r="F3707" i="4"/>
  <c r="I3707" i="4"/>
  <c r="M3707" i="4"/>
  <c r="O3707" i="4"/>
  <c r="Q3707" i="4"/>
  <c r="S3707" i="4"/>
  <c r="U3707" i="4"/>
  <c r="B3708" i="4"/>
  <c r="F3708" i="4"/>
  <c r="I3708" i="4"/>
  <c r="M3708" i="4"/>
  <c r="O3708" i="4"/>
  <c r="Q3708" i="4"/>
  <c r="S3708" i="4"/>
  <c r="U3708" i="4"/>
  <c r="B3709" i="4"/>
  <c r="F3709" i="4"/>
  <c r="I3709" i="4"/>
  <c r="M3709" i="4"/>
  <c r="O3709" i="4"/>
  <c r="Q3709" i="4"/>
  <c r="S3709" i="4"/>
  <c r="U3709" i="4"/>
  <c r="B3710" i="4"/>
  <c r="F3710" i="4"/>
  <c r="I3710" i="4"/>
  <c r="M3710" i="4"/>
  <c r="O3710" i="4"/>
  <c r="Q3710" i="4"/>
  <c r="S3710" i="4"/>
  <c r="U3710" i="4"/>
  <c r="B3711" i="4"/>
  <c r="F3711" i="4"/>
  <c r="I3711" i="4"/>
  <c r="M3711" i="4"/>
  <c r="O3711" i="4"/>
  <c r="Q3711" i="4"/>
  <c r="S3711" i="4"/>
  <c r="U3711" i="4"/>
  <c r="B3712" i="4"/>
  <c r="F3712" i="4"/>
  <c r="I3712" i="4"/>
  <c r="M3712" i="4"/>
  <c r="O3712" i="4"/>
  <c r="Q3712" i="4"/>
  <c r="S3712" i="4"/>
  <c r="U3712" i="4"/>
  <c r="B3713" i="4"/>
  <c r="F3713" i="4"/>
  <c r="I3713" i="4"/>
  <c r="M3713" i="4"/>
  <c r="O3713" i="4"/>
  <c r="Q3713" i="4"/>
  <c r="S3713" i="4"/>
  <c r="U3713" i="4"/>
  <c r="B3714" i="4"/>
  <c r="F3714" i="4"/>
  <c r="I3714" i="4"/>
  <c r="M3714" i="4"/>
  <c r="O3714" i="4"/>
  <c r="Q3714" i="4"/>
  <c r="S3714" i="4"/>
  <c r="U3714" i="4"/>
  <c r="B3715" i="4"/>
  <c r="F3715" i="4"/>
  <c r="I3715" i="4"/>
  <c r="M3715" i="4"/>
  <c r="O3715" i="4"/>
  <c r="Q3715" i="4"/>
  <c r="S3715" i="4"/>
  <c r="U3715" i="4"/>
  <c r="B3716" i="4"/>
  <c r="F3716" i="4"/>
  <c r="I3716" i="4"/>
  <c r="M3716" i="4"/>
  <c r="O3716" i="4"/>
  <c r="Q3716" i="4"/>
  <c r="S3716" i="4"/>
  <c r="U3716" i="4"/>
  <c r="B3717" i="4"/>
  <c r="F3717" i="4"/>
  <c r="I3717" i="4"/>
  <c r="M3717" i="4"/>
  <c r="O3717" i="4"/>
  <c r="Q3717" i="4"/>
  <c r="S3717" i="4"/>
  <c r="U3717" i="4"/>
  <c r="B3718" i="4"/>
  <c r="F3718" i="4"/>
  <c r="I3718" i="4"/>
  <c r="M3718" i="4"/>
  <c r="O3718" i="4"/>
  <c r="Q3718" i="4"/>
  <c r="S3718" i="4"/>
  <c r="U3718" i="4"/>
  <c r="B3719" i="4"/>
  <c r="F3719" i="4"/>
  <c r="I3719" i="4"/>
  <c r="M3719" i="4"/>
  <c r="O3719" i="4"/>
  <c r="Q3719" i="4"/>
  <c r="S3719" i="4"/>
  <c r="U3719" i="4"/>
  <c r="B3720" i="4"/>
  <c r="F3720" i="4"/>
  <c r="I3720" i="4"/>
  <c r="M3720" i="4"/>
  <c r="O3720" i="4"/>
  <c r="Q3720" i="4"/>
  <c r="S3720" i="4"/>
  <c r="U3720" i="4"/>
  <c r="B3721" i="4"/>
  <c r="F3721" i="4"/>
  <c r="I3721" i="4"/>
  <c r="M3721" i="4"/>
  <c r="O3721" i="4"/>
  <c r="Q3721" i="4"/>
  <c r="S3721" i="4"/>
  <c r="U3721" i="4"/>
  <c r="B3722" i="4"/>
  <c r="F3722" i="4"/>
  <c r="I3722" i="4"/>
  <c r="M3722" i="4"/>
  <c r="O3722" i="4"/>
  <c r="Q3722" i="4"/>
  <c r="S3722" i="4"/>
  <c r="U3722" i="4"/>
  <c r="B3723" i="4"/>
  <c r="F3723" i="4"/>
  <c r="I3723" i="4"/>
  <c r="M3723" i="4"/>
  <c r="O3723" i="4"/>
  <c r="Q3723" i="4"/>
  <c r="S3723" i="4"/>
  <c r="U3723" i="4"/>
  <c r="B3724" i="4"/>
  <c r="F3724" i="4"/>
  <c r="I3724" i="4"/>
  <c r="M3724" i="4"/>
  <c r="O3724" i="4"/>
  <c r="Q3724" i="4"/>
  <c r="S3724" i="4"/>
  <c r="U3724" i="4"/>
  <c r="B3725" i="4"/>
  <c r="F3725" i="4"/>
  <c r="I3725" i="4"/>
  <c r="M3725" i="4"/>
  <c r="O3725" i="4"/>
  <c r="Q3725" i="4"/>
  <c r="S3725" i="4"/>
  <c r="U3725" i="4"/>
  <c r="B3726" i="4"/>
  <c r="F3726" i="4"/>
  <c r="I3726" i="4"/>
  <c r="M3726" i="4"/>
  <c r="O3726" i="4"/>
  <c r="Q3726" i="4"/>
  <c r="S3726" i="4"/>
  <c r="U3726" i="4"/>
  <c r="B3727" i="4"/>
  <c r="F3727" i="4"/>
  <c r="I3727" i="4"/>
  <c r="M3727" i="4"/>
  <c r="O3727" i="4"/>
  <c r="Q3727" i="4"/>
  <c r="S3727" i="4"/>
  <c r="U3727" i="4"/>
  <c r="B3728" i="4"/>
  <c r="F3728" i="4"/>
  <c r="I3728" i="4"/>
  <c r="M3728" i="4"/>
  <c r="O3728" i="4"/>
  <c r="Q3728" i="4"/>
  <c r="S3728" i="4"/>
  <c r="U3728" i="4"/>
  <c r="B3729" i="4"/>
  <c r="F3729" i="4"/>
  <c r="I3729" i="4"/>
  <c r="M3729" i="4"/>
  <c r="O3729" i="4"/>
  <c r="Q3729" i="4"/>
  <c r="S3729" i="4"/>
  <c r="U3729" i="4"/>
  <c r="B3730" i="4"/>
  <c r="F3730" i="4"/>
  <c r="I3730" i="4"/>
  <c r="M3730" i="4"/>
  <c r="O3730" i="4"/>
  <c r="Q3730" i="4"/>
  <c r="S3730" i="4"/>
  <c r="U3730" i="4"/>
  <c r="B3731" i="4"/>
  <c r="F3731" i="4"/>
  <c r="I3731" i="4"/>
  <c r="M3731" i="4"/>
  <c r="O3731" i="4"/>
  <c r="Q3731" i="4"/>
  <c r="S3731" i="4"/>
  <c r="U3731" i="4"/>
  <c r="B3732" i="4"/>
  <c r="F3732" i="4"/>
  <c r="I3732" i="4"/>
  <c r="M3732" i="4"/>
  <c r="O3732" i="4"/>
  <c r="Q3732" i="4"/>
  <c r="S3732" i="4"/>
  <c r="U3732" i="4"/>
  <c r="B3733" i="4"/>
  <c r="F3733" i="4"/>
  <c r="I3733" i="4"/>
  <c r="M3733" i="4"/>
  <c r="O3733" i="4"/>
  <c r="Q3733" i="4"/>
  <c r="S3733" i="4"/>
  <c r="U3733" i="4"/>
  <c r="B3734" i="4"/>
  <c r="F3734" i="4"/>
  <c r="I3734" i="4"/>
  <c r="M3734" i="4"/>
  <c r="O3734" i="4"/>
  <c r="Q3734" i="4"/>
  <c r="S3734" i="4"/>
  <c r="U3734" i="4"/>
  <c r="B3735" i="4"/>
  <c r="F3735" i="4"/>
  <c r="I3735" i="4"/>
  <c r="M3735" i="4"/>
  <c r="O3735" i="4"/>
  <c r="Q3735" i="4"/>
  <c r="S3735" i="4"/>
  <c r="U3735" i="4"/>
  <c r="B3736" i="4"/>
  <c r="F3736" i="4"/>
  <c r="I3736" i="4"/>
  <c r="M3736" i="4"/>
  <c r="O3736" i="4"/>
  <c r="Q3736" i="4"/>
  <c r="S3736" i="4"/>
  <c r="U3736" i="4"/>
  <c r="B3737" i="4"/>
  <c r="F3737" i="4"/>
  <c r="I3737" i="4"/>
  <c r="M3737" i="4"/>
  <c r="O3737" i="4"/>
  <c r="Q3737" i="4"/>
  <c r="S3737" i="4"/>
  <c r="U3737" i="4"/>
  <c r="B3738" i="4"/>
  <c r="F3738" i="4"/>
  <c r="I3738" i="4"/>
  <c r="M3738" i="4"/>
  <c r="O3738" i="4"/>
  <c r="Q3738" i="4"/>
  <c r="S3738" i="4"/>
  <c r="U3738" i="4"/>
  <c r="B3739" i="4"/>
  <c r="F3739" i="4"/>
  <c r="I3739" i="4"/>
  <c r="M3739" i="4"/>
  <c r="O3739" i="4"/>
  <c r="Q3739" i="4"/>
  <c r="S3739" i="4"/>
  <c r="U3739" i="4"/>
  <c r="B3740" i="4"/>
  <c r="F3740" i="4"/>
  <c r="I3740" i="4"/>
  <c r="M3740" i="4"/>
  <c r="O3740" i="4"/>
  <c r="Q3740" i="4"/>
  <c r="S3740" i="4"/>
  <c r="U3740" i="4"/>
  <c r="B3741" i="4"/>
  <c r="F3741" i="4"/>
  <c r="I3741" i="4"/>
  <c r="M3741" i="4"/>
  <c r="O3741" i="4"/>
  <c r="Q3741" i="4"/>
  <c r="S3741" i="4"/>
  <c r="U3741" i="4"/>
  <c r="B3742" i="4"/>
  <c r="F3742" i="4"/>
  <c r="I3742" i="4"/>
  <c r="M3742" i="4"/>
  <c r="O3742" i="4"/>
  <c r="Q3742" i="4"/>
  <c r="S3742" i="4"/>
  <c r="U3742" i="4"/>
  <c r="B3743" i="4"/>
  <c r="F3743" i="4"/>
  <c r="I3743" i="4"/>
  <c r="M3743" i="4"/>
  <c r="O3743" i="4"/>
  <c r="Q3743" i="4"/>
  <c r="S3743" i="4"/>
  <c r="U3743" i="4"/>
  <c r="B3744" i="4"/>
  <c r="F3744" i="4"/>
  <c r="I3744" i="4"/>
  <c r="M3744" i="4"/>
  <c r="O3744" i="4"/>
  <c r="Q3744" i="4"/>
  <c r="S3744" i="4"/>
  <c r="U3744" i="4"/>
  <c r="B3745" i="4"/>
  <c r="F3745" i="4"/>
  <c r="I3745" i="4"/>
  <c r="M3745" i="4"/>
  <c r="O3745" i="4"/>
  <c r="Q3745" i="4"/>
  <c r="S3745" i="4"/>
  <c r="U3745" i="4"/>
  <c r="B3746" i="4"/>
  <c r="F3746" i="4"/>
  <c r="I3746" i="4"/>
  <c r="M3746" i="4"/>
  <c r="O3746" i="4"/>
  <c r="Q3746" i="4"/>
  <c r="S3746" i="4"/>
  <c r="U3746" i="4"/>
  <c r="B3747" i="4"/>
  <c r="F3747" i="4"/>
  <c r="I3747" i="4"/>
  <c r="M3747" i="4"/>
  <c r="O3747" i="4"/>
  <c r="Q3747" i="4"/>
  <c r="S3747" i="4"/>
  <c r="U3747" i="4"/>
  <c r="B3748" i="4"/>
  <c r="F3748" i="4"/>
  <c r="I3748" i="4"/>
  <c r="M3748" i="4"/>
  <c r="O3748" i="4"/>
  <c r="Q3748" i="4"/>
  <c r="S3748" i="4"/>
  <c r="U3748" i="4"/>
  <c r="B3749" i="4"/>
  <c r="F3749" i="4"/>
  <c r="I3749" i="4"/>
  <c r="M3749" i="4"/>
  <c r="O3749" i="4"/>
  <c r="Q3749" i="4"/>
  <c r="S3749" i="4"/>
  <c r="U3749" i="4"/>
  <c r="B3750" i="4"/>
  <c r="F3750" i="4"/>
  <c r="I3750" i="4"/>
  <c r="M3750" i="4"/>
  <c r="O3750" i="4"/>
  <c r="Q3750" i="4"/>
  <c r="S3750" i="4"/>
  <c r="U3750" i="4"/>
  <c r="B3751" i="4"/>
  <c r="F3751" i="4"/>
  <c r="I3751" i="4"/>
  <c r="M3751" i="4"/>
  <c r="O3751" i="4"/>
  <c r="Q3751" i="4"/>
  <c r="S3751" i="4"/>
  <c r="U3751" i="4"/>
  <c r="B3752" i="4"/>
  <c r="F3752" i="4"/>
  <c r="I3752" i="4"/>
  <c r="M3752" i="4"/>
  <c r="O3752" i="4"/>
  <c r="Q3752" i="4"/>
  <c r="S3752" i="4"/>
  <c r="U3752" i="4"/>
  <c r="B3753" i="4"/>
  <c r="F3753" i="4"/>
  <c r="I3753" i="4"/>
  <c r="M3753" i="4"/>
  <c r="O3753" i="4"/>
  <c r="Q3753" i="4"/>
  <c r="S3753" i="4"/>
  <c r="U3753" i="4"/>
  <c r="B3754" i="4"/>
  <c r="F3754" i="4"/>
  <c r="I3754" i="4"/>
  <c r="M3754" i="4"/>
  <c r="O3754" i="4"/>
  <c r="Q3754" i="4"/>
  <c r="S3754" i="4"/>
  <c r="U3754" i="4"/>
  <c r="B3755" i="4"/>
  <c r="F3755" i="4"/>
  <c r="I3755" i="4"/>
  <c r="M3755" i="4"/>
  <c r="O3755" i="4"/>
  <c r="Q3755" i="4"/>
  <c r="S3755" i="4"/>
  <c r="U3755" i="4"/>
  <c r="B3756" i="4"/>
  <c r="F3756" i="4"/>
  <c r="I3756" i="4"/>
  <c r="M3756" i="4"/>
  <c r="O3756" i="4"/>
  <c r="Q3756" i="4"/>
  <c r="S3756" i="4"/>
  <c r="U3756" i="4"/>
  <c r="B3757" i="4"/>
  <c r="F3757" i="4"/>
  <c r="I3757" i="4"/>
  <c r="M3757" i="4"/>
  <c r="O3757" i="4"/>
  <c r="Q3757" i="4"/>
  <c r="S3757" i="4"/>
  <c r="U3757" i="4"/>
  <c r="B3758" i="4"/>
  <c r="F3758" i="4"/>
  <c r="I3758" i="4"/>
  <c r="M3758" i="4"/>
  <c r="O3758" i="4"/>
  <c r="Q3758" i="4"/>
  <c r="S3758" i="4"/>
  <c r="U3758" i="4"/>
  <c r="B3759" i="4"/>
  <c r="F3759" i="4"/>
  <c r="I3759" i="4"/>
  <c r="M3759" i="4"/>
  <c r="O3759" i="4"/>
  <c r="Q3759" i="4"/>
  <c r="S3759" i="4"/>
  <c r="U3759" i="4"/>
  <c r="B3760" i="4"/>
  <c r="F3760" i="4"/>
  <c r="I3760" i="4"/>
  <c r="M3760" i="4"/>
  <c r="O3760" i="4"/>
  <c r="Q3760" i="4"/>
  <c r="S3760" i="4"/>
  <c r="U3760" i="4"/>
  <c r="B3761" i="4"/>
  <c r="F3761" i="4"/>
  <c r="I3761" i="4"/>
  <c r="M3761" i="4"/>
  <c r="O3761" i="4"/>
  <c r="Q3761" i="4"/>
  <c r="S3761" i="4"/>
  <c r="U3761" i="4"/>
  <c r="B3762" i="4"/>
  <c r="F3762" i="4"/>
  <c r="I3762" i="4"/>
  <c r="M3762" i="4"/>
  <c r="O3762" i="4"/>
  <c r="Q3762" i="4"/>
  <c r="S3762" i="4"/>
  <c r="U3762" i="4"/>
  <c r="B3763" i="4"/>
  <c r="F3763" i="4"/>
  <c r="I3763" i="4"/>
  <c r="M3763" i="4"/>
  <c r="O3763" i="4"/>
  <c r="Q3763" i="4"/>
  <c r="S3763" i="4"/>
  <c r="U3763" i="4"/>
  <c r="B3764" i="4"/>
  <c r="F3764" i="4"/>
  <c r="I3764" i="4"/>
  <c r="M3764" i="4"/>
  <c r="O3764" i="4"/>
  <c r="Q3764" i="4"/>
  <c r="S3764" i="4"/>
  <c r="U3764" i="4"/>
  <c r="B3765" i="4"/>
  <c r="F3765" i="4"/>
  <c r="I3765" i="4"/>
  <c r="M3765" i="4"/>
  <c r="O3765" i="4"/>
  <c r="Q3765" i="4"/>
  <c r="S3765" i="4"/>
  <c r="U3765" i="4"/>
  <c r="B3766" i="4"/>
  <c r="F3766" i="4"/>
  <c r="I3766" i="4"/>
  <c r="M3766" i="4"/>
  <c r="O3766" i="4"/>
  <c r="Q3766" i="4"/>
  <c r="S3766" i="4"/>
  <c r="U3766" i="4"/>
  <c r="B3767" i="4"/>
  <c r="F3767" i="4"/>
  <c r="I3767" i="4"/>
  <c r="M3767" i="4"/>
  <c r="O3767" i="4"/>
  <c r="Q3767" i="4"/>
  <c r="S3767" i="4"/>
  <c r="U3767" i="4"/>
  <c r="B3768" i="4"/>
  <c r="F3768" i="4"/>
  <c r="I3768" i="4"/>
  <c r="M3768" i="4"/>
  <c r="O3768" i="4"/>
  <c r="Q3768" i="4"/>
  <c r="S3768" i="4"/>
  <c r="U3768" i="4"/>
  <c r="B3769" i="4"/>
  <c r="F3769" i="4"/>
  <c r="I3769" i="4"/>
  <c r="M3769" i="4"/>
  <c r="O3769" i="4"/>
  <c r="Q3769" i="4"/>
  <c r="S3769" i="4"/>
  <c r="U3769" i="4"/>
  <c r="B3770" i="4"/>
  <c r="F3770" i="4"/>
  <c r="I3770" i="4"/>
  <c r="M3770" i="4"/>
  <c r="O3770" i="4"/>
  <c r="Q3770" i="4"/>
  <c r="S3770" i="4"/>
  <c r="U3770" i="4"/>
  <c r="B3771" i="4"/>
  <c r="F3771" i="4"/>
  <c r="I3771" i="4"/>
  <c r="M3771" i="4"/>
  <c r="O3771" i="4"/>
  <c r="Q3771" i="4"/>
  <c r="S3771" i="4"/>
  <c r="U3771" i="4"/>
  <c r="B3772" i="4"/>
  <c r="F3772" i="4"/>
  <c r="I3772" i="4"/>
  <c r="M3772" i="4"/>
  <c r="O3772" i="4"/>
  <c r="Q3772" i="4"/>
  <c r="S3772" i="4"/>
  <c r="U3772" i="4"/>
  <c r="B3773" i="4"/>
  <c r="F3773" i="4"/>
  <c r="I3773" i="4"/>
  <c r="M3773" i="4"/>
  <c r="O3773" i="4"/>
  <c r="Q3773" i="4"/>
  <c r="S3773" i="4"/>
  <c r="U3773" i="4"/>
  <c r="B3774" i="4"/>
  <c r="F3774" i="4"/>
  <c r="I3774" i="4"/>
  <c r="M3774" i="4"/>
  <c r="O3774" i="4"/>
  <c r="Q3774" i="4"/>
  <c r="S3774" i="4"/>
  <c r="U3774" i="4"/>
  <c r="B3775" i="4"/>
  <c r="F3775" i="4"/>
  <c r="I3775" i="4"/>
  <c r="M3775" i="4"/>
  <c r="O3775" i="4"/>
  <c r="Q3775" i="4"/>
  <c r="S3775" i="4"/>
  <c r="U3775" i="4"/>
  <c r="B3776" i="4"/>
  <c r="F3776" i="4"/>
  <c r="I3776" i="4"/>
  <c r="M3776" i="4"/>
  <c r="O3776" i="4"/>
  <c r="Q3776" i="4"/>
  <c r="S3776" i="4"/>
  <c r="U3776" i="4"/>
  <c r="B3777" i="4"/>
  <c r="F3777" i="4"/>
  <c r="I3777" i="4"/>
  <c r="M3777" i="4"/>
  <c r="O3777" i="4"/>
  <c r="Q3777" i="4"/>
  <c r="S3777" i="4"/>
  <c r="U3777" i="4"/>
  <c r="B3778" i="4"/>
  <c r="F3778" i="4"/>
  <c r="I3778" i="4"/>
  <c r="M3778" i="4"/>
  <c r="O3778" i="4"/>
  <c r="Q3778" i="4"/>
  <c r="S3778" i="4"/>
  <c r="U3778" i="4"/>
  <c r="B3779" i="4"/>
  <c r="F3779" i="4"/>
  <c r="I3779" i="4"/>
  <c r="M3779" i="4"/>
  <c r="O3779" i="4"/>
  <c r="Q3779" i="4"/>
  <c r="S3779" i="4"/>
  <c r="U3779" i="4"/>
  <c r="B3780" i="4"/>
  <c r="F3780" i="4"/>
  <c r="I3780" i="4"/>
  <c r="M3780" i="4"/>
  <c r="O3780" i="4"/>
  <c r="Q3780" i="4"/>
  <c r="S3780" i="4"/>
  <c r="U3780" i="4"/>
  <c r="B3781" i="4"/>
  <c r="F3781" i="4"/>
  <c r="I3781" i="4"/>
  <c r="M3781" i="4"/>
  <c r="O3781" i="4"/>
  <c r="Q3781" i="4"/>
  <c r="S3781" i="4"/>
  <c r="U3781" i="4"/>
  <c r="B3782" i="4"/>
  <c r="F3782" i="4"/>
  <c r="I3782" i="4"/>
  <c r="M3782" i="4"/>
  <c r="O3782" i="4"/>
  <c r="Q3782" i="4"/>
  <c r="S3782" i="4"/>
  <c r="U3782" i="4"/>
  <c r="B3783" i="4"/>
  <c r="F3783" i="4"/>
  <c r="I3783" i="4"/>
  <c r="M3783" i="4"/>
  <c r="O3783" i="4"/>
  <c r="Q3783" i="4"/>
  <c r="S3783" i="4"/>
  <c r="U3783" i="4"/>
  <c r="B3784" i="4"/>
  <c r="F3784" i="4"/>
  <c r="I3784" i="4"/>
  <c r="M3784" i="4"/>
  <c r="O3784" i="4"/>
  <c r="Q3784" i="4"/>
  <c r="S3784" i="4"/>
  <c r="U3784" i="4"/>
  <c r="B3785" i="4"/>
  <c r="F3785" i="4"/>
  <c r="I3785" i="4"/>
  <c r="M3785" i="4"/>
  <c r="O3785" i="4"/>
  <c r="Q3785" i="4"/>
  <c r="S3785" i="4"/>
  <c r="U3785" i="4"/>
  <c r="B3786" i="4"/>
  <c r="F3786" i="4"/>
  <c r="I3786" i="4"/>
  <c r="M3786" i="4"/>
  <c r="O3786" i="4"/>
  <c r="Q3786" i="4"/>
  <c r="S3786" i="4"/>
  <c r="U3786" i="4"/>
  <c r="B3787" i="4"/>
  <c r="F3787" i="4"/>
  <c r="I3787" i="4"/>
  <c r="M3787" i="4"/>
  <c r="O3787" i="4"/>
  <c r="Q3787" i="4"/>
  <c r="S3787" i="4"/>
  <c r="U3787" i="4"/>
  <c r="B3788" i="4"/>
  <c r="F3788" i="4"/>
  <c r="I3788" i="4"/>
  <c r="M3788" i="4"/>
  <c r="O3788" i="4"/>
  <c r="Q3788" i="4"/>
  <c r="S3788" i="4"/>
  <c r="U3788" i="4"/>
  <c r="B3789" i="4"/>
  <c r="F3789" i="4"/>
  <c r="I3789" i="4"/>
  <c r="M3789" i="4"/>
  <c r="O3789" i="4"/>
  <c r="Q3789" i="4"/>
  <c r="S3789" i="4"/>
  <c r="U3789" i="4"/>
  <c r="B3790" i="4"/>
  <c r="F3790" i="4"/>
  <c r="I3790" i="4"/>
  <c r="M3790" i="4"/>
  <c r="O3790" i="4"/>
  <c r="Q3790" i="4"/>
  <c r="S3790" i="4"/>
  <c r="U3790" i="4"/>
  <c r="B3791" i="4"/>
  <c r="F3791" i="4"/>
  <c r="I3791" i="4"/>
  <c r="M3791" i="4"/>
  <c r="O3791" i="4"/>
  <c r="Q3791" i="4"/>
  <c r="S3791" i="4"/>
  <c r="U3791" i="4"/>
  <c r="B3792" i="4"/>
  <c r="F3792" i="4"/>
  <c r="I3792" i="4"/>
  <c r="M3792" i="4"/>
  <c r="O3792" i="4"/>
  <c r="Q3792" i="4"/>
  <c r="S3792" i="4"/>
  <c r="U3792" i="4"/>
  <c r="B3793" i="4"/>
  <c r="F3793" i="4"/>
  <c r="I3793" i="4"/>
  <c r="M3793" i="4"/>
  <c r="O3793" i="4"/>
  <c r="Q3793" i="4"/>
  <c r="S3793" i="4"/>
  <c r="U3793" i="4"/>
  <c r="B3794" i="4"/>
  <c r="F3794" i="4"/>
  <c r="I3794" i="4"/>
  <c r="M3794" i="4"/>
  <c r="O3794" i="4"/>
  <c r="Q3794" i="4"/>
  <c r="S3794" i="4"/>
  <c r="U3794" i="4"/>
  <c r="B3795" i="4"/>
  <c r="F3795" i="4"/>
  <c r="I3795" i="4"/>
  <c r="M3795" i="4"/>
  <c r="O3795" i="4"/>
  <c r="Q3795" i="4"/>
  <c r="S3795" i="4"/>
  <c r="U3795" i="4"/>
  <c r="B3796" i="4"/>
  <c r="F3796" i="4"/>
  <c r="I3796" i="4"/>
  <c r="M3796" i="4"/>
  <c r="O3796" i="4"/>
  <c r="Q3796" i="4"/>
  <c r="S3796" i="4"/>
  <c r="U3796" i="4"/>
  <c r="B3797" i="4"/>
  <c r="F3797" i="4"/>
  <c r="I3797" i="4"/>
  <c r="M3797" i="4"/>
  <c r="O3797" i="4"/>
  <c r="Q3797" i="4"/>
  <c r="S3797" i="4"/>
  <c r="U3797" i="4"/>
  <c r="B3798" i="4"/>
  <c r="F3798" i="4"/>
  <c r="I3798" i="4"/>
  <c r="M3798" i="4"/>
  <c r="O3798" i="4"/>
  <c r="Q3798" i="4"/>
  <c r="S3798" i="4"/>
  <c r="U3798" i="4"/>
  <c r="B3799" i="4"/>
  <c r="F3799" i="4"/>
  <c r="I3799" i="4"/>
  <c r="M3799" i="4"/>
  <c r="O3799" i="4"/>
  <c r="Q3799" i="4"/>
  <c r="S3799" i="4"/>
  <c r="U3799" i="4"/>
  <c r="B3800" i="4"/>
  <c r="F3800" i="4"/>
  <c r="I3800" i="4"/>
  <c r="M3800" i="4"/>
  <c r="O3800" i="4"/>
  <c r="Q3800" i="4"/>
  <c r="S3800" i="4"/>
  <c r="U3800" i="4"/>
  <c r="B3801" i="4"/>
  <c r="F3801" i="4"/>
  <c r="I3801" i="4"/>
  <c r="M3801" i="4"/>
  <c r="O3801" i="4"/>
  <c r="Q3801" i="4"/>
  <c r="S3801" i="4"/>
  <c r="U3801" i="4"/>
  <c r="B3802" i="4"/>
  <c r="F3802" i="4"/>
  <c r="I3802" i="4"/>
  <c r="M3802" i="4"/>
  <c r="O3802" i="4"/>
  <c r="Q3802" i="4"/>
  <c r="S3802" i="4"/>
  <c r="U3802" i="4"/>
  <c r="B3803" i="4"/>
  <c r="F3803" i="4"/>
  <c r="I3803" i="4"/>
  <c r="M3803" i="4"/>
  <c r="O3803" i="4"/>
  <c r="Q3803" i="4"/>
  <c r="S3803" i="4"/>
  <c r="U3803" i="4"/>
  <c r="B3804" i="4"/>
  <c r="F3804" i="4"/>
  <c r="I3804" i="4"/>
  <c r="M3804" i="4"/>
  <c r="O3804" i="4"/>
  <c r="Q3804" i="4"/>
  <c r="S3804" i="4"/>
  <c r="U3804" i="4"/>
  <c r="B3805" i="4"/>
  <c r="F3805" i="4"/>
  <c r="I3805" i="4"/>
  <c r="M3805" i="4"/>
  <c r="O3805" i="4"/>
  <c r="Q3805" i="4"/>
  <c r="S3805" i="4"/>
  <c r="U3805" i="4"/>
  <c r="B3806" i="4"/>
  <c r="F3806" i="4"/>
  <c r="I3806" i="4"/>
  <c r="M3806" i="4"/>
  <c r="O3806" i="4"/>
  <c r="Q3806" i="4"/>
  <c r="S3806" i="4"/>
  <c r="U3806" i="4"/>
  <c r="B3807" i="4"/>
  <c r="F3807" i="4"/>
  <c r="I3807" i="4"/>
  <c r="M3807" i="4"/>
  <c r="O3807" i="4"/>
  <c r="Q3807" i="4"/>
  <c r="S3807" i="4"/>
  <c r="U3807" i="4"/>
  <c r="B3808" i="4"/>
  <c r="F3808" i="4"/>
  <c r="I3808" i="4"/>
  <c r="M3808" i="4"/>
  <c r="O3808" i="4"/>
  <c r="Q3808" i="4"/>
  <c r="S3808" i="4"/>
  <c r="U3808" i="4"/>
  <c r="B3809" i="4"/>
  <c r="F3809" i="4"/>
  <c r="I3809" i="4"/>
  <c r="M3809" i="4"/>
  <c r="O3809" i="4"/>
  <c r="Q3809" i="4"/>
  <c r="S3809" i="4"/>
  <c r="U3809" i="4"/>
  <c r="B3810" i="4"/>
  <c r="F3810" i="4"/>
  <c r="I3810" i="4"/>
  <c r="M3810" i="4"/>
  <c r="O3810" i="4"/>
  <c r="Q3810" i="4"/>
  <c r="S3810" i="4"/>
  <c r="U3810" i="4"/>
  <c r="B3811" i="4"/>
  <c r="F3811" i="4"/>
  <c r="I3811" i="4"/>
  <c r="M3811" i="4"/>
  <c r="O3811" i="4"/>
  <c r="Q3811" i="4"/>
  <c r="S3811" i="4"/>
  <c r="U3811" i="4"/>
  <c r="B3812" i="4"/>
  <c r="F3812" i="4"/>
  <c r="I3812" i="4"/>
  <c r="M3812" i="4"/>
  <c r="O3812" i="4"/>
  <c r="Q3812" i="4"/>
  <c r="S3812" i="4"/>
  <c r="U3812" i="4"/>
  <c r="B3813" i="4"/>
  <c r="F3813" i="4"/>
  <c r="I3813" i="4"/>
  <c r="M3813" i="4"/>
  <c r="O3813" i="4"/>
  <c r="Q3813" i="4"/>
  <c r="S3813" i="4"/>
  <c r="U3813" i="4"/>
  <c r="B3814" i="4"/>
  <c r="F3814" i="4"/>
  <c r="I3814" i="4"/>
  <c r="M3814" i="4"/>
  <c r="O3814" i="4"/>
  <c r="Q3814" i="4"/>
  <c r="S3814" i="4"/>
  <c r="U3814" i="4"/>
  <c r="B3815" i="4"/>
  <c r="F3815" i="4"/>
  <c r="I3815" i="4"/>
  <c r="M3815" i="4"/>
  <c r="O3815" i="4"/>
  <c r="Q3815" i="4"/>
  <c r="S3815" i="4"/>
  <c r="U3815" i="4"/>
  <c r="B3816" i="4"/>
  <c r="F3816" i="4"/>
  <c r="I3816" i="4"/>
  <c r="M3816" i="4"/>
  <c r="O3816" i="4"/>
  <c r="Q3816" i="4"/>
  <c r="S3816" i="4"/>
  <c r="U3816" i="4"/>
  <c r="B3817" i="4"/>
  <c r="F3817" i="4"/>
  <c r="I3817" i="4"/>
  <c r="M3817" i="4"/>
  <c r="O3817" i="4"/>
  <c r="Q3817" i="4"/>
  <c r="S3817" i="4"/>
  <c r="U3817" i="4"/>
  <c r="B3818" i="4"/>
  <c r="F3818" i="4"/>
  <c r="I3818" i="4"/>
  <c r="M3818" i="4"/>
  <c r="O3818" i="4"/>
  <c r="Q3818" i="4"/>
  <c r="S3818" i="4"/>
  <c r="U3818" i="4"/>
  <c r="B3819" i="4"/>
  <c r="F3819" i="4"/>
  <c r="I3819" i="4"/>
  <c r="M3819" i="4"/>
  <c r="O3819" i="4"/>
  <c r="Q3819" i="4"/>
  <c r="S3819" i="4"/>
  <c r="U3819" i="4"/>
  <c r="B3820" i="4"/>
  <c r="F3820" i="4"/>
  <c r="I3820" i="4"/>
  <c r="M3820" i="4"/>
  <c r="O3820" i="4"/>
  <c r="Q3820" i="4"/>
  <c r="S3820" i="4"/>
  <c r="U3820" i="4"/>
  <c r="B3821" i="4"/>
  <c r="F3821" i="4"/>
  <c r="I3821" i="4"/>
  <c r="M3821" i="4"/>
  <c r="O3821" i="4"/>
  <c r="Q3821" i="4"/>
  <c r="S3821" i="4"/>
  <c r="U3821" i="4"/>
  <c r="B3822" i="4"/>
  <c r="F3822" i="4"/>
  <c r="I3822" i="4"/>
  <c r="M3822" i="4"/>
  <c r="O3822" i="4"/>
  <c r="Q3822" i="4"/>
  <c r="S3822" i="4"/>
  <c r="U3822" i="4"/>
  <c r="B3823" i="4"/>
  <c r="F3823" i="4"/>
  <c r="I3823" i="4"/>
  <c r="M3823" i="4"/>
  <c r="O3823" i="4"/>
  <c r="Q3823" i="4"/>
  <c r="S3823" i="4"/>
  <c r="U3823" i="4"/>
  <c r="B3824" i="4"/>
  <c r="F3824" i="4"/>
  <c r="I3824" i="4"/>
  <c r="M3824" i="4"/>
  <c r="O3824" i="4"/>
  <c r="Q3824" i="4"/>
  <c r="S3824" i="4"/>
  <c r="U3824" i="4"/>
  <c r="B3825" i="4"/>
  <c r="F3825" i="4"/>
  <c r="I3825" i="4"/>
  <c r="M3825" i="4"/>
  <c r="O3825" i="4"/>
  <c r="Q3825" i="4"/>
  <c r="S3825" i="4"/>
  <c r="U3825" i="4"/>
  <c r="B3826" i="4"/>
  <c r="F3826" i="4"/>
  <c r="I3826" i="4"/>
  <c r="M3826" i="4"/>
  <c r="O3826" i="4"/>
  <c r="Q3826" i="4"/>
  <c r="S3826" i="4"/>
  <c r="U3826" i="4"/>
  <c r="B3827" i="4"/>
  <c r="F3827" i="4"/>
  <c r="I3827" i="4"/>
  <c r="M3827" i="4"/>
  <c r="O3827" i="4"/>
  <c r="Q3827" i="4"/>
  <c r="S3827" i="4"/>
  <c r="U3827" i="4"/>
  <c r="B3828" i="4"/>
  <c r="F3828" i="4"/>
  <c r="I3828" i="4"/>
  <c r="M3828" i="4"/>
  <c r="O3828" i="4"/>
  <c r="Q3828" i="4"/>
  <c r="S3828" i="4"/>
  <c r="U3828" i="4"/>
  <c r="B3829" i="4"/>
  <c r="F3829" i="4"/>
  <c r="I3829" i="4"/>
  <c r="M3829" i="4"/>
  <c r="O3829" i="4"/>
  <c r="Q3829" i="4"/>
  <c r="S3829" i="4"/>
  <c r="U3829" i="4"/>
  <c r="B3830" i="4"/>
  <c r="F3830" i="4"/>
  <c r="I3830" i="4"/>
  <c r="M3830" i="4"/>
  <c r="O3830" i="4"/>
  <c r="Q3830" i="4"/>
  <c r="S3830" i="4"/>
  <c r="U3830" i="4"/>
  <c r="B3831" i="4"/>
  <c r="F3831" i="4"/>
  <c r="I3831" i="4"/>
  <c r="M3831" i="4"/>
  <c r="O3831" i="4"/>
  <c r="Q3831" i="4"/>
  <c r="S3831" i="4"/>
  <c r="U3831" i="4"/>
  <c r="B3832" i="4"/>
  <c r="F3832" i="4"/>
  <c r="I3832" i="4"/>
  <c r="M3832" i="4"/>
  <c r="O3832" i="4"/>
  <c r="Q3832" i="4"/>
  <c r="S3832" i="4"/>
  <c r="U3832" i="4"/>
  <c r="B3833" i="4"/>
  <c r="F3833" i="4"/>
  <c r="I3833" i="4"/>
  <c r="M3833" i="4"/>
  <c r="O3833" i="4"/>
  <c r="Q3833" i="4"/>
  <c r="S3833" i="4"/>
  <c r="U3833" i="4"/>
  <c r="B3834" i="4"/>
  <c r="F3834" i="4"/>
  <c r="I3834" i="4"/>
  <c r="M3834" i="4"/>
  <c r="O3834" i="4"/>
  <c r="Q3834" i="4"/>
  <c r="S3834" i="4"/>
  <c r="U3834" i="4"/>
  <c r="B3835" i="4"/>
  <c r="F3835" i="4"/>
  <c r="I3835" i="4"/>
  <c r="M3835" i="4"/>
  <c r="O3835" i="4"/>
  <c r="Q3835" i="4"/>
  <c r="S3835" i="4"/>
  <c r="U3835" i="4"/>
  <c r="B3836" i="4"/>
  <c r="F3836" i="4"/>
  <c r="I3836" i="4"/>
  <c r="M3836" i="4"/>
  <c r="O3836" i="4"/>
  <c r="Q3836" i="4"/>
  <c r="S3836" i="4"/>
  <c r="U3836" i="4"/>
  <c r="B3837" i="4"/>
  <c r="F3837" i="4"/>
  <c r="I3837" i="4"/>
  <c r="M3837" i="4"/>
  <c r="O3837" i="4"/>
  <c r="Q3837" i="4"/>
  <c r="S3837" i="4"/>
  <c r="U3837" i="4"/>
  <c r="B3838" i="4"/>
  <c r="F3838" i="4"/>
  <c r="I3838" i="4"/>
  <c r="M3838" i="4"/>
  <c r="O3838" i="4"/>
  <c r="Q3838" i="4"/>
  <c r="S3838" i="4"/>
  <c r="U3838" i="4"/>
  <c r="B3839" i="4"/>
  <c r="F3839" i="4"/>
  <c r="I3839" i="4"/>
  <c r="M3839" i="4"/>
  <c r="O3839" i="4"/>
  <c r="Q3839" i="4"/>
  <c r="S3839" i="4"/>
  <c r="U3839" i="4"/>
  <c r="B3840" i="4"/>
  <c r="F3840" i="4"/>
  <c r="I3840" i="4"/>
  <c r="M3840" i="4"/>
  <c r="O3840" i="4"/>
  <c r="Q3840" i="4"/>
  <c r="S3840" i="4"/>
  <c r="U3840" i="4"/>
  <c r="B3841" i="4"/>
  <c r="F3841" i="4"/>
  <c r="I3841" i="4"/>
  <c r="M3841" i="4"/>
  <c r="O3841" i="4"/>
  <c r="Q3841" i="4"/>
  <c r="S3841" i="4"/>
  <c r="U3841" i="4"/>
  <c r="B3842" i="4"/>
  <c r="F3842" i="4"/>
  <c r="I3842" i="4"/>
  <c r="M3842" i="4"/>
  <c r="O3842" i="4"/>
  <c r="Q3842" i="4"/>
  <c r="S3842" i="4"/>
  <c r="U3842" i="4"/>
  <c r="B3843" i="4"/>
  <c r="F3843" i="4"/>
  <c r="I3843" i="4"/>
  <c r="M3843" i="4"/>
  <c r="O3843" i="4"/>
  <c r="Q3843" i="4"/>
  <c r="S3843" i="4"/>
  <c r="U3843" i="4"/>
  <c r="B3844" i="4"/>
  <c r="F3844" i="4"/>
  <c r="I3844" i="4"/>
  <c r="M3844" i="4"/>
  <c r="O3844" i="4"/>
  <c r="Q3844" i="4"/>
  <c r="S3844" i="4"/>
  <c r="U3844" i="4"/>
  <c r="B3845" i="4"/>
  <c r="F3845" i="4"/>
  <c r="I3845" i="4"/>
  <c r="M3845" i="4"/>
  <c r="O3845" i="4"/>
  <c r="Q3845" i="4"/>
  <c r="S3845" i="4"/>
  <c r="U3845" i="4"/>
  <c r="B3846" i="4"/>
  <c r="F3846" i="4"/>
  <c r="I3846" i="4"/>
  <c r="M3846" i="4"/>
  <c r="O3846" i="4"/>
  <c r="Q3846" i="4"/>
  <c r="S3846" i="4"/>
  <c r="U3846" i="4"/>
  <c r="B3847" i="4"/>
  <c r="F3847" i="4"/>
  <c r="I3847" i="4"/>
  <c r="M3847" i="4"/>
  <c r="O3847" i="4"/>
  <c r="Q3847" i="4"/>
  <c r="S3847" i="4"/>
  <c r="U3847" i="4"/>
  <c r="B3848" i="4"/>
  <c r="F3848" i="4"/>
  <c r="I3848" i="4"/>
  <c r="M3848" i="4"/>
  <c r="O3848" i="4"/>
  <c r="Q3848" i="4"/>
  <c r="S3848" i="4"/>
  <c r="U3848" i="4"/>
  <c r="B3849" i="4"/>
  <c r="F3849" i="4"/>
  <c r="I3849" i="4"/>
  <c r="M3849" i="4"/>
  <c r="O3849" i="4"/>
  <c r="Q3849" i="4"/>
  <c r="S3849" i="4"/>
  <c r="U3849" i="4"/>
  <c r="B3850" i="4"/>
  <c r="F3850" i="4"/>
  <c r="I3850" i="4"/>
  <c r="M3850" i="4"/>
  <c r="O3850" i="4"/>
  <c r="Q3850" i="4"/>
  <c r="S3850" i="4"/>
  <c r="U3850" i="4"/>
  <c r="B3851" i="4"/>
  <c r="F3851" i="4"/>
  <c r="I3851" i="4"/>
  <c r="M3851" i="4"/>
  <c r="O3851" i="4"/>
  <c r="Q3851" i="4"/>
  <c r="S3851" i="4"/>
  <c r="U3851" i="4"/>
  <c r="B3852" i="4"/>
  <c r="F3852" i="4"/>
  <c r="I3852" i="4"/>
  <c r="M3852" i="4"/>
  <c r="O3852" i="4"/>
  <c r="Q3852" i="4"/>
  <c r="S3852" i="4"/>
  <c r="U3852" i="4"/>
  <c r="B3853" i="4"/>
  <c r="F3853" i="4"/>
  <c r="I3853" i="4"/>
  <c r="M3853" i="4"/>
  <c r="O3853" i="4"/>
  <c r="Q3853" i="4"/>
  <c r="S3853" i="4"/>
  <c r="U3853" i="4"/>
  <c r="B3854" i="4"/>
  <c r="F3854" i="4"/>
  <c r="I3854" i="4"/>
  <c r="M3854" i="4"/>
  <c r="O3854" i="4"/>
  <c r="Q3854" i="4"/>
  <c r="S3854" i="4"/>
  <c r="U3854" i="4"/>
  <c r="B3855" i="4"/>
  <c r="F3855" i="4"/>
  <c r="I3855" i="4"/>
  <c r="M3855" i="4"/>
  <c r="O3855" i="4"/>
  <c r="Q3855" i="4"/>
  <c r="S3855" i="4"/>
  <c r="U3855" i="4"/>
  <c r="B3856" i="4"/>
  <c r="F3856" i="4"/>
  <c r="I3856" i="4"/>
  <c r="M3856" i="4"/>
  <c r="O3856" i="4"/>
  <c r="Q3856" i="4"/>
  <c r="S3856" i="4"/>
  <c r="U3856" i="4"/>
  <c r="B3857" i="4"/>
  <c r="F3857" i="4"/>
  <c r="I3857" i="4"/>
  <c r="M3857" i="4"/>
  <c r="O3857" i="4"/>
  <c r="Q3857" i="4"/>
  <c r="S3857" i="4"/>
  <c r="U3857" i="4"/>
  <c r="B3858" i="4"/>
  <c r="F3858" i="4"/>
  <c r="I3858" i="4"/>
  <c r="M3858" i="4"/>
  <c r="O3858" i="4"/>
  <c r="Q3858" i="4"/>
  <c r="S3858" i="4"/>
  <c r="U3858" i="4"/>
  <c r="B3859" i="4"/>
  <c r="F3859" i="4"/>
  <c r="I3859" i="4"/>
  <c r="M3859" i="4"/>
  <c r="O3859" i="4"/>
  <c r="Q3859" i="4"/>
  <c r="S3859" i="4"/>
  <c r="U3859" i="4"/>
  <c r="B3860" i="4"/>
  <c r="F3860" i="4"/>
  <c r="I3860" i="4"/>
  <c r="M3860" i="4"/>
  <c r="O3860" i="4"/>
  <c r="Q3860" i="4"/>
  <c r="S3860" i="4"/>
  <c r="U3860" i="4"/>
  <c r="B3861" i="4"/>
  <c r="F3861" i="4"/>
  <c r="I3861" i="4"/>
  <c r="M3861" i="4"/>
  <c r="O3861" i="4"/>
  <c r="Q3861" i="4"/>
  <c r="S3861" i="4"/>
  <c r="U3861" i="4"/>
  <c r="B3862" i="4"/>
  <c r="F3862" i="4"/>
  <c r="I3862" i="4"/>
  <c r="M3862" i="4"/>
  <c r="O3862" i="4"/>
  <c r="Q3862" i="4"/>
  <c r="S3862" i="4"/>
  <c r="U3862" i="4"/>
  <c r="B3863" i="4"/>
  <c r="F3863" i="4"/>
  <c r="I3863" i="4"/>
  <c r="M3863" i="4"/>
  <c r="O3863" i="4"/>
  <c r="Q3863" i="4"/>
  <c r="S3863" i="4"/>
  <c r="U3863" i="4"/>
  <c r="B3864" i="4"/>
  <c r="F3864" i="4"/>
  <c r="I3864" i="4"/>
  <c r="M3864" i="4"/>
  <c r="O3864" i="4"/>
  <c r="Q3864" i="4"/>
  <c r="S3864" i="4"/>
  <c r="U3864" i="4"/>
  <c r="B3865" i="4"/>
  <c r="F3865" i="4"/>
  <c r="I3865" i="4"/>
  <c r="M3865" i="4"/>
  <c r="O3865" i="4"/>
  <c r="Q3865" i="4"/>
  <c r="S3865" i="4"/>
  <c r="U3865" i="4"/>
  <c r="B3866" i="4"/>
  <c r="F3866" i="4"/>
  <c r="I3866" i="4"/>
  <c r="M3866" i="4"/>
  <c r="O3866" i="4"/>
  <c r="Q3866" i="4"/>
  <c r="S3866" i="4"/>
  <c r="U3866" i="4"/>
  <c r="B3867" i="4"/>
  <c r="F3867" i="4"/>
  <c r="I3867" i="4"/>
  <c r="M3867" i="4"/>
  <c r="O3867" i="4"/>
  <c r="Q3867" i="4"/>
  <c r="S3867" i="4"/>
  <c r="U3867" i="4"/>
  <c r="B3868" i="4"/>
  <c r="F3868" i="4"/>
  <c r="I3868" i="4"/>
  <c r="M3868" i="4"/>
  <c r="O3868" i="4"/>
  <c r="Q3868" i="4"/>
  <c r="S3868" i="4"/>
  <c r="U3868" i="4"/>
  <c r="B3869" i="4"/>
  <c r="F3869" i="4"/>
  <c r="I3869" i="4"/>
  <c r="M3869" i="4"/>
  <c r="O3869" i="4"/>
  <c r="Q3869" i="4"/>
  <c r="S3869" i="4"/>
  <c r="U3869" i="4"/>
  <c r="B3870" i="4"/>
  <c r="F3870" i="4"/>
  <c r="I3870" i="4"/>
  <c r="M3870" i="4"/>
  <c r="O3870" i="4"/>
  <c r="Q3870" i="4"/>
  <c r="S3870" i="4"/>
  <c r="U3870" i="4"/>
  <c r="B3871" i="4"/>
  <c r="F3871" i="4"/>
  <c r="I3871" i="4"/>
  <c r="M3871" i="4"/>
  <c r="O3871" i="4"/>
  <c r="Q3871" i="4"/>
  <c r="S3871" i="4"/>
  <c r="U3871" i="4"/>
  <c r="B3872" i="4"/>
  <c r="F3872" i="4"/>
  <c r="I3872" i="4"/>
  <c r="M3872" i="4"/>
  <c r="O3872" i="4"/>
  <c r="Q3872" i="4"/>
  <c r="S3872" i="4"/>
  <c r="U3872" i="4"/>
  <c r="B3873" i="4"/>
  <c r="F3873" i="4"/>
  <c r="I3873" i="4"/>
  <c r="M3873" i="4"/>
  <c r="O3873" i="4"/>
  <c r="Q3873" i="4"/>
  <c r="S3873" i="4"/>
  <c r="U3873" i="4"/>
  <c r="B3874" i="4"/>
  <c r="F3874" i="4"/>
  <c r="I3874" i="4"/>
  <c r="M3874" i="4"/>
  <c r="O3874" i="4"/>
  <c r="Q3874" i="4"/>
  <c r="S3874" i="4"/>
  <c r="U3874" i="4"/>
  <c r="B3875" i="4"/>
  <c r="F3875" i="4"/>
  <c r="I3875" i="4"/>
  <c r="M3875" i="4"/>
  <c r="O3875" i="4"/>
  <c r="Q3875" i="4"/>
  <c r="S3875" i="4"/>
  <c r="U3875" i="4"/>
  <c r="B3876" i="4"/>
  <c r="F3876" i="4"/>
  <c r="I3876" i="4"/>
  <c r="M3876" i="4"/>
  <c r="O3876" i="4"/>
  <c r="Q3876" i="4"/>
  <c r="S3876" i="4"/>
  <c r="U3876" i="4"/>
  <c r="B3877" i="4"/>
  <c r="F3877" i="4"/>
  <c r="I3877" i="4"/>
  <c r="M3877" i="4"/>
  <c r="O3877" i="4"/>
  <c r="Q3877" i="4"/>
  <c r="S3877" i="4"/>
  <c r="U3877" i="4"/>
  <c r="B3878" i="4"/>
  <c r="F3878" i="4"/>
  <c r="I3878" i="4"/>
  <c r="M3878" i="4"/>
  <c r="O3878" i="4"/>
  <c r="Q3878" i="4"/>
  <c r="S3878" i="4"/>
  <c r="U3878" i="4"/>
  <c r="B3879" i="4"/>
  <c r="F3879" i="4"/>
  <c r="I3879" i="4"/>
  <c r="M3879" i="4"/>
  <c r="O3879" i="4"/>
  <c r="Q3879" i="4"/>
  <c r="S3879" i="4"/>
  <c r="U3879" i="4"/>
  <c r="B3880" i="4"/>
  <c r="F3880" i="4"/>
  <c r="I3880" i="4"/>
  <c r="M3880" i="4"/>
  <c r="O3880" i="4"/>
  <c r="Q3880" i="4"/>
  <c r="S3880" i="4"/>
  <c r="U3880" i="4"/>
  <c r="B3881" i="4"/>
  <c r="F3881" i="4"/>
  <c r="I3881" i="4"/>
  <c r="M3881" i="4"/>
  <c r="O3881" i="4"/>
  <c r="Q3881" i="4"/>
  <c r="S3881" i="4"/>
  <c r="U3881" i="4"/>
  <c r="B3882" i="4"/>
  <c r="F3882" i="4"/>
  <c r="I3882" i="4"/>
  <c r="M3882" i="4"/>
  <c r="O3882" i="4"/>
  <c r="Q3882" i="4"/>
  <c r="S3882" i="4"/>
  <c r="U3882" i="4"/>
  <c r="B3883" i="4"/>
  <c r="F3883" i="4"/>
  <c r="I3883" i="4"/>
  <c r="M3883" i="4"/>
  <c r="O3883" i="4"/>
  <c r="Q3883" i="4"/>
  <c r="S3883" i="4"/>
  <c r="U3883" i="4"/>
  <c r="B3884" i="4"/>
  <c r="F3884" i="4"/>
  <c r="I3884" i="4"/>
  <c r="M3884" i="4"/>
  <c r="O3884" i="4"/>
  <c r="Q3884" i="4"/>
  <c r="S3884" i="4"/>
  <c r="U3884" i="4"/>
  <c r="B3885" i="4"/>
  <c r="F3885" i="4"/>
  <c r="I3885" i="4"/>
  <c r="M3885" i="4"/>
  <c r="O3885" i="4"/>
  <c r="Q3885" i="4"/>
  <c r="S3885" i="4"/>
  <c r="U3885" i="4"/>
  <c r="B3886" i="4"/>
  <c r="F3886" i="4"/>
  <c r="I3886" i="4"/>
  <c r="M3886" i="4"/>
  <c r="O3886" i="4"/>
  <c r="Q3886" i="4"/>
  <c r="S3886" i="4"/>
  <c r="U3886" i="4"/>
  <c r="B3887" i="4"/>
  <c r="F3887" i="4"/>
  <c r="I3887" i="4"/>
  <c r="M3887" i="4"/>
  <c r="O3887" i="4"/>
  <c r="Q3887" i="4"/>
  <c r="S3887" i="4"/>
  <c r="U3887" i="4"/>
  <c r="B3888" i="4"/>
  <c r="F3888" i="4"/>
  <c r="I3888" i="4"/>
  <c r="M3888" i="4"/>
  <c r="O3888" i="4"/>
  <c r="Q3888" i="4"/>
  <c r="S3888" i="4"/>
  <c r="U3888" i="4"/>
  <c r="B3889" i="4"/>
  <c r="F3889" i="4"/>
  <c r="I3889" i="4"/>
  <c r="M3889" i="4"/>
  <c r="O3889" i="4"/>
  <c r="Q3889" i="4"/>
  <c r="S3889" i="4"/>
  <c r="U3889" i="4"/>
  <c r="B3890" i="4"/>
  <c r="F3890" i="4"/>
  <c r="I3890" i="4"/>
  <c r="M3890" i="4"/>
  <c r="O3890" i="4"/>
  <c r="Q3890" i="4"/>
  <c r="S3890" i="4"/>
  <c r="U3890" i="4"/>
  <c r="B3891" i="4"/>
  <c r="F3891" i="4"/>
  <c r="I3891" i="4"/>
  <c r="M3891" i="4"/>
  <c r="O3891" i="4"/>
  <c r="Q3891" i="4"/>
  <c r="S3891" i="4"/>
  <c r="U3891" i="4"/>
  <c r="B3892" i="4"/>
  <c r="F3892" i="4"/>
  <c r="I3892" i="4"/>
  <c r="M3892" i="4"/>
  <c r="O3892" i="4"/>
  <c r="Q3892" i="4"/>
  <c r="S3892" i="4"/>
  <c r="U3892" i="4"/>
  <c r="B3893" i="4"/>
  <c r="F3893" i="4"/>
  <c r="I3893" i="4"/>
  <c r="M3893" i="4"/>
  <c r="O3893" i="4"/>
  <c r="Q3893" i="4"/>
  <c r="S3893" i="4"/>
  <c r="U3893" i="4"/>
  <c r="B3894" i="4"/>
  <c r="F3894" i="4"/>
  <c r="I3894" i="4"/>
  <c r="M3894" i="4"/>
  <c r="O3894" i="4"/>
  <c r="Q3894" i="4"/>
  <c r="S3894" i="4"/>
  <c r="U3894" i="4"/>
  <c r="B3895" i="4"/>
  <c r="F3895" i="4"/>
  <c r="I3895" i="4"/>
  <c r="M3895" i="4"/>
  <c r="O3895" i="4"/>
  <c r="Q3895" i="4"/>
  <c r="S3895" i="4"/>
  <c r="U3895" i="4"/>
  <c r="B3896" i="4"/>
  <c r="F3896" i="4"/>
  <c r="I3896" i="4"/>
  <c r="M3896" i="4"/>
  <c r="O3896" i="4"/>
  <c r="Q3896" i="4"/>
  <c r="S3896" i="4"/>
  <c r="U3896" i="4"/>
  <c r="B3897" i="4"/>
  <c r="F3897" i="4"/>
  <c r="I3897" i="4"/>
  <c r="M3897" i="4"/>
  <c r="O3897" i="4"/>
  <c r="Q3897" i="4"/>
  <c r="S3897" i="4"/>
  <c r="U3897" i="4"/>
  <c r="B3898" i="4"/>
  <c r="F3898" i="4"/>
  <c r="I3898" i="4"/>
  <c r="M3898" i="4"/>
  <c r="O3898" i="4"/>
  <c r="Q3898" i="4"/>
  <c r="S3898" i="4"/>
  <c r="U3898" i="4"/>
  <c r="B3899" i="4"/>
  <c r="F3899" i="4"/>
  <c r="I3899" i="4"/>
  <c r="M3899" i="4"/>
  <c r="O3899" i="4"/>
  <c r="Q3899" i="4"/>
  <c r="S3899" i="4"/>
  <c r="U3899" i="4"/>
  <c r="B3900" i="4"/>
  <c r="F3900" i="4"/>
  <c r="I3900" i="4"/>
  <c r="M3900" i="4"/>
  <c r="O3900" i="4"/>
  <c r="Q3900" i="4"/>
  <c r="S3900" i="4"/>
  <c r="U3900" i="4"/>
  <c r="B3901" i="4"/>
  <c r="F3901" i="4"/>
  <c r="I3901" i="4"/>
  <c r="M3901" i="4"/>
  <c r="O3901" i="4"/>
  <c r="Q3901" i="4"/>
  <c r="S3901" i="4"/>
  <c r="U3901" i="4"/>
  <c r="B3902" i="4"/>
  <c r="F3902" i="4"/>
  <c r="I3902" i="4"/>
  <c r="M3902" i="4"/>
  <c r="O3902" i="4"/>
  <c r="Q3902" i="4"/>
  <c r="S3902" i="4"/>
  <c r="U3902" i="4"/>
  <c r="B3903" i="4"/>
  <c r="F3903" i="4"/>
  <c r="I3903" i="4"/>
  <c r="M3903" i="4"/>
  <c r="O3903" i="4"/>
  <c r="Q3903" i="4"/>
  <c r="S3903" i="4"/>
  <c r="U3903" i="4"/>
  <c r="B3904" i="4"/>
  <c r="F3904" i="4"/>
  <c r="I3904" i="4"/>
  <c r="M3904" i="4"/>
  <c r="O3904" i="4"/>
  <c r="Q3904" i="4"/>
  <c r="S3904" i="4"/>
  <c r="U3904" i="4"/>
  <c r="B3905" i="4"/>
  <c r="F3905" i="4"/>
  <c r="I3905" i="4"/>
  <c r="M3905" i="4"/>
  <c r="O3905" i="4"/>
  <c r="Q3905" i="4"/>
  <c r="S3905" i="4"/>
  <c r="U3905" i="4"/>
  <c r="B3906" i="4"/>
  <c r="F3906" i="4"/>
  <c r="I3906" i="4"/>
  <c r="M3906" i="4"/>
  <c r="O3906" i="4"/>
  <c r="Q3906" i="4"/>
  <c r="S3906" i="4"/>
  <c r="U3906" i="4"/>
  <c r="B3907" i="4"/>
  <c r="F3907" i="4"/>
  <c r="I3907" i="4"/>
  <c r="M3907" i="4"/>
  <c r="O3907" i="4"/>
  <c r="Q3907" i="4"/>
  <c r="S3907" i="4"/>
  <c r="U3907" i="4"/>
  <c r="B3908" i="4"/>
  <c r="F3908" i="4"/>
  <c r="I3908" i="4"/>
  <c r="M3908" i="4"/>
  <c r="O3908" i="4"/>
  <c r="Q3908" i="4"/>
  <c r="S3908" i="4"/>
  <c r="U3908" i="4"/>
  <c r="B3909" i="4"/>
  <c r="F3909" i="4"/>
  <c r="I3909" i="4"/>
  <c r="M3909" i="4"/>
  <c r="O3909" i="4"/>
  <c r="Q3909" i="4"/>
  <c r="S3909" i="4"/>
  <c r="U3909" i="4"/>
  <c r="B3910" i="4"/>
  <c r="F3910" i="4"/>
  <c r="I3910" i="4"/>
  <c r="M3910" i="4"/>
  <c r="O3910" i="4"/>
  <c r="Q3910" i="4"/>
  <c r="S3910" i="4"/>
  <c r="U3910" i="4"/>
  <c r="B3911" i="4"/>
  <c r="F3911" i="4"/>
  <c r="I3911" i="4"/>
  <c r="M3911" i="4"/>
  <c r="O3911" i="4"/>
  <c r="Q3911" i="4"/>
  <c r="S3911" i="4"/>
  <c r="U3911" i="4"/>
  <c r="B3912" i="4"/>
  <c r="F3912" i="4"/>
  <c r="I3912" i="4"/>
  <c r="M3912" i="4"/>
  <c r="O3912" i="4"/>
  <c r="Q3912" i="4"/>
  <c r="S3912" i="4"/>
  <c r="U3912" i="4"/>
  <c r="B3913" i="4"/>
  <c r="F3913" i="4"/>
  <c r="I3913" i="4"/>
  <c r="M3913" i="4"/>
  <c r="O3913" i="4"/>
  <c r="Q3913" i="4"/>
  <c r="S3913" i="4"/>
  <c r="U3913" i="4"/>
  <c r="B3914" i="4"/>
  <c r="F3914" i="4"/>
  <c r="I3914" i="4"/>
  <c r="M3914" i="4"/>
  <c r="O3914" i="4"/>
  <c r="Q3914" i="4"/>
  <c r="S3914" i="4"/>
  <c r="U3914" i="4"/>
  <c r="B3915" i="4"/>
  <c r="F3915" i="4"/>
  <c r="I3915" i="4"/>
  <c r="M3915" i="4"/>
  <c r="O3915" i="4"/>
  <c r="Q3915" i="4"/>
  <c r="S3915" i="4"/>
  <c r="U3915" i="4"/>
  <c r="B3916" i="4"/>
  <c r="F3916" i="4"/>
  <c r="I3916" i="4"/>
  <c r="M3916" i="4"/>
  <c r="O3916" i="4"/>
  <c r="Q3916" i="4"/>
  <c r="S3916" i="4"/>
  <c r="U3916" i="4"/>
  <c r="B3917" i="4"/>
  <c r="F3917" i="4"/>
  <c r="I3917" i="4"/>
  <c r="M3917" i="4"/>
  <c r="O3917" i="4"/>
  <c r="Q3917" i="4"/>
  <c r="S3917" i="4"/>
  <c r="U3917" i="4"/>
  <c r="B3918" i="4"/>
  <c r="F3918" i="4"/>
  <c r="I3918" i="4"/>
  <c r="M3918" i="4"/>
  <c r="O3918" i="4"/>
  <c r="Q3918" i="4"/>
  <c r="S3918" i="4"/>
  <c r="U3918" i="4"/>
  <c r="B3919" i="4"/>
  <c r="F3919" i="4"/>
  <c r="I3919" i="4"/>
  <c r="M3919" i="4"/>
  <c r="O3919" i="4"/>
  <c r="Q3919" i="4"/>
  <c r="S3919" i="4"/>
  <c r="U3919" i="4"/>
  <c r="B3920" i="4"/>
  <c r="F3920" i="4"/>
  <c r="I3920" i="4"/>
  <c r="M3920" i="4"/>
  <c r="O3920" i="4"/>
  <c r="Q3920" i="4"/>
  <c r="S3920" i="4"/>
  <c r="U3920" i="4"/>
  <c r="B3921" i="4"/>
  <c r="F3921" i="4"/>
  <c r="I3921" i="4"/>
  <c r="M3921" i="4"/>
  <c r="O3921" i="4"/>
  <c r="Q3921" i="4"/>
  <c r="S3921" i="4"/>
  <c r="U3921" i="4"/>
  <c r="B3922" i="4"/>
  <c r="F3922" i="4"/>
  <c r="I3922" i="4"/>
  <c r="M3922" i="4"/>
  <c r="O3922" i="4"/>
  <c r="Q3922" i="4"/>
  <c r="S3922" i="4"/>
  <c r="U3922" i="4"/>
  <c r="B3923" i="4"/>
  <c r="F3923" i="4"/>
  <c r="I3923" i="4"/>
  <c r="M3923" i="4"/>
  <c r="O3923" i="4"/>
  <c r="Q3923" i="4"/>
  <c r="S3923" i="4"/>
  <c r="U3923" i="4"/>
  <c r="B3924" i="4"/>
  <c r="F3924" i="4"/>
  <c r="I3924" i="4"/>
  <c r="M3924" i="4"/>
  <c r="O3924" i="4"/>
  <c r="Q3924" i="4"/>
  <c r="S3924" i="4"/>
  <c r="U3924" i="4"/>
  <c r="B3925" i="4"/>
  <c r="F3925" i="4"/>
  <c r="I3925" i="4"/>
  <c r="M3925" i="4"/>
  <c r="O3925" i="4"/>
  <c r="Q3925" i="4"/>
  <c r="S3925" i="4"/>
  <c r="U3925" i="4"/>
  <c r="B3926" i="4"/>
  <c r="F3926" i="4"/>
  <c r="I3926" i="4"/>
  <c r="M3926" i="4"/>
  <c r="O3926" i="4"/>
  <c r="Q3926" i="4"/>
  <c r="S3926" i="4"/>
  <c r="U3926" i="4"/>
  <c r="B3927" i="4"/>
  <c r="F3927" i="4"/>
  <c r="I3927" i="4"/>
  <c r="M3927" i="4"/>
  <c r="O3927" i="4"/>
  <c r="Q3927" i="4"/>
  <c r="S3927" i="4"/>
  <c r="U3927" i="4"/>
  <c r="B3928" i="4"/>
  <c r="F3928" i="4"/>
  <c r="I3928" i="4"/>
  <c r="M3928" i="4"/>
  <c r="O3928" i="4"/>
  <c r="Q3928" i="4"/>
  <c r="S3928" i="4"/>
  <c r="U3928" i="4"/>
  <c r="B3929" i="4"/>
  <c r="F3929" i="4"/>
  <c r="I3929" i="4"/>
  <c r="M3929" i="4"/>
  <c r="O3929" i="4"/>
  <c r="Q3929" i="4"/>
  <c r="S3929" i="4"/>
  <c r="U3929" i="4"/>
  <c r="B3930" i="4"/>
  <c r="F3930" i="4"/>
  <c r="I3930" i="4"/>
  <c r="M3930" i="4"/>
  <c r="O3930" i="4"/>
  <c r="Q3930" i="4"/>
  <c r="S3930" i="4"/>
  <c r="U3930" i="4"/>
  <c r="B3931" i="4"/>
  <c r="F3931" i="4"/>
  <c r="I3931" i="4"/>
  <c r="M3931" i="4"/>
  <c r="O3931" i="4"/>
  <c r="Q3931" i="4"/>
  <c r="S3931" i="4"/>
  <c r="U3931" i="4"/>
  <c r="B3932" i="4"/>
  <c r="F3932" i="4"/>
  <c r="I3932" i="4"/>
  <c r="M3932" i="4"/>
  <c r="O3932" i="4"/>
  <c r="Q3932" i="4"/>
  <c r="S3932" i="4"/>
  <c r="U3932" i="4"/>
  <c r="B3933" i="4"/>
  <c r="F3933" i="4"/>
  <c r="I3933" i="4"/>
  <c r="M3933" i="4"/>
  <c r="O3933" i="4"/>
  <c r="Q3933" i="4"/>
  <c r="S3933" i="4"/>
  <c r="U3933" i="4"/>
  <c r="B3934" i="4"/>
  <c r="F3934" i="4"/>
  <c r="I3934" i="4"/>
  <c r="M3934" i="4"/>
  <c r="O3934" i="4"/>
  <c r="Q3934" i="4"/>
  <c r="S3934" i="4"/>
  <c r="U3934" i="4"/>
  <c r="B3935" i="4"/>
  <c r="F3935" i="4"/>
  <c r="I3935" i="4"/>
  <c r="M3935" i="4"/>
  <c r="O3935" i="4"/>
  <c r="Q3935" i="4"/>
  <c r="S3935" i="4"/>
  <c r="U3935" i="4"/>
  <c r="B3936" i="4"/>
  <c r="F3936" i="4"/>
  <c r="I3936" i="4"/>
  <c r="M3936" i="4"/>
  <c r="O3936" i="4"/>
  <c r="Q3936" i="4"/>
  <c r="S3936" i="4"/>
  <c r="U3936" i="4"/>
  <c r="B3937" i="4"/>
  <c r="F3937" i="4"/>
  <c r="I3937" i="4"/>
  <c r="M3937" i="4"/>
  <c r="O3937" i="4"/>
  <c r="Q3937" i="4"/>
  <c r="S3937" i="4"/>
  <c r="U3937" i="4"/>
  <c r="B3938" i="4"/>
  <c r="F3938" i="4"/>
  <c r="I3938" i="4"/>
  <c r="M3938" i="4"/>
  <c r="O3938" i="4"/>
  <c r="Q3938" i="4"/>
  <c r="S3938" i="4"/>
  <c r="U3938" i="4"/>
  <c r="B3939" i="4"/>
  <c r="F3939" i="4"/>
  <c r="I3939" i="4"/>
  <c r="M3939" i="4"/>
  <c r="O3939" i="4"/>
  <c r="Q3939" i="4"/>
  <c r="S3939" i="4"/>
  <c r="U3939" i="4"/>
  <c r="B3940" i="4"/>
  <c r="F3940" i="4"/>
  <c r="I3940" i="4"/>
  <c r="M3940" i="4"/>
  <c r="O3940" i="4"/>
  <c r="Q3940" i="4"/>
  <c r="S3940" i="4"/>
  <c r="U3940" i="4"/>
  <c r="B3941" i="4"/>
  <c r="F3941" i="4"/>
  <c r="I3941" i="4"/>
  <c r="M3941" i="4"/>
  <c r="O3941" i="4"/>
  <c r="Q3941" i="4"/>
  <c r="S3941" i="4"/>
  <c r="U3941" i="4"/>
  <c r="B3942" i="4"/>
  <c r="F3942" i="4"/>
  <c r="I3942" i="4"/>
  <c r="M3942" i="4"/>
  <c r="O3942" i="4"/>
  <c r="Q3942" i="4"/>
  <c r="S3942" i="4"/>
  <c r="U3942" i="4"/>
  <c r="B3943" i="4"/>
  <c r="F3943" i="4"/>
  <c r="I3943" i="4"/>
  <c r="M3943" i="4"/>
  <c r="O3943" i="4"/>
  <c r="Q3943" i="4"/>
  <c r="S3943" i="4"/>
  <c r="U3943" i="4"/>
  <c r="B3944" i="4"/>
  <c r="F3944" i="4"/>
  <c r="I3944" i="4"/>
  <c r="M3944" i="4"/>
  <c r="O3944" i="4"/>
  <c r="Q3944" i="4"/>
  <c r="S3944" i="4"/>
  <c r="U3944" i="4"/>
  <c r="B3945" i="4"/>
  <c r="F3945" i="4"/>
  <c r="I3945" i="4"/>
  <c r="M3945" i="4"/>
  <c r="O3945" i="4"/>
  <c r="Q3945" i="4"/>
  <c r="S3945" i="4"/>
  <c r="U3945" i="4"/>
  <c r="B3946" i="4"/>
  <c r="F3946" i="4"/>
  <c r="I3946" i="4"/>
  <c r="M3946" i="4"/>
  <c r="O3946" i="4"/>
  <c r="Q3946" i="4"/>
  <c r="S3946" i="4"/>
  <c r="U3946" i="4"/>
  <c r="B3947" i="4"/>
  <c r="F3947" i="4"/>
  <c r="I3947" i="4"/>
  <c r="M3947" i="4"/>
  <c r="O3947" i="4"/>
  <c r="Q3947" i="4"/>
  <c r="S3947" i="4"/>
  <c r="U3947" i="4"/>
  <c r="B3948" i="4"/>
  <c r="F3948" i="4"/>
  <c r="I3948" i="4"/>
  <c r="M3948" i="4"/>
  <c r="O3948" i="4"/>
  <c r="Q3948" i="4"/>
  <c r="S3948" i="4"/>
  <c r="U3948" i="4"/>
  <c r="B3949" i="4"/>
  <c r="F3949" i="4"/>
  <c r="I3949" i="4"/>
  <c r="M3949" i="4"/>
  <c r="O3949" i="4"/>
  <c r="Q3949" i="4"/>
  <c r="S3949" i="4"/>
  <c r="U3949" i="4"/>
  <c r="B3950" i="4"/>
  <c r="F3950" i="4"/>
  <c r="I3950" i="4"/>
  <c r="M3950" i="4"/>
  <c r="O3950" i="4"/>
  <c r="Q3950" i="4"/>
  <c r="S3950" i="4"/>
  <c r="U3950" i="4"/>
  <c r="B3951" i="4"/>
  <c r="F3951" i="4"/>
  <c r="I3951" i="4"/>
  <c r="M3951" i="4"/>
  <c r="O3951" i="4"/>
  <c r="Q3951" i="4"/>
  <c r="S3951" i="4"/>
  <c r="U3951" i="4"/>
  <c r="B3952" i="4"/>
  <c r="F3952" i="4"/>
  <c r="I3952" i="4"/>
  <c r="M3952" i="4"/>
  <c r="O3952" i="4"/>
  <c r="Q3952" i="4"/>
  <c r="S3952" i="4"/>
  <c r="U3952" i="4"/>
  <c r="B3953" i="4"/>
  <c r="F3953" i="4"/>
  <c r="I3953" i="4"/>
  <c r="M3953" i="4"/>
  <c r="O3953" i="4"/>
  <c r="Q3953" i="4"/>
  <c r="S3953" i="4"/>
  <c r="U3953" i="4"/>
  <c r="B3954" i="4"/>
  <c r="F3954" i="4"/>
  <c r="I3954" i="4"/>
  <c r="M3954" i="4"/>
  <c r="O3954" i="4"/>
  <c r="Q3954" i="4"/>
  <c r="S3954" i="4"/>
  <c r="U3954" i="4"/>
  <c r="B3955" i="4"/>
  <c r="F3955" i="4"/>
  <c r="I3955" i="4"/>
  <c r="M3955" i="4"/>
  <c r="O3955" i="4"/>
  <c r="Q3955" i="4"/>
  <c r="S3955" i="4"/>
  <c r="U3955" i="4"/>
  <c r="B3956" i="4"/>
  <c r="F3956" i="4"/>
  <c r="I3956" i="4"/>
  <c r="M3956" i="4"/>
  <c r="O3956" i="4"/>
  <c r="Q3956" i="4"/>
  <c r="S3956" i="4"/>
  <c r="U3956" i="4"/>
  <c r="B3957" i="4"/>
  <c r="F3957" i="4"/>
  <c r="I3957" i="4"/>
  <c r="M3957" i="4"/>
  <c r="O3957" i="4"/>
  <c r="Q3957" i="4"/>
  <c r="S3957" i="4"/>
  <c r="U3957" i="4"/>
  <c r="B3958" i="4"/>
  <c r="F3958" i="4"/>
  <c r="I3958" i="4"/>
  <c r="M3958" i="4"/>
  <c r="O3958" i="4"/>
  <c r="Q3958" i="4"/>
  <c r="S3958" i="4"/>
  <c r="U3958" i="4"/>
  <c r="B3959" i="4"/>
  <c r="F3959" i="4"/>
  <c r="I3959" i="4"/>
  <c r="M3959" i="4"/>
  <c r="O3959" i="4"/>
  <c r="Q3959" i="4"/>
  <c r="S3959" i="4"/>
  <c r="U3959" i="4"/>
  <c r="B3960" i="4"/>
  <c r="F3960" i="4"/>
  <c r="I3960" i="4"/>
  <c r="M3960" i="4"/>
  <c r="O3960" i="4"/>
  <c r="Q3960" i="4"/>
  <c r="S3960" i="4"/>
  <c r="U3960" i="4"/>
  <c r="B3961" i="4"/>
  <c r="F3961" i="4"/>
  <c r="I3961" i="4"/>
  <c r="M3961" i="4"/>
  <c r="O3961" i="4"/>
  <c r="Q3961" i="4"/>
  <c r="S3961" i="4"/>
  <c r="U3961" i="4"/>
  <c r="B3962" i="4"/>
  <c r="F3962" i="4"/>
  <c r="I3962" i="4"/>
  <c r="M3962" i="4"/>
  <c r="O3962" i="4"/>
  <c r="Q3962" i="4"/>
  <c r="S3962" i="4"/>
  <c r="U3962" i="4"/>
  <c r="B3963" i="4"/>
  <c r="F3963" i="4"/>
  <c r="I3963" i="4"/>
  <c r="M3963" i="4"/>
  <c r="O3963" i="4"/>
  <c r="Q3963" i="4"/>
  <c r="S3963" i="4"/>
  <c r="U3963" i="4"/>
  <c r="B3964" i="4"/>
  <c r="F3964" i="4"/>
  <c r="I3964" i="4"/>
  <c r="M3964" i="4"/>
  <c r="O3964" i="4"/>
  <c r="Q3964" i="4"/>
  <c r="S3964" i="4"/>
  <c r="U3964" i="4"/>
  <c r="B3965" i="4"/>
  <c r="F3965" i="4"/>
  <c r="I3965" i="4"/>
  <c r="M3965" i="4"/>
  <c r="O3965" i="4"/>
  <c r="Q3965" i="4"/>
  <c r="S3965" i="4"/>
  <c r="U3965" i="4"/>
  <c r="B3966" i="4"/>
  <c r="F3966" i="4"/>
  <c r="I3966" i="4"/>
  <c r="M3966" i="4"/>
  <c r="O3966" i="4"/>
  <c r="Q3966" i="4"/>
  <c r="S3966" i="4"/>
  <c r="U3966" i="4"/>
  <c r="B3967" i="4"/>
  <c r="F3967" i="4"/>
  <c r="I3967" i="4"/>
  <c r="M3967" i="4"/>
  <c r="O3967" i="4"/>
  <c r="Q3967" i="4"/>
  <c r="S3967" i="4"/>
  <c r="U3967" i="4"/>
  <c r="B3968" i="4"/>
  <c r="F3968" i="4"/>
  <c r="I3968" i="4"/>
  <c r="M3968" i="4"/>
  <c r="O3968" i="4"/>
  <c r="Q3968" i="4"/>
  <c r="S3968" i="4"/>
  <c r="U3968" i="4"/>
  <c r="B3969" i="4"/>
  <c r="F3969" i="4"/>
  <c r="I3969" i="4"/>
  <c r="M3969" i="4"/>
  <c r="O3969" i="4"/>
  <c r="Q3969" i="4"/>
  <c r="S3969" i="4"/>
  <c r="U3969" i="4"/>
  <c r="B3970" i="4"/>
  <c r="F3970" i="4"/>
  <c r="I3970" i="4"/>
  <c r="M3970" i="4"/>
  <c r="O3970" i="4"/>
  <c r="Q3970" i="4"/>
  <c r="S3970" i="4"/>
  <c r="U3970" i="4"/>
  <c r="B3971" i="4"/>
  <c r="F3971" i="4"/>
  <c r="I3971" i="4"/>
  <c r="M3971" i="4"/>
  <c r="O3971" i="4"/>
  <c r="Q3971" i="4"/>
  <c r="S3971" i="4"/>
  <c r="U3971" i="4"/>
  <c r="B3972" i="4"/>
  <c r="F3972" i="4"/>
  <c r="I3972" i="4"/>
  <c r="M3972" i="4"/>
  <c r="O3972" i="4"/>
  <c r="Q3972" i="4"/>
  <c r="S3972" i="4"/>
  <c r="U3972" i="4"/>
  <c r="B3973" i="4"/>
  <c r="F3973" i="4"/>
  <c r="I3973" i="4"/>
  <c r="M3973" i="4"/>
  <c r="O3973" i="4"/>
  <c r="Q3973" i="4"/>
  <c r="S3973" i="4"/>
  <c r="U3973" i="4"/>
  <c r="B3974" i="4"/>
  <c r="F3974" i="4"/>
  <c r="I3974" i="4"/>
  <c r="M3974" i="4"/>
  <c r="O3974" i="4"/>
  <c r="Q3974" i="4"/>
  <c r="S3974" i="4"/>
  <c r="U3974" i="4"/>
  <c r="B3975" i="4"/>
  <c r="F3975" i="4"/>
  <c r="I3975" i="4"/>
  <c r="M3975" i="4"/>
  <c r="O3975" i="4"/>
  <c r="Q3975" i="4"/>
  <c r="S3975" i="4"/>
  <c r="U3975" i="4"/>
  <c r="B3976" i="4"/>
  <c r="F3976" i="4"/>
  <c r="I3976" i="4"/>
  <c r="M3976" i="4"/>
  <c r="O3976" i="4"/>
  <c r="Q3976" i="4"/>
  <c r="S3976" i="4"/>
  <c r="U3976" i="4"/>
  <c r="B3977" i="4"/>
  <c r="F3977" i="4"/>
  <c r="I3977" i="4"/>
  <c r="M3977" i="4"/>
  <c r="O3977" i="4"/>
  <c r="Q3977" i="4"/>
  <c r="S3977" i="4"/>
  <c r="U3977" i="4"/>
  <c r="B3978" i="4"/>
  <c r="F3978" i="4"/>
  <c r="I3978" i="4"/>
  <c r="M3978" i="4"/>
  <c r="O3978" i="4"/>
  <c r="Q3978" i="4"/>
  <c r="S3978" i="4"/>
  <c r="U3978" i="4"/>
  <c r="B3979" i="4"/>
  <c r="F3979" i="4"/>
  <c r="I3979" i="4"/>
  <c r="M3979" i="4"/>
  <c r="O3979" i="4"/>
  <c r="Q3979" i="4"/>
  <c r="S3979" i="4"/>
  <c r="U3979" i="4"/>
  <c r="B3980" i="4"/>
  <c r="F3980" i="4"/>
  <c r="I3980" i="4"/>
  <c r="M3980" i="4"/>
  <c r="O3980" i="4"/>
  <c r="Q3980" i="4"/>
  <c r="S3980" i="4"/>
  <c r="U3980" i="4"/>
  <c r="B3981" i="4"/>
  <c r="F3981" i="4"/>
  <c r="I3981" i="4"/>
  <c r="M3981" i="4"/>
  <c r="O3981" i="4"/>
  <c r="Q3981" i="4"/>
  <c r="S3981" i="4"/>
  <c r="U3981" i="4"/>
  <c r="B3982" i="4"/>
  <c r="F3982" i="4"/>
  <c r="I3982" i="4"/>
  <c r="M3982" i="4"/>
  <c r="O3982" i="4"/>
  <c r="Q3982" i="4"/>
  <c r="S3982" i="4"/>
  <c r="U3982" i="4"/>
  <c r="B3983" i="4"/>
  <c r="F3983" i="4"/>
  <c r="I3983" i="4"/>
  <c r="M3983" i="4"/>
  <c r="O3983" i="4"/>
  <c r="Q3983" i="4"/>
  <c r="S3983" i="4"/>
  <c r="U3983" i="4"/>
  <c r="B3984" i="4"/>
  <c r="F3984" i="4"/>
  <c r="I3984" i="4"/>
  <c r="M3984" i="4"/>
  <c r="O3984" i="4"/>
  <c r="Q3984" i="4"/>
  <c r="S3984" i="4"/>
  <c r="U3984" i="4"/>
  <c r="B3985" i="4"/>
  <c r="F3985" i="4"/>
  <c r="I3985" i="4"/>
  <c r="M3985" i="4"/>
  <c r="O3985" i="4"/>
  <c r="Q3985" i="4"/>
  <c r="S3985" i="4"/>
  <c r="U3985" i="4"/>
  <c r="B3986" i="4"/>
  <c r="F3986" i="4"/>
  <c r="I3986" i="4"/>
  <c r="M3986" i="4"/>
  <c r="O3986" i="4"/>
  <c r="Q3986" i="4"/>
  <c r="S3986" i="4"/>
  <c r="U3986" i="4"/>
  <c r="B3987" i="4"/>
  <c r="F3987" i="4"/>
  <c r="I3987" i="4"/>
  <c r="M3987" i="4"/>
  <c r="O3987" i="4"/>
  <c r="Q3987" i="4"/>
  <c r="S3987" i="4"/>
  <c r="U3987" i="4"/>
  <c r="B3988" i="4"/>
  <c r="F3988" i="4"/>
  <c r="I3988" i="4"/>
  <c r="M3988" i="4"/>
  <c r="O3988" i="4"/>
  <c r="Q3988" i="4"/>
  <c r="S3988" i="4"/>
  <c r="U3988" i="4"/>
  <c r="B3989" i="4"/>
  <c r="F3989" i="4"/>
  <c r="I3989" i="4"/>
  <c r="M3989" i="4"/>
  <c r="O3989" i="4"/>
  <c r="Q3989" i="4"/>
  <c r="S3989" i="4"/>
  <c r="U3989" i="4"/>
  <c r="B3990" i="4"/>
  <c r="F3990" i="4"/>
  <c r="I3990" i="4"/>
  <c r="M3990" i="4"/>
  <c r="O3990" i="4"/>
  <c r="Q3990" i="4"/>
  <c r="S3990" i="4"/>
  <c r="U3990" i="4"/>
  <c r="B3991" i="4"/>
  <c r="F3991" i="4"/>
  <c r="I3991" i="4"/>
  <c r="M3991" i="4"/>
  <c r="O3991" i="4"/>
  <c r="Q3991" i="4"/>
  <c r="S3991" i="4"/>
  <c r="U3991" i="4"/>
  <c r="B3992" i="4"/>
  <c r="F3992" i="4"/>
  <c r="I3992" i="4"/>
  <c r="M3992" i="4"/>
  <c r="O3992" i="4"/>
  <c r="Q3992" i="4"/>
  <c r="S3992" i="4"/>
  <c r="U3992" i="4"/>
  <c r="B3993" i="4"/>
  <c r="F3993" i="4"/>
  <c r="I3993" i="4"/>
  <c r="M3993" i="4"/>
  <c r="O3993" i="4"/>
  <c r="Q3993" i="4"/>
  <c r="S3993" i="4"/>
  <c r="U3993" i="4"/>
  <c r="B3994" i="4"/>
  <c r="F3994" i="4"/>
  <c r="I3994" i="4"/>
  <c r="M3994" i="4"/>
  <c r="O3994" i="4"/>
  <c r="Q3994" i="4"/>
  <c r="S3994" i="4"/>
  <c r="U3994" i="4"/>
  <c r="B3995" i="4"/>
  <c r="F3995" i="4"/>
  <c r="I3995" i="4"/>
  <c r="M3995" i="4"/>
  <c r="O3995" i="4"/>
  <c r="Q3995" i="4"/>
  <c r="S3995" i="4"/>
  <c r="U3995" i="4"/>
  <c r="B3996" i="4"/>
  <c r="F3996" i="4"/>
  <c r="I3996" i="4"/>
  <c r="M3996" i="4"/>
  <c r="O3996" i="4"/>
  <c r="Q3996" i="4"/>
  <c r="S3996" i="4"/>
  <c r="U3996" i="4"/>
  <c r="B3997" i="4"/>
  <c r="F3997" i="4"/>
  <c r="I3997" i="4"/>
  <c r="M3997" i="4"/>
  <c r="O3997" i="4"/>
  <c r="Q3997" i="4"/>
  <c r="S3997" i="4"/>
  <c r="U3997" i="4"/>
  <c r="B3998" i="4"/>
  <c r="F3998" i="4"/>
  <c r="I3998" i="4"/>
  <c r="M3998" i="4"/>
  <c r="O3998" i="4"/>
  <c r="Q3998" i="4"/>
  <c r="S3998" i="4"/>
  <c r="U3998" i="4"/>
  <c r="B3999" i="4"/>
  <c r="F3999" i="4"/>
  <c r="I3999" i="4"/>
  <c r="M3999" i="4"/>
  <c r="O3999" i="4"/>
  <c r="Q3999" i="4"/>
  <c r="S3999" i="4"/>
  <c r="U3999" i="4"/>
  <c r="B4000" i="4"/>
  <c r="F4000" i="4"/>
  <c r="I4000" i="4"/>
  <c r="M4000" i="4"/>
  <c r="O4000" i="4"/>
  <c r="Q4000" i="4"/>
  <c r="S4000" i="4"/>
  <c r="U4000" i="4"/>
  <c r="B4001" i="4"/>
  <c r="F4001" i="4"/>
  <c r="I4001" i="4"/>
  <c r="M4001" i="4"/>
  <c r="O4001" i="4"/>
  <c r="Q4001" i="4"/>
  <c r="S4001" i="4"/>
  <c r="U4001" i="4"/>
  <c r="B4002" i="4"/>
  <c r="F4002" i="4"/>
  <c r="I4002" i="4"/>
  <c r="M4002" i="4"/>
  <c r="O4002" i="4"/>
  <c r="Q4002" i="4"/>
  <c r="S4002" i="4"/>
  <c r="U4002" i="4"/>
  <c r="B4003" i="4"/>
  <c r="F4003" i="4"/>
  <c r="I4003" i="4"/>
  <c r="M4003" i="4"/>
  <c r="O4003" i="4"/>
  <c r="Q4003" i="4"/>
  <c r="S4003" i="4"/>
  <c r="U4003" i="4"/>
  <c r="B4004" i="4"/>
  <c r="F4004" i="4"/>
  <c r="I4004" i="4"/>
  <c r="M4004" i="4"/>
  <c r="O4004" i="4"/>
  <c r="Q4004" i="4"/>
  <c r="S4004" i="4"/>
  <c r="U4004" i="4"/>
  <c r="B4005" i="4"/>
  <c r="F4005" i="4"/>
  <c r="I4005" i="4"/>
  <c r="M4005" i="4"/>
  <c r="O4005" i="4"/>
  <c r="Q4005" i="4"/>
  <c r="S4005" i="4"/>
  <c r="U4005" i="4"/>
  <c r="B4006" i="4"/>
  <c r="F4006" i="4"/>
  <c r="I4006" i="4"/>
  <c r="M4006" i="4"/>
  <c r="O4006" i="4"/>
  <c r="Q4006" i="4"/>
  <c r="S4006" i="4"/>
  <c r="U4006" i="4"/>
  <c r="B4007" i="4"/>
  <c r="F4007" i="4"/>
  <c r="I4007" i="4"/>
  <c r="M4007" i="4"/>
  <c r="O4007" i="4"/>
  <c r="Q4007" i="4"/>
  <c r="S4007" i="4"/>
  <c r="U4007" i="4"/>
  <c r="B4008" i="4"/>
  <c r="F4008" i="4"/>
  <c r="I4008" i="4"/>
  <c r="M4008" i="4"/>
  <c r="O4008" i="4"/>
  <c r="Q4008" i="4"/>
  <c r="S4008" i="4"/>
  <c r="U4008" i="4"/>
  <c r="B4009" i="4"/>
  <c r="F4009" i="4"/>
  <c r="I4009" i="4"/>
  <c r="M4009" i="4"/>
  <c r="O4009" i="4"/>
  <c r="Q4009" i="4"/>
  <c r="S4009" i="4"/>
  <c r="U4009" i="4"/>
  <c r="B4010" i="4"/>
  <c r="F4010" i="4"/>
  <c r="I4010" i="4"/>
  <c r="M4010" i="4"/>
  <c r="O4010" i="4"/>
  <c r="Q4010" i="4"/>
  <c r="S4010" i="4"/>
  <c r="U4010" i="4"/>
  <c r="B4011" i="4"/>
  <c r="F4011" i="4"/>
  <c r="I4011" i="4"/>
  <c r="M4011" i="4"/>
  <c r="O4011" i="4"/>
  <c r="Q4011" i="4"/>
  <c r="S4011" i="4"/>
  <c r="U4011" i="4"/>
  <c r="B4012" i="4"/>
  <c r="F4012" i="4"/>
  <c r="I4012" i="4"/>
  <c r="M4012" i="4"/>
  <c r="O4012" i="4"/>
  <c r="Q4012" i="4"/>
  <c r="S4012" i="4"/>
  <c r="U4012" i="4"/>
  <c r="B4013" i="4"/>
  <c r="F4013" i="4"/>
  <c r="I4013" i="4"/>
  <c r="M4013" i="4"/>
  <c r="O4013" i="4"/>
  <c r="Q4013" i="4"/>
  <c r="S4013" i="4"/>
  <c r="U4013" i="4"/>
  <c r="B4014" i="4"/>
  <c r="F4014" i="4"/>
  <c r="I4014" i="4"/>
  <c r="M4014" i="4"/>
  <c r="O4014" i="4"/>
  <c r="Q4014" i="4"/>
  <c r="S4014" i="4"/>
  <c r="U4014" i="4"/>
  <c r="B4015" i="4"/>
  <c r="F4015" i="4"/>
  <c r="I4015" i="4"/>
  <c r="M4015" i="4"/>
  <c r="O4015" i="4"/>
  <c r="Q4015" i="4"/>
  <c r="S4015" i="4"/>
  <c r="U4015" i="4"/>
  <c r="B4016" i="4"/>
  <c r="F4016" i="4"/>
  <c r="I4016" i="4"/>
  <c r="M4016" i="4"/>
  <c r="O4016" i="4"/>
  <c r="Q4016" i="4"/>
  <c r="S4016" i="4"/>
  <c r="U4016" i="4"/>
  <c r="B4017" i="4"/>
  <c r="F4017" i="4"/>
  <c r="I4017" i="4"/>
  <c r="M4017" i="4"/>
  <c r="O4017" i="4"/>
  <c r="Q4017" i="4"/>
  <c r="S4017" i="4"/>
  <c r="U4017" i="4"/>
  <c r="B4018" i="4"/>
  <c r="F4018" i="4"/>
  <c r="I4018" i="4"/>
  <c r="M4018" i="4"/>
  <c r="O4018" i="4"/>
  <c r="Q4018" i="4"/>
  <c r="S4018" i="4"/>
  <c r="U4018" i="4"/>
  <c r="B4019" i="4"/>
  <c r="F4019" i="4"/>
  <c r="I4019" i="4"/>
  <c r="M4019" i="4"/>
  <c r="O4019" i="4"/>
  <c r="Q4019" i="4"/>
  <c r="S4019" i="4"/>
  <c r="U4019" i="4"/>
  <c r="B4020" i="4"/>
  <c r="F4020" i="4"/>
  <c r="I4020" i="4"/>
  <c r="M4020" i="4"/>
  <c r="O4020" i="4"/>
  <c r="Q4020" i="4"/>
  <c r="S4020" i="4"/>
  <c r="U4020" i="4"/>
  <c r="B4021" i="4"/>
  <c r="F4021" i="4"/>
  <c r="I4021" i="4"/>
  <c r="M4021" i="4"/>
  <c r="O4021" i="4"/>
  <c r="Q4021" i="4"/>
  <c r="S4021" i="4"/>
  <c r="U4021" i="4"/>
  <c r="B4022" i="4"/>
  <c r="F4022" i="4"/>
  <c r="I4022" i="4"/>
  <c r="M4022" i="4"/>
  <c r="O4022" i="4"/>
  <c r="Q4022" i="4"/>
  <c r="S4022" i="4"/>
  <c r="U4022" i="4"/>
  <c r="B4023" i="4"/>
  <c r="F4023" i="4"/>
  <c r="I4023" i="4"/>
  <c r="M4023" i="4"/>
  <c r="O4023" i="4"/>
  <c r="Q4023" i="4"/>
  <c r="S4023" i="4"/>
  <c r="U4023" i="4"/>
  <c r="B4024" i="4"/>
  <c r="F4024" i="4"/>
  <c r="I4024" i="4"/>
  <c r="M4024" i="4"/>
  <c r="O4024" i="4"/>
  <c r="Q4024" i="4"/>
  <c r="S4024" i="4"/>
  <c r="U4024" i="4"/>
  <c r="B4025" i="4"/>
  <c r="F4025" i="4"/>
  <c r="I4025" i="4"/>
  <c r="M4025" i="4"/>
  <c r="O4025" i="4"/>
  <c r="Q4025" i="4"/>
  <c r="S4025" i="4"/>
  <c r="U4025" i="4"/>
  <c r="B4026" i="4"/>
  <c r="F4026" i="4"/>
  <c r="I4026" i="4"/>
  <c r="M4026" i="4"/>
  <c r="O4026" i="4"/>
  <c r="Q4026" i="4"/>
  <c r="S4026" i="4"/>
  <c r="U4026" i="4"/>
  <c r="B4027" i="4"/>
  <c r="F4027" i="4"/>
  <c r="I4027" i="4"/>
  <c r="M4027" i="4"/>
  <c r="O4027" i="4"/>
  <c r="Q4027" i="4"/>
  <c r="S4027" i="4"/>
  <c r="U4027" i="4"/>
  <c r="B4028" i="4"/>
  <c r="F4028" i="4"/>
  <c r="I4028" i="4"/>
  <c r="M4028" i="4"/>
  <c r="O4028" i="4"/>
  <c r="Q4028" i="4"/>
  <c r="S4028" i="4"/>
  <c r="U4028" i="4"/>
  <c r="B4029" i="4"/>
  <c r="F4029" i="4"/>
  <c r="I4029" i="4"/>
  <c r="M4029" i="4"/>
  <c r="O4029" i="4"/>
  <c r="Q4029" i="4"/>
  <c r="S4029" i="4"/>
  <c r="U4029" i="4"/>
  <c r="B4030" i="4"/>
  <c r="F4030" i="4"/>
  <c r="I4030" i="4"/>
  <c r="M4030" i="4"/>
  <c r="O4030" i="4"/>
  <c r="Q4030" i="4"/>
  <c r="S4030" i="4"/>
  <c r="U4030" i="4"/>
  <c r="B4031" i="4"/>
  <c r="F4031" i="4"/>
  <c r="I4031" i="4"/>
  <c r="M4031" i="4"/>
  <c r="O4031" i="4"/>
  <c r="Q4031" i="4"/>
  <c r="S4031" i="4"/>
  <c r="U4031" i="4"/>
  <c r="B4032" i="4"/>
  <c r="F4032" i="4"/>
  <c r="I4032" i="4"/>
  <c r="M4032" i="4"/>
  <c r="O4032" i="4"/>
  <c r="Q4032" i="4"/>
  <c r="S4032" i="4"/>
  <c r="U4032" i="4"/>
  <c r="B4033" i="4"/>
  <c r="F4033" i="4"/>
  <c r="I4033" i="4"/>
  <c r="M4033" i="4"/>
  <c r="O4033" i="4"/>
  <c r="Q4033" i="4"/>
  <c r="S4033" i="4"/>
  <c r="U4033" i="4"/>
  <c r="B4034" i="4"/>
  <c r="F4034" i="4"/>
  <c r="I4034" i="4"/>
  <c r="M4034" i="4"/>
  <c r="O4034" i="4"/>
  <c r="Q4034" i="4"/>
  <c r="S4034" i="4"/>
  <c r="U4034" i="4"/>
  <c r="B4035" i="4"/>
  <c r="F4035" i="4"/>
  <c r="I4035" i="4"/>
  <c r="M4035" i="4"/>
  <c r="O4035" i="4"/>
  <c r="Q4035" i="4"/>
  <c r="S4035" i="4"/>
  <c r="U4035" i="4"/>
  <c r="B4036" i="4"/>
  <c r="F4036" i="4"/>
  <c r="I4036" i="4"/>
  <c r="M4036" i="4"/>
  <c r="O4036" i="4"/>
  <c r="Q4036" i="4"/>
  <c r="S4036" i="4"/>
  <c r="U4036" i="4"/>
  <c r="B4037" i="4"/>
  <c r="F4037" i="4"/>
  <c r="I4037" i="4"/>
  <c r="M4037" i="4"/>
  <c r="O4037" i="4"/>
  <c r="Q4037" i="4"/>
  <c r="S4037" i="4"/>
  <c r="U4037" i="4"/>
  <c r="B4038" i="4"/>
  <c r="F4038" i="4"/>
  <c r="I4038" i="4"/>
  <c r="M4038" i="4"/>
  <c r="O4038" i="4"/>
  <c r="Q4038" i="4"/>
  <c r="S4038" i="4"/>
  <c r="U4038" i="4"/>
  <c r="B4039" i="4"/>
  <c r="F4039" i="4"/>
  <c r="I4039" i="4"/>
  <c r="M4039" i="4"/>
  <c r="O4039" i="4"/>
  <c r="Q4039" i="4"/>
  <c r="S4039" i="4"/>
  <c r="U4039" i="4"/>
  <c r="B4040" i="4"/>
  <c r="F4040" i="4"/>
  <c r="I4040" i="4"/>
  <c r="M4040" i="4"/>
  <c r="O4040" i="4"/>
  <c r="Q4040" i="4"/>
  <c r="S4040" i="4"/>
  <c r="U4040" i="4"/>
  <c r="B4041" i="4"/>
  <c r="F4041" i="4"/>
  <c r="I4041" i="4"/>
  <c r="M4041" i="4"/>
  <c r="O4041" i="4"/>
  <c r="Q4041" i="4"/>
  <c r="S4041" i="4"/>
  <c r="U4041" i="4"/>
  <c r="B4042" i="4"/>
  <c r="F4042" i="4"/>
  <c r="I4042" i="4"/>
  <c r="M4042" i="4"/>
  <c r="O4042" i="4"/>
  <c r="Q4042" i="4"/>
  <c r="S4042" i="4"/>
  <c r="U4042" i="4"/>
  <c r="B4043" i="4"/>
  <c r="F4043" i="4"/>
  <c r="I4043" i="4"/>
  <c r="M4043" i="4"/>
  <c r="O4043" i="4"/>
  <c r="Q4043" i="4"/>
  <c r="S4043" i="4"/>
  <c r="U4043" i="4"/>
  <c r="B4044" i="4"/>
  <c r="F4044" i="4"/>
  <c r="I4044" i="4"/>
  <c r="M4044" i="4"/>
  <c r="O4044" i="4"/>
  <c r="Q4044" i="4"/>
  <c r="S4044" i="4"/>
  <c r="U4044" i="4"/>
  <c r="B4045" i="4"/>
  <c r="F4045" i="4"/>
  <c r="I4045" i="4"/>
  <c r="M4045" i="4"/>
  <c r="O4045" i="4"/>
  <c r="Q4045" i="4"/>
  <c r="S4045" i="4"/>
  <c r="U4045" i="4"/>
  <c r="B4046" i="4"/>
  <c r="F4046" i="4"/>
  <c r="I4046" i="4"/>
  <c r="M4046" i="4"/>
  <c r="O4046" i="4"/>
  <c r="Q4046" i="4"/>
  <c r="S4046" i="4"/>
  <c r="U4046" i="4"/>
  <c r="B4047" i="4"/>
  <c r="F4047" i="4"/>
  <c r="I4047" i="4"/>
  <c r="M4047" i="4"/>
  <c r="O4047" i="4"/>
  <c r="Q4047" i="4"/>
  <c r="S4047" i="4"/>
  <c r="U4047" i="4"/>
  <c r="B4048" i="4"/>
  <c r="F4048" i="4"/>
  <c r="I4048" i="4"/>
  <c r="M4048" i="4"/>
  <c r="O4048" i="4"/>
  <c r="Q4048" i="4"/>
  <c r="S4048" i="4"/>
  <c r="U4048" i="4"/>
  <c r="B4049" i="4"/>
  <c r="F4049" i="4"/>
  <c r="I4049" i="4"/>
  <c r="M4049" i="4"/>
  <c r="O4049" i="4"/>
  <c r="Q4049" i="4"/>
  <c r="S4049" i="4"/>
  <c r="U4049" i="4"/>
  <c r="B4050" i="4"/>
  <c r="F4050" i="4"/>
  <c r="I4050" i="4"/>
  <c r="M4050" i="4"/>
  <c r="O4050" i="4"/>
  <c r="Q4050" i="4"/>
  <c r="S4050" i="4"/>
  <c r="U4050" i="4"/>
  <c r="B4051" i="4"/>
  <c r="F4051" i="4"/>
  <c r="I4051" i="4"/>
  <c r="M4051" i="4"/>
  <c r="O4051" i="4"/>
  <c r="Q4051" i="4"/>
  <c r="S4051" i="4"/>
  <c r="U4051" i="4"/>
  <c r="B4052" i="4"/>
  <c r="F4052" i="4"/>
  <c r="I4052" i="4"/>
  <c r="M4052" i="4"/>
  <c r="O4052" i="4"/>
  <c r="Q4052" i="4"/>
  <c r="S4052" i="4"/>
  <c r="U4052" i="4"/>
  <c r="B4053" i="4"/>
  <c r="F4053" i="4"/>
  <c r="I4053" i="4"/>
  <c r="M4053" i="4"/>
  <c r="O4053" i="4"/>
  <c r="Q4053" i="4"/>
  <c r="S4053" i="4"/>
  <c r="U4053" i="4"/>
  <c r="B4054" i="4"/>
  <c r="F4054" i="4"/>
  <c r="I4054" i="4"/>
  <c r="M4054" i="4"/>
  <c r="O4054" i="4"/>
  <c r="Q4054" i="4"/>
  <c r="S4054" i="4"/>
  <c r="U4054" i="4"/>
  <c r="B4055" i="4"/>
  <c r="F4055" i="4"/>
  <c r="I4055" i="4"/>
  <c r="M4055" i="4"/>
  <c r="O4055" i="4"/>
  <c r="Q4055" i="4"/>
  <c r="S4055" i="4"/>
  <c r="U4055" i="4"/>
  <c r="B4056" i="4"/>
  <c r="F4056" i="4"/>
  <c r="I4056" i="4"/>
  <c r="M4056" i="4"/>
  <c r="O4056" i="4"/>
  <c r="Q4056" i="4"/>
  <c r="S4056" i="4"/>
  <c r="U4056" i="4"/>
  <c r="B4057" i="4"/>
  <c r="F4057" i="4"/>
  <c r="I4057" i="4"/>
  <c r="M4057" i="4"/>
  <c r="O4057" i="4"/>
  <c r="Q4057" i="4"/>
  <c r="S4057" i="4"/>
  <c r="U4057" i="4"/>
  <c r="B4058" i="4"/>
  <c r="F4058" i="4"/>
  <c r="I4058" i="4"/>
  <c r="M4058" i="4"/>
  <c r="O4058" i="4"/>
  <c r="Q4058" i="4"/>
  <c r="S4058" i="4"/>
  <c r="U4058" i="4"/>
  <c r="B4059" i="4"/>
  <c r="F4059" i="4"/>
  <c r="I4059" i="4"/>
  <c r="M4059" i="4"/>
  <c r="O4059" i="4"/>
  <c r="Q4059" i="4"/>
  <c r="S4059" i="4"/>
  <c r="U4059" i="4"/>
  <c r="B4060" i="4"/>
  <c r="F4060" i="4"/>
  <c r="I4060" i="4"/>
  <c r="M4060" i="4"/>
  <c r="O4060" i="4"/>
  <c r="Q4060" i="4"/>
  <c r="S4060" i="4"/>
  <c r="U4060" i="4"/>
  <c r="B4061" i="4"/>
  <c r="F4061" i="4"/>
  <c r="I4061" i="4"/>
  <c r="M4061" i="4"/>
  <c r="O4061" i="4"/>
  <c r="Q4061" i="4"/>
  <c r="S4061" i="4"/>
  <c r="U4061" i="4"/>
  <c r="B4062" i="4"/>
  <c r="F4062" i="4"/>
  <c r="I4062" i="4"/>
  <c r="M4062" i="4"/>
  <c r="O4062" i="4"/>
  <c r="Q4062" i="4"/>
  <c r="S4062" i="4"/>
  <c r="U4062" i="4"/>
  <c r="B4063" i="4"/>
  <c r="F4063" i="4"/>
  <c r="I4063" i="4"/>
  <c r="M4063" i="4"/>
  <c r="O4063" i="4"/>
  <c r="Q4063" i="4"/>
  <c r="S4063" i="4"/>
  <c r="U4063" i="4"/>
  <c r="B4064" i="4"/>
  <c r="F4064" i="4"/>
  <c r="I4064" i="4"/>
  <c r="M4064" i="4"/>
  <c r="O4064" i="4"/>
  <c r="Q4064" i="4"/>
  <c r="S4064" i="4"/>
  <c r="U4064" i="4"/>
  <c r="B4065" i="4"/>
  <c r="F4065" i="4"/>
  <c r="I4065" i="4"/>
  <c r="M4065" i="4"/>
  <c r="O4065" i="4"/>
  <c r="Q4065" i="4"/>
  <c r="S4065" i="4"/>
  <c r="U4065" i="4"/>
  <c r="B4066" i="4"/>
  <c r="F4066" i="4"/>
  <c r="I4066" i="4"/>
  <c r="M4066" i="4"/>
  <c r="O4066" i="4"/>
  <c r="Q4066" i="4"/>
  <c r="S4066" i="4"/>
  <c r="U4066" i="4"/>
  <c r="B4067" i="4"/>
  <c r="F4067" i="4"/>
  <c r="I4067" i="4"/>
  <c r="M4067" i="4"/>
  <c r="O4067" i="4"/>
  <c r="Q4067" i="4"/>
  <c r="S4067" i="4"/>
  <c r="U4067" i="4"/>
  <c r="B4068" i="4"/>
  <c r="F4068" i="4"/>
  <c r="I4068" i="4"/>
  <c r="M4068" i="4"/>
  <c r="O4068" i="4"/>
  <c r="Q4068" i="4"/>
  <c r="S4068" i="4"/>
  <c r="U4068" i="4"/>
  <c r="B4069" i="4"/>
  <c r="F4069" i="4"/>
  <c r="I4069" i="4"/>
  <c r="M4069" i="4"/>
  <c r="O4069" i="4"/>
  <c r="Q4069" i="4"/>
  <c r="S4069" i="4"/>
  <c r="U4069" i="4"/>
  <c r="B4070" i="4"/>
  <c r="F4070" i="4"/>
  <c r="I4070" i="4"/>
  <c r="M4070" i="4"/>
  <c r="O4070" i="4"/>
  <c r="Q4070" i="4"/>
  <c r="S4070" i="4"/>
  <c r="U4070" i="4"/>
  <c r="B4071" i="4"/>
  <c r="F4071" i="4"/>
  <c r="I4071" i="4"/>
  <c r="M4071" i="4"/>
  <c r="O4071" i="4"/>
  <c r="Q4071" i="4"/>
  <c r="S4071" i="4"/>
  <c r="U4071" i="4"/>
  <c r="B4072" i="4"/>
  <c r="F4072" i="4"/>
  <c r="I4072" i="4"/>
  <c r="M4072" i="4"/>
  <c r="O4072" i="4"/>
  <c r="Q4072" i="4"/>
  <c r="S4072" i="4"/>
  <c r="U4072" i="4"/>
  <c r="B4073" i="4"/>
  <c r="F4073" i="4"/>
  <c r="I4073" i="4"/>
  <c r="M4073" i="4"/>
  <c r="O4073" i="4"/>
  <c r="Q4073" i="4"/>
  <c r="S4073" i="4"/>
  <c r="U4073" i="4"/>
  <c r="B4074" i="4"/>
  <c r="F4074" i="4"/>
  <c r="I4074" i="4"/>
  <c r="M4074" i="4"/>
  <c r="O4074" i="4"/>
  <c r="Q4074" i="4"/>
  <c r="S4074" i="4"/>
  <c r="U4074" i="4"/>
  <c r="B4075" i="4"/>
  <c r="F4075" i="4"/>
  <c r="I4075" i="4"/>
  <c r="M4075" i="4"/>
  <c r="O4075" i="4"/>
  <c r="Q4075" i="4"/>
  <c r="S4075" i="4"/>
  <c r="U4075" i="4"/>
  <c r="B4076" i="4"/>
  <c r="F4076" i="4"/>
  <c r="I4076" i="4"/>
  <c r="M4076" i="4"/>
  <c r="O4076" i="4"/>
  <c r="Q4076" i="4"/>
  <c r="S4076" i="4"/>
  <c r="U4076" i="4"/>
  <c r="B4077" i="4"/>
  <c r="F4077" i="4"/>
  <c r="I4077" i="4"/>
  <c r="M4077" i="4"/>
  <c r="O4077" i="4"/>
  <c r="Q4077" i="4"/>
  <c r="S4077" i="4"/>
  <c r="U4077" i="4"/>
  <c r="B4078" i="4"/>
  <c r="F4078" i="4"/>
  <c r="I4078" i="4"/>
  <c r="M4078" i="4"/>
  <c r="O4078" i="4"/>
  <c r="Q4078" i="4"/>
  <c r="S4078" i="4"/>
  <c r="U4078" i="4"/>
  <c r="B4079" i="4"/>
  <c r="F4079" i="4"/>
  <c r="I4079" i="4"/>
  <c r="M4079" i="4"/>
  <c r="O4079" i="4"/>
  <c r="Q4079" i="4"/>
  <c r="S4079" i="4"/>
  <c r="U4079" i="4"/>
  <c r="B4080" i="4"/>
  <c r="F4080" i="4"/>
  <c r="I4080" i="4"/>
  <c r="M4080" i="4"/>
  <c r="O4080" i="4"/>
  <c r="Q4080" i="4"/>
  <c r="S4080" i="4"/>
  <c r="U4080" i="4"/>
  <c r="B4081" i="4"/>
  <c r="F4081" i="4"/>
  <c r="I4081" i="4"/>
  <c r="M4081" i="4"/>
  <c r="O4081" i="4"/>
  <c r="Q4081" i="4"/>
  <c r="S4081" i="4"/>
  <c r="U4081" i="4"/>
  <c r="B4082" i="4"/>
  <c r="F4082" i="4"/>
  <c r="I4082" i="4"/>
  <c r="M4082" i="4"/>
  <c r="O4082" i="4"/>
  <c r="Q4082" i="4"/>
  <c r="S4082" i="4"/>
  <c r="U4082" i="4"/>
  <c r="B4083" i="4"/>
  <c r="F4083" i="4"/>
  <c r="I4083" i="4"/>
  <c r="M4083" i="4"/>
  <c r="O4083" i="4"/>
  <c r="Q4083" i="4"/>
  <c r="S4083" i="4"/>
  <c r="U4083" i="4"/>
  <c r="B4084" i="4"/>
  <c r="F4084" i="4"/>
  <c r="I4084" i="4"/>
  <c r="M4084" i="4"/>
  <c r="O4084" i="4"/>
  <c r="Q4084" i="4"/>
  <c r="S4084" i="4"/>
  <c r="U4084" i="4"/>
  <c r="B4085" i="4"/>
  <c r="F4085" i="4"/>
  <c r="I4085" i="4"/>
  <c r="M4085" i="4"/>
  <c r="O4085" i="4"/>
  <c r="Q4085" i="4"/>
  <c r="S4085" i="4"/>
  <c r="U4085" i="4"/>
  <c r="B4086" i="4"/>
  <c r="F4086" i="4"/>
  <c r="I4086" i="4"/>
  <c r="M4086" i="4"/>
  <c r="O4086" i="4"/>
  <c r="Q4086" i="4"/>
  <c r="S4086" i="4"/>
  <c r="U4086" i="4"/>
  <c r="B4087" i="4"/>
  <c r="F4087" i="4"/>
  <c r="I4087" i="4"/>
  <c r="M4087" i="4"/>
  <c r="O4087" i="4"/>
  <c r="Q4087" i="4"/>
  <c r="S4087" i="4"/>
  <c r="U4087" i="4"/>
  <c r="B4088" i="4"/>
  <c r="F4088" i="4"/>
  <c r="I4088" i="4"/>
  <c r="M4088" i="4"/>
  <c r="O4088" i="4"/>
  <c r="Q4088" i="4"/>
  <c r="S4088" i="4"/>
  <c r="U4088" i="4"/>
  <c r="B4089" i="4"/>
  <c r="F4089" i="4"/>
  <c r="I4089" i="4"/>
  <c r="M4089" i="4"/>
  <c r="O4089" i="4"/>
  <c r="Q4089" i="4"/>
  <c r="S4089" i="4"/>
  <c r="U4089" i="4"/>
  <c r="B4090" i="4"/>
  <c r="F4090" i="4"/>
  <c r="I4090" i="4"/>
  <c r="M4090" i="4"/>
  <c r="O4090" i="4"/>
  <c r="Q4090" i="4"/>
  <c r="S4090" i="4"/>
  <c r="U4090" i="4"/>
  <c r="B4091" i="4"/>
  <c r="F4091" i="4"/>
  <c r="I4091" i="4"/>
  <c r="M4091" i="4"/>
  <c r="O4091" i="4"/>
  <c r="Q4091" i="4"/>
  <c r="S4091" i="4"/>
  <c r="U4091" i="4"/>
  <c r="B4092" i="4"/>
  <c r="F4092" i="4"/>
  <c r="I4092" i="4"/>
  <c r="M4092" i="4"/>
  <c r="O4092" i="4"/>
  <c r="Q4092" i="4"/>
  <c r="S4092" i="4"/>
  <c r="U4092" i="4"/>
  <c r="B4093" i="4"/>
  <c r="F4093" i="4"/>
  <c r="I4093" i="4"/>
  <c r="M4093" i="4"/>
  <c r="O4093" i="4"/>
  <c r="Q4093" i="4"/>
  <c r="S4093" i="4"/>
  <c r="U4093" i="4"/>
  <c r="B4094" i="4"/>
  <c r="F4094" i="4"/>
  <c r="I4094" i="4"/>
  <c r="M4094" i="4"/>
  <c r="O4094" i="4"/>
  <c r="Q4094" i="4"/>
  <c r="S4094" i="4"/>
  <c r="U4094" i="4"/>
  <c r="B4095" i="4"/>
  <c r="F4095" i="4"/>
  <c r="I4095" i="4"/>
  <c r="M4095" i="4"/>
  <c r="O4095" i="4"/>
  <c r="Q4095" i="4"/>
  <c r="S4095" i="4"/>
  <c r="U4095" i="4"/>
  <c r="B4096" i="4"/>
  <c r="F4096" i="4"/>
  <c r="I4096" i="4"/>
  <c r="M4096" i="4"/>
  <c r="O4096" i="4"/>
  <c r="Q4096" i="4"/>
  <c r="S4096" i="4"/>
  <c r="U4096" i="4"/>
  <c r="B4097" i="4"/>
  <c r="F4097" i="4"/>
  <c r="I4097" i="4"/>
  <c r="M4097" i="4"/>
  <c r="O4097" i="4"/>
  <c r="Q4097" i="4"/>
  <c r="S4097" i="4"/>
  <c r="U4097" i="4"/>
  <c r="B4098" i="4"/>
  <c r="F4098" i="4"/>
  <c r="I4098" i="4"/>
  <c r="M4098" i="4"/>
  <c r="O4098" i="4"/>
  <c r="Q4098" i="4"/>
  <c r="S4098" i="4"/>
  <c r="U4098" i="4"/>
  <c r="B4099" i="4"/>
  <c r="F4099" i="4"/>
  <c r="I4099" i="4"/>
  <c r="M4099" i="4"/>
  <c r="O4099" i="4"/>
  <c r="Q4099" i="4"/>
  <c r="S4099" i="4"/>
  <c r="U4099" i="4"/>
  <c r="B4100" i="4"/>
  <c r="F4100" i="4"/>
  <c r="I4100" i="4"/>
  <c r="M4100" i="4"/>
  <c r="O4100" i="4"/>
  <c r="Q4100" i="4"/>
  <c r="S4100" i="4"/>
  <c r="U4100" i="4"/>
  <c r="B4101" i="4"/>
  <c r="F4101" i="4"/>
  <c r="I4101" i="4"/>
  <c r="M4101" i="4"/>
  <c r="O4101" i="4"/>
  <c r="Q4101" i="4"/>
  <c r="S4101" i="4"/>
  <c r="U4101" i="4"/>
  <c r="B4102" i="4"/>
  <c r="F4102" i="4"/>
  <c r="I4102" i="4"/>
  <c r="M4102" i="4"/>
  <c r="O4102" i="4"/>
  <c r="Q4102" i="4"/>
  <c r="S4102" i="4"/>
  <c r="U4102" i="4"/>
  <c r="B4103" i="4"/>
  <c r="F4103" i="4"/>
  <c r="I4103" i="4"/>
  <c r="M4103" i="4"/>
  <c r="O4103" i="4"/>
  <c r="Q4103" i="4"/>
  <c r="S4103" i="4"/>
  <c r="U4103" i="4"/>
  <c r="B4104" i="4"/>
  <c r="F4104" i="4"/>
  <c r="I4104" i="4"/>
  <c r="M4104" i="4"/>
  <c r="O4104" i="4"/>
  <c r="Q4104" i="4"/>
  <c r="S4104" i="4"/>
  <c r="U4104" i="4"/>
  <c r="B4105" i="4"/>
  <c r="F4105" i="4"/>
  <c r="I4105" i="4"/>
  <c r="M4105" i="4"/>
  <c r="O4105" i="4"/>
  <c r="Q4105" i="4"/>
  <c r="S4105" i="4"/>
  <c r="U4105" i="4"/>
  <c r="B4106" i="4"/>
  <c r="F4106" i="4"/>
  <c r="I4106" i="4"/>
  <c r="M4106" i="4"/>
  <c r="O4106" i="4"/>
  <c r="Q4106" i="4"/>
  <c r="S4106" i="4"/>
  <c r="U4106" i="4"/>
  <c r="B4107" i="4"/>
  <c r="F4107" i="4"/>
  <c r="I4107" i="4"/>
  <c r="M4107" i="4"/>
  <c r="O4107" i="4"/>
  <c r="Q4107" i="4"/>
  <c r="S4107" i="4"/>
  <c r="U4107" i="4"/>
  <c r="B4108" i="4"/>
  <c r="F4108" i="4"/>
  <c r="I4108" i="4"/>
  <c r="M4108" i="4"/>
  <c r="O4108" i="4"/>
  <c r="Q4108" i="4"/>
  <c r="S4108" i="4"/>
  <c r="U4108" i="4"/>
  <c r="B4109" i="4"/>
  <c r="F4109" i="4"/>
  <c r="I4109" i="4"/>
  <c r="M4109" i="4"/>
  <c r="O4109" i="4"/>
  <c r="Q4109" i="4"/>
  <c r="S4109" i="4"/>
  <c r="U4109" i="4"/>
  <c r="B4110" i="4"/>
  <c r="F4110" i="4"/>
  <c r="I4110" i="4"/>
  <c r="M4110" i="4"/>
  <c r="O4110" i="4"/>
  <c r="Q4110" i="4"/>
  <c r="S4110" i="4"/>
  <c r="U4110" i="4"/>
  <c r="B4111" i="4"/>
  <c r="F4111" i="4"/>
  <c r="I4111" i="4"/>
  <c r="M4111" i="4"/>
  <c r="O4111" i="4"/>
  <c r="Q4111" i="4"/>
  <c r="S4111" i="4"/>
  <c r="U4111" i="4"/>
  <c r="B4112" i="4"/>
  <c r="F4112" i="4"/>
  <c r="I4112" i="4"/>
  <c r="M4112" i="4"/>
  <c r="O4112" i="4"/>
  <c r="Q4112" i="4"/>
  <c r="S4112" i="4"/>
  <c r="U4112" i="4"/>
  <c r="B4113" i="4"/>
  <c r="F4113" i="4"/>
  <c r="I4113" i="4"/>
  <c r="M4113" i="4"/>
  <c r="O4113" i="4"/>
  <c r="Q4113" i="4"/>
  <c r="S4113" i="4"/>
  <c r="U4113" i="4"/>
  <c r="B4114" i="4"/>
  <c r="F4114" i="4"/>
  <c r="I4114" i="4"/>
  <c r="M4114" i="4"/>
  <c r="O4114" i="4"/>
  <c r="Q4114" i="4"/>
  <c r="S4114" i="4"/>
  <c r="U4114" i="4"/>
  <c r="B4115" i="4"/>
  <c r="F4115" i="4"/>
  <c r="I4115" i="4"/>
  <c r="M4115" i="4"/>
  <c r="O4115" i="4"/>
  <c r="Q4115" i="4"/>
  <c r="S4115" i="4"/>
  <c r="U4115" i="4"/>
  <c r="B4116" i="4"/>
  <c r="F4116" i="4"/>
  <c r="I4116" i="4"/>
  <c r="M4116" i="4"/>
  <c r="O4116" i="4"/>
  <c r="Q4116" i="4"/>
  <c r="S4116" i="4"/>
  <c r="U4116" i="4"/>
  <c r="B4117" i="4"/>
  <c r="F4117" i="4"/>
  <c r="I4117" i="4"/>
  <c r="M4117" i="4"/>
  <c r="O4117" i="4"/>
  <c r="Q4117" i="4"/>
  <c r="S4117" i="4"/>
  <c r="U4117" i="4"/>
  <c r="B4118" i="4"/>
  <c r="F4118" i="4"/>
  <c r="I4118" i="4"/>
  <c r="M4118" i="4"/>
  <c r="O4118" i="4"/>
  <c r="Q4118" i="4"/>
  <c r="S4118" i="4"/>
  <c r="U4118" i="4"/>
  <c r="B4119" i="4"/>
  <c r="F4119" i="4"/>
  <c r="I4119" i="4"/>
  <c r="M4119" i="4"/>
  <c r="O4119" i="4"/>
  <c r="Q4119" i="4"/>
  <c r="S4119" i="4"/>
  <c r="U4119" i="4"/>
  <c r="B4120" i="4"/>
  <c r="F4120" i="4"/>
  <c r="I4120" i="4"/>
  <c r="M4120" i="4"/>
  <c r="O4120" i="4"/>
  <c r="Q4120" i="4"/>
  <c r="S4120" i="4"/>
  <c r="U4120" i="4"/>
  <c r="B4121" i="4"/>
  <c r="F4121" i="4"/>
  <c r="I4121" i="4"/>
  <c r="M4121" i="4"/>
  <c r="O4121" i="4"/>
  <c r="Q4121" i="4"/>
  <c r="S4121" i="4"/>
  <c r="U4121" i="4"/>
  <c r="B4122" i="4"/>
  <c r="F4122" i="4"/>
  <c r="I4122" i="4"/>
  <c r="M4122" i="4"/>
  <c r="O4122" i="4"/>
  <c r="Q4122" i="4"/>
  <c r="S4122" i="4"/>
  <c r="U4122" i="4"/>
  <c r="B4123" i="4"/>
  <c r="F4123" i="4"/>
  <c r="I4123" i="4"/>
  <c r="M4123" i="4"/>
  <c r="O4123" i="4"/>
  <c r="Q4123" i="4"/>
  <c r="S4123" i="4"/>
  <c r="U4123" i="4"/>
  <c r="B4124" i="4"/>
  <c r="F4124" i="4"/>
  <c r="I4124" i="4"/>
  <c r="M4124" i="4"/>
  <c r="O4124" i="4"/>
  <c r="Q4124" i="4"/>
  <c r="S4124" i="4"/>
  <c r="U4124" i="4"/>
  <c r="B4125" i="4"/>
  <c r="F4125" i="4"/>
  <c r="I4125" i="4"/>
  <c r="M4125" i="4"/>
  <c r="O4125" i="4"/>
  <c r="Q4125" i="4"/>
  <c r="S4125" i="4"/>
  <c r="U4125" i="4"/>
  <c r="B4126" i="4"/>
  <c r="F4126" i="4"/>
  <c r="I4126" i="4"/>
  <c r="M4126" i="4"/>
  <c r="O4126" i="4"/>
  <c r="Q4126" i="4"/>
  <c r="S4126" i="4"/>
  <c r="U4126" i="4"/>
  <c r="B4127" i="4"/>
  <c r="F4127" i="4"/>
  <c r="I4127" i="4"/>
  <c r="M4127" i="4"/>
  <c r="O4127" i="4"/>
  <c r="Q4127" i="4"/>
  <c r="S4127" i="4"/>
  <c r="U4127" i="4"/>
  <c r="B4128" i="4"/>
  <c r="F4128" i="4"/>
  <c r="I4128" i="4"/>
  <c r="M4128" i="4"/>
  <c r="O4128" i="4"/>
  <c r="Q4128" i="4"/>
  <c r="S4128" i="4"/>
  <c r="U4128" i="4"/>
  <c r="B4129" i="4"/>
  <c r="F4129" i="4"/>
  <c r="I4129" i="4"/>
  <c r="M4129" i="4"/>
  <c r="O4129" i="4"/>
  <c r="Q4129" i="4"/>
  <c r="S4129" i="4"/>
  <c r="U4129" i="4"/>
  <c r="B4130" i="4"/>
  <c r="F4130" i="4"/>
  <c r="I4130" i="4"/>
  <c r="M4130" i="4"/>
  <c r="O4130" i="4"/>
  <c r="Q4130" i="4"/>
  <c r="S4130" i="4"/>
  <c r="U4130" i="4"/>
  <c r="B4131" i="4"/>
  <c r="F4131" i="4"/>
  <c r="I4131" i="4"/>
  <c r="M4131" i="4"/>
  <c r="O4131" i="4"/>
  <c r="Q4131" i="4"/>
  <c r="S4131" i="4"/>
  <c r="U4131" i="4"/>
  <c r="B4132" i="4"/>
  <c r="F4132" i="4"/>
  <c r="I4132" i="4"/>
  <c r="M4132" i="4"/>
  <c r="O4132" i="4"/>
  <c r="Q4132" i="4"/>
  <c r="S4132" i="4"/>
  <c r="U4132" i="4"/>
  <c r="B4133" i="4"/>
  <c r="F4133" i="4"/>
  <c r="I4133" i="4"/>
  <c r="M4133" i="4"/>
  <c r="O4133" i="4"/>
  <c r="Q4133" i="4"/>
  <c r="S4133" i="4"/>
  <c r="U4133" i="4"/>
  <c r="B4134" i="4"/>
  <c r="F4134" i="4"/>
  <c r="I4134" i="4"/>
  <c r="M4134" i="4"/>
  <c r="O4134" i="4"/>
  <c r="Q4134" i="4"/>
  <c r="S4134" i="4"/>
  <c r="U4134" i="4"/>
  <c r="B4135" i="4"/>
  <c r="F4135" i="4"/>
  <c r="I4135" i="4"/>
  <c r="M4135" i="4"/>
  <c r="O4135" i="4"/>
  <c r="Q4135" i="4"/>
  <c r="S4135" i="4"/>
  <c r="U4135" i="4"/>
  <c r="B4136" i="4"/>
  <c r="F4136" i="4"/>
  <c r="I4136" i="4"/>
  <c r="M4136" i="4"/>
  <c r="O4136" i="4"/>
  <c r="Q4136" i="4"/>
  <c r="S4136" i="4"/>
  <c r="U4136" i="4"/>
  <c r="B4137" i="4"/>
  <c r="F4137" i="4"/>
  <c r="I4137" i="4"/>
  <c r="M4137" i="4"/>
  <c r="O4137" i="4"/>
  <c r="Q4137" i="4"/>
  <c r="S4137" i="4"/>
  <c r="U4137" i="4"/>
  <c r="B4138" i="4"/>
  <c r="F4138" i="4"/>
  <c r="I4138" i="4"/>
  <c r="M4138" i="4"/>
  <c r="O4138" i="4"/>
  <c r="Q4138" i="4"/>
  <c r="S4138" i="4"/>
  <c r="U4138" i="4"/>
  <c r="B4139" i="4"/>
  <c r="F4139" i="4"/>
  <c r="I4139" i="4"/>
  <c r="M4139" i="4"/>
  <c r="O4139" i="4"/>
  <c r="Q4139" i="4"/>
  <c r="S4139" i="4"/>
  <c r="U4139" i="4"/>
  <c r="B4140" i="4"/>
  <c r="F4140" i="4"/>
  <c r="I4140" i="4"/>
  <c r="M4140" i="4"/>
  <c r="O4140" i="4"/>
  <c r="Q4140" i="4"/>
  <c r="S4140" i="4"/>
  <c r="U4140" i="4"/>
  <c r="B4141" i="4"/>
  <c r="F4141" i="4"/>
  <c r="I4141" i="4"/>
  <c r="M4141" i="4"/>
  <c r="O4141" i="4"/>
  <c r="Q4141" i="4"/>
  <c r="S4141" i="4"/>
  <c r="U4141" i="4"/>
  <c r="B4142" i="4"/>
  <c r="F4142" i="4"/>
  <c r="I4142" i="4"/>
  <c r="M4142" i="4"/>
  <c r="O4142" i="4"/>
  <c r="Q4142" i="4"/>
  <c r="S4142" i="4"/>
  <c r="U4142" i="4"/>
  <c r="B4143" i="4"/>
  <c r="F4143" i="4"/>
  <c r="I4143" i="4"/>
  <c r="M4143" i="4"/>
  <c r="O4143" i="4"/>
  <c r="Q4143" i="4"/>
  <c r="S4143" i="4"/>
  <c r="U4143" i="4"/>
  <c r="B4144" i="4"/>
  <c r="F4144" i="4"/>
  <c r="I4144" i="4"/>
  <c r="M4144" i="4"/>
  <c r="O4144" i="4"/>
  <c r="Q4144" i="4"/>
  <c r="S4144" i="4"/>
  <c r="U4144" i="4"/>
  <c r="B4145" i="4"/>
  <c r="F4145" i="4"/>
  <c r="I4145" i="4"/>
  <c r="M4145" i="4"/>
  <c r="O4145" i="4"/>
  <c r="Q4145" i="4"/>
  <c r="S4145" i="4"/>
  <c r="U4145" i="4"/>
  <c r="B4146" i="4"/>
  <c r="F4146" i="4"/>
  <c r="I4146" i="4"/>
  <c r="M4146" i="4"/>
  <c r="O4146" i="4"/>
  <c r="Q4146" i="4"/>
  <c r="S4146" i="4"/>
  <c r="U4146" i="4"/>
  <c r="B4147" i="4"/>
  <c r="F4147" i="4"/>
  <c r="I4147" i="4"/>
  <c r="M4147" i="4"/>
  <c r="O4147" i="4"/>
  <c r="Q4147" i="4"/>
  <c r="S4147" i="4"/>
  <c r="U4147" i="4"/>
  <c r="B4148" i="4"/>
  <c r="F4148" i="4"/>
  <c r="I4148" i="4"/>
  <c r="M4148" i="4"/>
  <c r="O4148" i="4"/>
  <c r="Q4148" i="4"/>
  <c r="S4148" i="4"/>
  <c r="U4148" i="4"/>
  <c r="B4149" i="4"/>
  <c r="F4149" i="4"/>
  <c r="I4149" i="4"/>
  <c r="M4149" i="4"/>
  <c r="O4149" i="4"/>
  <c r="Q4149" i="4"/>
  <c r="S4149" i="4"/>
  <c r="U4149" i="4"/>
  <c r="B4150" i="4"/>
  <c r="F4150" i="4"/>
  <c r="I4150" i="4"/>
  <c r="M4150" i="4"/>
  <c r="O4150" i="4"/>
  <c r="Q4150" i="4"/>
  <c r="S4150" i="4"/>
  <c r="U4150" i="4"/>
  <c r="B4151" i="4"/>
  <c r="F4151" i="4"/>
  <c r="I4151" i="4"/>
  <c r="M4151" i="4"/>
  <c r="O4151" i="4"/>
  <c r="Q4151" i="4"/>
  <c r="S4151" i="4"/>
  <c r="U4151" i="4"/>
  <c r="B4152" i="4"/>
  <c r="F4152" i="4"/>
  <c r="I4152" i="4"/>
  <c r="M4152" i="4"/>
  <c r="O4152" i="4"/>
  <c r="Q4152" i="4"/>
  <c r="S4152" i="4"/>
  <c r="U4152" i="4"/>
  <c r="B4153" i="4"/>
  <c r="F4153" i="4"/>
  <c r="I4153" i="4"/>
  <c r="M4153" i="4"/>
  <c r="O4153" i="4"/>
  <c r="Q4153" i="4"/>
  <c r="S4153" i="4"/>
  <c r="U4153" i="4"/>
  <c r="B4154" i="4"/>
  <c r="F4154" i="4"/>
  <c r="I4154" i="4"/>
  <c r="M4154" i="4"/>
  <c r="O4154" i="4"/>
  <c r="Q4154" i="4"/>
  <c r="S4154" i="4"/>
  <c r="U4154" i="4"/>
  <c r="B4155" i="4"/>
  <c r="F4155" i="4"/>
  <c r="I4155" i="4"/>
  <c r="M4155" i="4"/>
  <c r="O4155" i="4"/>
  <c r="Q4155" i="4"/>
  <c r="S4155" i="4"/>
  <c r="U4155" i="4"/>
  <c r="B4156" i="4"/>
  <c r="F4156" i="4"/>
  <c r="I4156" i="4"/>
  <c r="M4156" i="4"/>
  <c r="O4156" i="4"/>
  <c r="Q4156" i="4"/>
  <c r="S4156" i="4"/>
  <c r="U4156" i="4"/>
  <c r="B4157" i="4"/>
  <c r="F4157" i="4"/>
  <c r="I4157" i="4"/>
  <c r="M4157" i="4"/>
  <c r="O4157" i="4"/>
  <c r="Q4157" i="4"/>
  <c r="S4157" i="4"/>
  <c r="U4157" i="4"/>
  <c r="B4158" i="4"/>
  <c r="F4158" i="4"/>
  <c r="I4158" i="4"/>
  <c r="M4158" i="4"/>
  <c r="O4158" i="4"/>
  <c r="Q4158" i="4"/>
  <c r="S4158" i="4"/>
  <c r="U4158" i="4"/>
  <c r="B4159" i="4"/>
  <c r="F4159" i="4"/>
  <c r="I4159" i="4"/>
  <c r="M4159" i="4"/>
  <c r="O4159" i="4"/>
  <c r="Q4159" i="4"/>
  <c r="S4159" i="4"/>
  <c r="U4159" i="4"/>
  <c r="B4160" i="4"/>
  <c r="F4160" i="4"/>
  <c r="I4160" i="4"/>
  <c r="M4160" i="4"/>
  <c r="O4160" i="4"/>
  <c r="Q4160" i="4"/>
  <c r="S4160" i="4"/>
  <c r="U4160" i="4"/>
  <c r="B4161" i="4"/>
  <c r="F4161" i="4"/>
  <c r="I4161" i="4"/>
  <c r="M4161" i="4"/>
  <c r="O4161" i="4"/>
  <c r="Q4161" i="4"/>
  <c r="S4161" i="4"/>
  <c r="U4161" i="4"/>
  <c r="B4162" i="4"/>
  <c r="F4162" i="4"/>
  <c r="I4162" i="4"/>
  <c r="M4162" i="4"/>
  <c r="O4162" i="4"/>
  <c r="Q4162" i="4"/>
  <c r="S4162" i="4"/>
  <c r="U4162" i="4"/>
  <c r="B4163" i="4"/>
  <c r="F4163" i="4"/>
  <c r="I4163" i="4"/>
  <c r="M4163" i="4"/>
  <c r="O4163" i="4"/>
  <c r="Q4163" i="4"/>
  <c r="S4163" i="4"/>
  <c r="U4163" i="4"/>
  <c r="B4164" i="4"/>
  <c r="F4164" i="4"/>
  <c r="I4164" i="4"/>
  <c r="M4164" i="4"/>
  <c r="O4164" i="4"/>
  <c r="Q4164" i="4"/>
  <c r="S4164" i="4"/>
  <c r="U4164" i="4"/>
  <c r="B4165" i="4"/>
  <c r="F4165" i="4"/>
  <c r="I4165" i="4"/>
  <c r="M4165" i="4"/>
  <c r="O4165" i="4"/>
  <c r="Q4165" i="4"/>
  <c r="S4165" i="4"/>
  <c r="U4165" i="4"/>
  <c r="B4166" i="4"/>
  <c r="F4166" i="4"/>
  <c r="I4166" i="4"/>
  <c r="M4166" i="4"/>
  <c r="O4166" i="4"/>
  <c r="Q4166" i="4"/>
  <c r="S4166" i="4"/>
  <c r="U4166" i="4"/>
  <c r="B4167" i="4"/>
  <c r="F4167" i="4"/>
  <c r="I4167" i="4"/>
  <c r="M4167" i="4"/>
  <c r="O4167" i="4"/>
  <c r="Q4167" i="4"/>
  <c r="S4167" i="4"/>
  <c r="U4167" i="4"/>
  <c r="B4168" i="4"/>
  <c r="F4168" i="4"/>
  <c r="I4168" i="4"/>
  <c r="M4168" i="4"/>
  <c r="O4168" i="4"/>
  <c r="Q4168" i="4"/>
  <c r="S4168" i="4"/>
  <c r="U4168" i="4"/>
  <c r="B4169" i="4"/>
  <c r="F4169" i="4"/>
  <c r="I4169" i="4"/>
  <c r="M4169" i="4"/>
  <c r="O4169" i="4"/>
  <c r="Q4169" i="4"/>
  <c r="S4169" i="4"/>
  <c r="U4169" i="4"/>
  <c r="B4170" i="4"/>
  <c r="F4170" i="4"/>
  <c r="I4170" i="4"/>
  <c r="M4170" i="4"/>
  <c r="O4170" i="4"/>
  <c r="Q4170" i="4"/>
  <c r="S4170" i="4"/>
  <c r="U4170" i="4"/>
  <c r="B4171" i="4"/>
  <c r="F4171" i="4"/>
  <c r="I4171" i="4"/>
  <c r="M4171" i="4"/>
  <c r="O4171" i="4"/>
  <c r="Q4171" i="4"/>
  <c r="S4171" i="4"/>
  <c r="U4171" i="4"/>
  <c r="B4172" i="4"/>
  <c r="F4172" i="4"/>
  <c r="I4172" i="4"/>
  <c r="M4172" i="4"/>
  <c r="O4172" i="4"/>
  <c r="Q4172" i="4"/>
  <c r="S4172" i="4"/>
  <c r="U4172" i="4"/>
  <c r="B4173" i="4"/>
  <c r="F4173" i="4"/>
  <c r="I4173" i="4"/>
  <c r="M4173" i="4"/>
  <c r="O4173" i="4"/>
  <c r="Q4173" i="4"/>
  <c r="S4173" i="4"/>
  <c r="U4173" i="4"/>
  <c r="B4174" i="4"/>
  <c r="F4174" i="4"/>
  <c r="I4174" i="4"/>
  <c r="M4174" i="4"/>
  <c r="O4174" i="4"/>
  <c r="Q4174" i="4"/>
  <c r="S4174" i="4"/>
  <c r="U4174" i="4"/>
  <c r="B4175" i="4"/>
  <c r="F4175" i="4"/>
  <c r="I4175" i="4"/>
  <c r="M4175" i="4"/>
  <c r="O4175" i="4"/>
  <c r="Q4175" i="4"/>
  <c r="S4175" i="4"/>
  <c r="U4175" i="4"/>
  <c r="B4176" i="4"/>
  <c r="F4176" i="4"/>
  <c r="I4176" i="4"/>
  <c r="M4176" i="4"/>
  <c r="O4176" i="4"/>
  <c r="Q4176" i="4"/>
  <c r="S4176" i="4"/>
  <c r="U4176" i="4"/>
  <c r="B4177" i="4"/>
  <c r="F4177" i="4"/>
  <c r="I4177" i="4"/>
  <c r="M4177" i="4"/>
  <c r="O4177" i="4"/>
  <c r="Q4177" i="4"/>
  <c r="S4177" i="4"/>
  <c r="U4177" i="4"/>
  <c r="B4178" i="4"/>
  <c r="F4178" i="4"/>
  <c r="I4178" i="4"/>
  <c r="M4178" i="4"/>
  <c r="O4178" i="4"/>
  <c r="Q4178" i="4"/>
  <c r="S4178" i="4"/>
  <c r="U4178" i="4"/>
  <c r="B4179" i="4"/>
  <c r="F4179" i="4"/>
  <c r="I4179" i="4"/>
  <c r="M4179" i="4"/>
  <c r="O4179" i="4"/>
  <c r="Q4179" i="4"/>
  <c r="S4179" i="4"/>
  <c r="U4179" i="4"/>
  <c r="B4180" i="4"/>
  <c r="F4180" i="4"/>
  <c r="I4180" i="4"/>
  <c r="M4180" i="4"/>
  <c r="O4180" i="4"/>
  <c r="Q4180" i="4"/>
  <c r="S4180" i="4"/>
  <c r="U4180" i="4"/>
  <c r="B4181" i="4"/>
  <c r="F4181" i="4"/>
  <c r="I4181" i="4"/>
  <c r="M4181" i="4"/>
  <c r="O4181" i="4"/>
  <c r="Q4181" i="4"/>
  <c r="S4181" i="4"/>
  <c r="U4181" i="4"/>
  <c r="B4182" i="4"/>
  <c r="F4182" i="4"/>
  <c r="I4182" i="4"/>
  <c r="M4182" i="4"/>
  <c r="O4182" i="4"/>
  <c r="Q4182" i="4"/>
  <c r="S4182" i="4"/>
  <c r="U4182" i="4"/>
  <c r="B4183" i="4"/>
  <c r="F4183" i="4"/>
  <c r="I4183" i="4"/>
  <c r="M4183" i="4"/>
  <c r="O4183" i="4"/>
  <c r="Q4183" i="4"/>
  <c r="S4183" i="4"/>
  <c r="U4183" i="4"/>
  <c r="B4184" i="4"/>
  <c r="F4184" i="4"/>
  <c r="I4184" i="4"/>
  <c r="M4184" i="4"/>
  <c r="O4184" i="4"/>
  <c r="Q4184" i="4"/>
  <c r="S4184" i="4"/>
  <c r="U4184" i="4"/>
  <c r="B4185" i="4"/>
  <c r="F4185" i="4"/>
  <c r="I4185" i="4"/>
  <c r="M4185" i="4"/>
  <c r="O4185" i="4"/>
  <c r="Q4185" i="4"/>
  <c r="S4185" i="4"/>
  <c r="U4185" i="4"/>
  <c r="B4186" i="4"/>
  <c r="F4186" i="4"/>
  <c r="I4186" i="4"/>
  <c r="M4186" i="4"/>
  <c r="O4186" i="4"/>
  <c r="Q4186" i="4"/>
  <c r="S4186" i="4"/>
  <c r="U4186" i="4"/>
  <c r="B4187" i="4"/>
  <c r="F4187" i="4"/>
  <c r="I4187" i="4"/>
  <c r="M4187" i="4"/>
  <c r="O4187" i="4"/>
  <c r="Q4187" i="4"/>
  <c r="S4187" i="4"/>
  <c r="U4187" i="4"/>
  <c r="B4188" i="4"/>
  <c r="F4188" i="4"/>
  <c r="I4188" i="4"/>
  <c r="M4188" i="4"/>
  <c r="O4188" i="4"/>
  <c r="Q4188" i="4"/>
  <c r="S4188" i="4"/>
  <c r="U4188" i="4"/>
  <c r="B4189" i="4"/>
  <c r="F4189" i="4"/>
  <c r="I4189" i="4"/>
  <c r="M4189" i="4"/>
  <c r="O4189" i="4"/>
  <c r="Q4189" i="4"/>
  <c r="S4189" i="4"/>
  <c r="U4189" i="4"/>
  <c r="B4190" i="4"/>
  <c r="F4190" i="4"/>
  <c r="I4190" i="4"/>
  <c r="M4190" i="4"/>
  <c r="O4190" i="4"/>
  <c r="Q4190" i="4"/>
  <c r="S4190" i="4"/>
  <c r="U4190" i="4"/>
  <c r="B4191" i="4"/>
  <c r="F4191" i="4"/>
  <c r="I4191" i="4"/>
  <c r="M4191" i="4"/>
  <c r="O4191" i="4"/>
  <c r="Q4191" i="4"/>
  <c r="S4191" i="4"/>
  <c r="U4191" i="4"/>
  <c r="B4192" i="4"/>
  <c r="F4192" i="4"/>
  <c r="I4192" i="4"/>
  <c r="M4192" i="4"/>
  <c r="O4192" i="4"/>
  <c r="Q4192" i="4"/>
  <c r="S4192" i="4"/>
  <c r="U4192" i="4"/>
  <c r="B4193" i="4"/>
  <c r="F4193" i="4"/>
  <c r="I4193" i="4"/>
  <c r="M4193" i="4"/>
  <c r="O4193" i="4"/>
  <c r="Q4193" i="4"/>
  <c r="S4193" i="4"/>
  <c r="U4193" i="4"/>
  <c r="B4194" i="4"/>
  <c r="F4194" i="4"/>
  <c r="I4194" i="4"/>
  <c r="M4194" i="4"/>
  <c r="O4194" i="4"/>
  <c r="Q4194" i="4"/>
  <c r="S4194" i="4"/>
  <c r="U4194" i="4"/>
  <c r="B4195" i="4"/>
  <c r="F4195" i="4"/>
  <c r="I4195" i="4"/>
  <c r="M4195" i="4"/>
  <c r="O4195" i="4"/>
  <c r="Q4195" i="4"/>
  <c r="S4195" i="4"/>
  <c r="U4195" i="4"/>
  <c r="B4196" i="4"/>
  <c r="F4196" i="4"/>
  <c r="I4196" i="4"/>
  <c r="M4196" i="4"/>
  <c r="O4196" i="4"/>
  <c r="Q4196" i="4"/>
  <c r="S4196" i="4"/>
  <c r="U4196" i="4"/>
  <c r="B4197" i="4"/>
  <c r="F4197" i="4"/>
  <c r="I4197" i="4"/>
  <c r="M4197" i="4"/>
  <c r="O4197" i="4"/>
  <c r="Q4197" i="4"/>
  <c r="S4197" i="4"/>
  <c r="U4197" i="4"/>
  <c r="B4198" i="4"/>
  <c r="F4198" i="4"/>
  <c r="I4198" i="4"/>
  <c r="M4198" i="4"/>
  <c r="O4198" i="4"/>
  <c r="Q4198" i="4"/>
  <c r="S4198" i="4"/>
  <c r="U4198" i="4"/>
  <c r="B4199" i="4"/>
  <c r="F4199" i="4"/>
  <c r="I4199" i="4"/>
  <c r="M4199" i="4"/>
  <c r="O4199" i="4"/>
  <c r="Q4199" i="4"/>
  <c r="S4199" i="4"/>
  <c r="U4199" i="4"/>
  <c r="B4200" i="4"/>
  <c r="F4200" i="4"/>
  <c r="I4200" i="4"/>
  <c r="M4200" i="4"/>
  <c r="O4200" i="4"/>
  <c r="Q4200" i="4"/>
  <c r="S4200" i="4"/>
  <c r="U4200" i="4"/>
  <c r="B4201" i="4"/>
  <c r="F4201" i="4"/>
  <c r="I4201" i="4"/>
  <c r="M4201" i="4"/>
  <c r="O4201" i="4"/>
  <c r="Q4201" i="4"/>
  <c r="S4201" i="4"/>
  <c r="U4201" i="4"/>
  <c r="B4202" i="4"/>
  <c r="F4202" i="4"/>
  <c r="I4202" i="4"/>
  <c r="M4202" i="4"/>
  <c r="O4202" i="4"/>
  <c r="Q4202" i="4"/>
  <c r="S4202" i="4"/>
  <c r="U4202" i="4"/>
  <c r="B4203" i="4"/>
  <c r="F4203" i="4"/>
  <c r="I4203" i="4"/>
  <c r="M4203" i="4"/>
  <c r="O4203" i="4"/>
  <c r="Q4203" i="4"/>
  <c r="S4203" i="4"/>
  <c r="U4203" i="4"/>
  <c r="B4204" i="4"/>
  <c r="F4204" i="4"/>
  <c r="I4204" i="4"/>
  <c r="M4204" i="4"/>
  <c r="O4204" i="4"/>
  <c r="Q4204" i="4"/>
  <c r="S4204" i="4"/>
  <c r="U4204" i="4"/>
  <c r="B4205" i="4"/>
  <c r="F4205" i="4"/>
  <c r="I4205" i="4"/>
  <c r="M4205" i="4"/>
  <c r="O4205" i="4"/>
  <c r="Q4205" i="4"/>
  <c r="S4205" i="4"/>
  <c r="U4205" i="4"/>
  <c r="B4206" i="4"/>
  <c r="F4206" i="4"/>
  <c r="I4206" i="4"/>
  <c r="M4206" i="4"/>
  <c r="O4206" i="4"/>
  <c r="Q4206" i="4"/>
  <c r="S4206" i="4"/>
  <c r="U4206" i="4"/>
  <c r="B4207" i="4"/>
  <c r="F4207" i="4"/>
  <c r="I4207" i="4"/>
  <c r="M4207" i="4"/>
  <c r="O4207" i="4"/>
  <c r="Q4207" i="4"/>
  <c r="S4207" i="4"/>
  <c r="U4207" i="4"/>
  <c r="B4208" i="4"/>
  <c r="F4208" i="4"/>
  <c r="I4208" i="4"/>
  <c r="M4208" i="4"/>
  <c r="O4208" i="4"/>
  <c r="Q4208" i="4"/>
  <c r="S4208" i="4"/>
  <c r="U4208" i="4"/>
  <c r="B4209" i="4"/>
  <c r="F4209" i="4"/>
  <c r="I4209" i="4"/>
  <c r="M4209" i="4"/>
  <c r="O4209" i="4"/>
  <c r="Q4209" i="4"/>
  <c r="S4209" i="4"/>
  <c r="U4209" i="4"/>
  <c r="B4210" i="4"/>
  <c r="F4210" i="4"/>
  <c r="I4210" i="4"/>
  <c r="M4210" i="4"/>
  <c r="O4210" i="4"/>
  <c r="Q4210" i="4"/>
  <c r="S4210" i="4"/>
  <c r="U4210" i="4"/>
  <c r="B4211" i="4"/>
  <c r="F4211" i="4"/>
  <c r="I4211" i="4"/>
  <c r="M4211" i="4"/>
  <c r="O4211" i="4"/>
  <c r="Q4211" i="4"/>
  <c r="S4211" i="4"/>
  <c r="U4211" i="4"/>
  <c r="B4212" i="4"/>
  <c r="F4212" i="4"/>
  <c r="I4212" i="4"/>
  <c r="M4212" i="4"/>
  <c r="O4212" i="4"/>
  <c r="Q4212" i="4"/>
  <c r="S4212" i="4"/>
  <c r="U4212" i="4"/>
  <c r="B4213" i="4"/>
  <c r="F4213" i="4"/>
  <c r="I4213" i="4"/>
  <c r="M4213" i="4"/>
  <c r="O4213" i="4"/>
  <c r="Q4213" i="4"/>
  <c r="S4213" i="4"/>
  <c r="U4213" i="4"/>
  <c r="B4214" i="4"/>
  <c r="F4214" i="4"/>
  <c r="I4214" i="4"/>
  <c r="M4214" i="4"/>
  <c r="O4214" i="4"/>
  <c r="Q4214" i="4"/>
  <c r="S4214" i="4"/>
  <c r="U4214" i="4"/>
  <c r="B4215" i="4"/>
  <c r="F4215" i="4"/>
  <c r="I4215" i="4"/>
  <c r="M4215" i="4"/>
  <c r="O4215" i="4"/>
  <c r="Q4215" i="4"/>
  <c r="S4215" i="4"/>
  <c r="U4215" i="4"/>
  <c r="B4216" i="4"/>
  <c r="F4216" i="4"/>
  <c r="I4216" i="4"/>
  <c r="M4216" i="4"/>
  <c r="O4216" i="4"/>
  <c r="Q4216" i="4"/>
  <c r="S4216" i="4"/>
  <c r="U4216" i="4"/>
  <c r="B4217" i="4"/>
  <c r="F4217" i="4"/>
  <c r="I4217" i="4"/>
  <c r="M4217" i="4"/>
  <c r="O4217" i="4"/>
  <c r="Q4217" i="4"/>
  <c r="S4217" i="4"/>
  <c r="U4217" i="4"/>
  <c r="B4218" i="4"/>
  <c r="F4218" i="4"/>
  <c r="I4218" i="4"/>
  <c r="M4218" i="4"/>
  <c r="O4218" i="4"/>
  <c r="Q4218" i="4"/>
  <c r="S4218" i="4"/>
  <c r="U4218" i="4"/>
  <c r="B4219" i="4"/>
  <c r="F4219" i="4"/>
  <c r="I4219" i="4"/>
  <c r="M4219" i="4"/>
  <c r="O4219" i="4"/>
  <c r="Q4219" i="4"/>
  <c r="S4219" i="4"/>
  <c r="U4219" i="4"/>
  <c r="B4220" i="4"/>
  <c r="F4220" i="4"/>
  <c r="I4220" i="4"/>
  <c r="M4220" i="4"/>
  <c r="O4220" i="4"/>
  <c r="Q4220" i="4"/>
  <c r="S4220" i="4"/>
  <c r="U4220" i="4"/>
  <c r="B4221" i="4"/>
  <c r="F4221" i="4"/>
  <c r="I4221" i="4"/>
  <c r="M4221" i="4"/>
  <c r="O4221" i="4"/>
  <c r="Q4221" i="4"/>
  <c r="S4221" i="4"/>
  <c r="U4221" i="4"/>
  <c r="B4222" i="4"/>
  <c r="F4222" i="4"/>
  <c r="I4222" i="4"/>
  <c r="M4222" i="4"/>
  <c r="O4222" i="4"/>
  <c r="Q4222" i="4"/>
  <c r="S4222" i="4"/>
  <c r="U4222" i="4"/>
  <c r="B4223" i="4"/>
  <c r="F4223" i="4"/>
  <c r="I4223" i="4"/>
  <c r="M4223" i="4"/>
  <c r="O4223" i="4"/>
  <c r="Q4223" i="4"/>
  <c r="S4223" i="4"/>
  <c r="U4223" i="4"/>
  <c r="B4224" i="4"/>
  <c r="F4224" i="4"/>
  <c r="I4224" i="4"/>
  <c r="M4224" i="4"/>
  <c r="O4224" i="4"/>
  <c r="Q4224" i="4"/>
  <c r="S4224" i="4"/>
  <c r="U4224" i="4"/>
  <c r="B4225" i="4"/>
  <c r="F4225" i="4"/>
  <c r="I4225" i="4"/>
  <c r="M4225" i="4"/>
  <c r="O4225" i="4"/>
  <c r="Q4225" i="4"/>
  <c r="S4225" i="4"/>
  <c r="U4225" i="4"/>
  <c r="B4226" i="4"/>
  <c r="F4226" i="4"/>
  <c r="I4226" i="4"/>
  <c r="M4226" i="4"/>
  <c r="O4226" i="4"/>
  <c r="Q4226" i="4"/>
  <c r="S4226" i="4"/>
  <c r="U4226" i="4"/>
  <c r="B4227" i="4"/>
  <c r="F4227" i="4"/>
  <c r="I4227" i="4"/>
  <c r="M4227" i="4"/>
  <c r="O4227" i="4"/>
  <c r="Q4227" i="4"/>
  <c r="S4227" i="4"/>
  <c r="U4227" i="4"/>
  <c r="B4228" i="4"/>
  <c r="F4228" i="4"/>
  <c r="I4228" i="4"/>
  <c r="M4228" i="4"/>
  <c r="O4228" i="4"/>
  <c r="Q4228" i="4"/>
  <c r="S4228" i="4"/>
  <c r="U4228" i="4"/>
  <c r="B4229" i="4"/>
  <c r="F4229" i="4"/>
  <c r="I4229" i="4"/>
  <c r="M4229" i="4"/>
  <c r="O4229" i="4"/>
  <c r="Q4229" i="4"/>
  <c r="S4229" i="4"/>
  <c r="U4229" i="4"/>
  <c r="B4230" i="4"/>
  <c r="F4230" i="4"/>
  <c r="I4230" i="4"/>
  <c r="M4230" i="4"/>
  <c r="O4230" i="4"/>
  <c r="Q4230" i="4"/>
  <c r="S4230" i="4"/>
  <c r="U4230" i="4"/>
  <c r="B4231" i="4"/>
  <c r="F4231" i="4"/>
  <c r="I4231" i="4"/>
  <c r="M4231" i="4"/>
  <c r="O4231" i="4"/>
  <c r="Q4231" i="4"/>
  <c r="S4231" i="4"/>
  <c r="U4231" i="4"/>
  <c r="B4232" i="4"/>
  <c r="F4232" i="4"/>
  <c r="I4232" i="4"/>
  <c r="M4232" i="4"/>
  <c r="O4232" i="4"/>
  <c r="Q4232" i="4"/>
  <c r="S4232" i="4"/>
  <c r="U4232" i="4"/>
  <c r="B4233" i="4"/>
  <c r="F4233" i="4"/>
  <c r="I4233" i="4"/>
  <c r="M4233" i="4"/>
  <c r="O4233" i="4"/>
  <c r="Q4233" i="4"/>
  <c r="S4233" i="4"/>
  <c r="U4233" i="4"/>
  <c r="B4234" i="4"/>
  <c r="F4234" i="4"/>
  <c r="I4234" i="4"/>
  <c r="M4234" i="4"/>
  <c r="O4234" i="4"/>
  <c r="Q4234" i="4"/>
  <c r="S4234" i="4"/>
  <c r="U4234" i="4"/>
  <c r="B4235" i="4"/>
  <c r="F4235" i="4"/>
  <c r="I4235" i="4"/>
  <c r="M4235" i="4"/>
  <c r="O4235" i="4"/>
  <c r="Q4235" i="4"/>
  <c r="S4235" i="4"/>
  <c r="U4235" i="4"/>
  <c r="B4236" i="4"/>
  <c r="F4236" i="4"/>
  <c r="I4236" i="4"/>
  <c r="M4236" i="4"/>
  <c r="O4236" i="4"/>
  <c r="Q4236" i="4"/>
  <c r="S4236" i="4"/>
  <c r="U4236" i="4"/>
  <c r="B4237" i="4"/>
  <c r="F4237" i="4"/>
  <c r="I4237" i="4"/>
  <c r="M4237" i="4"/>
  <c r="O4237" i="4"/>
  <c r="Q4237" i="4"/>
  <c r="S4237" i="4"/>
  <c r="U4237" i="4"/>
  <c r="B4238" i="4"/>
  <c r="F4238" i="4"/>
  <c r="I4238" i="4"/>
  <c r="M4238" i="4"/>
  <c r="O4238" i="4"/>
  <c r="Q4238" i="4"/>
  <c r="S4238" i="4"/>
  <c r="U4238" i="4"/>
  <c r="B4239" i="4"/>
  <c r="F4239" i="4"/>
  <c r="I4239" i="4"/>
  <c r="M4239" i="4"/>
  <c r="O4239" i="4"/>
  <c r="Q4239" i="4"/>
  <c r="S4239" i="4"/>
  <c r="U4239" i="4"/>
  <c r="B4240" i="4"/>
  <c r="F4240" i="4"/>
  <c r="I4240" i="4"/>
  <c r="M4240" i="4"/>
  <c r="O4240" i="4"/>
  <c r="Q4240" i="4"/>
  <c r="S4240" i="4"/>
  <c r="U4240" i="4"/>
  <c r="B4241" i="4"/>
  <c r="F4241" i="4"/>
  <c r="I4241" i="4"/>
  <c r="M4241" i="4"/>
  <c r="O4241" i="4"/>
  <c r="Q4241" i="4"/>
  <c r="S4241" i="4"/>
  <c r="U4241" i="4"/>
  <c r="B4242" i="4"/>
  <c r="F4242" i="4"/>
  <c r="I4242" i="4"/>
  <c r="M4242" i="4"/>
  <c r="O4242" i="4"/>
  <c r="Q4242" i="4"/>
  <c r="S4242" i="4"/>
  <c r="U4242" i="4"/>
  <c r="B4243" i="4"/>
  <c r="F4243" i="4"/>
  <c r="I4243" i="4"/>
  <c r="M4243" i="4"/>
  <c r="O4243" i="4"/>
  <c r="Q4243" i="4"/>
  <c r="S4243" i="4"/>
  <c r="U4243" i="4"/>
  <c r="B4244" i="4"/>
  <c r="F4244" i="4"/>
  <c r="I4244" i="4"/>
  <c r="M4244" i="4"/>
  <c r="O4244" i="4"/>
  <c r="Q4244" i="4"/>
  <c r="S4244" i="4"/>
  <c r="U4244" i="4"/>
  <c r="B4245" i="4"/>
  <c r="F4245" i="4"/>
  <c r="I4245" i="4"/>
  <c r="M4245" i="4"/>
  <c r="O4245" i="4"/>
  <c r="Q4245" i="4"/>
  <c r="S4245" i="4"/>
  <c r="U4245" i="4"/>
  <c r="B4246" i="4"/>
  <c r="F4246" i="4"/>
  <c r="I4246" i="4"/>
  <c r="M4246" i="4"/>
  <c r="O4246" i="4"/>
  <c r="Q4246" i="4"/>
  <c r="S4246" i="4"/>
  <c r="U4246" i="4"/>
  <c r="B4247" i="4"/>
  <c r="F4247" i="4"/>
  <c r="I4247" i="4"/>
  <c r="M4247" i="4"/>
  <c r="O4247" i="4"/>
  <c r="Q4247" i="4"/>
  <c r="S4247" i="4"/>
  <c r="U4247" i="4"/>
  <c r="B4248" i="4"/>
  <c r="F4248" i="4"/>
  <c r="I4248" i="4"/>
  <c r="M4248" i="4"/>
  <c r="O4248" i="4"/>
  <c r="Q4248" i="4"/>
  <c r="S4248" i="4"/>
  <c r="U4248" i="4"/>
  <c r="B4249" i="4"/>
  <c r="F4249" i="4"/>
  <c r="I4249" i="4"/>
  <c r="M4249" i="4"/>
  <c r="O4249" i="4"/>
  <c r="Q4249" i="4"/>
  <c r="S4249" i="4"/>
  <c r="U4249" i="4"/>
  <c r="B4250" i="4"/>
  <c r="F4250" i="4"/>
  <c r="I4250" i="4"/>
  <c r="M4250" i="4"/>
  <c r="O4250" i="4"/>
  <c r="Q4250" i="4"/>
  <c r="S4250" i="4"/>
  <c r="U4250" i="4"/>
  <c r="B4251" i="4"/>
  <c r="F4251" i="4"/>
  <c r="I4251" i="4"/>
  <c r="M4251" i="4"/>
  <c r="O4251" i="4"/>
  <c r="Q4251" i="4"/>
  <c r="S4251" i="4"/>
  <c r="U4251" i="4"/>
  <c r="B4252" i="4"/>
  <c r="F4252" i="4"/>
  <c r="I4252" i="4"/>
  <c r="M4252" i="4"/>
  <c r="O4252" i="4"/>
  <c r="Q4252" i="4"/>
  <c r="S4252" i="4"/>
  <c r="U4252" i="4"/>
  <c r="B4253" i="4"/>
  <c r="F4253" i="4"/>
  <c r="I4253" i="4"/>
  <c r="M4253" i="4"/>
  <c r="O4253" i="4"/>
  <c r="Q4253" i="4"/>
  <c r="S4253" i="4"/>
  <c r="U4253" i="4"/>
  <c r="B4254" i="4"/>
  <c r="F4254" i="4"/>
  <c r="I4254" i="4"/>
  <c r="M4254" i="4"/>
  <c r="O4254" i="4"/>
  <c r="Q4254" i="4"/>
  <c r="S4254" i="4"/>
  <c r="U4254" i="4"/>
  <c r="B4255" i="4"/>
  <c r="F4255" i="4"/>
  <c r="I4255" i="4"/>
  <c r="M4255" i="4"/>
  <c r="O4255" i="4"/>
  <c r="Q4255" i="4"/>
  <c r="S4255" i="4"/>
  <c r="U4255" i="4"/>
  <c r="B4256" i="4"/>
  <c r="F4256" i="4"/>
  <c r="I4256" i="4"/>
  <c r="M4256" i="4"/>
  <c r="O4256" i="4"/>
  <c r="Q4256" i="4"/>
  <c r="S4256" i="4"/>
  <c r="U4256" i="4"/>
  <c r="B4257" i="4"/>
  <c r="F4257" i="4"/>
  <c r="I4257" i="4"/>
  <c r="M4257" i="4"/>
  <c r="O4257" i="4"/>
  <c r="Q4257" i="4"/>
  <c r="S4257" i="4"/>
  <c r="U4257" i="4"/>
  <c r="B4258" i="4"/>
  <c r="F4258" i="4"/>
  <c r="I4258" i="4"/>
  <c r="M4258" i="4"/>
  <c r="O4258" i="4"/>
  <c r="Q4258" i="4"/>
  <c r="S4258" i="4"/>
  <c r="U4258" i="4"/>
  <c r="B4259" i="4"/>
  <c r="F4259" i="4"/>
  <c r="I4259" i="4"/>
  <c r="M4259" i="4"/>
  <c r="O4259" i="4"/>
  <c r="Q4259" i="4"/>
  <c r="S4259" i="4"/>
  <c r="U4259" i="4"/>
  <c r="B4260" i="4"/>
  <c r="F4260" i="4"/>
  <c r="I4260" i="4"/>
  <c r="M4260" i="4"/>
  <c r="O4260" i="4"/>
  <c r="Q4260" i="4"/>
  <c r="S4260" i="4"/>
  <c r="U4260" i="4"/>
  <c r="B4261" i="4"/>
  <c r="F4261" i="4"/>
  <c r="I4261" i="4"/>
  <c r="M4261" i="4"/>
  <c r="O4261" i="4"/>
  <c r="Q4261" i="4"/>
  <c r="S4261" i="4"/>
  <c r="U4261" i="4"/>
  <c r="B4262" i="4"/>
  <c r="F4262" i="4"/>
  <c r="I4262" i="4"/>
  <c r="M4262" i="4"/>
  <c r="O4262" i="4"/>
  <c r="Q4262" i="4"/>
  <c r="S4262" i="4"/>
  <c r="U4262" i="4"/>
  <c r="B4263" i="4"/>
  <c r="F4263" i="4"/>
  <c r="I4263" i="4"/>
  <c r="M4263" i="4"/>
  <c r="O4263" i="4"/>
  <c r="Q4263" i="4"/>
  <c r="S4263" i="4"/>
  <c r="U4263" i="4"/>
  <c r="B4264" i="4"/>
  <c r="F4264" i="4"/>
  <c r="I4264" i="4"/>
  <c r="M4264" i="4"/>
  <c r="O4264" i="4"/>
  <c r="Q4264" i="4"/>
  <c r="S4264" i="4"/>
  <c r="U4264" i="4"/>
  <c r="B4265" i="4"/>
  <c r="F4265" i="4"/>
  <c r="I4265" i="4"/>
  <c r="M4265" i="4"/>
  <c r="O4265" i="4"/>
  <c r="Q4265" i="4"/>
  <c r="S4265" i="4"/>
  <c r="U4265" i="4"/>
  <c r="B4266" i="4"/>
  <c r="F4266" i="4"/>
  <c r="I4266" i="4"/>
  <c r="M4266" i="4"/>
  <c r="O4266" i="4"/>
  <c r="Q4266" i="4"/>
  <c r="S4266" i="4"/>
  <c r="U4266" i="4"/>
  <c r="B4267" i="4"/>
  <c r="F4267" i="4"/>
  <c r="I4267" i="4"/>
  <c r="M4267" i="4"/>
  <c r="O4267" i="4"/>
  <c r="Q4267" i="4"/>
  <c r="S4267" i="4"/>
  <c r="U4267" i="4"/>
  <c r="B4268" i="4"/>
  <c r="F4268" i="4"/>
  <c r="I4268" i="4"/>
  <c r="M4268" i="4"/>
  <c r="O4268" i="4"/>
  <c r="Q4268" i="4"/>
  <c r="S4268" i="4"/>
  <c r="U4268" i="4"/>
  <c r="B4269" i="4"/>
  <c r="F4269" i="4"/>
  <c r="I4269" i="4"/>
  <c r="M4269" i="4"/>
  <c r="O4269" i="4"/>
  <c r="Q4269" i="4"/>
  <c r="S4269" i="4"/>
  <c r="U4269" i="4"/>
  <c r="B4270" i="4"/>
  <c r="F4270" i="4"/>
  <c r="I4270" i="4"/>
  <c r="M4270" i="4"/>
  <c r="O4270" i="4"/>
  <c r="Q4270" i="4"/>
  <c r="S4270" i="4"/>
  <c r="U4270" i="4"/>
  <c r="B4271" i="4"/>
  <c r="F4271" i="4"/>
  <c r="I4271" i="4"/>
  <c r="M4271" i="4"/>
  <c r="O4271" i="4"/>
  <c r="Q4271" i="4"/>
  <c r="S4271" i="4"/>
  <c r="U4271" i="4"/>
  <c r="B4272" i="4"/>
  <c r="F4272" i="4"/>
  <c r="I4272" i="4"/>
  <c r="M4272" i="4"/>
  <c r="O4272" i="4"/>
  <c r="Q4272" i="4"/>
  <c r="S4272" i="4"/>
  <c r="U4272" i="4"/>
  <c r="B4273" i="4"/>
  <c r="F4273" i="4"/>
  <c r="I4273" i="4"/>
  <c r="M4273" i="4"/>
  <c r="O4273" i="4"/>
  <c r="Q4273" i="4"/>
  <c r="S4273" i="4"/>
  <c r="U4273" i="4"/>
  <c r="B4274" i="4"/>
  <c r="F4274" i="4"/>
  <c r="I4274" i="4"/>
  <c r="M4274" i="4"/>
  <c r="O4274" i="4"/>
  <c r="Q4274" i="4"/>
  <c r="S4274" i="4"/>
  <c r="U4274" i="4"/>
  <c r="B4275" i="4"/>
  <c r="F4275" i="4"/>
  <c r="I4275" i="4"/>
  <c r="M4275" i="4"/>
  <c r="O4275" i="4"/>
  <c r="Q4275" i="4"/>
  <c r="S4275" i="4"/>
  <c r="U4275" i="4"/>
  <c r="B4276" i="4"/>
  <c r="F4276" i="4"/>
  <c r="I4276" i="4"/>
  <c r="M4276" i="4"/>
  <c r="O4276" i="4"/>
  <c r="Q4276" i="4"/>
  <c r="S4276" i="4"/>
  <c r="U4276" i="4"/>
  <c r="B4277" i="4"/>
  <c r="F4277" i="4"/>
  <c r="I4277" i="4"/>
  <c r="M4277" i="4"/>
  <c r="O4277" i="4"/>
  <c r="Q4277" i="4"/>
  <c r="S4277" i="4"/>
  <c r="U4277" i="4"/>
  <c r="B4278" i="4"/>
  <c r="F4278" i="4"/>
  <c r="I4278" i="4"/>
  <c r="M4278" i="4"/>
  <c r="O4278" i="4"/>
  <c r="Q4278" i="4"/>
  <c r="S4278" i="4"/>
  <c r="U4278" i="4"/>
  <c r="B4279" i="4"/>
  <c r="F4279" i="4"/>
  <c r="I4279" i="4"/>
  <c r="M4279" i="4"/>
  <c r="O4279" i="4"/>
  <c r="Q4279" i="4"/>
  <c r="S4279" i="4"/>
  <c r="U4279" i="4"/>
  <c r="B4280" i="4"/>
  <c r="F4280" i="4"/>
  <c r="I4280" i="4"/>
  <c r="M4280" i="4"/>
  <c r="O4280" i="4"/>
  <c r="Q4280" i="4"/>
  <c r="S4280" i="4"/>
  <c r="U4280" i="4"/>
  <c r="B4281" i="4"/>
  <c r="F4281" i="4"/>
  <c r="I4281" i="4"/>
  <c r="M4281" i="4"/>
  <c r="O4281" i="4"/>
  <c r="Q4281" i="4"/>
  <c r="S4281" i="4"/>
  <c r="U4281" i="4"/>
  <c r="B4282" i="4"/>
  <c r="F4282" i="4"/>
  <c r="I4282" i="4"/>
  <c r="M4282" i="4"/>
  <c r="O4282" i="4"/>
  <c r="Q4282" i="4"/>
  <c r="S4282" i="4"/>
  <c r="U4282" i="4"/>
  <c r="B4283" i="4"/>
  <c r="F4283" i="4"/>
  <c r="I4283" i="4"/>
  <c r="M4283" i="4"/>
  <c r="O4283" i="4"/>
  <c r="Q4283" i="4"/>
  <c r="S4283" i="4"/>
  <c r="U4283" i="4"/>
  <c r="B4284" i="4"/>
  <c r="F4284" i="4"/>
  <c r="I4284" i="4"/>
  <c r="M4284" i="4"/>
  <c r="O4284" i="4"/>
  <c r="Q4284" i="4"/>
  <c r="S4284" i="4"/>
  <c r="U4284" i="4"/>
  <c r="B4285" i="4"/>
  <c r="F4285" i="4"/>
  <c r="I4285" i="4"/>
  <c r="M4285" i="4"/>
  <c r="O4285" i="4"/>
  <c r="Q4285" i="4"/>
  <c r="S4285" i="4"/>
  <c r="U4285" i="4"/>
  <c r="B4286" i="4"/>
  <c r="F4286" i="4"/>
  <c r="I4286" i="4"/>
  <c r="M4286" i="4"/>
  <c r="O4286" i="4"/>
  <c r="Q4286" i="4"/>
  <c r="S4286" i="4"/>
  <c r="U4286" i="4"/>
  <c r="B4287" i="4"/>
  <c r="F4287" i="4"/>
  <c r="I4287" i="4"/>
  <c r="M4287" i="4"/>
  <c r="O4287" i="4"/>
  <c r="Q4287" i="4"/>
  <c r="S4287" i="4"/>
  <c r="U4287" i="4"/>
  <c r="B4288" i="4"/>
  <c r="F4288" i="4"/>
  <c r="I4288" i="4"/>
  <c r="M4288" i="4"/>
  <c r="O4288" i="4"/>
  <c r="Q4288" i="4"/>
  <c r="S4288" i="4"/>
  <c r="U4288" i="4"/>
  <c r="B4289" i="4"/>
  <c r="F4289" i="4"/>
  <c r="I4289" i="4"/>
  <c r="M4289" i="4"/>
  <c r="O4289" i="4"/>
  <c r="Q4289" i="4"/>
  <c r="S4289" i="4"/>
  <c r="U4289" i="4"/>
  <c r="B4290" i="4"/>
  <c r="F4290" i="4"/>
  <c r="I4290" i="4"/>
  <c r="M4290" i="4"/>
  <c r="O4290" i="4"/>
  <c r="Q4290" i="4"/>
  <c r="S4290" i="4"/>
  <c r="U4290" i="4"/>
  <c r="B4291" i="4"/>
  <c r="F4291" i="4"/>
  <c r="I4291" i="4"/>
  <c r="M4291" i="4"/>
  <c r="O4291" i="4"/>
  <c r="Q4291" i="4"/>
  <c r="S4291" i="4"/>
  <c r="U4291" i="4"/>
  <c r="B4292" i="4"/>
  <c r="F4292" i="4"/>
  <c r="I4292" i="4"/>
  <c r="M4292" i="4"/>
  <c r="O4292" i="4"/>
  <c r="Q4292" i="4"/>
  <c r="S4292" i="4"/>
  <c r="U4292" i="4"/>
  <c r="B4293" i="4"/>
  <c r="F4293" i="4"/>
  <c r="I4293" i="4"/>
  <c r="M4293" i="4"/>
  <c r="O4293" i="4"/>
  <c r="Q4293" i="4"/>
  <c r="S4293" i="4"/>
  <c r="U4293" i="4"/>
  <c r="B4294" i="4"/>
  <c r="F4294" i="4"/>
  <c r="I4294" i="4"/>
  <c r="M4294" i="4"/>
  <c r="O4294" i="4"/>
  <c r="Q4294" i="4"/>
  <c r="S4294" i="4"/>
  <c r="U4294" i="4"/>
  <c r="B4295" i="4"/>
  <c r="F4295" i="4"/>
  <c r="I4295" i="4"/>
  <c r="M4295" i="4"/>
  <c r="O4295" i="4"/>
  <c r="Q4295" i="4"/>
  <c r="S4295" i="4"/>
  <c r="U4295" i="4"/>
  <c r="B4296" i="4"/>
  <c r="F4296" i="4"/>
  <c r="I4296" i="4"/>
  <c r="M4296" i="4"/>
  <c r="O4296" i="4"/>
  <c r="Q4296" i="4"/>
  <c r="S4296" i="4"/>
  <c r="U4296" i="4"/>
  <c r="B4297" i="4"/>
  <c r="F4297" i="4"/>
  <c r="I4297" i="4"/>
  <c r="M4297" i="4"/>
  <c r="O4297" i="4"/>
  <c r="Q4297" i="4"/>
  <c r="S4297" i="4"/>
  <c r="U4297" i="4"/>
  <c r="B4298" i="4"/>
  <c r="F4298" i="4"/>
  <c r="I4298" i="4"/>
  <c r="M4298" i="4"/>
  <c r="O4298" i="4"/>
  <c r="Q4298" i="4"/>
  <c r="S4298" i="4"/>
  <c r="U4298" i="4"/>
  <c r="B4299" i="4"/>
  <c r="F4299" i="4"/>
  <c r="I4299" i="4"/>
  <c r="M4299" i="4"/>
  <c r="O4299" i="4"/>
  <c r="Q4299" i="4"/>
  <c r="S4299" i="4"/>
  <c r="U4299" i="4"/>
  <c r="B4300" i="4"/>
  <c r="F4300" i="4"/>
  <c r="I4300" i="4"/>
  <c r="M4300" i="4"/>
  <c r="O4300" i="4"/>
  <c r="Q4300" i="4"/>
  <c r="S4300" i="4"/>
  <c r="U4300" i="4"/>
  <c r="B4301" i="4"/>
  <c r="F4301" i="4"/>
  <c r="I4301" i="4"/>
  <c r="M4301" i="4"/>
  <c r="O4301" i="4"/>
  <c r="Q4301" i="4"/>
  <c r="S4301" i="4"/>
  <c r="U4301" i="4"/>
  <c r="B4302" i="4"/>
  <c r="F4302" i="4"/>
  <c r="I4302" i="4"/>
  <c r="M4302" i="4"/>
  <c r="O4302" i="4"/>
  <c r="Q4302" i="4"/>
  <c r="S4302" i="4"/>
  <c r="U4302" i="4"/>
  <c r="B4303" i="4"/>
  <c r="F4303" i="4"/>
  <c r="I4303" i="4"/>
  <c r="M4303" i="4"/>
  <c r="O4303" i="4"/>
  <c r="Q4303" i="4"/>
  <c r="S4303" i="4"/>
  <c r="U4303" i="4"/>
  <c r="B4304" i="4"/>
  <c r="F4304" i="4"/>
  <c r="I4304" i="4"/>
  <c r="M4304" i="4"/>
  <c r="O4304" i="4"/>
  <c r="Q4304" i="4"/>
  <c r="S4304" i="4"/>
  <c r="U4304" i="4"/>
  <c r="B4305" i="4"/>
  <c r="F4305" i="4"/>
  <c r="I4305" i="4"/>
  <c r="M4305" i="4"/>
  <c r="O4305" i="4"/>
  <c r="Q4305" i="4"/>
  <c r="S4305" i="4"/>
  <c r="U4305" i="4"/>
  <c r="B4306" i="4"/>
  <c r="F4306" i="4"/>
  <c r="I4306" i="4"/>
  <c r="M4306" i="4"/>
  <c r="O4306" i="4"/>
  <c r="Q4306" i="4"/>
  <c r="S4306" i="4"/>
  <c r="U4306" i="4"/>
  <c r="B4307" i="4"/>
  <c r="F4307" i="4"/>
  <c r="I4307" i="4"/>
  <c r="M4307" i="4"/>
  <c r="O4307" i="4"/>
  <c r="Q4307" i="4"/>
  <c r="S4307" i="4"/>
  <c r="U4307" i="4"/>
  <c r="B4308" i="4"/>
  <c r="F4308" i="4"/>
  <c r="I4308" i="4"/>
  <c r="M4308" i="4"/>
  <c r="O4308" i="4"/>
  <c r="Q4308" i="4"/>
  <c r="S4308" i="4"/>
  <c r="U4308" i="4"/>
  <c r="B4309" i="4"/>
  <c r="F4309" i="4"/>
  <c r="I4309" i="4"/>
  <c r="M4309" i="4"/>
  <c r="O4309" i="4"/>
  <c r="Q4309" i="4"/>
  <c r="S4309" i="4"/>
  <c r="U4309" i="4"/>
  <c r="B4310" i="4"/>
  <c r="F4310" i="4"/>
  <c r="I4310" i="4"/>
  <c r="M4310" i="4"/>
  <c r="O4310" i="4"/>
  <c r="Q4310" i="4"/>
  <c r="S4310" i="4"/>
  <c r="U4310" i="4"/>
  <c r="B4311" i="4"/>
  <c r="F4311" i="4"/>
  <c r="I4311" i="4"/>
  <c r="M4311" i="4"/>
  <c r="O4311" i="4"/>
  <c r="Q4311" i="4"/>
  <c r="S4311" i="4"/>
  <c r="U4311" i="4"/>
  <c r="B4312" i="4"/>
  <c r="F4312" i="4"/>
  <c r="I4312" i="4"/>
  <c r="M4312" i="4"/>
  <c r="O4312" i="4"/>
  <c r="Q4312" i="4"/>
  <c r="S4312" i="4"/>
  <c r="U4312" i="4"/>
  <c r="B4313" i="4"/>
  <c r="F4313" i="4"/>
  <c r="I4313" i="4"/>
  <c r="M4313" i="4"/>
  <c r="O4313" i="4"/>
  <c r="Q4313" i="4"/>
  <c r="S4313" i="4"/>
  <c r="U4313" i="4"/>
  <c r="B4314" i="4"/>
  <c r="F4314" i="4"/>
  <c r="I4314" i="4"/>
  <c r="M4314" i="4"/>
  <c r="O4314" i="4"/>
  <c r="Q4314" i="4"/>
  <c r="S4314" i="4"/>
  <c r="U4314" i="4"/>
  <c r="B4315" i="4"/>
  <c r="F4315" i="4"/>
  <c r="I4315" i="4"/>
  <c r="M4315" i="4"/>
  <c r="O4315" i="4"/>
  <c r="Q4315" i="4"/>
  <c r="S4315" i="4"/>
  <c r="U4315" i="4"/>
  <c r="B4316" i="4"/>
  <c r="F4316" i="4"/>
  <c r="I4316" i="4"/>
  <c r="M4316" i="4"/>
  <c r="O4316" i="4"/>
  <c r="Q4316" i="4"/>
  <c r="S4316" i="4"/>
  <c r="U4316" i="4"/>
  <c r="B4317" i="4"/>
  <c r="F4317" i="4"/>
  <c r="I4317" i="4"/>
  <c r="M4317" i="4"/>
  <c r="O4317" i="4"/>
  <c r="Q4317" i="4"/>
  <c r="S4317" i="4"/>
  <c r="U4317" i="4"/>
  <c r="B4318" i="4"/>
  <c r="F4318" i="4"/>
  <c r="I4318" i="4"/>
  <c r="M4318" i="4"/>
  <c r="O4318" i="4"/>
  <c r="Q4318" i="4"/>
  <c r="S4318" i="4"/>
  <c r="U4318" i="4"/>
  <c r="B4319" i="4"/>
  <c r="F4319" i="4"/>
  <c r="I4319" i="4"/>
  <c r="M4319" i="4"/>
  <c r="O4319" i="4"/>
  <c r="Q4319" i="4"/>
  <c r="S4319" i="4"/>
  <c r="U4319" i="4"/>
  <c r="B4320" i="4"/>
  <c r="F4320" i="4"/>
  <c r="I4320" i="4"/>
  <c r="M4320" i="4"/>
  <c r="O4320" i="4"/>
  <c r="Q4320" i="4"/>
  <c r="S4320" i="4"/>
  <c r="U4320" i="4"/>
  <c r="B4321" i="4"/>
  <c r="F4321" i="4"/>
  <c r="I4321" i="4"/>
  <c r="M4321" i="4"/>
  <c r="O4321" i="4"/>
  <c r="Q4321" i="4"/>
  <c r="S4321" i="4"/>
  <c r="U4321" i="4"/>
  <c r="B4322" i="4"/>
  <c r="F4322" i="4"/>
  <c r="I4322" i="4"/>
  <c r="M4322" i="4"/>
  <c r="O4322" i="4"/>
  <c r="Q4322" i="4"/>
  <c r="S4322" i="4"/>
  <c r="U4322" i="4"/>
  <c r="B4323" i="4"/>
  <c r="F4323" i="4"/>
  <c r="I4323" i="4"/>
  <c r="M4323" i="4"/>
  <c r="O4323" i="4"/>
  <c r="Q4323" i="4"/>
  <c r="S4323" i="4"/>
  <c r="U4323" i="4"/>
  <c r="B4324" i="4"/>
  <c r="F4324" i="4"/>
  <c r="I4324" i="4"/>
  <c r="M4324" i="4"/>
  <c r="O4324" i="4"/>
  <c r="Q4324" i="4"/>
  <c r="S4324" i="4"/>
  <c r="U4324" i="4"/>
  <c r="B4325" i="4"/>
  <c r="F4325" i="4"/>
  <c r="I4325" i="4"/>
  <c r="M4325" i="4"/>
  <c r="O4325" i="4"/>
  <c r="Q4325" i="4"/>
  <c r="S4325" i="4"/>
  <c r="U4325" i="4"/>
  <c r="B4326" i="4"/>
  <c r="F4326" i="4"/>
  <c r="I4326" i="4"/>
  <c r="M4326" i="4"/>
  <c r="O4326" i="4"/>
  <c r="Q4326" i="4"/>
  <c r="S4326" i="4"/>
  <c r="U4326" i="4"/>
  <c r="B4327" i="4"/>
  <c r="F4327" i="4"/>
  <c r="I4327" i="4"/>
  <c r="M4327" i="4"/>
  <c r="O4327" i="4"/>
  <c r="Q4327" i="4"/>
  <c r="S4327" i="4"/>
  <c r="U4327" i="4"/>
  <c r="B4328" i="4"/>
  <c r="F4328" i="4"/>
  <c r="I4328" i="4"/>
  <c r="M4328" i="4"/>
  <c r="O4328" i="4"/>
  <c r="Q4328" i="4"/>
  <c r="S4328" i="4"/>
  <c r="U4328" i="4"/>
  <c r="B4329" i="4"/>
  <c r="F4329" i="4"/>
  <c r="I4329" i="4"/>
  <c r="M4329" i="4"/>
  <c r="O4329" i="4"/>
  <c r="Q4329" i="4"/>
  <c r="S4329" i="4"/>
  <c r="U4329" i="4"/>
  <c r="B4330" i="4"/>
  <c r="F4330" i="4"/>
  <c r="I4330" i="4"/>
  <c r="M4330" i="4"/>
  <c r="O4330" i="4"/>
  <c r="Q4330" i="4"/>
  <c r="S4330" i="4"/>
  <c r="U4330" i="4"/>
  <c r="B4331" i="4"/>
  <c r="F4331" i="4"/>
  <c r="I4331" i="4"/>
  <c r="M4331" i="4"/>
  <c r="O4331" i="4"/>
  <c r="Q4331" i="4"/>
  <c r="S4331" i="4"/>
  <c r="U4331" i="4"/>
  <c r="B4332" i="4"/>
  <c r="F4332" i="4"/>
  <c r="I4332" i="4"/>
  <c r="M4332" i="4"/>
  <c r="O4332" i="4"/>
  <c r="Q4332" i="4"/>
  <c r="S4332" i="4"/>
  <c r="U4332" i="4"/>
  <c r="B4333" i="4"/>
  <c r="F4333" i="4"/>
  <c r="I4333" i="4"/>
  <c r="M4333" i="4"/>
  <c r="O4333" i="4"/>
  <c r="Q4333" i="4"/>
  <c r="S4333" i="4"/>
  <c r="U4333" i="4"/>
  <c r="B4334" i="4"/>
  <c r="F4334" i="4"/>
  <c r="I4334" i="4"/>
  <c r="M4334" i="4"/>
  <c r="O4334" i="4"/>
  <c r="Q4334" i="4"/>
  <c r="S4334" i="4"/>
  <c r="U4334" i="4"/>
  <c r="B4335" i="4"/>
  <c r="F4335" i="4"/>
  <c r="I4335" i="4"/>
  <c r="M4335" i="4"/>
  <c r="O4335" i="4"/>
  <c r="Q4335" i="4"/>
  <c r="S4335" i="4"/>
  <c r="U4335" i="4"/>
  <c r="B4336" i="4"/>
  <c r="F4336" i="4"/>
  <c r="I4336" i="4"/>
  <c r="M4336" i="4"/>
  <c r="O4336" i="4"/>
  <c r="Q4336" i="4"/>
  <c r="S4336" i="4"/>
  <c r="U4336" i="4"/>
  <c r="B4337" i="4"/>
  <c r="F4337" i="4"/>
  <c r="I4337" i="4"/>
  <c r="M4337" i="4"/>
  <c r="O4337" i="4"/>
  <c r="Q4337" i="4"/>
  <c r="S4337" i="4"/>
  <c r="U4337" i="4"/>
  <c r="B4338" i="4"/>
  <c r="F4338" i="4"/>
  <c r="I4338" i="4"/>
  <c r="M4338" i="4"/>
  <c r="O4338" i="4"/>
  <c r="Q4338" i="4"/>
  <c r="S4338" i="4"/>
  <c r="U4338" i="4"/>
  <c r="B4339" i="4"/>
  <c r="F4339" i="4"/>
  <c r="I4339" i="4"/>
  <c r="M4339" i="4"/>
  <c r="O4339" i="4"/>
  <c r="Q4339" i="4"/>
  <c r="S4339" i="4"/>
  <c r="U4339" i="4"/>
  <c r="B4340" i="4"/>
  <c r="F4340" i="4"/>
  <c r="I4340" i="4"/>
  <c r="M4340" i="4"/>
  <c r="O4340" i="4"/>
  <c r="Q4340" i="4"/>
  <c r="S4340" i="4"/>
  <c r="U4340" i="4"/>
  <c r="B4341" i="4"/>
  <c r="F4341" i="4"/>
  <c r="I4341" i="4"/>
  <c r="M4341" i="4"/>
  <c r="O4341" i="4"/>
  <c r="Q4341" i="4"/>
  <c r="S4341" i="4"/>
  <c r="U4341" i="4"/>
  <c r="B4342" i="4"/>
  <c r="F4342" i="4"/>
  <c r="I4342" i="4"/>
  <c r="M4342" i="4"/>
  <c r="O4342" i="4"/>
  <c r="Q4342" i="4"/>
  <c r="S4342" i="4"/>
  <c r="U4342" i="4"/>
  <c r="B4343" i="4"/>
  <c r="F4343" i="4"/>
  <c r="I4343" i="4"/>
  <c r="M4343" i="4"/>
  <c r="O4343" i="4"/>
  <c r="Q4343" i="4"/>
  <c r="S4343" i="4"/>
  <c r="U4343" i="4"/>
  <c r="B4344" i="4"/>
  <c r="F4344" i="4"/>
  <c r="I4344" i="4"/>
  <c r="M4344" i="4"/>
  <c r="O4344" i="4"/>
  <c r="Q4344" i="4"/>
  <c r="S4344" i="4"/>
  <c r="U4344" i="4"/>
  <c r="B4345" i="4"/>
  <c r="F4345" i="4"/>
  <c r="I4345" i="4"/>
  <c r="M4345" i="4"/>
  <c r="O4345" i="4"/>
  <c r="Q4345" i="4"/>
  <c r="S4345" i="4"/>
  <c r="U4345" i="4"/>
  <c r="B4346" i="4"/>
  <c r="F4346" i="4"/>
  <c r="I4346" i="4"/>
  <c r="M4346" i="4"/>
  <c r="O4346" i="4"/>
  <c r="Q4346" i="4"/>
  <c r="S4346" i="4"/>
  <c r="U4346" i="4"/>
  <c r="B4347" i="4"/>
  <c r="F4347" i="4"/>
  <c r="I4347" i="4"/>
  <c r="M4347" i="4"/>
  <c r="O4347" i="4"/>
  <c r="Q4347" i="4"/>
  <c r="S4347" i="4"/>
  <c r="U4347" i="4"/>
  <c r="B4348" i="4"/>
  <c r="F4348" i="4"/>
  <c r="I4348" i="4"/>
  <c r="M4348" i="4"/>
  <c r="O4348" i="4"/>
  <c r="Q4348" i="4"/>
  <c r="S4348" i="4"/>
  <c r="U4348" i="4"/>
  <c r="B4349" i="4"/>
  <c r="F4349" i="4"/>
  <c r="I4349" i="4"/>
  <c r="M4349" i="4"/>
  <c r="O4349" i="4"/>
  <c r="Q4349" i="4"/>
  <c r="S4349" i="4"/>
  <c r="U4349" i="4"/>
  <c r="B4350" i="4"/>
  <c r="F4350" i="4"/>
  <c r="I4350" i="4"/>
  <c r="M4350" i="4"/>
  <c r="O4350" i="4"/>
  <c r="Q4350" i="4"/>
  <c r="S4350" i="4"/>
  <c r="U4350" i="4"/>
  <c r="B4351" i="4"/>
  <c r="F4351" i="4"/>
  <c r="I4351" i="4"/>
  <c r="M4351" i="4"/>
  <c r="O4351" i="4"/>
  <c r="Q4351" i="4"/>
  <c r="S4351" i="4"/>
  <c r="U4351" i="4"/>
  <c r="B4352" i="4"/>
  <c r="F4352" i="4"/>
  <c r="I4352" i="4"/>
  <c r="M4352" i="4"/>
  <c r="O4352" i="4"/>
  <c r="Q4352" i="4"/>
  <c r="S4352" i="4"/>
  <c r="U4352" i="4"/>
  <c r="B4353" i="4"/>
  <c r="F4353" i="4"/>
  <c r="I4353" i="4"/>
  <c r="M4353" i="4"/>
  <c r="O4353" i="4"/>
  <c r="Q4353" i="4"/>
  <c r="S4353" i="4"/>
  <c r="U4353" i="4"/>
  <c r="B4354" i="4"/>
  <c r="F4354" i="4"/>
  <c r="I4354" i="4"/>
  <c r="M4354" i="4"/>
  <c r="O4354" i="4"/>
  <c r="Q4354" i="4"/>
  <c r="S4354" i="4"/>
  <c r="U4354" i="4"/>
  <c r="B4355" i="4"/>
  <c r="F4355" i="4"/>
  <c r="I4355" i="4"/>
  <c r="M4355" i="4"/>
  <c r="O4355" i="4"/>
  <c r="Q4355" i="4"/>
  <c r="S4355" i="4"/>
  <c r="U4355" i="4"/>
  <c r="B4356" i="4"/>
  <c r="F4356" i="4"/>
  <c r="I4356" i="4"/>
  <c r="M4356" i="4"/>
  <c r="O4356" i="4"/>
  <c r="Q4356" i="4"/>
  <c r="S4356" i="4"/>
  <c r="U4356" i="4"/>
  <c r="B4357" i="4"/>
  <c r="F4357" i="4"/>
  <c r="I4357" i="4"/>
  <c r="M4357" i="4"/>
  <c r="O4357" i="4"/>
  <c r="Q4357" i="4"/>
  <c r="S4357" i="4"/>
  <c r="U4357" i="4"/>
  <c r="B4358" i="4"/>
  <c r="F4358" i="4"/>
  <c r="I4358" i="4"/>
  <c r="M4358" i="4"/>
  <c r="O4358" i="4"/>
  <c r="Q4358" i="4"/>
  <c r="S4358" i="4"/>
  <c r="U4358" i="4"/>
  <c r="B4359" i="4"/>
  <c r="F4359" i="4"/>
  <c r="I4359" i="4"/>
  <c r="M4359" i="4"/>
  <c r="O4359" i="4"/>
  <c r="Q4359" i="4"/>
  <c r="S4359" i="4"/>
  <c r="U4359" i="4"/>
  <c r="B4360" i="4"/>
  <c r="F4360" i="4"/>
  <c r="I4360" i="4"/>
  <c r="M4360" i="4"/>
  <c r="O4360" i="4"/>
  <c r="Q4360" i="4"/>
  <c r="S4360" i="4"/>
  <c r="U4360" i="4"/>
  <c r="B4361" i="4"/>
  <c r="F4361" i="4"/>
  <c r="I4361" i="4"/>
  <c r="M4361" i="4"/>
  <c r="O4361" i="4"/>
  <c r="Q4361" i="4"/>
  <c r="S4361" i="4"/>
  <c r="U4361" i="4"/>
  <c r="B4362" i="4"/>
  <c r="F4362" i="4"/>
  <c r="I4362" i="4"/>
  <c r="M4362" i="4"/>
  <c r="O4362" i="4"/>
  <c r="Q4362" i="4"/>
  <c r="S4362" i="4"/>
  <c r="U4362" i="4"/>
  <c r="B4363" i="4"/>
  <c r="F4363" i="4"/>
  <c r="I4363" i="4"/>
  <c r="M4363" i="4"/>
  <c r="O4363" i="4"/>
  <c r="Q4363" i="4"/>
  <c r="S4363" i="4"/>
  <c r="U4363" i="4"/>
  <c r="B4364" i="4"/>
  <c r="F4364" i="4"/>
  <c r="I4364" i="4"/>
  <c r="M4364" i="4"/>
  <c r="O4364" i="4"/>
  <c r="Q4364" i="4"/>
  <c r="S4364" i="4"/>
  <c r="U4364" i="4"/>
  <c r="B4365" i="4"/>
  <c r="F4365" i="4"/>
  <c r="I4365" i="4"/>
  <c r="M4365" i="4"/>
  <c r="O4365" i="4"/>
  <c r="Q4365" i="4"/>
  <c r="S4365" i="4"/>
  <c r="U4365" i="4"/>
  <c r="B4366" i="4"/>
  <c r="F4366" i="4"/>
  <c r="I4366" i="4"/>
  <c r="M4366" i="4"/>
  <c r="O4366" i="4"/>
  <c r="Q4366" i="4"/>
  <c r="S4366" i="4"/>
  <c r="U4366" i="4"/>
  <c r="B4367" i="4"/>
  <c r="F4367" i="4"/>
  <c r="I4367" i="4"/>
  <c r="M4367" i="4"/>
  <c r="O4367" i="4"/>
  <c r="Q4367" i="4"/>
  <c r="S4367" i="4"/>
  <c r="U4367" i="4"/>
  <c r="B4368" i="4"/>
  <c r="F4368" i="4"/>
  <c r="I4368" i="4"/>
  <c r="M4368" i="4"/>
  <c r="O4368" i="4"/>
  <c r="Q4368" i="4"/>
  <c r="S4368" i="4"/>
  <c r="U4368" i="4"/>
  <c r="B4369" i="4"/>
  <c r="F4369" i="4"/>
  <c r="I4369" i="4"/>
  <c r="M4369" i="4"/>
  <c r="O4369" i="4"/>
  <c r="Q4369" i="4"/>
  <c r="S4369" i="4"/>
  <c r="U4369" i="4"/>
  <c r="B4370" i="4"/>
  <c r="F4370" i="4"/>
  <c r="I4370" i="4"/>
  <c r="M4370" i="4"/>
  <c r="O4370" i="4"/>
  <c r="Q4370" i="4"/>
  <c r="S4370" i="4"/>
  <c r="U4370" i="4"/>
  <c r="B4371" i="4"/>
  <c r="F4371" i="4"/>
  <c r="I4371" i="4"/>
  <c r="M4371" i="4"/>
  <c r="O4371" i="4"/>
  <c r="Q4371" i="4"/>
  <c r="S4371" i="4"/>
  <c r="U4371" i="4"/>
  <c r="B4372" i="4"/>
  <c r="F4372" i="4"/>
  <c r="I4372" i="4"/>
  <c r="M4372" i="4"/>
  <c r="O4372" i="4"/>
  <c r="Q4372" i="4"/>
  <c r="S4372" i="4"/>
  <c r="U4372" i="4"/>
  <c r="B4373" i="4"/>
  <c r="F4373" i="4"/>
  <c r="I4373" i="4"/>
  <c r="M4373" i="4"/>
  <c r="O4373" i="4"/>
  <c r="Q4373" i="4"/>
  <c r="S4373" i="4"/>
  <c r="U4373" i="4"/>
  <c r="B4374" i="4"/>
  <c r="F4374" i="4"/>
  <c r="I4374" i="4"/>
  <c r="M4374" i="4"/>
  <c r="O4374" i="4"/>
  <c r="Q4374" i="4"/>
  <c r="S4374" i="4"/>
  <c r="U4374" i="4"/>
  <c r="B4375" i="4"/>
  <c r="F4375" i="4"/>
  <c r="I4375" i="4"/>
  <c r="M4375" i="4"/>
  <c r="O4375" i="4"/>
  <c r="Q4375" i="4"/>
  <c r="S4375" i="4"/>
  <c r="U4375" i="4"/>
  <c r="B4376" i="4"/>
  <c r="F4376" i="4"/>
  <c r="I4376" i="4"/>
  <c r="M4376" i="4"/>
  <c r="O4376" i="4"/>
  <c r="Q4376" i="4"/>
  <c r="S4376" i="4"/>
  <c r="U4376" i="4"/>
  <c r="B4377" i="4"/>
  <c r="F4377" i="4"/>
  <c r="I4377" i="4"/>
  <c r="M4377" i="4"/>
  <c r="O4377" i="4"/>
  <c r="Q4377" i="4"/>
  <c r="S4377" i="4"/>
  <c r="U4377" i="4"/>
  <c r="B4378" i="4"/>
  <c r="F4378" i="4"/>
  <c r="I4378" i="4"/>
  <c r="M4378" i="4"/>
  <c r="O4378" i="4"/>
  <c r="Q4378" i="4"/>
  <c r="S4378" i="4"/>
  <c r="U4378" i="4"/>
  <c r="B4379" i="4"/>
  <c r="F4379" i="4"/>
  <c r="I4379" i="4"/>
  <c r="M4379" i="4"/>
  <c r="O4379" i="4"/>
  <c r="Q4379" i="4"/>
  <c r="S4379" i="4"/>
  <c r="U4379" i="4"/>
  <c r="B4380" i="4"/>
  <c r="F4380" i="4"/>
  <c r="I4380" i="4"/>
  <c r="M4380" i="4"/>
  <c r="O4380" i="4"/>
  <c r="Q4380" i="4"/>
  <c r="S4380" i="4"/>
  <c r="U4380" i="4"/>
  <c r="B4381" i="4"/>
  <c r="F4381" i="4"/>
  <c r="I4381" i="4"/>
  <c r="M4381" i="4"/>
  <c r="O4381" i="4"/>
  <c r="Q4381" i="4"/>
  <c r="S4381" i="4"/>
  <c r="U4381" i="4"/>
  <c r="B4382" i="4"/>
  <c r="F4382" i="4"/>
  <c r="I4382" i="4"/>
  <c r="M4382" i="4"/>
  <c r="O4382" i="4"/>
  <c r="Q4382" i="4"/>
  <c r="S4382" i="4"/>
  <c r="U4382" i="4"/>
  <c r="B4383" i="4"/>
  <c r="F4383" i="4"/>
  <c r="I4383" i="4"/>
  <c r="M4383" i="4"/>
  <c r="O4383" i="4"/>
  <c r="Q4383" i="4"/>
  <c r="S4383" i="4"/>
  <c r="U4383" i="4"/>
  <c r="B4384" i="4"/>
  <c r="F4384" i="4"/>
  <c r="I4384" i="4"/>
  <c r="M4384" i="4"/>
  <c r="O4384" i="4"/>
  <c r="Q4384" i="4"/>
  <c r="S4384" i="4"/>
  <c r="U4384" i="4"/>
  <c r="B4385" i="4"/>
  <c r="F4385" i="4"/>
  <c r="I4385" i="4"/>
  <c r="M4385" i="4"/>
  <c r="O4385" i="4"/>
  <c r="Q4385" i="4"/>
  <c r="S4385" i="4"/>
  <c r="U4385" i="4"/>
  <c r="B4386" i="4"/>
  <c r="F4386" i="4"/>
  <c r="I4386" i="4"/>
  <c r="M4386" i="4"/>
  <c r="O4386" i="4"/>
  <c r="Q4386" i="4"/>
  <c r="S4386" i="4"/>
  <c r="U4386" i="4"/>
  <c r="B4387" i="4"/>
  <c r="F4387" i="4"/>
  <c r="I4387" i="4"/>
  <c r="M4387" i="4"/>
  <c r="O4387" i="4"/>
  <c r="Q4387" i="4"/>
  <c r="S4387" i="4"/>
  <c r="U4387" i="4"/>
  <c r="B4388" i="4"/>
  <c r="F4388" i="4"/>
  <c r="I4388" i="4"/>
  <c r="M4388" i="4"/>
  <c r="O4388" i="4"/>
  <c r="Q4388" i="4"/>
  <c r="S4388" i="4"/>
  <c r="U4388" i="4"/>
  <c r="B4389" i="4"/>
  <c r="F4389" i="4"/>
  <c r="I4389" i="4"/>
  <c r="M4389" i="4"/>
  <c r="O4389" i="4"/>
  <c r="Q4389" i="4"/>
  <c r="S4389" i="4"/>
  <c r="U4389" i="4"/>
  <c r="B4390" i="4"/>
  <c r="F4390" i="4"/>
  <c r="I4390" i="4"/>
  <c r="M4390" i="4"/>
  <c r="O4390" i="4"/>
  <c r="Q4390" i="4"/>
  <c r="S4390" i="4"/>
  <c r="U4390" i="4"/>
  <c r="B4391" i="4"/>
  <c r="F4391" i="4"/>
  <c r="I4391" i="4"/>
  <c r="M4391" i="4"/>
  <c r="O4391" i="4"/>
  <c r="Q4391" i="4"/>
  <c r="S4391" i="4"/>
  <c r="U4391" i="4"/>
  <c r="B4392" i="4"/>
  <c r="F4392" i="4"/>
  <c r="I4392" i="4"/>
  <c r="M4392" i="4"/>
  <c r="O4392" i="4"/>
  <c r="Q4392" i="4"/>
  <c r="S4392" i="4"/>
  <c r="U4392" i="4"/>
  <c r="B4393" i="4"/>
  <c r="F4393" i="4"/>
  <c r="I4393" i="4"/>
  <c r="M4393" i="4"/>
  <c r="O4393" i="4"/>
  <c r="Q4393" i="4"/>
  <c r="S4393" i="4"/>
  <c r="U4393" i="4"/>
  <c r="B4394" i="4"/>
  <c r="F4394" i="4"/>
  <c r="I4394" i="4"/>
  <c r="M4394" i="4"/>
  <c r="O4394" i="4"/>
  <c r="Q4394" i="4"/>
  <c r="S4394" i="4"/>
  <c r="U4394" i="4"/>
  <c r="B4395" i="4"/>
  <c r="F4395" i="4"/>
  <c r="I4395" i="4"/>
  <c r="M4395" i="4"/>
  <c r="O4395" i="4"/>
  <c r="Q4395" i="4"/>
  <c r="S4395" i="4"/>
  <c r="U4395" i="4"/>
  <c r="B4396" i="4"/>
  <c r="F4396" i="4"/>
  <c r="I4396" i="4"/>
  <c r="M4396" i="4"/>
  <c r="O4396" i="4"/>
  <c r="Q4396" i="4"/>
  <c r="S4396" i="4"/>
  <c r="U4396" i="4"/>
  <c r="B4397" i="4"/>
  <c r="F4397" i="4"/>
  <c r="I4397" i="4"/>
  <c r="M4397" i="4"/>
  <c r="O4397" i="4"/>
  <c r="Q4397" i="4"/>
  <c r="S4397" i="4"/>
  <c r="U4397" i="4"/>
  <c r="B4398" i="4"/>
  <c r="F4398" i="4"/>
  <c r="I4398" i="4"/>
  <c r="M4398" i="4"/>
  <c r="O4398" i="4"/>
  <c r="Q4398" i="4"/>
  <c r="S4398" i="4"/>
  <c r="U4398" i="4"/>
  <c r="B4399" i="4"/>
  <c r="F4399" i="4"/>
  <c r="I4399" i="4"/>
  <c r="M4399" i="4"/>
  <c r="O4399" i="4"/>
  <c r="Q4399" i="4"/>
  <c r="S4399" i="4"/>
  <c r="U4399" i="4"/>
  <c r="B4400" i="4"/>
  <c r="F4400" i="4"/>
  <c r="I4400" i="4"/>
  <c r="M4400" i="4"/>
  <c r="O4400" i="4"/>
  <c r="Q4400" i="4"/>
  <c r="S4400" i="4"/>
  <c r="U4400" i="4"/>
  <c r="B4401" i="4"/>
  <c r="F4401" i="4"/>
  <c r="I4401" i="4"/>
  <c r="M4401" i="4"/>
  <c r="O4401" i="4"/>
  <c r="Q4401" i="4"/>
  <c r="S4401" i="4"/>
  <c r="U4401" i="4"/>
  <c r="B4402" i="4"/>
  <c r="F4402" i="4"/>
  <c r="I4402" i="4"/>
  <c r="M4402" i="4"/>
  <c r="O4402" i="4"/>
  <c r="Q4402" i="4"/>
  <c r="S4402" i="4"/>
  <c r="U4402" i="4"/>
  <c r="B4403" i="4"/>
  <c r="F4403" i="4"/>
  <c r="I4403" i="4"/>
  <c r="M4403" i="4"/>
  <c r="O4403" i="4"/>
  <c r="Q4403" i="4"/>
  <c r="S4403" i="4"/>
  <c r="U4403" i="4"/>
  <c r="B4404" i="4"/>
  <c r="F4404" i="4"/>
  <c r="I4404" i="4"/>
  <c r="M4404" i="4"/>
  <c r="O4404" i="4"/>
  <c r="Q4404" i="4"/>
  <c r="S4404" i="4"/>
  <c r="U4404" i="4"/>
  <c r="B4405" i="4"/>
  <c r="F4405" i="4"/>
  <c r="I4405" i="4"/>
  <c r="M4405" i="4"/>
  <c r="O4405" i="4"/>
  <c r="Q4405" i="4"/>
  <c r="S4405" i="4"/>
  <c r="U4405" i="4"/>
  <c r="B4406" i="4"/>
  <c r="F4406" i="4"/>
  <c r="I4406" i="4"/>
  <c r="M4406" i="4"/>
  <c r="O4406" i="4"/>
  <c r="Q4406" i="4"/>
  <c r="S4406" i="4"/>
  <c r="U4406" i="4"/>
  <c r="B4407" i="4"/>
  <c r="F4407" i="4"/>
  <c r="I4407" i="4"/>
  <c r="M4407" i="4"/>
  <c r="O4407" i="4"/>
  <c r="Q4407" i="4"/>
  <c r="S4407" i="4"/>
  <c r="U4407" i="4"/>
  <c r="B4408" i="4"/>
  <c r="F4408" i="4"/>
  <c r="I4408" i="4"/>
  <c r="M4408" i="4"/>
  <c r="O4408" i="4"/>
  <c r="Q4408" i="4"/>
  <c r="S4408" i="4"/>
  <c r="U4408" i="4"/>
  <c r="B4409" i="4"/>
  <c r="F4409" i="4"/>
  <c r="I4409" i="4"/>
  <c r="M4409" i="4"/>
  <c r="O4409" i="4"/>
  <c r="Q4409" i="4"/>
  <c r="S4409" i="4"/>
  <c r="U4409" i="4"/>
  <c r="B4410" i="4"/>
  <c r="F4410" i="4"/>
  <c r="I4410" i="4"/>
  <c r="M4410" i="4"/>
  <c r="O4410" i="4"/>
  <c r="Q4410" i="4"/>
  <c r="S4410" i="4"/>
  <c r="U4410" i="4"/>
  <c r="B4411" i="4"/>
  <c r="F4411" i="4"/>
  <c r="I4411" i="4"/>
  <c r="M4411" i="4"/>
  <c r="O4411" i="4"/>
  <c r="Q4411" i="4"/>
  <c r="S4411" i="4"/>
  <c r="U4411" i="4"/>
  <c r="B4412" i="4"/>
  <c r="F4412" i="4"/>
  <c r="I4412" i="4"/>
  <c r="M4412" i="4"/>
  <c r="O4412" i="4"/>
  <c r="Q4412" i="4"/>
  <c r="S4412" i="4"/>
  <c r="U4412" i="4"/>
  <c r="B4413" i="4"/>
  <c r="F4413" i="4"/>
  <c r="I4413" i="4"/>
  <c r="M4413" i="4"/>
  <c r="O4413" i="4"/>
  <c r="Q4413" i="4"/>
  <c r="S4413" i="4"/>
  <c r="U4413" i="4"/>
  <c r="B4414" i="4"/>
  <c r="F4414" i="4"/>
  <c r="I4414" i="4"/>
  <c r="M4414" i="4"/>
  <c r="O4414" i="4"/>
  <c r="Q4414" i="4"/>
  <c r="S4414" i="4"/>
  <c r="U4414" i="4"/>
  <c r="B4415" i="4"/>
  <c r="F4415" i="4"/>
  <c r="I4415" i="4"/>
  <c r="M4415" i="4"/>
  <c r="O4415" i="4"/>
  <c r="Q4415" i="4"/>
  <c r="S4415" i="4"/>
  <c r="U4415" i="4"/>
  <c r="B4416" i="4"/>
  <c r="F4416" i="4"/>
  <c r="I4416" i="4"/>
  <c r="M4416" i="4"/>
  <c r="O4416" i="4"/>
  <c r="Q4416" i="4"/>
  <c r="S4416" i="4"/>
  <c r="U4416" i="4"/>
  <c r="B4417" i="4"/>
  <c r="F4417" i="4"/>
  <c r="I4417" i="4"/>
  <c r="M4417" i="4"/>
  <c r="O4417" i="4"/>
  <c r="Q4417" i="4"/>
  <c r="S4417" i="4"/>
  <c r="U4417" i="4"/>
  <c r="B4418" i="4"/>
  <c r="F4418" i="4"/>
  <c r="I4418" i="4"/>
  <c r="M4418" i="4"/>
  <c r="O4418" i="4"/>
  <c r="Q4418" i="4"/>
  <c r="S4418" i="4"/>
  <c r="U4418" i="4"/>
  <c r="B4419" i="4"/>
  <c r="F4419" i="4"/>
  <c r="I4419" i="4"/>
  <c r="M4419" i="4"/>
  <c r="O4419" i="4"/>
  <c r="Q4419" i="4"/>
  <c r="S4419" i="4"/>
  <c r="U4419" i="4"/>
  <c r="B4420" i="4"/>
  <c r="F4420" i="4"/>
  <c r="I4420" i="4"/>
  <c r="M4420" i="4"/>
  <c r="O4420" i="4"/>
  <c r="Q4420" i="4"/>
  <c r="S4420" i="4"/>
  <c r="U4420" i="4"/>
  <c r="B4421" i="4"/>
  <c r="F4421" i="4"/>
  <c r="I4421" i="4"/>
  <c r="M4421" i="4"/>
  <c r="O4421" i="4"/>
  <c r="Q4421" i="4"/>
  <c r="S4421" i="4"/>
  <c r="U4421" i="4"/>
  <c r="B4422" i="4"/>
  <c r="F4422" i="4"/>
  <c r="I4422" i="4"/>
  <c r="M4422" i="4"/>
  <c r="O4422" i="4"/>
  <c r="Q4422" i="4"/>
  <c r="S4422" i="4"/>
  <c r="U4422" i="4"/>
  <c r="B4423" i="4"/>
  <c r="F4423" i="4"/>
  <c r="I4423" i="4"/>
  <c r="M4423" i="4"/>
  <c r="O4423" i="4"/>
  <c r="Q4423" i="4"/>
  <c r="S4423" i="4"/>
  <c r="U4423" i="4"/>
  <c r="B4424" i="4"/>
  <c r="F4424" i="4"/>
  <c r="I4424" i="4"/>
  <c r="M4424" i="4"/>
  <c r="O4424" i="4"/>
  <c r="Q4424" i="4"/>
  <c r="S4424" i="4"/>
  <c r="U4424" i="4"/>
  <c r="B4425" i="4"/>
  <c r="F4425" i="4"/>
  <c r="I4425" i="4"/>
  <c r="M4425" i="4"/>
  <c r="O4425" i="4"/>
  <c r="Q4425" i="4"/>
  <c r="S4425" i="4"/>
  <c r="U4425" i="4"/>
  <c r="B4426" i="4"/>
  <c r="F4426" i="4"/>
  <c r="I4426" i="4"/>
  <c r="M4426" i="4"/>
  <c r="O4426" i="4"/>
  <c r="Q4426" i="4"/>
  <c r="S4426" i="4"/>
  <c r="U4426" i="4"/>
  <c r="B4427" i="4"/>
  <c r="F4427" i="4"/>
  <c r="I4427" i="4"/>
  <c r="M4427" i="4"/>
  <c r="O4427" i="4"/>
  <c r="Q4427" i="4"/>
  <c r="S4427" i="4"/>
  <c r="U4427" i="4"/>
  <c r="B4428" i="4"/>
  <c r="F4428" i="4"/>
  <c r="I4428" i="4"/>
  <c r="M4428" i="4"/>
  <c r="O4428" i="4"/>
  <c r="Q4428" i="4"/>
  <c r="S4428" i="4"/>
  <c r="U4428" i="4"/>
  <c r="B4429" i="4"/>
  <c r="F4429" i="4"/>
  <c r="I4429" i="4"/>
  <c r="M4429" i="4"/>
  <c r="O4429" i="4"/>
  <c r="Q4429" i="4"/>
  <c r="S4429" i="4"/>
  <c r="U4429" i="4"/>
  <c r="B4430" i="4"/>
  <c r="F4430" i="4"/>
  <c r="I4430" i="4"/>
  <c r="M4430" i="4"/>
  <c r="O4430" i="4"/>
  <c r="Q4430" i="4"/>
  <c r="S4430" i="4"/>
  <c r="U4430" i="4"/>
  <c r="B4431" i="4"/>
  <c r="F4431" i="4"/>
  <c r="I4431" i="4"/>
  <c r="M4431" i="4"/>
  <c r="O4431" i="4"/>
  <c r="Q4431" i="4"/>
  <c r="S4431" i="4"/>
  <c r="U4431" i="4"/>
  <c r="B4432" i="4"/>
  <c r="F4432" i="4"/>
  <c r="I4432" i="4"/>
  <c r="M4432" i="4"/>
  <c r="O4432" i="4"/>
  <c r="Q4432" i="4"/>
  <c r="S4432" i="4"/>
  <c r="U4432" i="4"/>
  <c r="B4433" i="4"/>
  <c r="F4433" i="4"/>
  <c r="I4433" i="4"/>
  <c r="M4433" i="4"/>
  <c r="O4433" i="4"/>
  <c r="Q4433" i="4"/>
  <c r="S4433" i="4"/>
  <c r="U4433" i="4"/>
  <c r="B4434" i="4"/>
  <c r="F4434" i="4"/>
  <c r="I4434" i="4"/>
  <c r="M4434" i="4"/>
  <c r="O4434" i="4"/>
  <c r="Q4434" i="4"/>
  <c r="S4434" i="4"/>
  <c r="U4434" i="4"/>
  <c r="B4435" i="4"/>
  <c r="F4435" i="4"/>
  <c r="I4435" i="4"/>
  <c r="M4435" i="4"/>
  <c r="O4435" i="4"/>
  <c r="Q4435" i="4"/>
  <c r="S4435" i="4"/>
  <c r="U4435" i="4"/>
  <c r="B4436" i="4"/>
  <c r="F4436" i="4"/>
  <c r="I4436" i="4"/>
  <c r="M4436" i="4"/>
  <c r="O4436" i="4"/>
  <c r="Q4436" i="4"/>
  <c r="S4436" i="4"/>
  <c r="U4436" i="4"/>
  <c r="B4437" i="4"/>
  <c r="F4437" i="4"/>
  <c r="I4437" i="4"/>
  <c r="M4437" i="4"/>
  <c r="O4437" i="4"/>
  <c r="Q4437" i="4"/>
  <c r="S4437" i="4"/>
  <c r="U4437" i="4"/>
  <c r="B4438" i="4"/>
  <c r="F4438" i="4"/>
  <c r="I4438" i="4"/>
  <c r="M4438" i="4"/>
  <c r="O4438" i="4"/>
  <c r="Q4438" i="4"/>
  <c r="S4438" i="4"/>
  <c r="U4438" i="4"/>
  <c r="B4439" i="4"/>
  <c r="F4439" i="4"/>
  <c r="I4439" i="4"/>
  <c r="M4439" i="4"/>
  <c r="O4439" i="4"/>
  <c r="Q4439" i="4"/>
  <c r="S4439" i="4"/>
  <c r="U4439" i="4"/>
  <c r="B4440" i="4"/>
  <c r="F4440" i="4"/>
  <c r="I4440" i="4"/>
  <c r="M4440" i="4"/>
  <c r="O4440" i="4"/>
  <c r="Q4440" i="4"/>
  <c r="S4440" i="4"/>
  <c r="U4440" i="4"/>
  <c r="B4441" i="4"/>
  <c r="F4441" i="4"/>
  <c r="I4441" i="4"/>
  <c r="M4441" i="4"/>
  <c r="O4441" i="4"/>
  <c r="Q4441" i="4"/>
  <c r="S4441" i="4"/>
  <c r="U4441" i="4"/>
  <c r="B4442" i="4"/>
  <c r="F4442" i="4"/>
  <c r="I4442" i="4"/>
  <c r="M4442" i="4"/>
  <c r="O4442" i="4"/>
  <c r="Q4442" i="4"/>
  <c r="S4442" i="4"/>
  <c r="U4442" i="4"/>
  <c r="B4443" i="4"/>
  <c r="F4443" i="4"/>
  <c r="I4443" i="4"/>
  <c r="M4443" i="4"/>
  <c r="O4443" i="4"/>
  <c r="Q4443" i="4"/>
  <c r="S4443" i="4"/>
  <c r="U4443" i="4"/>
  <c r="B4444" i="4"/>
  <c r="F4444" i="4"/>
  <c r="I4444" i="4"/>
  <c r="M4444" i="4"/>
  <c r="O4444" i="4"/>
  <c r="Q4444" i="4"/>
  <c r="S4444" i="4"/>
  <c r="U4444" i="4"/>
  <c r="B4445" i="4"/>
  <c r="F4445" i="4"/>
  <c r="I4445" i="4"/>
  <c r="M4445" i="4"/>
  <c r="O4445" i="4"/>
  <c r="Q4445" i="4"/>
  <c r="S4445" i="4"/>
  <c r="U4445" i="4"/>
  <c r="B4446" i="4"/>
  <c r="F4446" i="4"/>
  <c r="I4446" i="4"/>
  <c r="M4446" i="4"/>
  <c r="O4446" i="4"/>
  <c r="Q4446" i="4"/>
  <c r="S4446" i="4"/>
  <c r="U4446" i="4"/>
  <c r="B4447" i="4"/>
  <c r="F4447" i="4"/>
  <c r="I4447" i="4"/>
  <c r="M4447" i="4"/>
  <c r="O4447" i="4"/>
  <c r="Q4447" i="4"/>
  <c r="S4447" i="4"/>
  <c r="U4447" i="4"/>
  <c r="B4448" i="4"/>
  <c r="F4448" i="4"/>
  <c r="I4448" i="4"/>
  <c r="M4448" i="4"/>
  <c r="O4448" i="4"/>
  <c r="Q4448" i="4"/>
  <c r="S4448" i="4"/>
  <c r="U4448" i="4"/>
  <c r="B4449" i="4"/>
  <c r="F4449" i="4"/>
  <c r="I4449" i="4"/>
  <c r="M4449" i="4"/>
  <c r="O4449" i="4"/>
  <c r="Q4449" i="4"/>
  <c r="S4449" i="4"/>
  <c r="U4449" i="4"/>
  <c r="B4450" i="4"/>
  <c r="F4450" i="4"/>
  <c r="I4450" i="4"/>
  <c r="M4450" i="4"/>
  <c r="O4450" i="4"/>
  <c r="Q4450" i="4"/>
  <c r="S4450" i="4"/>
  <c r="U4450" i="4"/>
  <c r="B4451" i="4"/>
  <c r="F4451" i="4"/>
  <c r="I4451" i="4"/>
  <c r="M4451" i="4"/>
  <c r="O4451" i="4"/>
  <c r="Q4451" i="4"/>
  <c r="S4451" i="4"/>
  <c r="U4451" i="4"/>
  <c r="B4452" i="4"/>
  <c r="F4452" i="4"/>
  <c r="I4452" i="4"/>
  <c r="M4452" i="4"/>
  <c r="O4452" i="4"/>
  <c r="Q4452" i="4"/>
  <c r="S4452" i="4"/>
  <c r="U4452" i="4"/>
  <c r="B4453" i="4"/>
  <c r="F4453" i="4"/>
  <c r="I4453" i="4"/>
  <c r="M4453" i="4"/>
  <c r="O4453" i="4"/>
  <c r="Q4453" i="4"/>
  <c r="S4453" i="4"/>
  <c r="U4453" i="4"/>
  <c r="B4454" i="4"/>
  <c r="F4454" i="4"/>
  <c r="I4454" i="4"/>
  <c r="M4454" i="4"/>
  <c r="O4454" i="4"/>
  <c r="Q4454" i="4"/>
  <c r="S4454" i="4"/>
  <c r="U4454" i="4"/>
  <c r="B4455" i="4"/>
  <c r="F4455" i="4"/>
  <c r="I4455" i="4"/>
  <c r="M4455" i="4"/>
  <c r="O4455" i="4"/>
  <c r="Q4455" i="4"/>
  <c r="S4455" i="4"/>
  <c r="U4455" i="4"/>
  <c r="B4456" i="4"/>
  <c r="F4456" i="4"/>
  <c r="I4456" i="4"/>
  <c r="M4456" i="4"/>
  <c r="O4456" i="4"/>
  <c r="Q4456" i="4"/>
  <c r="S4456" i="4"/>
  <c r="U4456" i="4"/>
  <c r="B4457" i="4"/>
  <c r="F4457" i="4"/>
  <c r="I4457" i="4"/>
  <c r="M4457" i="4"/>
  <c r="O4457" i="4"/>
  <c r="Q4457" i="4"/>
  <c r="S4457" i="4"/>
  <c r="U4457" i="4"/>
  <c r="B4458" i="4"/>
  <c r="F4458" i="4"/>
  <c r="I4458" i="4"/>
  <c r="M4458" i="4"/>
  <c r="O4458" i="4"/>
  <c r="Q4458" i="4"/>
  <c r="S4458" i="4"/>
  <c r="U4458" i="4"/>
  <c r="B4459" i="4"/>
  <c r="F4459" i="4"/>
  <c r="I4459" i="4"/>
  <c r="M4459" i="4"/>
  <c r="O4459" i="4"/>
  <c r="Q4459" i="4"/>
  <c r="S4459" i="4"/>
  <c r="U4459" i="4"/>
  <c r="B4460" i="4"/>
  <c r="F4460" i="4"/>
  <c r="I4460" i="4"/>
  <c r="M4460" i="4"/>
  <c r="O4460" i="4"/>
  <c r="Q4460" i="4"/>
  <c r="S4460" i="4"/>
  <c r="U4460" i="4"/>
  <c r="B4461" i="4"/>
  <c r="F4461" i="4"/>
  <c r="I4461" i="4"/>
  <c r="M4461" i="4"/>
  <c r="O4461" i="4"/>
  <c r="Q4461" i="4"/>
  <c r="S4461" i="4"/>
  <c r="U4461" i="4"/>
  <c r="B4462" i="4"/>
  <c r="F4462" i="4"/>
  <c r="I4462" i="4"/>
  <c r="M4462" i="4"/>
  <c r="O4462" i="4"/>
  <c r="Q4462" i="4"/>
  <c r="S4462" i="4"/>
  <c r="U4462" i="4"/>
  <c r="B4463" i="4"/>
  <c r="F4463" i="4"/>
  <c r="I4463" i="4"/>
  <c r="M4463" i="4"/>
  <c r="O4463" i="4"/>
  <c r="Q4463" i="4"/>
  <c r="S4463" i="4"/>
  <c r="U4463" i="4"/>
  <c r="B4464" i="4"/>
  <c r="F4464" i="4"/>
  <c r="I4464" i="4"/>
  <c r="M4464" i="4"/>
  <c r="O4464" i="4"/>
  <c r="Q4464" i="4"/>
  <c r="S4464" i="4"/>
  <c r="U4464" i="4"/>
  <c r="B4465" i="4"/>
  <c r="F4465" i="4"/>
  <c r="I4465" i="4"/>
  <c r="M4465" i="4"/>
  <c r="O4465" i="4"/>
  <c r="Q4465" i="4"/>
  <c r="S4465" i="4"/>
  <c r="U4465" i="4"/>
  <c r="B4466" i="4"/>
  <c r="F4466" i="4"/>
  <c r="I4466" i="4"/>
  <c r="M4466" i="4"/>
  <c r="O4466" i="4"/>
  <c r="Q4466" i="4"/>
  <c r="S4466" i="4"/>
  <c r="U4466" i="4"/>
  <c r="B4467" i="4"/>
  <c r="F4467" i="4"/>
  <c r="I4467" i="4"/>
  <c r="M4467" i="4"/>
  <c r="O4467" i="4"/>
  <c r="Q4467" i="4"/>
  <c r="S4467" i="4"/>
  <c r="U4467" i="4"/>
  <c r="B4468" i="4"/>
  <c r="F4468" i="4"/>
  <c r="I4468" i="4"/>
  <c r="M4468" i="4"/>
  <c r="O4468" i="4"/>
  <c r="Q4468" i="4"/>
  <c r="S4468" i="4"/>
  <c r="U4468" i="4"/>
  <c r="B4469" i="4"/>
  <c r="F4469" i="4"/>
  <c r="I4469" i="4"/>
  <c r="M4469" i="4"/>
  <c r="O4469" i="4"/>
  <c r="Q4469" i="4"/>
  <c r="S4469" i="4"/>
  <c r="U4469" i="4"/>
  <c r="B4470" i="4"/>
  <c r="F4470" i="4"/>
  <c r="I4470" i="4"/>
  <c r="M4470" i="4"/>
  <c r="O4470" i="4"/>
  <c r="Q4470" i="4"/>
  <c r="S4470" i="4"/>
  <c r="U4470" i="4"/>
  <c r="B4471" i="4"/>
  <c r="F4471" i="4"/>
  <c r="I4471" i="4"/>
  <c r="M4471" i="4"/>
  <c r="O4471" i="4"/>
  <c r="Q4471" i="4"/>
  <c r="S4471" i="4"/>
  <c r="U4471" i="4"/>
  <c r="B4472" i="4"/>
  <c r="F4472" i="4"/>
  <c r="I4472" i="4"/>
  <c r="M4472" i="4"/>
  <c r="O4472" i="4"/>
  <c r="Q4472" i="4"/>
  <c r="S4472" i="4"/>
  <c r="U4472" i="4"/>
  <c r="B4473" i="4"/>
  <c r="F4473" i="4"/>
  <c r="I4473" i="4"/>
  <c r="M4473" i="4"/>
  <c r="O4473" i="4"/>
  <c r="Q4473" i="4"/>
  <c r="S4473" i="4"/>
  <c r="U4473" i="4"/>
  <c r="B4474" i="4"/>
  <c r="F4474" i="4"/>
  <c r="I4474" i="4"/>
  <c r="M4474" i="4"/>
  <c r="O4474" i="4"/>
  <c r="Q4474" i="4"/>
  <c r="S4474" i="4"/>
  <c r="U4474" i="4"/>
  <c r="B4475" i="4"/>
  <c r="F4475" i="4"/>
  <c r="I4475" i="4"/>
  <c r="M4475" i="4"/>
  <c r="O4475" i="4"/>
  <c r="Q4475" i="4"/>
  <c r="S4475" i="4"/>
  <c r="U4475" i="4"/>
  <c r="B4476" i="4"/>
  <c r="F4476" i="4"/>
  <c r="I4476" i="4"/>
  <c r="M4476" i="4"/>
  <c r="O4476" i="4"/>
  <c r="Q4476" i="4"/>
  <c r="S4476" i="4"/>
  <c r="U4476" i="4"/>
  <c r="B4477" i="4"/>
  <c r="F4477" i="4"/>
  <c r="I4477" i="4"/>
  <c r="M4477" i="4"/>
  <c r="O4477" i="4"/>
  <c r="Q4477" i="4"/>
  <c r="S4477" i="4"/>
  <c r="U4477" i="4"/>
  <c r="B4478" i="4"/>
  <c r="F4478" i="4"/>
  <c r="I4478" i="4"/>
  <c r="M4478" i="4"/>
  <c r="O4478" i="4"/>
  <c r="Q4478" i="4"/>
  <c r="S4478" i="4"/>
  <c r="U4478" i="4"/>
  <c r="B4479" i="4"/>
  <c r="F4479" i="4"/>
  <c r="I4479" i="4"/>
  <c r="M4479" i="4"/>
  <c r="O4479" i="4"/>
  <c r="Q4479" i="4"/>
  <c r="S4479" i="4"/>
  <c r="U4479" i="4"/>
  <c r="B4480" i="4"/>
  <c r="F4480" i="4"/>
  <c r="I4480" i="4"/>
  <c r="M4480" i="4"/>
  <c r="O4480" i="4"/>
  <c r="Q4480" i="4"/>
  <c r="S4480" i="4"/>
  <c r="U4480" i="4"/>
  <c r="B4481" i="4"/>
  <c r="F4481" i="4"/>
  <c r="I4481" i="4"/>
  <c r="M4481" i="4"/>
  <c r="O4481" i="4"/>
  <c r="Q4481" i="4"/>
  <c r="S4481" i="4"/>
  <c r="U4481" i="4"/>
  <c r="B4482" i="4"/>
  <c r="F4482" i="4"/>
  <c r="I4482" i="4"/>
  <c r="M4482" i="4"/>
  <c r="O4482" i="4"/>
  <c r="Q4482" i="4"/>
  <c r="S4482" i="4"/>
  <c r="U4482" i="4"/>
  <c r="B4483" i="4"/>
  <c r="F4483" i="4"/>
  <c r="I4483" i="4"/>
  <c r="M4483" i="4"/>
  <c r="O4483" i="4"/>
  <c r="Q4483" i="4"/>
  <c r="S4483" i="4"/>
  <c r="U4483" i="4"/>
  <c r="B4484" i="4"/>
  <c r="F4484" i="4"/>
  <c r="I4484" i="4"/>
  <c r="M4484" i="4"/>
  <c r="O4484" i="4"/>
  <c r="Q4484" i="4"/>
  <c r="S4484" i="4"/>
  <c r="U4484" i="4"/>
  <c r="B4485" i="4"/>
  <c r="F4485" i="4"/>
  <c r="I4485" i="4"/>
  <c r="M4485" i="4"/>
  <c r="O4485" i="4"/>
  <c r="Q4485" i="4"/>
  <c r="S4485" i="4"/>
  <c r="U4485" i="4"/>
  <c r="B4486" i="4"/>
  <c r="F4486" i="4"/>
  <c r="I4486" i="4"/>
  <c r="M4486" i="4"/>
  <c r="O4486" i="4"/>
  <c r="Q4486" i="4"/>
  <c r="S4486" i="4"/>
  <c r="U4486" i="4"/>
  <c r="B4487" i="4"/>
  <c r="F4487" i="4"/>
  <c r="I4487" i="4"/>
  <c r="M4487" i="4"/>
  <c r="O4487" i="4"/>
  <c r="Q4487" i="4"/>
  <c r="S4487" i="4"/>
  <c r="U4487" i="4"/>
  <c r="B4488" i="4"/>
  <c r="F4488" i="4"/>
  <c r="I4488" i="4"/>
  <c r="M4488" i="4"/>
  <c r="O4488" i="4"/>
  <c r="Q4488" i="4"/>
  <c r="S4488" i="4"/>
  <c r="U4488" i="4"/>
  <c r="B4489" i="4"/>
  <c r="F4489" i="4"/>
  <c r="I4489" i="4"/>
  <c r="M4489" i="4"/>
  <c r="O4489" i="4"/>
  <c r="Q4489" i="4"/>
  <c r="S4489" i="4"/>
  <c r="U4489" i="4"/>
  <c r="B4490" i="4"/>
  <c r="F4490" i="4"/>
  <c r="I4490" i="4"/>
  <c r="M4490" i="4"/>
  <c r="O4490" i="4"/>
  <c r="Q4490" i="4"/>
  <c r="S4490" i="4"/>
  <c r="U4490" i="4"/>
  <c r="B4491" i="4"/>
  <c r="F4491" i="4"/>
  <c r="I4491" i="4"/>
  <c r="M4491" i="4"/>
  <c r="O4491" i="4"/>
  <c r="Q4491" i="4"/>
  <c r="S4491" i="4"/>
  <c r="U4491" i="4"/>
  <c r="B4492" i="4"/>
  <c r="F4492" i="4"/>
  <c r="I4492" i="4"/>
  <c r="M4492" i="4"/>
  <c r="O4492" i="4"/>
  <c r="Q4492" i="4"/>
  <c r="S4492" i="4"/>
  <c r="U4492" i="4"/>
  <c r="B4493" i="4"/>
  <c r="F4493" i="4"/>
  <c r="I4493" i="4"/>
  <c r="M4493" i="4"/>
  <c r="O4493" i="4"/>
  <c r="Q4493" i="4"/>
  <c r="S4493" i="4"/>
  <c r="U4493" i="4"/>
  <c r="B4494" i="4"/>
  <c r="F4494" i="4"/>
  <c r="I4494" i="4"/>
  <c r="M4494" i="4"/>
  <c r="O4494" i="4"/>
  <c r="Q4494" i="4"/>
  <c r="S4494" i="4"/>
  <c r="U4494" i="4"/>
  <c r="B4495" i="4"/>
  <c r="F4495" i="4"/>
  <c r="I4495" i="4"/>
  <c r="M4495" i="4"/>
  <c r="O4495" i="4"/>
  <c r="Q4495" i="4"/>
  <c r="S4495" i="4"/>
  <c r="U4495" i="4"/>
  <c r="B4496" i="4"/>
  <c r="F4496" i="4"/>
  <c r="I4496" i="4"/>
  <c r="M4496" i="4"/>
  <c r="O4496" i="4"/>
  <c r="Q4496" i="4"/>
  <c r="S4496" i="4"/>
  <c r="U4496" i="4"/>
  <c r="B4497" i="4"/>
  <c r="F4497" i="4"/>
  <c r="I4497" i="4"/>
  <c r="M4497" i="4"/>
  <c r="O4497" i="4"/>
  <c r="Q4497" i="4"/>
  <c r="S4497" i="4"/>
  <c r="U4497" i="4"/>
  <c r="B4498" i="4"/>
  <c r="F4498" i="4"/>
  <c r="I4498" i="4"/>
  <c r="M4498" i="4"/>
  <c r="O4498" i="4"/>
  <c r="Q4498" i="4"/>
  <c r="S4498" i="4"/>
  <c r="U4498" i="4"/>
  <c r="B4499" i="4"/>
  <c r="F4499" i="4"/>
  <c r="I4499" i="4"/>
  <c r="M4499" i="4"/>
  <c r="O4499" i="4"/>
  <c r="Q4499" i="4"/>
  <c r="S4499" i="4"/>
  <c r="U4499" i="4"/>
  <c r="B4500" i="4"/>
  <c r="F4500" i="4"/>
  <c r="I4500" i="4"/>
  <c r="M4500" i="4"/>
  <c r="O4500" i="4"/>
  <c r="Q4500" i="4"/>
  <c r="S4500" i="4"/>
  <c r="U4500" i="4"/>
  <c r="B4501" i="4"/>
  <c r="F4501" i="4"/>
  <c r="I4501" i="4"/>
  <c r="M4501" i="4"/>
  <c r="O4501" i="4"/>
  <c r="Q4501" i="4"/>
  <c r="S4501" i="4"/>
  <c r="U4501" i="4"/>
  <c r="B4502" i="4"/>
  <c r="F4502" i="4"/>
  <c r="I4502" i="4"/>
  <c r="M4502" i="4"/>
  <c r="O4502" i="4"/>
  <c r="Q4502" i="4"/>
  <c r="S4502" i="4"/>
  <c r="U4502" i="4"/>
  <c r="B4503" i="4"/>
  <c r="F4503" i="4"/>
  <c r="I4503" i="4"/>
  <c r="M4503" i="4"/>
  <c r="O4503" i="4"/>
  <c r="Q4503" i="4"/>
  <c r="S4503" i="4"/>
  <c r="U4503" i="4"/>
  <c r="B4504" i="4"/>
  <c r="F4504" i="4"/>
  <c r="I4504" i="4"/>
  <c r="M4504" i="4"/>
  <c r="O4504" i="4"/>
  <c r="Q4504" i="4"/>
  <c r="S4504" i="4"/>
  <c r="U4504" i="4"/>
  <c r="B4505" i="4"/>
  <c r="F4505" i="4"/>
  <c r="I4505" i="4"/>
  <c r="M4505" i="4"/>
  <c r="O4505" i="4"/>
  <c r="Q4505" i="4"/>
  <c r="S4505" i="4"/>
  <c r="U4505" i="4"/>
  <c r="B4506" i="4"/>
  <c r="F4506" i="4"/>
  <c r="I4506" i="4"/>
  <c r="M4506" i="4"/>
  <c r="O4506" i="4"/>
  <c r="Q4506" i="4"/>
  <c r="S4506" i="4"/>
  <c r="U4506" i="4"/>
  <c r="B4507" i="4"/>
  <c r="F4507" i="4"/>
  <c r="I4507" i="4"/>
  <c r="M4507" i="4"/>
  <c r="O4507" i="4"/>
  <c r="Q4507" i="4"/>
  <c r="S4507" i="4"/>
  <c r="U4507" i="4"/>
  <c r="B4508" i="4"/>
  <c r="F4508" i="4"/>
  <c r="I4508" i="4"/>
  <c r="M4508" i="4"/>
  <c r="O4508" i="4"/>
  <c r="Q4508" i="4"/>
  <c r="S4508" i="4"/>
  <c r="U4508" i="4"/>
  <c r="B4509" i="4"/>
  <c r="F4509" i="4"/>
  <c r="I4509" i="4"/>
  <c r="M4509" i="4"/>
  <c r="O4509" i="4"/>
  <c r="Q4509" i="4"/>
  <c r="S4509" i="4"/>
  <c r="U4509" i="4"/>
  <c r="B4510" i="4"/>
  <c r="F4510" i="4"/>
  <c r="I4510" i="4"/>
  <c r="M4510" i="4"/>
  <c r="O4510" i="4"/>
  <c r="Q4510" i="4"/>
  <c r="S4510" i="4"/>
  <c r="U4510" i="4"/>
  <c r="B4511" i="4"/>
  <c r="F4511" i="4"/>
  <c r="I4511" i="4"/>
  <c r="M4511" i="4"/>
  <c r="O4511" i="4"/>
  <c r="Q4511" i="4"/>
  <c r="S4511" i="4"/>
  <c r="U4511" i="4"/>
  <c r="B4512" i="4"/>
  <c r="F4512" i="4"/>
  <c r="I4512" i="4"/>
  <c r="M4512" i="4"/>
  <c r="O4512" i="4"/>
  <c r="Q4512" i="4"/>
  <c r="S4512" i="4"/>
  <c r="U4512" i="4"/>
  <c r="B4513" i="4"/>
  <c r="F4513" i="4"/>
  <c r="I4513" i="4"/>
  <c r="M4513" i="4"/>
  <c r="O4513" i="4"/>
  <c r="Q4513" i="4"/>
  <c r="S4513" i="4"/>
  <c r="U4513" i="4"/>
  <c r="B4514" i="4"/>
  <c r="F4514" i="4"/>
  <c r="I4514" i="4"/>
  <c r="M4514" i="4"/>
  <c r="O4514" i="4"/>
  <c r="Q4514" i="4"/>
  <c r="S4514" i="4"/>
  <c r="U4514" i="4"/>
  <c r="B4515" i="4"/>
  <c r="F4515" i="4"/>
  <c r="I4515" i="4"/>
  <c r="M4515" i="4"/>
  <c r="O4515" i="4"/>
  <c r="Q4515" i="4"/>
  <c r="S4515" i="4"/>
  <c r="U4515" i="4"/>
  <c r="B4516" i="4"/>
  <c r="F4516" i="4"/>
  <c r="I4516" i="4"/>
  <c r="M4516" i="4"/>
  <c r="O4516" i="4"/>
  <c r="Q4516" i="4"/>
  <c r="S4516" i="4"/>
  <c r="U4516" i="4"/>
  <c r="B4517" i="4"/>
  <c r="F4517" i="4"/>
  <c r="I4517" i="4"/>
  <c r="M4517" i="4"/>
  <c r="O4517" i="4"/>
  <c r="Q4517" i="4"/>
  <c r="S4517" i="4"/>
  <c r="U4517" i="4"/>
  <c r="B4518" i="4"/>
  <c r="F4518" i="4"/>
  <c r="I4518" i="4"/>
  <c r="M4518" i="4"/>
  <c r="O4518" i="4"/>
  <c r="Q4518" i="4"/>
  <c r="S4518" i="4"/>
  <c r="U4518" i="4"/>
  <c r="B4519" i="4"/>
  <c r="F4519" i="4"/>
  <c r="I4519" i="4"/>
  <c r="M4519" i="4"/>
  <c r="O4519" i="4"/>
  <c r="Q4519" i="4"/>
  <c r="S4519" i="4"/>
  <c r="U4519" i="4"/>
  <c r="B4520" i="4"/>
  <c r="F4520" i="4"/>
  <c r="I4520" i="4"/>
  <c r="M4520" i="4"/>
  <c r="O4520" i="4"/>
  <c r="Q4520" i="4"/>
  <c r="S4520" i="4"/>
  <c r="U4520" i="4"/>
  <c r="B4521" i="4"/>
  <c r="F4521" i="4"/>
  <c r="I4521" i="4"/>
  <c r="M4521" i="4"/>
  <c r="O4521" i="4"/>
  <c r="Q4521" i="4"/>
  <c r="S4521" i="4"/>
  <c r="U4521" i="4"/>
  <c r="B4522" i="4"/>
  <c r="F4522" i="4"/>
  <c r="I4522" i="4"/>
  <c r="M4522" i="4"/>
  <c r="O4522" i="4"/>
  <c r="Q4522" i="4"/>
  <c r="S4522" i="4"/>
  <c r="U4522" i="4"/>
  <c r="B4523" i="4"/>
  <c r="F4523" i="4"/>
  <c r="I4523" i="4"/>
  <c r="M4523" i="4"/>
  <c r="O4523" i="4"/>
  <c r="Q4523" i="4"/>
  <c r="S4523" i="4"/>
  <c r="U4523" i="4"/>
  <c r="B4524" i="4"/>
  <c r="F4524" i="4"/>
  <c r="I4524" i="4"/>
  <c r="M4524" i="4"/>
  <c r="O4524" i="4"/>
  <c r="Q4524" i="4"/>
  <c r="S4524" i="4"/>
  <c r="U4524" i="4"/>
  <c r="B4525" i="4"/>
  <c r="F4525" i="4"/>
  <c r="I4525" i="4"/>
  <c r="M4525" i="4"/>
  <c r="O4525" i="4"/>
  <c r="Q4525" i="4"/>
  <c r="S4525" i="4"/>
  <c r="U4525" i="4"/>
  <c r="B4526" i="4"/>
  <c r="F4526" i="4"/>
  <c r="I4526" i="4"/>
  <c r="M4526" i="4"/>
  <c r="O4526" i="4"/>
  <c r="Q4526" i="4"/>
  <c r="S4526" i="4"/>
  <c r="U4526" i="4"/>
  <c r="B4527" i="4"/>
  <c r="F4527" i="4"/>
  <c r="I4527" i="4"/>
  <c r="M4527" i="4"/>
  <c r="O4527" i="4"/>
  <c r="Q4527" i="4"/>
  <c r="S4527" i="4"/>
  <c r="U4527" i="4"/>
  <c r="B4528" i="4"/>
  <c r="F4528" i="4"/>
  <c r="I4528" i="4"/>
  <c r="M4528" i="4"/>
  <c r="O4528" i="4"/>
  <c r="Q4528" i="4"/>
  <c r="S4528" i="4"/>
  <c r="U4528" i="4"/>
  <c r="B4529" i="4"/>
  <c r="F4529" i="4"/>
  <c r="I4529" i="4"/>
  <c r="M4529" i="4"/>
  <c r="O4529" i="4"/>
  <c r="Q4529" i="4"/>
  <c r="S4529" i="4"/>
  <c r="U4529" i="4"/>
  <c r="B4530" i="4"/>
  <c r="F4530" i="4"/>
  <c r="I4530" i="4"/>
  <c r="M4530" i="4"/>
  <c r="O4530" i="4"/>
  <c r="Q4530" i="4"/>
  <c r="S4530" i="4"/>
  <c r="U4530" i="4"/>
  <c r="B4531" i="4"/>
  <c r="F4531" i="4"/>
  <c r="I4531" i="4"/>
  <c r="M4531" i="4"/>
  <c r="O4531" i="4"/>
  <c r="Q4531" i="4"/>
  <c r="S4531" i="4"/>
  <c r="U4531" i="4"/>
  <c r="B4532" i="4"/>
  <c r="F4532" i="4"/>
  <c r="I4532" i="4"/>
  <c r="M4532" i="4"/>
  <c r="O4532" i="4"/>
  <c r="Q4532" i="4"/>
  <c r="S4532" i="4"/>
  <c r="U4532" i="4"/>
  <c r="B4533" i="4"/>
  <c r="F4533" i="4"/>
  <c r="I4533" i="4"/>
  <c r="M4533" i="4"/>
  <c r="O4533" i="4"/>
  <c r="Q4533" i="4"/>
  <c r="S4533" i="4"/>
  <c r="U4533" i="4"/>
  <c r="B4534" i="4"/>
  <c r="F4534" i="4"/>
  <c r="I4534" i="4"/>
  <c r="M4534" i="4"/>
  <c r="O4534" i="4"/>
  <c r="Q4534" i="4"/>
  <c r="S4534" i="4"/>
  <c r="U4534" i="4"/>
  <c r="B4535" i="4"/>
  <c r="F4535" i="4"/>
  <c r="I4535" i="4"/>
  <c r="M4535" i="4"/>
  <c r="O4535" i="4"/>
  <c r="Q4535" i="4"/>
  <c r="S4535" i="4"/>
  <c r="U4535" i="4"/>
  <c r="B4536" i="4"/>
  <c r="F4536" i="4"/>
  <c r="I4536" i="4"/>
  <c r="M4536" i="4"/>
  <c r="O4536" i="4"/>
  <c r="Q4536" i="4"/>
  <c r="S4536" i="4"/>
  <c r="U4536" i="4"/>
  <c r="B4537" i="4"/>
  <c r="F4537" i="4"/>
  <c r="I4537" i="4"/>
  <c r="M4537" i="4"/>
  <c r="O4537" i="4"/>
  <c r="Q4537" i="4"/>
  <c r="S4537" i="4"/>
  <c r="U4537" i="4"/>
  <c r="B4538" i="4"/>
  <c r="F4538" i="4"/>
  <c r="I4538" i="4"/>
  <c r="M4538" i="4"/>
  <c r="O4538" i="4"/>
  <c r="Q4538" i="4"/>
  <c r="S4538" i="4"/>
  <c r="U4538" i="4"/>
  <c r="B4539" i="4"/>
  <c r="F4539" i="4"/>
  <c r="I4539" i="4"/>
  <c r="M4539" i="4"/>
  <c r="O4539" i="4"/>
  <c r="Q4539" i="4"/>
  <c r="S4539" i="4"/>
  <c r="U4539" i="4"/>
  <c r="B4540" i="4"/>
  <c r="F4540" i="4"/>
  <c r="I4540" i="4"/>
  <c r="M4540" i="4"/>
  <c r="O4540" i="4"/>
  <c r="Q4540" i="4"/>
  <c r="S4540" i="4"/>
  <c r="U4540" i="4"/>
  <c r="B4541" i="4"/>
  <c r="F4541" i="4"/>
  <c r="I4541" i="4"/>
  <c r="M4541" i="4"/>
  <c r="O4541" i="4"/>
  <c r="Q4541" i="4"/>
  <c r="S4541" i="4"/>
  <c r="U4541" i="4"/>
  <c r="B4542" i="4"/>
  <c r="F4542" i="4"/>
  <c r="I4542" i="4"/>
  <c r="M4542" i="4"/>
  <c r="O4542" i="4"/>
  <c r="Q4542" i="4"/>
  <c r="S4542" i="4"/>
  <c r="U4542" i="4"/>
  <c r="B4543" i="4"/>
  <c r="F4543" i="4"/>
  <c r="I4543" i="4"/>
  <c r="M4543" i="4"/>
  <c r="O4543" i="4"/>
  <c r="Q4543" i="4"/>
  <c r="S4543" i="4"/>
  <c r="U4543" i="4"/>
  <c r="B4544" i="4"/>
  <c r="F4544" i="4"/>
  <c r="I4544" i="4"/>
  <c r="M4544" i="4"/>
  <c r="O4544" i="4"/>
  <c r="Q4544" i="4"/>
  <c r="S4544" i="4"/>
  <c r="U4544" i="4"/>
  <c r="B4545" i="4"/>
  <c r="F4545" i="4"/>
  <c r="I4545" i="4"/>
  <c r="M4545" i="4"/>
  <c r="O4545" i="4"/>
  <c r="Q4545" i="4"/>
  <c r="S4545" i="4"/>
  <c r="U4545" i="4"/>
  <c r="B4546" i="4"/>
  <c r="F4546" i="4"/>
  <c r="I4546" i="4"/>
  <c r="M4546" i="4"/>
  <c r="O4546" i="4"/>
  <c r="Q4546" i="4"/>
  <c r="S4546" i="4"/>
  <c r="U4546" i="4"/>
  <c r="B4547" i="4"/>
  <c r="F4547" i="4"/>
  <c r="I4547" i="4"/>
  <c r="M4547" i="4"/>
  <c r="O4547" i="4"/>
  <c r="Q4547" i="4"/>
  <c r="S4547" i="4"/>
  <c r="U4547" i="4"/>
  <c r="B4548" i="4"/>
  <c r="F4548" i="4"/>
  <c r="I4548" i="4"/>
  <c r="M4548" i="4"/>
  <c r="O4548" i="4"/>
  <c r="Q4548" i="4"/>
  <c r="S4548" i="4"/>
  <c r="U4548" i="4"/>
  <c r="B4549" i="4"/>
  <c r="F4549" i="4"/>
  <c r="I4549" i="4"/>
  <c r="M4549" i="4"/>
  <c r="O4549" i="4"/>
  <c r="Q4549" i="4"/>
  <c r="S4549" i="4"/>
  <c r="U4549" i="4"/>
  <c r="B4550" i="4"/>
  <c r="F4550" i="4"/>
  <c r="I4550" i="4"/>
  <c r="M4550" i="4"/>
  <c r="O4550" i="4"/>
  <c r="Q4550" i="4"/>
  <c r="S4550" i="4"/>
  <c r="U4550" i="4"/>
  <c r="B4551" i="4"/>
  <c r="F4551" i="4"/>
  <c r="I4551" i="4"/>
  <c r="M4551" i="4"/>
  <c r="O4551" i="4"/>
  <c r="Q4551" i="4"/>
  <c r="S4551" i="4"/>
  <c r="U4551" i="4"/>
  <c r="B4552" i="4"/>
  <c r="F4552" i="4"/>
  <c r="I4552" i="4"/>
  <c r="M4552" i="4"/>
  <c r="O4552" i="4"/>
  <c r="Q4552" i="4"/>
  <c r="S4552" i="4"/>
  <c r="U4552" i="4"/>
  <c r="B4553" i="4"/>
  <c r="F4553" i="4"/>
  <c r="I4553" i="4"/>
  <c r="M4553" i="4"/>
  <c r="O4553" i="4"/>
  <c r="Q4553" i="4"/>
  <c r="S4553" i="4"/>
  <c r="U4553" i="4"/>
  <c r="B4554" i="4"/>
  <c r="F4554" i="4"/>
  <c r="I4554" i="4"/>
  <c r="M4554" i="4"/>
  <c r="O4554" i="4"/>
  <c r="Q4554" i="4"/>
  <c r="S4554" i="4"/>
  <c r="U4554" i="4"/>
  <c r="B4555" i="4"/>
  <c r="F4555" i="4"/>
  <c r="I4555" i="4"/>
  <c r="M4555" i="4"/>
  <c r="O4555" i="4"/>
  <c r="Q4555" i="4"/>
  <c r="S4555" i="4"/>
  <c r="U4555" i="4"/>
  <c r="B4556" i="4"/>
  <c r="F4556" i="4"/>
  <c r="I4556" i="4"/>
  <c r="M4556" i="4"/>
  <c r="O4556" i="4"/>
  <c r="Q4556" i="4"/>
  <c r="S4556" i="4"/>
  <c r="U4556" i="4"/>
  <c r="B4557" i="4"/>
  <c r="F4557" i="4"/>
  <c r="I4557" i="4"/>
  <c r="M4557" i="4"/>
  <c r="O4557" i="4"/>
  <c r="Q4557" i="4"/>
  <c r="S4557" i="4"/>
  <c r="U4557" i="4"/>
  <c r="B4558" i="4"/>
  <c r="F4558" i="4"/>
  <c r="I4558" i="4"/>
  <c r="M4558" i="4"/>
  <c r="O4558" i="4"/>
  <c r="Q4558" i="4"/>
  <c r="S4558" i="4"/>
  <c r="U4558" i="4"/>
  <c r="B4559" i="4"/>
  <c r="F4559" i="4"/>
  <c r="I4559" i="4"/>
  <c r="M4559" i="4"/>
  <c r="O4559" i="4"/>
  <c r="Q4559" i="4"/>
  <c r="S4559" i="4"/>
  <c r="U4559" i="4"/>
  <c r="B4560" i="4"/>
  <c r="F4560" i="4"/>
  <c r="I4560" i="4"/>
  <c r="M4560" i="4"/>
  <c r="O4560" i="4"/>
  <c r="Q4560" i="4"/>
  <c r="S4560" i="4"/>
  <c r="U4560" i="4"/>
  <c r="B4561" i="4"/>
  <c r="F4561" i="4"/>
  <c r="I4561" i="4"/>
  <c r="M4561" i="4"/>
  <c r="O4561" i="4"/>
  <c r="Q4561" i="4"/>
  <c r="S4561" i="4"/>
  <c r="U4561" i="4"/>
  <c r="B4562" i="4"/>
  <c r="F4562" i="4"/>
  <c r="I4562" i="4"/>
  <c r="M4562" i="4"/>
  <c r="O4562" i="4"/>
  <c r="Q4562" i="4"/>
  <c r="S4562" i="4"/>
  <c r="U4562" i="4"/>
  <c r="B4563" i="4"/>
  <c r="F4563" i="4"/>
  <c r="I4563" i="4"/>
  <c r="M4563" i="4"/>
  <c r="O4563" i="4"/>
  <c r="Q4563" i="4"/>
  <c r="S4563" i="4"/>
  <c r="U4563" i="4"/>
  <c r="B4564" i="4"/>
  <c r="F4564" i="4"/>
  <c r="I4564" i="4"/>
  <c r="M4564" i="4"/>
  <c r="O4564" i="4"/>
  <c r="Q4564" i="4"/>
  <c r="S4564" i="4"/>
  <c r="U4564" i="4"/>
  <c r="B4565" i="4"/>
  <c r="F4565" i="4"/>
  <c r="I4565" i="4"/>
  <c r="M4565" i="4"/>
  <c r="O4565" i="4"/>
  <c r="Q4565" i="4"/>
  <c r="S4565" i="4"/>
  <c r="U4565" i="4"/>
  <c r="B4566" i="4"/>
  <c r="F4566" i="4"/>
  <c r="I4566" i="4"/>
  <c r="M4566" i="4"/>
  <c r="O4566" i="4"/>
  <c r="Q4566" i="4"/>
  <c r="S4566" i="4"/>
  <c r="U4566" i="4"/>
  <c r="B4567" i="4"/>
  <c r="F4567" i="4"/>
  <c r="I4567" i="4"/>
  <c r="M4567" i="4"/>
  <c r="O4567" i="4"/>
  <c r="Q4567" i="4"/>
  <c r="S4567" i="4"/>
  <c r="U4567" i="4"/>
  <c r="B4568" i="4"/>
  <c r="F4568" i="4"/>
  <c r="I4568" i="4"/>
  <c r="M4568" i="4"/>
  <c r="O4568" i="4"/>
  <c r="Q4568" i="4"/>
  <c r="S4568" i="4"/>
  <c r="U4568" i="4"/>
  <c r="B4569" i="4"/>
  <c r="F4569" i="4"/>
  <c r="I4569" i="4"/>
  <c r="M4569" i="4"/>
  <c r="O4569" i="4"/>
  <c r="Q4569" i="4"/>
  <c r="S4569" i="4"/>
  <c r="U4569" i="4"/>
  <c r="B4570" i="4"/>
  <c r="F4570" i="4"/>
  <c r="I4570" i="4"/>
  <c r="M4570" i="4"/>
  <c r="O4570" i="4"/>
  <c r="Q4570" i="4"/>
  <c r="S4570" i="4"/>
  <c r="U4570" i="4"/>
  <c r="B4571" i="4"/>
  <c r="F4571" i="4"/>
  <c r="I4571" i="4"/>
  <c r="M4571" i="4"/>
  <c r="O4571" i="4"/>
  <c r="Q4571" i="4"/>
  <c r="S4571" i="4"/>
  <c r="U4571" i="4"/>
  <c r="B4572" i="4"/>
  <c r="F4572" i="4"/>
  <c r="I4572" i="4"/>
  <c r="M4572" i="4"/>
  <c r="O4572" i="4"/>
  <c r="Q4572" i="4"/>
  <c r="S4572" i="4"/>
  <c r="U4572" i="4"/>
  <c r="B4573" i="4"/>
  <c r="F4573" i="4"/>
  <c r="I4573" i="4"/>
  <c r="M4573" i="4"/>
  <c r="O4573" i="4"/>
  <c r="Q4573" i="4"/>
  <c r="S4573" i="4"/>
  <c r="U4573" i="4"/>
  <c r="B4574" i="4"/>
  <c r="F4574" i="4"/>
  <c r="I4574" i="4"/>
  <c r="M4574" i="4"/>
  <c r="O4574" i="4"/>
  <c r="Q4574" i="4"/>
  <c r="S4574" i="4"/>
  <c r="U4574" i="4"/>
  <c r="B4575" i="4"/>
  <c r="F4575" i="4"/>
  <c r="I4575" i="4"/>
  <c r="M4575" i="4"/>
  <c r="O4575" i="4"/>
  <c r="Q4575" i="4"/>
  <c r="S4575" i="4"/>
  <c r="U4575" i="4"/>
  <c r="B4576" i="4"/>
  <c r="F4576" i="4"/>
  <c r="I4576" i="4"/>
  <c r="M4576" i="4"/>
  <c r="O4576" i="4"/>
  <c r="Q4576" i="4"/>
  <c r="S4576" i="4"/>
  <c r="U4576" i="4"/>
  <c r="B4577" i="4"/>
  <c r="F4577" i="4"/>
  <c r="I4577" i="4"/>
  <c r="M4577" i="4"/>
  <c r="O4577" i="4"/>
  <c r="Q4577" i="4"/>
  <c r="S4577" i="4"/>
  <c r="U4577" i="4"/>
  <c r="B4578" i="4"/>
  <c r="F4578" i="4"/>
  <c r="I4578" i="4"/>
  <c r="M4578" i="4"/>
  <c r="O4578" i="4"/>
  <c r="Q4578" i="4"/>
  <c r="S4578" i="4"/>
  <c r="U4578" i="4"/>
  <c r="B4579" i="4"/>
  <c r="F4579" i="4"/>
  <c r="I4579" i="4"/>
  <c r="M4579" i="4"/>
  <c r="O4579" i="4"/>
  <c r="Q4579" i="4"/>
  <c r="S4579" i="4"/>
  <c r="U4579" i="4"/>
  <c r="B4580" i="4"/>
  <c r="F4580" i="4"/>
  <c r="I4580" i="4"/>
  <c r="M4580" i="4"/>
  <c r="O4580" i="4"/>
  <c r="Q4580" i="4"/>
  <c r="S4580" i="4"/>
  <c r="U4580" i="4"/>
  <c r="B4581" i="4"/>
  <c r="F4581" i="4"/>
  <c r="I4581" i="4"/>
  <c r="M4581" i="4"/>
  <c r="O4581" i="4"/>
  <c r="Q4581" i="4"/>
  <c r="S4581" i="4"/>
  <c r="U4581" i="4"/>
  <c r="B4582" i="4"/>
  <c r="F4582" i="4"/>
  <c r="I4582" i="4"/>
  <c r="M4582" i="4"/>
  <c r="O4582" i="4"/>
  <c r="Q4582" i="4"/>
  <c r="S4582" i="4"/>
  <c r="U4582" i="4"/>
  <c r="B4583" i="4"/>
  <c r="F4583" i="4"/>
  <c r="I4583" i="4"/>
  <c r="M4583" i="4"/>
  <c r="O4583" i="4"/>
  <c r="Q4583" i="4"/>
  <c r="S4583" i="4"/>
  <c r="U4583" i="4"/>
  <c r="B4584" i="4"/>
  <c r="F4584" i="4"/>
  <c r="I4584" i="4"/>
  <c r="M4584" i="4"/>
  <c r="O4584" i="4"/>
  <c r="Q4584" i="4"/>
  <c r="S4584" i="4"/>
  <c r="U4584" i="4"/>
  <c r="B4585" i="4"/>
  <c r="F4585" i="4"/>
  <c r="I4585" i="4"/>
  <c r="M4585" i="4"/>
  <c r="O4585" i="4"/>
  <c r="Q4585" i="4"/>
  <c r="S4585" i="4"/>
  <c r="U4585" i="4"/>
  <c r="B4586" i="4"/>
  <c r="F4586" i="4"/>
  <c r="I4586" i="4"/>
  <c r="M4586" i="4"/>
  <c r="O4586" i="4"/>
  <c r="Q4586" i="4"/>
  <c r="S4586" i="4"/>
  <c r="U4586" i="4"/>
  <c r="B4587" i="4"/>
  <c r="F4587" i="4"/>
  <c r="I4587" i="4"/>
  <c r="M4587" i="4"/>
  <c r="O4587" i="4"/>
  <c r="Q4587" i="4"/>
  <c r="S4587" i="4"/>
  <c r="U4587" i="4"/>
  <c r="B4588" i="4"/>
  <c r="F4588" i="4"/>
  <c r="I4588" i="4"/>
  <c r="M4588" i="4"/>
  <c r="O4588" i="4"/>
  <c r="Q4588" i="4"/>
  <c r="S4588" i="4"/>
  <c r="U4588" i="4"/>
  <c r="B4589" i="4"/>
  <c r="F4589" i="4"/>
  <c r="I4589" i="4"/>
  <c r="M4589" i="4"/>
  <c r="O4589" i="4"/>
  <c r="Q4589" i="4"/>
  <c r="S4589" i="4"/>
  <c r="U4589" i="4"/>
  <c r="B4590" i="4"/>
  <c r="F4590" i="4"/>
  <c r="I4590" i="4"/>
  <c r="M4590" i="4"/>
  <c r="O4590" i="4"/>
  <c r="Q4590" i="4"/>
  <c r="S4590" i="4"/>
  <c r="U4590" i="4"/>
  <c r="B4591" i="4"/>
  <c r="F4591" i="4"/>
  <c r="I4591" i="4"/>
  <c r="M4591" i="4"/>
  <c r="O4591" i="4"/>
  <c r="Q4591" i="4"/>
  <c r="S4591" i="4"/>
  <c r="U4591" i="4"/>
  <c r="B4592" i="4"/>
  <c r="F4592" i="4"/>
  <c r="I4592" i="4"/>
  <c r="M4592" i="4"/>
  <c r="O4592" i="4"/>
  <c r="Q4592" i="4"/>
  <c r="S4592" i="4"/>
  <c r="U4592" i="4"/>
  <c r="B4593" i="4"/>
  <c r="F4593" i="4"/>
  <c r="I4593" i="4"/>
  <c r="M4593" i="4"/>
  <c r="O4593" i="4"/>
  <c r="Q4593" i="4"/>
  <c r="S4593" i="4"/>
  <c r="U4593" i="4"/>
  <c r="B4594" i="4"/>
  <c r="F4594" i="4"/>
  <c r="I4594" i="4"/>
  <c r="M4594" i="4"/>
  <c r="O4594" i="4"/>
  <c r="Q4594" i="4"/>
  <c r="S4594" i="4"/>
  <c r="U4594" i="4"/>
  <c r="B4595" i="4"/>
  <c r="F4595" i="4"/>
  <c r="I4595" i="4"/>
  <c r="M4595" i="4"/>
  <c r="O4595" i="4"/>
  <c r="Q4595" i="4"/>
  <c r="S4595" i="4"/>
  <c r="U4595" i="4"/>
  <c r="B4596" i="4"/>
  <c r="F4596" i="4"/>
  <c r="I4596" i="4"/>
  <c r="M4596" i="4"/>
  <c r="O4596" i="4"/>
  <c r="Q4596" i="4"/>
  <c r="S4596" i="4"/>
  <c r="U4596" i="4"/>
  <c r="B4597" i="4"/>
  <c r="F4597" i="4"/>
  <c r="I4597" i="4"/>
  <c r="M4597" i="4"/>
  <c r="O4597" i="4"/>
  <c r="Q4597" i="4"/>
  <c r="S4597" i="4"/>
  <c r="U4597" i="4"/>
  <c r="B4598" i="4"/>
  <c r="F4598" i="4"/>
  <c r="I4598" i="4"/>
  <c r="M4598" i="4"/>
  <c r="O4598" i="4"/>
  <c r="Q4598" i="4"/>
  <c r="S4598" i="4"/>
  <c r="U4598" i="4"/>
  <c r="B4599" i="4"/>
  <c r="F4599" i="4"/>
  <c r="I4599" i="4"/>
  <c r="M4599" i="4"/>
  <c r="O4599" i="4"/>
  <c r="Q4599" i="4"/>
  <c r="S4599" i="4"/>
  <c r="U4599" i="4"/>
  <c r="B4600" i="4"/>
  <c r="F4600" i="4"/>
  <c r="I4600" i="4"/>
  <c r="M4600" i="4"/>
  <c r="O4600" i="4"/>
  <c r="Q4600" i="4"/>
  <c r="S4600" i="4"/>
  <c r="U4600" i="4"/>
  <c r="B4601" i="4"/>
  <c r="F4601" i="4"/>
  <c r="I4601" i="4"/>
  <c r="M4601" i="4"/>
  <c r="O4601" i="4"/>
  <c r="Q4601" i="4"/>
  <c r="S4601" i="4"/>
  <c r="U4601" i="4"/>
  <c r="B4602" i="4"/>
  <c r="F4602" i="4"/>
  <c r="I4602" i="4"/>
  <c r="M4602" i="4"/>
  <c r="O4602" i="4"/>
  <c r="Q4602" i="4"/>
  <c r="S4602" i="4"/>
  <c r="U4602" i="4"/>
  <c r="B4603" i="4"/>
  <c r="F4603" i="4"/>
  <c r="I4603" i="4"/>
  <c r="M4603" i="4"/>
  <c r="O4603" i="4"/>
  <c r="Q4603" i="4"/>
  <c r="S4603" i="4"/>
  <c r="U4603" i="4"/>
  <c r="B4604" i="4"/>
  <c r="F4604" i="4"/>
  <c r="I4604" i="4"/>
  <c r="M4604" i="4"/>
  <c r="O4604" i="4"/>
  <c r="Q4604" i="4"/>
  <c r="S4604" i="4"/>
  <c r="U4604" i="4"/>
  <c r="B4605" i="4"/>
  <c r="F4605" i="4"/>
  <c r="I4605" i="4"/>
  <c r="M4605" i="4"/>
  <c r="O4605" i="4"/>
  <c r="Q4605" i="4"/>
  <c r="S4605" i="4"/>
  <c r="U4605" i="4"/>
  <c r="B4606" i="4"/>
  <c r="F4606" i="4"/>
  <c r="I4606" i="4"/>
  <c r="M4606" i="4"/>
  <c r="O4606" i="4"/>
  <c r="Q4606" i="4"/>
  <c r="S4606" i="4"/>
  <c r="U4606" i="4"/>
  <c r="B4607" i="4"/>
  <c r="F4607" i="4"/>
  <c r="I4607" i="4"/>
  <c r="M4607" i="4"/>
  <c r="O4607" i="4"/>
  <c r="Q4607" i="4"/>
  <c r="S4607" i="4"/>
  <c r="U4607" i="4"/>
  <c r="B4608" i="4"/>
  <c r="F4608" i="4"/>
  <c r="I4608" i="4"/>
  <c r="M4608" i="4"/>
  <c r="O4608" i="4"/>
  <c r="Q4608" i="4"/>
  <c r="S4608" i="4"/>
  <c r="U4608" i="4"/>
  <c r="B4609" i="4"/>
  <c r="F4609" i="4"/>
  <c r="I4609" i="4"/>
  <c r="M4609" i="4"/>
  <c r="O4609" i="4"/>
  <c r="Q4609" i="4"/>
  <c r="S4609" i="4"/>
  <c r="U4609" i="4"/>
  <c r="B4610" i="4"/>
  <c r="F4610" i="4"/>
  <c r="I4610" i="4"/>
  <c r="M4610" i="4"/>
  <c r="O4610" i="4"/>
  <c r="Q4610" i="4"/>
  <c r="S4610" i="4"/>
  <c r="U4610" i="4"/>
  <c r="B4611" i="4"/>
  <c r="F4611" i="4"/>
  <c r="I4611" i="4"/>
  <c r="M4611" i="4"/>
  <c r="O4611" i="4"/>
  <c r="Q4611" i="4"/>
  <c r="S4611" i="4"/>
  <c r="U4611" i="4"/>
  <c r="B4612" i="4"/>
  <c r="F4612" i="4"/>
  <c r="I4612" i="4"/>
  <c r="M4612" i="4"/>
  <c r="O4612" i="4"/>
  <c r="Q4612" i="4"/>
  <c r="S4612" i="4"/>
  <c r="U4612" i="4"/>
  <c r="B4613" i="4"/>
  <c r="F4613" i="4"/>
  <c r="I4613" i="4"/>
  <c r="M4613" i="4"/>
  <c r="O4613" i="4"/>
  <c r="Q4613" i="4"/>
  <c r="S4613" i="4"/>
  <c r="U4613" i="4"/>
  <c r="B4614" i="4"/>
  <c r="F4614" i="4"/>
  <c r="I4614" i="4"/>
  <c r="M4614" i="4"/>
  <c r="O4614" i="4"/>
  <c r="Q4614" i="4"/>
  <c r="S4614" i="4"/>
  <c r="U4614" i="4"/>
  <c r="B4615" i="4"/>
  <c r="F4615" i="4"/>
  <c r="I4615" i="4"/>
  <c r="M4615" i="4"/>
  <c r="O4615" i="4"/>
  <c r="Q4615" i="4"/>
  <c r="S4615" i="4"/>
  <c r="U4615" i="4"/>
  <c r="B4616" i="4"/>
  <c r="F4616" i="4"/>
  <c r="I4616" i="4"/>
  <c r="M4616" i="4"/>
  <c r="O4616" i="4"/>
  <c r="Q4616" i="4"/>
  <c r="S4616" i="4"/>
  <c r="U4616" i="4"/>
  <c r="B4617" i="4"/>
  <c r="F4617" i="4"/>
  <c r="I4617" i="4"/>
  <c r="M4617" i="4"/>
  <c r="O4617" i="4"/>
  <c r="Q4617" i="4"/>
  <c r="S4617" i="4"/>
  <c r="U4617" i="4"/>
  <c r="B4618" i="4"/>
  <c r="F4618" i="4"/>
  <c r="I4618" i="4"/>
  <c r="M4618" i="4"/>
  <c r="O4618" i="4"/>
  <c r="Q4618" i="4"/>
  <c r="S4618" i="4"/>
  <c r="U4618" i="4"/>
  <c r="B4619" i="4"/>
  <c r="F4619" i="4"/>
  <c r="I4619" i="4"/>
  <c r="M4619" i="4"/>
  <c r="O4619" i="4"/>
  <c r="Q4619" i="4"/>
  <c r="S4619" i="4"/>
  <c r="U4619" i="4"/>
  <c r="B4620" i="4"/>
  <c r="F4620" i="4"/>
  <c r="I4620" i="4"/>
  <c r="M4620" i="4"/>
  <c r="O4620" i="4"/>
  <c r="Q4620" i="4"/>
  <c r="S4620" i="4"/>
  <c r="U4620" i="4"/>
  <c r="B4621" i="4"/>
  <c r="F4621" i="4"/>
  <c r="I4621" i="4"/>
  <c r="M4621" i="4"/>
  <c r="O4621" i="4"/>
  <c r="Q4621" i="4"/>
  <c r="S4621" i="4"/>
  <c r="U4621" i="4"/>
  <c r="B4622" i="4"/>
  <c r="F4622" i="4"/>
  <c r="I4622" i="4"/>
  <c r="M4622" i="4"/>
  <c r="O4622" i="4"/>
  <c r="Q4622" i="4"/>
  <c r="S4622" i="4"/>
  <c r="U4622" i="4"/>
  <c r="B4623" i="4"/>
  <c r="F4623" i="4"/>
  <c r="I4623" i="4"/>
  <c r="M4623" i="4"/>
  <c r="O4623" i="4"/>
  <c r="Q4623" i="4"/>
  <c r="S4623" i="4"/>
  <c r="U4623" i="4"/>
  <c r="B4624" i="4"/>
  <c r="F4624" i="4"/>
  <c r="I4624" i="4"/>
  <c r="M4624" i="4"/>
  <c r="O4624" i="4"/>
  <c r="Q4624" i="4"/>
  <c r="S4624" i="4"/>
  <c r="U4624" i="4"/>
  <c r="B4625" i="4"/>
  <c r="F4625" i="4"/>
  <c r="I4625" i="4"/>
  <c r="M4625" i="4"/>
  <c r="O4625" i="4"/>
  <c r="Q4625" i="4"/>
  <c r="S4625" i="4"/>
  <c r="U4625" i="4"/>
  <c r="B4626" i="4"/>
  <c r="F4626" i="4"/>
  <c r="I4626" i="4"/>
  <c r="M4626" i="4"/>
  <c r="O4626" i="4"/>
  <c r="Q4626" i="4"/>
  <c r="S4626" i="4"/>
  <c r="U4626" i="4"/>
  <c r="B4627" i="4"/>
  <c r="F4627" i="4"/>
  <c r="I4627" i="4"/>
  <c r="M4627" i="4"/>
  <c r="O4627" i="4"/>
  <c r="Q4627" i="4"/>
  <c r="S4627" i="4"/>
  <c r="U4627" i="4"/>
  <c r="B4628" i="4"/>
  <c r="F4628" i="4"/>
  <c r="I4628" i="4"/>
  <c r="M4628" i="4"/>
  <c r="O4628" i="4"/>
  <c r="Q4628" i="4"/>
  <c r="S4628" i="4"/>
  <c r="U4628" i="4"/>
  <c r="B4629" i="4"/>
  <c r="F4629" i="4"/>
  <c r="I4629" i="4"/>
  <c r="M4629" i="4"/>
  <c r="O4629" i="4"/>
  <c r="Q4629" i="4"/>
  <c r="S4629" i="4"/>
  <c r="U4629" i="4"/>
  <c r="B4630" i="4"/>
  <c r="F4630" i="4"/>
  <c r="I4630" i="4"/>
  <c r="M4630" i="4"/>
  <c r="O4630" i="4"/>
  <c r="Q4630" i="4"/>
  <c r="S4630" i="4"/>
  <c r="U4630" i="4"/>
  <c r="B4631" i="4"/>
  <c r="F4631" i="4"/>
  <c r="I4631" i="4"/>
  <c r="M4631" i="4"/>
  <c r="O4631" i="4"/>
  <c r="Q4631" i="4"/>
  <c r="S4631" i="4"/>
  <c r="U4631" i="4"/>
  <c r="B4632" i="4"/>
  <c r="F4632" i="4"/>
  <c r="I4632" i="4"/>
  <c r="M4632" i="4"/>
  <c r="O4632" i="4"/>
  <c r="Q4632" i="4"/>
  <c r="S4632" i="4"/>
  <c r="U4632" i="4"/>
  <c r="B4633" i="4"/>
  <c r="F4633" i="4"/>
  <c r="I4633" i="4"/>
  <c r="M4633" i="4"/>
  <c r="O4633" i="4"/>
  <c r="Q4633" i="4"/>
  <c r="S4633" i="4"/>
  <c r="U4633" i="4"/>
  <c r="B4634" i="4"/>
  <c r="F4634" i="4"/>
  <c r="I4634" i="4"/>
  <c r="M4634" i="4"/>
  <c r="O4634" i="4"/>
  <c r="Q4634" i="4"/>
  <c r="S4634" i="4"/>
  <c r="U4634" i="4"/>
  <c r="B4635" i="4"/>
  <c r="F4635" i="4"/>
  <c r="I4635" i="4"/>
  <c r="M4635" i="4"/>
  <c r="O4635" i="4"/>
  <c r="Q4635" i="4"/>
  <c r="S4635" i="4"/>
  <c r="U4635" i="4"/>
  <c r="B4636" i="4"/>
  <c r="F4636" i="4"/>
  <c r="I4636" i="4"/>
  <c r="M4636" i="4"/>
  <c r="O4636" i="4"/>
  <c r="Q4636" i="4"/>
  <c r="S4636" i="4"/>
  <c r="U4636" i="4"/>
  <c r="B4637" i="4"/>
  <c r="F4637" i="4"/>
  <c r="I4637" i="4"/>
  <c r="M4637" i="4"/>
  <c r="O4637" i="4"/>
  <c r="Q4637" i="4"/>
  <c r="S4637" i="4"/>
  <c r="U4637" i="4"/>
  <c r="B4638" i="4"/>
  <c r="F4638" i="4"/>
  <c r="I4638" i="4"/>
  <c r="M4638" i="4"/>
  <c r="O4638" i="4"/>
  <c r="Q4638" i="4"/>
  <c r="S4638" i="4"/>
  <c r="U4638" i="4"/>
  <c r="B4639" i="4"/>
  <c r="F4639" i="4"/>
  <c r="I4639" i="4"/>
  <c r="M4639" i="4"/>
  <c r="O4639" i="4"/>
  <c r="Q4639" i="4"/>
  <c r="S4639" i="4"/>
  <c r="U4639" i="4"/>
  <c r="B4640" i="4"/>
  <c r="F4640" i="4"/>
  <c r="I4640" i="4"/>
  <c r="M4640" i="4"/>
  <c r="O4640" i="4"/>
  <c r="Q4640" i="4"/>
  <c r="S4640" i="4"/>
  <c r="U4640" i="4"/>
  <c r="B4641" i="4"/>
  <c r="F4641" i="4"/>
  <c r="I4641" i="4"/>
  <c r="M4641" i="4"/>
  <c r="O4641" i="4"/>
  <c r="Q4641" i="4"/>
  <c r="S4641" i="4"/>
  <c r="U4641" i="4"/>
  <c r="B4642" i="4"/>
  <c r="F4642" i="4"/>
  <c r="I4642" i="4"/>
  <c r="M4642" i="4"/>
  <c r="O4642" i="4"/>
  <c r="Q4642" i="4"/>
  <c r="S4642" i="4"/>
  <c r="U4642" i="4"/>
  <c r="B4643" i="4"/>
  <c r="F4643" i="4"/>
  <c r="I4643" i="4"/>
  <c r="M4643" i="4"/>
  <c r="O4643" i="4"/>
  <c r="Q4643" i="4"/>
  <c r="S4643" i="4"/>
  <c r="U4643" i="4"/>
  <c r="B4644" i="4"/>
  <c r="F4644" i="4"/>
  <c r="I4644" i="4"/>
  <c r="M4644" i="4"/>
  <c r="O4644" i="4"/>
  <c r="Q4644" i="4"/>
  <c r="S4644" i="4"/>
  <c r="U4644" i="4"/>
  <c r="B4645" i="4"/>
  <c r="F4645" i="4"/>
  <c r="I4645" i="4"/>
  <c r="M4645" i="4"/>
  <c r="O4645" i="4"/>
  <c r="Q4645" i="4"/>
  <c r="S4645" i="4"/>
  <c r="U4645" i="4"/>
  <c r="B4646" i="4"/>
  <c r="F4646" i="4"/>
  <c r="I4646" i="4"/>
  <c r="M4646" i="4"/>
  <c r="O4646" i="4"/>
  <c r="Q4646" i="4"/>
  <c r="S4646" i="4"/>
  <c r="U4646" i="4"/>
  <c r="B4647" i="4"/>
  <c r="F4647" i="4"/>
  <c r="I4647" i="4"/>
  <c r="M4647" i="4"/>
  <c r="O4647" i="4"/>
  <c r="Q4647" i="4"/>
  <c r="S4647" i="4"/>
  <c r="U4647" i="4"/>
  <c r="B4648" i="4"/>
  <c r="F4648" i="4"/>
  <c r="I4648" i="4"/>
  <c r="M4648" i="4"/>
  <c r="O4648" i="4"/>
  <c r="Q4648" i="4"/>
  <c r="S4648" i="4"/>
  <c r="U4648" i="4"/>
  <c r="B4649" i="4"/>
  <c r="F4649" i="4"/>
  <c r="I4649" i="4"/>
  <c r="M4649" i="4"/>
  <c r="O4649" i="4"/>
  <c r="Q4649" i="4"/>
  <c r="S4649" i="4"/>
  <c r="U4649" i="4"/>
  <c r="B4650" i="4"/>
  <c r="F4650" i="4"/>
  <c r="I4650" i="4"/>
  <c r="M4650" i="4"/>
  <c r="O4650" i="4"/>
  <c r="Q4650" i="4"/>
  <c r="S4650" i="4"/>
  <c r="U4650" i="4"/>
  <c r="B4651" i="4"/>
  <c r="F4651" i="4"/>
  <c r="I4651" i="4"/>
  <c r="M4651" i="4"/>
  <c r="O4651" i="4"/>
  <c r="Q4651" i="4"/>
  <c r="S4651" i="4"/>
  <c r="U4651" i="4"/>
  <c r="B4652" i="4"/>
  <c r="F4652" i="4"/>
  <c r="I4652" i="4"/>
  <c r="M4652" i="4"/>
  <c r="O4652" i="4"/>
  <c r="Q4652" i="4"/>
  <c r="S4652" i="4"/>
  <c r="U4652" i="4"/>
  <c r="B4653" i="4"/>
  <c r="F4653" i="4"/>
  <c r="I4653" i="4"/>
  <c r="M4653" i="4"/>
  <c r="O4653" i="4"/>
  <c r="Q4653" i="4"/>
  <c r="S4653" i="4"/>
  <c r="U4653" i="4"/>
  <c r="B4654" i="4"/>
  <c r="F4654" i="4"/>
  <c r="I4654" i="4"/>
  <c r="M4654" i="4"/>
  <c r="O4654" i="4"/>
  <c r="Q4654" i="4"/>
  <c r="S4654" i="4"/>
  <c r="U4654" i="4"/>
  <c r="B4655" i="4"/>
  <c r="F4655" i="4"/>
  <c r="I4655" i="4"/>
  <c r="M4655" i="4"/>
  <c r="O4655" i="4"/>
  <c r="Q4655" i="4"/>
  <c r="S4655" i="4"/>
  <c r="U4655" i="4"/>
  <c r="B4656" i="4"/>
  <c r="F4656" i="4"/>
  <c r="I4656" i="4"/>
  <c r="M4656" i="4"/>
  <c r="O4656" i="4"/>
  <c r="Q4656" i="4"/>
  <c r="S4656" i="4"/>
  <c r="U4656" i="4"/>
  <c r="B4657" i="4"/>
  <c r="F4657" i="4"/>
  <c r="I4657" i="4"/>
  <c r="M4657" i="4"/>
  <c r="O4657" i="4"/>
  <c r="Q4657" i="4"/>
  <c r="S4657" i="4"/>
  <c r="U4657" i="4"/>
  <c r="B4658" i="4"/>
  <c r="F4658" i="4"/>
  <c r="I4658" i="4"/>
  <c r="M4658" i="4"/>
  <c r="O4658" i="4"/>
  <c r="Q4658" i="4"/>
  <c r="S4658" i="4"/>
  <c r="U4658" i="4"/>
  <c r="B4659" i="4"/>
  <c r="F4659" i="4"/>
  <c r="I4659" i="4"/>
  <c r="M4659" i="4"/>
  <c r="O4659" i="4"/>
  <c r="Q4659" i="4"/>
  <c r="S4659" i="4"/>
  <c r="U4659" i="4"/>
  <c r="B4660" i="4"/>
  <c r="F4660" i="4"/>
  <c r="I4660" i="4"/>
  <c r="M4660" i="4"/>
  <c r="O4660" i="4"/>
  <c r="Q4660" i="4"/>
  <c r="S4660" i="4"/>
  <c r="U4660" i="4"/>
  <c r="B4661" i="4"/>
  <c r="F4661" i="4"/>
  <c r="I4661" i="4"/>
  <c r="M4661" i="4"/>
  <c r="O4661" i="4"/>
  <c r="Q4661" i="4"/>
  <c r="S4661" i="4"/>
  <c r="U4661" i="4"/>
  <c r="B4662" i="4"/>
  <c r="F4662" i="4"/>
  <c r="I4662" i="4"/>
  <c r="M4662" i="4"/>
  <c r="O4662" i="4"/>
  <c r="Q4662" i="4"/>
  <c r="S4662" i="4"/>
  <c r="U4662" i="4"/>
  <c r="B4663" i="4"/>
  <c r="F4663" i="4"/>
  <c r="I4663" i="4"/>
  <c r="M4663" i="4"/>
  <c r="O4663" i="4"/>
  <c r="Q4663" i="4"/>
  <c r="S4663" i="4"/>
  <c r="U4663" i="4"/>
  <c r="B4664" i="4"/>
  <c r="F4664" i="4"/>
  <c r="I4664" i="4"/>
  <c r="M4664" i="4"/>
  <c r="O4664" i="4"/>
  <c r="Q4664" i="4"/>
  <c r="S4664" i="4"/>
  <c r="U4664" i="4"/>
  <c r="B4665" i="4"/>
  <c r="F4665" i="4"/>
  <c r="I4665" i="4"/>
  <c r="M4665" i="4"/>
  <c r="O4665" i="4"/>
  <c r="Q4665" i="4"/>
  <c r="S4665" i="4"/>
  <c r="U4665" i="4"/>
  <c r="B4666" i="4"/>
  <c r="F4666" i="4"/>
  <c r="I4666" i="4"/>
  <c r="M4666" i="4"/>
  <c r="O4666" i="4"/>
  <c r="Q4666" i="4"/>
  <c r="S4666" i="4"/>
  <c r="U4666" i="4"/>
  <c r="B4667" i="4"/>
  <c r="F4667" i="4"/>
  <c r="I4667" i="4"/>
  <c r="M4667" i="4"/>
  <c r="O4667" i="4"/>
  <c r="Q4667" i="4"/>
  <c r="S4667" i="4"/>
  <c r="U4667" i="4"/>
  <c r="B4668" i="4"/>
  <c r="F4668" i="4"/>
  <c r="I4668" i="4"/>
  <c r="M4668" i="4"/>
  <c r="O4668" i="4"/>
  <c r="Q4668" i="4"/>
  <c r="S4668" i="4"/>
  <c r="U4668" i="4"/>
  <c r="B4669" i="4"/>
  <c r="F4669" i="4"/>
  <c r="I4669" i="4"/>
  <c r="M4669" i="4"/>
  <c r="O4669" i="4"/>
  <c r="Q4669" i="4"/>
  <c r="S4669" i="4"/>
  <c r="U4669" i="4"/>
  <c r="B4670" i="4"/>
  <c r="F4670" i="4"/>
  <c r="I4670" i="4"/>
  <c r="M4670" i="4"/>
  <c r="O4670" i="4"/>
  <c r="Q4670" i="4"/>
  <c r="S4670" i="4"/>
  <c r="U4670" i="4"/>
  <c r="B4671" i="4"/>
  <c r="F4671" i="4"/>
  <c r="I4671" i="4"/>
  <c r="M4671" i="4"/>
  <c r="O4671" i="4"/>
  <c r="Q4671" i="4"/>
  <c r="S4671" i="4"/>
  <c r="U4671" i="4"/>
  <c r="B4672" i="4"/>
  <c r="F4672" i="4"/>
  <c r="I4672" i="4"/>
  <c r="M4672" i="4"/>
  <c r="O4672" i="4"/>
  <c r="Q4672" i="4"/>
  <c r="S4672" i="4"/>
  <c r="U4672" i="4"/>
  <c r="B4673" i="4"/>
  <c r="F4673" i="4"/>
  <c r="I4673" i="4"/>
  <c r="M4673" i="4"/>
  <c r="O4673" i="4"/>
  <c r="Q4673" i="4"/>
  <c r="S4673" i="4"/>
  <c r="U4673" i="4"/>
  <c r="B4674" i="4"/>
  <c r="F4674" i="4"/>
  <c r="I4674" i="4"/>
  <c r="M4674" i="4"/>
  <c r="O4674" i="4"/>
  <c r="Q4674" i="4"/>
  <c r="S4674" i="4"/>
  <c r="U4674" i="4"/>
  <c r="B4675" i="4"/>
  <c r="F4675" i="4"/>
  <c r="I4675" i="4"/>
  <c r="M4675" i="4"/>
  <c r="O4675" i="4"/>
  <c r="Q4675" i="4"/>
  <c r="S4675" i="4"/>
  <c r="U4675" i="4"/>
  <c r="B4676" i="4"/>
  <c r="F4676" i="4"/>
  <c r="I4676" i="4"/>
  <c r="M4676" i="4"/>
  <c r="O4676" i="4"/>
  <c r="Q4676" i="4"/>
  <c r="S4676" i="4"/>
  <c r="U4676" i="4"/>
  <c r="B4677" i="4"/>
  <c r="F4677" i="4"/>
  <c r="I4677" i="4"/>
  <c r="M4677" i="4"/>
  <c r="O4677" i="4"/>
  <c r="Q4677" i="4"/>
  <c r="S4677" i="4"/>
  <c r="U4677" i="4"/>
  <c r="B4678" i="4"/>
  <c r="F4678" i="4"/>
  <c r="I4678" i="4"/>
  <c r="M4678" i="4"/>
  <c r="O4678" i="4"/>
  <c r="Q4678" i="4"/>
  <c r="S4678" i="4"/>
  <c r="U4678" i="4"/>
  <c r="B4679" i="4"/>
  <c r="F4679" i="4"/>
  <c r="I4679" i="4"/>
  <c r="M4679" i="4"/>
  <c r="O4679" i="4"/>
  <c r="Q4679" i="4"/>
  <c r="S4679" i="4"/>
  <c r="U4679" i="4"/>
  <c r="B4680" i="4"/>
  <c r="F4680" i="4"/>
  <c r="I4680" i="4"/>
  <c r="M4680" i="4"/>
  <c r="O4680" i="4"/>
  <c r="Q4680" i="4"/>
  <c r="S4680" i="4"/>
  <c r="U4680" i="4"/>
  <c r="B4681" i="4"/>
  <c r="F4681" i="4"/>
  <c r="I4681" i="4"/>
  <c r="M4681" i="4"/>
  <c r="O4681" i="4"/>
  <c r="Q4681" i="4"/>
  <c r="S4681" i="4"/>
  <c r="U4681" i="4"/>
  <c r="B4682" i="4"/>
  <c r="F4682" i="4"/>
  <c r="I4682" i="4"/>
  <c r="M4682" i="4"/>
  <c r="O4682" i="4"/>
  <c r="Q4682" i="4"/>
  <c r="S4682" i="4"/>
  <c r="U4682" i="4"/>
  <c r="B4683" i="4"/>
  <c r="F4683" i="4"/>
  <c r="I4683" i="4"/>
  <c r="M4683" i="4"/>
  <c r="O4683" i="4"/>
  <c r="Q4683" i="4"/>
  <c r="S4683" i="4"/>
  <c r="U4683" i="4"/>
  <c r="B4684" i="4"/>
  <c r="F4684" i="4"/>
  <c r="I4684" i="4"/>
  <c r="M4684" i="4"/>
  <c r="O4684" i="4"/>
  <c r="Q4684" i="4"/>
  <c r="S4684" i="4"/>
  <c r="U4684" i="4"/>
  <c r="B4685" i="4"/>
  <c r="F4685" i="4"/>
  <c r="I4685" i="4"/>
  <c r="M4685" i="4"/>
  <c r="O4685" i="4"/>
  <c r="Q4685" i="4"/>
  <c r="S4685" i="4"/>
  <c r="U4685" i="4"/>
  <c r="B4686" i="4"/>
  <c r="F4686" i="4"/>
  <c r="I4686" i="4"/>
  <c r="M4686" i="4"/>
  <c r="O4686" i="4"/>
  <c r="Q4686" i="4"/>
  <c r="S4686" i="4"/>
  <c r="U4686" i="4"/>
  <c r="B4687" i="4"/>
  <c r="F4687" i="4"/>
  <c r="I4687" i="4"/>
  <c r="M4687" i="4"/>
  <c r="O4687" i="4"/>
  <c r="Q4687" i="4"/>
  <c r="S4687" i="4"/>
  <c r="U4687" i="4"/>
  <c r="B4688" i="4"/>
  <c r="F4688" i="4"/>
  <c r="I4688" i="4"/>
  <c r="M4688" i="4"/>
  <c r="O4688" i="4"/>
  <c r="Q4688" i="4"/>
  <c r="S4688" i="4"/>
  <c r="U4688" i="4"/>
  <c r="B4689" i="4"/>
  <c r="F4689" i="4"/>
  <c r="I4689" i="4"/>
  <c r="M4689" i="4"/>
  <c r="O4689" i="4"/>
  <c r="Q4689" i="4"/>
  <c r="S4689" i="4"/>
  <c r="U4689" i="4"/>
  <c r="B4690" i="4"/>
  <c r="F4690" i="4"/>
  <c r="I4690" i="4"/>
  <c r="M4690" i="4"/>
  <c r="O4690" i="4"/>
  <c r="Q4690" i="4"/>
  <c r="S4690" i="4"/>
  <c r="U4690" i="4"/>
  <c r="B4691" i="4"/>
  <c r="F4691" i="4"/>
  <c r="I4691" i="4"/>
  <c r="M4691" i="4"/>
  <c r="O4691" i="4"/>
  <c r="Q4691" i="4"/>
  <c r="S4691" i="4"/>
  <c r="U4691" i="4"/>
  <c r="B4692" i="4"/>
  <c r="F4692" i="4"/>
  <c r="I4692" i="4"/>
  <c r="M4692" i="4"/>
  <c r="O4692" i="4"/>
  <c r="Q4692" i="4"/>
  <c r="S4692" i="4"/>
  <c r="U4692" i="4"/>
  <c r="B4693" i="4"/>
  <c r="F4693" i="4"/>
  <c r="I4693" i="4"/>
  <c r="M4693" i="4"/>
  <c r="O4693" i="4"/>
  <c r="Q4693" i="4"/>
  <c r="S4693" i="4"/>
  <c r="U4693" i="4"/>
  <c r="B4694" i="4"/>
  <c r="F4694" i="4"/>
  <c r="I4694" i="4"/>
  <c r="M4694" i="4"/>
  <c r="O4694" i="4"/>
  <c r="Q4694" i="4"/>
  <c r="S4694" i="4"/>
  <c r="U4694" i="4"/>
  <c r="B4695" i="4"/>
  <c r="F4695" i="4"/>
  <c r="I4695" i="4"/>
  <c r="M4695" i="4"/>
  <c r="O4695" i="4"/>
  <c r="Q4695" i="4"/>
  <c r="S4695" i="4"/>
  <c r="U4695" i="4"/>
  <c r="B4696" i="4"/>
  <c r="F4696" i="4"/>
  <c r="I4696" i="4"/>
  <c r="M4696" i="4"/>
  <c r="O4696" i="4"/>
  <c r="Q4696" i="4"/>
  <c r="S4696" i="4"/>
  <c r="U4696" i="4"/>
  <c r="B4697" i="4"/>
  <c r="F4697" i="4"/>
  <c r="I4697" i="4"/>
  <c r="M4697" i="4"/>
  <c r="O4697" i="4"/>
  <c r="Q4697" i="4"/>
  <c r="S4697" i="4"/>
  <c r="U4697" i="4"/>
  <c r="B4698" i="4"/>
  <c r="F4698" i="4"/>
  <c r="I4698" i="4"/>
  <c r="M4698" i="4"/>
  <c r="O4698" i="4"/>
  <c r="Q4698" i="4"/>
  <c r="S4698" i="4"/>
  <c r="U4698" i="4"/>
  <c r="B4699" i="4"/>
  <c r="F4699" i="4"/>
  <c r="I4699" i="4"/>
  <c r="M4699" i="4"/>
  <c r="O4699" i="4"/>
  <c r="Q4699" i="4"/>
  <c r="S4699" i="4"/>
  <c r="U4699" i="4"/>
  <c r="B4700" i="4"/>
  <c r="F4700" i="4"/>
  <c r="I4700" i="4"/>
  <c r="M4700" i="4"/>
  <c r="O4700" i="4"/>
  <c r="Q4700" i="4"/>
  <c r="S4700" i="4"/>
  <c r="U4700" i="4"/>
  <c r="B4701" i="4"/>
  <c r="F4701" i="4"/>
  <c r="I4701" i="4"/>
  <c r="M4701" i="4"/>
  <c r="O4701" i="4"/>
  <c r="Q4701" i="4"/>
  <c r="S4701" i="4"/>
  <c r="U4701" i="4"/>
  <c r="B4702" i="4"/>
  <c r="F4702" i="4"/>
  <c r="I4702" i="4"/>
  <c r="M4702" i="4"/>
  <c r="O4702" i="4"/>
  <c r="Q4702" i="4"/>
  <c r="S4702" i="4"/>
  <c r="U4702" i="4"/>
  <c r="B4703" i="4"/>
  <c r="F4703" i="4"/>
  <c r="I4703" i="4"/>
  <c r="M4703" i="4"/>
  <c r="O4703" i="4"/>
  <c r="Q4703" i="4"/>
  <c r="S4703" i="4"/>
  <c r="U4703" i="4"/>
  <c r="B4704" i="4"/>
  <c r="F4704" i="4"/>
  <c r="I4704" i="4"/>
  <c r="M4704" i="4"/>
  <c r="O4704" i="4"/>
  <c r="Q4704" i="4"/>
  <c r="S4704" i="4"/>
  <c r="U4704" i="4"/>
  <c r="B4705" i="4"/>
  <c r="F4705" i="4"/>
  <c r="I4705" i="4"/>
  <c r="M4705" i="4"/>
  <c r="O4705" i="4"/>
  <c r="Q4705" i="4"/>
  <c r="S4705" i="4"/>
  <c r="U4705" i="4"/>
  <c r="B4706" i="4"/>
  <c r="F4706" i="4"/>
  <c r="I4706" i="4"/>
  <c r="M4706" i="4"/>
  <c r="O4706" i="4"/>
  <c r="Q4706" i="4"/>
  <c r="S4706" i="4"/>
  <c r="U4706" i="4"/>
  <c r="B4707" i="4"/>
  <c r="F4707" i="4"/>
  <c r="I4707" i="4"/>
  <c r="M4707" i="4"/>
  <c r="O4707" i="4"/>
  <c r="Q4707" i="4"/>
  <c r="S4707" i="4"/>
  <c r="U4707" i="4"/>
  <c r="B4708" i="4"/>
  <c r="F4708" i="4"/>
  <c r="I4708" i="4"/>
  <c r="M4708" i="4"/>
  <c r="O4708" i="4"/>
  <c r="Q4708" i="4"/>
  <c r="S4708" i="4"/>
  <c r="U4708" i="4"/>
  <c r="B4709" i="4"/>
  <c r="F4709" i="4"/>
  <c r="I4709" i="4"/>
  <c r="M4709" i="4"/>
  <c r="O4709" i="4"/>
  <c r="Q4709" i="4"/>
  <c r="S4709" i="4"/>
  <c r="U4709" i="4"/>
  <c r="B4710" i="4"/>
  <c r="F4710" i="4"/>
  <c r="I4710" i="4"/>
  <c r="M4710" i="4"/>
  <c r="O4710" i="4"/>
  <c r="Q4710" i="4"/>
  <c r="S4710" i="4"/>
  <c r="U4710" i="4"/>
  <c r="B4711" i="4"/>
  <c r="F4711" i="4"/>
  <c r="I4711" i="4"/>
  <c r="M4711" i="4"/>
  <c r="O4711" i="4"/>
  <c r="Q4711" i="4"/>
  <c r="S4711" i="4"/>
  <c r="U4711" i="4"/>
  <c r="B4712" i="4"/>
  <c r="F4712" i="4"/>
  <c r="I4712" i="4"/>
  <c r="M4712" i="4"/>
  <c r="O4712" i="4"/>
  <c r="Q4712" i="4"/>
  <c r="S4712" i="4"/>
  <c r="U4712" i="4"/>
  <c r="B4713" i="4"/>
  <c r="F4713" i="4"/>
  <c r="I4713" i="4"/>
  <c r="M4713" i="4"/>
  <c r="O4713" i="4"/>
  <c r="Q4713" i="4"/>
  <c r="S4713" i="4"/>
  <c r="U4713" i="4"/>
  <c r="B4714" i="4"/>
  <c r="F4714" i="4"/>
  <c r="I4714" i="4"/>
  <c r="M4714" i="4"/>
  <c r="O4714" i="4"/>
  <c r="Q4714" i="4"/>
  <c r="S4714" i="4"/>
  <c r="U4714" i="4"/>
  <c r="B4715" i="4"/>
  <c r="F4715" i="4"/>
  <c r="I4715" i="4"/>
  <c r="M4715" i="4"/>
  <c r="O4715" i="4"/>
  <c r="Q4715" i="4"/>
  <c r="S4715" i="4"/>
  <c r="U4715" i="4"/>
  <c r="B4716" i="4"/>
  <c r="F4716" i="4"/>
  <c r="I4716" i="4"/>
  <c r="M4716" i="4"/>
  <c r="O4716" i="4"/>
  <c r="Q4716" i="4"/>
  <c r="S4716" i="4"/>
  <c r="U4716" i="4"/>
  <c r="B4717" i="4"/>
  <c r="F4717" i="4"/>
  <c r="I4717" i="4"/>
  <c r="M4717" i="4"/>
  <c r="O4717" i="4"/>
  <c r="Q4717" i="4"/>
  <c r="S4717" i="4"/>
  <c r="U4717" i="4"/>
  <c r="B4718" i="4"/>
  <c r="F4718" i="4"/>
  <c r="I4718" i="4"/>
  <c r="M4718" i="4"/>
  <c r="O4718" i="4"/>
  <c r="Q4718" i="4"/>
  <c r="S4718" i="4"/>
  <c r="U4718" i="4"/>
  <c r="B4719" i="4"/>
  <c r="F4719" i="4"/>
  <c r="I4719" i="4"/>
  <c r="M4719" i="4"/>
  <c r="O4719" i="4"/>
  <c r="Q4719" i="4"/>
  <c r="S4719" i="4"/>
  <c r="U4719" i="4"/>
  <c r="B4720" i="4"/>
  <c r="F4720" i="4"/>
  <c r="I4720" i="4"/>
  <c r="M4720" i="4"/>
  <c r="O4720" i="4"/>
  <c r="Q4720" i="4"/>
  <c r="S4720" i="4"/>
  <c r="U4720" i="4"/>
  <c r="B4721" i="4"/>
  <c r="F4721" i="4"/>
  <c r="I4721" i="4"/>
  <c r="M4721" i="4"/>
  <c r="O4721" i="4"/>
  <c r="Q4721" i="4"/>
  <c r="S4721" i="4"/>
  <c r="U4721" i="4"/>
  <c r="B4722" i="4"/>
  <c r="F4722" i="4"/>
  <c r="I4722" i="4"/>
  <c r="M4722" i="4"/>
  <c r="O4722" i="4"/>
  <c r="Q4722" i="4"/>
  <c r="S4722" i="4"/>
  <c r="U4722" i="4"/>
  <c r="B4723" i="4"/>
  <c r="F4723" i="4"/>
  <c r="I4723" i="4"/>
  <c r="M4723" i="4"/>
  <c r="O4723" i="4"/>
  <c r="Q4723" i="4"/>
  <c r="S4723" i="4"/>
  <c r="U4723" i="4"/>
  <c r="B4724" i="4"/>
  <c r="F4724" i="4"/>
  <c r="I4724" i="4"/>
  <c r="M4724" i="4"/>
  <c r="O4724" i="4"/>
  <c r="Q4724" i="4"/>
  <c r="S4724" i="4"/>
  <c r="U4724" i="4"/>
  <c r="B4725" i="4"/>
  <c r="F4725" i="4"/>
  <c r="I4725" i="4"/>
  <c r="M4725" i="4"/>
  <c r="O4725" i="4"/>
  <c r="Q4725" i="4"/>
  <c r="S4725" i="4"/>
  <c r="U4725" i="4"/>
  <c r="B4726" i="4"/>
  <c r="F4726" i="4"/>
  <c r="I4726" i="4"/>
  <c r="M4726" i="4"/>
  <c r="O4726" i="4"/>
  <c r="Q4726" i="4"/>
  <c r="S4726" i="4"/>
  <c r="U4726" i="4"/>
  <c r="B4727" i="4"/>
  <c r="F4727" i="4"/>
  <c r="I4727" i="4"/>
  <c r="M4727" i="4"/>
  <c r="O4727" i="4"/>
  <c r="Q4727" i="4"/>
  <c r="S4727" i="4"/>
  <c r="U4727" i="4"/>
  <c r="B4728" i="4"/>
  <c r="F4728" i="4"/>
  <c r="I4728" i="4"/>
  <c r="M4728" i="4"/>
  <c r="O4728" i="4"/>
  <c r="Q4728" i="4"/>
  <c r="S4728" i="4"/>
  <c r="U4728" i="4"/>
  <c r="B4729" i="4"/>
  <c r="F4729" i="4"/>
  <c r="I4729" i="4"/>
  <c r="M4729" i="4"/>
  <c r="O4729" i="4"/>
  <c r="Q4729" i="4"/>
  <c r="S4729" i="4"/>
  <c r="U4729" i="4"/>
  <c r="B4730" i="4"/>
  <c r="F4730" i="4"/>
  <c r="I4730" i="4"/>
  <c r="M4730" i="4"/>
  <c r="O4730" i="4"/>
  <c r="Q4730" i="4"/>
  <c r="S4730" i="4"/>
  <c r="U4730" i="4"/>
  <c r="B4731" i="4"/>
  <c r="F4731" i="4"/>
  <c r="I4731" i="4"/>
  <c r="M4731" i="4"/>
  <c r="O4731" i="4"/>
  <c r="Q4731" i="4"/>
  <c r="S4731" i="4"/>
  <c r="U4731" i="4"/>
  <c r="B4732" i="4"/>
  <c r="F4732" i="4"/>
  <c r="I4732" i="4"/>
  <c r="M4732" i="4"/>
  <c r="O4732" i="4"/>
  <c r="Q4732" i="4"/>
  <c r="S4732" i="4"/>
  <c r="U4732" i="4"/>
  <c r="B4733" i="4"/>
  <c r="F4733" i="4"/>
  <c r="I4733" i="4"/>
  <c r="M4733" i="4"/>
  <c r="O4733" i="4"/>
  <c r="Q4733" i="4"/>
  <c r="S4733" i="4"/>
  <c r="U4733" i="4"/>
  <c r="B4734" i="4"/>
  <c r="F4734" i="4"/>
  <c r="I4734" i="4"/>
  <c r="M4734" i="4"/>
  <c r="O4734" i="4"/>
  <c r="Q4734" i="4"/>
  <c r="S4734" i="4"/>
  <c r="U4734" i="4"/>
  <c r="B4735" i="4"/>
  <c r="F4735" i="4"/>
  <c r="I4735" i="4"/>
  <c r="M4735" i="4"/>
  <c r="O4735" i="4"/>
  <c r="Q4735" i="4"/>
  <c r="S4735" i="4"/>
  <c r="U4735" i="4"/>
  <c r="B4736" i="4"/>
  <c r="F4736" i="4"/>
  <c r="I4736" i="4"/>
  <c r="M4736" i="4"/>
  <c r="O4736" i="4"/>
  <c r="Q4736" i="4"/>
  <c r="S4736" i="4"/>
  <c r="U4736" i="4"/>
  <c r="B4737" i="4"/>
  <c r="F4737" i="4"/>
  <c r="I4737" i="4"/>
  <c r="M4737" i="4"/>
  <c r="O4737" i="4"/>
  <c r="Q4737" i="4"/>
  <c r="S4737" i="4"/>
  <c r="U4737" i="4"/>
  <c r="B4738" i="4"/>
  <c r="F4738" i="4"/>
  <c r="I4738" i="4"/>
  <c r="M4738" i="4"/>
  <c r="O4738" i="4"/>
  <c r="Q4738" i="4"/>
  <c r="S4738" i="4"/>
  <c r="U4738" i="4"/>
  <c r="B4739" i="4"/>
  <c r="F4739" i="4"/>
  <c r="I4739" i="4"/>
  <c r="M4739" i="4"/>
  <c r="O4739" i="4"/>
  <c r="Q4739" i="4"/>
  <c r="S4739" i="4"/>
  <c r="U4739" i="4"/>
  <c r="B4740" i="4"/>
  <c r="F4740" i="4"/>
  <c r="I4740" i="4"/>
  <c r="M4740" i="4"/>
  <c r="O4740" i="4"/>
  <c r="Q4740" i="4"/>
  <c r="S4740" i="4"/>
  <c r="U4740" i="4"/>
  <c r="B4741" i="4"/>
  <c r="F4741" i="4"/>
  <c r="I4741" i="4"/>
  <c r="M4741" i="4"/>
  <c r="O4741" i="4"/>
  <c r="Q4741" i="4"/>
  <c r="S4741" i="4"/>
  <c r="U4741" i="4"/>
  <c r="B4742" i="4"/>
  <c r="F4742" i="4"/>
  <c r="I4742" i="4"/>
  <c r="M4742" i="4"/>
  <c r="O4742" i="4"/>
  <c r="Q4742" i="4"/>
  <c r="S4742" i="4"/>
  <c r="U4742" i="4"/>
  <c r="B4743" i="4"/>
  <c r="F4743" i="4"/>
  <c r="I4743" i="4"/>
  <c r="M4743" i="4"/>
  <c r="O4743" i="4"/>
  <c r="Q4743" i="4"/>
  <c r="S4743" i="4"/>
  <c r="U4743" i="4"/>
  <c r="B4744" i="4"/>
  <c r="F4744" i="4"/>
  <c r="I4744" i="4"/>
  <c r="M4744" i="4"/>
  <c r="O4744" i="4"/>
  <c r="Q4744" i="4"/>
  <c r="S4744" i="4"/>
  <c r="U4744" i="4"/>
  <c r="B4745" i="4"/>
  <c r="F4745" i="4"/>
  <c r="I4745" i="4"/>
  <c r="M4745" i="4"/>
  <c r="O4745" i="4"/>
  <c r="Q4745" i="4"/>
  <c r="S4745" i="4"/>
  <c r="U4745" i="4"/>
  <c r="B4746" i="4"/>
  <c r="F4746" i="4"/>
  <c r="I4746" i="4"/>
  <c r="M4746" i="4"/>
  <c r="O4746" i="4"/>
  <c r="Q4746" i="4"/>
  <c r="S4746" i="4"/>
  <c r="U4746" i="4"/>
  <c r="B4747" i="4"/>
  <c r="F4747" i="4"/>
  <c r="I4747" i="4"/>
  <c r="M4747" i="4"/>
  <c r="O4747" i="4"/>
  <c r="Q4747" i="4"/>
  <c r="S4747" i="4"/>
  <c r="U4747" i="4"/>
  <c r="B4748" i="4"/>
  <c r="F4748" i="4"/>
  <c r="I4748" i="4"/>
  <c r="M4748" i="4"/>
  <c r="O4748" i="4"/>
  <c r="Q4748" i="4"/>
  <c r="S4748" i="4"/>
  <c r="U4748" i="4"/>
  <c r="B4749" i="4"/>
  <c r="F4749" i="4"/>
  <c r="I4749" i="4"/>
  <c r="M4749" i="4"/>
  <c r="O4749" i="4"/>
  <c r="Q4749" i="4"/>
  <c r="S4749" i="4"/>
  <c r="U4749" i="4"/>
  <c r="B4750" i="4"/>
  <c r="F4750" i="4"/>
  <c r="I4750" i="4"/>
  <c r="M4750" i="4"/>
  <c r="O4750" i="4"/>
  <c r="Q4750" i="4"/>
  <c r="S4750" i="4"/>
  <c r="U4750" i="4"/>
  <c r="B4751" i="4"/>
  <c r="F4751" i="4"/>
  <c r="I4751" i="4"/>
  <c r="M4751" i="4"/>
  <c r="O4751" i="4"/>
  <c r="Q4751" i="4"/>
  <c r="S4751" i="4"/>
  <c r="U4751" i="4"/>
  <c r="B4752" i="4"/>
  <c r="F4752" i="4"/>
  <c r="I4752" i="4"/>
  <c r="M4752" i="4"/>
  <c r="O4752" i="4"/>
  <c r="Q4752" i="4"/>
  <c r="S4752" i="4"/>
  <c r="U4752" i="4"/>
  <c r="B4753" i="4"/>
  <c r="F4753" i="4"/>
  <c r="I4753" i="4"/>
  <c r="M4753" i="4"/>
  <c r="O4753" i="4"/>
  <c r="Q4753" i="4"/>
  <c r="S4753" i="4"/>
  <c r="U4753" i="4"/>
  <c r="B4754" i="4"/>
  <c r="F4754" i="4"/>
  <c r="I4754" i="4"/>
  <c r="M4754" i="4"/>
  <c r="O4754" i="4"/>
  <c r="Q4754" i="4"/>
  <c r="S4754" i="4"/>
  <c r="U4754" i="4"/>
  <c r="B4755" i="4"/>
  <c r="F4755" i="4"/>
  <c r="I4755" i="4"/>
  <c r="M4755" i="4"/>
  <c r="O4755" i="4"/>
  <c r="Q4755" i="4"/>
  <c r="S4755" i="4"/>
  <c r="U4755" i="4"/>
  <c r="B4756" i="4"/>
  <c r="F4756" i="4"/>
  <c r="I4756" i="4"/>
  <c r="M4756" i="4"/>
  <c r="O4756" i="4"/>
  <c r="Q4756" i="4"/>
  <c r="S4756" i="4"/>
  <c r="U4756" i="4"/>
  <c r="B4757" i="4"/>
  <c r="F4757" i="4"/>
  <c r="I4757" i="4"/>
  <c r="M4757" i="4"/>
  <c r="O4757" i="4"/>
  <c r="Q4757" i="4"/>
  <c r="S4757" i="4"/>
  <c r="U4757" i="4"/>
  <c r="B4758" i="4"/>
  <c r="F4758" i="4"/>
  <c r="I4758" i="4"/>
  <c r="M4758" i="4"/>
  <c r="O4758" i="4"/>
  <c r="Q4758" i="4"/>
  <c r="S4758" i="4"/>
  <c r="U4758" i="4"/>
  <c r="B4759" i="4"/>
  <c r="F4759" i="4"/>
  <c r="I4759" i="4"/>
  <c r="M4759" i="4"/>
  <c r="O4759" i="4"/>
  <c r="Q4759" i="4"/>
  <c r="S4759" i="4"/>
  <c r="U4759" i="4"/>
  <c r="B4760" i="4"/>
  <c r="F4760" i="4"/>
  <c r="I4760" i="4"/>
  <c r="M4760" i="4"/>
  <c r="O4760" i="4"/>
  <c r="Q4760" i="4"/>
  <c r="S4760" i="4"/>
  <c r="U4760" i="4"/>
  <c r="B4761" i="4"/>
  <c r="F4761" i="4"/>
  <c r="I4761" i="4"/>
  <c r="M4761" i="4"/>
  <c r="O4761" i="4"/>
  <c r="Q4761" i="4"/>
  <c r="S4761" i="4"/>
  <c r="U4761" i="4"/>
  <c r="B4762" i="4"/>
  <c r="F4762" i="4"/>
  <c r="I4762" i="4"/>
  <c r="M4762" i="4"/>
  <c r="O4762" i="4"/>
  <c r="Q4762" i="4"/>
  <c r="S4762" i="4"/>
  <c r="U4762" i="4"/>
  <c r="B4763" i="4"/>
  <c r="F4763" i="4"/>
  <c r="I4763" i="4"/>
  <c r="M4763" i="4"/>
  <c r="O4763" i="4"/>
  <c r="Q4763" i="4"/>
  <c r="S4763" i="4"/>
  <c r="U4763" i="4"/>
  <c r="B4764" i="4"/>
  <c r="F4764" i="4"/>
  <c r="I4764" i="4"/>
  <c r="M4764" i="4"/>
  <c r="O4764" i="4"/>
  <c r="Q4764" i="4"/>
  <c r="S4764" i="4"/>
  <c r="U4764" i="4"/>
  <c r="B4765" i="4"/>
  <c r="F4765" i="4"/>
  <c r="I4765" i="4"/>
  <c r="M4765" i="4"/>
  <c r="O4765" i="4"/>
  <c r="Q4765" i="4"/>
  <c r="S4765" i="4"/>
  <c r="U4765" i="4"/>
  <c r="B4766" i="4"/>
  <c r="F4766" i="4"/>
  <c r="I4766" i="4"/>
  <c r="M4766" i="4"/>
  <c r="O4766" i="4"/>
  <c r="Q4766" i="4"/>
  <c r="S4766" i="4"/>
  <c r="U4766" i="4"/>
  <c r="B4767" i="4"/>
  <c r="F4767" i="4"/>
  <c r="I4767" i="4"/>
  <c r="M4767" i="4"/>
  <c r="O4767" i="4"/>
  <c r="Q4767" i="4"/>
  <c r="S4767" i="4"/>
  <c r="U4767" i="4"/>
  <c r="B4768" i="4"/>
  <c r="F4768" i="4"/>
  <c r="I4768" i="4"/>
  <c r="M4768" i="4"/>
  <c r="O4768" i="4"/>
  <c r="Q4768" i="4"/>
  <c r="S4768" i="4"/>
  <c r="U4768" i="4"/>
  <c r="B4769" i="4"/>
  <c r="F4769" i="4"/>
  <c r="I4769" i="4"/>
  <c r="M4769" i="4"/>
  <c r="O4769" i="4"/>
  <c r="Q4769" i="4"/>
  <c r="S4769" i="4"/>
  <c r="U4769" i="4"/>
  <c r="B4770" i="4"/>
  <c r="F4770" i="4"/>
  <c r="I4770" i="4"/>
  <c r="M4770" i="4"/>
  <c r="O4770" i="4"/>
  <c r="Q4770" i="4"/>
  <c r="S4770" i="4"/>
  <c r="U4770" i="4"/>
  <c r="B4771" i="4"/>
  <c r="F4771" i="4"/>
  <c r="I4771" i="4"/>
  <c r="M4771" i="4"/>
  <c r="O4771" i="4"/>
  <c r="Q4771" i="4"/>
  <c r="S4771" i="4"/>
  <c r="U4771" i="4"/>
  <c r="B4772" i="4"/>
  <c r="F4772" i="4"/>
  <c r="I4772" i="4"/>
  <c r="M4772" i="4"/>
  <c r="O4772" i="4"/>
  <c r="Q4772" i="4"/>
  <c r="S4772" i="4"/>
  <c r="U4772" i="4"/>
  <c r="B4773" i="4"/>
  <c r="F4773" i="4"/>
  <c r="I4773" i="4"/>
  <c r="M4773" i="4"/>
  <c r="O4773" i="4"/>
  <c r="Q4773" i="4"/>
  <c r="S4773" i="4"/>
  <c r="U4773" i="4"/>
  <c r="B4774" i="4"/>
  <c r="F4774" i="4"/>
  <c r="I4774" i="4"/>
  <c r="M4774" i="4"/>
  <c r="O4774" i="4"/>
  <c r="Q4774" i="4"/>
  <c r="S4774" i="4"/>
  <c r="U4774" i="4"/>
  <c r="B4775" i="4"/>
  <c r="F4775" i="4"/>
  <c r="I4775" i="4"/>
  <c r="M4775" i="4"/>
  <c r="O4775" i="4"/>
  <c r="Q4775" i="4"/>
  <c r="S4775" i="4"/>
  <c r="U4775" i="4"/>
  <c r="B4776" i="4"/>
  <c r="F4776" i="4"/>
  <c r="I4776" i="4"/>
  <c r="M4776" i="4"/>
  <c r="O4776" i="4"/>
  <c r="Q4776" i="4"/>
  <c r="S4776" i="4"/>
  <c r="U4776" i="4"/>
  <c r="B4777" i="4"/>
  <c r="F4777" i="4"/>
  <c r="I4777" i="4"/>
  <c r="M4777" i="4"/>
  <c r="O4777" i="4"/>
  <c r="Q4777" i="4"/>
  <c r="S4777" i="4"/>
  <c r="U4777" i="4"/>
  <c r="B4778" i="4"/>
  <c r="F4778" i="4"/>
  <c r="I4778" i="4"/>
  <c r="M4778" i="4"/>
  <c r="O4778" i="4"/>
  <c r="Q4778" i="4"/>
  <c r="S4778" i="4"/>
  <c r="U4778" i="4"/>
  <c r="B4779" i="4"/>
  <c r="F4779" i="4"/>
  <c r="I4779" i="4"/>
  <c r="M4779" i="4"/>
  <c r="O4779" i="4"/>
  <c r="Q4779" i="4"/>
  <c r="S4779" i="4"/>
  <c r="U4779" i="4"/>
  <c r="B4780" i="4"/>
  <c r="F4780" i="4"/>
  <c r="I4780" i="4"/>
  <c r="M4780" i="4"/>
  <c r="O4780" i="4"/>
  <c r="Q4780" i="4"/>
  <c r="S4780" i="4"/>
  <c r="U4780" i="4"/>
  <c r="B4781" i="4"/>
  <c r="F4781" i="4"/>
  <c r="I4781" i="4"/>
  <c r="M4781" i="4"/>
  <c r="O4781" i="4"/>
  <c r="Q4781" i="4"/>
  <c r="S4781" i="4"/>
  <c r="U4781" i="4"/>
  <c r="B4782" i="4"/>
  <c r="F4782" i="4"/>
  <c r="I4782" i="4"/>
  <c r="M4782" i="4"/>
  <c r="O4782" i="4"/>
  <c r="Q4782" i="4"/>
  <c r="S4782" i="4"/>
  <c r="U4782" i="4"/>
  <c r="B4783" i="4"/>
  <c r="F4783" i="4"/>
  <c r="I4783" i="4"/>
  <c r="M4783" i="4"/>
  <c r="O4783" i="4"/>
  <c r="Q4783" i="4"/>
  <c r="S4783" i="4"/>
  <c r="U4783" i="4"/>
  <c r="B4784" i="4"/>
  <c r="F4784" i="4"/>
  <c r="I4784" i="4"/>
  <c r="M4784" i="4"/>
  <c r="O4784" i="4"/>
  <c r="Q4784" i="4"/>
  <c r="S4784" i="4"/>
  <c r="U4784" i="4"/>
  <c r="B4785" i="4"/>
  <c r="F4785" i="4"/>
  <c r="I4785" i="4"/>
  <c r="M4785" i="4"/>
  <c r="O4785" i="4"/>
  <c r="Q4785" i="4"/>
  <c r="S4785" i="4"/>
  <c r="U4785" i="4"/>
  <c r="B4786" i="4"/>
  <c r="F4786" i="4"/>
  <c r="I4786" i="4"/>
  <c r="M4786" i="4"/>
  <c r="O4786" i="4"/>
  <c r="Q4786" i="4"/>
  <c r="S4786" i="4"/>
  <c r="U4786" i="4"/>
  <c r="B4787" i="4"/>
  <c r="F4787" i="4"/>
  <c r="I4787" i="4"/>
  <c r="M4787" i="4"/>
  <c r="O4787" i="4"/>
  <c r="Q4787" i="4"/>
  <c r="S4787" i="4"/>
  <c r="U4787" i="4"/>
  <c r="B4788" i="4"/>
  <c r="F4788" i="4"/>
  <c r="I4788" i="4"/>
  <c r="M4788" i="4"/>
  <c r="O4788" i="4"/>
  <c r="Q4788" i="4"/>
  <c r="S4788" i="4"/>
  <c r="U4788" i="4"/>
  <c r="B4789" i="4"/>
  <c r="F4789" i="4"/>
  <c r="I4789" i="4"/>
  <c r="M4789" i="4"/>
  <c r="O4789" i="4"/>
  <c r="Q4789" i="4"/>
  <c r="S4789" i="4"/>
  <c r="U4789" i="4"/>
  <c r="B4790" i="4"/>
  <c r="F4790" i="4"/>
  <c r="I4790" i="4"/>
  <c r="M4790" i="4"/>
  <c r="O4790" i="4"/>
  <c r="Q4790" i="4"/>
  <c r="S4790" i="4"/>
  <c r="U4790" i="4"/>
  <c r="B4791" i="4"/>
  <c r="F4791" i="4"/>
  <c r="I4791" i="4"/>
  <c r="M4791" i="4"/>
  <c r="O4791" i="4"/>
  <c r="Q4791" i="4"/>
  <c r="S4791" i="4"/>
  <c r="U4791" i="4"/>
  <c r="B4792" i="4"/>
  <c r="F4792" i="4"/>
  <c r="I4792" i="4"/>
  <c r="M4792" i="4"/>
  <c r="O4792" i="4"/>
  <c r="Q4792" i="4"/>
  <c r="S4792" i="4"/>
  <c r="U4792" i="4"/>
  <c r="B4793" i="4"/>
  <c r="F4793" i="4"/>
  <c r="I4793" i="4"/>
  <c r="M4793" i="4"/>
  <c r="O4793" i="4"/>
  <c r="Q4793" i="4"/>
  <c r="S4793" i="4"/>
  <c r="U4793" i="4"/>
  <c r="B4794" i="4"/>
  <c r="F4794" i="4"/>
  <c r="I4794" i="4"/>
  <c r="M4794" i="4"/>
  <c r="O4794" i="4"/>
  <c r="Q4794" i="4"/>
  <c r="S4794" i="4"/>
  <c r="U4794" i="4"/>
  <c r="B4795" i="4"/>
  <c r="F4795" i="4"/>
  <c r="I4795" i="4"/>
  <c r="M4795" i="4"/>
  <c r="O4795" i="4"/>
  <c r="Q4795" i="4"/>
  <c r="S4795" i="4"/>
  <c r="U4795" i="4"/>
  <c r="B4796" i="4"/>
  <c r="F4796" i="4"/>
  <c r="I4796" i="4"/>
  <c r="M4796" i="4"/>
  <c r="O4796" i="4"/>
  <c r="Q4796" i="4"/>
  <c r="S4796" i="4"/>
  <c r="U4796" i="4"/>
  <c r="B4797" i="4"/>
  <c r="F4797" i="4"/>
  <c r="I4797" i="4"/>
  <c r="M4797" i="4"/>
  <c r="O4797" i="4"/>
  <c r="Q4797" i="4"/>
  <c r="S4797" i="4"/>
  <c r="U4797" i="4"/>
  <c r="B4798" i="4"/>
  <c r="F4798" i="4"/>
  <c r="I4798" i="4"/>
  <c r="M4798" i="4"/>
  <c r="O4798" i="4"/>
  <c r="Q4798" i="4"/>
  <c r="S4798" i="4"/>
  <c r="U4798" i="4"/>
  <c r="B4799" i="4"/>
  <c r="F4799" i="4"/>
  <c r="I4799" i="4"/>
  <c r="M4799" i="4"/>
  <c r="O4799" i="4"/>
  <c r="Q4799" i="4"/>
  <c r="S4799" i="4"/>
  <c r="U4799" i="4"/>
  <c r="B4800" i="4"/>
  <c r="F4800" i="4"/>
  <c r="I4800" i="4"/>
  <c r="M4800" i="4"/>
  <c r="O4800" i="4"/>
  <c r="Q4800" i="4"/>
  <c r="S4800" i="4"/>
  <c r="U4800" i="4"/>
  <c r="B4801" i="4"/>
  <c r="F4801" i="4"/>
  <c r="I4801" i="4"/>
  <c r="M4801" i="4"/>
  <c r="O4801" i="4"/>
  <c r="Q4801" i="4"/>
  <c r="S4801" i="4"/>
  <c r="U4801" i="4"/>
  <c r="B4802" i="4"/>
  <c r="F4802" i="4"/>
  <c r="I4802" i="4"/>
  <c r="M4802" i="4"/>
  <c r="O4802" i="4"/>
  <c r="Q4802" i="4"/>
  <c r="S4802" i="4"/>
  <c r="U4802" i="4"/>
  <c r="B4803" i="4"/>
  <c r="F4803" i="4"/>
  <c r="I4803" i="4"/>
  <c r="M4803" i="4"/>
  <c r="O4803" i="4"/>
  <c r="Q4803" i="4"/>
  <c r="S4803" i="4"/>
  <c r="U4803" i="4"/>
  <c r="B4804" i="4"/>
  <c r="F4804" i="4"/>
  <c r="I4804" i="4"/>
  <c r="M4804" i="4"/>
  <c r="O4804" i="4"/>
  <c r="Q4804" i="4"/>
  <c r="S4804" i="4"/>
  <c r="U4804" i="4"/>
  <c r="B4805" i="4"/>
  <c r="F4805" i="4"/>
  <c r="I4805" i="4"/>
  <c r="M4805" i="4"/>
  <c r="O4805" i="4"/>
  <c r="Q4805" i="4"/>
  <c r="S4805" i="4"/>
  <c r="U4805" i="4"/>
  <c r="B4806" i="4"/>
  <c r="F4806" i="4"/>
  <c r="I4806" i="4"/>
  <c r="M4806" i="4"/>
  <c r="O4806" i="4"/>
  <c r="Q4806" i="4"/>
  <c r="S4806" i="4"/>
  <c r="U4806" i="4"/>
  <c r="B4807" i="4"/>
  <c r="F4807" i="4"/>
  <c r="I4807" i="4"/>
  <c r="M4807" i="4"/>
  <c r="O4807" i="4"/>
  <c r="Q4807" i="4"/>
  <c r="S4807" i="4"/>
  <c r="U4807" i="4"/>
  <c r="B4808" i="4"/>
  <c r="F4808" i="4"/>
  <c r="I4808" i="4"/>
  <c r="M4808" i="4"/>
  <c r="O4808" i="4"/>
  <c r="Q4808" i="4"/>
  <c r="S4808" i="4"/>
  <c r="U4808" i="4"/>
  <c r="B4809" i="4"/>
  <c r="F4809" i="4"/>
  <c r="I4809" i="4"/>
  <c r="M4809" i="4"/>
  <c r="O4809" i="4"/>
  <c r="Q4809" i="4"/>
  <c r="S4809" i="4"/>
  <c r="U4809" i="4"/>
  <c r="B4810" i="4"/>
  <c r="F4810" i="4"/>
  <c r="I4810" i="4"/>
  <c r="M4810" i="4"/>
  <c r="O4810" i="4"/>
  <c r="Q4810" i="4"/>
  <c r="S4810" i="4"/>
  <c r="U4810" i="4"/>
  <c r="B4811" i="4"/>
  <c r="F4811" i="4"/>
  <c r="I4811" i="4"/>
  <c r="M4811" i="4"/>
  <c r="O4811" i="4"/>
  <c r="Q4811" i="4"/>
  <c r="S4811" i="4"/>
  <c r="U4811" i="4"/>
  <c r="B4812" i="4"/>
  <c r="F4812" i="4"/>
  <c r="I4812" i="4"/>
  <c r="M4812" i="4"/>
  <c r="O4812" i="4"/>
  <c r="Q4812" i="4"/>
  <c r="S4812" i="4"/>
  <c r="U4812" i="4"/>
  <c r="B4813" i="4"/>
  <c r="F4813" i="4"/>
  <c r="I4813" i="4"/>
  <c r="M4813" i="4"/>
  <c r="O4813" i="4"/>
  <c r="Q4813" i="4"/>
  <c r="S4813" i="4"/>
  <c r="U4813" i="4"/>
  <c r="B4814" i="4"/>
  <c r="F4814" i="4"/>
  <c r="I4814" i="4"/>
  <c r="M4814" i="4"/>
  <c r="O4814" i="4"/>
  <c r="Q4814" i="4"/>
  <c r="S4814" i="4"/>
  <c r="U4814" i="4"/>
  <c r="B4815" i="4"/>
  <c r="F4815" i="4"/>
  <c r="I4815" i="4"/>
  <c r="M4815" i="4"/>
  <c r="O4815" i="4"/>
  <c r="Q4815" i="4"/>
  <c r="S4815" i="4"/>
  <c r="U4815" i="4"/>
  <c r="B4816" i="4"/>
  <c r="F4816" i="4"/>
  <c r="I4816" i="4"/>
  <c r="M4816" i="4"/>
  <c r="O4816" i="4"/>
  <c r="Q4816" i="4"/>
  <c r="S4816" i="4"/>
  <c r="U4816" i="4"/>
  <c r="B4817" i="4"/>
  <c r="F4817" i="4"/>
  <c r="I4817" i="4"/>
  <c r="M4817" i="4"/>
  <c r="O4817" i="4"/>
  <c r="Q4817" i="4"/>
  <c r="S4817" i="4"/>
  <c r="U4817" i="4"/>
  <c r="B4818" i="4"/>
  <c r="F4818" i="4"/>
  <c r="I4818" i="4"/>
  <c r="M4818" i="4"/>
  <c r="O4818" i="4"/>
  <c r="Q4818" i="4"/>
  <c r="S4818" i="4"/>
  <c r="U4818" i="4"/>
  <c r="B4819" i="4"/>
  <c r="F4819" i="4"/>
  <c r="I4819" i="4"/>
  <c r="M4819" i="4"/>
  <c r="O4819" i="4"/>
  <c r="Q4819" i="4"/>
  <c r="S4819" i="4"/>
  <c r="U4819" i="4"/>
  <c r="B4820" i="4"/>
  <c r="F4820" i="4"/>
  <c r="I4820" i="4"/>
  <c r="M4820" i="4"/>
  <c r="O4820" i="4"/>
  <c r="Q4820" i="4"/>
  <c r="S4820" i="4"/>
  <c r="U4820" i="4"/>
  <c r="B4821" i="4"/>
  <c r="F4821" i="4"/>
  <c r="I4821" i="4"/>
  <c r="M4821" i="4"/>
  <c r="O4821" i="4"/>
  <c r="Q4821" i="4"/>
  <c r="S4821" i="4"/>
  <c r="U4821" i="4"/>
  <c r="B4822" i="4"/>
  <c r="F4822" i="4"/>
  <c r="I4822" i="4"/>
  <c r="M4822" i="4"/>
  <c r="O4822" i="4"/>
  <c r="Q4822" i="4"/>
  <c r="S4822" i="4"/>
  <c r="U4822" i="4"/>
  <c r="B4823" i="4"/>
  <c r="F4823" i="4"/>
  <c r="I4823" i="4"/>
  <c r="M4823" i="4"/>
  <c r="O4823" i="4"/>
  <c r="Q4823" i="4"/>
  <c r="S4823" i="4"/>
  <c r="U4823" i="4"/>
  <c r="B4824" i="4"/>
  <c r="F4824" i="4"/>
  <c r="I4824" i="4"/>
  <c r="M4824" i="4"/>
  <c r="O4824" i="4"/>
  <c r="Q4824" i="4"/>
  <c r="S4824" i="4"/>
  <c r="U4824" i="4"/>
  <c r="B4825" i="4"/>
  <c r="F4825" i="4"/>
  <c r="I4825" i="4"/>
  <c r="M4825" i="4"/>
  <c r="O4825" i="4"/>
  <c r="Q4825" i="4"/>
  <c r="S4825" i="4"/>
  <c r="U4825" i="4"/>
  <c r="B4826" i="4"/>
  <c r="F4826" i="4"/>
  <c r="I4826" i="4"/>
  <c r="M4826" i="4"/>
  <c r="O4826" i="4"/>
  <c r="Q4826" i="4"/>
  <c r="S4826" i="4"/>
  <c r="U4826" i="4"/>
  <c r="B4827" i="4"/>
  <c r="F4827" i="4"/>
  <c r="I4827" i="4"/>
  <c r="M4827" i="4"/>
  <c r="O4827" i="4"/>
  <c r="Q4827" i="4"/>
  <c r="S4827" i="4"/>
  <c r="U4827" i="4"/>
  <c r="B4828" i="4"/>
  <c r="F4828" i="4"/>
  <c r="I4828" i="4"/>
  <c r="M4828" i="4"/>
  <c r="O4828" i="4"/>
  <c r="Q4828" i="4"/>
  <c r="S4828" i="4"/>
  <c r="U4828" i="4"/>
  <c r="B4829" i="4"/>
  <c r="F4829" i="4"/>
  <c r="I4829" i="4"/>
  <c r="M4829" i="4"/>
  <c r="O4829" i="4"/>
  <c r="Q4829" i="4"/>
  <c r="S4829" i="4"/>
  <c r="U4829" i="4"/>
  <c r="B4830" i="4"/>
  <c r="F4830" i="4"/>
  <c r="I4830" i="4"/>
  <c r="M4830" i="4"/>
  <c r="O4830" i="4"/>
  <c r="Q4830" i="4"/>
  <c r="S4830" i="4"/>
  <c r="U4830" i="4"/>
  <c r="B4831" i="4"/>
  <c r="F4831" i="4"/>
  <c r="I4831" i="4"/>
  <c r="M4831" i="4"/>
  <c r="O4831" i="4"/>
  <c r="Q4831" i="4"/>
  <c r="S4831" i="4"/>
  <c r="U4831" i="4"/>
  <c r="B4832" i="4"/>
  <c r="F4832" i="4"/>
  <c r="I4832" i="4"/>
  <c r="M4832" i="4"/>
  <c r="O4832" i="4"/>
  <c r="Q4832" i="4"/>
  <c r="S4832" i="4"/>
  <c r="U4832" i="4"/>
  <c r="B4833" i="4"/>
  <c r="F4833" i="4"/>
  <c r="I4833" i="4"/>
  <c r="M4833" i="4"/>
  <c r="O4833" i="4"/>
  <c r="Q4833" i="4"/>
  <c r="S4833" i="4"/>
  <c r="U4833" i="4"/>
  <c r="B4834" i="4"/>
  <c r="F4834" i="4"/>
  <c r="I4834" i="4"/>
  <c r="M4834" i="4"/>
  <c r="O4834" i="4"/>
  <c r="Q4834" i="4"/>
  <c r="S4834" i="4"/>
  <c r="U4834" i="4"/>
  <c r="B4835" i="4"/>
  <c r="F4835" i="4"/>
  <c r="I4835" i="4"/>
  <c r="M4835" i="4"/>
  <c r="O4835" i="4"/>
  <c r="Q4835" i="4"/>
  <c r="S4835" i="4"/>
  <c r="U4835" i="4"/>
  <c r="B4836" i="4"/>
  <c r="F4836" i="4"/>
  <c r="I4836" i="4"/>
  <c r="M4836" i="4"/>
  <c r="O4836" i="4"/>
  <c r="Q4836" i="4"/>
  <c r="S4836" i="4"/>
  <c r="U4836" i="4"/>
  <c r="B4837" i="4"/>
  <c r="F4837" i="4"/>
  <c r="I4837" i="4"/>
  <c r="M4837" i="4"/>
  <c r="O4837" i="4"/>
  <c r="Q4837" i="4"/>
  <c r="S4837" i="4"/>
  <c r="U4837" i="4"/>
  <c r="B4838" i="4"/>
  <c r="F4838" i="4"/>
  <c r="I4838" i="4"/>
  <c r="M4838" i="4"/>
  <c r="O4838" i="4"/>
  <c r="Q4838" i="4"/>
  <c r="S4838" i="4"/>
  <c r="U4838" i="4"/>
  <c r="B4839" i="4"/>
  <c r="F4839" i="4"/>
  <c r="I4839" i="4"/>
  <c r="M4839" i="4"/>
  <c r="O4839" i="4"/>
  <c r="Q4839" i="4"/>
  <c r="S4839" i="4"/>
  <c r="U4839" i="4"/>
  <c r="B4840" i="4"/>
  <c r="F4840" i="4"/>
  <c r="I4840" i="4"/>
  <c r="M4840" i="4"/>
  <c r="O4840" i="4"/>
  <c r="Q4840" i="4"/>
  <c r="S4840" i="4"/>
  <c r="U4840" i="4"/>
  <c r="B4841" i="4"/>
  <c r="F4841" i="4"/>
  <c r="I4841" i="4"/>
  <c r="M4841" i="4"/>
  <c r="O4841" i="4"/>
  <c r="Q4841" i="4"/>
  <c r="S4841" i="4"/>
  <c r="U4841" i="4"/>
  <c r="B4842" i="4"/>
  <c r="F4842" i="4"/>
  <c r="I4842" i="4"/>
  <c r="M4842" i="4"/>
  <c r="O4842" i="4"/>
  <c r="Q4842" i="4"/>
  <c r="S4842" i="4"/>
  <c r="U4842" i="4"/>
  <c r="B4843" i="4"/>
  <c r="F4843" i="4"/>
  <c r="I4843" i="4"/>
  <c r="M4843" i="4"/>
  <c r="O4843" i="4"/>
  <c r="Q4843" i="4"/>
  <c r="S4843" i="4"/>
  <c r="U4843" i="4"/>
  <c r="B4844" i="4"/>
  <c r="F4844" i="4"/>
  <c r="I4844" i="4"/>
  <c r="M4844" i="4"/>
  <c r="O4844" i="4"/>
  <c r="Q4844" i="4"/>
  <c r="S4844" i="4"/>
  <c r="U4844" i="4"/>
  <c r="B4845" i="4"/>
  <c r="F4845" i="4"/>
  <c r="I4845" i="4"/>
  <c r="M4845" i="4"/>
  <c r="O4845" i="4"/>
  <c r="Q4845" i="4"/>
  <c r="S4845" i="4"/>
  <c r="U4845" i="4"/>
  <c r="B4846" i="4"/>
  <c r="F4846" i="4"/>
  <c r="I4846" i="4"/>
  <c r="M4846" i="4"/>
  <c r="O4846" i="4"/>
  <c r="Q4846" i="4"/>
  <c r="S4846" i="4"/>
  <c r="U4846" i="4"/>
  <c r="B4847" i="4"/>
  <c r="F4847" i="4"/>
  <c r="I4847" i="4"/>
  <c r="M4847" i="4"/>
  <c r="O4847" i="4"/>
  <c r="Q4847" i="4"/>
  <c r="S4847" i="4"/>
  <c r="U4847" i="4"/>
  <c r="B4848" i="4"/>
  <c r="F4848" i="4"/>
  <c r="I4848" i="4"/>
  <c r="M4848" i="4"/>
  <c r="O4848" i="4"/>
  <c r="Q4848" i="4"/>
  <c r="S4848" i="4"/>
  <c r="U4848" i="4"/>
  <c r="B4849" i="4"/>
  <c r="F4849" i="4"/>
  <c r="I4849" i="4"/>
  <c r="M4849" i="4"/>
  <c r="O4849" i="4"/>
  <c r="Q4849" i="4"/>
  <c r="S4849" i="4"/>
  <c r="U4849" i="4"/>
  <c r="B4850" i="4"/>
  <c r="F4850" i="4"/>
  <c r="I4850" i="4"/>
  <c r="M4850" i="4"/>
  <c r="O4850" i="4"/>
  <c r="Q4850" i="4"/>
  <c r="S4850" i="4"/>
  <c r="U4850" i="4"/>
  <c r="B4851" i="4"/>
  <c r="F4851" i="4"/>
  <c r="I4851" i="4"/>
  <c r="M4851" i="4"/>
  <c r="O4851" i="4"/>
  <c r="Q4851" i="4"/>
  <c r="S4851" i="4"/>
  <c r="U4851" i="4"/>
  <c r="B4852" i="4"/>
  <c r="F4852" i="4"/>
  <c r="I4852" i="4"/>
  <c r="M4852" i="4"/>
  <c r="O4852" i="4"/>
  <c r="Q4852" i="4"/>
  <c r="S4852" i="4"/>
  <c r="U4852" i="4"/>
  <c r="B4853" i="4"/>
  <c r="F4853" i="4"/>
  <c r="I4853" i="4"/>
  <c r="M4853" i="4"/>
  <c r="O4853" i="4"/>
  <c r="Q4853" i="4"/>
  <c r="S4853" i="4"/>
  <c r="U4853" i="4"/>
  <c r="B4854" i="4"/>
  <c r="F4854" i="4"/>
  <c r="I4854" i="4"/>
  <c r="M4854" i="4"/>
  <c r="O4854" i="4"/>
  <c r="Q4854" i="4"/>
  <c r="S4854" i="4"/>
  <c r="U4854" i="4"/>
  <c r="B4855" i="4"/>
  <c r="F4855" i="4"/>
  <c r="I4855" i="4"/>
  <c r="M4855" i="4"/>
  <c r="O4855" i="4"/>
  <c r="Q4855" i="4"/>
  <c r="S4855" i="4"/>
  <c r="U4855" i="4"/>
  <c r="B4856" i="4"/>
  <c r="F4856" i="4"/>
  <c r="I4856" i="4"/>
  <c r="M4856" i="4"/>
  <c r="O4856" i="4"/>
  <c r="Q4856" i="4"/>
  <c r="S4856" i="4"/>
  <c r="U4856" i="4"/>
  <c r="B4857" i="4"/>
  <c r="F4857" i="4"/>
  <c r="I4857" i="4"/>
  <c r="M4857" i="4"/>
  <c r="O4857" i="4"/>
  <c r="Q4857" i="4"/>
  <c r="S4857" i="4"/>
  <c r="U4857" i="4"/>
  <c r="B4858" i="4"/>
  <c r="F4858" i="4"/>
  <c r="I4858" i="4"/>
  <c r="M4858" i="4"/>
  <c r="O4858" i="4"/>
  <c r="Q4858" i="4"/>
  <c r="S4858" i="4"/>
  <c r="U4858" i="4"/>
  <c r="B4859" i="4"/>
  <c r="F4859" i="4"/>
  <c r="I4859" i="4"/>
  <c r="M4859" i="4"/>
  <c r="O4859" i="4"/>
  <c r="Q4859" i="4"/>
  <c r="S4859" i="4"/>
  <c r="U4859" i="4"/>
  <c r="B4860" i="4"/>
  <c r="F4860" i="4"/>
  <c r="I4860" i="4"/>
  <c r="M4860" i="4"/>
  <c r="O4860" i="4"/>
  <c r="Q4860" i="4"/>
  <c r="S4860" i="4"/>
  <c r="U4860" i="4"/>
  <c r="B4861" i="4"/>
  <c r="F4861" i="4"/>
  <c r="I4861" i="4"/>
  <c r="M4861" i="4"/>
  <c r="O4861" i="4"/>
  <c r="Q4861" i="4"/>
  <c r="S4861" i="4"/>
  <c r="U4861" i="4"/>
  <c r="B4862" i="4"/>
  <c r="F4862" i="4"/>
  <c r="I4862" i="4"/>
  <c r="M4862" i="4"/>
  <c r="O4862" i="4"/>
  <c r="Q4862" i="4"/>
  <c r="S4862" i="4"/>
  <c r="U4862" i="4"/>
  <c r="B4863" i="4"/>
  <c r="F4863" i="4"/>
  <c r="I4863" i="4"/>
  <c r="M4863" i="4"/>
  <c r="O4863" i="4"/>
  <c r="Q4863" i="4"/>
  <c r="S4863" i="4"/>
  <c r="U4863" i="4"/>
  <c r="B4864" i="4"/>
  <c r="F4864" i="4"/>
  <c r="I4864" i="4"/>
  <c r="M4864" i="4"/>
  <c r="O4864" i="4"/>
  <c r="Q4864" i="4"/>
  <c r="S4864" i="4"/>
  <c r="U4864" i="4"/>
  <c r="B4865" i="4"/>
  <c r="F4865" i="4"/>
  <c r="I4865" i="4"/>
  <c r="M4865" i="4"/>
  <c r="O4865" i="4"/>
  <c r="Q4865" i="4"/>
  <c r="S4865" i="4"/>
  <c r="U4865" i="4"/>
  <c r="B4866" i="4"/>
  <c r="F4866" i="4"/>
  <c r="I4866" i="4"/>
  <c r="M4866" i="4"/>
  <c r="O4866" i="4"/>
  <c r="Q4866" i="4"/>
  <c r="S4866" i="4"/>
  <c r="U4866" i="4"/>
  <c r="B4867" i="4"/>
  <c r="F4867" i="4"/>
  <c r="I4867" i="4"/>
  <c r="M4867" i="4"/>
  <c r="O4867" i="4"/>
  <c r="Q4867" i="4"/>
  <c r="S4867" i="4"/>
  <c r="U4867" i="4"/>
  <c r="B4868" i="4"/>
  <c r="F4868" i="4"/>
  <c r="I4868" i="4"/>
  <c r="M4868" i="4"/>
  <c r="O4868" i="4"/>
  <c r="Q4868" i="4"/>
  <c r="S4868" i="4"/>
  <c r="U4868" i="4"/>
  <c r="B4869" i="4"/>
  <c r="F4869" i="4"/>
  <c r="I4869" i="4"/>
  <c r="M4869" i="4"/>
  <c r="O4869" i="4"/>
  <c r="Q4869" i="4"/>
  <c r="S4869" i="4"/>
  <c r="U4869" i="4"/>
  <c r="B4870" i="4"/>
  <c r="F4870" i="4"/>
  <c r="I4870" i="4"/>
  <c r="M4870" i="4"/>
  <c r="O4870" i="4"/>
  <c r="Q4870" i="4"/>
  <c r="S4870" i="4"/>
  <c r="U4870" i="4"/>
  <c r="B4871" i="4"/>
  <c r="F4871" i="4"/>
  <c r="I4871" i="4"/>
  <c r="M4871" i="4"/>
  <c r="O4871" i="4"/>
  <c r="Q4871" i="4"/>
  <c r="S4871" i="4"/>
  <c r="U4871" i="4"/>
  <c r="B4872" i="4"/>
  <c r="F4872" i="4"/>
  <c r="I4872" i="4"/>
  <c r="M4872" i="4"/>
  <c r="O4872" i="4"/>
  <c r="Q4872" i="4"/>
  <c r="S4872" i="4"/>
  <c r="U4872" i="4"/>
  <c r="B4873" i="4"/>
  <c r="F4873" i="4"/>
  <c r="I4873" i="4"/>
  <c r="M4873" i="4"/>
  <c r="O4873" i="4"/>
  <c r="Q4873" i="4"/>
  <c r="S4873" i="4"/>
  <c r="U4873" i="4"/>
  <c r="B4874" i="4"/>
  <c r="F4874" i="4"/>
  <c r="I4874" i="4"/>
  <c r="M4874" i="4"/>
  <c r="O4874" i="4"/>
  <c r="Q4874" i="4"/>
  <c r="S4874" i="4"/>
  <c r="U4874" i="4"/>
  <c r="B4875" i="4"/>
  <c r="F4875" i="4"/>
  <c r="I4875" i="4"/>
  <c r="M4875" i="4"/>
  <c r="O4875" i="4"/>
  <c r="Q4875" i="4"/>
  <c r="S4875" i="4"/>
  <c r="U4875" i="4"/>
  <c r="B4876" i="4"/>
  <c r="F4876" i="4"/>
  <c r="I4876" i="4"/>
  <c r="M4876" i="4"/>
  <c r="O4876" i="4"/>
  <c r="Q4876" i="4"/>
  <c r="S4876" i="4"/>
  <c r="U4876" i="4"/>
  <c r="B4877" i="4"/>
  <c r="F4877" i="4"/>
  <c r="I4877" i="4"/>
  <c r="M4877" i="4"/>
  <c r="O4877" i="4"/>
  <c r="Q4877" i="4"/>
  <c r="S4877" i="4"/>
  <c r="U4877" i="4"/>
  <c r="B4878" i="4"/>
  <c r="F4878" i="4"/>
  <c r="I4878" i="4"/>
  <c r="M4878" i="4"/>
  <c r="O4878" i="4"/>
  <c r="Q4878" i="4"/>
  <c r="S4878" i="4"/>
  <c r="U4878" i="4"/>
  <c r="B4879" i="4"/>
  <c r="F4879" i="4"/>
  <c r="I4879" i="4"/>
  <c r="M4879" i="4"/>
  <c r="O4879" i="4"/>
  <c r="Q4879" i="4"/>
  <c r="S4879" i="4"/>
  <c r="U4879" i="4"/>
  <c r="B4880" i="4"/>
  <c r="F4880" i="4"/>
  <c r="I4880" i="4"/>
  <c r="M4880" i="4"/>
  <c r="O4880" i="4"/>
  <c r="Q4880" i="4"/>
  <c r="S4880" i="4"/>
  <c r="U4880" i="4"/>
  <c r="B4881" i="4"/>
  <c r="F4881" i="4"/>
  <c r="I4881" i="4"/>
  <c r="M4881" i="4"/>
  <c r="O4881" i="4"/>
  <c r="Q4881" i="4"/>
  <c r="S4881" i="4"/>
  <c r="U4881" i="4"/>
  <c r="B4882" i="4"/>
  <c r="F4882" i="4"/>
  <c r="I4882" i="4"/>
  <c r="M4882" i="4"/>
  <c r="O4882" i="4"/>
  <c r="Q4882" i="4"/>
  <c r="S4882" i="4"/>
  <c r="U4882" i="4"/>
  <c r="B4883" i="4"/>
  <c r="F4883" i="4"/>
  <c r="I4883" i="4"/>
  <c r="M4883" i="4"/>
  <c r="O4883" i="4"/>
  <c r="Q4883" i="4"/>
  <c r="S4883" i="4"/>
  <c r="U4883" i="4"/>
  <c r="B4884" i="4"/>
  <c r="F4884" i="4"/>
  <c r="I4884" i="4"/>
  <c r="M4884" i="4"/>
  <c r="O4884" i="4"/>
  <c r="Q4884" i="4"/>
  <c r="S4884" i="4"/>
  <c r="U4884" i="4"/>
  <c r="B4885" i="4"/>
  <c r="F4885" i="4"/>
  <c r="I4885" i="4"/>
  <c r="M4885" i="4"/>
  <c r="O4885" i="4"/>
  <c r="Q4885" i="4"/>
  <c r="S4885" i="4"/>
  <c r="U4885" i="4"/>
  <c r="B4886" i="4"/>
  <c r="F4886" i="4"/>
  <c r="I4886" i="4"/>
  <c r="M4886" i="4"/>
  <c r="O4886" i="4"/>
  <c r="Q4886" i="4"/>
  <c r="S4886" i="4"/>
  <c r="U4886" i="4"/>
  <c r="B4887" i="4"/>
  <c r="F4887" i="4"/>
  <c r="I4887" i="4"/>
  <c r="M4887" i="4"/>
  <c r="O4887" i="4"/>
  <c r="Q4887" i="4"/>
  <c r="S4887" i="4"/>
  <c r="U4887" i="4"/>
  <c r="B4888" i="4"/>
  <c r="F4888" i="4"/>
  <c r="I4888" i="4"/>
  <c r="M4888" i="4"/>
  <c r="O4888" i="4"/>
  <c r="Q4888" i="4"/>
  <c r="S4888" i="4"/>
  <c r="U4888" i="4"/>
  <c r="B4889" i="4"/>
  <c r="F4889" i="4"/>
  <c r="I4889" i="4"/>
  <c r="M4889" i="4"/>
  <c r="O4889" i="4"/>
  <c r="Q4889" i="4"/>
  <c r="S4889" i="4"/>
  <c r="U4889" i="4"/>
  <c r="B4890" i="4"/>
  <c r="F4890" i="4"/>
  <c r="I4890" i="4"/>
  <c r="M4890" i="4"/>
  <c r="O4890" i="4"/>
  <c r="Q4890" i="4"/>
  <c r="S4890" i="4"/>
  <c r="U4890" i="4"/>
  <c r="B4891" i="4"/>
  <c r="F4891" i="4"/>
  <c r="I4891" i="4"/>
  <c r="M4891" i="4"/>
  <c r="O4891" i="4"/>
  <c r="Q4891" i="4"/>
  <c r="S4891" i="4"/>
  <c r="U4891" i="4"/>
  <c r="B4892" i="4"/>
  <c r="F4892" i="4"/>
  <c r="I4892" i="4"/>
  <c r="M4892" i="4"/>
  <c r="O4892" i="4"/>
  <c r="Q4892" i="4"/>
  <c r="S4892" i="4"/>
  <c r="U4892" i="4"/>
  <c r="B4893" i="4"/>
  <c r="F4893" i="4"/>
  <c r="I4893" i="4"/>
  <c r="M4893" i="4"/>
  <c r="O4893" i="4"/>
  <c r="Q4893" i="4"/>
  <c r="S4893" i="4"/>
  <c r="U4893" i="4"/>
  <c r="B4894" i="4"/>
  <c r="F4894" i="4"/>
  <c r="I4894" i="4"/>
  <c r="M4894" i="4"/>
  <c r="O4894" i="4"/>
  <c r="Q4894" i="4"/>
  <c r="S4894" i="4"/>
  <c r="U4894" i="4"/>
  <c r="B4895" i="4"/>
  <c r="F4895" i="4"/>
  <c r="I4895" i="4"/>
  <c r="M4895" i="4"/>
  <c r="O4895" i="4"/>
  <c r="Q4895" i="4"/>
  <c r="S4895" i="4"/>
  <c r="U4895" i="4"/>
  <c r="B4896" i="4"/>
  <c r="F4896" i="4"/>
  <c r="I4896" i="4"/>
  <c r="M4896" i="4"/>
  <c r="O4896" i="4"/>
  <c r="Q4896" i="4"/>
  <c r="S4896" i="4"/>
  <c r="U4896" i="4"/>
  <c r="B4897" i="4"/>
  <c r="F4897" i="4"/>
  <c r="I4897" i="4"/>
  <c r="M4897" i="4"/>
  <c r="O4897" i="4"/>
  <c r="Q4897" i="4"/>
  <c r="S4897" i="4"/>
  <c r="U4897" i="4"/>
  <c r="B4898" i="4"/>
  <c r="F4898" i="4"/>
  <c r="I4898" i="4"/>
  <c r="M4898" i="4"/>
  <c r="O4898" i="4"/>
  <c r="Q4898" i="4"/>
  <c r="S4898" i="4"/>
  <c r="U4898" i="4"/>
  <c r="B4899" i="4"/>
  <c r="F4899" i="4"/>
  <c r="I4899" i="4"/>
  <c r="M4899" i="4"/>
  <c r="O4899" i="4"/>
  <c r="Q4899" i="4"/>
  <c r="S4899" i="4"/>
  <c r="U4899" i="4"/>
  <c r="B4900" i="4"/>
  <c r="F4900" i="4"/>
  <c r="I4900" i="4"/>
  <c r="M4900" i="4"/>
  <c r="O4900" i="4"/>
  <c r="Q4900" i="4"/>
  <c r="S4900" i="4"/>
  <c r="U4900" i="4"/>
  <c r="B4901" i="4"/>
  <c r="F4901" i="4"/>
  <c r="I4901" i="4"/>
  <c r="M4901" i="4"/>
  <c r="O4901" i="4"/>
  <c r="Q4901" i="4"/>
  <c r="S4901" i="4"/>
  <c r="U4901" i="4"/>
  <c r="B4902" i="4"/>
  <c r="F4902" i="4"/>
  <c r="I4902" i="4"/>
  <c r="M4902" i="4"/>
  <c r="O4902" i="4"/>
  <c r="Q4902" i="4"/>
  <c r="S4902" i="4"/>
  <c r="U4902" i="4"/>
  <c r="B4903" i="4"/>
  <c r="F4903" i="4"/>
  <c r="I4903" i="4"/>
  <c r="M4903" i="4"/>
  <c r="O4903" i="4"/>
  <c r="Q4903" i="4"/>
  <c r="S4903" i="4"/>
  <c r="U4903" i="4"/>
  <c r="B4904" i="4"/>
  <c r="F4904" i="4"/>
  <c r="I4904" i="4"/>
  <c r="M4904" i="4"/>
  <c r="O4904" i="4"/>
  <c r="Q4904" i="4"/>
  <c r="S4904" i="4"/>
  <c r="U4904" i="4"/>
  <c r="B4905" i="4"/>
  <c r="F4905" i="4"/>
  <c r="I4905" i="4"/>
  <c r="M4905" i="4"/>
  <c r="O4905" i="4"/>
  <c r="Q4905" i="4"/>
  <c r="S4905" i="4"/>
  <c r="U4905" i="4"/>
  <c r="B4906" i="4"/>
  <c r="F4906" i="4"/>
  <c r="I4906" i="4"/>
  <c r="M4906" i="4"/>
  <c r="O4906" i="4"/>
  <c r="Q4906" i="4"/>
  <c r="S4906" i="4"/>
  <c r="U4906" i="4"/>
  <c r="B4907" i="4"/>
  <c r="F4907" i="4"/>
  <c r="I4907" i="4"/>
  <c r="M4907" i="4"/>
  <c r="O4907" i="4"/>
  <c r="Q4907" i="4"/>
  <c r="S4907" i="4"/>
  <c r="U4907" i="4"/>
  <c r="B4908" i="4"/>
  <c r="F4908" i="4"/>
  <c r="I4908" i="4"/>
  <c r="M4908" i="4"/>
  <c r="O4908" i="4"/>
  <c r="Q4908" i="4"/>
  <c r="S4908" i="4"/>
  <c r="U4908" i="4"/>
  <c r="B4909" i="4"/>
  <c r="F4909" i="4"/>
  <c r="I4909" i="4"/>
  <c r="M4909" i="4"/>
  <c r="O4909" i="4"/>
  <c r="Q4909" i="4"/>
  <c r="S4909" i="4"/>
  <c r="U4909" i="4"/>
  <c r="B4910" i="4"/>
  <c r="F4910" i="4"/>
  <c r="I4910" i="4"/>
  <c r="M4910" i="4"/>
  <c r="O4910" i="4"/>
  <c r="Q4910" i="4"/>
  <c r="S4910" i="4"/>
  <c r="U4910" i="4"/>
  <c r="B4911" i="4"/>
  <c r="F4911" i="4"/>
  <c r="I4911" i="4"/>
  <c r="M4911" i="4"/>
  <c r="O4911" i="4"/>
  <c r="Q4911" i="4"/>
  <c r="S4911" i="4"/>
  <c r="U4911" i="4"/>
  <c r="B4912" i="4"/>
  <c r="F4912" i="4"/>
  <c r="I4912" i="4"/>
  <c r="M4912" i="4"/>
  <c r="O4912" i="4"/>
  <c r="Q4912" i="4"/>
  <c r="S4912" i="4"/>
  <c r="U4912" i="4"/>
  <c r="B4913" i="4"/>
  <c r="F4913" i="4"/>
  <c r="I4913" i="4"/>
  <c r="M4913" i="4"/>
  <c r="O4913" i="4"/>
  <c r="Q4913" i="4"/>
  <c r="S4913" i="4"/>
  <c r="U4913" i="4"/>
  <c r="B4914" i="4"/>
  <c r="F4914" i="4"/>
  <c r="I4914" i="4"/>
  <c r="M4914" i="4"/>
  <c r="O4914" i="4"/>
  <c r="Q4914" i="4"/>
  <c r="S4914" i="4"/>
  <c r="U4914" i="4"/>
  <c r="B4915" i="4"/>
  <c r="F4915" i="4"/>
  <c r="I4915" i="4"/>
  <c r="M4915" i="4"/>
  <c r="O4915" i="4"/>
  <c r="Q4915" i="4"/>
  <c r="S4915" i="4"/>
  <c r="U4915" i="4"/>
  <c r="B4916" i="4"/>
  <c r="F4916" i="4"/>
  <c r="I4916" i="4"/>
  <c r="M4916" i="4"/>
  <c r="O4916" i="4"/>
  <c r="Q4916" i="4"/>
  <c r="S4916" i="4"/>
  <c r="U4916" i="4"/>
  <c r="B4917" i="4"/>
  <c r="F4917" i="4"/>
  <c r="I4917" i="4"/>
  <c r="M4917" i="4"/>
  <c r="O4917" i="4"/>
  <c r="Q4917" i="4"/>
  <c r="S4917" i="4"/>
  <c r="U4917" i="4"/>
  <c r="B4918" i="4"/>
  <c r="F4918" i="4"/>
  <c r="I4918" i="4"/>
  <c r="M4918" i="4"/>
  <c r="O4918" i="4"/>
  <c r="Q4918" i="4"/>
  <c r="S4918" i="4"/>
  <c r="U4918" i="4"/>
  <c r="B4919" i="4"/>
  <c r="F4919" i="4"/>
  <c r="I4919" i="4"/>
  <c r="M4919" i="4"/>
  <c r="O4919" i="4"/>
  <c r="Q4919" i="4"/>
  <c r="S4919" i="4"/>
  <c r="U4919" i="4"/>
  <c r="B4920" i="4"/>
  <c r="F4920" i="4"/>
  <c r="I4920" i="4"/>
  <c r="M4920" i="4"/>
  <c r="O4920" i="4"/>
  <c r="Q4920" i="4"/>
  <c r="S4920" i="4"/>
  <c r="U4920" i="4"/>
  <c r="B4921" i="4"/>
  <c r="F4921" i="4"/>
  <c r="I4921" i="4"/>
  <c r="M4921" i="4"/>
  <c r="O4921" i="4"/>
  <c r="Q4921" i="4"/>
  <c r="S4921" i="4"/>
  <c r="U4921" i="4"/>
  <c r="B4922" i="4"/>
  <c r="F4922" i="4"/>
  <c r="I4922" i="4"/>
  <c r="M4922" i="4"/>
  <c r="O4922" i="4"/>
  <c r="Q4922" i="4"/>
  <c r="S4922" i="4"/>
  <c r="U4922" i="4"/>
  <c r="B4923" i="4"/>
  <c r="F4923" i="4"/>
  <c r="I4923" i="4"/>
  <c r="M4923" i="4"/>
  <c r="O4923" i="4"/>
  <c r="Q4923" i="4"/>
  <c r="S4923" i="4"/>
  <c r="U4923" i="4"/>
  <c r="B4924" i="4"/>
  <c r="F4924" i="4"/>
  <c r="I4924" i="4"/>
  <c r="M4924" i="4"/>
  <c r="O4924" i="4"/>
  <c r="Q4924" i="4"/>
  <c r="S4924" i="4"/>
  <c r="U4924" i="4"/>
  <c r="B4925" i="4"/>
  <c r="F4925" i="4"/>
  <c r="I4925" i="4"/>
  <c r="M4925" i="4"/>
  <c r="O4925" i="4"/>
  <c r="Q4925" i="4"/>
  <c r="S4925" i="4"/>
  <c r="U4925" i="4"/>
  <c r="B4926" i="4"/>
  <c r="F4926" i="4"/>
  <c r="I4926" i="4"/>
  <c r="M4926" i="4"/>
  <c r="O4926" i="4"/>
  <c r="Q4926" i="4"/>
  <c r="S4926" i="4"/>
  <c r="U4926" i="4"/>
  <c r="B4927" i="4"/>
  <c r="F4927" i="4"/>
  <c r="I4927" i="4"/>
  <c r="M4927" i="4"/>
  <c r="O4927" i="4"/>
  <c r="Q4927" i="4"/>
  <c r="S4927" i="4"/>
  <c r="U4927" i="4"/>
  <c r="B4928" i="4"/>
  <c r="F4928" i="4"/>
  <c r="I4928" i="4"/>
  <c r="M4928" i="4"/>
  <c r="O4928" i="4"/>
  <c r="Q4928" i="4"/>
  <c r="S4928" i="4"/>
  <c r="U4928" i="4"/>
  <c r="B4929" i="4"/>
  <c r="F4929" i="4"/>
  <c r="I4929" i="4"/>
  <c r="M4929" i="4"/>
  <c r="O4929" i="4"/>
  <c r="Q4929" i="4"/>
  <c r="S4929" i="4"/>
  <c r="U4929" i="4"/>
  <c r="B4930" i="4"/>
  <c r="F4930" i="4"/>
  <c r="I4930" i="4"/>
  <c r="M4930" i="4"/>
  <c r="O4930" i="4"/>
  <c r="Q4930" i="4"/>
  <c r="S4930" i="4"/>
  <c r="U4930" i="4"/>
  <c r="B4931" i="4"/>
  <c r="F4931" i="4"/>
  <c r="I4931" i="4"/>
  <c r="M4931" i="4"/>
  <c r="O4931" i="4"/>
  <c r="Q4931" i="4"/>
  <c r="S4931" i="4"/>
  <c r="U4931" i="4"/>
  <c r="B4932" i="4"/>
  <c r="F4932" i="4"/>
  <c r="I4932" i="4"/>
  <c r="M4932" i="4"/>
  <c r="O4932" i="4"/>
  <c r="Q4932" i="4"/>
  <c r="S4932" i="4"/>
  <c r="U4932" i="4"/>
  <c r="B4933" i="4"/>
  <c r="F4933" i="4"/>
  <c r="I4933" i="4"/>
  <c r="M4933" i="4"/>
  <c r="O4933" i="4"/>
  <c r="Q4933" i="4"/>
  <c r="S4933" i="4"/>
  <c r="U4933" i="4"/>
  <c r="B4934" i="4"/>
  <c r="F4934" i="4"/>
  <c r="I4934" i="4"/>
  <c r="M4934" i="4"/>
  <c r="O4934" i="4"/>
  <c r="Q4934" i="4"/>
  <c r="S4934" i="4"/>
  <c r="U4934" i="4"/>
  <c r="B4935" i="4"/>
  <c r="F4935" i="4"/>
  <c r="I4935" i="4"/>
  <c r="M4935" i="4"/>
  <c r="O4935" i="4"/>
  <c r="Q4935" i="4"/>
  <c r="S4935" i="4"/>
  <c r="U4935" i="4"/>
  <c r="B4936" i="4"/>
  <c r="F4936" i="4"/>
  <c r="I4936" i="4"/>
  <c r="M4936" i="4"/>
  <c r="O4936" i="4"/>
  <c r="Q4936" i="4"/>
  <c r="S4936" i="4"/>
  <c r="U4936" i="4"/>
  <c r="B4937" i="4"/>
  <c r="F4937" i="4"/>
  <c r="I4937" i="4"/>
  <c r="M4937" i="4"/>
  <c r="O4937" i="4"/>
  <c r="Q4937" i="4"/>
  <c r="S4937" i="4"/>
  <c r="U4937" i="4"/>
  <c r="B4938" i="4"/>
  <c r="F4938" i="4"/>
  <c r="I4938" i="4"/>
  <c r="M4938" i="4"/>
  <c r="O4938" i="4"/>
  <c r="Q4938" i="4"/>
  <c r="S4938" i="4"/>
  <c r="U4938" i="4"/>
  <c r="B4939" i="4"/>
  <c r="F4939" i="4"/>
  <c r="I4939" i="4"/>
  <c r="M4939" i="4"/>
  <c r="O4939" i="4"/>
  <c r="Q4939" i="4"/>
  <c r="S4939" i="4"/>
  <c r="U4939" i="4"/>
  <c r="B4940" i="4"/>
  <c r="F4940" i="4"/>
  <c r="I4940" i="4"/>
  <c r="M4940" i="4"/>
  <c r="O4940" i="4"/>
  <c r="Q4940" i="4"/>
  <c r="S4940" i="4"/>
  <c r="U4940" i="4"/>
  <c r="B4941" i="4"/>
  <c r="F4941" i="4"/>
  <c r="I4941" i="4"/>
  <c r="M4941" i="4"/>
  <c r="O4941" i="4"/>
  <c r="Q4941" i="4"/>
  <c r="S4941" i="4"/>
  <c r="U4941" i="4"/>
  <c r="B4942" i="4"/>
  <c r="F4942" i="4"/>
  <c r="I4942" i="4"/>
  <c r="M4942" i="4"/>
  <c r="O4942" i="4"/>
  <c r="Q4942" i="4"/>
  <c r="S4942" i="4"/>
  <c r="U4942" i="4"/>
  <c r="B4943" i="4"/>
  <c r="F4943" i="4"/>
  <c r="I4943" i="4"/>
  <c r="M4943" i="4"/>
  <c r="O4943" i="4"/>
  <c r="Q4943" i="4"/>
  <c r="S4943" i="4"/>
  <c r="U4943" i="4"/>
  <c r="B4944" i="4"/>
  <c r="F4944" i="4"/>
  <c r="I4944" i="4"/>
  <c r="M4944" i="4"/>
  <c r="O4944" i="4"/>
  <c r="Q4944" i="4"/>
  <c r="S4944" i="4"/>
  <c r="U4944" i="4"/>
  <c r="B4945" i="4"/>
  <c r="F4945" i="4"/>
  <c r="I4945" i="4"/>
  <c r="M4945" i="4"/>
  <c r="O4945" i="4"/>
  <c r="Q4945" i="4"/>
  <c r="S4945" i="4"/>
  <c r="U4945" i="4"/>
  <c r="B4946" i="4"/>
  <c r="F4946" i="4"/>
  <c r="I4946" i="4"/>
  <c r="M4946" i="4"/>
  <c r="O4946" i="4"/>
  <c r="Q4946" i="4"/>
  <c r="S4946" i="4"/>
  <c r="U4946" i="4"/>
  <c r="B4947" i="4"/>
  <c r="F4947" i="4"/>
  <c r="I4947" i="4"/>
  <c r="M4947" i="4"/>
  <c r="O4947" i="4"/>
  <c r="Q4947" i="4"/>
  <c r="S4947" i="4"/>
  <c r="U4947" i="4"/>
  <c r="B4948" i="4"/>
  <c r="F4948" i="4"/>
  <c r="I4948" i="4"/>
  <c r="M4948" i="4"/>
  <c r="O4948" i="4"/>
  <c r="Q4948" i="4"/>
  <c r="S4948" i="4"/>
  <c r="U4948" i="4"/>
  <c r="B4949" i="4"/>
  <c r="F4949" i="4"/>
  <c r="I4949" i="4"/>
  <c r="M4949" i="4"/>
  <c r="O4949" i="4"/>
  <c r="Q4949" i="4"/>
  <c r="S4949" i="4"/>
  <c r="U4949" i="4"/>
  <c r="B4950" i="4"/>
  <c r="F4950" i="4"/>
  <c r="I4950" i="4"/>
  <c r="M4950" i="4"/>
  <c r="O4950" i="4"/>
  <c r="Q4950" i="4"/>
  <c r="S4950" i="4"/>
  <c r="U4950" i="4"/>
  <c r="B4951" i="4"/>
  <c r="F4951" i="4"/>
  <c r="I4951" i="4"/>
  <c r="M4951" i="4"/>
  <c r="O4951" i="4"/>
  <c r="Q4951" i="4"/>
  <c r="S4951" i="4"/>
  <c r="U4951" i="4"/>
  <c r="B4952" i="4"/>
  <c r="F4952" i="4"/>
  <c r="I4952" i="4"/>
  <c r="M4952" i="4"/>
  <c r="O4952" i="4"/>
  <c r="Q4952" i="4"/>
  <c r="S4952" i="4"/>
  <c r="U4952" i="4"/>
  <c r="B4953" i="4"/>
  <c r="F4953" i="4"/>
  <c r="I4953" i="4"/>
  <c r="M4953" i="4"/>
  <c r="O4953" i="4"/>
  <c r="Q4953" i="4"/>
  <c r="S4953" i="4"/>
  <c r="U4953" i="4"/>
  <c r="B4954" i="4"/>
  <c r="F4954" i="4"/>
  <c r="I4954" i="4"/>
  <c r="M4954" i="4"/>
  <c r="O4954" i="4"/>
  <c r="Q4954" i="4"/>
  <c r="S4954" i="4"/>
  <c r="U4954" i="4"/>
  <c r="B4955" i="4"/>
  <c r="F4955" i="4"/>
  <c r="I4955" i="4"/>
  <c r="M4955" i="4"/>
  <c r="O4955" i="4"/>
  <c r="Q4955" i="4"/>
  <c r="S4955" i="4"/>
  <c r="U4955" i="4"/>
  <c r="B4956" i="4"/>
  <c r="F4956" i="4"/>
  <c r="I4956" i="4"/>
  <c r="M4956" i="4"/>
  <c r="O4956" i="4"/>
  <c r="Q4956" i="4"/>
  <c r="S4956" i="4"/>
  <c r="U4956" i="4"/>
  <c r="B4957" i="4"/>
  <c r="F4957" i="4"/>
  <c r="I4957" i="4"/>
  <c r="M4957" i="4"/>
  <c r="O4957" i="4"/>
  <c r="Q4957" i="4"/>
  <c r="S4957" i="4"/>
  <c r="U4957" i="4"/>
  <c r="B4958" i="4"/>
  <c r="F4958" i="4"/>
  <c r="I4958" i="4"/>
  <c r="M4958" i="4"/>
  <c r="O4958" i="4"/>
  <c r="Q4958" i="4"/>
  <c r="S4958" i="4"/>
  <c r="U4958" i="4"/>
  <c r="B4959" i="4"/>
  <c r="F4959" i="4"/>
  <c r="I4959" i="4"/>
  <c r="M4959" i="4"/>
  <c r="O4959" i="4"/>
  <c r="Q4959" i="4"/>
  <c r="S4959" i="4"/>
  <c r="U4959" i="4"/>
  <c r="B4960" i="4"/>
  <c r="F4960" i="4"/>
  <c r="I4960" i="4"/>
  <c r="M4960" i="4"/>
  <c r="O4960" i="4"/>
  <c r="Q4960" i="4"/>
  <c r="S4960" i="4"/>
  <c r="U4960" i="4"/>
  <c r="B4961" i="4"/>
  <c r="F4961" i="4"/>
  <c r="I4961" i="4"/>
  <c r="M4961" i="4"/>
  <c r="O4961" i="4"/>
  <c r="Q4961" i="4"/>
  <c r="S4961" i="4"/>
  <c r="U4961" i="4"/>
  <c r="B4962" i="4"/>
  <c r="F4962" i="4"/>
  <c r="I4962" i="4"/>
  <c r="M4962" i="4"/>
  <c r="O4962" i="4"/>
  <c r="Q4962" i="4"/>
  <c r="S4962" i="4"/>
  <c r="U4962" i="4"/>
  <c r="B4963" i="4"/>
  <c r="F4963" i="4"/>
  <c r="I4963" i="4"/>
  <c r="M4963" i="4"/>
  <c r="O4963" i="4"/>
  <c r="Q4963" i="4"/>
  <c r="S4963" i="4"/>
  <c r="U4963" i="4"/>
  <c r="B4964" i="4"/>
  <c r="F4964" i="4"/>
  <c r="I4964" i="4"/>
  <c r="M4964" i="4"/>
  <c r="O4964" i="4"/>
  <c r="Q4964" i="4"/>
  <c r="S4964" i="4"/>
  <c r="U4964" i="4"/>
  <c r="B4965" i="4"/>
  <c r="F4965" i="4"/>
  <c r="I4965" i="4"/>
  <c r="M4965" i="4"/>
  <c r="O4965" i="4"/>
  <c r="Q4965" i="4"/>
  <c r="S4965" i="4"/>
  <c r="U4965" i="4"/>
  <c r="B4966" i="4"/>
  <c r="F4966" i="4"/>
  <c r="I4966" i="4"/>
  <c r="M4966" i="4"/>
  <c r="O4966" i="4"/>
  <c r="Q4966" i="4"/>
  <c r="S4966" i="4"/>
  <c r="U4966" i="4"/>
  <c r="B4967" i="4"/>
  <c r="F4967" i="4"/>
  <c r="I4967" i="4"/>
  <c r="M4967" i="4"/>
  <c r="O4967" i="4"/>
  <c r="Q4967" i="4"/>
  <c r="S4967" i="4"/>
  <c r="U4967" i="4"/>
  <c r="B4968" i="4"/>
  <c r="F4968" i="4"/>
  <c r="I4968" i="4"/>
  <c r="M4968" i="4"/>
  <c r="O4968" i="4"/>
  <c r="Q4968" i="4"/>
  <c r="S4968" i="4"/>
  <c r="U4968" i="4"/>
  <c r="B4969" i="4"/>
  <c r="F4969" i="4"/>
  <c r="I4969" i="4"/>
  <c r="M4969" i="4"/>
  <c r="O4969" i="4"/>
  <c r="Q4969" i="4"/>
  <c r="S4969" i="4"/>
  <c r="U4969" i="4"/>
  <c r="B4970" i="4"/>
  <c r="F4970" i="4"/>
  <c r="I4970" i="4"/>
  <c r="M4970" i="4"/>
  <c r="O4970" i="4"/>
  <c r="Q4970" i="4"/>
  <c r="S4970" i="4"/>
  <c r="U4970" i="4"/>
  <c r="B4971" i="4"/>
  <c r="F4971" i="4"/>
  <c r="I4971" i="4"/>
  <c r="M4971" i="4"/>
  <c r="O4971" i="4"/>
  <c r="Q4971" i="4"/>
  <c r="S4971" i="4"/>
  <c r="U4971" i="4"/>
  <c r="B4972" i="4"/>
  <c r="F4972" i="4"/>
  <c r="I4972" i="4"/>
  <c r="M4972" i="4"/>
  <c r="O4972" i="4"/>
  <c r="Q4972" i="4"/>
  <c r="S4972" i="4"/>
  <c r="U4972" i="4"/>
  <c r="B4973" i="4"/>
  <c r="F4973" i="4"/>
  <c r="I4973" i="4"/>
  <c r="M4973" i="4"/>
  <c r="O4973" i="4"/>
  <c r="Q4973" i="4"/>
  <c r="S4973" i="4"/>
  <c r="U4973" i="4"/>
  <c r="B4974" i="4"/>
  <c r="F4974" i="4"/>
  <c r="I4974" i="4"/>
  <c r="M4974" i="4"/>
  <c r="O4974" i="4"/>
  <c r="Q4974" i="4"/>
  <c r="S4974" i="4"/>
  <c r="U4974" i="4"/>
  <c r="B4975" i="4"/>
  <c r="F4975" i="4"/>
  <c r="I4975" i="4"/>
  <c r="M4975" i="4"/>
  <c r="O4975" i="4"/>
  <c r="Q4975" i="4"/>
  <c r="S4975" i="4"/>
  <c r="U4975" i="4"/>
  <c r="B4976" i="4"/>
  <c r="F4976" i="4"/>
  <c r="I4976" i="4"/>
  <c r="M4976" i="4"/>
  <c r="O4976" i="4"/>
  <c r="Q4976" i="4"/>
  <c r="S4976" i="4"/>
  <c r="U4976" i="4"/>
  <c r="B4977" i="4"/>
  <c r="F4977" i="4"/>
  <c r="I4977" i="4"/>
  <c r="M4977" i="4"/>
  <c r="O4977" i="4"/>
  <c r="Q4977" i="4"/>
  <c r="S4977" i="4"/>
  <c r="U4977" i="4"/>
  <c r="B4978" i="4"/>
  <c r="F4978" i="4"/>
  <c r="I4978" i="4"/>
  <c r="M4978" i="4"/>
  <c r="O4978" i="4"/>
  <c r="Q4978" i="4"/>
  <c r="S4978" i="4"/>
  <c r="U4978" i="4"/>
  <c r="B4979" i="4"/>
  <c r="F4979" i="4"/>
  <c r="I4979" i="4"/>
  <c r="M4979" i="4"/>
  <c r="O4979" i="4"/>
  <c r="Q4979" i="4"/>
  <c r="S4979" i="4"/>
  <c r="U4979" i="4"/>
  <c r="B4980" i="4"/>
  <c r="F4980" i="4"/>
  <c r="I4980" i="4"/>
  <c r="M4980" i="4"/>
  <c r="O4980" i="4"/>
  <c r="Q4980" i="4"/>
  <c r="S4980" i="4"/>
  <c r="U4980" i="4"/>
  <c r="B4981" i="4"/>
  <c r="F4981" i="4"/>
  <c r="I4981" i="4"/>
  <c r="M4981" i="4"/>
  <c r="O4981" i="4"/>
  <c r="Q4981" i="4"/>
  <c r="S4981" i="4"/>
  <c r="U4981" i="4"/>
  <c r="B4982" i="4"/>
  <c r="F4982" i="4"/>
  <c r="I4982" i="4"/>
  <c r="M4982" i="4"/>
  <c r="O4982" i="4"/>
  <c r="Q4982" i="4"/>
  <c r="S4982" i="4"/>
  <c r="U4982" i="4"/>
  <c r="B4983" i="4"/>
  <c r="F4983" i="4"/>
  <c r="I4983" i="4"/>
  <c r="M4983" i="4"/>
  <c r="O4983" i="4"/>
  <c r="Q4983" i="4"/>
  <c r="S4983" i="4"/>
  <c r="U4983" i="4"/>
  <c r="B4984" i="4"/>
  <c r="F4984" i="4"/>
  <c r="I4984" i="4"/>
  <c r="M4984" i="4"/>
  <c r="O4984" i="4"/>
  <c r="Q4984" i="4"/>
  <c r="S4984" i="4"/>
  <c r="U4984" i="4"/>
  <c r="B4985" i="4"/>
  <c r="F4985" i="4"/>
  <c r="I4985" i="4"/>
  <c r="M4985" i="4"/>
  <c r="O4985" i="4"/>
  <c r="Q4985" i="4"/>
  <c r="S4985" i="4"/>
  <c r="U4985" i="4"/>
  <c r="B4986" i="4"/>
  <c r="F4986" i="4"/>
  <c r="I4986" i="4"/>
  <c r="M4986" i="4"/>
  <c r="O4986" i="4"/>
  <c r="Q4986" i="4"/>
  <c r="S4986" i="4"/>
  <c r="U4986" i="4"/>
  <c r="B4987" i="4"/>
  <c r="F4987" i="4"/>
  <c r="I4987" i="4"/>
  <c r="M4987" i="4"/>
  <c r="O4987" i="4"/>
  <c r="Q4987" i="4"/>
  <c r="S4987" i="4"/>
  <c r="U4987" i="4"/>
  <c r="B4988" i="4"/>
  <c r="F4988" i="4"/>
  <c r="I4988" i="4"/>
  <c r="M4988" i="4"/>
  <c r="O4988" i="4"/>
  <c r="Q4988" i="4"/>
  <c r="S4988" i="4"/>
  <c r="U4988" i="4"/>
  <c r="B4989" i="4"/>
  <c r="F4989" i="4"/>
  <c r="I4989" i="4"/>
  <c r="M4989" i="4"/>
  <c r="O4989" i="4"/>
  <c r="Q4989" i="4"/>
  <c r="S4989" i="4"/>
  <c r="U4989" i="4"/>
  <c r="B4990" i="4"/>
  <c r="F4990" i="4"/>
  <c r="I4990" i="4"/>
  <c r="M4990" i="4"/>
  <c r="O4990" i="4"/>
  <c r="Q4990" i="4"/>
  <c r="S4990" i="4"/>
  <c r="U4990" i="4"/>
  <c r="B4991" i="4"/>
  <c r="F4991" i="4"/>
  <c r="I4991" i="4"/>
  <c r="M4991" i="4"/>
  <c r="O4991" i="4"/>
  <c r="Q4991" i="4"/>
  <c r="S4991" i="4"/>
  <c r="U4991" i="4"/>
  <c r="B4992" i="4"/>
  <c r="F4992" i="4"/>
  <c r="I4992" i="4"/>
  <c r="M4992" i="4"/>
  <c r="O4992" i="4"/>
  <c r="Q4992" i="4"/>
  <c r="S4992" i="4"/>
  <c r="U4992" i="4"/>
  <c r="B4993" i="4"/>
  <c r="F4993" i="4"/>
  <c r="I4993" i="4"/>
  <c r="M4993" i="4"/>
  <c r="O4993" i="4"/>
  <c r="Q4993" i="4"/>
  <c r="S4993" i="4"/>
  <c r="U4993" i="4"/>
  <c r="B4994" i="4"/>
  <c r="F4994" i="4"/>
  <c r="I4994" i="4"/>
  <c r="M4994" i="4"/>
  <c r="O4994" i="4"/>
  <c r="Q4994" i="4"/>
  <c r="S4994" i="4"/>
  <c r="U4994" i="4"/>
  <c r="B4995" i="4"/>
  <c r="F4995" i="4"/>
  <c r="I4995" i="4"/>
  <c r="M4995" i="4"/>
  <c r="O4995" i="4"/>
  <c r="Q4995" i="4"/>
  <c r="S4995" i="4"/>
  <c r="U4995" i="4"/>
  <c r="B4996" i="4"/>
  <c r="F4996" i="4"/>
  <c r="I4996" i="4"/>
  <c r="M4996" i="4"/>
  <c r="O4996" i="4"/>
  <c r="Q4996" i="4"/>
  <c r="S4996" i="4"/>
  <c r="U4996" i="4"/>
  <c r="B4997" i="4"/>
  <c r="F4997" i="4"/>
  <c r="I4997" i="4"/>
  <c r="M4997" i="4"/>
  <c r="O4997" i="4"/>
  <c r="Q4997" i="4"/>
  <c r="S4997" i="4"/>
  <c r="U4997" i="4"/>
  <c r="B4998" i="4"/>
  <c r="F4998" i="4"/>
  <c r="I4998" i="4"/>
  <c r="M4998" i="4"/>
  <c r="O4998" i="4"/>
  <c r="Q4998" i="4"/>
  <c r="S4998" i="4"/>
  <c r="U4998" i="4"/>
  <c r="B4999" i="4"/>
  <c r="F4999" i="4"/>
  <c r="I4999" i="4"/>
  <c r="M4999" i="4"/>
  <c r="O4999" i="4"/>
  <c r="Q4999" i="4"/>
  <c r="S4999" i="4"/>
  <c r="U4999" i="4"/>
  <c r="B5000" i="4"/>
  <c r="F5000" i="4"/>
  <c r="I5000" i="4"/>
  <c r="M5000" i="4"/>
  <c r="O5000" i="4"/>
  <c r="Q5000" i="4"/>
  <c r="S5000" i="4"/>
  <c r="U5000" i="4"/>
  <c r="B5001" i="4"/>
  <c r="F5001" i="4"/>
  <c r="I5001" i="4"/>
  <c r="M5001" i="4"/>
  <c r="O5001" i="4"/>
  <c r="Q5001" i="4"/>
  <c r="S5001" i="4"/>
  <c r="U5001" i="4"/>
  <c r="B5002" i="4"/>
  <c r="F5002" i="4"/>
  <c r="I5002" i="4"/>
  <c r="M5002" i="4"/>
  <c r="O5002" i="4"/>
  <c r="Q5002" i="4"/>
  <c r="S5002" i="4"/>
  <c r="U5002" i="4"/>
  <c r="B5003" i="4"/>
  <c r="F5003" i="4"/>
  <c r="I5003" i="4"/>
  <c r="M5003" i="4"/>
  <c r="O5003" i="4"/>
  <c r="Q5003" i="4"/>
  <c r="S5003" i="4"/>
  <c r="U5003" i="4"/>
  <c r="B5004" i="4"/>
  <c r="F5004" i="4"/>
  <c r="I5004" i="4"/>
  <c r="M5004" i="4"/>
  <c r="O5004" i="4"/>
  <c r="Q5004" i="4"/>
  <c r="S5004" i="4"/>
  <c r="U5004" i="4"/>
  <c r="B5005" i="4"/>
  <c r="F5005" i="4"/>
  <c r="I5005" i="4"/>
  <c r="M5005" i="4"/>
  <c r="O5005" i="4"/>
  <c r="Q5005" i="4"/>
  <c r="S5005" i="4"/>
  <c r="U5005" i="4"/>
  <c r="B2006" i="4"/>
  <c r="F2006" i="4"/>
  <c r="I2006" i="4"/>
  <c r="M2006" i="4"/>
  <c r="O2006" i="4"/>
  <c r="Q2006" i="4"/>
  <c r="S2006" i="4"/>
  <c r="U2006" i="4"/>
  <c r="B2007" i="4"/>
  <c r="F2007" i="4"/>
  <c r="I2007" i="4"/>
  <c r="M2007" i="4"/>
  <c r="O2007" i="4"/>
  <c r="Q2007" i="4"/>
  <c r="S2007" i="4"/>
  <c r="U2007" i="4"/>
  <c r="B2008" i="4"/>
  <c r="F2008" i="4"/>
  <c r="I2008" i="4"/>
  <c r="M2008" i="4"/>
  <c r="O2008" i="4"/>
  <c r="Q2008" i="4"/>
  <c r="S2008" i="4"/>
  <c r="U2008" i="4"/>
  <c r="B2009" i="4"/>
  <c r="F2009" i="4"/>
  <c r="I2009" i="4"/>
  <c r="M2009" i="4"/>
  <c r="O2009" i="4"/>
  <c r="Q2009" i="4"/>
  <c r="S2009" i="4"/>
  <c r="U2009" i="4"/>
  <c r="B2010" i="4"/>
  <c r="F2010" i="4"/>
  <c r="I2010" i="4"/>
  <c r="M2010" i="4"/>
  <c r="O2010" i="4"/>
  <c r="Q2010" i="4"/>
  <c r="S2010" i="4"/>
  <c r="U2010" i="4"/>
  <c r="B2011" i="4"/>
  <c r="F2011" i="4"/>
  <c r="I2011" i="4"/>
  <c r="M2011" i="4"/>
  <c r="O2011" i="4"/>
  <c r="Q2011" i="4"/>
  <c r="S2011" i="4"/>
  <c r="U2011" i="4"/>
  <c r="B2012" i="4"/>
  <c r="F2012" i="4"/>
  <c r="I2012" i="4"/>
  <c r="M2012" i="4"/>
  <c r="O2012" i="4"/>
  <c r="Q2012" i="4"/>
  <c r="S2012" i="4"/>
  <c r="U2012" i="4"/>
  <c r="B2013" i="4"/>
  <c r="F2013" i="4"/>
  <c r="I2013" i="4"/>
  <c r="M2013" i="4"/>
  <c r="O2013" i="4"/>
  <c r="Q2013" i="4"/>
  <c r="S2013" i="4"/>
  <c r="U2013" i="4"/>
  <c r="B2014" i="4"/>
  <c r="F2014" i="4"/>
  <c r="I2014" i="4"/>
  <c r="M2014" i="4"/>
  <c r="O2014" i="4"/>
  <c r="Q2014" i="4"/>
  <c r="S2014" i="4"/>
  <c r="U2014" i="4"/>
  <c r="B2015" i="4"/>
  <c r="F2015" i="4"/>
  <c r="I2015" i="4"/>
  <c r="M2015" i="4"/>
  <c r="O2015" i="4"/>
  <c r="Q2015" i="4"/>
  <c r="S2015" i="4"/>
  <c r="U2015" i="4"/>
  <c r="B2016" i="4"/>
  <c r="F2016" i="4"/>
  <c r="I2016" i="4"/>
  <c r="M2016" i="4"/>
  <c r="O2016" i="4"/>
  <c r="Q2016" i="4"/>
  <c r="S2016" i="4"/>
  <c r="U2016" i="4"/>
  <c r="B2017" i="4"/>
  <c r="F2017" i="4"/>
  <c r="I2017" i="4"/>
  <c r="M2017" i="4"/>
  <c r="O2017" i="4"/>
  <c r="Q2017" i="4"/>
  <c r="S2017" i="4"/>
  <c r="U2017" i="4"/>
  <c r="B2018" i="4"/>
  <c r="F2018" i="4"/>
  <c r="I2018" i="4"/>
  <c r="M2018" i="4"/>
  <c r="O2018" i="4"/>
  <c r="Q2018" i="4"/>
  <c r="S2018" i="4"/>
  <c r="U2018" i="4"/>
  <c r="B2019" i="4"/>
  <c r="F2019" i="4"/>
  <c r="I2019" i="4"/>
  <c r="M2019" i="4"/>
  <c r="O2019" i="4"/>
  <c r="Q2019" i="4"/>
  <c r="S2019" i="4"/>
  <c r="U2019" i="4"/>
  <c r="B2020" i="4"/>
  <c r="F2020" i="4"/>
  <c r="I2020" i="4"/>
  <c r="M2020" i="4"/>
  <c r="O2020" i="4"/>
  <c r="Q2020" i="4"/>
  <c r="S2020" i="4"/>
  <c r="U2020" i="4"/>
  <c r="B2021" i="4"/>
  <c r="F2021" i="4"/>
  <c r="I2021" i="4"/>
  <c r="M2021" i="4"/>
  <c r="O2021" i="4"/>
  <c r="Q2021" i="4"/>
  <c r="S2021" i="4"/>
  <c r="U2021" i="4"/>
  <c r="B2022" i="4"/>
  <c r="F2022" i="4"/>
  <c r="I2022" i="4"/>
  <c r="M2022" i="4"/>
  <c r="O2022" i="4"/>
  <c r="Q2022" i="4"/>
  <c r="S2022" i="4"/>
  <c r="U2022" i="4"/>
  <c r="B2023" i="4"/>
  <c r="F2023" i="4"/>
  <c r="I2023" i="4"/>
  <c r="M2023" i="4"/>
  <c r="O2023" i="4"/>
  <c r="Q2023" i="4"/>
  <c r="S2023" i="4"/>
  <c r="U2023" i="4"/>
  <c r="B2024" i="4"/>
  <c r="F2024" i="4"/>
  <c r="I2024" i="4"/>
  <c r="M2024" i="4"/>
  <c r="O2024" i="4"/>
  <c r="Q2024" i="4"/>
  <c r="S2024" i="4"/>
  <c r="U2024" i="4"/>
  <c r="B2025" i="4"/>
  <c r="F2025" i="4"/>
  <c r="I2025" i="4"/>
  <c r="M2025" i="4"/>
  <c r="O2025" i="4"/>
  <c r="Q2025" i="4"/>
  <c r="S2025" i="4"/>
  <c r="U2025" i="4"/>
  <c r="B2026" i="4"/>
  <c r="F2026" i="4"/>
  <c r="I2026" i="4"/>
  <c r="M2026" i="4"/>
  <c r="O2026" i="4"/>
  <c r="Q2026" i="4"/>
  <c r="S2026" i="4"/>
  <c r="U2026" i="4"/>
  <c r="B2027" i="4"/>
  <c r="F2027" i="4"/>
  <c r="I2027" i="4"/>
  <c r="M2027" i="4"/>
  <c r="O2027" i="4"/>
  <c r="Q2027" i="4"/>
  <c r="S2027" i="4"/>
  <c r="U2027" i="4"/>
  <c r="B2028" i="4"/>
  <c r="F2028" i="4"/>
  <c r="I2028" i="4"/>
  <c r="M2028" i="4"/>
  <c r="O2028" i="4"/>
  <c r="Q2028" i="4"/>
  <c r="S2028" i="4"/>
  <c r="U2028" i="4"/>
  <c r="B2029" i="4"/>
  <c r="F2029" i="4"/>
  <c r="I2029" i="4"/>
  <c r="M2029" i="4"/>
  <c r="O2029" i="4"/>
  <c r="Q2029" i="4"/>
  <c r="S2029" i="4"/>
  <c r="U2029" i="4"/>
  <c r="B2030" i="4"/>
  <c r="F2030" i="4"/>
  <c r="I2030" i="4"/>
  <c r="M2030" i="4"/>
  <c r="O2030" i="4"/>
  <c r="Q2030" i="4"/>
  <c r="S2030" i="4"/>
  <c r="U2030" i="4"/>
  <c r="B2031" i="4"/>
  <c r="F2031" i="4"/>
  <c r="I2031" i="4"/>
  <c r="M2031" i="4"/>
  <c r="O2031" i="4"/>
  <c r="Q2031" i="4"/>
  <c r="S2031" i="4"/>
  <c r="U2031" i="4"/>
  <c r="B2032" i="4"/>
  <c r="F2032" i="4"/>
  <c r="I2032" i="4"/>
  <c r="M2032" i="4"/>
  <c r="O2032" i="4"/>
  <c r="Q2032" i="4"/>
  <c r="S2032" i="4"/>
  <c r="U2032" i="4"/>
  <c r="B2033" i="4"/>
  <c r="F2033" i="4"/>
  <c r="I2033" i="4"/>
  <c r="M2033" i="4"/>
  <c r="O2033" i="4"/>
  <c r="Q2033" i="4"/>
  <c r="S2033" i="4"/>
  <c r="U2033" i="4"/>
  <c r="B2034" i="4"/>
  <c r="F2034" i="4"/>
  <c r="I2034" i="4"/>
  <c r="M2034" i="4"/>
  <c r="O2034" i="4"/>
  <c r="Q2034" i="4"/>
  <c r="S2034" i="4"/>
  <c r="U2034" i="4"/>
  <c r="B2035" i="4"/>
  <c r="F2035" i="4"/>
  <c r="I2035" i="4"/>
  <c r="M2035" i="4"/>
  <c r="O2035" i="4"/>
  <c r="Q2035" i="4"/>
  <c r="S2035" i="4"/>
  <c r="U2035" i="4"/>
  <c r="B2036" i="4"/>
  <c r="F2036" i="4"/>
  <c r="I2036" i="4"/>
  <c r="M2036" i="4"/>
  <c r="O2036" i="4"/>
  <c r="Q2036" i="4"/>
  <c r="S2036" i="4"/>
  <c r="U2036" i="4"/>
  <c r="B2037" i="4"/>
  <c r="F2037" i="4"/>
  <c r="I2037" i="4"/>
  <c r="M2037" i="4"/>
  <c r="O2037" i="4"/>
  <c r="Q2037" i="4"/>
  <c r="S2037" i="4"/>
  <c r="U2037" i="4"/>
  <c r="B2038" i="4"/>
  <c r="F2038" i="4"/>
  <c r="I2038" i="4"/>
  <c r="M2038" i="4"/>
  <c r="O2038" i="4"/>
  <c r="Q2038" i="4"/>
  <c r="S2038" i="4"/>
  <c r="U2038" i="4"/>
  <c r="B2039" i="4"/>
  <c r="F2039" i="4"/>
  <c r="I2039" i="4"/>
  <c r="M2039" i="4"/>
  <c r="O2039" i="4"/>
  <c r="Q2039" i="4"/>
  <c r="S2039" i="4"/>
  <c r="U2039" i="4"/>
  <c r="B2040" i="4"/>
  <c r="F2040" i="4"/>
  <c r="I2040" i="4"/>
  <c r="M2040" i="4"/>
  <c r="O2040" i="4"/>
  <c r="Q2040" i="4"/>
  <c r="S2040" i="4"/>
  <c r="U2040" i="4"/>
  <c r="B2041" i="4"/>
  <c r="F2041" i="4"/>
  <c r="I2041" i="4"/>
  <c r="M2041" i="4"/>
  <c r="O2041" i="4"/>
  <c r="Q2041" i="4"/>
  <c r="S2041" i="4"/>
  <c r="U2041" i="4"/>
  <c r="B2042" i="4"/>
  <c r="F2042" i="4"/>
  <c r="I2042" i="4"/>
  <c r="M2042" i="4"/>
  <c r="O2042" i="4"/>
  <c r="Q2042" i="4"/>
  <c r="S2042" i="4"/>
  <c r="U2042" i="4"/>
  <c r="B2043" i="4"/>
  <c r="F2043" i="4"/>
  <c r="I2043" i="4"/>
  <c r="M2043" i="4"/>
  <c r="O2043" i="4"/>
  <c r="Q2043" i="4"/>
  <c r="S2043" i="4"/>
  <c r="U2043" i="4"/>
  <c r="B2044" i="4"/>
  <c r="F2044" i="4"/>
  <c r="I2044" i="4"/>
  <c r="M2044" i="4"/>
  <c r="O2044" i="4"/>
  <c r="Q2044" i="4"/>
  <c r="S2044" i="4"/>
  <c r="U2044" i="4"/>
  <c r="B2045" i="4"/>
  <c r="F2045" i="4"/>
  <c r="I2045" i="4"/>
  <c r="M2045" i="4"/>
  <c r="O2045" i="4"/>
  <c r="Q2045" i="4"/>
  <c r="S2045" i="4"/>
  <c r="U2045" i="4"/>
  <c r="B2046" i="4"/>
  <c r="F2046" i="4"/>
  <c r="I2046" i="4"/>
  <c r="M2046" i="4"/>
  <c r="O2046" i="4"/>
  <c r="Q2046" i="4"/>
  <c r="S2046" i="4"/>
  <c r="U2046" i="4"/>
  <c r="B2047" i="4"/>
  <c r="F2047" i="4"/>
  <c r="I2047" i="4"/>
  <c r="M2047" i="4"/>
  <c r="O2047" i="4"/>
  <c r="Q2047" i="4"/>
  <c r="S2047" i="4"/>
  <c r="U2047" i="4"/>
  <c r="B2048" i="4"/>
  <c r="F2048" i="4"/>
  <c r="I2048" i="4"/>
  <c r="M2048" i="4"/>
  <c r="O2048" i="4"/>
  <c r="Q2048" i="4"/>
  <c r="S2048" i="4"/>
  <c r="U2048" i="4"/>
  <c r="B2049" i="4"/>
  <c r="F2049" i="4"/>
  <c r="I2049" i="4"/>
  <c r="M2049" i="4"/>
  <c r="O2049" i="4"/>
  <c r="Q2049" i="4"/>
  <c r="S2049" i="4"/>
  <c r="U2049" i="4"/>
  <c r="B2050" i="4"/>
  <c r="F2050" i="4"/>
  <c r="I2050" i="4"/>
  <c r="M2050" i="4"/>
  <c r="O2050" i="4"/>
  <c r="Q2050" i="4"/>
  <c r="S2050" i="4"/>
  <c r="U2050" i="4"/>
  <c r="B2051" i="4"/>
  <c r="F2051" i="4"/>
  <c r="I2051" i="4"/>
  <c r="M2051" i="4"/>
  <c r="O2051" i="4"/>
  <c r="Q2051" i="4"/>
  <c r="S2051" i="4"/>
  <c r="U2051" i="4"/>
  <c r="B2052" i="4"/>
  <c r="F2052" i="4"/>
  <c r="I2052" i="4"/>
  <c r="M2052" i="4"/>
  <c r="O2052" i="4"/>
  <c r="Q2052" i="4"/>
  <c r="S2052" i="4"/>
  <c r="U2052" i="4"/>
  <c r="B2053" i="4"/>
  <c r="F2053" i="4"/>
  <c r="I2053" i="4"/>
  <c r="M2053" i="4"/>
  <c r="O2053" i="4"/>
  <c r="Q2053" i="4"/>
  <c r="S2053" i="4"/>
  <c r="U2053" i="4"/>
  <c r="B2054" i="4"/>
  <c r="F2054" i="4"/>
  <c r="I2054" i="4"/>
  <c r="M2054" i="4"/>
  <c r="O2054" i="4"/>
  <c r="Q2054" i="4"/>
  <c r="S2054" i="4"/>
  <c r="U2054" i="4"/>
  <c r="B2055" i="4"/>
  <c r="F2055" i="4"/>
  <c r="I2055" i="4"/>
  <c r="M2055" i="4"/>
  <c r="O2055" i="4"/>
  <c r="Q2055" i="4"/>
  <c r="S2055" i="4"/>
  <c r="U2055" i="4"/>
  <c r="B2056" i="4"/>
  <c r="F2056" i="4"/>
  <c r="I2056" i="4"/>
  <c r="M2056" i="4"/>
  <c r="O2056" i="4"/>
  <c r="Q2056" i="4"/>
  <c r="S2056" i="4"/>
  <c r="U2056" i="4"/>
  <c r="B2057" i="4"/>
  <c r="F2057" i="4"/>
  <c r="I2057" i="4"/>
  <c r="M2057" i="4"/>
  <c r="O2057" i="4"/>
  <c r="Q2057" i="4"/>
  <c r="S2057" i="4"/>
  <c r="U2057" i="4"/>
  <c r="B2058" i="4"/>
  <c r="F2058" i="4"/>
  <c r="I2058" i="4"/>
  <c r="M2058" i="4"/>
  <c r="O2058" i="4"/>
  <c r="Q2058" i="4"/>
  <c r="S2058" i="4"/>
  <c r="U2058" i="4"/>
  <c r="B2059" i="4"/>
  <c r="F2059" i="4"/>
  <c r="I2059" i="4"/>
  <c r="M2059" i="4"/>
  <c r="O2059" i="4"/>
  <c r="Q2059" i="4"/>
  <c r="S2059" i="4"/>
  <c r="U2059" i="4"/>
  <c r="B2060" i="4"/>
  <c r="F2060" i="4"/>
  <c r="I2060" i="4"/>
  <c r="M2060" i="4"/>
  <c r="O2060" i="4"/>
  <c r="Q2060" i="4"/>
  <c r="S2060" i="4"/>
  <c r="U2060" i="4"/>
  <c r="B2061" i="4"/>
  <c r="F2061" i="4"/>
  <c r="I2061" i="4"/>
  <c r="M2061" i="4"/>
  <c r="O2061" i="4"/>
  <c r="Q2061" i="4"/>
  <c r="S2061" i="4"/>
  <c r="U2061" i="4"/>
  <c r="B2062" i="4"/>
  <c r="F2062" i="4"/>
  <c r="I2062" i="4"/>
  <c r="M2062" i="4"/>
  <c r="O2062" i="4"/>
  <c r="Q2062" i="4"/>
  <c r="S2062" i="4"/>
  <c r="U2062" i="4"/>
  <c r="B2063" i="4"/>
  <c r="F2063" i="4"/>
  <c r="I2063" i="4"/>
  <c r="M2063" i="4"/>
  <c r="O2063" i="4"/>
  <c r="Q2063" i="4"/>
  <c r="S2063" i="4"/>
  <c r="U2063" i="4"/>
  <c r="B2064" i="4"/>
  <c r="F2064" i="4"/>
  <c r="I2064" i="4"/>
  <c r="M2064" i="4"/>
  <c r="O2064" i="4"/>
  <c r="Q2064" i="4"/>
  <c r="S2064" i="4"/>
  <c r="U2064" i="4"/>
  <c r="B2065" i="4"/>
  <c r="F2065" i="4"/>
  <c r="I2065" i="4"/>
  <c r="M2065" i="4"/>
  <c r="O2065" i="4"/>
  <c r="Q2065" i="4"/>
  <c r="S2065" i="4"/>
  <c r="U2065" i="4"/>
  <c r="B2066" i="4"/>
  <c r="F2066" i="4"/>
  <c r="I2066" i="4"/>
  <c r="M2066" i="4"/>
  <c r="O2066" i="4"/>
  <c r="Q2066" i="4"/>
  <c r="S2066" i="4"/>
  <c r="U2066" i="4"/>
  <c r="B2067" i="4"/>
  <c r="F2067" i="4"/>
  <c r="I2067" i="4"/>
  <c r="M2067" i="4"/>
  <c r="O2067" i="4"/>
  <c r="Q2067" i="4"/>
  <c r="S2067" i="4"/>
  <c r="U2067" i="4"/>
  <c r="B2068" i="4"/>
  <c r="F2068" i="4"/>
  <c r="I2068" i="4"/>
  <c r="M2068" i="4"/>
  <c r="O2068" i="4"/>
  <c r="Q2068" i="4"/>
  <c r="S2068" i="4"/>
  <c r="U2068" i="4"/>
  <c r="B2069" i="4"/>
  <c r="F2069" i="4"/>
  <c r="I2069" i="4"/>
  <c r="M2069" i="4"/>
  <c r="O2069" i="4"/>
  <c r="Q2069" i="4"/>
  <c r="S2069" i="4"/>
  <c r="U2069" i="4"/>
  <c r="B2070" i="4"/>
  <c r="F2070" i="4"/>
  <c r="I2070" i="4"/>
  <c r="M2070" i="4"/>
  <c r="O2070" i="4"/>
  <c r="Q2070" i="4"/>
  <c r="S2070" i="4"/>
  <c r="U2070" i="4"/>
  <c r="B2071" i="4"/>
  <c r="F2071" i="4"/>
  <c r="I2071" i="4"/>
  <c r="M2071" i="4"/>
  <c r="O2071" i="4"/>
  <c r="Q2071" i="4"/>
  <c r="S2071" i="4"/>
  <c r="U2071" i="4"/>
  <c r="B2072" i="4"/>
  <c r="F2072" i="4"/>
  <c r="I2072" i="4"/>
  <c r="M2072" i="4"/>
  <c r="O2072" i="4"/>
  <c r="Q2072" i="4"/>
  <c r="S2072" i="4"/>
  <c r="U2072" i="4"/>
  <c r="B2073" i="4"/>
  <c r="F2073" i="4"/>
  <c r="I2073" i="4"/>
  <c r="M2073" i="4"/>
  <c r="O2073" i="4"/>
  <c r="Q2073" i="4"/>
  <c r="S2073" i="4"/>
  <c r="U2073" i="4"/>
  <c r="B2074" i="4"/>
  <c r="F2074" i="4"/>
  <c r="I2074" i="4"/>
  <c r="M2074" i="4"/>
  <c r="O2074" i="4"/>
  <c r="Q2074" i="4"/>
  <c r="S2074" i="4"/>
  <c r="U2074" i="4"/>
  <c r="B2075" i="4"/>
  <c r="F2075" i="4"/>
  <c r="I2075" i="4"/>
  <c r="M2075" i="4"/>
  <c r="O2075" i="4"/>
  <c r="Q2075" i="4"/>
  <c r="S2075" i="4"/>
  <c r="U2075" i="4"/>
  <c r="B2076" i="4"/>
  <c r="F2076" i="4"/>
  <c r="I2076" i="4"/>
  <c r="M2076" i="4"/>
  <c r="O2076" i="4"/>
  <c r="Q2076" i="4"/>
  <c r="S2076" i="4"/>
  <c r="U2076" i="4"/>
  <c r="B2077" i="4"/>
  <c r="F2077" i="4"/>
  <c r="I2077" i="4"/>
  <c r="M2077" i="4"/>
  <c r="O2077" i="4"/>
  <c r="Q2077" i="4"/>
  <c r="S2077" i="4"/>
  <c r="U2077" i="4"/>
  <c r="B2078" i="4"/>
  <c r="F2078" i="4"/>
  <c r="I2078" i="4"/>
  <c r="M2078" i="4"/>
  <c r="O2078" i="4"/>
  <c r="Q2078" i="4"/>
  <c r="S2078" i="4"/>
  <c r="U2078" i="4"/>
  <c r="B2079" i="4"/>
  <c r="F2079" i="4"/>
  <c r="I2079" i="4"/>
  <c r="M2079" i="4"/>
  <c r="O2079" i="4"/>
  <c r="Q2079" i="4"/>
  <c r="S2079" i="4"/>
  <c r="U2079" i="4"/>
  <c r="B2080" i="4"/>
  <c r="F2080" i="4"/>
  <c r="I2080" i="4"/>
  <c r="M2080" i="4"/>
  <c r="O2080" i="4"/>
  <c r="Q2080" i="4"/>
  <c r="S2080" i="4"/>
  <c r="U2080" i="4"/>
  <c r="B2081" i="4"/>
  <c r="F2081" i="4"/>
  <c r="I2081" i="4"/>
  <c r="M2081" i="4"/>
  <c r="O2081" i="4"/>
  <c r="Q2081" i="4"/>
  <c r="S2081" i="4"/>
  <c r="U2081" i="4"/>
  <c r="B2082" i="4"/>
  <c r="F2082" i="4"/>
  <c r="I2082" i="4"/>
  <c r="M2082" i="4"/>
  <c r="O2082" i="4"/>
  <c r="Q2082" i="4"/>
  <c r="S2082" i="4"/>
  <c r="U2082" i="4"/>
  <c r="B2083" i="4"/>
  <c r="F2083" i="4"/>
  <c r="I2083" i="4"/>
  <c r="M2083" i="4"/>
  <c r="O2083" i="4"/>
  <c r="Q2083" i="4"/>
  <c r="S2083" i="4"/>
  <c r="U2083" i="4"/>
  <c r="B2084" i="4"/>
  <c r="F2084" i="4"/>
  <c r="I2084" i="4"/>
  <c r="M2084" i="4"/>
  <c r="O2084" i="4"/>
  <c r="Q2084" i="4"/>
  <c r="S2084" i="4"/>
  <c r="U2084" i="4"/>
  <c r="B2085" i="4"/>
  <c r="F2085" i="4"/>
  <c r="I2085" i="4"/>
  <c r="M2085" i="4"/>
  <c r="O2085" i="4"/>
  <c r="Q2085" i="4"/>
  <c r="S2085" i="4"/>
  <c r="U2085" i="4"/>
  <c r="B2086" i="4"/>
  <c r="F2086" i="4"/>
  <c r="I2086" i="4"/>
  <c r="M2086" i="4"/>
  <c r="O2086" i="4"/>
  <c r="Q2086" i="4"/>
  <c r="S2086" i="4"/>
  <c r="U2086" i="4"/>
  <c r="B2087" i="4"/>
  <c r="F2087" i="4"/>
  <c r="I2087" i="4"/>
  <c r="M2087" i="4"/>
  <c r="O2087" i="4"/>
  <c r="Q2087" i="4"/>
  <c r="S2087" i="4"/>
  <c r="U2087" i="4"/>
  <c r="B2088" i="4"/>
  <c r="F2088" i="4"/>
  <c r="I2088" i="4"/>
  <c r="M2088" i="4"/>
  <c r="O2088" i="4"/>
  <c r="Q2088" i="4"/>
  <c r="S2088" i="4"/>
  <c r="U2088" i="4"/>
  <c r="B2089" i="4"/>
  <c r="F2089" i="4"/>
  <c r="I2089" i="4"/>
  <c r="M2089" i="4"/>
  <c r="O2089" i="4"/>
  <c r="Q2089" i="4"/>
  <c r="S2089" i="4"/>
  <c r="U2089" i="4"/>
  <c r="B2090" i="4"/>
  <c r="F2090" i="4"/>
  <c r="I2090" i="4"/>
  <c r="M2090" i="4"/>
  <c r="O2090" i="4"/>
  <c r="Q2090" i="4"/>
  <c r="S2090" i="4"/>
  <c r="U2090" i="4"/>
  <c r="B2091" i="4"/>
  <c r="F2091" i="4"/>
  <c r="I2091" i="4"/>
  <c r="M2091" i="4"/>
  <c r="O2091" i="4"/>
  <c r="Q2091" i="4"/>
  <c r="S2091" i="4"/>
  <c r="U2091" i="4"/>
  <c r="B2092" i="4"/>
  <c r="F2092" i="4"/>
  <c r="I2092" i="4"/>
  <c r="M2092" i="4"/>
  <c r="O2092" i="4"/>
  <c r="Q2092" i="4"/>
  <c r="S2092" i="4"/>
  <c r="U2092" i="4"/>
  <c r="B2093" i="4"/>
  <c r="F2093" i="4"/>
  <c r="I2093" i="4"/>
  <c r="M2093" i="4"/>
  <c r="O2093" i="4"/>
  <c r="Q2093" i="4"/>
  <c r="S2093" i="4"/>
  <c r="U2093" i="4"/>
  <c r="B2094" i="4"/>
  <c r="F2094" i="4"/>
  <c r="I2094" i="4"/>
  <c r="M2094" i="4"/>
  <c r="O2094" i="4"/>
  <c r="Q2094" i="4"/>
  <c r="S2094" i="4"/>
  <c r="U2094" i="4"/>
  <c r="B2095" i="4"/>
  <c r="F2095" i="4"/>
  <c r="I2095" i="4"/>
  <c r="M2095" i="4"/>
  <c r="O2095" i="4"/>
  <c r="Q2095" i="4"/>
  <c r="S2095" i="4"/>
  <c r="U2095" i="4"/>
  <c r="B2096" i="4"/>
  <c r="F2096" i="4"/>
  <c r="I2096" i="4"/>
  <c r="M2096" i="4"/>
  <c r="O2096" i="4"/>
  <c r="Q2096" i="4"/>
  <c r="S2096" i="4"/>
  <c r="U2096" i="4"/>
  <c r="B2097" i="4"/>
  <c r="F2097" i="4"/>
  <c r="I2097" i="4"/>
  <c r="M2097" i="4"/>
  <c r="O2097" i="4"/>
  <c r="Q2097" i="4"/>
  <c r="S2097" i="4"/>
  <c r="U2097" i="4"/>
  <c r="B2098" i="4"/>
  <c r="F2098" i="4"/>
  <c r="I2098" i="4"/>
  <c r="M2098" i="4"/>
  <c r="O2098" i="4"/>
  <c r="Q2098" i="4"/>
  <c r="S2098" i="4"/>
  <c r="U2098" i="4"/>
  <c r="B2099" i="4"/>
  <c r="F2099" i="4"/>
  <c r="I2099" i="4"/>
  <c r="M2099" i="4"/>
  <c r="O2099" i="4"/>
  <c r="Q2099" i="4"/>
  <c r="S2099" i="4"/>
  <c r="U2099" i="4"/>
  <c r="B2100" i="4"/>
  <c r="F2100" i="4"/>
  <c r="I2100" i="4"/>
  <c r="M2100" i="4"/>
  <c r="O2100" i="4"/>
  <c r="Q2100" i="4"/>
  <c r="S2100" i="4"/>
  <c r="U2100" i="4"/>
  <c r="B2101" i="4"/>
  <c r="F2101" i="4"/>
  <c r="I2101" i="4"/>
  <c r="M2101" i="4"/>
  <c r="O2101" i="4"/>
  <c r="Q2101" i="4"/>
  <c r="S2101" i="4"/>
  <c r="U2101" i="4"/>
  <c r="B2102" i="4"/>
  <c r="F2102" i="4"/>
  <c r="I2102" i="4"/>
  <c r="M2102" i="4"/>
  <c r="O2102" i="4"/>
  <c r="Q2102" i="4"/>
  <c r="S2102" i="4"/>
  <c r="U2102" i="4"/>
  <c r="B2103" i="4"/>
  <c r="F2103" i="4"/>
  <c r="I2103" i="4"/>
  <c r="M2103" i="4"/>
  <c r="O2103" i="4"/>
  <c r="Q2103" i="4"/>
  <c r="S2103" i="4"/>
  <c r="U2103" i="4"/>
  <c r="B2104" i="4"/>
  <c r="F2104" i="4"/>
  <c r="I2104" i="4"/>
  <c r="M2104" i="4"/>
  <c r="O2104" i="4"/>
  <c r="Q2104" i="4"/>
  <c r="S2104" i="4"/>
  <c r="U2104" i="4"/>
  <c r="B2105" i="4"/>
  <c r="F2105" i="4"/>
  <c r="I2105" i="4"/>
  <c r="M2105" i="4"/>
  <c r="O2105" i="4"/>
  <c r="Q2105" i="4"/>
  <c r="S2105" i="4"/>
  <c r="U2105" i="4"/>
  <c r="B2106" i="4"/>
  <c r="F2106" i="4"/>
  <c r="I2106" i="4"/>
  <c r="M2106" i="4"/>
  <c r="O2106" i="4"/>
  <c r="Q2106" i="4"/>
  <c r="S2106" i="4"/>
  <c r="U2106" i="4"/>
  <c r="B2107" i="4"/>
  <c r="F2107" i="4"/>
  <c r="I2107" i="4"/>
  <c r="M2107" i="4"/>
  <c r="O2107" i="4"/>
  <c r="Q2107" i="4"/>
  <c r="S2107" i="4"/>
  <c r="U2107" i="4"/>
  <c r="B2108" i="4"/>
  <c r="F2108" i="4"/>
  <c r="I2108" i="4"/>
  <c r="M2108" i="4"/>
  <c r="O2108" i="4"/>
  <c r="Q2108" i="4"/>
  <c r="S2108" i="4"/>
  <c r="U2108" i="4"/>
  <c r="B2109" i="4"/>
  <c r="F2109" i="4"/>
  <c r="I2109" i="4"/>
  <c r="M2109" i="4"/>
  <c r="O2109" i="4"/>
  <c r="Q2109" i="4"/>
  <c r="S2109" i="4"/>
  <c r="U2109" i="4"/>
  <c r="B2110" i="4"/>
  <c r="F2110" i="4"/>
  <c r="I2110" i="4"/>
  <c r="M2110" i="4"/>
  <c r="O2110" i="4"/>
  <c r="Q2110" i="4"/>
  <c r="S2110" i="4"/>
  <c r="U2110" i="4"/>
  <c r="B2111" i="4"/>
  <c r="F2111" i="4"/>
  <c r="I2111" i="4"/>
  <c r="M2111" i="4"/>
  <c r="O2111" i="4"/>
  <c r="Q2111" i="4"/>
  <c r="S2111" i="4"/>
  <c r="U2111" i="4"/>
  <c r="B2112" i="4"/>
  <c r="F2112" i="4"/>
  <c r="I2112" i="4"/>
  <c r="M2112" i="4"/>
  <c r="O2112" i="4"/>
  <c r="Q2112" i="4"/>
  <c r="S2112" i="4"/>
  <c r="U2112" i="4"/>
  <c r="B2113" i="4"/>
  <c r="F2113" i="4"/>
  <c r="I2113" i="4"/>
  <c r="M2113" i="4"/>
  <c r="O2113" i="4"/>
  <c r="Q2113" i="4"/>
  <c r="S2113" i="4"/>
  <c r="U2113" i="4"/>
  <c r="B2114" i="4"/>
  <c r="F2114" i="4"/>
  <c r="I2114" i="4"/>
  <c r="M2114" i="4"/>
  <c r="O2114" i="4"/>
  <c r="Q2114" i="4"/>
  <c r="S2114" i="4"/>
  <c r="U2114" i="4"/>
  <c r="B2115" i="4"/>
  <c r="F2115" i="4"/>
  <c r="I2115" i="4"/>
  <c r="M2115" i="4"/>
  <c r="O2115" i="4"/>
  <c r="Q2115" i="4"/>
  <c r="S2115" i="4"/>
  <c r="U2115" i="4"/>
  <c r="B2116" i="4"/>
  <c r="F2116" i="4"/>
  <c r="I2116" i="4"/>
  <c r="M2116" i="4"/>
  <c r="O2116" i="4"/>
  <c r="Q2116" i="4"/>
  <c r="S2116" i="4"/>
  <c r="U2116" i="4"/>
  <c r="B2117" i="4"/>
  <c r="F2117" i="4"/>
  <c r="I2117" i="4"/>
  <c r="M2117" i="4"/>
  <c r="O2117" i="4"/>
  <c r="Q2117" i="4"/>
  <c r="S2117" i="4"/>
  <c r="U2117" i="4"/>
  <c r="B2118" i="4"/>
  <c r="F2118" i="4"/>
  <c r="I2118" i="4"/>
  <c r="M2118" i="4"/>
  <c r="O2118" i="4"/>
  <c r="Q2118" i="4"/>
  <c r="S2118" i="4"/>
  <c r="U2118" i="4"/>
  <c r="B2119" i="4"/>
  <c r="F2119" i="4"/>
  <c r="I2119" i="4"/>
  <c r="M2119" i="4"/>
  <c r="O2119" i="4"/>
  <c r="Q2119" i="4"/>
  <c r="S2119" i="4"/>
  <c r="U2119" i="4"/>
  <c r="B2120" i="4"/>
  <c r="F2120" i="4"/>
  <c r="I2120" i="4"/>
  <c r="M2120" i="4"/>
  <c r="O2120" i="4"/>
  <c r="Q2120" i="4"/>
  <c r="S2120" i="4"/>
  <c r="U2120" i="4"/>
  <c r="B2121" i="4"/>
  <c r="F2121" i="4"/>
  <c r="I2121" i="4"/>
  <c r="M2121" i="4"/>
  <c r="O2121" i="4"/>
  <c r="Q2121" i="4"/>
  <c r="S2121" i="4"/>
  <c r="U2121" i="4"/>
  <c r="B2122" i="4"/>
  <c r="F2122" i="4"/>
  <c r="I2122" i="4"/>
  <c r="M2122" i="4"/>
  <c r="O2122" i="4"/>
  <c r="Q2122" i="4"/>
  <c r="S2122" i="4"/>
  <c r="U2122" i="4"/>
  <c r="B2123" i="4"/>
  <c r="F2123" i="4"/>
  <c r="I2123" i="4"/>
  <c r="M2123" i="4"/>
  <c r="O2123" i="4"/>
  <c r="Q2123" i="4"/>
  <c r="S2123" i="4"/>
  <c r="U2123" i="4"/>
  <c r="B2124" i="4"/>
  <c r="F2124" i="4"/>
  <c r="I2124" i="4"/>
  <c r="M2124" i="4"/>
  <c r="O2124" i="4"/>
  <c r="Q2124" i="4"/>
  <c r="S2124" i="4"/>
  <c r="U2124" i="4"/>
  <c r="B2125" i="4"/>
  <c r="F2125" i="4"/>
  <c r="I2125" i="4"/>
  <c r="M2125" i="4"/>
  <c r="O2125" i="4"/>
  <c r="Q2125" i="4"/>
  <c r="S2125" i="4"/>
  <c r="U2125" i="4"/>
  <c r="B2126" i="4"/>
  <c r="F2126" i="4"/>
  <c r="I2126" i="4"/>
  <c r="M2126" i="4"/>
  <c r="O2126" i="4"/>
  <c r="Q2126" i="4"/>
  <c r="S2126" i="4"/>
  <c r="U2126" i="4"/>
  <c r="B2127" i="4"/>
  <c r="F2127" i="4"/>
  <c r="I2127" i="4"/>
  <c r="M2127" i="4"/>
  <c r="O2127" i="4"/>
  <c r="Q2127" i="4"/>
  <c r="S2127" i="4"/>
  <c r="U2127" i="4"/>
  <c r="B2128" i="4"/>
  <c r="F2128" i="4"/>
  <c r="I2128" i="4"/>
  <c r="M2128" i="4"/>
  <c r="O2128" i="4"/>
  <c r="Q2128" i="4"/>
  <c r="S2128" i="4"/>
  <c r="U2128" i="4"/>
  <c r="B2129" i="4"/>
  <c r="F2129" i="4"/>
  <c r="I2129" i="4"/>
  <c r="M2129" i="4"/>
  <c r="O2129" i="4"/>
  <c r="Q2129" i="4"/>
  <c r="S2129" i="4"/>
  <c r="U2129" i="4"/>
  <c r="B2130" i="4"/>
  <c r="F2130" i="4"/>
  <c r="I2130" i="4"/>
  <c r="M2130" i="4"/>
  <c r="O2130" i="4"/>
  <c r="Q2130" i="4"/>
  <c r="S2130" i="4"/>
  <c r="U2130" i="4"/>
  <c r="B2131" i="4"/>
  <c r="F2131" i="4"/>
  <c r="I2131" i="4"/>
  <c r="M2131" i="4"/>
  <c r="O2131" i="4"/>
  <c r="Q2131" i="4"/>
  <c r="S2131" i="4"/>
  <c r="U2131" i="4"/>
  <c r="B2132" i="4"/>
  <c r="F2132" i="4"/>
  <c r="I2132" i="4"/>
  <c r="M2132" i="4"/>
  <c r="O2132" i="4"/>
  <c r="Q2132" i="4"/>
  <c r="S2132" i="4"/>
  <c r="U2132" i="4"/>
  <c r="B2133" i="4"/>
  <c r="F2133" i="4"/>
  <c r="I2133" i="4"/>
  <c r="M2133" i="4"/>
  <c r="O2133" i="4"/>
  <c r="Q2133" i="4"/>
  <c r="S2133" i="4"/>
  <c r="U2133" i="4"/>
  <c r="B2134" i="4"/>
  <c r="F2134" i="4"/>
  <c r="I2134" i="4"/>
  <c r="M2134" i="4"/>
  <c r="O2134" i="4"/>
  <c r="Q2134" i="4"/>
  <c r="S2134" i="4"/>
  <c r="U2134" i="4"/>
  <c r="B2135" i="4"/>
  <c r="F2135" i="4"/>
  <c r="I2135" i="4"/>
  <c r="M2135" i="4"/>
  <c r="O2135" i="4"/>
  <c r="Q2135" i="4"/>
  <c r="S2135" i="4"/>
  <c r="U2135" i="4"/>
  <c r="B2136" i="4"/>
  <c r="F2136" i="4"/>
  <c r="I2136" i="4"/>
  <c r="M2136" i="4"/>
  <c r="O2136" i="4"/>
  <c r="Q2136" i="4"/>
  <c r="S2136" i="4"/>
  <c r="U2136" i="4"/>
  <c r="B2137" i="4"/>
  <c r="F2137" i="4"/>
  <c r="I2137" i="4"/>
  <c r="M2137" i="4"/>
  <c r="O2137" i="4"/>
  <c r="Q2137" i="4"/>
  <c r="S2137" i="4"/>
  <c r="U2137" i="4"/>
  <c r="B2138" i="4"/>
  <c r="F2138" i="4"/>
  <c r="I2138" i="4"/>
  <c r="M2138" i="4"/>
  <c r="O2138" i="4"/>
  <c r="Q2138" i="4"/>
  <c r="S2138" i="4"/>
  <c r="U2138" i="4"/>
  <c r="B2139" i="4"/>
  <c r="F2139" i="4"/>
  <c r="I2139" i="4"/>
  <c r="M2139" i="4"/>
  <c r="O2139" i="4"/>
  <c r="Q2139" i="4"/>
  <c r="S2139" i="4"/>
  <c r="U2139" i="4"/>
  <c r="B2140" i="4"/>
  <c r="F2140" i="4"/>
  <c r="I2140" i="4"/>
  <c r="M2140" i="4"/>
  <c r="O2140" i="4"/>
  <c r="Q2140" i="4"/>
  <c r="S2140" i="4"/>
  <c r="U2140" i="4"/>
  <c r="B2141" i="4"/>
  <c r="F2141" i="4"/>
  <c r="I2141" i="4"/>
  <c r="M2141" i="4"/>
  <c r="O2141" i="4"/>
  <c r="Q2141" i="4"/>
  <c r="S2141" i="4"/>
  <c r="U2141" i="4"/>
  <c r="B2142" i="4"/>
  <c r="F2142" i="4"/>
  <c r="I2142" i="4"/>
  <c r="M2142" i="4"/>
  <c r="O2142" i="4"/>
  <c r="Q2142" i="4"/>
  <c r="S2142" i="4"/>
  <c r="U2142" i="4"/>
  <c r="B2143" i="4"/>
  <c r="F2143" i="4"/>
  <c r="I2143" i="4"/>
  <c r="M2143" i="4"/>
  <c r="O2143" i="4"/>
  <c r="Q2143" i="4"/>
  <c r="S2143" i="4"/>
  <c r="U2143" i="4"/>
  <c r="B2144" i="4"/>
  <c r="F2144" i="4"/>
  <c r="I2144" i="4"/>
  <c r="M2144" i="4"/>
  <c r="O2144" i="4"/>
  <c r="Q2144" i="4"/>
  <c r="S2144" i="4"/>
  <c r="U2144" i="4"/>
  <c r="B2145" i="4"/>
  <c r="F2145" i="4"/>
  <c r="I2145" i="4"/>
  <c r="M2145" i="4"/>
  <c r="O2145" i="4"/>
  <c r="Q2145" i="4"/>
  <c r="S2145" i="4"/>
  <c r="U2145" i="4"/>
  <c r="B2146" i="4"/>
  <c r="F2146" i="4"/>
  <c r="I2146" i="4"/>
  <c r="M2146" i="4"/>
  <c r="O2146" i="4"/>
  <c r="Q2146" i="4"/>
  <c r="S2146" i="4"/>
  <c r="U2146" i="4"/>
  <c r="B2147" i="4"/>
  <c r="F2147" i="4"/>
  <c r="I2147" i="4"/>
  <c r="M2147" i="4"/>
  <c r="O2147" i="4"/>
  <c r="Q2147" i="4"/>
  <c r="S2147" i="4"/>
  <c r="U2147" i="4"/>
  <c r="B2148" i="4"/>
  <c r="F2148" i="4"/>
  <c r="I2148" i="4"/>
  <c r="M2148" i="4"/>
  <c r="O2148" i="4"/>
  <c r="Q2148" i="4"/>
  <c r="S2148" i="4"/>
  <c r="U2148" i="4"/>
  <c r="B2149" i="4"/>
  <c r="F2149" i="4"/>
  <c r="I2149" i="4"/>
  <c r="M2149" i="4"/>
  <c r="O2149" i="4"/>
  <c r="Q2149" i="4"/>
  <c r="S2149" i="4"/>
  <c r="U2149" i="4"/>
  <c r="B2150" i="4"/>
  <c r="F2150" i="4"/>
  <c r="I2150" i="4"/>
  <c r="M2150" i="4"/>
  <c r="O2150" i="4"/>
  <c r="Q2150" i="4"/>
  <c r="S2150" i="4"/>
  <c r="U2150" i="4"/>
  <c r="B2151" i="4"/>
  <c r="F2151" i="4"/>
  <c r="I2151" i="4"/>
  <c r="M2151" i="4"/>
  <c r="O2151" i="4"/>
  <c r="Q2151" i="4"/>
  <c r="S2151" i="4"/>
  <c r="U2151" i="4"/>
  <c r="B2152" i="4"/>
  <c r="F2152" i="4"/>
  <c r="I2152" i="4"/>
  <c r="M2152" i="4"/>
  <c r="O2152" i="4"/>
  <c r="Q2152" i="4"/>
  <c r="S2152" i="4"/>
  <c r="U2152" i="4"/>
  <c r="B2153" i="4"/>
  <c r="F2153" i="4"/>
  <c r="I2153" i="4"/>
  <c r="M2153" i="4"/>
  <c r="O2153" i="4"/>
  <c r="Q2153" i="4"/>
  <c r="S2153" i="4"/>
  <c r="U2153" i="4"/>
  <c r="B2154" i="4"/>
  <c r="F2154" i="4"/>
  <c r="I2154" i="4"/>
  <c r="M2154" i="4"/>
  <c r="O2154" i="4"/>
  <c r="Q2154" i="4"/>
  <c r="S2154" i="4"/>
  <c r="U2154" i="4"/>
  <c r="B2155" i="4"/>
  <c r="F2155" i="4"/>
  <c r="I2155" i="4"/>
  <c r="M2155" i="4"/>
  <c r="O2155" i="4"/>
  <c r="Q2155" i="4"/>
  <c r="S2155" i="4"/>
  <c r="U2155" i="4"/>
  <c r="B2156" i="4"/>
  <c r="F2156" i="4"/>
  <c r="I2156" i="4"/>
  <c r="M2156" i="4"/>
  <c r="O2156" i="4"/>
  <c r="Q2156" i="4"/>
  <c r="S2156" i="4"/>
  <c r="U2156" i="4"/>
  <c r="B2157" i="4"/>
  <c r="F2157" i="4"/>
  <c r="I2157" i="4"/>
  <c r="M2157" i="4"/>
  <c r="O2157" i="4"/>
  <c r="Q2157" i="4"/>
  <c r="S2157" i="4"/>
  <c r="U2157" i="4"/>
  <c r="B2158" i="4"/>
  <c r="F2158" i="4"/>
  <c r="I2158" i="4"/>
  <c r="M2158" i="4"/>
  <c r="O2158" i="4"/>
  <c r="Q2158" i="4"/>
  <c r="S2158" i="4"/>
  <c r="U2158" i="4"/>
  <c r="B2159" i="4"/>
  <c r="F2159" i="4"/>
  <c r="I2159" i="4"/>
  <c r="M2159" i="4"/>
  <c r="O2159" i="4"/>
  <c r="Q2159" i="4"/>
  <c r="S2159" i="4"/>
  <c r="U2159" i="4"/>
  <c r="B2160" i="4"/>
  <c r="F2160" i="4"/>
  <c r="I2160" i="4"/>
  <c r="M2160" i="4"/>
  <c r="O2160" i="4"/>
  <c r="Q2160" i="4"/>
  <c r="S2160" i="4"/>
  <c r="U2160" i="4"/>
  <c r="B2161" i="4"/>
  <c r="F2161" i="4"/>
  <c r="I2161" i="4"/>
  <c r="M2161" i="4"/>
  <c r="O2161" i="4"/>
  <c r="Q2161" i="4"/>
  <c r="S2161" i="4"/>
  <c r="U2161" i="4"/>
  <c r="B2162" i="4"/>
  <c r="F2162" i="4"/>
  <c r="I2162" i="4"/>
  <c r="M2162" i="4"/>
  <c r="O2162" i="4"/>
  <c r="Q2162" i="4"/>
  <c r="S2162" i="4"/>
  <c r="U2162" i="4"/>
  <c r="B2163" i="4"/>
  <c r="F2163" i="4"/>
  <c r="I2163" i="4"/>
  <c r="M2163" i="4"/>
  <c r="O2163" i="4"/>
  <c r="Q2163" i="4"/>
  <c r="S2163" i="4"/>
  <c r="U2163" i="4"/>
  <c r="B2164" i="4"/>
  <c r="F2164" i="4"/>
  <c r="I2164" i="4"/>
  <c r="M2164" i="4"/>
  <c r="O2164" i="4"/>
  <c r="Q2164" i="4"/>
  <c r="S2164" i="4"/>
  <c r="U2164" i="4"/>
  <c r="B2165" i="4"/>
  <c r="F2165" i="4"/>
  <c r="I2165" i="4"/>
  <c r="M2165" i="4"/>
  <c r="O2165" i="4"/>
  <c r="Q2165" i="4"/>
  <c r="S2165" i="4"/>
  <c r="U2165" i="4"/>
  <c r="B2166" i="4"/>
  <c r="F2166" i="4"/>
  <c r="I2166" i="4"/>
  <c r="M2166" i="4"/>
  <c r="O2166" i="4"/>
  <c r="Q2166" i="4"/>
  <c r="S2166" i="4"/>
  <c r="U2166" i="4"/>
  <c r="B2167" i="4"/>
  <c r="F2167" i="4"/>
  <c r="I2167" i="4"/>
  <c r="M2167" i="4"/>
  <c r="O2167" i="4"/>
  <c r="Q2167" i="4"/>
  <c r="S2167" i="4"/>
  <c r="U2167" i="4"/>
  <c r="B2168" i="4"/>
  <c r="F2168" i="4"/>
  <c r="I2168" i="4"/>
  <c r="M2168" i="4"/>
  <c r="O2168" i="4"/>
  <c r="Q2168" i="4"/>
  <c r="S2168" i="4"/>
  <c r="U2168" i="4"/>
  <c r="B2169" i="4"/>
  <c r="F2169" i="4"/>
  <c r="I2169" i="4"/>
  <c r="M2169" i="4"/>
  <c r="O2169" i="4"/>
  <c r="Q2169" i="4"/>
  <c r="S2169" i="4"/>
  <c r="U2169" i="4"/>
  <c r="B2170" i="4"/>
  <c r="F2170" i="4"/>
  <c r="I2170" i="4"/>
  <c r="M2170" i="4"/>
  <c r="O2170" i="4"/>
  <c r="Q2170" i="4"/>
  <c r="S2170" i="4"/>
  <c r="U2170" i="4"/>
  <c r="B2171" i="4"/>
  <c r="F2171" i="4"/>
  <c r="I2171" i="4"/>
  <c r="M2171" i="4"/>
  <c r="O2171" i="4"/>
  <c r="Q2171" i="4"/>
  <c r="S2171" i="4"/>
  <c r="U2171" i="4"/>
  <c r="B2172" i="4"/>
  <c r="F2172" i="4"/>
  <c r="I2172" i="4"/>
  <c r="M2172" i="4"/>
  <c r="O2172" i="4"/>
  <c r="Q2172" i="4"/>
  <c r="S2172" i="4"/>
  <c r="U2172" i="4"/>
  <c r="B2173" i="4"/>
  <c r="F2173" i="4"/>
  <c r="I2173" i="4"/>
  <c r="M2173" i="4"/>
  <c r="O2173" i="4"/>
  <c r="Q2173" i="4"/>
  <c r="S2173" i="4"/>
  <c r="U2173" i="4"/>
  <c r="B2174" i="4"/>
  <c r="F2174" i="4"/>
  <c r="I2174" i="4"/>
  <c r="M2174" i="4"/>
  <c r="O2174" i="4"/>
  <c r="Q2174" i="4"/>
  <c r="S2174" i="4"/>
  <c r="U2174" i="4"/>
  <c r="B2175" i="4"/>
  <c r="F2175" i="4"/>
  <c r="I2175" i="4"/>
  <c r="M2175" i="4"/>
  <c r="O2175" i="4"/>
  <c r="Q2175" i="4"/>
  <c r="S2175" i="4"/>
  <c r="U2175" i="4"/>
  <c r="B2176" i="4"/>
  <c r="F2176" i="4"/>
  <c r="I2176" i="4"/>
  <c r="M2176" i="4"/>
  <c r="O2176" i="4"/>
  <c r="Q2176" i="4"/>
  <c r="S2176" i="4"/>
  <c r="U2176" i="4"/>
  <c r="B2177" i="4"/>
  <c r="F2177" i="4"/>
  <c r="I2177" i="4"/>
  <c r="M2177" i="4"/>
  <c r="O2177" i="4"/>
  <c r="Q2177" i="4"/>
  <c r="S2177" i="4"/>
  <c r="U2177" i="4"/>
  <c r="B2178" i="4"/>
  <c r="F2178" i="4"/>
  <c r="I2178" i="4"/>
  <c r="M2178" i="4"/>
  <c r="O2178" i="4"/>
  <c r="Q2178" i="4"/>
  <c r="S2178" i="4"/>
  <c r="U2178" i="4"/>
  <c r="B2179" i="4"/>
  <c r="F2179" i="4"/>
  <c r="I2179" i="4"/>
  <c r="M2179" i="4"/>
  <c r="O2179" i="4"/>
  <c r="Q2179" i="4"/>
  <c r="S2179" i="4"/>
  <c r="U2179" i="4"/>
  <c r="B2180" i="4"/>
  <c r="F2180" i="4"/>
  <c r="I2180" i="4"/>
  <c r="M2180" i="4"/>
  <c r="O2180" i="4"/>
  <c r="Q2180" i="4"/>
  <c r="S2180" i="4"/>
  <c r="U2180" i="4"/>
  <c r="B2181" i="4"/>
  <c r="F2181" i="4"/>
  <c r="I2181" i="4"/>
  <c r="M2181" i="4"/>
  <c r="O2181" i="4"/>
  <c r="Q2181" i="4"/>
  <c r="S2181" i="4"/>
  <c r="U2181" i="4"/>
  <c r="B2182" i="4"/>
  <c r="F2182" i="4"/>
  <c r="I2182" i="4"/>
  <c r="M2182" i="4"/>
  <c r="O2182" i="4"/>
  <c r="Q2182" i="4"/>
  <c r="S2182" i="4"/>
  <c r="U2182" i="4"/>
  <c r="B2183" i="4"/>
  <c r="F2183" i="4"/>
  <c r="I2183" i="4"/>
  <c r="M2183" i="4"/>
  <c r="O2183" i="4"/>
  <c r="Q2183" i="4"/>
  <c r="S2183" i="4"/>
  <c r="U2183" i="4"/>
  <c r="B2184" i="4"/>
  <c r="F2184" i="4"/>
  <c r="I2184" i="4"/>
  <c r="M2184" i="4"/>
  <c r="O2184" i="4"/>
  <c r="Q2184" i="4"/>
  <c r="S2184" i="4"/>
  <c r="U2184" i="4"/>
  <c r="B2185" i="4"/>
  <c r="F2185" i="4"/>
  <c r="I2185" i="4"/>
  <c r="M2185" i="4"/>
  <c r="O2185" i="4"/>
  <c r="Q2185" i="4"/>
  <c r="S2185" i="4"/>
  <c r="U2185" i="4"/>
  <c r="B2186" i="4"/>
  <c r="F2186" i="4"/>
  <c r="I2186" i="4"/>
  <c r="M2186" i="4"/>
  <c r="O2186" i="4"/>
  <c r="Q2186" i="4"/>
  <c r="S2186" i="4"/>
  <c r="U2186" i="4"/>
  <c r="B2187" i="4"/>
  <c r="F2187" i="4"/>
  <c r="I2187" i="4"/>
  <c r="M2187" i="4"/>
  <c r="O2187" i="4"/>
  <c r="Q2187" i="4"/>
  <c r="S2187" i="4"/>
  <c r="U2187" i="4"/>
  <c r="B2188" i="4"/>
  <c r="F2188" i="4"/>
  <c r="I2188" i="4"/>
  <c r="M2188" i="4"/>
  <c r="O2188" i="4"/>
  <c r="Q2188" i="4"/>
  <c r="S2188" i="4"/>
  <c r="U2188" i="4"/>
  <c r="B2189" i="4"/>
  <c r="F2189" i="4"/>
  <c r="I2189" i="4"/>
  <c r="M2189" i="4"/>
  <c r="O2189" i="4"/>
  <c r="Q2189" i="4"/>
  <c r="S2189" i="4"/>
  <c r="U2189" i="4"/>
  <c r="B2190" i="4"/>
  <c r="F2190" i="4"/>
  <c r="I2190" i="4"/>
  <c r="M2190" i="4"/>
  <c r="O2190" i="4"/>
  <c r="Q2190" i="4"/>
  <c r="S2190" i="4"/>
  <c r="U2190" i="4"/>
  <c r="B2191" i="4"/>
  <c r="F2191" i="4"/>
  <c r="I2191" i="4"/>
  <c r="M2191" i="4"/>
  <c r="O2191" i="4"/>
  <c r="Q2191" i="4"/>
  <c r="S2191" i="4"/>
  <c r="U2191" i="4"/>
  <c r="B2192" i="4"/>
  <c r="F2192" i="4"/>
  <c r="I2192" i="4"/>
  <c r="M2192" i="4"/>
  <c r="O2192" i="4"/>
  <c r="Q2192" i="4"/>
  <c r="S2192" i="4"/>
  <c r="U2192" i="4"/>
  <c r="B2193" i="4"/>
  <c r="F2193" i="4"/>
  <c r="I2193" i="4"/>
  <c r="M2193" i="4"/>
  <c r="O2193" i="4"/>
  <c r="Q2193" i="4"/>
  <c r="S2193" i="4"/>
  <c r="U2193" i="4"/>
  <c r="B2194" i="4"/>
  <c r="F2194" i="4"/>
  <c r="I2194" i="4"/>
  <c r="M2194" i="4"/>
  <c r="O2194" i="4"/>
  <c r="Q2194" i="4"/>
  <c r="S2194" i="4"/>
  <c r="U2194" i="4"/>
  <c r="B2195" i="4"/>
  <c r="F2195" i="4"/>
  <c r="I2195" i="4"/>
  <c r="M2195" i="4"/>
  <c r="O2195" i="4"/>
  <c r="Q2195" i="4"/>
  <c r="S2195" i="4"/>
  <c r="U2195" i="4"/>
  <c r="B2196" i="4"/>
  <c r="F2196" i="4"/>
  <c r="I2196" i="4"/>
  <c r="M2196" i="4"/>
  <c r="O2196" i="4"/>
  <c r="Q2196" i="4"/>
  <c r="S2196" i="4"/>
  <c r="U2196" i="4"/>
  <c r="B2197" i="4"/>
  <c r="F2197" i="4"/>
  <c r="I2197" i="4"/>
  <c r="M2197" i="4"/>
  <c r="O2197" i="4"/>
  <c r="Q2197" i="4"/>
  <c r="S2197" i="4"/>
  <c r="U2197" i="4"/>
  <c r="B2198" i="4"/>
  <c r="F2198" i="4"/>
  <c r="I2198" i="4"/>
  <c r="M2198" i="4"/>
  <c r="O2198" i="4"/>
  <c r="Q2198" i="4"/>
  <c r="S2198" i="4"/>
  <c r="U2198" i="4"/>
  <c r="B2199" i="4"/>
  <c r="F2199" i="4"/>
  <c r="I2199" i="4"/>
  <c r="M2199" i="4"/>
  <c r="O2199" i="4"/>
  <c r="Q2199" i="4"/>
  <c r="S2199" i="4"/>
  <c r="U2199" i="4"/>
  <c r="B2200" i="4"/>
  <c r="F2200" i="4"/>
  <c r="I2200" i="4"/>
  <c r="M2200" i="4"/>
  <c r="O2200" i="4"/>
  <c r="Q2200" i="4"/>
  <c r="S2200" i="4"/>
  <c r="U2200" i="4"/>
  <c r="B2201" i="4"/>
  <c r="F2201" i="4"/>
  <c r="I2201" i="4"/>
  <c r="M2201" i="4"/>
  <c r="O2201" i="4"/>
  <c r="Q2201" i="4"/>
  <c r="S2201" i="4"/>
  <c r="U2201" i="4"/>
  <c r="B2202" i="4"/>
  <c r="F2202" i="4"/>
  <c r="I2202" i="4"/>
  <c r="M2202" i="4"/>
  <c r="O2202" i="4"/>
  <c r="Q2202" i="4"/>
  <c r="S2202" i="4"/>
  <c r="U2202" i="4"/>
  <c r="B2203" i="4"/>
  <c r="F2203" i="4"/>
  <c r="I2203" i="4"/>
  <c r="M2203" i="4"/>
  <c r="O2203" i="4"/>
  <c r="Q2203" i="4"/>
  <c r="S2203" i="4"/>
  <c r="U2203" i="4"/>
  <c r="B2204" i="4"/>
  <c r="F2204" i="4"/>
  <c r="I2204" i="4"/>
  <c r="M2204" i="4"/>
  <c r="O2204" i="4"/>
  <c r="Q2204" i="4"/>
  <c r="S2204" i="4"/>
  <c r="U2204" i="4"/>
  <c r="B2205" i="4"/>
  <c r="F2205" i="4"/>
  <c r="I2205" i="4"/>
  <c r="M2205" i="4"/>
  <c r="O2205" i="4"/>
  <c r="Q2205" i="4"/>
  <c r="S2205" i="4"/>
  <c r="U2205" i="4"/>
  <c r="B2206" i="4"/>
  <c r="F2206" i="4"/>
  <c r="I2206" i="4"/>
  <c r="M2206" i="4"/>
  <c r="O2206" i="4"/>
  <c r="Q2206" i="4"/>
  <c r="S2206" i="4"/>
  <c r="U2206" i="4"/>
  <c r="B2207" i="4"/>
  <c r="F2207" i="4"/>
  <c r="I2207" i="4"/>
  <c r="M2207" i="4"/>
  <c r="O2207" i="4"/>
  <c r="Q2207" i="4"/>
  <c r="S2207" i="4"/>
  <c r="U2207" i="4"/>
  <c r="B2208" i="4"/>
  <c r="F2208" i="4"/>
  <c r="I2208" i="4"/>
  <c r="M2208" i="4"/>
  <c r="O2208" i="4"/>
  <c r="Q2208" i="4"/>
  <c r="S2208" i="4"/>
  <c r="U2208" i="4"/>
  <c r="B2209" i="4"/>
  <c r="F2209" i="4"/>
  <c r="I2209" i="4"/>
  <c r="M2209" i="4"/>
  <c r="O2209" i="4"/>
  <c r="Q2209" i="4"/>
  <c r="S2209" i="4"/>
  <c r="U2209" i="4"/>
  <c r="B2210" i="4"/>
  <c r="F2210" i="4"/>
  <c r="I2210" i="4"/>
  <c r="M2210" i="4"/>
  <c r="O2210" i="4"/>
  <c r="Q2210" i="4"/>
  <c r="S2210" i="4"/>
  <c r="U2210" i="4"/>
  <c r="B2211" i="4"/>
  <c r="F2211" i="4"/>
  <c r="I2211" i="4"/>
  <c r="M2211" i="4"/>
  <c r="O2211" i="4"/>
  <c r="Q2211" i="4"/>
  <c r="S2211" i="4"/>
  <c r="U2211" i="4"/>
  <c r="B2212" i="4"/>
  <c r="F2212" i="4"/>
  <c r="I2212" i="4"/>
  <c r="M2212" i="4"/>
  <c r="O2212" i="4"/>
  <c r="Q2212" i="4"/>
  <c r="S2212" i="4"/>
  <c r="U2212" i="4"/>
  <c r="B2213" i="4"/>
  <c r="F2213" i="4"/>
  <c r="I2213" i="4"/>
  <c r="M2213" i="4"/>
  <c r="O2213" i="4"/>
  <c r="Q2213" i="4"/>
  <c r="S2213" i="4"/>
  <c r="U2213" i="4"/>
  <c r="B2214" i="4"/>
  <c r="F2214" i="4"/>
  <c r="I2214" i="4"/>
  <c r="M2214" i="4"/>
  <c r="O2214" i="4"/>
  <c r="Q2214" i="4"/>
  <c r="S2214" i="4"/>
  <c r="U2214" i="4"/>
  <c r="B2215" i="4"/>
  <c r="F2215" i="4"/>
  <c r="I2215" i="4"/>
  <c r="M2215" i="4"/>
  <c r="O2215" i="4"/>
  <c r="Q2215" i="4"/>
  <c r="S2215" i="4"/>
  <c r="U2215" i="4"/>
  <c r="B2216" i="4"/>
  <c r="F2216" i="4"/>
  <c r="I2216" i="4"/>
  <c r="M2216" i="4"/>
  <c r="O2216" i="4"/>
  <c r="Q2216" i="4"/>
  <c r="S2216" i="4"/>
  <c r="U2216" i="4"/>
  <c r="B2217" i="4"/>
  <c r="F2217" i="4"/>
  <c r="I2217" i="4"/>
  <c r="M2217" i="4"/>
  <c r="O2217" i="4"/>
  <c r="Q2217" i="4"/>
  <c r="S2217" i="4"/>
  <c r="U2217" i="4"/>
  <c r="B2218" i="4"/>
  <c r="F2218" i="4"/>
  <c r="I2218" i="4"/>
  <c r="M2218" i="4"/>
  <c r="O2218" i="4"/>
  <c r="Q2218" i="4"/>
  <c r="S2218" i="4"/>
  <c r="U2218" i="4"/>
  <c r="B2219" i="4"/>
  <c r="F2219" i="4"/>
  <c r="I2219" i="4"/>
  <c r="M2219" i="4"/>
  <c r="O2219" i="4"/>
  <c r="Q2219" i="4"/>
  <c r="S2219" i="4"/>
  <c r="U2219" i="4"/>
  <c r="B2220" i="4"/>
  <c r="F2220" i="4"/>
  <c r="I2220" i="4"/>
  <c r="M2220" i="4"/>
  <c r="O2220" i="4"/>
  <c r="Q2220" i="4"/>
  <c r="S2220" i="4"/>
  <c r="U2220" i="4"/>
  <c r="B2221" i="4"/>
  <c r="F2221" i="4"/>
  <c r="I2221" i="4"/>
  <c r="M2221" i="4"/>
  <c r="O2221" i="4"/>
  <c r="Q2221" i="4"/>
  <c r="S2221" i="4"/>
  <c r="U2221" i="4"/>
  <c r="B2222" i="4"/>
  <c r="F2222" i="4"/>
  <c r="I2222" i="4"/>
  <c r="M2222" i="4"/>
  <c r="O2222" i="4"/>
  <c r="Q2222" i="4"/>
  <c r="S2222" i="4"/>
  <c r="U2222" i="4"/>
  <c r="B2223" i="4"/>
  <c r="F2223" i="4"/>
  <c r="I2223" i="4"/>
  <c r="M2223" i="4"/>
  <c r="O2223" i="4"/>
  <c r="Q2223" i="4"/>
  <c r="S2223" i="4"/>
  <c r="U2223" i="4"/>
  <c r="B2224" i="4"/>
  <c r="F2224" i="4"/>
  <c r="I2224" i="4"/>
  <c r="M2224" i="4"/>
  <c r="O2224" i="4"/>
  <c r="Q2224" i="4"/>
  <c r="S2224" i="4"/>
  <c r="U2224" i="4"/>
  <c r="B2225" i="4"/>
  <c r="F2225" i="4"/>
  <c r="I2225" i="4"/>
  <c r="M2225" i="4"/>
  <c r="O2225" i="4"/>
  <c r="Q2225" i="4"/>
  <c r="S2225" i="4"/>
  <c r="U2225" i="4"/>
  <c r="B2226" i="4"/>
  <c r="F2226" i="4"/>
  <c r="I2226" i="4"/>
  <c r="M2226" i="4"/>
  <c r="O2226" i="4"/>
  <c r="Q2226" i="4"/>
  <c r="S2226" i="4"/>
  <c r="U2226" i="4"/>
  <c r="B2227" i="4"/>
  <c r="F2227" i="4"/>
  <c r="I2227" i="4"/>
  <c r="M2227" i="4"/>
  <c r="O2227" i="4"/>
  <c r="Q2227" i="4"/>
  <c r="S2227" i="4"/>
  <c r="U2227" i="4"/>
  <c r="B2228" i="4"/>
  <c r="F2228" i="4"/>
  <c r="I2228" i="4"/>
  <c r="M2228" i="4"/>
  <c r="O2228" i="4"/>
  <c r="Q2228" i="4"/>
  <c r="S2228" i="4"/>
  <c r="U2228" i="4"/>
  <c r="B2229" i="4"/>
  <c r="F2229" i="4"/>
  <c r="I2229" i="4"/>
  <c r="M2229" i="4"/>
  <c r="O2229" i="4"/>
  <c r="Q2229" i="4"/>
  <c r="S2229" i="4"/>
  <c r="U2229" i="4"/>
  <c r="B2230" i="4"/>
  <c r="F2230" i="4"/>
  <c r="I2230" i="4"/>
  <c r="M2230" i="4"/>
  <c r="O2230" i="4"/>
  <c r="Q2230" i="4"/>
  <c r="S2230" i="4"/>
  <c r="U2230" i="4"/>
  <c r="B2231" i="4"/>
  <c r="F2231" i="4"/>
  <c r="I2231" i="4"/>
  <c r="M2231" i="4"/>
  <c r="O2231" i="4"/>
  <c r="Q2231" i="4"/>
  <c r="S2231" i="4"/>
  <c r="U2231" i="4"/>
  <c r="B2232" i="4"/>
  <c r="F2232" i="4"/>
  <c r="I2232" i="4"/>
  <c r="M2232" i="4"/>
  <c r="O2232" i="4"/>
  <c r="Q2232" i="4"/>
  <c r="S2232" i="4"/>
  <c r="U2232" i="4"/>
  <c r="B2233" i="4"/>
  <c r="F2233" i="4"/>
  <c r="I2233" i="4"/>
  <c r="M2233" i="4"/>
  <c r="O2233" i="4"/>
  <c r="Q2233" i="4"/>
  <c r="S2233" i="4"/>
  <c r="U2233" i="4"/>
  <c r="B2234" i="4"/>
  <c r="F2234" i="4"/>
  <c r="I2234" i="4"/>
  <c r="M2234" i="4"/>
  <c r="O2234" i="4"/>
  <c r="Q2234" i="4"/>
  <c r="S2234" i="4"/>
  <c r="U2234" i="4"/>
  <c r="B2235" i="4"/>
  <c r="F2235" i="4"/>
  <c r="I2235" i="4"/>
  <c r="M2235" i="4"/>
  <c r="O2235" i="4"/>
  <c r="Q2235" i="4"/>
  <c r="S2235" i="4"/>
  <c r="U2235" i="4"/>
  <c r="B2236" i="4"/>
  <c r="F2236" i="4"/>
  <c r="I2236" i="4"/>
  <c r="M2236" i="4"/>
  <c r="O2236" i="4"/>
  <c r="Q2236" i="4"/>
  <c r="S2236" i="4"/>
  <c r="U2236" i="4"/>
  <c r="B2237" i="4"/>
  <c r="F2237" i="4"/>
  <c r="I2237" i="4"/>
  <c r="M2237" i="4"/>
  <c r="O2237" i="4"/>
  <c r="Q2237" i="4"/>
  <c r="S2237" i="4"/>
  <c r="U2237" i="4"/>
  <c r="B2238" i="4"/>
  <c r="F2238" i="4"/>
  <c r="I2238" i="4"/>
  <c r="M2238" i="4"/>
  <c r="O2238" i="4"/>
  <c r="Q2238" i="4"/>
  <c r="S2238" i="4"/>
  <c r="U2238" i="4"/>
  <c r="B2239" i="4"/>
  <c r="F2239" i="4"/>
  <c r="I2239" i="4"/>
  <c r="M2239" i="4"/>
  <c r="O2239" i="4"/>
  <c r="Q2239" i="4"/>
  <c r="S2239" i="4"/>
  <c r="U2239" i="4"/>
  <c r="B2240" i="4"/>
  <c r="F2240" i="4"/>
  <c r="I2240" i="4"/>
  <c r="M2240" i="4"/>
  <c r="O2240" i="4"/>
  <c r="Q2240" i="4"/>
  <c r="S2240" i="4"/>
  <c r="U2240" i="4"/>
  <c r="B2241" i="4"/>
  <c r="F2241" i="4"/>
  <c r="I2241" i="4"/>
  <c r="M2241" i="4"/>
  <c r="O2241" i="4"/>
  <c r="Q2241" i="4"/>
  <c r="S2241" i="4"/>
  <c r="U2241" i="4"/>
  <c r="B2242" i="4"/>
  <c r="F2242" i="4"/>
  <c r="I2242" i="4"/>
  <c r="M2242" i="4"/>
  <c r="O2242" i="4"/>
  <c r="Q2242" i="4"/>
  <c r="S2242" i="4"/>
  <c r="U2242" i="4"/>
  <c r="B2243" i="4"/>
  <c r="F2243" i="4"/>
  <c r="I2243" i="4"/>
  <c r="M2243" i="4"/>
  <c r="O2243" i="4"/>
  <c r="Q2243" i="4"/>
  <c r="S2243" i="4"/>
  <c r="U2243" i="4"/>
  <c r="B2244" i="4"/>
  <c r="F2244" i="4"/>
  <c r="I2244" i="4"/>
  <c r="M2244" i="4"/>
  <c r="O2244" i="4"/>
  <c r="Q2244" i="4"/>
  <c r="S2244" i="4"/>
  <c r="U2244" i="4"/>
  <c r="B2245" i="4"/>
  <c r="F2245" i="4"/>
  <c r="I2245" i="4"/>
  <c r="M2245" i="4"/>
  <c r="O2245" i="4"/>
  <c r="Q2245" i="4"/>
  <c r="S2245" i="4"/>
  <c r="U2245" i="4"/>
  <c r="B2246" i="4"/>
  <c r="F2246" i="4"/>
  <c r="I2246" i="4"/>
  <c r="M2246" i="4"/>
  <c r="O2246" i="4"/>
  <c r="Q2246" i="4"/>
  <c r="S2246" i="4"/>
  <c r="U2246" i="4"/>
  <c r="B2247" i="4"/>
  <c r="F2247" i="4"/>
  <c r="I2247" i="4"/>
  <c r="M2247" i="4"/>
  <c r="O2247" i="4"/>
  <c r="Q2247" i="4"/>
  <c r="S2247" i="4"/>
  <c r="U2247" i="4"/>
  <c r="B2248" i="4"/>
  <c r="F2248" i="4"/>
  <c r="I2248" i="4"/>
  <c r="M2248" i="4"/>
  <c r="O2248" i="4"/>
  <c r="Q2248" i="4"/>
  <c r="S2248" i="4"/>
  <c r="U2248" i="4"/>
  <c r="B2249" i="4"/>
  <c r="F2249" i="4"/>
  <c r="I2249" i="4"/>
  <c r="M2249" i="4"/>
  <c r="O2249" i="4"/>
  <c r="Q2249" i="4"/>
  <c r="S2249" i="4"/>
  <c r="U2249" i="4"/>
  <c r="B2250" i="4"/>
  <c r="F2250" i="4"/>
  <c r="I2250" i="4"/>
  <c r="M2250" i="4"/>
  <c r="O2250" i="4"/>
  <c r="Q2250" i="4"/>
  <c r="S2250" i="4"/>
  <c r="U2250" i="4"/>
  <c r="B2251" i="4"/>
  <c r="F2251" i="4"/>
  <c r="I2251" i="4"/>
  <c r="M2251" i="4"/>
  <c r="O2251" i="4"/>
  <c r="Q2251" i="4"/>
  <c r="S2251" i="4"/>
  <c r="U2251" i="4"/>
  <c r="B2252" i="4"/>
  <c r="F2252" i="4"/>
  <c r="I2252" i="4"/>
  <c r="M2252" i="4"/>
  <c r="O2252" i="4"/>
  <c r="Q2252" i="4"/>
  <c r="S2252" i="4"/>
  <c r="U2252" i="4"/>
  <c r="B2253" i="4"/>
  <c r="F2253" i="4"/>
  <c r="I2253" i="4"/>
  <c r="M2253" i="4"/>
  <c r="O2253" i="4"/>
  <c r="Q2253" i="4"/>
  <c r="S2253" i="4"/>
  <c r="U2253" i="4"/>
  <c r="B2254" i="4"/>
  <c r="F2254" i="4"/>
  <c r="I2254" i="4"/>
  <c r="M2254" i="4"/>
  <c r="O2254" i="4"/>
  <c r="Q2254" i="4"/>
  <c r="S2254" i="4"/>
  <c r="U2254" i="4"/>
  <c r="B2255" i="4"/>
  <c r="F2255" i="4"/>
  <c r="I2255" i="4"/>
  <c r="M2255" i="4"/>
  <c r="O2255" i="4"/>
  <c r="Q2255" i="4"/>
  <c r="S2255" i="4"/>
  <c r="U2255" i="4"/>
  <c r="B2256" i="4"/>
  <c r="F2256" i="4"/>
  <c r="I2256" i="4"/>
  <c r="M2256" i="4"/>
  <c r="O2256" i="4"/>
  <c r="Q2256" i="4"/>
  <c r="S2256" i="4"/>
  <c r="U2256" i="4"/>
  <c r="B2257" i="4"/>
  <c r="F2257" i="4"/>
  <c r="I2257" i="4"/>
  <c r="M2257" i="4"/>
  <c r="O2257" i="4"/>
  <c r="Q2257" i="4"/>
  <c r="S2257" i="4"/>
  <c r="U2257" i="4"/>
  <c r="B2258" i="4"/>
  <c r="F2258" i="4"/>
  <c r="I2258" i="4"/>
  <c r="M2258" i="4"/>
  <c r="O2258" i="4"/>
  <c r="Q2258" i="4"/>
  <c r="S2258" i="4"/>
  <c r="U2258" i="4"/>
  <c r="B2259" i="4"/>
  <c r="F2259" i="4"/>
  <c r="I2259" i="4"/>
  <c r="M2259" i="4"/>
  <c r="O2259" i="4"/>
  <c r="Q2259" i="4"/>
  <c r="S2259" i="4"/>
  <c r="U2259" i="4"/>
  <c r="B2260" i="4"/>
  <c r="F2260" i="4"/>
  <c r="I2260" i="4"/>
  <c r="M2260" i="4"/>
  <c r="O2260" i="4"/>
  <c r="Q2260" i="4"/>
  <c r="S2260" i="4"/>
  <c r="U2260" i="4"/>
  <c r="B2261" i="4"/>
  <c r="F2261" i="4"/>
  <c r="I2261" i="4"/>
  <c r="M2261" i="4"/>
  <c r="O2261" i="4"/>
  <c r="Q2261" i="4"/>
  <c r="S2261" i="4"/>
  <c r="U2261" i="4"/>
  <c r="B2262" i="4"/>
  <c r="F2262" i="4"/>
  <c r="I2262" i="4"/>
  <c r="M2262" i="4"/>
  <c r="O2262" i="4"/>
  <c r="Q2262" i="4"/>
  <c r="S2262" i="4"/>
  <c r="U2262" i="4"/>
  <c r="B2263" i="4"/>
  <c r="F2263" i="4"/>
  <c r="I2263" i="4"/>
  <c r="M2263" i="4"/>
  <c r="O2263" i="4"/>
  <c r="Q2263" i="4"/>
  <c r="S2263" i="4"/>
  <c r="U2263" i="4"/>
  <c r="B2264" i="4"/>
  <c r="F2264" i="4"/>
  <c r="I2264" i="4"/>
  <c r="M2264" i="4"/>
  <c r="O2264" i="4"/>
  <c r="Q2264" i="4"/>
  <c r="S2264" i="4"/>
  <c r="U2264" i="4"/>
  <c r="B2265" i="4"/>
  <c r="F2265" i="4"/>
  <c r="I2265" i="4"/>
  <c r="M2265" i="4"/>
  <c r="O2265" i="4"/>
  <c r="Q2265" i="4"/>
  <c r="S2265" i="4"/>
  <c r="U2265" i="4"/>
  <c r="B2266" i="4"/>
  <c r="F2266" i="4"/>
  <c r="I2266" i="4"/>
  <c r="M2266" i="4"/>
  <c r="O2266" i="4"/>
  <c r="Q2266" i="4"/>
  <c r="S2266" i="4"/>
  <c r="U2266" i="4"/>
  <c r="B2267" i="4"/>
  <c r="F2267" i="4"/>
  <c r="I2267" i="4"/>
  <c r="M2267" i="4"/>
  <c r="O2267" i="4"/>
  <c r="Q2267" i="4"/>
  <c r="S2267" i="4"/>
  <c r="U2267" i="4"/>
  <c r="B2268" i="4"/>
  <c r="F2268" i="4"/>
  <c r="I2268" i="4"/>
  <c r="M2268" i="4"/>
  <c r="O2268" i="4"/>
  <c r="Q2268" i="4"/>
  <c r="S2268" i="4"/>
  <c r="U2268" i="4"/>
  <c r="B2269" i="4"/>
  <c r="F2269" i="4"/>
  <c r="I2269" i="4"/>
  <c r="M2269" i="4"/>
  <c r="O2269" i="4"/>
  <c r="Q2269" i="4"/>
  <c r="S2269" i="4"/>
  <c r="U2269" i="4"/>
  <c r="B2270" i="4"/>
  <c r="F2270" i="4"/>
  <c r="I2270" i="4"/>
  <c r="M2270" i="4"/>
  <c r="O2270" i="4"/>
  <c r="Q2270" i="4"/>
  <c r="S2270" i="4"/>
  <c r="U2270" i="4"/>
  <c r="B2271" i="4"/>
  <c r="F2271" i="4"/>
  <c r="I2271" i="4"/>
  <c r="M2271" i="4"/>
  <c r="O2271" i="4"/>
  <c r="Q2271" i="4"/>
  <c r="S2271" i="4"/>
  <c r="U2271" i="4"/>
  <c r="B2272" i="4"/>
  <c r="F2272" i="4"/>
  <c r="I2272" i="4"/>
  <c r="M2272" i="4"/>
  <c r="O2272" i="4"/>
  <c r="Q2272" i="4"/>
  <c r="S2272" i="4"/>
  <c r="U2272" i="4"/>
  <c r="B2273" i="4"/>
  <c r="F2273" i="4"/>
  <c r="I2273" i="4"/>
  <c r="M2273" i="4"/>
  <c r="O2273" i="4"/>
  <c r="Q2273" i="4"/>
  <c r="S2273" i="4"/>
  <c r="U2273" i="4"/>
  <c r="B2274" i="4"/>
  <c r="F2274" i="4"/>
  <c r="I2274" i="4"/>
  <c r="M2274" i="4"/>
  <c r="O2274" i="4"/>
  <c r="Q2274" i="4"/>
  <c r="S2274" i="4"/>
  <c r="U2274" i="4"/>
  <c r="B2275" i="4"/>
  <c r="F2275" i="4"/>
  <c r="I2275" i="4"/>
  <c r="M2275" i="4"/>
  <c r="O2275" i="4"/>
  <c r="Q2275" i="4"/>
  <c r="S2275" i="4"/>
  <c r="U2275" i="4"/>
  <c r="B2276" i="4"/>
  <c r="F2276" i="4"/>
  <c r="I2276" i="4"/>
  <c r="M2276" i="4"/>
  <c r="O2276" i="4"/>
  <c r="Q2276" i="4"/>
  <c r="S2276" i="4"/>
  <c r="U2276" i="4"/>
  <c r="B2277" i="4"/>
  <c r="F2277" i="4"/>
  <c r="I2277" i="4"/>
  <c r="M2277" i="4"/>
  <c r="O2277" i="4"/>
  <c r="Q2277" i="4"/>
  <c r="S2277" i="4"/>
  <c r="U2277" i="4"/>
  <c r="B2278" i="4"/>
  <c r="F2278" i="4"/>
  <c r="I2278" i="4"/>
  <c r="M2278" i="4"/>
  <c r="O2278" i="4"/>
  <c r="Q2278" i="4"/>
  <c r="S2278" i="4"/>
  <c r="U2278" i="4"/>
  <c r="B2279" i="4"/>
  <c r="F2279" i="4"/>
  <c r="I2279" i="4"/>
  <c r="M2279" i="4"/>
  <c r="O2279" i="4"/>
  <c r="Q2279" i="4"/>
  <c r="S2279" i="4"/>
  <c r="U2279" i="4"/>
  <c r="B2280" i="4"/>
  <c r="F2280" i="4"/>
  <c r="I2280" i="4"/>
  <c r="M2280" i="4"/>
  <c r="O2280" i="4"/>
  <c r="Q2280" i="4"/>
  <c r="S2280" i="4"/>
  <c r="U2280" i="4"/>
  <c r="B2281" i="4"/>
  <c r="F2281" i="4"/>
  <c r="I2281" i="4"/>
  <c r="M2281" i="4"/>
  <c r="O2281" i="4"/>
  <c r="Q2281" i="4"/>
  <c r="S2281" i="4"/>
  <c r="U2281" i="4"/>
  <c r="B2282" i="4"/>
  <c r="F2282" i="4"/>
  <c r="I2282" i="4"/>
  <c r="M2282" i="4"/>
  <c r="O2282" i="4"/>
  <c r="Q2282" i="4"/>
  <c r="S2282" i="4"/>
  <c r="U2282" i="4"/>
  <c r="B2283" i="4"/>
  <c r="F2283" i="4"/>
  <c r="I2283" i="4"/>
  <c r="M2283" i="4"/>
  <c r="O2283" i="4"/>
  <c r="Q2283" i="4"/>
  <c r="S2283" i="4"/>
  <c r="U2283" i="4"/>
  <c r="B2284" i="4"/>
  <c r="F2284" i="4"/>
  <c r="I2284" i="4"/>
  <c r="M2284" i="4"/>
  <c r="O2284" i="4"/>
  <c r="Q2284" i="4"/>
  <c r="S2284" i="4"/>
  <c r="U2284" i="4"/>
  <c r="B2285" i="4"/>
  <c r="F2285" i="4"/>
  <c r="I2285" i="4"/>
  <c r="M2285" i="4"/>
  <c r="O2285" i="4"/>
  <c r="Q2285" i="4"/>
  <c r="S2285" i="4"/>
  <c r="U2285" i="4"/>
  <c r="B2286" i="4"/>
  <c r="F2286" i="4"/>
  <c r="I2286" i="4"/>
  <c r="M2286" i="4"/>
  <c r="O2286" i="4"/>
  <c r="Q2286" i="4"/>
  <c r="S2286" i="4"/>
  <c r="U2286" i="4"/>
  <c r="B2287" i="4"/>
  <c r="F2287" i="4"/>
  <c r="I2287" i="4"/>
  <c r="M2287" i="4"/>
  <c r="O2287" i="4"/>
  <c r="Q2287" i="4"/>
  <c r="S2287" i="4"/>
  <c r="U2287" i="4"/>
  <c r="B2288" i="4"/>
  <c r="F2288" i="4"/>
  <c r="I2288" i="4"/>
  <c r="M2288" i="4"/>
  <c r="O2288" i="4"/>
  <c r="Q2288" i="4"/>
  <c r="S2288" i="4"/>
  <c r="U2288" i="4"/>
  <c r="B2289" i="4"/>
  <c r="F2289" i="4"/>
  <c r="I2289" i="4"/>
  <c r="M2289" i="4"/>
  <c r="O2289" i="4"/>
  <c r="Q2289" i="4"/>
  <c r="S2289" i="4"/>
  <c r="U2289" i="4"/>
  <c r="B2290" i="4"/>
  <c r="F2290" i="4"/>
  <c r="I2290" i="4"/>
  <c r="M2290" i="4"/>
  <c r="O2290" i="4"/>
  <c r="Q2290" i="4"/>
  <c r="S2290" i="4"/>
  <c r="U2290" i="4"/>
  <c r="B2291" i="4"/>
  <c r="F2291" i="4"/>
  <c r="I2291" i="4"/>
  <c r="M2291" i="4"/>
  <c r="O2291" i="4"/>
  <c r="Q2291" i="4"/>
  <c r="S2291" i="4"/>
  <c r="U2291" i="4"/>
  <c r="B2292" i="4"/>
  <c r="F2292" i="4"/>
  <c r="I2292" i="4"/>
  <c r="M2292" i="4"/>
  <c r="O2292" i="4"/>
  <c r="Q2292" i="4"/>
  <c r="S2292" i="4"/>
  <c r="U2292" i="4"/>
  <c r="B2293" i="4"/>
  <c r="F2293" i="4"/>
  <c r="I2293" i="4"/>
  <c r="M2293" i="4"/>
  <c r="O2293" i="4"/>
  <c r="Q2293" i="4"/>
  <c r="S2293" i="4"/>
  <c r="U2293" i="4"/>
  <c r="B2294" i="4"/>
  <c r="F2294" i="4"/>
  <c r="I2294" i="4"/>
  <c r="M2294" i="4"/>
  <c r="O2294" i="4"/>
  <c r="Q2294" i="4"/>
  <c r="S2294" i="4"/>
  <c r="U2294" i="4"/>
  <c r="B2295" i="4"/>
  <c r="F2295" i="4"/>
  <c r="I2295" i="4"/>
  <c r="M2295" i="4"/>
  <c r="O2295" i="4"/>
  <c r="Q2295" i="4"/>
  <c r="S2295" i="4"/>
  <c r="U2295" i="4"/>
  <c r="B2296" i="4"/>
  <c r="F2296" i="4"/>
  <c r="I2296" i="4"/>
  <c r="M2296" i="4"/>
  <c r="O2296" i="4"/>
  <c r="Q2296" i="4"/>
  <c r="S2296" i="4"/>
  <c r="U2296" i="4"/>
  <c r="B2297" i="4"/>
  <c r="F2297" i="4"/>
  <c r="I2297" i="4"/>
  <c r="M2297" i="4"/>
  <c r="O2297" i="4"/>
  <c r="Q2297" i="4"/>
  <c r="S2297" i="4"/>
  <c r="U2297" i="4"/>
  <c r="B2298" i="4"/>
  <c r="F2298" i="4"/>
  <c r="I2298" i="4"/>
  <c r="M2298" i="4"/>
  <c r="O2298" i="4"/>
  <c r="Q2298" i="4"/>
  <c r="S2298" i="4"/>
  <c r="U2298" i="4"/>
  <c r="B2299" i="4"/>
  <c r="F2299" i="4"/>
  <c r="I2299" i="4"/>
  <c r="M2299" i="4"/>
  <c r="O2299" i="4"/>
  <c r="Q2299" i="4"/>
  <c r="S2299" i="4"/>
  <c r="U2299" i="4"/>
  <c r="B2300" i="4"/>
  <c r="F2300" i="4"/>
  <c r="I2300" i="4"/>
  <c r="M2300" i="4"/>
  <c r="O2300" i="4"/>
  <c r="Q2300" i="4"/>
  <c r="S2300" i="4"/>
  <c r="U2300" i="4"/>
  <c r="B2301" i="4"/>
  <c r="F2301" i="4"/>
  <c r="I2301" i="4"/>
  <c r="M2301" i="4"/>
  <c r="O2301" i="4"/>
  <c r="Q2301" i="4"/>
  <c r="S2301" i="4"/>
  <c r="U2301" i="4"/>
  <c r="B2302" i="4"/>
  <c r="F2302" i="4"/>
  <c r="I2302" i="4"/>
  <c r="M2302" i="4"/>
  <c r="O2302" i="4"/>
  <c r="Q2302" i="4"/>
  <c r="S2302" i="4"/>
  <c r="U2302" i="4"/>
  <c r="B2303" i="4"/>
  <c r="F2303" i="4"/>
  <c r="I2303" i="4"/>
  <c r="M2303" i="4"/>
  <c r="O2303" i="4"/>
  <c r="Q2303" i="4"/>
  <c r="S2303" i="4"/>
  <c r="U2303" i="4"/>
  <c r="B2304" i="4"/>
  <c r="F2304" i="4"/>
  <c r="I2304" i="4"/>
  <c r="M2304" i="4"/>
  <c r="O2304" i="4"/>
  <c r="Q2304" i="4"/>
  <c r="S2304" i="4"/>
  <c r="U2304" i="4"/>
  <c r="B2305" i="4"/>
  <c r="F2305" i="4"/>
  <c r="I2305" i="4"/>
  <c r="M2305" i="4"/>
  <c r="O2305" i="4"/>
  <c r="Q2305" i="4"/>
  <c r="S2305" i="4"/>
  <c r="U2305" i="4"/>
  <c r="B2306" i="4"/>
  <c r="F2306" i="4"/>
  <c r="I2306" i="4"/>
  <c r="M2306" i="4"/>
  <c r="O2306" i="4"/>
  <c r="Q2306" i="4"/>
  <c r="S2306" i="4"/>
  <c r="U2306" i="4"/>
  <c r="B2307" i="4"/>
  <c r="F2307" i="4"/>
  <c r="I2307" i="4"/>
  <c r="M2307" i="4"/>
  <c r="O2307" i="4"/>
  <c r="Q2307" i="4"/>
  <c r="S2307" i="4"/>
  <c r="U2307" i="4"/>
  <c r="B2308" i="4"/>
  <c r="F2308" i="4"/>
  <c r="I2308" i="4"/>
  <c r="M2308" i="4"/>
  <c r="O2308" i="4"/>
  <c r="Q2308" i="4"/>
  <c r="S2308" i="4"/>
  <c r="U2308" i="4"/>
  <c r="B2309" i="4"/>
  <c r="F2309" i="4"/>
  <c r="I2309" i="4"/>
  <c r="M2309" i="4"/>
  <c r="O2309" i="4"/>
  <c r="Q2309" i="4"/>
  <c r="S2309" i="4"/>
  <c r="U2309" i="4"/>
  <c r="B2310" i="4"/>
  <c r="F2310" i="4"/>
  <c r="I2310" i="4"/>
  <c r="M2310" i="4"/>
  <c r="O2310" i="4"/>
  <c r="Q2310" i="4"/>
  <c r="S2310" i="4"/>
  <c r="U2310" i="4"/>
  <c r="B2311" i="4"/>
  <c r="F2311" i="4"/>
  <c r="I2311" i="4"/>
  <c r="M2311" i="4"/>
  <c r="O2311" i="4"/>
  <c r="Q2311" i="4"/>
  <c r="S2311" i="4"/>
  <c r="U2311" i="4"/>
  <c r="B2312" i="4"/>
  <c r="F2312" i="4"/>
  <c r="I2312" i="4"/>
  <c r="M2312" i="4"/>
  <c r="O2312" i="4"/>
  <c r="Q2312" i="4"/>
  <c r="S2312" i="4"/>
  <c r="U2312" i="4"/>
  <c r="B2313" i="4"/>
  <c r="F2313" i="4"/>
  <c r="I2313" i="4"/>
  <c r="M2313" i="4"/>
  <c r="O2313" i="4"/>
  <c r="Q2313" i="4"/>
  <c r="S2313" i="4"/>
  <c r="U2313" i="4"/>
  <c r="B2314" i="4"/>
  <c r="F2314" i="4"/>
  <c r="I2314" i="4"/>
  <c r="M2314" i="4"/>
  <c r="O2314" i="4"/>
  <c r="Q2314" i="4"/>
  <c r="S2314" i="4"/>
  <c r="U2314" i="4"/>
  <c r="B2315" i="4"/>
  <c r="F2315" i="4"/>
  <c r="I2315" i="4"/>
  <c r="M2315" i="4"/>
  <c r="O2315" i="4"/>
  <c r="Q2315" i="4"/>
  <c r="S2315" i="4"/>
  <c r="U2315" i="4"/>
  <c r="B2316" i="4"/>
  <c r="F2316" i="4"/>
  <c r="I2316" i="4"/>
  <c r="M2316" i="4"/>
  <c r="O2316" i="4"/>
  <c r="Q2316" i="4"/>
  <c r="S2316" i="4"/>
  <c r="U2316" i="4"/>
  <c r="B2317" i="4"/>
  <c r="F2317" i="4"/>
  <c r="I2317" i="4"/>
  <c r="M2317" i="4"/>
  <c r="O2317" i="4"/>
  <c r="Q2317" i="4"/>
  <c r="S2317" i="4"/>
  <c r="U2317" i="4"/>
  <c r="B2318" i="4"/>
  <c r="F2318" i="4"/>
  <c r="I2318" i="4"/>
  <c r="M2318" i="4"/>
  <c r="O2318" i="4"/>
  <c r="Q2318" i="4"/>
  <c r="S2318" i="4"/>
  <c r="U2318" i="4"/>
  <c r="B2319" i="4"/>
  <c r="F2319" i="4"/>
  <c r="I2319" i="4"/>
  <c r="M2319" i="4"/>
  <c r="O2319" i="4"/>
  <c r="Q2319" i="4"/>
  <c r="S2319" i="4"/>
  <c r="U2319" i="4"/>
  <c r="B2320" i="4"/>
  <c r="F2320" i="4"/>
  <c r="I2320" i="4"/>
  <c r="M2320" i="4"/>
  <c r="O2320" i="4"/>
  <c r="Q2320" i="4"/>
  <c r="S2320" i="4"/>
  <c r="U2320" i="4"/>
  <c r="B2321" i="4"/>
  <c r="F2321" i="4"/>
  <c r="I2321" i="4"/>
  <c r="M2321" i="4"/>
  <c r="O2321" i="4"/>
  <c r="Q2321" i="4"/>
  <c r="S2321" i="4"/>
  <c r="U2321" i="4"/>
  <c r="B2322" i="4"/>
  <c r="F2322" i="4"/>
  <c r="I2322" i="4"/>
  <c r="M2322" i="4"/>
  <c r="O2322" i="4"/>
  <c r="Q2322" i="4"/>
  <c r="S2322" i="4"/>
  <c r="U2322" i="4"/>
  <c r="B2323" i="4"/>
  <c r="F2323" i="4"/>
  <c r="I2323" i="4"/>
  <c r="M2323" i="4"/>
  <c r="O2323" i="4"/>
  <c r="Q2323" i="4"/>
  <c r="S2323" i="4"/>
  <c r="U2323" i="4"/>
  <c r="B2324" i="4"/>
  <c r="F2324" i="4"/>
  <c r="I2324" i="4"/>
  <c r="M2324" i="4"/>
  <c r="O2324" i="4"/>
  <c r="Q2324" i="4"/>
  <c r="S2324" i="4"/>
  <c r="U2324" i="4"/>
  <c r="B2325" i="4"/>
  <c r="F2325" i="4"/>
  <c r="I2325" i="4"/>
  <c r="M2325" i="4"/>
  <c r="O2325" i="4"/>
  <c r="Q2325" i="4"/>
  <c r="S2325" i="4"/>
  <c r="U2325" i="4"/>
  <c r="B2326" i="4"/>
  <c r="F2326" i="4"/>
  <c r="I2326" i="4"/>
  <c r="M2326" i="4"/>
  <c r="O2326" i="4"/>
  <c r="Q2326" i="4"/>
  <c r="S2326" i="4"/>
  <c r="U2326" i="4"/>
  <c r="B2327" i="4"/>
  <c r="F2327" i="4"/>
  <c r="I2327" i="4"/>
  <c r="M2327" i="4"/>
  <c r="O2327" i="4"/>
  <c r="Q2327" i="4"/>
  <c r="S2327" i="4"/>
  <c r="U2327" i="4"/>
  <c r="B2328" i="4"/>
  <c r="F2328" i="4"/>
  <c r="I2328" i="4"/>
  <c r="M2328" i="4"/>
  <c r="O2328" i="4"/>
  <c r="Q2328" i="4"/>
  <c r="S2328" i="4"/>
  <c r="U2328" i="4"/>
  <c r="B2329" i="4"/>
  <c r="F2329" i="4"/>
  <c r="I2329" i="4"/>
  <c r="M2329" i="4"/>
  <c r="O2329" i="4"/>
  <c r="Q2329" i="4"/>
  <c r="S2329" i="4"/>
  <c r="U2329" i="4"/>
  <c r="B2330" i="4"/>
  <c r="F2330" i="4"/>
  <c r="I2330" i="4"/>
  <c r="M2330" i="4"/>
  <c r="O2330" i="4"/>
  <c r="Q2330" i="4"/>
  <c r="S2330" i="4"/>
  <c r="U2330" i="4"/>
  <c r="B2331" i="4"/>
  <c r="F2331" i="4"/>
  <c r="I2331" i="4"/>
  <c r="M2331" i="4"/>
  <c r="O2331" i="4"/>
  <c r="Q2331" i="4"/>
  <c r="S2331" i="4"/>
  <c r="U2331" i="4"/>
  <c r="B2332" i="4"/>
  <c r="F2332" i="4"/>
  <c r="I2332" i="4"/>
  <c r="M2332" i="4"/>
  <c r="O2332" i="4"/>
  <c r="Q2332" i="4"/>
  <c r="S2332" i="4"/>
  <c r="U2332" i="4"/>
  <c r="B2333" i="4"/>
  <c r="F2333" i="4"/>
  <c r="I2333" i="4"/>
  <c r="M2333" i="4"/>
  <c r="O2333" i="4"/>
  <c r="Q2333" i="4"/>
  <c r="S2333" i="4"/>
  <c r="U2333" i="4"/>
  <c r="B2334" i="4"/>
  <c r="F2334" i="4"/>
  <c r="I2334" i="4"/>
  <c r="M2334" i="4"/>
  <c r="O2334" i="4"/>
  <c r="Q2334" i="4"/>
  <c r="S2334" i="4"/>
  <c r="U2334" i="4"/>
  <c r="B2335" i="4"/>
  <c r="F2335" i="4"/>
  <c r="I2335" i="4"/>
  <c r="M2335" i="4"/>
  <c r="O2335" i="4"/>
  <c r="Q2335" i="4"/>
  <c r="S2335" i="4"/>
  <c r="U2335" i="4"/>
  <c r="B2336" i="4"/>
  <c r="F2336" i="4"/>
  <c r="I2336" i="4"/>
  <c r="M2336" i="4"/>
  <c r="O2336" i="4"/>
  <c r="Q2336" i="4"/>
  <c r="S2336" i="4"/>
  <c r="U2336" i="4"/>
  <c r="B2337" i="4"/>
  <c r="F2337" i="4"/>
  <c r="I2337" i="4"/>
  <c r="M2337" i="4"/>
  <c r="O2337" i="4"/>
  <c r="Q2337" i="4"/>
  <c r="S2337" i="4"/>
  <c r="U2337" i="4"/>
  <c r="B2338" i="4"/>
  <c r="F2338" i="4"/>
  <c r="I2338" i="4"/>
  <c r="M2338" i="4"/>
  <c r="O2338" i="4"/>
  <c r="Q2338" i="4"/>
  <c r="S2338" i="4"/>
  <c r="U2338" i="4"/>
  <c r="B2339" i="4"/>
  <c r="F2339" i="4"/>
  <c r="I2339" i="4"/>
  <c r="M2339" i="4"/>
  <c r="O2339" i="4"/>
  <c r="Q2339" i="4"/>
  <c r="S2339" i="4"/>
  <c r="U2339" i="4"/>
  <c r="B2340" i="4"/>
  <c r="F2340" i="4"/>
  <c r="I2340" i="4"/>
  <c r="M2340" i="4"/>
  <c r="O2340" i="4"/>
  <c r="Q2340" i="4"/>
  <c r="S2340" i="4"/>
  <c r="U2340" i="4"/>
  <c r="B2341" i="4"/>
  <c r="F2341" i="4"/>
  <c r="I2341" i="4"/>
  <c r="M2341" i="4"/>
  <c r="O2341" i="4"/>
  <c r="Q2341" i="4"/>
  <c r="S2341" i="4"/>
  <c r="U2341" i="4"/>
  <c r="B2342" i="4"/>
  <c r="F2342" i="4"/>
  <c r="I2342" i="4"/>
  <c r="M2342" i="4"/>
  <c r="O2342" i="4"/>
  <c r="Q2342" i="4"/>
  <c r="S2342" i="4"/>
  <c r="U2342" i="4"/>
  <c r="B2343" i="4"/>
  <c r="F2343" i="4"/>
  <c r="I2343" i="4"/>
  <c r="M2343" i="4"/>
  <c r="O2343" i="4"/>
  <c r="Q2343" i="4"/>
  <c r="S2343" i="4"/>
  <c r="U2343" i="4"/>
  <c r="B2344" i="4"/>
  <c r="F2344" i="4"/>
  <c r="I2344" i="4"/>
  <c r="M2344" i="4"/>
  <c r="O2344" i="4"/>
  <c r="Q2344" i="4"/>
  <c r="S2344" i="4"/>
  <c r="U2344" i="4"/>
  <c r="B2345" i="4"/>
  <c r="F2345" i="4"/>
  <c r="I2345" i="4"/>
  <c r="M2345" i="4"/>
  <c r="O2345" i="4"/>
  <c r="Q2345" i="4"/>
  <c r="S2345" i="4"/>
  <c r="U2345" i="4"/>
  <c r="B2346" i="4"/>
  <c r="F2346" i="4"/>
  <c r="I2346" i="4"/>
  <c r="M2346" i="4"/>
  <c r="O2346" i="4"/>
  <c r="Q2346" i="4"/>
  <c r="S2346" i="4"/>
  <c r="U2346" i="4"/>
  <c r="B2347" i="4"/>
  <c r="F2347" i="4"/>
  <c r="I2347" i="4"/>
  <c r="M2347" i="4"/>
  <c r="O2347" i="4"/>
  <c r="Q2347" i="4"/>
  <c r="S2347" i="4"/>
  <c r="U2347" i="4"/>
  <c r="B2348" i="4"/>
  <c r="F2348" i="4"/>
  <c r="I2348" i="4"/>
  <c r="M2348" i="4"/>
  <c r="O2348" i="4"/>
  <c r="Q2348" i="4"/>
  <c r="S2348" i="4"/>
  <c r="U2348" i="4"/>
  <c r="B2349" i="4"/>
  <c r="F2349" i="4"/>
  <c r="I2349" i="4"/>
  <c r="M2349" i="4"/>
  <c r="O2349" i="4"/>
  <c r="Q2349" i="4"/>
  <c r="S2349" i="4"/>
  <c r="U2349" i="4"/>
  <c r="B2350" i="4"/>
  <c r="F2350" i="4"/>
  <c r="I2350" i="4"/>
  <c r="M2350" i="4"/>
  <c r="O2350" i="4"/>
  <c r="Q2350" i="4"/>
  <c r="S2350" i="4"/>
  <c r="U2350" i="4"/>
  <c r="B2351" i="4"/>
  <c r="F2351" i="4"/>
  <c r="I2351" i="4"/>
  <c r="M2351" i="4"/>
  <c r="O2351" i="4"/>
  <c r="Q2351" i="4"/>
  <c r="S2351" i="4"/>
  <c r="U2351" i="4"/>
  <c r="B2352" i="4"/>
  <c r="F2352" i="4"/>
  <c r="I2352" i="4"/>
  <c r="M2352" i="4"/>
  <c r="O2352" i="4"/>
  <c r="Q2352" i="4"/>
  <c r="S2352" i="4"/>
  <c r="U2352" i="4"/>
  <c r="B2353" i="4"/>
  <c r="F2353" i="4"/>
  <c r="I2353" i="4"/>
  <c r="M2353" i="4"/>
  <c r="O2353" i="4"/>
  <c r="Q2353" i="4"/>
  <c r="S2353" i="4"/>
  <c r="U2353" i="4"/>
  <c r="B2354" i="4"/>
  <c r="F2354" i="4"/>
  <c r="I2354" i="4"/>
  <c r="M2354" i="4"/>
  <c r="O2354" i="4"/>
  <c r="Q2354" i="4"/>
  <c r="S2354" i="4"/>
  <c r="U2354" i="4"/>
  <c r="B2355" i="4"/>
  <c r="F2355" i="4"/>
  <c r="I2355" i="4"/>
  <c r="M2355" i="4"/>
  <c r="O2355" i="4"/>
  <c r="Q2355" i="4"/>
  <c r="S2355" i="4"/>
  <c r="U2355" i="4"/>
  <c r="B2356" i="4"/>
  <c r="F2356" i="4"/>
  <c r="I2356" i="4"/>
  <c r="M2356" i="4"/>
  <c r="O2356" i="4"/>
  <c r="Q2356" i="4"/>
  <c r="S2356" i="4"/>
  <c r="U2356" i="4"/>
  <c r="B2357" i="4"/>
  <c r="F2357" i="4"/>
  <c r="I2357" i="4"/>
  <c r="M2357" i="4"/>
  <c r="O2357" i="4"/>
  <c r="Q2357" i="4"/>
  <c r="S2357" i="4"/>
  <c r="U2357" i="4"/>
  <c r="B2358" i="4"/>
  <c r="F2358" i="4"/>
  <c r="I2358" i="4"/>
  <c r="M2358" i="4"/>
  <c r="O2358" i="4"/>
  <c r="Q2358" i="4"/>
  <c r="S2358" i="4"/>
  <c r="U2358" i="4"/>
  <c r="B2359" i="4"/>
  <c r="F2359" i="4"/>
  <c r="I2359" i="4"/>
  <c r="M2359" i="4"/>
  <c r="O2359" i="4"/>
  <c r="Q2359" i="4"/>
  <c r="S2359" i="4"/>
  <c r="U2359" i="4"/>
  <c r="B2360" i="4"/>
  <c r="F2360" i="4"/>
  <c r="I2360" i="4"/>
  <c r="M2360" i="4"/>
  <c r="O2360" i="4"/>
  <c r="Q2360" i="4"/>
  <c r="S2360" i="4"/>
  <c r="U2360" i="4"/>
  <c r="B2361" i="4"/>
  <c r="F2361" i="4"/>
  <c r="I2361" i="4"/>
  <c r="M2361" i="4"/>
  <c r="O2361" i="4"/>
  <c r="Q2361" i="4"/>
  <c r="S2361" i="4"/>
  <c r="U2361" i="4"/>
  <c r="B2362" i="4"/>
  <c r="F2362" i="4"/>
  <c r="I2362" i="4"/>
  <c r="M2362" i="4"/>
  <c r="O2362" i="4"/>
  <c r="Q2362" i="4"/>
  <c r="S2362" i="4"/>
  <c r="U2362" i="4"/>
  <c r="B2363" i="4"/>
  <c r="F2363" i="4"/>
  <c r="I2363" i="4"/>
  <c r="M2363" i="4"/>
  <c r="O2363" i="4"/>
  <c r="Q2363" i="4"/>
  <c r="S2363" i="4"/>
  <c r="U2363" i="4"/>
  <c r="B2364" i="4"/>
  <c r="F2364" i="4"/>
  <c r="I2364" i="4"/>
  <c r="M2364" i="4"/>
  <c r="O2364" i="4"/>
  <c r="Q2364" i="4"/>
  <c r="S2364" i="4"/>
  <c r="U2364" i="4"/>
  <c r="B2365" i="4"/>
  <c r="F2365" i="4"/>
  <c r="I2365" i="4"/>
  <c r="M2365" i="4"/>
  <c r="O2365" i="4"/>
  <c r="Q2365" i="4"/>
  <c r="S2365" i="4"/>
  <c r="U2365" i="4"/>
  <c r="B2366" i="4"/>
  <c r="F2366" i="4"/>
  <c r="I2366" i="4"/>
  <c r="M2366" i="4"/>
  <c r="O2366" i="4"/>
  <c r="Q2366" i="4"/>
  <c r="S2366" i="4"/>
  <c r="U2366" i="4"/>
  <c r="B2367" i="4"/>
  <c r="F2367" i="4"/>
  <c r="I2367" i="4"/>
  <c r="M2367" i="4"/>
  <c r="O2367" i="4"/>
  <c r="Q2367" i="4"/>
  <c r="S2367" i="4"/>
  <c r="U2367" i="4"/>
  <c r="B2368" i="4"/>
  <c r="F2368" i="4"/>
  <c r="I2368" i="4"/>
  <c r="M2368" i="4"/>
  <c r="O2368" i="4"/>
  <c r="Q2368" i="4"/>
  <c r="S2368" i="4"/>
  <c r="U2368" i="4"/>
  <c r="B2369" i="4"/>
  <c r="F2369" i="4"/>
  <c r="I2369" i="4"/>
  <c r="M2369" i="4"/>
  <c r="O2369" i="4"/>
  <c r="Q2369" i="4"/>
  <c r="S2369" i="4"/>
  <c r="U2369" i="4"/>
  <c r="B2370" i="4"/>
  <c r="F2370" i="4"/>
  <c r="I2370" i="4"/>
  <c r="M2370" i="4"/>
  <c r="O2370" i="4"/>
  <c r="Q2370" i="4"/>
  <c r="S2370" i="4"/>
  <c r="U2370" i="4"/>
  <c r="B2371" i="4"/>
  <c r="F2371" i="4"/>
  <c r="I2371" i="4"/>
  <c r="M2371" i="4"/>
  <c r="O2371" i="4"/>
  <c r="Q2371" i="4"/>
  <c r="S2371" i="4"/>
  <c r="U2371" i="4"/>
  <c r="B2372" i="4"/>
  <c r="F2372" i="4"/>
  <c r="I2372" i="4"/>
  <c r="M2372" i="4"/>
  <c r="O2372" i="4"/>
  <c r="Q2372" i="4"/>
  <c r="S2372" i="4"/>
  <c r="U2372" i="4"/>
  <c r="B2373" i="4"/>
  <c r="F2373" i="4"/>
  <c r="I2373" i="4"/>
  <c r="M2373" i="4"/>
  <c r="O2373" i="4"/>
  <c r="Q2373" i="4"/>
  <c r="S2373" i="4"/>
  <c r="U2373" i="4"/>
  <c r="B2374" i="4"/>
  <c r="F2374" i="4"/>
  <c r="I2374" i="4"/>
  <c r="M2374" i="4"/>
  <c r="O2374" i="4"/>
  <c r="Q2374" i="4"/>
  <c r="S2374" i="4"/>
  <c r="U2374" i="4"/>
  <c r="B2375" i="4"/>
  <c r="F2375" i="4"/>
  <c r="I2375" i="4"/>
  <c r="M2375" i="4"/>
  <c r="O2375" i="4"/>
  <c r="Q2375" i="4"/>
  <c r="S2375" i="4"/>
  <c r="U2375" i="4"/>
  <c r="B2376" i="4"/>
  <c r="F2376" i="4"/>
  <c r="I2376" i="4"/>
  <c r="M2376" i="4"/>
  <c r="O2376" i="4"/>
  <c r="Q2376" i="4"/>
  <c r="S2376" i="4"/>
  <c r="U2376" i="4"/>
  <c r="B2377" i="4"/>
  <c r="F2377" i="4"/>
  <c r="I2377" i="4"/>
  <c r="M2377" i="4"/>
  <c r="O2377" i="4"/>
  <c r="Q2377" i="4"/>
  <c r="S2377" i="4"/>
  <c r="U2377" i="4"/>
  <c r="B2378" i="4"/>
  <c r="F2378" i="4"/>
  <c r="I2378" i="4"/>
  <c r="M2378" i="4"/>
  <c r="O2378" i="4"/>
  <c r="Q2378" i="4"/>
  <c r="S2378" i="4"/>
  <c r="U2378" i="4"/>
  <c r="B2379" i="4"/>
  <c r="F2379" i="4"/>
  <c r="I2379" i="4"/>
  <c r="M2379" i="4"/>
  <c r="O2379" i="4"/>
  <c r="Q2379" i="4"/>
  <c r="S2379" i="4"/>
  <c r="U2379" i="4"/>
  <c r="B2380" i="4"/>
  <c r="F2380" i="4"/>
  <c r="I2380" i="4"/>
  <c r="M2380" i="4"/>
  <c r="O2380" i="4"/>
  <c r="Q2380" i="4"/>
  <c r="S2380" i="4"/>
  <c r="U2380" i="4"/>
  <c r="B2381" i="4"/>
  <c r="F2381" i="4"/>
  <c r="I2381" i="4"/>
  <c r="M2381" i="4"/>
  <c r="O2381" i="4"/>
  <c r="Q2381" i="4"/>
  <c r="S2381" i="4"/>
  <c r="U2381" i="4"/>
  <c r="B2382" i="4"/>
  <c r="F2382" i="4"/>
  <c r="I2382" i="4"/>
  <c r="M2382" i="4"/>
  <c r="O2382" i="4"/>
  <c r="Q2382" i="4"/>
  <c r="S2382" i="4"/>
  <c r="U2382" i="4"/>
  <c r="B2383" i="4"/>
  <c r="F2383" i="4"/>
  <c r="I2383" i="4"/>
  <c r="M2383" i="4"/>
  <c r="O2383" i="4"/>
  <c r="Q2383" i="4"/>
  <c r="S2383" i="4"/>
  <c r="U2383" i="4"/>
  <c r="B2384" i="4"/>
  <c r="F2384" i="4"/>
  <c r="I2384" i="4"/>
  <c r="M2384" i="4"/>
  <c r="O2384" i="4"/>
  <c r="Q2384" i="4"/>
  <c r="S2384" i="4"/>
  <c r="U2384" i="4"/>
  <c r="B2385" i="4"/>
  <c r="F2385" i="4"/>
  <c r="I2385" i="4"/>
  <c r="M2385" i="4"/>
  <c r="O2385" i="4"/>
  <c r="Q2385" i="4"/>
  <c r="S2385" i="4"/>
  <c r="U2385" i="4"/>
  <c r="B2386" i="4"/>
  <c r="F2386" i="4"/>
  <c r="I2386" i="4"/>
  <c r="M2386" i="4"/>
  <c r="O2386" i="4"/>
  <c r="Q2386" i="4"/>
  <c r="S2386" i="4"/>
  <c r="U2386" i="4"/>
  <c r="B2387" i="4"/>
  <c r="F2387" i="4"/>
  <c r="I2387" i="4"/>
  <c r="M2387" i="4"/>
  <c r="O2387" i="4"/>
  <c r="Q2387" i="4"/>
  <c r="S2387" i="4"/>
  <c r="U2387" i="4"/>
  <c r="B2388" i="4"/>
  <c r="F2388" i="4"/>
  <c r="I2388" i="4"/>
  <c r="M2388" i="4"/>
  <c r="O2388" i="4"/>
  <c r="Q2388" i="4"/>
  <c r="S2388" i="4"/>
  <c r="U2388" i="4"/>
  <c r="B2389" i="4"/>
  <c r="F2389" i="4"/>
  <c r="I2389" i="4"/>
  <c r="M2389" i="4"/>
  <c r="O2389" i="4"/>
  <c r="Q2389" i="4"/>
  <c r="S2389" i="4"/>
  <c r="U2389" i="4"/>
  <c r="B2390" i="4"/>
  <c r="F2390" i="4"/>
  <c r="I2390" i="4"/>
  <c r="M2390" i="4"/>
  <c r="O2390" i="4"/>
  <c r="Q2390" i="4"/>
  <c r="S2390" i="4"/>
  <c r="U2390" i="4"/>
  <c r="B2391" i="4"/>
  <c r="F2391" i="4"/>
  <c r="I2391" i="4"/>
  <c r="M2391" i="4"/>
  <c r="O2391" i="4"/>
  <c r="Q2391" i="4"/>
  <c r="S2391" i="4"/>
  <c r="U2391" i="4"/>
  <c r="B2392" i="4"/>
  <c r="F2392" i="4"/>
  <c r="I2392" i="4"/>
  <c r="M2392" i="4"/>
  <c r="O2392" i="4"/>
  <c r="Q2392" i="4"/>
  <c r="S2392" i="4"/>
  <c r="U2392" i="4"/>
  <c r="B2393" i="4"/>
  <c r="F2393" i="4"/>
  <c r="I2393" i="4"/>
  <c r="M2393" i="4"/>
  <c r="O2393" i="4"/>
  <c r="Q2393" i="4"/>
  <c r="S2393" i="4"/>
  <c r="U2393" i="4"/>
  <c r="B2394" i="4"/>
  <c r="F2394" i="4"/>
  <c r="I2394" i="4"/>
  <c r="M2394" i="4"/>
  <c r="O2394" i="4"/>
  <c r="Q2394" i="4"/>
  <c r="S2394" i="4"/>
  <c r="U2394" i="4"/>
  <c r="B2395" i="4"/>
  <c r="F2395" i="4"/>
  <c r="I2395" i="4"/>
  <c r="M2395" i="4"/>
  <c r="O2395" i="4"/>
  <c r="Q2395" i="4"/>
  <c r="S2395" i="4"/>
  <c r="U2395" i="4"/>
  <c r="B2396" i="4"/>
  <c r="F2396" i="4"/>
  <c r="I2396" i="4"/>
  <c r="M2396" i="4"/>
  <c r="O2396" i="4"/>
  <c r="Q2396" i="4"/>
  <c r="S2396" i="4"/>
  <c r="U2396" i="4"/>
  <c r="B2397" i="4"/>
  <c r="F2397" i="4"/>
  <c r="I2397" i="4"/>
  <c r="M2397" i="4"/>
  <c r="O2397" i="4"/>
  <c r="Q2397" i="4"/>
  <c r="S2397" i="4"/>
  <c r="U2397" i="4"/>
  <c r="B2398" i="4"/>
  <c r="F2398" i="4"/>
  <c r="I2398" i="4"/>
  <c r="M2398" i="4"/>
  <c r="O2398" i="4"/>
  <c r="Q2398" i="4"/>
  <c r="S2398" i="4"/>
  <c r="U2398" i="4"/>
  <c r="B2399" i="4"/>
  <c r="F2399" i="4"/>
  <c r="I2399" i="4"/>
  <c r="M2399" i="4"/>
  <c r="O2399" i="4"/>
  <c r="Q2399" i="4"/>
  <c r="S2399" i="4"/>
  <c r="U2399" i="4"/>
  <c r="B2400" i="4"/>
  <c r="F2400" i="4"/>
  <c r="I2400" i="4"/>
  <c r="M2400" i="4"/>
  <c r="O2400" i="4"/>
  <c r="Q2400" i="4"/>
  <c r="S2400" i="4"/>
  <c r="U2400" i="4"/>
  <c r="B2401" i="4"/>
  <c r="F2401" i="4"/>
  <c r="I2401" i="4"/>
  <c r="M2401" i="4"/>
  <c r="O2401" i="4"/>
  <c r="Q2401" i="4"/>
  <c r="S2401" i="4"/>
  <c r="U2401" i="4"/>
  <c r="B2402" i="4"/>
  <c r="F2402" i="4"/>
  <c r="I2402" i="4"/>
  <c r="M2402" i="4"/>
  <c r="O2402" i="4"/>
  <c r="Q2402" i="4"/>
  <c r="S2402" i="4"/>
  <c r="U2402" i="4"/>
  <c r="B2403" i="4"/>
  <c r="F2403" i="4"/>
  <c r="I2403" i="4"/>
  <c r="M2403" i="4"/>
  <c r="O2403" i="4"/>
  <c r="Q2403" i="4"/>
  <c r="S2403" i="4"/>
  <c r="U2403" i="4"/>
  <c r="B2404" i="4"/>
  <c r="F2404" i="4"/>
  <c r="I2404" i="4"/>
  <c r="M2404" i="4"/>
  <c r="O2404" i="4"/>
  <c r="Q2404" i="4"/>
  <c r="S2404" i="4"/>
  <c r="U2404" i="4"/>
  <c r="B2405" i="4"/>
  <c r="F2405" i="4"/>
  <c r="I2405" i="4"/>
  <c r="M2405" i="4"/>
  <c r="O2405" i="4"/>
  <c r="Q2405" i="4"/>
  <c r="S2405" i="4"/>
  <c r="U2405" i="4"/>
  <c r="B2406" i="4"/>
  <c r="F2406" i="4"/>
  <c r="I2406" i="4"/>
  <c r="M2406" i="4"/>
  <c r="O2406" i="4"/>
  <c r="Q2406" i="4"/>
  <c r="S2406" i="4"/>
  <c r="U2406" i="4"/>
  <c r="B2407" i="4"/>
  <c r="F2407" i="4"/>
  <c r="I2407" i="4"/>
  <c r="M2407" i="4"/>
  <c r="O2407" i="4"/>
  <c r="Q2407" i="4"/>
  <c r="S2407" i="4"/>
  <c r="U2407" i="4"/>
  <c r="B2408" i="4"/>
  <c r="F2408" i="4"/>
  <c r="I2408" i="4"/>
  <c r="M2408" i="4"/>
  <c r="O2408" i="4"/>
  <c r="Q2408" i="4"/>
  <c r="S2408" i="4"/>
  <c r="U2408" i="4"/>
  <c r="B2409" i="4"/>
  <c r="F2409" i="4"/>
  <c r="I2409" i="4"/>
  <c r="M2409" i="4"/>
  <c r="O2409" i="4"/>
  <c r="Q2409" i="4"/>
  <c r="S2409" i="4"/>
  <c r="U2409" i="4"/>
  <c r="B2410" i="4"/>
  <c r="F2410" i="4"/>
  <c r="I2410" i="4"/>
  <c r="M2410" i="4"/>
  <c r="O2410" i="4"/>
  <c r="Q2410" i="4"/>
  <c r="S2410" i="4"/>
  <c r="U2410" i="4"/>
  <c r="B2411" i="4"/>
  <c r="F2411" i="4"/>
  <c r="I2411" i="4"/>
  <c r="M2411" i="4"/>
  <c r="O2411" i="4"/>
  <c r="Q2411" i="4"/>
  <c r="S2411" i="4"/>
  <c r="U2411" i="4"/>
  <c r="B2412" i="4"/>
  <c r="F2412" i="4"/>
  <c r="I2412" i="4"/>
  <c r="M2412" i="4"/>
  <c r="O2412" i="4"/>
  <c r="Q2412" i="4"/>
  <c r="S2412" i="4"/>
  <c r="U2412" i="4"/>
  <c r="B2413" i="4"/>
  <c r="F2413" i="4"/>
  <c r="I2413" i="4"/>
  <c r="M2413" i="4"/>
  <c r="O2413" i="4"/>
  <c r="Q2413" i="4"/>
  <c r="S2413" i="4"/>
  <c r="U2413" i="4"/>
  <c r="B2414" i="4"/>
  <c r="F2414" i="4"/>
  <c r="I2414" i="4"/>
  <c r="M2414" i="4"/>
  <c r="O2414" i="4"/>
  <c r="Q2414" i="4"/>
  <c r="S2414" i="4"/>
  <c r="U2414" i="4"/>
  <c r="B2415" i="4"/>
  <c r="F2415" i="4"/>
  <c r="I2415" i="4"/>
  <c r="M2415" i="4"/>
  <c r="O2415" i="4"/>
  <c r="Q2415" i="4"/>
  <c r="S2415" i="4"/>
  <c r="U2415" i="4"/>
  <c r="B2416" i="4"/>
  <c r="F2416" i="4"/>
  <c r="I2416" i="4"/>
  <c r="M2416" i="4"/>
  <c r="O2416" i="4"/>
  <c r="Q2416" i="4"/>
  <c r="S2416" i="4"/>
  <c r="U2416" i="4"/>
  <c r="B2417" i="4"/>
  <c r="F2417" i="4"/>
  <c r="I2417" i="4"/>
  <c r="M2417" i="4"/>
  <c r="O2417" i="4"/>
  <c r="Q2417" i="4"/>
  <c r="S2417" i="4"/>
  <c r="U2417" i="4"/>
  <c r="B2418" i="4"/>
  <c r="F2418" i="4"/>
  <c r="I2418" i="4"/>
  <c r="M2418" i="4"/>
  <c r="O2418" i="4"/>
  <c r="Q2418" i="4"/>
  <c r="S2418" i="4"/>
  <c r="U2418" i="4"/>
  <c r="B2419" i="4"/>
  <c r="F2419" i="4"/>
  <c r="I2419" i="4"/>
  <c r="M2419" i="4"/>
  <c r="O2419" i="4"/>
  <c r="Q2419" i="4"/>
  <c r="S2419" i="4"/>
  <c r="U2419" i="4"/>
  <c r="B2420" i="4"/>
  <c r="F2420" i="4"/>
  <c r="I2420" i="4"/>
  <c r="M2420" i="4"/>
  <c r="O2420" i="4"/>
  <c r="Q2420" i="4"/>
  <c r="S2420" i="4"/>
  <c r="U2420" i="4"/>
  <c r="B2421" i="4"/>
  <c r="F2421" i="4"/>
  <c r="I2421" i="4"/>
  <c r="M2421" i="4"/>
  <c r="O2421" i="4"/>
  <c r="Q2421" i="4"/>
  <c r="S2421" i="4"/>
  <c r="U2421" i="4"/>
  <c r="B2422" i="4"/>
  <c r="F2422" i="4"/>
  <c r="I2422" i="4"/>
  <c r="M2422" i="4"/>
  <c r="O2422" i="4"/>
  <c r="Q2422" i="4"/>
  <c r="S2422" i="4"/>
  <c r="U2422" i="4"/>
  <c r="B2423" i="4"/>
  <c r="F2423" i="4"/>
  <c r="I2423" i="4"/>
  <c r="M2423" i="4"/>
  <c r="O2423" i="4"/>
  <c r="Q2423" i="4"/>
  <c r="S2423" i="4"/>
  <c r="U2423" i="4"/>
  <c r="B2424" i="4"/>
  <c r="F2424" i="4"/>
  <c r="I2424" i="4"/>
  <c r="M2424" i="4"/>
  <c r="O2424" i="4"/>
  <c r="Q2424" i="4"/>
  <c r="S2424" i="4"/>
  <c r="U2424" i="4"/>
  <c r="B2425" i="4"/>
  <c r="F2425" i="4"/>
  <c r="I2425" i="4"/>
  <c r="M2425" i="4"/>
  <c r="O2425" i="4"/>
  <c r="Q2425" i="4"/>
  <c r="S2425" i="4"/>
  <c r="U2425" i="4"/>
  <c r="B2426" i="4"/>
  <c r="F2426" i="4"/>
  <c r="I2426" i="4"/>
  <c r="M2426" i="4"/>
  <c r="O2426" i="4"/>
  <c r="Q2426" i="4"/>
  <c r="S2426" i="4"/>
  <c r="U2426" i="4"/>
  <c r="B2427" i="4"/>
  <c r="F2427" i="4"/>
  <c r="I2427" i="4"/>
  <c r="M2427" i="4"/>
  <c r="O2427" i="4"/>
  <c r="Q2427" i="4"/>
  <c r="S2427" i="4"/>
  <c r="U2427" i="4"/>
  <c r="B2428" i="4"/>
  <c r="F2428" i="4"/>
  <c r="I2428" i="4"/>
  <c r="M2428" i="4"/>
  <c r="O2428" i="4"/>
  <c r="Q2428" i="4"/>
  <c r="S2428" i="4"/>
  <c r="U2428" i="4"/>
  <c r="B2429" i="4"/>
  <c r="F2429" i="4"/>
  <c r="I2429" i="4"/>
  <c r="M2429" i="4"/>
  <c r="O2429" i="4"/>
  <c r="Q2429" i="4"/>
  <c r="S2429" i="4"/>
  <c r="U2429" i="4"/>
  <c r="B2430" i="4"/>
  <c r="F2430" i="4"/>
  <c r="I2430" i="4"/>
  <c r="M2430" i="4"/>
  <c r="O2430" i="4"/>
  <c r="Q2430" i="4"/>
  <c r="S2430" i="4"/>
  <c r="U2430" i="4"/>
  <c r="B2431" i="4"/>
  <c r="F2431" i="4"/>
  <c r="I2431" i="4"/>
  <c r="M2431" i="4"/>
  <c r="O2431" i="4"/>
  <c r="Q2431" i="4"/>
  <c r="S2431" i="4"/>
  <c r="U2431" i="4"/>
  <c r="B2432" i="4"/>
  <c r="F2432" i="4"/>
  <c r="I2432" i="4"/>
  <c r="M2432" i="4"/>
  <c r="O2432" i="4"/>
  <c r="Q2432" i="4"/>
  <c r="S2432" i="4"/>
  <c r="U2432" i="4"/>
  <c r="B2433" i="4"/>
  <c r="F2433" i="4"/>
  <c r="I2433" i="4"/>
  <c r="M2433" i="4"/>
  <c r="O2433" i="4"/>
  <c r="Q2433" i="4"/>
  <c r="S2433" i="4"/>
  <c r="U2433" i="4"/>
  <c r="B2434" i="4"/>
  <c r="F2434" i="4"/>
  <c r="I2434" i="4"/>
  <c r="M2434" i="4"/>
  <c r="O2434" i="4"/>
  <c r="Q2434" i="4"/>
  <c r="S2434" i="4"/>
  <c r="U2434" i="4"/>
  <c r="B2435" i="4"/>
  <c r="F2435" i="4"/>
  <c r="I2435" i="4"/>
  <c r="M2435" i="4"/>
  <c r="O2435" i="4"/>
  <c r="Q2435" i="4"/>
  <c r="S2435" i="4"/>
  <c r="U2435" i="4"/>
  <c r="B2436" i="4"/>
  <c r="F2436" i="4"/>
  <c r="I2436" i="4"/>
  <c r="M2436" i="4"/>
  <c r="O2436" i="4"/>
  <c r="Q2436" i="4"/>
  <c r="S2436" i="4"/>
  <c r="U2436" i="4"/>
  <c r="B2437" i="4"/>
  <c r="F2437" i="4"/>
  <c r="I2437" i="4"/>
  <c r="M2437" i="4"/>
  <c r="O2437" i="4"/>
  <c r="Q2437" i="4"/>
  <c r="S2437" i="4"/>
  <c r="U2437" i="4"/>
  <c r="B2438" i="4"/>
  <c r="F2438" i="4"/>
  <c r="I2438" i="4"/>
  <c r="M2438" i="4"/>
  <c r="O2438" i="4"/>
  <c r="Q2438" i="4"/>
  <c r="S2438" i="4"/>
  <c r="U2438" i="4"/>
  <c r="B2439" i="4"/>
  <c r="F2439" i="4"/>
  <c r="I2439" i="4"/>
  <c r="M2439" i="4"/>
  <c r="O2439" i="4"/>
  <c r="Q2439" i="4"/>
  <c r="S2439" i="4"/>
  <c r="U2439" i="4"/>
  <c r="B2440" i="4"/>
  <c r="F2440" i="4"/>
  <c r="I2440" i="4"/>
  <c r="M2440" i="4"/>
  <c r="O2440" i="4"/>
  <c r="Q2440" i="4"/>
  <c r="S2440" i="4"/>
  <c r="U2440" i="4"/>
  <c r="B2441" i="4"/>
  <c r="F2441" i="4"/>
  <c r="I2441" i="4"/>
  <c r="M2441" i="4"/>
  <c r="O2441" i="4"/>
  <c r="Q2441" i="4"/>
  <c r="S2441" i="4"/>
  <c r="U2441" i="4"/>
  <c r="B2442" i="4"/>
  <c r="F2442" i="4"/>
  <c r="I2442" i="4"/>
  <c r="M2442" i="4"/>
  <c r="O2442" i="4"/>
  <c r="Q2442" i="4"/>
  <c r="S2442" i="4"/>
  <c r="U2442" i="4"/>
  <c r="B2443" i="4"/>
  <c r="F2443" i="4"/>
  <c r="I2443" i="4"/>
  <c r="M2443" i="4"/>
  <c r="O2443" i="4"/>
  <c r="Q2443" i="4"/>
  <c r="S2443" i="4"/>
  <c r="U2443" i="4"/>
  <c r="B2444" i="4"/>
  <c r="F2444" i="4"/>
  <c r="I2444" i="4"/>
  <c r="M2444" i="4"/>
  <c r="O2444" i="4"/>
  <c r="Q2444" i="4"/>
  <c r="S2444" i="4"/>
  <c r="U2444" i="4"/>
  <c r="B2445" i="4"/>
  <c r="F2445" i="4"/>
  <c r="I2445" i="4"/>
  <c r="M2445" i="4"/>
  <c r="O2445" i="4"/>
  <c r="Q2445" i="4"/>
  <c r="S2445" i="4"/>
  <c r="U2445" i="4"/>
  <c r="B2446" i="4"/>
  <c r="F2446" i="4"/>
  <c r="I2446" i="4"/>
  <c r="M2446" i="4"/>
  <c r="O2446" i="4"/>
  <c r="Q2446" i="4"/>
  <c r="S2446" i="4"/>
  <c r="U2446" i="4"/>
  <c r="B2447" i="4"/>
  <c r="F2447" i="4"/>
  <c r="I2447" i="4"/>
  <c r="M2447" i="4"/>
  <c r="O2447" i="4"/>
  <c r="Q2447" i="4"/>
  <c r="S2447" i="4"/>
  <c r="U2447" i="4"/>
  <c r="B2448" i="4"/>
  <c r="F2448" i="4"/>
  <c r="I2448" i="4"/>
  <c r="M2448" i="4"/>
  <c r="O2448" i="4"/>
  <c r="Q2448" i="4"/>
  <c r="S2448" i="4"/>
  <c r="U2448" i="4"/>
  <c r="B2449" i="4"/>
  <c r="F2449" i="4"/>
  <c r="I2449" i="4"/>
  <c r="M2449" i="4"/>
  <c r="O2449" i="4"/>
  <c r="Q2449" i="4"/>
  <c r="S2449" i="4"/>
  <c r="U2449" i="4"/>
  <c r="B2450" i="4"/>
  <c r="F2450" i="4"/>
  <c r="I2450" i="4"/>
  <c r="M2450" i="4"/>
  <c r="O2450" i="4"/>
  <c r="Q2450" i="4"/>
  <c r="S2450" i="4"/>
  <c r="U2450" i="4"/>
  <c r="B2451" i="4"/>
  <c r="F2451" i="4"/>
  <c r="I2451" i="4"/>
  <c r="M2451" i="4"/>
  <c r="O2451" i="4"/>
  <c r="Q2451" i="4"/>
  <c r="S2451" i="4"/>
  <c r="U2451" i="4"/>
  <c r="B2452" i="4"/>
  <c r="F2452" i="4"/>
  <c r="I2452" i="4"/>
  <c r="M2452" i="4"/>
  <c r="O2452" i="4"/>
  <c r="Q2452" i="4"/>
  <c r="S2452" i="4"/>
  <c r="U2452" i="4"/>
  <c r="B2453" i="4"/>
  <c r="F2453" i="4"/>
  <c r="I2453" i="4"/>
  <c r="M2453" i="4"/>
  <c r="O2453" i="4"/>
  <c r="Q2453" i="4"/>
  <c r="S2453" i="4"/>
  <c r="U2453" i="4"/>
  <c r="B2454" i="4"/>
  <c r="F2454" i="4"/>
  <c r="I2454" i="4"/>
  <c r="M2454" i="4"/>
  <c r="O2454" i="4"/>
  <c r="Q2454" i="4"/>
  <c r="S2454" i="4"/>
  <c r="U2454" i="4"/>
  <c r="B2455" i="4"/>
  <c r="F2455" i="4"/>
  <c r="I2455" i="4"/>
  <c r="M2455" i="4"/>
  <c r="O2455" i="4"/>
  <c r="Q2455" i="4"/>
  <c r="S2455" i="4"/>
  <c r="U2455" i="4"/>
  <c r="B2456" i="4"/>
  <c r="F2456" i="4"/>
  <c r="I2456" i="4"/>
  <c r="M2456" i="4"/>
  <c r="O2456" i="4"/>
  <c r="Q2456" i="4"/>
  <c r="S2456" i="4"/>
  <c r="U2456" i="4"/>
  <c r="B2457" i="4"/>
  <c r="F2457" i="4"/>
  <c r="I2457" i="4"/>
  <c r="M2457" i="4"/>
  <c r="O2457" i="4"/>
  <c r="Q2457" i="4"/>
  <c r="S2457" i="4"/>
  <c r="U2457" i="4"/>
  <c r="B2458" i="4"/>
  <c r="F2458" i="4"/>
  <c r="I2458" i="4"/>
  <c r="M2458" i="4"/>
  <c r="O2458" i="4"/>
  <c r="Q2458" i="4"/>
  <c r="S2458" i="4"/>
  <c r="U2458" i="4"/>
  <c r="B2459" i="4"/>
  <c r="F2459" i="4"/>
  <c r="I2459" i="4"/>
  <c r="M2459" i="4"/>
  <c r="O2459" i="4"/>
  <c r="Q2459" i="4"/>
  <c r="S2459" i="4"/>
  <c r="U2459" i="4"/>
  <c r="B2460" i="4"/>
  <c r="F2460" i="4"/>
  <c r="I2460" i="4"/>
  <c r="M2460" i="4"/>
  <c r="O2460" i="4"/>
  <c r="Q2460" i="4"/>
  <c r="S2460" i="4"/>
  <c r="U2460" i="4"/>
  <c r="B2461" i="4"/>
  <c r="F2461" i="4"/>
  <c r="I2461" i="4"/>
  <c r="M2461" i="4"/>
  <c r="O2461" i="4"/>
  <c r="Q2461" i="4"/>
  <c r="S2461" i="4"/>
  <c r="U2461" i="4"/>
  <c r="B2462" i="4"/>
  <c r="F2462" i="4"/>
  <c r="I2462" i="4"/>
  <c r="M2462" i="4"/>
  <c r="O2462" i="4"/>
  <c r="Q2462" i="4"/>
  <c r="S2462" i="4"/>
  <c r="U2462" i="4"/>
  <c r="B2463" i="4"/>
  <c r="F2463" i="4"/>
  <c r="I2463" i="4"/>
  <c r="M2463" i="4"/>
  <c r="O2463" i="4"/>
  <c r="Q2463" i="4"/>
  <c r="S2463" i="4"/>
  <c r="U2463" i="4"/>
  <c r="B2464" i="4"/>
  <c r="F2464" i="4"/>
  <c r="I2464" i="4"/>
  <c r="M2464" i="4"/>
  <c r="O2464" i="4"/>
  <c r="Q2464" i="4"/>
  <c r="S2464" i="4"/>
  <c r="U2464" i="4"/>
  <c r="B2465" i="4"/>
  <c r="F2465" i="4"/>
  <c r="I2465" i="4"/>
  <c r="M2465" i="4"/>
  <c r="O2465" i="4"/>
  <c r="Q2465" i="4"/>
  <c r="S2465" i="4"/>
  <c r="U2465" i="4"/>
  <c r="B2466" i="4"/>
  <c r="F2466" i="4"/>
  <c r="I2466" i="4"/>
  <c r="M2466" i="4"/>
  <c r="O2466" i="4"/>
  <c r="Q2466" i="4"/>
  <c r="S2466" i="4"/>
  <c r="U2466" i="4"/>
  <c r="B2467" i="4"/>
  <c r="F2467" i="4"/>
  <c r="I2467" i="4"/>
  <c r="M2467" i="4"/>
  <c r="O2467" i="4"/>
  <c r="Q2467" i="4"/>
  <c r="S2467" i="4"/>
  <c r="U2467" i="4"/>
  <c r="B2468" i="4"/>
  <c r="F2468" i="4"/>
  <c r="I2468" i="4"/>
  <c r="M2468" i="4"/>
  <c r="O2468" i="4"/>
  <c r="Q2468" i="4"/>
  <c r="S2468" i="4"/>
  <c r="U2468" i="4"/>
  <c r="B2469" i="4"/>
  <c r="F2469" i="4"/>
  <c r="I2469" i="4"/>
  <c r="M2469" i="4"/>
  <c r="O2469" i="4"/>
  <c r="Q2469" i="4"/>
  <c r="S2469" i="4"/>
  <c r="U2469" i="4"/>
  <c r="B2470" i="4"/>
  <c r="F2470" i="4"/>
  <c r="I2470" i="4"/>
  <c r="M2470" i="4"/>
  <c r="O2470" i="4"/>
  <c r="Q2470" i="4"/>
  <c r="S2470" i="4"/>
  <c r="U2470" i="4"/>
  <c r="B2471" i="4"/>
  <c r="F2471" i="4"/>
  <c r="I2471" i="4"/>
  <c r="M2471" i="4"/>
  <c r="O2471" i="4"/>
  <c r="Q2471" i="4"/>
  <c r="S2471" i="4"/>
  <c r="U2471" i="4"/>
  <c r="B2472" i="4"/>
  <c r="F2472" i="4"/>
  <c r="I2472" i="4"/>
  <c r="M2472" i="4"/>
  <c r="O2472" i="4"/>
  <c r="Q2472" i="4"/>
  <c r="S2472" i="4"/>
  <c r="U2472" i="4"/>
  <c r="B2473" i="4"/>
  <c r="F2473" i="4"/>
  <c r="I2473" i="4"/>
  <c r="M2473" i="4"/>
  <c r="O2473" i="4"/>
  <c r="Q2473" i="4"/>
  <c r="S2473" i="4"/>
  <c r="U2473" i="4"/>
  <c r="B2474" i="4"/>
  <c r="F2474" i="4"/>
  <c r="I2474" i="4"/>
  <c r="M2474" i="4"/>
  <c r="O2474" i="4"/>
  <c r="Q2474" i="4"/>
  <c r="S2474" i="4"/>
  <c r="U2474" i="4"/>
  <c r="B2475" i="4"/>
  <c r="F2475" i="4"/>
  <c r="I2475" i="4"/>
  <c r="M2475" i="4"/>
  <c r="O2475" i="4"/>
  <c r="Q2475" i="4"/>
  <c r="S2475" i="4"/>
  <c r="U2475" i="4"/>
  <c r="B2476" i="4"/>
  <c r="F2476" i="4"/>
  <c r="I2476" i="4"/>
  <c r="M2476" i="4"/>
  <c r="O2476" i="4"/>
  <c r="Q2476" i="4"/>
  <c r="S2476" i="4"/>
  <c r="U2476" i="4"/>
  <c r="B2477" i="4"/>
  <c r="F2477" i="4"/>
  <c r="I2477" i="4"/>
  <c r="M2477" i="4"/>
  <c r="O2477" i="4"/>
  <c r="Q2477" i="4"/>
  <c r="S2477" i="4"/>
  <c r="U2477" i="4"/>
  <c r="B2478" i="4"/>
  <c r="F2478" i="4"/>
  <c r="I2478" i="4"/>
  <c r="M2478" i="4"/>
  <c r="O2478" i="4"/>
  <c r="Q2478" i="4"/>
  <c r="S2478" i="4"/>
  <c r="U2478" i="4"/>
  <c r="B2479" i="4"/>
  <c r="F2479" i="4"/>
  <c r="I2479" i="4"/>
  <c r="M2479" i="4"/>
  <c r="O2479" i="4"/>
  <c r="Q2479" i="4"/>
  <c r="S2479" i="4"/>
  <c r="U2479" i="4"/>
  <c r="B2480" i="4"/>
  <c r="F2480" i="4"/>
  <c r="I2480" i="4"/>
  <c r="M2480" i="4"/>
  <c r="O2480" i="4"/>
  <c r="Q2480" i="4"/>
  <c r="S2480" i="4"/>
  <c r="U2480" i="4"/>
  <c r="B2481" i="4"/>
  <c r="F2481" i="4"/>
  <c r="I2481" i="4"/>
  <c r="M2481" i="4"/>
  <c r="O2481" i="4"/>
  <c r="Q2481" i="4"/>
  <c r="S2481" i="4"/>
  <c r="U2481" i="4"/>
  <c r="B2482" i="4"/>
  <c r="F2482" i="4"/>
  <c r="I2482" i="4"/>
  <c r="M2482" i="4"/>
  <c r="O2482" i="4"/>
  <c r="Q2482" i="4"/>
  <c r="S2482" i="4"/>
  <c r="U2482" i="4"/>
  <c r="B2483" i="4"/>
  <c r="F2483" i="4"/>
  <c r="I2483" i="4"/>
  <c r="M2483" i="4"/>
  <c r="O2483" i="4"/>
  <c r="Q2483" i="4"/>
  <c r="S2483" i="4"/>
  <c r="U2483" i="4"/>
  <c r="B2484" i="4"/>
  <c r="F2484" i="4"/>
  <c r="I2484" i="4"/>
  <c r="M2484" i="4"/>
  <c r="O2484" i="4"/>
  <c r="Q2484" i="4"/>
  <c r="S2484" i="4"/>
  <c r="U2484" i="4"/>
  <c r="B2485" i="4"/>
  <c r="F2485" i="4"/>
  <c r="I2485" i="4"/>
  <c r="M2485" i="4"/>
  <c r="O2485" i="4"/>
  <c r="Q2485" i="4"/>
  <c r="S2485" i="4"/>
  <c r="U2485" i="4"/>
  <c r="B2486" i="4"/>
  <c r="F2486" i="4"/>
  <c r="I2486" i="4"/>
  <c r="M2486" i="4"/>
  <c r="O2486" i="4"/>
  <c r="Q2486" i="4"/>
  <c r="S2486" i="4"/>
  <c r="U2486" i="4"/>
  <c r="B2487" i="4"/>
  <c r="F2487" i="4"/>
  <c r="I2487" i="4"/>
  <c r="M2487" i="4"/>
  <c r="O2487" i="4"/>
  <c r="Q2487" i="4"/>
  <c r="S2487" i="4"/>
  <c r="U2487" i="4"/>
  <c r="B2488" i="4"/>
  <c r="F2488" i="4"/>
  <c r="I2488" i="4"/>
  <c r="M2488" i="4"/>
  <c r="O2488" i="4"/>
  <c r="Q2488" i="4"/>
  <c r="S2488" i="4"/>
  <c r="U2488" i="4"/>
  <c r="B2489" i="4"/>
  <c r="F2489" i="4"/>
  <c r="I2489" i="4"/>
  <c r="M2489" i="4"/>
  <c r="O2489" i="4"/>
  <c r="Q2489" i="4"/>
  <c r="S2489" i="4"/>
  <c r="U2489" i="4"/>
  <c r="B2490" i="4"/>
  <c r="F2490" i="4"/>
  <c r="I2490" i="4"/>
  <c r="M2490" i="4"/>
  <c r="O2490" i="4"/>
  <c r="Q2490" i="4"/>
  <c r="S2490" i="4"/>
  <c r="U2490" i="4"/>
  <c r="B2491" i="4"/>
  <c r="F2491" i="4"/>
  <c r="I2491" i="4"/>
  <c r="M2491" i="4"/>
  <c r="O2491" i="4"/>
  <c r="Q2491" i="4"/>
  <c r="S2491" i="4"/>
  <c r="U2491" i="4"/>
  <c r="B2492" i="4"/>
  <c r="F2492" i="4"/>
  <c r="I2492" i="4"/>
  <c r="M2492" i="4"/>
  <c r="O2492" i="4"/>
  <c r="Q2492" i="4"/>
  <c r="S2492" i="4"/>
  <c r="U2492" i="4"/>
  <c r="B2493" i="4"/>
  <c r="F2493" i="4"/>
  <c r="I2493" i="4"/>
  <c r="M2493" i="4"/>
  <c r="O2493" i="4"/>
  <c r="Q2493" i="4"/>
  <c r="S2493" i="4"/>
  <c r="U2493" i="4"/>
  <c r="B2494" i="4"/>
  <c r="F2494" i="4"/>
  <c r="I2494" i="4"/>
  <c r="M2494" i="4"/>
  <c r="O2494" i="4"/>
  <c r="Q2494" i="4"/>
  <c r="S2494" i="4"/>
  <c r="U2494" i="4"/>
  <c r="B2495" i="4"/>
  <c r="F2495" i="4"/>
  <c r="I2495" i="4"/>
  <c r="M2495" i="4"/>
  <c r="O2495" i="4"/>
  <c r="Q2495" i="4"/>
  <c r="S2495" i="4"/>
  <c r="U2495" i="4"/>
  <c r="B2496" i="4"/>
  <c r="F2496" i="4"/>
  <c r="I2496" i="4"/>
  <c r="M2496" i="4"/>
  <c r="O2496" i="4"/>
  <c r="Q2496" i="4"/>
  <c r="S2496" i="4"/>
  <c r="U2496" i="4"/>
  <c r="B2497" i="4"/>
  <c r="F2497" i="4"/>
  <c r="I2497" i="4"/>
  <c r="M2497" i="4"/>
  <c r="O2497" i="4"/>
  <c r="Q2497" i="4"/>
  <c r="S2497" i="4"/>
  <c r="U2497" i="4"/>
  <c r="B2498" i="4"/>
  <c r="F2498" i="4"/>
  <c r="I2498" i="4"/>
  <c r="M2498" i="4"/>
  <c r="O2498" i="4"/>
  <c r="Q2498" i="4"/>
  <c r="S2498" i="4"/>
  <c r="U2498" i="4"/>
  <c r="B2499" i="4"/>
  <c r="F2499" i="4"/>
  <c r="I2499" i="4"/>
  <c r="M2499" i="4"/>
  <c r="O2499" i="4"/>
  <c r="Q2499" i="4"/>
  <c r="S2499" i="4"/>
  <c r="U2499" i="4"/>
  <c r="B2500" i="4"/>
  <c r="F2500" i="4"/>
  <c r="I2500" i="4"/>
  <c r="M2500" i="4"/>
  <c r="O2500" i="4"/>
  <c r="Q2500" i="4"/>
  <c r="S2500" i="4"/>
  <c r="U2500" i="4"/>
  <c r="B2501" i="4"/>
  <c r="F2501" i="4"/>
  <c r="I2501" i="4"/>
  <c r="M2501" i="4"/>
  <c r="O2501" i="4"/>
  <c r="Q2501" i="4"/>
  <c r="S2501" i="4"/>
  <c r="U2501" i="4"/>
  <c r="B2502" i="4"/>
  <c r="F2502" i="4"/>
  <c r="I2502" i="4"/>
  <c r="M2502" i="4"/>
  <c r="O2502" i="4"/>
  <c r="Q2502" i="4"/>
  <c r="S2502" i="4"/>
  <c r="U2502" i="4"/>
  <c r="B2503" i="4"/>
  <c r="F2503" i="4"/>
  <c r="I2503" i="4"/>
  <c r="M2503" i="4"/>
  <c r="O2503" i="4"/>
  <c r="Q2503" i="4"/>
  <c r="S2503" i="4"/>
  <c r="U2503" i="4"/>
  <c r="B2504" i="4"/>
  <c r="F2504" i="4"/>
  <c r="I2504" i="4"/>
  <c r="M2504" i="4"/>
  <c r="O2504" i="4"/>
  <c r="Q2504" i="4"/>
  <c r="S2504" i="4"/>
  <c r="U2504" i="4"/>
  <c r="B2505" i="4"/>
  <c r="F2505" i="4"/>
  <c r="I2505" i="4"/>
  <c r="M2505" i="4"/>
  <c r="O2505" i="4"/>
  <c r="Q2505" i="4"/>
  <c r="S2505" i="4"/>
  <c r="U2505" i="4"/>
  <c r="B2506" i="4"/>
  <c r="F2506" i="4"/>
  <c r="I2506" i="4"/>
  <c r="M2506" i="4"/>
  <c r="O2506" i="4"/>
  <c r="Q2506" i="4"/>
  <c r="S2506" i="4"/>
  <c r="U2506" i="4"/>
  <c r="B2507" i="4"/>
  <c r="F2507" i="4"/>
  <c r="I2507" i="4"/>
  <c r="M2507" i="4"/>
  <c r="O2507" i="4"/>
  <c r="Q2507" i="4"/>
  <c r="S2507" i="4"/>
  <c r="U2507" i="4"/>
  <c r="B2508" i="4"/>
  <c r="F2508" i="4"/>
  <c r="I2508" i="4"/>
  <c r="M2508" i="4"/>
  <c r="O2508" i="4"/>
  <c r="Q2508" i="4"/>
  <c r="S2508" i="4"/>
  <c r="U2508" i="4"/>
  <c r="B2509" i="4"/>
  <c r="F2509" i="4"/>
  <c r="I2509" i="4"/>
  <c r="M2509" i="4"/>
  <c r="O2509" i="4"/>
  <c r="Q2509" i="4"/>
  <c r="S2509" i="4"/>
  <c r="U2509" i="4"/>
  <c r="B2510" i="4"/>
  <c r="F2510" i="4"/>
  <c r="I2510" i="4"/>
  <c r="M2510" i="4"/>
  <c r="O2510" i="4"/>
  <c r="Q2510" i="4"/>
  <c r="S2510" i="4"/>
  <c r="U2510" i="4"/>
  <c r="B2511" i="4"/>
  <c r="F2511" i="4"/>
  <c r="I2511" i="4"/>
  <c r="M2511" i="4"/>
  <c r="O2511" i="4"/>
  <c r="Q2511" i="4"/>
  <c r="S2511" i="4"/>
  <c r="U2511" i="4"/>
  <c r="B2512" i="4"/>
  <c r="F2512" i="4"/>
  <c r="I2512" i="4"/>
  <c r="M2512" i="4"/>
  <c r="O2512" i="4"/>
  <c r="Q2512" i="4"/>
  <c r="S2512" i="4"/>
  <c r="U2512" i="4"/>
  <c r="B2513" i="4"/>
  <c r="F2513" i="4"/>
  <c r="I2513" i="4"/>
  <c r="M2513" i="4"/>
  <c r="O2513" i="4"/>
  <c r="Q2513" i="4"/>
  <c r="S2513" i="4"/>
  <c r="U2513" i="4"/>
  <c r="B2514" i="4"/>
  <c r="F2514" i="4"/>
  <c r="I2514" i="4"/>
  <c r="M2514" i="4"/>
  <c r="O2514" i="4"/>
  <c r="Q2514" i="4"/>
  <c r="S2514" i="4"/>
  <c r="U2514" i="4"/>
  <c r="B2515" i="4"/>
  <c r="F2515" i="4"/>
  <c r="I2515" i="4"/>
  <c r="M2515" i="4"/>
  <c r="O2515" i="4"/>
  <c r="Q2515" i="4"/>
  <c r="S2515" i="4"/>
  <c r="U2515" i="4"/>
  <c r="B2516" i="4"/>
  <c r="F2516" i="4"/>
  <c r="I2516" i="4"/>
  <c r="M2516" i="4"/>
  <c r="O2516" i="4"/>
  <c r="Q2516" i="4"/>
  <c r="S2516" i="4"/>
  <c r="U2516" i="4"/>
  <c r="B2517" i="4"/>
  <c r="F2517" i="4"/>
  <c r="I2517" i="4"/>
  <c r="M2517" i="4"/>
  <c r="O2517" i="4"/>
  <c r="Q2517" i="4"/>
  <c r="S2517" i="4"/>
  <c r="U2517" i="4"/>
  <c r="B2518" i="4"/>
  <c r="F2518" i="4"/>
  <c r="I2518" i="4"/>
  <c r="M2518" i="4"/>
  <c r="O2518" i="4"/>
  <c r="Q2518" i="4"/>
  <c r="S2518" i="4"/>
  <c r="U2518" i="4"/>
  <c r="B2519" i="4"/>
  <c r="F2519" i="4"/>
  <c r="I2519" i="4"/>
  <c r="M2519" i="4"/>
  <c r="O2519" i="4"/>
  <c r="Q2519" i="4"/>
  <c r="S2519" i="4"/>
  <c r="U2519" i="4"/>
  <c r="B2520" i="4"/>
  <c r="F2520" i="4"/>
  <c r="I2520" i="4"/>
  <c r="M2520" i="4"/>
  <c r="O2520" i="4"/>
  <c r="Q2520" i="4"/>
  <c r="S2520" i="4"/>
  <c r="U2520" i="4"/>
  <c r="B2521" i="4"/>
  <c r="F2521" i="4"/>
  <c r="I2521" i="4"/>
  <c r="M2521" i="4"/>
  <c r="O2521" i="4"/>
  <c r="Q2521" i="4"/>
  <c r="S2521" i="4"/>
  <c r="U2521" i="4"/>
  <c r="B2522" i="4"/>
  <c r="F2522" i="4"/>
  <c r="I2522" i="4"/>
  <c r="M2522" i="4"/>
  <c r="O2522" i="4"/>
  <c r="Q2522" i="4"/>
  <c r="S2522" i="4"/>
  <c r="U2522" i="4"/>
  <c r="B2523" i="4"/>
  <c r="F2523" i="4"/>
  <c r="I2523" i="4"/>
  <c r="M2523" i="4"/>
  <c r="O2523" i="4"/>
  <c r="Q2523" i="4"/>
  <c r="S2523" i="4"/>
  <c r="U2523" i="4"/>
  <c r="B2524" i="4"/>
  <c r="F2524" i="4"/>
  <c r="I2524" i="4"/>
  <c r="M2524" i="4"/>
  <c r="O2524" i="4"/>
  <c r="Q2524" i="4"/>
  <c r="S2524" i="4"/>
  <c r="U2524" i="4"/>
  <c r="B2525" i="4"/>
  <c r="F2525" i="4"/>
  <c r="I2525" i="4"/>
  <c r="M2525" i="4"/>
  <c r="O2525" i="4"/>
  <c r="Q2525" i="4"/>
  <c r="S2525" i="4"/>
  <c r="U2525" i="4"/>
  <c r="B2526" i="4"/>
  <c r="F2526" i="4"/>
  <c r="I2526" i="4"/>
  <c r="M2526" i="4"/>
  <c r="O2526" i="4"/>
  <c r="Q2526" i="4"/>
  <c r="S2526" i="4"/>
  <c r="U2526" i="4"/>
  <c r="B2527" i="4"/>
  <c r="F2527" i="4"/>
  <c r="I2527" i="4"/>
  <c r="M2527" i="4"/>
  <c r="O2527" i="4"/>
  <c r="Q2527" i="4"/>
  <c r="S2527" i="4"/>
  <c r="U2527" i="4"/>
  <c r="B2528" i="4"/>
  <c r="F2528" i="4"/>
  <c r="I2528" i="4"/>
  <c r="M2528" i="4"/>
  <c r="O2528" i="4"/>
  <c r="Q2528" i="4"/>
  <c r="S2528" i="4"/>
  <c r="U2528" i="4"/>
  <c r="B2529" i="4"/>
  <c r="F2529" i="4"/>
  <c r="I2529" i="4"/>
  <c r="M2529" i="4"/>
  <c r="O2529" i="4"/>
  <c r="Q2529" i="4"/>
  <c r="S2529" i="4"/>
  <c r="U2529" i="4"/>
  <c r="B2530" i="4"/>
  <c r="F2530" i="4"/>
  <c r="I2530" i="4"/>
  <c r="M2530" i="4"/>
  <c r="O2530" i="4"/>
  <c r="Q2530" i="4"/>
  <c r="S2530" i="4"/>
  <c r="U2530" i="4"/>
  <c r="B2531" i="4"/>
  <c r="F2531" i="4"/>
  <c r="I2531" i="4"/>
  <c r="M2531" i="4"/>
  <c r="O2531" i="4"/>
  <c r="Q2531" i="4"/>
  <c r="S2531" i="4"/>
  <c r="U2531" i="4"/>
  <c r="B2532" i="4"/>
  <c r="F2532" i="4"/>
  <c r="I2532" i="4"/>
  <c r="M2532" i="4"/>
  <c r="O2532" i="4"/>
  <c r="Q2532" i="4"/>
  <c r="S2532" i="4"/>
  <c r="U2532" i="4"/>
  <c r="B2533" i="4"/>
  <c r="F2533" i="4"/>
  <c r="I2533" i="4"/>
  <c r="M2533" i="4"/>
  <c r="O2533" i="4"/>
  <c r="Q2533" i="4"/>
  <c r="S2533" i="4"/>
  <c r="U2533" i="4"/>
  <c r="B2534" i="4"/>
  <c r="F2534" i="4"/>
  <c r="I2534" i="4"/>
  <c r="M2534" i="4"/>
  <c r="O2534" i="4"/>
  <c r="Q2534" i="4"/>
  <c r="S2534" i="4"/>
  <c r="U2534" i="4"/>
  <c r="B2535" i="4"/>
  <c r="F2535" i="4"/>
  <c r="I2535" i="4"/>
  <c r="M2535" i="4"/>
  <c r="O2535" i="4"/>
  <c r="Q2535" i="4"/>
  <c r="S2535" i="4"/>
  <c r="U2535" i="4"/>
  <c r="B2536" i="4"/>
  <c r="F2536" i="4"/>
  <c r="I2536" i="4"/>
  <c r="M2536" i="4"/>
  <c r="O2536" i="4"/>
  <c r="Q2536" i="4"/>
  <c r="S2536" i="4"/>
  <c r="U2536" i="4"/>
  <c r="B2537" i="4"/>
  <c r="F2537" i="4"/>
  <c r="I2537" i="4"/>
  <c r="M2537" i="4"/>
  <c r="O2537" i="4"/>
  <c r="Q2537" i="4"/>
  <c r="S2537" i="4"/>
  <c r="U2537" i="4"/>
  <c r="B2538" i="4"/>
  <c r="F2538" i="4"/>
  <c r="I2538" i="4"/>
  <c r="M2538" i="4"/>
  <c r="O2538" i="4"/>
  <c r="Q2538" i="4"/>
  <c r="S2538" i="4"/>
  <c r="U2538" i="4"/>
  <c r="B2539" i="4"/>
  <c r="F2539" i="4"/>
  <c r="I2539" i="4"/>
  <c r="M2539" i="4"/>
  <c r="O2539" i="4"/>
  <c r="Q2539" i="4"/>
  <c r="S2539" i="4"/>
  <c r="U2539" i="4"/>
  <c r="B2540" i="4"/>
  <c r="F2540" i="4"/>
  <c r="I2540" i="4"/>
  <c r="M2540" i="4"/>
  <c r="O2540" i="4"/>
  <c r="Q2540" i="4"/>
  <c r="S2540" i="4"/>
  <c r="U2540" i="4"/>
  <c r="B2541" i="4"/>
  <c r="F2541" i="4"/>
  <c r="I2541" i="4"/>
  <c r="M2541" i="4"/>
  <c r="O2541" i="4"/>
  <c r="Q2541" i="4"/>
  <c r="S2541" i="4"/>
  <c r="U2541" i="4"/>
  <c r="B2542" i="4"/>
  <c r="F2542" i="4"/>
  <c r="I2542" i="4"/>
  <c r="M2542" i="4"/>
  <c r="O2542" i="4"/>
  <c r="Q2542" i="4"/>
  <c r="S2542" i="4"/>
  <c r="U2542" i="4"/>
  <c r="B2543" i="4"/>
  <c r="F2543" i="4"/>
  <c r="I2543" i="4"/>
  <c r="M2543" i="4"/>
  <c r="O2543" i="4"/>
  <c r="Q2543" i="4"/>
  <c r="S2543" i="4"/>
  <c r="U2543" i="4"/>
  <c r="B2544" i="4"/>
  <c r="F2544" i="4"/>
  <c r="I2544" i="4"/>
  <c r="M2544" i="4"/>
  <c r="O2544" i="4"/>
  <c r="Q2544" i="4"/>
  <c r="S2544" i="4"/>
  <c r="U2544" i="4"/>
  <c r="B2545" i="4"/>
  <c r="F2545" i="4"/>
  <c r="I2545" i="4"/>
  <c r="M2545" i="4"/>
  <c r="O2545" i="4"/>
  <c r="Q2545" i="4"/>
  <c r="S2545" i="4"/>
  <c r="U2545" i="4"/>
  <c r="B2546" i="4"/>
  <c r="F2546" i="4"/>
  <c r="I2546" i="4"/>
  <c r="M2546" i="4"/>
  <c r="O2546" i="4"/>
  <c r="Q2546" i="4"/>
  <c r="S2546" i="4"/>
  <c r="U2546" i="4"/>
  <c r="B2547" i="4"/>
  <c r="F2547" i="4"/>
  <c r="I2547" i="4"/>
  <c r="M2547" i="4"/>
  <c r="O2547" i="4"/>
  <c r="Q2547" i="4"/>
  <c r="S2547" i="4"/>
  <c r="U2547" i="4"/>
  <c r="B2548" i="4"/>
  <c r="F2548" i="4"/>
  <c r="I2548" i="4"/>
  <c r="M2548" i="4"/>
  <c r="O2548" i="4"/>
  <c r="Q2548" i="4"/>
  <c r="S2548" i="4"/>
  <c r="U2548" i="4"/>
  <c r="B2549" i="4"/>
  <c r="F2549" i="4"/>
  <c r="I2549" i="4"/>
  <c r="M2549" i="4"/>
  <c r="O2549" i="4"/>
  <c r="Q2549" i="4"/>
  <c r="S2549" i="4"/>
  <c r="U2549" i="4"/>
  <c r="B2550" i="4"/>
  <c r="F2550" i="4"/>
  <c r="I2550" i="4"/>
  <c r="M2550" i="4"/>
  <c r="O2550" i="4"/>
  <c r="Q2550" i="4"/>
  <c r="S2550" i="4"/>
  <c r="U2550" i="4"/>
  <c r="B2551" i="4"/>
  <c r="F2551" i="4"/>
  <c r="I2551" i="4"/>
  <c r="M2551" i="4"/>
  <c r="O2551" i="4"/>
  <c r="Q2551" i="4"/>
  <c r="S2551" i="4"/>
  <c r="U2551" i="4"/>
  <c r="B2552" i="4"/>
  <c r="F2552" i="4"/>
  <c r="I2552" i="4"/>
  <c r="M2552" i="4"/>
  <c r="O2552" i="4"/>
  <c r="Q2552" i="4"/>
  <c r="S2552" i="4"/>
  <c r="U2552" i="4"/>
  <c r="B2553" i="4"/>
  <c r="F2553" i="4"/>
  <c r="I2553" i="4"/>
  <c r="M2553" i="4"/>
  <c r="O2553" i="4"/>
  <c r="Q2553" i="4"/>
  <c r="S2553" i="4"/>
  <c r="U2553" i="4"/>
  <c r="B2554" i="4"/>
  <c r="F2554" i="4"/>
  <c r="I2554" i="4"/>
  <c r="M2554" i="4"/>
  <c r="O2554" i="4"/>
  <c r="Q2554" i="4"/>
  <c r="S2554" i="4"/>
  <c r="U2554" i="4"/>
  <c r="B2555" i="4"/>
  <c r="F2555" i="4"/>
  <c r="I2555" i="4"/>
  <c r="M2555" i="4"/>
  <c r="O2555" i="4"/>
  <c r="Q2555" i="4"/>
  <c r="S2555" i="4"/>
  <c r="U2555" i="4"/>
  <c r="B2556" i="4"/>
  <c r="F2556" i="4"/>
  <c r="I2556" i="4"/>
  <c r="M2556" i="4"/>
  <c r="O2556" i="4"/>
  <c r="Q2556" i="4"/>
  <c r="S2556" i="4"/>
  <c r="U2556" i="4"/>
  <c r="B2557" i="4"/>
  <c r="F2557" i="4"/>
  <c r="I2557" i="4"/>
  <c r="M2557" i="4"/>
  <c r="O2557" i="4"/>
  <c r="Q2557" i="4"/>
  <c r="S2557" i="4"/>
  <c r="U2557" i="4"/>
  <c r="B2558" i="4"/>
  <c r="F2558" i="4"/>
  <c r="I2558" i="4"/>
  <c r="M2558" i="4"/>
  <c r="O2558" i="4"/>
  <c r="Q2558" i="4"/>
  <c r="S2558" i="4"/>
  <c r="U2558" i="4"/>
  <c r="B2559" i="4"/>
  <c r="F2559" i="4"/>
  <c r="I2559" i="4"/>
  <c r="M2559" i="4"/>
  <c r="O2559" i="4"/>
  <c r="Q2559" i="4"/>
  <c r="S2559" i="4"/>
  <c r="U2559" i="4"/>
  <c r="B2560" i="4"/>
  <c r="F2560" i="4"/>
  <c r="I2560" i="4"/>
  <c r="M2560" i="4"/>
  <c r="O2560" i="4"/>
  <c r="Q2560" i="4"/>
  <c r="S2560" i="4"/>
  <c r="U2560" i="4"/>
  <c r="B2561" i="4"/>
  <c r="F2561" i="4"/>
  <c r="I2561" i="4"/>
  <c r="M2561" i="4"/>
  <c r="O2561" i="4"/>
  <c r="Q2561" i="4"/>
  <c r="S2561" i="4"/>
  <c r="U2561" i="4"/>
  <c r="B2562" i="4"/>
  <c r="F2562" i="4"/>
  <c r="I2562" i="4"/>
  <c r="M2562" i="4"/>
  <c r="O2562" i="4"/>
  <c r="Q2562" i="4"/>
  <c r="S2562" i="4"/>
  <c r="U2562" i="4"/>
  <c r="B2563" i="4"/>
  <c r="F2563" i="4"/>
  <c r="I2563" i="4"/>
  <c r="M2563" i="4"/>
  <c r="O2563" i="4"/>
  <c r="Q2563" i="4"/>
  <c r="S2563" i="4"/>
  <c r="U2563" i="4"/>
  <c r="B2564" i="4"/>
  <c r="F2564" i="4"/>
  <c r="I2564" i="4"/>
  <c r="M2564" i="4"/>
  <c r="O2564" i="4"/>
  <c r="Q2564" i="4"/>
  <c r="S2564" i="4"/>
  <c r="U2564" i="4"/>
  <c r="B2565" i="4"/>
  <c r="F2565" i="4"/>
  <c r="I2565" i="4"/>
  <c r="M2565" i="4"/>
  <c r="O2565" i="4"/>
  <c r="Q2565" i="4"/>
  <c r="S2565" i="4"/>
  <c r="U2565" i="4"/>
  <c r="B2566" i="4"/>
  <c r="F2566" i="4"/>
  <c r="I2566" i="4"/>
  <c r="M2566" i="4"/>
  <c r="O2566" i="4"/>
  <c r="Q2566" i="4"/>
  <c r="S2566" i="4"/>
  <c r="U2566" i="4"/>
  <c r="B2567" i="4"/>
  <c r="F2567" i="4"/>
  <c r="I2567" i="4"/>
  <c r="M2567" i="4"/>
  <c r="O2567" i="4"/>
  <c r="Q2567" i="4"/>
  <c r="S2567" i="4"/>
  <c r="U2567" i="4"/>
  <c r="B2568" i="4"/>
  <c r="F2568" i="4"/>
  <c r="I2568" i="4"/>
  <c r="M2568" i="4"/>
  <c r="O2568" i="4"/>
  <c r="Q2568" i="4"/>
  <c r="S2568" i="4"/>
  <c r="U2568" i="4"/>
  <c r="B2569" i="4"/>
  <c r="F2569" i="4"/>
  <c r="I2569" i="4"/>
  <c r="M2569" i="4"/>
  <c r="O2569" i="4"/>
  <c r="Q2569" i="4"/>
  <c r="S2569" i="4"/>
  <c r="U2569" i="4"/>
  <c r="B2570" i="4"/>
  <c r="F2570" i="4"/>
  <c r="I2570" i="4"/>
  <c r="M2570" i="4"/>
  <c r="O2570" i="4"/>
  <c r="Q2570" i="4"/>
  <c r="S2570" i="4"/>
  <c r="U2570" i="4"/>
  <c r="B2571" i="4"/>
  <c r="F2571" i="4"/>
  <c r="I2571" i="4"/>
  <c r="M2571" i="4"/>
  <c r="O2571" i="4"/>
  <c r="Q2571" i="4"/>
  <c r="S2571" i="4"/>
  <c r="U2571" i="4"/>
  <c r="B2572" i="4"/>
  <c r="F2572" i="4"/>
  <c r="I2572" i="4"/>
  <c r="M2572" i="4"/>
  <c r="O2572" i="4"/>
  <c r="Q2572" i="4"/>
  <c r="S2572" i="4"/>
  <c r="U2572" i="4"/>
  <c r="B2573" i="4"/>
  <c r="F2573" i="4"/>
  <c r="I2573" i="4"/>
  <c r="M2573" i="4"/>
  <c r="O2573" i="4"/>
  <c r="Q2573" i="4"/>
  <c r="S2573" i="4"/>
  <c r="U2573" i="4"/>
  <c r="B2574" i="4"/>
  <c r="F2574" i="4"/>
  <c r="I2574" i="4"/>
  <c r="M2574" i="4"/>
  <c r="O2574" i="4"/>
  <c r="Q2574" i="4"/>
  <c r="S2574" i="4"/>
  <c r="U2574" i="4"/>
  <c r="B2575" i="4"/>
  <c r="F2575" i="4"/>
  <c r="I2575" i="4"/>
  <c r="M2575" i="4"/>
  <c r="O2575" i="4"/>
  <c r="Q2575" i="4"/>
  <c r="S2575" i="4"/>
  <c r="U2575" i="4"/>
  <c r="B2576" i="4"/>
  <c r="F2576" i="4"/>
  <c r="I2576" i="4"/>
  <c r="M2576" i="4"/>
  <c r="O2576" i="4"/>
  <c r="Q2576" i="4"/>
  <c r="S2576" i="4"/>
  <c r="U2576" i="4"/>
  <c r="B2577" i="4"/>
  <c r="F2577" i="4"/>
  <c r="I2577" i="4"/>
  <c r="M2577" i="4"/>
  <c r="O2577" i="4"/>
  <c r="Q2577" i="4"/>
  <c r="S2577" i="4"/>
  <c r="U2577" i="4"/>
  <c r="B2578" i="4"/>
  <c r="F2578" i="4"/>
  <c r="I2578" i="4"/>
  <c r="M2578" i="4"/>
  <c r="O2578" i="4"/>
  <c r="Q2578" i="4"/>
  <c r="S2578" i="4"/>
  <c r="U2578" i="4"/>
  <c r="B2579" i="4"/>
  <c r="F2579" i="4"/>
  <c r="I2579" i="4"/>
  <c r="M2579" i="4"/>
  <c r="O2579" i="4"/>
  <c r="Q2579" i="4"/>
  <c r="S2579" i="4"/>
  <c r="U2579" i="4"/>
  <c r="B2580" i="4"/>
  <c r="F2580" i="4"/>
  <c r="I2580" i="4"/>
  <c r="M2580" i="4"/>
  <c r="O2580" i="4"/>
  <c r="Q2580" i="4"/>
  <c r="S2580" i="4"/>
  <c r="U2580" i="4"/>
  <c r="B2581" i="4"/>
  <c r="F2581" i="4"/>
  <c r="I2581" i="4"/>
  <c r="M2581" i="4"/>
  <c r="O2581" i="4"/>
  <c r="Q2581" i="4"/>
  <c r="S2581" i="4"/>
  <c r="U2581" i="4"/>
  <c r="B2582" i="4"/>
  <c r="F2582" i="4"/>
  <c r="I2582" i="4"/>
  <c r="M2582" i="4"/>
  <c r="O2582" i="4"/>
  <c r="Q2582" i="4"/>
  <c r="S2582" i="4"/>
  <c r="U2582" i="4"/>
  <c r="B2583" i="4"/>
  <c r="F2583" i="4"/>
  <c r="I2583" i="4"/>
  <c r="M2583" i="4"/>
  <c r="O2583" i="4"/>
  <c r="Q2583" i="4"/>
  <c r="S2583" i="4"/>
  <c r="U2583" i="4"/>
  <c r="B2584" i="4"/>
  <c r="F2584" i="4"/>
  <c r="I2584" i="4"/>
  <c r="M2584" i="4"/>
  <c r="O2584" i="4"/>
  <c r="Q2584" i="4"/>
  <c r="S2584" i="4"/>
  <c r="U2584" i="4"/>
  <c r="B2585" i="4"/>
  <c r="F2585" i="4"/>
  <c r="I2585" i="4"/>
  <c r="M2585" i="4"/>
  <c r="O2585" i="4"/>
  <c r="Q2585" i="4"/>
  <c r="S2585" i="4"/>
  <c r="U2585" i="4"/>
  <c r="B2586" i="4"/>
  <c r="F2586" i="4"/>
  <c r="I2586" i="4"/>
  <c r="M2586" i="4"/>
  <c r="O2586" i="4"/>
  <c r="Q2586" i="4"/>
  <c r="S2586" i="4"/>
  <c r="U2586" i="4"/>
  <c r="B2587" i="4"/>
  <c r="F2587" i="4"/>
  <c r="I2587" i="4"/>
  <c r="M2587" i="4"/>
  <c r="O2587" i="4"/>
  <c r="Q2587" i="4"/>
  <c r="S2587" i="4"/>
  <c r="U2587" i="4"/>
  <c r="B2588" i="4"/>
  <c r="F2588" i="4"/>
  <c r="I2588" i="4"/>
  <c r="M2588" i="4"/>
  <c r="O2588" i="4"/>
  <c r="Q2588" i="4"/>
  <c r="S2588" i="4"/>
  <c r="U2588" i="4"/>
  <c r="B2589" i="4"/>
  <c r="F2589" i="4"/>
  <c r="I2589" i="4"/>
  <c r="M2589" i="4"/>
  <c r="O2589" i="4"/>
  <c r="Q2589" i="4"/>
  <c r="S2589" i="4"/>
  <c r="U2589" i="4"/>
  <c r="B2590" i="4"/>
  <c r="F2590" i="4"/>
  <c r="I2590" i="4"/>
  <c r="M2590" i="4"/>
  <c r="O2590" i="4"/>
  <c r="Q2590" i="4"/>
  <c r="S2590" i="4"/>
  <c r="U2590" i="4"/>
  <c r="B2591" i="4"/>
  <c r="F2591" i="4"/>
  <c r="I2591" i="4"/>
  <c r="M2591" i="4"/>
  <c r="O2591" i="4"/>
  <c r="Q2591" i="4"/>
  <c r="S2591" i="4"/>
  <c r="U2591" i="4"/>
  <c r="B2592" i="4"/>
  <c r="F2592" i="4"/>
  <c r="I2592" i="4"/>
  <c r="M2592" i="4"/>
  <c r="O2592" i="4"/>
  <c r="Q2592" i="4"/>
  <c r="S2592" i="4"/>
  <c r="U2592" i="4"/>
  <c r="B2593" i="4"/>
  <c r="F2593" i="4"/>
  <c r="I2593" i="4"/>
  <c r="M2593" i="4"/>
  <c r="O2593" i="4"/>
  <c r="Q2593" i="4"/>
  <c r="S2593" i="4"/>
  <c r="U2593" i="4"/>
  <c r="B2594" i="4"/>
  <c r="F2594" i="4"/>
  <c r="I2594" i="4"/>
  <c r="M2594" i="4"/>
  <c r="O2594" i="4"/>
  <c r="Q2594" i="4"/>
  <c r="S2594" i="4"/>
  <c r="U2594" i="4"/>
  <c r="B2595" i="4"/>
  <c r="F2595" i="4"/>
  <c r="I2595" i="4"/>
  <c r="M2595" i="4"/>
  <c r="O2595" i="4"/>
  <c r="Q2595" i="4"/>
  <c r="S2595" i="4"/>
  <c r="U2595" i="4"/>
  <c r="B2596" i="4"/>
  <c r="F2596" i="4"/>
  <c r="I2596" i="4"/>
  <c r="M2596" i="4"/>
  <c r="O2596" i="4"/>
  <c r="Q2596" i="4"/>
  <c r="S2596" i="4"/>
  <c r="U2596" i="4"/>
  <c r="B2597" i="4"/>
  <c r="F2597" i="4"/>
  <c r="I2597" i="4"/>
  <c r="M2597" i="4"/>
  <c r="O2597" i="4"/>
  <c r="Q2597" i="4"/>
  <c r="S2597" i="4"/>
  <c r="U2597" i="4"/>
  <c r="B2598" i="4"/>
  <c r="F2598" i="4"/>
  <c r="I2598" i="4"/>
  <c r="M2598" i="4"/>
  <c r="O2598" i="4"/>
  <c r="Q2598" i="4"/>
  <c r="S2598" i="4"/>
  <c r="U2598" i="4"/>
  <c r="B2599" i="4"/>
  <c r="F2599" i="4"/>
  <c r="I2599" i="4"/>
  <c r="M2599" i="4"/>
  <c r="O2599" i="4"/>
  <c r="Q2599" i="4"/>
  <c r="S2599" i="4"/>
  <c r="U2599" i="4"/>
  <c r="B2600" i="4"/>
  <c r="F2600" i="4"/>
  <c r="I2600" i="4"/>
  <c r="M2600" i="4"/>
  <c r="O2600" i="4"/>
  <c r="Q2600" i="4"/>
  <c r="S2600" i="4"/>
  <c r="U2600" i="4"/>
  <c r="B2601" i="4"/>
  <c r="F2601" i="4"/>
  <c r="I2601" i="4"/>
  <c r="M2601" i="4"/>
  <c r="O2601" i="4"/>
  <c r="Q2601" i="4"/>
  <c r="S2601" i="4"/>
  <c r="U2601" i="4"/>
  <c r="B2602" i="4"/>
  <c r="F2602" i="4"/>
  <c r="I2602" i="4"/>
  <c r="M2602" i="4"/>
  <c r="O2602" i="4"/>
  <c r="Q2602" i="4"/>
  <c r="S2602" i="4"/>
  <c r="U2602" i="4"/>
  <c r="B2603" i="4"/>
  <c r="F2603" i="4"/>
  <c r="I2603" i="4"/>
  <c r="M2603" i="4"/>
  <c r="O2603" i="4"/>
  <c r="Q2603" i="4"/>
  <c r="S2603" i="4"/>
  <c r="U2603" i="4"/>
  <c r="B2604" i="4"/>
  <c r="F2604" i="4"/>
  <c r="I2604" i="4"/>
  <c r="M2604" i="4"/>
  <c r="O2604" i="4"/>
  <c r="Q2604" i="4"/>
  <c r="S2604" i="4"/>
  <c r="U2604" i="4"/>
  <c r="B2605" i="4"/>
  <c r="F2605" i="4"/>
  <c r="I2605" i="4"/>
  <c r="M2605" i="4"/>
  <c r="O2605" i="4"/>
  <c r="Q2605" i="4"/>
  <c r="S2605" i="4"/>
  <c r="U2605" i="4"/>
  <c r="B2606" i="4"/>
  <c r="F2606" i="4"/>
  <c r="I2606" i="4"/>
  <c r="M2606" i="4"/>
  <c r="O2606" i="4"/>
  <c r="Q2606" i="4"/>
  <c r="S2606" i="4"/>
  <c r="U2606" i="4"/>
  <c r="B2607" i="4"/>
  <c r="F2607" i="4"/>
  <c r="I2607" i="4"/>
  <c r="M2607" i="4"/>
  <c r="O2607" i="4"/>
  <c r="Q2607" i="4"/>
  <c r="S2607" i="4"/>
  <c r="U2607" i="4"/>
  <c r="B2608" i="4"/>
  <c r="F2608" i="4"/>
  <c r="I2608" i="4"/>
  <c r="M2608" i="4"/>
  <c r="O2608" i="4"/>
  <c r="Q2608" i="4"/>
  <c r="S2608" i="4"/>
  <c r="U2608" i="4"/>
  <c r="B2609" i="4"/>
  <c r="F2609" i="4"/>
  <c r="I2609" i="4"/>
  <c r="M2609" i="4"/>
  <c r="O2609" i="4"/>
  <c r="Q2609" i="4"/>
  <c r="S2609" i="4"/>
  <c r="U2609" i="4"/>
  <c r="B2610" i="4"/>
  <c r="F2610" i="4"/>
  <c r="I2610" i="4"/>
  <c r="M2610" i="4"/>
  <c r="O2610" i="4"/>
  <c r="Q2610" i="4"/>
  <c r="S2610" i="4"/>
  <c r="U2610" i="4"/>
  <c r="B2611" i="4"/>
  <c r="F2611" i="4"/>
  <c r="I2611" i="4"/>
  <c r="M2611" i="4"/>
  <c r="O2611" i="4"/>
  <c r="Q2611" i="4"/>
  <c r="S2611" i="4"/>
  <c r="U2611" i="4"/>
  <c r="B2612" i="4"/>
  <c r="F2612" i="4"/>
  <c r="I2612" i="4"/>
  <c r="M2612" i="4"/>
  <c r="O2612" i="4"/>
  <c r="Q2612" i="4"/>
  <c r="S2612" i="4"/>
  <c r="U2612" i="4"/>
  <c r="B2613" i="4"/>
  <c r="F2613" i="4"/>
  <c r="I2613" i="4"/>
  <c r="M2613" i="4"/>
  <c r="O2613" i="4"/>
  <c r="Q2613" i="4"/>
  <c r="S2613" i="4"/>
  <c r="U2613" i="4"/>
  <c r="B2614" i="4"/>
  <c r="F2614" i="4"/>
  <c r="I2614" i="4"/>
  <c r="M2614" i="4"/>
  <c r="O2614" i="4"/>
  <c r="Q2614" i="4"/>
  <c r="S2614" i="4"/>
  <c r="U2614" i="4"/>
  <c r="B2615" i="4"/>
  <c r="F2615" i="4"/>
  <c r="I2615" i="4"/>
  <c r="M2615" i="4"/>
  <c r="O2615" i="4"/>
  <c r="Q2615" i="4"/>
  <c r="S2615" i="4"/>
  <c r="U2615" i="4"/>
  <c r="B2616" i="4"/>
  <c r="F2616" i="4"/>
  <c r="I2616" i="4"/>
  <c r="M2616" i="4"/>
  <c r="O2616" i="4"/>
  <c r="Q2616" i="4"/>
  <c r="S2616" i="4"/>
  <c r="U2616" i="4"/>
  <c r="B2617" i="4"/>
  <c r="F2617" i="4"/>
  <c r="I2617" i="4"/>
  <c r="M2617" i="4"/>
  <c r="O2617" i="4"/>
  <c r="Q2617" i="4"/>
  <c r="S2617" i="4"/>
  <c r="U2617" i="4"/>
  <c r="B2618" i="4"/>
  <c r="F2618" i="4"/>
  <c r="I2618" i="4"/>
  <c r="M2618" i="4"/>
  <c r="O2618" i="4"/>
  <c r="Q2618" i="4"/>
  <c r="S2618" i="4"/>
  <c r="U2618" i="4"/>
  <c r="B2619" i="4"/>
  <c r="F2619" i="4"/>
  <c r="I2619" i="4"/>
  <c r="M2619" i="4"/>
  <c r="O2619" i="4"/>
  <c r="Q2619" i="4"/>
  <c r="S2619" i="4"/>
  <c r="U2619" i="4"/>
  <c r="B2620" i="4"/>
  <c r="F2620" i="4"/>
  <c r="I2620" i="4"/>
  <c r="M2620" i="4"/>
  <c r="O2620" i="4"/>
  <c r="Q2620" i="4"/>
  <c r="S2620" i="4"/>
  <c r="U2620" i="4"/>
  <c r="B2621" i="4"/>
  <c r="F2621" i="4"/>
  <c r="I2621" i="4"/>
  <c r="M2621" i="4"/>
  <c r="O2621" i="4"/>
  <c r="Q2621" i="4"/>
  <c r="S2621" i="4"/>
  <c r="U2621" i="4"/>
  <c r="B2622" i="4"/>
  <c r="F2622" i="4"/>
  <c r="I2622" i="4"/>
  <c r="M2622" i="4"/>
  <c r="O2622" i="4"/>
  <c r="Q2622" i="4"/>
  <c r="S2622" i="4"/>
  <c r="U2622" i="4"/>
  <c r="B2623" i="4"/>
  <c r="F2623" i="4"/>
  <c r="I2623" i="4"/>
  <c r="M2623" i="4"/>
  <c r="O2623" i="4"/>
  <c r="Q2623" i="4"/>
  <c r="S2623" i="4"/>
  <c r="U2623" i="4"/>
  <c r="B2624" i="4"/>
  <c r="F2624" i="4"/>
  <c r="I2624" i="4"/>
  <c r="M2624" i="4"/>
  <c r="O2624" i="4"/>
  <c r="Q2624" i="4"/>
  <c r="S2624" i="4"/>
  <c r="U2624" i="4"/>
  <c r="B2625" i="4"/>
  <c r="F2625" i="4"/>
  <c r="I2625" i="4"/>
  <c r="M2625" i="4"/>
  <c r="O2625" i="4"/>
  <c r="Q2625" i="4"/>
  <c r="S2625" i="4"/>
  <c r="U2625" i="4"/>
  <c r="B2626" i="4"/>
  <c r="F2626" i="4"/>
  <c r="I2626" i="4"/>
  <c r="M2626" i="4"/>
  <c r="O2626" i="4"/>
  <c r="Q2626" i="4"/>
  <c r="S2626" i="4"/>
  <c r="U2626" i="4"/>
  <c r="B2627" i="4"/>
  <c r="F2627" i="4"/>
  <c r="I2627" i="4"/>
  <c r="M2627" i="4"/>
  <c r="O2627" i="4"/>
  <c r="Q2627" i="4"/>
  <c r="S2627" i="4"/>
  <c r="U2627" i="4"/>
  <c r="B2628" i="4"/>
  <c r="F2628" i="4"/>
  <c r="I2628" i="4"/>
  <c r="M2628" i="4"/>
  <c r="O2628" i="4"/>
  <c r="Q2628" i="4"/>
  <c r="S2628" i="4"/>
  <c r="U2628" i="4"/>
  <c r="B2629" i="4"/>
  <c r="F2629" i="4"/>
  <c r="I2629" i="4"/>
  <c r="M2629" i="4"/>
  <c r="O2629" i="4"/>
  <c r="Q2629" i="4"/>
  <c r="S2629" i="4"/>
  <c r="U2629" i="4"/>
  <c r="B2630" i="4"/>
  <c r="F2630" i="4"/>
  <c r="I2630" i="4"/>
  <c r="M2630" i="4"/>
  <c r="O2630" i="4"/>
  <c r="Q2630" i="4"/>
  <c r="S2630" i="4"/>
  <c r="U2630" i="4"/>
  <c r="B2631" i="4"/>
  <c r="F2631" i="4"/>
  <c r="I2631" i="4"/>
  <c r="M2631" i="4"/>
  <c r="O2631" i="4"/>
  <c r="Q2631" i="4"/>
  <c r="S2631" i="4"/>
  <c r="U2631" i="4"/>
  <c r="B2632" i="4"/>
  <c r="F2632" i="4"/>
  <c r="I2632" i="4"/>
  <c r="M2632" i="4"/>
  <c r="O2632" i="4"/>
  <c r="Q2632" i="4"/>
  <c r="S2632" i="4"/>
  <c r="U2632" i="4"/>
  <c r="B2633" i="4"/>
  <c r="F2633" i="4"/>
  <c r="I2633" i="4"/>
  <c r="M2633" i="4"/>
  <c r="O2633" i="4"/>
  <c r="Q2633" i="4"/>
  <c r="S2633" i="4"/>
  <c r="U2633" i="4"/>
  <c r="B2634" i="4"/>
  <c r="F2634" i="4"/>
  <c r="I2634" i="4"/>
  <c r="M2634" i="4"/>
  <c r="O2634" i="4"/>
  <c r="Q2634" i="4"/>
  <c r="S2634" i="4"/>
  <c r="U2634" i="4"/>
  <c r="B2635" i="4"/>
  <c r="F2635" i="4"/>
  <c r="I2635" i="4"/>
  <c r="M2635" i="4"/>
  <c r="O2635" i="4"/>
  <c r="Q2635" i="4"/>
  <c r="S2635" i="4"/>
  <c r="U2635" i="4"/>
  <c r="B2636" i="4"/>
  <c r="F2636" i="4"/>
  <c r="I2636" i="4"/>
  <c r="M2636" i="4"/>
  <c r="O2636" i="4"/>
  <c r="Q2636" i="4"/>
  <c r="S2636" i="4"/>
  <c r="U2636" i="4"/>
  <c r="B2637" i="4"/>
  <c r="F2637" i="4"/>
  <c r="I2637" i="4"/>
  <c r="M2637" i="4"/>
  <c r="O2637" i="4"/>
  <c r="Q2637" i="4"/>
  <c r="S2637" i="4"/>
  <c r="U2637" i="4"/>
  <c r="B2638" i="4"/>
  <c r="F2638" i="4"/>
  <c r="I2638" i="4"/>
  <c r="M2638" i="4"/>
  <c r="O2638" i="4"/>
  <c r="Q2638" i="4"/>
  <c r="S2638" i="4"/>
  <c r="U2638" i="4"/>
  <c r="B2639" i="4"/>
  <c r="F2639" i="4"/>
  <c r="I2639" i="4"/>
  <c r="M2639" i="4"/>
  <c r="O2639" i="4"/>
  <c r="Q2639" i="4"/>
  <c r="S2639" i="4"/>
  <c r="U2639" i="4"/>
  <c r="B2640" i="4"/>
  <c r="F2640" i="4"/>
  <c r="I2640" i="4"/>
  <c r="M2640" i="4"/>
  <c r="O2640" i="4"/>
  <c r="Q2640" i="4"/>
  <c r="S2640" i="4"/>
  <c r="U2640" i="4"/>
  <c r="B2641" i="4"/>
  <c r="F2641" i="4"/>
  <c r="I2641" i="4"/>
  <c r="M2641" i="4"/>
  <c r="O2641" i="4"/>
  <c r="Q2641" i="4"/>
  <c r="S2641" i="4"/>
  <c r="U2641" i="4"/>
  <c r="B2642" i="4"/>
  <c r="F2642" i="4"/>
  <c r="I2642" i="4"/>
  <c r="M2642" i="4"/>
  <c r="O2642" i="4"/>
  <c r="Q2642" i="4"/>
  <c r="S2642" i="4"/>
  <c r="U2642" i="4"/>
  <c r="B2643" i="4"/>
  <c r="F2643" i="4"/>
  <c r="I2643" i="4"/>
  <c r="M2643" i="4"/>
  <c r="O2643" i="4"/>
  <c r="Q2643" i="4"/>
  <c r="S2643" i="4"/>
  <c r="U2643" i="4"/>
  <c r="B2644" i="4"/>
  <c r="F2644" i="4"/>
  <c r="I2644" i="4"/>
  <c r="M2644" i="4"/>
  <c r="O2644" i="4"/>
  <c r="Q2644" i="4"/>
  <c r="S2644" i="4"/>
  <c r="U2644" i="4"/>
  <c r="B2645" i="4"/>
  <c r="F2645" i="4"/>
  <c r="I2645" i="4"/>
  <c r="M2645" i="4"/>
  <c r="O2645" i="4"/>
  <c r="Q2645" i="4"/>
  <c r="S2645" i="4"/>
  <c r="U2645" i="4"/>
  <c r="B2646" i="4"/>
  <c r="F2646" i="4"/>
  <c r="I2646" i="4"/>
  <c r="M2646" i="4"/>
  <c r="O2646" i="4"/>
  <c r="Q2646" i="4"/>
  <c r="S2646" i="4"/>
  <c r="U2646" i="4"/>
  <c r="B2647" i="4"/>
  <c r="F2647" i="4"/>
  <c r="I2647" i="4"/>
  <c r="M2647" i="4"/>
  <c r="O2647" i="4"/>
  <c r="Q2647" i="4"/>
  <c r="S2647" i="4"/>
  <c r="U2647" i="4"/>
  <c r="B2648" i="4"/>
  <c r="F2648" i="4"/>
  <c r="I2648" i="4"/>
  <c r="M2648" i="4"/>
  <c r="O2648" i="4"/>
  <c r="Q2648" i="4"/>
  <c r="S2648" i="4"/>
  <c r="U2648" i="4"/>
  <c r="B2649" i="4"/>
  <c r="F2649" i="4"/>
  <c r="I2649" i="4"/>
  <c r="M2649" i="4"/>
  <c r="O2649" i="4"/>
  <c r="Q2649" i="4"/>
  <c r="S2649" i="4"/>
  <c r="U2649" i="4"/>
  <c r="B2650" i="4"/>
  <c r="F2650" i="4"/>
  <c r="I2650" i="4"/>
  <c r="M2650" i="4"/>
  <c r="O2650" i="4"/>
  <c r="Q2650" i="4"/>
  <c r="S2650" i="4"/>
  <c r="U2650" i="4"/>
  <c r="B2651" i="4"/>
  <c r="F2651" i="4"/>
  <c r="I2651" i="4"/>
  <c r="M2651" i="4"/>
  <c r="O2651" i="4"/>
  <c r="Q2651" i="4"/>
  <c r="S2651" i="4"/>
  <c r="U2651" i="4"/>
  <c r="B2652" i="4"/>
  <c r="F2652" i="4"/>
  <c r="I2652" i="4"/>
  <c r="M2652" i="4"/>
  <c r="O2652" i="4"/>
  <c r="Q2652" i="4"/>
  <c r="S2652" i="4"/>
  <c r="U2652" i="4"/>
  <c r="B2653" i="4"/>
  <c r="F2653" i="4"/>
  <c r="I2653" i="4"/>
  <c r="M2653" i="4"/>
  <c r="O2653" i="4"/>
  <c r="Q2653" i="4"/>
  <c r="S2653" i="4"/>
  <c r="U2653" i="4"/>
  <c r="B2654" i="4"/>
  <c r="F2654" i="4"/>
  <c r="I2654" i="4"/>
  <c r="M2654" i="4"/>
  <c r="O2654" i="4"/>
  <c r="Q2654" i="4"/>
  <c r="S2654" i="4"/>
  <c r="U2654" i="4"/>
  <c r="B2655" i="4"/>
  <c r="F2655" i="4"/>
  <c r="I2655" i="4"/>
  <c r="M2655" i="4"/>
  <c r="O2655" i="4"/>
  <c r="Q2655" i="4"/>
  <c r="S2655" i="4"/>
  <c r="U2655" i="4"/>
  <c r="B2656" i="4"/>
  <c r="F2656" i="4"/>
  <c r="I2656" i="4"/>
  <c r="M2656" i="4"/>
  <c r="O2656" i="4"/>
  <c r="Q2656" i="4"/>
  <c r="S2656" i="4"/>
  <c r="U2656" i="4"/>
  <c r="B2657" i="4"/>
  <c r="F2657" i="4"/>
  <c r="I2657" i="4"/>
  <c r="M2657" i="4"/>
  <c r="O2657" i="4"/>
  <c r="Q2657" i="4"/>
  <c r="S2657" i="4"/>
  <c r="U2657" i="4"/>
  <c r="B2658" i="4"/>
  <c r="F2658" i="4"/>
  <c r="I2658" i="4"/>
  <c r="M2658" i="4"/>
  <c r="O2658" i="4"/>
  <c r="Q2658" i="4"/>
  <c r="S2658" i="4"/>
  <c r="U2658" i="4"/>
  <c r="B2659" i="4"/>
  <c r="F2659" i="4"/>
  <c r="I2659" i="4"/>
  <c r="M2659" i="4"/>
  <c r="O2659" i="4"/>
  <c r="Q2659" i="4"/>
  <c r="S2659" i="4"/>
  <c r="U2659" i="4"/>
  <c r="B2660" i="4"/>
  <c r="F2660" i="4"/>
  <c r="I2660" i="4"/>
  <c r="M2660" i="4"/>
  <c r="O2660" i="4"/>
  <c r="Q2660" i="4"/>
  <c r="S2660" i="4"/>
  <c r="U2660" i="4"/>
  <c r="B2661" i="4"/>
  <c r="F2661" i="4"/>
  <c r="I2661" i="4"/>
  <c r="M2661" i="4"/>
  <c r="O2661" i="4"/>
  <c r="Q2661" i="4"/>
  <c r="S2661" i="4"/>
  <c r="U2661" i="4"/>
  <c r="B2662" i="4"/>
  <c r="F2662" i="4"/>
  <c r="I2662" i="4"/>
  <c r="M2662" i="4"/>
  <c r="O2662" i="4"/>
  <c r="Q2662" i="4"/>
  <c r="S2662" i="4"/>
  <c r="U2662" i="4"/>
  <c r="B2663" i="4"/>
  <c r="F2663" i="4"/>
  <c r="I2663" i="4"/>
  <c r="M2663" i="4"/>
  <c r="O2663" i="4"/>
  <c r="Q2663" i="4"/>
  <c r="S2663" i="4"/>
  <c r="U2663" i="4"/>
  <c r="B2664" i="4"/>
  <c r="F2664" i="4"/>
  <c r="I2664" i="4"/>
  <c r="M2664" i="4"/>
  <c r="O2664" i="4"/>
  <c r="Q2664" i="4"/>
  <c r="S2664" i="4"/>
  <c r="U2664" i="4"/>
  <c r="B2665" i="4"/>
  <c r="F2665" i="4"/>
  <c r="I2665" i="4"/>
  <c r="M2665" i="4"/>
  <c r="O2665" i="4"/>
  <c r="Q2665" i="4"/>
  <c r="S2665" i="4"/>
  <c r="U2665" i="4"/>
  <c r="B2666" i="4"/>
  <c r="F2666" i="4"/>
  <c r="I2666" i="4"/>
  <c r="M2666" i="4"/>
  <c r="O2666" i="4"/>
  <c r="Q2666" i="4"/>
  <c r="S2666" i="4"/>
  <c r="U2666" i="4"/>
  <c r="B2667" i="4"/>
  <c r="F2667" i="4"/>
  <c r="I2667" i="4"/>
  <c r="M2667" i="4"/>
  <c r="O2667" i="4"/>
  <c r="Q2667" i="4"/>
  <c r="S2667" i="4"/>
  <c r="U2667" i="4"/>
  <c r="B2668" i="4"/>
  <c r="F2668" i="4"/>
  <c r="I2668" i="4"/>
  <c r="M2668" i="4"/>
  <c r="O2668" i="4"/>
  <c r="Q2668" i="4"/>
  <c r="S2668" i="4"/>
  <c r="U2668" i="4"/>
  <c r="B2669" i="4"/>
  <c r="F2669" i="4"/>
  <c r="I2669" i="4"/>
  <c r="M2669" i="4"/>
  <c r="O2669" i="4"/>
  <c r="Q2669" i="4"/>
  <c r="S2669" i="4"/>
  <c r="U2669" i="4"/>
  <c r="B2670" i="4"/>
  <c r="F2670" i="4"/>
  <c r="I2670" i="4"/>
  <c r="M2670" i="4"/>
  <c r="O2670" i="4"/>
  <c r="Q2670" i="4"/>
  <c r="S2670" i="4"/>
  <c r="U2670" i="4"/>
  <c r="B2671" i="4"/>
  <c r="F2671" i="4"/>
  <c r="I2671" i="4"/>
  <c r="M2671" i="4"/>
  <c r="O2671" i="4"/>
  <c r="Q2671" i="4"/>
  <c r="S2671" i="4"/>
  <c r="U2671" i="4"/>
  <c r="B2672" i="4"/>
  <c r="F2672" i="4"/>
  <c r="I2672" i="4"/>
  <c r="M2672" i="4"/>
  <c r="O2672" i="4"/>
  <c r="Q2672" i="4"/>
  <c r="S2672" i="4"/>
  <c r="U2672" i="4"/>
  <c r="B2673" i="4"/>
  <c r="F2673" i="4"/>
  <c r="I2673" i="4"/>
  <c r="M2673" i="4"/>
  <c r="O2673" i="4"/>
  <c r="Q2673" i="4"/>
  <c r="S2673" i="4"/>
  <c r="U2673" i="4"/>
  <c r="B2674" i="4"/>
  <c r="F2674" i="4"/>
  <c r="I2674" i="4"/>
  <c r="M2674" i="4"/>
  <c r="O2674" i="4"/>
  <c r="Q2674" i="4"/>
  <c r="S2674" i="4"/>
  <c r="U2674" i="4"/>
  <c r="B2675" i="4"/>
  <c r="F2675" i="4"/>
  <c r="I2675" i="4"/>
  <c r="M2675" i="4"/>
  <c r="O2675" i="4"/>
  <c r="Q2675" i="4"/>
  <c r="S2675" i="4"/>
  <c r="U2675" i="4"/>
  <c r="B2676" i="4"/>
  <c r="F2676" i="4"/>
  <c r="I2676" i="4"/>
  <c r="M2676" i="4"/>
  <c r="O2676" i="4"/>
  <c r="Q2676" i="4"/>
  <c r="S2676" i="4"/>
  <c r="U2676" i="4"/>
  <c r="B2677" i="4"/>
  <c r="F2677" i="4"/>
  <c r="I2677" i="4"/>
  <c r="M2677" i="4"/>
  <c r="O2677" i="4"/>
  <c r="Q2677" i="4"/>
  <c r="S2677" i="4"/>
  <c r="U2677" i="4"/>
  <c r="B2678" i="4"/>
  <c r="F2678" i="4"/>
  <c r="I2678" i="4"/>
  <c r="M2678" i="4"/>
  <c r="O2678" i="4"/>
  <c r="Q2678" i="4"/>
  <c r="S2678" i="4"/>
  <c r="U2678" i="4"/>
  <c r="B2679" i="4"/>
  <c r="F2679" i="4"/>
  <c r="I2679" i="4"/>
  <c r="M2679" i="4"/>
  <c r="O2679" i="4"/>
  <c r="Q2679" i="4"/>
  <c r="S2679" i="4"/>
  <c r="U2679" i="4"/>
  <c r="B2680" i="4"/>
  <c r="F2680" i="4"/>
  <c r="I2680" i="4"/>
  <c r="M2680" i="4"/>
  <c r="O2680" i="4"/>
  <c r="Q2680" i="4"/>
  <c r="S2680" i="4"/>
  <c r="U2680" i="4"/>
  <c r="B2681" i="4"/>
  <c r="F2681" i="4"/>
  <c r="I2681" i="4"/>
  <c r="M2681" i="4"/>
  <c r="O2681" i="4"/>
  <c r="Q2681" i="4"/>
  <c r="S2681" i="4"/>
  <c r="U2681" i="4"/>
  <c r="B2682" i="4"/>
  <c r="F2682" i="4"/>
  <c r="I2682" i="4"/>
  <c r="M2682" i="4"/>
  <c r="O2682" i="4"/>
  <c r="Q2682" i="4"/>
  <c r="S2682" i="4"/>
  <c r="U2682" i="4"/>
  <c r="B2683" i="4"/>
  <c r="F2683" i="4"/>
  <c r="I2683" i="4"/>
  <c r="M2683" i="4"/>
  <c r="O2683" i="4"/>
  <c r="Q2683" i="4"/>
  <c r="S2683" i="4"/>
  <c r="U2683" i="4"/>
  <c r="B2684" i="4"/>
  <c r="F2684" i="4"/>
  <c r="I2684" i="4"/>
  <c r="M2684" i="4"/>
  <c r="O2684" i="4"/>
  <c r="Q2684" i="4"/>
  <c r="S2684" i="4"/>
  <c r="U2684" i="4"/>
  <c r="B2685" i="4"/>
  <c r="F2685" i="4"/>
  <c r="I2685" i="4"/>
  <c r="M2685" i="4"/>
  <c r="O2685" i="4"/>
  <c r="Q2685" i="4"/>
  <c r="S2685" i="4"/>
  <c r="U2685" i="4"/>
  <c r="B2686" i="4"/>
  <c r="F2686" i="4"/>
  <c r="I2686" i="4"/>
  <c r="M2686" i="4"/>
  <c r="O2686" i="4"/>
  <c r="Q2686" i="4"/>
  <c r="S2686" i="4"/>
  <c r="U2686" i="4"/>
  <c r="B2687" i="4"/>
  <c r="F2687" i="4"/>
  <c r="I2687" i="4"/>
  <c r="M2687" i="4"/>
  <c r="O2687" i="4"/>
  <c r="Q2687" i="4"/>
  <c r="S2687" i="4"/>
  <c r="U2687" i="4"/>
  <c r="B2688" i="4"/>
  <c r="F2688" i="4"/>
  <c r="I2688" i="4"/>
  <c r="M2688" i="4"/>
  <c r="O2688" i="4"/>
  <c r="Q2688" i="4"/>
  <c r="S2688" i="4"/>
  <c r="U2688" i="4"/>
  <c r="B2689" i="4"/>
  <c r="F2689" i="4"/>
  <c r="I2689" i="4"/>
  <c r="M2689" i="4"/>
  <c r="O2689" i="4"/>
  <c r="Q2689" i="4"/>
  <c r="S2689" i="4"/>
  <c r="U2689" i="4"/>
  <c r="B2690" i="4"/>
  <c r="F2690" i="4"/>
  <c r="I2690" i="4"/>
  <c r="M2690" i="4"/>
  <c r="O2690" i="4"/>
  <c r="Q2690" i="4"/>
  <c r="S2690" i="4"/>
  <c r="U2690" i="4"/>
  <c r="B2691" i="4"/>
  <c r="F2691" i="4"/>
  <c r="I2691" i="4"/>
  <c r="M2691" i="4"/>
  <c r="O2691" i="4"/>
  <c r="Q2691" i="4"/>
  <c r="S2691" i="4"/>
  <c r="U2691" i="4"/>
  <c r="B2692" i="4"/>
  <c r="F2692" i="4"/>
  <c r="I2692" i="4"/>
  <c r="M2692" i="4"/>
  <c r="O2692" i="4"/>
  <c r="Q2692" i="4"/>
  <c r="S2692" i="4"/>
  <c r="U2692" i="4"/>
  <c r="B2693" i="4"/>
  <c r="F2693" i="4"/>
  <c r="I2693" i="4"/>
  <c r="M2693" i="4"/>
  <c r="O2693" i="4"/>
  <c r="Q2693" i="4"/>
  <c r="S2693" i="4"/>
  <c r="U2693" i="4"/>
  <c r="B2694" i="4"/>
  <c r="F2694" i="4"/>
  <c r="I2694" i="4"/>
  <c r="M2694" i="4"/>
  <c r="O2694" i="4"/>
  <c r="Q2694" i="4"/>
  <c r="S2694" i="4"/>
  <c r="U2694" i="4"/>
  <c r="B2695" i="4"/>
  <c r="F2695" i="4"/>
  <c r="I2695" i="4"/>
  <c r="M2695" i="4"/>
  <c r="O2695" i="4"/>
  <c r="Q2695" i="4"/>
  <c r="S2695" i="4"/>
  <c r="U2695" i="4"/>
  <c r="B2696" i="4"/>
  <c r="F2696" i="4"/>
  <c r="I2696" i="4"/>
  <c r="M2696" i="4"/>
  <c r="O2696" i="4"/>
  <c r="Q2696" i="4"/>
  <c r="S2696" i="4"/>
  <c r="U2696" i="4"/>
  <c r="B2697" i="4"/>
  <c r="F2697" i="4"/>
  <c r="I2697" i="4"/>
  <c r="M2697" i="4"/>
  <c r="O2697" i="4"/>
  <c r="Q2697" i="4"/>
  <c r="S2697" i="4"/>
  <c r="U2697" i="4"/>
  <c r="B2698" i="4"/>
  <c r="F2698" i="4"/>
  <c r="I2698" i="4"/>
  <c r="M2698" i="4"/>
  <c r="O2698" i="4"/>
  <c r="Q2698" i="4"/>
  <c r="S2698" i="4"/>
  <c r="U2698" i="4"/>
  <c r="B2699" i="4"/>
  <c r="F2699" i="4"/>
  <c r="I2699" i="4"/>
  <c r="M2699" i="4"/>
  <c r="O2699" i="4"/>
  <c r="Q2699" i="4"/>
  <c r="S2699" i="4"/>
  <c r="U2699" i="4"/>
  <c r="B2700" i="4"/>
  <c r="F2700" i="4"/>
  <c r="I2700" i="4"/>
  <c r="M2700" i="4"/>
  <c r="O2700" i="4"/>
  <c r="Q2700" i="4"/>
  <c r="S2700" i="4"/>
  <c r="U2700" i="4"/>
  <c r="B2701" i="4"/>
  <c r="F2701" i="4"/>
  <c r="I2701" i="4"/>
  <c r="M2701" i="4"/>
  <c r="O2701" i="4"/>
  <c r="Q2701" i="4"/>
  <c r="S2701" i="4"/>
  <c r="U2701" i="4"/>
  <c r="B2702" i="4"/>
  <c r="F2702" i="4"/>
  <c r="I2702" i="4"/>
  <c r="M2702" i="4"/>
  <c r="O2702" i="4"/>
  <c r="Q2702" i="4"/>
  <c r="S2702" i="4"/>
  <c r="U2702" i="4"/>
  <c r="B2703" i="4"/>
  <c r="F2703" i="4"/>
  <c r="I2703" i="4"/>
  <c r="M2703" i="4"/>
  <c r="O2703" i="4"/>
  <c r="Q2703" i="4"/>
  <c r="S2703" i="4"/>
  <c r="U2703" i="4"/>
  <c r="B2704" i="4"/>
  <c r="F2704" i="4"/>
  <c r="I2704" i="4"/>
  <c r="M2704" i="4"/>
  <c r="O2704" i="4"/>
  <c r="Q2704" i="4"/>
  <c r="S2704" i="4"/>
  <c r="U2704" i="4"/>
  <c r="B2705" i="4"/>
  <c r="F2705" i="4"/>
  <c r="I2705" i="4"/>
  <c r="M2705" i="4"/>
  <c r="O2705" i="4"/>
  <c r="Q2705" i="4"/>
  <c r="S2705" i="4"/>
  <c r="U2705" i="4"/>
  <c r="B2706" i="4"/>
  <c r="F2706" i="4"/>
  <c r="I2706" i="4"/>
  <c r="M2706" i="4"/>
  <c r="O2706" i="4"/>
  <c r="Q2706" i="4"/>
  <c r="S2706" i="4"/>
  <c r="U2706" i="4"/>
  <c r="B2707" i="4"/>
  <c r="F2707" i="4"/>
  <c r="I2707" i="4"/>
  <c r="M2707" i="4"/>
  <c r="O2707" i="4"/>
  <c r="Q2707" i="4"/>
  <c r="S2707" i="4"/>
  <c r="U2707" i="4"/>
  <c r="B2708" i="4"/>
  <c r="F2708" i="4"/>
  <c r="I2708" i="4"/>
  <c r="M2708" i="4"/>
  <c r="O2708" i="4"/>
  <c r="Q2708" i="4"/>
  <c r="S2708" i="4"/>
  <c r="U2708" i="4"/>
  <c r="B2709" i="4"/>
  <c r="F2709" i="4"/>
  <c r="I2709" i="4"/>
  <c r="M2709" i="4"/>
  <c r="O2709" i="4"/>
  <c r="Q2709" i="4"/>
  <c r="S2709" i="4"/>
  <c r="U2709" i="4"/>
  <c r="B2710" i="4"/>
  <c r="F2710" i="4"/>
  <c r="I2710" i="4"/>
  <c r="M2710" i="4"/>
  <c r="O2710" i="4"/>
  <c r="Q2710" i="4"/>
  <c r="S2710" i="4"/>
  <c r="U2710" i="4"/>
  <c r="B2711" i="4"/>
  <c r="F2711" i="4"/>
  <c r="I2711" i="4"/>
  <c r="M2711" i="4"/>
  <c r="O2711" i="4"/>
  <c r="Q2711" i="4"/>
  <c r="S2711" i="4"/>
  <c r="U2711" i="4"/>
  <c r="B2712" i="4"/>
  <c r="F2712" i="4"/>
  <c r="I2712" i="4"/>
  <c r="M2712" i="4"/>
  <c r="O2712" i="4"/>
  <c r="Q2712" i="4"/>
  <c r="S2712" i="4"/>
  <c r="U2712" i="4"/>
  <c r="B2713" i="4"/>
  <c r="F2713" i="4"/>
  <c r="I2713" i="4"/>
  <c r="M2713" i="4"/>
  <c r="O2713" i="4"/>
  <c r="Q2713" i="4"/>
  <c r="S2713" i="4"/>
  <c r="U2713" i="4"/>
  <c r="B2714" i="4"/>
  <c r="F2714" i="4"/>
  <c r="I2714" i="4"/>
  <c r="M2714" i="4"/>
  <c r="O2714" i="4"/>
  <c r="Q2714" i="4"/>
  <c r="S2714" i="4"/>
  <c r="U2714" i="4"/>
  <c r="B2715" i="4"/>
  <c r="F2715" i="4"/>
  <c r="I2715" i="4"/>
  <c r="M2715" i="4"/>
  <c r="O2715" i="4"/>
  <c r="Q2715" i="4"/>
  <c r="S2715" i="4"/>
  <c r="U2715" i="4"/>
  <c r="B2716" i="4"/>
  <c r="F2716" i="4"/>
  <c r="I2716" i="4"/>
  <c r="M2716" i="4"/>
  <c r="O2716" i="4"/>
  <c r="Q2716" i="4"/>
  <c r="S2716" i="4"/>
  <c r="U2716" i="4"/>
  <c r="B2717" i="4"/>
  <c r="F2717" i="4"/>
  <c r="I2717" i="4"/>
  <c r="M2717" i="4"/>
  <c r="O2717" i="4"/>
  <c r="Q2717" i="4"/>
  <c r="S2717" i="4"/>
  <c r="U2717" i="4"/>
  <c r="B2718" i="4"/>
  <c r="F2718" i="4"/>
  <c r="I2718" i="4"/>
  <c r="M2718" i="4"/>
  <c r="O2718" i="4"/>
  <c r="Q2718" i="4"/>
  <c r="S2718" i="4"/>
  <c r="U2718" i="4"/>
  <c r="B2719" i="4"/>
  <c r="F2719" i="4"/>
  <c r="I2719" i="4"/>
  <c r="M2719" i="4"/>
  <c r="O2719" i="4"/>
  <c r="Q2719" i="4"/>
  <c r="S2719" i="4"/>
  <c r="U2719" i="4"/>
  <c r="B2720" i="4"/>
  <c r="F2720" i="4"/>
  <c r="I2720" i="4"/>
  <c r="M2720" i="4"/>
  <c r="O2720" i="4"/>
  <c r="Q2720" i="4"/>
  <c r="S2720" i="4"/>
  <c r="U2720" i="4"/>
  <c r="B2721" i="4"/>
  <c r="F2721" i="4"/>
  <c r="I2721" i="4"/>
  <c r="M2721" i="4"/>
  <c r="O2721" i="4"/>
  <c r="Q2721" i="4"/>
  <c r="S2721" i="4"/>
  <c r="U2721" i="4"/>
  <c r="B2722" i="4"/>
  <c r="F2722" i="4"/>
  <c r="I2722" i="4"/>
  <c r="M2722" i="4"/>
  <c r="O2722" i="4"/>
  <c r="Q2722" i="4"/>
  <c r="S2722" i="4"/>
  <c r="U2722" i="4"/>
  <c r="B2723" i="4"/>
  <c r="F2723" i="4"/>
  <c r="I2723" i="4"/>
  <c r="M2723" i="4"/>
  <c r="O2723" i="4"/>
  <c r="Q2723" i="4"/>
  <c r="S2723" i="4"/>
  <c r="U2723" i="4"/>
  <c r="B2724" i="4"/>
  <c r="F2724" i="4"/>
  <c r="I2724" i="4"/>
  <c r="M2724" i="4"/>
  <c r="O2724" i="4"/>
  <c r="Q2724" i="4"/>
  <c r="S2724" i="4"/>
  <c r="U2724" i="4"/>
  <c r="B2725" i="4"/>
  <c r="F2725" i="4"/>
  <c r="I2725" i="4"/>
  <c r="M2725" i="4"/>
  <c r="O2725" i="4"/>
  <c r="Q2725" i="4"/>
  <c r="S2725" i="4"/>
  <c r="U2725" i="4"/>
  <c r="B2726" i="4"/>
  <c r="F2726" i="4"/>
  <c r="I2726" i="4"/>
  <c r="M2726" i="4"/>
  <c r="O2726" i="4"/>
  <c r="Q2726" i="4"/>
  <c r="S2726" i="4"/>
  <c r="U2726" i="4"/>
  <c r="B2727" i="4"/>
  <c r="F2727" i="4"/>
  <c r="I2727" i="4"/>
  <c r="M2727" i="4"/>
  <c r="O2727" i="4"/>
  <c r="Q2727" i="4"/>
  <c r="S2727" i="4"/>
  <c r="U2727" i="4"/>
  <c r="B2728" i="4"/>
  <c r="F2728" i="4"/>
  <c r="I2728" i="4"/>
  <c r="M2728" i="4"/>
  <c r="O2728" i="4"/>
  <c r="Q2728" i="4"/>
  <c r="S2728" i="4"/>
  <c r="U2728" i="4"/>
  <c r="B2729" i="4"/>
  <c r="F2729" i="4"/>
  <c r="I2729" i="4"/>
  <c r="M2729" i="4"/>
  <c r="O2729" i="4"/>
  <c r="Q2729" i="4"/>
  <c r="S2729" i="4"/>
  <c r="U2729" i="4"/>
  <c r="B2730" i="4"/>
  <c r="F2730" i="4"/>
  <c r="I2730" i="4"/>
  <c r="M2730" i="4"/>
  <c r="O2730" i="4"/>
  <c r="Q2730" i="4"/>
  <c r="S2730" i="4"/>
  <c r="U2730" i="4"/>
  <c r="B2731" i="4"/>
  <c r="F2731" i="4"/>
  <c r="I2731" i="4"/>
  <c r="M2731" i="4"/>
  <c r="O2731" i="4"/>
  <c r="Q2731" i="4"/>
  <c r="S2731" i="4"/>
  <c r="U2731" i="4"/>
  <c r="B2732" i="4"/>
  <c r="F2732" i="4"/>
  <c r="I2732" i="4"/>
  <c r="M2732" i="4"/>
  <c r="O2732" i="4"/>
  <c r="Q2732" i="4"/>
  <c r="S2732" i="4"/>
  <c r="U2732" i="4"/>
  <c r="B2733" i="4"/>
  <c r="F2733" i="4"/>
  <c r="I2733" i="4"/>
  <c r="M2733" i="4"/>
  <c r="O2733" i="4"/>
  <c r="Q2733" i="4"/>
  <c r="S2733" i="4"/>
  <c r="U2733" i="4"/>
  <c r="B2734" i="4"/>
  <c r="F2734" i="4"/>
  <c r="I2734" i="4"/>
  <c r="M2734" i="4"/>
  <c r="O2734" i="4"/>
  <c r="Q2734" i="4"/>
  <c r="S2734" i="4"/>
  <c r="U2734" i="4"/>
  <c r="B2735" i="4"/>
  <c r="F2735" i="4"/>
  <c r="I2735" i="4"/>
  <c r="M2735" i="4"/>
  <c r="O2735" i="4"/>
  <c r="Q2735" i="4"/>
  <c r="S2735" i="4"/>
  <c r="U2735" i="4"/>
  <c r="B2736" i="4"/>
  <c r="F2736" i="4"/>
  <c r="I2736" i="4"/>
  <c r="M2736" i="4"/>
  <c r="O2736" i="4"/>
  <c r="Q2736" i="4"/>
  <c r="S2736" i="4"/>
  <c r="U2736" i="4"/>
  <c r="B2737" i="4"/>
  <c r="F2737" i="4"/>
  <c r="I2737" i="4"/>
  <c r="M2737" i="4"/>
  <c r="O2737" i="4"/>
  <c r="Q2737" i="4"/>
  <c r="S2737" i="4"/>
  <c r="U2737" i="4"/>
  <c r="B2738" i="4"/>
  <c r="F2738" i="4"/>
  <c r="I2738" i="4"/>
  <c r="M2738" i="4"/>
  <c r="O2738" i="4"/>
  <c r="Q2738" i="4"/>
  <c r="S2738" i="4"/>
  <c r="U2738" i="4"/>
  <c r="B2739" i="4"/>
  <c r="F2739" i="4"/>
  <c r="I2739" i="4"/>
  <c r="M2739" i="4"/>
  <c r="O2739" i="4"/>
  <c r="Q2739" i="4"/>
  <c r="S2739" i="4"/>
  <c r="U2739" i="4"/>
  <c r="B2740" i="4"/>
  <c r="F2740" i="4"/>
  <c r="I2740" i="4"/>
  <c r="M2740" i="4"/>
  <c r="O2740" i="4"/>
  <c r="Q2740" i="4"/>
  <c r="S2740" i="4"/>
  <c r="U2740" i="4"/>
  <c r="B2741" i="4"/>
  <c r="F2741" i="4"/>
  <c r="I2741" i="4"/>
  <c r="M2741" i="4"/>
  <c r="O2741" i="4"/>
  <c r="Q2741" i="4"/>
  <c r="S2741" i="4"/>
  <c r="U2741" i="4"/>
  <c r="B2742" i="4"/>
  <c r="F2742" i="4"/>
  <c r="I2742" i="4"/>
  <c r="M2742" i="4"/>
  <c r="O2742" i="4"/>
  <c r="Q2742" i="4"/>
  <c r="S2742" i="4"/>
  <c r="U2742" i="4"/>
  <c r="B2743" i="4"/>
  <c r="F2743" i="4"/>
  <c r="I2743" i="4"/>
  <c r="M2743" i="4"/>
  <c r="O2743" i="4"/>
  <c r="Q2743" i="4"/>
  <c r="S2743" i="4"/>
  <c r="U2743" i="4"/>
  <c r="B2744" i="4"/>
  <c r="F2744" i="4"/>
  <c r="I2744" i="4"/>
  <c r="M2744" i="4"/>
  <c r="O2744" i="4"/>
  <c r="Q2744" i="4"/>
  <c r="S2744" i="4"/>
  <c r="U2744" i="4"/>
  <c r="B2745" i="4"/>
  <c r="F2745" i="4"/>
  <c r="I2745" i="4"/>
  <c r="M2745" i="4"/>
  <c r="O2745" i="4"/>
  <c r="Q2745" i="4"/>
  <c r="S2745" i="4"/>
  <c r="U2745" i="4"/>
  <c r="B2746" i="4"/>
  <c r="F2746" i="4"/>
  <c r="I2746" i="4"/>
  <c r="M2746" i="4"/>
  <c r="O2746" i="4"/>
  <c r="Q2746" i="4"/>
  <c r="S2746" i="4"/>
  <c r="U2746" i="4"/>
  <c r="B2747" i="4"/>
  <c r="F2747" i="4"/>
  <c r="I2747" i="4"/>
  <c r="M2747" i="4"/>
  <c r="O2747" i="4"/>
  <c r="Q2747" i="4"/>
  <c r="S2747" i="4"/>
  <c r="U2747" i="4"/>
  <c r="B2748" i="4"/>
  <c r="F2748" i="4"/>
  <c r="I2748" i="4"/>
  <c r="M2748" i="4"/>
  <c r="O2748" i="4"/>
  <c r="Q2748" i="4"/>
  <c r="S2748" i="4"/>
  <c r="U2748" i="4"/>
  <c r="B2749" i="4"/>
  <c r="F2749" i="4"/>
  <c r="I2749" i="4"/>
  <c r="M2749" i="4"/>
  <c r="O2749" i="4"/>
  <c r="Q2749" i="4"/>
  <c r="S2749" i="4"/>
  <c r="U2749" i="4"/>
  <c r="B2750" i="4"/>
  <c r="F2750" i="4"/>
  <c r="I2750" i="4"/>
  <c r="M2750" i="4"/>
  <c r="O2750" i="4"/>
  <c r="Q2750" i="4"/>
  <c r="S2750" i="4"/>
  <c r="U2750" i="4"/>
  <c r="B2751" i="4"/>
  <c r="F2751" i="4"/>
  <c r="I2751" i="4"/>
  <c r="M2751" i="4"/>
  <c r="O2751" i="4"/>
  <c r="Q2751" i="4"/>
  <c r="S2751" i="4"/>
  <c r="U2751" i="4"/>
  <c r="B2752" i="4"/>
  <c r="F2752" i="4"/>
  <c r="I2752" i="4"/>
  <c r="M2752" i="4"/>
  <c r="O2752" i="4"/>
  <c r="Q2752" i="4"/>
  <c r="S2752" i="4"/>
  <c r="U2752" i="4"/>
  <c r="B2753" i="4"/>
  <c r="F2753" i="4"/>
  <c r="I2753" i="4"/>
  <c r="M2753" i="4"/>
  <c r="O2753" i="4"/>
  <c r="Q2753" i="4"/>
  <c r="S2753" i="4"/>
  <c r="U2753" i="4"/>
  <c r="B2754" i="4"/>
  <c r="F2754" i="4"/>
  <c r="I2754" i="4"/>
  <c r="M2754" i="4"/>
  <c r="O2754" i="4"/>
  <c r="Q2754" i="4"/>
  <c r="S2754" i="4"/>
  <c r="U2754" i="4"/>
  <c r="B2755" i="4"/>
  <c r="F2755" i="4"/>
  <c r="I2755" i="4"/>
  <c r="M2755" i="4"/>
  <c r="O2755" i="4"/>
  <c r="Q2755" i="4"/>
  <c r="S2755" i="4"/>
  <c r="U2755" i="4"/>
  <c r="B2756" i="4"/>
  <c r="F2756" i="4"/>
  <c r="I2756" i="4"/>
  <c r="M2756" i="4"/>
  <c r="O2756" i="4"/>
  <c r="Q2756" i="4"/>
  <c r="S2756" i="4"/>
  <c r="U2756" i="4"/>
  <c r="B2757" i="4"/>
  <c r="F2757" i="4"/>
  <c r="I2757" i="4"/>
  <c r="M2757" i="4"/>
  <c r="O2757" i="4"/>
  <c r="Q2757" i="4"/>
  <c r="S2757" i="4"/>
  <c r="U2757" i="4"/>
  <c r="B2758" i="4"/>
  <c r="F2758" i="4"/>
  <c r="I2758" i="4"/>
  <c r="M2758" i="4"/>
  <c r="O2758" i="4"/>
  <c r="Q2758" i="4"/>
  <c r="S2758" i="4"/>
  <c r="U2758" i="4"/>
  <c r="B2759" i="4"/>
  <c r="F2759" i="4"/>
  <c r="I2759" i="4"/>
  <c r="M2759" i="4"/>
  <c r="O2759" i="4"/>
  <c r="Q2759" i="4"/>
  <c r="S2759" i="4"/>
  <c r="U2759" i="4"/>
  <c r="B2760" i="4"/>
  <c r="F2760" i="4"/>
  <c r="I2760" i="4"/>
  <c r="M2760" i="4"/>
  <c r="O2760" i="4"/>
  <c r="Q2760" i="4"/>
  <c r="S2760" i="4"/>
  <c r="U2760" i="4"/>
  <c r="B2761" i="4"/>
  <c r="F2761" i="4"/>
  <c r="I2761" i="4"/>
  <c r="M2761" i="4"/>
  <c r="O2761" i="4"/>
  <c r="Q2761" i="4"/>
  <c r="S2761" i="4"/>
  <c r="U2761" i="4"/>
  <c r="B2762" i="4"/>
  <c r="F2762" i="4"/>
  <c r="I2762" i="4"/>
  <c r="M2762" i="4"/>
  <c r="O2762" i="4"/>
  <c r="Q2762" i="4"/>
  <c r="S2762" i="4"/>
  <c r="U2762" i="4"/>
  <c r="B2763" i="4"/>
  <c r="F2763" i="4"/>
  <c r="I2763" i="4"/>
  <c r="M2763" i="4"/>
  <c r="O2763" i="4"/>
  <c r="Q2763" i="4"/>
  <c r="S2763" i="4"/>
  <c r="U2763" i="4"/>
  <c r="B2764" i="4"/>
  <c r="F2764" i="4"/>
  <c r="I2764" i="4"/>
  <c r="M2764" i="4"/>
  <c r="O2764" i="4"/>
  <c r="Q2764" i="4"/>
  <c r="S2764" i="4"/>
  <c r="U2764" i="4"/>
  <c r="B2765" i="4"/>
  <c r="F2765" i="4"/>
  <c r="I2765" i="4"/>
  <c r="M2765" i="4"/>
  <c r="O2765" i="4"/>
  <c r="Q2765" i="4"/>
  <c r="S2765" i="4"/>
  <c r="U2765" i="4"/>
  <c r="B2766" i="4"/>
  <c r="F2766" i="4"/>
  <c r="I2766" i="4"/>
  <c r="M2766" i="4"/>
  <c r="O2766" i="4"/>
  <c r="Q2766" i="4"/>
  <c r="S2766" i="4"/>
  <c r="U2766" i="4"/>
  <c r="B2767" i="4"/>
  <c r="F2767" i="4"/>
  <c r="I2767" i="4"/>
  <c r="M2767" i="4"/>
  <c r="O2767" i="4"/>
  <c r="Q2767" i="4"/>
  <c r="S2767" i="4"/>
  <c r="U2767" i="4"/>
  <c r="B2768" i="4"/>
  <c r="F2768" i="4"/>
  <c r="I2768" i="4"/>
  <c r="M2768" i="4"/>
  <c r="O2768" i="4"/>
  <c r="Q2768" i="4"/>
  <c r="S2768" i="4"/>
  <c r="U2768" i="4"/>
  <c r="B2769" i="4"/>
  <c r="F2769" i="4"/>
  <c r="I2769" i="4"/>
  <c r="M2769" i="4"/>
  <c r="O2769" i="4"/>
  <c r="Q2769" i="4"/>
  <c r="S2769" i="4"/>
  <c r="U2769" i="4"/>
  <c r="B2770" i="4"/>
  <c r="F2770" i="4"/>
  <c r="I2770" i="4"/>
  <c r="M2770" i="4"/>
  <c r="O2770" i="4"/>
  <c r="Q2770" i="4"/>
  <c r="S2770" i="4"/>
  <c r="U2770" i="4"/>
  <c r="B2771" i="4"/>
  <c r="F2771" i="4"/>
  <c r="I2771" i="4"/>
  <c r="M2771" i="4"/>
  <c r="O2771" i="4"/>
  <c r="Q2771" i="4"/>
  <c r="S2771" i="4"/>
  <c r="U2771" i="4"/>
  <c r="B2772" i="4"/>
  <c r="F2772" i="4"/>
  <c r="I2772" i="4"/>
  <c r="M2772" i="4"/>
  <c r="O2772" i="4"/>
  <c r="Q2772" i="4"/>
  <c r="S2772" i="4"/>
  <c r="U2772" i="4"/>
  <c r="B2773" i="4"/>
  <c r="F2773" i="4"/>
  <c r="I2773" i="4"/>
  <c r="M2773" i="4"/>
  <c r="O2773" i="4"/>
  <c r="Q2773" i="4"/>
  <c r="S2773" i="4"/>
  <c r="U2773" i="4"/>
  <c r="B2774" i="4"/>
  <c r="F2774" i="4"/>
  <c r="I2774" i="4"/>
  <c r="M2774" i="4"/>
  <c r="O2774" i="4"/>
  <c r="Q2774" i="4"/>
  <c r="S2774" i="4"/>
  <c r="U2774" i="4"/>
  <c r="B2775" i="4"/>
  <c r="F2775" i="4"/>
  <c r="I2775" i="4"/>
  <c r="M2775" i="4"/>
  <c r="O2775" i="4"/>
  <c r="Q2775" i="4"/>
  <c r="S2775" i="4"/>
  <c r="U2775" i="4"/>
  <c r="B2776" i="4"/>
  <c r="F2776" i="4"/>
  <c r="I2776" i="4"/>
  <c r="M2776" i="4"/>
  <c r="O2776" i="4"/>
  <c r="Q2776" i="4"/>
  <c r="S2776" i="4"/>
  <c r="U2776" i="4"/>
  <c r="B2777" i="4"/>
  <c r="F2777" i="4"/>
  <c r="I2777" i="4"/>
  <c r="M2777" i="4"/>
  <c r="O2777" i="4"/>
  <c r="Q2777" i="4"/>
  <c r="S2777" i="4"/>
  <c r="U2777" i="4"/>
  <c r="B2778" i="4"/>
  <c r="F2778" i="4"/>
  <c r="I2778" i="4"/>
  <c r="M2778" i="4"/>
  <c r="O2778" i="4"/>
  <c r="Q2778" i="4"/>
  <c r="S2778" i="4"/>
  <c r="U2778" i="4"/>
  <c r="B2779" i="4"/>
  <c r="F2779" i="4"/>
  <c r="I2779" i="4"/>
  <c r="M2779" i="4"/>
  <c r="O2779" i="4"/>
  <c r="Q2779" i="4"/>
  <c r="S2779" i="4"/>
  <c r="U2779" i="4"/>
  <c r="B2780" i="4"/>
  <c r="F2780" i="4"/>
  <c r="I2780" i="4"/>
  <c r="M2780" i="4"/>
  <c r="O2780" i="4"/>
  <c r="Q2780" i="4"/>
  <c r="S2780" i="4"/>
  <c r="U2780" i="4"/>
  <c r="B2781" i="4"/>
  <c r="F2781" i="4"/>
  <c r="I2781" i="4"/>
  <c r="M2781" i="4"/>
  <c r="O2781" i="4"/>
  <c r="Q2781" i="4"/>
  <c r="S2781" i="4"/>
  <c r="U2781" i="4"/>
  <c r="B2782" i="4"/>
  <c r="F2782" i="4"/>
  <c r="I2782" i="4"/>
  <c r="M2782" i="4"/>
  <c r="O2782" i="4"/>
  <c r="Q2782" i="4"/>
  <c r="S2782" i="4"/>
  <c r="U2782" i="4"/>
  <c r="B2783" i="4"/>
  <c r="F2783" i="4"/>
  <c r="I2783" i="4"/>
  <c r="M2783" i="4"/>
  <c r="O2783" i="4"/>
  <c r="Q2783" i="4"/>
  <c r="S2783" i="4"/>
  <c r="U2783" i="4"/>
  <c r="B2784" i="4"/>
  <c r="F2784" i="4"/>
  <c r="I2784" i="4"/>
  <c r="M2784" i="4"/>
  <c r="O2784" i="4"/>
  <c r="Q2784" i="4"/>
  <c r="S2784" i="4"/>
  <c r="U2784" i="4"/>
  <c r="B2785" i="4"/>
  <c r="F2785" i="4"/>
  <c r="I2785" i="4"/>
  <c r="M2785" i="4"/>
  <c r="O2785" i="4"/>
  <c r="Q2785" i="4"/>
  <c r="S2785" i="4"/>
  <c r="U2785" i="4"/>
  <c r="B2786" i="4"/>
  <c r="F2786" i="4"/>
  <c r="I2786" i="4"/>
  <c r="M2786" i="4"/>
  <c r="O2786" i="4"/>
  <c r="Q2786" i="4"/>
  <c r="S2786" i="4"/>
  <c r="U2786" i="4"/>
  <c r="B2787" i="4"/>
  <c r="F2787" i="4"/>
  <c r="I2787" i="4"/>
  <c r="M2787" i="4"/>
  <c r="O2787" i="4"/>
  <c r="Q2787" i="4"/>
  <c r="S2787" i="4"/>
  <c r="U2787" i="4"/>
  <c r="B2788" i="4"/>
  <c r="F2788" i="4"/>
  <c r="I2788" i="4"/>
  <c r="M2788" i="4"/>
  <c r="O2788" i="4"/>
  <c r="Q2788" i="4"/>
  <c r="S2788" i="4"/>
  <c r="U2788" i="4"/>
  <c r="B2789" i="4"/>
  <c r="F2789" i="4"/>
  <c r="I2789" i="4"/>
  <c r="M2789" i="4"/>
  <c r="O2789" i="4"/>
  <c r="Q2789" i="4"/>
  <c r="S2789" i="4"/>
  <c r="U2789" i="4"/>
  <c r="B2790" i="4"/>
  <c r="F2790" i="4"/>
  <c r="I2790" i="4"/>
  <c r="M2790" i="4"/>
  <c r="O2790" i="4"/>
  <c r="Q2790" i="4"/>
  <c r="S2790" i="4"/>
  <c r="U2790" i="4"/>
  <c r="B2791" i="4"/>
  <c r="F2791" i="4"/>
  <c r="I2791" i="4"/>
  <c r="M2791" i="4"/>
  <c r="O2791" i="4"/>
  <c r="Q2791" i="4"/>
  <c r="S2791" i="4"/>
  <c r="U2791" i="4"/>
  <c r="B2792" i="4"/>
  <c r="F2792" i="4"/>
  <c r="I2792" i="4"/>
  <c r="M2792" i="4"/>
  <c r="O2792" i="4"/>
  <c r="Q2792" i="4"/>
  <c r="S2792" i="4"/>
  <c r="U2792" i="4"/>
  <c r="B2793" i="4"/>
  <c r="F2793" i="4"/>
  <c r="I2793" i="4"/>
  <c r="M2793" i="4"/>
  <c r="O2793" i="4"/>
  <c r="Q2793" i="4"/>
  <c r="S2793" i="4"/>
  <c r="U2793" i="4"/>
  <c r="B2794" i="4"/>
  <c r="F2794" i="4"/>
  <c r="I2794" i="4"/>
  <c r="M2794" i="4"/>
  <c r="O2794" i="4"/>
  <c r="Q2794" i="4"/>
  <c r="S2794" i="4"/>
  <c r="U2794" i="4"/>
  <c r="B2795" i="4"/>
  <c r="F2795" i="4"/>
  <c r="I2795" i="4"/>
  <c r="M2795" i="4"/>
  <c r="O2795" i="4"/>
  <c r="Q2795" i="4"/>
  <c r="S2795" i="4"/>
  <c r="U2795" i="4"/>
  <c r="B2796" i="4"/>
  <c r="F2796" i="4"/>
  <c r="I2796" i="4"/>
  <c r="M2796" i="4"/>
  <c r="O2796" i="4"/>
  <c r="Q2796" i="4"/>
  <c r="S2796" i="4"/>
  <c r="U2796" i="4"/>
  <c r="B2797" i="4"/>
  <c r="F2797" i="4"/>
  <c r="I2797" i="4"/>
  <c r="M2797" i="4"/>
  <c r="O2797" i="4"/>
  <c r="Q2797" i="4"/>
  <c r="S2797" i="4"/>
  <c r="U2797" i="4"/>
  <c r="B2798" i="4"/>
  <c r="F2798" i="4"/>
  <c r="I2798" i="4"/>
  <c r="M2798" i="4"/>
  <c r="O2798" i="4"/>
  <c r="Q2798" i="4"/>
  <c r="S2798" i="4"/>
  <c r="U2798" i="4"/>
  <c r="B2799" i="4"/>
  <c r="F2799" i="4"/>
  <c r="I2799" i="4"/>
  <c r="M2799" i="4"/>
  <c r="O2799" i="4"/>
  <c r="Q2799" i="4"/>
  <c r="S2799" i="4"/>
  <c r="U2799" i="4"/>
  <c r="B2800" i="4"/>
  <c r="F2800" i="4"/>
  <c r="I2800" i="4"/>
  <c r="M2800" i="4"/>
  <c r="O2800" i="4"/>
  <c r="Q2800" i="4"/>
  <c r="S2800" i="4"/>
  <c r="U2800" i="4"/>
  <c r="B2801" i="4"/>
  <c r="F2801" i="4"/>
  <c r="I2801" i="4"/>
  <c r="M2801" i="4"/>
  <c r="O2801" i="4"/>
  <c r="Q2801" i="4"/>
  <c r="S2801" i="4"/>
  <c r="U2801" i="4"/>
  <c r="B2802" i="4"/>
  <c r="F2802" i="4"/>
  <c r="I2802" i="4"/>
  <c r="M2802" i="4"/>
  <c r="O2802" i="4"/>
  <c r="Q2802" i="4"/>
  <c r="S2802" i="4"/>
  <c r="U2802" i="4"/>
  <c r="B2803" i="4"/>
  <c r="F2803" i="4"/>
  <c r="I2803" i="4"/>
  <c r="M2803" i="4"/>
  <c r="O2803" i="4"/>
  <c r="Q2803" i="4"/>
  <c r="S2803" i="4"/>
  <c r="U2803" i="4"/>
  <c r="B2804" i="4"/>
  <c r="F2804" i="4"/>
  <c r="I2804" i="4"/>
  <c r="M2804" i="4"/>
  <c r="O2804" i="4"/>
  <c r="Q2804" i="4"/>
  <c r="S2804" i="4"/>
  <c r="U2804" i="4"/>
  <c r="B2805" i="4"/>
  <c r="F2805" i="4"/>
  <c r="I2805" i="4"/>
  <c r="M2805" i="4"/>
  <c r="O2805" i="4"/>
  <c r="Q2805" i="4"/>
  <c r="S2805" i="4"/>
  <c r="U2805" i="4"/>
  <c r="B2806" i="4"/>
  <c r="F2806" i="4"/>
  <c r="I2806" i="4"/>
  <c r="M2806" i="4"/>
  <c r="O2806" i="4"/>
  <c r="Q2806" i="4"/>
  <c r="S2806" i="4"/>
  <c r="U2806" i="4"/>
  <c r="B2807" i="4"/>
  <c r="F2807" i="4"/>
  <c r="I2807" i="4"/>
  <c r="M2807" i="4"/>
  <c r="O2807" i="4"/>
  <c r="Q2807" i="4"/>
  <c r="S2807" i="4"/>
  <c r="U2807" i="4"/>
  <c r="B2808" i="4"/>
  <c r="F2808" i="4"/>
  <c r="I2808" i="4"/>
  <c r="M2808" i="4"/>
  <c r="O2808" i="4"/>
  <c r="Q2808" i="4"/>
  <c r="S2808" i="4"/>
  <c r="U2808" i="4"/>
  <c r="B2809" i="4"/>
  <c r="F2809" i="4"/>
  <c r="I2809" i="4"/>
  <c r="M2809" i="4"/>
  <c r="O2809" i="4"/>
  <c r="Q2809" i="4"/>
  <c r="S2809" i="4"/>
  <c r="U2809" i="4"/>
  <c r="B2810" i="4"/>
  <c r="F2810" i="4"/>
  <c r="I2810" i="4"/>
  <c r="M2810" i="4"/>
  <c r="O2810" i="4"/>
  <c r="Q2810" i="4"/>
  <c r="S2810" i="4"/>
  <c r="U2810" i="4"/>
  <c r="B2811" i="4"/>
  <c r="F2811" i="4"/>
  <c r="I2811" i="4"/>
  <c r="M2811" i="4"/>
  <c r="O2811" i="4"/>
  <c r="Q2811" i="4"/>
  <c r="S2811" i="4"/>
  <c r="U2811" i="4"/>
  <c r="B2812" i="4"/>
  <c r="F2812" i="4"/>
  <c r="I2812" i="4"/>
  <c r="M2812" i="4"/>
  <c r="O2812" i="4"/>
  <c r="Q2812" i="4"/>
  <c r="S2812" i="4"/>
  <c r="U2812" i="4"/>
  <c r="B2813" i="4"/>
  <c r="F2813" i="4"/>
  <c r="I2813" i="4"/>
  <c r="M2813" i="4"/>
  <c r="O2813" i="4"/>
  <c r="Q2813" i="4"/>
  <c r="S2813" i="4"/>
  <c r="U2813" i="4"/>
  <c r="B2814" i="4"/>
  <c r="F2814" i="4"/>
  <c r="I2814" i="4"/>
  <c r="M2814" i="4"/>
  <c r="O2814" i="4"/>
  <c r="Q2814" i="4"/>
  <c r="S2814" i="4"/>
  <c r="U2814" i="4"/>
  <c r="B2815" i="4"/>
  <c r="F2815" i="4"/>
  <c r="I2815" i="4"/>
  <c r="M2815" i="4"/>
  <c r="O2815" i="4"/>
  <c r="Q2815" i="4"/>
  <c r="S2815" i="4"/>
  <c r="U2815" i="4"/>
  <c r="B2816" i="4"/>
  <c r="F2816" i="4"/>
  <c r="I2816" i="4"/>
  <c r="M2816" i="4"/>
  <c r="O2816" i="4"/>
  <c r="Q2816" i="4"/>
  <c r="S2816" i="4"/>
  <c r="U2816" i="4"/>
  <c r="B2817" i="4"/>
  <c r="F2817" i="4"/>
  <c r="I2817" i="4"/>
  <c r="M2817" i="4"/>
  <c r="O2817" i="4"/>
  <c r="Q2817" i="4"/>
  <c r="S2817" i="4"/>
  <c r="U2817" i="4"/>
  <c r="B2818" i="4"/>
  <c r="F2818" i="4"/>
  <c r="I2818" i="4"/>
  <c r="M2818" i="4"/>
  <c r="O2818" i="4"/>
  <c r="Q2818" i="4"/>
  <c r="S2818" i="4"/>
  <c r="U2818" i="4"/>
  <c r="B2819" i="4"/>
  <c r="F2819" i="4"/>
  <c r="I2819" i="4"/>
  <c r="M2819" i="4"/>
  <c r="O2819" i="4"/>
  <c r="Q2819" i="4"/>
  <c r="S2819" i="4"/>
  <c r="U2819" i="4"/>
  <c r="B2820" i="4"/>
  <c r="F2820" i="4"/>
  <c r="I2820" i="4"/>
  <c r="M2820" i="4"/>
  <c r="O2820" i="4"/>
  <c r="Q2820" i="4"/>
  <c r="S2820" i="4"/>
  <c r="U2820" i="4"/>
  <c r="B2821" i="4"/>
  <c r="F2821" i="4"/>
  <c r="I2821" i="4"/>
  <c r="M2821" i="4"/>
  <c r="O2821" i="4"/>
  <c r="Q2821" i="4"/>
  <c r="S2821" i="4"/>
  <c r="U2821" i="4"/>
  <c r="B2822" i="4"/>
  <c r="F2822" i="4"/>
  <c r="I2822" i="4"/>
  <c r="M2822" i="4"/>
  <c r="O2822" i="4"/>
  <c r="Q2822" i="4"/>
  <c r="S2822" i="4"/>
  <c r="U2822" i="4"/>
  <c r="B2823" i="4"/>
  <c r="F2823" i="4"/>
  <c r="I2823" i="4"/>
  <c r="M2823" i="4"/>
  <c r="O2823" i="4"/>
  <c r="Q2823" i="4"/>
  <c r="S2823" i="4"/>
  <c r="U2823" i="4"/>
  <c r="B2824" i="4"/>
  <c r="F2824" i="4"/>
  <c r="I2824" i="4"/>
  <c r="M2824" i="4"/>
  <c r="O2824" i="4"/>
  <c r="Q2824" i="4"/>
  <c r="S2824" i="4"/>
  <c r="U2824" i="4"/>
  <c r="B2825" i="4"/>
  <c r="F2825" i="4"/>
  <c r="I2825" i="4"/>
  <c r="M2825" i="4"/>
  <c r="O2825" i="4"/>
  <c r="Q2825" i="4"/>
  <c r="S2825" i="4"/>
  <c r="U2825" i="4"/>
  <c r="B2826" i="4"/>
  <c r="F2826" i="4"/>
  <c r="I2826" i="4"/>
  <c r="M2826" i="4"/>
  <c r="O2826" i="4"/>
  <c r="Q2826" i="4"/>
  <c r="S2826" i="4"/>
  <c r="U2826" i="4"/>
  <c r="B2827" i="4"/>
  <c r="F2827" i="4"/>
  <c r="I2827" i="4"/>
  <c r="M2827" i="4"/>
  <c r="O2827" i="4"/>
  <c r="Q2827" i="4"/>
  <c r="S2827" i="4"/>
  <c r="U2827" i="4"/>
  <c r="B2828" i="4"/>
  <c r="F2828" i="4"/>
  <c r="I2828" i="4"/>
  <c r="M2828" i="4"/>
  <c r="O2828" i="4"/>
  <c r="Q2828" i="4"/>
  <c r="S2828" i="4"/>
  <c r="U2828" i="4"/>
  <c r="B2829" i="4"/>
  <c r="F2829" i="4"/>
  <c r="I2829" i="4"/>
  <c r="M2829" i="4"/>
  <c r="O2829" i="4"/>
  <c r="Q2829" i="4"/>
  <c r="S2829" i="4"/>
  <c r="U2829" i="4"/>
  <c r="B2830" i="4"/>
  <c r="F2830" i="4"/>
  <c r="I2830" i="4"/>
  <c r="M2830" i="4"/>
  <c r="O2830" i="4"/>
  <c r="Q2830" i="4"/>
  <c r="S2830" i="4"/>
  <c r="U2830" i="4"/>
  <c r="B2831" i="4"/>
  <c r="F2831" i="4"/>
  <c r="I2831" i="4"/>
  <c r="M2831" i="4"/>
  <c r="O2831" i="4"/>
  <c r="Q2831" i="4"/>
  <c r="S2831" i="4"/>
  <c r="U2831" i="4"/>
  <c r="B2832" i="4"/>
  <c r="F2832" i="4"/>
  <c r="I2832" i="4"/>
  <c r="M2832" i="4"/>
  <c r="O2832" i="4"/>
  <c r="Q2832" i="4"/>
  <c r="S2832" i="4"/>
  <c r="U2832" i="4"/>
  <c r="B2833" i="4"/>
  <c r="F2833" i="4"/>
  <c r="I2833" i="4"/>
  <c r="M2833" i="4"/>
  <c r="O2833" i="4"/>
  <c r="Q2833" i="4"/>
  <c r="S2833" i="4"/>
  <c r="U2833" i="4"/>
  <c r="B2834" i="4"/>
  <c r="F2834" i="4"/>
  <c r="I2834" i="4"/>
  <c r="M2834" i="4"/>
  <c r="O2834" i="4"/>
  <c r="Q2834" i="4"/>
  <c r="S2834" i="4"/>
  <c r="U2834" i="4"/>
  <c r="B2835" i="4"/>
  <c r="F2835" i="4"/>
  <c r="I2835" i="4"/>
  <c r="M2835" i="4"/>
  <c r="O2835" i="4"/>
  <c r="Q2835" i="4"/>
  <c r="S2835" i="4"/>
  <c r="U2835" i="4"/>
  <c r="B2836" i="4"/>
  <c r="F2836" i="4"/>
  <c r="I2836" i="4"/>
  <c r="M2836" i="4"/>
  <c r="O2836" i="4"/>
  <c r="Q2836" i="4"/>
  <c r="S2836" i="4"/>
  <c r="U2836" i="4"/>
  <c r="B2837" i="4"/>
  <c r="F2837" i="4"/>
  <c r="I2837" i="4"/>
  <c r="M2837" i="4"/>
  <c r="O2837" i="4"/>
  <c r="Q2837" i="4"/>
  <c r="S2837" i="4"/>
  <c r="U2837" i="4"/>
  <c r="B2838" i="4"/>
  <c r="F2838" i="4"/>
  <c r="I2838" i="4"/>
  <c r="M2838" i="4"/>
  <c r="O2838" i="4"/>
  <c r="Q2838" i="4"/>
  <c r="S2838" i="4"/>
  <c r="U2838" i="4"/>
  <c r="B2839" i="4"/>
  <c r="F2839" i="4"/>
  <c r="I2839" i="4"/>
  <c r="M2839" i="4"/>
  <c r="O2839" i="4"/>
  <c r="Q2839" i="4"/>
  <c r="S2839" i="4"/>
  <c r="U2839" i="4"/>
  <c r="B2840" i="4"/>
  <c r="F2840" i="4"/>
  <c r="I2840" i="4"/>
  <c r="M2840" i="4"/>
  <c r="O2840" i="4"/>
  <c r="Q2840" i="4"/>
  <c r="S2840" i="4"/>
  <c r="U2840" i="4"/>
  <c r="B2841" i="4"/>
  <c r="F2841" i="4"/>
  <c r="I2841" i="4"/>
  <c r="M2841" i="4"/>
  <c r="O2841" i="4"/>
  <c r="Q2841" i="4"/>
  <c r="S2841" i="4"/>
  <c r="U2841" i="4"/>
  <c r="B2842" i="4"/>
  <c r="F2842" i="4"/>
  <c r="I2842" i="4"/>
  <c r="M2842" i="4"/>
  <c r="O2842" i="4"/>
  <c r="Q2842" i="4"/>
  <c r="S2842" i="4"/>
  <c r="U2842" i="4"/>
  <c r="B2843" i="4"/>
  <c r="F2843" i="4"/>
  <c r="I2843" i="4"/>
  <c r="M2843" i="4"/>
  <c r="O2843" i="4"/>
  <c r="Q2843" i="4"/>
  <c r="S2843" i="4"/>
  <c r="U2843" i="4"/>
  <c r="B2844" i="4"/>
  <c r="F2844" i="4"/>
  <c r="I2844" i="4"/>
  <c r="M2844" i="4"/>
  <c r="O2844" i="4"/>
  <c r="Q2844" i="4"/>
  <c r="S2844" i="4"/>
  <c r="U2844" i="4"/>
  <c r="B2845" i="4"/>
  <c r="F2845" i="4"/>
  <c r="I2845" i="4"/>
  <c r="M2845" i="4"/>
  <c r="O2845" i="4"/>
  <c r="Q2845" i="4"/>
  <c r="S2845" i="4"/>
  <c r="U2845" i="4"/>
  <c r="B2846" i="4"/>
  <c r="F2846" i="4"/>
  <c r="I2846" i="4"/>
  <c r="M2846" i="4"/>
  <c r="O2846" i="4"/>
  <c r="Q2846" i="4"/>
  <c r="S2846" i="4"/>
  <c r="U2846" i="4"/>
  <c r="B2847" i="4"/>
  <c r="F2847" i="4"/>
  <c r="I2847" i="4"/>
  <c r="M2847" i="4"/>
  <c r="O2847" i="4"/>
  <c r="Q2847" i="4"/>
  <c r="S2847" i="4"/>
  <c r="U2847" i="4"/>
  <c r="B2848" i="4"/>
  <c r="F2848" i="4"/>
  <c r="I2848" i="4"/>
  <c r="M2848" i="4"/>
  <c r="O2848" i="4"/>
  <c r="Q2848" i="4"/>
  <c r="S2848" i="4"/>
  <c r="U2848" i="4"/>
  <c r="B2849" i="4"/>
  <c r="F2849" i="4"/>
  <c r="I2849" i="4"/>
  <c r="M2849" i="4"/>
  <c r="O2849" i="4"/>
  <c r="Q2849" i="4"/>
  <c r="S2849" i="4"/>
  <c r="U2849" i="4"/>
  <c r="B2850" i="4"/>
  <c r="F2850" i="4"/>
  <c r="I2850" i="4"/>
  <c r="M2850" i="4"/>
  <c r="O2850" i="4"/>
  <c r="Q2850" i="4"/>
  <c r="S2850" i="4"/>
  <c r="U2850" i="4"/>
  <c r="B2851" i="4"/>
  <c r="F2851" i="4"/>
  <c r="I2851" i="4"/>
  <c r="M2851" i="4"/>
  <c r="O2851" i="4"/>
  <c r="Q2851" i="4"/>
  <c r="S2851" i="4"/>
  <c r="U2851" i="4"/>
  <c r="B2852" i="4"/>
  <c r="F2852" i="4"/>
  <c r="I2852" i="4"/>
  <c r="M2852" i="4"/>
  <c r="O2852" i="4"/>
  <c r="Q2852" i="4"/>
  <c r="S2852" i="4"/>
  <c r="U2852" i="4"/>
  <c r="B2853" i="4"/>
  <c r="F2853" i="4"/>
  <c r="I2853" i="4"/>
  <c r="M2853" i="4"/>
  <c r="O2853" i="4"/>
  <c r="Q2853" i="4"/>
  <c r="S2853" i="4"/>
  <c r="U2853" i="4"/>
  <c r="B2854" i="4"/>
  <c r="F2854" i="4"/>
  <c r="I2854" i="4"/>
  <c r="M2854" i="4"/>
  <c r="O2854" i="4"/>
  <c r="Q2854" i="4"/>
  <c r="S2854" i="4"/>
  <c r="U2854" i="4"/>
  <c r="B2855" i="4"/>
  <c r="F2855" i="4"/>
  <c r="I2855" i="4"/>
  <c r="M2855" i="4"/>
  <c r="O2855" i="4"/>
  <c r="Q2855" i="4"/>
  <c r="S2855" i="4"/>
  <c r="U2855" i="4"/>
  <c r="B2856" i="4"/>
  <c r="F2856" i="4"/>
  <c r="I2856" i="4"/>
  <c r="M2856" i="4"/>
  <c r="O2856" i="4"/>
  <c r="Q2856" i="4"/>
  <c r="S2856" i="4"/>
  <c r="U2856" i="4"/>
  <c r="B2857" i="4"/>
  <c r="F2857" i="4"/>
  <c r="I2857" i="4"/>
  <c r="M2857" i="4"/>
  <c r="O2857" i="4"/>
  <c r="Q2857" i="4"/>
  <c r="S2857" i="4"/>
  <c r="U2857" i="4"/>
  <c r="B2858" i="4"/>
  <c r="F2858" i="4"/>
  <c r="I2858" i="4"/>
  <c r="M2858" i="4"/>
  <c r="O2858" i="4"/>
  <c r="Q2858" i="4"/>
  <c r="S2858" i="4"/>
  <c r="U2858" i="4"/>
  <c r="B2859" i="4"/>
  <c r="F2859" i="4"/>
  <c r="I2859" i="4"/>
  <c r="M2859" i="4"/>
  <c r="O2859" i="4"/>
  <c r="Q2859" i="4"/>
  <c r="S2859" i="4"/>
  <c r="U2859" i="4"/>
  <c r="B2860" i="4"/>
  <c r="F2860" i="4"/>
  <c r="I2860" i="4"/>
  <c r="M2860" i="4"/>
  <c r="O2860" i="4"/>
  <c r="Q2860" i="4"/>
  <c r="S2860" i="4"/>
  <c r="U2860" i="4"/>
  <c r="B2861" i="4"/>
  <c r="F2861" i="4"/>
  <c r="I2861" i="4"/>
  <c r="M2861" i="4"/>
  <c r="O2861" i="4"/>
  <c r="Q2861" i="4"/>
  <c r="S2861" i="4"/>
  <c r="U2861" i="4"/>
  <c r="B2862" i="4"/>
  <c r="F2862" i="4"/>
  <c r="I2862" i="4"/>
  <c r="M2862" i="4"/>
  <c r="O2862" i="4"/>
  <c r="Q2862" i="4"/>
  <c r="S2862" i="4"/>
  <c r="U2862" i="4"/>
  <c r="B2863" i="4"/>
  <c r="F2863" i="4"/>
  <c r="I2863" i="4"/>
  <c r="M2863" i="4"/>
  <c r="O2863" i="4"/>
  <c r="Q2863" i="4"/>
  <c r="S2863" i="4"/>
  <c r="U2863" i="4"/>
  <c r="B2864" i="4"/>
  <c r="F2864" i="4"/>
  <c r="I2864" i="4"/>
  <c r="M2864" i="4"/>
  <c r="O2864" i="4"/>
  <c r="Q2864" i="4"/>
  <c r="S2864" i="4"/>
  <c r="U2864" i="4"/>
  <c r="B2865" i="4"/>
  <c r="F2865" i="4"/>
  <c r="I2865" i="4"/>
  <c r="M2865" i="4"/>
  <c r="O2865" i="4"/>
  <c r="Q2865" i="4"/>
  <c r="S2865" i="4"/>
  <c r="U2865" i="4"/>
  <c r="B2866" i="4"/>
  <c r="F2866" i="4"/>
  <c r="I2866" i="4"/>
  <c r="M2866" i="4"/>
  <c r="O2866" i="4"/>
  <c r="Q2866" i="4"/>
  <c r="S2866" i="4"/>
  <c r="U2866" i="4"/>
  <c r="B2867" i="4"/>
  <c r="F2867" i="4"/>
  <c r="I2867" i="4"/>
  <c r="M2867" i="4"/>
  <c r="O2867" i="4"/>
  <c r="Q2867" i="4"/>
  <c r="S2867" i="4"/>
  <c r="U2867" i="4"/>
  <c r="B2868" i="4"/>
  <c r="F2868" i="4"/>
  <c r="I2868" i="4"/>
  <c r="M2868" i="4"/>
  <c r="O2868" i="4"/>
  <c r="Q2868" i="4"/>
  <c r="S2868" i="4"/>
  <c r="U2868" i="4"/>
  <c r="B2869" i="4"/>
  <c r="F2869" i="4"/>
  <c r="I2869" i="4"/>
  <c r="M2869" i="4"/>
  <c r="O2869" i="4"/>
  <c r="Q2869" i="4"/>
  <c r="S2869" i="4"/>
  <c r="U2869" i="4"/>
  <c r="B2870" i="4"/>
  <c r="F2870" i="4"/>
  <c r="I2870" i="4"/>
  <c r="M2870" i="4"/>
  <c r="O2870" i="4"/>
  <c r="Q2870" i="4"/>
  <c r="S2870" i="4"/>
  <c r="U2870" i="4"/>
  <c r="B2871" i="4"/>
  <c r="F2871" i="4"/>
  <c r="I2871" i="4"/>
  <c r="M2871" i="4"/>
  <c r="O2871" i="4"/>
  <c r="Q2871" i="4"/>
  <c r="S2871" i="4"/>
  <c r="U2871" i="4"/>
  <c r="B2872" i="4"/>
  <c r="F2872" i="4"/>
  <c r="I2872" i="4"/>
  <c r="M2872" i="4"/>
  <c r="O2872" i="4"/>
  <c r="Q2872" i="4"/>
  <c r="S2872" i="4"/>
  <c r="U2872" i="4"/>
  <c r="B2873" i="4"/>
  <c r="F2873" i="4"/>
  <c r="I2873" i="4"/>
  <c r="M2873" i="4"/>
  <c r="O2873" i="4"/>
  <c r="Q2873" i="4"/>
  <c r="S2873" i="4"/>
  <c r="U2873" i="4"/>
  <c r="B2874" i="4"/>
  <c r="F2874" i="4"/>
  <c r="I2874" i="4"/>
  <c r="M2874" i="4"/>
  <c r="O2874" i="4"/>
  <c r="Q2874" i="4"/>
  <c r="S2874" i="4"/>
  <c r="U2874" i="4"/>
  <c r="B2875" i="4"/>
  <c r="F2875" i="4"/>
  <c r="I2875" i="4"/>
  <c r="M2875" i="4"/>
  <c r="O2875" i="4"/>
  <c r="Q2875" i="4"/>
  <c r="S2875" i="4"/>
  <c r="U2875" i="4"/>
  <c r="B2876" i="4"/>
  <c r="F2876" i="4"/>
  <c r="I2876" i="4"/>
  <c r="M2876" i="4"/>
  <c r="O2876" i="4"/>
  <c r="Q2876" i="4"/>
  <c r="S2876" i="4"/>
  <c r="U2876" i="4"/>
  <c r="B2877" i="4"/>
  <c r="F2877" i="4"/>
  <c r="I2877" i="4"/>
  <c r="M2877" i="4"/>
  <c r="O2877" i="4"/>
  <c r="Q2877" i="4"/>
  <c r="S2877" i="4"/>
  <c r="U2877" i="4"/>
  <c r="B2878" i="4"/>
  <c r="F2878" i="4"/>
  <c r="I2878" i="4"/>
  <c r="M2878" i="4"/>
  <c r="O2878" i="4"/>
  <c r="Q2878" i="4"/>
  <c r="S2878" i="4"/>
  <c r="U2878" i="4"/>
  <c r="B2879" i="4"/>
  <c r="F2879" i="4"/>
  <c r="I2879" i="4"/>
  <c r="M2879" i="4"/>
  <c r="O2879" i="4"/>
  <c r="Q2879" i="4"/>
  <c r="S2879" i="4"/>
  <c r="U2879" i="4"/>
  <c r="B2880" i="4"/>
  <c r="F2880" i="4"/>
  <c r="I2880" i="4"/>
  <c r="M2880" i="4"/>
  <c r="O2880" i="4"/>
  <c r="Q2880" i="4"/>
  <c r="S2880" i="4"/>
  <c r="U2880" i="4"/>
  <c r="B2881" i="4"/>
  <c r="F2881" i="4"/>
  <c r="I2881" i="4"/>
  <c r="M2881" i="4"/>
  <c r="O2881" i="4"/>
  <c r="Q2881" i="4"/>
  <c r="S2881" i="4"/>
  <c r="U2881" i="4"/>
  <c r="B2882" i="4"/>
  <c r="F2882" i="4"/>
  <c r="I2882" i="4"/>
  <c r="M2882" i="4"/>
  <c r="O2882" i="4"/>
  <c r="Q2882" i="4"/>
  <c r="S2882" i="4"/>
  <c r="U2882" i="4"/>
  <c r="B2883" i="4"/>
  <c r="F2883" i="4"/>
  <c r="I2883" i="4"/>
  <c r="M2883" i="4"/>
  <c r="O2883" i="4"/>
  <c r="Q2883" i="4"/>
  <c r="S2883" i="4"/>
  <c r="U2883" i="4"/>
  <c r="B2884" i="4"/>
  <c r="F2884" i="4"/>
  <c r="I2884" i="4"/>
  <c r="M2884" i="4"/>
  <c r="O2884" i="4"/>
  <c r="Q2884" i="4"/>
  <c r="S2884" i="4"/>
  <c r="U2884" i="4"/>
  <c r="B2885" i="4"/>
  <c r="F2885" i="4"/>
  <c r="I2885" i="4"/>
  <c r="M2885" i="4"/>
  <c r="O2885" i="4"/>
  <c r="Q2885" i="4"/>
  <c r="S2885" i="4"/>
  <c r="U2885" i="4"/>
  <c r="B2886" i="4"/>
  <c r="F2886" i="4"/>
  <c r="I2886" i="4"/>
  <c r="M2886" i="4"/>
  <c r="O2886" i="4"/>
  <c r="Q2886" i="4"/>
  <c r="S2886" i="4"/>
  <c r="U2886" i="4"/>
  <c r="B2887" i="4"/>
  <c r="F2887" i="4"/>
  <c r="I2887" i="4"/>
  <c r="M2887" i="4"/>
  <c r="O2887" i="4"/>
  <c r="Q2887" i="4"/>
  <c r="S2887" i="4"/>
  <c r="U2887" i="4"/>
  <c r="B2888" i="4"/>
  <c r="F2888" i="4"/>
  <c r="I2888" i="4"/>
  <c r="M2888" i="4"/>
  <c r="O2888" i="4"/>
  <c r="Q2888" i="4"/>
  <c r="S2888" i="4"/>
  <c r="U2888" i="4"/>
  <c r="B2889" i="4"/>
  <c r="F2889" i="4"/>
  <c r="I2889" i="4"/>
  <c r="M2889" i="4"/>
  <c r="O2889" i="4"/>
  <c r="Q2889" i="4"/>
  <c r="S2889" i="4"/>
  <c r="U2889" i="4"/>
  <c r="B2890" i="4"/>
  <c r="F2890" i="4"/>
  <c r="I2890" i="4"/>
  <c r="M2890" i="4"/>
  <c r="O2890" i="4"/>
  <c r="Q2890" i="4"/>
  <c r="S2890" i="4"/>
  <c r="U2890" i="4"/>
  <c r="B2891" i="4"/>
  <c r="F2891" i="4"/>
  <c r="I2891" i="4"/>
  <c r="M2891" i="4"/>
  <c r="O2891" i="4"/>
  <c r="Q2891" i="4"/>
  <c r="S2891" i="4"/>
  <c r="U2891" i="4"/>
  <c r="B2892" i="4"/>
  <c r="F2892" i="4"/>
  <c r="I2892" i="4"/>
  <c r="M2892" i="4"/>
  <c r="O2892" i="4"/>
  <c r="Q2892" i="4"/>
  <c r="S2892" i="4"/>
  <c r="U2892" i="4"/>
  <c r="B2893" i="4"/>
  <c r="F2893" i="4"/>
  <c r="I2893" i="4"/>
  <c r="M2893" i="4"/>
  <c r="O2893" i="4"/>
  <c r="Q2893" i="4"/>
  <c r="S2893" i="4"/>
  <c r="U2893" i="4"/>
  <c r="B2894" i="4"/>
  <c r="F2894" i="4"/>
  <c r="I2894" i="4"/>
  <c r="M2894" i="4"/>
  <c r="O2894" i="4"/>
  <c r="Q2894" i="4"/>
  <c r="S2894" i="4"/>
  <c r="U2894" i="4"/>
  <c r="B2895" i="4"/>
  <c r="F2895" i="4"/>
  <c r="I2895" i="4"/>
  <c r="M2895" i="4"/>
  <c r="O2895" i="4"/>
  <c r="Q2895" i="4"/>
  <c r="S2895" i="4"/>
  <c r="U2895" i="4"/>
  <c r="B2896" i="4"/>
  <c r="F2896" i="4"/>
  <c r="I2896" i="4"/>
  <c r="M2896" i="4"/>
  <c r="O2896" i="4"/>
  <c r="Q2896" i="4"/>
  <c r="S2896" i="4"/>
  <c r="U2896" i="4"/>
  <c r="B2897" i="4"/>
  <c r="F2897" i="4"/>
  <c r="I2897" i="4"/>
  <c r="M2897" i="4"/>
  <c r="O2897" i="4"/>
  <c r="Q2897" i="4"/>
  <c r="S2897" i="4"/>
  <c r="U2897" i="4"/>
  <c r="B2898" i="4"/>
  <c r="F2898" i="4"/>
  <c r="I2898" i="4"/>
  <c r="M2898" i="4"/>
  <c r="O2898" i="4"/>
  <c r="Q2898" i="4"/>
  <c r="S2898" i="4"/>
  <c r="U2898" i="4"/>
  <c r="B2899" i="4"/>
  <c r="F2899" i="4"/>
  <c r="I2899" i="4"/>
  <c r="M2899" i="4"/>
  <c r="O2899" i="4"/>
  <c r="Q2899" i="4"/>
  <c r="S2899" i="4"/>
  <c r="U2899" i="4"/>
  <c r="B2900" i="4"/>
  <c r="F2900" i="4"/>
  <c r="I2900" i="4"/>
  <c r="M2900" i="4"/>
  <c r="O2900" i="4"/>
  <c r="Q2900" i="4"/>
  <c r="S2900" i="4"/>
  <c r="U2900" i="4"/>
  <c r="B2901" i="4"/>
  <c r="F2901" i="4"/>
  <c r="I2901" i="4"/>
  <c r="M2901" i="4"/>
  <c r="O2901" i="4"/>
  <c r="Q2901" i="4"/>
  <c r="S2901" i="4"/>
  <c r="U2901" i="4"/>
  <c r="B2902" i="4"/>
  <c r="F2902" i="4"/>
  <c r="I2902" i="4"/>
  <c r="M2902" i="4"/>
  <c r="O2902" i="4"/>
  <c r="Q2902" i="4"/>
  <c r="S2902" i="4"/>
  <c r="U2902" i="4"/>
  <c r="B2903" i="4"/>
  <c r="F2903" i="4"/>
  <c r="I2903" i="4"/>
  <c r="M2903" i="4"/>
  <c r="O2903" i="4"/>
  <c r="Q2903" i="4"/>
  <c r="S2903" i="4"/>
  <c r="U2903" i="4"/>
  <c r="B2904" i="4"/>
  <c r="F2904" i="4"/>
  <c r="I2904" i="4"/>
  <c r="M2904" i="4"/>
  <c r="O2904" i="4"/>
  <c r="Q2904" i="4"/>
  <c r="S2904" i="4"/>
  <c r="U2904" i="4"/>
  <c r="B2905" i="4"/>
  <c r="F2905" i="4"/>
  <c r="I2905" i="4"/>
  <c r="M2905" i="4"/>
  <c r="O2905" i="4"/>
  <c r="Q2905" i="4"/>
  <c r="S2905" i="4"/>
  <c r="U2905" i="4"/>
  <c r="B2906" i="4"/>
  <c r="F2906" i="4"/>
  <c r="I2906" i="4"/>
  <c r="M2906" i="4"/>
  <c r="O2906" i="4"/>
  <c r="Q2906" i="4"/>
  <c r="S2906" i="4"/>
  <c r="U2906" i="4"/>
  <c r="B2907" i="4"/>
  <c r="F2907" i="4"/>
  <c r="I2907" i="4"/>
  <c r="M2907" i="4"/>
  <c r="O2907" i="4"/>
  <c r="Q2907" i="4"/>
  <c r="S2907" i="4"/>
  <c r="U2907" i="4"/>
  <c r="B2908" i="4"/>
  <c r="F2908" i="4"/>
  <c r="I2908" i="4"/>
  <c r="M2908" i="4"/>
  <c r="O2908" i="4"/>
  <c r="Q2908" i="4"/>
  <c r="S2908" i="4"/>
  <c r="U2908" i="4"/>
  <c r="B2909" i="4"/>
  <c r="F2909" i="4"/>
  <c r="I2909" i="4"/>
  <c r="M2909" i="4"/>
  <c r="O2909" i="4"/>
  <c r="Q2909" i="4"/>
  <c r="S2909" i="4"/>
  <c r="U2909" i="4"/>
  <c r="B2910" i="4"/>
  <c r="F2910" i="4"/>
  <c r="I2910" i="4"/>
  <c r="M2910" i="4"/>
  <c r="O2910" i="4"/>
  <c r="Q2910" i="4"/>
  <c r="S2910" i="4"/>
  <c r="U2910" i="4"/>
  <c r="B2911" i="4"/>
  <c r="F2911" i="4"/>
  <c r="I2911" i="4"/>
  <c r="M2911" i="4"/>
  <c r="O2911" i="4"/>
  <c r="Q2911" i="4"/>
  <c r="S2911" i="4"/>
  <c r="U2911" i="4"/>
  <c r="B2912" i="4"/>
  <c r="F2912" i="4"/>
  <c r="I2912" i="4"/>
  <c r="M2912" i="4"/>
  <c r="O2912" i="4"/>
  <c r="Q2912" i="4"/>
  <c r="S2912" i="4"/>
  <c r="U2912" i="4"/>
  <c r="B2913" i="4"/>
  <c r="F2913" i="4"/>
  <c r="I2913" i="4"/>
  <c r="M2913" i="4"/>
  <c r="O2913" i="4"/>
  <c r="Q2913" i="4"/>
  <c r="S2913" i="4"/>
  <c r="U2913" i="4"/>
  <c r="B2914" i="4"/>
  <c r="F2914" i="4"/>
  <c r="I2914" i="4"/>
  <c r="M2914" i="4"/>
  <c r="O2914" i="4"/>
  <c r="Q2914" i="4"/>
  <c r="S2914" i="4"/>
  <c r="U2914" i="4"/>
  <c r="B2915" i="4"/>
  <c r="F2915" i="4"/>
  <c r="I2915" i="4"/>
  <c r="M2915" i="4"/>
  <c r="O2915" i="4"/>
  <c r="Q2915" i="4"/>
  <c r="S2915" i="4"/>
  <c r="U2915" i="4"/>
  <c r="B2916" i="4"/>
  <c r="F2916" i="4"/>
  <c r="I2916" i="4"/>
  <c r="M2916" i="4"/>
  <c r="O2916" i="4"/>
  <c r="Q2916" i="4"/>
  <c r="S2916" i="4"/>
  <c r="U2916" i="4"/>
  <c r="B2917" i="4"/>
  <c r="F2917" i="4"/>
  <c r="I2917" i="4"/>
  <c r="M2917" i="4"/>
  <c r="O2917" i="4"/>
  <c r="Q2917" i="4"/>
  <c r="S2917" i="4"/>
  <c r="U2917" i="4"/>
  <c r="B2918" i="4"/>
  <c r="F2918" i="4"/>
  <c r="I2918" i="4"/>
  <c r="M2918" i="4"/>
  <c r="O2918" i="4"/>
  <c r="Q2918" i="4"/>
  <c r="S2918" i="4"/>
  <c r="U2918" i="4"/>
  <c r="B2919" i="4"/>
  <c r="F2919" i="4"/>
  <c r="I2919" i="4"/>
  <c r="M2919" i="4"/>
  <c r="O2919" i="4"/>
  <c r="Q2919" i="4"/>
  <c r="S2919" i="4"/>
  <c r="U2919" i="4"/>
  <c r="B2920" i="4"/>
  <c r="F2920" i="4"/>
  <c r="I2920" i="4"/>
  <c r="M2920" i="4"/>
  <c r="O2920" i="4"/>
  <c r="Q2920" i="4"/>
  <c r="S2920" i="4"/>
  <c r="U2920" i="4"/>
  <c r="B2921" i="4"/>
  <c r="F2921" i="4"/>
  <c r="I2921" i="4"/>
  <c r="M2921" i="4"/>
  <c r="O2921" i="4"/>
  <c r="Q2921" i="4"/>
  <c r="S2921" i="4"/>
  <c r="U2921" i="4"/>
  <c r="B2922" i="4"/>
  <c r="F2922" i="4"/>
  <c r="I2922" i="4"/>
  <c r="M2922" i="4"/>
  <c r="O2922" i="4"/>
  <c r="Q2922" i="4"/>
  <c r="S2922" i="4"/>
  <c r="U2922" i="4"/>
  <c r="B2923" i="4"/>
  <c r="F2923" i="4"/>
  <c r="I2923" i="4"/>
  <c r="M2923" i="4"/>
  <c r="O2923" i="4"/>
  <c r="Q2923" i="4"/>
  <c r="S2923" i="4"/>
  <c r="U2923" i="4"/>
  <c r="B2924" i="4"/>
  <c r="F2924" i="4"/>
  <c r="I2924" i="4"/>
  <c r="M2924" i="4"/>
  <c r="O2924" i="4"/>
  <c r="Q2924" i="4"/>
  <c r="S2924" i="4"/>
  <c r="U2924" i="4"/>
  <c r="B2925" i="4"/>
  <c r="F2925" i="4"/>
  <c r="I2925" i="4"/>
  <c r="M2925" i="4"/>
  <c r="O2925" i="4"/>
  <c r="Q2925" i="4"/>
  <c r="S2925" i="4"/>
  <c r="U2925" i="4"/>
  <c r="B2926" i="4"/>
  <c r="F2926" i="4"/>
  <c r="I2926" i="4"/>
  <c r="M2926" i="4"/>
  <c r="O2926" i="4"/>
  <c r="Q2926" i="4"/>
  <c r="S2926" i="4"/>
  <c r="U2926" i="4"/>
  <c r="B2927" i="4"/>
  <c r="F2927" i="4"/>
  <c r="I2927" i="4"/>
  <c r="M2927" i="4"/>
  <c r="O2927" i="4"/>
  <c r="Q2927" i="4"/>
  <c r="S2927" i="4"/>
  <c r="U2927" i="4"/>
  <c r="B2928" i="4"/>
  <c r="F2928" i="4"/>
  <c r="I2928" i="4"/>
  <c r="M2928" i="4"/>
  <c r="O2928" i="4"/>
  <c r="Q2928" i="4"/>
  <c r="S2928" i="4"/>
  <c r="U2928" i="4"/>
  <c r="B2929" i="4"/>
  <c r="F2929" i="4"/>
  <c r="I2929" i="4"/>
  <c r="M2929" i="4"/>
  <c r="O2929" i="4"/>
  <c r="Q2929" i="4"/>
  <c r="S2929" i="4"/>
  <c r="U2929" i="4"/>
  <c r="B2930" i="4"/>
  <c r="F2930" i="4"/>
  <c r="I2930" i="4"/>
  <c r="M2930" i="4"/>
  <c r="O2930" i="4"/>
  <c r="Q2930" i="4"/>
  <c r="S2930" i="4"/>
  <c r="U2930" i="4"/>
  <c r="B2931" i="4"/>
  <c r="F2931" i="4"/>
  <c r="I2931" i="4"/>
  <c r="M2931" i="4"/>
  <c r="O2931" i="4"/>
  <c r="Q2931" i="4"/>
  <c r="S2931" i="4"/>
  <c r="U2931" i="4"/>
  <c r="B2932" i="4"/>
  <c r="F2932" i="4"/>
  <c r="I2932" i="4"/>
  <c r="M2932" i="4"/>
  <c r="O2932" i="4"/>
  <c r="Q2932" i="4"/>
  <c r="S2932" i="4"/>
  <c r="U2932" i="4"/>
  <c r="B2933" i="4"/>
  <c r="F2933" i="4"/>
  <c r="I2933" i="4"/>
  <c r="M2933" i="4"/>
  <c r="O2933" i="4"/>
  <c r="Q2933" i="4"/>
  <c r="S2933" i="4"/>
  <c r="U2933" i="4"/>
  <c r="B2934" i="4"/>
  <c r="F2934" i="4"/>
  <c r="I2934" i="4"/>
  <c r="M2934" i="4"/>
  <c r="O2934" i="4"/>
  <c r="Q2934" i="4"/>
  <c r="S2934" i="4"/>
  <c r="U2934" i="4"/>
  <c r="B2935" i="4"/>
  <c r="F2935" i="4"/>
  <c r="I2935" i="4"/>
  <c r="M2935" i="4"/>
  <c r="O2935" i="4"/>
  <c r="Q2935" i="4"/>
  <c r="S2935" i="4"/>
  <c r="U2935" i="4"/>
  <c r="B2936" i="4"/>
  <c r="F2936" i="4"/>
  <c r="I2936" i="4"/>
  <c r="M2936" i="4"/>
  <c r="O2936" i="4"/>
  <c r="Q2936" i="4"/>
  <c r="S2936" i="4"/>
  <c r="U2936" i="4"/>
  <c r="B2937" i="4"/>
  <c r="F2937" i="4"/>
  <c r="I2937" i="4"/>
  <c r="M2937" i="4"/>
  <c r="O2937" i="4"/>
  <c r="Q2937" i="4"/>
  <c r="S2937" i="4"/>
  <c r="U2937" i="4"/>
  <c r="B2938" i="4"/>
  <c r="F2938" i="4"/>
  <c r="I2938" i="4"/>
  <c r="M2938" i="4"/>
  <c r="O2938" i="4"/>
  <c r="Q2938" i="4"/>
  <c r="S2938" i="4"/>
  <c r="U2938" i="4"/>
  <c r="B2939" i="4"/>
  <c r="F2939" i="4"/>
  <c r="I2939" i="4"/>
  <c r="M2939" i="4"/>
  <c r="O2939" i="4"/>
  <c r="Q2939" i="4"/>
  <c r="S2939" i="4"/>
  <c r="U2939" i="4"/>
  <c r="B2940" i="4"/>
  <c r="F2940" i="4"/>
  <c r="I2940" i="4"/>
  <c r="M2940" i="4"/>
  <c r="O2940" i="4"/>
  <c r="Q2940" i="4"/>
  <c r="S2940" i="4"/>
  <c r="U2940" i="4"/>
  <c r="B2941" i="4"/>
  <c r="F2941" i="4"/>
  <c r="I2941" i="4"/>
  <c r="M2941" i="4"/>
  <c r="O2941" i="4"/>
  <c r="Q2941" i="4"/>
  <c r="S2941" i="4"/>
  <c r="U2941" i="4"/>
  <c r="B2942" i="4"/>
  <c r="F2942" i="4"/>
  <c r="I2942" i="4"/>
  <c r="M2942" i="4"/>
  <c r="O2942" i="4"/>
  <c r="Q2942" i="4"/>
  <c r="S2942" i="4"/>
  <c r="U2942" i="4"/>
  <c r="B2943" i="4"/>
  <c r="F2943" i="4"/>
  <c r="I2943" i="4"/>
  <c r="M2943" i="4"/>
  <c r="O2943" i="4"/>
  <c r="Q2943" i="4"/>
  <c r="S2943" i="4"/>
  <c r="U2943" i="4"/>
  <c r="B2944" i="4"/>
  <c r="F2944" i="4"/>
  <c r="I2944" i="4"/>
  <c r="M2944" i="4"/>
  <c r="O2944" i="4"/>
  <c r="Q2944" i="4"/>
  <c r="S2944" i="4"/>
  <c r="U2944" i="4"/>
  <c r="B2945" i="4"/>
  <c r="F2945" i="4"/>
  <c r="I2945" i="4"/>
  <c r="M2945" i="4"/>
  <c r="O2945" i="4"/>
  <c r="Q2945" i="4"/>
  <c r="S2945" i="4"/>
  <c r="U2945" i="4"/>
  <c r="B2946" i="4"/>
  <c r="F2946" i="4"/>
  <c r="I2946" i="4"/>
  <c r="M2946" i="4"/>
  <c r="O2946" i="4"/>
  <c r="Q2946" i="4"/>
  <c r="S2946" i="4"/>
  <c r="U2946" i="4"/>
  <c r="B2947" i="4"/>
  <c r="F2947" i="4"/>
  <c r="I2947" i="4"/>
  <c r="M2947" i="4"/>
  <c r="O2947" i="4"/>
  <c r="Q2947" i="4"/>
  <c r="S2947" i="4"/>
  <c r="U2947" i="4"/>
  <c r="B2948" i="4"/>
  <c r="F2948" i="4"/>
  <c r="I2948" i="4"/>
  <c r="M2948" i="4"/>
  <c r="O2948" i="4"/>
  <c r="Q2948" i="4"/>
  <c r="S2948" i="4"/>
  <c r="U2948" i="4"/>
  <c r="B2949" i="4"/>
  <c r="F2949" i="4"/>
  <c r="I2949" i="4"/>
  <c r="M2949" i="4"/>
  <c r="O2949" i="4"/>
  <c r="Q2949" i="4"/>
  <c r="S2949" i="4"/>
  <c r="U2949" i="4"/>
  <c r="B2950" i="4"/>
  <c r="F2950" i="4"/>
  <c r="I2950" i="4"/>
  <c r="M2950" i="4"/>
  <c r="O2950" i="4"/>
  <c r="Q2950" i="4"/>
  <c r="S2950" i="4"/>
  <c r="U2950" i="4"/>
  <c r="B2951" i="4"/>
  <c r="F2951" i="4"/>
  <c r="I2951" i="4"/>
  <c r="M2951" i="4"/>
  <c r="O2951" i="4"/>
  <c r="Q2951" i="4"/>
  <c r="S2951" i="4"/>
  <c r="U2951" i="4"/>
  <c r="B2952" i="4"/>
  <c r="F2952" i="4"/>
  <c r="I2952" i="4"/>
  <c r="M2952" i="4"/>
  <c r="O2952" i="4"/>
  <c r="Q2952" i="4"/>
  <c r="S2952" i="4"/>
  <c r="U2952" i="4"/>
  <c r="B2953" i="4"/>
  <c r="F2953" i="4"/>
  <c r="I2953" i="4"/>
  <c r="M2953" i="4"/>
  <c r="O2953" i="4"/>
  <c r="Q2953" i="4"/>
  <c r="S2953" i="4"/>
  <c r="U2953" i="4"/>
  <c r="B2954" i="4"/>
  <c r="F2954" i="4"/>
  <c r="I2954" i="4"/>
  <c r="M2954" i="4"/>
  <c r="O2954" i="4"/>
  <c r="Q2954" i="4"/>
  <c r="S2954" i="4"/>
  <c r="U2954" i="4"/>
  <c r="B2955" i="4"/>
  <c r="F2955" i="4"/>
  <c r="I2955" i="4"/>
  <c r="M2955" i="4"/>
  <c r="O2955" i="4"/>
  <c r="Q2955" i="4"/>
  <c r="S2955" i="4"/>
  <c r="U2955" i="4"/>
  <c r="B2956" i="4"/>
  <c r="F2956" i="4"/>
  <c r="I2956" i="4"/>
  <c r="M2956" i="4"/>
  <c r="O2956" i="4"/>
  <c r="Q2956" i="4"/>
  <c r="S2956" i="4"/>
  <c r="U2956" i="4"/>
  <c r="B2957" i="4"/>
  <c r="F2957" i="4"/>
  <c r="I2957" i="4"/>
  <c r="M2957" i="4"/>
  <c r="O2957" i="4"/>
  <c r="Q2957" i="4"/>
  <c r="S2957" i="4"/>
  <c r="U2957" i="4"/>
  <c r="B2958" i="4"/>
  <c r="F2958" i="4"/>
  <c r="I2958" i="4"/>
  <c r="M2958" i="4"/>
  <c r="O2958" i="4"/>
  <c r="Q2958" i="4"/>
  <c r="S2958" i="4"/>
  <c r="U2958" i="4"/>
  <c r="B2959" i="4"/>
  <c r="F2959" i="4"/>
  <c r="I2959" i="4"/>
  <c r="M2959" i="4"/>
  <c r="O2959" i="4"/>
  <c r="Q2959" i="4"/>
  <c r="S2959" i="4"/>
  <c r="U2959" i="4"/>
  <c r="B2960" i="4"/>
  <c r="F2960" i="4"/>
  <c r="I2960" i="4"/>
  <c r="M2960" i="4"/>
  <c r="O2960" i="4"/>
  <c r="Q2960" i="4"/>
  <c r="S2960" i="4"/>
  <c r="U2960" i="4"/>
  <c r="B2961" i="4"/>
  <c r="F2961" i="4"/>
  <c r="I2961" i="4"/>
  <c r="M2961" i="4"/>
  <c r="O2961" i="4"/>
  <c r="Q2961" i="4"/>
  <c r="S2961" i="4"/>
  <c r="U2961" i="4"/>
  <c r="B2962" i="4"/>
  <c r="F2962" i="4"/>
  <c r="I2962" i="4"/>
  <c r="M2962" i="4"/>
  <c r="O2962" i="4"/>
  <c r="Q2962" i="4"/>
  <c r="S2962" i="4"/>
  <c r="U2962" i="4"/>
  <c r="B2963" i="4"/>
  <c r="F2963" i="4"/>
  <c r="I2963" i="4"/>
  <c r="M2963" i="4"/>
  <c r="O2963" i="4"/>
  <c r="Q2963" i="4"/>
  <c r="S2963" i="4"/>
  <c r="U2963" i="4"/>
  <c r="B2964" i="4"/>
  <c r="F2964" i="4"/>
  <c r="I2964" i="4"/>
  <c r="M2964" i="4"/>
  <c r="O2964" i="4"/>
  <c r="Q2964" i="4"/>
  <c r="S2964" i="4"/>
  <c r="U2964" i="4"/>
  <c r="B2965" i="4"/>
  <c r="F2965" i="4"/>
  <c r="I2965" i="4"/>
  <c r="M2965" i="4"/>
  <c r="O2965" i="4"/>
  <c r="Q2965" i="4"/>
  <c r="S2965" i="4"/>
  <c r="U2965" i="4"/>
  <c r="B2966" i="4"/>
  <c r="F2966" i="4"/>
  <c r="I2966" i="4"/>
  <c r="M2966" i="4"/>
  <c r="O2966" i="4"/>
  <c r="Q2966" i="4"/>
  <c r="S2966" i="4"/>
  <c r="U2966" i="4"/>
  <c r="B2967" i="4"/>
  <c r="F2967" i="4"/>
  <c r="I2967" i="4"/>
  <c r="M2967" i="4"/>
  <c r="O2967" i="4"/>
  <c r="Q2967" i="4"/>
  <c r="S2967" i="4"/>
  <c r="U2967" i="4"/>
  <c r="B2968" i="4"/>
  <c r="F2968" i="4"/>
  <c r="I2968" i="4"/>
  <c r="M2968" i="4"/>
  <c r="O2968" i="4"/>
  <c r="Q2968" i="4"/>
  <c r="S2968" i="4"/>
  <c r="U2968" i="4"/>
  <c r="B2969" i="4"/>
  <c r="F2969" i="4"/>
  <c r="I2969" i="4"/>
  <c r="M2969" i="4"/>
  <c r="O2969" i="4"/>
  <c r="Q2969" i="4"/>
  <c r="S2969" i="4"/>
  <c r="U2969" i="4"/>
  <c r="B2970" i="4"/>
  <c r="F2970" i="4"/>
  <c r="I2970" i="4"/>
  <c r="M2970" i="4"/>
  <c r="O2970" i="4"/>
  <c r="Q2970" i="4"/>
  <c r="S2970" i="4"/>
  <c r="U2970" i="4"/>
  <c r="B2971" i="4"/>
  <c r="F2971" i="4"/>
  <c r="I2971" i="4"/>
  <c r="M2971" i="4"/>
  <c r="O2971" i="4"/>
  <c r="Q2971" i="4"/>
  <c r="S2971" i="4"/>
  <c r="U2971" i="4"/>
  <c r="B2972" i="4"/>
  <c r="F2972" i="4"/>
  <c r="I2972" i="4"/>
  <c r="M2972" i="4"/>
  <c r="O2972" i="4"/>
  <c r="Q2972" i="4"/>
  <c r="S2972" i="4"/>
  <c r="U2972" i="4"/>
  <c r="B2973" i="4"/>
  <c r="F2973" i="4"/>
  <c r="I2973" i="4"/>
  <c r="M2973" i="4"/>
  <c r="O2973" i="4"/>
  <c r="Q2973" i="4"/>
  <c r="S2973" i="4"/>
  <c r="U2973" i="4"/>
  <c r="B2974" i="4"/>
  <c r="F2974" i="4"/>
  <c r="I2974" i="4"/>
  <c r="M2974" i="4"/>
  <c r="O2974" i="4"/>
  <c r="Q2974" i="4"/>
  <c r="S2974" i="4"/>
  <c r="U2974" i="4"/>
  <c r="B2975" i="4"/>
  <c r="F2975" i="4"/>
  <c r="I2975" i="4"/>
  <c r="M2975" i="4"/>
  <c r="O2975" i="4"/>
  <c r="Q2975" i="4"/>
  <c r="S2975" i="4"/>
  <c r="U2975" i="4"/>
  <c r="B2976" i="4"/>
  <c r="F2976" i="4"/>
  <c r="I2976" i="4"/>
  <c r="M2976" i="4"/>
  <c r="O2976" i="4"/>
  <c r="Q2976" i="4"/>
  <c r="S2976" i="4"/>
  <c r="U2976" i="4"/>
  <c r="B2977" i="4"/>
  <c r="F2977" i="4"/>
  <c r="I2977" i="4"/>
  <c r="M2977" i="4"/>
  <c r="O2977" i="4"/>
  <c r="Q2977" i="4"/>
  <c r="S2977" i="4"/>
  <c r="U2977" i="4"/>
  <c r="B2978" i="4"/>
  <c r="F2978" i="4"/>
  <c r="I2978" i="4"/>
  <c r="M2978" i="4"/>
  <c r="O2978" i="4"/>
  <c r="Q2978" i="4"/>
  <c r="S2978" i="4"/>
  <c r="U2978" i="4"/>
  <c r="B2979" i="4"/>
  <c r="F2979" i="4"/>
  <c r="I2979" i="4"/>
  <c r="M2979" i="4"/>
  <c r="O2979" i="4"/>
  <c r="Q2979" i="4"/>
  <c r="S2979" i="4"/>
  <c r="U2979" i="4"/>
  <c r="B2980" i="4"/>
  <c r="F2980" i="4"/>
  <c r="I2980" i="4"/>
  <c r="M2980" i="4"/>
  <c r="O2980" i="4"/>
  <c r="Q2980" i="4"/>
  <c r="S2980" i="4"/>
  <c r="U2980" i="4"/>
  <c r="B2981" i="4"/>
  <c r="F2981" i="4"/>
  <c r="I2981" i="4"/>
  <c r="M2981" i="4"/>
  <c r="O2981" i="4"/>
  <c r="Q2981" i="4"/>
  <c r="S2981" i="4"/>
  <c r="U2981" i="4"/>
  <c r="B2982" i="4"/>
  <c r="F2982" i="4"/>
  <c r="I2982" i="4"/>
  <c r="M2982" i="4"/>
  <c r="O2982" i="4"/>
  <c r="Q2982" i="4"/>
  <c r="S2982" i="4"/>
  <c r="U2982" i="4"/>
  <c r="B2983" i="4"/>
  <c r="F2983" i="4"/>
  <c r="I2983" i="4"/>
  <c r="M2983" i="4"/>
  <c r="O2983" i="4"/>
  <c r="Q2983" i="4"/>
  <c r="S2983" i="4"/>
  <c r="U2983" i="4"/>
  <c r="B2984" i="4"/>
  <c r="F2984" i="4"/>
  <c r="I2984" i="4"/>
  <c r="M2984" i="4"/>
  <c r="O2984" i="4"/>
  <c r="Q2984" i="4"/>
  <c r="S2984" i="4"/>
  <c r="U2984" i="4"/>
  <c r="B2985" i="4"/>
  <c r="F2985" i="4"/>
  <c r="I2985" i="4"/>
  <c r="M2985" i="4"/>
  <c r="O2985" i="4"/>
  <c r="Q2985" i="4"/>
  <c r="S2985" i="4"/>
  <c r="U2985" i="4"/>
  <c r="B2986" i="4"/>
  <c r="F2986" i="4"/>
  <c r="I2986" i="4"/>
  <c r="M2986" i="4"/>
  <c r="O2986" i="4"/>
  <c r="Q2986" i="4"/>
  <c r="S2986" i="4"/>
  <c r="U2986" i="4"/>
  <c r="B2987" i="4"/>
  <c r="F2987" i="4"/>
  <c r="I2987" i="4"/>
  <c r="M2987" i="4"/>
  <c r="O2987" i="4"/>
  <c r="Q2987" i="4"/>
  <c r="S2987" i="4"/>
  <c r="U2987" i="4"/>
  <c r="B2988" i="4"/>
  <c r="F2988" i="4"/>
  <c r="I2988" i="4"/>
  <c r="M2988" i="4"/>
  <c r="O2988" i="4"/>
  <c r="Q2988" i="4"/>
  <c r="S2988" i="4"/>
  <c r="U2988" i="4"/>
  <c r="B2989" i="4"/>
  <c r="F2989" i="4"/>
  <c r="I2989" i="4"/>
  <c r="M2989" i="4"/>
  <c r="O2989" i="4"/>
  <c r="Q2989" i="4"/>
  <c r="S2989" i="4"/>
  <c r="U2989" i="4"/>
  <c r="B2990" i="4"/>
  <c r="F2990" i="4"/>
  <c r="I2990" i="4"/>
  <c r="M2990" i="4"/>
  <c r="O2990" i="4"/>
  <c r="Q2990" i="4"/>
  <c r="S2990" i="4"/>
  <c r="U2990" i="4"/>
  <c r="B2991" i="4"/>
  <c r="F2991" i="4"/>
  <c r="I2991" i="4"/>
  <c r="M2991" i="4"/>
  <c r="O2991" i="4"/>
  <c r="Q2991" i="4"/>
  <c r="S2991" i="4"/>
  <c r="U2991" i="4"/>
  <c r="B2992" i="4"/>
  <c r="F2992" i="4"/>
  <c r="I2992" i="4"/>
  <c r="M2992" i="4"/>
  <c r="O2992" i="4"/>
  <c r="Q2992" i="4"/>
  <c r="S2992" i="4"/>
  <c r="U2992" i="4"/>
  <c r="B2993" i="4"/>
  <c r="F2993" i="4"/>
  <c r="I2993" i="4"/>
  <c r="M2993" i="4"/>
  <c r="O2993" i="4"/>
  <c r="Q2993" i="4"/>
  <c r="S2993" i="4"/>
  <c r="U2993" i="4"/>
  <c r="B2994" i="4"/>
  <c r="F2994" i="4"/>
  <c r="I2994" i="4"/>
  <c r="M2994" i="4"/>
  <c r="O2994" i="4"/>
  <c r="Q2994" i="4"/>
  <c r="S2994" i="4"/>
  <c r="U2994" i="4"/>
  <c r="B2995" i="4"/>
  <c r="F2995" i="4"/>
  <c r="I2995" i="4"/>
  <c r="M2995" i="4"/>
  <c r="O2995" i="4"/>
  <c r="Q2995" i="4"/>
  <c r="S2995" i="4"/>
  <c r="U2995" i="4"/>
  <c r="B2996" i="4"/>
  <c r="F2996" i="4"/>
  <c r="I2996" i="4"/>
  <c r="M2996" i="4"/>
  <c r="O2996" i="4"/>
  <c r="Q2996" i="4"/>
  <c r="S2996" i="4"/>
  <c r="U2996" i="4"/>
  <c r="B2997" i="4"/>
  <c r="F2997" i="4"/>
  <c r="I2997" i="4"/>
  <c r="M2997" i="4"/>
  <c r="O2997" i="4"/>
  <c r="Q2997" i="4"/>
  <c r="S2997" i="4"/>
  <c r="U2997" i="4"/>
  <c r="B2998" i="4"/>
  <c r="F2998" i="4"/>
  <c r="I2998" i="4"/>
  <c r="M2998" i="4"/>
  <c r="O2998" i="4"/>
  <c r="Q2998" i="4"/>
  <c r="S2998" i="4"/>
  <c r="U2998" i="4"/>
  <c r="B2999" i="4"/>
  <c r="F2999" i="4"/>
  <c r="I2999" i="4"/>
  <c r="M2999" i="4"/>
  <c r="O2999" i="4"/>
  <c r="Q2999" i="4"/>
  <c r="S2999" i="4"/>
  <c r="U2999" i="4"/>
  <c r="B3000" i="4"/>
  <c r="F3000" i="4"/>
  <c r="I3000" i="4"/>
  <c r="M3000" i="4"/>
  <c r="O3000" i="4"/>
  <c r="Q3000" i="4"/>
  <c r="S3000" i="4"/>
  <c r="U3000" i="4"/>
  <c r="B3001" i="4"/>
  <c r="F3001" i="4"/>
  <c r="I3001" i="4"/>
  <c r="M3001" i="4"/>
  <c r="O3001" i="4"/>
  <c r="Q3001" i="4"/>
  <c r="S3001" i="4"/>
  <c r="U3001" i="4"/>
  <c r="B3002" i="4"/>
  <c r="F3002" i="4"/>
  <c r="I3002" i="4"/>
  <c r="M3002" i="4"/>
  <c r="O3002" i="4"/>
  <c r="Q3002" i="4"/>
  <c r="S3002" i="4"/>
  <c r="U3002" i="4"/>
  <c r="B3003" i="4"/>
  <c r="F3003" i="4"/>
  <c r="I3003" i="4"/>
  <c r="M3003" i="4"/>
  <c r="O3003" i="4"/>
  <c r="Q3003" i="4"/>
  <c r="S3003" i="4"/>
  <c r="U3003" i="4"/>
  <c r="B3004" i="4"/>
  <c r="F3004" i="4"/>
  <c r="I3004" i="4"/>
  <c r="M3004" i="4"/>
  <c r="O3004" i="4"/>
  <c r="Q3004" i="4"/>
  <c r="S3004" i="4"/>
  <c r="U3004" i="4"/>
  <c r="B3005" i="4"/>
  <c r="F3005" i="4"/>
  <c r="I3005" i="4"/>
  <c r="M3005" i="4"/>
  <c r="O3005" i="4"/>
  <c r="Q3005" i="4"/>
  <c r="S3005" i="4"/>
  <c r="U3005" i="4"/>
  <c r="B3006" i="4"/>
  <c r="F3006" i="4"/>
  <c r="I3006" i="4"/>
  <c r="M3006" i="4"/>
  <c r="O3006" i="4"/>
  <c r="Q3006" i="4"/>
  <c r="S3006" i="4"/>
  <c r="U3006" i="4"/>
  <c r="B3007" i="4"/>
  <c r="F3007" i="4"/>
  <c r="I3007" i="4"/>
  <c r="M3007" i="4"/>
  <c r="O3007" i="4"/>
  <c r="Q3007" i="4"/>
  <c r="S3007" i="4"/>
  <c r="U3007" i="4"/>
  <c r="B3008" i="4"/>
  <c r="F3008" i="4"/>
  <c r="I3008" i="4"/>
  <c r="M3008" i="4"/>
  <c r="O3008" i="4"/>
  <c r="Q3008" i="4"/>
  <c r="S3008" i="4"/>
  <c r="U3008" i="4"/>
  <c r="B3009" i="4"/>
  <c r="F3009" i="4"/>
  <c r="I3009" i="4"/>
  <c r="M3009" i="4"/>
  <c r="O3009" i="4"/>
  <c r="Q3009" i="4"/>
  <c r="S3009" i="4"/>
  <c r="U3009" i="4"/>
  <c r="B3010" i="4"/>
  <c r="F3010" i="4"/>
  <c r="I3010" i="4"/>
  <c r="M3010" i="4"/>
  <c r="O3010" i="4"/>
  <c r="Q3010" i="4"/>
  <c r="S3010" i="4"/>
  <c r="U3010" i="4"/>
  <c r="B3011" i="4"/>
  <c r="F3011" i="4"/>
  <c r="I3011" i="4"/>
  <c r="M3011" i="4"/>
  <c r="O3011" i="4"/>
  <c r="Q3011" i="4"/>
  <c r="S3011" i="4"/>
  <c r="U3011" i="4"/>
  <c r="B3012" i="4"/>
  <c r="F3012" i="4"/>
  <c r="I3012" i="4"/>
  <c r="M3012" i="4"/>
  <c r="O3012" i="4"/>
  <c r="Q3012" i="4"/>
  <c r="S3012" i="4"/>
  <c r="U3012" i="4"/>
  <c r="B3013" i="4"/>
  <c r="F3013" i="4"/>
  <c r="I3013" i="4"/>
  <c r="M3013" i="4"/>
  <c r="O3013" i="4"/>
  <c r="Q3013" i="4"/>
  <c r="S3013" i="4"/>
  <c r="U3013" i="4"/>
  <c r="B3014" i="4"/>
  <c r="F3014" i="4"/>
  <c r="I3014" i="4"/>
  <c r="M3014" i="4"/>
  <c r="O3014" i="4"/>
  <c r="Q3014" i="4"/>
  <c r="S3014" i="4"/>
  <c r="U3014" i="4"/>
  <c r="B3015" i="4"/>
  <c r="F3015" i="4"/>
  <c r="I3015" i="4"/>
  <c r="M3015" i="4"/>
  <c r="O3015" i="4"/>
  <c r="Q3015" i="4"/>
  <c r="S3015" i="4"/>
  <c r="U3015" i="4"/>
  <c r="B3016" i="4"/>
  <c r="F3016" i="4"/>
  <c r="I3016" i="4"/>
  <c r="M3016" i="4"/>
  <c r="O3016" i="4"/>
  <c r="Q3016" i="4"/>
  <c r="S3016" i="4"/>
  <c r="U3016" i="4"/>
  <c r="B3017" i="4"/>
  <c r="F3017" i="4"/>
  <c r="I3017" i="4"/>
  <c r="M3017" i="4"/>
  <c r="O3017" i="4"/>
  <c r="Q3017" i="4"/>
  <c r="S3017" i="4"/>
  <c r="U3017" i="4"/>
  <c r="B3018" i="4"/>
  <c r="F3018" i="4"/>
  <c r="I3018" i="4"/>
  <c r="M3018" i="4"/>
  <c r="O3018" i="4"/>
  <c r="Q3018" i="4"/>
  <c r="S3018" i="4"/>
  <c r="U3018" i="4"/>
  <c r="B3019" i="4"/>
  <c r="F3019" i="4"/>
  <c r="I3019" i="4"/>
  <c r="M3019" i="4"/>
  <c r="O3019" i="4"/>
  <c r="Q3019" i="4"/>
  <c r="S3019" i="4"/>
  <c r="U3019" i="4"/>
  <c r="B3020" i="4"/>
  <c r="F3020" i="4"/>
  <c r="I3020" i="4"/>
  <c r="M3020" i="4"/>
  <c r="O3020" i="4"/>
  <c r="Q3020" i="4"/>
  <c r="S3020" i="4"/>
  <c r="U3020" i="4"/>
  <c r="B3021" i="4"/>
  <c r="F3021" i="4"/>
  <c r="I3021" i="4"/>
  <c r="M3021" i="4"/>
  <c r="O3021" i="4"/>
  <c r="Q3021" i="4"/>
  <c r="S3021" i="4"/>
  <c r="U3021" i="4"/>
  <c r="B3022" i="4"/>
  <c r="F3022" i="4"/>
  <c r="I3022" i="4"/>
  <c r="M3022" i="4"/>
  <c r="O3022" i="4"/>
  <c r="Q3022" i="4"/>
  <c r="S3022" i="4"/>
  <c r="U3022" i="4"/>
  <c r="B3023" i="4"/>
  <c r="F3023" i="4"/>
  <c r="I3023" i="4"/>
  <c r="M3023" i="4"/>
  <c r="O3023" i="4"/>
  <c r="Q3023" i="4"/>
  <c r="S3023" i="4"/>
  <c r="U3023" i="4"/>
  <c r="B3024" i="4"/>
  <c r="F3024" i="4"/>
  <c r="I3024" i="4"/>
  <c r="M3024" i="4"/>
  <c r="O3024" i="4"/>
  <c r="Q3024" i="4"/>
  <c r="S3024" i="4"/>
  <c r="U3024" i="4"/>
  <c r="B3025" i="4"/>
  <c r="F3025" i="4"/>
  <c r="I3025" i="4"/>
  <c r="M3025" i="4"/>
  <c r="O3025" i="4"/>
  <c r="Q3025" i="4"/>
  <c r="S3025" i="4"/>
  <c r="U3025" i="4"/>
  <c r="B3026" i="4"/>
  <c r="F3026" i="4"/>
  <c r="I3026" i="4"/>
  <c r="M3026" i="4"/>
  <c r="O3026" i="4"/>
  <c r="Q3026" i="4"/>
  <c r="S3026" i="4"/>
  <c r="U3026" i="4"/>
  <c r="B3027" i="4"/>
  <c r="F3027" i="4"/>
  <c r="I3027" i="4"/>
  <c r="M3027" i="4"/>
  <c r="O3027" i="4"/>
  <c r="Q3027" i="4"/>
  <c r="S3027" i="4"/>
  <c r="U3027" i="4"/>
  <c r="B3028" i="4"/>
  <c r="F3028" i="4"/>
  <c r="I3028" i="4"/>
  <c r="M3028" i="4"/>
  <c r="O3028" i="4"/>
  <c r="Q3028" i="4"/>
  <c r="S3028" i="4"/>
  <c r="U3028" i="4"/>
  <c r="B3029" i="4"/>
  <c r="F3029" i="4"/>
  <c r="I3029" i="4"/>
  <c r="M3029" i="4"/>
  <c r="O3029" i="4"/>
  <c r="Q3029" i="4"/>
  <c r="S3029" i="4"/>
  <c r="U3029" i="4"/>
  <c r="B3030" i="4"/>
  <c r="F3030" i="4"/>
  <c r="I3030" i="4"/>
  <c r="M3030" i="4"/>
  <c r="O3030" i="4"/>
  <c r="Q3030" i="4"/>
  <c r="S3030" i="4"/>
  <c r="U3030" i="4"/>
  <c r="B3031" i="4"/>
  <c r="F3031" i="4"/>
  <c r="I3031" i="4"/>
  <c r="M3031" i="4"/>
  <c r="O3031" i="4"/>
  <c r="Q3031" i="4"/>
  <c r="S3031" i="4"/>
  <c r="U3031" i="4"/>
  <c r="B3032" i="4"/>
  <c r="F3032" i="4"/>
  <c r="I3032" i="4"/>
  <c r="M3032" i="4"/>
  <c r="O3032" i="4"/>
  <c r="Q3032" i="4"/>
  <c r="S3032" i="4"/>
  <c r="U3032" i="4"/>
  <c r="B3033" i="4"/>
  <c r="F3033" i="4"/>
  <c r="I3033" i="4"/>
  <c r="M3033" i="4"/>
  <c r="O3033" i="4"/>
  <c r="Q3033" i="4"/>
  <c r="S3033" i="4"/>
  <c r="U3033" i="4"/>
  <c r="B3034" i="4"/>
  <c r="F3034" i="4"/>
  <c r="I3034" i="4"/>
  <c r="M3034" i="4"/>
  <c r="O3034" i="4"/>
  <c r="Q3034" i="4"/>
  <c r="S3034" i="4"/>
  <c r="U3034" i="4"/>
  <c r="B3035" i="4"/>
  <c r="F3035" i="4"/>
  <c r="I3035" i="4"/>
  <c r="M3035" i="4"/>
  <c r="O3035" i="4"/>
  <c r="Q3035" i="4"/>
  <c r="S3035" i="4"/>
  <c r="U3035" i="4"/>
  <c r="B3036" i="4"/>
  <c r="F3036" i="4"/>
  <c r="I3036" i="4"/>
  <c r="M3036" i="4"/>
  <c r="O3036" i="4"/>
  <c r="Q3036" i="4"/>
  <c r="S3036" i="4"/>
  <c r="U3036" i="4"/>
  <c r="B3037" i="4"/>
  <c r="F3037" i="4"/>
  <c r="I3037" i="4"/>
  <c r="M3037" i="4"/>
  <c r="O3037" i="4"/>
  <c r="Q3037" i="4"/>
  <c r="S3037" i="4"/>
  <c r="U3037" i="4"/>
  <c r="B3038" i="4"/>
  <c r="F3038" i="4"/>
  <c r="I3038" i="4"/>
  <c r="M3038" i="4"/>
  <c r="O3038" i="4"/>
  <c r="Q3038" i="4"/>
  <c r="S3038" i="4"/>
  <c r="U3038" i="4"/>
  <c r="B3039" i="4"/>
  <c r="F3039" i="4"/>
  <c r="I3039" i="4"/>
  <c r="M3039" i="4"/>
  <c r="O3039" i="4"/>
  <c r="Q3039" i="4"/>
  <c r="S3039" i="4"/>
  <c r="U3039" i="4"/>
  <c r="B3040" i="4"/>
  <c r="F3040" i="4"/>
  <c r="I3040" i="4"/>
  <c r="M3040" i="4"/>
  <c r="O3040" i="4"/>
  <c r="Q3040" i="4"/>
  <c r="S3040" i="4"/>
  <c r="U3040" i="4"/>
  <c r="B3041" i="4"/>
  <c r="F3041" i="4"/>
  <c r="I3041" i="4"/>
  <c r="M3041" i="4"/>
  <c r="O3041" i="4"/>
  <c r="Q3041" i="4"/>
  <c r="S3041" i="4"/>
  <c r="U3041" i="4"/>
  <c r="B3042" i="4"/>
  <c r="F3042" i="4"/>
  <c r="I3042" i="4"/>
  <c r="M3042" i="4"/>
  <c r="O3042" i="4"/>
  <c r="Q3042" i="4"/>
  <c r="S3042" i="4"/>
  <c r="U3042" i="4"/>
  <c r="B3043" i="4"/>
  <c r="F3043" i="4"/>
  <c r="I3043" i="4"/>
  <c r="M3043" i="4"/>
  <c r="O3043" i="4"/>
  <c r="Q3043" i="4"/>
  <c r="S3043" i="4"/>
  <c r="U3043" i="4"/>
  <c r="B3044" i="4"/>
  <c r="F3044" i="4"/>
  <c r="I3044" i="4"/>
  <c r="M3044" i="4"/>
  <c r="O3044" i="4"/>
  <c r="Q3044" i="4"/>
  <c r="S3044" i="4"/>
  <c r="U3044" i="4"/>
  <c r="B3045" i="4"/>
  <c r="F3045" i="4"/>
  <c r="I3045" i="4"/>
  <c r="M3045" i="4"/>
  <c r="O3045" i="4"/>
  <c r="Q3045" i="4"/>
  <c r="S3045" i="4"/>
  <c r="U3045" i="4"/>
  <c r="B3046" i="4"/>
  <c r="F3046" i="4"/>
  <c r="I3046" i="4"/>
  <c r="M3046" i="4"/>
  <c r="O3046" i="4"/>
  <c r="Q3046" i="4"/>
  <c r="S3046" i="4"/>
  <c r="U3046" i="4"/>
  <c r="B3047" i="4"/>
  <c r="F3047" i="4"/>
  <c r="I3047" i="4"/>
  <c r="M3047" i="4"/>
  <c r="O3047" i="4"/>
  <c r="Q3047" i="4"/>
  <c r="S3047" i="4"/>
  <c r="U3047" i="4"/>
  <c r="B3048" i="4"/>
  <c r="F3048" i="4"/>
  <c r="I3048" i="4"/>
  <c r="M3048" i="4"/>
  <c r="O3048" i="4"/>
  <c r="Q3048" i="4"/>
  <c r="S3048" i="4"/>
  <c r="U3048" i="4"/>
  <c r="B3049" i="4"/>
  <c r="F3049" i="4"/>
  <c r="I3049" i="4"/>
  <c r="M3049" i="4"/>
  <c r="O3049" i="4"/>
  <c r="Q3049" i="4"/>
  <c r="S3049" i="4"/>
  <c r="U3049" i="4"/>
  <c r="B3050" i="4"/>
  <c r="F3050" i="4"/>
  <c r="I3050" i="4"/>
  <c r="M3050" i="4"/>
  <c r="O3050" i="4"/>
  <c r="Q3050" i="4"/>
  <c r="S3050" i="4"/>
  <c r="U3050" i="4"/>
  <c r="B3051" i="4"/>
  <c r="F3051" i="4"/>
  <c r="I3051" i="4"/>
  <c r="M3051" i="4"/>
  <c r="O3051" i="4"/>
  <c r="Q3051" i="4"/>
  <c r="S3051" i="4"/>
  <c r="U3051" i="4"/>
  <c r="B3052" i="4"/>
  <c r="F3052" i="4"/>
  <c r="I3052" i="4"/>
  <c r="M3052" i="4"/>
  <c r="O3052" i="4"/>
  <c r="Q3052" i="4"/>
  <c r="S3052" i="4"/>
  <c r="U3052" i="4"/>
  <c r="B3053" i="4"/>
  <c r="F3053" i="4"/>
  <c r="I3053" i="4"/>
  <c r="M3053" i="4"/>
  <c r="O3053" i="4"/>
  <c r="Q3053" i="4"/>
  <c r="S3053" i="4"/>
  <c r="U3053" i="4"/>
  <c r="B3054" i="4"/>
  <c r="F3054" i="4"/>
  <c r="I3054" i="4"/>
  <c r="M3054" i="4"/>
  <c r="O3054" i="4"/>
  <c r="Q3054" i="4"/>
  <c r="S3054" i="4"/>
  <c r="U3054" i="4"/>
  <c r="B3055" i="4"/>
  <c r="F3055" i="4"/>
  <c r="I3055" i="4"/>
  <c r="M3055" i="4"/>
  <c r="O3055" i="4"/>
  <c r="Q3055" i="4"/>
  <c r="S3055" i="4"/>
  <c r="U3055" i="4"/>
  <c r="B3056" i="4"/>
  <c r="F3056" i="4"/>
  <c r="I3056" i="4"/>
  <c r="M3056" i="4"/>
  <c r="O3056" i="4"/>
  <c r="Q3056" i="4"/>
  <c r="S3056" i="4"/>
  <c r="U3056" i="4"/>
  <c r="B3057" i="4"/>
  <c r="F3057" i="4"/>
  <c r="I3057" i="4"/>
  <c r="M3057" i="4"/>
  <c r="O3057" i="4"/>
  <c r="Q3057" i="4"/>
  <c r="S3057" i="4"/>
  <c r="U3057" i="4"/>
  <c r="B3058" i="4"/>
  <c r="F3058" i="4"/>
  <c r="I3058" i="4"/>
  <c r="M3058" i="4"/>
  <c r="O3058" i="4"/>
  <c r="Q3058" i="4"/>
  <c r="S3058" i="4"/>
  <c r="U3058" i="4"/>
  <c r="B3059" i="4"/>
  <c r="F3059" i="4"/>
  <c r="I3059" i="4"/>
  <c r="M3059" i="4"/>
  <c r="O3059" i="4"/>
  <c r="Q3059" i="4"/>
  <c r="S3059" i="4"/>
  <c r="U3059" i="4"/>
  <c r="B3060" i="4"/>
  <c r="F3060" i="4"/>
  <c r="I3060" i="4"/>
  <c r="M3060" i="4"/>
  <c r="O3060" i="4"/>
  <c r="Q3060" i="4"/>
  <c r="S3060" i="4"/>
  <c r="U3060" i="4"/>
  <c r="B3061" i="4"/>
  <c r="F3061" i="4"/>
  <c r="I3061" i="4"/>
  <c r="M3061" i="4"/>
  <c r="O3061" i="4"/>
  <c r="Q3061" i="4"/>
  <c r="S3061" i="4"/>
  <c r="U3061" i="4"/>
  <c r="B3062" i="4"/>
  <c r="F3062" i="4"/>
  <c r="I3062" i="4"/>
  <c r="M3062" i="4"/>
  <c r="O3062" i="4"/>
  <c r="Q3062" i="4"/>
  <c r="S3062" i="4"/>
  <c r="U3062" i="4"/>
  <c r="B3063" i="4"/>
  <c r="F3063" i="4"/>
  <c r="I3063" i="4"/>
  <c r="M3063" i="4"/>
  <c r="O3063" i="4"/>
  <c r="Q3063" i="4"/>
  <c r="S3063" i="4"/>
  <c r="U3063" i="4"/>
  <c r="B3064" i="4"/>
  <c r="F3064" i="4"/>
  <c r="I3064" i="4"/>
  <c r="M3064" i="4"/>
  <c r="O3064" i="4"/>
  <c r="Q3064" i="4"/>
  <c r="S3064" i="4"/>
  <c r="U3064" i="4"/>
  <c r="B3065" i="4"/>
  <c r="F3065" i="4"/>
  <c r="I3065" i="4"/>
  <c r="M3065" i="4"/>
  <c r="O3065" i="4"/>
  <c r="Q3065" i="4"/>
  <c r="S3065" i="4"/>
  <c r="U3065" i="4"/>
  <c r="B3066" i="4"/>
  <c r="F3066" i="4"/>
  <c r="I3066" i="4"/>
  <c r="M3066" i="4"/>
  <c r="O3066" i="4"/>
  <c r="Q3066" i="4"/>
  <c r="S3066" i="4"/>
  <c r="U3066" i="4"/>
  <c r="B3067" i="4"/>
  <c r="F3067" i="4"/>
  <c r="I3067" i="4"/>
  <c r="M3067" i="4"/>
  <c r="O3067" i="4"/>
  <c r="Q3067" i="4"/>
  <c r="S3067" i="4"/>
  <c r="U3067" i="4"/>
  <c r="B3068" i="4"/>
  <c r="F3068" i="4"/>
  <c r="I3068" i="4"/>
  <c r="M3068" i="4"/>
  <c r="O3068" i="4"/>
  <c r="Q3068" i="4"/>
  <c r="S3068" i="4"/>
  <c r="U3068" i="4"/>
  <c r="B3069" i="4"/>
  <c r="F3069" i="4"/>
  <c r="I3069" i="4"/>
  <c r="M3069" i="4"/>
  <c r="O3069" i="4"/>
  <c r="Q3069" i="4"/>
  <c r="S3069" i="4"/>
  <c r="U3069" i="4"/>
  <c r="B3070" i="4"/>
  <c r="F3070" i="4"/>
  <c r="I3070" i="4"/>
  <c r="M3070" i="4"/>
  <c r="O3070" i="4"/>
  <c r="Q3070" i="4"/>
  <c r="S3070" i="4"/>
  <c r="U3070" i="4"/>
  <c r="B3071" i="4"/>
  <c r="F3071" i="4"/>
  <c r="I3071" i="4"/>
  <c r="M3071" i="4"/>
  <c r="O3071" i="4"/>
  <c r="Q3071" i="4"/>
  <c r="S3071" i="4"/>
  <c r="U3071" i="4"/>
  <c r="B3072" i="4"/>
  <c r="F3072" i="4"/>
  <c r="I3072" i="4"/>
  <c r="M3072" i="4"/>
  <c r="O3072" i="4"/>
  <c r="Q3072" i="4"/>
  <c r="S3072" i="4"/>
  <c r="U3072" i="4"/>
  <c r="B3073" i="4"/>
  <c r="F3073" i="4"/>
  <c r="I3073" i="4"/>
  <c r="M3073" i="4"/>
  <c r="O3073" i="4"/>
  <c r="Q3073" i="4"/>
  <c r="S3073" i="4"/>
  <c r="U3073" i="4"/>
  <c r="B3074" i="4"/>
  <c r="F3074" i="4"/>
  <c r="I3074" i="4"/>
  <c r="M3074" i="4"/>
  <c r="O3074" i="4"/>
  <c r="Q3074" i="4"/>
  <c r="S3074" i="4"/>
  <c r="U3074" i="4"/>
  <c r="B3075" i="4"/>
  <c r="F3075" i="4"/>
  <c r="I3075" i="4"/>
  <c r="M3075" i="4"/>
  <c r="O3075" i="4"/>
  <c r="Q3075" i="4"/>
  <c r="S3075" i="4"/>
  <c r="U3075" i="4"/>
  <c r="B3076" i="4"/>
  <c r="F3076" i="4"/>
  <c r="I3076" i="4"/>
  <c r="M3076" i="4"/>
  <c r="O3076" i="4"/>
  <c r="Q3076" i="4"/>
  <c r="S3076" i="4"/>
  <c r="U3076" i="4"/>
  <c r="B3077" i="4"/>
  <c r="F3077" i="4"/>
  <c r="I3077" i="4"/>
  <c r="M3077" i="4"/>
  <c r="O3077" i="4"/>
  <c r="Q3077" i="4"/>
  <c r="S3077" i="4"/>
  <c r="U3077" i="4"/>
  <c r="B3078" i="4"/>
  <c r="F3078" i="4"/>
  <c r="I3078" i="4"/>
  <c r="M3078" i="4"/>
  <c r="O3078" i="4"/>
  <c r="Q3078" i="4"/>
  <c r="S3078" i="4"/>
  <c r="U3078" i="4"/>
  <c r="B3079" i="4"/>
  <c r="F3079" i="4"/>
  <c r="I3079" i="4"/>
  <c r="M3079" i="4"/>
  <c r="O3079" i="4"/>
  <c r="Q3079" i="4"/>
  <c r="S3079" i="4"/>
  <c r="U3079" i="4"/>
  <c r="B3080" i="4"/>
  <c r="F3080" i="4"/>
  <c r="I3080" i="4"/>
  <c r="M3080" i="4"/>
  <c r="O3080" i="4"/>
  <c r="Q3080" i="4"/>
  <c r="S3080" i="4"/>
  <c r="U3080" i="4"/>
  <c r="B3081" i="4"/>
  <c r="F3081" i="4"/>
  <c r="I3081" i="4"/>
  <c r="M3081" i="4"/>
  <c r="O3081" i="4"/>
  <c r="Q3081" i="4"/>
  <c r="S3081" i="4"/>
  <c r="U3081" i="4"/>
  <c r="B3082" i="4"/>
  <c r="F3082" i="4"/>
  <c r="I3082" i="4"/>
  <c r="M3082" i="4"/>
  <c r="O3082" i="4"/>
  <c r="Q3082" i="4"/>
  <c r="S3082" i="4"/>
  <c r="U3082" i="4"/>
  <c r="B3083" i="4"/>
  <c r="F3083" i="4"/>
  <c r="I3083" i="4"/>
  <c r="M3083" i="4"/>
  <c r="O3083" i="4"/>
  <c r="Q3083" i="4"/>
  <c r="S3083" i="4"/>
  <c r="U3083" i="4"/>
  <c r="B3084" i="4"/>
  <c r="F3084" i="4"/>
  <c r="I3084" i="4"/>
  <c r="M3084" i="4"/>
  <c r="O3084" i="4"/>
  <c r="Q3084" i="4"/>
  <c r="S3084" i="4"/>
  <c r="U3084" i="4"/>
  <c r="B3085" i="4"/>
  <c r="F3085" i="4"/>
  <c r="I3085" i="4"/>
  <c r="M3085" i="4"/>
  <c r="O3085" i="4"/>
  <c r="Q3085" i="4"/>
  <c r="S3085" i="4"/>
  <c r="U3085" i="4"/>
  <c r="B3086" i="4"/>
  <c r="F3086" i="4"/>
  <c r="I3086" i="4"/>
  <c r="M3086" i="4"/>
  <c r="O3086" i="4"/>
  <c r="Q3086" i="4"/>
  <c r="S3086" i="4"/>
  <c r="U3086" i="4"/>
  <c r="B3087" i="4"/>
  <c r="F3087" i="4"/>
  <c r="I3087" i="4"/>
  <c r="M3087" i="4"/>
  <c r="O3087" i="4"/>
  <c r="Q3087" i="4"/>
  <c r="S3087" i="4"/>
  <c r="U3087" i="4"/>
  <c r="B3088" i="4"/>
  <c r="F3088" i="4"/>
  <c r="I3088" i="4"/>
  <c r="M3088" i="4"/>
  <c r="O3088" i="4"/>
  <c r="Q3088" i="4"/>
  <c r="S3088" i="4"/>
  <c r="U3088" i="4"/>
  <c r="B3089" i="4"/>
  <c r="F3089" i="4"/>
  <c r="I3089" i="4"/>
  <c r="M3089" i="4"/>
  <c r="O3089" i="4"/>
  <c r="Q3089" i="4"/>
  <c r="S3089" i="4"/>
  <c r="U3089" i="4"/>
  <c r="B3090" i="4"/>
  <c r="F3090" i="4"/>
  <c r="I3090" i="4"/>
  <c r="M3090" i="4"/>
  <c r="O3090" i="4"/>
  <c r="Q3090" i="4"/>
  <c r="S3090" i="4"/>
  <c r="U3090" i="4"/>
  <c r="B3091" i="4"/>
  <c r="F3091" i="4"/>
  <c r="I3091" i="4"/>
  <c r="M3091" i="4"/>
  <c r="O3091" i="4"/>
  <c r="Q3091" i="4"/>
  <c r="S3091" i="4"/>
  <c r="U3091" i="4"/>
  <c r="B3092" i="4"/>
  <c r="F3092" i="4"/>
  <c r="I3092" i="4"/>
  <c r="M3092" i="4"/>
  <c r="O3092" i="4"/>
  <c r="Q3092" i="4"/>
  <c r="S3092" i="4"/>
  <c r="U3092" i="4"/>
  <c r="B3093" i="4"/>
  <c r="F3093" i="4"/>
  <c r="I3093" i="4"/>
  <c r="M3093" i="4"/>
  <c r="O3093" i="4"/>
  <c r="Q3093" i="4"/>
  <c r="S3093" i="4"/>
  <c r="U3093" i="4"/>
  <c r="B3094" i="4"/>
  <c r="F3094" i="4"/>
  <c r="I3094" i="4"/>
  <c r="M3094" i="4"/>
  <c r="O3094" i="4"/>
  <c r="Q3094" i="4"/>
  <c r="S3094" i="4"/>
  <c r="U3094" i="4"/>
  <c r="B3095" i="4"/>
  <c r="F3095" i="4"/>
  <c r="I3095" i="4"/>
  <c r="M3095" i="4"/>
  <c r="O3095" i="4"/>
  <c r="Q3095" i="4"/>
  <c r="S3095" i="4"/>
  <c r="U3095" i="4"/>
  <c r="B3096" i="4"/>
  <c r="F3096" i="4"/>
  <c r="I3096" i="4"/>
  <c r="M3096" i="4"/>
  <c r="O3096" i="4"/>
  <c r="Q3096" i="4"/>
  <c r="S3096" i="4"/>
  <c r="U3096" i="4"/>
  <c r="B3097" i="4"/>
  <c r="F3097" i="4"/>
  <c r="I3097" i="4"/>
  <c r="M3097" i="4"/>
  <c r="O3097" i="4"/>
  <c r="Q3097" i="4"/>
  <c r="S3097" i="4"/>
  <c r="U3097" i="4"/>
  <c r="B3098" i="4"/>
  <c r="F3098" i="4"/>
  <c r="I3098" i="4"/>
  <c r="M3098" i="4"/>
  <c r="O3098" i="4"/>
  <c r="Q3098" i="4"/>
  <c r="S3098" i="4"/>
  <c r="U3098" i="4"/>
  <c r="B3099" i="4"/>
  <c r="F3099" i="4"/>
  <c r="I3099" i="4"/>
  <c r="M3099" i="4"/>
  <c r="O3099" i="4"/>
  <c r="Q3099" i="4"/>
  <c r="S3099" i="4"/>
  <c r="U3099" i="4"/>
  <c r="B3100" i="4"/>
  <c r="F3100" i="4"/>
  <c r="I3100" i="4"/>
  <c r="M3100" i="4"/>
  <c r="O3100" i="4"/>
  <c r="Q3100" i="4"/>
  <c r="S3100" i="4"/>
  <c r="U3100" i="4"/>
  <c r="B3101" i="4"/>
  <c r="F3101" i="4"/>
  <c r="I3101" i="4"/>
  <c r="M3101" i="4"/>
  <c r="O3101" i="4"/>
  <c r="Q3101" i="4"/>
  <c r="S3101" i="4"/>
  <c r="U3101" i="4"/>
  <c r="B3102" i="4"/>
  <c r="F3102" i="4"/>
  <c r="I3102" i="4"/>
  <c r="M3102" i="4"/>
  <c r="O3102" i="4"/>
  <c r="Q3102" i="4"/>
  <c r="S3102" i="4"/>
  <c r="U3102" i="4"/>
  <c r="B3103" i="4"/>
  <c r="F3103" i="4"/>
  <c r="I3103" i="4"/>
  <c r="M3103" i="4"/>
  <c r="O3103" i="4"/>
  <c r="Q3103" i="4"/>
  <c r="S3103" i="4"/>
  <c r="U3103" i="4"/>
  <c r="B3104" i="4"/>
  <c r="F3104" i="4"/>
  <c r="I3104" i="4"/>
  <c r="M3104" i="4"/>
  <c r="O3104" i="4"/>
  <c r="Q3104" i="4"/>
  <c r="S3104" i="4"/>
  <c r="U3104" i="4"/>
  <c r="B3105" i="4"/>
  <c r="F3105" i="4"/>
  <c r="I3105" i="4"/>
  <c r="M3105" i="4"/>
  <c r="O3105" i="4"/>
  <c r="Q3105" i="4"/>
  <c r="S3105" i="4"/>
  <c r="U3105" i="4"/>
  <c r="B1006" i="4"/>
  <c r="F1006" i="4"/>
  <c r="I1006" i="4"/>
  <c r="M1006" i="4"/>
  <c r="O1006" i="4"/>
  <c r="Q1006" i="4"/>
  <c r="S1006" i="4"/>
  <c r="U1006" i="4"/>
  <c r="B1007" i="4"/>
  <c r="F1007" i="4"/>
  <c r="I1007" i="4"/>
  <c r="M1007" i="4"/>
  <c r="O1007" i="4"/>
  <c r="Q1007" i="4"/>
  <c r="S1007" i="4"/>
  <c r="U1007" i="4"/>
  <c r="B1008" i="4"/>
  <c r="F1008" i="4"/>
  <c r="I1008" i="4"/>
  <c r="M1008" i="4"/>
  <c r="O1008" i="4"/>
  <c r="Q1008" i="4"/>
  <c r="S1008" i="4"/>
  <c r="U1008" i="4"/>
  <c r="B1009" i="4"/>
  <c r="F1009" i="4"/>
  <c r="I1009" i="4"/>
  <c r="M1009" i="4"/>
  <c r="O1009" i="4"/>
  <c r="Q1009" i="4"/>
  <c r="S1009" i="4"/>
  <c r="U1009" i="4"/>
  <c r="B1010" i="4"/>
  <c r="F1010" i="4"/>
  <c r="I1010" i="4"/>
  <c r="M1010" i="4"/>
  <c r="O1010" i="4"/>
  <c r="Q1010" i="4"/>
  <c r="S1010" i="4"/>
  <c r="U1010" i="4"/>
  <c r="B1011" i="4"/>
  <c r="F1011" i="4"/>
  <c r="I1011" i="4"/>
  <c r="M1011" i="4"/>
  <c r="O1011" i="4"/>
  <c r="Q1011" i="4"/>
  <c r="S1011" i="4"/>
  <c r="U1011" i="4"/>
  <c r="B1012" i="4"/>
  <c r="F1012" i="4"/>
  <c r="I1012" i="4"/>
  <c r="M1012" i="4"/>
  <c r="O1012" i="4"/>
  <c r="Q1012" i="4"/>
  <c r="S1012" i="4"/>
  <c r="U1012" i="4"/>
  <c r="B1013" i="4"/>
  <c r="F1013" i="4"/>
  <c r="I1013" i="4"/>
  <c r="M1013" i="4"/>
  <c r="O1013" i="4"/>
  <c r="Q1013" i="4"/>
  <c r="S1013" i="4"/>
  <c r="U1013" i="4"/>
  <c r="B1014" i="4"/>
  <c r="F1014" i="4"/>
  <c r="I1014" i="4"/>
  <c r="M1014" i="4"/>
  <c r="O1014" i="4"/>
  <c r="Q1014" i="4"/>
  <c r="S1014" i="4"/>
  <c r="U1014" i="4"/>
  <c r="B1015" i="4"/>
  <c r="F1015" i="4"/>
  <c r="I1015" i="4"/>
  <c r="M1015" i="4"/>
  <c r="O1015" i="4"/>
  <c r="Q1015" i="4"/>
  <c r="S1015" i="4"/>
  <c r="U1015" i="4"/>
  <c r="B1016" i="4"/>
  <c r="F1016" i="4"/>
  <c r="I1016" i="4"/>
  <c r="M1016" i="4"/>
  <c r="O1016" i="4"/>
  <c r="Q1016" i="4"/>
  <c r="S1016" i="4"/>
  <c r="U1016" i="4"/>
  <c r="B1017" i="4"/>
  <c r="F1017" i="4"/>
  <c r="I1017" i="4"/>
  <c r="M1017" i="4"/>
  <c r="O1017" i="4"/>
  <c r="Q1017" i="4"/>
  <c r="S1017" i="4"/>
  <c r="U1017" i="4"/>
  <c r="B1018" i="4"/>
  <c r="F1018" i="4"/>
  <c r="I1018" i="4"/>
  <c r="M1018" i="4"/>
  <c r="O1018" i="4"/>
  <c r="Q1018" i="4"/>
  <c r="S1018" i="4"/>
  <c r="U1018" i="4"/>
  <c r="B1019" i="4"/>
  <c r="F1019" i="4"/>
  <c r="I1019" i="4"/>
  <c r="M1019" i="4"/>
  <c r="O1019" i="4"/>
  <c r="Q1019" i="4"/>
  <c r="S1019" i="4"/>
  <c r="U1019" i="4"/>
  <c r="B1020" i="4"/>
  <c r="F1020" i="4"/>
  <c r="I1020" i="4"/>
  <c r="M1020" i="4"/>
  <c r="O1020" i="4"/>
  <c r="Q1020" i="4"/>
  <c r="S1020" i="4"/>
  <c r="U1020" i="4"/>
  <c r="B1021" i="4"/>
  <c r="F1021" i="4"/>
  <c r="I1021" i="4"/>
  <c r="M1021" i="4"/>
  <c r="O1021" i="4"/>
  <c r="Q1021" i="4"/>
  <c r="S1021" i="4"/>
  <c r="U1021" i="4"/>
  <c r="B1022" i="4"/>
  <c r="F1022" i="4"/>
  <c r="I1022" i="4"/>
  <c r="M1022" i="4"/>
  <c r="O1022" i="4"/>
  <c r="Q1022" i="4"/>
  <c r="S1022" i="4"/>
  <c r="U1022" i="4"/>
  <c r="B1023" i="4"/>
  <c r="F1023" i="4"/>
  <c r="I1023" i="4"/>
  <c r="M1023" i="4"/>
  <c r="O1023" i="4"/>
  <c r="Q1023" i="4"/>
  <c r="S1023" i="4"/>
  <c r="U1023" i="4"/>
  <c r="B1024" i="4"/>
  <c r="F1024" i="4"/>
  <c r="I1024" i="4"/>
  <c r="M1024" i="4"/>
  <c r="O1024" i="4"/>
  <c r="Q1024" i="4"/>
  <c r="S1024" i="4"/>
  <c r="U1024" i="4"/>
  <c r="B1025" i="4"/>
  <c r="F1025" i="4"/>
  <c r="I1025" i="4"/>
  <c r="M1025" i="4"/>
  <c r="O1025" i="4"/>
  <c r="Q1025" i="4"/>
  <c r="S1025" i="4"/>
  <c r="U1025" i="4"/>
  <c r="B1026" i="4"/>
  <c r="F1026" i="4"/>
  <c r="I1026" i="4"/>
  <c r="M1026" i="4"/>
  <c r="O1026" i="4"/>
  <c r="Q1026" i="4"/>
  <c r="S1026" i="4"/>
  <c r="U1026" i="4"/>
  <c r="B1027" i="4"/>
  <c r="F1027" i="4"/>
  <c r="I1027" i="4"/>
  <c r="M1027" i="4"/>
  <c r="O1027" i="4"/>
  <c r="Q1027" i="4"/>
  <c r="S1027" i="4"/>
  <c r="U1027" i="4"/>
  <c r="B1028" i="4"/>
  <c r="F1028" i="4"/>
  <c r="I1028" i="4"/>
  <c r="M1028" i="4"/>
  <c r="O1028" i="4"/>
  <c r="Q1028" i="4"/>
  <c r="S1028" i="4"/>
  <c r="U1028" i="4"/>
  <c r="B1029" i="4"/>
  <c r="F1029" i="4"/>
  <c r="I1029" i="4"/>
  <c r="M1029" i="4"/>
  <c r="O1029" i="4"/>
  <c r="Q1029" i="4"/>
  <c r="S1029" i="4"/>
  <c r="U1029" i="4"/>
  <c r="B1030" i="4"/>
  <c r="F1030" i="4"/>
  <c r="I1030" i="4"/>
  <c r="M1030" i="4"/>
  <c r="O1030" i="4"/>
  <c r="Q1030" i="4"/>
  <c r="S1030" i="4"/>
  <c r="U1030" i="4"/>
  <c r="B1031" i="4"/>
  <c r="F1031" i="4"/>
  <c r="I1031" i="4"/>
  <c r="M1031" i="4"/>
  <c r="O1031" i="4"/>
  <c r="Q1031" i="4"/>
  <c r="S1031" i="4"/>
  <c r="U1031" i="4"/>
  <c r="B1032" i="4"/>
  <c r="F1032" i="4"/>
  <c r="I1032" i="4"/>
  <c r="M1032" i="4"/>
  <c r="O1032" i="4"/>
  <c r="Q1032" i="4"/>
  <c r="S1032" i="4"/>
  <c r="U1032" i="4"/>
  <c r="B1033" i="4"/>
  <c r="F1033" i="4"/>
  <c r="I1033" i="4"/>
  <c r="M1033" i="4"/>
  <c r="O1033" i="4"/>
  <c r="Q1033" i="4"/>
  <c r="S1033" i="4"/>
  <c r="U1033" i="4"/>
  <c r="B1034" i="4"/>
  <c r="F1034" i="4"/>
  <c r="I1034" i="4"/>
  <c r="M1034" i="4"/>
  <c r="O1034" i="4"/>
  <c r="Q1034" i="4"/>
  <c r="S1034" i="4"/>
  <c r="U1034" i="4"/>
  <c r="B1035" i="4"/>
  <c r="F1035" i="4"/>
  <c r="I1035" i="4"/>
  <c r="M1035" i="4"/>
  <c r="O1035" i="4"/>
  <c r="Q1035" i="4"/>
  <c r="S1035" i="4"/>
  <c r="U1035" i="4"/>
  <c r="B1036" i="4"/>
  <c r="F1036" i="4"/>
  <c r="I1036" i="4"/>
  <c r="M1036" i="4"/>
  <c r="O1036" i="4"/>
  <c r="Q1036" i="4"/>
  <c r="S1036" i="4"/>
  <c r="U1036" i="4"/>
  <c r="B1037" i="4"/>
  <c r="F1037" i="4"/>
  <c r="I1037" i="4"/>
  <c r="M1037" i="4"/>
  <c r="O1037" i="4"/>
  <c r="Q1037" i="4"/>
  <c r="S1037" i="4"/>
  <c r="U1037" i="4"/>
  <c r="B1038" i="4"/>
  <c r="F1038" i="4"/>
  <c r="I1038" i="4"/>
  <c r="M1038" i="4"/>
  <c r="O1038" i="4"/>
  <c r="Q1038" i="4"/>
  <c r="S1038" i="4"/>
  <c r="U1038" i="4"/>
  <c r="B1039" i="4"/>
  <c r="F1039" i="4"/>
  <c r="I1039" i="4"/>
  <c r="M1039" i="4"/>
  <c r="O1039" i="4"/>
  <c r="Q1039" i="4"/>
  <c r="S1039" i="4"/>
  <c r="U1039" i="4"/>
  <c r="B1040" i="4"/>
  <c r="F1040" i="4"/>
  <c r="I1040" i="4"/>
  <c r="M1040" i="4"/>
  <c r="O1040" i="4"/>
  <c r="Q1040" i="4"/>
  <c r="S1040" i="4"/>
  <c r="U1040" i="4"/>
  <c r="B1041" i="4"/>
  <c r="F1041" i="4"/>
  <c r="I1041" i="4"/>
  <c r="M1041" i="4"/>
  <c r="O1041" i="4"/>
  <c r="Q1041" i="4"/>
  <c r="S1041" i="4"/>
  <c r="U1041" i="4"/>
  <c r="B1042" i="4"/>
  <c r="F1042" i="4"/>
  <c r="I1042" i="4"/>
  <c r="M1042" i="4"/>
  <c r="O1042" i="4"/>
  <c r="Q1042" i="4"/>
  <c r="S1042" i="4"/>
  <c r="U1042" i="4"/>
  <c r="B1043" i="4"/>
  <c r="F1043" i="4"/>
  <c r="I1043" i="4"/>
  <c r="M1043" i="4"/>
  <c r="O1043" i="4"/>
  <c r="Q1043" i="4"/>
  <c r="S1043" i="4"/>
  <c r="U1043" i="4"/>
  <c r="B1044" i="4"/>
  <c r="F1044" i="4"/>
  <c r="I1044" i="4"/>
  <c r="M1044" i="4"/>
  <c r="O1044" i="4"/>
  <c r="Q1044" i="4"/>
  <c r="S1044" i="4"/>
  <c r="U1044" i="4"/>
  <c r="B1045" i="4"/>
  <c r="F1045" i="4"/>
  <c r="I1045" i="4"/>
  <c r="M1045" i="4"/>
  <c r="O1045" i="4"/>
  <c r="Q1045" i="4"/>
  <c r="S1045" i="4"/>
  <c r="U1045" i="4"/>
  <c r="B1046" i="4"/>
  <c r="F1046" i="4"/>
  <c r="I1046" i="4"/>
  <c r="M1046" i="4"/>
  <c r="O1046" i="4"/>
  <c r="Q1046" i="4"/>
  <c r="S1046" i="4"/>
  <c r="U1046" i="4"/>
  <c r="B1047" i="4"/>
  <c r="F1047" i="4"/>
  <c r="I1047" i="4"/>
  <c r="M1047" i="4"/>
  <c r="O1047" i="4"/>
  <c r="Q1047" i="4"/>
  <c r="S1047" i="4"/>
  <c r="U1047" i="4"/>
  <c r="B1048" i="4"/>
  <c r="F1048" i="4"/>
  <c r="I1048" i="4"/>
  <c r="M1048" i="4"/>
  <c r="O1048" i="4"/>
  <c r="Q1048" i="4"/>
  <c r="S1048" i="4"/>
  <c r="U1048" i="4"/>
  <c r="B1049" i="4"/>
  <c r="F1049" i="4"/>
  <c r="I1049" i="4"/>
  <c r="M1049" i="4"/>
  <c r="O1049" i="4"/>
  <c r="Q1049" i="4"/>
  <c r="S1049" i="4"/>
  <c r="U1049" i="4"/>
  <c r="B1050" i="4"/>
  <c r="F1050" i="4"/>
  <c r="I1050" i="4"/>
  <c r="M1050" i="4"/>
  <c r="O1050" i="4"/>
  <c r="Q1050" i="4"/>
  <c r="S1050" i="4"/>
  <c r="U1050" i="4"/>
  <c r="B1051" i="4"/>
  <c r="F1051" i="4"/>
  <c r="I1051" i="4"/>
  <c r="M1051" i="4"/>
  <c r="O1051" i="4"/>
  <c r="Q1051" i="4"/>
  <c r="S1051" i="4"/>
  <c r="U1051" i="4"/>
  <c r="B1052" i="4"/>
  <c r="F1052" i="4"/>
  <c r="I1052" i="4"/>
  <c r="M1052" i="4"/>
  <c r="O1052" i="4"/>
  <c r="Q1052" i="4"/>
  <c r="S1052" i="4"/>
  <c r="U1052" i="4"/>
  <c r="B1053" i="4"/>
  <c r="F1053" i="4"/>
  <c r="I1053" i="4"/>
  <c r="M1053" i="4"/>
  <c r="O1053" i="4"/>
  <c r="Q1053" i="4"/>
  <c r="S1053" i="4"/>
  <c r="U1053" i="4"/>
  <c r="B1054" i="4"/>
  <c r="F1054" i="4"/>
  <c r="I1054" i="4"/>
  <c r="M1054" i="4"/>
  <c r="O1054" i="4"/>
  <c r="Q1054" i="4"/>
  <c r="S1054" i="4"/>
  <c r="U1054" i="4"/>
  <c r="B1055" i="4"/>
  <c r="F1055" i="4"/>
  <c r="I1055" i="4"/>
  <c r="M1055" i="4"/>
  <c r="O1055" i="4"/>
  <c r="Q1055" i="4"/>
  <c r="S1055" i="4"/>
  <c r="U1055" i="4"/>
  <c r="B1056" i="4"/>
  <c r="F1056" i="4"/>
  <c r="I1056" i="4"/>
  <c r="M1056" i="4"/>
  <c r="O1056" i="4"/>
  <c r="Q1056" i="4"/>
  <c r="S1056" i="4"/>
  <c r="U1056" i="4"/>
  <c r="B1057" i="4"/>
  <c r="F1057" i="4"/>
  <c r="I1057" i="4"/>
  <c r="M1057" i="4"/>
  <c r="O1057" i="4"/>
  <c r="Q1057" i="4"/>
  <c r="S1057" i="4"/>
  <c r="U1057" i="4"/>
  <c r="B1058" i="4"/>
  <c r="F1058" i="4"/>
  <c r="I1058" i="4"/>
  <c r="M1058" i="4"/>
  <c r="O1058" i="4"/>
  <c r="Q1058" i="4"/>
  <c r="S1058" i="4"/>
  <c r="U1058" i="4"/>
  <c r="B1059" i="4"/>
  <c r="F1059" i="4"/>
  <c r="I1059" i="4"/>
  <c r="M1059" i="4"/>
  <c r="O1059" i="4"/>
  <c r="Q1059" i="4"/>
  <c r="S1059" i="4"/>
  <c r="U1059" i="4"/>
  <c r="B1060" i="4"/>
  <c r="F1060" i="4"/>
  <c r="I1060" i="4"/>
  <c r="M1060" i="4"/>
  <c r="O1060" i="4"/>
  <c r="Q1060" i="4"/>
  <c r="S1060" i="4"/>
  <c r="U1060" i="4"/>
  <c r="B1061" i="4"/>
  <c r="F1061" i="4"/>
  <c r="I1061" i="4"/>
  <c r="M1061" i="4"/>
  <c r="O1061" i="4"/>
  <c r="Q1061" i="4"/>
  <c r="S1061" i="4"/>
  <c r="U1061" i="4"/>
  <c r="B1062" i="4"/>
  <c r="F1062" i="4"/>
  <c r="I1062" i="4"/>
  <c r="M1062" i="4"/>
  <c r="O1062" i="4"/>
  <c r="Q1062" i="4"/>
  <c r="S1062" i="4"/>
  <c r="U1062" i="4"/>
  <c r="B1063" i="4"/>
  <c r="F1063" i="4"/>
  <c r="I1063" i="4"/>
  <c r="M1063" i="4"/>
  <c r="O1063" i="4"/>
  <c r="Q1063" i="4"/>
  <c r="S1063" i="4"/>
  <c r="U1063" i="4"/>
  <c r="B1064" i="4"/>
  <c r="F1064" i="4"/>
  <c r="I1064" i="4"/>
  <c r="M1064" i="4"/>
  <c r="O1064" i="4"/>
  <c r="Q1064" i="4"/>
  <c r="S1064" i="4"/>
  <c r="U1064" i="4"/>
  <c r="B1065" i="4"/>
  <c r="F1065" i="4"/>
  <c r="I1065" i="4"/>
  <c r="M1065" i="4"/>
  <c r="O1065" i="4"/>
  <c r="Q1065" i="4"/>
  <c r="S1065" i="4"/>
  <c r="U1065" i="4"/>
  <c r="B1066" i="4"/>
  <c r="F1066" i="4"/>
  <c r="I1066" i="4"/>
  <c r="M1066" i="4"/>
  <c r="O1066" i="4"/>
  <c r="Q1066" i="4"/>
  <c r="S1066" i="4"/>
  <c r="U1066" i="4"/>
  <c r="B1067" i="4"/>
  <c r="F1067" i="4"/>
  <c r="I1067" i="4"/>
  <c r="M1067" i="4"/>
  <c r="O1067" i="4"/>
  <c r="Q1067" i="4"/>
  <c r="S1067" i="4"/>
  <c r="U1067" i="4"/>
  <c r="B1068" i="4"/>
  <c r="F1068" i="4"/>
  <c r="I1068" i="4"/>
  <c r="M1068" i="4"/>
  <c r="O1068" i="4"/>
  <c r="Q1068" i="4"/>
  <c r="S1068" i="4"/>
  <c r="U1068" i="4"/>
  <c r="B1069" i="4"/>
  <c r="F1069" i="4"/>
  <c r="I1069" i="4"/>
  <c r="M1069" i="4"/>
  <c r="O1069" i="4"/>
  <c r="Q1069" i="4"/>
  <c r="S1069" i="4"/>
  <c r="U1069" i="4"/>
  <c r="B1070" i="4"/>
  <c r="F1070" i="4"/>
  <c r="I1070" i="4"/>
  <c r="M1070" i="4"/>
  <c r="O1070" i="4"/>
  <c r="Q1070" i="4"/>
  <c r="S1070" i="4"/>
  <c r="U1070" i="4"/>
  <c r="B1071" i="4"/>
  <c r="F1071" i="4"/>
  <c r="I1071" i="4"/>
  <c r="M1071" i="4"/>
  <c r="O1071" i="4"/>
  <c r="Q1071" i="4"/>
  <c r="S1071" i="4"/>
  <c r="U1071" i="4"/>
  <c r="B1072" i="4"/>
  <c r="F1072" i="4"/>
  <c r="I1072" i="4"/>
  <c r="M1072" i="4"/>
  <c r="O1072" i="4"/>
  <c r="Q1072" i="4"/>
  <c r="S1072" i="4"/>
  <c r="U1072" i="4"/>
  <c r="B1073" i="4"/>
  <c r="F1073" i="4"/>
  <c r="I1073" i="4"/>
  <c r="M1073" i="4"/>
  <c r="O1073" i="4"/>
  <c r="Q1073" i="4"/>
  <c r="S1073" i="4"/>
  <c r="U1073" i="4"/>
  <c r="B1074" i="4"/>
  <c r="F1074" i="4"/>
  <c r="I1074" i="4"/>
  <c r="M1074" i="4"/>
  <c r="O1074" i="4"/>
  <c r="Q1074" i="4"/>
  <c r="S1074" i="4"/>
  <c r="U1074" i="4"/>
  <c r="B1075" i="4"/>
  <c r="F1075" i="4"/>
  <c r="I1075" i="4"/>
  <c r="M1075" i="4"/>
  <c r="O1075" i="4"/>
  <c r="Q1075" i="4"/>
  <c r="S1075" i="4"/>
  <c r="U1075" i="4"/>
  <c r="B1076" i="4"/>
  <c r="F1076" i="4"/>
  <c r="I1076" i="4"/>
  <c r="M1076" i="4"/>
  <c r="O1076" i="4"/>
  <c r="Q1076" i="4"/>
  <c r="S1076" i="4"/>
  <c r="U1076" i="4"/>
  <c r="B1077" i="4"/>
  <c r="F1077" i="4"/>
  <c r="I1077" i="4"/>
  <c r="M1077" i="4"/>
  <c r="O1077" i="4"/>
  <c r="Q1077" i="4"/>
  <c r="S1077" i="4"/>
  <c r="U1077" i="4"/>
  <c r="B1078" i="4"/>
  <c r="F1078" i="4"/>
  <c r="I1078" i="4"/>
  <c r="M1078" i="4"/>
  <c r="O1078" i="4"/>
  <c r="Q1078" i="4"/>
  <c r="S1078" i="4"/>
  <c r="U1078" i="4"/>
  <c r="B1079" i="4"/>
  <c r="F1079" i="4"/>
  <c r="I1079" i="4"/>
  <c r="M1079" i="4"/>
  <c r="O1079" i="4"/>
  <c r="Q1079" i="4"/>
  <c r="S1079" i="4"/>
  <c r="U1079" i="4"/>
  <c r="B1080" i="4"/>
  <c r="F1080" i="4"/>
  <c r="I1080" i="4"/>
  <c r="M1080" i="4"/>
  <c r="O1080" i="4"/>
  <c r="Q1080" i="4"/>
  <c r="S1080" i="4"/>
  <c r="U1080" i="4"/>
  <c r="B1081" i="4"/>
  <c r="F1081" i="4"/>
  <c r="I1081" i="4"/>
  <c r="M1081" i="4"/>
  <c r="O1081" i="4"/>
  <c r="Q1081" i="4"/>
  <c r="S1081" i="4"/>
  <c r="U1081" i="4"/>
  <c r="B1082" i="4"/>
  <c r="F1082" i="4"/>
  <c r="I1082" i="4"/>
  <c r="M1082" i="4"/>
  <c r="O1082" i="4"/>
  <c r="Q1082" i="4"/>
  <c r="S1082" i="4"/>
  <c r="U1082" i="4"/>
  <c r="B1083" i="4"/>
  <c r="F1083" i="4"/>
  <c r="I1083" i="4"/>
  <c r="M1083" i="4"/>
  <c r="O1083" i="4"/>
  <c r="Q1083" i="4"/>
  <c r="S1083" i="4"/>
  <c r="U1083" i="4"/>
  <c r="B1084" i="4"/>
  <c r="F1084" i="4"/>
  <c r="I1084" i="4"/>
  <c r="M1084" i="4"/>
  <c r="O1084" i="4"/>
  <c r="Q1084" i="4"/>
  <c r="S1084" i="4"/>
  <c r="U1084" i="4"/>
  <c r="B1085" i="4"/>
  <c r="F1085" i="4"/>
  <c r="I1085" i="4"/>
  <c r="M1085" i="4"/>
  <c r="O1085" i="4"/>
  <c r="Q1085" i="4"/>
  <c r="S1085" i="4"/>
  <c r="U1085" i="4"/>
  <c r="B1086" i="4"/>
  <c r="F1086" i="4"/>
  <c r="I1086" i="4"/>
  <c r="M1086" i="4"/>
  <c r="O1086" i="4"/>
  <c r="Q1086" i="4"/>
  <c r="S1086" i="4"/>
  <c r="U1086" i="4"/>
  <c r="B1087" i="4"/>
  <c r="F1087" i="4"/>
  <c r="I1087" i="4"/>
  <c r="M1087" i="4"/>
  <c r="O1087" i="4"/>
  <c r="Q1087" i="4"/>
  <c r="S1087" i="4"/>
  <c r="U1087" i="4"/>
  <c r="B1088" i="4"/>
  <c r="F1088" i="4"/>
  <c r="I1088" i="4"/>
  <c r="M1088" i="4"/>
  <c r="O1088" i="4"/>
  <c r="Q1088" i="4"/>
  <c r="S1088" i="4"/>
  <c r="U1088" i="4"/>
  <c r="B1089" i="4"/>
  <c r="F1089" i="4"/>
  <c r="I1089" i="4"/>
  <c r="M1089" i="4"/>
  <c r="O1089" i="4"/>
  <c r="Q1089" i="4"/>
  <c r="S1089" i="4"/>
  <c r="U1089" i="4"/>
  <c r="B1090" i="4"/>
  <c r="F1090" i="4"/>
  <c r="I1090" i="4"/>
  <c r="M1090" i="4"/>
  <c r="O1090" i="4"/>
  <c r="Q1090" i="4"/>
  <c r="S1090" i="4"/>
  <c r="U1090" i="4"/>
  <c r="B1091" i="4"/>
  <c r="F1091" i="4"/>
  <c r="I1091" i="4"/>
  <c r="M1091" i="4"/>
  <c r="O1091" i="4"/>
  <c r="Q1091" i="4"/>
  <c r="S1091" i="4"/>
  <c r="U1091" i="4"/>
  <c r="B1092" i="4"/>
  <c r="F1092" i="4"/>
  <c r="I1092" i="4"/>
  <c r="M1092" i="4"/>
  <c r="O1092" i="4"/>
  <c r="Q1092" i="4"/>
  <c r="S1092" i="4"/>
  <c r="U1092" i="4"/>
  <c r="B1093" i="4"/>
  <c r="F1093" i="4"/>
  <c r="I1093" i="4"/>
  <c r="M1093" i="4"/>
  <c r="O1093" i="4"/>
  <c r="Q1093" i="4"/>
  <c r="S1093" i="4"/>
  <c r="U1093" i="4"/>
  <c r="B1094" i="4"/>
  <c r="F1094" i="4"/>
  <c r="I1094" i="4"/>
  <c r="M1094" i="4"/>
  <c r="O1094" i="4"/>
  <c r="Q1094" i="4"/>
  <c r="S1094" i="4"/>
  <c r="U1094" i="4"/>
  <c r="B1095" i="4"/>
  <c r="F1095" i="4"/>
  <c r="I1095" i="4"/>
  <c r="M1095" i="4"/>
  <c r="O1095" i="4"/>
  <c r="Q1095" i="4"/>
  <c r="S1095" i="4"/>
  <c r="U1095" i="4"/>
  <c r="B1096" i="4"/>
  <c r="F1096" i="4"/>
  <c r="I1096" i="4"/>
  <c r="M1096" i="4"/>
  <c r="O1096" i="4"/>
  <c r="Q1096" i="4"/>
  <c r="S1096" i="4"/>
  <c r="U1096" i="4"/>
  <c r="B1097" i="4"/>
  <c r="F1097" i="4"/>
  <c r="I1097" i="4"/>
  <c r="M1097" i="4"/>
  <c r="O1097" i="4"/>
  <c r="Q1097" i="4"/>
  <c r="S1097" i="4"/>
  <c r="U1097" i="4"/>
  <c r="B1098" i="4"/>
  <c r="F1098" i="4"/>
  <c r="I1098" i="4"/>
  <c r="M1098" i="4"/>
  <c r="O1098" i="4"/>
  <c r="Q1098" i="4"/>
  <c r="S1098" i="4"/>
  <c r="U1098" i="4"/>
  <c r="B1099" i="4"/>
  <c r="F1099" i="4"/>
  <c r="I1099" i="4"/>
  <c r="M1099" i="4"/>
  <c r="O1099" i="4"/>
  <c r="Q1099" i="4"/>
  <c r="S1099" i="4"/>
  <c r="U1099" i="4"/>
  <c r="B1100" i="4"/>
  <c r="F1100" i="4"/>
  <c r="I1100" i="4"/>
  <c r="M1100" i="4"/>
  <c r="O1100" i="4"/>
  <c r="Q1100" i="4"/>
  <c r="S1100" i="4"/>
  <c r="U1100" i="4"/>
  <c r="B1101" i="4"/>
  <c r="F1101" i="4"/>
  <c r="I1101" i="4"/>
  <c r="M1101" i="4"/>
  <c r="O1101" i="4"/>
  <c r="Q1101" i="4"/>
  <c r="S1101" i="4"/>
  <c r="U1101" i="4"/>
  <c r="B1102" i="4"/>
  <c r="F1102" i="4"/>
  <c r="I1102" i="4"/>
  <c r="M1102" i="4"/>
  <c r="O1102" i="4"/>
  <c r="Q1102" i="4"/>
  <c r="S1102" i="4"/>
  <c r="U1102" i="4"/>
  <c r="B1103" i="4"/>
  <c r="F1103" i="4"/>
  <c r="I1103" i="4"/>
  <c r="M1103" i="4"/>
  <c r="O1103" i="4"/>
  <c r="Q1103" i="4"/>
  <c r="S1103" i="4"/>
  <c r="U1103" i="4"/>
  <c r="B1104" i="4"/>
  <c r="F1104" i="4"/>
  <c r="I1104" i="4"/>
  <c r="M1104" i="4"/>
  <c r="O1104" i="4"/>
  <c r="Q1104" i="4"/>
  <c r="S1104" i="4"/>
  <c r="U1104" i="4"/>
  <c r="B1105" i="4"/>
  <c r="F1105" i="4"/>
  <c r="I1105" i="4"/>
  <c r="M1105" i="4"/>
  <c r="O1105" i="4"/>
  <c r="Q1105" i="4"/>
  <c r="S1105" i="4"/>
  <c r="U1105" i="4"/>
  <c r="B1106" i="4"/>
  <c r="F1106" i="4"/>
  <c r="I1106" i="4"/>
  <c r="M1106" i="4"/>
  <c r="O1106" i="4"/>
  <c r="Q1106" i="4"/>
  <c r="S1106" i="4"/>
  <c r="U1106" i="4"/>
  <c r="B1107" i="4"/>
  <c r="F1107" i="4"/>
  <c r="I1107" i="4"/>
  <c r="M1107" i="4"/>
  <c r="O1107" i="4"/>
  <c r="Q1107" i="4"/>
  <c r="S1107" i="4"/>
  <c r="U1107" i="4"/>
  <c r="B1108" i="4"/>
  <c r="F1108" i="4"/>
  <c r="I1108" i="4"/>
  <c r="M1108" i="4"/>
  <c r="O1108" i="4"/>
  <c r="Q1108" i="4"/>
  <c r="S1108" i="4"/>
  <c r="U1108" i="4"/>
  <c r="B1109" i="4"/>
  <c r="F1109" i="4"/>
  <c r="I1109" i="4"/>
  <c r="M1109" i="4"/>
  <c r="O1109" i="4"/>
  <c r="Q1109" i="4"/>
  <c r="S1109" i="4"/>
  <c r="U1109" i="4"/>
  <c r="B1110" i="4"/>
  <c r="F1110" i="4"/>
  <c r="I1110" i="4"/>
  <c r="M1110" i="4"/>
  <c r="O1110" i="4"/>
  <c r="Q1110" i="4"/>
  <c r="S1110" i="4"/>
  <c r="U1110" i="4"/>
  <c r="B1111" i="4"/>
  <c r="F1111" i="4"/>
  <c r="I1111" i="4"/>
  <c r="M1111" i="4"/>
  <c r="O1111" i="4"/>
  <c r="Q1111" i="4"/>
  <c r="S1111" i="4"/>
  <c r="U1111" i="4"/>
  <c r="B1112" i="4"/>
  <c r="F1112" i="4"/>
  <c r="I1112" i="4"/>
  <c r="M1112" i="4"/>
  <c r="O1112" i="4"/>
  <c r="Q1112" i="4"/>
  <c r="S1112" i="4"/>
  <c r="U1112" i="4"/>
  <c r="B1113" i="4"/>
  <c r="F1113" i="4"/>
  <c r="I1113" i="4"/>
  <c r="M1113" i="4"/>
  <c r="O1113" i="4"/>
  <c r="Q1113" i="4"/>
  <c r="S1113" i="4"/>
  <c r="U1113" i="4"/>
  <c r="B1114" i="4"/>
  <c r="F1114" i="4"/>
  <c r="I1114" i="4"/>
  <c r="M1114" i="4"/>
  <c r="O1114" i="4"/>
  <c r="Q1114" i="4"/>
  <c r="S1114" i="4"/>
  <c r="U1114" i="4"/>
  <c r="B1115" i="4"/>
  <c r="F1115" i="4"/>
  <c r="I1115" i="4"/>
  <c r="M1115" i="4"/>
  <c r="O1115" i="4"/>
  <c r="Q1115" i="4"/>
  <c r="S1115" i="4"/>
  <c r="U1115" i="4"/>
  <c r="B1116" i="4"/>
  <c r="F1116" i="4"/>
  <c r="I1116" i="4"/>
  <c r="M1116" i="4"/>
  <c r="O1116" i="4"/>
  <c r="Q1116" i="4"/>
  <c r="S1116" i="4"/>
  <c r="U1116" i="4"/>
  <c r="B1117" i="4"/>
  <c r="F1117" i="4"/>
  <c r="I1117" i="4"/>
  <c r="M1117" i="4"/>
  <c r="O1117" i="4"/>
  <c r="Q1117" i="4"/>
  <c r="S1117" i="4"/>
  <c r="U1117" i="4"/>
  <c r="B1118" i="4"/>
  <c r="F1118" i="4"/>
  <c r="I1118" i="4"/>
  <c r="M1118" i="4"/>
  <c r="O1118" i="4"/>
  <c r="Q1118" i="4"/>
  <c r="S1118" i="4"/>
  <c r="U1118" i="4"/>
  <c r="B1119" i="4"/>
  <c r="F1119" i="4"/>
  <c r="I1119" i="4"/>
  <c r="M1119" i="4"/>
  <c r="O1119" i="4"/>
  <c r="Q1119" i="4"/>
  <c r="S1119" i="4"/>
  <c r="U1119" i="4"/>
  <c r="B1120" i="4"/>
  <c r="F1120" i="4"/>
  <c r="I1120" i="4"/>
  <c r="M1120" i="4"/>
  <c r="O1120" i="4"/>
  <c r="Q1120" i="4"/>
  <c r="S1120" i="4"/>
  <c r="U1120" i="4"/>
  <c r="B1121" i="4"/>
  <c r="F1121" i="4"/>
  <c r="I1121" i="4"/>
  <c r="M1121" i="4"/>
  <c r="O1121" i="4"/>
  <c r="Q1121" i="4"/>
  <c r="S1121" i="4"/>
  <c r="U1121" i="4"/>
  <c r="B1122" i="4"/>
  <c r="F1122" i="4"/>
  <c r="I1122" i="4"/>
  <c r="M1122" i="4"/>
  <c r="O1122" i="4"/>
  <c r="Q1122" i="4"/>
  <c r="S1122" i="4"/>
  <c r="U1122" i="4"/>
  <c r="B1123" i="4"/>
  <c r="F1123" i="4"/>
  <c r="I1123" i="4"/>
  <c r="M1123" i="4"/>
  <c r="O1123" i="4"/>
  <c r="Q1123" i="4"/>
  <c r="S1123" i="4"/>
  <c r="U1123" i="4"/>
  <c r="B1124" i="4"/>
  <c r="F1124" i="4"/>
  <c r="I1124" i="4"/>
  <c r="M1124" i="4"/>
  <c r="O1124" i="4"/>
  <c r="Q1124" i="4"/>
  <c r="S1124" i="4"/>
  <c r="U1124" i="4"/>
  <c r="B1125" i="4"/>
  <c r="F1125" i="4"/>
  <c r="I1125" i="4"/>
  <c r="M1125" i="4"/>
  <c r="O1125" i="4"/>
  <c r="Q1125" i="4"/>
  <c r="S1125" i="4"/>
  <c r="U1125" i="4"/>
  <c r="B1126" i="4"/>
  <c r="F1126" i="4"/>
  <c r="I1126" i="4"/>
  <c r="M1126" i="4"/>
  <c r="O1126" i="4"/>
  <c r="Q1126" i="4"/>
  <c r="S1126" i="4"/>
  <c r="U1126" i="4"/>
  <c r="B1127" i="4"/>
  <c r="F1127" i="4"/>
  <c r="I1127" i="4"/>
  <c r="M1127" i="4"/>
  <c r="O1127" i="4"/>
  <c r="Q1127" i="4"/>
  <c r="S1127" i="4"/>
  <c r="U1127" i="4"/>
  <c r="B1128" i="4"/>
  <c r="F1128" i="4"/>
  <c r="I1128" i="4"/>
  <c r="M1128" i="4"/>
  <c r="O1128" i="4"/>
  <c r="Q1128" i="4"/>
  <c r="S1128" i="4"/>
  <c r="U1128" i="4"/>
  <c r="B1129" i="4"/>
  <c r="F1129" i="4"/>
  <c r="I1129" i="4"/>
  <c r="M1129" i="4"/>
  <c r="O1129" i="4"/>
  <c r="Q1129" i="4"/>
  <c r="S1129" i="4"/>
  <c r="U1129" i="4"/>
  <c r="B1130" i="4"/>
  <c r="F1130" i="4"/>
  <c r="I1130" i="4"/>
  <c r="M1130" i="4"/>
  <c r="O1130" i="4"/>
  <c r="Q1130" i="4"/>
  <c r="S1130" i="4"/>
  <c r="U1130" i="4"/>
  <c r="B1131" i="4"/>
  <c r="F1131" i="4"/>
  <c r="I1131" i="4"/>
  <c r="M1131" i="4"/>
  <c r="O1131" i="4"/>
  <c r="Q1131" i="4"/>
  <c r="S1131" i="4"/>
  <c r="U1131" i="4"/>
  <c r="B1132" i="4"/>
  <c r="F1132" i="4"/>
  <c r="I1132" i="4"/>
  <c r="M1132" i="4"/>
  <c r="O1132" i="4"/>
  <c r="Q1132" i="4"/>
  <c r="S1132" i="4"/>
  <c r="U1132" i="4"/>
  <c r="B1133" i="4"/>
  <c r="F1133" i="4"/>
  <c r="I1133" i="4"/>
  <c r="M1133" i="4"/>
  <c r="O1133" i="4"/>
  <c r="Q1133" i="4"/>
  <c r="S1133" i="4"/>
  <c r="U1133" i="4"/>
  <c r="B1134" i="4"/>
  <c r="F1134" i="4"/>
  <c r="I1134" i="4"/>
  <c r="M1134" i="4"/>
  <c r="O1134" i="4"/>
  <c r="Q1134" i="4"/>
  <c r="S1134" i="4"/>
  <c r="U1134" i="4"/>
  <c r="B1135" i="4"/>
  <c r="F1135" i="4"/>
  <c r="I1135" i="4"/>
  <c r="M1135" i="4"/>
  <c r="O1135" i="4"/>
  <c r="Q1135" i="4"/>
  <c r="S1135" i="4"/>
  <c r="U1135" i="4"/>
  <c r="B1136" i="4"/>
  <c r="F1136" i="4"/>
  <c r="I1136" i="4"/>
  <c r="M1136" i="4"/>
  <c r="O1136" i="4"/>
  <c r="Q1136" i="4"/>
  <c r="S1136" i="4"/>
  <c r="U1136" i="4"/>
  <c r="B1137" i="4"/>
  <c r="F1137" i="4"/>
  <c r="I1137" i="4"/>
  <c r="M1137" i="4"/>
  <c r="O1137" i="4"/>
  <c r="Q1137" i="4"/>
  <c r="S1137" i="4"/>
  <c r="U1137" i="4"/>
  <c r="B1138" i="4"/>
  <c r="F1138" i="4"/>
  <c r="I1138" i="4"/>
  <c r="M1138" i="4"/>
  <c r="O1138" i="4"/>
  <c r="Q1138" i="4"/>
  <c r="S1138" i="4"/>
  <c r="U1138" i="4"/>
  <c r="B1139" i="4"/>
  <c r="F1139" i="4"/>
  <c r="I1139" i="4"/>
  <c r="M1139" i="4"/>
  <c r="O1139" i="4"/>
  <c r="Q1139" i="4"/>
  <c r="S1139" i="4"/>
  <c r="U1139" i="4"/>
  <c r="B1140" i="4"/>
  <c r="F1140" i="4"/>
  <c r="I1140" i="4"/>
  <c r="M1140" i="4"/>
  <c r="O1140" i="4"/>
  <c r="Q1140" i="4"/>
  <c r="S1140" i="4"/>
  <c r="U1140" i="4"/>
  <c r="B1141" i="4"/>
  <c r="F1141" i="4"/>
  <c r="I1141" i="4"/>
  <c r="M1141" i="4"/>
  <c r="O1141" i="4"/>
  <c r="Q1141" i="4"/>
  <c r="S1141" i="4"/>
  <c r="U1141" i="4"/>
  <c r="B1142" i="4"/>
  <c r="F1142" i="4"/>
  <c r="I1142" i="4"/>
  <c r="M1142" i="4"/>
  <c r="O1142" i="4"/>
  <c r="Q1142" i="4"/>
  <c r="S1142" i="4"/>
  <c r="U1142" i="4"/>
  <c r="B1143" i="4"/>
  <c r="F1143" i="4"/>
  <c r="I1143" i="4"/>
  <c r="M1143" i="4"/>
  <c r="O1143" i="4"/>
  <c r="Q1143" i="4"/>
  <c r="S1143" i="4"/>
  <c r="U1143" i="4"/>
  <c r="B1144" i="4"/>
  <c r="F1144" i="4"/>
  <c r="I1144" i="4"/>
  <c r="M1144" i="4"/>
  <c r="O1144" i="4"/>
  <c r="Q1144" i="4"/>
  <c r="S1144" i="4"/>
  <c r="U1144" i="4"/>
  <c r="B1145" i="4"/>
  <c r="F1145" i="4"/>
  <c r="I1145" i="4"/>
  <c r="M1145" i="4"/>
  <c r="O1145" i="4"/>
  <c r="Q1145" i="4"/>
  <c r="S1145" i="4"/>
  <c r="U1145" i="4"/>
  <c r="B1146" i="4"/>
  <c r="F1146" i="4"/>
  <c r="I1146" i="4"/>
  <c r="M1146" i="4"/>
  <c r="O1146" i="4"/>
  <c r="Q1146" i="4"/>
  <c r="S1146" i="4"/>
  <c r="U1146" i="4"/>
  <c r="B1147" i="4"/>
  <c r="F1147" i="4"/>
  <c r="I1147" i="4"/>
  <c r="M1147" i="4"/>
  <c r="O1147" i="4"/>
  <c r="Q1147" i="4"/>
  <c r="S1147" i="4"/>
  <c r="U1147" i="4"/>
  <c r="B1148" i="4"/>
  <c r="F1148" i="4"/>
  <c r="I1148" i="4"/>
  <c r="M1148" i="4"/>
  <c r="O1148" i="4"/>
  <c r="Q1148" i="4"/>
  <c r="S1148" i="4"/>
  <c r="U1148" i="4"/>
  <c r="B1149" i="4"/>
  <c r="F1149" i="4"/>
  <c r="I1149" i="4"/>
  <c r="M1149" i="4"/>
  <c r="O1149" i="4"/>
  <c r="Q1149" i="4"/>
  <c r="S1149" i="4"/>
  <c r="U1149" i="4"/>
  <c r="B1150" i="4"/>
  <c r="F1150" i="4"/>
  <c r="I1150" i="4"/>
  <c r="M1150" i="4"/>
  <c r="O1150" i="4"/>
  <c r="Q1150" i="4"/>
  <c r="S1150" i="4"/>
  <c r="U1150" i="4"/>
  <c r="B1151" i="4"/>
  <c r="F1151" i="4"/>
  <c r="I1151" i="4"/>
  <c r="M1151" i="4"/>
  <c r="O1151" i="4"/>
  <c r="Q1151" i="4"/>
  <c r="S1151" i="4"/>
  <c r="U1151" i="4"/>
  <c r="B1152" i="4"/>
  <c r="F1152" i="4"/>
  <c r="I1152" i="4"/>
  <c r="M1152" i="4"/>
  <c r="O1152" i="4"/>
  <c r="Q1152" i="4"/>
  <c r="S1152" i="4"/>
  <c r="U1152" i="4"/>
  <c r="B1153" i="4"/>
  <c r="F1153" i="4"/>
  <c r="I1153" i="4"/>
  <c r="M1153" i="4"/>
  <c r="O1153" i="4"/>
  <c r="Q1153" i="4"/>
  <c r="S1153" i="4"/>
  <c r="U1153" i="4"/>
  <c r="B1154" i="4"/>
  <c r="F1154" i="4"/>
  <c r="I1154" i="4"/>
  <c r="M1154" i="4"/>
  <c r="O1154" i="4"/>
  <c r="Q1154" i="4"/>
  <c r="S1154" i="4"/>
  <c r="U1154" i="4"/>
  <c r="B1155" i="4"/>
  <c r="F1155" i="4"/>
  <c r="I1155" i="4"/>
  <c r="M1155" i="4"/>
  <c r="O1155" i="4"/>
  <c r="Q1155" i="4"/>
  <c r="S1155" i="4"/>
  <c r="U1155" i="4"/>
  <c r="B1156" i="4"/>
  <c r="F1156" i="4"/>
  <c r="I1156" i="4"/>
  <c r="M1156" i="4"/>
  <c r="O1156" i="4"/>
  <c r="Q1156" i="4"/>
  <c r="S1156" i="4"/>
  <c r="U1156" i="4"/>
  <c r="B1157" i="4"/>
  <c r="F1157" i="4"/>
  <c r="I1157" i="4"/>
  <c r="M1157" i="4"/>
  <c r="O1157" i="4"/>
  <c r="Q1157" i="4"/>
  <c r="S1157" i="4"/>
  <c r="U1157" i="4"/>
  <c r="B1158" i="4"/>
  <c r="F1158" i="4"/>
  <c r="I1158" i="4"/>
  <c r="M1158" i="4"/>
  <c r="O1158" i="4"/>
  <c r="Q1158" i="4"/>
  <c r="S1158" i="4"/>
  <c r="U1158" i="4"/>
  <c r="B1159" i="4"/>
  <c r="F1159" i="4"/>
  <c r="I1159" i="4"/>
  <c r="M1159" i="4"/>
  <c r="O1159" i="4"/>
  <c r="Q1159" i="4"/>
  <c r="S1159" i="4"/>
  <c r="U1159" i="4"/>
  <c r="B1160" i="4"/>
  <c r="F1160" i="4"/>
  <c r="I1160" i="4"/>
  <c r="M1160" i="4"/>
  <c r="O1160" i="4"/>
  <c r="Q1160" i="4"/>
  <c r="S1160" i="4"/>
  <c r="U1160" i="4"/>
  <c r="B1161" i="4"/>
  <c r="F1161" i="4"/>
  <c r="I1161" i="4"/>
  <c r="M1161" i="4"/>
  <c r="O1161" i="4"/>
  <c r="Q1161" i="4"/>
  <c r="S1161" i="4"/>
  <c r="U1161" i="4"/>
  <c r="B1162" i="4"/>
  <c r="F1162" i="4"/>
  <c r="I1162" i="4"/>
  <c r="M1162" i="4"/>
  <c r="O1162" i="4"/>
  <c r="Q1162" i="4"/>
  <c r="S1162" i="4"/>
  <c r="U1162" i="4"/>
  <c r="B1163" i="4"/>
  <c r="F1163" i="4"/>
  <c r="I1163" i="4"/>
  <c r="M1163" i="4"/>
  <c r="O1163" i="4"/>
  <c r="Q1163" i="4"/>
  <c r="S1163" i="4"/>
  <c r="U1163" i="4"/>
  <c r="B1164" i="4"/>
  <c r="F1164" i="4"/>
  <c r="I1164" i="4"/>
  <c r="M1164" i="4"/>
  <c r="O1164" i="4"/>
  <c r="Q1164" i="4"/>
  <c r="S1164" i="4"/>
  <c r="U1164" i="4"/>
  <c r="B1165" i="4"/>
  <c r="F1165" i="4"/>
  <c r="I1165" i="4"/>
  <c r="M1165" i="4"/>
  <c r="O1165" i="4"/>
  <c r="Q1165" i="4"/>
  <c r="S1165" i="4"/>
  <c r="U1165" i="4"/>
  <c r="B1166" i="4"/>
  <c r="F1166" i="4"/>
  <c r="I1166" i="4"/>
  <c r="M1166" i="4"/>
  <c r="O1166" i="4"/>
  <c r="Q1166" i="4"/>
  <c r="S1166" i="4"/>
  <c r="U1166" i="4"/>
  <c r="B1167" i="4"/>
  <c r="F1167" i="4"/>
  <c r="I1167" i="4"/>
  <c r="M1167" i="4"/>
  <c r="O1167" i="4"/>
  <c r="Q1167" i="4"/>
  <c r="S1167" i="4"/>
  <c r="U1167" i="4"/>
  <c r="B1168" i="4"/>
  <c r="F1168" i="4"/>
  <c r="I1168" i="4"/>
  <c r="M1168" i="4"/>
  <c r="O1168" i="4"/>
  <c r="Q1168" i="4"/>
  <c r="S1168" i="4"/>
  <c r="U1168" i="4"/>
  <c r="B1169" i="4"/>
  <c r="F1169" i="4"/>
  <c r="I1169" i="4"/>
  <c r="M1169" i="4"/>
  <c r="O1169" i="4"/>
  <c r="Q1169" i="4"/>
  <c r="S1169" i="4"/>
  <c r="U1169" i="4"/>
  <c r="B1170" i="4"/>
  <c r="F1170" i="4"/>
  <c r="I1170" i="4"/>
  <c r="M1170" i="4"/>
  <c r="O1170" i="4"/>
  <c r="Q1170" i="4"/>
  <c r="S1170" i="4"/>
  <c r="U1170" i="4"/>
  <c r="B1171" i="4"/>
  <c r="F1171" i="4"/>
  <c r="I1171" i="4"/>
  <c r="M1171" i="4"/>
  <c r="O1171" i="4"/>
  <c r="Q1171" i="4"/>
  <c r="S1171" i="4"/>
  <c r="U1171" i="4"/>
  <c r="B1172" i="4"/>
  <c r="F1172" i="4"/>
  <c r="I1172" i="4"/>
  <c r="M1172" i="4"/>
  <c r="O1172" i="4"/>
  <c r="Q1172" i="4"/>
  <c r="S1172" i="4"/>
  <c r="U1172" i="4"/>
  <c r="B1173" i="4"/>
  <c r="F1173" i="4"/>
  <c r="I1173" i="4"/>
  <c r="M1173" i="4"/>
  <c r="O1173" i="4"/>
  <c r="Q1173" i="4"/>
  <c r="S1173" i="4"/>
  <c r="U1173" i="4"/>
  <c r="B1174" i="4"/>
  <c r="F1174" i="4"/>
  <c r="I1174" i="4"/>
  <c r="M1174" i="4"/>
  <c r="O1174" i="4"/>
  <c r="Q1174" i="4"/>
  <c r="S1174" i="4"/>
  <c r="U1174" i="4"/>
  <c r="B1175" i="4"/>
  <c r="F1175" i="4"/>
  <c r="I1175" i="4"/>
  <c r="M1175" i="4"/>
  <c r="O1175" i="4"/>
  <c r="Q1175" i="4"/>
  <c r="S1175" i="4"/>
  <c r="U1175" i="4"/>
  <c r="B1176" i="4"/>
  <c r="F1176" i="4"/>
  <c r="I1176" i="4"/>
  <c r="M1176" i="4"/>
  <c r="O1176" i="4"/>
  <c r="Q1176" i="4"/>
  <c r="S1176" i="4"/>
  <c r="U1176" i="4"/>
  <c r="B1177" i="4"/>
  <c r="F1177" i="4"/>
  <c r="I1177" i="4"/>
  <c r="M1177" i="4"/>
  <c r="O1177" i="4"/>
  <c r="Q1177" i="4"/>
  <c r="S1177" i="4"/>
  <c r="U1177" i="4"/>
  <c r="B1178" i="4"/>
  <c r="F1178" i="4"/>
  <c r="I1178" i="4"/>
  <c r="M1178" i="4"/>
  <c r="O1178" i="4"/>
  <c r="Q1178" i="4"/>
  <c r="S1178" i="4"/>
  <c r="U1178" i="4"/>
  <c r="B1179" i="4"/>
  <c r="F1179" i="4"/>
  <c r="I1179" i="4"/>
  <c r="M1179" i="4"/>
  <c r="O1179" i="4"/>
  <c r="Q1179" i="4"/>
  <c r="S1179" i="4"/>
  <c r="U1179" i="4"/>
  <c r="B1180" i="4"/>
  <c r="F1180" i="4"/>
  <c r="I1180" i="4"/>
  <c r="M1180" i="4"/>
  <c r="O1180" i="4"/>
  <c r="Q1180" i="4"/>
  <c r="S1180" i="4"/>
  <c r="U1180" i="4"/>
  <c r="B1181" i="4"/>
  <c r="F1181" i="4"/>
  <c r="I1181" i="4"/>
  <c r="M1181" i="4"/>
  <c r="O1181" i="4"/>
  <c r="Q1181" i="4"/>
  <c r="S1181" i="4"/>
  <c r="U1181" i="4"/>
  <c r="B1182" i="4"/>
  <c r="F1182" i="4"/>
  <c r="I1182" i="4"/>
  <c r="M1182" i="4"/>
  <c r="O1182" i="4"/>
  <c r="Q1182" i="4"/>
  <c r="S1182" i="4"/>
  <c r="U1182" i="4"/>
  <c r="B1183" i="4"/>
  <c r="F1183" i="4"/>
  <c r="I1183" i="4"/>
  <c r="M1183" i="4"/>
  <c r="O1183" i="4"/>
  <c r="Q1183" i="4"/>
  <c r="S1183" i="4"/>
  <c r="U1183" i="4"/>
  <c r="B1184" i="4"/>
  <c r="F1184" i="4"/>
  <c r="I1184" i="4"/>
  <c r="M1184" i="4"/>
  <c r="O1184" i="4"/>
  <c r="Q1184" i="4"/>
  <c r="S1184" i="4"/>
  <c r="U1184" i="4"/>
  <c r="B1185" i="4"/>
  <c r="F1185" i="4"/>
  <c r="I1185" i="4"/>
  <c r="M1185" i="4"/>
  <c r="O1185" i="4"/>
  <c r="Q1185" i="4"/>
  <c r="S1185" i="4"/>
  <c r="U1185" i="4"/>
  <c r="B1186" i="4"/>
  <c r="F1186" i="4"/>
  <c r="I1186" i="4"/>
  <c r="M1186" i="4"/>
  <c r="O1186" i="4"/>
  <c r="Q1186" i="4"/>
  <c r="S1186" i="4"/>
  <c r="U1186" i="4"/>
  <c r="B1187" i="4"/>
  <c r="F1187" i="4"/>
  <c r="I1187" i="4"/>
  <c r="M1187" i="4"/>
  <c r="O1187" i="4"/>
  <c r="Q1187" i="4"/>
  <c r="S1187" i="4"/>
  <c r="U1187" i="4"/>
  <c r="B1188" i="4"/>
  <c r="F1188" i="4"/>
  <c r="I1188" i="4"/>
  <c r="M1188" i="4"/>
  <c r="O1188" i="4"/>
  <c r="Q1188" i="4"/>
  <c r="S1188" i="4"/>
  <c r="U1188" i="4"/>
  <c r="B1189" i="4"/>
  <c r="F1189" i="4"/>
  <c r="I1189" i="4"/>
  <c r="M1189" i="4"/>
  <c r="O1189" i="4"/>
  <c r="Q1189" i="4"/>
  <c r="S1189" i="4"/>
  <c r="U1189" i="4"/>
  <c r="B1190" i="4"/>
  <c r="F1190" i="4"/>
  <c r="I1190" i="4"/>
  <c r="M1190" i="4"/>
  <c r="O1190" i="4"/>
  <c r="Q1190" i="4"/>
  <c r="S1190" i="4"/>
  <c r="U1190" i="4"/>
  <c r="B1191" i="4"/>
  <c r="F1191" i="4"/>
  <c r="I1191" i="4"/>
  <c r="M1191" i="4"/>
  <c r="O1191" i="4"/>
  <c r="Q1191" i="4"/>
  <c r="S1191" i="4"/>
  <c r="U1191" i="4"/>
  <c r="B1192" i="4"/>
  <c r="F1192" i="4"/>
  <c r="I1192" i="4"/>
  <c r="M1192" i="4"/>
  <c r="O1192" i="4"/>
  <c r="Q1192" i="4"/>
  <c r="S1192" i="4"/>
  <c r="U1192" i="4"/>
  <c r="B1193" i="4"/>
  <c r="F1193" i="4"/>
  <c r="I1193" i="4"/>
  <c r="M1193" i="4"/>
  <c r="O1193" i="4"/>
  <c r="Q1193" i="4"/>
  <c r="S1193" i="4"/>
  <c r="U1193" i="4"/>
  <c r="B1194" i="4"/>
  <c r="F1194" i="4"/>
  <c r="I1194" i="4"/>
  <c r="M1194" i="4"/>
  <c r="O1194" i="4"/>
  <c r="Q1194" i="4"/>
  <c r="S1194" i="4"/>
  <c r="U1194" i="4"/>
  <c r="B1195" i="4"/>
  <c r="F1195" i="4"/>
  <c r="I1195" i="4"/>
  <c r="M1195" i="4"/>
  <c r="O1195" i="4"/>
  <c r="Q1195" i="4"/>
  <c r="S1195" i="4"/>
  <c r="U1195" i="4"/>
  <c r="B1196" i="4"/>
  <c r="F1196" i="4"/>
  <c r="I1196" i="4"/>
  <c r="M1196" i="4"/>
  <c r="O1196" i="4"/>
  <c r="Q1196" i="4"/>
  <c r="S1196" i="4"/>
  <c r="U1196" i="4"/>
  <c r="B1197" i="4"/>
  <c r="F1197" i="4"/>
  <c r="I1197" i="4"/>
  <c r="M1197" i="4"/>
  <c r="O1197" i="4"/>
  <c r="Q1197" i="4"/>
  <c r="S1197" i="4"/>
  <c r="U1197" i="4"/>
  <c r="B1198" i="4"/>
  <c r="F1198" i="4"/>
  <c r="I1198" i="4"/>
  <c r="M1198" i="4"/>
  <c r="O1198" i="4"/>
  <c r="Q1198" i="4"/>
  <c r="S1198" i="4"/>
  <c r="U1198" i="4"/>
  <c r="B1199" i="4"/>
  <c r="F1199" i="4"/>
  <c r="I1199" i="4"/>
  <c r="M1199" i="4"/>
  <c r="O1199" i="4"/>
  <c r="Q1199" i="4"/>
  <c r="S1199" i="4"/>
  <c r="U1199" i="4"/>
  <c r="B1200" i="4"/>
  <c r="F1200" i="4"/>
  <c r="I1200" i="4"/>
  <c r="M1200" i="4"/>
  <c r="O1200" i="4"/>
  <c r="Q1200" i="4"/>
  <c r="S1200" i="4"/>
  <c r="U1200" i="4"/>
  <c r="B1201" i="4"/>
  <c r="F1201" i="4"/>
  <c r="I1201" i="4"/>
  <c r="M1201" i="4"/>
  <c r="O1201" i="4"/>
  <c r="Q1201" i="4"/>
  <c r="S1201" i="4"/>
  <c r="U1201" i="4"/>
  <c r="B1202" i="4"/>
  <c r="F1202" i="4"/>
  <c r="I1202" i="4"/>
  <c r="M1202" i="4"/>
  <c r="O1202" i="4"/>
  <c r="Q1202" i="4"/>
  <c r="S1202" i="4"/>
  <c r="U1202" i="4"/>
  <c r="B1203" i="4"/>
  <c r="F1203" i="4"/>
  <c r="I1203" i="4"/>
  <c r="M1203" i="4"/>
  <c r="O1203" i="4"/>
  <c r="Q1203" i="4"/>
  <c r="S1203" i="4"/>
  <c r="U1203" i="4"/>
  <c r="B1204" i="4"/>
  <c r="F1204" i="4"/>
  <c r="I1204" i="4"/>
  <c r="M1204" i="4"/>
  <c r="O1204" i="4"/>
  <c r="Q1204" i="4"/>
  <c r="S1204" i="4"/>
  <c r="U1204" i="4"/>
  <c r="B1205" i="4"/>
  <c r="F1205" i="4"/>
  <c r="I1205" i="4"/>
  <c r="M1205" i="4"/>
  <c r="O1205" i="4"/>
  <c r="Q1205" i="4"/>
  <c r="S1205" i="4"/>
  <c r="U1205" i="4"/>
  <c r="B1206" i="4"/>
  <c r="F1206" i="4"/>
  <c r="I1206" i="4"/>
  <c r="M1206" i="4"/>
  <c r="O1206" i="4"/>
  <c r="Q1206" i="4"/>
  <c r="S1206" i="4"/>
  <c r="U1206" i="4"/>
  <c r="B1207" i="4"/>
  <c r="F1207" i="4"/>
  <c r="I1207" i="4"/>
  <c r="M1207" i="4"/>
  <c r="O1207" i="4"/>
  <c r="Q1207" i="4"/>
  <c r="S1207" i="4"/>
  <c r="U1207" i="4"/>
  <c r="B1208" i="4"/>
  <c r="F1208" i="4"/>
  <c r="I1208" i="4"/>
  <c r="M1208" i="4"/>
  <c r="O1208" i="4"/>
  <c r="Q1208" i="4"/>
  <c r="S1208" i="4"/>
  <c r="U1208" i="4"/>
  <c r="B1209" i="4"/>
  <c r="F1209" i="4"/>
  <c r="I1209" i="4"/>
  <c r="M1209" i="4"/>
  <c r="O1209" i="4"/>
  <c r="Q1209" i="4"/>
  <c r="S1209" i="4"/>
  <c r="U1209" i="4"/>
  <c r="B1210" i="4"/>
  <c r="F1210" i="4"/>
  <c r="I1210" i="4"/>
  <c r="M1210" i="4"/>
  <c r="O1210" i="4"/>
  <c r="Q1210" i="4"/>
  <c r="S1210" i="4"/>
  <c r="U1210" i="4"/>
  <c r="B1211" i="4"/>
  <c r="F1211" i="4"/>
  <c r="I1211" i="4"/>
  <c r="M1211" i="4"/>
  <c r="O1211" i="4"/>
  <c r="Q1211" i="4"/>
  <c r="S1211" i="4"/>
  <c r="U1211" i="4"/>
  <c r="B1212" i="4"/>
  <c r="F1212" i="4"/>
  <c r="I1212" i="4"/>
  <c r="M1212" i="4"/>
  <c r="O1212" i="4"/>
  <c r="Q1212" i="4"/>
  <c r="S1212" i="4"/>
  <c r="U1212" i="4"/>
  <c r="B1213" i="4"/>
  <c r="F1213" i="4"/>
  <c r="I1213" i="4"/>
  <c r="M1213" i="4"/>
  <c r="O1213" i="4"/>
  <c r="Q1213" i="4"/>
  <c r="S1213" i="4"/>
  <c r="U1213" i="4"/>
  <c r="B1214" i="4"/>
  <c r="F1214" i="4"/>
  <c r="I1214" i="4"/>
  <c r="M1214" i="4"/>
  <c r="O1214" i="4"/>
  <c r="Q1214" i="4"/>
  <c r="S1214" i="4"/>
  <c r="U1214" i="4"/>
  <c r="B1215" i="4"/>
  <c r="F1215" i="4"/>
  <c r="I1215" i="4"/>
  <c r="M1215" i="4"/>
  <c r="O1215" i="4"/>
  <c r="Q1215" i="4"/>
  <c r="S1215" i="4"/>
  <c r="U1215" i="4"/>
  <c r="B1216" i="4"/>
  <c r="F1216" i="4"/>
  <c r="I1216" i="4"/>
  <c r="M1216" i="4"/>
  <c r="O1216" i="4"/>
  <c r="Q1216" i="4"/>
  <c r="S1216" i="4"/>
  <c r="U1216" i="4"/>
  <c r="B1217" i="4"/>
  <c r="F1217" i="4"/>
  <c r="I1217" i="4"/>
  <c r="M1217" i="4"/>
  <c r="O1217" i="4"/>
  <c r="Q1217" i="4"/>
  <c r="S1217" i="4"/>
  <c r="U1217" i="4"/>
  <c r="B1218" i="4"/>
  <c r="F1218" i="4"/>
  <c r="I1218" i="4"/>
  <c r="M1218" i="4"/>
  <c r="O1218" i="4"/>
  <c r="Q1218" i="4"/>
  <c r="S1218" i="4"/>
  <c r="U1218" i="4"/>
  <c r="B1219" i="4"/>
  <c r="F1219" i="4"/>
  <c r="I1219" i="4"/>
  <c r="M1219" i="4"/>
  <c r="O1219" i="4"/>
  <c r="Q1219" i="4"/>
  <c r="S1219" i="4"/>
  <c r="U1219" i="4"/>
  <c r="B1220" i="4"/>
  <c r="F1220" i="4"/>
  <c r="I1220" i="4"/>
  <c r="M1220" i="4"/>
  <c r="O1220" i="4"/>
  <c r="Q1220" i="4"/>
  <c r="S1220" i="4"/>
  <c r="U1220" i="4"/>
  <c r="B1221" i="4"/>
  <c r="F1221" i="4"/>
  <c r="I1221" i="4"/>
  <c r="M1221" i="4"/>
  <c r="O1221" i="4"/>
  <c r="Q1221" i="4"/>
  <c r="S1221" i="4"/>
  <c r="U1221" i="4"/>
  <c r="B1222" i="4"/>
  <c r="F1222" i="4"/>
  <c r="I1222" i="4"/>
  <c r="M1222" i="4"/>
  <c r="O1222" i="4"/>
  <c r="Q1222" i="4"/>
  <c r="S1222" i="4"/>
  <c r="U1222" i="4"/>
  <c r="B1223" i="4"/>
  <c r="F1223" i="4"/>
  <c r="I1223" i="4"/>
  <c r="M1223" i="4"/>
  <c r="O1223" i="4"/>
  <c r="Q1223" i="4"/>
  <c r="S1223" i="4"/>
  <c r="U1223" i="4"/>
  <c r="B1224" i="4"/>
  <c r="F1224" i="4"/>
  <c r="I1224" i="4"/>
  <c r="M1224" i="4"/>
  <c r="O1224" i="4"/>
  <c r="Q1224" i="4"/>
  <c r="S1224" i="4"/>
  <c r="U1224" i="4"/>
  <c r="B1225" i="4"/>
  <c r="F1225" i="4"/>
  <c r="I1225" i="4"/>
  <c r="M1225" i="4"/>
  <c r="O1225" i="4"/>
  <c r="Q1225" i="4"/>
  <c r="S1225" i="4"/>
  <c r="U1225" i="4"/>
  <c r="B1226" i="4"/>
  <c r="F1226" i="4"/>
  <c r="I1226" i="4"/>
  <c r="M1226" i="4"/>
  <c r="O1226" i="4"/>
  <c r="Q1226" i="4"/>
  <c r="S1226" i="4"/>
  <c r="U1226" i="4"/>
  <c r="B1227" i="4"/>
  <c r="F1227" i="4"/>
  <c r="I1227" i="4"/>
  <c r="M1227" i="4"/>
  <c r="O1227" i="4"/>
  <c r="Q1227" i="4"/>
  <c r="S1227" i="4"/>
  <c r="U1227" i="4"/>
  <c r="B1228" i="4"/>
  <c r="F1228" i="4"/>
  <c r="I1228" i="4"/>
  <c r="M1228" i="4"/>
  <c r="O1228" i="4"/>
  <c r="Q1228" i="4"/>
  <c r="S1228" i="4"/>
  <c r="U1228" i="4"/>
  <c r="B1229" i="4"/>
  <c r="F1229" i="4"/>
  <c r="I1229" i="4"/>
  <c r="M1229" i="4"/>
  <c r="O1229" i="4"/>
  <c r="Q1229" i="4"/>
  <c r="S1229" i="4"/>
  <c r="U1229" i="4"/>
  <c r="B1230" i="4"/>
  <c r="F1230" i="4"/>
  <c r="I1230" i="4"/>
  <c r="M1230" i="4"/>
  <c r="O1230" i="4"/>
  <c r="Q1230" i="4"/>
  <c r="S1230" i="4"/>
  <c r="U1230" i="4"/>
  <c r="B1231" i="4"/>
  <c r="F1231" i="4"/>
  <c r="I1231" i="4"/>
  <c r="M1231" i="4"/>
  <c r="O1231" i="4"/>
  <c r="Q1231" i="4"/>
  <c r="S1231" i="4"/>
  <c r="U1231" i="4"/>
  <c r="B1232" i="4"/>
  <c r="F1232" i="4"/>
  <c r="I1232" i="4"/>
  <c r="M1232" i="4"/>
  <c r="O1232" i="4"/>
  <c r="Q1232" i="4"/>
  <c r="S1232" i="4"/>
  <c r="U1232" i="4"/>
  <c r="B1233" i="4"/>
  <c r="F1233" i="4"/>
  <c r="I1233" i="4"/>
  <c r="M1233" i="4"/>
  <c r="O1233" i="4"/>
  <c r="Q1233" i="4"/>
  <c r="S1233" i="4"/>
  <c r="U1233" i="4"/>
  <c r="B1234" i="4"/>
  <c r="F1234" i="4"/>
  <c r="I1234" i="4"/>
  <c r="M1234" i="4"/>
  <c r="O1234" i="4"/>
  <c r="Q1234" i="4"/>
  <c r="S1234" i="4"/>
  <c r="U1234" i="4"/>
  <c r="B1235" i="4"/>
  <c r="F1235" i="4"/>
  <c r="I1235" i="4"/>
  <c r="M1235" i="4"/>
  <c r="O1235" i="4"/>
  <c r="Q1235" i="4"/>
  <c r="S1235" i="4"/>
  <c r="U1235" i="4"/>
  <c r="B1236" i="4"/>
  <c r="F1236" i="4"/>
  <c r="I1236" i="4"/>
  <c r="M1236" i="4"/>
  <c r="O1236" i="4"/>
  <c r="Q1236" i="4"/>
  <c r="S1236" i="4"/>
  <c r="U1236" i="4"/>
  <c r="B1237" i="4"/>
  <c r="F1237" i="4"/>
  <c r="I1237" i="4"/>
  <c r="M1237" i="4"/>
  <c r="O1237" i="4"/>
  <c r="Q1237" i="4"/>
  <c r="S1237" i="4"/>
  <c r="U1237" i="4"/>
  <c r="B1238" i="4"/>
  <c r="F1238" i="4"/>
  <c r="I1238" i="4"/>
  <c r="M1238" i="4"/>
  <c r="O1238" i="4"/>
  <c r="Q1238" i="4"/>
  <c r="S1238" i="4"/>
  <c r="U1238" i="4"/>
  <c r="B1239" i="4"/>
  <c r="F1239" i="4"/>
  <c r="I1239" i="4"/>
  <c r="M1239" i="4"/>
  <c r="O1239" i="4"/>
  <c r="Q1239" i="4"/>
  <c r="S1239" i="4"/>
  <c r="U1239" i="4"/>
  <c r="B1240" i="4"/>
  <c r="F1240" i="4"/>
  <c r="I1240" i="4"/>
  <c r="M1240" i="4"/>
  <c r="O1240" i="4"/>
  <c r="Q1240" i="4"/>
  <c r="S1240" i="4"/>
  <c r="U1240" i="4"/>
  <c r="B1241" i="4"/>
  <c r="F1241" i="4"/>
  <c r="I1241" i="4"/>
  <c r="M1241" i="4"/>
  <c r="O1241" i="4"/>
  <c r="Q1241" i="4"/>
  <c r="S1241" i="4"/>
  <c r="U1241" i="4"/>
  <c r="B1242" i="4"/>
  <c r="F1242" i="4"/>
  <c r="I1242" i="4"/>
  <c r="M1242" i="4"/>
  <c r="O1242" i="4"/>
  <c r="Q1242" i="4"/>
  <c r="S1242" i="4"/>
  <c r="U1242" i="4"/>
  <c r="B1243" i="4"/>
  <c r="F1243" i="4"/>
  <c r="I1243" i="4"/>
  <c r="M1243" i="4"/>
  <c r="O1243" i="4"/>
  <c r="Q1243" i="4"/>
  <c r="S1243" i="4"/>
  <c r="U1243" i="4"/>
  <c r="B1244" i="4"/>
  <c r="F1244" i="4"/>
  <c r="I1244" i="4"/>
  <c r="M1244" i="4"/>
  <c r="O1244" i="4"/>
  <c r="Q1244" i="4"/>
  <c r="S1244" i="4"/>
  <c r="U1244" i="4"/>
  <c r="B1245" i="4"/>
  <c r="F1245" i="4"/>
  <c r="I1245" i="4"/>
  <c r="M1245" i="4"/>
  <c r="O1245" i="4"/>
  <c r="Q1245" i="4"/>
  <c r="S1245" i="4"/>
  <c r="U1245" i="4"/>
  <c r="B1246" i="4"/>
  <c r="F1246" i="4"/>
  <c r="I1246" i="4"/>
  <c r="M1246" i="4"/>
  <c r="O1246" i="4"/>
  <c r="Q1246" i="4"/>
  <c r="S1246" i="4"/>
  <c r="U1246" i="4"/>
  <c r="B1247" i="4"/>
  <c r="F1247" i="4"/>
  <c r="I1247" i="4"/>
  <c r="M1247" i="4"/>
  <c r="O1247" i="4"/>
  <c r="Q1247" i="4"/>
  <c r="S1247" i="4"/>
  <c r="U1247" i="4"/>
  <c r="B1248" i="4"/>
  <c r="F1248" i="4"/>
  <c r="I1248" i="4"/>
  <c r="M1248" i="4"/>
  <c r="O1248" i="4"/>
  <c r="Q1248" i="4"/>
  <c r="S1248" i="4"/>
  <c r="U1248" i="4"/>
  <c r="B1249" i="4"/>
  <c r="F1249" i="4"/>
  <c r="I1249" i="4"/>
  <c r="M1249" i="4"/>
  <c r="O1249" i="4"/>
  <c r="Q1249" i="4"/>
  <c r="S1249" i="4"/>
  <c r="U1249" i="4"/>
  <c r="B1250" i="4"/>
  <c r="F1250" i="4"/>
  <c r="I1250" i="4"/>
  <c r="M1250" i="4"/>
  <c r="O1250" i="4"/>
  <c r="Q1250" i="4"/>
  <c r="S1250" i="4"/>
  <c r="U1250" i="4"/>
  <c r="B1251" i="4"/>
  <c r="F1251" i="4"/>
  <c r="I1251" i="4"/>
  <c r="M1251" i="4"/>
  <c r="O1251" i="4"/>
  <c r="Q1251" i="4"/>
  <c r="S1251" i="4"/>
  <c r="U1251" i="4"/>
  <c r="B1252" i="4"/>
  <c r="F1252" i="4"/>
  <c r="I1252" i="4"/>
  <c r="M1252" i="4"/>
  <c r="O1252" i="4"/>
  <c r="Q1252" i="4"/>
  <c r="S1252" i="4"/>
  <c r="U1252" i="4"/>
  <c r="B1253" i="4"/>
  <c r="F1253" i="4"/>
  <c r="I1253" i="4"/>
  <c r="M1253" i="4"/>
  <c r="O1253" i="4"/>
  <c r="Q1253" i="4"/>
  <c r="S1253" i="4"/>
  <c r="U1253" i="4"/>
  <c r="B1254" i="4"/>
  <c r="F1254" i="4"/>
  <c r="I1254" i="4"/>
  <c r="M1254" i="4"/>
  <c r="O1254" i="4"/>
  <c r="Q1254" i="4"/>
  <c r="S1254" i="4"/>
  <c r="U1254" i="4"/>
  <c r="B1255" i="4"/>
  <c r="F1255" i="4"/>
  <c r="I1255" i="4"/>
  <c r="M1255" i="4"/>
  <c r="O1255" i="4"/>
  <c r="Q1255" i="4"/>
  <c r="S1255" i="4"/>
  <c r="U1255" i="4"/>
  <c r="B1256" i="4"/>
  <c r="F1256" i="4"/>
  <c r="I1256" i="4"/>
  <c r="M1256" i="4"/>
  <c r="O1256" i="4"/>
  <c r="Q1256" i="4"/>
  <c r="S1256" i="4"/>
  <c r="U1256" i="4"/>
  <c r="B1257" i="4"/>
  <c r="F1257" i="4"/>
  <c r="I1257" i="4"/>
  <c r="M1257" i="4"/>
  <c r="O1257" i="4"/>
  <c r="Q1257" i="4"/>
  <c r="S1257" i="4"/>
  <c r="U1257" i="4"/>
  <c r="B1258" i="4"/>
  <c r="F1258" i="4"/>
  <c r="I1258" i="4"/>
  <c r="M1258" i="4"/>
  <c r="O1258" i="4"/>
  <c r="Q1258" i="4"/>
  <c r="S1258" i="4"/>
  <c r="U1258" i="4"/>
  <c r="B1259" i="4"/>
  <c r="F1259" i="4"/>
  <c r="I1259" i="4"/>
  <c r="M1259" i="4"/>
  <c r="O1259" i="4"/>
  <c r="Q1259" i="4"/>
  <c r="S1259" i="4"/>
  <c r="U1259" i="4"/>
  <c r="B1260" i="4"/>
  <c r="F1260" i="4"/>
  <c r="I1260" i="4"/>
  <c r="M1260" i="4"/>
  <c r="O1260" i="4"/>
  <c r="Q1260" i="4"/>
  <c r="S1260" i="4"/>
  <c r="U1260" i="4"/>
  <c r="B1261" i="4"/>
  <c r="F1261" i="4"/>
  <c r="I1261" i="4"/>
  <c r="M1261" i="4"/>
  <c r="O1261" i="4"/>
  <c r="Q1261" i="4"/>
  <c r="S1261" i="4"/>
  <c r="U1261" i="4"/>
  <c r="B1262" i="4"/>
  <c r="F1262" i="4"/>
  <c r="I1262" i="4"/>
  <c r="M1262" i="4"/>
  <c r="O1262" i="4"/>
  <c r="Q1262" i="4"/>
  <c r="S1262" i="4"/>
  <c r="U1262" i="4"/>
  <c r="B1263" i="4"/>
  <c r="F1263" i="4"/>
  <c r="I1263" i="4"/>
  <c r="M1263" i="4"/>
  <c r="O1263" i="4"/>
  <c r="Q1263" i="4"/>
  <c r="S1263" i="4"/>
  <c r="U1263" i="4"/>
  <c r="B1264" i="4"/>
  <c r="F1264" i="4"/>
  <c r="I1264" i="4"/>
  <c r="M1264" i="4"/>
  <c r="O1264" i="4"/>
  <c r="Q1264" i="4"/>
  <c r="S1264" i="4"/>
  <c r="U1264" i="4"/>
  <c r="B1265" i="4"/>
  <c r="F1265" i="4"/>
  <c r="I1265" i="4"/>
  <c r="M1265" i="4"/>
  <c r="O1265" i="4"/>
  <c r="Q1265" i="4"/>
  <c r="S1265" i="4"/>
  <c r="U1265" i="4"/>
  <c r="B1266" i="4"/>
  <c r="F1266" i="4"/>
  <c r="I1266" i="4"/>
  <c r="M1266" i="4"/>
  <c r="O1266" i="4"/>
  <c r="Q1266" i="4"/>
  <c r="S1266" i="4"/>
  <c r="U1266" i="4"/>
  <c r="B1267" i="4"/>
  <c r="F1267" i="4"/>
  <c r="I1267" i="4"/>
  <c r="M1267" i="4"/>
  <c r="O1267" i="4"/>
  <c r="Q1267" i="4"/>
  <c r="S1267" i="4"/>
  <c r="U1267" i="4"/>
  <c r="B1268" i="4"/>
  <c r="F1268" i="4"/>
  <c r="I1268" i="4"/>
  <c r="M1268" i="4"/>
  <c r="O1268" i="4"/>
  <c r="Q1268" i="4"/>
  <c r="S1268" i="4"/>
  <c r="U1268" i="4"/>
  <c r="B1269" i="4"/>
  <c r="F1269" i="4"/>
  <c r="I1269" i="4"/>
  <c r="M1269" i="4"/>
  <c r="O1269" i="4"/>
  <c r="Q1269" i="4"/>
  <c r="S1269" i="4"/>
  <c r="U1269" i="4"/>
  <c r="B1270" i="4"/>
  <c r="F1270" i="4"/>
  <c r="I1270" i="4"/>
  <c r="M1270" i="4"/>
  <c r="O1270" i="4"/>
  <c r="Q1270" i="4"/>
  <c r="S1270" i="4"/>
  <c r="U1270" i="4"/>
  <c r="B1271" i="4"/>
  <c r="F1271" i="4"/>
  <c r="I1271" i="4"/>
  <c r="M1271" i="4"/>
  <c r="O1271" i="4"/>
  <c r="Q1271" i="4"/>
  <c r="S1271" i="4"/>
  <c r="U1271" i="4"/>
  <c r="B1272" i="4"/>
  <c r="F1272" i="4"/>
  <c r="I1272" i="4"/>
  <c r="M1272" i="4"/>
  <c r="O1272" i="4"/>
  <c r="Q1272" i="4"/>
  <c r="S1272" i="4"/>
  <c r="U1272" i="4"/>
  <c r="B1273" i="4"/>
  <c r="F1273" i="4"/>
  <c r="I1273" i="4"/>
  <c r="M1273" i="4"/>
  <c r="O1273" i="4"/>
  <c r="Q1273" i="4"/>
  <c r="S1273" i="4"/>
  <c r="U1273" i="4"/>
  <c r="B1274" i="4"/>
  <c r="F1274" i="4"/>
  <c r="I1274" i="4"/>
  <c r="M1274" i="4"/>
  <c r="O1274" i="4"/>
  <c r="Q1274" i="4"/>
  <c r="S1274" i="4"/>
  <c r="U1274" i="4"/>
  <c r="B1275" i="4"/>
  <c r="F1275" i="4"/>
  <c r="I1275" i="4"/>
  <c r="M1275" i="4"/>
  <c r="O1275" i="4"/>
  <c r="Q1275" i="4"/>
  <c r="S1275" i="4"/>
  <c r="U1275" i="4"/>
  <c r="B1276" i="4"/>
  <c r="F1276" i="4"/>
  <c r="I1276" i="4"/>
  <c r="M1276" i="4"/>
  <c r="O1276" i="4"/>
  <c r="Q1276" i="4"/>
  <c r="S1276" i="4"/>
  <c r="U1276" i="4"/>
  <c r="B1277" i="4"/>
  <c r="F1277" i="4"/>
  <c r="I1277" i="4"/>
  <c r="M1277" i="4"/>
  <c r="O1277" i="4"/>
  <c r="Q1277" i="4"/>
  <c r="S1277" i="4"/>
  <c r="U1277" i="4"/>
  <c r="B1278" i="4"/>
  <c r="F1278" i="4"/>
  <c r="I1278" i="4"/>
  <c r="M1278" i="4"/>
  <c r="O1278" i="4"/>
  <c r="Q1278" i="4"/>
  <c r="S1278" i="4"/>
  <c r="U1278" i="4"/>
  <c r="B1279" i="4"/>
  <c r="F1279" i="4"/>
  <c r="I1279" i="4"/>
  <c r="M1279" i="4"/>
  <c r="O1279" i="4"/>
  <c r="Q1279" i="4"/>
  <c r="S1279" i="4"/>
  <c r="U1279" i="4"/>
  <c r="B1280" i="4"/>
  <c r="F1280" i="4"/>
  <c r="I1280" i="4"/>
  <c r="M1280" i="4"/>
  <c r="O1280" i="4"/>
  <c r="Q1280" i="4"/>
  <c r="S1280" i="4"/>
  <c r="U1280" i="4"/>
  <c r="B1281" i="4"/>
  <c r="F1281" i="4"/>
  <c r="I1281" i="4"/>
  <c r="M1281" i="4"/>
  <c r="O1281" i="4"/>
  <c r="Q1281" i="4"/>
  <c r="S1281" i="4"/>
  <c r="U1281" i="4"/>
  <c r="B1282" i="4"/>
  <c r="F1282" i="4"/>
  <c r="I1282" i="4"/>
  <c r="M1282" i="4"/>
  <c r="O1282" i="4"/>
  <c r="Q1282" i="4"/>
  <c r="S1282" i="4"/>
  <c r="U1282" i="4"/>
  <c r="B1283" i="4"/>
  <c r="F1283" i="4"/>
  <c r="I1283" i="4"/>
  <c r="M1283" i="4"/>
  <c r="O1283" i="4"/>
  <c r="Q1283" i="4"/>
  <c r="S1283" i="4"/>
  <c r="U1283" i="4"/>
  <c r="B1284" i="4"/>
  <c r="F1284" i="4"/>
  <c r="I1284" i="4"/>
  <c r="M1284" i="4"/>
  <c r="O1284" i="4"/>
  <c r="Q1284" i="4"/>
  <c r="S1284" i="4"/>
  <c r="U1284" i="4"/>
  <c r="B1285" i="4"/>
  <c r="F1285" i="4"/>
  <c r="I1285" i="4"/>
  <c r="M1285" i="4"/>
  <c r="O1285" i="4"/>
  <c r="Q1285" i="4"/>
  <c r="S1285" i="4"/>
  <c r="U1285" i="4"/>
  <c r="B1286" i="4"/>
  <c r="F1286" i="4"/>
  <c r="I1286" i="4"/>
  <c r="M1286" i="4"/>
  <c r="O1286" i="4"/>
  <c r="Q1286" i="4"/>
  <c r="S1286" i="4"/>
  <c r="U1286" i="4"/>
  <c r="B1287" i="4"/>
  <c r="F1287" i="4"/>
  <c r="I1287" i="4"/>
  <c r="M1287" i="4"/>
  <c r="O1287" i="4"/>
  <c r="Q1287" i="4"/>
  <c r="S1287" i="4"/>
  <c r="U1287" i="4"/>
  <c r="B1288" i="4"/>
  <c r="F1288" i="4"/>
  <c r="I1288" i="4"/>
  <c r="M1288" i="4"/>
  <c r="O1288" i="4"/>
  <c r="Q1288" i="4"/>
  <c r="S1288" i="4"/>
  <c r="U1288" i="4"/>
  <c r="B1289" i="4"/>
  <c r="F1289" i="4"/>
  <c r="I1289" i="4"/>
  <c r="M1289" i="4"/>
  <c r="O1289" i="4"/>
  <c r="Q1289" i="4"/>
  <c r="S1289" i="4"/>
  <c r="U1289" i="4"/>
  <c r="B1290" i="4"/>
  <c r="F1290" i="4"/>
  <c r="I1290" i="4"/>
  <c r="M1290" i="4"/>
  <c r="O1290" i="4"/>
  <c r="Q1290" i="4"/>
  <c r="S1290" i="4"/>
  <c r="U1290" i="4"/>
  <c r="B1291" i="4"/>
  <c r="F1291" i="4"/>
  <c r="I1291" i="4"/>
  <c r="M1291" i="4"/>
  <c r="O1291" i="4"/>
  <c r="Q1291" i="4"/>
  <c r="S1291" i="4"/>
  <c r="U1291" i="4"/>
  <c r="B1292" i="4"/>
  <c r="F1292" i="4"/>
  <c r="I1292" i="4"/>
  <c r="M1292" i="4"/>
  <c r="O1292" i="4"/>
  <c r="Q1292" i="4"/>
  <c r="S1292" i="4"/>
  <c r="U1292" i="4"/>
  <c r="B1293" i="4"/>
  <c r="F1293" i="4"/>
  <c r="I1293" i="4"/>
  <c r="M1293" i="4"/>
  <c r="O1293" i="4"/>
  <c r="Q1293" i="4"/>
  <c r="S1293" i="4"/>
  <c r="U1293" i="4"/>
  <c r="B1294" i="4"/>
  <c r="F1294" i="4"/>
  <c r="I1294" i="4"/>
  <c r="M1294" i="4"/>
  <c r="O1294" i="4"/>
  <c r="Q1294" i="4"/>
  <c r="S1294" i="4"/>
  <c r="U1294" i="4"/>
  <c r="B1295" i="4"/>
  <c r="F1295" i="4"/>
  <c r="I1295" i="4"/>
  <c r="M1295" i="4"/>
  <c r="O1295" i="4"/>
  <c r="Q1295" i="4"/>
  <c r="S1295" i="4"/>
  <c r="U1295" i="4"/>
  <c r="B1296" i="4"/>
  <c r="F1296" i="4"/>
  <c r="I1296" i="4"/>
  <c r="M1296" i="4"/>
  <c r="O1296" i="4"/>
  <c r="Q1296" i="4"/>
  <c r="S1296" i="4"/>
  <c r="U1296" i="4"/>
  <c r="B1297" i="4"/>
  <c r="F1297" i="4"/>
  <c r="I1297" i="4"/>
  <c r="M1297" i="4"/>
  <c r="O1297" i="4"/>
  <c r="Q1297" i="4"/>
  <c r="S1297" i="4"/>
  <c r="U1297" i="4"/>
  <c r="B1298" i="4"/>
  <c r="F1298" i="4"/>
  <c r="I1298" i="4"/>
  <c r="M1298" i="4"/>
  <c r="O1298" i="4"/>
  <c r="Q1298" i="4"/>
  <c r="S1298" i="4"/>
  <c r="U1298" i="4"/>
  <c r="B1299" i="4"/>
  <c r="F1299" i="4"/>
  <c r="I1299" i="4"/>
  <c r="M1299" i="4"/>
  <c r="O1299" i="4"/>
  <c r="Q1299" i="4"/>
  <c r="S1299" i="4"/>
  <c r="U1299" i="4"/>
  <c r="B1300" i="4"/>
  <c r="F1300" i="4"/>
  <c r="I1300" i="4"/>
  <c r="M1300" i="4"/>
  <c r="O1300" i="4"/>
  <c r="Q1300" i="4"/>
  <c r="S1300" i="4"/>
  <c r="U1300" i="4"/>
  <c r="B1301" i="4"/>
  <c r="F1301" i="4"/>
  <c r="I1301" i="4"/>
  <c r="M1301" i="4"/>
  <c r="O1301" i="4"/>
  <c r="Q1301" i="4"/>
  <c r="S1301" i="4"/>
  <c r="U1301" i="4"/>
  <c r="B1302" i="4"/>
  <c r="F1302" i="4"/>
  <c r="I1302" i="4"/>
  <c r="M1302" i="4"/>
  <c r="O1302" i="4"/>
  <c r="Q1302" i="4"/>
  <c r="S1302" i="4"/>
  <c r="U1302" i="4"/>
  <c r="B1303" i="4"/>
  <c r="F1303" i="4"/>
  <c r="I1303" i="4"/>
  <c r="M1303" i="4"/>
  <c r="O1303" i="4"/>
  <c r="Q1303" i="4"/>
  <c r="S1303" i="4"/>
  <c r="U1303" i="4"/>
  <c r="B1304" i="4"/>
  <c r="F1304" i="4"/>
  <c r="I1304" i="4"/>
  <c r="M1304" i="4"/>
  <c r="O1304" i="4"/>
  <c r="Q1304" i="4"/>
  <c r="S1304" i="4"/>
  <c r="U1304" i="4"/>
  <c r="B1305" i="4"/>
  <c r="F1305" i="4"/>
  <c r="I1305" i="4"/>
  <c r="M1305" i="4"/>
  <c r="O1305" i="4"/>
  <c r="Q1305" i="4"/>
  <c r="S1305" i="4"/>
  <c r="U1305" i="4"/>
  <c r="B1306" i="4"/>
  <c r="F1306" i="4"/>
  <c r="I1306" i="4"/>
  <c r="M1306" i="4"/>
  <c r="O1306" i="4"/>
  <c r="Q1306" i="4"/>
  <c r="S1306" i="4"/>
  <c r="U1306" i="4"/>
  <c r="B1307" i="4"/>
  <c r="F1307" i="4"/>
  <c r="I1307" i="4"/>
  <c r="M1307" i="4"/>
  <c r="O1307" i="4"/>
  <c r="Q1307" i="4"/>
  <c r="S1307" i="4"/>
  <c r="U1307" i="4"/>
  <c r="B1308" i="4"/>
  <c r="F1308" i="4"/>
  <c r="I1308" i="4"/>
  <c r="M1308" i="4"/>
  <c r="O1308" i="4"/>
  <c r="Q1308" i="4"/>
  <c r="S1308" i="4"/>
  <c r="U1308" i="4"/>
  <c r="B1309" i="4"/>
  <c r="F1309" i="4"/>
  <c r="I1309" i="4"/>
  <c r="M1309" i="4"/>
  <c r="O1309" i="4"/>
  <c r="Q1309" i="4"/>
  <c r="S1309" i="4"/>
  <c r="U1309" i="4"/>
  <c r="B1310" i="4"/>
  <c r="F1310" i="4"/>
  <c r="I1310" i="4"/>
  <c r="M1310" i="4"/>
  <c r="O1310" i="4"/>
  <c r="Q1310" i="4"/>
  <c r="S1310" i="4"/>
  <c r="U1310" i="4"/>
  <c r="B1311" i="4"/>
  <c r="F1311" i="4"/>
  <c r="I1311" i="4"/>
  <c r="M1311" i="4"/>
  <c r="O1311" i="4"/>
  <c r="Q1311" i="4"/>
  <c r="S1311" i="4"/>
  <c r="U1311" i="4"/>
  <c r="B1312" i="4"/>
  <c r="F1312" i="4"/>
  <c r="I1312" i="4"/>
  <c r="M1312" i="4"/>
  <c r="O1312" i="4"/>
  <c r="Q1312" i="4"/>
  <c r="S1312" i="4"/>
  <c r="U1312" i="4"/>
  <c r="B1313" i="4"/>
  <c r="F1313" i="4"/>
  <c r="I1313" i="4"/>
  <c r="M1313" i="4"/>
  <c r="O1313" i="4"/>
  <c r="Q1313" i="4"/>
  <c r="S1313" i="4"/>
  <c r="U1313" i="4"/>
  <c r="B1314" i="4"/>
  <c r="F1314" i="4"/>
  <c r="I1314" i="4"/>
  <c r="M1314" i="4"/>
  <c r="O1314" i="4"/>
  <c r="Q1314" i="4"/>
  <c r="S1314" i="4"/>
  <c r="U1314" i="4"/>
  <c r="B1315" i="4"/>
  <c r="F1315" i="4"/>
  <c r="I1315" i="4"/>
  <c r="M1315" i="4"/>
  <c r="O1315" i="4"/>
  <c r="Q1315" i="4"/>
  <c r="S1315" i="4"/>
  <c r="U1315" i="4"/>
  <c r="B1316" i="4"/>
  <c r="F1316" i="4"/>
  <c r="I1316" i="4"/>
  <c r="M1316" i="4"/>
  <c r="O1316" i="4"/>
  <c r="Q1316" i="4"/>
  <c r="S1316" i="4"/>
  <c r="U1316" i="4"/>
  <c r="B1317" i="4"/>
  <c r="F1317" i="4"/>
  <c r="I1317" i="4"/>
  <c r="M1317" i="4"/>
  <c r="O1317" i="4"/>
  <c r="Q1317" i="4"/>
  <c r="S1317" i="4"/>
  <c r="U1317" i="4"/>
  <c r="B1318" i="4"/>
  <c r="F1318" i="4"/>
  <c r="I1318" i="4"/>
  <c r="M1318" i="4"/>
  <c r="O1318" i="4"/>
  <c r="Q1318" i="4"/>
  <c r="S1318" i="4"/>
  <c r="U1318" i="4"/>
  <c r="B1319" i="4"/>
  <c r="F1319" i="4"/>
  <c r="I1319" i="4"/>
  <c r="M1319" i="4"/>
  <c r="O1319" i="4"/>
  <c r="Q1319" i="4"/>
  <c r="S1319" i="4"/>
  <c r="U1319" i="4"/>
  <c r="B1320" i="4"/>
  <c r="F1320" i="4"/>
  <c r="I1320" i="4"/>
  <c r="M1320" i="4"/>
  <c r="O1320" i="4"/>
  <c r="Q1320" i="4"/>
  <c r="S1320" i="4"/>
  <c r="U1320" i="4"/>
  <c r="B1321" i="4"/>
  <c r="F1321" i="4"/>
  <c r="I1321" i="4"/>
  <c r="M1321" i="4"/>
  <c r="O1321" i="4"/>
  <c r="Q1321" i="4"/>
  <c r="S1321" i="4"/>
  <c r="U1321" i="4"/>
  <c r="B1322" i="4"/>
  <c r="F1322" i="4"/>
  <c r="I1322" i="4"/>
  <c r="M1322" i="4"/>
  <c r="O1322" i="4"/>
  <c r="Q1322" i="4"/>
  <c r="S1322" i="4"/>
  <c r="U1322" i="4"/>
  <c r="B1323" i="4"/>
  <c r="F1323" i="4"/>
  <c r="I1323" i="4"/>
  <c r="M1323" i="4"/>
  <c r="O1323" i="4"/>
  <c r="Q1323" i="4"/>
  <c r="S1323" i="4"/>
  <c r="U1323" i="4"/>
  <c r="B1324" i="4"/>
  <c r="F1324" i="4"/>
  <c r="I1324" i="4"/>
  <c r="M1324" i="4"/>
  <c r="O1324" i="4"/>
  <c r="Q1324" i="4"/>
  <c r="S1324" i="4"/>
  <c r="U1324" i="4"/>
  <c r="B1325" i="4"/>
  <c r="F1325" i="4"/>
  <c r="I1325" i="4"/>
  <c r="M1325" i="4"/>
  <c r="O1325" i="4"/>
  <c r="Q1325" i="4"/>
  <c r="S1325" i="4"/>
  <c r="U1325" i="4"/>
  <c r="B1326" i="4"/>
  <c r="F1326" i="4"/>
  <c r="I1326" i="4"/>
  <c r="M1326" i="4"/>
  <c r="O1326" i="4"/>
  <c r="Q1326" i="4"/>
  <c r="S1326" i="4"/>
  <c r="U1326" i="4"/>
  <c r="B1327" i="4"/>
  <c r="F1327" i="4"/>
  <c r="I1327" i="4"/>
  <c r="M1327" i="4"/>
  <c r="O1327" i="4"/>
  <c r="Q1327" i="4"/>
  <c r="S1327" i="4"/>
  <c r="U1327" i="4"/>
  <c r="B1328" i="4"/>
  <c r="F1328" i="4"/>
  <c r="I1328" i="4"/>
  <c r="M1328" i="4"/>
  <c r="O1328" i="4"/>
  <c r="Q1328" i="4"/>
  <c r="S1328" i="4"/>
  <c r="U1328" i="4"/>
  <c r="B1329" i="4"/>
  <c r="F1329" i="4"/>
  <c r="I1329" i="4"/>
  <c r="M1329" i="4"/>
  <c r="O1329" i="4"/>
  <c r="Q1329" i="4"/>
  <c r="S1329" i="4"/>
  <c r="U1329" i="4"/>
  <c r="B1330" i="4"/>
  <c r="F1330" i="4"/>
  <c r="I1330" i="4"/>
  <c r="M1330" i="4"/>
  <c r="O1330" i="4"/>
  <c r="Q1330" i="4"/>
  <c r="S1330" i="4"/>
  <c r="U1330" i="4"/>
  <c r="B1331" i="4"/>
  <c r="F1331" i="4"/>
  <c r="I1331" i="4"/>
  <c r="M1331" i="4"/>
  <c r="O1331" i="4"/>
  <c r="Q1331" i="4"/>
  <c r="S1331" i="4"/>
  <c r="U1331" i="4"/>
  <c r="B1332" i="4"/>
  <c r="F1332" i="4"/>
  <c r="I1332" i="4"/>
  <c r="M1332" i="4"/>
  <c r="O1332" i="4"/>
  <c r="Q1332" i="4"/>
  <c r="S1332" i="4"/>
  <c r="U1332" i="4"/>
  <c r="B1333" i="4"/>
  <c r="F1333" i="4"/>
  <c r="I1333" i="4"/>
  <c r="M1333" i="4"/>
  <c r="O1333" i="4"/>
  <c r="Q1333" i="4"/>
  <c r="S1333" i="4"/>
  <c r="U1333" i="4"/>
  <c r="B1334" i="4"/>
  <c r="F1334" i="4"/>
  <c r="I1334" i="4"/>
  <c r="M1334" i="4"/>
  <c r="O1334" i="4"/>
  <c r="Q1334" i="4"/>
  <c r="S1334" i="4"/>
  <c r="U1334" i="4"/>
  <c r="B1335" i="4"/>
  <c r="F1335" i="4"/>
  <c r="I1335" i="4"/>
  <c r="M1335" i="4"/>
  <c r="O1335" i="4"/>
  <c r="Q1335" i="4"/>
  <c r="S1335" i="4"/>
  <c r="U1335" i="4"/>
  <c r="B1336" i="4"/>
  <c r="F1336" i="4"/>
  <c r="I1336" i="4"/>
  <c r="M1336" i="4"/>
  <c r="O1336" i="4"/>
  <c r="Q1336" i="4"/>
  <c r="S1336" i="4"/>
  <c r="U1336" i="4"/>
  <c r="B1337" i="4"/>
  <c r="F1337" i="4"/>
  <c r="I1337" i="4"/>
  <c r="M1337" i="4"/>
  <c r="O1337" i="4"/>
  <c r="Q1337" i="4"/>
  <c r="S1337" i="4"/>
  <c r="U1337" i="4"/>
  <c r="B1338" i="4"/>
  <c r="F1338" i="4"/>
  <c r="I1338" i="4"/>
  <c r="M1338" i="4"/>
  <c r="O1338" i="4"/>
  <c r="Q1338" i="4"/>
  <c r="S1338" i="4"/>
  <c r="U1338" i="4"/>
  <c r="B1339" i="4"/>
  <c r="F1339" i="4"/>
  <c r="I1339" i="4"/>
  <c r="M1339" i="4"/>
  <c r="O1339" i="4"/>
  <c r="Q1339" i="4"/>
  <c r="S1339" i="4"/>
  <c r="U1339" i="4"/>
  <c r="B1340" i="4"/>
  <c r="F1340" i="4"/>
  <c r="I1340" i="4"/>
  <c r="M1340" i="4"/>
  <c r="O1340" i="4"/>
  <c r="Q1340" i="4"/>
  <c r="S1340" i="4"/>
  <c r="U1340" i="4"/>
  <c r="B1341" i="4"/>
  <c r="F1341" i="4"/>
  <c r="I1341" i="4"/>
  <c r="M1341" i="4"/>
  <c r="O1341" i="4"/>
  <c r="Q1341" i="4"/>
  <c r="S1341" i="4"/>
  <c r="U1341" i="4"/>
  <c r="B1342" i="4"/>
  <c r="F1342" i="4"/>
  <c r="I1342" i="4"/>
  <c r="M1342" i="4"/>
  <c r="O1342" i="4"/>
  <c r="Q1342" i="4"/>
  <c r="S1342" i="4"/>
  <c r="U1342" i="4"/>
  <c r="B1343" i="4"/>
  <c r="F1343" i="4"/>
  <c r="I1343" i="4"/>
  <c r="M1343" i="4"/>
  <c r="O1343" i="4"/>
  <c r="Q1343" i="4"/>
  <c r="S1343" i="4"/>
  <c r="U1343" i="4"/>
  <c r="B1344" i="4"/>
  <c r="F1344" i="4"/>
  <c r="I1344" i="4"/>
  <c r="M1344" i="4"/>
  <c r="O1344" i="4"/>
  <c r="Q1344" i="4"/>
  <c r="S1344" i="4"/>
  <c r="U1344" i="4"/>
  <c r="B1345" i="4"/>
  <c r="F1345" i="4"/>
  <c r="I1345" i="4"/>
  <c r="M1345" i="4"/>
  <c r="O1345" i="4"/>
  <c r="Q1345" i="4"/>
  <c r="S1345" i="4"/>
  <c r="U1345" i="4"/>
  <c r="B1346" i="4"/>
  <c r="F1346" i="4"/>
  <c r="I1346" i="4"/>
  <c r="M1346" i="4"/>
  <c r="O1346" i="4"/>
  <c r="Q1346" i="4"/>
  <c r="S1346" i="4"/>
  <c r="U1346" i="4"/>
  <c r="B1347" i="4"/>
  <c r="F1347" i="4"/>
  <c r="I1347" i="4"/>
  <c r="M1347" i="4"/>
  <c r="O1347" i="4"/>
  <c r="Q1347" i="4"/>
  <c r="S1347" i="4"/>
  <c r="U1347" i="4"/>
  <c r="B1348" i="4"/>
  <c r="F1348" i="4"/>
  <c r="I1348" i="4"/>
  <c r="M1348" i="4"/>
  <c r="O1348" i="4"/>
  <c r="Q1348" i="4"/>
  <c r="S1348" i="4"/>
  <c r="U1348" i="4"/>
  <c r="B1349" i="4"/>
  <c r="F1349" i="4"/>
  <c r="I1349" i="4"/>
  <c r="M1349" i="4"/>
  <c r="O1349" i="4"/>
  <c r="Q1349" i="4"/>
  <c r="S1349" i="4"/>
  <c r="U1349" i="4"/>
  <c r="B1350" i="4"/>
  <c r="F1350" i="4"/>
  <c r="I1350" i="4"/>
  <c r="M1350" i="4"/>
  <c r="O1350" i="4"/>
  <c r="Q1350" i="4"/>
  <c r="S1350" i="4"/>
  <c r="U1350" i="4"/>
  <c r="B1351" i="4"/>
  <c r="F1351" i="4"/>
  <c r="I1351" i="4"/>
  <c r="M1351" i="4"/>
  <c r="O1351" i="4"/>
  <c r="Q1351" i="4"/>
  <c r="S1351" i="4"/>
  <c r="U1351" i="4"/>
  <c r="B1352" i="4"/>
  <c r="F1352" i="4"/>
  <c r="I1352" i="4"/>
  <c r="M1352" i="4"/>
  <c r="O1352" i="4"/>
  <c r="Q1352" i="4"/>
  <c r="S1352" i="4"/>
  <c r="U1352" i="4"/>
  <c r="B1353" i="4"/>
  <c r="F1353" i="4"/>
  <c r="I1353" i="4"/>
  <c r="M1353" i="4"/>
  <c r="O1353" i="4"/>
  <c r="Q1353" i="4"/>
  <c r="S1353" i="4"/>
  <c r="U1353" i="4"/>
  <c r="B1354" i="4"/>
  <c r="F1354" i="4"/>
  <c r="I1354" i="4"/>
  <c r="M1354" i="4"/>
  <c r="O1354" i="4"/>
  <c r="Q1354" i="4"/>
  <c r="S1354" i="4"/>
  <c r="U1354" i="4"/>
  <c r="B1355" i="4"/>
  <c r="F1355" i="4"/>
  <c r="I1355" i="4"/>
  <c r="M1355" i="4"/>
  <c r="O1355" i="4"/>
  <c r="Q1355" i="4"/>
  <c r="S1355" i="4"/>
  <c r="U1355" i="4"/>
  <c r="B1356" i="4"/>
  <c r="F1356" i="4"/>
  <c r="I1356" i="4"/>
  <c r="M1356" i="4"/>
  <c r="O1356" i="4"/>
  <c r="Q1356" i="4"/>
  <c r="S1356" i="4"/>
  <c r="U1356" i="4"/>
  <c r="B1357" i="4"/>
  <c r="F1357" i="4"/>
  <c r="I1357" i="4"/>
  <c r="M1357" i="4"/>
  <c r="O1357" i="4"/>
  <c r="Q1357" i="4"/>
  <c r="S1357" i="4"/>
  <c r="U1357" i="4"/>
  <c r="B1358" i="4"/>
  <c r="F1358" i="4"/>
  <c r="I1358" i="4"/>
  <c r="M1358" i="4"/>
  <c r="O1358" i="4"/>
  <c r="Q1358" i="4"/>
  <c r="S1358" i="4"/>
  <c r="U1358" i="4"/>
  <c r="B1359" i="4"/>
  <c r="F1359" i="4"/>
  <c r="I1359" i="4"/>
  <c r="M1359" i="4"/>
  <c r="O1359" i="4"/>
  <c r="Q1359" i="4"/>
  <c r="S1359" i="4"/>
  <c r="U1359" i="4"/>
  <c r="B1360" i="4"/>
  <c r="F1360" i="4"/>
  <c r="I1360" i="4"/>
  <c r="M1360" i="4"/>
  <c r="O1360" i="4"/>
  <c r="Q1360" i="4"/>
  <c r="S1360" i="4"/>
  <c r="U1360" i="4"/>
  <c r="B1361" i="4"/>
  <c r="F1361" i="4"/>
  <c r="I1361" i="4"/>
  <c r="M1361" i="4"/>
  <c r="O1361" i="4"/>
  <c r="Q1361" i="4"/>
  <c r="S1361" i="4"/>
  <c r="U1361" i="4"/>
  <c r="B1362" i="4"/>
  <c r="F1362" i="4"/>
  <c r="I1362" i="4"/>
  <c r="M1362" i="4"/>
  <c r="O1362" i="4"/>
  <c r="Q1362" i="4"/>
  <c r="S1362" i="4"/>
  <c r="U1362" i="4"/>
  <c r="B1363" i="4"/>
  <c r="F1363" i="4"/>
  <c r="I1363" i="4"/>
  <c r="M1363" i="4"/>
  <c r="O1363" i="4"/>
  <c r="Q1363" i="4"/>
  <c r="S1363" i="4"/>
  <c r="U1363" i="4"/>
  <c r="B1364" i="4"/>
  <c r="F1364" i="4"/>
  <c r="I1364" i="4"/>
  <c r="M1364" i="4"/>
  <c r="O1364" i="4"/>
  <c r="Q1364" i="4"/>
  <c r="S1364" i="4"/>
  <c r="U1364" i="4"/>
  <c r="B1365" i="4"/>
  <c r="F1365" i="4"/>
  <c r="I1365" i="4"/>
  <c r="M1365" i="4"/>
  <c r="O1365" i="4"/>
  <c r="Q1365" i="4"/>
  <c r="S1365" i="4"/>
  <c r="U1365" i="4"/>
  <c r="B1366" i="4"/>
  <c r="F1366" i="4"/>
  <c r="I1366" i="4"/>
  <c r="M1366" i="4"/>
  <c r="O1366" i="4"/>
  <c r="Q1366" i="4"/>
  <c r="S1366" i="4"/>
  <c r="U1366" i="4"/>
  <c r="B1367" i="4"/>
  <c r="F1367" i="4"/>
  <c r="I1367" i="4"/>
  <c r="M1367" i="4"/>
  <c r="O1367" i="4"/>
  <c r="Q1367" i="4"/>
  <c r="S1367" i="4"/>
  <c r="U1367" i="4"/>
  <c r="B1368" i="4"/>
  <c r="F1368" i="4"/>
  <c r="I1368" i="4"/>
  <c r="M1368" i="4"/>
  <c r="O1368" i="4"/>
  <c r="Q1368" i="4"/>
  <c r="S1368" i="4"/>
  <c r="U1368" i="4"/>
  <c r="B1369" i="4"/>
  <c r="F1369" i="4"/>
  <c r="I1369" i="4"/>
  <c r="M1369" i="4"/>
  <c r="O1369" i="4"/>
  <c r="Q1369" i="4"/>
  <c r="S1369" i="4"/>
  <c r="U1369" i="4"/>
  <c r="B1370" i="4"/>
  <c r="F1370" i="4"/>
  <c r="I1370" i="4"/>
  <c r="M1370" i="4"/>
  <c r="O1370" i="4"/>
  <c r="Q1370" i="4"/>
  <c r="S1370" i="4"/>
  <c r="U1370" i="4"/>
  <c r="B1371" i="4"/>
  <c r="F1371" i="4"/>
  <c r="I1371" i="4"/>
  <c r="M1371" i="4"/>
  <c r="O1371" i="4"/>
  <c r="Q1371" i="4"/>
  <c r="S1371" i="4"/>
  <c r="U1371" i="4"/>
  <c r="B1372" i="4"/>
  <c r="F1372" i="4"/>
  <c r="I1372" i="4"/>
  <c r="M1372" i="4"/>
  <c r="O1372" i="4"/>
  <c r="Q1372" i="4"/>
  <c r="S1372" i="4"/>
  <c r="U1372" i="4"/>
  <c r="B1373" i="4"/>
  <c r="F1373" i="4"/>
  <c r="I1373" i="4"/>
  <c r="M1373" i="4"/>
  <c r="O1373" i="4"/>
  <c r="Q1373" i="4"/>
  <c r="S1373" i="4"/>
  <c r="U1373" i="4"/>
  <c r="B1374" i="4"/>
  <c r="F1374" i="4"/>
  <c r="I1374" i="4"/>
  <c r="M1374" i="4"/>
  <c r="O1374" i="4"/>
  <c r="Q1374" i="4"/>
  <c r="S1374" i="4"/>
  <c r="U1374" i="4"/>
  <c r="B1375" i="4"/>
  <c r="F1375" i="4"/>
  <c r="I1375" i="4"/>
  <c r="M1375" i="4"/>
  <c r="O1375" i="4"/>
  <c r="Q1375" i="4"/>
  <c r="S1375" i="4"/>
  <c r="U1375" i="4"/>
  <c r="B1376" i="4"/>
  <c r="F1376" i="4"/>
  <c r="I1376" i="4"/>
  <c r="M1376" i="4"/>
  <c r="O1376" i="4"/>
  <c r="Q1376" i="4"/>
  <c r="S1376" i="4"/>
  <c r="U1376" i="4"/>
  <c r="B1377" i="4"/>
  <c r="F1377" i="4"/>
  <c r="I1377" i="4"/>
  <c r="M1377" i="4"/>
  <c r="O1377" i="4"/>
  <c r="Q1377" i="4"/>
  <c r="S1377" i="4"/>
  <c r="U1377" i="4"/>
  <c r="B1378" i="4"/>
  <c r="F1378" i="4"/>
  <c r="I1378" i="4"/>
  <c r="M1378" i="4"/>
  <c r="O1378" i="4"/>
  <c r="Q1378" i="4"/>
  <c r="S1378" i="4"/>
  <c r="U1378" i="4"/>
  <c r="B1379" i="4"/>
  <c r="F1379" i="4"/>
  <c r="I1379" i="4"/>
  <c r="M1379" i="4"/>
  <c r="O1379" i="4"/>
  <c r="Q1379" i="4"/>
  <c r="S1379" i="4"/>
  <c r="U1379" i="4"/>
  <c r="B1380" i="4"/>
  <c r="F1380" i="4"/>
  <c r="I1380" i="4"/>
  <c r="M1380" i="4"/>
  <c r="O1380" i="4"/>
  <c r="Q1380" i="4"/>
  <c r="S1380" i="4"/>
  <c r="U1380" i="4"/>
  <c r="B1381" i="4"/>
  <c r="F1381" i="4"/>
  <c r="I1381" i="4"/>
  <c r="M1381" i="4"/>
  <c r="O1381" i="4"/>
  <c r="Q1381" i="4"/>
  <c r="S1381" i="4"/>
  <c r="U1381" i="4"/>
  <c r="B1382" i="4"/>
  <c r="F1382" i="4"/>
  <c r="I1382" i="4"/>
  <c r="M1382" i="4"/>
  <c r="O1382" i="4"/>
  <c r="Q1382" i="4"/>
  <c r="S1382" i="4"/>
  <c r="U1382" i="4"/>
  <c r="B1383" i="4"/>
  <c r="F1383" i="4"/>
  <c r="I1383" i="4"/>
  <c r="M1383" i="4"/>
  <c r="O1383" i="4"/>
  <c r="Q1383" i="4"/>
  <c r="S1383" i="4"/>
  <c r="U1383" i="4"/>
  <c r="B1384" i="4"/>
  <c r="F1384" i="4"/>
  <c r="I1384" i="4"/>
  <c r="M1384" i="4"/>
  <c r="O1384" i="4"/>
  <c r="Q1384" i="4"/>
  <c r="S1384" i="4"/>
  <c r="U1384" i="4"/>
  <c r="B1385" i="4"/>
  <c r="F1385" i="4"/>
  <c r="I1385" i="4"/>
  <c r="M1385" i="4"/>
  <c r="O1385" i="4"/>
  <c r="Q1385" i="4"/>
  <c r="S1385" i="4"/>
  <c r="U1385" i="4"/>
  <c r="B1386" i="4"/>
  <c r="F1386" i="4"/>
  <c r="I1386" i="4"/>
  <c r="M1386" i="4"/>
  <c r="O1386" i="4"/>
  <c r="Q1386" i="4"/>
  <c r="S1386" i="4"/>
  <c r="U1386" i="4"/>
  <c r="B1387" i="4"/>
  <c r="F1387" i="4"/>
  <c r="I1387" i="4"/>
  <c r="M1387" i="4"/>
  <c r="O1387" i="4"/>
  <c r="Q1387" i="4"/>
  <c r="S1387" i="4"/>
  <c r="U1387" i="4"/>
  <c r="B1388" i="4"/>
  <c r="F1388" i="4"/>
  <c r="I1388" i="4"/>
  <c r="M1388" i="4"/>
  <c r="O1388" i="4"/>
  <c r="Q1388" i="4"/>
  <c r="S1388" i="4"/>
  <c r="U1388" i="4"/>
  <c r="B1389" i="4"/>
  <c r="F1389" i="4"/>
  <c r="I1389" i="4"/>
  <c r="M1389" i="4"/>
  <c r="O1389" i="4"/>
  <c r="Q1389" i="4"/>
  <c r="S1389" i="4"/>
  <c r="U1389" i="4"/>
  <c r="B1390" i="4"/>
  <c r="F1390" i="4"/>
  <c r="I1390" i="4"/>
  <c r="M1390" i="4"/>
  <c r="O1390" i="4"/>
  <c r="Q1390" i="4"/>
  <c r="S1390" i="4"/>
  <c r="U1390" i="4"/>
  <c r="B1391" i="4"/>
  <c r="F1391" i="4"/>
  <c r="I1391" i="4"/>
  <c r="M1391" i="4"/>
  <c r="O1391" i="4"/>
  <c r="Q1391" i="4"/>
  <c r="S1391" i="4"/>
  <c r="U1391" i="4"/>
  <c r="B1392" i="4"/>
  <c r="F1392" i="4"/>
  <c r="I1392" i="4"/>
  <c r="M1392" i="4"/>
  <c r="O1392" i="4"/>
  <c r="Q1392" i="4"/>
  <c r="S1392" i="4"/>
  <c r="U1392" i="4"/>
  <c r="B1393" i="4"/>
  <c r="F1393" i="4"/>
  <c r="I1393" i="4"/>
  <c r="M1393" i="4"/>
  <c r="O1393" i="4"/>
  <c r="Q1393" i="4"/>
  <c r="S1393" i="4"/>
  <c r="U1393" i="4"/>
  <c r="B1394" i="4"/>
  <c r="F1394" i="4"/>
  <c r="I1394" i="4"/>
  <c r="M1394" i="4"/>
  <c r="O1394" i="4"/>
  <c r="Q1394" i="4"/>
  <c r="S1394" i="4"/>
  <c r="U1394" i="4"/>
  <c r="B1395" i="4"/>
  <c r="F1395" i="4"/>
  <c r="I1395" i="4"/>
  <c r="M1395" i="4"/>
  <c r="O1395" i="4"/>
  <c r="Q1395" i="4"/>
  <c r="S1395" i="4"/>
  <c r="U1395" i="4"/>
  <c r="B1396" i="4"/>
  <c r="F1396" i="4"/>
  <c r="I1396" i="4"/>
  <c r="M1396" i="4"/>
  <c r="O1396" i="4"/>
  <c r="Q1396" i="4"/>
  <c r="S1396" i="4"/>
  <c r="U1396" i="4"/>
  <c r="B1397" i="4"/>
  <c r="F1397" i="4"/>
  <c r="I1397" i="4"/>
  <c r="M1397" i="4"/>
  <c r="O1397" i="4"/>
  <c r="Q1397" i="4"/>
  <c r="S1397" i="4"/>
  <c r="U1397" i="4"/>
  <c r="B1398" i="4"/>
  <c r="F1398" i="4"/>
  <c r="I1398" i="4"/>
  <c r="M1398" i="4"/>
  <c r="O1398" i="4"/>
  <c r="Q1398" i="4"/>
  <c r="S1398" i="4"/>
  <c r="U1398" i="4"/>
  <c r="B1399" i="4"/>
  <c r="F1399" i="4"/>
  <c r="I1399" i="4"/>
  <c r="M1399" i="4"/>
  <c r="O1399" i="4"/>
  <c r="Q1399" i="4"/>
  <c r="S1399" i="4"/>
  <c r="U1399" i="4"/>
  <c r="B1400" i="4"/>
  <c r="F1400" i="4"/>
  <c r="I1400" i="4"/>
  <c r="M1400" i="4"/>
  <c r="O1400" i="4"/>
  <c r="Q1400" i="4"/>
  <c r="S1400" i="4"/>
  <c r="U1400" i="4"/>
  <c r="B1401" i="4"/>
  <c r="F1401" i="4"/>
  <c r="I1401" i="4"/>
  <c r="M1401" i="4"/>
  <c r="O1401" i="4"/>
  <c r="Q1401" i="4"/>
  <c r="S1401" i="4"/>
  <c r="U1401" i="4"/>
  <c r="B1402" i="4"/>
  <c r="F1402" i="4"/>
  <c r="I1402" i="4"/>
  <c r="M1402" i="4"/>
  <c r="O1402" i="4"/>
  <c r="Q1402" i="4"/>
  <c r="S1402" i="4"/>
  <c r="U1402" i="4"/>
  <c r="B1403" i="4"/>
  <c r="F1403" i="4"/>
  <c r="I1403" i="4"/>
  <c r="M1403" i="4"/>
  <c r="O1403" i="4"/>
  <c r="Q1403" i="4"/>
  <c r="S1403" i="4"/>
  <c r="U1403" i="4"/>
  <c r="B1404" i="4"/>
  <c r="F1404" i="4"/>
  <c r="I1404" i="4"/>
  <c r="M1404" i="4"/>
  <c r="O1404" i="4"/>
  <c r="Q1404" i="4"/>
  <c r="S1404" i="4"/>
  <c r="U1404" i="4"/>
  <c r="B1405" i="4"/>
  <c r="F1405" i="4"/>
  <c r="I1405" i="4"/>
  <c r="M1405" i="4"/>
  <c r="O1405" i="4"/>
  <c r="Q1405" i="4"/>
  <c r="S1405" i="4"/>
  <c r="U1405" i="4"/>
  <c r="B1406" i="4"/>
  <c r="F1406" i="4"/>
  <c r="I1406" i="4"/>
  <c r="M1406" i="4"/>
  <c r="O1406" i="4"/>
  <c r="Q1406" i="4"/>
  <c r="S1406" i="4"/>
  <c r="U1406" i="4"/>
  <c r="B1407" i="4"/>
  <c r="F1407" i="4"/>
  <c r="I1407" i="4"/>
  <c r="M1407" i="4"/>
  <c r="O1407" i="4"/>
  <c r="Q1407" i="4"/>
  <c r="S1407" i="4"/>
  <c r="U1407" i="4"/>
  <c r="B1408" i="4"/>
  <c r="F1408" i="4"/>
  <c r="I1408" i="4"/>
  <c r="M1408" i="4"/>
  <c r="O1408" i="4"/>
  <c r="Q1408" i="4"/>
  <c r="S1408" i="4"/>
  <c r="U1408" i="4"/>
  <c r="B1409" i="4"/>
  <c r="F1409" i="4"/>
  <c r="I1409" i="4"/>
  <c r="M1409" i="4"/>
  <c r="O1409" i="4"/>
  <c r="Q1409" i="4"/>
  <c r="S1409" i="4"/>
  <c r="U1409" i="4"/>
  <c r="B1410" i="4"/>
  <c r="F1410" i="4"/>
  <c r="I1410" i="4"/>
  <c r="M1410" i="4"/>
  <c r="O1410" i="4"/>
  <c r="Q1410" i="4"/>
  <c r="S1410" i="4"/>
  <c r="U1410" i="4"/>
  <c r="B1411" i="4"/>
  <c r="F1411" i="4"/>
  <c r="I1411" i="4"/>
  <c r="M1411" i="4"/>
  <c r="O1411" i="4"/>
  <c r="Q1411" i="4"/>
  <c r="S1411" i="4"/>
  <c r="U1411" i="4"/>
  <c r="B1412" i="4"/>
  <c r="F1412" i="4"/>
  <c r="I1412" i="4"/>
  <c r="M1412" i="4"/>
  <c r="O1412" i="4"/>
  <c r="Q1412" i="4"/>
  <c r="S1412" i="4"/>
  <c r="U1412" i="4"/>
  <c r="B1413" i="4"/>
  <c r="F1413" i="4"/>
  <c r="I1413" i="4"/>
  <c r="M1413" i="4"/>
  <c r="O1413" i="4"/>
  <c r="Q1413" i="4"/>
  <c r="S1413" i="4"/>
  <c r="U1413" i="4"/>
  <c r="B1414" i="4"/>
  <c r="F1414" i="4"/>
  <c r="I1414" i="4"/>
  <c r="M1414" i="4"/>
  <c r="O1414" i="4"/>
  <c r="Q1414" i="4"/>
  <c r="S1414" i="4"/>
  <c r="U1414" i="4"/>
  <c r="B1415" i="4"/>
  <c r="F1415" i="4"/>
  <c r="I1415" i="4"/>
  <c r="M1415" i="4"/>
  <c r="O1415" i="4"/>
  <c r="Q1415" i="4"/>
  <c r="S1415" i="4"/>
  <c r="U1415" i="4"/>
  <c r="B1416" i="4"/>
  <c r="F1416" i="4"/>
  <c r="I1416" i="4"/>
  <c r="M1416" i="4"/>
  <c r="O1416" i="4"/>
  <c r="Q1416" i="4"/>
  <c r="S1416" i="4"/>
  <c r="U1416" i="4"/>
  <c r="B1417" i="4"/>
  <c r="F1417" i="4"/>
  <c r="I1417" i="4"/>
  <c r="M1417" i="4"/>
  <c r="O1417" i="4"/>
  <c r="Q1417" i="4"/>
  <c r="S1417" i="4"/>
  <c r="U1417" i="4"/>
  <c r="B1418" i="4"/>
  <c r="F1418" i="4"/>
  <c r="I1418" i="4"/>
  <c r="M1418" i="4"/>
  <c r="O1418" i="4"/>
  <c r="Q1418" i="4"/>
  <c r="S1418" i="4"/>
  <c r="U1418" i="4"/>
  <c r="B1419" i="4"/>
  <c r="F1419" i="4"/>
  <c r="I1419" i="4"/>
  <c r="M1419" i="4"/>
  <c r="O1419" i="4"/>
  <c r="Q1419" i="4"/>
  <c r="S1419" i="4"/>
  <c r="U1419" i="4"/>
  <c r="B1420" i="4"/>
  <c r="F1420" i="4"/>
  <c r="I1420" i="4"/>
  <c r="M1420" i="4"/>
  <c r="O1420" i="4"/>
  <c r="Q1420" i="4"/>
  <c r="S1420" i="4"/>
  <c r="U1420" i="4"/>
  <c r="B1421" i="4"/>
  <c r="F1421" i="4"/>
  <c r="I1421" i="4"/>
  <c r="M1421" i="4"/>
  <c r="O1421" i="4"/>
  <c r="Q1421" i="4"/>
  <c r="S1421" i="4"/>
  <c r="U1421" i="4"/>
  <c r="B1422" i="4"/>
  <c r="F1422" i="4"/>
  <c r="I1422" i="4"/>
  <c r="M1422" i="4"/>
  <c r="O1422" i="4"/>
  <c r="Q1422" i="4"/>
  <c r="S1422" i="4"/>
  <c r="U1422" i="4"/>
  <c r="B1423" i="4"/>
  <c r="F1423" i="4"/>
  <c r="I1423" i="4"/>
  <c r="M1423" i="4"/>
  <c r="O1423" i="4"/>
  <c r="Q1423" i="4"/>
  <c r="S1423" i="4"/>
  <c r="U1423" i="4"/>
  <c r="B1424" i="4"/>
  <c r="F1424" i="4"/>
  <c r="I1424" i="4"/>
  <c r="M1424" i="4"/>
  <c r="O1424" i="4"/>
  <c r="Q1424" i="4"/>
  <c r="S1424" i="4"/>
  <c r="U1424" i="4"/>
  <c r="B1425" i="4"/>
  <c r="F1425" i="4"/>
  <c r="I1425" i="4"/>
  <c r="M1425" i="4"/>
  <c r="O1425" i="4"/>
  <c r="Q1425" i="4"/>
  <c r="S1425" i="4"/>
  <c r="U1425" i="4"/>
  <c r="B1426" i="4"/>
  <c r="F1426" i="4"/>
  <c r="I1426" i="4"/>
  <c r="M1426" i="4"/>
  <c r="O1426" i="4"/>
  <c r="Q1426" i="4"/>
  <c r="S1426" i="4"/>
  <c r="U1426" i="4"/>
  <c r="B1427" i="4"/>
  <c r="F1427" i="4"/>
  <c r="I1427" i="4"/>
  <c r="M1427" i="4"/>
  <c r="O1427" i="4"/>
  <c r="Q1427" i="4"/>
  <c r="S1427" i="4"/>
  <c r="U1427" i="4"/>
  <c r="B1428" i="4"/>
  <c r="F1428" i="4"/>
  <c r="I1428" i="4"/>
  <c r="M1428" i="4"/>
  <c r="O1428" i="4"/>
  <c r="Q1428" i="4"/>
  <c r="S1428" i="4"/>
  <c r="U1428" i="4"/>
  <c r="B1429" i="4"/>
  <c r="F1429" i="4"/>
  <c r="I1429" i="4"/>
  <c r="M1429" i="4"/>
  <c r="O1429" i="4"/>
  <c r="Q1429" i="4"/>
  <c r="S1429" i="4"/>
  <c r="U1429" i="4"/>
  <c r="B1430" i="4"/>
  <c r="F1430" i="4"/>
  <c r="I1430" i="4"/>
  <c r="M1430" i="4"/>
  <c r="O1430" i="4"/>
  <c r="Q1430" i="4"/>
  <c r="S1430" i="4"/>
  <c r="U1430" i="4"/>
  <c r="B1431" i="4"/>
  <c r="F1431" i="4"/>
  <c r="I1431" i="4"/>
  <c r="M1431" i="4"/>
  <c r="O1431" i="4"/>
  <c r="Q1431" i="4"/>
  <c r="S1431" i="4"/>
  <c r="U1431" i="4"/>
  <c r="B1432" i="4"/>
  <c r="F1432" i="4"/>
  <c r="I1432" i="4"/>
  <c r="M1432" i="4"/>
  <c r="O1432" i="4"/>
  <c r="Q1432" i="4"/>
  <c r="S1432" i="4"/>
  <c r="U1432" i="4"/>
  <c r="B1433" i="4"/>
  <c r="F1433" i="4"/>
  <c r="I1433" i="4"/>
  <c r="M1433" i="4"/>
  <c r="O1433" i="4"/>
  <c r="Q1433" i="4"/>
  <c r="S1433" i="4"/>
  <c r="U1433" i="4"/>
  <c r="B1434" i="4"/>
  <c r="F1434" i="4"/>
  <c r="I1434" i="4"/>
  <c r="M1434" i="4"/>
  <c r="O1434" i="4"/>
  <c r="Q1434" i="4"/>
  <c r="S1434" i="4"/>
  <c r="U1434" i="4"/>
  <c r="B1435" i="4"/>
  <c r="F1435" i="4"/>
  <c r="I1435" i="4"/>
  <c r="M1435" i="4"/>
  <c r="O1435" i="4"/>
  <c r="Q1435" i="4"/>
  <c r="S1435" i="4"/>
  <c r="U1435" i="4"/>
  <c r="B1436" i="4"/>
  <c r="F1436" i="4"/>
  <c r="I1436" i="4"/>
  <c r="M1436" i="4"/>
  <c r="O1436" i="4"/>
  <c r="Q1436" i="4"/>
  <c r="S1436" i="4"/>
  <c r="U1436" i="4"/>
  <c r="B1437" i="4"/>
  <c r="F1437" i="4"/>
  <c r="I1437" i="4"/>
  <c r="M1437" i="4"/>
  <c r="O1437" i="4"/>
  <c r="Q1437" i="4"/>
  <c r="S1437" i="4"/>
  <c r="U1437" i="4"/>
  <c r="B1438" i="4"/>
  <c r="F1438" i="4"/>
  <c r="I1438" i="4"/>
  <c r="M1438" i="4"/>
  <c r="O1438" i="4"/>
  <c r="Q1438" i="4"/>
  <c r="S1438" i="4"/>
  <c r="U1438" i="4"/>
  <c r="B1439" i="4"/>
  <c r="F1439" i="4"/>
  <c r="I1439" i="4"/>
  <c r="M1439" i="4"/>
  <c r="O1439" i="4"/>
  <c r="Q1439" i="4"/>
  <c r="S1439" i="4"/>
  <c r="U1439" i="4"/>
  <c r="B1440" i="4"/>
  <c r="F1440" i="4"/>
  <c r="I1440" i="4"/>
  <c r="M1440" i="4"/>
  <c r="O1440" i="4"/>
  <c r="Q1440" i="4"/>
  <c r="S1440" i="4"/>
  <c r="U1440" i="4"/>
  <c r="B1441" i="4"/>
  <c r="F1441" i="4"/>
  <c r="I1441" i="4"/>
  <c r="M1441" i="4"/>
  <c r="O1441" i="4"/>
  <c r="Q1441" i="4"/>
  <c r="S1441" i="4"/>
  <c r="U1441" i="4"/>
  <c r="B1442" i="4"/>
  <c r="F1442" i="4"/>
  <c r="I1442" i="4"/>
  <c r="M1442" i="4"/>
  <c r="O1442" i="4"/>
  <c r="Q1442" i="4"/>
  <c r="S1442" i="4"/>
  <c r="U1442" i="4"/>
  <c r="B1443" i="4"/>
  <c r="F1443" i="4"/>
  <c r="I1443" i="4"/>
  <c r="M1443" i="4"/>
  <c r="O1443" i="4"/>
  <c r="Q1443" i="4"/>
  <c r="S1443" i="4"/>
  <c r="U1443" i="4"/>
  <c r="B1444" i="4"/>
  <c r="F1444" i="4"/>
  <c r="I1444" i="4"/>
  <c r="M1444" i="4"/>
  <c r="O1444" i="4"/>
  <c r="Q1444" i="4"/>
  <c r="S1444" i="4"/>
  <c r="U1444" i="4"/>
  <c r="B1445" i="4"/>
  <c r="F1445" i="4"/>
  <c r="I1445" i="4"/>
  <c r="M1445" i="4"/>
  <c r="O1445" i="4"/>
  <c r="Q1445" i="4"/>
  <c r="S1445" i="4"/>
  <c r="U1445" i="4"/>
  <c r="B1446" i="4"/>
  <c r="F1446" i="4"/>
  <c r="I1446" i="4"/>
  <c r="M1446" i="4"/>
  <c r="O1446" i="4"/>
  <c r="Q1446" i="4"/>
  <c r="S1446" i="4"/>
  <c r="U1446" i="4"/>
  <c r="B1447" i="4"/>
  <c r="F1447" i="4"/>
  <c r="I1447" i="4"/>
  <c r="M1447" i="4"/>
  <c r="O1447" i="4"/>
  <c r="Q1447" i="4"/>
  <c r="S1447" i="4"/>
  <c r="U1447" i="4"/>
  <c r="B1448" i="4"/>
  <c r="F1448" i="4"/>
  <c r="I1448" i="4"/>
  <c r="M1448" i="4"/>
  <c r="O1448" i="4"/>
  <c r="Q1448" i="4"/>
  <c r="S1448" i="4"/>
  <c r="U1448" i="4"/>
  <c r="B1449" i="4"/>
  <c r="F1449" i="4"/>
  <c r="I1449" i="4"/>
  <c r="M1449" i="4"/>
  <c r="O1449" i="4"/>
  <c r="Q1449" i="4"/>
  <c r="S1449" i="4"/>
  <c r="U1449" i="4"/>
  <c r="B1450" i="4"/>
  <c r="F1450" i="4"/>
  <c r="I1450" i="4"/>
  <c r="M1450" i="4"/>
  <c r="O1450" i="4"/>
  <c r="Q1450" i="4"/>
  <c r="S1450" i="4"/>
  <c r="U1450" i="4"/>
  <c r="B1451" i="4"/>
  <c r="F1451" i="4"/>
  <c r="I1451" i="4"/>
  <c r="M1451" i="4"/>
  <c r="O1451" i="4"/>
  <c r="Q1451" i="4"/>
  <c r="S1451" i="4"/>
  <c r="U1451" i="4"/>
  <c r="B1452" i="4"/>
  <c r="F1452" i="4"/>
  <c r="I1452" i="4"/>
  <c r="M1452" i="4"/>
  <c r="O1452" i="4"/>
  <c r="Q1452" i="4"/>
  <c r="S1452" i="4"/>
  <c r="U1452" i="4"/>
  <c r="B1453" i="4"/>
  <c r="F1453" i="4"/>
  <c r="I1453" i="4"/>
  <c r="M1453" i="4"/>
  <c r="O1453" i="4"/>
  <c r="Q1453" i="4"/>
  <c r="S1453" i="4"/>
  <c r="U1453" i="4"/>
  <c r="B1454" i="4"/>
  <c r="F1454" i="4"/>
  <c r="I1454" i="4"/>
  <c r="M1454" i="4"/>
  <c r="O1454" i="4"/>
  <c r="Q1454" i="4"/>
  <c r="S1454" i="4"/>
  <c r="U1454" i="4"/>
  <c r="B1455" i="4"/>
  <c r="F1455" i="4"/>
  <c r="I1455" i="4"/>
  <c r="M1455" i="4"/>
  <c r="O1455" i="4"/>
  <c r="Q1455" i="4"/>
  <c r="S1455" i="4"/>
  <c r="U1455" i="4"/>
  <c r="B1456" i="4"/>
  <c r="F1456" i="4"/>
  <c r="I1456" i="4"/>
  <c r="M1456" i="4"/>
  <c r="O1456" i="4"/>
  <c r="Q1456" i="4"/>
  <c r="S1456" i="4"/>
  <c r="U1456" i="4"/>
  <c r="B1457" i="4"/>
  <c r="F1457" i="4"/>
  <c r="I1457" i="4"/>
  <c r="M1457" i="4"/>
  <c r="O1457" i="4"/>
  <c r="Q1457" i="4"/>
  <c r="S1457" i="4"/>
  <c r="U1457" i="4"/>
  <c r="B1458" i="4"/>
  <c r="F1458" i="4"/>
  <c r="I1458" i="4"/>
  <c r="M1458" i="4"/>
  <c r="O1458" i="4"/>
  <c r="Q1458" i="4"/>
  <c r="S1458" i="4"/>
  <c r="U1458" i="4"/>
  <c r="B1459" i="4"/>
  <c r="F1459" i="4"/>
  <c r="I1459" i="4"/>
  <c r="M1459" i="4"/>
  <c r="O1459" i="4"/>
  <c r="Q1459" i="4"/>
  <c r="S1459" i="4"/>
  <c r="U1459" i="4"/>
  <c r="B1460" i="4"/>
  <c r="F1460" i="4"/>
  <c r="I1460" i="4"/>
  <c r="M1460" i="4"/>
  <c r="O1460" i="4"/>
  <c r="Q1460" i="4"/>
  <c r="S1460" i="4"/>
  <c r="U1460" i="4"/>
  <c r="B1461" i="4"/>
  <c r="F1461" i="4"/>
  <c r="I1461" i="4"/>
  <c r="M1461" i="4"/>
  <c r="O1461" i="4"/>
  <c r="Q1461" i="4"/>
  <c r="S1461" i="4"/>
  <c r="U1461" i="4"/>
  <c r="B1462" i="4"/>
  <c r="F1462" i="4"/>
  <c r="I1462" i="4"/>
  <c r="M1462" i="4"/>
  <c r="O1462" i="4"/>
  <c r="Q1462" i="4"/>
  <c r="S1462" i="4"/>
  <c r="U1462" i="4"/>
  <c r="B1463" i="4"/>
  <c r="F1463" i="4"/>
  <c r="I1463" i="4"/>
  <c r="M1463" i="4"/>
  <c r="O1463" i="4"/>
  <c r="Q1463" i="4"/>
  <c r="S1463" i="4"/>
  <c r="U1463" i="4"/>
  <c r="B1464" i="4"/>
  <c r="F1464" i="4"/>
  <c r="I1464" i="4"/>
  <c r="M1464" i="4"/>
  <c r="O1464" i="4"/>
  <c r="Q1464" i="4"/>
  <c r="S1464" i="4"/>
  <c r="U1464" i="4"/>
  <c r="B1465" i="4"/>
  <c r="F1465" i="4"/>
  <c r="I1465" i="4"/>
  <c r="M1465" i="4"/>
  <c r="O1465" i="4"/>
  <c r="Q1465" i="4"/>
  <c r="S1465" i="4"/>
  <c r="U1465" i="4"/>
  <c r="B1466" i="4"/>
  <c r="F1466" i="4"/>
  <c r="I1466" i="4"/>
  <c r="M1466" i="4"/>
  <c r="O1466" i="4"/>
  <c r="Q1466" i="4"/>
  <c r="S1466" i="4"/>
  <c r="U1466" i="4"/>
  <c r="B1467" i="4"/>
  <c r="F1467" i="4"/>
  <c r="I1467" i="4"/>
  <c r="M1467" i="4"/>
  <c r="O1467" i="4"/>
  <c r="Q1467" i="4"/>
  <c r="S1467" i="4"/>
  <c r="U1467" i="4"/>
  <c r="B1468" i="4"/>
  <c r="F1468" i="4"/>
  <c r="I1468" i="4"/>
  <c r="M1468" i="4"/>
  <c r="O1468" i="4"/>
  <c r="Q1468" i="4"/>
  <c r="S1468" i="4"/>
  <c r="U1468" i="4"/>
  <c r="B1469" i="4"/>
  <c r="F1469" i="4"/>
  <c r="I1469" i="4"/>
  <c r="M1469" i="4"/>
  <c r="O1469" i="4"/>
  <c r="Q1469" i="4"/>
  <c r="S1469" i="4"/>
  <c r="U1469" i="4"/>
  <c r="B1470" i="4"/>
  <c r="F1470" i="4"/>
  <c r="I1470" i="4"/>
  <c r="M1470" i="4"/>
  <c r="O1470" i="4"/>
  <c r="Q1470" i="4"/>
  <c r="S1470" i="4"/>
  <c r="U1470" i="4"/>
  <c r="B1471" i="4"/>
  <c r="F1471" i="4"/>
  <c r="I1471" i="4"/>
  <c r="M1471" i="4"/>
  <c r="O1471" i="4"/>
  <c r="Q1471" i="4"/>
  <c r="S1471" i="4"/>
  <c r="U1471" i="4"/>
  <c r="B1472" i="4"/>
  <c r="F1472" i="4"/>
  <c r="I1472" i="4"/>
  <c r="M1472" i="4"/>
  <c r="O1472" i="4"/>
  <c r="Q1472" i="4"/>
  <c r="S1472" i="4"/>
  <c r="U1472" i="4"/>
  <c r="B1473" i="4"/>
  <c r="F1473" i="4"/>
  <c r="I1473" i="4"/>
  <c r="M1473" i="4"/>
  <c r="O1473" i="4"/>
  <c r="Q1473" i="4"/>
  <c r="S1473" i="4"/>
  <c r="U1473" i="4"/>
  <c r="B1474" i="4"/>
  <c r="F1474" i="4"/>
  <c r="I1474" i="4"/>
  <c r="M1474" i="4"/>
  <c r="O1474" i="4"/>
  <c r="Q1474" i="4"/>
  <c r="S1474" i="4"/>
  <c r="U1474" i="4"/>
  <c r="B1475" i="4"/>
  <c r="F1475" i="4"/>
  <c r="I1475" i="4"/>
  <c r="M1475" i="4"/>
  <c r="O1475" i="4"/>
  <c r="Q1475" i="4"/>
  <c r="S1475" i="4"/>
  <c r="U1475" i="4"/>
  <c r="B1476" i="4"/>
  <c r="F1476" i="4"/>
  <c r="I1476" i="4"/>
  <c r="M1476" i="4"/>
  <c r="O1476" i="4"/>
  <c r="Q1476" i="4"/>
  <c r="S1476" i="4"/>
  <c r="U1476" i="4"/>
  <c r="B1477" i="4"/>
  <c r="F1477" i="4"/>
  <c r="I1477" i="4"/>
  <c r="M1477" i="4"/>
  <c r="O1477" i="4"/>
  <c r="Q1477" i="4"/>
  <c r="S1477" i="4"/>
  <c r="U1477" i="4"/>
  <c r="B1478" i="4"/>
  <c r="F1478" i="4"/>
  <c r="I1478" i="4"/>
  <c r="M1478" i="4"/>
  <c r="O1478" i="4"/>
  <c r="Q1478" i="4"/>
  <c r="S1478" i="4"/>
  <c r="U1478" i="4"/>
  <c r="B1479" i="4"/>
  <c r="F1479" i="4"/>
  <c r="I1479" i="4"/>
  <c r="M1479" i="4"/>
  <c r="O1479" i="4"/>
  <c r="Q1479" i="4"/>
  <c r="S1479" i="4"/>
  <c r="U1479" i="4"/>
  <c r="B1480" i="4"/>
  <c r="F1480" i="4"/>
  <c r="I1480" i="4"/>
  <c r="M1480" i="4"/>
  <c r="O1480" i="4"/>
  <c r="Q1480" i="4"/>
  <c r="S1480" i="4"/>
  <c r="U1480" i="4"/>
  <c r="B1481" i="4"/>
  <c r="F1481" i="4"/>
  <c r="I1481" i="4"/>
  <c r="M1481" i="4"/>
  <c r="O1481" i="4"/>
  <c r="Q1481" i="4"/>
  <c r="S1481" i="4"/>
  <c r="U1481" i="4"/>
  <c r="B1482" i="4"/>
  <c r="F1482" i="4"/>
  <c r="I1482" i="4"/>
  <c r="M1482" i="4"/>
  <c r="O1482" i="4"/>
  <c r="Q1482" i="4"/>
  <c r="S1482" i="4"/>
  <c r="U1482" i="4"/>
  <c r="B1483" i="4"/>
  <c r="F1483" i="4"/>
  <c r="I1483" i="4"/>
  <c r="M1483" i="4"/>
  <c r="O1483" i="4"/>
  <c r="Q1483" i="4"/>
  <c r="S1483" i="4"/>
  <c r="U1483" i="4"/>
  <c r="B1484" i="4"/>
  <c r="F1484" i="4"/>
  <c r="I1484" i="4"/>
  <c r="M1484" i="4"/>
  <c r="O1484" i="4"/>
  <c r="Q1484" i="4"/>
  <c r="S1484" i="4"/>
  <c r="U1484" i="4"/>
  <c r="B1485" i="4"/>
  <c r="F1485" i="4"/>
  <c r="I1485" i="4"/>
  <c r="M1485" i="4"/>
  <c r="O1485" i="4"/>
  <c r="Q1485" i="4"/>
  <c r="S1485" i="4"/>
  <c r="U1485" i="4"/>
  <c r="B1486" i="4"/>
  <c r="F1486" i="4"/>
  <c r="I1486" i="4"/>
  <c r="M1486" i="4"/>
  <c r="O1486" i="4"/>
  <c r="Q1486" i="4"/>
  <c r="S1486" i="4"/>
  <c r="U1486" i="4"/>
  <c r="B1487" i="4"/>
  <c r="F1487" i="4"/>
  <c r="I1487" i="4"/>
  <c r="M1487" i="4"/>
  <c r="O1487" i="4"/>
  <c r="Q1487" i="4"/>
  <c r="S1487" i="4"/>
  <c r="U1487" i="4"/>
  <c r="B1488" i="4"/>
  <c r="F1488" i="4"/>
  <c r="I1488" i="4"/>
  <c r="M1488" i="4"/>
  <c r="O1488" i="4"/>
  <c r="Q1488" i="4"/>
  <c r="S1488" i="4"/>
  <c r="U1488" i="4"/>
  <c r="B1489" i="4"/>
  <c r="F1489" i="4"/>
  <c r="I1489" i="4"/>
  <c r="M1489" i="4"/>
  <c r="O1489" i="4"/>
  <c r="Q1489" i="4"/>
  <c r="S1489" i="4"/>
  <c r="U1489" i="4"/>
  <c r="B1490" i="4"/>
  <c r="F1490" i="4"/>
  <c r="I1490" i="4"/>
  <c r="M1490" i="4"/>
  <c r="O1490" i="4"/>
  <c r="Q1490" i="4"/>
  <c r="S1490" i="4"/>
  <c r="U1490" i="4"/>
  <c r="B1491" i="4"/>
  <c r="F1491" i="4"/>
  <c r="I1491" i="4"/>
  <c r="M1491" i="4"/>
  <c r="O1491" i="4"/>
  <c r="Q1491" i="4"/>
  <c r="S1491" i="4"/>
  <c r="U1491" i="4"/>
  <c r="B1492" i="4"/>
  <c r="F1492" i="4"/>
  <c r="I1492" i="4"/>
  <c r="M1492" i="4"/>
  <c r="O1492" i="4"/>
  <c r="Q1492" i="4"/>
  <c r="S1492" i="4"/>
  <c r="U1492" i="4"/>
  <c r="B1493" i="4"/>
  <c r="F1493" i="4"/>
  <c r="I1493" i="4"/>
  <c r="M1493" i="4"/>
  <c r="O1493" i="4"/>
  <c r="Q1493" i="4"/>
  <c r="S1493" i="4"/>
  <c r="U1493" i="4"/>
  <c r="B1494" i="4"/>
  <c r="F1494" i="4"/>
  <c r="I1494" i="4"/>
  <c r="M1494" i="4"/>
  <c r="O1494" i="4"/>
  <c r="Q1494" i="4"/>
  <c r="S1494" i="4"/>
  <c r="U1494" i="4"/>
  <c r="B1495" i="4"/>
  <c r="F1495" i="4"/>
  <c r="I1495" i="4"/>
  <c r="M1495" i="4"/>
  <c r="O1495" i="4"/>
  <c r="Q1495" i="4"/>
  <c r="S1495" i="4"/>
  <c r="U1495" i="4"/>
  <c r="B1496" i="4"/>
  <c r="F1496" i="4"/>
  <c r="I1496" i="4"/>
  <c r="M1496" i="4"/>
  <c r="O1496" i="4"/>
  <c r="Q1496" i="4"/>
  <c r="S1496" i="4"/>
  <c r="U1496" i="4"/>
  <c r="B1497" i="4"/>
  <c r="F1497" i="4"/>
  <c r="I1497" i="4"/>
  <c r="M1497" i="4"/>
  <c r="O1497" i="4"/>
  <c r="Q1497" i="4"/>
  <c r="S1497" i="4"/>
  <c r="U1497" i="4"/>
  <c r="B1498" i="4"/>
  <c r="F1498" i="4"/>
  <c r="I1498" i="4"/>
  <c r="M1498" i="4"/>
  <c r="O1498" i="4"/>
  <c r="Q1498" i="4"/>
  <c r="S1498" i="4"/>
  <c r="U1498" i="4"/>
  <c r="B1499" i="4"/>
  <c r="F1499" i="4"/>
  <c r="I1499" i="4"/>
  <c r="M1499" i="4"/>
  <c r="O1499" i="4"/>
  <c r="Q1499" i="4"/>
  <c r="S1499" i="4"/>
  <c r="U1499" i="4"/>
  <c r="B1500" i="4"/>
  <c r="F1500" i="4"/>
  <c r="I1500" i="4"/>
  <c r="M1500" i="4"/>
  <c r="O1500" i="4"/>
  <c r="Q1500" i="4"/>
  <c r="S1500" i="4"/>
  <c r="U1500" i="4"/>
  <c r="B1501" i="4"/>
  <c r="F1501" i="4"/>
  <c r="I1501" i="4"/>
  <c r="M1501" i="4"/>
  <c r="O1501" i="4"/>
  <c r="Q1501" i="4"/>
  <c r="S1501" i="4"/>
  <c r="U1501" i="4"/>
  <c r="B1502" i="4"/>
  <c r="F1502" i="4"/>
  <c r="I1502" i="4"/>
  <c r="M1502" i="4"/>
  <c r="O1502" i="4"/>
  <c r="Q1502" i="4"/>
  <c r="S1502" i="4"/>
  <c r="U1502" i="4"/>
  <c r="B1503" i="4"/>
  <c r="F1503" i="4"/>
  <c r="I1503" i="4"/>
  <c r="M1503" i="4"/>
  <c r="O1503" i="4"/>
  <c r="Q1503" i="4"/>
  <c r="S1503" i="4"/>
  <c r="U1503" i="4"/>
  <c r="B1504" i="4"/>
  <c r="F1504" i="4"/>
  <c r="I1504" i="4"/>
  <c r="M1504" i="4"/>
  <c r="O1504" i="4"/>
  <c r="Q1504" i="4"/>
  <c r="S1504" i="4"/>
  <c r="U1504" i="4"/>
  <c r="B1505" i="4"/>
  <c r="F1505" i="4"/>
  <c r="I1505" i="4"/>
  <c r="M1505" i="4"/>
  <c r="O1505" i="4"/>
  <c r="Q1505" i="4"/>
  <c r="S1505" i="4"/>
  <c r="U1505" i="4"/>
  <c r="B1506" i="4"/>
  <c r="F1506" i="4"/>
  <c r="I1506" i="4"/>
  <c r="M1506" i="4"/>
  <c r="O1506" i="4"/>
  <c r="Q1506" i="4"/>
  <c r="S1506" i="4"/>
  <c r="U1506" i="4"/>
  <c r="B1507" i="4"/>
  <c r="F1507" i="4"/>
  <c r="I1507" i="4"/>
  <c r="M1507" i="4"/>
  <c r="O1507" i="4"/>
  <c r="Q1507" i="4"/>
  <c r="S1507" i="4"/>
  <c r="U1507" i="4"/>
  <c r="B1508" i="4"/>
  <c r="F1508" i="4"/>
  <c r="I1508" i="4"/>
  <c r="M1508" i="4"/>
  <c r="O1508" i="4"/>
  <c r="Q1508" i="4"/>
  <c r="S1508" i="4"/>
  <c r="U1508" i="4"/>
  <c r="B1509" i="4"/>
  <c r="F1509" i="4"/>
  <c r="I1509" i="4"/>
  <c r="M1509" i="4"/>
  <c r="O1509" i="4"/>
  <c r="Q1509" i="4"/>
  <c r="S1509" i="4"/>
  <c r="U1509" i="4"/>
  <c r="B1510" i="4"/>
  <c r="F1510" i="4"/>
  <c r="I1510" i="4"/>
  <c r="M1510" i="4"/>
  <c r="O1510" i="4"/>
  <c r="Q1510" i="4"/>
  <c r="S1510" i="4"/>
  <c r="U1510" i="4"/>
  <c r="B1511" i="4"/>
  <c r="F1511" i="4"/>
  <c r="I1511" i="4"/>
  <c r="M1511" i="4"/>
  <c r="O1511" i="4"/>
  <c r="Q1511" i="4"/>
  <c r="S1511" i="4"/>
  <c r="U1511" i="4"/>
  <c r="B1512" i="4"/>
  <c r="F1512" i="4"/>
  <c r="I1512" i="4"/>
  <c r="M1512" i="4"/>
  <c r="O1512" i="4"/>
  <c r="Q1512" i="4"/>
  <c r="S1512" i="4"/>
  <c r="U1512" i="4"/>
  <c r="B1513" i="4"/>
  <c r="F1513" i="4"/>
  <c r="I1513" i="4"/>
  <c r="M1513" i="4"/>
  <c r="O1513" i="4"/>
  <c r="Q1513" i="4"/>
  <c r="S1513" i="4"/>
  <c r="U1513" i="4"/>
  <c r="B1514" i="4"/>
  <c r="F1514" i="4"/>
  <c r="I1514" i="4"/>
  <c r="M1514" i="4"/>
  <c r="O1514" i="4"/>
  <c r="Q1514" i="4"/>
  <c r="S1514" i="4"/>
  <c r="U1514" i="4"/>
  <c r="B1515" i="4"/>
  <c r="F1515" i="4"/>
  <c r="I1515" i="4"/>
  <c r="M1515" i="4"/>
  <c r="O1515" i="4"/>
  <c r="Q1515" i="4"/>
  <c r="S1515" i="4"/>
  <c r="U1515" i="4"/>
  <c r="B1516" i="4"/>
  <c r="F1516" i="4"/>
  <c r="I1516" i="4"/>
  <c r="M1516" i="4"/>
  <c r="O1516" i="4"/>
  <c r="Q1516" i="4"/>
  <c r="S1516" i="4"/>
  <c r="U1516" i="4"/>
  <c r="B1517" i="4"/>
  <c r="F1517" i="4"/>
  <c r="I1517" i="4"/>
  <c r="M1517" i="4"/>
  <c r="O1517" i="4"/>
  <c r="Q1517" i="4"/>
  <c r="S1517" i="4"/>
  <c r="U1517" i="4"/>
  <c r="B1518" i="4"/>
  <c r="F1518" i="4"/>
  <c r="I1518" i="4"/>
  <c r="M1518" i="4"/>
  <c r="O1518" i="4"/>
  <c r="Q1518" i="4"/>
  <c r="S1518" i="4"/>
  <c r="U1518" i="4"/>
  <c r="B1519" i="4"/>
  <c r="F1519" i="4"/>
  <c r="I1519" i="4"/>
  <c r="M1519" i="4"/>
  <c r="O1519" i="4"/>
  <c r="Q1519" i="4"/>
  <c r="S1519" i="4"/>
  <c r="U1519" i="4"/>
  <c r="B1520" i="4"/>
  <c r="F1520" i="4"/>
  <c r="I1520" i="4"/>
  <c r="M1520" i="4"/>
  <c r="O1520" i="4"/>
  <c r="Q1520" i="4"/>
  <c r="S1520" i="4"/>
  <c r="U1520" i="4"/>
  <c r="B1521" i="4"/>
  <c r="F1521" i="4"/>
  <c r="I1521" i="4"/>
  <c r="M1521" i="4"/>
  <c r="O1521" i="4"/>
  <c r="Q1521" i="4"/>
  <c r="S1521" i="4"/>
  <c r="U1521" i="4"/>
  <c r="B1522" i="4"/>
  <c r="F1522" i="4"/>
  <c r="I1522" i="4"/>
  <c r="M1522" i="4"/>
  <c r="O1522" i="4"/>
  <c r="Q1522" i="4"/>
  <c r="S1522" i="4"/>
  <c r="U1522" i="4"/>
  <c r="B1523" i="4"/>
  <c r="F1523" i="4"/>
  <c r="I1523" i="4"/>
  <c r="M1523" i="4"/>
  <c r="O1523" i="4"/>
  <c r="Q1523" i="4"/>
  <c r="S1523" i="4"/>
  <c r="U1523" i="4"/>
  <c r="B1524" i="4"/>
  <c r="F1524" i="4"/>
  <c r="I1524" i="4"/>
  <c r="M1524" i="4"/>
  <c r="O1524" i="4"/>
  <c r="Q1524" i="4"/>
  <c r="S1524" i="4"/>
  <c r="U1524" i="4"/>
  <c r="B1525" i="4"/>
  <c r="F1525" i="4"/>
  <c r="I1525" i="4"/>
  <c r="M1525" i="4"/>
  <c r="O1525" i="4"/>
  <c r="Q1525" i="4"/>
  <c r="S1525" i="4"/>
  <c r="U1525" i="4"/>
  <c r="B1526" i="4"/>
  <c r="F1526" i="4"/>
  <c r="I1526" i="4"/>
  <c r="M1526" i="4"/>
  <c r="O1526" i="4"/>
  <c r="Q1526" i="4"/>
  <c r="S1526" i="4"/>
  <c r="U1526" i="4"/>
  <c r="B1527" i="4"/>
  <c r="F1527" i="4"/>
  <c r="I1527" i="4"/>
  <c r="M1527" i="4"/>
  <c r="O1527" i="4"/>
  <c r="Q1527" i="4"/>
  <c r="S1527" i="4"/>
  <c r="U1527" i="4"/>
  <c r="B1528" i="4"/>
  <c r="F1528" i="4"/>
  <c r="I1528" i="4"/>
  <c r="M1528" i="4"/>
  <c r="O1528" i="4"/>
  <c r="Q1528" i="4"/>
  <c r="S1528" i="4"/>
  <c r="U1528" i="4"/>
  <c r="B1529" i="4"/>
  <c r="F1529" i="4"/>
  <c r="I1529" i="4"/>
  <c r="M1529" i="4"/>
  <c r="O1529" i="4"/>
  <c r="Q1529" i="4"/>
  <c r="S1529" i="4"/>
  <c r="U1529" i="4"/>
  <c r="B1530" i="4"/>
  <c r="F1530" i="4"/>
  <c r="I1530" i="4"/>
  <c r="M1530" i="4"/>
  <c r="O1530" i="4"/>
  <c r="Q1530" i="4"/>
  <c r="S1530" i="4"/>
  <c r="U1530" i="4"/>
  <c r="B1531" i="4"/>
  <c r="F1531" i="4"/>
  <c r="I1531" i="4"/>
  <c r="M1531" i="4"/>
  <c r="O1531" i="4"/>
  <c r="Q1531" i="4"/>
  <c r="S1531" i="4"/>
  <c r="U1531" i="4"/>
  <c r="B1532" i="4"/>
  <c r="F1532" i="4"/>
  <c r="I1532" i="4"/>
  <c r="M1532" i="4"/>
  <c r="O1532" i="4"/>
  <c r="Q1532" i="4"/>
  <c r="S1532" i="4"/>
  <c r="U1532" i="4"/>
  <c r="B1533" i="4"/>
  <c r="F1533" i="4"/>
  <c r="I1533" i="4"/>
  <c r="M1533" i="4"/>
  <c r="O1533" i="4"/>
  <c r="Q1533" i="4"/>
  <c r="S1533" i="4"/>
  <c r="U1533" i="4"/>
  <c r="B1534" i="4"/>
  <c r="F1534" i="4"/>
  <c r="I1534" i="4"/>
  <c r="M1534" i="4"/>
  <c r="O1534" i="4"/>
  <c r="Q1534" i="4"/>
  <c r="S1534" i="4"/>
  <c r="U1534" i="4"/>
  <c r="B1535" i="4"/>
  <c r="F1535" i="4"/>
  <c r="I1535" i="4"/>
  <c r="M1535" i="4"/>
  <c r="O1535" i="4"/>
  <c r="Q1535" i="4"/>
  <c r="S1535" i="4"/>
  <c r="U1535" i="4"/>
  <c r="B1536" i="4"/>
  <c r="F1536" i="4"/>
  <c r="I1536" i="4"/>
  <c r="M1536" i="4"/>
  <c r="O1536" i="4"/>
  <c r="Q1536" i="4"/>
  <c r="S1536" i="4"/>
  <c r="U1536" i="4"/>
  <c r="B1537" i="4"/>
  <c r="F1537" i="4"/>
  <c r="I1537" i="4"/>
  <c r="M1537" i="4"/>
  <c r="O1537" i="4"/>
  <c r="Q1537" i="4"/>
  <c r="S1537" i="4"/>
  <c r="U1537" i="4"/>
  <c r="B1538" i="4"/>
  <c r="F1538" i="4"/>
  <c r="I1538" i="4"/>
  <c r="M1538" i="4"/>
  <c r="O1538" i="4"/>
  <c r="Q1538" i="4"/>
  <c r="S1538" i="4"/>
  <c r="U1538" i="4"/>
  <c r="B1539" i="4"/>
  <c r="F1539" i="4"/>
  <c r="I1539" i="4"/>
  <c r="M1539" i="4"/>
  <c r="O1539" i="4"/>
  <c r="Q1539" i="4"/>
  <c r="S1539" i="4"/>
  <c r="U1539" i="4"/>
  <c r="B1540" i="4"/>
  <c r="F1540" i="4"/>
  <c r="I1540" i="4"/>
  <c r="M1540" i="4"/>
  <c r="O1540" i="4"/>
  <c r="Q1540" i="4"/>
  <c r="S1540" i="4"/>
  <c r="U1540" i="4"/>
  <c r="B1541" i="4"/>
  <c r="F1541" i="4"/>
  <c r="I1541" i="4"/>
  <c r="M1541" i="4"/>
  <c r="O1541" i="4"/>
  <c r="Q1541" i="4"/>
  <c r="S1541" i="4"/>
  <c r="U1541" i="4"/>
  <c r="B1542" i="4"/>
  <c r="F1542" i="4"/>
  <c r="I1542" i="4"/>
  <c r="M1542" i="4"/>
  <c r="O1542" i="4"/>
  <c r="Q1542" i="4"/>
  <c r="S1542" i="4"/>
  <c r="U1542" i="4"/>
  <c r="B1543" i="4"/>
  <c r="F1543" i="4"/>
  <c r="I1543" i="4"/>
  <c r="M1543" i="4"/>
  <c r="O1543" i="4"/>
  <c r="Q1543" i="4"/>
  <c r="S1543" i="4"/>
  <c r="U1543" i="4"/>
  <c r="B1544" i="4"/>
  <c r="F1544" i="4"/>
  <c r="I1544" i="4"/>
  <c r="M1544" i="4"/>
  <c r="O1544" i="4"/>
  <c r="Q1544" i="4"/>
  <c r="S1544" i="4"/>
  <c r="U1544" i="4"/>
  <c r="B1545" i="4"/>
  <c r="F1545" i="4"/>
  <c r="I1545" i="4"/>
  <c r="M1545" i="4"/>
  <c r="O1545" i="4"/>
  <c r="Q1545" i="4"/>
  <c r="S1545" i="4"/>
  <c r="U1545" i="4"/>
  <c r="B1546" i="4"/>
  <c r="F1546" i="4"/>
  <c r="I1546" i="4"/>
  <c r="M1546" i="4"/>
  <c r="O1546" i="4"/>
  <c r="Q1546" i="4"/>
  <c r="S1546" i="4"/>
  <c r="U1546" i="4"/>
  <c r="B1547" i="4"/>
  <c r="F1547" i="4"/>
  <c r="I1547" i="4"/>
  <c r="M1547" i="4"/>
  <c r="O1547" i="4"/>
  <c r="Q1547" i="4"/>
  <c r="S1547" i="4"/>
  <c r="U1547" i="4"/>
  <c r="B1548" i="4"/>
  <c r="F1548" i="4"/>
  <c r="I1548" i="4"/>
  <c r="M1548" i="4"/>
  <c r="O1548" i="4"/>
  <c r="Q1548" i="4"/>
  <c r="S1548" i="4"/>
  <c r="U1548" i="4"/>
  <c r="B1549" i="4"/>
  <c r="F1549" i="4"/>
  <c r="I1549" i="4"/>
  <c r="M1549" i="4"/>
  <c r="O1549" i="4"/>
  <c r="Q1549" i="4"/>
  <c r="S1549" i="4"/>
  <c r="U1549" i="4"/>
  <c r="B1550" i="4"/>
  <c r="F1550" i="4"/>
  <c r="I1550" i="4"/>
  <c r="M1550" i="4"/>
  <c r="O1550" i="4"/>
  <c r="Q1550" i="4"/>
  <c r="S1550" i="4"/>
  <c r="U1550" i="4"/>
  <c r="B1551" i="4"/>
  <c r="F1551" i="4"/>
  <c r="I1551" i="4"/>
  <c r="M1551" i="4"/>
  <c r="O1551" i="4"/>
  <c r="Q1551" i="4"/>
  <c r="S1551" i="4"/>
  <c r="U1551" i="4"/>
  <c r="B1552" i="4"/>
  <c r="F1552" i="4"/>
  <c r="I1552" i="4"/>
  <c r="M1552" i="4"/>
  <c r="O1552" i="4"/>
  <c r="Q1552" i="4"/>
  <c r="S1552" i="4"/>
  <c r="U1552" i="4"/>
  <c r="B1553" i="4"/>
  <c r="F1553" i="4"/>
  <c r="I1553" i="4"/>
  <c r="M1553" i="4"/>
  <c r="O1553" i="4"/>
  <c r="Q1553" i="4"/>
  <c r="S1553" i="4"/>
  <c r="U1553" i="4"/>
  <c r="B1554" i="4"/>
  <c r="F1554" i="4"/>
  <c r="I1554" i="4"/>
  <c r="M1554" i="4"/>
  <c r="O1554" i="4"/>
  <c r="Q1554" i="4"/>
  <c r="S1554" i="4"/>
  <c r="U1554" i="4"/>
  <c r="B1555" i="4"/>
  <c r="F1555" i="4"/>
  <c r="I1555" i="4"/>
  <c r="M1555" i="4"/>
  <c r="O1555" i="4"/>
  <c r="Q1555" i="4"/>
  <c r="S1555" i="4"/>
  <c r="U1555" i="4"/>
  <c r="B1556" i="4"/>
  <c r="F1556" i="4"/>
  <c r="I1556" i="4"/>
  <c r="M1556" i="4"/>
  <c r="O1556" i="4"/>
  <c r="Q1556" i="4"/>
  <c r="S1556" i="4"/>
  <c r="U1556" i="4"/>
  <c r="B1557" i="4"/>
  <c r="F1557" i="4"/>
  <c r="I1557" i="4"/>
  <c r="M1557" i="4"/>
  <c r="O1557" i="4"/>
  <c r="Q1557" i="4"/>
  <c r="S1557" i="4"/>
  <c r="U1557" i="4"/>
  <c r="B1558" i="4"/>
  <c r="F1558" i="4"/>
  <c r="I1558" i="4"/>
  <c r="M1558" i="4"/>
  <c r="O1558" i="4"/>
  <c r="Q1558" i="4"/>
  <c r="S1558" i="4"/>
  <c r="U1558" i="4"/>
  <c r="B1559" i="4"/>
  <c r="F1559" i="4"/>
  <c r="I1559" i="4"/>
  <c r="M1559" i="4"/>
  <c r="O1559" i="4"/>
  <c r="Q1559" i="4"/>
  <c r="S1559" i="4"/>
  <c r="U1559" i="4"/>
  <c r="B1560" i="4"/>
  <c r="F1560" i="4"/>
  <c r="I1560" i="4"/>
  <c r="M1560" i="4"/>
  <c r="O1560" i="4"/>
  <c r="Q1560" i="4"/>
  <c r="S1560" i="4"/>
  <c r="U1560" i="4"/>
  <c r="B1561" i="4"/>
  <c r="F1561" i="4"/>
  <c r="I1561" i="4"/>
  <c r="M1561" i="4"/>
  <c r="O1561" i="4"/>
  <c r="Q1561" i="4"/>
  <c r="S1561" i="4"/>
  <c r="U1561" i="4"/>
  <c r="B1562" i="4"/>
  <c r="F1562" i="4"/>
  <c r="I1562" i="4"/>
  <c r="M1562" i="4"/>
  <c r="O1562" i="4"/>
  <c r="Q1562" i="4"/>
  <c r="S1562" i="4"/>
  <c r="U1562" i="4"/>
  <c r="B1563" i="4"/>
  <c r="F1563" i="4"/>
  <c r="I1563" i="4"/>
  <c r="M1563" i="4"/>
  <c r="O1563" i="4"/>
  <c r="Q1563" i="4"/>
  <c r="S1563" i="4"/>
  <c r="U1563" i="4"/>
  <c r="B1564" i="4"/>
  <c r="F1564" i="4"/>
  <c r="I1564" i="4"/>
  <c r="M1564" i="4"/>
  <c r="O1564" i="4"/>
  <c r="Q1564" i="4"/>
  <c r="S1564" i="4"/>
  <c r="U1564" i="4"/>
  <c r="B1565" i="4"/>
  <c r="F1565" i="4"/>
  <c r="I1565" i="4"/>
  <c r="M1565" i="4"/>
  <c r="O1565" i="4"/>
  <c r="Q1565" i="4"/>
  <c r="S1565" i="4"/>
  <c r="U1565" i="4"/>
  <c r="B1566" i="4"/>
  <c r="F1566" i="4"/>
  <c r="I1566" i="4"/>
  <c r="M1566" i="4"/>
  <c r="O1566" i="4"/>
  <c r="Q1566" i="4"/>
  <c r="S1566" i="4"/>
  <c r="U1566" i="4"/>
  <c r="B1567" i="4"/>
  <c r="F1567" i="4"/>
  <c r="I1567" i="4"/>
  <c r="M1567" i="4"/>
  <c r="O1567" i="4"/>
  <c r="Q1567" i="4"/>
  <c r="S1567" i="4"/>
  <c r="U1567" i="4"/>
  <c r="B1568" i="4"/>
  <c r="F1568" i="4"/>
  <c r="I1568" i="4"/>
  <c r="M1568" i="4"/>
  <c r="O1568" i="4"/>
  <c r="Q1568" i="4"/>
  <c r="S1568" i="4"/>
  <c r="U1568" i="4"/>
  <c r="B1569" i="4"/>
  <c r="F1569" i="4"/>
  <c r="I1569" i="4"/>
  <c r="M1569" i="4"/>
  <c r="O1569" i="4"/>
  <c r="Q1569" i="4"/>
  <c r="S1569" i="4"/>
  <c r="U1569" i="4"/>
  <c r="B1570" i="4"/>
  <c r="F1570" i="4"/>
  <c r="I1570" i="4"/>
  <c r="M1570" i="4"/>
  <c r="O1570" i="4"/>
  <c r="Q1570" i="4"/>
  <c r="S1570" i="4"/>
  <c r="U1570" i="4"/>
  <c r="B1571" i="4"/>
  <c r="F1571" i="4"/>
  <c r="I1571" i="4"/>
  <c r="M1571" i="4"/>
  <c r="O1571" i="4"/>
  <c r="Q1571" i="4"/>
  <c r="S1571" i="4"/>
  <c r="U1571" i="4"/>
  <c r="B1572" i="4"/>
  <c r="F1572" i="4"/>
  <c r="I1572" i="4"/>
  <c r="M1572" i="4"/>
  <c r="O1572" i="4"/>
  <c r="Q1572" i="4"/>
  <c r="S1572" i="4"/>
  <c r="U1572" i="4"/>
  <c r="B1573" i="4"/>
  <c r="F1573" i="4"/>
  <c r="I1573" i="4"/>
  <c r="M1573" i="4"/>
  <c r="O1573" i="4"/>
  <c r="Q1573" i="4"/>
  <c r="S1573" i="4"/>
  <c r="U1573" i="4"/>
  <c r="B1574" i="4"/>
  <c r="F1574" i="4"/>
  <c r="I1574" i="4"/>
  <c r="M1574" i="4"/>
  <c r="O1574" i="4"/>
  <c r="Q1574" i="4"/>
  <c r="S1574" i="4"/>
  <c r="U1574" i="4"/>
  <c r="B1575" i="4"/>
  <c r="F1575" i="4"/>
  <c r="I1575" i="4"/>
  <c r="M1575" i="4"/>
  <c r="O1575" i="4"/>
  <c r="Q1575" i="4"/>
  <c r="S1575" i="4"/>
  <c r="U1575" i="4"/>
  <c r="B1576" i="4"/>
  <c r="F1576" i="4"/>
  <c r="I1576" i="4"/>
  <c r="M1576" i="4"/>
  <c r="O1576" i="4"/>
  <c r="Q1576" i="4"/>
  <c r="S1576" i="4"/>
  <c r="U1576" i="4"/>
  <c r="B1577" i="4"/>
  <c r="F1577" i="4"/>
  <c r="I1577" i="4"/>
  <c r="M1577" i="4"/>
  <c r="O1577" i="4"/>
  <c r="Q1577" i="4"/>
  <c r="S1577" i="4"/>
  <c r="U1577" i="4"/>
  <c r="B1578" i="4"/>
  <c r="F1578" i="4"/>
  <c r="I1578" i="4"/>
  <c r="M1578" i="4"/>
  <c r="O1578" i="4"/>
  <c r="Q1578" i="4"/>
  <c r="S1578" i="4"/>
  <c r="U1578" i="4"/>
  <c r="B1579" i="4"/>
  <c r="F1579" i="4"/>
  <c r="I1579" i="4"/>
  <c r="M1579" i="4"/>
  <c r="O1579" i="4"/>
  <c r="Q1579" i="4"/>
  <c r="S1579" i="4"/>
  <c r="U1579" i="4"/>
  <c r="B1580" i="4"/>
  <c r="F1580" i="4"/>
  <c r="I1580" i="4"/>
  <c r="M1580" i="4"/>
  <c r="O1580" i="4"/>
  <c r="Q1580" i="4"/>
  <c r="S1580" i="4"/>
  <c r="U1580" i="4"/>
  <c r="B1581" i="4"/>
  <c r="F1581" i="4"/>
  <c r="I1581" i="4"/>
  <c r="M1581" i="4"/>
  <c r="O1581" i="4"/>
  <c r="Q1581" i="4"/>
  <c r="S1581" i="4"/>
  <c r="U1581" i="4"/>
  <c r="B1582" i="4"/>
  <c r="F1582" i="4"/>
  <c r="I1582" i="4"/>
  <c r="M1582" i="4"/>
  <c r="O1582" i="4"/>
  <c r="Q1582" i="4"/>
  <c r="S1582" i="4"/>
  <c r="U1582" i="4"/>
  <c r="B1583" i="4"/>
  <c r="F1583" i="4"/>
  <c r="I1583" i="4"/>
  <c r="M1583" i="4"/>
  <c r="O1583" i="4"/>
  <c r="Q1583" i="4"/>
  <c r="S1583" i="4"/>
  <c r="U1583" i="4"/>
  <c r="B1584" i="4"/>
  <c r="F1584" i="4"/>
  <c r="I1584" i="4"/>
  <c r="M1584" i="4"/>
  <c r="O1584" i="4"/>
  <c r="Q1584" i="4"/>
  <c r="S1584" i="4"/>
  <c r="U1584" i="4"/>
  <c r="B1585" i="4"/>
  <c r="F1585" i="4"/>
  <c r="I1585" i="4"/>
  <c r="M1585" i="4"/>
  <c r="O1585" i="4"/>
  <c r="Q1585" i="4"/>
  <c r="S1585" i="4"/>
  <c r="U1585" i="4"/>
  <c r="B1586" i="4"/>
  <c r="F1586" i="4"/>
  <c r="I1586" i="4"/>
  <c r="M1586" i="4"/>
  <c r="O1586" i="4"/>
  <c r="Q1586" i="4"/>
  <c r="S1586" i="4"/>
  <c r="U1586" i="4"/>
  <c r="B1587" i="4"/>
  <c r="F1587" i="4"/>
  <c r="I1587" i="4"/>
  <c r="M1587" i="4"/>
  <c r="O1587" i="4"/>
  <c r="Q1587" i="4"/>
  <c r="S1587" i="4"/>
  <c r="U1587" i="4"/>
  <c r="B1588" i="4"/>
  <c r="F1588" i="4"/>
  <c r="I1588" i="4"/>
  <c r="M1588" i="4"/>
  <c r="O1588" i="4"/>
  <c r="Q1588" i="4"/>
  <c r="S1588" i="4"/>
  <c r="U1588" i="4"/>
  <c r="B1589" i="4"/>
  <c r="F1589" i="4"/>
  <c r="I1589" i="4"/>
  <c r="M1589" i="4"/>
  <c r="O1589" i="4"/>
  <c r="Q1589" i="4"/>
  <c r="S1589" i="4"/>
  <c r="U1589" i="4"/>
  <c r="B1590" i="4"/>
  <c r="F1590" i="4"/>
  <c r="I1590" i="4"/>
  <c r="M1590" i="4"/>
  <c r="O1590" i="4"/>
  <c r="Q1590" i="4"/>
  <c r="S1590" i="4"/>
  <c r="U1590" i="4"/>
  <c r="B1591" i="4"/>
  <c r="F1591" i="4"/>
  <c r="I1591" i="4"/>
  <c r="M1591" i="4"/>
  <c r="O1591" i="4"/>
  <c r="Q1591" i="4"/>
  <c r="S1591" i="4"/>
  <c r="U1591" i="4"/>
  <c r="B1592" i="4"/>
  <c r="F1592" i="4"/>
  <c r="I1592" i="4"/>
  <c r="M1592" i="4"/>
  <c r="O1592" i="4"/>
  <c r="Q1592" i="4"/>
  <c r="S1592" i="4"/>
  <c r="U1592" i="4"/>
  <c r="B1593" i="4"/>
  <c r="F1593" i="4"/>
  <c r="I1593" i="4"/>
  <c r="M1593" i="4"/>
  <c r="O1593" i="4"/>
  <c r="Q1593" i="4"/>
  <c r="S1593" i="4"/>
  <c r="U1593" i="4"/>
  <c r="B1594" i="4"/>
  <c r="F1594" i="4"/>
  <c r="I1594" i="4"/>
  <c r="M1594" i="4"/>
  <c r="O1594" i="4"/>
  <c r="Q1594" i="4"/>
  <c r="S1594" i="4"/>
  <c r="U1594" i="4"/>
  <c r="B1595" i="4"/>
  <c r="F1595" i="4"/>
  <c r="I1595" i="4"/>
  <c r="M1595" i="4"/>
  <c r="O1595" i="4"/>
  <c r="Q1595" i="4"/>
  <c r="S1595" i="4"/>
  <c r="U1595" i="4"/>
  <c r="B1596" i="4"/>
  <c r="F1596" i="4"/>
  <c r="I1596" i="4"/>
  <c r="M1596" i="4"/>
  <c r="O1596" i="4"/>
  <c r="Q1596" i="4"/>
  <c r="S1596" i="4"/>
  <c r="U1596" i="4"/>
  <c r="B1597" i="4"/>
  <c r="F1597" i="4"/>
  <c r="I1597" i="4"/>
  <c r="M1597" i="4"/>
  <c r="O1597" i="4"/>
  <c r="Q1597" i="4"/>
  <c r="S1597" i="4"/>
  <c r="U1597" i="4"/>
  <c r="B1598" i="4"/>
  <c r="F1598" i="4"/>
  <c r="I1598" i="4"/>
  <c r="M1598" i="4"/>
  <c r="O1598" i="4"/>
  <c r="Q1598" i="4"/>
  <c r="S1598" i="4"/>
  <c r="U1598" i="4"/>
  <c r="B1599" i="4"/>
  <c r="F1599" i="4"/>
  <c r="I1599" i="4"/>
  <c r="M1599" i="4"/>
  <c r="O1599" i="4"/>
  <c r="Q1599" i="4"/>
  <c r="S1599" i="4"/>
  <c r="U1599" i="4"/>
  <c r="B1600" i="4"/>
  <c r="F1600" i="4"/>
  <c r="I1600" i="4"/>
  <c r="M1600" i="4"/>
  <c r="O1600" i="4"/>
  <c r="Q1600" i="4"/>
  <c r="S1600" i="4"/>
  <c r="U1600" i="4"/>
  <c r="B1601" i="4"/>
  <c r="F1601" i="4"/>
  <c r="I1601" i="4"/>
  <c r="M1601" i="4"/>
  <c r="O1601" i="4"/>
  <c r="Q1601" i="4"/>
  <c r="S1601" i="4"/>
  <c r="U1601" i="4"/>
  <c r="B1602" i="4"/>
  <c r="F1602" i="4"/>
  <c r="I1602" i="4"/>
  <c r="M1602" i="4"/>
  <c r="O1602" i="4"/>
  <c r="Q1602" i="4"/>
  <c r="S1602" i="4"/>
  <c r="U1602" i="4"/>
  <c r="B1603" i="4"/>
  <c r="F1603" i="4"/>
  <c r="I1603" i="4"/>
  <c r="M1603" i="4"/>
  <c r="O1603" i="4"/>
  <c r="Q1603" i="4"/>
  <c r="S1603" i="4"/>
  <c r="U1603" i="4"/>
  <c r="B1604" i="4"/>
  <c r="F1604" i="4"/>
  <c r="I1604" i="4"/>
  <c r="M1604" i="4"/>
  <c r="O1604" i="4"/>
  <c r="Q1604" i="4"/>
  <c r="S1604" i="4"/>
  <c r="U1604" i="4"/>
  <c r="B1605" i="4"/>
  <c r="F1605" i="4"/>
  <c r="I1605" i="4"/>
  <c r="M1605" i="4"/>
  <c r="O1605" i="4"/>
  <c r="Q1605" i="4"/>
  <c r="S1605" i="4"/>
  <c r="U1605" i="4"/>
  <c r="B1606" i="4"/>
  <c r="F1606" i="4"/>
  <c r="I1606" i="4"/>
  <c r="M1606" i="4"/>
  <c r="O1606" i="4"/>
  <c r="Q1606" i="4"/>
  <c r="S1606" i="4"/>
  <c r="U1606" i="4"/>
  <c r="B1607" i="4"/>
  <c r="F1607" i="4"/>
  <c r="I1607" i="4"/>
  <c r="M1607" i="4"/>
  <c r="O1607" i="4"/>
  <c r="Q1607" i="4"/>
  <c r="S1607" i="4"/>
  <c r="U1607" i="4"/>
  <c r="B1608" i="4"/>
  <c r="F1608" i="4"/>
  <c r="I1608" i="4"/>
  <c r="M1608" i="4"/>
  <c r="O1608" i="4"/>
  <c r="Q1608" i="4"/>
  <c r="S1608" i="4"/>
  <c r="U1608" i="4"/>
  <c r="B1609" i="4"/>
  <c r="F1609" i="4"/>
  <c r="I1609" i="4"/>
  <c r="M1609" i="4"/>
  <c r="O1609" i="4"/>
  <c r="Q1609" i="4"/>
  <c r="S1609" i="4"/>
  <c r="U1609" i="4"/>
  <c r="B1610" i="4"/>
  <c r="F1610" i="4"/>
  <c r="I1610" i="4"/>
  <c r="M1610" i="4"/>
  <c r="O1610" i="4"/>
  <c r="Q1610" i="4"/>
  <c r="S1610" i="4"/>
  <c r="U1610" i="4"/>
  <c r="B1611" i="4"/>
  <c r="F1611" i="4"/>
  <c r="I1611" i="4"/>
  <c r="M1611" i="4"/>
  <c r="O1611" i="4"/>
  <c r="Q1611" i="4"/>
  <c r="S1611" i="4"/>
  <c r="U1611" i="4"/>
  <c r="B1612" i="4"/>
  <c r="F1612" i="4"/>
  <c r="I1612" i="4"/>
  <c r="M1612" i="4"/>
  <c r="O1612" i="4"/>
  <c r="Q1612" i="4"/>
  <c r="S1612" i="4"/>
  <c r="U1612" i="4"/>
  <c r="B1613" i="4"/>
  <c r="F1613" i="4"/>
  <c r="I1613" i="4"/>
  <c r="M1613" i="4"/>
  <c r="O1613" i="4"/>
  <c r="Q1613" i="4"/>
  <c r="S1613" i="4"/>
  <c r="U1613" i="4"/>
  <c r="B1614" i="4"/>
  <c r="F1614" i="4"/>
  <c r="I1614" i="4"/>
  <c r="M1614" i="4"/>
  <c r="O1614" i="4"/>
  <c r="Q1614" i="4"/>
  <c r="S1614" i="4"/>
  <c r="U1614" i="4"/>
  <c r="B1615" i="4"/>
  <c r="F1615" i="4"/>
  <c r="I1615" i="4"/>
  <c r="M1615" i="4"/>
  <c r="O1615" i="4"/>
  <c r="Q1615" i="4"/>
  <c r="S1615" i="4"/>
  <c r="U1615" i="4"/>
  <c r="B1616" i="4"/>
  <c r="F1616" i="4"/>
  <c r="I1616" i="4"/>
  <c r="M1616" i="4"/>
  <c r="O1616" i="4"/>
  <c r="Q1616" i="4"/>
  <c r="S1616" i="4"/>
  <c r="U1616" i="4"/>
  <c r="B1617" i="4"/>
  <c r="F1617" i="4"/>
  <c r="I1617" i="4"/>
  <c r="M1617" i="4"/>
  <c r="O1617" i="4"/>
  <c r="Q1617" i="4"/>
  <c r="S1617" i="4"/>
  <c r="U1617" i="4"/>
  <c r="B1618" i="4"/>
  <c r="F1618" i="4"/>
  <c r="I1618" i="4"/>
  <c r="M1618" i="4"/>
  <c r="O1618" i="4"/>
  <c r="Q1618" i="4"/>
  <c r="S1618" i="4"/>
  <c r="U1618" i="4"/>
  <c r="B1619" i="4"/>
  <c r="F1619" i="4"/>
  <c r="I1619" i="4"/>
  <c r="M1619" i="4"/>
  <c r="O1619" i="4"/>
  <c r="Q1619" i="4"/>
  <c r="S1619" i="4"/>
  <c r="U1619" i="4"/>
  <c r="B1620" i="4"/>
  <c r="F1620" i="4"/>
  <c r="I1620" i="4"/>
  <c r="M1620" i="4"/>
  <c r="O1620" i="4"/>
  <c r="Q1620" i="4"/>
  <c r="S1620" i="4"/>
  <c r="U1620" i="4"/>
  <c r="B1621" i="4"/>
  <c r="F1621" i="4"/>
  <c r="I1621" i="4"/>
  <c r="M1621" i="4"/>
  <c r="O1621" i="4"/>
  <c r="Q1621" i="4"/>
  <c r="S1621" i="4"/>
  <c r="U1621" i="4"/>
  <c r="B1622" i="4"/>
  <c r="F1622" i="4"/>
  <c r="I1622" i="4"/>
  <c r="M1622" i="4"/>
  <c r="O1622" i="4"/>
  <c r="Q1622" i="4"/>
  <c r="S1622" i="4"/>
  <c r="U1622" i="4"/>
  <c r="B1623" i="4"/>
  <c r="F1623" i="4"/>
  <c r="I1623" i="4"/>
  <c r="M1623" i="4"/>
  <c r="O1623" i="4"/>
  <c r="Q1623" i="4"/>
  <c r="S1623" i="4"/>
  <c r="U1623" i="4"/>
  <c r="B1624" i="4"/>
  <c r="F1624" i="4"/>
  <c r="I1624" i="4"/>
  <c r="M1624" i="4"/>
  <c r="O1624" i="4"/>
  <c r="Q1624" i="4"/>
  <c r="S1624" i="4"/>
  <c r="U1624" i="4"/>
  <c r="B1625" i="4"/>
  <c r="F1625" i="4"/>
  <c r="I1625" i="4"/>
  <c r="M1625" i="4"/>
  <c r="O1625" i="4"/>
  <c r="Q1625" i="4"/>
  <c r="S1625" i="4"/>
  <c r="U1625" i="4"/>
  <c r="B1626" i="4"/>
  <c r="F1626" i="4"/>
  <c r="I1626" i="4"/>
  <c r="M1626" i="4"/>
  <c r="O1626" i="4"/>
  <c r="Q1626" i="4"/>
  <c r="S1626" i="4"/>
  <c r="U1626" i="4"/>
  <c r="B1627" i="4"/>
  <c r="F1627" i="4"/>
  <c r="I1627" i="4"/>
  <c r="M1627" i="4"/>
  <c r="O1627" i="4"/>
  <c r="Q1627" i="4"/>
  <c r="S1627" i="4"/>
  <c r="U1627" i="4"/>
  <c r="B1628" i="4"/>
  <c r="F1628" i="4"/>
  <c r="I1628" i="4"/>
  <c r="M1628" i="4"/>
  <c r="O1628" i="4"/>
  <c r="Q1628" i="4"/>
  <c r="S1628" i="4"/>
  <c r="U1628" i="4"/>
  <c r="B1629" i="4"/>
  <c r="F1629" i="4"/>
  <c r="I1629" i="4"/>
  <c r="M1629" i="4"/>
  <c r="O1629" i="4"/>
  <c r="Q1629" i="4"/>
  <c r="S1629" i="4"/>
  <c r="U1629" i="4"/>
  <c r="B1630" i="4"/>
  <c r="F1630" i="4"/>
  <c r="I1630" i="4"/>
  <c r="M1630" i="4"/>
  <c r="O1630" i="4"/>
  <c r="Q1630" i="4"/>
  <c r="S1630" i="4"/>
  <c r="U1630" i="4"/>
  <c r="B1631" i="4"/>
  <c r="F1631" i="4"/>
  <c r="I1631" i="4"/>
  <c r="M1631" i="4"/>
  <c r="O1631" i="4"/>
  <c r="Q1631" i="4"/>
  <c r="S1631" i="4"/>
  <c r="U1631" i="4"/>
  <c r="B1632" i="4"/>
  <c r="F1632" i="4"/>
  <c r="I1632" i="4"/>
  <c r="M1632" i="4"/>
  <c r="O1632" i="4"/>
  <c r="Q1632" i="4"/>
  <c r="S1632" i="4"/>
  <c r="U1632" i="4"/>
  <c r="B1633" i="4"/>
  <c r="F1633" i="4"/>
  <c r="I1633" i="4"/>
  <c r="M1633" i="4"/>
  <c r="O1633" i="4"/>
  <c r="Q1633" i="4"/>
  <c r="S1633" i="4"/>
  <c r="U1633" i="4"/>
  <c r="B1634" i="4"/>
  <c r="F1634" i="4"/>
  <c r="I1634" i="4"/>
  <c r="M1634" i="4"/>
  <c r="O1634" i="4"/>
  <c r="Q1634" i="4"/>
  <c r="S1634" i="4"/>
  <c r="U1634" i="4"/>
  <c r="B1635" i="4"/>
  <c r="F1635" i="4"/>
  <c r="I1635" i="4"/>
  <c r="M1635" i="4"/>
  <c r="O1635" i="4"/>
  <c r="Q1635" i="4"/>
  <c r="S1635" i="4"/>
  <c r="U1635" i="4"/>
  <c r="B1636" i="4"/>
  <c r="F1636" i="4"/>
  <c r="I1636" i="4"/>
  <c r="M1636" i="4"/>
  <c r="O1636" i="4"/>
  <c r="Q1636" i="4"/>
  <c r="S1636" i="4"/>
  <c r="U1636" i="4"/>
  <c r="B1637" i="4"/>
  <c r="F1637" i="4"/>
  <c r="I1637" i="4"/>
  <c r="M1637" i="4"/>
  <c r="O1637" i="4"/>
  <c r="Q1637" i="4"/>
  <c r="S1637" i="4"/>
  <c r="U1637" i="4"/>
  <c r="B1638" i="4"/>
  <c r="F1638" i="4"/>
  <c r="I1638" i="4"/>
  <c r="M1638" i="4"/>
  <c r="O1638" i="4"/>
  <c r="Q1638" i="4"/>
  <c r="S1638" i="4"/>
  <c r="U1638" i="4"/>
  <c r="B1639" i="4"/>
  <c r="F1639" i="4"/>
  <c r="I1639" i="4"/>
  <c r="M1639" i="4"/>
  <c r="O1639" i="4"/>
  <c r="Q1639" i="4"/>
  <c r="S1639" i="4"/>
  <c r="U1639" i="4"/>
  <c r="B1640" i="4"/>
  <c r="F1640" i="4"/>
  <c r="I1640" i="4"/>
  <c r="M1640" i="4"/>
  <c r="O1640" i="4"/>
  <c r="Q1640" i="4"/>
  <c r="S1640" i="4"/>
  <c r="U1640" i="4"/>
  <c r="B1641" i="4"/>
  <c r="F1641" i="4"/>
  <c r="I1641" i="4"/>
  <c r="M1641" i="4"/>
  <c r="O1641" i="4"/>
  <c r="Q1641" i="4"/>
  <c r="S1641" i="4"/>
  <c r="U1641" i="4"/>
  <c r="B1642" i="4"/>
  <c r="F1642" i="4"/>
  <c r="I1642" i="4"/>
  <c r="M1642" i="4"/>
  <c r="O1642" i="4"/>
  <c r="Q1642" i="4"/>
  <c r="S1642" i="4"/>
  <c r="U1642" i="4"/>
  <c r="B1643" i="4"/>
  <c r="F1643" i="4"/>
  <c r="I1643" i="4"/>
  <c r="M1643" i="4"/>
  <c r="O1643" i="4"/>
  <c r="Q1643" i="4"/>
  <c r="S1643" i="4"/>
  <c r="U1643" i="4"/>
  <c r="B1644" i="4"/>
  <c r="F1644" i="4"/>
  <c r="I1644" i="4"/>
  <c r="M1644" i="4"/>
  <c r="O1644" i="4"/>
  <c r="Q1644" i="4"/>
  <c r="S1644" i="4"/>
  <c r="U1644" i="4"/>
  <c r="B1645" i="4"/>
  <c r="F1645" i="4"/>
  <c r="I1645" i="4"/>
  <c r="M1645" i="4"/>
  <c r="O1645" i="4"/>
  <c r="Q1645" i="4"/>
  <c r="S1645" i="4"/>
  <c r="U1645" i="4"/>
  <c r="B1646" i="4"/>
  <c r="F1646" i="4"/>
  <c r="I1646" i="4"/>
  <c r="M1646" i="4"/>
  <c r="O1646" i="4"/>
  <c r="Q1646" i="4"/>
  <c r="S1646" i="4"/>
  <c r="U1646" i="4"/>
  <c r="B1647" i="4"/>
  <c r="F1647" i="4"/>
  <c r="I1647" i="4"/>
  <c r="M1647" i="4"/>
  <c r="O1647" i="4"/>
  <c r="Q1647" i="4"/>
  <c r="S1647" i="4"/>
  <c r="U1647" i="4"/>
  <c r="B1648" i="4"/>
  <c r="F1648" i="4"/>
  <c r="I1648" i="4"/>
  <c r="M1648" i="4"/>
  <c r="O1648" i="4"/>
  <c r="Q1648" i="4"/>
  <c r="S1648" i="4"/>
  <c r="U1648" i="4"/>
  <c r="B1649" i="4"/>
  <c r="F1649" i="4"/>
  <c r="I1649" i="4"/>
  <c r="M1649" i="4"/>
  <c r="O1649" i="4"/>
  <c r="Q1649" i="4"/>
  <c r="S1649" i="4"/>
  <c r="U1649" i="4"/>
  <c r="B1650" i="4"/>
  <c r="F1650" i="4"/>
  <c r="I1650" i="4"/>
  <c r="M1650" i="4"/>
  <c r="O1650" i="4"/>
  <c r="Q1650" i="4"/>
  <c r="S1650" i="4"/>
  <c r="U1650" i="4"/>
  <c r="B1651" i="4"/>
  <c r="F1651" i="4"/>
  <c r="I1651" i="4"/>
  <c r="M1651" i="4"/>
  <c r="O1651" i="4"/>
  <c r="Q1651" i="4"/>
  <c r="S1651" i="4"/>
  <c r="U1651" i="4"/>
  <c r="B1652" i="4"/>
  <c r="F1652" i="4"/>
  <c r="I1652" i="4"/>
  <c r="M1652" i="4"/>
  <c r="O1652" i="4"/>
  <c r="Q1652" i="4"/>
  <c r="S1652" i="4"/>
  <c r="U1652" i="4"/>
  <c r="B1653" i="4"/>
  <c r="F1653" i="4"/>
  <c r="I1653" i="4"/>
  <c r="M1653" i="4"/>
  <c r="O1653" i="4"/>
  <c r="Q1653" i="4"/>
  <c r="S1653" i="4"/>
  <c r="U1653" i="4"/>
  <c r="B1654" i="4"/>
  <c r="F1654" i="4"/>
  <c r="I1654" i="4"/>
  <c r="M1654" i="4"/>
  <c r="O1654" i="4"/>
  <c r="Q1654" i="4"/>
  <c r="S1654" i="4"/>
  <c r="U1654" i="4"/>
  <c r="B1655" i="4"/>
  <c r="F1655" i="4"/>
  <c r="I1655" i="4"/>
  <c r="M1655" i="4"/>
  <c r="O1655" i="4"/>
  <c r="Q1655" i="4"/>
  <c r="S1655" i="4"/>
  <c r="U1655" i="4"/>
  <c r="B1656" i="4"/>
  <c r="F1656" i="4"/>
  <c r="I1656" i="4"/>
  <c r="M1656" i="4"/>
  <c r="O1656" i="4"/>
  <c r="Q1656" i="4"/>
  <c r="S1656" i="4"/>
  <c r="U1656" i="4"/>
  <c r="B1657" i="4"/>
  <c r="F1657" i="4"/>
  <c r="I1657" i="4"/>
  <c r="M1657" i="4"/>
  <c r="O1657" i="4"/>
  <c r="Q1657" i="4"/>
  <c r="S1657" i="4"/>
  <c r="U1657" i="4"/>
  <c r="B1658" i="4"/>
  <c r="F1658" i="4"/>
  <c r="I1658" i="4"/>
  <c r="M1658" i="4"/>
  <c r="O1658" i="4"/>
  <c r="Q1658" i="4"/>
  <c r="S1658" i="4"/>
  <c r="U1658" i="4"/>
  <c r="B1659" i="4"/>
  <c r="F1659" i="4"/>
  <c r="I1659" i="4"/>
  <c r="M1659" i="4"/>
  <c r="O1659" i="4"/>
  <c r="Q1659" i="4"/>
  <c r="S1659" i="4"/>
  <c r="U1659" i="4"/>
  <c r="B1660" i="4"/>
  <c r="F1660" i="4"/>
  <c r="I1660" i="4"/>
  <c r="M1660" i="4"/>
  <c r="O1660" i="4"/>
  <c r="Q1660" i="4"/>
  <c r="S1660" i="4"/>
  <c r="U1660" i="4"/>
  <c r="B1661" i="4"/>
  <c r="F1661" i="4"/>
  <c r="I1661" i="4"/>
  <c r="M1661" i="4"/>
  <c r="O1661" i="4"/>
  <c r="Q1661" i="4"/>
  <c r="S1661" i="4"/>
  <c r="U1661" i="4"/>
  <c r="B1662" i="4"/>
  <c r="F1662" i="4"/>
  <c r="I1662" i="4"/>
  <c r="M1662" i="4"/>
  <c r="O1662" i="4"/>
  <c r="Q1662" i="4"/>
  <c r="S1662" i="4"/>
  <c r="U1662" i="4"/>
  <c r="B1663" i="4"/>
  <c r="F1663" i="4"/>
  <c r="I1663" i="4"/>
  <c r="M1663" i="4"/>
  <c r="O1663" i="4"/>
  <c r="Q1663" i="4"/>
  <c r="S1663" i="4"/>
  <c r="U1663" i="4"/>
  <c r="B1664" i="4"/>
  <c r="F1664" i="4"/>
  <c r="I1664" i="4"/>
  <c r="M1664" i="4"/>
  <c r="O1664" i="4"/>
  <c r="Q1664" i="4"/>
  <c r="S1664" i="4"/>
  <c r="U1664" i="4"/>
  <c r="B1665" i="4"/>
  <c r="F1665" i="4"/>
  <c r="I1665" i="4"/>
  <c r="M1665" i="4"/>
  <c r="O1665" i="4"/>
  <c r="Q1665" i="4"/>
  <c r="S1665" i="4"/>
  <c r="U1665" i="4"/>
  <c r="B1666" i="4"/>
  <c r="F1666" i="4"/>
  <c r="I1666" i="4"/>
  <c r="M1666" i="4"/>
  <c r="O1666" i="4"/>
  <c r="Q1666" i="4"/>
  <c r="S1666" i="4"/>
  <c r="U1666" i="4"/>
  <c r="B1667" i="4"/>
  <c r="F1667" i="4"/>
  <c r="I1667" i="4"/>
  <c r="M1667" i="4"/>
  <c r="O1667" i="4"/>
  <c r="Q1667" i="4"/>
  <c r="S1667" i="4"/>
  <c r="U1667" i="4"/>
  <c r="B1668" i="4"/>
  <c r="F1668" i="4"/>
  <c r="I1668" i="4"/>
  <c r="M1668" i="4"/>
  <c r="O1668" i="4"/>
  <c r="Q1668" i="4"/>
  <c r="S1668" i="4"/>
  <c r="U1668" i="4"/>
  <c r="B1669" i="4"/>
  <c r="F1669" i="4"/>
  <c r="I1669" i="4"/>
  <c r="M1669" i="4"/>
  <c r="O1669" i="4"/>
  <c r="Q1669" i="4"/>
  <c r="S1669" i="4"/>
  <c r="U1669" i="4"/>
  <c r="B1670" i="4"/>
  <c r="F1670" i="4"/>
  <c r="I1670" i="4"/>
  <c r="M1670" i="4"/>
  <c r="O1670" i="4"/>
  <c r="Q1670" i="4"/>
  <c r="S1670" i="4"/>
  <c r="U1670" i="4"/>
  <c r="B1671" i="4"/>
  <c r="F1671" i="4"/>
  <c r="I1671" i="4"/>
  <c r="M1671" i="4"/>
  <c r="O1671" i="4"/>
  <c r="Q1671" i="4"/>
  <c r="S1671" i="4"/>
  <c r="U1671" i="4"/>
  <c r="B1672" i="4"/>
  <c r="F1672" i="4"/>
  <c r="I1672" i="4"/>
  <c r="M1672" i="4"/>
  <c r="O1672" i="4"/>
  <c r="Q1672" i="4"/>
  <c r="S1672" i="4"/>
  <c r="U1672" i="4"/>
  <c r="B1673" i="4"/>
  <c r="F1673" i="4"/>
  <c r="I1673" i="4"/>
  <c r="M1673" i="4"/>
  <c r="O1673" i="4"/>
  <c r="Q1673" i="4"/>
  <c r="S1673" i="4"/>
  <c r="U1673" i="4"/>
  <c r="B1674" i="4"/>
  <c r="F1674" i="4"/>
  <c r="I1674" i="4"/>
  <c r="M1674" i="4"/>
  <c r="O1674" i="4"/>
  <c r="Q1674" i="4"/>
  <c r="S1674" i="4"/>
  <c r="U1674" i="4"/>
  <c r="B1675" i="4"/>
  <c r="F1675" i="4"/>
  <c r="I1675" i="4"/>
  <c r="M1675" i="4"/>
  <c r="O1675" i="4"/>
  <c r="Q1675" i="4"/>
  <c r="S1675" i="4"/>
  <c r="U1675" i="4"/>
  <c r="B1676" i="4"/>
  <c r="F1676" i="4"/>
  <c r="I1676" i="4"/>
  <c r="M1676" i="4"/>
  <c r="O1676" i="4"/>
  <c r="Q1676" i="4"/>
  <c r="S1676" i="4"/>
  <c r="U1676" i="4"/>
  <c r="B1677" i="4"/>
  <c r="F1677" i="4"/>
  <c r="I1677" i="4"/>
  <c r="M1677" i="4"/>
  <c r="O1677" i="4"/>
  <c r="Q1677" i="4"/>
  <c r="S1677" i="4"/>
  <c r="U1677" i="4"/>
  <c r="B1678" i="4"/>
  <c r="F1678" i="4"/>
  <c r="I1678" i="4"/>
  <c r="M1678" i="4"/>
  <c r="O1678" i="4"/>
  <c r="Q1678" i="4"/>
  <c r="S1678" i="4"/>
  <c r="U1678" i="4"/>
  <c r="B1679" i="4"/>
  <c r="F1679" i="4"/>
  <c r="I1679" i="4"/>
  <c r="M1679" i="4"/>
  <c r="O1679" i="4"/>
  <c r="Q1679" i="4"/>
  <c r="S1679" i="4"/>
  <c r="U1679" i="4"/>
  <c r="B1680" i="4"/>
  <c r="F1680" i="4"/>
  <c r="I1680" i="4"/>
  <c r="M1680" i="4"/>
  <c r="O1680" i="4"/>
  <c r="Q1680" i="4"/>
  <c r="S1680" i="4"/>
  <c r="U1680" i="4"/>
  <c r="B1681" i="4"/>
  <c r="F1681" i="4"/>
  <c r="I1681" i="4"/>
  <c r="M1681" i="4"/>
  <c r="O1681" i="4"/>
  <c r="Q1681" i="4"/>
  <c r="S1681" i="4"/>
  <c r="U1681" i="4"/>
  <c r="B1682" i="4"/>
  <c r="F1682" i="4"/>
  <c r="I1682" i="4"/>
  <c r="M1682" i="4"/>
  <c r="O1682" i="4"/>
  <c r="Q1682" i="4"/>
  <c r="S1682" i="4"/>
  <c r="U1682" i="4"/>
  <c r="B1683" i="4"/>
  <c r="F1683" i="4"/>
  <c r="I1683" i="4"/>
  <c r="M1683" i="4"/>
  <c r="O1683" i="4"/>
  <c r="Q1683" i="4"/>
  <c r="S1683" i="4"/>
  <c r="U1683" i="4"/>
  <c r="B1684" i="4"/>
  <c r="F1684" i="4"/>
  <c r="I1684" i="4"/>
  <c r="M1684" i="4"/>
  <c r="O1684" i="4"/>
  <c r="Q1684" i="4"/>
  <c r="S1684" i="4"/>
  <c r="U1684" i="4"/>
  <c r="B1685" i="4"/>
  <c r="F1685" i="4"/>
  <c r="I1685" i="4"/>
  <c r="M1685" i="4"/>
  <c r="O1685" i="4"/>
  <c r="Q1685" i="4"/>
  <c r="S1685" i="4"/>
  <c r="U1685" i="4"/>
  <c r="B1686" i="4"/>
  <c r="F1686" i="4"/>
  <c r="I1686" i="4"/>
  <c r="M1686" i="4"/>
  <c r="O1686" i="4"/>
  <c r="Q1686" i="4"/>
  <c r="S1686" i="4"/>
  <c r="U1686" i="4"/>
  <c r="B1687" i="4"/>
  <c r="F1687" i="4"/>
  <c r="I1687" i="4"/>
  <c r="M1687" i="4"/>
  <c r="O1687" i="4"/>
  <c r="Q1687" i="4"/>
  <c r="S1687" i="4"/>
  <c r="U1687" i="4"/>
  <c r="B1688" i="4"/>
  <c r="F1688" i="4"/>
  <c r="I1688" i="4"/>
  <c r="M1688" i="4"/>
  <c r="O1688" i="4"/>
  <c r="Q1688" i="4"/>
  <c r="S1688" i="4"/>
  <c r="U1688" i="4"/>
  <c r="B1689" i="4"/>
  <c r="F1689" i="4"/>
  <c r="I1689" i="4"/>
  <c r="M1689" i="4"/>
  <c r="O1689" i="4"/>
  <c r="Q1689" i="4"/>
  <c r="S1689" i="4"/>
  <c r="U1689" i="4"/>
  <c r="B1690" i="4"/>
  <c r="F1690" i="4"/>
  <c r="I1690" i="4"/>
  <c r="M1690" i="4"/>
  <c r="O1690" i="4"/>
  <c r="Q1690" i="4"/>
  <c r="S1690" i="4"/>
  <c r="U1690" i="4"/>
  <c r="B1691" i="4"/>
  <c r="F1691" i="4"/>
  <c r="I1691" i="4"/>
  <c r="M1691" i="4"/>
  <c r="O1691" i="4"/>
  <c r="Q1691" i="4"/>
  <c r="S1691" i="4"/>
  <c r="U1691" i="4"/>
  <c r="B1692" i="4"/>
  <c r="F1692" i="4"/>
  <c r="I1692" i="4"/>
  <c r="M1692" i="4"/>
  <c r="O1692" i="4"/>
  <c r="Q1692" i="4"/>
  <c r="S1692" i="4"/>
  <c r="U1692" i="4"/>
  <c r="B1693" i="4"/>
  <c r="F1693" i="4"/>
  <c r="I1693" i="4"/>
  <c r="M1693" i="4"/>
  <c r="O1693" i="4"/>
  <c r="Q1693" i="4"/>
  <c r="S1693" i="4"/>
  <c r="U1693" i="4"/>
  <c r="B1694" i="4"/>
  <c r="F1694" i="4"/>
  <c r="I1694" i="4"/>
  <c r="M1694" i="4"/>
  <c r="O1694" i="4"/>
  <c r="Q1694" i="4"/>
  <c r="S1694" i="4"/>
  <c r="U1694" i="4"/>
  <c r="B1695" i="4"/>
  <c r="F1695" i="4"/>
  <c r="I1695" i="4"/>
  <c r="M1695" i="4"/>
  <c r="O1695" i="4"/>
  <c r="Q1695" i="4"/>
  <c r="S1695" i="4"/>
  <c r="U1695" i="4"/>
  <c r="B1696" i="4"/>
  <c r="F1696" i="4"/>
  <c r="I1696" i="4"/>
  <c r="M1696" i="4"/>
  <c r="O1696" i="4"/>
  <c r="Q1696" i="4"/>
  <c r="S1696" i="4"/>
  <c r="U1696" i="4"/>
  <c r="B1697" i="4"/>
  <c r="F1697" i="4"/>
  <c r="I1697" i="4"/>
  <c r="M1697" i="4"/>
  <c r="O1697" i="4"/>
  <c r="Q1697" i="4"/>
  <c r="S1697" i="4"/>
  <c r="U1697" i="4"/>
  <c r="B1698" i="4"/>
  <c r="F1698" i="4"/>
  <c r="I1698" i="4"/>
  <c r="M1698" i="4"/>
  <c r="O1698" i="4"/>
  <c r="Q1698" i="4"/>
  <c r="S1698" i="4"/>
  <c r="U1698" i="4"/>
  <c r="B1699" i="4"/>
  <c r="F1699" i="4"/>
  <c r="I1699" i="4"/>
  <c r="M1699" i="4"/>
  <c r="O1699" i="4"/>
  <c r="Q1699" i="4"/>
  <c r="S1699" i="4"/>
  <c r="U1699" i="4"/>
  <c r="B1700" i="4"/>
  <c r="F1700" i="4"/>
  <c r="I1700" i="4"/>
  <c r="M1700" i="4"/>
  <c r="O1700" i="4"/>
  <c r="Q1700" i="4"/>
  <c r="S1700" i="4"/>
  <c r="U1700" i="4"/>
  <c r="B1701" i="4"/>
  <c r="F1701" i="4"/>
  <c r="I1701" i="4"/>
  <c r="M1701" i="4"/>
  <c r="O1701" i="4"/>
  <c r="Q1701" i="4"/>
  <c r="S1701" i="4"/>
  <c r="U1701" i="4"/>
  <c r="B1702" i="4"/>
  <c r="F1702" i="4"/>
  <c r="I1702" i="4"/>
  <c r="M1702" i="4"/>
  <c r="O1702" i="4"/>
  <c r="Q1702" i="4"/>
  <c r="S1702" i="4"/>
  <c r="U1702" i="4"/>
  <c r="B1703" i="4"/>
  <c r="F1703" i="4"/>
  <c r="I1703" i="4"/>
  <c r="M1703" i="4"/>
  <c r="O1703" i="4"/>
  <c r="Q1703" i="4"/>
  <c r="S1703" i="4"/>
  <c r="U1703" i="4"/>
  <c r="B1704" i="4"/>
  <c r="F1704" i="4"/>
  <c r="I1704" i="4"/>
  <c r="M1704" i="4"/>
  <c r="O1704" i="4"/>
  <c r="Q1704" i="4"/>
  <c r="S1704" i="4"/>
  <c r="U1704" i="4"/>
  <c r="B1705" i="4"/>
  <c r="F1705" i="4"/>
  <c r="I1705" i="4"/>
  <c r="M1705" i="4"/>
  <c r="O1705" i="4"/>
  <c r="Q1705" i="4"/>
  <c r="S1705" i="4"/>
  <c r="U1705" i="4"/>
  <c r="B1706" i="4"/>
  <c r="F1706" i="4"/>
  <c r="I1706" i="4"/>
  <c r="M1706" i="4"/>
  <c r="O1706" i="4"/>
  <c r="Q1706" i="4"/>
  <c r="S1706" i="4"/>
  <c r="U1706" i="4"/>
  <c r="B1707" i="4"/>
  <c r="F1707" i="4"/>
  <c r="I1707" i="4"/>
  <c r="M1707" i="4"/>
  <c r="O1707" i="4"/>
  <c r="Q1707" i="4"/>
  <c r="S1707" i="4"/>
  <c r="U1707" i="4"/>
  <c r="B1708" i="4"/>
  <c r="F1708" i="4"/>
  <c r="I1708" i="4"/>
  <c r="M1708" i="4"/>
  <c r="O1708" i="4"/>
  <c r="Q1708" i="4"/>
  <c r="S1708" i="4"/>
  <c r="U1708" i="4"/>
  <c r="B1709" i="4"/>
  <c r="F1709" i="4"/>
  <c r="I1709" i="4"/>
  <c r="M1709" i="4"/>
  <c r="O1709" i="4"/>
  <c r="Q1709" i="4"/>
  <c r="S1709" i="4"/>
  <c r="U1709" i="4"/>
  <c r="B1710" i="4"/>
  <c r="F1710" i="4"/>
  <c r="I1710" i="4"/>
  <c r="M1710" i="4"/>
  <c r="O1710" i="4"/>
  <c r="Q1710" i="4"/>
  <c r="S1710" i="4"/>
  <c r="U1710" i="4"/>
  <c r="B1711" i="4"/>
  <c r="F1711" i="4"/>
  <c r="I1711" i="4"/>
  <c r="M1711" i="4"/>
  <c r="O1711" i="4"/>
  <c r="Q1711" i="4"/>
  <c r="S1711" i="4"/>
  <c r="U1711" i="4"/>
  <c r="B1712" i="4"/>
  <c r="F1712" i="4"/>
  <c r="I1712" i="4"/>
  <c r="M1712" i="4"/>
  <c r="O1712" i="4"/>
  <c r="Q1712" i="4"/>
  <c r="S1712" i="4"/>
  <c r="U1712" i="4"/>
  <c r="B1713" i="4"/>
  <c r="F1713" i="4"/>
  <c r="I1713" i="4"/>
  <c r="M1713" i="4"/>
  <c r="O1713" i="4"/>
  <c r="Q1713" i="4"/>
  <c r="S1713" i="4"/>
  <c r="U1713" i="4"/>
  <c r="B1714" i="4"/>
  <c r="F1714" i="4"/>
  <c r="I1714" i="4"/>
  <c r="M1714" i="4"/>
  <c r="O1714" i="4"/>
  <c r="Q1714" i="4"/>
  <c r="S1714" i="4"/>
  <c r="U1714" i="4"/>
  <c r="B1715" i="4"/>
  <c r="F1715" i="4"/>
  <c r="I1715" i="4"/>
  <c r="M1715" i="4"/>
  <c r="O1715" i="4"/>
  <c r="Q1715" i="4"/>
  <c r="S1715" i="4"/>
  <c r="U1715" i="4"/>
  <c r="B1716" i="4"/>
  <c r="F1716" i="4"/>
  <c r="I1716" i="4"/>
  <c r="M1716" i="4"/>
  <c r="O1716" i="4"/>
  <c r="Q1716" i="4"/>
  <c r="S1716" i="4"/>
  <c r="U1716" i="4"/>
  <c r="B1717" i="4"/>
  <c r="F1717" i="4"/>
  <c r="I1717" i="4"/>
  <c r="M1717" i="4"/>
  <c r="O1717" i="4"/>
  <c r="Q1717" i="4"/>
  <c r="S1717" i="4"/>
  <c r="U1717" i="4"/>
  <c r="B1718" i="4"/>
  <c r="F1718" i="4"/>
  <c r="I1718" i="4"/>
  <c r="M1718" i="4"/>
  <c r="O1718" i="4"/>
  <c r="Q1718" i="4"/>
  <c r="S1718" i="4"/>
  <c r="U1718" i="4"/>
  <c r="B1719" i="4"/>
  <c r="F1719" i="4"/>
  <c r="I1719" i="4"/>
  <c r="M1719" i="4"/>
  <c r="O1719" i="4"/>
  <c r="Q1719" i="4"/>
  <c r="S1719" i="4"/>
  <c r="U1719" i="4"/>
  <c r="B1720" i="4"/>
  <c r="F1720" i="4"/>
  <c r="I1720" i="4"/>
  <c r="M1720" i="4"/>
  <c r="O1720" i="4"/>
  <c r="Q1720" i="4"/>
  <c r="S1720" i="4"/>
  <c r="U1720" i="4"/>
  <c r="B1721" i="4"/>
  <c r="F1721" i="4"/>
  <c r="I1721" i="4"/>
  <c r="M1721" i="4"/>
  <c r="O1721" i="4"/>
  <c r="Q1721" i="4"/>
  <c r="S1721" i="4"/>
  <c r="U1721" i="4"/>
  <c r="B1722" i="4"/>
  <c r="F1722" i="4"/>
  <c r="I1722" i="4"/>
  <c r="M1722" i="4"/>
  <c r="O1722" i="4"/>
  <c r="Q1722" i="4"/>
  <c r="S1722" i="4"/>
  <c r="U1722" i="4"/>
  <c r="B1723" i="4"/>
  <c r="F1723" i="4"/>
  <c r="I1723" i="4"/>
  <c r="M1723" i="4"/>
  <c r="O1723" i="4"/>
  <c r="Q1723" i="4"/>
  <c r="S1723" i="4"/>
  <c r="U1723" i="4"/>
  <c r="B1724" i="4"/>
  <c r="F1724" i="4"/>
  <c r="I1724" i="4"/>
  <c r="M1724" i="4"/>
  <c r="O1724" i="4"/>
  <c r="Q1724" i="4"/>
  <c r="S1724" i="4"/>
  <c r="U1724" i="4"/>
  <c r="B1725" i="4"/>
  <c r="F1725" i="4"/>
  <c r="I1725" i="4"/>
  <c r="M1725" i="4"/>
  <c r="O1725" i="4"/>
  <c r="Q1725" i="4"/>
  <c r="S1725" i="4"/>
  <c r="U1725" i="4"/>
  <c r="B1726" i="4"/>
  <c r="F1726" i="4"/>
  <c r="I1726" i="4"/>
  <c r="M1726" i="4"/>
  <c r="O1726" i="4"/>
  <c r="Q1726" i="4"/>
  <c r="S1726" i="4"/>
  <c r="U1726" i="4"/>
  <c r="B1727" i="4"/>
  <c r="F1727" i="4"/>
  <c r="I1727" i="4"/>
  <c r="M1727" i="4"/>
  <c r="O1727" i="4"/>
  <c r="Q1727" i="4"/>
  <c r="S1727" i="4"/>
  <c r="U1727" i="4"/>
  <c r="B1728" i="4"/>
  <c r="F1728" i="4"/>
  <c r="I1728" i="4"/>
  <c r="M1728" i="4"/>
  <c r="O1728" i="4"/>
  <c r="Q1728" i="4"/>
  <c r="S1728" i="4"/>
  <c r="U1728" i="4"/>
  <c r="B1729" i="4"/>
  <c r="F1729" i="4"/>
  <c r="I1729" i="4"/>
  <c r="M1729" i="4"/>
  <c r="O1729" i="4"/>
  <c r="Q1729" i="4"/>
  <c r="S1729" i="4"/>
  <c r="U1729" i="4"/>
  <c r="B1730" i="4"/>
  <c r="F1730" i="4"/>
  <c r="I1730" i="4"/>
  <c r="M1730" i="4"/>
  <c r="O1730" i="4"/>
  <c r="Q1730" i="4"/>
  <c r="S1730" i="4"/>
  <c r="U1730" i="4"/>
  <c r="B1731" i="4"/>
  <c r="F1731" i="4"/>
  <c r="I1731" i="4"/>
  <c r="M1731" i="4"/>
  <c r="O1731" i="4"/>
  <c r="Q1731" i="4"/>
  <c r="S1731" i="4"/>
  <c r="U1731" i="4"/>
  <c r="B1732" i="4"/>
  <c r="F1732" i="4"/>
  <c r="I1732" i="4"/>
  <c r="M1732" i="4"/>
  <c r="O1732" i="4"/>
  <c r="Q1732" i="4"/>
  <c r="S1732" i="4"/>
  <c r="U1732" i="4"/>
  <c r="B1733" i="4"/>
  <c r="F1733" i="4"/>
  <c r="I1733" i="4"/>
  <c r="M1733" i="4"/>
  <c r="O1733" i="4"/>
  <c r="Q1733" i="4"/>
  <c r="S1733" i="4"/>
  <c r="U1733" i="4"/>
  <c r="B1734" i="4"/>
  <c r="F1734" i="4"/>
  <c r="I1734" i="4"/>
  <c r="M1734" i="4"/>
  <c r="O1734" i="4"/>
  <c r="Q1734" i="4"/>
  <c r="S1734" i="4"/>
  <c r="U1734" i="4"/>
  <c r="B1735" i="4"/>
  <c r="F1735" i="4"/>
  <c r="I1735" i="4"/>
  <c r="M1735" i="4"/>
  <c r="O1735" i="4"/>
  <c r="Q1735" i="4"/>
  <c r="S1735" i="4"/>
  <c r="U1735" i="4"/>
  <c r="B1736" i="4"/>
  <c r="F1736" i="4"/>
  <c r="I1736" i="4"/>
  <c r="M1736" i="4"/>
  <c r="O1736" i="4"/>
  <c r="Q1736" i="4"/>
  <c r="S1736" i="4"/>
  <c r="U1736" i="4"/>
  <c r="B1737" i="4"/>
  <c r="F1737" i="4"/>
  <c r="I1737" i="4"/>
  <c r="M1737" i="4"/>
  <c r="O1737" i="4"/>
  <c r="Q1737" i="4"/>
  <c r="S1737" i="4"/>
  <c r="U1737" i="4"/>
  <c r="B1738" i="4"/>
  <c r="F1738" i="4"/>
  <c r="I1738" i="4"/>
  <c r="M1738" i="4"/>
  <c r="O1738" i="4"/>
  <c r="Q1738" i="4"/>
  <c r="S1738" i="4"/>
  <c r="U1738" i="4"/>
  <c r="B1739" i="4"/>
  <c r="F1739" i="4"/>
  <c r="I1739" i="4"/>
  <c r="M1739" i="4"/>
  <c r="O1739" i="4"/>
  <c r="Q1739" i="4"/>
  <c r="S1739" i="4"/>
  <c r="U1739" i="4"/>
  <c r="B1740" i="4"/>
  <c r="F1740" i="4"/>
  <c r="I1740" i="4"/>
  <c r="M1740" i="4"/>
  <c r="O1740" i="4"/>
  <c r="Q1740" i="4"/>
  <c r="S1740" i="4"/>
  <c r="U1740" i="4"/>
  <c r="B1741" i="4"/>
  <c r="F1741" i="4"/>
  <c r="I1741" i="4"/>
  <c r="M1741" i="4"/>
  <c r="O1741" i="4"/>
  <c r="Q1741" i="4"/>
  <c r="S1741" i="4"/>
  <c r="U1741" i="4"/>
  <c r="B1742" i="4"/>
  <c r="F1742" i="4"/>
  <c r="I1742" i="4"/>
  <c r="M1742" i="4"/>
  <c r="O1742" i="4"/>
  <c r="Q1742" i="4"/>
  <c r="S1742" i="4"/>
  <c r="U1742" i="4"/>
  <c r="B1743" i="4"/>
  <c r="F1743" i="4"/>
  <c r="I1743" i="4"/>
  <c r="M1743" i="4"/>
  <c r="O1743" i="4"/>
  <c r="Q1743" i="4"/>
  <c r="S1743" i="4"/>
  <c r="U1743" i="4"/>
  <c r="B1744" i="4"/>
  <c r="F1744" i="4"/>
  <c r="I1744" i="4"/>
  <c r="M1744" i="4"/>
  <c r="O1744" i="4"/>
  <c r="Q1744" i="4"/>
  <c r="S1744" i="4"/>
  <c r="U1744" i="4"/>
  <c r="B1745" i="4"/>
  <c r="F1745" i="4"/>
  <c r="I1745" i="4"/>
  <c r="M1745" i="4"/>
  <c r="O1745" i="4"/>
  <c r="Q1745" i="4"/>
  <c r="S1745" i="4"/>
  <c r="U1745" i="4"/>
  <c r="B1746" i="4"/>
  <c r="F1746" i="4"/>
  <c r="I1746" i="4"/>
  <c r="M1746" i="4"/>
  <c r="O1746" i="4"/>
  <c r="Q1746" i="4"/>
  <c r="S1746" i="4"/>
  <c r="U1746" i="4"/>
  <c r="B1747" i="4"/>
  <c r="F1747" i="4"/>
  <c r="I1747" i="4"/>
  <c r="M1747" i="4"/>
  <c r="O1747" i="4"/>
  <c r="Q1747" i="4"/>
  <c r="S1747" i="4"/>
  <c r="U1747" i="4"/>
  <c r="B1748" i="4"/>
  <c r="F1748" i="4"/>
  <c r="I1748" i="4"/>
  <c r="M1748" i="4"/>
  <c r="O1748" i="4"/>
  <c r="Q1748" i="4"/>
  <c r="S1748" i="4"/>
  <c r="U1748" i="4"/>
  <c r="B1749" i="4"/>
  <c r="F1749" i="4"/>
  <c r="I1749" i="4"/>
  <c r="M1749" i="4"/>
  <c r="O1749" i="4"/>
  <c r="Q1749" i="4"/>
  <c r="S1749" i="4"/>
  <c r="U1749" i="4"/>
  <c r="B1750" i="4"/>
  <c r="F1750" i="4"/>
  <c r="I1750" i="4"/>
  <c r="M1750" i="4"/>
  <c r="O1750" i="4"/>
  <c r="Q1750" i="4"/>
  <c r="S1750" i="4"/>
  <c r="U1750" i="4"/>
  <c r="B1751" i="4"/>
  <c r="F1751" i="4"/>
  <c r="I1751" i="4"/>
  <c r="M1751" i="4"/>
  <c r="O1751" i="4"/>
  <c r="Q1751" i="4"/>
  <c r="S1751" i="4"/>
  <c r="U1751" i="4"/>
  <c r="B1752" i="4"/>
  <c r="F1752" i="4"/>
  <c r="I1752" i="4"/>
  <c r="M1752" i="4"/>
  <c r="O1752" i="4"/>
  <c r="Q1752" i="4"/>
  <c r="S1752" i="4"/>
  <c r="U1752" i="4"/>
  <c r="B1753" i="4"/>
  <c r="F1753" i="4"/>
  <c r="I1753" i="4"/>
  <c r="M1753" i="4"/>
  <c r="O1753" i="4"/>
  <c r="Q1753" i="4"/>
  <c r="S1753" i="4"/>
  <c r="U1753" i="4"/>
  <c r="B1754" i="4"/>
  <c r="F1754" i="4"/>
  <c r="I1754" i="4"/>
  <c r="M1754" i="4"/>
  <c r="O1754" i="4"/>
  <c r="Q1754" i="4"/>
  <c r="S1754" i="4"/>
  <c r="U1754" i="4"/>
  <c r="B1755" i="4"/>
  <c r="F1755" i="4"/>
  <c r="I1755" i="4"/>
  <c r="M1755" i="4"/>
  <c r="O1755" i="4"/>
  <c r="Q1755" i="4"/>
  <c r="S1755" i="4"/>
  <c r="U1755" i="4"/>
  <c r="B1756" i="4"/>
  <c r="F1756" i="4"/>
  <c r="I1756" i="4"/>
  <c r="M1756" i="4"/>
  <c r="O1756" i="4"/>
  <c r="Q1756" i="4"/>
  <c r="S1756" i="4"/>
  <c r="U1756" i="4"/>
  <c r="B1757" i="4"/>
  <c r="F1757" i="4"/>
  <c r="I1757" i="4"/>
  <c r="M1757" i="4"/>
  <c r="O1757" i="4"/>
  <c r="Q1757" i="4"/>
  <c r="S1757" i="4"/>
  <c r="U1757" i="4"/>
  <c r="B1758" i="4"/>
  <c r="F1758" i="4"/>
  <c r="I1758" i="4"/>
  <c r="M1758" i="4"/>
  <c r="O1758" i="4"/>
  <c r="Q1758" i="4"/>
  <c r="S1758" i="4"/>
  <c r="U1758" i="4"/>
  <c r="B1759" i="4"/>
  <c r="F1759" i="4"/>
  <c r="I1759" i="4"/>
  <c r="M1759" i="4"/>
  <c r="O1759" i="4"/>
  <c r="Q1759" i="4"/>
  <c r="S1759" i="4"/>
  <c r="U1759" i="4"/>
  <c r="B1760" i="4"/>
  <c r="F1760" i="4"/>
  <c r="I1760" i="4"/>
  <c r="M1760" i="4"/>
  <c r="O1760" i="4"/>
  <c r="Q1760" i="4"/>
  <c r="S1760" i="4"/>
  <c r="U1760" i="4"/>
  <c r="B1761" i="4"/>
  <c r="F1761" i="4"/>
  <c r="I1761" i="4"/>
  <c r="M1761" i="4"/>
  <c r="O1761" i="4"/>
  <c r="Q1761" i="4"/>
  <c r="S1761" i="4"/>
  <c r="U1761" i="4"/>
  <c r="B1762" i="4"/>
  <c r="F1762" i="4"/>
  <c r="I1762" i="4"/>
  <c r="M1762" i="4"/>
  <c r="O1762" i="4"/>
  <c r="Q1762" i="4"/>
  <c r="S1762" i="4"/>
  <c r="U1762" i="4"/>
  <c r="B1763" i="4"/>
  <c r="F1763" i="4"/>
  <c r="I1763" i="4"/>
  <c r="M1763" i="4"/>
  <c r="O1763" i="4"/>
  <c r="Q1763" i="4"/>
  <c r="S1763" i="4"/>
  <c r="U1763" i="4"/>
  <c r="B1764" i="4"/>
  <c r="F1764" i="4"/>
  <c r="I1764" i="4"/>
  <c r="M1764" i="4"/>
  <c r="O1764" i="4"/>
  <c r="Q1764" i="4"/>
  <c r="S1764" i="4"/>
  <c r="U1764" i="4"/>
  <c r="B1765" i="4"/>
  <c r="F1765" i="4"/>
  <c r="I1765" i="4"/>
  <c r="M1765" i="4"/>
  <c r="O1765" i="4"/>
  <c r="Q1765" i="4"/>
  <c r="S1765" i="4"/>
  <c r="U1765" i="4"/>
  <c r="B1766" i="4"/>
  <c r="F1766" i="4"/>
  <c r="I1766" i="4"/>
  <c r="M1766" i="4"/>
  <c r="O1766" i="4"/>
  <c r="Q1766" i="4"/>
  <c r="S1766" i="4"/>
  <c r="U1766" i="4"/>
  <c r="B1767" i="4"/>
  <c r="F1767" i="4"/>
  <c r="I1767" i="4"/>
  <c r="M1767" i="4"/>
  <c r="O1767" i="4"/>
  <c r="Q1767" i="4"/>
  <c r="S1767" i="4"/>
  <c r="U1767" i="4"/>
  <c r="B1768" i="4"/>
  <c r="F1768" i="4"/>
  <c r="I1768" i="4"/>
  <c r="M1768" i="4"/>
  <c r="O1768" i="4"/>
  <c r="Q1768" i="4"/>
  <c r="S1768" i="4"/>
  <c r="U1768" i="4"/>
  <c r="B1769" i="4"/>
  <c r="F1769" i="4"/>
  <c r="I1769" i="4"/>
  <c r="M1769" i="4"/>
  <c r="O1769" i="4"/>
  <c r="Q1769" i="4"/>
  <c r="S1769" i="4"/>
  <c r="U1769" i="4"/>
  <c r="B1770" i="4"/>
  <c r="F1770" i="4"/>
  <c r="I1770" i="4"/>
  <c r="M1770" i="4"/>
  <c r="O1770" i="4"/>
  <c r="Q1770" i="4"/>
  <c r="S1770" i="4"/>
  <c r="U1770" i="4"/>
  <c r="B1771" i="4"/>
  <c r="F1771" i="4"/>
  <c r="I1771" i="4"/>
  <c r="M1771" i="4"/>
  <c r="O1771" i="4"/>
  <c r="Q1771" i="4"/>
  <c r="S1771" i="4"/>
  <c r="U1771" i="4"/>
  <c r="B1772" i="4"/>
  <c r="F1772" i="4"/>
  <c r="I1772" i="4"/>
  <c r="M1772" i="4"/>
  <c r="O1772" i="4"/>
  <c r="Q1772" i="4"/>
  <c r="S1772" i="4"/>
  <c r="U1772" i="4"/>
  <c r="B1773" i="4"/>
  <c r="F1773" i="4"/>
  <c r="I1773" i="4"/>
  <c r="M1773" i="4"/>
  <c r="O1773" i="4"/>
  <c r="Q1773" i="4"/>
  <c r="S1773" i="4"/>
  <c r="U1773" i="4"/>
  <c r="B1774" i="4"/>
  <c r="F1774" i="4"/>
  <c r="I1774" i="4"/>
  <c r="M1774" i="4"/>
  <c r="O1774" i="4"/>
  <c r="Q1774" i="4"/>
  <c r="S1774" i="4"/>
  <c r="U1774" i="4"/>
  <c r="B1775" i="4"/>
  <c r="F1775" i="4"/>
  <c r="I1775" i="4"/>
  <c r="M1775" i="4"/>
  <c r="O1775" i="4"/>
  <c r="Q1775" i="4"/>
  <c r="S1775" i="4"/>
  <c r="U1775" i="4"/>
  <c r="B1776" i="4"/>
  <c r="F1776" i="4"/>
  <c r="I1776" i="4"/>
  <c r="M1776" i="4"/>
  <c r="O1776" i="4"/>
  <c r="Q1776" i="4"/>
  <c r="S1776" i="4"/>
  <c r="U1776" i="4"/>
  <c r="B1777" i="4"/>
  <c r="F1777" i="4"/>
  <c r="I1777" i="4"/>
  <c r="M1777" i="4"/>
  <c r="O1777" i="4"/>
  <c r="Q1777" i="4"/>
  <c r="S1777" i="4"/>
  <c r="U1777" i="4"/>
  <c r="B1778" i="4"/>
  <c r="F1778" i="4"/>
  <c r="I1778" i="4"/>
  <c r="M1778" i="4"/>
  <c r="O1778" i="4"/>
  <c r="Q1778" i="4"/>
  <c r="S1778" i="4"/>
  <c r="U1778" i="4"/>
  <c r="B1779" i="4"/>
  <c r="F1779" i="4"/>
  <c r="I1779" i="4"/>
  <c r="M1779" i="4"/>
  <c r="O1779" i="4"/>
  <c r="Q1779" i="4"/>
  <c r="S1779" i="4"/>
  <c r="U1779" i="4"/>
  <c r="B1780" i="4"/>
  <c r="F1780" i="4"/>
  <c r="I1780" i="4"/>
  <c r="M1780" i="4"/>
  <c r="O1780" i="4"/>
  <c r="Q1780" i="4"/>
  <c r="S1780" i="4"/>
  <c r="U1780" i="4"/>
  <c r="B1781" i="4"/>
  <c r="F1781" i="4"/>
  <c r="I1781" i="4"/>
  <c r="M1781" i="4"/>
  <c r="O1781" i="4"/>
  <c r="Q1781" i="4"/>
  <c r="S1781" i="4"/>
  <c r="U1781" i="4"/>
  <c r="B1782" i="4"/>
  <c r="F1782" i="4"/>
  <c r="I1782" i="4"/>
  <c r="M1782" i="4"/>
  <c r="O1782" i="4"/>
  <c r="Q1782" i="4"/>
  <c r="S1782" i="4"/>
  <c r="U1782" i="4"/>
  <c r="B1783" i="4"/>
  <c r="F1783" i="4"/>
  <c r="I1783" i="4"/>
  <c r="M1783" i="4"/>
  <c r="O1783" i="4"/>
  <c r="Q1783" i="4"/>
  <c r="S1783" i="4"/>
  <c r="U1783" i="4"/>
  <c r="B1784" i="4"/>
  <c r="F1784" i="4"/>
  <c r="I1784" i="4"/>
  <c r="M1784" i="4"/>
  <c r="O1784" i="4"/>
  <c r="Q1784" i="4"/>
  <c r="S1784" i="4"/>
  <c r="U1784" i="4"/>
  <c r="B1785" i="4"/>
  <c r="F1785" i="4"/>
  <c r="I1785" i="4"/>
  <c r="M1785" i="4"/>
  <c r="O1785" i="4"/>
  <c r="Q1785" i="4"/>
  <c r="S1785" i="4"/>
  <c r="U1785" i="4"/>
  <c r="B1786" i="4"/>
  <c r="F1786" i="4"/>
  <c r="I1786" i="4"/>
  <c r="M1786" i="4"/>
  <c r="O1786" i="4"/>
  <c r="Q1786" i="4"/>
  <c r="S1786" i="4"/>
  <c r="U1786" i="4"/>
  <c r="B1787" i="4"/>
  <c r="F1787" i="4"/>
  <c r="I1787" i="4"/>
  <c r="M1787" i="4"/>
  <c r="O1787" i="4"/>
  <c r="Q1787" i="4"/>
  <c r="S1787" i="4"/>
  <c r="U1787" i="4"/>
  <c r="B1788" i="4"/>
  <c r="F1788" i="4"/>
  <c r="I1788" i="4"/>
  <c r="M1788" i="4"/>
  <c r="O1788" i="4"/>
  <c r="Q1788" i="4"/>
  <c r="S1788" i="4"/>
  <c r="U1788" i="4"/>
  <c r="B1789" i="4"/>
  <c r="F1789" i="4"/>
  <c r="I1789" i="4"/>
  <c r="M1789" i="4"/>
  <c r="O1789" i="4"/>
  <c r="Q1789" i="4"/>
  <c r="S1789" i="4"/>
  <c r="U1789" i="4"/>
  <c r="B1790" i="4"/>
  <c r="F1790" i="4"/>
  <c r="I1790" i="4"/>
  <c r="M1790" i="4"/>
  <c r="O1790" i="4"/>
  <c r="Q1790" i="4"/>
  <c r="S1790" i="4"/>
  <c r="U1790" i="4"/>
  <c r="B1791" i="4"/>
  <c r="F1791" i="4"/>
  <c r="I1791" i="4"/>
  <c r="M1791" i="4"/>
  <c r="O1791" i="4"/>
  <c r="Q1791" i="4"/>
  <c r="S1791" i="4"/>
  <c r="U1791" i="4"/>
  <c r="B1792" i="4"/>
  <c r="F1792" i="4"/>
  <c r="I1792" i="4"/>
  <c r="M1792" i="4"/>
  <c r="O1792" i="4"/>
  <c r="Q1792" i="4"/>
  <c r="S1792" i="4"/>
  <c r="U1792" i="4"/>
  <c r="B1793" i="4"/>
  <c r="F1793" i="4"/>
  <c r="I1793" i="4"/>
  <c r="M1793" i="4"/>
  <c r="O1793" i="4"/>
  <c r="Q1793" i="4"/>
  <c r="S1793" i="4"/>
  <c r="U1793" i="4"/>
  <c r="B1794" i="4"/>
  <c r="F1794" i="4"/>
  <c r="I1794" i="4"/>
  <c r="M1794" i="4"/>
  <c r="O1794" i="4"/>
  <c r="Q1794" i="4"/>
  <c r="S1794" i="4"/>
  <c r="U1794" i="4"/>
  <c r="B1795" i="4"/>
  <c r="F1795" i="4"/>
  <c r="I1795" i="4"/>
  <c r="M1795" i="4"/>
  <c r="O1795" i="4"/>
  <c r="Q1795" i="4"/>
  <c r="S1795" i="4"/>
  <c r="U1795" i="4"/>
  <c r="B1796" i="4"/>
  <c r="F1796" i="4"/>
  <c r="I1796" i="4"/>
  <c r="M1796" i="4"/>
  <c r="O1796" i="4"/>
  <c r="Q1796" i="4"/>
  <c r="S1796" i="4"/>
  <c r="U1796" i="4"/>
  <c r="B1797" i="4"/>
  <c r="F1797" i="4"/>
  <c r="I1797" i="4"/>
  <c r="M1797" i="4"/>
  <c r="O1797" i="4"/>
  <c r="Q1797" i="4"/>
  <c r="S1797" i="4"/>
  <c r="U1797" i="4"/>
  <c r="B1798" i="4"/>
  <c r="F1798" i="4"/>
  <c r="I1798" i="4"/>
  <c r="M1798" i="4"/>
  <c r="O1798" i="4"/>
  <c r="Q1798" i="4"/>
  <c r="S1798" i="4"/>
  <c r="U1798" i="4"/>
  <c r="B1799" i="4"/>
  <c r="F1799" i="4"/>
  <c r="I1799" i="4"/>
  <c r="M1799" i="4"/>
  <c r="O1799" i="4"/>
  <c r="Q1799" i="4"/>
  <c r="S1799" i="4"/>
  <c r="U1799" i="4"/>
  <c r="B1800" i="4"/>
  <c r="F1800" i="4"/>
  <c r="I1800" i="4"/>
  <c r="M1800" i="4"/>
  <c r="O1800" i="4"/>
  <c r="Q1800" i="4"/>
  <c r="S1800" i="4"/>
  <c r="U1800" i="4"/>
  <c r="B1801" i="4"/>
  <c r="F1801" i="4"/>
  <c r="I1801" i="4"/>
  <c r="M1801" i="4"/>
  <c r="O1801" i="4"/>
  <c r="Q1801" i="4"/>
  <c r="S1801" i="4"/>
  <c r="U1801" i="4"/>
  <c r="B1802" i="4"/>
  <c r="F1802" i="4"/>
  <c r="I1802" i="4"/>
  <c r="M1802" i="4"/>
  <c r="O1802" i="4"/>
  <c r="Q1802" i="4"/>
  <c r="S1802" i="4"/>
  <c r="U1802" i="4"/>
  <c r="B1803" i="4"/>
  <c r="F1803" i="4"/>
  <c r="I1803" i="4"/>
  <c r="M1803" i="4"/>
  <c r="O1803" i="4"/>
  <c r="Q1803" i="4"/>
  <c r="S1803" i="4"/>
  <c r="U1803" i="4"/>
  <c r="B1804" i="4"/>
  <c r="F1804" i="4"/>
  <c r="I1804" i="4"/>
  <c r="M1804" i="4"/>
  <c r="O1804" i="4"/>
  <c r="Q1804" i="4"/>
  <c r="S1804" i="4"/>
  <c r="U1804" i="4"/>
  <c r="B1805" i="4"/>
  <c r="F1805" i="4"/>
  <c r="I1805" i="4"/>
  <c r="M1805" i="4"/>
  <c r="O1805" i="4"/>
  <c r="Q1805" i="4"/>
  <c r="S1805" i="4"/>
  <c r="U1805" i="4"/>
  <c r="B1806" i="4"/>
  <c r="F1806" i="4"/>
  <c r="I1806" i="4"/>
  <c r="M1806" i="4"/>
  <c r="O1806" i="4"/>
  <c r="Q1806" i="4"/>
  <c r="S1806" i="4"/>
  <c r="U1806" i="4"/>
  <c r="B1807" i="4"/>
  <c r="F1807" i="4"/>
  <c r="I1807" i="4"/>
  <c r="M1807" i="4"/>
  <c r="O1807" i="4"/>
  <c r="Q1807" i="4"/>
  <c r="S1807" i="4"/>
  <c r="U1807" i="4"/>
  <c r="B1808" i="4"/>
  <c r="F1808" i="4"/>
  <c r="I1808" i="4"/>
  <c r="M1808" i="4"/>
  <c r="O1808" i="4"/>
  <c r="Q1808" i="4"/>
  <c r="S1808" i="4"/>
  <c r="U1808" i="4"/>
  <c r="B1809" i="4"/>
  <c r="F1809" i="4"/>
  <c r="I1809" i="4"/>
  <c r="M1809" i="4"/>
  <c r="O1809" i="4"/>
  <c r="Q1809" i="4"/>
  <c r="S1809" i="4"/>
  <c r="U1809" i="4"/>
  <c r="B1810" i="4"/>
  <c r="F1810" i="4"/>
  <c r="I1810" i="4"/>
  <c r="M1810" i="4"/>
  <c r="O1810" i="4"/>
  <c r="Q1810" i="4"/>
  <c r="S1810" i="4"/>
  <c r="U1810" i="4"/>
  <c r="B1811" i="4"/>
  <c r="F1811" i="4"/>
  <c r="I1811" i="4"/>
  <c r="M1811" i="4"/>
  <c r="O1811" i="4"/>
  <c r="Q1811" i="4"/>
  <c r="S1811" i="4"/>
  <c r="U1811" i="4"/>
  <c r="B1812" i="4"/>
  <c r="F1812" i="4"/>
  <c r="I1812" i="4"/>
  <c r="M1812" i="4"/>
  <c r="O1812" i="4"/>
  <c r="Q1812" i="4"/>
  <c r="S1812" i="4"/>
  <c r="U1812" i="4"/>
  <c r="B1813" i="4"/>
  <c r="F1813" i="4"/>
  <c r="I1813" i="4"/>
  <c r="M1813" i="4"/>
  <c r="O1813" i="4"/>
  <c r="Q1813" i="4"/>
  <c r="S1813" i="4"/>
  <c r="U1813" i="4"/>
  <c r="B1814" i="4"/>
  <c r="F1814" i="4"/>
  <c r="I1814" i="4"/>
  <c r="M1814" i="4"/>
  <c r="O1814" i="4"/>
  <c r="Q1814" i="4"/>
  <c r="S1814" i="4"/>
  <c r="U1814" i="4"/>
  <c r="B1815" i="4"/>
  <c r="F1815" i="4"/>
  <c r="I1815" i="4"/>
  <c r="M1815" i="4"/>
  <c r="O1815" i="4"/>
  <c r="Q1815" i="4"/>
  <c r="S1815" i="4"/>
  <c r="U1815" i="4"/>
  <c r="B1816" i="4"/>
  <c r="F1816" i="4"/>
  <c r="I1816" i="4"/>
  <c r="M1816" i="4"/>
  <c r="O1816" i="4"/>
  <c r="Q1816" i="4"/>
  <c r="S1816" i="4"/>
  <c r="U1816" i="4"/>
  <c r="B1817" i="4"/>
  <c r="F1817" i="4"/>
  <c r="I1817" i="4"/>
  <c r="M1817" i="4"/>
  <c r="O1817" i="4"/>
  <c r="Q1817" i="4"/>
  <c r="S1817" i="4"/>
  <c r="U1817" i="4"/>
  <c r="B1818" i="4"/>
  <c r="F1818" i="4"/>
  <c r="I1818" i="4"/>
  <c r="M1818" i="4"/>
  <c r="O1818" i="4"/>
  <c r="Q1818" i="4"/>
  <c r="S1818" i="4"/>
  <c r="U1818" i="4"/>
  <c r="B1819" i="4"/>
  <c r="F1819" i="4"/>
  <c r="I1819" i="4"/>
  <c r="M1819" i="4"/>
  <c r="O1819" i="4"/>
  <c r="Q1819" i="4"/>
  <c r="S1819" i="4"/>
  <c r="U1819" i="4"/>
  <c r="B1820" i="4"/>
  <c r="F1820" i="4"/>
  <c r="I1820" i="4"/>
  <c r="M1820" i="4"/>
  <c r="O1820" i="4"/>
  <c r="Q1820" i="4"/>
  <c r="S1820" i="4"/>
  <c r="U1820" i="4"/>
  <c r="B1821" i="4"/>
  <c r="F1821" i="4"/>
  <c r="I1821" i="4"/>
  <c r="M1821" i="4"/>
  <c r="O1821" i="4"/>
  <c r="Q1821" i="4"/>
  <c r="S1821" i="4"/>
  <c r="U1821" i="4"/>
  <c r="B1822" i="4"/>
  <c r="F1822" i="4"/>
  <c r="I1822" i="4"/>
  <c r="M1822" i="4"/>
  <c r="O1822" i="4"/>
  <c r="Q1822" i="4"/>
  <c r="S1822" i="4"/>
  <c r="U1822" i="4"/>
  <c r="B1823" i="4"/>
  <c r="F1823" i="4"/>
  <c r="I1823" i="4"/>
  <c r="M1823" i="4"/>
  <c r="O1823" i="4"/>
  <c r="Q1823" i="4"/>
  <c r="S1823" i="4"/>
  <c r="U1823" i="4"/>
  <c r="B1824" i="4"/>
  <c r="F1824" i="4"/>
  <c r="I1824" i="4"/>
  <c r="M1824" i="4"/>
  <c r="O1824" i="4"/>
  <c r="Q1824" i="4"/>
  <c r="S1824" i="4"/>
  <c r="U1824" i="4"/>
  <c r="B1825" i="4"/>
  <c r="F1825" i="4"/>
  <c r="I1825" i="4"/>
  <c r="M1825" i="4"/>
  <c r="O1825" i="4"/>
  <c r="Q1825" i="4"/>
  <c r="S1825" i="4"/>
  <c r="U1825" i="4"/>
  <c r="B1826" i="4"/>
  <c r="F1826" i="4"/>
  <c r="I1826" i="4"/>
  <c r="M1826" i="4"/>
  <c r="O1826" i="4"/>
  <c r="Q1826" i="4"/>
  <c r="S1826" i="4"/>
  <c r="U1826" i="4"/>
  <c r="B1827" i="4"/>
  <c r="F1827" i="4"/>
  <c r="I1827" i="4"/>
  <c r="M1827" i="4"/>
  <c r="O1827" i="4"/>
  <c r="Q1827" i="4"/>
  <c r="S1827" i="4"/>
  <c r="U1827" i="4"/>
  <c r="B1828" i="4"/>
  <c r="F1828" i="4"/>
  <c r="I1828" i="4"/>
  <c r="M1828" i="4"/>
  <c r="O1828" i="4"/>
  <c r="Q1828" i="4"/>
  <c r="S1828" i="4"/>
  <c r="U1828" i="4"/>
  <c r="B1829" i="4"/>
  <c r="F1829" i="4"/>
  <c r="I1829" i="4"/>
  <c r="M1829" i="4"/>
  <c r="O1829" i="4"/>
  <c r="Q1829" i="4"/>
  <c r="S1829" i="4"/>
  <c r="U1829" i="4"/>
  <c r="B1830" i="4"/>
  <c r="F1830" i="4"/>
  <c r="I1830" i="4"/>
  <c r="M1830" i="4"/>
  <c r="O1830" i="4"/>
  <c r="Q1830" i="4"/>
  <c r="S1830" i="4"/>
  <c r="U1830" i="4"/>
  <c r="B1831" i="4"/>
  <c r="F1831" i="4"/>
  <c r="I1831" i="4"/>
  <c r="M1831" i="4"/>
  <c r="O1831" i="4"/>
  <c r="Q1831" i="4"/>
  <c r="S1831" i="4"/>
  <c r="U1831" i="4"/>
  <c r="B1832" i="4"/>
  <c r="F1832" i="4"/>
  <c r="I1832" i="4"/>
  <c r="M1832" i="4"/>
  <c r="O1832" i="4"/>
  <c r="Q1832" i="4"/>
  <c r="S1832" i="4"/>
  <c r="U1832" i="4"/>
  <c r="B1833" i="4"/>
  <c r="F1833" i="4"/>
  <c r="I1833" i="4"/>
  <c r="M1833" i="4"/>
  <c r="O1833" i="4"/>
  <c r="Q1833" i="4"/>
  <c r="S1833" i="4"/>
  <c r="U1833" i="4"/>
  <c r="B1834" i="4"/>
  <c r="F1834" i="4"/>
  <c r="I1834" i="4"/>
  <c r="M1834" i="4"/>
  <c r="O1834" i="4"/>
  <c r="Q1834" i="4"/>
  <c r="S1834" i="4"/>
  <c r="U1834" i="4"/>
  <c r="B1835" i="4"/>
  <c r="F1835" i="4"/>
  <c r="I1835" i="4"/>
  <c r="M1835" i="4"/>
  <c r="O1835" i="4"/>
  <c r="Q1835" i="4"/>
  <c r="S1835" i="4"/>
  <c r="U1835" i="4"/>
  <c r="B1836" i="4"/>
  <c r="F1836" i="4"/>
  <c r="I1836" i="4"/>
  <c r="M1836" i="4"/>
  <c r="O1836" i="4"/>
  <c r="Q1836" i="4"/>
  <c r="S1836" i="4"/>
  <c r="U1836" i="4"/>
  <c r="B1837" i="4"/>
  <c r="F1837" i="4"/>
  <c r="I1837" i="4"/>
  <c r="M1837" i="4"/>
  <c r="O1837" i="4"/>
  <c r="Q1837" i="4"/>
  <c r="S1837" i="4"/>
  <c r="U1837" i="4"/>
  <c r="B1838" i="4"/>
  <c r="F1838" i="4"/>
  <c r="I1838" i="4"/>
  <c r="M1838" i="4"/>
  <c r="O1838" i="4"/>
  <c r="Q1838" i="4"/>
  <c r="S1838" i="4"/>
  <c r="U1838" i="4"/>
  <c r="B1839" i="4"/>
  <c r="F1839" i="4"/>
  <c r="I1839" i="4"/>
  <c r="M1839" i="4"/>
  <c r="O1839" i="4"/>
  <c r="Q1839" i="4"/>
  <c r="S1839" i="4"/>
  <c r="U1839" i="4"/>
  <c r="B1840" i="4"/>
  <c r="F1840" i="4"/>
  <c r="I1840" i="4"/>
  <c r="M1840" i="4"/>
  <c r="O1840" i="4"/>
  <c r="Q1840" i="4"/>
  <c r="S1840" i="4"/>
  <c r="U1840" i="4"/>
  <c r="B1841" i="4"/>
  <c r="F1841" i="4"/>
  <c r="I1841" i="4"/>
  <c r="M1841" i="4"/>
  <c r="O1841" i="4"/>
  <c r="Q1841" i="4"/>
  <c r="S1841" i="4"/>
  <c r="U1841" i="4"/>
  <c r="B1842" i="4"/>
  <c r="F1842" i="4"/>
  <c r="I1842" i="4"/>
  <c r="M1842" i="4"/>
  <c r="O1842" i="4"/>
  <c r="Q1842" i="4"/>
  <c r="S1842" i="4"/>
  <c r="U1842" i="4"/>
  <c r="B1843" i="4"/>
  <c r="F1843" i="4"/>
  <c r="I1843" i="4"/>
  <c r="M1843" i="4"/>
  <c r="O1843" i="4"/>
  <c r="Q1843" i="4"/>
  <c r="S1843" i="4"/>
  <c r="U1843" i="4"/>
  <c r="B1844" i="4"/>
  <c r="F1844" i="4"/>
  <c r="I1844" i="4"/>
  <c r="M1844" i="4"/>
  <c r="O1844" i="4"/>
  <c r="Q1844" i="4"/>
  <c r="S1844" i="4"/>
  <c r="U1844" i="4"/>
  <c r="B1845" i="4"/>
  <c r="F1845" i="4"/>
  <c r="I1845" i="4"/>
  <c r="M1845" i="4"/>
  <c r="O1845" i="4"/>
  <c r="Q1845" i="4"/>
  <c r="S1845" i="4"/>
  <c r="U1845" i="4"/>
  <c r="B1846" i="4"/>
  <c r="F1846" i="4"/>
  <c r="I1846" i="4"/>
  <c r="M1846" i="4"/>
  <c r="O1846" i="4"/>
  <c r="Q1846" i="4"/>
  <c r="S1846" i="4"/>
  <c r="U1846" i="4"/>
  <c r="B1847" i="4"/>
  <c r="F1847" i="4"/>
  <c r="I1847" i="4"/>
  <c r="M1847" i="4"/>
  <c r="O1847" i="4"/>
  <c r="Q1847" i="4"/>
  <c r="S1847" i="4"/>
  <c r="U1847" i="4"/>
  <c r="B1848" i="4"/>
  <c r="F1848" i="4"/>
  <c r="I1848" i="4"/>
  <c r="M1848" i="4"/>
  <c r="O1848" i="4"/>
  <c r="Q1848" i="4"/>
  <c r="S1848" i="4"/>
  <c r="U1848" i="4"/>
  <c r="B1849" i="4"/>
  <c r="F1849" i="4"/>
  <c r="I1849" i="4"/>
  <c r="M1849" i="4"/>
  <c r="O1849" i="4"/>
  <c r="Q1849" i="4"/>
  <c r="S1849" i="4"/>
  <c r="U1849" i="4"/>
  <c r="B1850" i="4"/>
  <c r="F1850" i="4"/>
  <c r="I1850" i="4"/>
  <c r="M1850" i="4"/>
  <c r="O1850" i="4"/>
  <c r="Q1850" i="4"/>
  <c r="S1850" i="4"/>
  <c r="U1850" i="4"/>
  <c r="B1851" i="4"/>
  <c r="F1851" i="4"/>
  <c r="I1851" i="4"/>
  <c r="M1851" i="4"/>
  <c r="O1851" i="4"/>
  <c r="Q1851" i="4"/>
  <c r="S1851" i="4"/>
  <c r="U1851" i="4"/>
  <c r="B1852" i="4"/>
  <c r="F1852" i="4"/>
  <c r="I1852" i="4"/>
  <c r="M1852" i="4"/>
  <c r="O1852" i="4"/>
  <c r="Q1852" i="4"/>
  <c r="S1852" i="4"/>
  <c r="U1852" i="4"/>
  <c r="B1853" i="4"/>
  <c r="F1853" i="4"/>
  <c r="I1853" i="4"/>
  <c r="M1853" i="4"/>
  <c r="O1853" i="4"/>
  <c r="Q1853" i="4"/>
  <c r="S1853" i="4"/>
  <c r="U1853" i="4"/>
  <c r="B1854" i="4"/>
  <c r="F1854" i="4"/>
  <c r="I1854" i="4"/>
  <c r="M1854" i="4"/>
  <c r="O1854" i="4"/>
  <c r="Q1854" i="4"/>
  <c r="S1854" i="4"/>
  <c r="U1854" i="4"/>
  <c r="B1855" i="4"/>
  <c r="F1855" i="4"/>
  <c r="I1855" i="4"/>
  <c r="M1855" i="4"/>
  <c r="O1855" i="4"/>
  <c r="Q1855" i="4"/>
  <c r="S1855" i="4"/>
  <c r="U1855" i="4"/>
  <c r="B1856" i="4"/>
  <c r="F1856" i="4"/>
  <c r="I1856" i="4"/>
  <c r="M1856" i="4"/>
  <c r="O1856" i="4"/>
  <c r="Q1856" i="4"/>
  <c r="S1856" i="4"/>
  <c r="U1856" i="4"/>
  <c r="B1857" i="4"/>
  <c r="F1857" i="4"/>
  <c r="I1857" i="4"/>
  <c r="M1857" i="4"/>
  <c r="O1857" i="4"/>
  <c r="Q1857" i="4"/>
  <c r="S1857" i="4"/>
  <c r="U1857" i="4"/>
  <c r="B1858" i="4"/>
  <c r="F1858" i="4"/>
  <c r="I1858" i="4"/>
  <c r="M1858" i="4"/>
  <c r="O1858" i="4"/>
  <c r="Q1858" i="4"/>
  <c r="S1858" i="4"/>
  <c r="U1858" i="4"/>
  <c r="B1859" i="4"/>
  <c r="F1859" i="4"/>
  <c r="I1859" i="4"/>
  <c r="M1859" i="4"/>
  <c r="O1859" i="4"/>
  <c r="Q1859" i="4"/>
  <c r="S1859" i="4"/>
  <c r="U1859" i="4"/>
  <c r="B1860" i="4"/>
  <c r="F1860" i="4"/>
  <c r="I1860" i="4"/>
  <c r="M1860" i="4"/>
  <c r="O1860" i="4"/>
  <c r="Q1860" i="4"/>
  <c r="S1860" i="4"/>
  <c r="U1860" i="4"/>
  <c r="B1861" i="4"/>
  <c r="F1861" i="4"/>
  <c r="I1861" i="4"/>
  <c r="M1861" i="4"/>
  <c r="O1861" i="4"/>
  <c r="Q1861" i="4"/>
  <c r="S1861" i="4"/>
  <c r="U1861" i="4"/>
  <c r="B1862" i="4"/>
  <c r="F1862" i="4"/>
  <c r="I1862" i="4"/>
  <c r="M1862" i="4"/>
  <c r="O1862" i="4"/>
  <c r="Q1862" i="4"/>
  <c r="S1862" i="4"/>
  <c r="U1862" i="4"/>
  <c r="B1863" i="4"/>
  <c r="F1863" i="4"/>
  <c r="I1863" i="4"/>
  <c r="M1863" i="4"/>
  <c r="O1863" i="4"/>
  <c r="Q1863" i="4"/>
  <c r="S1863" i="4"/>
  <c r="U1863" i="4"/>
  <c r="B1864" i="4"/>
  <c r="F1864" i="4"/>
  <c r="I1864" i="4"/>
  <c r="M1864" i="4"/>
  <c r="O1864" i="4"/>
  <c r="Q1864" i="4"/>
  <c r="S1864" i="4"/>
  <c r="U1864" i="4"/>
  <c r="B1865" i="4"/>
  <c r="F1865" i="4"/>
  <c r="I1865" i="4"/>
  <c r="M1865" i="4"/>
  <c r="O1865" i="4"/>
  <c r="Q1865" i="4"/>
  <c r="S1865" i="4"/>
  <c r="U1865" i="4"/>
  <c r="B1866" i="4"/>
  <c r="F1866" i="4"/>
  <c r="I1866" i="4"/>
  <c r="M1866" i="4"/>
  <c r="O1866" i="4"/>
  <c r="Q1866" i="4"/>
  <c r="S1866" i="4"/>
  <c r="U1866" i="4"/>
  <c r="B1867" i="4"/>
  <c r="F1867" i="4"/>
  <c r="I1867" i="4"/>
  <c r="M1867" i="4"/>
  <c r="O1867" i="4"/>
  <c r="Q1867" i="4"/>
  <c r="S1867" i="4"/>
  <c r="U1867" i="4"/>
  <c r="B1868" i="4"/>
  <c r="F1868" i="4"/>
  <c r="I1868" i="4"/>
  <c r="M1868" i="4"/>
  <c r="O1868" i="4"/>
  <c r="Q1868" i="4"/>
  <c r="S1868" i="4"/>
  <c r="U1868" i="4"/>
  <c r="B1869" i="4"/>
  <c r="F1869" i="4"/>
  <c r="I1869" i="4"/>
  <c r="M1869" i="4"/>
  <c r="O1869" i="4"/>
  <c r="Q1869" i="4"/>
  <c r="S1869" i="4"/>
  <c r="U1869" i="4"/>
  <c r="B1870" i="4"/>
  <c r="F1870" i="4"/>
  <c r="I1870" i="4"/>
  <c r="M1870" i="4"/>
  <c r="O1870" i="4"/>
  <c r="Q1870" i="4"/>
  <c r="S1870" i="4"/>
  <c r="U1870" i="4"/>
  <c r="B1871" i="4"/>
  <c r="F1871" i="4"/>
  <c r="I1871" i="4"/>
  <c r="M1871" i="4"/>
  <c r="O1871" i="4"/>
  <c r="Q1871" i="4"/>
  <c r="S1871" i="4"/>
  <c r="U1871" i="4"/>
  <c r="B1872" i="4"/>
  <c r="F1872" i="4"/>
  <c r="I1872" i="4"/>
  <c r="M1872" i="4"/>
  <c r="O1872" i="4"/>
  <c r="Q1872" i="4"/>
  <c r="S1872" i="4"/>
  <c r="U1872" i="4"/>
  <c r="B1873" i="4"/>
  <c r="F1873" i="4"/>
  <c r="I1873" i="4"/>
  <c r="M1873" i="4"/>
  <c r="O1873" i="4"/>
  <c r="Q1873" i="4"/>
  <c r="S1873" i="4"/>
  <c r="U1873" i="4"/>
  <c r="B1874" i="4"/>
  <c r="F1874" i="4"/>
  <c r="I1874" i="4"/>
  <c r="M1874" i="4"/>
  <c r="O1874" i="4"/>
  <c r="Q1874" i="4"/>
  <c r="S1874" i="4"/>
  <c r="U1874" i="4"/>
  <c r="B1875" i="4"/>
  <c r="F1875" i="4"/>
  <c r="I1875" i="4"/>
  <c r="M1875" i="4"/>
  <c r="O1875" i="4"/>
  <c r="Q1875" i="4"/>
  <c r="S1875" i="4"/>
  <c r="U1875" i="4"/>
  <c r="B1876" i="4"/>
  <c r="F1876" i="4"/>
  <c r="I1876" i="4"/>
  <c r="M1876" i="4"/>
  <c r="O1876" i="4"/>
  <c r="Q1876" i="4"/>
  <c r="S1876" i="4"/>
  <c r="U1876" i="4"/>
  <c r="B1877" i="4"/>
  <c r="F1877" i="4"/>
  <c r="I1877" i="4"/>
  <c r="M1877" i="4"/>
  <c r="O1877" i="4"/>
  <c r="Q1877" i="4"/>
  <c r="S1877" i="4"/>
  <c r="U1877" i="4"/>
  <c r="B1878" i="4"/>
  <c r="F1878" i="4"/>
  <c r="I1878" i="4"/>
  <c r="M1878" i="4"/>
  <c r="O1878" i="4"/>
  <c r="Q1878" i="4"/>
  <c r="S1878" i="4"/>
  <c r="U1878" i="4"/>
  <c r="B1879" i="4"/>
  <c r="F1879" i="4"/>
  <c r="I1879" i="4"/>
  <c r="M1879" i="4"/>
  <c r="O1879" i="4"/>
  <c r="Q1879" i="4"/>
  <c r="S1879" i="4"/>
  <c r="U1879" i="4"/>
  <c r="B1880" i="4"/>
  <c r="F1880" i="4"/>
  <c r="I1880" i="4"/>
  <c r="M1880" i="4"/>
  <c r="O1880" i="4"/>
  <c r="Q1880" i="4"/>
  <c r="S1880" i="4"/>
  <c r="U1880" i="4"/>
  <c r="B1881" i="4"/>
  <c r="F1881" i="4"/>
  <c r="I1881" i="4"/>
  <c r="M1881" i="4"/>
  <c r="O1881" i="4"/>
  <c r="Q1881" i="4"/>
  <c r="S1881" i="4"/>
  <c r="U1881" i="4"/>
  <c r="B1882" i="4"/>
  <c r="F1882" i="4"/>
  <c r="I1882" i="4"/>
  <c r="M1882" i="4"/>
  <c r="O1882" i="4"/>
  <c r="Q1882" i="4"/>
  <c r="S1882" i="4"/>
  <c r="U1882" i="4"/>
  <c r="B1883" i="4"/>
  <c r="F1883" i="4"/>
  <c r="I1883" i="4"/>
  <c r="M1883" i="4"/>
  <c r="O1883" i="4"/>
  <c r="Q1883" i="4"/>
  <c r="S1883" i="4"/>
  <c r="U1883" i="4"/>
  <c r="B1884" i="4"/>
  <c r="F1884" i="4"/>
  <c r="I1884" i="4"/>
  <c r="M1884" i="4"/>
  <c r="O1884" i="4"/>
  <c r="Q1884" i="4"/>
  <c r="S1884" i="4"/>
  <c r="U1884" i="4"/>
  <c r="B1885" i="4"/>
  <c r="F1885" i="4"/>
  <c r="I1885" i="4"/>
  <c r="M1885" i="4"/>
  <c r="O1885" i="4"/>
  <c r="Q1885" i="4"/>
  <c r="S1885" i="4"/>
  <c r="U1885" i="4"/>
  <c r="B1886" i="4"/>
  <c r="F1886" i="4"/>
  <c r="I1886" i="4"/>
  <c r="M1886" i="4"/>
  <c r="O1886" i="4"/>
  <c r="Q1886" i="4"/>
  <c r="S1886" i="4"/>
  <c r="U1886" i="4"/>
  <c r="B1887" i="4"/>
  <c r="F1887" i="4"/>
  <c r="I1887" i="4"/>
  <c r="M1887" i="4"/>
  <c r="O1887" i="4"/>
  <c r="Q1887" i="4"/>
  <c r="S1887" i="4"/>
  <c r="U1887" i="4"/>
  <c r="B1888" i="4"/>
  <c r="F1888" i="4"/>
  <c r="I1888" i="4"/>
  <c r="M1888" i="4"/>
  <c r="O1888" i="4"/>
  <c r="Q1888" i="4"/>
  <c r="S1888" i="4"/>
  <c r="U1888" i="4"/>
  <c r="B1889" i="4"/>
  <c r="F1889" i="4"/>
  <c r="I1889" i="4"/>
  <c r="M1889" i="4"/>
  <c r="O1889" i="4"/>
  <c r="Q1889" i="4"/>
  <c r="S1889" i="4"/>
  <c r="U1889" i="4"/>
  <c r="B1890" i="4"/>
  <c r="F1890" i="4"/>
  <c r="I1890" i="4"/>
  <c r="M1890" i="4"/>
  <c r="O1890" i="4"/>
  <c r="Q1890" i="4"/>
  <c r="S1890" i="4"/>
  <c r="U1890" i="4"/>
  <c r="B1891" i="4"/>
  <c r="F1891" i="4"/>
  <c r="I1891" i="4"/>
  <c r="M1891" i="4"/>
  <c r="O1891" i="4"/>
  <c r="Q1891" i="4"/>
  <c r="S1891" i="4"/>
  <c r="U1891" i="4"/>
  <c r="B1892" i="4"/>
  <c r="F1892" i="4"/>
  <c r="I1892" i="4"/>
  <c r="M1892" i="4"/>
  <c r="O1892" i="4"/>
  <c r="Q1892" i="4"/>
  <c r="S1892" i="4"/>
  <c r="U1892" i="4"/>
  <c r="B1893" i="4"/>
  <c r="F1893" i="4"/>
  <c r="I1893" i="4"/>
  <c r="M1893" i="4"/>
  <c r="O1893" i="4"/>
  <c r="Q1893" i="4"/>
  <c r="S1893" i="4"/>
  <c r="U1893" i="4"/>
  <c r="B1894" i="4"/>
  <c r="F1894" i="4"/>
  <c r="I1894" i="4"/>
  <c r="M1894" i="4"/>
  <c r="O1894" i="4"/>
  <c r="Q1894" i="4"/>
  <c r="S1894" i="4"/>
  <c r="U1894" i="4"/>
  <c r="B1895" i="4"/>
  <c r="F1895" i="4"/>
  <c r="I1895" i="4"/>
  <c r="M1895" i="4"/>
  <c r="O1895" i="4"/>
  <c r="Q1895" i="4"/>
  <c r="S1895" i="4"/>
  <c r="U1895" i="4"/>
  <c r="B1896" i="4"/>
  <c r="F1896" i="4"/>
  <c r="I1896" i="4"/>
  <c r="M1896" i="4"/>
  <c r="O1896" i="4"/>
  <c r="Q1896" i="4"/>
  <c r="S1896" i="4"/>
  <c r="U1896" i="4"/>
  <c r="B1897" i="4"/>
  <c r="F1897" i="4"/>
  <c r="I1897" i="4"/>
  <c r="M1897" i="4"/>
  <c r="O1897" i="4"/>
  <c r="Q1897" i="4"/>
  <c r="S1897" i="4"/>
  <c r="U1897" i="4"/>
  <c r="B1898" i="4"/>
  <c r="F1898" i="4"/>
  <c r="I1898" i="4"/>
  <c r="M1898" i="4"/>
  <c r="O1898" i="4"/>
  <c r="Q1898" i="4"/>
  <c r="S1898" i="4"/>
  <c r="U1898" i="4"/>
  <c r="B1899" i="4"/>
  <c r="F1899" i="4"/>
  <c r="I1899" i="4"/>
  <c r="M1899" i="4"/>
  <c r="O1899" i="4"/>
  <c r="Q1899" i="4"/>
  <c r="S1899" i="4"/>
  <c r="U1899" i="4"/>
  <c r="B1900" i="4"/>
  <c r="F1900" i="4"/>
  <c r="I1900" i="4"/>
  <c r="M1900" i="4"/>
  <c r="O1900" i="4"/>
  <c r="Q1900" i="4"/>
  <c r="S1900" i="4"/>
  <c r="U1900" i="4"/>
  <c r="B1901" i="4"/>
  <c r="F1901" i="4"/>
  <c r="I1901" i="4"/>
  <c r="M1901" i="4"/>
  <c r="O1901" i="4"/>
  <c r="Q1901" i="4"/>
  <c r="S1901" i="4"/>
  <c r="U1901" i="4"/>
  <c r="B1902" i="4"/>
  <c r="F1902" i="4"/>
  <c r="I1902" i="4"/>
  <c r="M1902" i="4"/>
  <c r="O1902" i="4"/>
  <c r="Q1902" i="4"/>
  <c r="S1902" i="4"/>
  <c r="U1902" i="4"/>
  <c r="B1903" i="4"/>
  <c r="F1903" i="4"/>
  <c r="I1903" i="4"/>
  <c r="M1903" i="4"/>
  <c r="O1903" i="4"/>
  <c r="Q1903" i="4"/>
  <c r="S1903" i="4"/>
  <c r="U1903" i="4"/>
  <c r="B1904" i="4"/>
  <c r="F1904" i="4"/>
  <c r="I1904" i="4"/>
  <c r="M1904" i="4"/>
  <c r="O1904" i="4"/>
  <c r="Q1904" i="4"/>
  <c r="S1904" i="4"/>
  <c r="U1904" i="4"/>
  <c r="B1905" i="4"/>
  <c r="F1905" i="4"/>
  <c r="I1905" i="4"/>
  <c r="M1905" i="4"/>
  <c r="O1905" i="4"/>
  <c r="Q1905" i="4"/>
  <c r="S1905" i="4"/>
  <c r="U1905" i="4"/>
  <c r="B1906" i="4"/>
  <c r="F1906" i="4"/>
  <c r="I1906" i="4"/>
  <c r="M1906" i="4"/>
  <c r="O1906" i="4"/>
  <c r="Q1906" i="4"/>
  <c r="S1906" i="4"/>
  <c r="U1906" i="4"/>
  <c r="B1907" i="4"/>
  <c r="F1907" i="4"/>
  <c r="I1907" i="4"/>
  <c r="M1907" i="4"/>
  <c r="O1907" i="4"/>
  <c r="Q1907" i="4"/>
  <c r="S1907" i="4"/>
  <c r="U1907" i="4"/>
  <c r="B1908" i="4"/>
  <c r="F1908" i="4"/>
  <c r="I1908" i="4"/>
  <c r="M1908" i="4"/>
  <c r="O1908" i="4"/>
  <c r="Q1908" i="4"/>
  <c r="S1908" i="4"/>
  <c r="U1908" i="4"/>
  <c r="B1909" i="4"/>
  <c r="F1909" i="4"/>
  <c r="I1909" i="4"/>
  <c r="M1909" i="4"/>
  <c r="O1909" i="4"/>
  <c r="Q1909" i="4"/>
  <c r="S1909" i="4"/>
  <c r="U1909" i="4"/>
  <c r="B1910" i="4"/>
  <c r="F1910" i="4"/>
  <c r="I1910" i="4"/>
  <c r="M1910" i="4"/>
  <c r="O1910" i="4"/>
  <c r="Q1910" i="4"/>
  <c r="S1910" i="4"/>
  <c r="U1910" i="4"/>
  <c r="B1911" i="4"/>
  <c r="F1911" i="4"/>
  <c r="I1911" i="4"/>
  <c r="M1911" i="4"/>
  <c r="O1911" i="4"/>
  <c r="Q1911" i="4"/>
  <c r="S1911" i="4"/>
  <c r="U1911" i="4"/>
  <c r="B1912" i="4"/>
  <c r="F1912" i="4"/>
  <c r="I1912" i="4"/>
  <c r="M1912" i="4"/>
  <c r="O1912" i="4"/>
  <c r="Q1912" i="4"/>
  <c r="S1912" i="4"/>
  <c r="U1912" i="4"/>
  <c r="B1913" i="4"/>
  <c r="F1913" i="4"/>
  <c r="I1913" i="4"/>
  <c r="M1913" i="4"/>
  <c r="O1913" i="4"/>
  <c r="Q1913" i="4"/>
  <c r="S1913" i="4"/>
  <c r="U1913" i="4"/>
  <c r="B1914" i="4"/>
  <c r="F1914" i="4"/>
  <c r="I1914" i="4"/>
  <c r="M1914" i="4"/>
  <c r="O1914" i="4"/>
  <c r="Q1914" i="4"/>
  <c r="S1914" i="4"/>
  <c r="U1914" i="4"/>
  <c r="B1915" i="4"/>
  <c r="F1915" i="4"/>
  <c r="I1915" i="4"/>
  <c r="M1915" i="4"/>
  <c r="O1915" i="4"/>
  <c r="Q1915" i="4"/>
  <c r="S1915" i="4"/>
  <c r="U1915" i="4"/>
  <c r="B1916" i="4"/>
  <c r="F1916" i="4"/>
  <c r="I1916" i="4"/>
  <c r="M1916" i="4"/>
  <c r="O1916" i="4"/>
  <c r="Q1916" i="4"/>
  <c r="S1916" i="4"/>
  <c r="U1916" i="4"/>
  <c r="B1917" i="4"/>
  <c r="F1917" i="4"/>
  <c r="I1917" i="4"/>
  <c r="M1917" i="4"/>
  <c r="O1917" i="4"/>
  <c r="Q1917" i="4"/>
  <c r="S1917" i="4"/>
  <c r="U1917" i="4"/>
  <c r="B1918" i="4"/>
  <c r="F1918" i="4"/>
  <c r="I1918" i="4"/>
  <c r="M1918" i="4"/>
  <c r="O1918" i="4"/>
  <c r="Q1918" i="4"/>
  <c r="S1918" i="4"/>
  <c r="U1918" i="4"/>
  <c r="B1919" i="4"/>
  <c r="F1919" i="4"/>
  <c r="I1919" i="4"/>
  <c r="M1919" i="4"/>
  <c r="O1919" i="4"/>
  <c r="Q1919" i="4"/>
  <c r="S1919" i="4"/>
  <c r="U1919" i="4"/>
  <c r="B1920" i="4"/>
  <c r="F1920" i="4"/>
  <c r="I1920" i="4"/>
  <c r="M1920" i="4"/>
  <c r="O1920" i="4"/>
  <c r="Q1920" i="4"/>
  <c r="S1920" i="4"/>
  <c r="U1920" i="4"/>
  <c r="B1921" i="4"/>
  <c r="F1921" i="4"/>
  <c r="I1921" i="4"/>
  <c r="M1921" i="4"/>
  <c r="O1921" i="4"/>
  <c r="Q1921" i="4"/>
  <c r="S1921" i="4"/>
  <c r="U1921" i="4"/>
  <c r="B1922" i="4"/>
  <c r="F1922" i="4"/>
  <c r="I1922" i="4"/>
  <c r="M1922" i="4"/>
  <c r="O1922" i="4"/>
  <c r="Q1922" i="4"/>
  <c r="S1922" i="4"/>
  <c r="U1922" i="4"/>
  <c r="B1923" i="4"/>
  <c r="F1923" i="4"/>
  <c r="I1923" i="4"/>
  <c r="M1923" i="4"/>
  <c r="O1923" i="4"/>
  <c r="Q1923" i="4"/>
  <c r="S1923" i="4"/>
  <c r="U1923" i="4"/>
  <c r="B1924" i="4"/>
  <c r="F1924" i="4"/>
  <c r="I1924" i="4"/>
  <c r="M1924" i="4"/>
  <c r="O1924" i="4"/>
  <c r="Q1924" i="4"/>
  <c r="S1924" i="4"/>
  <c r="U1924" i="4"/>
  <c r="B1925" i="4"/>
  <c r="F1925" i="4"/>
  <c r="I1925" i="4"/>
  <c r="M1925" i="4"/>
  <c r="O1925" i="4"/>
  <c r="Q1925" i="4"/>
  <c r="S1925" i="4"/>
  <c r="U1925" i="4"/>
  <c r="B1926" i="4"/>
  <c r="F1926" i="4"/>
  <c r="I1926" i="4"/>
  <c r="M1926" i="4"/>
  <c r="O1926" i="4"/>
  <c r="Q1926" i="4"/>
  <c r="S1926" i="4"/>
  <c r="U1926" i="4"/>
  <c r="B1927" i="4"/>
  <c r="F1927" i="4"/>
  <c r="I1927" i="4"/>
  <c r="M1927" i="4"/>
  <c r="O1927" i="4"/>
  <c r="Q1927" i="4"/>
  <c r="S1927" i="4"/>
  <c r="U1927" i="4"/>
  <c r="B1928" i="4"/>
  <c r="F1928" i="4"/>
  <c r="I1928" i="4"/>
  <c r="M1928" i="4"/>
  <c r="O1928" i="4"/>
  <c r="Q1928" i="4"/>
  <c r="S1928" i="4"/>
  <c r="U1928" i="4"/>
  <c r="B1929" i="4"/>
  <c r="F1929" i="4"/>
  <c r="I1929" i="4"/>
  <c r="M1929" i="4"/>
  <c r="O1929" i="4"/>
  <c r="Q1929" i="4"/>
  <c r="S1929" i="4"/>
  <c r="U1929" i="4"/>
  <c r="B1930" i="4"/>
  <c r="F1930" i="4"/>
  <c r="I1930" i="4"/>
  <c r="M1930" i="4"/>
  <c r="O1930" i="4"/>
  <c r="Q1930" i="4"/>
  <c r="S1930" i="4"/>
  <c r="U1930" i="4"/>
  <c r="B1931" i="4"/>
  <c r="F1931" i="4"/>
  <c r="I1931" i="4"/>
  <c r="M1931" i="4"/>
  <c r="O1931" i="4"/>
  <c r="Q1931" i="4"/>
  <c r="S1931" i="4"/>
  <c r="U1931" i="4"/>
  <c r="B1932" i="4"/>
  <c r="F1932" i="4"/>
  <c r="I1932" i="4"/>
  <c r="M1932" i="4"/>
  <c r="O1932" i="4"/>
  <c r="Q1932" i="4"/>
  <c r="S1932" i="4"/>
  <c r="U1932" i="4"/>
  <c r="B1933" i="4"/>
  <c r="F1933" i="4"/>
  <c r="I1933" i="4"/>
  <c r="M1933" i="4"/>
  <c r="O1933" i="4"/>
  <c r="Q1933" i="4"/>
  <c r="S1933" i="4"/>
  <c r="U1933" i="4"/>
  <c r="B1934" i="4"/>
  <c r="F1934" i="4"/>
  <c r="I1934" i="4"/>
  <c r="M1934" i="4"/>
  <c r="O1934" i="4"/>
  <c r="Q1934" i="4"/>
  <c r="S1934" i="4"/>
  <c r="U1934" i="4"/>
  <c r="B1935" i="4"/>
  <c r="F1935" i="4"/>
  <c r="I1935" i="4"/>
  <c r="M1935" i="4"/>
  <c r="O1935" i="4"/>
  <c r="Q1935" i="4"/>
  <c r="S1935" i="4"/>
  <c r="U1935" i="4"/>
  <c r="B1936" i="4"/>
  <c r="F1936" i="4"/>
  <c r="I1936" i="4"/>
  <c r="M1936" i="4"/>
  <c r="O1936" i="4"/>
  <c r="Q1936" i="4"/>
  <c r="S1936" i="4"/>
  <c r="U1936" i="4"/>
  <c r="B1937" i="4"/>
  <c r="F1937" i="4"/>
  <c r="I1937" i="4"/>
  <c r="M1937" i="4"/>
  <c r="O1937" i="4"/>
  <c r="Q1937" i="4"/>
  <c r="S1937" i="4"/>
  <c r="U1937" i="4"/>
  <c r="B1938" i="4"/>
  <c r="F1938" i="4"/>
  <c r="I1938" i="4"/>
  <c r="M1938" i="4"/>
  <c r="O1938" i="4"/>
  <c r="Q1938" i="4"/>
  <c r="S1938" i="4"/>
  <c r="U1938" i="4"/>
  <c r="B1939" i="4"/>
  <c r="F1939" i="4"/>
  <c r="I1939" i="4"/>
  <c r="M1939" i="4"/>
  <c r="O1939" i="4"/>
  <c r="Q1939" i="4"/>
  <c r="S1939" i="4"/>
  <c r="U1939" i="4"/>
  <c r="B1940" i="4"/>
  <c r="F1940" i="4"/>
  <c r="I1940" i="4"/>
  <c r="M1940" i="4"/>
  <c r="O1940" i="4"/>
  <c r="Q1940" i="4"/>
  <c r="S1940" i="4"/>
  <c r="U1940" i="4"/>
  <c r="B1941" i="4"/>
  <c r="F1941" i="4"/>
  <c r="I1941" i="4"/>
  <c r="M1941" i="4"/>
  <c r="O1941" i="4"/>
  <c r="Q1941" i="4"/>
  <c r="S1941" i="4"/>
  <c r="U1941" i="4"/>
  <c r="B1942" i="4"/>
  <c r="F1942" i="4"/>
  <c r="I1942" i="4"/>
  <c r="M1942" i="4"/>
  <c r="O1942" i="4"/>
  <c r="Q1942" i="4"/>
  <c r="S1942" i="4"/>
  <c r="U1942" i="4"/>
  <c r="B1943" i="4"/>
  <c r="F1943" i="4"/>
  <c r="I1943" i="4"/>
  <c r="M1943" i="4"/>
  <c r="O1943" i="4"/>
  <c r="Q1943" i="4"/>
  <c r="S1943" i="4"/>
  <c r="U1943" i="4"/>
  <c r="B1944" i="4"/>
  <c r="F1944" i="4"/>
  <c r="I1944" i="4"/>
  <c r="M1944" i="4"/>
  <c r="O1944" i="4"/>
  <c r="Q1944" i="4"/>
  <c r="S1944" i="4"/>
  <c r="U1944" i="4"/>
  <c r="B1945" i="4"/>
  <c r="F1945" i="4"/>
  <c r="I1945" i="4"/>
  <c r="M1945" i="4"/>
  <c r="O1945" i="4"/>
  <c r="Q1945" i="4"/>
  <c r="S1945" i="4"/>
  <c r="U1945" i="4"/>
  <c r="B1946" i="4"/>
  <c r="F1946" i="4"/>
  <c r="I1946" i="4"/>
  <c r="M1946" i="4"/>
  <c r="O1946" i="4"/>
  <c r="Q1946" i="4"/>
  <c r="S1946" i="4"/>
  <c r="U1946" i="4"/>
  <c r="B1947" i="4"/>
  <c r="F1947" i="4"/>
  <c r="I1947" i="4"/>
  <c r="M1947" i="4"/>
  <c r="O1947" i="4"/>
  <c r="Q1947" i="4"/>
  <c r="S1947" i="4"/>
  <c r="U1947" i="4"/>
  <c r="B1948" i="4"/>
  <c r="F1948" i="4"/>
  <c r="I1948" i="4"/>
  <c r="M1948" i="4"/>
  <c r="O1948" i="4"/>
  <c r="Q1948" i="4"/>
  <c r="S1948" i="4"/>
  <c r="U1948" i="4"/>
  <c r="B1949" i="4"/>
  <c r="F1949" i="4"/>
  <c r="I1949" i="4"/>
  <c r="M1949" i="4"/>
  <c r="O1949" i="4"/>
  <c r="Q1949" i="4"/>
  <c r="S1949" i="4"/>
  <c r="U1949" i="4"/>
  <c r="B1950" i="4"/>
  <c r="F1950" i="4"/>
  <c r="I1950" i="4"/>
  <c r="M1950" i="4"/>
  <c r="O1950" i="4"/>
  <c r="Q1950" i="4"/>
  <c r="S1950" i="4"/>
  <c r="U1950" i="4"/>
  <c r="B1951" i="4"/>
  <c r="F1951" i="4"/>
  <c r="I1951" i="4"/>
  <c r="M1951" i="4"/>
  <c r="O1951" i="4"/>
  <c r="Q1951" i="4"/>
  <c r="S1951" i="4"/>
  <c r="U1951" i="4"/>
  <c r="B1952" i="4"/>
  <c r="F1952" i="4"/>
  <c r="I1952" i="4"/>
  <c r="M1952" i="4"/>
  <c r="O1952" i="4"/>
  <c r="Q1952" i="4"/>
  <c r="S1952" i="4"/>
  <c r="U1952" i="4"/>
  <c r="B1953" i="4"/>
  <c r="F1953" i="4"/>
  <c r="I1953" i="4"/>
  <c r="M1953" i="4"/>
  <c r="O1953" i="4"/>
  <c r="Q1953" i="4"/>
  <c r="S1953" i="4"/>
  <c r="U1953" i="4"/>
  <c r="B1954" i="4"/>
  <c r="F1954" i="4"/>
  <c r="I1954" i="4"/>
  <c r="M1954" i="4"/>
  <c r="O1954" i="4"/>
  <c r="Q1954" i="4"/>
  <c r="S1954" i="4"/>
  <c r="U1954" i="4"/>
  <c r="B1955" i="4"/>
  <c r="F1955" i="4"/>
  <c r="I1955" i="4"/>
  <c r="M1955" i="4"/>
  <c r="O1955" i="4"/>
  <c r="Q1955" i="4"/>
  <c r="S1955" i="4"/>
  <c r="U1955" i="4"/>
  <c r="B1956" i="4"/>
  <c r="F1956" i="4"/>
  <c r="I1956" i="4"/>
  <c r="M1956" i="4"/>
  <c r="O1956" i="4"/>
  <c r="Q1956" i="4"/>
  <c r="S1956" i="4"/>
  <c r="U1956" i="4"/>
  <c r="B1957" i="4"/>
  <c r="F1957" i="4"/>
  <c r="I1957" i="4"/>
  <c r="M1957" i="4"/>
  <c r="O1957" i="4"/>
  <c r="Q1957" i="4"/>
  <c r="S1957" i="4"/>
  <c r="U1957" i="4"/>
  <c r="B1958" i="4"/>
  <c r="F1958" i="4"/>
  <c r="I1958" i="4"/>
  <c r="M1958" i="4"/>
  <c r="O1958" i="4"/>
  <c r="Q1958" i="4"/>
  <c r="S1958" i="4"/>
  <c r="U1958" i="4"/>
  <c r="B1959" i="4"/>
  <c r="F1959" i="4"/>
  <c r="I1959" i="4"/>
  <c r="M1959" i="4"/>
  <c r="O1959" i="4"/>
  <c r="Q1959" i="4"/>
  <c r="S1959" i="4"/>
  <c r="U1959" i="4"/>
  <c r="B1960" i="4"/>
  <c r="F1960" i="4"/>
  <c r="I1960" i="4"/>
  <c r="M1960" i="4"/>
  <c r="O1960" i="4"/>
  <c r="Q1960" i="4"/>
  <c r="S1960" i="4"/>
  <c r="U1960" i="4"/>
  <c r="B1961" i="4"/>
  <c r="F1961" i="4"/>
  <c r="I1961" i="4"/>
  <c r="M1961" i="4"/>
  <c r="O1961" i="4"/>
  <c r="Q1961" i="4"/>
  <c r="S1961" i="4"/>
  <c r="U1961" i="4"/>
  <c r="B1962" i="4"/>
  <c r="F1962" i="4"/>
  <c r="I1962" i="4"/>
  <c r="M1962" i="4"/>
  <c r="O1962" i="4"/>
  <c r="Q1962" i="4"/>
  <c r="S1962" i="4"/>
  <c r="U1962" i="4"/>
  <c r="B1963" i="4"/>
  <c r="F1963" i="4"/>
  <c r="I1963" i="4"/>
  <c r="M1963" i="4"/>
  <c r="O1963" i="4"/>
  <c r="Q1963" i="4"/>
  <c r="S1963" i="4"/>
  <c r="U1963" i="4"/>
  <c r="B1964" i="4"/>
  <c r="F1964" i="4"/>
  <c r="I1964" i="4"/>
  <c r="M1964" i="4"/>
  <c r="O1964" i="4"/>
  <c r="Q1964" i="4"/>
  <c r="S1964" i="4"/>
  <c r="U1964" i="4"/>
  <c r="B1965" i="4"/>
  <c r="F1965" i="4"/>
  <c r="I1965" i="4"/>
  <c r="M1965" i="4"/>
  <c r="O1965" i="4"/>
  <c r="Q1965" i="4"/>
  <c r="S1965" i="4"/>
  <c r="U1965" i="4"/>
  <c r="B1966" i="4"/>
  <c r="F1966" i="4"/>
  <c r="I1966" i="4"/>
  <c r="M1966" i="4"/>
  <c r="O1966" i="4"/>
  <c r="Q1966" i="4"/>
  <c r="S1966" i="4"/>
  <c r="U1966" i="4"/>
  <c r="B1967" i="4"/>
  <c r="F1967" i="4"/>
  <c r="I1967" i="4"/>
  <c r="M1967" i="4"/>
  <c r="O1967" i="4"/>
  <c r="Q1967" i="4"/>
  <c r="S1967" i="4"/>
  <c r="U1967" i="4"/>
  <c r="B1968" i="4"/>
  <c r="F1968" i="4"/>
  <c r="I1968" i="4"/>
  <c r="M1968" i="4"/>
  <c r="O1968" i="4"/>
  <c r="Q1968" i="4"/>
  <c r="S1968" i="4"/>
  <c r="U1968" i="4"/>
  <c r="B1969" i="4"/>
  <c r="F1969" i="4"/>
  <c r="I1969" i="4"/>
  <c r="M1969" i="4"/>
  <c r="O1969" i="4"/>
  <c r="Q1969" i="4"/>
  <c r="S1969" i="4"/>
  <c r="U1969" i="4"/>
  <c r="B1970" i="4"/>
  <c r="F1970" i="4"/>
  <c r="I1970" i="4"/>
  <c r="M1970" i="4"/>
  <c r="O1970" i="4"/>
  <c r="Q1970" i="4"/>
  <c r="S1970" i="4"/>
  <c r="U1970" i="4"/>
  <c r="B1971" i="4"/>
  <c r="F1971" i="4"/>
  <c r="I1971" i="4"/>
  <c r="M1971" i="4"/>
  <c r="O1971" i="4"/>
  <c r="Q1971" i="4"/>
  <c r="S1971" i="4"/>
  <c r="U1971" i="4"/>
  <c r="B1972" i="4"/>
  <c r="F1972" i="4"/>
  <c r="I1972" i="4"/>
  <c r="M1972" i="4"/>
  <c r="O1972" i="4"/>
  <c r="Q1972" i="4"/>
  <c r="S1972" i="4"/>
  <c r="U1972" i="4"/>
  <c r="B1973" i="4"/>
  <c r="F1973" i="4"/>
  <c r="I1973" i="4"/>
  <c r="M1973" i="4"/>
  <c r="O1973" i="4"/>
  <c r="Q1973" i="4"/>
  <c r="S1973" i="4"/>
  <c r="U1973" i="4"/>
  <c r="B1974" i="4"/>
  <c r="F1974" i="4"/>
  <c r="I1974" i="4"/>
  <c r="M1974" i="4"/>
  <c r="O1974" i="4"/>
  <c r="Q1974" i="4"/>
  <c r="S1974" i="4"/>
  <c r="U1974" i="4"/>
  <c r="B1975" i="4"/>
  <c r="F1975" i="4"/>
  <c r="I1975" i="4"/>
  <c r="M1975" i="4"/>
  <c r="O1975" i="4"/>
  <c r="Q1975" i="4"/>
  <c r="S1975" i="4"/>
  <c r="U1975" i="4"/>
  <c r="B1976" i="4"/>
  <c r="F1976" i="4"/>
  <c r="I1976" i="4"/>
  <c r="M1976" i="4"/>
  <c r="O1976" i="4"/>
  <c r="Q1976" i="4"/>
  <c r="S1976" i="4"/>
  <c r="U1976" i="4"/>
  <c r="B1977" i="4"/>
  <c r="F1977" i="4"/>
  <c r="I1977" i="4"/>
  <c r="M1977" i="4"/>
  <c r="O1977" i="4"/>
  <c r="Q1977" i="4"/>
  <c r="S1977" i="4"/>
  <c r="U1977" i="4"/>
  <c r="B1978" i="4"/>
  <c r="F1978" i="4"/>
  <c r="I1978" i="4"/>
  <c r="M1978" i="4"/>
  <c r="O1978" i="4"/>
  <c r="Q1978" i="4"/>
  <c r="S1978" i="4"/>
  <c r="U1978" i="4"/>
  <c r="B1979" i="4"/>
  <c r="F1979" i="4"/>
  <c r="I1979" i="4"/>
  <c r="M1979" i="4"/>
  <c r="O1979" i="4"/>
  <c r="Q1979" i="4"/>
  <c r="S1979" i="4"/>
  <c r="U1979" i="4"/>
  <c r="B1980" i="4"/>
  <c r="F1980" i="4"/>
  <c r="I1980" i="4"/>
  <c r="M1980" i="4"/>
  <c r="O1980" i="4"/>
  <c r="Q1980" i="4"/>
  <c r="S1980" i="4"/>
  <c r="U1980" i="4"/>
  <c r="B1981" i="4"/>
  <c r="F1981" i="4"/>
  <c r="I1981" i="4"/>
  <c r="M1981" i="4"/>
  <c r="O1981" i="4"/>
  <c r="Q1981" i="4"/>
  <c r="S1981" i="4"/>
  <c r="U1981" i="4"/>
  <c r="B1982" i="4"/>
  <c r="F1982" i="4"/>
  <c r="I1982" i="4"/>
  <c r="M1982" i="4"/>
  <c r="O1982" i="4"/>
  <c r="Q1982" i="4"/>
  <c r="S1982" i="4"/>
  <c r="U1982" i="4"/>
  <c r="B1983" i="4"/>
  <c r="F1983" i="4"/>
  <c r="I1983" i="4"/>
  <c r="M1983" i="4"/>
  <c r="O1983" i="4"/>
  <c r="Q1983" i="4"/>
  <c r="S1983" i="4"/>
  <c r="U1983" i="4"/>
  <c r="B1984" i="4"/>
  <c r="F1984" i="4"/>
  <c r="I1984" i="4"/>
  <c r="M1984" i="4"/>
  <c r="O1984" i="4"/>
  <c r="Q1984" i="4"/>
  <c r="S1984" i="4"/>
  <c r="U1984" i="4"/>
  <c r="B1985" i="4"/>
  <c r="F1985" i="4"/>
  <c r="I1985" i="4"/>
  <c r="M1985" i="4"/>
  <c r="O1985" i="4"/>
  <c r="Q1985" i="4"/>
  <c r="S1985" i="4"/>
  <c r="U1985" i="4"/>
  <c r="B1986" i="4"/>
  <c r="F1986" i="4"/>
  <c r="I1986" i="4"/>
  <c r="M1986" i="4"/>
  <c r="O1986" i="4"/>
  <c r="Q1986" i="4"/>
  <c r="S1986" i="4"/>
  <c r="U1986" i="4"/>
  <c r="B1987" i="4"/>
  <c r="F1987" i="4"/>
  <c r="I1987" i="4"/>
  <c r="M1987" i="4"/>
  <c r="O1987" i="4"/>
  <c r="Q1987" i="4"/>
  <c r="S1987" i="4"/>
  <c r="U1987" i="4"/>
  <c r="B1988" i="4"/>
  <c r="F1988" i="4"/>
  <c r="I1988" i="4"/>
  <c r="M1988" i="4"/>
  <c r="O1988" i="4"/>
  <c r="Q1988" i="4"/>
  <c r="S1988" i="4"/>
  <c r="U1988" i="4"/>
  <c r="B1989" i="4"/>
  <c r="F1989" i="4"/>
  <c r="I1989" i="4"/>
  <c r="M1989" i="4"/>
  <c r="O1989" i="4"/>
  <c r="Q1989" i="4"/>
  <c r="S1989" i="4"/>
  <c r="U1989" i="4"/>
  <c r="B1990" i="4"/>
  <c r="F1990" i="4"/>
  <c r="I1990" i="4"/>
  <c r="M1990" i="4"/>
  <c r="O1990" i="4"/>
  <c r="Q1990" i="4"/>
  <c r="S1990" i="4"/>
  <c r="U1990" i="4"/>
  <c r="B1991" i="4"/>
  <c r="F1991" i="4"/>
  <c r="I1991" i="4"/>
  <c r="M1991" i="4"/>
  <c r="O1991" i="4"/>
  <c r="Q1991" i="4"/>
  <c r="S1991" i="4"/>
  <c r="U1991" i="4"/>
  <c r="B1992" i="4"/>
  <c r="F1992" i="4"/>
  <c r="I1992" i="4"/>
  <c r="M1992" i="4"/>
  <c r="O1992" i="4"/>
  <c r="Q1992" i="4"/>
  <c r="S1992" i="4"/>
  <c r="U1992" i="4"/>
  <c r="B1993" i="4"/>
  <c r="F1993" i="4"/>
  <c r="I1993" i="4"/>
  <c r="M1993" i="4"/>
  <c r="O1993" i="4"/>
  <c r="Q1993" i="4"/>
  <c r="S1993" i="4"/>
  <c r="U1993" i="4"/>
  <c r="B1994" i="4"/>
  <c r="F1994" i="4"/>
  <c r="I1994" i="4"/>
  <c r="M1994" i="4"/>
  <c r="O1994" i="4"/>
  <c r="Q1994" i="4"/>
  <c r="S1994" i="4"/>
  <c r="U1994" i="4"/>
  <c r="B1995" i="4"/>
  <c r="F1995" i="4"/>
  <c r="I1995" i="4"/>
  <c r="M1995" i="4"/>
  <c r="O1995" i="4"/>
  <c r="Q1995" i="4"/>
  <c r="S1995" i="4"/>
  <c r="U1995" i="4"/>
  <c r="B1996" i="4"/>
  <c r="F1996" i="4"/>
  <c r="I1996" i="4"/>
  <c r="M1996" i="4"/>
  <c r="O1996" i="4"/>
  <c r="Q1996" i="4"/>
  <c r="S1996" i="4"/>
  <c r="U1996" i="4"/>
  <c r="B1997" i="4"/>
  <c r="F1997" i="4"/>
  <c r="I1997" i="4"/>
  <c r="M1997" i="4"/>
  <c r="O1997" i="4"/>
  <c r="Q1997" i="4"/>
  <c r="S1997" i="4"/>
  <c r="U1997" i="4"/>
  <c r="B1998" i="4"/>
  <c r="F1998" i="4"/>
  <c r="I1998" i="4"/>
  <c r="M1998" i="4"/>
  <c r="O1998" i="4"/>
  <c r="Q1998" i="4"/>
  <c r="S1998" i="4"/>
  <c r="U1998" i="4"/>
  <c r="B1999" i="4"/>
  <c r="F1999" i="4"/>
  <c r="I1999" i="4"/>
  <c r="M1999" i="4"/>
  <c r="O1999" i="4"/>
  <c r="Q1999" i="4"/>
  <c r="S1999" i="4"/>
  <c r="U1999" i="4"/>
  <c r="B2000" i="4"/>
  <c r="F2000" i="4"/>
  <c r="I2000" i="4"/>
  <c r="M2000" i="4"/>
  <c r="O2000" i="4"/>
  <c r="Q2000" i="4"/>
  <c r="S2000" i="4"/>
  <c r="U2000" i="4"/>
  <c r="B2001" i="4"/>
  <c r="F2001" i="4"/>
  <c r="I2001" i="4"/>
  <c r="M2001" i="4"/>
  <c r="O2001" i="4"/>
  <c r="Q2001" i="4"/>
  <c r="S2001" i="4"/>
  <c r="U2001" i="4"/>
  <c r="B2002" i="4"/>
  <c r="F2002" i="4"/>
  <c r="I2002" i="4"/>
  <c r="M2002" i="4"/>
  <c r="O2002" i="4"/>
  <c r="Q2002" i="4"/>
  <c r="S2002" i="4"/>
  <c r="U2002" i="4"/>
  <c r="B2003" i="4"/>
  <c r="F2003" i="4"/>
  <c r="I2003" i="4"/>
  <c r="M2003" i="4"/>
  <c r="O2003" i="4"/>
  <c r="Q2003" i="4"/>
  <c r="S2003" i="4"/>
  <c r="U2003" i="4"/>
  <c r="B2004" i="4"/>
  <c r="F2004" i="4"/>
  <c r="I2004" i="4"/>
  <c r="M2004" i="4"/>
  <c r="O2004" i="4"/>
  <c r="Q2004" i="4"/>
  <c r="S2004" i="4"/>
  <c r="U2004" i="4"/>
  <c r="B2005" i="4"/>
  <c r="F2005" i="4"/>
  <c r="I2005" i="4"/>
  <c r="M2005" i="4"/>
  <c r="O2005" i="4"/>
  <c r="Q2005" i="4"/>
  <c r="S2005" i="4"/>
  <c r="U2005" i="4"/>
  <c r="U998" i="4"/>
  <c r="E23" i="2"/>
  <c r="E22" i="2"/>
  <c r="F19" i="2"/>
  <c r="F20" i="2" s="1"/>
  <c r="E19" i="2"/>
  <c r="E20" i="2"/>
  <c r="G5012" i="4" s="1"/>
  <c r="R5012" i="4" l="1"/>
  <c r="H34" i="2"/>
  <c r="T2055" i="4" s="1"/>
  <c r="T4290" i="4"/>
  <c r="T4034" i="4"/>
  <c r="T3895" i="4"/>
  <c r="T3863" i="4"/>
  <c r="T3831" i="4"/>
  <c r="T3767" i="4"/>
  <c r="T3735" i="4"/>
  <c r="T3703" i="4"/>
  <c r="T3639" i="4"/>
  <c r="T3607" i="4"/>
  <c r="T3593" i="4"/>
  <c r="T3577" i="4"/>
  <c r="T3569" i="4"/>
  <c r="T3561" i="4"/>
  <c r="T3545" i="4"/>
  <c r="T3537" i="4"/>
  <c r="T3529" i="4"/>
  <c r="T3513" i="4"/>
  <c r="T3505" i="4"/>
  <c r="T3497" i="4"/>
  <c r="T3481" i="4"/>
  <c r="T3473" i="4"/>
  <c r="T3465" i="4"/>
  <c r="T3449" i="4"/>
  <c r="T3441" i="4"/>
  <c r="T3433" i="4"/>
  <c r="T3417" i="4"/>
  <c r="T3409" i="4"/>
  <c r="T3401" i="4"/>
  <c r="T3397" i="4"/>
  <c r="T3395" i="4"/>
  <c r="T3393" i="4"/>
  <c r="T3389" i="4"/>
  <c r="T3387" i="4"/>
  <c r="T3385" i="4"/>
  <c r="T3381" i="4"/>
  <c r="T3379" i="4"/>
  <c r="T3377" i="4"/>
  <c r="T3373" i="4"/>
  <c r="T3371" i="4"/>
  <c r="T3369" i="4"/>
  <c r="T3365" i="4"/>
  <c r="T3363" i="4"/>
  <c r="T3361" i="4"/>
  <c r="T3357" i="4"/>
  <c r="T3355" i="4"/>
  <c r="T3353" i="4"/>
  <c r="T3349" i="4"/>
  <c r="T3347" i="4"/>
  <c r="T3345" i="4"/>
  <c r="T3341" i="4"/>
  <c r="T3339" i="4"/>
  <c r="T3337" i="4"/>
  <c r="T3333" i="4"/>
  <c r="T3331" i="4"/>
  <c r="T3329" i="4"/>
  <c r="T3325" i="4"/>
  <c r="T3323" i="4"/>
  <c r="T3321" i="4"/>
  <c r="T3317" i="4"/>
  <c r="T3315" i="4"/>
  <c r="T3313" i="4"/>
  <c r="T3309" i="4"/>
  <c r="T3307" i="4"/>
  <c r="T3305" i="4"/>
  <c r="T3301" i="4"/>
  <c r="T3299" i="4"/>
  <c r="T3297" i="4"/>
  <c r="T3293" i="4"/>
  <c r="T3291" i="4"/>
  <c r="T3289" i="4"/>
  <c r="T3285" i="4"/>
  <c r="T3283" i="4"/>
  <c r="T3281" i="4"/>
  <c r="T3277" i="4"/>
  <c r="T3275" i="4"/>
  <c r="T3273" i="4"/>
  <c r="T3269" i="4"/>
  <c r="T3267" i="4"/>
  <c r="T3265" i="4"/>
  <c r="T3261" i="4"/>
  <c r="T3259" i="4"/>
  <c r="T3257" i="4"/>
  <c r="T3253" i="4"/>
  <c r="T3251" i="4"/>
  <c r="T3249" i="4"/>
  <c r="T3245" i="4"/>
  <c r="T3243" i="4"/>
  <c r="T3241" i="4"/>
  <c r="T3237" i="4"/>
  <c r="T3235" i="4"/>
  <c r="T3233" i="4"/>
  <c r="T3229" i="4"/>
  <c r="T3227" i="4"/>
  <c r="T3225" i="4"/>
  <c r="T3221" i="4"/>
  <c r="T3219" i="4"/>
  <c r="T3217" i="4"/>
  <c r="T3213" i="4"/>
  <c r="T3211" i="4"/>
  <c r="T3209" i="4"/>
  <c r="T3205" i="4"/>
  <c r="T3203" i="4"/>
  <c r="T3201" i="4"/>
  <c r="T3197" i="4"/>
  <c r="T3195" i="4"/>
  <c r="T3193" i="4"/>
  <c r="T3189" i="4"/>
  <c r="G2005" i="4"/>
  <c r="H2005" i="4" s="1"/>
  <c r="G1996" i="4"/>
  <c r="H1996" i="4" s="1"/>
  <c r="G1873" i="4"/>
  <c r="H1873" i="4" s="1"/>
  <c r="G1855" i="4"/>
  <c r="H1855" i="4" s="1"/>
  <c r="G1852" i="4"/>
  <c r="H1852" i="4" s="1"/>
  <c r="G1850" i="4"/>
  <c r="H1850" i="4" s="1"/>
  <c r="G1849" i="4"/>
  <c r="H1849" i="4" s="1"/>
  <c r="G1756" i="4"/>
  <c r="H1756" i="4" s="1"/>
  <c r="G1755" i="4"/>
  <c r="H1755" i="4" s="1"/>
  <c r="G1750" i="4"/>
  <c r="H1750" i="4" s="1"/>
  <c r="G1748" i="4"/>
  <c r="H1748" i="4" s="1"/>
  <c r="G1742" i="4"/>
  <c r="H1742" i="4" s="1"/>
  <c r="G1734" i="4"/>
  <c r="H1734" i="4" s="1"/>
  <c r="G1731" i="4"/>
  <c r="H1731" i="4" s="1"/>
  <c r="G1724" i="4"/>
  <c r="H1724" i="4" s="1"/>
  <c r="G1710" i="4"/>
  <c r="H1710" i="4" s="1"/>
  <c r="G1708" i="4"/>
  <c r="H1708" i="4" s="1"/>
  <c r="G1698" i="4"/>
  <c r="H1698" i="4" s="1"/>
  <c r="G1687" i="4"/>
  <c r="H1687" i="4" s="1"/>
  <c r="G1679" i="4"/>
  <c r="H1679" i="4" s="1"/>
  <c r="G1677" i="4"/>
  <c r="H1677" i="4" s="1"/>
  <c r="G1673" i="4"/>
  <c r="H1673" i="4" s="1"/>
  <c r="G1666" i="4"/>
  <c r="H1666" i="4" s="1"/>
  <c r="G1654" i="4"/>
  <c r="H1654" i="4" s="1"/>
  <c r="G1651" i="4"/>
  <c r="H1651" i="4" s="1"/>
  <c r="G1645" i="4"/>
  <c r="H1645" i="4" s="1"/>
  <c r="G1644" i="4"/>
  <c r="H1644" i="4" s="1"/>
  <c r="G1632" i="4"/>
  <c r="H1632" i="4" s="1"/>
  <c r="G1626" i="4"/>
  <c r="H1626" i="4" s="1"/>
  <c r="G1615" i="4"/>
  <c r="H1615" i="4" s="1"/>
  <c r="G1600" i="4"/>
  <c r="H1600" i="4" s="1"/>
  <c r="G1580" i="4"/>
  <c r="H1580" i="4" s="1"/>
  <c r="G1578" i="4"/>
  <c r="H1578" i="4" s="1"/>
  <c r="G1577" i="4"/>
  <c r="H1577" i="4" s="1"/>
  <c r="G1575" i="4"/>
  <c r="H1575" i="4" s="1"/>
  <c r="G1570" i="4"/>
  <c r="H1570" i="4" s="1"/>
  <c r="G1568" i="4"/>
  <c r="H1568" i="4" s="1"/>
  <c r="G1564" i="4"/>
  <c r="H1564" i="4" s="1"/>
  <c r="G1561" i="4"/>
  <c r="H1561" i="4" s="1"/>
  <c r="G1557" i="4"/>
  <c r="H1557" i="4" s="1"/>
  <c r="G1549" i="4"/>
  <c r="H1549" i="4" s="1"/>
  <c r="G1545" i="4"/>
  <c r="H1545" i="4" s="1"/>
  <c r="G1544" i="4"/>
  <c r="H1544" i="4" s="1"/>
  <c r="G1534" i="4"/>
  <c r="H1534" i="4" s="1"/>
  <c r="G1533" i="4"/>
  <c r="H1533" i="4" s="1"/>
  <c r="G1272" i="4"/>
  <c r="H1272" i="4" s="1"/>
  <c r="G1262" i="4"/>
  <c r="H1262" i="4" s="1"/>
  <c r="G1259" i="4"/>
  <c r="H1259" i="4" s="1"/>
  <c r="G1257" i="4"/>
  <c r="H1257" i="4" s="1"/>
  <c r="G1255" i="4"/>
  <c r="H1255" i="4" s="1"/>
  <c r="G1248" i="4"/>
  <c r="H1248" i="4" s="1"/>
  <c r="G1244" i="4"/>
  <c r="H1244" i="4" s="1"/>
  <c r="G1243" i="4"/>
  <c r="H1243" i="4" s="1"/>
  <c r="G1233" i="4"/>
  <c r="H1233" i="4" s="1"/>
  <c r="G1228" i="4"/>
  <c r="H1228" i="4" s="1"/>
  <c r="G1216" i="4"/>
  <c r="H1216" i="4" s="1"/>
  <c r="G1205" i="4"/>
  <c r="H1205" i="4" s="1"/>
  <c r="G1188" i="4"/>
  <c r="H1188" i="4" s="1"/>
  <c r="G1173" i="4"/>
  <c r="H1173" i="4" s="1"/>
  <c r="G1171" i="4"/>
  <c r="H1171" i="4" s="1"/>
  <c r="G1164" i="4"/>
  <c r="H1164" i="4" s="1"/>
  <c r="G1160" i="4"/>
  <c r="H1160" i="4" s="1"/>
  <c r="G1153" i="4"/>
  <c r="H1153" i="4" s="1"/>
  <c r="G1149" i="4"/>
  <c r="H1149" i="4" s="1"/>
  <c r="G1146" i="4"/>
  <c r="H1146" i="4" s="1"/>
  <c r="G1144" i="4"/>
  <c r="H1144" i="4" s="1"/>
  <c r="G1143" i="4"/>
  <c r="H1143" i="4" s="1"/>
  <c r="G1136" i="4"/>
  <c r="H1136" i="4" s="1"/>
  <c r="G1132" i="4"/>
  <c r="H1132" i="4" s="1"/>
  <c r="G1128" i="4"/>
  <c r="H1128" i="4" s="1"/>
  <c r="G1120" i="4"/>
  <c r="H1120" i="4" s="1"/>
  <c r="G1114" i="4"/>
  <c r="H1114" i="4" s="1"/>
  <c r="G1101" i="4"/>
  <c r="H1101" i="4" s="1"/>
  <c r="G1096" i="4"/>
  <c r="H1096" i="4" s="1"/>
  <c r="G1085" i="4"/>
  <c r="H1085" i="4" s="1"/>
  <c r="G1081" i="4"/>
  <c r="H1081" i="4" s="1"/>
  <c r="G1079" i="4"/>
  <c r="H1079" i="4" s="1"/>
  <c r="G1076" i="4"/>
  <c r="H1076" i="4" s="1"/>
  <c r="G1070" i="4"/>
  <c r="H1070" i="4" s="1"/>
  <c r="G1067" i="4"/>
  <c r="H1067" i="4" s="1"/>
  <c r="G1046" i="4"/>
  <c r="H1046" i="4" s="1"/>
  <c r="G1038" i="4"/>
  <c r="H1038" i="4" s="1"/>
  <c r="G1037" i="4"/>
  <c r="H1037" i="4" s="1"/>
  <c r="G1032" i="4"/>
  <c r="H1032" i="4" s="1"/>
  <c r="G1029" i="4"/>
  <c r="H1029" i="4" s="1"/>
  <c r="G1022" i="4"/>
  <c r="H1022" i="4" s="1"/>
  <c r="G1020" i="4"/>
  <c r="H1020" i="4" s="1"/>
  <c r="G1015" i="4"/>
  <c r="H1015" i="4" s="1"/>
  <c r="G2095" i="4"/>
  <c r="H2095" i="4" s="1"/>
  <c r="G2092" i="4"/>
  <c r="H2092" i="4" s="1"/>
  <c r="G2090" i="4"/>
  <c r="H2090" i="4" s="1"/>
  <c r="G2082" i="4"/>
  <c r="H2082" i="4" s="1"/>
  <c r="G2081" i="4"/>
  <c r="H2081" i="4" s="1"/>
  <c r="G2078" i="4"/>
  <c r="H2078" i="4" s="1"/>
  <c r="G2076" i="4"/>
  <c r="H2076" i="4" s="1"/>
  <c r="G2070" i="4"/>
  <c r="H2070" i="4" s="1"/>
  <c r="G2069" i="4"/>
  <c r="H2069" i="4" s="1"/>
  <c r="G2068" i="4"/>
  <c r="H2068" i="4" s="1"/>
  <c r="G2064" i="4"/>
  <c r="H2064" i="4" s="1"/>
  <c r="G2062" i="4"/>
  <c r="H2062" i="4" s="1"/>
  <c r="G2060" i="4"/>
  <c r="H2060" i="4" s="1"/>
  <c r="G2055" i="4"/>
  <c r="H2055" i="4" s="1"/>
  <c r="G2052" i="4"/>
  <c r="H2052" i="4" s="1"/>
  <c r="G2048" i="4"/>
  <c r="H2048" i="4" s="1"/>
  <c r="G2043" i="4"/>
  <c r="H2043" i="4" s="1"/>
  <c r="G2040" i="4"/>
  <c r="H2040" i="4" s="1"/>
  <c r="G2038" i="4"/>
  <c r="H2038" i="4" s="1"/>
  <c r="G2034" i="4"/>
  <c r="H2034" i="4" s="1"/>
  <c r="G2032" i="4"/>
  <c r="H2032" i="4" s="1"/>
  <c r="G2026" i="4"/>
  <c r="H2026" i="4" s="1"/>
  <c r="G2023" i="4"/>
  <c r="H2023" i="4" s="1"/>
  <c r="G2021" i="4"/>
  <c r="H2021" i="4" s="1"/>
  <c r="G2015" i="4"/>
  <c r="H2015" i="4" s="1"/>
  <c r="G2011" i="4"/>
  <c r="H2011" i="4" s="1"/>
  <c r="G2009" i="4"/>
  <c r="H2009" i="4" s="1"/>
  <c r="G5003" i="4"/>
  <c r="H5003" i="4" s="1"/>
  <c r="G4995" i="4"/>
  <c r="H4995" i="4" s="1"/>
  <c r="G4992" i="4"/>
  <c r="H4992" i="4" s="1"/>
  <c r="G4989" i="4"/>
  <c r="H4989" i="4" s="1"/>
  <c r="G4985" i="4"/>
  <c r="H4985" i="4" s="1"/>
  <c r="G4981" i="4"/>
  <c r="H4981" i="4" s="1"/>
  <c r="G4979" i="4"/>
  <c r="H4979" i="4" s="1"/>
  <c r="G4977" i="4"/>
  <c r="H4977" i="4" s="1"/>
  <c r="G4974" i="4"/>
  <c r="H4974" i="4" s="1"/>
  <c r="G4972" i="4"/>
  <c r="H4972" i="4" s="1"/>
  <c r="G4971" i="4"/>
  <c r="H4971" i="4" s="1"/>
  <c r="G4968" i="4"/>
  <c r="H4968" i="4" s="1"/>
  <c r="G4963" i="4"/>
  <c r="H4963" i="4" s="1"/>
  <c r="G4959" i="4"/>
  <c r="H4959" i="4" s="1"/>
  <c r="G4954" i="4"/>
  <c r="H4954" i="4" s="1"/>
  <c r="G4951" i="4"/>
  <c r="H4951" i="4" s="1"/>
  <c r="G4949" i="4"/>
  <c r="H4949" i="4" s="1"/>
  <c r="G4946" i="4"/>
  <c r="H4946" i="4" s="1"/>
  <c r="G4943" i="4"/>
  <c r="H4943" i="4" s="1"/>
  <c r="G4939" i="4"/>
  <c r="H4939" i="4" s="1"/>
  <c r="G4938" i="4"/>
  <c r="H4938" i="4" s="1"/>
  <c r="G4934" i="4"/>
  <c r="H4934" i="4" s="1"/>
  <c r="G4932" i="4"/>
  <c r="H4932" i="4" s="1"/>
  <c r="G4929" i="4"/>
  <c r="H4929" i="4" s="1"/>
  <c r="G4925" i="4"/>
  <c r="H4925" i="4" s="1"/>
  <c r="G4919" i="4"/>
  <c r="H4919" i="4" s="1"/>
  <c r="G4917" i="4"/>
  <c r="H4917" i="4" s="1"/>
  <c r="G4916" i="4"/>
  <c r="H4916" i="4" s="1"/>
  <c r="G4914" i="4"/>
  <c r="H4914" i="4" s="1"/>
  <c r="G4913" i="4"/>
  <c r="H4913" i="4" s="1"/>
  <c r="G2004" i="4"/>
  <c r="H2004" i="4" s="1"/>
  <c r="G2003" i="4"/>
  <c r="H2003" i="4" s="1"/>
  <c r="G1997" i="4"/>
  <c r="H1997" i="4" s="1"/>
  <c r="G1995" i="4"/>
  <c r="H1995" i="4" s="1"/>
  <c r="G1874" i="4"/>
  <c r="H1874" i="4" s="1"/>
  <c r="G1871" i="4"/>
  <c r="H1871" i="4" s="1"/>
  <c r="G1866" i="4"/>
  <c r="H1866" i="4" s="1"/>
  <c r="G1858" i="4"/>
  <c r="H1858" i="4" s="1"/>
  <c r="G1856" i="4"/>
  <c r="H1856" i="4" s="1"/>
  <c r="G1851" i="4"/>
  <c r="H1851" i="4" s="1"/>
  <c r="G1758" i="4"/>
  <c r="H1758" i="4" s="1"/>
  <c r="G1747" i="4"/>
  <c r="H1747" i="4" s="1"/>
  <c r="G1741" i="4"/>
  <c r="H1741" i="4" s="1"/>
  <c r="G1739" i="4"/>
  <c r="H1739" i="4" s="1"/>
  <c r="G1732" i="4"/>
  <c r="H1732" i="4" s="1"/>
  <c r="G1723" i="4"/>
  <c r="H1723" i="4" s="1"/>
  <c r="G1717" i="4"/>
  <c r="H1717" i="4" s="1"/>
  <c r="G1715" i="4"/>
  <c r="H1715" i="4" s="1"/>
  <c r="G1711" i="4"/>
  <c r="H1711" i="4" s="1"/>
  <c r="G1709" i="4"/>
  <c r="H1709" i="4" s="1"/>
  <c r="G1702" i="4"/>
  <c r="H1702" i="4" s="1"/>
  <c r="G1701" i="4"/>
  <c r="H1701" i="4" s="1"/>
  <c r="G1700" i="4"/>
  <c r="H1700" i="4" s="1"/>
  <c r="G1699" i="4"/>
  <c r="H1699" i="4" s="1"/>
  <c r="G1697" i="4"/>
  <c r="H1697" i="4" s="1"/>
  <c r="G1690" i="4"/>
  <c r="H1690" i="4" s="1"/>
  <c r="G1689" i="4"/>
  <c r="H1689" i="4" s="1"/>
  <c r="G1680" i="4"/>
  <c r="H1680" i="4" s="1"/>
  <c r="G1676" i="4"/>
  <c r="H1676" i="4" s="1"/>
  <c r="G1674" i="4"/>
  <c r="H1674" i="4" s="1"/>
  <c r="G1665" i="4"/>
  <c r="H1665" i="4" s="1"/>
  <c r="G1663" i="4"/>
  <c r="H1663" i="4" s="1"/>
  <c r="G1662" i="4"/>
  <c r="H1662" i="4" s="1"/>
  <c r="G1653" i="4"/>
  <c r="H1653" i="4" s="1"/>
  <c r="G1642" i="4"/>
  <c r="H1642" i="4" s="1"/>
  <c r="G1641" i="4"/>
  <c r="H1641" i="4" s="1"/>
  <c r="G1634" i="4"/>
  <c r="H1634" i="4" s="1"/>
  <c r="G1631" i="4"/>
  <c r="H1631" i="4" s="1"/>
  <c r="G1628" i="4"/>
  <c r="H1628" i="4" s="1"/>
  <c r="G1627" i="4"/>
  <c r="H1627" i="4" s="1"/>
  <c r="G1625" i="4"/>
  <c r="H1625" i="4" s="1"/>
  <c r="G1623" i="4"/>
  <c r="H1623" i="4" s="1"/>
  <c r="G1622" i="4"/>
  <c r="H1622" i="4" s="1"/>
  <c r="G1621" i="4"/>
  <c r="H1621" i="4" s="1"/>
  <c r="G1614" i="4"/>
  <c r="H1614" i="4" s="1"/>
  <c r="G1602" i="4"/>
  <c r="H1602" i="4" s="1"/>
  <c r="G1599" i="4"/>
  <c r="H1599" i="4" s="1"/>
  <c r="G1590" i="4"/>
  <c r="H1590" i="4" s="1"/>
  <c r="G1587" i="4"/>
  <c r="H1587" i="4" s="1"/>
  <c r="G1581" i="4"/>
  <c r="H1581" i="4" s="1"/>
  <c r="G1579" i="4"/>
  <c r="H1579" i="4" s="1"/>
  <c r="G1569" i="4"/>
  <c r="H1569" i="4" s="1"/>
  <c r="G1562" i="4"/>
  <c r="H1562" i="4" s="1"/>
  <c r="G1560" i="4"/>
  <c r="H1560" i="4" s="1"/>
  <c r="G1559" i="4"/>
  <c r="H1559" i="4" s="1"/>
  <c r="G1555" i="4"/>
  <c r="H1555" i="4" s="1"/>
  <c r="G1548" i="4"/>
  <c r="H1548" i="4" s="1"/>
  <c r="G1547" i="4"/>
  <c r="H1547" i="4" s="1"/>
  <c r="G1542" i="4"/>
  <c r="H1542" i="4" s="1"/>
  <c r="G1273" i="4"/>
  <c r="H1273" i="4" s="1"/>
  <c r="G1271" i="4"/>
  <c r="H1271" i="4" s="1"/>
  <c r="G1261" i="4"/>
  <c r="H1261" i="4" s="1"/>
  <c r="G1258" i="4"/>
  <c r="H1258" i="4" s="1"/>
  <c r="G1256" i="4"/>
  <c r="H1256" i="4" s="1"/>
  <c r="G1245" i="4"/>
  <c r="H1245" i="4" s="1"/>
  <c r="G1242" i="4"/>
  <c r="H1242" i="4" s="1"/>
  <c r="G1240" i="4"/>
  <c r="H1240" i="4" s="1"/>
  <c r="G1234" i="4"/>
  <c r="H1234" i="4" s="1"/>
  <c r="G1232" i="4"/>
  <c r="H1232" i="4" s="1"/>
  <c r="G1230" i="4"/>
  <c r="H1230" i="4" s="1"/>
  <c r="G1226" i="4"/>
  <c r="H1226" i="4" s="1"/>
  <c r="G1218" i="4"/>
  <c r="H1218" i="4" s="1"/>
  <c r="G1215" i="4"/>
  <c r="H1215" i="4" s="1"/>
  <c r="G1204" i="4"/>
  <c r="H1204" i="4" s="1"/>
  <c r="G1189" i="4"/>
  <c r="H1189" i="4" s="1"/>
  <c r="G1187" i="4"/>
  <c r="H1187" i="4" s="1"/>
  <c r="G1174" i="4"/>
  <c r="H1174" i="4" s="1"/>
  <c r="G1172" i="4"/>
  <c r="H1172" i="4" s="1"/>
  <c r="G1165" i="4"/>
  <c r="H1165" i="4" s="1"/>
  <c r="G1163" i="4"/>
  <c r="H1163" i="4" s="1"/>
  <c r="G1161" i="4"/>
  <c r="H1161" i="4" s="1"/>
  <c r="G1159" i="4"/>
  <c r="H1159" i="4" s="1"/>
  <c r="G1154" i="4"/>
  <c r="H1154" i="4" s="1"/>
  <c r="G1152" i="4"/>
  <c r="H1152" i="4" s="1"/>
  <c r="G1151" i="4"/>
  <c r="H1151" i="4" s="1"/>
  <c r="G1148" i="4"/>
  <c r="H1148" i="4" s="1"/>
  <c r="G1145" i="4"/>
  <c r="H1145" i="4" s="1"/>
  <c r="G1138" i="4"/>
  <c r="H1138" i="4" s="1"/>
  <c r="G1137" i="4"/>
  <c r="H1137" i="4" s="1"/>
  <c r="G1134" i="4"/>
  <c r="H1134" i="4" s="1"/>
  <c r="G1133" i="4"/>
  <c r="H1133" i="4" s="1"/>
  <c r="G1130" i="4"/>
  <c r="H1130" i="4" s="1"/>
  <c r="G1129" i="4"/>
  <c r="H1129" i="4" s="1"/>
  <c r="G1122" i="4"/>
  <c r="H1122" i="4" s="1"/>
  <c r="G1121" i="4"/>
  <c r="H1121" i="4" s="1"/>
  <c r="G1118" i="4"/>
  <c r="H1118" i="4" s="1"/>
  <c r="G1116" i="4"/>
  <c r="H1116" i="4" s="1"/>
  <c r="G1113" i="4"/>
  <c r="H1113" i="4" s="1"/>
  <c r="G1111" i="4"/>
  <c r="H1111" i="4" s="1"/>
  <c r="G1102" i="4"/>
  <c r="H1102" i="4" s="1"/>
  <c r="G1100" i="4"/>
  <c r="H1100" i="4" s="1"/>
  <c r="G1099" i="4"/>
  <c r="H1099" i="4" s="1"/>
  <c r="G1097" i="4"/>
  <c r="H1097" i="4" s="1"/>
  <c r="G1086" i="4"/>
  <c r="H1086" i="4" s="1"/>
  <c r="G1083" i="4"/>
  <c r="H1083" i="4" s="1"/>
  <c r="G1080" i="4"/>
  <c r="H1080" i="4" s="1"/>
  <c r="G1075" i="4"/>
  <c r="H1075" i="4" s="1"/>
  <c r="G1069" i="4"/>
  <c r="H1069" i="4" s="1"/>
  <c r="G1065" i="4"/>
  <c r="H1065" i="4" s="1"/>
  <c r="G1064" i="4"/>
  <c r="H1064" i="4" s="1"/>
  <c r="G1063" i="4"/>
  <c r="H1063" i="4" s="1"/>
  <c r="G1062" i="4"/>
  <c r="H1062" i="4" s="1"/>
  <c r="G1061" i="4"/>
  <c r="H1061" i="4" s="1"/>
  <c r="G1044" i="4"/>
  <c r="H1044" i="4" s="1"/>
  <c r="G1036" i="4"/>
  <c r="H1036" i="4" s="1"/>
  <c r="G1035" i="4"/>
  <c r="H1035" i="4" s="1"/>
  <c r="G1034" i="4"/>
  <c r="H1034" i="4" s="1"/>
  <c r="G1031" i="4"/>
  <c r="H1031" i="4" s="1"/>
  <c r="G1019" i="4"/>
  <c r="H1019" i="4" s="1"/>
  <c r="G1018" i="4"/>
  <c r="H1018" i="4" s="1"/>
  <c r="G2094" i="4"/>
  <c r="H2094" i="4" s="1"/>
  <c r="G2091" i="4"/>
  <c r="H2091" i="4" s="1"/>
  <c r="G2088" i="4"/>
  <c r="H2088" i="4" s="1"/>
  <c r="G2087" i="4"/>
  <c r="H2087" i="4" s="1"/>
  <c r="G2085" i="4"/>
  <c r="H2085" i="4" s="1"/>
  <c r="G2083" i="4"/>
  <c r="H2083" i="4" s="1"/>
  <c r="G2079" i="4"/>
  <c r="H2079" i="4" s="1"/>
  <c r="G2074" i="4"/>
  <c r="H2074" i="4" s="1"/>
  <c r="G2073" i="4"/>
  <c r="H2073" i="4" s="1"/>
  <c r="G2072" i="4"/>
  <c r="H2072" i="4" s="1"/>
  <c r="G2067" i="4"/>
  <c r="H2067" i="4" s="1"/>
  <c r="G2066" i="4"/>
  <c r="H2066" i="4" s="1"/>
  <c r="G2063" i="4"/>
  <c r="H2063" i="4" s="1"/>
  <c r="G2061" i="4"/>
  <c r="H2061" i="4" s="1"/>
  <c r="G2058" i="4"/>
  <c r="H2058" i="4" s="1"/>
  <c r="G2056" i="4"/>
  <c r="H2056" i="4" s="1"/>
  <c r="G2054" i="4"/>
  <c r="H2054" i="4" s="1"/>
  <c r="G2053" i="4"/>
  <c r="H2053" i="4" s="1"/>
  <c r="G2050" i="4"/>
  <c r="H2050" i="4" s="1"/>
  <c r="G2049" i="4"/>
  <c r="H2049" i="4" s="1"/>
  <c r="G2047" i="4"/>
  <c r="H2047" i="4" s="1"/>
  <c r="G2046" i="4"/>
  <c r="H2046" i="4" s="1"/>
  <c r="G2044" i="4"/>
  <c r="H2044" i="4" s="1"/>
  <c r="G2041" i="4"/>
  <c r="H2041" i="4" s="1"/>
  <c r="G2039" i="4"/>
  <c r="H2039" i="4" s="1"/>
  <c r="G2037" i="4"/>
  <c r="H2037" i="4" s="1"/>
  <c r="G2035" i="4"/>
  <c r="H2035" i="4" s="1"/>
  <c r="G2033" i="4"/>
  <c r="H2033" i="4" s="1"/>
  <c r="G2031" i="4"/>
  <c r="H2031" i="4" s="1"/>
  <c r="G2029" i="4"/>
  <c r="H2029" i="4" s="1"/>
  <c r="G2028" i="4"/>
  <c r="H2028" i="4" s="1"/>
  <c r="G2024" i="4"/>
  <c r="H2024" i="4" s="1"/>
  <c r="G2022" i="4"/>
  <c r="H2022" i="4" s="1"/>
  <c r="G2020" i="4"/>
  <c r="H2020" i="4" s="1"/>
  <c r="G2018" i="4"/>
  <c r="H2018" i="4" s="1"/>
  <c r="G2016" i="4"/>
  <c r="H2016" i="4" s="1"/>
  <c r="G2014" i="4"/>
  <c r="H2014" i="4" s="1"/>
  <c r="G2013" i="4"/>
  <c r="H2013" i="4" s="1"/>
  <c r="G2010" i="4"/>
  <c r="H2010" i="4" s="1"/>
  <c r="G2008" i="4"/>
  <c r="H2008" i="4" s="1"/>
  <c r="G2007" i="4"/>
  <c r="H2007" i="4" s="1"/>
  <c r="G2006" i="4"/>
  <c r="H2006" i="4" s="1"/>
  <c r="G5004" i="4"/>
  <c r="H5004" i="4" s="1"/>
  <c r="G5002" i="4"/>
  <c r="H5002" i="4" s="1"/>
  <c r="G5001" i="4"/>
  <c r="H5001" i="4" s="1"/>
  <c r="G4999" i="4"/>
  <c r="H4999" i="4" s="1"/>
  <c r="G4998" i="4"/>
  <c r="H4998" i="4" s="1"/>
  <c r="G4997" i="4"/>
  <c r="H4997" i="4" s="1"/>
  <c r="G4996" i="4"/>
  <c r="H4996" i="4" s="1"/>
  <c r="G4993" i="4"/>
  <c r="H4993" i="4" s="1"/>
  <c r="G4991" i="4"/>
  <c r="H4991" i="4" s="1"/>
  <c r="G4988" i="4"/>
  <c r="H4988" i="4" s="1"/>
  <c r="G4983" i="4"/>
  <c r="H4983" i="4" s="1"/>
  <c r="G4980" i="4"/>
  <c r="H4980" i="4" s="1"/>
  <c r="G4978" i="4"/>
  <c r="H4978" i="4" s="1"/>
  <c r="G4976" i="4"/>
  <c r="H4976" i="4" s="1"/>
  <c r="G4975" i="4"/>
  <c r="H4975" i="4" s="1"/>
  <c r="G4973" i="4"/>
  <c r="H4973" i="4" s="1"/>
  <c r="G4970" i="4"/>
  <c r="H4970" i="4" s="1"/>
  <c r="G4969" i="4"/>
  <c r="H4969" i="4" s="1"/>
  <c r="G4967" i="4"/>
  <c r="H4967" i="4" s="1"/>
  <c r="G4966" i="4"/>
  <c r="H4966" i="4" s="1"/>
  <c r="G4965" i="4"/>
  <c r="H4965" i="4" s="1"/>
  <c r="G4964" i="4"/>
  <c r="H4964" i="4" s="1"/>
  <c r="G4962" i="4"/>
  <c r="H4962" i="4" s="1"/>
  <c r="G4961" i="4"/>
  <c r="H4961" i="4" s="1"/>
  <c r="G4960" i="4"/>
  <c r="H4960" i="4" s="1"/>
  <c r="G4958" i="4"/>
  <c r="H4958" i="4" s="1"/>
  <c r="G4956" i="4"/>
  <c r="H4956" i="4" s="1"/>
  <c r="G4952" i="4"/>
  <c r="H4952" i="4" s="1"/>
  <c r="G4950" i="4"/>
  <c r="H4950" i="4" s="1"/>
  <c r="G4947" i="4"/>
  <c r="H4947" i="4" s="1"/>
  <c r="G4944" i="4"/>
  <c r="H4944" i="4" s="1"/>
  <c r="G4942" i="4"/>
  <c r="H4942" i="4" s="1"/>
  <c r="G4935" i="4"/>
  <c r="H4935" i="4" s="1"/>
  <c r="G4933" i="4"/>
  <c r="H4933" i="4" s="1"/>
  <c r="G4931" i="4"/>
  <c r="H4931" i="4" s="1"/>
  <c r="G4928" i="4"/>
  <c r="H4928" i="4" s="1"/>
  <c r="G4926" i="4"/>
  <c r="H4926" i="4" s="1"/>
  <c r="G4922" i="4"/>
  <c r="H4922" i="4" s="1"/>
  <c r="G4921" i="4"/>
  <c r="H4921" i="4" s="1"/>
  <c r="G1998" i="4"/>
  <c r="H1998" i="4" s="1"/>
  <c r="G1990" i="4"/>
  <c r="H1990" i="4" s="1"/>
  <c r="G1989" i="4"/>
  <c r="H1989" i="4" s="1"/>
  <c r="G1872" i="4"/>
  <c r="H1872" i="4" s="1"/>
  <c r="G1865" i="4"/>
  <c r="H1865" i="4" s="1"/>
  <c r="G1857" i="4"/>
  <c r="H1857" i="4" s="1"/>
  <c r="G1757" i="4"/>
  <c r="H1757" i="4" s="1"/>
  <c r="G1749" i="4"/>
  <c r="H1749" i="4" s="1"/>
  <c r="G1740" i="4"/>
  <c r="H1740" i="4" s="1"/>
  <c r="G1733" i="4"/>
  <c r="H1733" i="4" s="1"/>
  <c r="G1725" i="4"/>
  <c r="H1725" i="4" s="1"/>
  <c r="G1718" i="4"/>
  <c r="H1718" i="4" s="1"/>
  <c r="G1716" i="4"/>
  <c r="H1716" i="4" s="1"/>
  <c r="G1712" i="4"/>
  <c r="H1712" i="4" s="1"/>
  <c r="G1707" i="4"/>
  <c r="H1707" i="4" s="1"/>
  <c r="G1688" i="4"/>
  <c r="H1688" i="4" s="1"/>
  <c r="G1678" i="4"/>
  <c r="H1678" i="4" s="1"/>
  <c r="G1675" i="4"/>
  <c r="H1675" i="4" s="1"/>
  <c r="G1664" i="4"/>
  <c r="H1664" i="4" s="1"/>
  <c r="G1661" i="4"/>
  <c r="H1661" i="4" s="1"/>
  <c r="G1652" i="4"/>
  <c r="H1652" i="4" s="1"/>
  <c r="G1646" i="4"/>
  <c r="H1646" i="4" s="1"/>
  <c r="G1643" i="4"/>
  <c r="H1643" i="4" s="1"/>
  <c r="G1633" i="4"/>
  <c r="H1633" i="4" s="1"/>
  <c r="G1624" i="4"/>
  <c r="H1624" i="4" s="1"/>
  <c r="G1616" i="4"/>
  <c r="H1616" i="4" s="1"/>
  <c r="G1601" i="4"/>
  <c r="H1601" i="4" s="1"/>
  <c r="G1589" i="4"/>
  <c r="H1589" i="4" s="1"/>
  <c r="G1588" i="4"/>
  <c r="H1588" i="4" s="1"/>
  <c r="G1582" i="4"/>
  <c r="H1582" i="4" s="1"/>
  <c r="G1576" i="4"/>
  <c r="H1576" i="4" s="1"/>
  <c r="G1567" i="4"/>
  <c r="H1567" i="4" s="1"/>
  <c r="G1563" i="4"/>
  <c r="H1563" i="4" s="1"/>
  <c r="G1558" i="4"/>
  <c r="H1558" i="4" s="1"/>
  <c r="G1556" i="4"/>
  <c r="H1556" i="4" s="1"/>
  <c r="G1550" i="4"/>
  <c r="H1550" i="4" s="1"/>
  <c r="G1546" i="4"/>
  <c r="H1546" i="4" s="1"/>
  <c r="G1543" i="4"/>
  <c r="H1543" i="4" s="1"/>
  <c r="G1260" i="4"/>
  <c r="H1260" i="4" s="1"/>
  <c r="G1247" i="4"/>
  <c r="H1247" i="4" s="1"/>
  <c r="G1246" i="4"/>
  <c r="H1246" i="4" s="1"/>
  <c r="G1241" i="4"/>
  <c r="H1241" i="4" s="1"/>
  <c r="G1239" i="4"/>
  <c r="H1239" i="4" s="1"/>
  <c r="G1231" i="4"/>
  <c r="H1231" i="4" s="1"/>
  <c r="G1229" i="4"/>
  <c r="H1229" i="4" s="1"/>
  <c r="G1227" i="4"/>
  <c r="H1227" i="4" s="1"/>
  <c r="G1225" i="4"/>
  <c r="H1225" i="4" s="1"/>
  <c r="G1217" i="4"/>
  <c r="H1217" i="4" s="1"/>
  <c r="G1206" i="4"/>
  <c r="H1206" i="4" s="1"/>
  <c r="G1203" i="4"/>
  <c r="H1203" i="4" s="1"/>
  <c r="G1190" i="4"/>
  <c r="H1190" i="4" s="1"/>
  <c r="G1166" i="4"/>
  <c r="H1166" i="4" s="1"/>
  <c r="G1162" i="4"/>
  <c r="H1162" i="4" s="1"/>
  <c r="G1150" i="4"/>
  <c r="H1150" i="4" s="1"/>
  <c r="G1147" i="4"/>
  <c r="H1147" i="4" s="1"/>
  <c r="G1135" i="4"/>
  <c r="H1135" i="4" s="1"/>
  <c r="G1131" i="4"/>
  <c r="H1131" i="4" s="1"/>
  <c r="G1127" i="4"/>
  <c r="H1127" i="4" s="1"/>
  <c r="G1119" i="4"/>
  <c r="H1119" i="4" s="1"/>
  <c r="G1117" i="4"/>
  <c r="H1117" i="4" s="1"/>
  <c r="G1115" i="4"/>
  <c r="H1115" i="4" s="1"/>
  <c r="G1112" i="4"/>
  <c r="H1112" i="4" s="1"/>
  <c r="G1098" i="4"/>
  <c r="H1098" i="4" s="1"/>
  <c r="G1095" i="4"/>
  <c r="H1095" i="4" s="1"/>
  <c r="G1084" i="4"/>
  <c r="H1084" i="4" s="1"/>
  <c r="G1082" i="4"/>
  <c r="H1082" i="4" s="1"/>
  <c r="G1078" i="4"/>
  <c r="H1078" i="4" s="1"/>
  <c r="G1077" i="4"/>
  <c r="H1077" i="4" s="1"/>
  <c r="G1068" i="4"/>
  <c r="H1068" i="4" s="1"/>
  <c r="G1066" i="4"/>
  <c r="H1066" i="4" s="1"/>
  <c r="G1060" i="4"/>
  <c r="H1060" i="4" s="1"/>
  <c r="G1059" i="4"/>
  <c r="H1059" i="4" s="1"/>
  <c r="G1045" i="4"/>
  <c r="H1045" i="4" s="1"/>
  <c r="G1043" i="4"/>
  <c r="H1043" i="4" s="1"/>
  <c r="G1033" i="4"/>
  <c r="H1033" i="4" s="1"/>
  <c r="G1030" i="4"/>
  <c r="H1030" i="4" s="1"/>
  <c r="G1021" i="4"/>
  <c r="H1021" i="4" s="1"/>
  <c r="G1017" i="4"/>
  <c r="H1017" i="4" s="1"/>
  <c r="G1016" i="4"/>
  <c r="H1016" i="4" s="1"/>
  <c r="G2096" i="4"/>
  <c r="H2096" i="4" s="1"/>
  <c r="G2093" i="4"/>
  <c r="H2093" i="4" s="1"/>
  <c r="G2089" i="4"/>
  <c r="H2089" i="4" s="1"/>
  <c r="G2086" i="4"/>
  <c r="H2086" i="4" s="1"/>
  <c r="G2084" i="4"/>
  <c r="H2084" i="4" s="1"/>
  <c r="G2080" i="4"/>
  <c r="H2080" i="4" s="1"/>
  <c r="G2077" i="4"/>
  <c r="H2077" i="4" s="1"/>
  <c r="G2075" i="4"/>
  <c r="H2075" i="4" s="1"/>
  <c r="G2071" i="4"/>
  <c r="H2071" i="4" s="1"/>
  <c r="G2065" i="4"/>
  <c r="H2065" i="4" s="1"/>
  <c r="G2059" i="4"/>
  <c r="H2059" i="4" s="1"/>
  <c r="G2057" i="4"/>
  <c r="H2057" i="4" s="1"/>
  <c r="G2051" i="4"/>
  <c r="H2051" i="4" s="1"/>
  <c r="G2045" i="4"/>
  <c r="H2045" i="4" s="1"/>
  <c r="G2042" i="4"/>
  <c r="H2042" i="4" s="1"/>
  <c r="G2036" i="4"/>
  <c r="H2036" i="4" s="1"/>
  <c r="G2030" i="4"/>
  <c r="H2030" i="4" s="1"/>
  <c r="G2027" i="4"/>
  <c r="H2027" i="4" s="1"/>
  <c r="G2025" i="4"/>
  <c r="H2025" i="4" s="1"/>
  <c r="G2019" i="4"/>
  <c r="H2019" i="4" s="1"/>
  <c r="G2017" i="4"/>
  <c r="H2017" i="4" s="1"/>
  <c r="G2012" i="4"/>
  <c r="H2012" i="4" s="1"/>
  <c r="G5005" i="4"/>
  <c r="H5005" i="4" s="1"/>
  <c r="G5000" i="4"/>
  <c r="H5000" i="4" s="1"/>
  <c r="G4994" i="4"/>
  <c r="H4994" i="4" s="1"/>
  <c r="G4990" i="4"/>
  <c r="H4990" i="4" s="1"/>
  <c r="G4987" i="4"/>
  <c r="H4987" i="4" s="1"/>
  <c r="G4986" i="4"/>
  <c r="H4986" i="4" s="1"/>
  <c r="G4984" i="4"/>
  <c r="H4984" i="4" s="1"/>
  <c r="G4982" i="4"/>
  <c r="H4982" i="4" s="1"/>
  <c r="G4957" i="4"/>
  <c r="H4957" i="4" s="1"/>
  <c r="G4955" i="4"/>
  <c r="H4955" i="4" s="1"/>
  <c r="G4953" i="4"/>
  <c r="H4953" i="4" s="1"/>
  <c r="G4948" i="4"/>
  <c r="H4948" i="4" s="1"/>
  <c r="G4945" i="4"/>
  <c r="H4945" i="4" s="1"/>
  <c r="G4941" i="4"/>
  <c r="H4941" i="4" s="1"/>
  <c r="G4940" i="4"/>
  <c r="H4940" i="4" s="1"/>
  <c r="G4937" i="4"/>
  <c r="H4937" i="4" s="1"/>
  <c r="G4936" i="4"/>
  <c r="H4936" i="4" s="1"/>
  <c r="G4930" i="4"/>
  <c r="H4930" i="4" s="1"/>
  <c r="G4927" i="4"/>
  <c r="H4927" i="4" s="1"/>
  <c r="G4924" i="4"/>
  <c r="H4924" i="4" s="1"/>
  <c r="G4923" i="4"/>
  <c r="H4923" i="4" s="1"/>
  <c r="G4920" i="4"/>
  <c r="H4920" i="4" s="1"/>
  <c r="G4918" i="4"/>
  <c r="H4918" i="4" s="1"/>
  <c r="G4915" i="4"/>
  <c r="H4915" i="4" s="1"/>
  <c r="G4912" i="4"/>
  <c r="H4912" i="4" s="1"/>
  <c r="G1411" i="4"/>
  <c r="H1411" i="4" s="1"/>
  <c r="G4909" i="4"/>
  <c r="H4909" i="4" s="1"/>
  <c r="G4907" i="4"/>
  <c r="H4907" i="4" s="1"/>
  <c r="G4902" i="4"/>
  <c r="H4902" i="4" s="1"/>
  <c r="G4899" i="4"/>
  <c r="H4899" i="4" s="1"/>
  <c r="G4895" i="4"/>
  <c r="H4895" i="4" s="1"/>
  <c r="G4888" i="4"/>
  <c r="H4888" i="4" s="1"/>
  <c r="G4884" i="4"/>
  <c r="H4884" i="4" s="1"/>
  <c r="G4879" i="4"/>
  <c r="H4879" i="4" s="1"/>
  <c r="G4874" i="4"/>
  <c r="H4874" i="4" s="1"/>
  <c r="G4871" i="4"/>
  <c r="H4871" i="4" s="1"/>
  <c r="G4869" i="4"/>
  <c r="H4869" i="4" s="1"/>
  <c r="G4866" i="4"/>
  <c r="H4866" i="4" s="1"/>
  <c r="G4863" i="4"/>
  <c r="H4863" i="4" s="1"/>
  <c r="G4859" i="4"/>
  <c r="H4859" i="4" s="1"/>
  <c r="G4856" i="4"/>
  <c r="H4856" i="4" s="1"/>
  <c r="G4854" i="4"/>
  <c r="H4854" i="4" s="1"/>
  <c r="G4849" i="4"/>
  <c r="H4849" i="4" s="1"/>
  <c r="G4846" i="4"/>
  <c r="H4846" i="4" s="1"/>
  <c r="G4844" i="4"/>
  <c r="H4844" i="4" s="1"/>
  <c r="G4842" i="4"/>
  <c r="H4842" i="4" s="1"/>
  <c r="G4837" i="4"/>
  <c r="H4837" i="4" s="1"/>
  <c r="G4830" i="4"/>
  <c r="H4830" i="4" s="1"/>
  <c r="G4827" i="4"/>
  <c r="H4827" i="4" s="1"/>
  <c r="G4822" i="4"/>
  <c r="H4822" i="4" s="1"/>
  <c r="G4819" i="4"/>
  <c r="H4819" i="4" s="1"/>
  <c r="G4815" i="4"/>
  <c r="H4815" i="4" s="1"/>
  <c r="G4811" i="4"/>
  <c r="H4811" i="4" s="1"/>
  <c r="G4808" i="4"/>
  <c r="H4808" i="4" s="1"/>
  <c r="G4807" i="4"/>
  <c r="H4807" i="4" s="1"/>
  <c r="G4803" i="4"/>
  <c r="H4803" i="4" s="1"/>
  <c r="G4800" i="4"/>
  <c r="H4800" i="4" s="1"/>
  <c r="G4796" i="4"/>
  <c r="H4796" i="4" s="1"/>
  <c r="G4793" i="4"/>
  <c r="H4793" i="4" s="1"/>
  <c r="G4792" i="4"/>
  <c r="H4792" i="4" s="1"/>
  <c r="G4787" i="4"/>
  <c r="H4787" i="4" s="1"/>
  <c r="G4782" i="4"/>
  <c r="H4782" i="4" s="1"/>
  <c r="G4777" i="4"/>
  <c r="H4777" i="4" s="1"/>
  <c r="G4774" i="4"/>
  <c r="H4774" i="4" s="1"/>
  <c r="G4771" i="4"/>
  <c r="H4771" i="4" s="1"/>
  <c r="G4768" i="4"/>
  <c r="H4768" i="4" s="1"/>
  <c r="G4766" i="4"/>
  <c r="H4766" i="4" s="1"/>
  <c r="G4760" i="4"/>
  <c r="H4760" i="4" s="1"/>
  <c r="G4757" i="4"/>
  <c r="H4757" i="4" s="1"/>
  <c r="G4756" i="4"/>
  <c r="H4756" i="4" s="1"/>
  <c r="G4751" i="4"/>
  <c r="H4751" i="4" s="1"/>
  <c r="G4743" i="4"/>
  <c r="H4743" i="4" s="1"/>
  <c r="G4740" i="4"/>
  <c r="H4740" i="4" s="1"/>
  <c r="G4736" i="4"/>
  <c r="H4736" i="4" s="1"/>
  <c r="G4733" i="4"/>
  <c r="H4733" i="4" s="1"/>
  <c r="G4731" i="4"/>
  <c r="H4731" i="4" s="1"/>
  <c r="G4728" i="4"/>
  <c r="H4728" i="4" s="1"/>
  <c r="G4726" i="4"/>
  <c r="H4726" i="4" s="1"/>
  <c r="G4724" i="4"/>
  <c r="H4724" i="4" s="1"/>
  <c r="G4722" i="4"/>
  <c r="H4722" i="4" s="1"/>
  <c r="G4719" i="4"/>
  <c r="H4719" i="4" s="1"/>
  <c r="G4717" i="4"/>
  <c r="H4717" i="4" s="1"/>
  <c r="G4712" i="4"/>
  <c r="H4712" i="4" s="1"/>
  <c r="G4710" i="4"/>
  <c r="H4710" i="4" s="1"/>
  <c r="G4708" i="4"/>
  <c r="H4708" i="4" s="1"/>
  <c r="G4706" i="4"/>
  <c r="H4706" i="4" s="1"/>
  <c r="G4703" i="4"/>
  <c r="H4703" i="4" s="1"/>
  <c r="G4699" i="4"/>
  <c r="H4699" i="4" s="1"/>
  <c r="G4693" i="4"/>
  <c r="H4693" i="4" s="1"/>
  <c r="G4691" i="4"/>
  <c r="H4691" i="4" s="1"/>
  <c r="G4688" i="4"/>
  <c r="H4688" i="4" s="1"/>
  <c r="G4686" i="4"/>
  <c r="H4686" i="4" s="1"/>
  <c r="G4682" i="4"/>
  <c r="H4682" i="4" s="1"/>
  <c r="G4680" i="4"/>
  <c r="H4680" i="4" s="1"/>
  <c r="G4677" i="4"/>
  <c r="H4677" i="4" s="1"/>
  <c r="G4675" i="4"/>
  <c r="H4675" i="4" s="1"/>
  <c r="G4671" i="4"/>
  <c r="H4671" i="4" s="1"/>
  <c r="G4667" i="4"/>
  <c r="H4667" i="4" s="1"/>
  <c r="G4663" i="4"/>
  <c r="H4663" i="4" s="1"/>
  <c r="G4657" i="4"/>
  <c r="H4657" i="4" s="1"/>
  <c r="G4652" i="4"/>
  <c r="H4652" i="4" s="1"/>
  <c r="G4649" i="4"/>
  <c r="H4649" i="4" s="1"/>
  <c r="G4648" i="4"/>
  <c r="H4648" i="4" s="1"/>
  <c r="G4642" i="4"/>
  <c r="H4642" i="4" s="1"/>
  <c r="G4639" i="4"/>
  <c r="H4639" i="4" s="1"/>
  <c r="G4636" i="4"/>
  <c r="H4636" i="4" s="1"/>
  <c r="G4631" i="4"/>
  <c r="H4631" i="4" s="1"/>
  <c r="G4626" i="4"/>
  <c r="H4626" i="4" s="1"/>
  <c r="G4622" i="4"/>
  <c r="H4622" i="4" s="1"/>
  <c r="G4618" i="4"/>
  <c r="H4618" i="4" s="1"/>
  <c r="G4612" i="4"/>
  <c r="H4612" i="4" s="1"/>
  <c r="G4606" i="4"/>
  <c r="H4606" i="4" s="1"/>
  <c r="G4602" i="4"/>
  <c r="H4602" i="4" s="1"/>
  <c r="G4596" i="4"/>
  <c r="H4596" i="4" s="1"/>
  <c r="G4592" i="4"/>
  <c r="H4592" i="4" s="1"/>
  <c r="G4588" i="4"/>
  <c r="H4588" i="4" s="1"/>
  <c r="G4586" i="4"/>
  <c r="H4586" i="4" s="1"/>
  <c r="G4583" i="4"/>
  <c r="H4583" i="4" s="1"/>
  <c r="G4579" i="4"/>
  <c r="H4579" i="4" s="1"/>
  <c r="G4575" i="4"/>
  <c r="H4575" i="4" s="1"/>
  <c r="G4571" i="4"/>
  <c r="H4571" i="4" s="1"/>
  <c r="G4569" i="4"/>
  <c r="H4569" i="4" s="1"/>
  <c r="G4564" i="4"/>
  <c r="H4564" i="4" s="1"/>
  <c r="G4562" i="4"/>
  <c r="H4562" i="4" s="1"/>
  <c r="G4553" i="4"/>
  <c r="H4553" i="4" s="1"/>
  <c r="G4550" i="4"/>
  <c r="H4550" i="4" s="1"/>
  <c r="G4546" i="4"/>
  <c r="H4546" i="4" s="1"/>
  <c r="G4543" i="4"/>
  <c r="H4543" i="4" s="1"/>
  <c r="G4541" i="4"/>
  <c r="H4541" i="4" s="1"/>
  <c r="G4537" i="4"/>
  <c r="H4537" i="4" s="1"/>
  <c r="G4532" i="4"/>
  <c r="H4532" i="4" s="1"/>
  <c r="G4530" i="4"/>
  <c r="H4530" i="4" s="1"/>
  <c r="G4528" i="4"/>
  <c r="H4528" i="4" s="1"/>
  <c r="G4523" i="4"/>
  <c r="H4523" i="4" s="1"/>
  <c r="G4519" i="4"/>
  <c r="H4519" i="4" s="1"/>
  <c r="G4516" i="4"/>
  <c r="H4516" i="4" s="1"/>
  <c r="G4514" i="4"/>
  <c r="H4514" i="4" s="1"/>
  <c r="G4513" i="4"/>
  <c r="H4513" i="4" s="1"/>
  <c r="G4510" i="4"/>
  <c r="H4510" i="4" s="1"/>
  <c r="G4506" i="4"/>
  <c r="H4506" i="4" s="1"/>
  <c r="G4500" i="4"/>
  <c r="H4500" i="4" s="1"/>
  <c r="G4494" i="4"/>
  <c r="H4494" i="4" s="1"/>
  <c r="G4492" i="4"/>
  <c r="H4492" i="4" s="1"/>
  <c r="G4490" i="4"/>
  <c r="H4490" i="4" s="1"/>
  <c r="G4485" i="4"/>
  <c r="H4485" i="4" s="1"/>
  <c r="G4481" i="4"/>
  <c r="H4481" i="4" s="1"/>
  <c r="G4479" i="4"/>
  <c r="H4479" i="4" s="1"/>
  <c r="G4477" i="4"/>
  <c r="H4477" i="4" s="1"/>
  <c r="G4472" i="4"/>
  <c r="H4472" i="4" s="1"/>
  <c r="G4470" i="4"/>
  <c r="H4470" i="4" s="1"/>
  <c r="G4465" i="4"/>
  <c r="H4465" i="4" s="1"/>
  <c r="G4462" i="4"/>
  <c r="H4462" i="4" s="1"/>
  <c r="G4460" i="4"/>
  <c r="H4460" i="4" s="1"/>
  <c r="G4457" i="4"/>
  <c r="H4457" i="4" s="1"/>
  <c r="G4453" i="4"/>
  <c r="H4453" i="4" s="1"/>
  <c r="G4450" i="4"/>
  <c r="H4450" i="4" s="1"/>
  <c r="G4443" i="4"/>
  <c r="H4443" i="4" s="1"/>
  <c r="G4441" i="4"/>
  <c r="H4441" i="4" s="1"/>
  <c r="G4440" i="4"/>
  <c r="H4440" i="4" s="1"/>
  <c r="G4436" i="4"/>
  <c r="H4436" i="4" s="1"/>
  <c r="G4430" i="4"/>
  <c r="H4430" i="4" s="1"/>
  <c r="G4429" i="4"/>
  <c r="H4429" i="4" s="1"/>
  <c r="G4427" i="4"/>
  <c r="H4427" i="4" s="1"/>
  <c r="G4425" i="4"/>
  <c r="H4425" i="4" s="1"/>
  <c r="G4422" i="4"/>
  <c r="H4422" i="4" s="1"/>
  <c r="G4416" i="4"/>
  <c r="H4416" i="4" s="1"/>
  <c r="G4411" i="4"/>
  <c r="H4411" i="4" s="1"/>
  <c r="G4407" i="4"/>
  <c r="H4407" i="4" s="1"/>
  <c r="G4403" i="4"/>
  <c r="H4403" i="4" s="1"/>
  <c r="G4397" i="4"/>
  <c r="H4397" i="4" s="1"/>
  <c r="G4396" i="4"/>
  <c r="H4396" i="4" s="1"/>
  <c r="G4394" i="4"/>
  <c r="H4394" i="4" s="1"/>
  <c r="G4390" i="4"/>
  <c r="H4390" i="4" s="1"/>
  <c r="G4389" i="4"/>
  <c r="H4389" i="4" s="1"/>
  <c r="G4386" i="4"/>
  <c r="H4386" i="4" s="1"/>
  <c r="G4384" i="4"/>
  <c r="H4384" i="4" s="1"/>
  <c r="G4381" i="4"/>
  <c r="H4381" i="4" s="1"/>
  <c r="G4375" i="4"/>
  <c r="H4375" i="4" s="1"/>
  <c r="G4372" i="4"/>
  <c r="H4372" i="4" s="1"/>
  <c r="G4369" i="4"/>
  <c r="H4369" i="4" s="1"/>
  <c r="G4363" i="4"/>
  <c r="H4363" i="4" s="1"/>
  <c r="G4360" i="4"/>
  <c r="H4360" i="4" s="1"/>
  <c r="G4357" i="4"/>
  <c r="H4357" i="4" s="1"/>
  <c r="G4352" i="4"/>
  <c r="H4352" i="4" s="1"/>
  <c r="G4348" i="4"/>
  <c r="H4348" i="4" s="1"/>
  <c r="G4347" i="4"/>
  <c r="H4347" i="4" s="1"/>
  <c r="G4346" i="4"/>
  <c r="H4346" i="4" s="1"/>
  <c r="G4910" i="4"/>
  <c r="H4910" i="4" s="1"/>
  <c r="G4908" i="4"/>
  <c r="H4908" i="4" s="1"/>
  <c r="G4906" i="4"/>
  <c r="H4906" i="4" s="1"/>
  <c r="G4903" i="4"/>
  <c r="H4903" i="4" s="1"/>
  <c r="G4900" i="4"/>
  <c r="H4900" i="4" s="1"/>
  <c r="G4898" i="4"/>
  <c r="H4898" i="4" s="1"/>
  <c r="G4896" i="4"/>
  <c r="H4896" i="4" s="1"/>
  <c r="G4893" i="4"/>
  <c r="H4893" i="4" s="1"/>
  <c r="G4891" i="4"/>
  <c r="H4891" i="4" s="1"/>
  <c r="G4890" i="4"/>
  <c r="H4890" i="4" s="1"/>
  <c r="G4887" i="4"/>
  <c r="H4887" i="4" s="1"/>
  <c r="G4886" i="4"/>
  <c r="H4886" i="4" s="1"/>
  <c r="G4883" i="4"/>
  <c r="H4883" i="4" s="1"/>
  <c r="G4882" i="4"/>
  <c r="H4882" i="4" s="1"/>
  <c r="G4880" i="4"/>
  <c r="H4880" i="4" s="1"/>
  <c r="G4878" i="4"/>
  <c r="H4878" i="4" s="1"/>
  <c r="G4877" i="4"/>
  <c r="H4877" i="4" s="1"/>
  <c r="G4875" i="4"/>
  <c r="H4875" i="4" s="1"/>
  <c r="G4872" i="4"/>
  <c r="H4872" i="4" s="1"/>
  <c r="G4868" i="4"/>
  <c r="H4868" i="4" s="1"/>
  <c r="G4865" i="4"/>
  <c r="H4865" i="4" s="1"/>
  <c r="G4864" i="4"/>
  <c r="H4864" i="4" s="1"/>
  <c r="G4861" i="4"/>
  <c r="H4861" i="4" s="1"/>
  <c r="G4860" i="4"/>
  <c r="H4860" i="4" s="1"/>
  <c r="G4857" i="4"/>
  <c r="H4857" i="4" s="1"/>
  <c r="G4853" i="4"/>
  <c r="H4853" i="4" s="1"/>
  <c r="G4850" i="4"/>
  <c r="H4850" i="4" s="1"/>
  <c r="G4848" i="4"/>
  <c r="H4848" i="4" s="1"/>
  <c r="G4845" i="4"/>
  <c r="H4845" i="4" s="1"/>
  <c r="G4843" i="4"/>
  <c r="H4843" i="4" s="1"/>
  <c r="G4840" i="4"/>
  <c r="H4840" i="4" s="1"/>
  <c r="G4839" i="4"/>
  <c r="H4839" i="4" s="1"/>
  <c r="G4835" i="4"/>
  <c r="H4835" i="4" s="1"/>
  <c r="G4833" i="4"/>
  <c r="H4833" i="4" s="1"/>
  <c r="G4831" i="4"/>
  <c r="H4831" i="4" s="1"/>
  <c r="G4829" i="4"/>
  <c r="H4829" i="4" s="1"/>
  <c r="G4826" i="4"/>
  <c r="H4826" i="4" s="1"/>
  <c r="G4824" i="4"/>
  <c r="H4824" i="4" s="1"/>
  <c r="G4823" i="4"/>
  <c r="H4823" i="4" s="1"/>
  <c r="G4820" i="4"/>
  <c r="H4820" i="4" s="1"/>
  <c r="G4818" i="4"/>
  <c r="H4818" i="4" s="1"/>
  <c r="G4814" i="4"/>
  <c r="H4814" i="4" s="1"/>
  <c r="G4812" i="4"/>
  <c r="H4812" i="4" s="1"/>
  <c r="G4809" i="4"/>
  <c r="H4809" i="4" s="1"/>
  <c r="G4806" i="4"/>
  <c r="H4806" i="4" s="1"/>
  <c r="G4804" i="4"/>
  <c r="H4804" i="4" s="1"/>
  <c r="G4801" i="4"/>
  <c r="H4801" i="4" s="1"/>
  <c r="G4799" i="4"/>
  <c r="H4799" i="4" s="1"/>
  <c r="G4797" i="4"/>
  <c r="H4797" i="4" s="1"/>
  <c r="G4794" i="4"/>
  <c r="H4794" i="4" s="1"/>
  <c r="G4790" i="4"/>
  <c r="H4790" i="4" s="1"/>
  <c r="G4788" i="4"/>
  <c r="H4788" i="4" s="1"/>
  <c r="G4786" i="4"/>
  <c r="H4786" i="4" s="1"/>
  <c r="G4784" i="4"/>
  <c r="H4784" i="4" s="1"/>
  <c r="G4781" i="4"/>
  <c r="H4781" i="4" s="1"/>
  <c r="G4780" i="4"/>
  <c r="H4780" i="4" s="1"/>
  <c r="G4778" i="4"/>
  <c r="H4778" i="4" s="1"/>
  <c r="G4775" i="4"/>
  <c r="H4775" i="4" s="1"/>
  <c r="G4773" i="4"/>
  <c r="H4773" i="4" s="1"/>
  <c r="G4769" i="4"/>
  <c r="H4769" i="4" s="1"/>
  <c r="G4765" i="4"/>
  <c r="H4765" i="4" s="1"/>
  <c r="G4763" i="4"/>
  <c r="H4763" i="4" s="1"/>
  <c r="G4761" i="4"/>
  <c r="H4761" i="4" s="1"/>
  <c r="G4754" i="4"/>
  <c r="H4754" i="4" s="1"/>
  <c r="G4752" i="4"/>
  <c r="H4752" i="4" s="1"/>
  <c r="G4750" i="4"/>
  <c r="H4750" i="4" s="1"/>
  <c r="G4748" i="4"/>
  <c r="H4748" i="4" s="1"/>
  <c r="G4746" i="4"/>
  <c r="H4746" i="4" s="1"/>
  <c r="G4744" i="4"/>
  <c r="H4744" i="4" s="1"/>
  <c r="G4742" i="4"/>
  <c r="H4742" i="4" s="1"/>
  <c r="G4738" i="4"/>
  <c r="H4738" i="4" s="1"/>
  <c r="G4737" i="4"/>
  <c r="H4737" i="4" s="1"/>
  <c r="G4735" i="4"/>
  <c r="H4735" i="4" s="1"/>
  <c r="G4730" i="4"/>
  <c r="H4730" i="4" s="1"/>
  <c r="G4729" i="4"/>
  <c r="H4729" i="4" s="1"/>
  <c r="G4725" i="4"/>
  <c r="H4725" i="4" s="1"/>
  <c r="G4721" i="4"/>
  <c r="H4721" i="4" s="1"/>
  <c r="G4720" i="4"/>
  <c r="H4720" i="4" s="1"/>
  <c r="G4718" i="4"/>
  <c r="H4718" i="4" s="1"/>
  <c r="G4715" i="4"/>
  <c r="H4715" i="4" s="1"/>
  <c r="G4713" i="4"/>
  <c r="H4713" i="4" s="1"/>
  <c r="G4711" i="4"/>
  <c r="H4711" i="4" s="1"/>
  <c r="G4707" i="4"/>
  <c r="H4707" i="4" s="1"/>
  <c r="G4704" i="4"/>
  <c r="H4704" i="4" s="1"/>
  <c r="G4701" i="4"/>
  <c r="H4701" i="4" s="1"/>
  <c r="G4697" i="4"/>
  <c r="H4697" i="4" s="1"/>
  <c r="G4695" i="4"/>
  <c r="H4695" i="4" s="1"/>
  <c r="G4692" i="4"/>
  <c r="H4692" i="4" s="1"/>
  <c r="G4689" i="4"/>
  <c r="H4689" i="4" s="1"/>
  <c r="G4687" i="4"/>
  <c r="H4687" i="4" s="1"/>
  <c r="G4684" i="4"/>
  <c r="H4684" i="4" s="1"/>
  <c r="G4683" i="4"/>
  <c r="H4683" i="4" s="1"/>
  <c r="G4681" i="4"/>
  <c r="H4681" i="4" s="1"/>
  <c r="G4678" i="4"/>
  <c r="H4678" i="4" s="1"/>
  <c r="G4676" i="4"/>
  <c r="H4676" i="4" s="1"/>
  <c r="G4673" i="4"/>
  <c r="H4673" i="4" s="1"/>
  <c r="G4672" i="4"/>
  <c r="H4672" i="4" s="1"/>
  <c r="G4669" i="4"/>
  <c r="H4669" i="4" s="1"/>
  <c r="G4668" i="4"/>
  <c r="H4668" i="4" s="1"/>
  <c r="G4665" i="4"/>
  <c r="H4665" i="4" s="1"/>
  <c r="G4662" i="4"/>
  <c r="H4662" i="4" s="1"/>
  <c r="G4660" i="4"/>
  <c r="H4660" i="4" s="1"/>
  <c r="G4659" i="4"/>
  <c r="H4659" i="4" s="1"/>
  <c r="G4656" i="4"/>
  <c r="H4656" i="4" s="1"/>
  <c r="G4655" i="4"/>
  <c r="H4655" i="4" s="1"/>
  <c r="G4654" i="4"/>
  <c r="H4654" i="4" s="1"/>
  <c r="G4651" i="4"/>
  <c r="H4651" i="4" s="1"/>
  <c r="G4646" i="4"/>
  <c r="H4646" i="4" s="1"/>
  <c r="G4643" i="4"/>
  <c r="H4643" i="4" s="1"/>
  <c r="G4641" i="4"/>
  <c r="H4641" i="4" s="1"/>
  <c r="G4638" i="4"/>
  <c r="H4638" i="4" s="1"/>
  <c r="G4637" i="4"/>
  <c r="H4637" i="4" s="1"/>
  <c r="G4634" i="4"/>
  <c r="H4634" i="4" s="1"/>
  <c r="G4632" i="4"/>
  <c r="H4632" i="4" s="1"/>
  <c r="G4630" i="4"/>
  <c r="H4630" i="4" s="1"/>
  <c r="G4628" i="4"/>
  <c r="H4628" i="4" s="1"/>
  <c r="G4627" i="4"/>
  <c r="H4627" i="4" s="1"/>
  <c r="G4625" i="4"/>
  <c r="H4625" i="4" s="1"/>
  <c r="G4623" i="4"/>
  <c r="H4623" i="4" s="1"/>
  <c r="G4621" i="4"/>
  <c r="H4621" i="4" s="1"/>
  <c r="G4619" i="4"/>
  <c r="H4619" i="4" s="1"/>
  <c r="G4616" i="4"/>
  <c r="H4616" i="4" s="1"/>
  <c r="G4614" i="4"/>
  <c r="H4614" i="4" s="1"/>
  <c r="G4611" i="4"/>
  <c r="H4611" i="4" s="1"/>
  <c r="G4609" i="4"/>
  <c r="H4609" i="4" s="1"/>
  <c r="G4608" i="4"/>
  <c r="H4608" i="4" s="1"/>
  <c r="G4605" i="4"/>
  <c r="H4605" i="4" s="1"/>
  <c r="G4604" i="4"/>
  <c r="H4604" i="4" s="1"/>
  <c r="G4601" i="4"/>
  <c r="H4601" i="4" s="1"/>
  <c r="G4599" i="4"/>
  <c r="H4599" i="4" s="1"/>
  <c r="G4598" i="4"/>
  <c r="H4598" i="4" s="1"/>
  <c r="G4597" i="4"/>
  <c r="H4597" i="4" s="1"/>
  <c r="G4595" i="4"/>
  <c r="H4595" i="4" s="1"/>
  <c r="G4593" i="4"/>
  <c r="H4593" i="4" s="1"/>
  <c r="G4591" i="4"/>
  <c r="H4591" i="4" s="1"/>
  <c r="G4589" i="4"/>
  <c r="H4589" i="4" s="1"/>
  <c r="G4587" i="4"/>
  <c r="H4587" i="4" s="1"/>
  <c r="G4584" i="4"/>
  <c r="H4584" i="4" s="1"/>
  <c r="G4582" i="4"/>
  <c r="H4582" i="4" s="1"/>
  <c r="G4580" i="4"/>
  <c r="H4580" i="4" s="1"/>
  <c r="G4578" i="4"/>
  <c r="H4578" i="4" s="1"/>
  <c r="G4574" i="4"/>
  <c r="H4574" i="4" s="1"/>
  <c r="G4572" i="4"/>
  <c r="H4572" i="4" s="1"/>
  <c r="G4570" i="4"/>
  <c r="H4570" i="4" s="1"/>
  <c r="G4568" i="4"/>
  <c r="H4568" i="4" s="1"/>
  <c r="G4565" i="4"/>
  <c r="H4565" i="4" s="1"/>
  <c r="G4563" i="4"/>
  <c r="H4563" i="4" s="1"/>
  <c r="G4561" i="4"/>
  <c r="H4561" i="4" s="1"/>
  <c r="G4560" i="4"/>
  <c r="H4560" i="4" s="1"/>
  <c r="G4558" i="4"/>
  <c r="H4558" i="4" s="1"/>
  <c r="G4555" i="4"/>
  <c r="H4555" i="4" s="1"/>
  <c r="G4552" i="4"/>
  <c r="H4552" i="4" s="1"/>
  <c r="G4551" i="4"/>
  <c r="H4551" i="4" s="1"/>
  <c r="G4548" i="4"/>
  <c r="H4548" i="4" s="1"/>
  <c r="G4544" i="4"/>
  <c r="H4544" i="4" s="1"/>
  <c r="G4540" i="4"/>
  <c r="H4540" i="4" s="1"/>
  <c r="G4538" i="4"/>
  <c r="H4538" i="4" s="1"/>
  <c r="G4536" i="4"/>
  <c r="H4536" i="4" s="1"/>
  <c r="G4533" i="4"/>
  <c r="H4533" i="4" s="1"/>
  <c r="G4531" i="4"/>
  <c r="H4531" i="4" s="1"/>
  <c r="G4527" i="4"/>
  <c r="H4527" i="4" s="1"/>
  <c r="G4525" i="4"/>
  <c r="H4525" i="4" s="1"/>
  <c r="G4524" i="4"/>
  <c r="H4524" i="4" s="1"/>
  <c r="G4522" i="4"/>
  <c r="H4522" i="4" s="1"/>
  <c r="G4520" i="4"/>
  <c r="H4520" i="4" s="1"/>
  <c r="G4517" i="4"/>
  <c r="H4517" i="4" s="1"/>
  <c r="G4515" i="4"/>
  <c r="H4515" i="4" s="1"/>
  <c r="G4512" i="4"/>
  <c r="H4512" i="4" s="1"/>
  <c r="G4509" i="4"/>
  <c r="H4509" i="4" s="1"/>
  <c r="G4507" i="4"/>
  <c r="H4507" i="4" s="1"/>
  <c r="G4504" i="4"/>
  <c r="H4504" i="4" s="1"/>
  <c r="G4502" i="4"/>
  <c r="H4502" i="4" s="1"/>
  <c r="G4498" i="4"/>
  <c r="H4498" i="4" s="1"/>
  <c r="G4496" i="4"/>
  <c r="H4496" i="4" s="1"/>
  <c r="G4491" i="4"/>
  <c r="H4491" i="4" s="1"/>
  <c r="G4489" i="4"/>
  <c r="H4489" i="4" s="1"/>
  <c r="G4487" i="4"/>
  <c r="H4487" i="4" s="1"/>
  <c r="G4484" i="4"/>
  <c r="H4484" i="4" s="1"/>
  <c r="G4482" i="4"/>
  <c r="H4482" i="4" s="1"/>
  <c r="G4478" i="4"/>
  <c r="H4478" i="4" s="1"/>
  <c r="G4476" i="4"/>
  <c r="H4476" i="4" s="1"/>
  <c r="G4475" i="4"/>
  <c r="H4475" i="4" s="1"/>
  <c r="G4474" i="4"/>
  <c r="H4474" i="4" s="1"/>
  <c r="G4471" i="4"/>
  <c r="H4471" i="4" s="1"/>
  <c r="G4468" i="4"/>
  <c r="H4468" i="4" s="1"/>
  <c r="G4466" i="4"/>
  <c r="H4466" i="4" s="1"/>
  <c r="G4463" i="4"/>
  <c r="H4463" i="4" s="1"/>
  <c r="G4461" i="4"/>
  <c r="H4461" i="4" s="1"/>
  <c r="G4459" i="4"/>
  <c r="H4459" i="4" s="1"/>
  <c r="G4458" i="4"/>
  <c r="H4458" i="4" s="1"/>
  <c r="G4456" i="4"/>
  <c r="H4456" i="4" s="1"/>
  <c r="G4454" i="4"/>
  <c r="H4454" i="4" s="1"/>
  <c r="G4449" i="4"/>
  <c r="H4449" i="4" s="1"/>
  <c r="G4444" i="4"/>
  <c r="H4444" i="4" s="1"/>
  <c r="G4439" i="4"/>
  <c r="H4439" i="4" s="1"/>
  <c r="G4437" i="4"/>
  <c r="H4437" i="4" s="1"/>
  <c r="G4435" i="4"/>
  <c r="H4435" i="4" s="1"/>
  <c r="G4434" i="4"/>
  <c r="H4434" i="4" s="1"/>
  <c r="G4432" i="4"/>
  <c r="H4432" i="4" s="1"/>
  <c r="G4431" i="4"/>
  <c r="H4431" i="4" s="1"/>
  <c r="G4428" i="4"/>
  <c r="H4428" i="4" s="1"/>
  <c r="G4426" i="4"/>
  <c r="H4426" i="4" s="1"/>
  <c r="G4424" i="4"/>
  <c r="H4424" i="4" s="1"/>
  <c r="G4420" i="4"/>
  <c r="H4420" i="4" s="1"/>
  <c r="G4417" i="4"/>
  <c r="H4417" i="4" s="1"/>
  <c r="G4413" i="4"/>
  <c r="H4413" i="4" s="1"/>
  <c r="G4408" i="4"/>
  <c r="H4408" i="4" s="1"/>
  <c r="G4406" i="4"/>
  <c r="H4406" i="4" s="1"/>
  <c r="G4404" i="4"/>
  <c r="H4404" i="4" s="1"/>
  <c r="G4401" i="4"/>
  <c r="H4401" i="4" s="1"/>
  <c r="G4395" i="4"/>
  <c r="H4395" i="4" s="1"/>
  <c r="G4393" i="4"/>
  <c r="H4393" i="4" s="1"/>
  <c r="G4391" i="4"/>
  <c r="H4391" i="4" s="1"/>
  <c r="G4388" i="4"/>
  <c r="H4388" i="4" s="1"/>
  <c r="G4383" i="4"/>
  <c r="H4383" i="4" s="1"/>
  <c r="G4382" i="4"/>
  <c r="H4382" i="4" s="1"/>
  <c r="G4380" i="4"/>
  <c r="H4380" i="4" s="1"/>
  <c r="G4379" i="4"/>
  <c r="H4379" i="4" s="1"/>
  <c r="G4377" i="4"/>
  <c r="H4377" i="4" s="1"/>
  <c r="G4371" i="4"/>
  <c r="H4371" i="4" s="1"/>
  <c r="G4367" i="4"/>
  <c r="H4367" i="4" s="1"/>
  <c r="G4366" i="4"/>
  <c r="H4366" i="4" s="1"/>
  <c r="G4365" i="4"/>
  <c r="H4365" i="4" s="1"/>
  <c r="G4364" i="4"/>
  <c r="H4364" i="4" s="1"/>
  <c r="G4362" i="4"/>
  <c r="H4362" i="4" s="1"/>
  <c r="G4361" i="4"/>
  <c r="H4361" i="4" s="1"/>
  <c r="G4359" i="4"/>
  <c r="H4359" i="4" s="1"/>
  <c r="G4358" i="4"/>
  <c r="H4358" i="4" s="1"/>
  <c r="G4356" i="4"/>
  <c r="H4356" i="4" s="1"/>
  <c r="G4355" i="4"/>
  <c r="H4355" i="4" s="1"/>
  <c r="G4354" i="4"/>
  <c r="H4354" i="4" s="1"/>
  <c r="G4353" i="4"/>
  <c r="H4353" i="4" s="1"/>
  <c r="G4351" i="4"/>
  <c r="H4351" i="4" s="1"/>
  <c r="G4350" i="4"/>
  <c r="H4350" i="4" s="1"/>
  <c r="G4349" i="4"/>
  <c r="H4349" i="4" s="1"/>
  <c r="G4911" i="4"/>
  <c r="H4911" i="4" s="1"/>
  <c r="G4905" i="4"/>
  <c r="H4905" i="4" s="1"/>
  <c r="G4904" i="4"/>
  <c r="H4904" i="4" s="1"/>
  <c r="G4901" i="4"/>
  <c r="H4901" i="4" s="1"/>
  <c r="G4897" i="4"/>
  <c r="H4897" i="4" s="1"/>
  <c r="G4894" i="4"/>
  <c r="H4894" i="4" s="1"/>
  <c r="G4892" i="4"/>
  <c r="H4892" i="4" s="1"/>
  <c r="G4889" i="4"/>
  <c r="H4889" i="4" s="1"/>
  <c r="G4885" i="4"/>
  <c r="H4885" i="4" s="1"/>
  <c r="G4881" i="4"/>
  <c r="H4881" i="4" s="1"/>
  <c r="G4876" i="4"/>
  <c r="H4876" i="4" s="1"/>
  <c r="G4873" i="4"/>
  <c r="H4873" i="4" s="1"/>
  <c r="G4870" i="4"/>
  <c r="H4870" i="4" s="1"/>
  <c r="G4867" i="4"/>
  <c r="H4867" i="4" s="1"/>
  <c r="G4862" i="4"/>
  <c r="H4862" i="4" s="1"/>
  <c r="G4858" i="4"/>
  <c r="H4858" i="4" s="1"/>
  <c r="G4855" i="4"/>
  <c r="H4855" i="4" s="1"/>
  <c r="G4852" i="4"/>
  <c r="H4852" i="4" s="1"/>
  <c r="G4851" i="4"/>
  <c r="H4851" i="4" s="1"/>
  <c r="G4847" i="4"/>
  <c r="H4847" i="4" s="1"/>
  <c r="G4841" i="4"/>
  <c r="H4841" i="4" s="1"/>
  <c r="G4838" i="4"/>
  <c r="H4838" i="4" s="1"/>
  <c r="G4836" i="4"/>
  <c r="H4836" i="4" s="1"/>
  <c r="G4834" i="4"/>
  <c r="H4834" i="4" s="1"/>
  <c r="G4832" i="4"/>
  <c r="H4832" i="4" s="1"/>
  <c r="G4828" i="4"/>
  <c r="H4828" i="4" s="1"/>
  <c r="G4825" i="4"/>
  <c r="H4825" i="4" s="1"/>
  <c r="G4821" i="4"/>
  <c r="H4821" i="4" s="1"/>
  <c r="G4817" i="4"/>
  <c r="H4817" i="4" s="1"/>
  <c r="G4816" i="4"/>
  <c r="H4816" i="4" s="1"/>
  <c r="G4813" i="4"/>
  <c r="H4813" i="4" s="1"/>
  <c r="G4810" i="4"/>
  <c r="H4810" i="4" s="1"/>
  <c r="G4805" i="4"/>
  <c r="H4805" i="4" s="1"/>
  <c r="G4802" i="4"/>
  <c r="H4802" i="4" s="1"/>
  <c r="G4798" i="4"/>
  <c r="H4798" i="4" s="1"/>
  <c r="G4795" i="4"/>
  <c r="H4795" i="4" s="1"/>
  <c r="G4791" i="4"/>
  <c r="H4791" i="4" s="1"/>
  <c r="G4789" i="4"/>
  <c r="H4789" i="4" s="1"/>
  <c r="G4785" i="4"/>
  <c r="H4785" i="4" s="1"/>
  <c r="G4783" i="4"/>
  <c r="H4783" i="4" s="1"/>
  <c r="G4779" i="4"/>
  <c r="H4779" i="4" s="1"/>
  <c r="G4776" i="4"/>
  <c r="H4776" i="4" s="1"/>
  <c r="G4772" i="4"/>
  <c r="H4772" i="4" s="1"/>
  <c r="G4770" i="4"/>
  <c r="H4770" i="4" s="1"/>
  <c r="G4767" i="4"/>
  <c r="H4767" i="4" s="1"/>
  <c r="G4764" i="4"/>
  <c r="H4764" i="4" s="1"/>
  <c r="G4762" i="4"/>
  <c r="H4762" i="4" s="1"/>
  <c r="G4759" i="4"/>
  <c r="H4759" i="4" s="1"/>
  <c r="G4758" i="4"/>
  <c r="H4758" i="4" s="1"/>
  <c r="G4755" i="4"/>
  <c r="H4755" i="4" s="1"/>
  <c r="G4753" i="4"/>
  <c r="H4753" i="4" s="1"/>
  <c r="G4749" i="4"/>
  <c r="H4749" i="4" s="1"/>
  <c r="G4747" i="4"/>
  <c r="H4747" i="4" s="1"/>
  <c r="G4745" i="4"/>
  <c r="H4745" i="4" s="1"/>
  <c r="G4741" i="4"/>
  <c r="H4741" i="4" s="1"/>
  <c r="G4739" i="4"/>
  <c r="H4739" i="4" s="1"/>
  <c r="G4734" i="4"/>
  <c r="H4734" i="4" s="1"/>
  <c r="G4732" i="4"/>
  <c r="H4732" i="4" s="1"/>
  <c r="G4727" i="4"/>
  <c r="H4727" i="4" s="1"/>
  <c r="G4723" i="4"/>
  <c r="H4723" i="4" s="1"/>
  <c r="G4716" i="4"/>
  <c r="H4716" i="4" s="1"/>
  <c r="G4714" i="4"/>
  <c r="H4714" i="4" s="1"/>
  <c r="G4709" i="4"/>
  <c r="H4709" i="4" s="1"/>
  <c r="G4705" i="4"/>
  <c r="H4705" i="4" s="1"/>
  <c r="G4702" i="4"/>
  <c r="H4702" i="4" s="1"/>
  <c r="G4700" i="4"/>
  <c r="H4700" i="4" s="1"/>
  <c r="G4698" i="4"/>
  <c r="H4698" i="4" s="1"/>
  <c r="G4696" i="4"/>
  <c r="H4696" i="4" s="1"/>
  <c r="G4694" i="4"/>
  <c r="H4694" i="4" s="1"/>
  <c r="G4690" i="4"/>
  <c r="H4690" i="4" s="1"/>
  <c r="G4685" i="4"/>
  <c r="H4685" i="4" s="1"/>
  <c r="G4679" i="4"/>
  <c r="H4679" i="4" s="1"/>
  <c r="G4674" i="4"/>
  <c r="H4674" i="4" s="1"/>
  <c r="G4670" i="4"/>
  <c r="H4670" i="4" s="1"/>
  <c r="G4666" i="4"/>
  <c r="H4666" i="4" s="1"/>
  <c r="G4664" i="4"/>
  <c r="H4664" i="4" s="1"/>
  <c r="G4661" i="4"/>
  <c r="H4661" i="4" s="1"/>
  <c r="G4658" i="4"/>
  <c r="H4658" i="4" s="1"/>
  <c r="G4653" i="4"/>
  <c r="H4653" i="4" s="1"/>
  <c r="G4650" i="4"/>
  <c r="H4650" i="4" s="1"/>
  <c r="G4647" i="4"/>
  <c r="H4647" i="4" s="1"/>
  <c r="G4645" i="4"/>
  <c r="H4645" i="4" s="1"/>
  <c r="G4644" i="4"/>
  <c r="H4644" i="4" s="1"/>
  <c r="G4640" i="4"/>
  <c r="H4640" i="4" s="1"/>
  <c r="G4635" i="4"/>
  <c r="H4635" i="4" s="1"/>
  <c r="G4633" i="4"/>
  <c r="H4633" i="4" s="1"/>
  <c r="G4629" i="4"/>
  <c r="H4629" i="4" s="1"/>
  <c r="G4624" i="4"/>
  <c r="H4624" i="4" s="1"/>
  <c r="G4620" i="4"/>
  <c r="H4620" i="4" s="1"/>
  <c r="G4617" i="4"/>
  <c r="H4617" i="4" s="1"/>
  <c r="G4615" i="4"/>
  <c r="H4615" i="4" s="1"/>
  <c r="G4613" i="4"/>
  <c r="H4613" i="4" s="1"/>
  <c r="G4610" i="4"/>
  <c r="H4610" i="4" s="1"/>
  <c r="G4607" i="4"/>
  <c r="H4607" i="4" s="1"/>
  <c r="G4603" i="4"/>
  <c r="H4603" i="4" s="1"/>
  <c r="G4600" i="4"/>
  <c r="H4600" i="4" s="1"/>
  <c r="G4594" i="4"/>
  <c r="H4594" i="4" s="1"/>
  <c r="G4590" i="4"/>
  <c r="H4590" i="4" s="1"/>
  <c r="G4585" i="4"/>
  <c r="H4585" i="4" s="1"/>
  <c r="G4581" i="4"/>
  <c r="H4581" i="4" s="1"/>
  <c r="G4577" i="4"/>
  <c r="H4577" i="4" s="1"/>
  <c r="G4576" i="4"/>
  <c r="H4576" i="4" s="1"/>
  <c r="G4573" i="4"/>
  <c r="H4573" i="4" s="1"/>
  <c r="G4567" i="4"/>
  <c r="H4567" i="4" s="1"/>
  <c r="G4566" i="4"/>
  <c r="H4566" i="4" s="1"/>
  <c r="G4559" i="4"/>
  <c r="H4559" i="4" s="1"/>
  <c r="G4557" i="4"/>
  <c r="H4557" i="4" s="1"/>
  <c r="G4556" i="4"/>
  <c r="H4556" i="4" s="1"/>
  <c r="G4554" i="4"/>
  <c r="H4554" i="4" s="1"/>
  <c r="G4549" i="4"/>
  <c r="H4549" i="4" s="1"/>
  <c r="G4547" i="4"/>
  <c r="H4547" i="4" s="1"/>
  <c r="G4545" i="4"/>
  <c r="H4545" i="4" s="1"/>
  <c r="G4542" i="4"/>
  <c r="H4542" i="4" s="1"/>
  <c r="G4539" i="4"/>
  <c r="H4539" i="4" s="1"/>
  <c r="G4535" i="4"/>
  <c r="H4535" i="4" s="1"/>
  <c r="G4534" i="4"/>
  <c r="H4534" i="4" s="1"/>
  <c r="G4529" i="4"/>
  <c r="H4529" i="4" s="1"/>
  <c r="G4526" i="4"/>
  <c r="H4526" i="4" s="1"/>
  <c r="G4521" i="4"/>
  <c r="H4521" i="4" s="1"/>
  <c r="G4518" i="4"/>
  <c r="H4518" i="4" s="1"/>
  <c r="G4511" i="4"/>
  <c r="H4511" i="4" s="1"/>
  <c r="G4508" i="4"/>
  <c r="H4508" i="4" s="1"/>
  <c r="G4505" i="4"/>
  <c r="H4505" i="4" s="1"/>
  <c r="G4503" i="4"/>
  <c r="H4503" i="4" s="1"/>
  <c r="G4501" i="4"/>
  <c r="H4501" i="4" s="1"/>
  <c r="G4499" i="4"/>
  <c r="H4499" i="4" s="1"/>
  <c r="G4497" i="4"/>
  <c r="H4497" i="4" s="1"/>
  <c r="G4495" i="4"/>
  <c r="H4495" i="4" s="1"/>
  <c r="G4493" i="4"/>
  <c r="H4493" i="4" s="1"/>
  <c r="G4488" i="4"/>
  <c r="H4488" i="4" s="1"/>
  <c r="G4486" i="4"/>
  <c r="H4486" i="4" s="1"/>
  <c r="G4483" i="4"/>
  <c r="H4483" i="4" s="1"/>
  <c r="G4480" i="4"/>
  <c r="H4480" i="4" s="1"/>
  <c r="G4473" i="4"/>
  <c r="H4473" i="4" s="1"/>
  <c r="G4469" i="4"/>
  <c r="H4469" i="4" s="1"/>
  <c r="G4467" i="4"/>
  <c r="H4467" i="4" s="1"/>
  <c r="G4464" i="4"/>
  <c r="H4464" i="4" s="1"/>
  <c r="G4455" i="4"/>
  <c r="H4455" i="4" s="1"/>
  <c r="G4452" i="4"/>
  <c r="H4452" i="4" s="1"/>
  <c r="G4451" i="4"/>
  <c r="H4451" i="4" s="1"/>
  <c r="G4448" i="4"/>
  <c r="H4448" i="4" s="1"/>
  <c r="G4447" i="4"/>
  <c r="H4447" i="4" s="1"/>
  <c r="G4446" i="4"/>
  <c r="H4446" i="4" s="1"/>
  <c r="G4445" i="4"/>
  <c r="H4445" i="4" s="1"/>
  <c r="G4442" i="4"/>
  <c r="H4442" i="4" s="1"/>
  <c r="G4438" i="4"/>
  <c r="H4438" i="4" s="1"/>
  <c r="G4433" i="4"/>
  <c r="H4433" i="4" s="1"/>
  <c r="G4423" i="4"/>
  <c r="H4423" i="4" s="1"/>
  <c r="G4421" i="4"/>
  <c r="H4421" i="4" s="1"/>
  <c r="G4419" i="4"/>
  <c r="H4419" i="4" s="1"/>
  <c r="G4418" i="4"/>
  <c r="H4418" i="4" s="1"/>
  <c r="G4415" i="4"/>
  <c r="H4415" i="4" s="1"/>
  <c r="G4414" i="4"/>
  <c r="H4414" i="4" s="1"/>
  <c r="G4412" i="4"/>
  <c r="H4412" i="4" s="1"/>
  <c r="G4410" i="4"/>
  <c r="H4410" i="4" s="1"/>
  <c r="G4409" i="4"/>
  <c r="H4409" i="4" s="1"/>
  <c r="G4405" i="4"/>
  <c r="H4405" i="4" s="1"/>
  <c r="G4402" i="4"/>
  <c r="H4402" i="4" s="1"/>
  <c r="G4400" i="4"/>
  <c r="H4400" i="4" s="1"/>
  <c r="G4399" i="4"/>
  <c r="H4399" i="4" s="1"/>
  <c r="G4398" i="4"/>
  <c r="H4398" i="4" s="1"/>
  <c r="G4392" i="4"/>
  <c r="H4392" i="4" s="1"/>
  <c r="G4387" i="4"/>
  <c r="H4387" i="4" s="1"/>
  <c r="G4385" i="4"/>
  <c r="H4385" i="4" s="1"/>
  <c r="G4378" i="4"/>
  <c r="H4378" i="4" s="1"/>
  <c r="G4376" i="4"/>
  <c r="H4376" i="4" s="1"/>
  <c r="G4374" i="4"/>
  <c r="H4374" i="4" s="1"/>
  <c r="G4373" i="4"/>
  <c r="H4373" i="4" s="1"/>
  <c r="G4370" i="4"/>
  <c r="H4370" i="4" s="1"/>
  <c r="G4368" i="4"/>
  <c r="H4368" i="4" s="1"/>
  <c r="G4343" i="4"/>
  <c r="H4343" i="4" s="1"/>
  <c r="G4335" i="4"/>
  <c r="H4335" i="4" s="1"/>
  <c r="G4332" i="4"/>
  <c r="H4332" i="4" s="1"/>
  <c r="G4326" i="4"/>
  <c r="H4326" i="4" s="1"/>
  <c r="G4322" i="4"/>
  <c r="H4322" i="4" s="1"/>
  <c r="G4320" i="4"/>
  <c r="H4320" i="4" s="1"/>
  <c r="G4316" i="4"/>
  <c r="H4316" i="4" s="1"/>
  <c r="G4314" i="4"/>
  <c r="H4314" i="4" s="1"/>
  <c r="G4311" i="4"/>
  <c r="H4311" i="4" s="1"/>
  <c r="G4307" i="4"/>
  <c r="H4307" i="4" s="1"/>
  <c r="G4304" i="4"/>
  <c r="H4304" i="4" s="1"/>
  <c r="G4301" i="4"/>
  <c r="H4301" i="4" s="1"/>
  <c r="G4294" i="4"/>
  <c r="H4294" i="4" s="1"/>
  <c r="G4292" i="4"/>
  <c r="H4292" i="4" s="1"/>
  <c r="G4288" i="4"/>
  <c r="H4288" i="4" s="1"/>
  <c r="G4285" i="4"/>
  <c r="H4285" i="4" s="1"/>
  <c r="G4280" i="4"/>
  <c r="H4280" i="4" s="1"/>
  <c r="G4276" i="4"/>
  <c r="H4276" i="4" s="1"/>
  <c r="G4273" i="4"/>
  <c r="H4273" i="4" s="1"/>
  <c r="G4271" i="4"/>
  <c r="H4271" i="4" s="1"/>
  <c r="G4268" i="4"/>
  <c r="H4268" i="4" s="1"/>
  <c r="G4261" i="4"/>
  <c r="H4261" i="4" s="1"/>
  <c r="G4255" i="4"/>
  <c r="H4255" i="4" s="1"/>
  <c r="G4253" i="4"/>
  <c r="H4253" i="4" s="1"/>
  <c r="G4250" i="4"/>
  <c r="H4250" i="4" s="1"/>
  <c r="G3700" i="4"/>
  <c r="H3700" i="4" s="1"/>
  <c r="G3698" i="4"/>
  <c r="H3698" i="4" s="1"/>
  <c r="G3694" i="4"/>
  <c r="H3694" i="4" s="1"/>
  <c r="G3692" i="4"/>
  <c r="H3692" i="4" s="1"/>
  <c r="G3689" i="4"/>
  <c r="H3689" i="4" s="1"/>
  <c r="G3686" i="4"/>
  <c r="H3686" i="4" s="1"/>
  <c r="G3681" i="4"/>
  <c r="H3681" i="4" s="1"/>
  <c r="G3677" i="4"/>
  <c r="H3677" i="4" s="1"/>
  <c r="G3671" i="4"/>
  <c r="H3671" i="4" s="1"/>
  <c r="G3670" i="4"/>
  <c r="H3670" i="4" s="1"/>
  <c r="G3664" i="4"/>
  <c r="H3664" i="4" s="1"/>
  <c r="G3662" i="4"/>
  <c r="H3662" i="4" s="1"/>
  <c r="G3658" i="4"/>
  <c r="H3658" i="4" s="1"/>
  <c r="G3654" i="4"/>
  <c r="H3654" i="4" s="1"/>
  <c r="G3653" i="4"/>
  <c r="H3653" i="4" s="1"/>
  <c r="G3652" i="4"/>
  <c r="H3652" i="4" s="1"/>
  <c r="G3646" i="4"/>
  <c r="H3646" i="4" s="1"/>
  <c r="G3645" i="4"/>
  <c r="H3645" i="4" s="1"/>
  <c r="G3640" i="4"/>
  <c r="H3640" i="4" s="1"/>
  <c r="G3633" i="4"/>
  <c r="H3633" i="4" s="1"/>
  <c r="G3630" i="4"/>
  <c r="H3630" i="4" s="1"/>
  <c r="G3624" i="4"/>
  <c r="H3624" i="4" s="1"/>
  <c r="G3622" i="4"/>
  <c r="H3622" i="4" s="1"/>
  <c r="G3620" i="4"/>
  <c r="H3620" i="4" s="1"/>
  <c r="G3615" i="4"/>
  <c r="H3615" i="4" s="1"/>
  <c r="G3611" i="4"/>
  <c r="H3611" i="4" s="1"/>
  <c r="G3606" i="4"/>
  <c r="H3606" i="4" s="1"/>
  <c r="G3605" i="4"/>
  <c r="H3605" i="4" s="1"/>
  <c r="G3604" i="4"/>
  <c r="H3604" i="4" s="1"/>
  <c r="G3600" i="4"/>
  <c r="H3600" i="4" s="1"/>
  <c r="G3597" i="4"/>
  <c r="H3597" i="4" s="1"/>
  <c r="G3593" i="4"/>
  <c r="H3593" i="4" s="1"/>
  <c r="G3590" i="4"/>
  <c r="H3590" i="4" s="1"/>
  <c r="G3587" i="4"/>
  <c r="H3587" i="4" s="1"/>
  <c r="G3585" i="4"/>
  <c r="H3585" i="4" s="1"/>
  <c r="G3584" i="4"/>
  <c r="H3584" i="4" s="1"/>
  <c r="G3581" i="4"/>
  <c r="H3581" i="4" s="1"/>
  <c r="G3580" i="4"/>
  <c r="H3580" i="4" s="1"/>
  <c r="G3577" i="4"/>
  <c r="H3577" i="4" s="1"/>
  <c r="G3575" i="4"/>
  <c r="H3575" i="4" s="1"/>
  <c r="G3573" i="4"/>
  <c r="H3573" i="4" s="1"/>
  <c r="G3571" i="4"/>
  <c r="H3571" i="4" s="1"/>
  <c r="G3570" i="4"/>
  <c r="H3570" i="4" s="1"/>
  <c r="G3567" i="4"/>
  <c r="H3567" i="4" s="1"/>
  <c r="G3565" i="4"/>
  <c r="H3565" i="4" s="1"/>
  <c r="G3561" i="4"/>
  <c r="H3561" i="4" s="1"/>
  <c r="G3559" i="4"/>
  <c r="H3559" i="4" s="1"/>
  <c r="G3557" i="4"/>
  <c r="H3557" i="4" s="1"/>
  <c r="G3555" i="4"/>
  <c r="H3555" i="4" s="1"/>
  <c r="G1988" i="4"/>
  <c r="H1988" i="4" s="1"/>
  <c r="G1987" i="4"/>
  <c r="H1987" i="4" s="1"/>
  <c r="G1981" i="4"/>
  <c r="H1981" i="4" s="1"/>
  <c r="G1980" i="4"/>
  <c r="H1980" i="4" s="1"/>
  <c r="G1979" i="4"/>
  <c r="H1979" i="4" s="1"/>
  <c r="G1974" i="4"/>
  <c r="H1974" i="4" s="1"/>
  <c r="G1973" i="4"/>
  <c r="H1973" i="4" s="1"/>
  <c r="G1972" i="4"/>
  <c r="H1972" i="4" s="1"/>
  <c r="G1971" i="4"/>
  <c r="H1971" i="4" s="1"/>
  <c r="G1968" i="4"/>
  <c r="H1968" i="4" s="1"/>
  <c r="G1967" i="4"/>
  <c r="H1967" i="4" s="1"/>
  <c r="G1966" i="4"/>
  <c r="H1966" i="4" s="1"/>
  <c r="G1965" i="4"/>
  <c r="H1965" i="4" s="1"/>
  <c r="G1964" i="4"/>
  <c r="H1964" i="4" s="1"/>
  <c r="G1963" i="4"/>
  <c r="H1963" i="4" s="1"/>
  <c r="G1958" i="4"/>
  <c r="H1958" i="4" s="1"/>
  <c r="G1957" i="4"/>
  <c r="H1957" i="4" s="1"/>
  <c r="G1956" i="4"/>
  <c r="H1956" i="4" s="1"/>
  <c r="G1955" i="4"/>
  <c r="H1955" i="4" s="1"/>
  <c r="G1954" i="4"/>
  <c r="H1954" i="4" s="1"/>
  <c r="G1953" i="4"/>
  <c r="H1953" i="4" s="1"/>
  <c r="G1844" i="4"/>
  <c r="H1844" i="4" s="1"/>
  <c r="G1843" i="4"/>
  <c r="H1843" i="4" s="1"/>
  <c r="G1842" i="4"/>
  <c r="H1842" i="4" s="1"/>
  <c r="G1836" i="4"/>
  <c r="H1836" i="4" s="1"/>
  <c r="G1835" i="4"/>
  <c r="H1835" i="4" s="1"/>
  <c r="G1834" i="4"/>
  <c r="H1834" i="4" s="1"/>
  <c r="G1833" i="4"/>
  <c r="H1833" i="4" s="1"/>
  <c r="G1832" i="4"/>
  <c r="H1832" i="4" s="1"/>
  <c r="G1831" i="4"/>
  <c r="H1831" i="4" s="1"/>
  <c r="G1532" i="4"/>
  <c r="H1532" i="4" s="1"/>
  <c r="G1531" i="4"/>
  <c r="H1531" i="4" s="1"/>
  <c r="G1530" i="4"/>
  <c r="H1530" i="4" s="1"/>
  <c r="G1529" i="4"/>
  <c r="H1529" i="4" s="1"/>
  <c r="G1524" i="4"/>
  <c r="H1524" i="4" s="1"/>
  <c r="G1523" i="4"/>
  <c r="H1523" i="4" s="1"/>
  <c r="G1522" i="4"/>
  <c r="H1522" i="4" s="1"/>
  <c r="G1521" i="4"/>
  <c r="H1521" i="4" s="1"/>
  <c r="G1520" i="4"/>
  <c r="H1520" i="4" s="1"/>
  <c r="G1519" i="4"/>
  <c r="H1519" i="4" s="1"/>
  <c r="G1508" i="4"/>
  <c r="H1508" i="4" s="1"/>
  <c r="G1507" i="4"/>
  <c r="H1507" i="4" s="1"/>
  <c r="G1506" i="4"/>
  <c r="H1506" i="4" s="1"/>
  <c r="G1505" i="4"/>
  <c r="H1505" i="4" s="1"/>
  <c r="G1504" i="4"/>
  <c r="H1504" i="4" s="1"/>
  <c r="G1503" i="4"/>
  <c r="H1503" i="4" s="1"/>
  <c r="G1494" i="4"/>
  <c r="H1494" i="4" s="1"/>
  <c r="G1493" i="4"/>
  <c r="H1493" i="4" s="1"/>
  <c r="G1492" i="4"/>
  <c r="H1492" i="4" s="1"/>
  <c r="G1491" i="4"/>
  <c r="H1491" i="4" s="1"/>
  <c r="G1490" i="4"/>
  <c r="H1490" i="4" s="1"/>
  <c r="G1489" i="4"/>
  <c r="H1489" i="4" s="1"/>
  <c r="G1485" i="4"/>
  <c r="H1485" i="4" s="1"/>
  <c r="G1484" i="4"/>
  <c r="H1484" i="4" s="1"/>
  <c r="G1483" i="4"/>
  <c r="H1483" i="4" s="1"/>
  <c r="G1482" i="4"/>
  <c r="H1482" i="4" s="1"/>
  <c r="G1481" i="4"/>
  <c r="H1481" i="4" s="1"/>
  <c r="G1480" i="4"/>
  <c r="H1480" i="4" s="1"/>
  <c r="G1479" i="4"/>
  <c r="H1479" i="4" s="1"/>
  <c r="G1473" i="4"/>
  <c r="H1473" i="4" s="1"/>
  <c r="G1472" i="4"/>
  <c r="H1472" i="4" s="1"/>
  <c r="G1471" i="4"/>
  <c r="H1471" i="4" s="1"/>
  <c r="G1465" i="4"/>
  <c r="H1465" i="4" s="1"/>
  <c r="G1464" i="4"/>
  <c r="H1464" i="4" s="1"/>
  <c r="G1463" i="4"/>
  <c r="H1463" i="4" s="1"/>
  <c r="G1458" i="4"/>
  <c r="H1458" i="4" s="1"/>
  <c r="G1457" i="4"/>
  <c r="H1457" i="4" s="1"/>
  <c r="G1456" i="4"/>
  <c r="H1456" i="4" s="1"/>
  <c r="G1455" i="4"/>
  <c r="H1455" i="4" s="1"/>
  <c r="G1454" i="4"/>
  <c r="H1454" i="4" s="1"/>
  <c r="G1453" i="4"/>
  <c r="H1453" i="4" s="1"/>
  <c r="G1442" i="4"/>
  <c r="H1442" i="4" s="1"/>
  <c r="G1441" i="4"/>
  <c r="H1441" i="4" s="1"/>
  <c r="G1436" i="4"/>
  <c r="H1436" i="4" s="1"/>
  <c r="G1435" i="4"/>
  <c r="H1435" i="4" s="1"/>
  <c r="G1434" i="4"/>
  <c r="H1434" i="4" s="1"/>
  <c r="G1433" i="4"/>
  <c r="H1433" i="4" s="1"/>
  <c r="G1432" i="4"/>
  <c r="H1432" i="4" s="1"/>
  <c r="G1431" i="4"/>
  <c r="H1431" i="4" s="1"/>
  <c r="G1430" i="4"/>
  <c r="H1430" i="4" s="1"/>
  <c r="G1429" i="4"/>
  <c r="H1429" i="4" s="1"/>
  <c r="G1424" i="4"/>
  <c r="H1424" i="4" s="1"/>
  <c r="G1423" i="4"/>
  <c r="H1423" i="4" s="1"/>
  <c r="G1422" i="4"/>
  <c r="H1422" i="4" s="1"/>
  <c r="G1421" i="4"/>
  <c r="H1421" i="4" s="1"/>
  <c r="G1420" i="4"/>
  <c r="H1420" i="4" s="1"/>
  <c r="G1419" i="4"/>
  <c r="H1419" i="4" s="1"/>
  <c r="G1418" i="4"/>
  <c r="H1418" i="4" s="1"/>
  <c r="G1417" i="4"/>
  <c r="H1417" i="4" s="1"/>
  <c r="G1413" i="4"/>
  <c r="H1413" i="4" s="1"/>
  <c r="G1412" i="4"/>
  <c r="H1412" i="4" s="1"/>
  <c r="G4344" i="4"/>
  <c r="H4344" i="4" s="1"/>
  <c r="G4341" i="4"/>
  <c r="H4341" i="4" s="1"/>
  <c r="G4340" i="4"/>
  <c r="H4340" i="4" s="1"/>
  <c r="G4338" i="4"/>
  <c r="H4338" i="4" s="1"/>
  <c r="G4337" i="4"/>
  <c r="H4337" i="4" s="1"/>
  <c r="G4333" i="4"/>
  <c r="H4333" i="4" s="1"/>
  <c r="G4330" i="4"/>
  <c r="H4330" i="4" s="1"/>
  <c r="G4328" i="4"/>
  <c r="H4328" i="4" s="1"/>
  <c r="G4325" i="4"/>
  <c r="H4325" i="4" s="1"/>
  <c r="G4324" i="4"/>
  <c r="H4324" i="4" s="1"/>
  <c r="G4321" i="4"/>
  <c r="H4321" i="4" s="1"/>
  <c r="G4319" i="4"/>
  <c r="H4319" i="4" s="1"/>
  <c r="G4317" i="4"/>
  <c r="H4317" i="4" s="1"/>
  <c r="G4315" i="4"/>
  <c r="H4315" i="4" s="1"/>
  <c r="G4313" i="4"/>
  <c r="H4313" i="4" s="1"/>
  <c r="G4312" i="4"/>
  <c r="H4312" i="4" s="1"/>
  <c r="G4309" i="4"/>
  <c r="H4309" i="4" s="1"/>
  <c r="G4308" i="4"/>
  <c r="H4308" i="4" s="1"/>
  <c r="G4306" i="4"/>
  <c r="H4306" i="4" s="1"/>
  <c r="G4302" i="4"/>
  <c r="H4302" i="4" s="1"/>
  <c r="G4297" i="4"/>
  <c r="H4297" i="4" s="1"/>
  <c r="G4296" i="4"/>
  <c r="H4296" i="4" s="1"/>
  <c r="G4291" i="4"/>
  <c r="H4291" i="4" s="1"/>
  <c r="G4289" i="4"/>
  <c r="H4289" i="4" s="1"/>
  <c r="G4287" i="4"/>
  <c r="H4287" i="4" s="1"/>
  <c r="G4284" i="4"/>
  <c r="H4284" i="4" s="1"/>
  <c r="G4282" i="4"/>
  <c r="H4282" i="4" s="1"/>
  <c r="G4279" i="4"/>
  <c r="H4279" i="4" s="1"/>
  <c r="G4278" i="4"/>
  <c r="H4278" i="4" s="1"/>
  <c r="G4274" i="4"/>
  <c r="H4274" i="4" s="1"/>
  <c r="G4270" i="4"/>
  <c r="H4270" i="4" s="1"/>
  <c r="G4267" i="4"/>
  <c r="H4267" i="4" s="1"/>
  <c r="G4265" i="4"/>
  <c r="H4265" i="4" s="1"/>
  <c r="G4264" i="4"/>
  <c r="H4264" i="4" s="1"/>
  <c r="G4262" i="4"/>
  <c r="H4262" i="4" s="1"/>
  <c r="G4259" i="4"/>
  <c r="H4259" i="4" s="1"/>
  <c r="G4257" i="4"/>
  <c r="H4257" i="4" s="1"/>
  <c r="G4256" i="4"/>
  <c r="H4256" i="4" s="1"/>
  <c r="G4254" i="4"/>
  <c r="H4254" i="4" s="1"/>
  <c r="G4249" i="4"/>
  <c r="H4249" i="4" s="1"/>
  <c r="G3701" i="4"/>
  <c r="H3701" i="4" s="1"/>
  <c r="G3697" i="4"/>
  <c r="H3697" i="4" s="1"/>
  <c r="G3693" i="4"/>
  <c r="H3693" i="4" s="1"/>
  <c r="G3688" i="4"/>
  <c r="H3688" i="4" s="1"/>
  <c r="G3685" i="4"/>
  <c r="H3685" i="4" s="1"/>
  <c r="G3684" i="4"/>
  <c r="H3684" i="4" s="1"/>
  <c r="G3683" i="4"/>
  <c r="H3683" i="4" s="1"/>
  <c r="G3682" i="4"/>
  <c r="H3682" i="4" s="1"/>
  <c r="G3679" i="4"/>
  <c r="H3679" i="4" s="1"/>
  <c r="G3678" i="4"/>
  <c r="H3678" i="4" s="1"/>
  <c r="G3676" i="4"/>
  <c r="H3676" i="4" s="1"/>
  <c r="G3674" i="4"/>
  <c r="H3674" i="4" s="1"/>
  <c r="G3672" i="4"/>
  <c r="H3672" i="4" s="1"/>
  <c r="G3668" i="4"/>
  <c r="H3668" i="4" s="1"/>
  <c r="G3667" i="4"/>
  <c r="H3667" i="4" s="1"/>
  <c r="G3666" i="4"/>
  <c r="H3666" i="4" s="1"/>
  <c r="G3663" i="4"/>
  <c r="H3663" i="4" s="1"/>
  <c r="G3660" i="4"/>
  <c r="H3660" i="4" s="1"/>
  <c r="G3656" i="4"/>
  <c r="H3656" i="4" s="1"/>
  <c r="G3655" i="4"/>
  <c r="H3655" i="4" s="1"/>
  <c r="G3651" i="4"/>
  <c r="H3651" i="4" s="1"/>
  <c r="G3650" i="4"/>
  <c r="H3650" i="4" s="1"/>
  <c r="G3647" i="4"/>
  <c r="H3647" i="4" s="1"/>
  <c r="G3643" i="4"/>
  <c r="H3643" i="4" s="1"/>
  <c r="G3641" i="4"/>
  <c r="H3641" i="4" s="1"/>
  <c r="G3638" i="4"/>
  <c r="H3638" i="4" s="1"/>
  <c r="G3636" i="4"/>
  <c r="H3636" i="4" s="1"/>
  <c r="G3634" i="4"/>
  <c r="H3634" i="4" s="1"/>
  <c r="G3632" i="4"/>
  <c r="H3632" i="4" s="1"/>
  <c r="G3629" i="4"/>
  <c r="H3629" i="4" s="1"/>
  <c r="G3628" i="4"/>
  <c r="H3628" i="4" s="1"/>
  <c r="G3626" i="4"/>
  <c r="H3626" i="4" s="1"/>
  <c r="G3623" i="4"/>
  <c r="H3623" i="4" s="1"/>
  <c r="G3621" i="4"/>
  <c r="H3621" i="4" s="1"/>
  <c r="G3618" i="4"/>
  <c r="H3618" i="4" s="1"/>
  <c r="G3617" i="4"/>
  <c r="H3617" i="4" s="1"/>
  <c r="G3616" i="4"/>
  <c r="H3616" i="4" s="1"/>
  <c r="G3612" i="4"/>
  <c r="H3612" i="4" s="1"/>
  <c r="G3610" i="4"/>
  <c r="H3610" i="4" s="1"/>
  <c r="G3607" i="4"/>
  <c r="H3607" i="4" s="1"/>
  <c r="G3602" i="4"/>
  <c r="H3602" i="4" s="1"/>
  <c r="G3595" i="4"/>
  <c r="H3595" i="4" s="1"/>
  <c r="G3594" i="4"/>
  <c r="H3594" i="4" s="1"/>
  <c r="G3591" i="4"/>
  <c r="H3591" i="4" s="1"/>
  <c r="G3588" i="4"/>
  <c r="H3588" i="4" s="1"/>
  <c r="G3563" i="4"/>
  <c r="H3563" i="4" s="1"/>
  <c r="G1914" i="4"/>
  <c r="H1914" i="4" s="1"/>
  <c r="G1913" i="4"/>
  <c r="H1913" i="4" s="1"/>
  <c r="G1912" i="4"/>
  <c r="H1912" i="4" s="1"/>
  <c r="G1911" i="4"/>
  <c r="H1911" i="4" s="1"/>
  <c r="G1910" i="4"/>
  <c r="H1910" i="4" s="1"/>
  <c r="G1909" i="4"/>
  <c r="H1909" i="4" s="1"/>
  <c r="G1905" i="4"/>
  <c r="H1905" i="4" s="1"/>
  <c r="G1904" i="4"/>
  <c r="H1904" i="4" s="1"/>
  <c r="G1903" i="4"/>
  <c r="H1903" i="4" s="1"/>
  <c r="G1898" i="4"/>
  <c r="H1898" i="4" s="1"/>
  <c r="G1897" i="4"/>
  <c r="H1897" i="4" s="1"/>
  <c r="G1896" i="4"/>
  <c r="H1896" i="4" s="1"/>
  <c r="G1895" i="4"/>
  <c r="H1895" i="4" s="1"/>
  <c r="G1890" i="4"/>
  <c r="H1890" i="4" s="1"/>
  <c r="G1889" i="4"/>
  <c r="H1889" i="4" s="1"/>
  <c r="G1888" i="4"/>
  <c r="H1888" i="4" s="1"/>
  <c r="G1887" i="4"/>
  <c r="H1887" i="4" s="1"/>
  <c r="G1882" i="4"/>
  <c r="H1882" i="4" s="1"/>
  <c r="G1881" i="4"/>
  <c r="H1881" i="4" s="1"/>
  <c r="G1880" i="4"/>
  <c r="H1880" i="4" s="1"/>
  <c r="G1879" i="4"/>
  <c r="H1879" i="4" s="1"/>
  <c r="G1814" i="4"/>
  <c r="H1814" i="4" s="1"/>
  <c r="G1813" i="4"/>
  <c r="H1813" i="4" s="1"/>
  <c r="G1812" i="4"/>
  <c r="H1812" i="4" s="1"/>
  <c r="G1811" i="4"/>
  <c r="H1811" i="4" s="1"/>
  <c r="G1804" i="4"/>
  <c r="H1804" i="4" s="1"/>
  <c r="G1803" i="4"/>
  <c r="H1803" i="4" s="1"/>
  <c r="G1802" i="4"/>
  <c r="H1802" i="4" s="1"/>
  <c r="G1798" i="4"/>
  <c r="H1798" i="4" s="1"/>
  <c r="G1797" i="4"/>
  <c r="H1797" i="4" s="1"/>
  <c r="G1796" i="4"/>
  <c r="H1796" i="4" s="1"/>
  <c r="G1795" i="4"/>
  <c r="H1795" i="4" s="1"/>
  <c r="G1790" i="4"/>
  <c r="H1790" i="4" s="1"/>
  <c r="G1789" i="4"/>
  <c r="H1789" i="4" s="1"/>
  <c r="G1788" i="4"/>
  <c r="H1788" i="4" s="1"/>
  <c r="G1787" i="4"/>
  <c r="H1787" i="4" s="1"/>
  <c r="G1782" i="4"/>
  <c r="H1782" i="4" s="1"/>
  <c r="G1781" i="4"/>
  <c r="H1781" i="4" s="1"/>
  <c r="G1780" i="4"/>
  <c r="H1780" i="4" s="1"/>
  <c r="G1779" i="4"/>
  <c r="H1779" i="4" s="1"/>
  <c r="G1778" i="4"/>
  <c r="H1778" i="4" s="1"/>
  <c r="G1774" i="4"/>
  <c r="H1774" i="4" s="1"/>
  <c r="G1773" i="4"/>
  <c r="H1773" i="4" s="1"/>
  <c r="G1772" i="4"/>
  <c r="H1772" i="4" s="1"/>
  <c r="G1771" i="4"/>
  <c r="H1771" i="4" s="1"/>
  <c r="G1766" i="4"/>
  <c r="H1766" i="4" s="1"/>
  <c r="G1765" i="4"/>
  <c r="H1765" i="4" s="1"/>
  <c r="G1764" i="4"/>
  <c r="H1764" i="4" s="1"/>
  <c r="G1763" i="4"/>
  <c r="H1763" i="4" s="1"/>
  <c r="G1350" i="4"/>
  <c r="H1350" i="4" s="1"/>
  <c r="G1349" i="4"/>
  <c r="H1349" i="4" s="1"/>
  <c r="G1348" i="4"/>
  <c r="H1348" i="4" s="1"/>
  <c r="G1347" i="4"/>
  <c r="H1347" i="4" s="1"/>
  <c r="G1340" i="4"/>
  <c r="H1340" i="4" s="1"/>
  <c r="G1339" i="4"/>
  <c r="H1339" i="4" s="1"/>
  <c r="G1338" i="4"/>
  <c r="H1338" i="4" s="1"/>
  <c r="G1337" i="4"/>
  <c r="H1337" i="4" s="1"/>
  <c r="G1336" i="4"/>
  <c r="H1336" i="4" s="1"/>
  <c r="G1335" i="4"/>
  <c r="H1335" i="4" s="1"/>
  <c r="G1326" i="4"/>
  <c r="H1326" i="4" s="1"/>
  <c r="G1325" i="4"/>
  <c r="H1325" i="4" s="1"/>
  <c r="G1324" i="4"/>
  <c r="H1324" i="4" s="1"/>
  <c r="G1323" i="4"/>
  <c r="H1323" i="4" s="1"/>
  <c r="G1322" i="4"/>
  <c r="H1322" i="4" s="1"/>
  <c r="G1321" i="4"/>
  <c r="H1321" i="4" s="1"/>
  <c r="G1320" i="4"/>
  <c r="H1320" i="4" s="1"/>
  <c r="G1319" i="4"/>
  <c r="H1319" i="4" s="1"/>
  <c r="G1314" i="4"/>
  <c r="H1314" i="4" s="1"/>
  <c r="G1313" i="4"/>
  <c r="H1313" i="4" s="1"/>
  <c r="G1312" i="4"/>
  <c r="H1312" i="4" s="1"/>
  <c r="G1311" i="4"/>
  <c r="H1311" i="4" s="1"/>
  <c r="G1310" i="4"/>
  <c r="H1310" i="4" s="1"/>
  <c r="G1309" i="4"/>
  <c r="H1309" i="4" s="1"/>
  <c r="G1308" i="4"/>
  <c r="H1308" i="4" s="1"/>
  <c r="G1307" i="4"/>
  <c r="H1307" i="4" s="1"/>
  <c r="G1306" i="4"/>
  <c r="H1306" i="4" s="1"/>
  <c r="G1305" i="4"/>
  <c r="H1305" i="4" s="1"/>
  <c r="G1304" i="4"/>
  <c r="H1304" i="4" s="1"/>
  <c r="G1303" i="4"/>
  <c r="H1303" i="4" s="1"/>
  <c r="G1297" i="4"/>
  <c r="H1297" i="4" s="1"/>
  <c r="G1296" i="4"/>
  <c r="H1296" i="4" s="1"/>
  <c r="G1295" i="4"/>
  <c r="H1295" i="4" s="1"/>
  <c r="G1294" i="4"/>
  <c r="H1294" i="4" s="1"/>
  <c r="G1293" i="4"/>
  <c r="H1293" i="4" s="1"/>
  <c r="G1292" i="4"/>
  <c r="H1292" i="4" s="1"/>
  <c r="G1291" i="4"/>
  <c r="H1291" i="4" s="1"/>
  <c r="G1290" i="4"/>
  <c r="H1290" i="4" s="1"/>
  <c r="G1289" i="4"/>
  <c r="H1289" i="4" s="1"/>
  <c r="G1282" i="4"/>
  <c r="H1282" i="4" s="1"/>
  <c r="G1281" i="4"/>
  <c r="H1281" i="4" s="1"/>
  <c r="G2864" i="4"/>
  <c r="H2864" i="4" s="1"/>
  <c r="G2863" i="4"/>
  <c r="H2863" i="4" s="1"/>
  <c r="G2862" i="4"/>
  <c r="H2862" i="4" s="1"/>
  <c r="G2861" i="4"/>
  <c r="H2861" i="4" s="1"/>
  <c r="G2860" i="4"/>
  <c r="H2860" i="4" s="1"/>
  <c r="G2859" i="4"/>
  <c r="H2859" i="4" s="1"/>
  <c r="G2838" i="4"/>
  <c r="H2838" i="4" s="1"/>
  <c r="G2837" i="4"/>
  <c r="H2837" i="4" s="1"/>
  <c r="G2836" i="4"/>
  <c r="H2836" i="4" s="1"/>
  <c r="G2835" i="4"/>
  <c r="H2835" i="4" s="1"/>
  <c r="G2834" i="4"/>
  <c r="H2834" i="4" s="1"/>
  <c r="G2833" i="4"/>
  <c r="H2833" i="4" s="1"/>
  <c r="G2832" i="4"/>
  <c r="H2832" i="4" s="1"/>
  <c r="G2831" i="4"/>
  <c r="H2831" i="4" s="1"/>
  <c r="G2830" i="4"/>
  <c r="H2830" i="4" s="1"/>
  <c r="G2829" i="4"/>
  <c r="H2829" i="4" s="1"/>
  <c r="G2828" i="4"/>
  <c r="H2828" i="4" s="1"/>
  <c r="G2827" i="4"/>
  <c r="H2827" i="4" s="1"/>
  <c r="G2818" i="4"/>
  <c r="H2818" i="4" s="1"/>
  <c r="G2817" i="4"/>
  <c r="H2817" i="4" s="1"/>
  <c r="G2816" i="4"/>
  <c r="H2816" i="4" s="1"/>
  <c r="G2815" i="4"/>
  <c r="H2815" i="4" s="1"/>
  <c r="G2814" i="4"/>
  <c r="H2814" i="4" s="1"/>
  <c r="G2813" i="4"/>
  <c r="H2813" i="4" s="1"/>
  <c r="G2812" i="4"/>
  <c r="H2812" i="4" s="1"/>
  <c r="G2811" i="4"/>
  <c r="H2811" i="4" s="1"/>
  <c r="G2810" i="4"/>
  <c r="H2810" i="4" s="1"/>
  <c r="G2809" i="4"/>
  <c r="H2809" i="4" s="1"/>
  <c r="G2808" i="4"/>
  <c r="H2808" i="4" s="1"/>
  <c r="G2807" i="4"/>
  <c r="H2807" i="4" s="1"/>
  <c r="G2806" i="4"/>
  <c r="H2806" i="4" s="1"/>
  <c r="G2805" i="4"/>
  <c r="H2805" i="4" s="1"/>
  <c r="G2804" i="4"/>
  <c r="H2804" i="4" s="1"/>
  <c r="G2803" i="4"/>
  <c r="H2803" i="4" s="1"/>
  <c r="G2790" i="4"/>
  <c r="H2790" i="4" s="1"/>
  <c r="G2789" i="4"/>
  <c r="H2789" i="4" s="1"/>
  <c r="G2788" i="4"/>
  <c r="H2788" i="4" s="1"/>
  <c r="G2787" i="4"/>
  <c r="H2787" i="4" s="1"/>
  <c r="G4345" i="4"/>
  <c r="H4345" i="4" s="1"/>
  <c r="G4342" i="4"/>
  <c r="H4342" i="4" s="1"/>
  <c r="G4339" i="4"/>
  <c r="H4339" i="4" s="1"/>
  <c r="G4336" i="4"/>
  <c r="H4336" i="4" s="1"/>
  <c r="G4334" i="4"/>
  <c r="H4334" i="4" s="1"/>
  <c r="G4331" i="4"/>
  <c r="H4331" i="4" s="1"/>
  <c r="G4329" i="4"/>
  <c r="H4329" i="4" s="1"/>
  <c r="G4327" i="4"/>
  <c r="H4327" i="4" s="1"/>
  <c r="G4323" i="4"/>
  <c r="H4323" i="4" s="1"/>
  <c r="G4318" i="4"/>
  <c r="H4318" i="4" s="1"/>
  <c r="G4310" i="4"/>
  <c r="H4310" i="4" s="1"/>
  <c r="G4305" i="4"/>
  <c r="H4305" i="4" s="1"/>
  <c r="G4303" i="4"/>
  <c r="H4303" i="4" s="1"/>
  <c r="G4300" i="4"/>
  <c r="H4300" i="4" s="1"/>
  <c r="G4299" i="4"/>
  <c r="H4299" i="4" s="1"/>
  <c r="G4298" i="4"/>
  <c r="H4298" i="4" s="1"/>
  <c r="G4295" i="4"/>
  <c r="H4295" i="4" s="1"/>
  <c r="G4293" i="4"/>
  <c r="H4293" i="4" s="1"/>
  <c r="G4290" i="4"/>
  <c r="H4290" i="4" s="1"/>
  <c r="G4286" i="4"/>
  <c r="H4286" i="4" s="1"/>
  <c r="G4283" i="4"/>
  <c r="H4283" i="4" s="1"/>
  <c r="G4281" i="4"/>
  <c r="H4281" i="4" s="1"/>
  <c r="G4277" i="4"/>
  <c r="H4277" i="4" s="1"/>
  <c r="G4275" i="4"/>
  <c r="H4275" i="4" s="1"/>
  <c r="G4272" i="4"/>
  <c r="H4272" i="4" s="1"/>
  <c r="G4269" i="4"/>
  <c r="H4269" i="4" s="1"/>
  <c r="G4266" i="4"/>
  <c r="H4266" i="4" s="1"/>
  <c r="G4263" i="4"/>
  <c r="H4263" i="4" s="1"/>
  <c r="G4260" i="4"/>
  <c r="H4260" i="4" s="1"/>
  <c r="G4258" i="4"/>
  <c r="H4258" i="4" s="1"/>
  <c r="G4252" i="4"/>
  <c r="H4252" i="4" s="1"/>
  <c r="G4251" i="4"/>
  <c r="H4251" i="4" s="1"/>
  <c r="G4248" i="4"/>
  <c r="H4248" i="4" s="1"/>
  <c r="G3699" i="4"/>
  <c r="H3699" i="4" s="1"/>
  <c r="G3696" i="4"/>
  <c r="H3696" i="4" s="1"/>
  <c r="G3695" i="4"/>
  <c r="H3695" i="4" s="1"/>
  <c r="G3691" i="4"/>
  <c r="H3691" i="4" s="1"/>
  <c r="G3690" i="4"/>
  <c r="H3690" i="4" s="1"/>
  <c r="G3687" i="4"/>
  <c r="H3687" i="4" s="1"/>
  <c r="G3680" i="4"/>
  <c r="H3680" i="4" s="1"/>
  <c r="G3675" i="4"/>
  <c r="H3675" i="4" s="1"/>
  <c r="G3673" i="4"/>
  <c r="H3673" i="4" s="1"/>
  <c r="G3669" i="4"/>
  <c r="H3669" i="4" s="1"/>
  <c r="G3665" i="4"/>
  <c r="H3665" i="4" s="1"/>
  <c r="G3661" i="4"/>
  <c r="H3661" i="4" s="1"/>
  <c r="G3659" i="4"/>
  <c r="H3659" i="4" s="1"/>
  <c r="G3657" i="4"/>
  <c r="H3657" i="4" s="1"/>
  <c r="G3649" i="4"/>
  <c r="H3649" i="4" s="1"/>
  <c r="G3648" i="4"/>
  <c r="H3648" i="4" s="1"/>
  <c r="G3644" i="4"/>
  <c r="H3644" i="4" s="1"/>
  <c r="G3642" i="4"/>
  <c r="H3642" i="4" s="1"/>
  <c r="G3639" i="4"/>
  <c r="H3639" i="4" s="1"/>
  <c r="G3637" i="4"/>
  <c r="H3637" i="4" s="1"/>
  <c r="G3635" i="4"/>
  <c r="H3635" i="4" s="1"/>
  <c r="G3631" i="4"/>
  <c r="H3631" i="4" s="1"/>
  <c r="G3627" i="4"/>
  <c r="H3627" i="4" s="1"/>
  <c r="G3625" i="4"/>
  <c r="H3625" i="4" s="1"/>
  <c r="G3619" i="4"/>
  <c r="H3619" i="4" s="1"/>
  <c r="G3614" i="4"/>
  <c r="H3614" i="4" s="1"/>
  <c r="G3613" i="4"/>
  <c r="H3613" i="4" s="1"/>
  <c r="G3609" i="4"/>
  <c r="H3609" i="4" s="1"/>
  <c r="G3608" i="4"/>
  <c r="H3608" i="4" s="1"/>
  <c r="G3603" i="4"/>
  <c r="H3603" i="4" s="1"/>
  <c r="G3601" i="4"/>
  <c r="H3601" i="4" s="1"/>
  <c r="G3599" i="4"/>
  <c r="H3599" i="4" s="1"/>
  <c r="G3598" i="4"/>
  <c r="H3598" i="4" s="1"/>
  <c r="G3596" i="4"/>
  <c r="H3596" i="4" s="1"/>
  <c r="G3592" i="4"/>
  <c r="H3592" i="4" s="1"/>
  <c r="G3589" i="4"/>
  <c r="H3589" i="4" s="1"/>
  <c r="G3586" i="4"/>
  <c r="H3586" i="4" s="1"/>
  <c r="G3583" i="4"/>
  <c r="H3583" i="4" s="1"/>
  <c r="G3582" i="4"/>
  <c r="H3582" i="4" s="1"/>
  <c r="G3579" i="4"/>
  <c r="H3579" i="4" s="1"/>
  <c r="G3578" i="4"/>
  <c r="H3578" i="4" s="1"/>
  <c r="G3576" i="4"/>
  <c r="H3576" i="4" s="1"/>
  <c r="G3574" i="4"/>
  <c r="H3574" i="4" s="1"/>
  <c r="G3572" i="4"/>
  <c r="H3572" i="4" s="1"/>
  <c r="G3569" i="4"/>
  <c r="H3569" i="4" s="1"/>
  <c r="G3568" i="4"/>
  <c r="H3568" i="4" s="1"/>
  <c r="G3566" i="4"/>
  <c r="H3566" i="4" s="1"/>
  <c r="G3564" i="4"/>
  <c r="H3564" i="4" s="1"/>
  <c r="G3562" i="4"/>
  <c r="H3562" i="4" s="1"/>
  <c r="G3560" i="4"/>
  <c r="H3560" i="4" s="1"/>
  <c r="G3558" i="4"/>
  <c r="H3558" i="4" s="1"/>
  <c r="G3556" i="4"/>
  <c r="H3556" i="4" s="1"/>
  <c r="G1409" i="4"/>
  <c r="H1409" i="4" s="1"/>
  <c r="G1403" i="4"/>
  <c r="H1403" i="4" s="1"/>
  <c r="G1401" i="4"/>
  <c r="H1401" i="4" s="1"/>
  <c r="G1399" i="4"/>
  <c r="H1399" i="4" s="1"/>
  <c r="G1390" i="4"/>
  <c r="H1390" i="4" s="1"/>
  <c r="G1389" i="4"/>
  <c r="H1389" i="4" s="1"/>
  <c r="G1387" i="4"/>
  <c r="H1387" i="4" s="1"/>
  <c r="G1384" i="4"/>
  <c r="H1384" i="4" s="1"/>
  <c r="G1378" i="4"/>
  <c r="H1378" i="4" s="1"/>
  <c r="G1376" i="4"/>
  <c r="H1376" i="4" s="1"/>
  <c r="G3104" i="4"/>
  <c r="H3104" i="4" s="1"/>
  <c r="G3102" i="4"/>
  <c r="H3102" i="4" s="1"/>
  <c r="G3100" i="4"/>
  <c r="H3100" i="4" s="1"/>
  <c r="G3099" i="4"/>
  <c r="H3099" i="4" s="1"/>
  <c r="G3097" i="4"/>
  <c r="H3097" i="4" s="1"/>
  <c r="G3095" i="4"/>
  <c r="H3095" i="4" s="1"/>
  <c r="G3085" i="4"/>
  <c r="H3085" i="4" s="1"/>
  <c r="G3073" i="4"/>
  <c r="H3073" i="4" s="1"/>
  <c r="G3072" i="4"/>
  <c r="H3072" i="4" s="1"/>
  <c r="G3069" i="4"/>
  <c r="H3069" i="4" s="1"/>
  <c r="G3067" i="4"/>
  <c r="H3067" i="4" s="1"/>
  <c r="G3066" i="4"/>
  <c r="H3066" i="4" s="1"/>
  <c r="G3064" i="4"/>
  <c r="H3064" i="4" s="1"/>
  <c r="G3050" i="4"/>
  <c r="H3050" i="4" s="1"/>
  <c r="G3047" i="4"/>
  <c r="H3047" i="4" s="1"/>
  <c r="G3045" i="4"/>
  <c r="H3045" i="4" s="1"/>
  <c r="G3033" i="4"/>
  <c r="H3033" i="4" s="1"/>
  <c r="G3032" i="4"/>
  <c r="H3032" i="4" s="1"/>
  <c r="G3031" i="4"/>
  <c r="H3031" i="4" s="1"/>
  <c r="G3030" i="4"/>
  <c r="H3030" i="4" s="1"/>
  <c r="G3029" i="4"/>
  <c r="H3029" i="4" s="1"/>
  <c r="G3028" i="4"/>
  <c r="H3028" i="4" s="1"/>
  <c r="G3027" i="4"/>
  <c r="H3027" i="4" s="1"/>
  <c r="G3018" i="4"/>
  <c r="H3018" i="4" s="1"/>
  <c r="G3017" i="4"/>
  <c r="H3017" i="4" s="1"/>
  <c r="G3016" i="4"/>
  <c r="H3016" i="4" s="1"/>
  <c r="G3015" i="4"/>
  <c r="H3015" i="4" s="1"/>
  <c r="G3014" i="4"/>
  <c r="H3014" i="4" s="1"/>
  <c r="G3013" i="4"/>
  <c r="H3013" i="4" s="1"/>
  <c r="G3012" i="4"/>
  <c r="H3012" i="4" s="1"/>
  <c r="G3011" i="4"/>
  <c r="H3011" i="4" s="1"/>
  <c r="G2998" i="4"/>
  <c r="H2998" i="4" s="1"/>
  <c r="G2997" i="4"/>
  <c r="H2997" i="4" s="1"/>
  <c r="G2996" i="4"/>
  <c r="H2996" i="4" s="1"/>
  <c r="G2995" i="4"/>
  <c r="H2995" i="4" s="1"/>
  <c r="G2994" i="4"/>
  <c r="H2994" i="4" s="1"/>
  <c r="G1410" i="4"/>
  <c r="H1410" i="4" s="1"/>
  <c r="G1404" i="4"/>
  <c r="H1404" i="4" s="1"/>
  <c r="G1402" i="4"/>
  <c r="H1402" i="4" s="1"/>
  <c r="G1400" i="4"/>
  <c r="H1400" i="4" s="1"/>
  <c r="G1388" i="4"/>
  <c r="H1388" i="4" s="1"/>
  <c r="G1386" i="4"/>
  <c r="H1386" i="4" s="1"/>
  <c r="G1385" i="4"/>
  <c r="H1385" i="4" s="1"/>
  <c r="G1383" i="4"/>
  <c r="H1383" i="4" s="1"/>
  <c r="G1377" i="4"/>
  <c r="H1377" i="4" s="1"/>
  <c r="G1375" i="4"/>
  <c r="H1375" i="4" s="1"/>
  <c r="G1006" i="4"/>
  <c r="H1006" i="4" s="1"/>
  <c r="G3105" i="4"/>
  <c r="H3105" i="4" s="1"/>
  <c r="G3103" i="4"/>
  <c r="H3103" i="4" s="1"/>
  <c r="G3101" i="4"/>
  <c r="H3101" i="4" s="1"/>
  <c r="G3098" i="4"/>
  <c r="H3098" i="4" s="1"/>
  <c r="G3096" i="4"/>
  <c r="H3096" i="4" s="1"/>
  <c r="G3084" i="4"/>
  <c r="H3084" i="4" s="1"/>
  <c r="G3083" i="4"/>
  <c r="H3083" i="4" s="1"/>
  <c r="G3074" i="4"/>
  <c r="H3074" i="4" s="1"/>
  <c r="G3071" i="4"/>
  <c r="H3071" i="4" s="1"/>
  <c r="G3070" i="4"/>
  <c r="H3070" i="4" s="1"/>
  <c r="G3068" i="4"/>
  <c r="H3068" i="4" s="1"/>
  <c r="G3065" i="4"/>
  <c r="H3065" i="4" s="1"/>
  <c r="G3063" i="4"/>
  <c r="H3063" i="4" s="1"/>
  <c r="G3049" i="4"/>
  <c r="H3049" i="4" s="1"/>
  <c r="G3048" i="4"/>
  <c r="H3048" i="4" s="1"/>
  <c r="G3046" i="4"/>
  <c r="H3046" i="4" s="1"/>
  <c r="G3044" i="4"/>
  <c r="H3044" i="4" s="1"/>
  <c r="G3043" i="4"/>
  <c r="H3043" i="4" s="1"/>
  <c r="G1946" i="4"/>
  <c r="H1946" i="4" s="1"/>
  <c r="G1945" i="4"/>
  <c r="H1945" i="4" s="1"/>
  <c r="G1944" i="4"/>
  <c r="H1944" i="4" s="1"/>
  <c r="G1943" i="4"/>
  <c r="H1943" i="4" s="1"/>
  <c r="G1936" i="4"/>
  <c r="H1936" i="4" s="1"/>
  <c r="G1935" i="4"/>
  <c r="H1935" i="4" s="1"/>
  <c r="G1934" i="4"/>
  <c r="H1934" i="4" s="1"/>
  <c r="G1933" i="4"/>
  <c r="H1933" i="4" s="1"/>
  <c r="G1932" i="4"/>
  <c r="H1932" i="4" s="1"/>
  <c r="G1931" i="4"/>
  <c r="H1931" i="4" s="1"/>
  <c r="G1928" i="4"/>
  <c r="H1928" i="4" s="1"/>
  <c r="G1927" i="4"/>
  <c r="H1927" i="4" s="1"/>
  <c r="G1926" i="4"/>
  <c r="H1926" i="4" s="1"/>
  <c r="G1925" i="4"/>
  <c r="H1925" i="4" s="1"/>
  <c r="G1920" i="4"/>
  <c r="H1920" i="4" s="1"/>
  <c r="G1919" i="4"/>
  <c r="H1919" i="4" s="1"/>
  <c r="G1918" i="4"/>
  <c r="H1918" i="4" s="1"/>
  <c r="G1826" i="4"/>
  <c r="H1826" i="4" s="1"/>
  <c r="G1825" i="4"/>
  <c r="H1825" i="4" s="1"/>
  <c r="G1824" i="4"/>
  <c r="H1824" i="4" s="1"/>
  <c r="G1823" i="4"/>
  <c r="H1823" i="4" s="1"/>
  <c r="G1822" i="4"/>
  <c r="H1822" i="4" s="1"/>
  <c r="G1821" i="4"/>
  <c r="H1821" i="4" s="1"/>
  <c r="G1366" i="4"/>
  <c r="H1366" i="4" s="1"/>
  <c r="G1365" i="4"/>
  <c r="H1365" i="4" s="1"/>
  <c r="G1364" i="4"/>
  <c r="H1364" i="4" s="1"/>
  <c r="G1363" i="4"/>
  <c r="H1363" i="4" s="1"/>
  <c r="G1362" i="4"/>
  <c r="H1362" i="4" s="1"/>
  <c r="G1361" i="4"/>
  <c r="H1361" i="4" s="1"/>
  <c r="G2982" i="4"/>
  <c r="H2982" i="4" s="1"/>
  <c r="G2981" i="4"/>
  <c r="H2981" i="4" s="1"/>
  <c r="G2980" i="4"/>
  <c r="H2980" i="4" s="1"/>
  <c r="G2979" i="4"/>
  <c r="H2979" i="4" s="1"/>
  <c r="G2978" i="4"/>
  <c r="H2978" i="4" s="1"/>
  <c r="G2977" i="4"/>
  <c r="H2977" i="4" s="1"/>
  <c r="G2976" i="4"/>
  <c r="H2976" i="4" s="1"/>
  <c r="G2975" i="4"/>
  <c r="H2975" i="4" s="1"/>
  <c r="G2974" i="4"/>
  <c r="H2974" i="4" s="1"/>
  <c r="G2966" i="4"/>
  <c r="H2966" i="4" s="1"/>
  <c r="G2965" i="4"/>
  <c r="H2965" i="4" s="1"/>
  <c r="G2964" i="4"/>
  <c r="H2964" i="4" s="1"/>
  <c r="G2963" i="4"/>
  <c r="H2963" i="4" s="1"/>
  <c r="G2962" i="4"/>
  <c r="H2962" i="4" s="1"/>
  <c r="G2961" i="4"/>
  <c r="H2961" i="4" s="1"/>
  <c r="G2954" i="4"/>
  <c r="H2954" i="4" s="1"/>
  <c r="G2953" i="4"/>
  <c r="H2953" i="4" s="1"/>
  <c r="G2952" i="4"/>
  <c r="H2952" i="4" s="1"/>
  <c r="G2951" i="4"/>
  <c r="H2951" i="4" s="1"/>
  <c r="G2950" i="4"/>
  <c r="H2950" i="4" s="1"/>
  <c r="G2949" i="4"/>
  <c r="H2949" i="4" s="1"/>
  <c r="G2938" i="4"/>
  <c r="H2938" i="4" s="1"/>
  <c r="G2937" i="4"/>
  <c r="H2937" i="4" s="1"/>
  <c r="G2936" i="4"/>
  <c r="H2936" i="4" s="1"/>
  <c r="G2935" i="4"/>
  <c r="H2935" i="4" s="1"/>
  <c r="G2934" i="4"/>
  <c r="H2934" i="4" s="1"/>
  <c r="G2933" i="4"/>
  <c r="H2933" i="4" s="1"/>
  <c r="G2786" i="4"/>
  <c r="H2786" i="4" s="1"/>
  <c r="G2785" i="4"/>
  <c r="H2785" i="4" s="1"/>
  <c r="G2784" i="4"/>
  <c r="H2784" i="4" s="1"/>
  <c r="G2783" i="4"/>
  <c r="H2783" i="4" s="1"/>
  <c r="G2782" i="4"/>
  <c r="H2782" i="4" s="1"/>
  <c r="G2781" i="4"/>
  <c r="H2781" i="4" s="1"/>
  <c r="G2780" i="4"/>
  <c r="H2780" i="4" s="1"/>
  <c r="G2779" i="4"/>
  <c r="H2779" i="4" s="1"/>
  <c r="G2778" i="4"/>
  <c r="H2778" i="4" s="1"/>
  <c r="G2777" i="4"/>
  <c r="H2777" i="4" s="1"/>
  <c r="G2776" i="4"/>
  <c r="H2776" i="4" s="1"/>
  <c r="G2775" i="4"/>
  <c r="H2775" i="4" s="1"/>
  <c r="G2774" i="4"/>
  <c r="H2774" i="4" s="1"/>
  <c r="G2773" i="4"/>
  <c r="H2773" i="4" s="1"/>
  <c r="G2772" i="4"/>
  <c r="H2772" i="4" s="1"/>
  <c r="G2771" i="4"/>
  <c r="H2771" i="4" s="1"/>
  <c r="G2770" i="4"/>
  <c r="H2770" i="4" s="1"/>
  <c r="G2769" i="4"/>
  <c r="H2769" i="4" s="1"/>
  <c r="G2768" i="4"/>
  <c r="H2768" i="4" s="1"/>
  <c r="G2767" i="4"/>
  <c r="H2767" i="4" s="1"/>
  <c r="G2766" i="4"/>
  <c r="H2766" i="4" s="1"/>
  <c r="G2765" i="4"/>
  <c r="H2765" i="4" s="1"/>
  <c r="G2764" i="4"/>
  <c r="H2764" i="4" s="1"/>
  <c r="G2763" i="4"/>
  <c r="H2763" i="4" s="1"/>
  <c r="G2762" i="4"/>
  <c r="H2762" i="4" s="1"/>
  <c r="G2761" i="4"/>
  <c r="H2761" i="4" s="1"/>
  <c r="G2760" i="4"/>
  <c r="H2760" i="4" s="1"/>
  <c r="G2759" i="4"/>
  <c r="H2759" i="4" s="1"/>
  <c r="G2758" i="4"/>
  <c r="H2758" i="4" s="1"/>
  <c r="G2757" i="4"/>
  <c r="H2757" i="4" s="1"/>
  <c r="G2756" i="4"/>
  <c r="H2756" i="4" s="1"/>
  <c r="G2661" i="4"/>
  <c r="H2661" i="4" s="1"/>
  <c r="G2660" i="4"/>
  <c r="H2660" i="4" s="1"/>
  <c r="G2659" i="4"/>
  <c r="H2659" i="4" s="1"/>
  <c r="G2658" i="4"/>
  <c r="H2658" i="4" s="1"/>
  <c r="G2657" i="4"/>
  <c r="H2657" i="4" s="1"/>
  <c r="G2656" i="4"/>
  <c r="H2656" i="4" s="1"/>
  <c r="G2655" i="4"/>
  <c r="H2655" i="4" s="1"/>
  <c r="G2654" i="4"/>
  <c r="H2654" i="4" s="1"/>
  <c r="G2653" i="4"/>
  <c r="H2653" i="4" s="1"/>
  <c r="G2652" i="4"/>
  <c r="H2652" i="4" s="1"/>
  <c r="G2651" i="4"/>
  <c r="H2651" i="4" s="1"/>
  <c r="G2650" i="4"/>
  <c r="H2650" i="4" s="1"/>
  <c r="G2649" i="4"/>
  <c r="H2649" i="4" s="1"/>
  <c r="G2648" i="4"/>
  <c r="H2648" i="4" s="1"/>
  <c r="G2647" i="4"/>
  <c r="H2647" i="4" s="1"/>
  <c r="G2646" i="4"/>
  <c r="H2646" i="4" s="1"/>
  <c r="G2645" i="4"/>
  <c r="H2645" i="4" s="1"/>
  <c r="G2644" i="4"/>
  <c r="H2644" i="4" s="1"/>
  <c r="G2643" i="4"/>
  <c r="H2643" i="4" s="1"/>
  <c r="G2642" i="4"/>
  <c r="H2642" i="4" s="1"/>
  <c r="G2641" i="4"/>
  <c r="H2641" i="4" s="1"/>
  <c r="G2640" i="4"/>
  <c r="H2640" i="4" s="1"/>
  <c r="G2639" i="4"/>
  <c r="H2639" i="4" s="1"/>
  <c r="G2638" i="4"/>
  <c r="H2638" i="4" s="1"/>
  <c r="G2637" i="4"/>
  <c r="H2637" i="4" s="1"/>
  <c r="G2636" i="4"/>
  <c r="H2636" i="4" s="1"/>
  <c r="G2635" i="4"/>
  <c r="H2635" i="4" s="1"/>
  <c r="G2634" i="4"/>
  <c r="H2634" i="4" s="1"/>
  <c r="G2633" i="4"/>
  <c r="H2633" i="4" s="1"/>
  <c r="G2632" i="4"/>
  <c r="H2632" i="4" s="1"/>
  <c r="G2631" i="4"/>
  <c r="H2631" i="4" s="1"/>
  <c r="G2630" i="4"/>
  <c r="H2630" i="4" s="1"/>
  <c r="G2629" i="4"/>
  <c r="H2629" i="4" s="1"/>
  <c r="G2628" i="4"/>
  <c r="H2628" i="4" s="1"/>
  <c r="G2627" i="4"/>
  <c r="H2627" i="4" s="1"/>
  <c r="G2626" i="4"/>
  <c r="H2626" i="4" s="1"/>
  <c r="G2625" i="4"/>
  <c r="H2625" i="4" s="1"/>
  <c r="G2624" i="4"/>
  <c r="H2624" i="4" s="1"/>
  <c r="G2623" i="4"/>
  <c r="H2623" i="4" s="1"/>
  <c r="G2622" i="4"/>
  <c r="H2622" i="4" s="1"/>
  <c r="G2621" i="4"/>
  <c r="H2621" i="4" s="1"/>
  <c r="G2620" i="4"/>
  <c r="H2620" i="4" s="1"/>
  <c r="G2619" i="4"/>
  <c r="H2619" i="4" s="1"/>
  <c r="G2618" i="4"/>
  <c r="H2618" i="4" s="1"/>
  <c r="G2617" i="4"/>
  <c r="H2617" i="4" s="1"/>
  <c r="G2616" i="4"/>
  <c r="H2616" i="4" s="1"/>
  <c r="G2615" i="4"/>
  <c r="H2615" i="4" s="1"/>
  <c r="G2614" i="4"/>
  <c r="H2614" i="4" s="1"/>
  <c r="G2613" i="4"/>
  <c r="H2613" i="4" s="1"/>
  <c r="G2612" i="4"/>
  <c r="H2612" i="4" s="1"/>
  <c r="G2611" i="4"/>
  <c r="H2611" i="4" s="1"/>
  <c r="G2610" i="4"/>
  <c r="H2610" i="4" s="1"/>
  <c r="G2609" i="4"/>
  <c r="H2609" i="4" s="1"/>
  <c r="G2608" i="4"/>
  <c r="H2608" i="4" s="1"/>
  <c r="G2607" i="4"/>
  <c r="H2607" i="4" s="1"/>
  <c r="G2606" i="4"/>
  <c r="H2606" i="4" s="1"/>
  <c r="G2605" i="4"/>
  <c r="H2605" i="4" s="1"/>
  <c r="G2604" i="4"/>
  <c r="H2604" i="4" s="1"/>
  <c r="G2603" i="4"/>
  <c r="H2603" i="4" s="1"/>
  <c r="G2602" i="4"/>
  <c r="H2602" i="4" s="1"/>
  <c r="G2601" i="4"/>
  <c r="H2601" i="4" s="1"/>
  <c r="G2600" i="4"/>
  <c r="H2600" i="4" s="1"/>
  <c r="G2599" i="4"/>
  <c r="H2599" i="4" s="1"/>
  <c r="G2598" i="4"/>
  <c r="H2598" i="4" s="1"/>
  <c r="G2597" i="4"/>
  <c r="H2597" i="4" s="1"/>
  <c r="G2596" i="4"/>
  <c r="H2596" i="4" s="1"/>
  <c r="G2595" i="4"/>
  <c r="H2595" i="4" s="1"/>
  <c r="G2594" i="4"/>
  <c r="H2594" i="4" s="1"/>
  <c r="G2593" i="4"/>
  <c r="H2593" i="4" s="1"/>
  <c r="G2592" i="4"/>
  <c r="H2592" i="4" s="1"/>
  <c r="G2591" i="4"/>
  <c r="H2591" i="4" s="1"/>
  <c r="G2590" i="4"/>
  <c r="H2590" i="4" s="1"/>
  <c r="G2589" i="4"/>
  <c r="H2589" i="4" s="1"/>
  <c r="G2588" i="4"/>
  <c r="H2588" i="4" s="1"/>
  <c r="G2587" i="4"/>
  <c r="H2587" i="4" s="1"/>
  <c r="G2586" i="4"/>
  <c r="H2586" i="4" s="1"/>
  <c r="G2585" i="4"/>
  <c r="H2585" i="4" s="1"/>
  <c r="G2584" i="4"/>
  <c r="H2584" i="4" s="1"/>
  <c r="G2583" i="4"/>
  <c r="H2583" i="4" s="1"/>
  <c r="G2582" i="4"/>
  <c r="H2582" i="4" s="1"/>
  <c r="G2581" i="4"/>
  <c r="H2581" i="4" s="1"/>
  <c r="G2580" i="4"/>
  <c r="H2580" i="4" s="1"/>
  <c r="G2579" i="4"/>
  <c r="H2579" i="4" s="1"/>
  <c r="G2578" i="4"/>
  <c r="H2578" i="4" s="1"/>
  <c r="G2577" i="4"/>
  <c r="H2577" i="4" s="1"/>
  <c r="G2576" i="4"/>
  <c r="H2576" i="4" s="1"/>
  <c r="G2575" i="4"/>
  <c r="H2575" i="4" s="1"/>
  <c r="G2574" i="4"/>
  <c r="H2574" i="4" s="1"/>
  <c r="G2573" i="4"/>
  <c r="H2573" i="4" s="1"/>
  <c r="G2572" i="4"/>
  <c r="H2572" i="4" s="1"/>
  <c r="G2571" i="4"/>
  <c r="H2571" i="4" s="1"/>
  <c r="G2570" i="4"/>
  <c r="H2570" i="4" s="1"/>
  <c r="G2569" i="4"/>
  <c r="H2569" i="4" s="1"/>
  <c r="G2568" i="4"/>
  <c r="H2568" i="4" s="1"/>
  <c r="G2567" i="4"/>
  <c r="H2567" i="4" s="1"/>
  <c r="G2566" i="4"/>
  <c r="H2566" i="4" s="1"/>
  <c r="G2565" i="4"/>
  <c r="H2565" i="4" s="1"/>
  <c r="G2564" i="4"/>
  <c r="H2564" i="4" s="1"/>
  <c r="G2563" i="4"/>
  <c r="H2563" i="4" s="1"/>
  <c r="G2562" i="4"/>
  <c r="H2562" i="4" s="1"/>
  <c r="G2561" i="4"/>
  <c r="H2561" i="4" s="1"/>
  <c r="G2560" i="4"/>
  <c r="H2560" i="4" s="1"/>
  <c r="G2559" i="4"/>
  <c r="H2559" i="4" s="1"/>
  <c r="G2558" i="4"/>
  <c r="H2558" i="4" s="1"/>
  <c r="G2557" i="4"/>
  <c r="H2557" i="4" s="1"/>
  <c r="G2556" i="4"/>
  <c r="H2556" i="4" s="1"/>
  <c r="G2555" i="4"/>
  <c r="H2555" i="4" s="1"/>
  <c r="G2554" i="4"/>
  <c r="H2554" i="4" s="1"/>
  <c r="G2553" i="4"/>
  <c r="H2553" i="4" s="1"/>
  <c r="G2552" i="4"/>
  <c r="H2552" i="4" s="1"/>
  <c r="G2551" i="4"/>
  <c r="H2551" i="4" s="1"/>
  <c r="G2550" i="4"/>
  <c r="H2550" i="4" s="1"/>
  <c r="G2549" i="4"/>
  <c r="H2549" i="4" s="1"/>
  <c r="G2548" i="4"/>
  <c r="H2548" i="4" s="1"/>
  <c r="G2547" i="4"/>
  <c r="H2547" i="4" s="1"/>
  <c r="G2546" i="4"/>
  <c r="H2546" i="4" s="1"/>
  <c r="G2545" i="4"/>
  <c r="H2545" i="4" s="1"/>
  <c r="G2544" i="4"/>
  <c r="H2544" i="4" s="1"/>
  <c r="G2543" i="4"/>
  <c r="H2543" i="4" s="1"/>
  <c r="G2542" i="4"/>
  <c r="H2542" i="4" s="1"/>
  <c r="G2541" i="4"/>
  <c r="H2541" i="4" s="1"/>
  <c r="G2540" i="4"/>
  <c r="H2540" i="4" s="1"/>
  <c r="G2539" i="4"/>
  <c r="H2539" i="4" s="1"/>
  <c r="G2538" i="4"/>
  <c r="H2538" i="4" s="1"/>
  <c r="G2537" i="4"/>
  <c r="H2537" i="4" s="1"/>
  <c r="G2536" i="4"/>
  <c r="H2536" i="4" s="1"/>
  <c r="G2535" i="4"/>
  <c r="H2535" i="4" s="1"/>
  <c r="G2534" i="4"/>
  <c r="H2534" i="4" s="1"/>
  <c r="G2533" i="4"/>
  <c r="H2533" i="4" s="1"/>
  <c r="G2532" i="4"/>
  <c r="H2532" i="4" s="1"/>
  <c r="G2531" i="4"/>
  <c r="H2531" i="4" s="1"/>
  <c r="G2530" i="4"/>
  <c r="H2530" i="4" s="1"/>
  <c r="G2529" i="4"/>
  <c r="H2529" i="4" s="1"/>
  <c r="G2528" i="4"/>
  <c r="H2528" i="4" s="1"/>
  <c r="G2527" i="4"/>
  <c r="H2527" i="4" s="1"/>
  <c r="G2526" i="4"/>
  <c r="H2526" i="4" s="1"/>
  <c r="G2525" i="4"/>
  <c r="H2525" i="4" s="1"/>
  <c r="G2524" i="4"/>
  <c r="H2524" i="4" s="1"/>
  <c r="G2523" i="4"/>
  <c r="H2523" i="4" s="1"/>
  <c r="G2522" i="4"/>
  <c r="H2522" i="4" s="1"/>
  <c r="G2521" i="4"/>
  <c r="H2521" i="4" s="1"/>
  <c r="G2520" i="4"/>
  <c r="H2520" i="4" s="1"/>
  <c r="G2519" i="4"/>
  <c r="H2519" i="4" s="1"/>
  <c r="G2518" i="4"/>
  <c r="H2518" i="4" s="1"/>
  <c r="G2517" i="4"/>
  <c r="H2517" i="4" s="1"/>
  <c r="G2516" i="4"/>
  <c r="H2516" i="4" s="1"/>
  <c r="G2515" i="4"/>
  <c r="H2515" i="4" s="1"/>
  <c r="G2514" i="4"/>
  <c r="H2514" i="4" s="1"/>
  <c r="G2513" i="4"/>
  <c r="H2513" i="4" s="1"/>
  <c r="G2512" i="4"/>
  <c r="H2512" i="4" s="1"/>
  <c r="G2511" i="4"/>
  <c r="H2511" i="4" s="1"/>
  <c r="G2510" i="4"/>
  <c r="H2510" i="4" s="1"/>
  <c r="G2509" i="4"/>
  <c r="H2509" i="4" s="1"/>
  <c r="G2508" i="4"/>
  <c r="H2508" i="4" s="1"/>
  <c r="G2932" i="4"/>
  <c r="H2932" i="4" s="1"/>
  <c r="G2931" i="4"/>
  <c r="H2931" i="4" s="1"/>
  <c r="G2930" i="4"/>
  <c r="H2930" i="4" s="1"/>
  <c r="G2929" i="4"/>
  <c r="H2929" i="4" s="1"/>
  <c r="G2928" i="4"/>
  <c r="H2928" i="4" s="1"/>
  <c r="G2927" i="4"/>
  <c r="H2927" i="4" s="1"/>
  <c r="G2926" i="4"/>
  <c r="H2926" i="4" s="1"/>
  <c r="G2925" i="4"/>
  <c r="H2925" i="4" s="1"/>
  <c r="G2918" i="4"/>
  <c r="H2918" i="4" s="1"/>
  <c r="G2917" i="4"/>
  <c r="H2917" i="4" s="1"/>
  <c r="G2916" i="4"/>
  <c r="H2916" i="4" s="1"/>
  <c r="G2915" i="4"/>
  <c r="H2915" i="4" s="1"/>
  <c r="G2914" i="4"/>
  <c r="H2914" i="4" s="1"/>
  <c r="G2913" i="4"/>
  <c r="H2913" i="4" s="1"/>
  <c r="G2912" i="4"/>
  <c r="H2912" i="4" s="1"/>
  <c r="G2911" i="4"/>
  <c r="H2911" i="4" s="1"/>
  <c r="G2910" i="4"/>
  <c r="H2910" i="4" s="1"/>
  <c r="G2909" i="4"/>
  <c r="H2909" i="4" s="1"/>
  <c r="G2908" i="4"/>
  <c r="H2908" i="4" s="1"/>
  <c r="G2907" i="4"/>
  <c r="H2907" i="4" s="1"/>
  <c r="G2906" i="4"/>
  <c r="H2906" i="4" s="1"/>
  <c r="G2905" i="4"/>
  <c r="H2905" i="4" s="1"/>
  <c r="G2904" i="4"/>
  <c r="H2904" i="4" s="1"/>
  <c r="G2903" i="4"/>
  <c r="H2903" i="4" s="1"/>
  <c r="G2902" i="4"/>
  <c r="H2902" i="4" s="1"/>
  <c r="G2901" i="4"/>
  <c r="H2901" i="4" s="1"/>
  <c r="G2890" i="4"/>
  <c r="H2890" i="4" s="1"/>
  <c r="G2889" i="4"/>
  <c r="H2889" i="4" s="1"/>
  <c r="G2888" i="4"/>
  <c r="H2888" i="4" s="1"/>
  <c r="G2887" i="4"/>
  <c r="H2887" i="4" s="1"/>
  <c r="G2886" i="4"/>
  <c r="H2886" i="4" s="1"/>
  <c r="G2885" i="4"/>
  <c r="H2885" i="4" s="1"/>
  <c r="G2884" i="4"/>
  <c r="H2884" i="4" s="1"/>
  <c r="G2883" i="4"/>
  <c r="H2883" i="4" s="1"/>
  <c r="G2866" i="4"/>
  <c r="H2866" i="4" s="1"/>
  <c r="G2865" i="4"/>
  <c r="H2865" i="4" s="1"/>
  <c r="G2507" i="4"/>
  <c r="H2507" i="4" s="1"/>
  <c r="G2506" i="4"/>
  <c r="H2506" i="4" s="1"/>
  <c r="G2505" i="4"/>
  <c r="H2505" i="4" s="1"/>
  <c r="G2504" i="4"/>
  <c r="H2504" i="4" s="1"/>
  <c r="G2503" i="4"/>
  <c r="H2503" i="4" s="1"/>
  <c r="G2502" i="4"/>
  <c r="H2502" i="4" s="1"/>
  <c r="G2501" i="4"/>
  <c r="H2501" i="4" s="1"/>
  <c r="G2500" i="4"/>
  <c r="H2500" i="4" s="1"/>
  <c r="G2499" i="4"/>
  <c r="H2499" i="4" s="1"/>
  <c r="G2498" i="4"/>
  <c r="H2498" i="4" s="1"/>
  <c r="G2497" i="4"/>
  <c r="H2497" i="4" s="1"/>
  <c r="G2496" i="4"/>
  <c r="H2496" i="4" s="1"/>
  <c r="G2495" i="4"/>
  <c r="H2495" i="4" s="1"/>
  <c r="G2494" i="4"/>
  <c r="H2494" i="4" s="1"/>
  <c r="G2493" i="4"/>
  <c r="H2493" i="4" s="1"/>
  <c r="G2492" i="4"/>
  <c r="H2492" i="4" s="1"/>
  <c r="G2491" i="4"/>
  <c r="H2491" i="4" s="1"/>
  <c r="G2490" i="4"/>
  <c r="H2490" i="4" s="1"/>
  <c r="G2489" i="4"/>
  <c r="H2489" i="4" s="1"/>
  <c r="G2488" i="4"/>
  <c r="H2488" i="4" s="1"/>
  <c r="G2487" i="4"/>
  <c r="H2487" i="4" s="1"/>
  <c r="G2486" i="4"/>
  <c r="H2486" i="4" s="1"/>
  <c r="G2485" i="4"/>
  <c r="H2485" i="4" s="1"/>
  <c r="G2484" i="4"/>
  <c r="H2484" i="4" s="1"/>
  <c r="G2483" i="4"/>
  <c r="H2483" i="4" s="1"/>
  <c r="G2482" i="4"/>
  <c r="H2482" i="4" s="1"/>
  <c r="G2481" i="4"/>
  <c r="H2481" i="4" s="1"/>
  <c r="G2480" i="4"/>
  <c r="H2480" i="4" s="1"/>
  <c r="G2479" i="4"/>
  <c r="H2479" i="4" s="1"/>
  <c r="G2478" i="4"/>
  <c r="H2478" i="4" s="1"/>
  <c r="G2477" i="4"/>
  <c r="H2477" i="4" s="1"/>
  <c r="G2476" i="4"/>
  <c r="H2476" i="4" s="1"/>
  <c r="G2475" i="4"/>
  <c r="H2475" i="4" s="1"/>
  <c r="G2474" i="4"/>
  <c r="H2474" i="4" s="1"/>
  <c r="G2473" i="4"/>
  <c r="H2473" i="4" s="1"/>
  <c r="G2472" i="4"/>
  <c r="H2472" i="4" s="1"/>
  <c r="G2471" i="4"/>
  <c r="H2471" i="4" s="1"/>
  <c r="G2470" i="4"/>
  <c r="H2470" i="4" s="1"/>
  <c r="G2469" i="4"/>
  <c r="H2469" i="4" s="1"/>
  <c r="G2468" i="4"/>
  <c r="H2468" i="4" s="1"/>
  <c r="G2467" i="4"/>
  <c r="H2467" i="4" s="1"/>
  <c r="G2466" i="4"/>
  <c r="H2466" i="4" s="1"/>
  <c r="G2465" i="4"/>
  <c r="H2465" i="4" s="1"/>
  <c r="G2464" i="4"/>
  <c r="H2464" i="4" s="1"/>
  <c r="G2463" i="4"/>
  <c r="H2463" i="4" s="1"/>
  <c r="G2462" i="4"/>
  <c r="H2462" i="4" s="1"/>
  <c r="G2461" i="4"/>
  <c r="H2461" i="4" s="1"/>
  <c r="G2460" i="4"/>
  <c r="H2460" i="4" s="1"/>
  <c r="G2459" i="4"/>
  <c r="H2459" i="4" s="1"/>
  <c r="G2458" i="4"/>
  <c r="H2458" i="4" s="1"/>
  <c r="G2457" i="4"/>
  <c r="H2457" i="4" s="1"/>
  <c r="G2456" i="4"/>
  <c r="H2456" i="4" s="1"/>
  <c r="G2455" i="4"/>
  <c r="H2455" i="4" s="1"/>
  <c r="G2454" i="4"/>
  <c r="H2454" i="4" s="1"/>
  <c r="G2453" i="4"/>
  <c r="H2453" i="4" s="1"/>
  <c r="G2452" i="4"/>
  <c r="H2452" i="4" s="1"/>
  <c r="G2451" i="4"/>
  <c r="H2451" i="4" s="1"/>
  <c r="G2450" i="4"/>
  <c r="H2450" i="4" s="1"/>
  <c r="G2449" i="4"/>
  <c r="H2449" i="4" s="1"/>
  <c r="G2448" i="4"/>
  <c r="H2448" i="4" s="1"/>
  <c r="G2447" i="4"/>
  <c r="H2447" i="4" s="1"/>
  <c r="G2446" i="4"/>
  <c r="H2446" i="4" s="1"/>
  <c r="G2445" i="4"/>
  <c r="H2445" i="4" s="1"/>
  <c r="G2444" i="4"/>
  <c r="H2444" i="4" s="1"/>
  <c r="G2443" i="4"/>
  <c r="H2443" i="4" s="1"/>
  <c r="G2442" i="4"/>
  <c r="H2442" i="4" s="1"/>
  <c r="G2441" i="4"/>
  <c r="H2441" i="4" s="1"/>
  <c r="G2440" i="4"/>
  <c r="H2440" i="4" s="1"/>
  <c r="G2439" i="4"/>
  <c r="H2439" i="4" s="1"/>
  <c r="G2438" i="4"/>
  <c r="H2438" i="4" s="1"/>
  <c r="G2437" i="4"/>
  <c r="H2437" i="4" s="1"/>
  <c r="G2436" i="4"/>
  <c r="H2436" i="4" s="1"/>
  <c r="G2435" i="4"/>
  <c r="H2435" i="4" s="1"/>
  <c r="G2434" i="4"/>
  <c r="H2434" i="4" s="1"/>
  <c r="G2433" i="4"/>
  <c r="H2433" i="4" s="1"/>
  <c r="G2432" i="4"/>
  <c r="H2432" i="4" s="1"/>
  <c r="G2431" i="4"/>
  <c r="H2431" i="4" s="1"/>
  <c r="G2430" i="4"/>
  <c r="H2430" i="4" s="1"/>
  <c r="G2429" i="4"/>
  <c r="H2429" i="4" s="1"/>
  <c r="G2428" i="4"/>
  <c r="H2428" i="4" s="1"/>
  <c r="G2427" i="4"/>
  <c r="H2427" i="4" s="1"/>
  <c r="G2426" i="4"/>
  <c r="H2426" i="4" s="1"/>
  <c r="G2425" i="4"/>
  <c r="H2425" i="4" s="1"/>
  <c r="G2424" i="4"/>
  <c r="H2424" i="4" s="1"/>
  <c r="G2423" i="4"/>
  <c r="H2423" i="4" s="1"/>
  <c r="G2422" i="4"/>
  <c r="H2422" i="4" s="1"/>
  <c r="G2421" i="4"/>
  <c r="H2421" i="4" s="1"/>
  <c r="G2420" i="4"/>
  <c r="H2420" i="4" s="1"/>
  <c r="G2419" i="4"/>
  <c r="H2419" i="4" s="1"/>
  <c r="G2418" i="4"/>
  <c r="H2418" i="4" s="1"/>
  <c r="G2417" i="4"/>
  <c r="H2417" i="4" s="1"/>
  <c r="G2416" i="4"/>
  <c r="H2416" i="4" s="1"/>
  <c r="G2415" i="4"/>
  <c r="H2415" i="4" s="1"/>
  <c r="G2414" i="4"/>
  <c r="H2414" i="4" s="1"/>
  <c r="G2413" i="4"/>
  <c r="H2413" i="4" s="1"/>
  <c r="G2412" i="4"/>
  <c r="H2412" i="4" s="1"/>
  <c r="G2411" i="4"/>
  <c r="H2411" i="4" s="1"/>
  <c r="G2410" i="4"/>
  <c r="H2410" i="4" s="1"/>
  <c r="G2409" i="4"/>
  <c r="H2409" i="4" s="1"/>
  <c r="G2408" i="4"/>
  <c r="H2408" i="4" s="1"/>
  <c r="G2407" i="4"/>
  <c r="H2407" i="4" s="1"/>
  <c r="G2406" i="4"/>
  <c r="H2406" i="4" s="1"/>
  <c r="G2405" i="4"/>
  <c r="H2405" i="4" s="1"/>
  <c r="G2404" i="4"/>
  <c r="H2404" i="4" s="1"/>
  <c r="G2403" i="4"/>
  <c r="H2403" i="4" s="1"/>
  <c r="G2402" i="4"/>
  <c r="H2402" i="4" s="1"/>
  <c r="G2401" i="4"/>
  <c r="H2401" i="4" s="1"/>
  <c r="G2400" i="4"/>
  <c r="H2400" i="4" s="1"/>
  <c r="G2399" i="4"/>
  <c r="H2399" i="4" s="1"/>
  <c r="G2398" i="4"/>
  <c r="H2398" i="4" s="1"/>
  <c r="G2397" i="4"/>
  <c r="H2397" i="4" s="1"/>
  <c r="G2396" i="4"/>
  <c r="H2396" i="4" s="1"/>
  <c r="G2395" i="4"/>
  <c r="H2395" i="4" s="1"/>
  <c r="G2394" i="4"/>
  <c r="H2394" i="4" s="1"/>
  <c r="G2393" i="4"/>
  <c r="H2393" i="4" s="1"/>
  <c r="G2392" i="4"/>
  <c r="H2392" i="4" s="1"/>
  <c r="G2391" i="4"/>
  <c r="H2391" i="4" s="1"/>
  <c r="G2390" i="4"/>
  <c r="H2390" i="4" s="1"/>
  <c r="G2389" i="4"/>
  <c r="H2389" i="4" s="1"/>
  <c r="G2388" i="4"/>
  <c r="H2388" i="4" s="1"/>
  <c r="G2387" i="4"/>
  <c r="H2387" i="4" s="1"/>
  <c r="G2386" i="4"/>
  <c r="H2386" i="4" s="1"/>
  <c r="G2385" i="4"/>
  <c r="H2385" i="4" s="1"/>
  <c r="G2384" i="4"/>
  <c r="H2384" i="4" s="1"/>
  <c r="G2383" i="4"/>
  <c r="H2383" i="4" s="1"/>
  <c r="G2382" i="4"/>
  <c r="H2382" i="4" s="1"/>
  <c r="G2381" i="4"/>
  <c r="H2381" i="4" s="1"/>
  <c r="G2380" i="4"/>
  <c r="H2380" i="4" s="1"/>
  <c r="G2379" i="4"/>
  <c r="H2379" i="4" s="1"/>
  <c r="G2378" i="4"/>
  <c r="H2378" i="4" s="1"/>
  <c r="G2377" i="4"/>
  <c r="H2377" i="4" s="1"/>
  <c r="G2376" i="4"/>
  <c r="H2376" i="4" s="1"/>
  <c r="G2375" i="4"/>
  <c r="H2375" i="4" s="1"/>
  <c r="G2374" i="4"/>
  <c r="H2374" i="4" s="1"/>
  <c r="G2373" i="4"/>
  <c r="H2373" i="4" s="1"/>
  <c r="G2372" i="4"/>
  <c r="H2372" i="4" s="1"/>
  <c r="G2371" i="4"/>
  <c r="H2371" i="4" s="1"/>
  <c r="G2370" i="4"/>
  <c r="H2370" i="4" s="1"/>
  <c r="G2369" i="4"/>
  <c r="H2369" i="4" s="1"/>
  <c r="G2368" i="4"/>
  <c r="H2368" i="4" s="1"/>
  <c r="G2367" i="4"/>
  <c r="H2367" i="4" s="1"/>
  <c r="G2366" i="4"/>
  <c r="H2366" i="4" s="1"/>
  <c r="G2365" i="4"/>
  <c r="H2365" i="4" s="1"/>
  <c r="G2364" i="4"/>
  <c r="H2364" i="4" s="1"/>
  <c r="G2363" i="4"/>
  <c r="H2363" i="4" s="1"/>
  <c r="G2362" i="4"/>
  <c r="H2362" i="4" s="1"/>
  <c r="G2361" i="4"/>
  <c r="H2361" i="4" s="1"/>
  <c r="G2360" i="4"/>
  <c r="H2360" i="4" s="1"/>
  <c r="G2359" i="4"/>
  <c r="H2359" i="4" s="1"/>
  <c r="G2358" i="4"/>
  <c r="H2358" i="4" s="1"/>
  <c r="G2357" i="4"/>
  <c r="H2357" i="4" s="1"/>
  <c r="G2356" i="4"/>
  <c r="H2356" i="4" s="1"/>
  <c r="G2355" i="4"/>
  <c r="H2355" i="4" s="1"/>
  <c r="G2354" i="4"/>
  <c r="H2354" i="4" s="1"/>
  <c r="G2353" i="4"/>
  <c r="H2353" i="4" s="1"/>
  <c r="G2352" i="4"/>
  <c r="H2352" i="4" s="1"/>
  <c r="G2351" i="4"/>
  <c r="H2351" i="4" s="1"/>
  <c r="G2350" i="4"/>
  <c r="H2350" i="4" s="1"/>
  <c r="G2349" i="4"/>
  <c r="H2349" i="4" s="1"/>
  <c r="G2348" i="4"/>
  <c r="H2348" i="4" s="1"/>
  <c r="G2347" i="4"/>
  <c r="H2347" i="4" s="1"/>
  <c r="G2346" i="4"/>
  <c r="H2346" i="4" s="1"/>
  <c r="G2345" i="4"/>
  <c r="H2345" i="4" s="1"/>
  <c r="G2344" i="4"/>
  <c r="H2344" i="4" s="1"/>
  <c r="G2343" i="4"/>
  <c r="H2343" i="4" s="1"/>
  <c r="G2342" i="4"/>
  <c r="H2342" i="4" s="1"/>
  <c r="G2341" i="4"/>
  <c r="H2341" i="4" s="1"/>
  <c r="G2340" i="4"/>
  <c r="H2340" i="4" s="1"/>
  <c r="G2339" i="4"/>
  <c r="H2339" i="4" s="1"/>
  <c r="G2338" i="4"/>
  <c r="H2338" i="4" s="1"/>
  <c r="G2337" i="4"/>
  <c r="H2337" i="4" s="1"/>
  <c r="G2336" i="4"/>
  <c r="H2336" i="4" s="1"/>
  <c r="G2335" i="4"/>
  <c r="H2335" i="4" s="1"/>
  <c r="G2334" i="4"/>
  <c r="H2334" i="4" s="1"/>
  <c r="G2333" i="4"/>
  <c r="H2333" i="4" s="1"/>
  <c r="G2332" i="4"/>
  <c r="H2332" i="4" s="1"/>
  <c r="G2331" i="4"/>
  <c r="H2331" i="4" s="1"/>
  <c r="G2330" i="4"/>
  <c r="H2330" i="4" s="1"/>
  <c r="G2329" i="4"/>
  <c r="H2329" i="4" s="1"/>
  <c r="G2328" i="4"/>
  <c r="H2328" i="4" s="1"/>
  <c r="G2327" i="4"/>
  <c r="H2327" i="4" s="1"/>
  <c r="G2326" i="4"/>
  <c r="H2326" i="4" s="1"/>
  <c r="G2325" i="4"/>
  <c r="H2325" i="4" s="1"/>
  <c r="G2324" i="4"/>
  <c r="H2324" i="4" s="1"/>
  <c r="G2323" i="4"/>
  <c r="H2323" i="4" s="1"/>
  <c r="G2322" i="4"/>
  <c r="H2322" i="4" s="1"/>
  <c r="G2321" i="4"/>
  <c r="H2321" i="4" s="1"/>
  <c r="G2320" i="4"/>
  <c r="H2320" i="4" s="1"/>
  <c r="G2319" i="4"/>
  <c r="H2319" i="4" s="1"/>
  <c r="G2318" i="4"/>
  <c r="H2318" i="4" s="1"/>
  <c r="G2317" i="4"/>
  <c r="H2317" i="4" s="1"/>
  <c r="G2316" i="4"/>
  <c r="H2316" i="4" s="1"/>
  <c r="G2315" i="4"/>
  <c r="H2315" i="4" s="1"/>
  <c r="G2314" i="4"/>
  <c r="H2314" i="4" s="1"/>
  <c r="G2313" i="4"/>
  <c r="H2313" i="4" s="1"/>
  <c r="G2312" i="4"/>
  <c r="H2312" i="4" s="1"/>
  <c r="G2311" i="4"/>
  <c r="H2311" i="4" s="1"/>
  <c r="G2310" i="4"/>
  <c r="H2310" i="4" s="1"/>
  <c r="G2309" i="4"/>
  <c r="H2309" i="4" s="1"/>
  <c r="G2308" i="4"/>
  <c r="H2308" i="4" s="1"/>
  <c r="G2307" i="4"/>
  <c r="H2307" i="4" s="1"/>
  <c r="G2306" i="4"/>
  <c r="H2306" i="4" s="1"/>
  <c r="G2305" i="4"/>
  <c r="H2305" i="4" s="1"/>
  <c r="G2304" i="4"/>
  <c r="H2304" i="4" s="1"/>
  <c r="G2303" i="4"/>
  <c r="H2303" i="4" s="1"/>
  <c r="G2302" i="4"/>
  <c r="H2302" i="4" s="1"/>
  <c r="G2301" i="4"/>
  <c r="H2301" i="4" s="1"/>
  <c r="G2300" i="4"/>
  <c r="H2300" i="4" s="1"/>
  <c r="G2299" i="4"/>
  <c r="H2299" i="4" s="1"/>
  <c r="G2298" i="4"/>
  <c r="H2298" i="4" s="1"/>
  <c r="G2297" i="4"/>
  <c r="H2297" i="4" s="1"/>
  <c r="G2296" i="4"/>
  <c r="H2296" i="4" s="1"/>
  <c r="G2295" i="4"/>
  <c r="H2295" i="4" s="1"/>
  <c r="G2294" i="4"/>
  <c r="H2294" i="4" s="1"/>
  <c r="G2293" i="4"/>
  <c r="H2293" i="4" s="1"/>
  <c r="G2292" i="4"/>
  <c r="H2292" i="4" s="1"/>
  <c r="G2291" i="4"/>
  <c r="H2291" i="4" s="1"/>
  <c r="G2290" i="4"/>
  <c r="H2290" i="4" s="1"/>
  <c r="G2289" i="4"/>
  <c r="H2289" i="4" s="1"/>
  <c r="G2288" i="4"/>
  <c r="H2288" i="4" s="1"/>
  <c r="G2287" i="4"/>
  <c r="H2287" i="4" s="1"/>
  <c r="G2286" i="4"/>
  <c r="H2286" i="4" s="1"/>
  <c r="G2285" i="4"/>
  <c r="H2285" i="4" s="1"/>
  <c r="G2284" i="4"/>
  <c r="H2284" i="4" s="1"/>
  <c r="G2283" i="4"/>
  <c r="H2283" i="4" s="1"/>
  <c r="G2282" i="4"/>
  <c r="H2282" i="4" s="1"/>
  <c r="G2281" i="4"/>
  <c r="H2281" i="4" s="1"/>
  <c r="G2280" i="4"/>
  <c r="H2280" i="4" s="1"/>
  <c r="G2279" i="4"/>
  <c r="H2279" i="4" s="1"/>
  <c r="G2278" i="4"/>
  <c r="H2278" i="4" s="1"/>
  <c r="G2277" i="4"/>
  <c r="H2277" i="4" s="1"/>
  <c r="G2276" i="4"/>
  <c r="H2276" i="4" s="1"/>
  <c r="G2275" i="4"/>
  <c r="H2275" i="4" s="1"/>
  <c r="G2274" i="4"/>
  <c r="H2274" i="4" s="1"/>
  <c r="G2273" i="4"/>
  <c r="H2273" i="4" s="1"/>
  <c r="G2272" i="4"/>
  <c r="H2272" i="4" s="1"/>
  <c r="G2271" i="4"/>
  <c r="H2271" i="4" s="1"/>
  <c r="G2270" i="4"/>
  <c r="H2270" i="4" s="1"/>
  <c r="G2269" i="4"/>
  <c r="H2269" i="4" s="1"/>
  <c r="G2268" i="4"/>
  <c r="H2268" i="4" s="1"/>
  <c r="G2267" i="4"/>
  <c r="H2267" i="4" s="1"/>
  <c r="G2266" i="4"/>
  <c r="H2266" i="4" s="1"/>
  <c r="G2265" i="4"/>
  <c r="H2265" i="4" s="1"/>
  <c r="G2264" i="4"/>
  <c r="H2264" i="4" s="1"/>
  <c r="G2263" i="4"/>
  <c r="H2263" i="4" s="1"/>
  <c r="G2262" i="4"/>
  <c r="H2262" i="4" s="1"/>
  <c r="G2261" i="4"/>
  <c r="H2261" i="4" s="1"/>
  <c r="G2260" i="4"/>
  <c r="H2260" i="4" s="1"/>
  <c r="G2259" i="4"/>
  <c r="H2259" i="4" s="1"/>
  <c r="G2258" i="4"/>
  <c r="H2258" i="4" s="1"/>
  <c r="G2257" i="4"/>
  <c r="H2257" i="4" s="1"/>
  <c r="G2256" i="4"/>
  <c r="H2256" i="4" s="1"/>
  <c r="G2255" i="4"/>
  <c r="H2255" i="4" s="1"/>
  <c r="G2254" i="4"/>
  <c r="H2254" i="4" s="1"/>
  <c r="G2253" i="4"/>
  <c r="H2253" i="4" s="1"/>
  <c r="G3554" i="4"/>
  <c r="H3554" i="4" s="1"/>
  <c r="G3553" i="4"/>
  <c r="H3553" i="4" s="1"/>
  <c r="G3552" i="4"/>
  <c r="H3552" i="4" s="1"/>
  <c r="G3551" i="4"/>
  <c r="H3551" i="4" s="1"/>
  <c r="G3550" i="4"/>
  <c r="H3550" i="4" s="1"/>
  <c r="G3549" i="4"/>
  <c r="H3549" i="4" s="1"/>
  <c r="G3548" i="4"/>
  <c r="H3548" i="4" s="1"/>
  <c r="G3547" i="4"/>
  <c r="H3547" i="4" s="1"/>
  <c r="G3546" i="4"/>
  <c r="H3546" i="4" s="1"/>
  <c r="G3545" i="4"/>
  <c r="H3545" i="4" s="1"/>
  <c r="G4247" i="4"/>
  <c r="H4247" i="4" s="1"/>
  <c r="G4246" i="4"/>
  <c r="H4246" i="4" s="1"/>
  <c r="G4245" i="4"/>
  <c r="H4245" i="4" s="1"/>
  <c r="G4244" i="4"/>
  <c r="H4244" i="4" s="1"/>
  <c r="G4243" i="4"/>
  <c r="H4243" i="4" s="1"/>
  <c r="G4242" i="4"/>
  <c r="H4242" i="4" s="1"/>
  <c r="G4241" i="4"/>
  <c r="H4241" i="4" s="1"/>
  <c r="G4240" i="4"/>
  <c r="H4240" i="4" s="1"/>
  <c r="G4239" i="4"/>
  <c r="H4239" i="4" s="1"/>
  <c r="G4238" i="4"/>
  <c r="H4238" i="4" s="1"/>
  <c r="G4237" i="4"/>
  <c r="H4237" i="4" s="1"/>
  <c r="G3544" i="4"/>
  <c r="H3544" i="4" s="1"/>
  <c r="G3543" i="4"/>
  <c r="H3543" i="4" s="1"/>
  <c r="G3539" i="4"/>
  <c r="H3539" i="4" s="1"/>
  <c r="G3537" i="4"/>
  <c r="H3537" i="4" s="1"/>
  <c r="G3536" i="4"/>
  <c r="H3536" i="4" s="1"/>
  <c r="G3533" i="4"/>
  <c r="H3533" i="4" s="1"/>
  <c r="G3530" i="4"/>
  <c r="H3530" i="4" s="1"/>
  <c r="G3528" i="4"/>
  <c r="H3528" i="4" s="1"/>
  <c r="G3526" i="4"/>
  <c r="H3526" i="4" s="1"/>
  <c r="G3522" i="4"/>
  <c r="H3522" i="4" s="1"/>
  <c r="G3517" i="4"/>
  <c r="H3517" i="4" s="1"/>
  <c r="G3513" i="4"/>
  <c r="H3513" i="4" s="1"/>
  <c r="G3511" i="4"/>
  <c r="H3511" i="4" s="1"/>
  <c r="G3503" i="4"/>
  <c r="H3503" i="4" s="1"/>
  <c r="G3481" i="4"/>
  <c r="H3481" i="4" s="1"/>
  <c r="G3480" i="4"/>
  <c r="H3480" i="4" s="1"/>
  <c r="G3475" i="4"/>
  <c r="H3475" i="4" s="1"/>
  <c r="G3473" i="4"/>
  <c r="H3473" i="4" s="1"/>
  <c r="G3471" i="4"/>
  <c r="H3471" i="4" s="1"/>
  <c r="G3467" i="4"/>
  <c r="H3467" i="4" s="1"/>
  <c r="G3464" i="4"/>
  <c r="H3464" i="4" s="1"/>
  <c r="G3463" i="4"/>
  <c r="H3463" i="4" s="1"/>
  <c r="G3461" i="4"/>
  <c r="H3461" i="4" s="1"/>
  <c r="G3456" i="4"/>
  <c r="H3456" i="4" s="1"/>
  <c r="G3450" i="4"/>
  <c r="H3450" i="4" s="1"/>
  <c r="G3446" i="4"/>
  <c r="H3446" i="4" s="1"/>
  <c r="G3443" i="4"/>
  <c r="H3443" i="4" s="1"/>
  <c r="G3440" i="4"/>
  <c r="H3440" i="4" s="1"/>
  <c r="G3436" i="4"/>
  <c r="H3436" i="4" s="1"/>
  <c r="G3433" i="4"/>
  <c r="H3433" i="4" s="1"/>
  <c r="G3431" i="4"/>
  <c r="H3431" i="4" s="1"/>
  <c r="G3429" i="4"/>
  <c r="H3429" i="4" s="1"/>
  <c r="G3427" i="4"/>
  <c r="H3427" i="4" s="1"/>
  <c r="G3423" i="4"/>
  <c r="H3423" i="4" s="1"/>
  <c r="G3419" i="4"/>
  <c r="H3419" i="4" s="1"/>
  <c r="G3418" i="4"/>
  <c r="H3418" i="4" s="1"/>
  <c r="G3414" i="4"/>
  <c r="H3414" i="4" s="1"/>
  <c r="G3411" i="4"/>
  <c r="H3411" i="4" s="1"/>
  <c r="G3410" i="4"/>
  <c r="H3410" i="4" s="1"/>
  <c r="G3407" i="4"/>
  <c r="H3407" i="4" s="1"/>
  <c r="G3403" i="4"/>
  <c r="H3403" i="4" s="1"/>
  <c r="G3402" i="4"/>
  <c r="H3402" i="4" s="1"/>
  <c r="G3401" i="4"/>
  <c r="H3401" i="4" s="1"/>
  <c r="G3399" i="4"/>
  <c r="H3399" i="4" s="1"/>
  <c r="G3396" i="4"/>
  <c r="H3396" i="4" s="1"/>
  <c r="G3394" i="4"/>
  <c r="H3394" i="4" s="1"/>
  <c r="G3391" i="4"/>
  <c r="H3391" i="4" s="1"/>
  <c r="G3390" i="4"/>
  <c r="H3390" i="4" s="1"/>
  <c r="G3387" i="4"/>
  <c r="H3387" i="4" s="1"/>
  <c r="G3386" i="4"/>
  <c r="H3386" i="4" s="1"/>
  <c r="G3382" i="4"/>
  <c r="H3382" i="4" s="1"/>
  <c r="G3380" i="4"/>
  <c r="H3380" i="4" s="1"/>
  <c r="G3377" i="4"/>
  <c r="H3377" i="4" s="1"/>
  <c r="G3373" i="4"/>
  <c r="H3373" i="4" s="1"/>
  <c r="G3370" i="4"/>
  <c r="H3370" i="4" s="1"/>
  <c r="G3368" i="4"/>
  <c r="H3368" i="4" s="1"/>
  <c r="G3363" i="4"/>
  <c r="H3363" i="4" s="1"/>
  <c r="G3361" i="4"/>
  <c r="H3361" i="4" s="1"/>
  <c r="G3354" i="4"/>
  <c r="H3354" i="4" s="1"/>
  <c r="G3349" i="4"/>
  <c r="H3349" i="4" s="1"/>
  <c r="G3337" i="4"/>
  <c r="H3337" i="4" s="1"/>
  <c r="G3330" i="4"/>
  <c r="H3330" i="4" s="1"/>
  <c r="G3328" i="4"/>
  <c r="H3328" i="4" s="1"/>
  <c r="G3326" i="4"/>
  <c r="H3326" i="4" s="1"/>
  <c r="G3322" i="4"/>
  <c r="H3322" i="4" s="1"/>
  <c r="G3318" i="4"/>
  <c r="H3318" i="4" s="1"/>
  <c r="G3316" i="4"/>
  <c r="H3316" i="4" s="1"/>
  <c r="G3313" i="4"/>
  <c r="H3313" i="4" s="1"/>
  <c r="G3312" i="4"/>
  <c r="H3312" i="4" s="1"/>
  <c r="G3307" i="4"/>
  <c r="H3307" i="4" s="1"/>
  <c r="G3303" i="4"/>
  <c r="H3303" i="4" s="1"/>
  <c r="G3300" i="4"/>
  <c r="H3300" i="4" s="1"/>
  <c r="G3299" i="4"/>
  <c r="H3299" i="4" s="1"/>
  <c r="G3296" i="4"/>
  <c r="H3296" i="4" s="1"/>
  <c r="G3294" i="4"/>
  <c r="H3294" i="4" s="1"/>
  <c r="G3290" i="4"/>
  <c r="H3290" i="4" s="1"/>
  <c r="G3289" i="4"/>
  <c r="H3289" i="4" s="1"/>
  <c r="G3286" i="4"/>
  <c r="H3286" i="4" s="1"/>
  <c r="G3284" i="4"/>
  <c r="H3284" i="4" s="1"/>
  <c r="G3283" i="4"/>
  <c r="H3283" i="4" s="1"/>
  <c r="G3282" i="4"/>
  <c r="H3282" i="4" s="1"/>
  <c r="G3281" i="4"/>
  <c r="H3281" i="4" s="1"/>
  <c r="G3280" i="4"/>
  <c r="H3280" i="4" s="1"/>
  <c r="G3279" i="4"/>
  <c r="H3279" i="4" s="1"/>
  <c r="G3278" i="4"/>
  <c r="H3278" i="4" s="1"/>
  <c r="G3277" i="4"/>
  <c r="H3277" i="4" s="1"/>
  <c r="G3276" i="4"/>
  <c r="H3276" i="4" s="1"/>
  <c r="G3275" i="4"/>
  <c r="H3275" i="4" s="1"/>
  <c r="G3274" i="4"/>
  <c r="H3274" i="4" s="1"/>
  <c r="G3273" i="4"/>
  <c r="H3273" i="4" s="1"/>
  <c r="G3271" i="4"/>
  <c r="H3271" i="4" s="1"/>
  <c r="G3270" i="4"/>
  <c r="H3270" i="4" s="1"/>
  <c r="G3269" i="4"/>
  <c r="H3269" i="4" s="1"/>
  <c r="G3268" i="4"/>
  <c r="H3268" i="4" s="1"/>
  <c r="G3267" i="4"/>
  <c r="H3267" i="4" s="1"/>
  <c r="G3266" i="4"/>
  <c r="H3266" i="4" s="1"/>
  <c r="G3265" i="4"/>
  <c r="H3265" i="4" s="1"/>
  <c r="G3264" i="4"/>
  <c r="H3264" i="4" s="1"/>
  <c r="G3263" i="4"/>
  <c r="H3263" i="4" s="1"/>
  <c r="G3262" i="4"/>
  <c r="H3262" i="4" s="1"/>
  <c r="G3261" i="4"/>
  <c r="H3261" i="4" s="1"/>
  <c r="G3260" i="4"/>
  <c r="H3260" i="4" s="1"/>
  <c r="G3259" i="4"/>
  <c r="H3259" i="4" s="1"/>
  <c r="G3258" i="4"/>
  <c r="H3258" i="4" s="1"/>
  <c r="G3257" i="4"/>
  <c r="H3257" i="4" s="1"/>
  <c r="G3256" i="4"/>
  <c r="H3256" i="4" s="1"/>
  <c r="G3255" i="4"/>
  <c r="H3255" i="4" s="1"/>
  <c r="G3254" i="4"/>
  <c r="H3254" i="4" s="1"/>
  <c r="G3253" i="4"/>
  <c r="H3253" i="4" s="1"/>
  <c r="G3252" i="4"/>
  <c r="H3252" i="4" s="1"/>
  <c r="G3251" i="4"/>
  <c r="H3251" i="4" s="1"/>
  <c r="G3250" i="4"/>
  <c r="H3250" i="4" s="1"/>
  <c r="G3249" i="4"/>
  <c r="H3249" i="4" s="1"/>
  <c r="G3248" i="4"/>
  <c r="H3248" i="4" s="1"/>
  <c r="G3247" i="4"/>
  <c r="H3247" i="4" s="1"/>
  <c r="G3246" i="4"/>
  <c r="H3246" i="4" s="1"/>
  <c r="G3245" i="4"/>
  <c r="H3245" i="4" s="1"/>
  <c r="G3244" i="4"/>
  <c r="H3244" i="4" s="1"/>
  <c r="G3243" i="4"/>
  <c r="H3243" i="4" s="1"/>
  <c r="G3242" i="4"/>
  <c r="H3242" i="4" s="1"/>
  <c r="G3241" i="4"/>
  <c r="H3241" i="4" s="1"/>
  <c r="G3240" i="4"/>
  <c r="H3240" i="4" s="1"/>
  <c r="G3239" i="4"/>
  <c r="H3239" i="4" s="1"/>
  <c r="G3238" i="4"/>
  <c r="H3238" i="4" s="1"/>
  <c r="G3237" i="4"/>
  <c r="H3237" i="4" s="1"/>
  <c r="G3236" i="4"/>
  <c r="H3236" i="4" s="1"/>
  <c r="G3235" i="4"/>
  <c r="H3235" i="4" s="1"/>
  <c r="G3234" i="4"/>
  <c r="H3234" i="4" s="1"/>
  <c r="G3233" i="4"/>
  <c r="H3233" i="4" s="1"/>
  <c r="G3232" i="4"/>
  <c r="H3232" i="4" s="1"/>
  <c r="G3231" i="4"/>
  <c r="H3231" i="4" s="1"/>
  <c r="G3230" i="4"/>
  <c r="H3230" i="4" s="1"/>
  <c r="G3229" i="4"/>
  <c r="H3229" i="4" s="1"/>
  <c r="G3228" i="4"/>
  <c r="H3228" i="4" s="1"/>
  <c r="G3227" i="4"/>
  <c r="H3227" i="4" s="1"/>
  <c r="G3226" i="4"/>
  <c r="H3226" i="4" s="1"/>
  <c r="G3225" i="4"/>
  <c r="H3225" i="4" s="1"/>
  <c r="G3224" i="4"/>
  <c r="H3224" i="4" s="1"/>
  <c r="G3223" i="4"/>
  <c r="H3223" i="4" s="1"/>
  <c r="G3222" i="4"/>
  <c r="H3222" i="4" s="1"/>
  <c r="G3221" i="4"/>
  <c r="H3221" i="4" s="1"/>
  <c r="G3220" i="4"/>
  <c r="H3220" i="4" s="1"/>
  <c r="G3219" i="4"/>
  <c r="H3219" i="4" s="1"/>
  <c r="G3218" i="4"/>
  <c r="H3218" i="4" s="1"/>
  <c r="G3217" i="4"/>
  <c r="H3217" i="4" s="1"/>
  <c r="G3216" i="4"/>
  <c r="H3216" i="4" s="1"/>
  <c r="G3215" i="4"/>
  <c r="H3215" i="4" s="1"/>
  <c r="G3214" i="4"/>
  <c r="H3214" i="4" s="1"/>
  <c r="G3213" i="4"/>
  <c r="H3213" i="4" s="1"/>
  <c r="G3212" i="4"/>
  <c r="H3212" i="4" s="1"/>
  <c r="G3211" i="4"/>
  <c r="H3211" i="4" s="1"/>
  <c r="G3210" i="4"/>
  <c r="H3210" i="4" s="1"/>
  <c r="G3209" i="4"/>
  <c r="H3209" i="4" s="1"/>
  <c r="G3208" i="4"/>
  <c r="H3208" i="4" s="1"/>
  <c r="G3207" i="4"/>
  <c r="H3207" i="4" s="1"/>
  <c r="G3206" i="4"/>
  <c r="H3206" i="4" s="1"/>
  <c r="G3205" i="4"/>
  <c r="H3205" i="4" s="1"/>
  <c r="G3204" i="4"/>
  <c r="H3204" i="4" s="1"/>
  <c r="G3203" i="4"/>
  <c r="H3203" i="4" s="1"/>
  <c r="G3202" i="4"/>
  <c r="H3202" i="4" s="1"/>
  <c r="G3201" i="4"/>
  <c r="H3201" i="4" s="1"/>
  <c r="G3200" i="4"/>
  <c r="H3200" i="4" s="1"/>
  <c r="G3199" i="4"/>
  <c r="H3199" i="4" s="1"/>
  <c r="G3198" i="4"/>
  <c r="H3198" i="4" s="1"/>
  <c r="G3197" i="4"/>
  <c r="H3197" i="4" s="1"/>
  <c r="G3196" i="4"/>
  <c r="H3196" i="4" s="1"/>
  <c r="G3195" i="4"/>
  <c r="H3195" i="4" s="1"/>
  <c r="G3194" i="4"/>
  <c r="H3194" i="4" s="1"/>
  <c r="G3193" i="4"/>
  <c r="H3193" i="4" s="1"/>
  <c r="G3192" i="4"/>
  <c r="H3192" i="4" s="1"/>
  <c r="G3542" i="4"/>
  <c r="H3542" i="4" s="1"/>
  <c r="G3538" i="4"/>
  <c r="H3538" i="4" s="1"/>
  <c r="G3534" i="4"/>
  <c r="H3534" i="4" s="1"/>
  <c r="G3531" i="4"/>
  <c r="H3531" i="4" s="1"/>
  <c r="G3525" i="4"/>
  <c r="H3525" i="4" s="1"/>
  <c r="G3524" i="4"/>
  <c r="H3524" i="4" s="1"/>
  <c r="G3521" i="4"/>
  <c r="H3521" i="4" s="1"/>
  <c r="G3519" i="4"/>
  <c r="H3519" i="4" s="1"/>
  <c r="G3518" i="4"/>
  <c r="H3518" i="4" s="1"/>
  <c r="G3515" i="4"/>
  <c r="H3515" i="4" s="1"/>
  <c r="G3512" i="4"/>
  <c r="H3512" i="4" s="1"/>
  <c r="G3510" i="4"/>
  <c r="H3510" i="4" s="1"/>
  <c r="G3505" i="4"/>
  <c r="H3505" i="4" s="1"/>
  <c r="G3502" i="4"/>
  <c r="H3502" i="4" s="1"/>
  <c r="G3501" i="4"/>
  <c r="H3501" i="4" s="1"/>
  <c r="G3499" i="4"/>
  <c r="H3499" i="4" s="1"/>
  <c r="G3497" i="4"/>
  <c r="H3497" i="4" s="1"/>
  <c r="G3496" i="4"/>
  <c r="H3496" i="4" s="1"/>
  <c r="G3494" i="4"/>
  <c r="H3494" i="4" s="1"/>
  <c r="G3492" i="4"/>
  <c r="H3492" i="4" s="1"/>
  <c r="G3491" i="4"/>
  <c r="H3491" i="4" s="1"/>
  <c r="G3489" i="4"/>
  <c r="H3489" i="4" s="1"/>
  <c r="G3487" i="4"/>
  <c r="H3487" i="4" s="1"/>
  <c r="G3485" i="4"/>
  <c r="H3485" i="4" s="1"/>
  <c r="G3484" i="4"/>
  <c r="H3484" i="4" s="1"/>
  <c r="G3482" i="4"/>
  <c r="H3482" i="4" s="1"/>
  <c r="G3477" i="4"/>
  <c r="H3477" i="4" s="1"/>
  <c r="G3472" i="4"/>
  <c r="H3472" i="4" s="1"/>
  <c r="G3469" i="4"/>
  <c r="H3469" i="4" s="1"/>
  <c r="G3466" i="4"/>
  <c r="H3466" i="4" s="1"/>
  <c r="G3462" i="4"/>
  <c r="H3462" i="4" s="1"/>
  <c r="G3459" i="4"/>
  <c r="H3459" i="4" s="1"/>
  <c r="G3457" i="4"/>
  <c r="H3457" i="4" s="1"/>
  <c r="G3455" i="4"/>
  <c r="H3455" i="4" s="1"/>
  <c r="G3453" i="4"/>
  <c r="H3453" i="4" s="1"/>
  <c r="G3449" i="4"/>
  <c r="H3449" i="4" s="1"/>
  <c r="G3447" i="4"/>
  <c r="H3447" i="4" s="1"/>
  <c r="G3444" i="4"/>
  <c r="H3444" i="4" s="1"/>
  <c r="G3441" i="4"/>
  <c r="H3441" i="4" s="1"/>
  <c r="G3438" i="4"/>
  <c r="H3438" i="4" s="1"/>
  <c r="G3437" i="4"/>
  <c r="H3437" i="4" s="1"/>
  <c r="G3435" i="4"/>
  <c r="H3435" i="4" s="1"/>
  <c r="G3432" i="4"/>
  <c r="H3432" i="4" s="1"/>
  <c r="G3430" i="4"/>
  <c r="H3430" i="4" s="1"/>
  <c r="G3424" i="4"/>
  <c r="H3424" i="4" s="1"/>
  <c r="G3420" i="4"/>
  <c r="H3420" i="4" s="1"/>
  <c r="G3417" i="4"/>
  <c r="H3417" i="4" s="1"/>
  <c r="G3415" i="4"/>
  <c r="H3415" i="4" s="1"/>
  <c r="G3412" i="4"/>
  <c r="H3412" i="4" s="1"/>
  <c r="G3408" i="4"/>
  <c r="H3408" i="4" s="1"/>
  <c r="G3405" i="4"/>
  <c r="H3405" i="4" s="1"/>
  <c r="G3397" i="4"/>
  <c r="H3397" i="4" s="1"/>
  <c r="G3393" i="4"/>
  <c r="H3393" i="4" s="1"/>
  <c r="G3389" i="4"/>
  <c r="H3389" i="4" s="1"/>
  <c r="G3384" i="4"/>
  <c r="H3384" i="4" s="1"/>
  <c r="G3381" i="4"/>
  <c r="H3381" i="4" s="1"/>
  <c r="G3379" i="4"/>
  <c r="H3379" i="4" s="1"/>
  <c r="G3376" i="4"/>
  <c r="H3376" i="4" s="1"/>
  <c r="G3374" i="4"/>
  <c r="H3374" i="4" s="1"/>
  <c r="G3371" i="4"/>
  <c r="H3371" i="4" s="1"/>
  <c r="G3367" i="4"/>
  <c r="H3367" i="4" s="1"/>
  <c r="G3365" i="4"/>
  <c r="H3365" i="4" s="1"/>
  <c r="G3362" i="4"/>
  <c r="H3362" i="4" s="1"/>
  <c r="G3360" i="4"/>
  <c r="H3360" i="4" s="1"/>
  <c r="G3358" i="4"/>
  <c r="H3358" i="4" s="1"/>
  <c r="G3356" i="4"/>
  <c r="H3356" i="4" s="1"/>
  <c r="G3353" i="4"/>
  <c r="H3353" i="4" s="1"/>
  <c r="G3351" i="4"/>
  <c r="H3351" i="4" s="1"/>
  <c r="G3347" i="4"/>
  <c r="H3347" i="4" s="1"/>
  <c r="G3346" i="4"/>
  <c r="H3346" i="4" s="1"/>
  <c r="G3344" i="4"/>
  <c r="H3344" i="4" s="1"/>
  <c r="G3343" i="4"/>
  <c r="H3343" i="4" s="1"/>
  <c r="G3342" i="4"/>
  <c r="H3342" i="4" s="1"/>
  <c r="G3341" i="4"/>
  <c r="H3341" i="4" s="1"/>
  <c r="G3339" i="4"/>
  <c r="H3339" i="4" s="1"/>
  <c r="G3336" i="4"/>
  <c r="H3336" i="4" s="1"/>
  <c r="G3331" i="4"/>
  <c r="H3331" i="4" s="1"/>
  <c r="G3324" i="4"/>
  <c r="H3324" i="4" s="1"/>
  <c r="G3321" i="4"/>
  <c r="H3321" i="4" s="1"/>
  <c r="G3320" i="4"/>
  <c r="H3320" i="4" s="1"/>
  <c r="G3317" i="4"/>
  <c r="H3317" i="4" s="1"/>
  <c r="G3314" i="4"/>
  <c r="H3314" i="4" s="1"/>
  <c r="G3310" i="4"/>
  <c r="H3310" i="4" s="1"/>
  <c r="G3309" i="4"/>
  <c r="H3309" i="4" s="1"/>
  <c r="G3305" i="4"/>
  <c r="H3305" i="4" s="1"/>
  <c r="G3302" i="4"/>
  <c r="H3302" i="4" s="1"/>
  <c r="G3298" i="4"/>
  <c r="H3298" i="4" s="1"/>
  <c r="G3293" i="4"/>
  <c r="H3293" i="4" s="1"/>
  <c r="G3291" i="4"/>
  <c r="H3291" i="4" s="1"/>
  <c r="G3287" i="4"/>
  <c r="H3287" i="4" s="1"/>
  <c r="G2002" i="4"/>
  <c r="H2002" i="4" s="1"/>
  <c r="G1994" i="4"/>
  <c r="H1994" i="4" s="1"/>
  <c r="G1984" i="4"/>
  <c r="H1984" i="4" s="1"/>
  <c r="G1978" i="4"/>
  <c r="H1978" i="4" s="1"/>
  <c r="G1977" i="4"/>
  <c r="H1977" i="4" s="1"/>
  <c r="G1961" i="4"/>
  <c r="H1961" i="4" s="1"/>
  <c r="G1952" i="4"/>
  <c r="H1952" i="4" s="1"/>
  <c r="G1941" i="4"/>
  <c r="H1941" i="4" s="1"/>
  <c r="G1939" i="4"/>
  <c r="H1939" i="4" s="1"/>
  <c r="G1924" i="4"/>
  <c r="H1924" i="4" s="1"/>
  <c r="G1923" i="4"/>
  <c r="H1923" i="4" s="1"/>
  <c r="G1917" i="4"/>
  <c r="H1917" i="4" s="1"/>
  <c r="G1908" i="4"/>
  <c r="H1908" i="4" s="1"/>
  <c r="G1907" i="4"/>
  <c r="H1907" i="4" s="1"/>
  <c r="G1902" i="4"/>
  <c r="H1902" i="4" s="1"/>
  <c r="G1901" i="4"/>
  <c r="H1901" i="4" s="1"/>
  <c r="G1894" i="4"/>
  <c r="H1894" i="4" s="1"/>
  <c r="G1885" i="4"/>
  <c r="H1885" i="4" s="1"/>
  <c r="G1877" i="4"/>
  <c r="H1877" i="4" s="1"/>
  <c r="G1869" i="4"/>
  <c r="H1869" i="4" s="1"/>
  <c r="G1864" i="4"/>
  <c r="H1864" i="4" s="1"/>
  <c r="G1854" i="4"/>
  <c r="H1854" i="4" s="1"/>
  <c r="G1848" i="4"/>
  <c r="H1848" i="4" s="1"/>
  <c r="G1841" i="4"/>
  <c r="H1841" i="4" s="1"/>
  <c r="G1840" i="4"/>
  <c r="H1840" i="4" s="1"/>
  <c r="G1839" i="4"/>
  <c r="H1839" i="4" s="1"/>
  <c r="G1830" i="4"/>
  <c r="H1830" i="4" s="1"/>
  <c r="G1829" i="4"/>
  <c r="H1829" i="4" s="1"/>
  <c r="G1820" i="4"/>
  <c r="H1820" i="4" s="1"/>
  <c r="G1819" i="4"/>
  <c r="H1819" i="4" s="1"/>
  <c r="G1809" i="4"/>
  <c r="H1809" i="4" s="1"/>
  <c r="G1801" i="4"/>
  <c r="H1801" i="4" s="1"/>
  <c r="G1794" i="4"/>
  <c r="H1794" i="4" s="1"/>
  <c r="G1786" i="4"/>
  <c r="H1786" i="4" s="1"/>
  <c r="G1785" i="4"/>
  <c r="H1785" i="4" s="1"/>
  <c r="G1777" i="4"/>
  <c r="H1777" i="4" s="1"/>
  <c r="G1769" i="4"/>
  <c r="H1769" i="4" s="1"/>
  <c r="G1762" i="4"/>
  <c r="H1762" i="4" s="1"/>
  <c r="G1753" i="4"/>
  <c r="H1753" i="4" s="1"/>
  <c r="G1746" i="4"/>
  <c r="H1746" i="4" s="1"/>
  <c r="G1745" i="4"/>
  <c r="H1745" i="4" s="1"/>
  <c r="G1738" i="4"/>
  <c r="H1738" i="4" s="1"/>
  <c r="G1730" i="4"/>
  <c r="H1730" i="4" s="1"/>
  <c r="G1729" i="4"/>
  <c r="H1729" i="4" s="1"/>
  <c r="G1728" i="4"/>
  <c r="H1728" i="4" s="1"/>
  <c r="G1727" i="4"/>
  <c r="H1727" i="4" s="1"/>
  <c r="G1722" i="4"/>
  <c r="H1722" i="4" s="1"/>
  <c r="G1721" i="4"/>
  <c r="H1721" i="4" s="1"/>
  <c r="G1714" i="4"/>
  <c r="H1714" i="4" s="1"/>
  <c r="G1706" i="4"/>
  <c r="H1706" i="4" s="1"/>
  <c r="G1705" i="4"/>
  <c r="H1705" i="4" s="1"/>
  <c r="G1696" i="4"/>
  <c r="H1696" i="4" s="1"/>
  <c r="G1695" i="4"/>
  <c r="H1695" i="4" s="1"/>
  <c r="G1686" i="4"/>
  <c r="H1686" i="4" s="1"/>
  <c r="G1685" i="4"/>
  <c r="H1685" i="4" s="1"/>
  <c r="G1684" i="4"/>
  <c r="H1684" i="4" s="1"/>
  <c r="G1683" i="4"/>
  <c r="H1683" i="4" s="1"/>
  <c r="G1672" i="4"/>
  <c r="H1672" i="4" s="1"/>
  <c r="G1671" i="4"/>
  <c r="H1671" i="4" s="1"/>
  <c r="G1660" i="4"/>
  <c r="H1660" i="4" s="1"/>
  <c r="G1659" i="4"/>
  <c r="H1659" i="4" s="1"/>
  <c r="G1658" i="4"/>
  <c r="H1658" i="4" s="1"/>
  <c r="G1650" i="4"/>
  <c r="H1650" i="4" s="1"/>
  <c r="G1649" i="4"/>
  <c r="H1649" i="4" s="1"/>
  <c r="G1640" i="4"/>
  <c r="H1640" i="4" s="1"/>
  <c r="G1639" i="4"/>
  <c r="H1639" i="4" s="1"/>
  <c r="G1630" i="4"/>
  <c r="H1630" i="4" s="1"/>
  <c r="G1620" i="4"/>
  <c r="H1620" i="4" s="1"/>
  <c r="G1619" i="4"/>
  <c r="H1619" i="4" s="1"/>
  <c r="G1613" i="4"/>
  <c r="H1613" i="4" s="1"/>
  <c r="G1612" i="4"/>
  <c r="H1612" i="4" s="1"/>
  <c r="G1611" i="4"/>
  <c r="H1611" i="4" s="1"/>
  <c r="G1610" i="4"/>
  <c r="H1610" i="4" s="1"/>
  <c r="G3541" i="4"/>
  <c r="H3541" i="4" s="1"/>
  <c r="G3540" i="4"/>
  <c r="H3540" i="4" s="1"/>
  <c r="G3535" i="4"/>
  <c r="H3535" i="4" s="1"/>
  <c r="G3532" i="4"/>
  <c r="H3532" i="4" s="1"/>
  <c r="G3529" i="4"/>
  <c r="H3529" i="4" s="1"/>
  <c r="G3527" i="4"/>
  <c r="H3527" i="4" s="1"/>
  <c r="G3523" i="4"/>
  <c r="H3523" i="4" s="1"/>
  <c r="G3520" i="4"/>
  <c r="H3520" i="4" s="1"/>
  <c r="G3516" i="4"/>
  <c r="H3516" i="4" s="1"/>
  <c r="G3514" i="4"/>
  <c r="H3514" i="4" s="1"/>
  <c r="G3509" i="4"/>
  <c r="H3509" i="4" s="1"/>
  <c r="G3508" i="4"/>
  <c r="H3508" i="4" s="1"/>
  <c r="G3507" i="4"/>
  <c r="H3507" i="4" s="1"/>
  <c r="G3506" i="4"/>
  <c r="H3506" i="4" s="1"/>
  <c r="G3504" i="4"/>
  <c r="H3504" i="4" s="1"/>
  <c r="G3500" i="4"/>
  <c r="H3500" i="4" s="1"/>
  <c r="G3498" i="4"/>
  <c r="H3498" i="4" s="1"/>
  <c r="G3495" i="4"/>
  <c r="H3495" i="4" s="1"/>
  <c r="G3493" i="4"/>
  <c r="H3493" i="4" s="1"/>
  <c r="G3490" i="4"/>
  <c r="H3490" i="4" s="1"/>
  <c r="G3488" i="4"/>
  <c r="H3488" i="4" s="1"/>
  <c r="G3486" i="4"/>
  <c r="H3486" i="4" s="1"/>
  <c r="G3483" i="4"/>
  <c r="H3483" i="4" s="1"/>
  <c r="G3479" i="4"/>
  <c r="H3479" i="4" s="1"/>
  <c r="G3478" i="4"/>
  <c r="H3478" i="4" s="1"/>
  <c r="G3476" i="4"/>
  <c r="H3476" i="4" s="1"/>
  <c r="G3474" i="4"/>
  <c r="H3474" i="4" s="1"/>
  <c r="G3470" i="4"/>
  <c r="H3470" i="4" s="1"/>
  <c r="G3468" i="4"/>
  <c r="H3468" i="4" s="1"/>
  <c r="G3465" i="4"/>
  <c r="H3465" i="4" s="1"/>
  <c r="G3460" i="4"/>
  <c r="H3460" i="4" s="1"/>
  <c r="G3458" i="4"/>
  <c r="H3458" i="4" s="1"/>
  <c r="G3454" i="4"/>
  <c r="H3454" i="4" s="1"/>
  <c r="G3452" i="4"/>
  <c r="H3452" i="4" s="1"/>
  <c r="G3451" i="4"/>
  <c r="H3451" i="4" s="1"/>
  <c r="G3448" i="4"/>
  <c r="H3448" i="4" s="1"/>
  <c r="G3445" i="4"/>
  <c r="H3445" i="4" s="1"/>
  <c r="G3442" i="4"/>
  <c r="H3442" i="4" s="1"/>
  <c r="G3439" i="4"/>
  <c r="H3439" i="4" s="1"/>
  <c r="G3434" i="4"/>
  <c r="H3434" i="4" s="1"/>
  <c r="G3428" i="4"/>
  <c r="H3428" i="4" s="1"/>
  <c r="G3426" i="4"/>
  <c r="H3426" i="4" s="1"/>
  <c r="G3425" i="4"/>
  <c r="H3425" i="4" s="1"/>
  <c r="G3422" i="4"/>
  <c r="H3422" i="4" s="1"/>
  <c r="G3421" i="4"/>
  <c r="H3421" i="4" s="1"/>
  <c r="G3416" i="4"/>
  <c r="H3416" i="4" s="1"/>
  <c r="G3413" i="4"/>
  <c r="H3413" i="4" s="1"/>
  <c r="G3409" i="4"/>
  <c r="H3409" i="4" s="1"/>
  <c r="G3406" i="4"/>
  <c r="H3406" i="4" s="1"/>
  <c r="G3404" i="4"/>
  <c r="H3404" i="4" s="1"/>
  <c r="G3400" i="4"/>
  <c r="H3400" i="4" s="1"/>
  <c r="G3398" i="4"/>
  <c r="H3398" i="4" s="1"/>
  <c r="G3395" i="4"/>
  <c r="H3395" i="4" s="1"/>
  <c r="G3392" i="4"/>
  <c r="H3392" i="4" s="1"/>
  <c r="G3388" i="4"/>
  <c r="H3388" i="4" s="1"/>
  <c r="G3385" i="4"/>
  <c r="H3385" i="4" s="1"/>
  <c r="G3383" i="4"/>
  <c r="H3383" i="4" s="1"/>
  <c r="G3378" i="4"/>
  <c r="H3378" i="4" s="1"/>
  <c r="G3375" i="4"/>
  <c r="H3375" i="4" s="1"/>
  <c r="G3372" i="4"/>
  <c r="H3372" i="4" s="1"/>
  <c r="G3369" i="4"/>
  <c r="H3369" i="4" s="1"/>
  <c r="G3366" i="4"/>
  <c r="H3366" i="4" s="1"/>
  <c r="G3364" i="4"/>
  <c r="H3364" i="4" s="1"/>
  <c r="G3359" i="4"/>
  <c r="H3359" i="4" s="1"/>
  <c r="G3357" i="4"/>
  <c r="H3357" i="4" s="1"/>
  <c r="G3355" i="4"/>
  <c r="H3355" i="4" s="1"/>
  <c r="G3352" i="4"/>
  <c r="H3352" i="4" s="1"/>
  <c r="G3350" i="4"/>
  <c r="H3350" i="4" s="1"/>
  <c r="G3348" i="4"/>
  <c r="H3348" i="4" s="1"/>
  <c r="G3345" i="4"/>
  <c r="H3345" i="4" s="1"/>
  <c r="G3340" i="4"/>
  <c r="H3340" i="4" s="1"/>
  <c r="G3338" i="4"/>
  <c r="H3338" i="4" s="1"/>
  <c r="G3335" i="4"/>
  <c r="H3335" i="4" s="1"/>
  <c r="G3334" i="4"/>
  <c r="H3334" i="4" s="1"/>
  <c r="G3333" i="4"/>
  <c r="H3333" i="4" s="1"/>
  <c r="G3332" i="4"/>
  <c r="H3332" i="4" s="1"/>
  <c r="G3329" i="4"/>
  <c r="H3329" i="4" s="1"/>
  <c r="G3327" i="4"/>
  <c r="H3327" i="4" s="1"/>
  <c r="G3325" i="4"/>
  <c r="H3325" i="4" s="1"/>
  <c r="G3323" i="4"/>
  <c r="H3323" i="4" s="1"/>
  <c r="G3319" i="4"/>
  <c r="H3319" i="4" s="1"/>
  <c r="G3315" i="4"/>
  <c r="H3315" i="4" s="1"/>
  <c r="G3311" i="4"/>
  <c r="H3311" i="4" s="1"/>
  <c r="G3308" i="4"/>
  <c r="H3308" i="4" s="1"/>
  <c r="G3306" i="4"/>
  <c r="H3306" i="4" s="1"/>
  <c r="G3304" i="4"/>
  <c r="H3304" i="4" s="1"/>
  <c r="G3301" i="4"/>
  <c r="H3301" i="4" s="1"/>
  <c r="G3297" i="4"/>
  <c r="H3297" i="4" s="1"/>
  <c r="G3295" i="4"/>
  <c r="H3295" i="4" s="1"/>
  <c r="G3292" i="4"/>
  <c r="H3292" i="4" s="1"/>
  <c r="G3288" i="4"/>
  <c r="H3288" i="4" s="1"/>
  <c r="G3285" i="4"/>
  <c r="H3285" i="4" s="1"/>
  <c r="G3272" i="4"/>
  <c r="H3272" i="4" s="1"/>
  <c r="G2001" i="4"/>
  <c r="H2001" i="4" s="1"/>
  <c r="G1986" i="4"/>
  <c r="H1986" i="4" s="1"/>
  <c r="G1985" i="4"/>
  <c r="H1985" i="4" s="1"/>
  <c r="G1983" i="4"/>
  <c r="H1983" i="4" s="1"/>
  <c r="G1970" i="4"/>
  <c r="H1970" i="4" s="1"/>
  <c r="G1962" i="4"/>
  <c r="H1962" i="4" s="1"/>
  <c r="G1951" i="4"/>
  <c r="H1951" i="4" s="1"/>
  <c r="G1942" i="4"/>
  <c r="H1942" i="4" s="1"/>
  <c r="G1940" i="4"/>
  <c r="H1940" i="4" s="1"/>
  <c r="G1930" i="4"/>
  <c r="H1930" i="4" s="1"/>
  <c r="G1893" i="4"/>
  <c r="H1893" i="4" s="1"/>
  <c r="G1886" i="4"/>
  <c r="H1886" i="4" s="1"/>
  <c r="G1878" i="4"/>
  <c r="H1878" i="4" s="1"/>
  <c r="G1870" i="4"/>
  <c r="H1870" i="4" s="1"/>
  <c r="G1863" i="4"/>
  <c r="H1863" i="4" s="1"/>
  <c r="G1847" i="4"/>
  <c r="H1847" i="4" s="1"/>
  <c r="G1810" i="4"/>
  <c r="H1810" i="4" s="1"/>
  <c r="G1808" i="4"/>
  <c r="H1808" i="4" s="1"/>
  <c r="G1807" i="4"/>
  <c r="H1807" i="4" s="1"/>
  <c r="G1793" i="4"/>
  <c r="H1793" i="4" s="1"/>
  <c r="G1770" i="4"/>
  <c r="H1770" i="4" s="1"/>
  <c r="G1761" i="4"/>
  <c r="H1761" i="4" s="1"/>
  <c r="G1754" i="4"/>
  <c r="H1754" i="4" s="1"/>
  <c r="G2000" i="4"/>
  <c r="H2000" i="4" s="1"/>
  <c r="G1999" i="4"/>
  <c r="H1999" i="4" s="1"/>
  <c r="G1993" i="4"/>
  <c r="H1993" i="4" s="1"/>
  <c r="G1992" i="4"/>
  <c r="H1992" i="4" s="1"/>
  <c r="G1991" i="4"/>
  <c r="H1991" i="4" s="1"/>
  <c r="G1982" i="4"/>
  <c r="H1982" i="4" s="1"/>
  <c r="G1976" i="4"/>
  <c r="H1976" i="4" s="1"/>
  <c r="G1975" i="4"/>
  <c r="H1975" i="4" s="1"/>
  <c r="G1969" i="4"/>
  <c r="H1969" i="4" s="1"/>
  <c r="G1960" i="4"/>
  <c r="H1960" i="4" s="1"/>
  <c r="G1959" i="4"/>
  <c r="H1959" i="4" s="1"/>
  <c r="G1950" i="4"/>
  <c r="H1950" i="4" s="1"/>
  <c r="G1949" i="4"/>
  <c r="H1949" i="4" s="1"/>
  <c r="G1948" i="4"/>
  <c r="H1948" i="4" s="1"/>
  <c r="G1947" i="4"/>
  <c r="H1947" i="4" s="1"/>
  <c r="G1938" i="4"/>
  <c r="H1938" i="4" s="1"/>
  <c r="G1937" i="4"/>
  <c r="H1937" i="4" s="1"/>
  <c r="G1929" i="4"/>
  <c r="H1929" i="4" s="1"/>
  <c r="G1922" i="4"/>
  <c r="H1922" i="4" s="1"/>
  <c r="G1921" i="4"/>
  <c r="H1921" i="4" s="1"/>
  <c r="G1916" i="4"/>
  <c r="H1916" i="4" s="1"/>
  <c r="G1915" i="4"/>
  <c r="H1915" i="4" s="1"/>
  <c r="G1906" i="4"/>
  <c r="H1906" i="4" s="1"/>
  <c r="G1900" i="4"/>
  <c r="H1900" i="4" s="1"/>
  <c r="G1899" i="4"/>
  <c r="H1899" i="4" s="1"/>
  <c r="G1892" i="4"/>
  <c r="H1892" i="4" s="1"/>
  <c r="G1891" i="4"/>
  <c r="H1891" i="4" s="1"/>
  <c r="G1884" i="4"/>
  <c r="H1884" i="4" s="1"/>
  <c r="G1883" i="4"/>
  <c r="H1883" i="4" s="1"/>
  <c r="G1876" i="4"/>
  <c r="H1876" i="4" s="1"/>
  <c r="G1875" i="4"/>
  <c r="H1875" i="4" s="1"/>
  <c r="G1868" i="4"/>
  <c r="H1868" i="4" s="1"/>
  <c r="G1867" i="4"/>
  <c r="H1867" i="4" s="1"/>
  <c r="G1862" i="4"/>
  <c r="H1862" i="4" s="1"/>
  <c r="G4236" i="4"/>
  <c r="H4236" i="4" s="1"/>
  <c r="G4235" i="4"/>
  <c r="H4235" i="4" s="1"/>
  <c r="G4234" i="4"/>
  <c r="H4234" i="4" s="1"/>
  <c r="G4233" i="4"/>
  <c r="H4233" i="4" s="1"/>
  <c r="G4232" i="4"/>
  <c r="H4232" i="4" s="1"/>
  <c r="G4231" i="4"/>
  <c r="H4231" i="4" s="1"/>
  <c r="G4230" i="4"/>
  <c r="H4230" i="4" s="1"/>
  <c r="G4229" i="4"/>
  <c r="H4229" i="4" s="1"/>
  <c r="G4228" i="4"/>
  <c r="H4228" i="4" s="1"/>
  <c r="G4227" i="4"/>
  <c r="H4227" i="4" s="1"/>
  <c r="G4226" i="4"/>
  <c r="H4226" i="4" s="1"/>
  <c r="G4225" i="4"/>
  <c r="H4225" i="4" s="1"/>
  <c r="G4224" i="4"/>
  <c r="H4224" i="4" s="1"/>
  <c r="G4223" i="4"/>
  <c r="H4223" i="4" s="1"/>
  <c r="G4222" i="4"/>
  <c r="H4222" i="4" s="1"/>
  <c r="G4221" i="4"/>
  <c r="H4221" i="4" s="1"/>
  <c r="G4220" i="4"/>
  <c r="H4220" i="4" s="1"/>
  <c r="G4219" i="4"/>
  <c r="H4219" i="4" s="1"/>
  <c r="G4218" i="4"/>
  <c r="H4218" i="4" s="1"/>
  <c r="G4217" i="4"/>
  <c r="H4217" i="4" s="1"/>
  <c r="G4216" i="4"/>
  <c r="H4216" i="4" s="1"/>
  <c r="G4215" i="4"/>
  <c r="H4215" i="4" s="1"/>
  <c r="G4214" i="4"/>
  <c r="H4214" i="4" s="1"/>
  <c r="G4213" i="4"/>
  <c r="H4213" i="4" s="1"/>
  <c r="G4212" i="4"/>
  <c r="H4212" i="4" s="1"/>
  <c r="G4211" i="4"/>
  <c r="H4211" i="4" s="1"/>
  <c r="G4210" i="4"/>
  <c r="H4210" i="4" s="1"/>
  <c r="G4209" i="4"/>
  <c r="H4209" i="4" s="1"/>
  <c r="G4208" i="4"/>
  <c r="H4208" i="4" s="1"/>
  <c r="G4207" i="4"/>
  <c r="H4207" i="4" s="1"/>
  <c r="G4206" i="4"/>
  <c r="H4206" i="4" s="1"/>
  <c r="G4205" i="4"/>
  <c r="H4205" i="4" s="1"/>
  <c r="G4204" i="4"/>
  <c r="H4204" i="4" s="1"/>
  <c r="G4203" i="4"/>
  <c r="H4203" i="4" s="1"/>
  <c r="G4202" i="4"/>
  <c r="H4202" i="4" s="1"/>
  <c r="G4201" i="4"/>
  <c r="H4201" i="4" s="1"/>
  <c r="G4200" i="4"/>
  <c r="H4200" i="4" s="1"/>
  <c r="G4199" i="4"/>
  <c r="H4199" i="4" s="1"/>
  <c r="G4198" i="4"/>
  <c r="H4198" i="4" s="1"/>
  <c r="G4197" i="4"/>
  <c r="H4197" i="4" s="1"/>
  <c r="G4196" i="4"/>
  <c r="H4196" i="4" s="1"/>
  <c r="G4195" i="4"/>
  <c r="H4195" i="4" s="1"/>
  <c r="G4194" i="4"/>
  <c r="H4194" i="4" s="1"/>
  <c r="G4193" i="4"/>
  <c r="H4193" i="4" s="1"/>
  <c r="G4192" i="4"/>
  <c r="H4192" i="4" s="1"/>
  <c r="G4191" i="4"/>
  <c r="H4191" i="4" s="1"/>
  <c r="G4190" i="4"/>
  <c r="H4190" i="4" s="1"/>
  <c r="G4189" i="4"/>
  <c r="H4189" i="4" s="1"/>
  <c r="G4188" i="4"/>
  <c r="H4188" i="4" s="1"/>
  <c r="G4187" i="4"/>
  <c r="H4187" i="4" s="1"/>
  <c r="G4186" i="4"/>
  <c r="H4186" i="4" s="1"/>
  <c r="G4185" i="4"/>
  <c r="H4185" i="4" s="1"/>
  <c r="G4184" i="4"/>
  <c r="H4184" i="4" s="1"/>
  <c r="G4183" i="4"/>
  <c r="H4183" i="4" s="1"/>
  <c r="G4182" i="4"/>
  <c r="H4182" i="4" s="1"/>
  <c r="G4181" i="4"/>
  <c r="H4181" i="4" s="1"/>
  <c r="G4180" i="4"/>
  <c r="H4180" i="4" s="1"/>
  <c r="G4179" i="4"/>
  <c r="H4179" i="4" s="1"/>
  <c r="G4178" i="4"/>
  <c r="H4178" i="4" s="1"/>
  <c r="G4177" i="4"/>
  <c r="H4177" i="4" s="1"/>
  <c r="G4176" i="4"/>
  <c r="H4176" i="4" s="1"/>
  <c r="G4175" i="4"/>
  <c r="H4175" i="4" s="1"/>
  <c r="G4174" i="4"/>
  <c r="H4174" i="4" s="1"/>
  <c r="G4173" i="4"/>
  <c r="H4173" i="4" s="1"/>
  <c r="G4172" i="4"/>
  <c r="H4172" i="4" s="1"/>
  <c r="G4171" i="4"/>
  <c r="H4171" i="4" s="1"/>
  <c r="G4170" i="4"/>
  <c r="H4170" i="4" s="1"/>
  <c r="G4169" i="4"/>
  <c r="H4169" i="4" s="1"/>
  <c r="G4168" i="4"/>
  <c r="H4168" i="4" s="1"/>
  <c r="G4167" i="4"/>
  <c r="H4167" i="4" s="1"/>
  <c r="G4166" i="4"/>
  <c r="H4166" i="4" s="1"/>
  <c r="G4165" i="4"/>
  <c r="H4165" i="4" s="1"/>
  <c r="G4164" i="4"/>
  <c r="H4164" i="4" s="1"/>
  <c r="G4163" i="4"/>
  <c r="H4163" i="4" s="1"/>
  <c r="G4162" i="4"/>
  <c r="H4162" i="4" s="1"/>
  <c r="G4161" i="4"/>
  <c r="H4161" i="4" s="1"/>
  <c r="G4160" i="4"/>
  <c r="H4160" i="4" s="1"/>
  <c r="G4159" i="4"/>
  <c r="H4159" i="4" s="1"/>
  <c r="G4158" i="4"/>
  <c r="H4158" i="4" s="1"/>
  <c r="G4157" i="4"/>
  <c r="H4157" i="4" s="1"/>
  <c r="G4156" i="4"/>
  <c r="H4156" i="4" s="1"/>
  <c r="G4155" i="4"/>
  <c r="H4155" i="4" s="1"/>
  <c r="G4154" i="4"/>
  <c r="H4154" i="4" s="1"/>
  <c r="G4153" i="4"/>
  <c r="H4153" i="4" s="1"/>
  <c r="G4152" i="4"/>
  <c r="H4152" i="4" s="1"/>
  <c r="G4151" i="4"/>
  <c r="H4151" i="4" s="1"/>
  <c r="G4150" i="4"/>
  <c r="H4150" i="4" s="1"/>
  <c r="G4149" i="4"/>
  <c r="H4149" i="4" s="1"/>
  <c r="G4148" i="4"/>
  <c r="H4148" i="4" s="1"/>
  <c r="G4147" i="4"/>
  <c r="H4147" i="4" s="1"/>
  <c r="G4146" i="4"/>
  <c r="H4146" i="4" s="1"/>
  <c r="G4145" i="4"/>
  <c r="H4145" i="4" s="1"/>
  <c r="G4144" i="4"/>
  <c r="H4144" i="4" s="1"/>
  <c r="G4143" i="4"/>
  <c r="H4143" i="4" s="1"/>
  <c r="G4142" i="4"/>
  <c r="H4142" i="4" s="1"/>
  <c r="G4141" i="4"/>
  <c r="H4141" i="4" s="1"/>
  <c r="G4140" i="4"/>
  <c r="H4140" i="4" s="1"/>
  <c r="G4139" i="4"/>
  <c r="H4139" i="4" s="1"/>
  <c r="G4138" i="4"/>
  <c r="H4138" i="4" s="1"/>
  <c r="G4137" i="4"/>
  <c r="H4137" i="4" s="1"/>
  <c r="G4136" i="4"/>
  <c r="H4136" i="4" s="1"/>
  <c r="G4135" i="4"/>
  <c r="H4135" i="4" s="1"/>
  <c r="G4134" i="4"/>
  <c r="H4134" i="4" s="1"/>
  <c r="G4133" i="4"/>
  <c r="H4133" i="4" s="1"/>
  <c r="G4132" i="4"/>
  <c r="H4132" i="4" s="1"/>
  <c r="G4131" i="4"/>
  <c r="H4131" i="4" s="1"/>
  <c r="G4130" i="4"/>
  <c r="H4130" i="4" s="1"/>
  <c r="G4129" i="4"/>
  <c r="H4129" i="4" s="1"/>
  <c r="G4128" i="4"/>
  <c r="H4128" i="4" s="1"/>
  <c r="G4127" i="4"/>
  <c r="H4127" i="4" s="1"/>
  <c r="G4126" i="4"/>
  <c r="H4126" i="4" s="1"/>
  <c r="G4125" i="4"/>
  <c r="H4125" i="4" s="1"/>
  <c r="G4124" i="4"/>
  <c r="H4124" i="4" s="1"/>
  <c r="G4123" i="4"/>
  <c r="H4123" i="4" s="1"/>
  <c r="G4122" i="4"/>
  <c r="H4122" i="4" s="1"/>
  <c r="G4121" i="4"/>
  <c r="H4121" i="4" s="1"/>
  <c r="G4120" i="4"/>
  <c r="H4120" i="4" s="1"/>
  <c r="G4119" i="4"/>
  <c r="H4119" i="4" s="1"/>
  <c r="G4118" i="4"/>
  <c r="H4118" i="4" s="1"/>
  <c r="G4117" i="4"/>
  <c r="H4117" i="4" s="1"/>
  <c r="G4116" i="4"/>
  <c r="H4116" i="4" s="1"/>
  <c r="G4115" i="4"/>
  <c r="H4115" i="4" s="1"/>
  <c r="G4114" i="4"/>
  <c r="H4114" i="4" s="1"/>
  <c r="G4113" i="4"/>
  <c r="H4113" i="4" s="1"/>
  <c r="G4112" i="4"/>
  <c r="H4112" i="4" s="1"/>
  <c r="G4111" i="4"/>
  <c r="H4111" i="4" s="1"/>
  <c r="G4110" i="4"/>
  <c r="H4110" i="4" s="1"/>
  <c r="G4109" i="4"/>
  <c r="H4109" i="4" s="1"/>
  <c r="G4108" i="4"/>
  <c r="H4108" i="4" s="1"/>
  <c r="G4107" i="4"/>
  <c r="H4107" i="4" s="1"/>
  <c r="G4106" i="4"/>
  <c r="H4106" i="4" s="1"/>
  <c r="G4105" i="4"/>
  <c r="H4105" i="4" s="1"/>
  <c r="G4104" i="4"/>
  <c r="H4104" i="4" s="1"/>
  <c r="G4103" i="4"/>
  <c r="H4103" i="4" s="1"/>
  <c r="G4102" i="4"/>
  <c r="H4102" i="4" s="1"/>
  <c r="G4101" i="4"/>
  <c r="H4101" i="4" s="1"/>
  <c r="G4100" i="4"/>
  <c r="H4100" i="4" s="1"/>
  <c r="G4099" i="4"/>
  <c r="H4099" i="4" s="1"/>
  <c r="G4098" i="4"/>
  <c r="H4098" i="4" s="1"/>
  <c r="G4097" i="4"/>
  <c r="H4097" i="4" s="1"/>
  <c r="G4096" i="4"/>
  <c r="H4096" i="4" s="1"/>
  <c r="G4095" i="4"/>
  <c r="H4095" i="4" s="1"/>
  <c r="G4094" i="4"/>
  <c r="H4094" i="4" s="1"/>
  <c r="G4093" i="4"/>
  <c r="H4093" i="4" s="1"/>
  <c r="G4092" i="4"/>
  <c r="H4092" i="4" s="1"/>
  <c r="G4091" i="4"/>
  <c r="H4091" i="4" s="1"/>
  <c r="G4090" i="4"/>
  <c r="H4090" i="4" s="1"/>
  <c r="G4089" i="4"/>
  <c r="H4089" i="4" s="1"/>
  <c r="G4088" i="4"/>
  <c r="H4088" i="4" s="1"/>
  <c r="G4087" i="4"/>
  <c r="H4087" i="4" s="1"/>
  <c r="G4086" i="4"/>
  <c r="H4086" i="4" s="1"/>
  <c r="G4085" i="4"/>
  <c r="H4085" i="4" s="1"/>
  <c r="G4084" i="4"/>
  <c r="H4084" i="4" s="1"/>
  <c r="G4083" i="4"/>
  <c r="H4083" i="4" s="1"/>
  <c r="G4082" i="4"/>
  <c r="H4082" i="4" s="1"/>
  <c r="G4081" i="4"/>
  <c r="H4081" i="4" s="1"/>
  <c r="G4080" i="4"/>
  <c r="H4080" i="4" s="1"/>
  <c r="G4079" i="4"/>
  <c r="H4079" i="4" s="1"/>
  <c r="G4078" i="4"/>
  <c r="H4078" i="4" s="1"/>
  <c r="G4077" i="4"/>
  <c r="H4077" i="4" s="1"/>
  <c r="G4076" i="4"/>
  <c r="H4076" i="4" s="1"/>
  <c r="G4075" i="4"/>
  <c r="H4075" i="4" s="1"/>
  <c r="G4074" i="4"/>
  <c r="H4074" i="4" s="1"/>
  <c r="G4073" i="4"/>
  <c r="H4073" i="4" s="1"/>
  <c r="G4072" i="4"/>
  <c r="H4072" i="4" s="1"/>
  <c r="G4071" i="4"/>
  <c r="H4071" i="4" s="1"/>
  <c r="G4070" i="4"/>
  <c r="H4070" i="4" s="1"/>
  <c r="G4069" i="4"/>
  <c r="H4069" i="4" s="1"/>
  <c r="G4068" i="4"/>
  <c r="H4068" i="4" s="1"/>
  <c r="G4067" i="4"/>
  <c r="H4067" i="4" s="1"/>
  <c r="G4066" i="4"/>
  <c r="H4066" i="4" s="1"/>
  <c r="G4065" i="4"/>
  <c r="H4065" i="4" s="1"/>
  <c r="G4064" i="4"/>
  <c r="H4064" i="4" s="1"/>
  <c r="G4063" i="4"/>
  <c r="H4063" i="4" s="1"/>
  <c r="G4062" i="4"/>
  <c r="H4062" i="4" s="1"/>
  <c r="G4061" i="4"/>
  <c r="H4061" i="4" s="1"/>
  <c r="G4060" i="4"/>
  <c r="H4060" i="4" s="1"/>
  <c r="G4059" i="4"/>
  <c r="H4059" i="4" s="1"/>
  <c r="G4058" i="4"/>
  <c r="H4058" i="4" s="1"/>
  <c r="G4057" i="4"/>
  <c r="H4057" i="4" s="1"/>
  <c r="G3191" i="4"/>
  <c r="H3191" i="4" s="1"/>
  <c r="G3190" i="4"/>
  <c r="H3190" i="4" s="1"/>
  <c r="G3189" i="4"/>
  <c r="H3189" i="4" s="1"/>
  <c r="G3188" i="4"/>
  <c r="H3188" i="4" s="1"/>
  <c r="G3187" i="4"/>
  <c r="H3187" i="4" s="1"/>
  <c r="G3186" i="4"/>
  <c r="H3186" i="4" s="1"/>
  <c r="G3185" i="4"/>
  <c r="H3185" i="4" s="1"/>
  <c r="G3184" i="4"/>
  <c r="H3184" i="4" s="1"/>
  <c r="G3183" i="4"/>
  <c r="H3183" i="4" s="1"/>
  <c r="G3182" i="4"/>
  <c r="H3182" i="4" s="1"/>
  <c r="G3181" i="4"/>
  <c r="H3181" i="4" s="1"/>
  <c r="G3180" i="4"/>
  <c r="H3180" i="4" s="1"/>
  <c r="G3179" i="4"/>
  <c r="H3179" i="4" s="1"/>
  <c r="G3178" i="4"/>
  <c r="H3178" i="4" s="1"/>
  <c r="G3177" i="4"/>
  <c r="H3177" i="4" s="1"/>
  <c r="G3176" i="4"/>
  <c r="H3176" i="4" s="1"/>
  <c r="G3175" i="4"/>
  <c r="H3175" i="4" s="1"/>
  <c r="G3174" i="4"/>
  <c r="H3174" i="4" s="1"/>
  <c r="G3173" i="4"/>
  <c r="H3173" i="4" s="1"/>
  <c r="G3172" i="4"/>
  <c r="H3172" i="4" s="1"/>
  <c r="G3171" i="4"/>
  <c r="H3171" i="4" s="1"/>
  <c r="G3170" i="4"/>
  <c r="H3170" i="4" s="1"/>
  <c r="G3169" i="4"/>
  <c r="H3169" i="4" s="1"/>
  <c r="G3168" i="4"/>
  <c r="H3168" i="4" s="1"/>
  <c r="G3167" i="4"/>
  <c r="H3167" i="4" s="1"/>
  <c r="G3166" i="4"/>
  <c r="H3166" i="4" s="1"/>
  <c r="G3165" i="4"/>
  <c r="H3165" i="4" s="1"/>
  <c r="G3164" i="4"/>
  <c r="H3164" i="4" s="1"/>
  <c r="G3163" i="4"/>
  <c r="H3163" i="4" s="1"/>
  <c r="G3162" i="4"/>
  <c r="H3162" i="4" s="1"/>
  <c r="G3161" i="4"/>
  <c r="H3161" i="4" s="1"/>
  <c r="G3160" i="4"/>
  <c r="H3160" i="4" s="1"/>
  <c r="G3159" i="4"/>
  <c r="H3159" i="4" s="1"/>
  <c r="G3158" i="4"/>
  <c r="H3158" i="4" s="1"/>
  <c r="G3157" i="4"/>
  <c r="H3157" i="4" s="1"/>
  <c r="G3156" i="4"/>
  <c r="H3156" i="4" s="1"/>
  <c r="G3155" i="4"/>
  <c r="H3155" i="4" s="1"/>
  <c r="G3154" i="4"/>
  <c r="H3154" i="4" s="1"/>
  <c r="G3153" i="4"/>
  <c r="H3153" i="4" s="1"/>
  <c r="G3152" i="4"/>
  <c r="H3152" i="4" s="1"/>
  <c r="G3151" i="4"/>
  <c r="H3151" i="4" s="1"/>
  <c r="G3150" i="4"/>
  <c r="H3150" i="4" s="1"/>
  <c r="G3149" i="4"/>
  <c r="H3149" i="4" s="1"/>
  <c r="G3148" i="4"/>
  <c r="H3148" i="4" s="1"/>
  <c r="G3147" i="4"/>
  <c r="H3147" i="4" s="1"/>
  <c r="G3146" i="4"/>
  <c r="H3146" i="4" s="1"/>
  <c r="G3145" i="4"/>
  <c r="H3145" i="4" s="1"/>
  <c r="G3144" i="4"/>
  <c r="H3144" i="4" s="1"/>
  <c r="G3143" i="4"/>
  <c r="H3143" i="4" s="1"/>
  <c r="G3142" i="4"/>
  <c r="H3142" i="4" s="1"/>
  <c r="G3141" i="4"/>
  <c r="H3141" i="4" s="1"/>
  <c r="G3140" i="4"/>
  <c r="H3140" i="4" s="1"/>
  <c r="G3139" i="4"/>
  <c r="H3139" i="4" s="1"/>
  <c r="G3138" i="4"/>
  <c r="H3138" i="4" s="1"/>
  <c r="G3137" i="4"/>
  <c r="H3137" i="4" s="1"/>
  <c r="G3136" i="4"/>
  <c r="H3136" i="4" s="1"/>
  <c r="G3135" i="4"/>
  <c r="H3135" i="4" s="1"/>
  <c r="G3134" i="4"/>
  <c r="H3134" i="4" s="1"/>
  <c r="G3133" i="4"/>
  <c r="H3133" i="4" s="1"/>
  <c r="G3132" i="4"/>
  <c r="H3132" i="4" s="1"/>
  <c r="G3131" i="4"/>
  <c r="H3131" i="4" s="1"/>
  <c r="G3130" i="4"/>
  <c r="H3130" i="4" s="1"/>
  <c r="G3129" i="4"/>
  <c r="H3129" i="4" s="1"/>
  <c r="G3128" i="4"/>
  <c r="H3128" i="4" s="1"/>
  <c r="G3127" i="4"/>
  <c r="H3127" i="4" s="1"/>
  <c r="G3126" i="4"/>
  <c r="H3126" i="4" s="1"/>
  <c r="G3125" i="4"/>
  <c r="H3125" i="4" s="1"/>
  <c r="G3124" i="4"/>
  <c r="H3124" i="4" s="1"/>
  <c r="G3123" i="4"/>
  <c r="H3123" i="4" s="1"/>
  <c r="G3122" i="4"/>
  <c r="H3122" i="4" s="1"/>
  <c r="G3121" i="4"/>
  <c r="H3121" i="4" s="1"/>
  <c r="G3120" i="4"/>
  <c r="H3120" i="4" s="1"/>
  <c r="G3119" i="4"/>
  <c r="H3119" i="4" s="1"/>
  <c r="G3118" i="4"/>
  <c r="H3118" i="4" s="1"/>
  <c r="G3117" i="4"/>
  <c r="H3117" i="4" s="1"/>
  <c r="G3116" i="4"/>
  <c r="H3116" i="4" s="1"/>
  <c r="G3115" i="4"/>
  <c r="H3115" i="4" s="1"/>
  <c r="G3114" i="4"/>
  <c r="H3114" i="4" s="1"/>
  <c r="G3113" i="4"/>
  <c r="H3113" i="4" s="1"/>
  <c r="G3112" i="4"/>
  <c r="H3112" i="4" s="1"/>
  <c r="G3111" i="4"/>
  <c r="H3111" i="4" s="1"/>
  <c r="G3110" i="4"/>
  <c r="H3110" i="4" s="1"/>
  <c r="G3109" i="4"/>
  <c r="H3109" i="4" s="1"/>
  <c r="G3108" i="4"/>
  <c r="H3108" i="4" s="1"/>
  <c r="G3107" i="4"/>
  <c r="H3107" i="4" s="1"/>
  <c r="G1609" i="4"/>
  <c r="H1609" i="4" s="1"/>
  <c r="G1608" i="4"/>
  <c r="H1608" i="4" s="1"/>
  <c r="G1607" i="4"/>
  <c r="H1607" i="4" s="1"/>
  <c r="G1598" i="4"/>
  <c r="H1598" i="4" s="1"/>
  <c r="G1597" i="4"/>
  <c r="H1597" i="4" s="1"/>
  <c r="G1586" i="4"/>
  <c r="H1586" i="4" s="1"/>
  <c r="G1585" i="4"/>
  <c r="H1585" i="4" s="1"/>
  <c r="G1574" i="4"/>
  <c r="H1574" i="4" s="1"/>
  <c r="G1573" i="4"/>
  <c r="H1573" i="4" s="1"/>
  <c r="G1566" i="4"/>
  <c r="H1566" i="4" s="1"/>
  <c r="G1554" i="4"/>
  <c r="H1554" i="4" s="1"/>
  <c r="G1553" i="4"/>
  <c r="H1553" i="4" s="1"/>
  <c r="G1541" i="4"/>
  <c r="H1541" i="4" s="1"/>
  <c r="G1540" i="4"/>
  <c r="H1540" i="4" s="1"/>
  <c r="G1539" i="4"/>
  <c r="H1539" i="4" s="1"/>
  <c r="G1528" i="4"/>
  <c r="H1528" i="4" s="1"/>
  <c r="G1527" i="4"/>
  <c r="H1527" i="4" s="1"/>
  <c r="G1518" i="4"/>
  <c r="H1518" i="4" s="1"/>
  <c r="G1517" i="4"/>
  <c r="H1517" i="4" s="1"/>
  <c r="G1516" i="4"/>
  <c r="H1516" i="4" s="1"/>
  <c r="G1515" i="4"/>
  <c r="H1515" i="4" s="1"/>
  <c r="G1514" i="4"/>
  <c r="H1514" i="4" s="1"/>
  <c r="G1513" i="4"/>
  <c r="H1513" i="4" s="1"/>
  <c r="G1512" i="4"/>
  <c r="H1512" i="4" s="1"/>
  <c r="G1511" i="4"/>
  <c r="H1511" i="4" s="1"/>
  <c r="G1502" i="4"/>
  <c r="H1502" i="4" s="1"/>
  <c r="G1501" i="4"/>
  <c r="H1501" i="4" s="1"/>
  <c r="G1488" i="4"/>
  <c r="H1488" i="4" s="1"/>
  <c r="G1487" i="4"/>
  <c r="H1487" i="4" s="1"/>
  <c r="G1478" i="4"/>
  <c r="H1478" i="4" s="1"/>
  <c r="G1477" i="4"/>
  <c r="H1477" i="4" s="1"/>
  <c r="G1476" i="4"/>
  <c r="H1476" i="4" s="1"/>
  <c r="G1475" i="4"/>
  <c r="H1475" i="4" s="1"/>
  <c r="G1470" i="4"/>
  <c r="H1470" i="4" s="1"/>
  <c r="G1469" i="4"/>
  <c r="H1469" i="4" s="1"/>
  <c r="G1462" i="4"/>
  <c r="H1462" i="4" s="1"/>
  <c r="G1461" i="4"/>
  <c r="H1461" i="4" s="1"/>
  <c r="G1452" i="4"/>
  <c r="H1452" i="4" s="1"/>
  <c r="G1451" i="4"/>
  <c r="H1451" i="4" s="1"/>
  <c r="G1450" i="4"/>
  <c r="H1450" i="4" s="1"/>
  <c r="G1449" i="4"/>
  <c r="H1449" i="4" s="1"/>
  <c r="G1448" i="4"/>
  <c r="H1448" i="4" s="1"/>
  <c r="G1447" i="4"/>
  <c r="H1447" i="4" s="1"/>
  <c r="G1440" i="4"/>
  <c r="H1440" i="4" s="1"/>
  <c r="G1439" i="4"/>
  <c r="H1439" i="4" s="1"/>
  <c r="G1428" i="4"/>
  <c r="H1428" i="4" s="1"/>
  <c r="G1427" i="4"/>
  <c r="H1427" i="4" s="1"/>
  <c r="G1416" i="4"/>
  <c r="H1416" i="4" s="1"/>
  <c r="G1415" i="4"/>
  <c r="H1415" i="4" s="1"/>
  <c r="G1408" i="4"/>
  <c r="H1408" i="4" s="1"/>
  <c r="G1407" i="4"/>
  <c r="H1407" i="4" s="1"/>
  <c r="G1398" i="4"/>
  <c r="H1398" i="4" s="1"/>
  <c r="G1397" i="4"/>
  <c r="H1397" i="4" s="1"/>
  <c r="G1396" i="4"/>
  <c r="H1396" i="4" s="1"/>
  <c r="G1395" i="4"/>
  <c r="H1395" i="4" s="1"/>
  <c r="G1382" i="4"/>
  <c r="H1382" i="4" s="1"/>
  <c r="G1381" i="4"/>
  <c r="H1381" i="4" s="1"/>
  <c r="G1374" i="4"/>
  <c r="H1374" i="4" s="1"/>
  <c r="G1373" i="4"/>
  <c r="H1373" i="4" s="1"/>
  <c r="G1360" i="4"/>
  <c r="H1360" i="4" s="1"/>
  <c r="G1359" i="4"/>
  <c r="H1359" i="4" s="1"/>
  <c r="G1346" i="4"/>
  <c r="H1346" i="4" s="1"/>
  <c r="G1345" i="4"/>
  <c r="H1345" i="4" s="1"/>
  <c r="G1861" i="4"/>
  <c r="H1861" i="4" s="1"/>
  <c r="G1860" i="4"/>
  <c r="H1860" i="4" s="1"/>
  <c r="G1859" i="4"/>
  <c r="H1859" i="4" s="1"/>
  <c r="G1853" i="4"/>
  <c r="H1853" i="4" s="1"/>
  <c r="G1846" i="4"/>
  <c r="H1846" i="4" s="1"/>
  <c r="G1845" i="4"/>
  <c r="H1845" i="4" s="1"/>
  <c r="G1838" i="4"/>
  <c r="H1838" i="4" s="1"/>
  <c r="G1837" i="4"/>
  <c r="H1837" i="4" s="1"/>
  <c r="G1828" i="4"/>
  <c r="H1828" i="4" s="1"/>
  <c r="G1827" i="4"/>
  <c r="H1827" i="4" s="1"/>
  <c r="G1818" i="4"/>
  <c r="H1818" i="4" s="1"/>
  <c r="G1817" i="4"/>
  <c r="H1817" i="4" s="1"/>
  <c r="G1816" i="4"/>
  <c r="H1816" i="4" s="1"/>
  <c r="G1815" i="4"/>
  <c r="H1815" i="4" s="1"/>
  <c r="G1806" i="4"/>
  <c r="H1806" i="4" s="1"/>
  <c r="G1805" i="4"/>
  <c r="H1805" i="4" s="1"/>
  <c r="G1800" i="4"/>
  <c r="H1800" i="4" s="1"/>
  <c r="G1799" i="4"/>
  <c r="H1799" i="4" s="1"/>
  <c r="G1792" i="4"/>
  <c r="H1792" i="4" s="1"/>
  <c r="G1791" i="4"/>
  <c r="H1791" i="4" s="1"/>
  <c r="G1784" i="4"/>
  <c r="H1784" i="4" s="1"/>
  <c r="G1783" i="4"/>
  <c r="H1783" i="4" s="1"/>
  <c r="G1776" i="4"/>
  <c r="H1776" i="4" s="1"/>
  <c r="G1775" i="4"/>
  <c r="H1775" i="4" s="1"/>
  <c r="G1768" i="4"/>
  <c r="H1768" i="4" s="1"/>
  <c r="G1767" i="4"/>
  <c r="H1767" i="4" s="1"/>
  <c r="G1760" i="4"/>
  <c r="H1760" i="4" s="1"/>
  <c r="G1759" i="4"/>
  <c r="H1759" i="4" s="1"/>
  <c r="G1752" i="4"/>
  <c r="H1752" i="4" s="1"/>
  <c r="G1751" i="4"/>
  <c r="H1751" i="4" s="1"/>
  <c r="G1744" i="4"/>
  <c r="H1744" i="4" s="1"/>
  <c r="G1743" i="4"/>
  <c r="H1743" i="4" s="1"/>
  <c r="G1737" i="4"/>
  <c r="H1737" i="4" s="1"/>
  <c r="G1736" i="4"/>
  <c r="H1736" i="4" s="1"/>
  <c r="G1735" i="4"/>
  <c r="H1735" i="4" s="1"/>
  <c r="G1726" i="4"/>
  <c r="H1726" i="4" s="1"/>
  <c r="G1720" i="4"/>
  <c r="H1720" i="4" s="1"/>
  <c r="G1719" i="4"/>
  <c r="H1719" i="4" s="1"/>
  <c r="G1713" i="4"/>
  <c r="H1713" i="4" s="1"/>
  <c r="G1704" i="4"/>
  <c r="H1704" i="4" s="1"/>
  <c r="G1703" i="4"/>
  <c r="H1703" i="4" s="1"/>
  <c r="G1694" i="4"/>
  <c r="H1694" i="4" s="1"/>
  <c r="G1693" i="4"/>
  <c r="H1693" i="4" s="1"/>
  <c r="G1692" i="4"/>
  <c r="H1692" i="4" s="1"/>
  <c r="G1691" i="4"/>
  <c r="H1691" i="4" s="1"/>
  <c r="G1682" i="4"/>
  <c r="H1682" i="4" s="1"/>
  <c r="G1681" i="4"/>
  <c r="H1681" i="4" s="1"/>
  <c r="G1670" i="4"/>
  <c r="H1670" i="4" s="1"/>
  <c r="G1669" i="4"/>
  <c r="H1669" i="4" s="1"/>
  <c r="G1668" i="4"/>
  <c r="H1668" i="4" s="1"/>
  <c r="G1667" i="4"/>
  <c r="H1667" i="4" s="1"/>
  <c r="G1657" i="4"/>
  <c r="H1657" i="4" s="1"/>
  <c r="G1656" i="4"/>
  <c r="H1656" i="4" s="1"/>
  <c r="G1655" i="4"/>
  <c r="H1655" i="4" s="1"/>
  <c r="G1648" i="4"/>
  <c r="H1648" i="4" s="1"/>
  <c r="G1647" i="4"/>
  <c r="H1647" i="4" s="1"/>
  <c r="G1638" i="4"/>
  <c r="H1638" i="4" s="1"/>
  <c r="G1637" i="4"/>
  <c r="H1637" i="4" s="1"/>
  <c r="G1636" i="4"/>
  <c r="H1636" i="4" s="1"/>
  <c r="G1635" i="4"/>
  <c r="H1635" i="4" s="1"/>
  <c r="G1629" i="4"/>
  <c r="H1629" i="4" s="1"/>
  <c r="G1618" i="4"/>
  <c r="H1618" i="4" s="1"/>
  <c r="G1617" i="4"/>
  <c r="H1617" i="4" s="1"/>
  <c r="G1606" i="4"/>
  <c r="H1606" i="4" s="1"/>
  <c r="G1605" i="4"/>
  <c r="H1605" i="4" s="1"/>
  <c r="G1604" i="4"/>
  <c r="H1604" i="4" s="1"/>
  <c r="G1603" i="4"/>
  <c r="H1603" i="4" s="1"/>
  <c r="G1596" i="4"/>
  <c r="H1596" i="4" s="1"/>
  <c r="G1595" i="4"/>
  <c r="H1595" i="4" s="1"/>
  <c r="G1594" i="4"/>
  <c r="H1594" i="4" s="1"/>
  <c r="G1593" i="4"/>
  <c r="H1593" i="4" s="1"/>
  <c r="G1592" i="4"/>
  <c r="H1592" i="4" s="1"/>
  <c r="G1591" i="4"/>
  <c r="H1591" i="4" s="1"/>
  <c r="G1584" i="4"/>
  <c r="H1584" i="4" s="1"/>
  <c r="G1583" i="4"/>
  <c r="H1583" i="4" s="1"/>
  <c r="G1572" i="4"/>
  <c r="H1572" i="4" s="1"/>
  <c r="G1571" i="4"/>
  <c r="H1571" i="4" s="1"/>
  <c r="G1565" i="4"/>
  <c r="H1565" i="4" s="1"/>
  <c r="G1552" i="4"/>
  <c r="H1552" i="4" s="1"/>
  <c r="G1551" i="4"/>
  <c r="H1551" i="4" s="1"/>
  <c r="G1538" i="4"/>
  <c r="H1538" i="4" s="1"/>
  <c r="G1537" i="4"/>
  <c r="H1537" i="4" s="1"/>
  <c r="G1536" i="4"/>
  <c r="H1536" i="4" s="1"/>
  <c r="G1535" i="4"/>
  <c r="H1535" i="4" s="1"/>
  <c r="G1526" i="4"/>
  <c r="H1526" i="4" s="1"/>
  <c r="G1525" i="4"/>
  <c r="H1525" i="4" s="1"/>
  <c r="G1510" i="4"/>
  <c r="H1510" i="4" s="1"/>
  <c r="G1509" i="4"/>
  <c r="H1509" i="4" s="1"/>
  <c r="G1500" i="4"/>
  <c r="H1500" i="4" s="1"/>
  <c r="G1499" i="4"/>
  <c r="H1499" i="4" s="1"/>
  <c r="G1498" i="4"/>
  <c r="H1498" i="4" s="1"/>
  <c r="G1497" i="4"/>
  <c r="H1497" i="4" s="1"/>
  <c r="G1496" i="4"/>
  <c r="H1496" i="4" s="1"/>
  <c r="G1495" i="4"/>
  <c r="H1495" i="4" s="1"/>
  <c r="G1486" i="4"/>
  <c r="H1486" i="4" s="1"/>
  <c r="G1474" i="4"/>
  <c r="H1474" i="4" s="1"/>
  <c r="G1468" i="4"/>
  <c r="H1468" i="4" s="1"/>
  <c r="G1467" i="4"/>
  <c r="H1467" i="4" s="1"/>
  <c r="G1466" i="4"/>
  <c r="H1466" i="4" s="1"/>
  <c r="G1460" i="4"/>
  <c r="H1460" i="4" s="1"/>
  <c r="G1459" i="4"/>
  <c r="H1459" i="4" s="1"/>
  <c r="G1446" i="4"/>
  <c r="H1446" i="4" s="1"/>
  <c r="G1445" i="4"/>
  <c r="H1445" i="4" s="1"/>
  <c r="G1444" i="4"/>
  <c r="H1444" i="4" s="1"/>
  <c r="G4056" i="4"/>
  <c r="H4056" i="4" s="1"/>
  <c r="G4055" i="4"/>
  <c r="H4055" i="4" s="1"/>
  <c r="G4054" i="4"/>
  <c r="H4054" i="4" s="1"/>
  <c r="G4053" i="4"/>
  <c r="H4053" i="4" s="1"/>
  <c r="G4052" i="4"/>
  <c r="H4052" i="4" s="1"/>
  <c r="G4051" i="4"/>
  <c r="H4051" i="4" s="1"/>
  <c r="G4050" i="4"/>
  <c r="H4050" i="4" s="1"/>
  <c r="G4049" i="4"/>
  <c r="H4049" i="4" s="1"/>
  <c r="G4048" i="4"/>
  <c r="H4048" i="4" s="1"/>
  <c r="G4047" i="4"/>
  <c r="H4047" i="4" s="1"/>
  <c r="G4046" i="4"/>
  <c r="H4046" i="4" s="1"/>
  <c r="G4045" i="4"/>
  <c r="H4045" i="4" s="1"/>
  <c r="G4044" i="4"/>
  <c r="H4044" i="4" s="1"/>
  <c r="G4043" i="4"/>
  <c r="H4043" i="4" s="1"/>
  <c r="G4042" i="4"/>
  <c r="H4042" i="4" s="1"/>
  <c r="G4041" i="4"/>
  <c r="H4041" i="4" s="1"/>
  <c r="G4040" i="4"/>
  <c r="H4040" i="4" s="1"/>
  <c r="G4039" i="4"/>
  <c r="H4039" i="4" s="1"/>
  <c r="G4038" i="4"/>
  <c r="H4038" i="4" s="1"/>
  <c r="G4037" i="4"/>
  <c r="H4037" i="4" s="1"/>
  <c r="G4036" i="4"/>
  <c r="H4036" i="4" s="1"/>
  <c r="G4035" i="4"/>
  <c r="H4035" i="4" s="1"/>
  <c r="G4034" i="4"/>
  <c r="H4034" i="4" s="1"/>
  <c r="G4033" i="4"/>
  <c r="H4033" i="4" s="1"/>
  <c r="G4032" i="4"/>
  <c r="H4032" i="4" s="1"/>
  <c r="G4031" i="4"/>
  <c r="H4031" i="4" s="1"/>
  <c r="G4030" i="4"/>
  <c r="H4030" i="4" s="1"/>
  <c r="G4029" i="4"/>
  <c r="H4029" i="4" s="1"/>
  <c r="G4028" i="4"/>
  <c r="H4028" i="4" s="1"/>
  <c r="G4027" i="4"/>
  <c r="H4027" i="4" s="1"/>
  <c r="G4026" i="4"/>
  <c r="H4026" i="4" s="1"/>
  <c r="G4025" i="4"/>
  <c r="H4025" i="4" s="1"/>
  <c r="G4024" i="4"/>
  <c r="H4024" i="4" s="1"/>
  <c r="G4023" i="4"/>
  <c r="H4023" i="4" s="1"/>
  <c r="G4022" i="4"/>
  <c r="H4022" i="4" s="1"/>
  <c r="G4021" i="4"/>
  <c r="H4021" i="4" s="1"/>
  <c r="G4020" i="4"/>
  <c r="H4020" i="4" s="1"/>
  <c r="G4019" i="4"/>
  <c r="H4019" i="4" s="1"/>
  <c r="G4018" i="4"/>
  <c r="H4018" i="4" s="1"/>
  <c r="G4017" i="4"/>
  <c r="H4017" i="4" s="1"/>
  <c r="G4016" i="4"/>
  <c r="H4016" i="4" s="1"/>
  <c r="G4015" i="4"/>
  <c r="H4015" i="4" s="1"/>
  <c r="G4014" i="4"/>
  <c r="H4014" i="4" s="1"/>
  <c r="G4013" i="4"/>
  <c r="H4013" i="4" s="1"/>
  <c r="G4012" i="4"/>
  <c r="H4012" i="4" s="1"/>
  <c r="G4011" i="4"/>
  <c r="H4011" i="4" s="1"/>
  <c r="G4010" i="4"/>
  <c r="H4010" i="4" s="1"/>
  <c r="G4009" i="4"/>
  <c r="H4009" i="4" s="1"/>
  <c r="G4008" i="4"/>
  <c r="H4008" i="4" s="1"/>
  <c r="G1344" i="4"/>
  <c r="H1344" i="4" s="1"/>
  <c r="G1343" i="4"/>
  <c r="H1343" i="4" s="1"/>
  <c r="G1334" i="4"/>
  <c r="H1334" i="4" s="1"/>
  <c r="G1333" i="4"/>
  <c r="H1333" i="4" s="1"/>
  <c r="G1332" i="4"/>
  <c r="H1332" i="4" s="1"/>
  <c r="G1331" i="4"/>
  <c r="H1331" i="4" s="1"/>
  <c r="G1318" i="4"/>
  <c r="H1318" i="4" s="1"/>
  <c r="G1317" i="4"/>
  <c r="H1317" i="4" s="1"/>
  <c r="G1302" i="4"/>
  <c r="H1302" i="4" s="1"/>
  <c r="G1301" i="4"/>
  <c r="H1301" i="4" s="1"/>
  <c r="G1300" i="4"/>
  <c r="H1300" i="4" s="1"/>
  <c r="G1299" i="4"/>
  <c r="H1299" i="4" s="1"/>
  <c r="G1288" i="4"/>
  <c r="H1288" i="4" s="1"/>
  <c r="G1287" i="4"/>
  <c r="H1287" i="4" s="1"/>
  <c r="G1280" i="4"/>
  <c r="H1280" i="4" s="1"/>
  <c r="G1279" i="4"/>
  <c r="H1279" i="4" s="1"/>
  <c r="G1270" i="4"/>
  <c r="H1270" i="4" s="1"/>
  <c r="G1269" i="4"/>
  <c r="H1269" i="4" s="1"/>
  <c r="G1268" i="4"/>
  <c r="H1268" i="4" s="1"/>
  <c r="G1267" i="4"/>
  <c r="H1267" i="4" s="1"/>
  <c r="G1254" i="4"/>
  <c r="H1254" i="4" s="1"/>
  <c r="G1253" i="4"/>
  <c r="H1253" i="4" s="1"/>
  <c r="G1252" i="4"/>
  <c r="H1252" i="4" s="1"/>
  <c r="G1251" i="4"/>
  <c r="H1251" i="4" s="1"/>
  <c r="G1238" i="4"/>
  <c r="H1238" i="4" s="1"/>
  <c r="G1237" i="4"/>
  <c r="H1237" i="4" s="1"/>
  <c r="G1224" i="4"/>
  <c r="H1224" i="4" s="1"/>
  <c r="G1223" i="4"/>
  <c r="H1223" i="4" s="1"/>
  <c r="G1214" i="4"/>
  <c r="H1214" i="4" s="1"/>
  <c r="G1213" i="4"/>
  <c r="H1213" i="4" s="1"/>
  <c r="G1212" i="4"/>
  <c r="H1212" i="4" s="1"/>
  <c r="G1211" i="4"/>
  <c r="H1211" i="4" s="1"/>
  <c r="G1210" i="4"/>
  <c r="H1210" i="4" s="1"/>
  <c r="G1209" i="4"/>
  <c r="H1209" i="4" s="1"/>
  <c r="G1202" i="4"/>
  <c r="H1202" i="4" s="1"/>
  <c r="G1201" i="4"/>
  <c r="H1201" i="4" s="1"/>
  <c r="G1200" i="4"/>
  <c r="H1200" i="4" s="1"/>
  <c r="G1199" i="4"/>
  <c r="H1199" i="4" s="1"/>
  <c r="G1186" i="4"/>
  <c r="H1186" i="4" s="1"/>
  <c r="G1185" i="4"/>
  <c r="H1185" i="4" s="1"/>
  <c r="G1184" i="4"/>
  <c r="H1184" i="4" s="1"/>
  <c r="G1183" i="4"/>
  <c r="H1183" i="4" s="1"/>
  <c r="G1170" i="4"/>
  <c r="H1170" i="4" s="1"/>
  <c r="G1158" i="4"/>
  <c r="H1158" i="4" s="1"/>
  <c r="G1142" i="4"/>
  <c r="H1142" i="4" s="1"/>
  <c r="G1141" i="4"/>
  <c r="H1141" i="4" s="1"/>
  <c r="G1126" i="4"/>
  <c r="H1126" i="4" s="1"/>
  <c r="G1125" i="4"/>
  <c r="H1125" i="4" s="1"/>
  <c r="G1110" i="4"/>
  <c r="H1110" i="4" s="1"/>
  <c r="G1109" i="4"/>
  <c r="H1109" i="4" s="1"/>
  <c r="G1108" i="4"/>
  <c r="H1108" i="4" s="1"/>
  <c r="G1107" i="4"/>
  <c r="H1107" i="4" s="1"/>
  <c r="G1094" i="4"/>
  <c r="H1094" i="4" s="1"/>
  <c r="G1093" i="4"/>
  <c r="H1093" i="4" s="1"/>
  <c r="G1092" i="4"/>
  <c r="H1092" i="4" s="1"/>
  <c r="G1091" i="4"/>
  <c r="H1091" i="4" s="1"/>
  <c r="G1074" i="4"/>
  <c r="H1074" i="4" s="1"/>
  <c r="G1073" i="4"/>
  <c r="H1073" i="4" s="1"/>
  <c r="G1058" i="4"/>
  <c r="H1058" i="4" s="1"/>
  <c r="G1057" i="4"/>
  <c r="H1057" i="4" s="1"/>
  <c r="G1056" i="4"/>
  <c r="H1056" i="4" s="1"/>
  <c r="G1055" i="4"/>
  <c r="H1055" i="4" s="1"/>
  <c r="G1042" i="4"/>
  <c r="H1042" i="4" s="1"/>
  <c r="G1041" i="4"/>
  <c r="H1041" i="4" s="1"/>
  <c r="G1028" i="4"/>
  <c r="H1028" i="4" s="1"/>
  <c r="G1027" i="4"/>
  <c r="H1027" i="4" s="1"/>
  <c r="G1014" i="4"/>
  <c r="H1014" i="4" s="1"/>
  <c r="G1013" i="4"/>
  <c r="H1013" i="4" s="1"/>
  <c r="G1012" i="4"/>
  <c r="H1012" i="4" s="1"/>
  <c r="G1011" i="4"/>
  <c r="H1011" i="4" s="1"/>
  <c r="G3094" i="4"/>
  <c r="H3094" i="4" s="1"/>
  <c r="G3093" i="4"/>
  <c r="H3093" i="4" s="1"/>
  <c r="G3092" i="4"/>
  <c r="H3092" i="4" s="1"/>
  <c r="G3091" i="4"/>
  <c r="H3091" i="4" s="1"/>
  <c r="G3082" i="4"/>
  <c r="H3082" i="4" s="1"/>
  <c r="G3081" i="4"/>
  <c r="H3081" i="4" s="1"/>
  <c r="G3080" i="4"/>
  <c r="H3080" i="4" s="1"/>
  <c r="G3079" i="4"/>
  <c r="H3079" i="4" s="1"/>
  <c r="G3062" i="4"/>
  <c r="H3062" i="4" s="1"/>
  <c r="G3061" i="4"/>
  <c r="H3061" i="4" s="1"/>
  <c r="G3060" i="4"/>
  <c r="H3060" i="4" s="1"/>
  <c r="G3059" i="4"/>
  <c r="H3059" i="4" s="1"/>
  <c r="G3042" i="4"/>
  <c r="H3042" i="4" s="1"/>
  <c r="G3041" i="4"/>
  <c r="H3041" i="4" s="1"/>
  <c r="G3040" i="4"/>
  <c r="H3040" i="4" s="1"/>
  <c r="G3039" i="4"/>
  <c r="H3039" i="4" s="1"/>
  <c r="G3038" i="4"/>
  <c r="H3038" i="4" s="1"/>
  <c r="G3037" i="4"/>
  <c r="H3037" i="4" s="1"/>
  <c r="G3036" i="4"/>
  <c r="H3036" i="4" s="1"/>
  <c r="G3035" i="4"/>
  <c r="H3035" i="4" s="1"/>
  <c r="G3026" i="4"/>
  <c r="H3026" i="4" s="1"/>
  <c r="G3025" i="4"/>
  <c r="H3025" i="4" s="1"/>
  <c r="G3024" i="4"/>
  <c r="H3024" i="4" s="1"/>
  <c r="G3023" i="4"/>
  <c r="H3023" i="4" s="1"/>
  <c r="G3022" i="4"/>
  <c r="H3022" i="4" s="1"/>
  <c r="G3021" i="4"/>
  <c r="H3021" i="4" s="1"/>
  <c r="G3010" i="4"/>
  <c r="H3010" i="4" s="1"/>
  <c r="G3009" i="4"/>
  <c r="H3009" i="4" s="1"/>
  <c r="G3008" i="4"/>
  <c r="H3008" i="4" s="1"/>
  <c r="G3007" i="4"/>
  <c r="H3007" i="4" s="1"/>
  <c r="G3006" i="4"/>
  <c r="H3006" i="4" s="1"/>
  <c r="G3005" i="4"/>
  <c r="H3005" i="4" s="1"/>
  <c r="G3004" i="4"/>
  <c r="H3004" i="4" s="1"/>
  <c r="G3003" i="4"/>
  <c r="H3003" i="4" s="1"/>
  <c r="G2993" i="4"/>
  <c r="H2993" i="4" s="1"/>
  <c r="G2992" i="4"/>
  <c r="H2992" i="4" s="1"/>
  <c r="G2991" i="4"/>
  <c r="H2991" i="4" s="1"/>
  <c r="G2990" i="4"/>
  <c r="H2990" i="4" s="1"/>
  <c r="G2989" i="4"/>
  <c r="H2989" i="4" s="1"/>
  <c r="G2988" i="4"/>
  <c r="H2988" i="4" s="1"/>
  <c r="G2987" i="4"/>
  <c r="H2987" i="4" s="1"/>
  <c r="G2973" i="4"/>
  <c r="H2973" i="4" s="1"/>
  <c r="G2972" i="4"/>
  <c r="H2972" i="4" s="1"/>
  <c r="G2971" i="4"/>
  <c r="H2971" i="4" s="1"/>
  <c r="G2960" i="4"/>
  <c r="H2960" i="4" s="1"/>
  <c r="G2959" i="4"/>
  <c r="H2959" i="4" s="1"/>
  <c r="G2958" i="4"/>
  <c r="H2958" i="4" s="1"/>
  <c r="G2957" i="4"/>
  <c r="H2957" i="4" s="1"/>
  <c r="G2948" i="4"/>
  <c r="H2948" i="4" s="1"/>
  <c r="G2947" i="4"/>
  <c r="H2947" i="4" s="1"/>
  <c r="G2924" i="4"/>
  <c r="H2924" i="4" s="1"/>
  <c r="G2923" i="4"/>
  <c r="H2923" i="4" s="1"/>
  <c r="G2900" i="4"/>
  <c r="H2900" i="4" s="1"/>
  <c r="G2899" i="4"/>
  <c r="H2899" i="4" s="1"/>
  <c r="G2882" i="4"/>
  <c r="H2882" i="4" s="1"/>
  <c r="G2881" i="4"/>
  <c r="H2881" i="4" s="1"/>
  <c r="G2880" i="4"/>
  <c r="H2880" i="4" s="1"/>
  <c r="G2879" i="4"/>
  <c r="H2879" i="4" s="1"/>
  <c r="G2878" i="4"/>
  <c r="H2878" i="4" s="1"/>
  <c r="G2877" i="4"/>
  <c r="H2877" i="4" s="1"/>
  <c r="G2876" i="4"/>
  <c r="H2876" i="4" s="1"/>
  <c r="G2875" i="4"/>
  <c r="H2875" i="4" s="1"/>
  <c r="G2858" i="4"/>
  <c r="H2858" i="4" s="1"/>
  <c r="G2857" i="4"/>
  <c r="H2857" i="4" s="1"/>
  <c r="G2856" i="4"/>
  <c r="H2856" i="4" s="1"/>
  <c r="G2855" i="4"/>
  <c r="H2855" i="4" s="1"/>
  <c r="G2826" i="4"/>
  <c r="H2826" i="4" s="1"/>
  <c r="G2825" i="4"/>
  <c r="H2825" i="4" s="1"/>
  <c r="G2824" i="4"/>
  <c r="H2824" i="4" s="1"/>
  <c r="G2823" i="4"/>
  <c r="H2823" i="4" s="1"/>
  <c r="G2802" i="4"/>
  <c r="H2802" i="4" s="1"/>
  <c r="G2801" i="4"/>
  <c r="H2801" i="4" s="1"/>
  <c r="G2800" i="4"/>
  <c r="H2800" i="4" s="1"/>
  <c r="G2799" i="4"/>
  <c r="H2799" i="4" s="1"/>
  <c r="G2798" i="4"/>
  <c r="H2798" i="4" s="1"/>
  <c r="G2797" i="4"/>
  <c r="H2797" i="4" s="1"/>
  <c r="G2796" i="4"/>
  <c r="H2796" i="4" s="1"/>
  <c r="G2795" i="4"/>
  <c r="H2795" i="4" s="1"/>
  <c r="G2755" i="4"/>
  <c r="H2755" i="4" s="1"/>
  <c r="G2754" i="4"/>
  <c r="H2754" i="4" s="1"/>
  <c r="G2753" i="4"/>
  <c r="H2753" i="4" s="1"/>
  <c r="G2752" i="4"/>
  <c r="H2752" i="4" s="1"/>
  <c r="G2751" i="4"/>
  <c r="H2751" i="4" s="1"/>
  <c r="G2750" i="4"/>
  <c r="H2750" i="4" s="1"/>
  <c r="G2749" i="4"/>
  <c r="H2749" i="4" s="1"/>
  <c r="G2748" i="4"/>
  <c r="H2748" i="4" s="1"/>
  <c r="G2747" i="4"/>
  <c r="H2747" i="4" s="1"/>
  <c r="G2746" i="4"/>
  <c r="H2746" i="4" s="1"/>
  <c r="G2745" i="4"/>
  <c r="H2745" i="4" s="1"/>
  <c r="G2744" i="4"/>
  <c r="H2744" i="4" s="1"/>
  <c r="G2743" i="4"/>
  <c r="H2743" i="4" s="1"/>
  <c r="G2742" i="4"/>
  <c r="H2742" i="4" s="1"/>
  <c r="G2741" i="4"/>
  <c r="H2741" i="4" s="1"/>
  <c r="G2740" i="4"/>
  <c r="H2740" i="4" s="1"/>
  <c r="G2739" i="4"/>
  <c r="H2739" i="4" s="1"/>
  <c r="G2738" i="4"/>
  <c r="H2738" i="4" s="1"/>
  <c r="G2737" i="4"/>
  <c r="H2737" i="4" s="1"/>
  <c r="G2736" i="4"/>
  <c r="H2736" i="4" s="1"/>
  <c r="G2735" i="4"/>
  <c r="H2735" i="4" s="1"/>
  <c r="G1443" i="4"/>
  <c r="H1443" i="4" s="1"/>
  <c r="G1438" i="4"/>
  <c r="H1438" i="4" s="1"/>
  <c r="G1437" i="4"/>
  <c r="H1437" i="4" s="1"/>
  <c r="G1426" i="4"/>
  <c r="H1426" i="4" s="1"/>
  <c r="G1425" i="4"/>
  <c r="H1425" i="4" s="1"/>
  <c r="G1414" i="4"/>
  <c r="H1414" i="4" s="1"/>
  <c r="G1406" i="4"/>
  <c r="H1406" i="4" s="1"/>
  <c r="G1405" i="4"/>
  <c r="H1405" i="4" s="1"/>
  <c r="G1394" i="4"/>
  <c r="H1394" i="4" s="1"/>
  <c r="G1393" i="4"/>
  <c r="H1393" i="4" s="1"/>
  <c r="G1392" i="4"/>
  <c r="H1392" i="4" s="1"/>
  <c r="G1391" i="4"/>
  <c r="H1391" i="4" s="1"/>
  <c r="G1380" i="4"/>
  <c r="H1380" i="4" s="1"/>
  <c r="G1379" i="4"/>
  <c r="H1379" i="4" s="1"/>
  <c r="G1372" i="4"/>
  <c r="H1372" i="4" s="1"/>
  <c r="G1371" i="4"/>
  <c r="H1371" i="4" s="1"/>
  <c r="G1370" i="4"/>
  <c r="H1370" i="4" s="1"/>
  <c r="G1369" i="4"/>
  <c r="H1369" i="4" s="1"/>
  <c r="G1368" i="4"/>
  <c r="H1368" i="4" s="1"/>
  <c r="G1367" i="4"/>
  <c r="H1367" i="4" s="1"/>
  <c r="G1358" i="4"/>
  <c r="H1358" i="4" s="1"/>
  <c r="G1357" i="4"/>
  <c r="H1357" i="4" s="1"/>
  <c r="G1356" i="4"/>
  <c r="H1356" i="4" s="1"/>
  <c r="G1355" i="4"/>
  <c r="H1355" i="4" s="1"/>
  <c r="G1354" i="4"/>
  <c r="H1354" i="4" s="1"/>
  <c r="G1353" i="4"/>
  <c r="H1353" i="4" s="1"/>
  <c r="G1352" i="4"/>
  <c r="H1352" i="4" s="1"/>
  <c r="G1351" i="4"/>
  <c r="H1351" i="4" s="1"/>
  <c r="G1342" i="4"/>
  <c r="H1342" i="4" s="1"/>
  <c r="G1341" i="4"/>
  <c r="H1341" i="4" s="1"/>
  <c r="G1330" i="4"/>
  <c r="H1330" i="4" s="1"/>
  <c r="G1329" i="4"/>
  <c r="H1329" i="4" s="1"/>
  <c r="G1328" i="4"/>
  <c r="H1328" i="4" s="1"/>
  <c r="G1327" i="4"/>
  <c r="H1327" i="4" s="1"/>
  <c r="G1316" i="4"/>
  <c r="H1316" i="4" s="1"/>
  <c r="G1315" i="4"/>
  <c r="H1315" i="4" s="1"/>
  <c r="G1298" i="4"/>
  <c r="H1298" i="4" s="1"/>
  <c r="G1286" i="4"/>
  <c r="H1286" i="4" s="1"/>
  <c r="G1285" i="4"/>
  <c r="H1285" i="4" s="1"/>
  <c r="G1284" i="4"/>
  <c r="H1284" i="4" s="1"/>
  <c r="G1283" i="4"/>
  <c r="H1283" i="4" s="1"/>
  <c r="G1278" i="4"/>
  <c r="H1278" i="4" s="1"/>
  <c r="G1277" i="4"/>
  <c r="H1277" i="4" s="1"/>
  <c r="G1276" i="4"/>
  <c r="H1276" i="4" s="1"/>
  <c r="G1275" i="4"/>
  <c r="H1275" i="4" s="1"/>
  <c r="G1274" i="4"/>
  <c r="H1274" i="4" s="1"/>
  <c r="G1266" i="4"/>
  <c r="H1266" i="4" s="1"/>
  <c r="G1265" i="4"/>
  <c r="H1265" i="4" s="1"/>
  <c r="G1264" i="4"/>
  <c r="H1264" i="4" s="1"/>
  <c r="G1263" i="4"/>
  <c r="H1263" i="4" s="1"/>
  <c r="G1250" i="4"/>
  <c r="H1250" i="4" s="1"/>
  <c r="G1249" i="4"/>
  <c r="H1249" i="4" s="1"/>
  <c r="G1236" i="4"/>
  <c r="H1236" i="4" s="1"/>
  <c r="G1235" i="4"/>
  <c r="H1235" i="4" s="1"/>
  <c r="G1222" i="4"/>
  <c r="H1222" i="4" s="1"/>
  <c r="G1221" i="4"/>
  <c r="H1221" i="4" s="1"/>
  <c r="G1220" i="4"/>
  <c r="H1220" i="4" s="1"/>
  <c r="G1219" i="4"/>
  <c r="H1219" i="4" s="1"/>
  <c r="G1208" i="4"/>
  <c r="H1208" i="4" s="1"/>
  <c r="G1207" i="4"/>
  <c r="H1207" i="4" s="1"/>
  <c r="G1198" i="4"/>
  <c r="H1198" i="4" s="1"/>
  <c r="G1197" i="4"/>
  <c r="H1197" i="4" s="1"/>
  <c r="G1196" i="4"/>
  <c r="H1196" i="4" s="1"/>
  <c r="G1195" i="4"/>
  <c r="H1195" i="4" s="1"/>
  <c r="G1194" i="4"/>
  <c r="H1194" i="4" s="1"/>
  <c r="G1193" i="4"/>
  <c r="H1193" i="4" s="1"/>
  <c r="G1192" i="4"/>
  <c r="H1192" i="4" s="1"/>
  <c r="G1191" i="4"/>
  <c r="H1191" i="4" s="1"/>
  <c r="G1182" i="4"/>
  <c r="H1182" i="4" s="1"/>
  <c r="G1181" i="4"/>
  <c r="H1181" i="4" s="1"/>
  <c r="G1180" i="4"/>
  <c r="H1180" i="4" s="1"/>
  <c r="G1179" i="4"/>
  <c r="H1179" i="4" s="1"/>
  <c r="G1178" i="4"/>
  <c r="H1178" i="4" s="1"/>
  <c r="G1177" i="4"/>
  <c r="H1177" i="4" s="1"/>
  <c r="G1176" i="4"/>
  <c r="H1176" i="4" s="1"/>
  <c r="G1175" i="4"/>
  <c r="H1175" i="4" s="1"/>
  <c r="G1169" i="4"/>
  <c r="H1169" i="4" s="1"/>
  <c r="G1168" i="4"/>
  <c r="H1168" i="4" s="1"/>
  <c r="G1167" i="4"/>
  <c r="H1167" i="4" s="1"/>
  <c r="G1157" i="4"/>
  <c r="H1157" i="4" s="1"/>
  <c r="G1156" i="4"/>
  <c r="H1156" i="4" s="1"/>
  <c r="G1155" i="4"/>
  <c r="H1155" i="4" s="1"/>
  <c r="G1140" i="4"/>
  <c r="H1140" i="4" s="1"/>
  <c r="G1139" i="4"/>
  <c r="H1139" i="4" s="1"/>
  <c r="G1124" i="4"/>
  <c r="H1124" i="4" s="1"/>
  <c r="G1123" i="4"/>
  <c r="H1123" i="4" s="1"/>
  <c r="G1106" i="4"/>
  <c r="H1106" i="4" s="1"/>
  <c r="G1105" i="4"/>
  <c r="H1105" i="4" s="1"/>
  <c r="G1104" i="4"/>
  <c r="H1104" i="4" s="1"/>
  <c r="G1103" i="4"/>
  <c r="H1103" i="4" s="1"/>
  <c r="G1090" i="4"/>
  <c r="H1090" i="4" s="1"/>
  <c r="G1089" i="4"/>
  <c r="H1089" i="4" s="1"/>
  <c r="G1088" i="4"/>
  <c r="H1088" i="4" s="1"/>
  <c r="G1087" i="4"/>
  <c r="H1087" i="4" s="1"/>
  <c r="G1072" i="4"/>
  <c r="H1072" i="4" s="1"/>
  <c r="G1071" i="4"/>
  <c r="H1071" i="4" s="1"/>
  <c r="G1054" i="4"/>
  <c r="H1054" i="4" s="1"/>
  <c r="G1053" i="4"/>
  <c r="H1053" i="4" s="1"/>
  <c r="G1052" i="4"/>
  <c r="H1052" i="4" s="1"/>
  <c r="G1051" i="4"/>
  <c r="H1051" i="4" s="1"/>
  <c r="G1050" i="4"/>
  <c r="H1050" i="4" s="1"/>
  <c r="G1049" i="4"/>
  <c r="H1049" i="4" s="1"/>
  <c r="G1048" i="4"/>
  <c r="H1048" i="4" s="1"/>
  <c r="G1047" i="4"/>
  <c r="H1047" i="4" s="1"/>
  <c r="G1040" i="4"/>
  <c r="H1040" i="4" s="1"/>
  <c r="G1039" i="4"/>
  <c r="H1039" i="4" s="1"/>
  <c r="G1026" i="4"/>
  <c r="H1026" i="4" s="1"/>
  <c r="G1025" i="4"/>
  <c r="H1025" i="4" s="1"/>
  <c r="G1024" i="4"/>
  <c r="H1024" i="4" s="1"/>
  <c r="G1023" i="4"/>
  <c r="H1023" i="4" s="1"/>
  <c r="G1010" i="4"/>
  <c r="H1010" i="4" s="1"/>
  <c r="G1009" i="4"/>
  <c r="H1009" i="4" s="1"/>
  <c r="G1008" i="4"/>
  <c r="H1008" i="4" s="1"/>
  <c r="G1007" i="4"/>
  <c r="H1007" i="4" s="1"/>
  <c r="G3090" i="4"/>
  <c r="H3090" i="4" s="1"/>
  <c r="G3089" i="4"/>
  <c r="H3089" i="4" s="1"/>
  <c r="G3088" i="4"/>
  <c r="H3088" i="4" s="1"/>
  <c r="G3087" i="4"/>
  <c r="H3087" i="4" s="1"/>
  <c r="G3086" i="4"/>
  <c r="H3086" i="4" s="1"/>
  <c r="G3078" i="4"/>
  <c r="H3078" i="4" s="1"/>
  <c r="G3077" i="4"/>
  <c r="H3077" i="4" s="1"/>
  <c r="G3076" i="4"/>
  <c r="H3076" i="4" s="1"/>
  <c r="G3075" i="4"/>
  <c r="H3075" i="4" s="1"/>
  <c r="G3058" i="4"/>
  <c r="H3058" i="4" s="1"/>
  <c r="G3057" i="4"/>
  <c r="H3057" i="4" s="1"/>
  <c r="G3056" i="4"/>
  <c r="H3056" i="4" s="1"/>
  <c r="G3055" i="4"/>
  <c r="H3055" i="4" s="1"/>
  <c r="G3054" i="4"/>
  <c r="H3054" i="4" s="1"/>
  <c r="G3053" i="4"/>
  <c r="H3053" i="4" s="1"/>
  <c r="G3052" i="4"/>
  <c r="H3052" i="4" s="1"/>
  <c r="G3051" i="4"/>
  <c r="H3051" i="4" s="1"/>
  <c r="G3034" i="4"/>
  <c r="H3034" i="4" s="1"/>
  <c r="G3020" i="4"/>
  <c r="H3020" i="4" s="1"/>
  <c r="G3019" i="4"/>
  <c r="H3019" i="4" s="1"/>
  <c r="G3002" i="4"/>
  <c r="H3002" i="4" s="1"/>
  <c r="G3001" i="4"/>
  <c r="H3001" i="4" s="1"/>
  <c r="G3000" i="4"/>
  <c r="H3000" i="4" s="1"/>
  <c r="G2999" i="4"/>
  <c r="H2999" i="4" s="1"/>
  <c r="G2986" i="4"/>
  <c r="H2986" i="4" s="1"/>
  <c r="G2985" i="4"/>
  <c r="H2985" i="4" s="1"/>
  <c r="G2984" i="4"/>
  <c r="H2984" i="4" s="1"/>
  <c r="G2983" i="4"/>
  <c r="H2983" i="4" s="1"/>
  <c r="G2970" i="4"/>
  <c r="H2970" i="4" s="1"/>
  <c r="G2969" i="4"/>
  <c r="H2969" i="4" s="1"/>
  <c r="G2968" i="4"/>
  <c r="H2968" i="4" s="1"/>
  <c r="G2967" i="4"/>
  <c r="H2967" i="4" s="1"/>
  <c r="G2956" i="4"/>
  <c r="H2956" i="4" s="1"/>
  <c r="G2955" i="4"/>
  <c r="H2955" i="4" s="1"/>
  <c r="G2946" i="4"/>
  <c r="H2946" i="4" s="1"/>
  <c r="G2945" i="4"/>
  <c r="H2945" i="4" s="1"/>
  <c r="G2944" i="4"/>
  <c r="H2944" i="4" s="1"/>
  <c r="G2943" i="4"/>
  <c r="H2943" i="4" s="1"/>
  <c r="G2942" i="4"/>
  <c r="H2942" i="4" s="1"/>
  <c r="G2941" i="4"/>
  <c r="H2941" i="4" s="1"/>
  <c r="G2940" i="4"/>
  <c r="H2940" i="4" s="1"/>
  <c r="G2939" i="4"/>
  <c r="H2939" i="4" s="1"/>
  <c r="G2922" i="4"/>
  <c r="H2922" i="4" s="1"/>
  <c r="G2921" i="4"/>
  <c r="H2921" i="4" s="1"/>
  <c r="G2920" i="4"/>
  <c r="H2920" i="4" s="1"/>
  <c r="G2919" i="4"/>
  <c r="H2919" i="4" s="1"/>
  <c r="G2898" i="4"/>
  <c r="H2898" i="4" s="1"/>
  <c r="G2897" i="4"/>
  <c r="H2897" i="4" s="1"/>
  <c r="G2896" i="4"/>
  <c r="H2896" i="4" s="1"/>
  <c r="G2895" i="4"/>
  <c r="H2895" i="4" s="1"/>
  <c r="G2894" i="4"/>
  <c r="H2894" i="4" s="1"/>
  <c r="G2893" i="4"/>
  <c r="H2893" i="4" s="1"/>
  <c r="G2892" i="4"/>
  <c r="H2892" i="4" s="1"/>
  <c r="G2891" i="4"/>
  <c r="H2891" i="4" s="1"/>
  <c r="G2874" i="4"/>
  <c r="H2874" i="4" s="1"/>
  <c r="G2873" i="4"/>
  <c r="H2873" i="4" s="1"/>
  <c r="G2872" i="4"/>
  <c r="H2872" i="4" s="1"/>
  <c r="G2871" i="4"/>
  <c r="H2871" i="4" s="1"/>
  <c r="G2870" i="4"/>
  <c r="H2870" i="4" s="1"/>
  <c r="G2869" i="4"/>
  <c r="H2869" i="4" s="1"/>
  <c r="G2868" i="4"/>
  <c r="H2868" i="4" s="1"/>
  <c r="G2867" i="4"/>
  <c r="H2867" i="4" s="1"/>
  <c r="G2854" i="4"/>
  <c r="H2854" i="4" s="1"/>
  <c r="G2853" i="4"/>
  <c r="H2853" i="4" s="1"/>
  <c r="G2852" i="4"/>
  <c r="H2852" i="4" s="1"/>
  <c r="G2851" i="4"/>
  <c r="H2851" i="4" s="1"/>
  <c r="G2850" i="4"/>
  <c r="H2850" i="4" s="1"/>
  <c r="G2849" i="4"/>
  <c r="H2849" i="4" s="1"/>
  <c r="G2848" i="4"/>
  <c r="H2848" i="4" s="1"/>
  <c r="G2847" i="4"/>
  <c r="H2847" i="4" s="1"/>
  <c r="G2846" i="4"/>
  <c r="H2846" i="4" s="1"/>
  <c r="G2845" i="4"/>
  <c r="H2845" i="4" s="1"/>
  <c r="G2844" i="4"/>
  <c r="H2844" i="4" s="1"/>
  <c r="G2843" i="4"/>
  <c r="H2843" i="4" s="1"/>
  <c r="G2842" i="4"/>
  <c r="H2842" i="4" s="1"/>
  <c r="G2841" i="4"/>
  <c r="H2841" i="4" s="1"/>
  <c r="G2840" i="4"/>
  <c r="H2840" i="4" s="1"/>
  <c r="G2839" i="4"/>
  <c r="H2839" i="4" s="1"/>
  <c r="G2822" i="4"/>
  <c r="H2822" i="4" s="1"/>
  <c r="G2821" i="4"/>
  <c r="H2821" i="4" s="1"/>
  <c r="G2820" i="4"/>
  <c r="H2820" i="4" s="1"/>
  <c r="G2819" i="4"/>
  <c r="H2819" i="4" s="1"/>
  <c r="G2794" i="4"/>
  <c r="H2794" i="4" s="1"/>
  <c r="G2793" i="4"/>
  <c r="H2793" i="4" s="1"/>
  <c r="G2792" i="4"/>
  <c r="H2792" i="4" s="1"/>
  <c r="G2791" i="4"/>
  <c r="H2791" i="4" s="1"/>
  <c r="G2724" i="4"/>
  <c r="H2724" i="4" s="1"/>
  <c r="G2723" i="4"/>
  <c r="H2723" i="4" s="1"/>
  <c r="G2722" i="4"/>
  <c r="H2722" i="4" s="1"/>
  <c r="G2721" i="4"/>
  <c r="H2721" i="4" s="1"/>
  <c r="G2720" i="4"/>
  <c r="H2720" i="4" s="1"/>
  <c r="G2719" i="4"/>
  <c r="H2719" i="4" s="1"/>
  <c r="G2718" i="4"/>
  <c r="H2718" i="4" s="1"/>
  <c r="G2717" i="4"/>
  <c r="H2717" i="4" s="1"/>
  <c r="G2716" i="4"/>
  <c r="H2716" i="4" s="1"/>
  <c r="G2715" i="4"/>
  <c r="H2715" i="4" s="1"/>
  <c r="G2714" i="4"/>
  <c r="H2714" i="4" s="1"/>
  <c r="G2713" i="4"/>
  <c r="H2713" i="4" s="1"/>
  <c r="G2712" i="4"/>
  <c r="H2712" i="4" s="1"/>
  <c r="G2711" i="4"/>
  <c r="H2711" i="4" s="1"/>
  <c r="G2710" i="4"/>
  <c r="H2710" i="4" s="1"/>
  <c r="G2709" i="4"/>
  <c r="H2709" i="4" s="1"/>
  <c r="G2708" i="4"/>
  <c r="H2708" i="4" s="1"/>
  <c r="G2707" i="4"/>
  <c r="H2707" i="4" s="1"/>
  <c r="G2706" i="4"/>
  <c r="H2706" i="4" s="1"/>
  <c r="G2705" i="4"/>
  <c r="H2705" i="4" s="1"/>
  <c r="G2704" i="4"/>
  <c r="H2704" i="4" s="1"/>
  <c r="G2703" i="4"/>
  <c r="H2703" i="4" s="1"/>
  <c r="G2702" i="4"/>
  <c r="H2702" i="4" s="1"/>
  <c r="G2701" i="4"/>
  <c r="H2701" i="4" s="1"/>
  <c r="G2700" i="4"/>
  <c r="H2700" i="4" s="1"/>
  <c r="G2699" i="4"/>
  <c r="H2699" i="4" s="1"/>
  <c r="G2698" i="4"/>
  <c r="H2698" i="4" s="1"/>
  <c r="G2697" i="4"/>
  <c r="H2697" i="4" s="1"/>
  <c r="G2696" i="4"/>
  <c r="H2696" i="4" s="1"/>
  <c r="G2695" i="4"/>
  <c r="H2695" i="4" s="1"/>
  <c r="G2694" i="4"/>
  <c r="H2694" i="4" s="1"/>
  <c r="G4007" i="4"/>
  <c r="H4007" i="4" s="1"/>
  <c r="G4006" i="4"/>
  <c r="H4006" i="4" s="1"/>
  <c r="G4005" i="4"/>
  <c r="H4005" i="4" s="1"/>
  <c r="G4004" i="4"/>
  <c r="H4004" i="4" s="1"/>
  <c r="G4003" i="4"/>
  <c r="H4003" i="4" s="1"/>
  <c r="G4002" i="4"/>
  <c r="H4002" i="4" s="1"/>
  <c r="G4001" i="4"/>
  <c r="H4001" i="4" s="1"/>
  <c r="G4000" i="4"/>
  <c r="H4000" i="4" s="1"/>
  <c r="G3999" i="4"/>
  <c r="H3999" i="4" s="1"/>
  <c r="G3998" i="4"/>
  <c r="H3998" i="4" s="1"/>
  <c r="G3997" i="4"/>
  <c r="H3997" i="4" s="1"/>
  <c r="G3996" i="4"/>
  <c r="H3996" i="4" s="1"/>
  <c r="G3995" i="4"/>
  <c r="H3995" i="4" s="1"/>
  <c r="G3994" i="4"/>
  <c r="H3994" i="4" s="1"/>
  <c r="G3993" i="4"/>
  <c r="H3993" i="4" s="1"/>
  <c r="G3992" i="4"/>
  <c r="H3992" i="4" s="1"/>
  <c r="G3991" i="4"/>
  <c r="H3991" i="4" s="1"/>
  <c r="G3990" i="4"/>
  <c r="H3990" i="4" s="1"/>
  <c r="G3989" i="4"/>
  <c r="H3989" i="4" s="1"/>
  <c r="G3988" i="4"/>
  <c r="H3988" i="4" s="1"/>
  <c r="G3987" i="4"/>
  <c r="H3987" i="4" s="1"/>
  <c r="G3986" i="4"/>
  <c r="H3986" i="4" s="1"/>
  <c r="G3985" i="4"/>
  <c r="H3985" i="4" s="1"/>
  <c r="G3984" i="4"/>
  <c r="H3984" i="4" s="1"/>
  <c r="G3983" i="4"/>
  <c r="H3983" i="4" s="1"/>
  <c r="G3982" i="4"/>
  <c r="H3982" i="4" s="1"/>
  <c r="G3981" i="4"/>
  <c r="H3981" i="4" s="1"/>
  <c r="G3980" i="4"/>
  <c r="H3980" i="4" s="1"/>
  <c r="G3979" i="4"/>
  <c r="H3979" i="4" s="1"/>
  <c r="G3978" i="4"/>
  <c r="H3978" i="4" s="1"/>
  <c r="G3977" i="4"/>
  <c r="H3977" i="4" s="1"/>
  <c r="G3976" i="4"/>
  <c r="H3976" i="4" s="1"/>
  <c r="G3975" i="4"/>
  <c r="H3975" i="4" s="1"/>
  <c r="G3974" i="4"/>
  <c r="H3974" i="4" s="1"/>
  <c r="G3973" i="4"/>
  <c r="H3973" i="4" s="1"/>
  <c r="G3972" i="4"/>
  <c r="H3972" i="4" s="1"/>
  <c r="G3971" i="4"/>
  <c r="H3971" i="4" s="1"/>
  <c r="G3970" i="4"/>
  <c r="H3970" i="4" s="1"/>
  <c r="G3969" i="4"/>
  <c r="H3969" i="4" s="1"/>
  <c r="G3968" i="4"/>
  <c r="H3968" i="4" s="1"/>
  <c r="G3967" i="4"/>
  <c r="H3967" i="4" s="1"/>
  <c r="G3966" i="4"/>
  <c r="H3966" i="4" s="1"/>
  <c r="G3965" i="4"/>
  <c r="H3965" i="4" s="1"/>
  <c r="G3964" i="4"/>
  <c r="H3964" i="4" s="1"/>
  <c r="G3963" i="4"/>
  <c r="H3963" i="4" s="1"/>
  <c r="G3962" i="4"/>
  <c r="H3962" i="4" s="1"/>
  <c r="G3961" i="4"/>
  <c r="H3961" i="4" s="1"/>
  <c r="G3960" i="4"/>
  <c r="H3960" i="4" s="1"/>
  <c r="G3959" i="4"/>
  <c r="H3959" i="4" s="1"/>
  <c r="G3958" i="4"/>
  <c r="H3958" i="4" s="1"/>
  <c r="G3957" i="4"/>
  <c r="H3957" i="4" s="1"/>
  <c r="G3956" i="4"/>
  <c r="H3956" i="4" s="1"/>
  <c r="G3955" i="4"/>
  <c r="H3955" i="4" s="1"/>
  <c r="G3954" i="4"/>
  <c r="H3954" i="4" s="1"/>
  <c r="G3953" i="4"/>
  <c r="H3953" i="4" s="1"/>
  <c r="G3952" i="4"/>
  <c r="H3952" i="4" s="1"/>
  <c r="G3951" i="4"/>
  <c r="H3951" i="4" s="1"/>
  <c r="G3950" i="4"/>
  <c r="H3950" i="4" s="1"/>
  <c r="G3949" i="4"/>
  <c r="H3949" i="4" s="1"/>
  <c r="G3948" i="4"/>
  <c r="H3948" i="4" s="1"/>
  <c r="G3947" i="4"/>
  <c r="H3947" i="4" s="1"/>
  <c r="G3946" i="4"/>
  <c r="H3946" i="4" s="1"/>
  <c r="G3945" i="4"/>
  <c r="H3945" i="4" s="1"/>
  <c r="G3944" i="4"/>
  <c r="H3944" i="4" s="1"/>
  <c r="G3943" i="4"/>
  <c r="H3943" i="4" s="1"/>
  <c r="G3942" i="4"/>
  <c r="H3942" i="4" s="1"/>
  <c r="G3941" i="4"/>
  <c r="H3941" i="4" s="1"/>
  <c r="G3940" i="4"/>
  <c r="H3940" i="4" s="1"/>
  <c r="G3939" i="4"/>
  <c r="H3939" i="4" s="1"/>
  <c r="G3938" i="4"/>
  <c r="H3938" i="4" s="1"/>
  <c r="G3937" i="4"/>
  <c r="H3937" i="4" s="1"/>
  <c r="G3936" i="4"/>
  <c r="H3936" i="4" s="1"/>
  <c r="G3935" i="4"/>
  <c r="H3935" i="4" s="1"/>
  <c r="G3934" i="4"/>
  <c r="H3934" i="4" s="1"/>
  <c r="G3933" i="4"/>
  <c r="H3933" i="4" s="1"/>
  <c r="G3932" i="4"/>
  <c r="H3932" i="4" s="1"/>
  <c r="G3931" i="4"/>
  <c r="H3931" i="4" s="1"/>
  <c r="G3930" i="4"/>
  <c r="H3930" i="4" s="1"/>
  <c r="G3929" i="4"/>
  <c r="H3929" i="4" s="1"/>
  <c r="G3928" i="4"/>
  <c r="H3928" i="4" s="1"/>
  <c r="G3927" i="4"/>
  <c r="H3927" i="4" s="1"/>
  <c r="G3926" i="4"/>
  <c r="H3926" i="4" s="1"/>
  <c r="G3925" i="4"/>
  <c r="H3925" i="4" s="1"/>
  <c r="G3924" i="4"/>
  <c r="H3924" i="4" s="1"/>
  <c r="G3923" i="4"/>
  <c r="H3923" i="4" s="1"/>
  <c r="G3922" i="4"/>
  <c r="H3922" i="4" s="1"/>
  <c r="G3921" i="4"/>
  <c r="H3921" i="4" s="1"/>
  <c r="G3920" i="4"/>
  <c r="H3920" i="4" s="1"/>
  <c r="G3919" i="4"/>
  <c r="H3919" i="4" s="1"/>
  <c r="G3918" i="4"/>
  <c r="H3918" i="4" s="1"/>
  <c r="G3917" i="4"/>
  <c r="H3917" i="4" s="1"/>
  <c r="G3916" i="4"/>
  <c r="H3916" i="4" s="1"/>
  <c r="G3915" i="4"/>
  <c r="H3915" i="4" s="1"/>
  <c r="G3914" i="4"/>
  <c r="H3914" i="4" s="1"/>
  <c r="G3913" i="4"/>
  <c r="H3913" i="4" s="1"/>
  <c r="G3912" i="4"/>
  <c r="H3912" i="4" s="1"/>
  <c r="G3911" i="4"/>
  <c r="H3911" i="4" s="1"/>
  <c r="G3910" i="4"/>
  <c r="H3910" i="4" s="1"/>
  <c r="G3909" i="4"/>
  <c r="H3909" i="4" s="1"/>
  <c r="G3908" i="4"/>
  <c r="H3908" i="4" s="1"/>
  <c r="G3907" i="4"/>
  <c r="H3907" i="4" s="1"/>
  <c r="G3906" i="4"/>
  <c r="H3906" i="4" s="1"/>
  <c r="G3905" i="4"/>
  <c r="H3905" i="4" s="1"/>
  <c r="G3904" i="4"/>
  <c r="H3904" i="4" s="1"/>
  <c r="G3903" i="4"/>
  <c r="H3903" i="4" s="1"/>
  <c r="G3902" i="4"/>
  <c r="H3902" i="4" s="1"/>
  <c r="G3901" i="4"/>
  <c r="H3901" i="4" s="1"/>
  <c r="G3900" i="4"/>
  <c r="H3900" i="4" s="1"/>
  <c r="G3899" i="4"/>
  <c r="H3899" i="4" s="1"/>
  <c r="G3898" i="4"/>
  <c r="H3898" i="4" s="1"/>
  <c r="G3897" i="4"/>
  <c r="H3897" i="4" s="1"/>
  <c r="G3896" i="4"/>
  <c r="H3896" i="4" s="1"/>
  <c r="G3895" i="4"/>
  <c r="H3895" i="4" s="1"/>
  <c r="G3894" i="4"/>
  <c r="H3894" i="4" s="1"/>
  <c r="G3893" i="4"/>
  <c r="H3893" i="4" s="1"/>
  <c r="G3892" i="4"/>
  <c r="H3892" i="4" s="1"/>
  <c r="G3891" i="4"/>
  <c r="H3891" i="4" s="1"/>
  <c r="G3890" i="4"/>
  <c r="H3890" i="4" s="1"/>
  <c r="G3889" i="4"/>
  <c r="H3889" i="4" s="1"/>
  <c r="G3888" i="4"/>
  <c r="H3888" i="4" s="1"/>
  <c r="G3887" i="4"/>
  <c r="H3887" i="4" s="1"/>
  <c r="G3886" i="4"/>
  <c r="H3886" i="4" s="1"/>
  <c r="G3885" i="4"/>
  <c r="H3885" i="4" s="1"/>
  <c r="G3884" i="4"/>
  <c r="H3884" i="4" s="1"/>
  <c r="G3883" i="4"/>
  <c r="H3883" i="4" s="1"/>
  <c r="G3882" i="4"/>
  <c r="H3882" i="4" s="1"/>
  <c r="G3881" i="4"/>
  <c r="H3881" i="4" s="1"/>
  <c r="G3880" i="4"/>
  <c r="H3880" i="4" s="1"/>
  <c r="G3879" i="4"/>
  <c r="H3879" i="4" s="1"/>
  <c r="G3878" i="4"/>
  <c r="H3878" i="4" s="1"/>
  <c r="G3877" i="4"/>
  <c r="H3877" i="4" s="1"/>
  <c r="G3876" i="4"/>
  <c r="H3876" i="4" s="1"/>
  <c r="G3875" i="4"/>
  <c r="H3875" i="4" s="1"/>
  <c r="G3874" i="4"/>
  <c r="H3874" i="4" s="1"/>
  <c r="G3873" i="4"/>
  <c r="H3873" i="4" s="1"/>
  <c r="G3872" i="4"/>
  <c r="H3872" i="4" s="1"/>
  <c r="G3871" i="4"/>
  <c r="H3871" i="4" s="1"/>
  <c r="G3870" i="4"/>
  <c r="H3870" i="4" s="1"/>
  <c r="G3869" i="4"/>
  <c r="H3869" i="4" s="1"/>
  <c r="G3868" i="4"/>
  <c r="H3868" i="4" s="1"/>
  <c r="G3867" i="4"/>
  <c r="H3867" i="4" s="1"/>
  <c r="G3866" i="4"/>
  <c r="H3866" i="4" s="1"/>
  <c r="G3865" i="4"/>
  <c r="H3865" i="4" s="1"/>
  <c r="G3864" i="4"/>
  <c r="H3864" i="4" s="1"/>
  <c r="G3863" i="4"/>
  <c r="H3863" i="4" s="1"/>
  <c r="G3862" i="4"/>
  <c r="H3862" i="4" s="1"/>
  <c r="G3861" i="4"/>
  <c r="H3861" i="4" s="1"/>
  <c r="G3860" i="4"/>
  <c r="H3860" i="4" s="1"/>
  <c r="G3859" i="4"/>
  <c r="H3859" i="4" s="1"/>
  <c r="G3858" i="4"/>
  <c r="H3858" i="4" s="1"/>
  <c r="G3857" i="4"/>
  <c r="H3857" i="4" s="1"/>
  <c r="G3856" i="4"/>
  <c r="H3856" i="4" s="1"/>
  <c r="G3855" i="4"/>
  <c r="H3855" i="4" s="1"/>
  <c r="G3854" i="4"/>
  <c r="H3854" i="4" s="1"/>
  <c r="G3853" i="4"/>
  <c r="H3853" i="4" s="1"/>
  <c r="G3852" i="4"/>
  <c r="H3852" i="4" s="1"/>
  <c r="G3851" i="4"/>
  <c r="H3851" i="4" s="1"/>
  <c r="G3850" i="4"/>
  <c r="H3850" i="4" s="1"/>
  <c r="G3849" i="4"/>
  <c r="H3849" i="4" s="1"/>
  <c r="G3848" i="4"/>
  <c r="H3848" i="4" s="1"/>
  <c r="G3847" i="4"/>
  <c r="H3847" i="4" s="1"/>
  <c r="G3846" i="4"/>
  <c r="H3846" i="4" s="1"/>
  <c r="G3845" i="4"/>
  <c r="H3845" i="4" s="1"/>
  <c r="G3844" i="4"/>
  <c r="H3844" i="4" s="1"/>
  <c r="G3843" i="4"/>
  <c r="H3843" i="4" s="1"/>
  <c r="G3842" i="4"/>
  <c r="H3842" i="4" s="1"/>
  <c r="G3841" i="4"/>
  <c r="H3841" i="4" s="1"/>
  <c r="G3840" i="4"/>
  <c r="H3840" i="4" s="1"/>
  <c r="G3839" i="4"/>
  <c r="H3839" i="4" s="1"/>
  <c r="G3838" i="4"/>
  <c r="H3838" i="4" s="1"/>
  <c r="G2734" i="4"/>
  <c r="H2734" i="4" s="1"/>
  <c r="G2733" i="4"/>
  <c r="H2733" i="4" s="1"/>
  <c r="G2732" i="4"/>
  <c r="H2732" i="4" s="1"/>
  <c r="G2731" i="4"/>
  <c r="H2731" i="4" s="1"/>
  <c r="G2730" i="4"/>
  <c r="H2730" i="4" s="1"/>
  <c r="G2729" i="4"/>
  <c r="H2729" i="4" s="1"/>
  <c r="G2728" i="4"/>
  <c r="H2728" i="4" s="1"/>
  <c r="G2727" i="4"/>
  <c r="H2727" i="4" s="1"/>
  <c r="G2726" i="4"/>
  <c r="H2726" i="4" s="1"/>
  <c r="G2725" i="4"/>
  <c r="H2725" i="4" s="1"/>
  <c r="G2252" i="4"/>
  <c r="H2252" i="4" s="1"/>
  <c r="G2251" i="4"/>
  <c r="H2251" i="4" s="1"/>
  <c r="G2250" i="4"/>
  <c r="H2250" i="4" s="1"/>
  <c r="G2249" i="4"/>
  <c r="H2249" i="4" s="1"/>
  <c r="G2248" i="4"/>
  <c r="H2248" i="4" s="1"/>
  <c r="G2247" i="4"/>
  <c r="H2247" i="4" s="1"/>
  <c r="G2246" i="4"/>
  <c r="H2246" i="4" s="1"/>
  <c r="G2245" i="4"/>
  <c r="H2245" i="4" s="1"/>
  <c r="G2244" i="4"/>
  <c r="H2244" i="4" s="1"/>
  <c r="G2243" i="4"/>
  <c r="H2243" i="4" s="1"/>
  <c r="G2242" i="4"/>
  <c r="H2242" i="4" s="1"/>
  <c r="G2241" i="4"/>
  <c r="H2241" i="4" s="1"/>
  <c r="G2240" i="4"/>
  <c r="H2240" i="4" s="1"/>
  <c r="G2239" i="4"/>
  <c r="H2239" i="4" s="1"/>
  <c r="G2238" i="4"/>
  <c r="H2238" i="4" s="1"/>
  <c r="G2237" i="4"/>
  <c r="H2237" i="4" s="1"/>
  <c r="G2236" i="4"/>
  <c r="H2236" i="4" s="1"/>
  <c r="G2235" i="4"/>
  <c r="H2235" i="4" s="1"/>
  <c r="G2234" i="4"/>
  <c r="H2234" i="4" s="1"/>
  <c r="G2233" i="4"/>
  <c r="H2233" i="4" s="1"/>
  <c r="G2232" i="4"/>
  <c r="H2232" i="4" s="1"/>
  <c r="G2231" i="4"/>
  <c r="H2231" i="4" s="1"/>
  <c r="G2230" i="4"/>
  <c r="H2230" i="4" s="1"/>
  <c r="G2229" i="4"/>
  <c r="H2229" i="4" s="1"/>
  <c r="G2228" i="4"/>
  <c r="H2228" i="4" s="1"/>
  <c r="G2227" i="4"/>
  <c r="H2227" i="4" s="1"/>
  <c r="G2226" i="4"/>
  <c r="H2226" i="4" s="1"/>
  <c r="G2225" i="4"/>
  <c r="H2225" i="4" s="1"/>
  <c r="G2224" i="4"/>
  <c r="H2224" i="4" s="1"/>
  <c r="G2223" i="4"/>
  <c r="H2223" i="4" s="1"/>
  <c r="G2222" i="4"/>
  <c r="H2222" i="4" s="1"/>
  <c r="G2221" i="4"/>
  <c r="H2221" i="4" s="1"/>
  <c r="G2220" i="4"/>
  <c r="H2220" i="4" s="1"/>
  <c r="G2219" i="4"/>
  <c r="H2219" i="4" s="1"/>
  <c r="G2218" i="4"/>
  <c r="H2218" i="4" s="1"/>
  <c r="G2217" i="4"/>
  <c r="H2217" i="4" s="1"/>
  <c r="G2216" i="4"/>
  <c r="H2216" i="4" s="1"/>
  <c r="G2215" i="4"/>
  <c r="H2215" i="4" s="1"/>
  <c r="G2214" i="4"/>
  <c r="H2214" i="4" s="1"/>
  <c r="G2213" i="4"/>
  <c r="H2213" i="4" s="1"/>
  <c r="G2212" i="4"/>
  <c r="H2212" i="4" s="1"/>
  <c r="G2211" i="4"/>
  <c r="H2211" i="4" s="1"/>
  <c r="G2210" i="4"/>
  <c r="H2210" i="4" s="1"/>
  <c r="G2209" i="4"/>
  <c r="H2209" i="4" s="1"/>
  <c r="G2208" i="4"/>
  <c r="H2208" i="4" s="1"/>
  <c r="G2207" i="4"/>
  <c r="H2207" i="4" s="1"/>
  <c r="G2206" i="4"/>
  <c r="H2206" i="4" s="1"/>
  <c r="G2205" i="4"/>
  <c r="H2205" i="4" s="1"/>
  <c r="G2204" i="4"/>
  <c r="H2204" i="4" s="1"/>
  <c r="G2203" i="4"/>
  <c r="H2203" i="4" s="1"/>
  <c r="G2202" i="4"/>
  <c r="H2202" i="4" s="1"/>
  <c r="G2201" i="4"/>
  <c r="H2201" i="4" s="1"/>
  <c r="G2200" i="4"/>
  <c r="H2200" i="4" s="1"/>
  <c r="G2199" i="4"/>
  <c r="H2199" i="4" s="1"/>
  <c r="G2198" i="4"/>
  <c r="H2198" i="4" s="1"/>
  <c r="G2197" i="4"/>
  <c r="H2197" i="4" s="1"/>
  <c r="G2196" i="4"/>
  <c r="H2196" i="4" s="1"/>
  <c r="G2195" i="4"/>
  <c r="H2195" i="4" s="1"/>
  <c r="G2194" i="4"/>
  <c r="H2194" i="4" s="1"/>
  <c r="G2193" i="4"/>
  <c r="H2193" i="4" s="1"/>
  <c r="G2192" i="4"/>
  <c r="H2192" i="4" s="1"/>
  <c r="G2191" i="4"/>
  <c r="H2191" i="4" s="1"/>
  <c r="G2190" i="4"/>
  <c r="H2190" i="4" s="1"/>
  <c r="G2189" i="4"/>
  <c r="H2189" i="4" s="1"/>
  <c r="G2188" i="4"/>
  <c r="H2188" i="4" s="1"/>
  <c r="G2187" i="4"/>
  <c r="H2187" i="4" s="1"/>
  <c r="G2186" i="4"/>
  <c r="H2186" i="4" s="1"/>
  <c r="G2185" i="4"/>
  <c r="H2185" i="4" s="1"/>
  <c r="G2184" i="4"/>
  <c r="H2184" i="4" s="1"/>
  <c r="G2183" i="4"/>
  <c r="H2183" i="4" s="1"/>
  <c r="G2182" i="4"/>
  <c r="H2182" i="4" s="1"/>
  <c r="G2181" i="4"/>
  <c r="H2181" i="4" s="1"/>
  <c r="G2180" i="4"/>
  <c r="H2180" i="4" s="1"/>
  <c r="G2179" i="4"/>
  <c r="H2179" i="4" s="1"/>
  <c r="G2178" i="4"/>
  <c r="H2178" i="4" s="1"/>
  <c r="G2177" i="4"/>
  <c r="H2177" i="4" s="1"/>
  <c r="G2176" i="4"/>
  <c r="H2176" i="4" s="1"/>
  <c r="G2175" i="4"/>
  <c r="H2175" i="4" s="1"/>
  <c r="G2174" i="4"/>
  <c r="H2174" i="4" s="1"/>
  <c r="G2173" i="4"/>
  <c r="H2173" i="4" s="1"/>
  <c r="G2172" i="4"/>
  <c r="H2172" i="4" s="1"/>
  <c r="G2171" i="4"/>
  <c r="H2171" i="4" s="1"/>
  <c r="G2170" i="4"/>
  <c r="H2170" i="4" s="1"/>
  <c r="G2169" i="4"/>
  <c r="H2169" i="4" s="1"/>
  <c r="G2168" i="4"/>
  <c r="H2168" i="4" s="1"/>
  <c r="G2167" i="4"/>
  <c r="H2167" i="4" s="1"/>
  <c r="G2166" i="4"/>
  <c r="H2166" i="4" s="1"/>
  <c r="G2165" i="4"/>
  <c r="H2165" i="4" s="1"/>
  <c r="G2164" i="4"/>
  <c r="H2164" i="4" s="1"/>
  <c r="G2163" i="4"/>
  <c r="H2163" i="4" s="1"/>
  <c r="G2162" i="4"/>
  <c r="H2162" i="4" s="1"/>
  <c r="G2161" i="4"/>
  <c r="H2161" i="4" s="1"/>
  <c r="G2160" i="4"/>
  <c r="H2160" i="4" s="1"/>
  <c r="G2159" i="4"/>
  <c r="H2159" i="4" s="1"/>
  <c r="G2158" i="4"/>
  <c r="H2158" i="4" s="1"/>
  <c r="G2157" i="4"/>
  <c r="H2157" i="4" s="1"/>
  <c r="G2156" i="4"/>
  <c r="H2156" i="4" s="1"/>
  <c r="G2155" i="4"/>
  <c r="H2155" i="4" s="1"/>
  <c r="G2154" i="4"/>
  <c r="H2154" i="4" s="1"/>
  <c r="G2153" i="4"/>
  <c r="H2153" i="4" s="1"/>
  <c r="G2152" i="4"/>
  <c r="H2152" i="4" s="1"/>
  <c r="G2151" i="4"/>
  <c r="H2151" i="4" s="1"/>
  <c r="G2693" i="4"/>
  <c r="H2693" i="4" s="1"/>
  <c r="G2692" i="4"/>
  <c r="H2692" i="4" s="1"/>
  <c r="G2691" i="4"/>
  <c r="H2691" i="4" s="1"/>
  <c r="G2690" i="4"/>
  <c r="H2690" i="4" s="1"/>
  <c r="G2689" i="4"/>
  <c r="H2689" i="4" s="1"/>
  <c r="G2688" i="4"/>
  <c r="H2688" i="4" s="1"/>
  <c r="G2687" i="4"/>
  <c r="H2687" i="4" s="1"/>
  <c r="G2686" i="4"/>
  <c r="H2686" i="4" s="1"/>
  <c r="G2685" i="4"/>
  <c r="H2685" i="4" s="1"/>
  <c r="G2684" i="4"/>
  <c r="H2684" i="4" s="1"/>
  <c r="G2683" i="4"/>
  <c r="H2683" i="4" s="1"/>
  <c r="G2682" i="4"/>
  <c r="H2682" i="4" s="1"/>
  <c r="G2681" i="4"/>
  <c r="H2681" i="4" s="1"/>
  <c r="G2680" i="4"/>
  <c r="H2680" i="4" s="1"/>
  <c r="G2679" i="4"/>
  <c r="H2679" i="4" s="1"/>
  <c r="G2678" i="4"/>
  <c r="H2678" i="4" s="1"/>
  <c r="G2677" i="4"/>
  <c r="H2677" i="4" s="1"/>
  <c r="G2676" i="4"/>
  <c r="H2676" i="4" s="1"/>
  <c r="G2675" i="4"/>
  <c r="H2675" i="4" s="1"/>
  <c r="G2674" i="4"/>
  <c r="H2674" i="4" s="1"/>
  <c r="G2673" i="4"/>
  <c r="H2673" i="4" s="1"/>
  <c r="G2672" i="4"/>
  <c r="H2672" i="4" s="1"/>
  <c r="G2671" i="4"/>
  <c r="H2671" i="4" s="1"/>
  <c r="G2670" i="4"/>
  <c r="H2670" i="4" s="1"/>
  <c r="G2669" i="4"/>
  <c r="H2669" i="4" s="1"/>
  <c r="G2668" i="4"/>
  <c r="H2668" i="4" s="1"/>
  <c r="G2667" i="4"/>
  <c r="H2667" i="4" s="1"/>
  <c r="G2666" i="4"/>
  <c r="H2666" i="4" s="1"/>
  <c r="G2665" i="4"/>
  <c r="H2665" i="4" s="1"/>
  <c r="G2664" i="4"/>
  <c r="H2664" i="4" s="1"/>
  <c r="G2663" i="4"/>
  <c r="H2663" i="4" s="1"/>
  <c r="G2662" i="4"/>
  <c r="H2662" i="4" s="1"/>
  <c r="G2137" i="4"/>
  <c r="H2137" i="4" s="1"/>
  <c r="G2136" i="4"/>
  <c r="H2136" i="4" s="1"/>
  <c r="G2135" i="4"/>
  <c r="H2135" i="4" s="1"/>
  <c r="G2134" i="4"/>
  <c r="H2134" i="4" s="1"/>
  <c r="G2133" i="4"/>
  <c r="H2133" i="4" s="1"/>
  <c r="G2132" i="4"/>
  <c r="H2132" i="4" s="1"/>
  <c r="G2131" i="4"/>
  <c r="H2131" i="4" s="1"/>
  <c r="G2130" i="4"/>
  <c r="H2130" i="4" s="1"/>
  <c r="G2129" i="4"/>
  <c r="H2129" i="4" s="1"/>
  <c r="G2128" i="4"/>
  <c r="H2128" i="4" s="1"/>
  <c r="G2127" i="4"/>
  <c r="H2127" i="4" s="1"/>
  <c r="G2126" i="4"/>
  <c r="H2126" i="4" s="1"/>
  <c r="G2125" i="4"/>
  <c r="H2125" i="4" s="1"/>
  <c r="G2124" i="4"/>
  <c r="H2124" i="4" s="1"/>
  <c r="G2123" i="4"/>
  <c r="H2123" i="4" s="1"/>
  <c r="G2122" i="4"/>
  <c r="H2122" i="4" s="1"/>
  <c r="G2121" i="4"/>
  <c r="H2121" i="4" s="1"/>
  <c r="G2120" i="4"/>
  <c r="H2120" i="4" s="1"/>
  <c r="G2119" i="4"/>
  <c r="H2119" i="4" s="1"/>
  <c r="G2118" i="4"/>
  <c r="H2118" i="4" s="1"/>
  <c r="G2117" i="4"/>
  <c r="H2117" i="4" s="1"/>
  <c r="G2116" i="4"/>
  <c r="H2116" i="4" s="1"/>
  <c r="G2115" i="4"/>
  <c r="H2115" i="4" s="1"/>
  <c r="G2114" i="4"/>
  <c r="H2114" i="4" s="1"/>
  <c r="G2113" i="4"/>
  <c r="H2113" i="4" s="1"/>
  <c r="G2112" i="4"/>
  <c r="H2112" i="4" s="1"/>
  <c r="G2111" i="4"/>
  <c r="H2111" i="4" s="1"/>
  <c r="G2110" i="4"/>
  <c r="H2110" i="4" s="1"/>
  <c r="G2109" i="4"/>
  <c r="H2109" i="4" s="1"/>
  <c r="G2108" i="4"/>
  <c r="H2108" i="4" s="1"/>
  <c r="G2107" i="4"/>
  <c r="H2107" i="4" s="1"/>
  <c r="G2106" i="4"/>
  <c r="H2106" i="4" s="1"/>
  <c r="G2105" i="4"/>
  <c r="H2105" i="4" s="1"/>
  <c r="G2104" i="4"/>
  <c r="H2104" i="4" s="1"/>
  <c r="G2103" i="4"/>
  <c r="H2103" i="4" s="1"/>
  <c r="G2102" i="4"/>
  <c r="H2102" i="4" s="1"/>
  <c r="G2101" i="4"/>
  <c r="H2101" i="4" s="1"/>
  <c r="G2100" i="4"/>
  <c r="H2100" i="4" s="1"/>
  <c r="G2099" i="4"/>
  <c r="H2099" i="4" s="1"/>
  <c r="G2098" i="4"/>
  <c r="H2098" i="4" s="1"/>
  <c r="G2097" i="4"/>
  <c r="H2097" i="4" s="1"/>
  <c r="G3837" i="4"/>
  <c r="H3837" i="4" s="1"/>
  <c r="G3836" i="4"/>
  <c r="H3836" i="4" s="1"/>
  <c r="G3835" i="4"/>
  <c r="H3835" i="4" s="1"/>
  <c r="G3834" i="4"/>
  <c r="H3834" i="4" s="1"/>
  <c r="G3833" i="4"/>
  <c r="H3833" i="4" s="1"/>
  <c r="G3832" i="4"/>
  <c r="H3832" i="4" s="1"/>
  <c r="G3831" i="4"/>
  <c r="H3831" i="4" s="1"/>
  <c r="G3830" i="4"/>
  <c r="H3830" i="4" s="1"/>
  <c r="G3829" i="4"/>
  <c r="H3829" i="4" s="1"/>
  <c r="G3828" i="4"/>
  <c r="H3828" i="4" s="1"/>
  <c r="G3827" i="4"/>
  <c r="H3827" i="4" s="1"/>
  <c r="G3826" i="4"/>
  <c r="H3826" i="4" s="1"/>
  <c r="G3825" i="4"/>
  <c r="H3825" i="4" s="1"/>
  <c r="G3824" i="4"/>
  <c r="H3824" i="4" s="1"/>
  <c r="G3823" i="4"/>
  <c r="H3823" i="4" s="1"/>
  <c r="G3822" i="4"/>
  <c r="H3822" i="4" s="1"/>
  <c r="G3821" i="4"/>
  <c r="H3821" i="4" s="1"/>
  <c r="G3820" i="4"/>
  <c r="H3820" i="4" s="1"/>
  <c r="G3819" i="4"/>
  <c r="H3819" i="4" s="1"/>
  <c r="G3818" i="4"/>
  <c r="H3818" i="4" s="1"/>
  <c r="G3817" i="4"/>
  <c r="H3817" i="4" s="1"/>
  <c r="G3816" i="4"/>
  <c r="H3816" i="4" s="1"/>
  <c r="G3815" i="4"/>
  <c r="H3815" i="4" s="1"/>
  <c r="G3814" i="4"/>
  <c r="H3814" i="4" s="1"/>
  <c r="G3813" i="4"/>
  <c r="H3813" i="4" s="1"/>
  <c r="G3812" i="4"/>
  <c r="H3812" i="4" s="1"/>
  <c r="G3811" i="4"/>
  <c r="H3811" i="4" s="1"/>
  <c r="G3810" i="4"/>
  <c r="H3810" i="4" s="1"/>
  <c r="G3809" i="4"/>
  <c r="H3809" i="4" s="1"/>
  <c r="G3808" i="4"/>
  <c r="H3808" i="4" s="1"/>
  <c r="G3807" i="4"/>
  <c r="H3807" i="4" s="1"/>
  <c r="G3806" i="4"/>
  <c r="H3806" i="4" s="1"/>
  <c r="G3805" i="4"/>
  <c r="H3805" i="4" s="1"/>
  <c r="G3804" i="4"/>
  <c r="H3804" i="4" s="1"/>
  <c r="G3803" i="4"/>
  <c r="H3803" i="4" s="1"/>
  <c r="G3802" i="4"/>
  <c r="H3802" i="4" s="1"/>
  <c r="G3801" i="4"/>
  <c r="H3801" i="4" s="1"/>
  <c r="G3800" i="4"/>
  <c r="H3800" i="4" s="1"/>
  <c r="G3799" i="4"/>
  <c r="H3799" i="4" s="1"/>
  <c r="G3798" i="4"/>
  <c r="H3798" i="4" s="1"/>
  <c r="G3797" i="4"/>
  <c r="H3797" i="4" s="1"/>
  <c r="G3796" i="4"/>
  <c r="H3796" i="4" s="1"/>
  <c r="G3795" i="4"/>
  <c r="H3795" i="4" s="1"/>
  <c r="G3794" i="4"/>
  <c r="H3794" i="4" s="1"/>
  <c r="G3793" i="4"/>
  <c r="H3793" i="4" s="1"/>
  <c r="G3792" i="4"/>
  <c r="H3792" i="4" s="1"/>
  <c r="G3791" i="4"/>
  <c r="H3791" i="4" s="1"/>
  <c r="G3790" i="4"/>
  <c r="H3790" i="4" s="1"/>
  <c r="G3789" i="4"/>
  <c r="H3789" i="4" s="1"/>
  <c r="G3788" i="4"/>
  <c r="H3788" i="4" s="1"/>
  <c r="G3787" i="4"/>
  <c r="H3787" i="4" s="1"/>
  <c r="G3786" i="4"/>
  <c r="H3786" i="4" s="1"/>
  <c r="G3785" i="4"/>
  <c r="H3785" i="4" s="1"/>
  <c r="G3784" i="4"/>
  <c r="H3784" i="4" s="1"/>
  <c r="G3783" i="4"/>
  <c r="H3783" i="4" s="1"/>
  <c r="G3782" i="4"/>
  <c r="H3782" i="4" s="1"/>
  <c r="G3781" i="4"/>
  <c r="H3781" i="4" s="1"/>
  <c r="G3780" i="4"/>
  <c r="H3780" i="4" s="1"/>
  <c r="G3779" i="4"/>
  <c r="H3779" i="4" s="1"/>
  <c r="G3778" i="4"/>
  <c r="H3778" i="4" s="1"/>
  <c r="G3777" i="4"/>
  <c r="H3777" i="4" s="1"/>
  <c r="G3776" i="4"/>
  <c r="H3776" i="4" s="1"/>
  <c r="G3775" i="4"/>
  <c r="H3775" i="4" s="1"/>
  <c r="G3774" i="4"/>
  <c r="H3774" i="4" s="1"/>
  <c r="G3773" i="4"/>
  <c r="H3773" i="4" s="1"/>
  <c r="G3772" i="4"/>
  <c r="H3772" i="4" s="1"/>
  <c r="G3771" i="4"/>
  <c r="H3771" i="4" s="1"/>
  <c r="G3770" i="4"/>
  <c r="H3770" i="4" s="1"/>
  <c r="G3769" i="4"/>
  <c r="H3769" i="4" s="1"/>
  <c r="G3768" i="4"/>
  <c r="H3768" i="4" s="1"/>
  <c r="G3767" i="4"/>
  <c r="H3767" i="4" s="1"/>
  <c r="G3766" i="4"/>
  <c r="H3766" i="4" s="1"/>
  <c r="G3765" i="4"/>
  <c r="H3765" i="4" s="1"/>
  <c r="G3764" i="4"/>
  <c r="H3764" i="4" s="1"/>
  <c r="G3763" i="4"/>
  <c r="H3763" i="4" s="1"/>
  <c r="G3762" i="4"/>
  <c r="H3762" i="4" s="1"/>
  <c r="G3761" i="4"/>
  <c r="H3761" i="4" s="1"/>
  <c r="G3760" i="4"/>
  <c r="H3760" i="4" s="1"/>
  <c r="G3759" i="4"/>
  <c r="H3759" i="4" s="1"/>
  <c r="G3758" i="4"/>
  <c r="H3758" i="4" s="1"/>
  <c r="G3757" i="4"/>
  <c r="H3757" i="4" s="1"/>
  <c r="G3756" i="4"/>
  <c r="H3756" i="4" s="1"/>
  <c r="G3755" i="4"/>
  <c r="H3755" i="4" s="1"/>
  <c r="G3754" i="4"/>
  <c r="H3754" i="4" s="1"/>
  <c r="G3753" i="4"/>
  <c r="H3753" i="4" s="1"/>
  <c r="G2150" i="4"/>
  <c r="H2150" i="4" s="1"/>
  <c r="G2149" i="4"/>
  <c r="H2149" i="4" s="1"/>
  <c r="G2148" i="4"/>
  <c r="H2148" i="4" s="1"/>
  <c r="G2147" i="4"/>
  <c r="H2147" i="4" s="1"/>
  <c r="G2146" i="4"/>
  <c r="H2146" i="4" s="1"/>
  <c r="G2145" i="4"/>
  <c r="H2145" i="4" s="1"/>
  <c r="G2144" i="4"/>
  <c r="H2144" i="4" s="1"/>
  <c r="G2143" i="4"/>
  <c r="H2143" i="4" s="1"/>
  <c r="G2142" i="4"/>
  <c r="H2142" i="4" s="1"/>
  <c r="G2141" i="4"/>
  <c r="H2141" i="4" s="1"/>
  <c r="G2140" i="4"/>
  <c r="H2140" i="4" s="1"/>
  <c r="G2139" i="4"/>
  <c r="H2139" i="4" s="1"/>
  <c r="G2138" i="4"/>
  <c r="H2138" i="4" s="1"/>
  <c r="G3752" i="4"/>
  <c r="H3752" i="4" s="1"/>
  <c r="G3751" i="4"/>
  <c r="H3751" i="4" s="1"/>
  <c r="G3750" i="4"/>
  <c r="H3750" i="4" s="1"/>
  <c r="G3749" i="4"/>
  <c r="H3749" i="4" s="1"/>
  <c r="G3748" i="4"/>
  <c r="H3748" i="4" s="1"/>
  <c r="G3747" i="4"/>
  <c r="H3747" i="4" s="1"/>
  <c r="G3746" i="4"/>
  <c r="H3746" i="4" s="1"/>
  <c r="G3745" i="4"/>
  <c r="H3745" i="4" s="1"/>
  <c r="G3744" i="4"/>
  <c r="H3744" i="4" s="1"/>
  <c r="G3743" i="4"/>
  <c r="H3743" i="4" s="1"/>
  <c r="G3742" i="4"/>
  <c r="H3742" i="4" s="1"/>
  <c r="G3741" i="4"/>
  <c r="H3741" i="4" s="1"/>
  <c r="G3740" i="4"/>
  <c r="H3740" i="4" s="1"/>
  <c r="G3739" i="4"/>
  <c r="H3739" i="4" s="1"/>
  <c r="G3738" i="4"/>
  <c r="H3738" i="4" s="1"/>
  <c r="G3737" i="4"/>
  <c r="H3737" i="4" s="1"/>
  <c r="G3736" i="4"/>
  <c r="H3736" i="4" s="1"/>
  <c r="G3735" i="4"/>
  <c r="H3735" i="4" s="1"/>
  <c r="G3734" i="4"/>
  <c r="H3734" i="4" s="1"/>
  <c r="G3733" i="4"/>
  <c r="H3733" i="4" s="1"/>
  <c r="G3732" i="4"/>
  <c r="H3732" i="4" s="1"/>
  <c r="G3731" i="4"/>
  <c r="H3731" i="4" s="1"/>
  <c r="G3730" i="4"/>
  <c r="H3730" i="4" s="1"/>
  <c r="G3729" i="4"/>
  <c r="H3729" i="4" s="1"/>
  <c r="G3728" i="4"/>
  <c r="H3728" i="4" s="1"/>
  <c r="G3727" i="4"/>
  <c r="H3727" i="4" s="1"/>
  <c r="G3726" i="4"/>
  <c r="H3726" i="4" s="1"/>
  <c r="G3725" i="4"/>
  <c r="H3725" i="4" s="1"/>
  <c r="G3724" i="4"/>
  <c r="H3724" i="4" s="1"/>
  <c r="G3723" i="4"/>
  <c r="H3723" i="4" s="1"/>
  <c r="G3722" i="4"/>
  <c r="H3722" i="4" s="1"/>
  <c r="G3721" i="4"/>
  <c r="H3721" i="4" s="1"/>
  <c r="G3720" i="4"/>
  <c r="H3720" i="4" s="1"/>
  <c r="G3719" i="4"/>
  <c r="H3719" i="4" s="1"/>
  <c r="G3718" i="4"/>
  <c r="H3718" i="4" s="1"/>
  <c r="G3717" i="4"/>
  <c r="H3717" i="4" s="1"/>
  <c r="G3716" i="4"/>
  <c r="H3716" i="4" s="1"/>
  <c r="G3715" i="4"/>
  <c r="H3715" i="4" s="1"/>
  <c r="G3714" i="4"/>
  <c r="H3714" i="4" s="1"/>
  <c r="G3713" i="4"/>
  <c r="H3713" i="4" s="1"/>
  <c r="G3712" i="4"/>
  <c r="H3712" i="4" s="1"/>
  <c r="G3711" i="4"/>
  <c r="H3711" i="4" s="1"/>
  <c r="G3710" i="4"/>
  <c r="H3710" i="4" s="1"/>
  <c r="G3709" i="4"/>
  <c r="H3709" i="4" s="1"/>
  <c r="G3708" i="4"/>
  <c r="H3708" i="4" s="1"/>
  <c r="G3707" i="4"/>
  <c r="H3707" i="4" s="1"/>
  <c r="G3706" i="4"/>
  <c r="H3706" i="4" s="1"/>
  <c r="G3705" i="4"/>
  <c r="H3705" i="4" s="1"/>
  <c r="G3704" i="4"/>
  <c r="H3704" i="4" s="1"/>
  <c r="G3703" i="4"/>
  <c r="H3703" i="4" s="1"/>
  <c r="G3702" i="4"/>
  <c r="H3702" i="4" s="1"/>
  <c r="G3106" i="4"/>
  <c r="H3106" i="4" s="1"/>
  <c r="T3187" i="4"/>
  <c r="T3185" i="4"/>
  <c r="T3183" i="4"/>
  <c r="T3181" i="4"/>
  <c r="T3179" i="4"/>
  <c r="T3177" i="4"/>
  <c r="T3175" i="4"/>
  <c r="T3173" i="4"/>
  <c r="T3171" i="4"/>
  <c r="T3169" i="4"/>
  <c r="T3167" i="4"/>
  <c r="T3165" i="4"/>
  <c r="T3163" i="4"/>
  <c r="T3161" i="4"/>
  <c r="T3159" i="4"/>
  <c r="T3157" i="4"/>
  <c r="T3155" i="4"/>
  <c r="T3153" i="4"/>
  <c r="T3151" i="4"/>
  <c r="T3149" i="4"/>
  <c r="T3147" i="4"/>
  <c r="T3145" i="4"/>
  <c r="T3143" i="4"/>
  <c r="T3141" i="4"/>
  <c r="T3139" i="4"/>
  <c r="T3137" i="4"/>
  <c r="T3135" i="4"/>
  <c r="T3133" i="4"/>
  <c r="T3131" i="4"/>
  <c r="T3129" i="4"/>
  <c r="T3127" i="4"/>
  <c r="T3125" i="4"/>
  <c r="T3123" i="4"/>
  <c r="T3121" i="4"/>
  <c r="T3119" i="4"/>
  <c r="T3117" i="4"/>
  <c r="T3115" i="4"/>
  <c r="T3113" i="4"/>
  <c r="T3111" i="4"/>
  <c r="T3109" i="4"/>
  <c r="T3107" i="4"/>
  <c r="T3191" i="4" l="1"/>
  <c r="T3199" i="4"/>
  <c r="T3207" i="4"/>
  <c r="T3215" i="4"/>
  <c r="T3223" i="4"/>
  <c r="T3231" i="4"/>
  <c r="T3239" i="4"/>
  <c r="T3247" i="4"/>
  <c r="T3255" i="4"/>
  <c r="T3263" i="4"/>
  <c r="T3271" i="4"/>
  <c r="T3279" i="4"/>
  <c r="T3287" i="4"/>
  <c r="T3295" i="4"/>
  <c r="T3303" i="4"/>
  <c r="T3311" i="4"/>
  <c r="T3319" i="4"/>
  <c r="T3327" i="4"/>
  <c r="T3335" i="4"/>
  <c r="T3343" i="4"/>
  <c r="T3351" i="4"/>
  <c r="T3359" i="4"/>
  <c r="T3367" i="4"/>
  <c r="T3375" i="4"/>
  <c r="T3383" i="4"/>
  <c r="T3391" i="4"/>
  <c r="T3399" i="4"/>
  <c r="T3425" i="4"/>
  <c r="T3457" i="4"/>
  <c r="T3489" i="4"/>
  <c r="T3521" i="4"/>
  <c r="T3553" i="4"/>
  <c r="T3585" i="4"/>
  <c r="T3671" i="4"/>
  <c r="T3799" i="4"/>
  <c r="T3927" i="4"/>
  <c r="T3970" i="4"/>
  <c r="T4546" i="4"/>
  <c r="T4162" i="4"/>
  <c r="T4226" i="4"/>
  <c r="T4674" i="4"/>
  <c r="T4098" i="4"/>
  <c r="T4418" i="4"/>
  <c r="T4805" i="4"/>
  <c r="T3405" i="4"/>
  <c r="T3413" i="4"/>
  <c r="T3421" i="4"/>
  <c r="T3429" i="4"/>
  <c r="T3437" i="4"/>
  <c r="T3445" i="4"/>
  <c r="T3453" i="4"/>
  <c r="T3461" i="4"/>
  <c r="T3469" i="4"/>
  <c r="T3477" i="4"/>
  <c r="T3485" i="4"/>
  <c r="T3493" i="4"/>
  <c r="T3501" i="4"/>
  <c r="T3509" i="4"/>
  <c r="T3517" i="4"/>
  <c r="T3525" i="4"/>
  <c r="T3533" i="4"/>
  <c r="T3541" i="4"/>
  <c r="T3549" i="4"/>
  <c r="T3557" i="4"/>
  <c r="T3565" i="4"/>
  <c r="T3573" i="4"/>
  <c r="T3581" i="4"/>
  <c r="T3589" i="4"/>
  <c r="T3597" i="4"/>
  <c r="T3623" i="4"/>
  <c r="T3655" i="4"/>
  <c r="T3687" i="4"/>
  <c r="T3719" i="4"/>
  <c r="T3751" i="4"/>
  <c r="T3783" i="4"/>
  <c r="T3815" i="4"/>
  <c r="T3847" i="4"/>
  <c r="T3879" i="4"/>
  <c r="T3911" i="4"/>
  <c r="T3943" i="4"/>
  <c r="T4002" i="4"/>
  <c r="T4066" i="4"/>
  <c r="T4130" i="4"/>
  <c r="T4194" i="4"/>
  <c r="T4258" i="4"/>
  <c r="T4354" i="4"/>
  <c r="T4482" i="4"/>
  <c r="T4610" i="4"/>
  <c r="T4738" i="4"/>
  <c r="T4933" i="4"/>
  <c r="T3407" i="4"/>
  <c r="T3415" i="4"/>
  <c r="T3423" i="4"/>
  <c r="T3431" i="4"/>
  <c r="T3439" i="4"/>
  <c r="T3447" i="4"/>
  <c r="T3455" i="4"/>
  <c r="T3463" i="4"/>
  <c r="T3471" i="4"/>
  <c r="T3479" i="4"/>
  <c r="T3487" i="4"/>
  <c r="T3495" i="4"/>
  <c r="T3503" i="4"/>
  <c r="T3511" i="4"/>
  <c r="T3519" i="4"/>
  <c r="T3527" i="4"/>
  <c r="T3535" i="4"/>
  <c r="T3543" i="4"/>
  <c r="T3551" i="4"/>
  <c r="T3559" i="4"/>
  <c r="T3567" i="4"/>
  <c r="T3575" i="4"/>
  <c r="T3583" i="4"/>
  <c r="T3591" i="4"/>
  <c r="T3599" i="4"/>
  <c r="T3631" i="4"/>
  <c r="T3663" i="4"/>
  <c r="T3695" i="4"/>
  <c r="T3727" i="4"/>
  <c r="T3759" i="4"/>
  <c r="T3791" i="4"/>
  <c r="T3823" i="4"/>
  <c r="T3855" i="4"/>
  <c r="T3887" i="4"/>
  <c r="T3919" i="4"/>
  <c r="T3954" i="4"/>
  <c r="T4018" i="4"/>
  <c r="T4082" i="4"/>
  <c r="T4146" i="4"/>
  <c r="T4210" i="4"/>
  <c r="T4274" i="4"/>
  <c r="T4386" i="4"/>
  <c r="T4514" i="4"/>
  <c r="T4642" i="4"/>
  <c r="T4770" i="4"/>
  <c r="T1559" i="4"/>
  <c r="T2119" i="4"/>
  <c r="T4949" i="4"/>
  <c r="T4885" i="4"/>
  <c r="T4821" i="4"/>
  <c r="T4778" i="4"/>
  <c r="T4746" i="4"/>
  <c r="T4714" i="4"/>
  <c r="T4682" i="4"/>
  <c r="T4650" i="4"/>
  <c r="T4618" i="4"/>
  <c r="T4586" i="4"/>
  <c r="T4554" i="4"/>
  <c r="T4522" i="4"/>
  <c r="T4490" i="4"/>
  <c r="T4458" i="4"/>
  <c r="T4426" i="4"/>
  <c r="T4394" i="4"/>
  <c r="T4362" i="4"/>
  <c r="T4330" i="4"/>
  <c r="T4298" i="4"/>
  <c r="T4278" i="4"/>
  <c r="T4262" i="4"/>
  <c r="T4246" i="4"/>
  <c r="T4230" i="4"/>
  <c r="T4214" i="4"/>
  <c r="T4198" i="4"/>
  <c r="T4182" i="4"/>
  <c r="T4166" i="4"/>
  <c r="T4150" i="4"/>
  <c r="T4134" i="4"/>
  <c r="T4118" i="4"/>
  <c r="T4102" i="4"/>
  <c r="T4086" i="4"/>
  <c r="T4070" i="4"/>
  <c r="T4054" i="4"/>
  <c r="T4038" i="4"/>
  <c r="T4022" i="4"/>
  <c r="T4006" i="4"/>
  <c r="T3990" i="4"/>
  <c r="T3974" i="4"/>
  <c r="T3958" i="4"/>
  <c r="T3945" i="4"/>
  <c r="T3937" i="4"/>
  <c r="T3929" i="4"/>
  <c r="T3921" i="4"/>
  <c r="T3913" i="4"/>
  <c r="T3905" i="4"/>
  <c r="T3897" i="4"/>
  <c r="T3889" i="4"/>
  <c r="T3881" i="4"/>
  <c r="T3873" i="4"/>
  <c r="T3865" i="4"/>
  <c r="T3857" i="4"/>
  <c r="T3849" i="4"/>
  <c r="T3841" i="4"/>
  <c r="T3833" i="4"/>
  <c r="T3825" i="4"/>
  <c r="T3817" i="4"/>
  <c r="T3809" i="4"/>
  <c r="T3801" i="4"/>
  <c r="T3793" i="4"/>
  <c r="T3785" i="4"/>
  <c r="T3777" i="4"/>
  <c r="T3769" i="4"/>
  <c r="T3761" i="4"/>
  <c r="T3753" i="4"/>
  <c r="T3745" i="4"/>
  <c r="T3737" i="4"/>
  <c r="T3729" i="4"/>
  <c r="T3721" i="4"/>
  <c r="T3713" i="4"/>
  <c r="T3705" i="4"/>
  <c r="T3697" i="4"/>
  <c r="T3689" i="4"/>
  <c r="T3681" i="4"/>
  <c r="T3673" i="4"/>
  <c r="T3665" i="4"/>
  <c r="T3657" i="4"/>
  <c r="T3649" i="4"/>
  <c r="T3641" i="4"/>
  <c r="T3633" i="4"/>
  <c r="T3625" i="4"/>
  <c r="T3617" i="4"/>
  <c r="T3609" i="4"/>
  <c r="T3601" i="4"/>
  <c r="T2247" i="4"/>
  <c r="T4991" i="4"/>
  <c r="T4917" i="4"/>
  <c r="T4853" i="4"/>
  <c r="T4794" i="4"/>
  <c r="T4762" i="4"/>
  <c r="T4730" i="4"/>
  <c r="T4698" i="4"/>
  <c r="T4666" i="4"/>
  <c r="T4634" i="4"/>
  <c r="T4602" i="4"/>
  <c r="T4570" i="4"/>
  <c r="T4538" i="4"/>
  <c r="T4506" i="4"/>
  <c r="T4474" i="4"/>
  <c r="T4442" i="4"/>
  <c r="T4410" i="4"/>
  <c r="T4378" i="4"/>
  <c r="T4346" i="4"/>
  <c r="T4314" i="4"/>
  <c r="T4286" i="4"/>
  <c r="T4270" i="4"/>
  <c r="T4254" i="4"/>
  <c r="T4238" i="4"/>
  <c r="T4222" i="4"/>
  <c r="T4206" i="4"/>
  <c r="T4190" i="4"/>
  <c r="T4174" i="4"/>
  <c r="T4158" i="4"/>
  <c r="T4142" i="4"/>
  <c r="T4126" i="4"/>
  <c r="T4110" i="4"/>
  <c r="T4094" i="4"/>
  <c r="T4078" i="4"/>
  <c r="T4062" i="4"/>
  <c r="T4046" i="4"/>
  <c r="T4030" i="4"/>
  <c r="T4014" i="4"/>
  <c r="T3998" i="4"/>
  <c r="T3982" i="4"/>
  <c r="T3966" i="4"/>
  <c r="T3950" i="4"/>
  <c r="T3941" i="4"/>
  <c r="T3933" i="4"/>
  <c r="T3925" i="4"/>
  <c r="T3917" i="4"/>
  <c r="T3909" i="4"/>
  <c r="T3901" i="4"/>
  <c r="T3893" i="4"/>
  <c r="T3885" i="4"/>
  <c r="T3877" i="4"/>
  <c r="T3869" i="4"/>
  <c r="T3861" i="4"/>
  <c r="T3853" i="4"/>
  <c r="T3845" i="4"/>
  <c r="T3837" i="4"/>
  <c r="T3829" i="4"/>
  <c r="T3821" i="4"/>
  <c r="T3813" i="4"/>
  <c r="T3805" i="4"/>
  <c r="T3797" i="4"/>
  <c r="T3789" i="4"/>
  <c r="T3781" i="4"/>
  <c r="T3773" i="4"/>
  <c r="T3765" i="4"/>
  <c r="T3757" i="4"/>
  <c r="T3749" i="4"/>
  <c r="T3741" i="4"/>
  <c r="T3733" i="4"/>
  <c r="T3725" i="4"/>
  <c r="T3717" i="4"/>
  <c r="T3709" i="4"/>
  <c r="T3701" i="4"/>
  <c r="T3693" i="4"/>
  <c r="T3685" i="4"/>
  <c r="T3677" i="4"/>
  <c r="T3669" i="4"/>
  <c r="T3661" i="4"/>
  <c r="T3653" i="4"/>
  <c r="T3645" i="4"/>
  <c r="T3637" i="4"/>
  <c r="T3629" i="4"/>
  <c r="T3621" i="4"/>
  <c r="T3613" i="4"/>
  <c r="T3605" i="4"/>
  <c r="T2183" i="4"/>
  <c r="T4965" i="4"/>
  <c r="T4901" i="4"/>
  <c r="T4837" i="4"/>
  <c r="T4786" i="4"/>
  <c r="T4754" i="4"/>
  <c r="T4722" i="4"/>
  <c r="T4690" i="4"/>
  <c r="T4658" i="4"/>
  <c r="T4626" i="4"/>
  <c r="T4594" i="4"/>
  <c r="T4562" i="4"/>
  <c r="T4530" i="4"/>
  <c r="T4498" i="4"/>
  <c r="T4466" i="4"/>
  <c r="T4434" i="4"/>
  <c r="T4402" i="4"/>
  <c r="T4370" i="4"/>
  <c r="T4338" i="4"/>
  <c r="T4306" i="4"/>
  <c r="T4282" i="4"/>
  <c r="T4266" i="4"/>
  <c r="T4250" i="4"/>
  <c r="T4234" i="4"/>
  <c r="T4218" i="4"/>
  <c r="T4202" i="4"/>
  <c r="T4186" i="4"/>
  <c r="T4170" i="4"/>
  <c r="T4154" i="4"/>
  <c r="T4138" i="4"/>
  <c r="T4122" i="4"/>
  <c r="T4106" i="4"/>
  <c r="T4090" i="4"/>
  <c r="T4074" i="4"/>
  <c r="T4058" i="4"/>
  <c r="T4042" i="4"/>
  <c r="T4026" i="4"/>
  <c r="T4010" i="4"/>
  <c r="T3994" i="4"/>
  <c r="T3978" i="4"/>
  <c r="T3962" i="4"/>
  <c r="T3947" i="4"/>
  <c r="T3939" i="4"/>
  <c r="T3931" i="4"/>
  <c r="T3923" i="4"/>
  <c r="T3915" i="4"/>
  <c r="T3907" i="4"/>
  <c r="T3899" i="4"/>
  <c r="T3891" i="4"/>
  <c r="T3883" i="4"/>
  <c r="T3875" i="4"/>
  <c r="T3867" i="4"/>
  <c r="T3859" i="4"/>
  <c r="T3851" i="4"/>
  <c r="T3843" i="4"/>
  <c r="T3835" i="4"/>
  <c r="T3827" i="4"/>
  <c r="T3819" i="4"/>
  <c r="T3811" i="4"/>
  <c r="T3803" i="4"/>
  <c r="T3795" i="4"/>
  <c r="T3787" i="4"/>
  <c r="T3779" i="4"/>
  <c r="T3771" i="4"/>
  <c r="T3763" i="4"/>
  <c r="T3755" i="4"/>
  <c r="T3747" i="4"/>
  <c r="T3739" i="4"/>
  <c r="T3731" i="4"/>
  <c r="T3723" i="4"/>
  <c r="T3715" i="4"/>
  <c r="T3707" i="4"/>
  <c r="T3699" i="4"/>
  <c r="T3691" i="4"/>
  <c r="T3683" i="4"/>
  <c r="T3675" i="4"/>
  <c r="T3667" i="4"/>
  <c r="T3659" i="4"/>
  <c r="T3651" i="4"/>
  <c r="T3643" i="4"/>
  <c r="T3635" i="4"/>
  <c r="T3627" i="4"/>
  <c r="T3619" i="4"/>
  <c r="T3611" i="4"/>
  <c r="T3603" i="4"/>
  <c r="T3403" i="4"/>
  <c r="T3411" i="4"/>
  <c r="T3419" i="4"/>
  <c r="T3427" i="4"/>
  <c r="T3435" i="4"/>
  <c r="T3443" i="4"/>
  <c r="T3451" i="4"/>
  <c r="T3459" i="4"/>
  <c r="T3467" i="4"/>
  <c r="T3475" i="4"/>
  <c r="T3483" i="4"/>
  <c r="T3491" i="4"/>
  <c r="T3499" i="4"/>
  <c r="T3507" i="4"/>
  <c r="T3515" i="4"/>
  <c r="T3523" i="4"/>
  <c r="T3531" i="4"/>
  <c r="T3539" i="4"/>
  <c r="T3547" i="4"/>
  <c r="T3555" i="4"/>
  <c r="T3563" i="4"/>
  <c r="T3571" i="4"/>
  <c r="T3579" i="4"/>
  <c r="T3587" i="4"/>
  <c r="T3595" i="4"/>
  <c r="T3615" i="4"/>
  <c r="T3647" i="4"/>
  <c r="T3679" i="4"/>
  <c r="T3711" i="4"/>
  <c r="T3743" i="4"/>
  <c r="T3775" i="4"/>
  <c r="T3807" i="4"/>
  <c r="T3839" i="4"/>
  <c r="T3871" i="4"/>
  <c r="T3903" i="4"/>
  <c r="T3935" i="4"/>
  <c r="T3986" i="4"/>
  <c r="T4050" i="4"/>
  <c r="T4114" i="4"/>
  <c r="T4178" i="4"/>
  <c r="T4242" i="4"/>
  <c r="T4322" i="4"/>
  <c r="T4450" i="4"/>
  <c r="T4578" i="4"/>
  <c r="T4706" i="4"/>
  <c r="T4869" i="4"/>
  <c r="T2023" i="4"/>
  <c r="T2087" i="4"/>
  <c r="T2151" i="4"/>
  <c r="T2215" i="4"/>
  <c r="T2956" i="4"/>
  <c r="T3108" i="4"/>
  <c r="T3112" i="4"/>
  <c r="T3116" i="4"/>
  <c r="T3120" i="4"/>
  <c r="T3124" i="4"/>
  <c r="T3128" i="4"/>
  <c r="T3132" i="4"/>
  <c r="T3136" i="4"/>
  <c r="T3140" i="4"/>
  <c r="T3144" i="4"/>
  <c r="T3148" i="4"/>
  <c r="T3152" i="4"/>
  <c r="T3156" i="4"/>
  <c r="T3160" i="4"/>
  <c r="T3164" i="4"/>
  <c r="T3168" i="4"/>
  <c r="T3172" i="4"/>
  <c r="T3176" i="4"/>
  <c r="T3180" i="4"/>
  <c r="T3184" i="4"/>
  <c r="T3188" i="4"/>
  <c r="T3192" i="4"/>
  <c r="T3196" i="4"/>
  <c r="T3200" i="4"/>
  <c r="T3204" i="4"/>
  <c r="T3208" i="4"/>
  <c r="T3212" i="4"/>
  <c r="T3216" i="4"/>
  <c r="T3220" i="4"/>
  <c r="T3224" i="4"/>
  <c r="T3228" i="4"/>
  <c r="T3232" i="4"/>
  <c r="T3236" i="4"/>
  <c r="T3240" i="4"/>
  <c r="T3244" i="4"/>
  <c r="T3248" i="4"/>
  <c r="T3252" i="4"/>
  <c r="T3256" i="4"/>
  <c r="T3260" i="4"/>
  <c r="T3264" i="4"/>
  <c r="T3268" i="4"/>
  <c r="T3272" i="4"/>
  <c r="T3276" i="4"/>
  <c r="T3280" i="4"/>
  <c r="T3284" i="4"/>
  <c r="T3288" i="4"/>
  <c r="T3292" i="4"/>
  <c r="T3296" i="4"/>
  <c r="T3300" i="4"/>
  <c r="T3304" i="4"/>
  <c r="T3308" i="4"/>
  <c r="T3312" i="4"/>
  <c r="T3316" i="4"/>
  <c r="T3320" i="4"/>
  <c r="T3324" i="4"/>
  <c r="T3328" i="4"/>
  <c r="T3332" i="4"/>
  <c r="T3336" i="4"/>
  <c r="T3340" i="4"/>
  <c r="T3344" i="4"/>
  <c r="T3348" i="4"/>
  <c r="T3352" i="4"/>
  <c r="T3356" i="4"/>
  <c r="T3360" i="4"/>
  <c r="T3364" i="4"/>
  <c r="T3368" i="4"/>
  <c r="T3372" i="4"/>
  <c r="T3376" i="4"/>
  <c r="T3380" i="4"/>
  <c r="T3384" i="4"/>
  <c r="T3388" i="4"/>
  <c r="T3392" i="4"/>
  <c r="T3396" i="4"/>
  <c r="T3400" i="4"/>
  <c r="T3404" i="4"/>
  <c r="T3408" i="4"/>
  <c r="T3412" i="4"/>
  <c r="T3416" i="4"/>
  <c r="T3420" i="4"/>
  <c r="T3424" i="4"/>
  <c r="T3428" i="4"/>
  <c r="T3432" i="4"/>
  <c r="T3436" i="4"/>
  <c r="T3440" i="4"/>
  <c r="T3444" i="4"/>
  <c r="T3448" i="4"/>
  <c r="T3452" i="4"/>
  <c r="T3456" i="4"/>
  <c r="T3460" i="4"/>
  <c r="T3464" i="4"/>
  <c r="T3468" i="4"/>
  <c r="T3472" i="4"/>
  <c r="T3476" i="4"/>
  <c r="T3480" i="4"/>
  <c r="T3484" i="4"/>
  <c r="T3488" i="4"/>
  <c r="T3492" i="4"/>
  <c r="T3496" i="4"/>
  <c r="T3500" i="4"/>
  <c r="T3504" i="4"/>
  <c r="T3508" i="4"/>
  <c r="T3512" i="4"/>
  <c r="T3516" i="4"/>
  <c r="T3520" i="4"/>
  <c r="T3524" i="4"/>
  <c r="T3528" i="4"/>
  <c r="T3532" i="4"/>
  <c r="T3536" i="4"/>
  <c r="T3540" i="4"/>
  <c r="T3544" i="4"/>
  <c r="T3548" i="4"/>
  <c r="T3552" i="4"/>
  <c r="T3556" i="4"/>
  <c r="T3560" i="4"/>
  <c r="T3564" i="4"/>
  <c r="T3568" i="4"/>
  <c r="T3572" i="4"/>
  <c r="T3576" i="4"/>
  <c r="T3580" i="4"/>
  <c r="T3584" i="4"/>
  <c r="T3588" i="4"/>
  <c r="T3592" i="4"/>
  <c r="T3596" i="4"/>
  <c r="T3600" i="4"/>
  <c r="T3604" i="4"/>
  <c r="T3608" i="4"/>
  <c r="T3612" i="4"/>
  <c r="T3616" i="4"/>
  <c r="T3620" i="4"/>
  <c r="T3624" i="4"/>
  <c r="T3628" i="4"/>
  <c r="T3632" i="4"/>
  <c r="T3636" i="4"/>
  <c r="T3640" i="4"/>
  <c r="T3644" i="4"/>
  <c r="T3648" i="4"/>
  <c r="T3652" i="4"/>
  <c r="T3656" i="4"/>
  <c r="T3660" i="4"/>
  <c r="T3664" i="4"/>
  <c r="T3668" i="4"/>
  <c r="T3672" i="4"/>
  <c r="T3676" i="4"/>
  <c r="T3680" i="4"/>
  <c r="T3684" i="4"/>
  <c r="T3688" i="4"/>
  <c r="T3692" i="4"/>
  <c r="T3696" i="4"/>
  <c r="T3700" i="4"/>
  <c r="T3704" i="4"/>
  <c r="T3708" i="4"/>
  <c r="T3712" i="4"/>
  <c r="T3716" i="4"/>
  <c r="T3720" i="4"/>
  <c r="T3724" i="4"/>
  <c r="T3728" i="4"/>
  <c r="T3732" i="4"/>
  <c r="T3736" i="4"/>
  <c r="T3740" i="4"/>
  <c r="T3744" i="4"/>
  <c r="T3748" i="4"/>
  <c r="T3752" i="4"/>
  <c r="T3756" i="4"/>
  <c r="T3760" i="4"/>
  <c r="T3764" i="4"/>
  <c r="T3768" i="4"/>
  <c r="T3772" i="4"/>
  <c r="T3776" i="4"/>
  <c r="T3780" i="4"/>
  <c r="T3784" i="4"/>
  <c r="T3788" i="4"/>
  <c r="T3792" i="4"/>
  <c r="T3796" i="4"/>
  <c r="T3800" i="4"/>
  <c r="T3804" i="4"/>
  <c r="T3808" i="4"/>
  <c r="T3812" i="4"/>
  <c r="T3816" i="4"/>
  <c r="T3820" i="4"/>
  <c r="T3824" i="4"/>
  <c r="T3828" i="4"/>
  <c r="T3832" i="4"/>
  <c r="T3836" i="4"/>
  <c r="T3840" i="4"/>
  <c r="T3844" i="4"/>
  <c r="T3848" i="4"/>
  <c r="T3852" i="4"/>
  <c r="T3856" i="4"/>
  <c r="T3860" i="4"/>
  <c r="T3864" i="4"/>
  <c r="T3868" i="4"/>
  <c r="T3872" i="4"/>
  <c r="T3876" i="4"/>
  <c r="T3880" i="4"/>
  <c r="T3884" i="4"/>
  <c r="T3888" i="4"/>
  <c r="T3892" i="4"/>
  <c r="T3896" i="4"/>
  <c r="T3900" i="4"/>
  <c r="T3904" i="4"/>
  <c r="T3908" i="4"/>
  <c r="T3912" i="4"/>
  <c r="T3916" i="4"/>
  <c r="T3920" i="4"/>
  <c r="T3924" i="4"/>
  <c r="T3928" i="4"/>
  <c r="T3932" i="4"/>
  <c r="T3936" i="4"/>
  <c r="T3940" i="4"/>
  <c r="T3944" i="4"/>
  <c r="T3948" i="4"/>
  <c r="T3956" i="4"/>
  <c r="T3964" i="4"/>
  <c r="T3972" i="4"/>
  <c r="T3980" i="4"/>
  <c r="T3988" i="4"/>
  <c r="T3996" i="4"/>
  <c r="T4004" i="4"/>
  <c r="T4012" i="4"/>
  <c r="T4020" i="4"/>
  <c r="T4028" i="4"/>
  <c r="T4036" i="4"/>
  <c r="T4044" i="4"/>
  <c r="T4052" i="4"/>
  <c r="T4060" i="4"/>
  <c r="T4068" i="4"/>
  <c r="T4076" i="4"/>
  <c r="T4084" i="4"/>
  <c r="T4092" i="4"/>
  <c r="T4100" i="4"/>
  <c r="T4108" i="4"/>
  <c r="T4116" i="4"/>
  <c r="T4124" i="4"/>
  <c r="T4132" i="4"/>
  <c r="T4140" i="4"/>
  <c r="T4148" i="4"/>
  <c r="T4156" i="4"/>
  <c r="T4164" i="4"/>
  <c r="T4172" i="4"/>
  <c r="T4180" i="4"/>
  <c r="T4188" i="4"/>
  <c r="T4196" i="4"/>
  <c r="T4204" i="4"/>
  <c r="T4212" i="4"/>
  <c r="T4220" i="4"/>
  <c r="T4228" i="4"/>
  <c r="T4236" i="4"/>
  <c r="T4244" i="4"/>
  <c r="T4252" i="4"/>
  <c r="T4260" i="4"/>
  <c r="T4268" i="4"/>
  <c r="T4276" i="4"/>
  <c r="T4284" i="4"/>
  <c r="T4294" i="4"/>
  <c r="T4310" i="4"/>
  <c r="T4326" i="4"/>
  <c r="T4342" i="4"/>
  <c r="T4358" i="4"/>
  <c r="T4374" i="4"/>
  <c r="T4390" i="4"/>
  <c r="T4406" i="4"/>
  <c r="T4422" i="4"/>
  <c r="T4438" i="4"/>
  <c r="T4454" i="4"/>
  <c r="T4470" i="4"/>
  <c r="T4486" i="4"/>
  <c r="T4502" i="4"/>
  <c r="T4518" i="4"/>
  <c r="T4534" i="4"/>
  <c r="T4550" i="4"/>
  <c r="T4566" i="4"/>
  <c r="T4582" i="4"/>
  <c r="T4598" i="4"/>
  <c r="T4614" i="4"/>
  <c r="T4630" i="4"/>
  <c r="T4646" i="4"/>
  <c r="T4662" i="4"/>
  <c r="T4678" i="4"/>
  <c r="T4694" i="4"/>
  <c r="T4710" i="4"/>
  <c r="T4726" i="4"/>
  <c r="T4742" i="4"/>
  <c r="T4758" i="4"/>
  <c r="T4774" i="4"/>
  <c r="T4790" i="4"/>
  <c r="T4813" i="4"/>
  <c r="T4845" i="4"/>
  <c r="T4877" i="4"/>
  <c r="T4909" i="4"/>
  <c r="T4941" i="4"/>
  <c r="T4975" i="4"/>
  <c r="T2039" i="4"/>
  <c r="T2103" i="4"/>
  <c r="T2167" i="4"/>
  <c r="T2231" i="4"/>
  <c r="T2672" i="4"/>
  <c r="T1130" i="4"/>
  <c r="T1052" i="4"/>
  <c r="T1020" i="4"/>
  <c r="T1563" i="4"/>
  <c r="T1547" i="4"/>
  <c r="T2992" i="4"/>
  <c r="T2976" i="4"/>
  <c r="T2960" i="4"/>
  <c r="T2944" i="4"/>
  <c r="T2928" i="4"/>
  <c r="T2912" i="4"/>
  <c r="T2896" i="4"/>
  <c r="T2880" i="4"/>
  <c r="T2868" i="4"/>
  <c r="T2252" i="4"/>
  <c r="T2248" i="4"/>
  <c r="T2244" i="4"/>
  <c r="T2240" i="4"/>
  <c r="T2236" i="4"/>
  <c r="T2232" i="4"/>
  <c r="T2228" i="4"/>
  <c r="T2224" i="4"/>
  <c r="T2220" i="4"/>
  <c r="T2216" i="4"/>
  <c r="T2212" i="4"/>
  <c r="T2208" i="4"/>
  <c r="T2204" i="4"/>
  <c r="T2200" i="4"/>
  <c r="T2196" i="4"/>
  <c r="T2192" i="4"/>
  <c r="T2188" i="4"/>
  <c r="T2184" i="4"/>
  <c r="T2180" i="4"/>
  <c r="T2176" i="4"/>
  <c r="T2172" i="4"/>
  <c r="T2168" i="4"/>
  <c r="T2164" i="4"/>
  <c r="T2160" i="4"/>
  <c r="T2156" i="4"/>
  <c r="T2152" i="4"/>
  <c r="T2148" i="4"/>
  <c r="T2144" i="4"/>
  <c r="T2140" i="4"/>
  <c r="T2136" i="4"/>
  <c r="T2132" i="4"/>
  <c r="T2128" i="4"/>
  <c r="T2124" i="4"/>
  <c r="T2120" i="4"/>
  <c r="T2116" i="4"/>
  <c r="T2112" i="4"/>
  <c r="T2108" i="4"/>
  <c r="T2104" i="4"/>
  <c r="T2100" i="4"/>
  <c r="T2096" i="4"/>
  <c r="T2092" i="4"/>
  <c r="T2088" i="4"/>
  <c r="T2084" i="4"/>
  <c r="T2080" i="4"/>
  <c r="T2076" i="4"/>
  <c r="T2072" i="4"/>
  <c r="T2068" i="4"/>
  <c r="T2064" i="4"/>
  <c r="T2060" i="4"/>
  <c r="T2056" i="4"/>
  <c r="T2052" i="4"/>
  <c r="T2048" i="4"/>
  <c r="T2044" i="4"/>
  <c r="T2040" i="4"/>
  <c r="T2036" i="4"/>
  <c r="T2032" i="4"/>
  <c r="T2028" i="4"/>
  <c r="T2024" i="4"/>
  <c r="T2020" i="4"/>
  <c r="T2016" i="4"/>
  <c r="T2012" i="4"/>
  <c r="T2008" i="4"/>
  <c r="T5004" i="4"/>
  <c r="T5000" i="4"/>
  <c r="T4996" i="4"/>
  <c r="T4992" i="4"/>
  <c r="T4988" i="4"/>
  <c r="T4984" i="4"/>
  <c r="T4980" i="4"/>
  <c r="T4976" i="4"/>
  <c r="T4972" i="4"/>
  <c r="T1234" i="4"/>
  <c r="T1076" i="4"/>
  <c r="T1036" i="4"/>
  <c r="T1571" i="4"/>
  <c r="T1555" i="4"/>
  <c r="T1539" i="4"/>
  <c r="T2984" i="4"/>
  <c r="T2968" i="4"/>
  <c r="T2952" i="4"/>
  <c r="T2936" i="4"/>
  <c r="T2920" i="4"/>
  <c r="T2904" i="4"/>
  <c r="T2888" i="4"/>
  <c r="T2872" i="4"/>
  <c r="T2866" i="4"/>
  <c r="T2250" i="4"/>
  <c r="T2246" i="4"/>
  <c r="T2242" i="4"/>
  <c r="T2238" i="4"/>
  <c r="T2234" i="4"/>
  <c r="T2230" i="4"/>
  <c r="T2226" i="4"/>
  <c r="T2222" i="4"/>
  <c r="T2218" i="4"/>
  <c r="T2214" i="4"/>
  <c r="T2210" i="4"/>
  <c r="T2206" i="4"/>
  <c r="T2202" i="4"/>
  <c r="T2198" i="4"/>
  <c r="T2194" i="4"/>
  <c r="T2190" i="4"/>
  <c r="T2186" i="4"/>
  <c r="T2182" i="4"/>
  <c r="T2178" i="4"/>
  <c r="T2174" i="4"/>
  <c r="T2170" i="4"/>
  <c r="T2166" i="4"/>
  <c r="T2162" i="4"/>
  <c r="T2158" i="4"/>
  <c r="T2154" i="4"/>
  <c r="T2150" i="4"/>
  <c r="T2146" i="4"/>
  <c r="T2142" i="4"/>
  <c r="T2138" i="4"/>
  <c r="T2134" i="4"/>
  <c r="T2130" i="4"/>
  <c r="T2126" i="4"/>
  <c r="T2122" i="4"/>
  <c r="T2118" i="4"/>
  <c r="T2114" i="4"/>
  <c r="T2110" i="4"/>
  <c r="T2106" i="4"/>
  <c r="T2102" i="4"/>
  <c r="T2098" i="4"/>
  <c r="T2094" i="4"/>
  <c r="T2090" i="4"/>
  <c r="T2086" i="4"/>
  <c r="T2082" i="4"/>
  <c r="T2078" i="4"/>
  <c r="T2074" i="4"/>
  <c r="T2070" i="4"/>
  <c r="T2066" i="4"/>
  <c r="T2062" i="4"/>
  <c r="T2058" i="4"/>
  <c r="T2054" i="4"/>
  <c r="T2050" i="4"/>
  <c r="T2046" i="4"/>
  <c r="T2042" i="4"/>
  <c r="T2038" i="4"/>
  <c r="T2034" i="4"/>
  <c r="T2030" i="4"/>
  <c r="T2026" i="4"/>
  <c r="T2022" i="4"/>
  <c r="T2018" i="4"/>
  <c r="T2014" i="4"/>
  <c r="T2010" i="4"/>
  <c r="T2006" i="4"/>
  <c r="T5002" i="4"/>
  <c r="T4998" i="4"/>
  <c r="T4994" i="4"/>
  <c r="T4990" i="4"/>
  <c r="T4986" i="4"/>
  <c r="T4982" i="4"/>
  <c r="T4978" i="4"/>
  <c r="T4974" i="4"/>
  <c r="T1068" i="4"/>
  <c r="T1567" i="4"/>
  <c r="T1535" i="4"/>
  <c r="T2964" i="4"/>
  <c r="T2932" i="4"/>
  <c r="T2900" i="4"/>
  <c r="T2869" i="4"/>
  <c r="T2249" i="4"/>
  <c r="T2241" i="4"/>
  <c r="T2233" i="4"/>
  <c r="T2225" i="4"/>
  <c r="T2217" i="4"/>
  <c r="T2209" i="4"/>
  <c r="T2201" i="4"/>
  <c r="T2193" i="4"/>
  <c r="T2185" i="4"/>
  <c r="T2177" i="4"/>
  <c r="T2169" i="4"/>
  <c r="T2161" i="4"/>
  <c r="T2153" i="4"/>
  <c r="T2145" i="4"/>
  <c r="T2137" i="4"/>
  <c r="T2129" i="4"/>
  <c r="T2121" i="4"/>
  <c r="T2113" i="4"/>
  <c r="T2105" i="4"/>
  <c r="T2097" i="4"/>
  <c r="T2089" i="4"/>
  <c r="T2081" i="4"/>
  <c r="T2073" i="4"/>
  <c r="T2065" i="4"/>
  <c r="T2057" i="4"/>
  <c r="T2049" i="4"/>
  <c r="T2041" i="4"/>
  <c r="T2033" i="4"/>
  <c r="T2025" i="4"/>
  <c r="T2017" i="4"/>
  <c r="T2009" i="4"/>
  <c r="T5001" i="4"/>
  <c r="T4993" i="4"/>
  <c r="T4985" i="4"/>
  <c r="T4977" i="4"/>
  <c r="T4970" i="4"/>
  <c r="T4966" i="4"/>
  <c r="T4962" i="4"/>
  <c r="T4958" i="4"/>
  <c r="T4954" i="4"/>
  <c r="T4950" i="4"/>
  <c r="T4946" i="4"/>
  <c r="T4942" i="4"/>
  <c r="T4938" i="4"/>
  <c r="T4934" i="4"/>
  <c r="T4930" i="4"/>
  <c r="T4926" i="4"/>
  <c r="T4922" i="4"/>
  <c r="T4918" i="4"/>
  <c r="T4914" i="4"/>
  <c r="T4910" i="4"/>
  <c r="T4906" i="4"/>
  <c r="T4902" i="4"/>
  <c r="T4898" i="4"/>
  <c r="T4894" i="4"/>
  <c r="T4890" i="4"/>
  <c r="T4886" i="4"/>
  <c r="T4882" i="4"/>
  <c r="T4878" i="4"/>
  <c r="T4874" i="4"/>
  <c r="T4870" i="4"/>
  <c r="T4866" i="4"/>
  <c r="T4862" i="4"/>
  <c r="T4858" i="4"/>
  <c r="T4854" i="4"/>
  <c r="T4850" i="4"/>
  <c r="T4846" i="4"/>
  <c r="T4842" i="4"/>
  <c r="T4838" i="4"/>
  <c r="T4834" i="4"/>
  <c r="T4830" i="4"/>
  <c r="T4826" i="4"/>
  <c r="T4822" i="4"/>
  <c r="T4818" i="4"/>
  <c r="T4814" i="4"/>
  <c r="T4810" i="4"/>
  <c r="T4806" i="4"/>
  <c r="T4802" i="4"/>
  <c r="T1146" i="4"/>
  <c r="T1028" i="4"/>
  <c r="T1551" i="4"/>
  <c r="T2980" i="4"/>
  <c r="T2948" i="4"/>
  <c r="T2916" i="4"/>
  <c r="T2884" i="4"/>
  <c r="T2865" i="4"/>
  <c r="T2245" i="4"/>
  <c r="T2237" i="4"/>
  <c r="T2229" i="4"/>
  <c r="T2221" i="4"/>
  <c r="T2213" i="4"/>
  <c r="T2205" i="4"/>
  <c r="T2197" i="4"/>
  <c r="T2189" i="4"/>
  <c r="T2181" i="4"/>
  <c r="T2173" i="4"/>
  <c r="T2165" i="4"/>
  <c r="T2157" i="4"/>
  <c r="T2149" i="4"/>
  <c r="T2141" i="4"/>
  <c r="T2133" i="4"/>
  <c r="T2125" i="4"/>
  <c r="T2117" i="4"/>
  <c r="T2109" i="4"/>
  <c r="T2101" i="4"/>
  <c r="T2093" i="4"/>
  <c r="T2085" i="4"/>
  <c r="T2077" i="4"/>
  <c r="T2069" i="4"/>
  <c r="T2061" i="4"/>
  <c r="T2053" i="4"/>
  <c r="T2045" i="4"/>
  <c r="T2037" i="4"/>
  <c r="T2029" i="4"/>
  <c r="T2021" i="4"/>
  <c r="T2013" i="4"/>
  <c r="T5005" i="4"/>
  <c r="T4997" i="4"/>
  <c r="T4989" i="4"/>
  <c r="T4981" i="4"/>
  <c r="T4973" i="4"/>
  <c r="T4968" i="4"/>
  <c r="T4964" i="4"/>
  <c r="T4960" i="4"/>
  <c r="T4956" i="4"/>
  <c r="T4952" i="4"/>
  <c r="T4948" i="4"/>
  <c r="T4944" i="4"/>
  <c r="T4940" i="4"/>
  <c r="T4936" i="4"/>
  <c r="T4932" i="4"/>
  <c r="T4928" i="4"/>
  <c r="T4924" i="4"/>
  <c r="T4920" i="4"/>
  <c r="T4916" i="4"/>
  <c r="T4912" i="4"/>
  <c r="T4908" i="4"/>
  <c r="T4904" i="4"/>
  <c r="T4900" i="4"/>
  <c r="T4896" i="4"/>
  <c r="T4892" i="4"/>
  <c r="T4888" i="4"/>
  <c r="T4884" i="4"/>
  <c r="T4880" i="4"/>
  <c r="T4876" i="4"/>
  <c r="T4872" i="4"/>
  <c r="T4868" i="4"/>
  <c r="T4864" i="4"/>
  <c r="T4860" i="4"/>
  <c r="T4856" i="4"/>
  <c r="T4852" i="4"/>
  <c r="T4848" i="4"/>
  <c r="T4844" i="4"/>
  <c r="T4840" i="4"/>
  <c r="T4836" i="4"/>
  <c r="T4832" i="4"/>
  <c r="T4828" i="4"/>
  <c r="T4824" i="4"/>
  <c r="T4820" i="4"/>
  <c r="T4816" i="4"/>
  <c r="T4812" i="4"/>
  <c r="T4808" i="4"/>
  <c r="T4804" i="4"/>
  <c r="T4800" i="4"/>
  <c r="T1012" i="4"/>
  <c r="T2972" i="4"/>
  <c r="T2908" i="4"/>
  <c r="T2251" i="4"/>
  <c r="T2235" i="4"/>
  <c r="T2219" i="4"/>
  <c r="T2203" i="4"/>
  <c r="T2187" i="4"/>
  <c r="T2171" i="4"/>
  <c r="T2155" i="4"/>
  <c r="T2139" i="4"/>
  <c r="T2123" i="4"/>
  <c r="T2107" i="4"/>
  <c r="T2091" i="4"/>
  <c r="T2075" i="4"/>
  <c r="T2059" i="4"/>
  <c r="T2043" i="4"/>
  <c r="T2027" i="4"/>
  <c r="T2011" i="4"/>
  <c r="T4995" i="4"/>
  <c r="T4979" i="4"/>
  <c r="T4967" i="4"/>
  <c r="T4959" i="4"/>
  <c r="T4951" i="4"/>
  <c r="T4943" i="4"/>
  <c r="T4935" i="4"/>
  <c r="T4927" i="4"/>
  <c r="T4919" i="4"/>
  <c r="T4911" i="4"/>
  <c r="T4903" i="4"/>
  <c r="T4895" i="4"/>
  <c r="T4887" i="4"/>
  <c r="T4879" i="4"/>
  <c r="T4871" i="4"/>
  <c r="T4863" i="4"/>
  <c r="T4855" i="4"/>
  <c r="T4847" i="4"/>
  <c r="T4839" i="4"/>
  <c r="T4831" i="4"/>
  <c r="T4823" i="4"/>
  <c r="T4815" i="4"/>
  <c r="T4807" i="4"/>
  <c r="T4799" i="4"/>
  <c r="T4795" i="4"/>
  <c r="T4791" i="4"/>
  <c r="T4787" i="4"/>
  <c r="T4783" i="4"/>
  <c r="T4779" i="4"/>
  <c r="T4775" i="4"/>
  <c r="T4771" i="4"/>
  <c r="T4767" i="4"/>
  <c r="T4763" i="4"/>
  <c r="T4759" i="4"/>
  <c r="T4755" i="4"/>
  <c r="T4751" i="4"/>
  <c r="T4747" i="4"/>
  <c r="T4743" i="4"/>
  <c r="T4739" i="4"/>
  <c r="T4735" i="4"/>
  <c r="T4731" i="4"/>
  <c r="T4727" i="4"/>
  <c r="T4723" i="4"/>
  <c r="T4719" i="4"/>
  <c r="T4715" i="4"/>
  <c r="T4711" i="4"/>
  <c r="T4707" i="4"/>
  <c r="T4703" i="4"/>
  <c r="T4699" i="4"/>
  <c r="T4695" i="4"/>
  <c r="T4691" i="4"/>
  <c r="T4687" i="4"/>
  <c r="T4683" i="4"/>
  <c r="T4679" i="4"/>
  <c r="T4675" i="4"/>
  <c r="T4671" i="4"/>
  <c r="T4667" i="4"/>
  <c r="T4663" i="4"/>
  <c r="T4659" i="4"/>
  <c r="T4655" i="4"/>
  <c r="T4651" i="4"/>
  <c r="T4647" i="4"/>
  <c r="T4643" i="4"/>
  <c r="T4639" i="4"/>
  <c r="T4635" i="4"/>
  <c r="T4631" i="4"/>
  <c r="T4627" i="4"/>
  <c r="T4623" i="4"/>
  <c r="T4619" i="4"/>
  <c r="T4615" i="4"/>
  <c r="T4611" i="4"/>
  <c r="T4607" i="4"/>
  <c r="T4603" i="4"/>
  <c r="T4599" i="4"/>
  <c r="T4595" i="4"/>
  <c r="T4591" i="4"/>
  <c r="T4587" i="4"/>
  <c r="T4583" i="4"/>
  <c r="T4579" i="4"/>
  <c r="T4575" i="4"/>
  <c r="T4571" i="4"/>
  <c r="T4567" i="4"/>
  <c r="T4563" i="4"/>
  <c r="T4559" i="4"/>
  <c r="T4555" i="4"/>
  <c r="T4551" i="4"/>
  <c r="T4547" i="4"/>
  <c r="T4543" i="4"/>
  <c r="T4539" i="4"/>
  <c r="T4535" i="4"/>
  <c r="T4531" i="4"/>
  <c r="T4527" i="4"/>
  <c r="T4523" i="4"/>
  <c r="T4519" i="4"/>
  <c r="T4515" i="4"/>
  <c r="T4511" i="4"/>
  <c r="T4507" i="4"/>
  <c r="T4503" i="4"/>
  <c r="T4499" i="4"/>
  <c r="T4495" i="4"/>
  <c r="T4491" i="4"/>
  <c r="T4487" i="4"/>
  <c r="T4483" i="4"/>
  <c r="T4479" i="4"/>
  <c r="T4475" i="4"/>
  <c r="T4471" i="4"/>
  <c r="T4467" i="4"/>
  <c r="T4463" i="4"/>
  <c r="T4459" i="4"/>
  <c r="T4455" i="4"/>
  <c r="T4451" i="4"/>
  <c r="T4447" i="4"/>
  <c r="T4443" i="4"/>
  <c r="T4439" i="4"/>
  <c r="T4435" i="4"/>
  <c r="T4431" i="4"/>
  <c r="T4427" i="4"/>
  <c r="T4423" i="4"/>
  <c r="T4419" i="4"/>
  <c r="T4415" i="4"/>
  <c r="T4411" i="4"/>
  <c r="T4407" i="4"/>
  <c r="T4403" i="4"/>
  <c r="T4399" i="4"/>
  <c r="T4395" i="4"/>
  <c r="T4391" i="4"/>
  <c r="T4387" i="4"/>
  <c r="T4383" i="4"/>
  <c r="T4379" i="4"/>
  <c r="T4375" i="4"/>
  <c r="T4371" i="4"/>
  <c r="T4367" i="4"/>
  <c r="T4363" i="4"/>
  <c r="T4359" i="4"/>
  <c r="T4355" i="4"/>
  <c r="T4351" i="4"/>
  <c r="T4347" i="4"/>
  <c r="T4343" i="4"/>
  <c r="T4339" i="4"/>
  <c r="T4335" i="4"/>
  <c r="T4331" i="4"/>
  <c r="T4327" i="4"/>
  <c r="T4323" i="4"/>
  <c r="T4319" i="4"/>
  <c r="T4315" i="4"/>
  <c r="T4311" i="4"/>
  <c r="T4307" i="4"/>
  <c r="T4303" i="4"/>
  <c r="T4299" i="4"/>
  <c r="T4295" i="4"/>
  <c r="T4291" i="4"/>
  <c r="T1084" i="4"/>
  <c r="T1543" i="4"/>
  <c r="T2940" i="4"/>
  <c r="T2876" i="4"/>
  <c r="T2243" i="4"/>
  <c r="T2227" i="4"/>
  <c r="T2211" i="4"/>
  <c r="T2195" i="4"/>
  <c r="T2179" i="4"/>
  <c r="T2163" i="4"/>
  <c r="T2147" i="4"/>
  <c r="T2131" i="4"/>
  <c r="T2115" i="4"/>
  <c r="T2099" i="4"/>
  <c r="T2083" i="4"/>
  <c r="T2067" i="4"/>
  <c r="T2051" i="4"/>
  <c r="T2035" i="4"/>
  <c r="T2019" i="4"/>
  <c r="T5003" i="4"/>
  <c r="T4987" i="4"/>
  <c r="T4971" i="4"/>
  <c r="T4963" i="4"/>
  <c r="T4955" i="4"/>
  <c r="T4947" i="4"/>
  <c r="T4939" i="4"/>
  <c r="T4931" i="4"/>
  <c r="T4923" i="4"/>
  <c r="T4915" i="4"/>
  <c r="T4907" i="4"/>
  <c r="T4899" i="4"/>
  <c r="T4891" i="4"/>
  <c r="T4883" i="4"/>
  <c r="T4875" i="4"/>
  <c r="T4867" i="4"/>
  <c r="T4859" i="4"/>
  <c r="T4851" i="4"/>
  <c r="T4843" i="4"/>
  <c r="T4835" i="4"/>
  <c r="T4827" i="4"/>
  <c r="T4819" i="4"/>
  <c r="T4811" i="4"/>
  <c r="T4803" i="4"/>
  <c r="T4797" i="4"/>
  <c r="T4793" i="4"/>
  <c r="T4789" i="4"/>
  <c r="T4785" i="4"/>
  <c r="T4781" i="4"/>
  <c r="T4777" i="4"/>
  <c r="T4773" i="4"/>
  <c r="T4769" i="4"/>
  <c r="T4765" i="4"/>
  <c r="T4761" i="4"/>
  <c r="T4757" i="4"/>
  <c r="T4753" i="4"/>
  <c r="T4749" i="4"/>
  <c r="T4745" i="4"/>
  <c r="T4741" i="4"/>
  <c r="T4737" i="4"/>
  <c r="T4733" i="4"/>
  <c r="T4729" i="4"/>
  <c r="T4725" i="4"/>
  <c r="T4721" i="4"/>
  <c r="T4717" i="4"/>
  <c r="T4713" i="4"/>
  <c r="T4709" i="4"/>
  <c r="T4705" i="4"/>
  <c r="T4701" i="4"/>
  <c r="T4697" i="4"/>
  <c r="T4693" i="4"/>
  <c r="T4689" i="4"/>
  <c r="T4685" i="4"/>
  <c r="T4681" i="4"/>
  <c r="T4677" i="4"/>
  <c r="T4673" i="4"/>
  <c r="T4669" i="4"/>
  <c r="T4665" i="4"/>
  <c r="T4661" i="4"/>
  <c r="T4657" i="4"/>
  <c r="T4653" i="4"/>
  <c r="T4649" i="4"/>
  <c r="T4645" i="4"/>
  <c r="T4641" i="4"/>
  <c r="T4637" i="4"/>
  <c r="T4633" i="4"/>
  <c r="T4629" i="4"/>
  <c r="T4625" i="4"/>
  <c r="T4621" i="4"/>
  <c r="T4617" i="4"/>
  <c r="T4613" i="4"/>
  <c r="T4609" i="4"/>
  <c r="T4605" i="4"/>
  <c r="T4601" i="4"/>
  <c r="T4597" i="4"/>
  <c r="T4593" i="4"/>
  <c r="T4589" i="4"/>
  <c r="T4585" i="4"/>
  <c r="T4581" i="4"/>
  <c r="T4577" i="4"/>
  <c r="T4573" i="4"/>
  <c r="T4569" i="4"/>
  <c r="T4565" i="4"/>
  <c r="T4561" i="4"/>
  <c r="T4557" i="4"/>
  <c r="T4553" i="4"/>
  <c r="T4549" i="4"/>
  <c r="T4545" i="4"/>
  <c r="T4541" i="4"/>
  <c r="T4537" i="4"/>
  <c r="T4533" i="4"/>
  <c r="T4529" i="4"/>
  <c r="T4525" i="4"/>
  <c r="T4521" i="4"/>
  <c r="T4517" i="4"/>
  <c r="T4513" i="4"/>
  <c r="T4509" i="4"/>
  <c r="T4505" i="4"/>
  <c r="T4501" i="4"/>
  <c r="T4497" i="4"/>
  <c r="T4493" i="4"/>
  <c r="T4489" i="4"/>
  <c r="T4485" i="4"/>
  <c r="T4481" i="4"/>
  <c r="T4477" i="4"/>
  <c r="T4473" i="4"/>
  <c r="T4469" i="4"/>
  <c r="T4465" i="4"/>
  <c r="T4461" i="4"/>
  <c r="T4457" i="4"/>
  <c r="T4453" i="4"/>
  <c r="T4449" i="4"/>
  <c r="T4445" i="4"/>
  <c r="T4441" i="4"/>
  <c r="T4437" i="4"/>
  <c r="T4433" i="4"/>
  <c r="T4429" i="4"/>
  <c r="T4425" i="4"/>
  <c r="T4421" i="4"/>
  <c r="T4417" i="4"/>
  <c r="T4413" i="4"/>
  <c r="T4409" i="4"/>
  <c r="T4405" i="4"/>
  <c r="T4401" i="4"/>
  <c r="T4397" i="4"/>
  <c r="T4393" i="4"/>
  <c r="T4389" i="4"/>
  <c r="T4385" i="4"/>
  <c r="T4381" i="4"/>
  <c r="T4377" i="4"/>
  <c r="T4373" i="4"/>
  <c r="T4369" i="4"/>
  <c r="T4365" i="4"/>
  <c r="T4361" i="4"/>
  <c r="T4357" i="4"/>
  <c r="T4353" i="4"/>
  <c r="T4349" i="4"/>
  <c r="T4345" i="4"/>
  <c r="T4341" i="4"/>
  <c r="T4337" i="4"/>
  <c r="T4333" i="4"/>
  <c r="T4329" i="4"/>
  <c r="T4325" i="4"/>
  <c r="T4321" i="4"/>
  <c r="T4317" i="4"/>
  <c r="T4313" i="4"/>
  <c r="T4309" i="4"/>
  <c r="T4305" i="4"/>
  <c r="T4301" i="4"/>
  <c r="T4297" i="4"/>
  <c r="T4293" i="4"/>
  <c r="T2988" i="4"/>
  <c r="T2867" i="4"/>
  <c r="T2223" i="4"/>
  <c r="T2191" i="4"/>
  <c r="T2159" i="4"/>
  <c r="T2127" i="4"/>
  <c r="T2095" i="4"/>
  <c r="T2063" i="4"/>
  <c r="T2031" i="4"/>
  <c r="T4999" i="4"/>
  <c r="T4969" i="4"/>
  <c r="T4953" i="4"/>
  <c r="T4937" i="4"/>
  <c r="T4921" i="4"/>
  <c r="T4905" i="4"/>
  <c r="T4889" i="4"/>
  <c r="T4873" i="4"/>
  <c r="T4857" i="4"/>
  <c r="T4841" i="4"/>
  <c r="T4825" i="4"/>
  <c r="T4809" i="4"/>
  <c r="T4796" i="4"/>
  <c r="T4788" i="4"/>
  <c r="T4780" i="4"/>
  <c r="T4772" i="4"/>
  <c r="T4764" i="4"/>
  <c r="T4756" i="4"/>
  <c r="T4748" i="4"/>
  <c r="T4740" i="4"/>
  <c r="T4732" i="4"/>
  <c r="T4724" i="4"/>
  <c r="T4716" i="4"/>
  <c r="T4708" i="4"/>
  <c r="T4700" i="4"/>
  <c r="T4692" i="4"/>
  <c r="T4684" i="4"/>
  <c r="T4676" i="4"/>
  <c r="T4668" i="4"/>
  <c r="T4660" i="4"/>
  <c r="T4652" i="4"/>
  <c r="T4644" i="4"/>
  <c r="T4636" i="4"/>
  <c r="T4628" i="4"/>
  <c r="T4620" i="4"/>
  <c r="T4612" i="4"/>
  <c r="T4604" i="4"/>
  <c r="T4596" i="4"/>
  <c r="T4588" i="4"/>
  <c r="T4580" i="4"/>
  <c r="T4572" i="4"/>
  <c r="T4564" i="4"/>
  <c r="T4556" i="4"/>
  <c r="T4548" i="4"/>
  <c r="T4540" i="4"/>
  <c r="T4532" i="4"/>
  <c r="T4524" i="4"/>
  <c r="T4516" i="4"/>
  <c r="T4508" i="4"/>
  <c r="T4500" i="4"/>
  <c r="T4492" i="4"/>
  <c r="T4484" i="4"/>
  <c r="T4476" i="4"/>
  <c r="T4468" i="4"/>
  <c r="T4460" i="4"/>
  <c r="T4452" i="4"/>
  <c r="T4444" i="4"/>
  <c r="T4436" i="4"/>
  <c r="T4428" i="4"/>
  <c r="T4420" i="4"/>
  <c r="T4412" i="4"/>
  <c r="T4404" i="4"/>
  <c r="T4396" i="4"/>
  <c r="T4388" i="4"/>
  <c r="T4380" i="4"/>
  <c r="T4372" i="4"/>
  <c r="T4364" i="4"/>
  <c r="T4356" i="4"/>
  <c r="T4348" i="4"/>
  <c r="T4340" i="4"/>
  <c r="T4332" i="4"/>
  <c r="T4324" i="4"/>
  <c r="T4316" i="4"/>
  <c r="T4308" i="4"/>
  <c r="T4300" i="4"/>
  <c r="T4292" i="4"/>
  <c r="T4287" i="4"/>
  <c r="T4283" i="4"/>
  <c r="T4279" i="4"/>
  <c r="T4275" i="4"/>
  <c r="T4271" i="4"/>
  <c r="T4267" i="4"/>
  <c r="T4263" i="4"/>
  <c r="T4259" i="4"/>
  <c r="T4255" i="4"/>
  <c r="T4251" i="4"/>
  <c r="T4247" i="4"/>
  <c r="T4243" i="4"/>
  <c r="T4239" i="4"/>
  <c r="T4235" i="4"/>
  <c r="T4231" i="4"/>
  <c r="T4227" i="4"/>
  <c r="T4223" i="4"/>
  <c r="T4219" i="4"/>
  <c r="T4215" i="4"/>
  <c r="T4211" i="4"/>
  <c r="T4207" i="4"/>
  <c r="T4203" i="4"/>
  <c r="T4199" i="4"/>
  <c r="T4195" i="4"/>
  <c r="T4191" i="4"/>
  <c r="T4187" i="4"/>
  <c r="T4183" i="4"/>
  <c r="T4179" i="4"/>
  <c r="T4175" i="4"/>
  <c r="T4171" i="4"/>
  <c r="T4167" i="4"/>
  <c r="T4163" i="4"/>
  <c r="T4159" i="4"/>
  <c r="T4155" i="4"/>
  <c r="T4151" i="4"/>
  <c r="T4147" i="4"/>
  <c r="T4143" i="4"/>
  <c r="T4139" i="4"/>
  <c r="T4135" i="4"/>
  <c r="T4131" i="4"/>
  <c r="T4127" i="4"/>
  <c r="T4123" i="4"/>
  <c r="T4119" i="4"/>
  <c r="T4115" i="4"/>
  <c r="T4111" i="4"/>
  <c r="T4107" i="4"/>
  <c r="T4103" i="4"/>
  <c r="T4099" i="4"/>
  <c r="T4095" i="4"/>
  <c r="T4091" i="4"/>
  <c r="T4087" i="4"/>
  <c r="T4083" i="4"/>
  <c r="T4079" i="4"/>
  <c r="T4075" i="4"/>
  <c r="T4071" i="4"/>
  <c r="T4067" i="4"/>
  <c r="T4063" i="4"/>
  <c r="T4059" i="4"/>
  <c r="T4055" i="4"/>
  <c r="T4051" i="4"/>
  <c r="T4047" i="4"/>
  <c r="T4043" i="4"/>
  <c r="T4039" i="4"/>
  <c r="T4035" i="4"/>
  <c r="T4031" i="4"/>
  <c r="T4027" i="4"/>
  <c r="T4023" i="4"/>
  <c r="T4019" i="4"/>
  <c r="T4015" i="4"/>
  <c r="T4011" i="4"/>
  <c r="T4007" i="4"/>
  <c r="T4003" i="4"/>
  <c r="T3999" i="4"/>
  <c r="T3995" i="4"/>
  <c r="T3991" i="4"/>
  <c r="T3987" i="4"/>
  <c r="T3983" i="4"/>
  <c r="T3979" i="4"/>
  <c r="T3975" i="4"/>
  <c r="T3971" i="4"/>
  <c r="T3967" i="4"/>
  <c r="T3963" i="4"/>
  <c r="T3959" i="4"/>
  <c r="T3955" i="4"/>
  <c r="T3951" i="4"/>
  <c r="T1044" i="4"/>
  <c r="T2924" i="4"/>
  <c r="T2239" i="4"/>
  <c r="T2207" i="4"/>
  <c r="T2175" i="4"/>
  <c r="T2143" i="4"/>
  <c r="T2111" i="4"/>
  <c r="T2079" i="4"/>
  <c r="T2047" i="4"/>
  <c r="T2015" i="4"/>
  <c r="T4983" i="4"/>
  <c r="T4961" i="4"/>
  <c r="T4945" i="4"/>
  <c r="T4929" i="4"/>
  <c r="T4913" i="4"/>
  <c r="T4897" i="4"/>
  <c r="T4881" i="4"/>
  <c r="T4865" i="4"/>
  <c r="T4849" i="4"/>
  <c r="T4833" i="4"/>
  <c r="T4817" i="4"/>
  <c r="T4801" i="4"/>
  <c r="T4792" i="4"/>
  <c r="T4784" i="4"/>
  <c r="T4776" i="4"/>
  <c r="T4768" i="4"/>
  <c r="T4760" i="4"/>
  <c r="T4752" i="4"/>
  <c r="T4744" i="4"/>
  <c r="T4736" i="4"/>
  <c r="T4728" i="4"/>
  <c r="T4720" i="4"/>
  <c r="T4712" i="4"/>
  <c r="T4704" i="4"/>
  <c r="T4696" i="4"/>
  <c r="T4688" i="4"/>
  <c r="T4680" i="4"/>
  <c r="T4672" i="4"/>
  <c r="T4664" i="4"/>
  <c r="T4656" i="4"/>
  <c r="T4648" i="4"/>
  <c r="T4640" i="4"/>
  <c r="T4632" i="4"/>
  <c r="T4624" i="4"/>
  <c r="T4616" i="4"/>
  <c r="T4608" i="4"/>
  <c r="T4600" i="4"/>
  <c r="T4592" i="4"/>
  <c r="T4584" i="4"/>
  <c r="T4576" i="4"/>
  <c r="T4568" i="4"/>
  <c r="T4560" i="4"/>
  <c r="T4552" i="4"/>
  <c r="T4544" i="4"/>
  <c r="T4536" i="4"/>
  <c r="T4528" i="4"/>
  <c r="T4520" i="4"/>
  <c r="T4512" i="4"/>
  <c r="T4504" i="4"/>
  <c r="T4496" i="4"/>
  <c r="T4488" i="4"/>
  <c r="T4480" i="4"/>
  <c r="T4472" i="4"/>
  <c r="T4464" i="4"/>
  <c r="T4456" i="4"/>
  <c r="T4448" i="4"/>
  <c r="T4440" i="4"/>
  <c r="T4432" i="4"/>
  <c r="T4424" i="4"/>
  <c r="T4416" i="4"/>
  <c r="T4408" i="4"/>
  <c r="T4400" i="4"/>
  <c r="T4392" i="4"/>
  <c r="T4384" i="4"/>
  <c r="T4376" i="4"/>
  <c r="T4368" i="4"/>
  <c r="T4360" i="4"/>
  <c r="T4352" i="4"/>
  <c r="T4344" i="4"/>
  <c r="T4336" i="4"/>
  <c r="T4328" i="4"/>
  <c r="T4320" i="4"/>
  <c r="T4312" i="4"/>
  <c r="T4304" i="4"/>
  <c r="T4296" i="4"/>
  <c r="T4289" i="4"/>
  <c r="T4285" i="4"/>
  <c r="T4281" i="4"/>
  <c r="T4277" i="4"/>
  <c r="T4273" i="4"/>
  <c r="T4269" i="4"/>
  <c r="T4265" i="4"/>
  <c r="T4261" i="4"/>
  <c r="T4257" i="4"/>
  <c r="T4253" i="4"/>
  <c r="T4249" i="4"/>
  <c r="T4245" i="4"/>
  <c r="T4241" i="4"/>
  <c r="T4237" i="4"/>
  <c r="T4233" i="4"/>
  <c r="T4229" i="4"/>
  <c r="T4225" i="4"/>
  <c r="T4221" i="4"/>
  <c r="T4217" i="4"/>
  <c r="T4213" i="4"/>
  <c r="T4209" i="4"/>
  <c r="T4205" i="4"/>
  <c r="T4201" i="4"/>
  <c r="T4197" i="4"/>
  <c r="T4193" i="4"/>
  <c r="T4189" i="4"/>
  <c r="T4185" i="4"/>
  <c r="T4181" i="4"/>
  <c r="T4177" i="4"/>
  <c r="T4173" i="4"/>
  <c r="T4169" i="4"/>
  <c r="T4165" i="4"/>
  <c r="T4161" i="4"/>
  <c r="T4157" i="4"/>
  <c r="T4153" i="4"/>
  <c r="T4149" i="4"/>
  <c r="T4145" i="4"/>
  <c r="T4141" i="4"/>
  <c r="T4137" i="4"/>
  <c r="T4133" i="4"/>
  <c r="T4129" i="4"/>
  <c r="T4125" i="4"/>
  <c r="T4121" i="4"/>
  <c r="T4117" i="4"/>
  <c r="T4113" i="4"/>
  <c r="T4109" i="4"/>
  <c r="T4105" i="4"/>
  <c r="T4101" i="4"/>
  <c r="T4097" i="4"/>
  <c r="T4093" i="4"/>
  <c r="T4089" i="4"/>
  <c r="T4085" i="4"/>
  <c r="T4081" i="4"/>
  <c r="T4077" i="4"/>
  <c r="T4073" i="4"/>
  <c r="T4069" i="4"/>
  <c r="T4065" i="4"/>
  <c r="T4061" i="4"/>
  <c r="T4057" i="4"/>
  <c r="T4053" i="4"/>
  <c r="T4049" i="4"/>
  <c r="T4045" i="4"/>
  <c r="T4041" i="4"/>
  <c r="T4037" i="4"/>
  <c r="T4033" i="4"/>
  <c r="T4029" i="4"/>
  <c r="T4025" i="4"/>
  <c r="T4021" i="4"/>
  <c r="T4017" i="4"/>
  <c r="T4013" i="4"/>
  <c r="T4009" i="4"/>
  <c r="T4005" i="4"/>
  <c r="T4001" i="4"/>
  <c r="T3997" i="4"/>
  <c r="T3993" i="4"/>
  <c r="T3989" i="4"/>
  <c r="T3985" i="4"/>
  <c r="T3981" i="4"/>
  <c r="T3977" i="4"/>
  <c r="T3973" i="4"/>
  <c r="T3969" i="4"/>
  <c r="T3965" i="4"/>
  <c r="T3961" i="4"/>
  <c r="T3957" i="4"/>
  <c r="T3953" i="4"/>
  <c r="T3949" i="4"/>
  <c r="T3106" i="4"/>
  <c r="T3110" i="4"/>
  <c r="T3114" i="4"/>
  <c r="T3118" i="4"/>
  <c r="T3122" i="4"/>
  <c r="T3126" i="4"/>
  <c r="T3130" i="4"/>
  <c r="T3134" i="4"/>
  <c r="T3138" i="4"/>
  <c r="T3142" i="4"/>
  <c r="T3146" i="4"/>
  <c r="T3150" i="4"/>
  <c r="T3154" i="4"/>
  <c r="T3158" i="4"/>
  <c r="T3162" i="4"/>
  <c r="T3166" i="4"/>
  <c r="T3170" i="4"/>
  <c r="T3174" i="4"/>
  <c r="T3178" i="4"/>
  <c r="T3182" i="4"/>
  <c r="T3186" i="4"/>
  <c r="T3190" i="4"/>
  <c r="T3194" i="4"/>
  <c r="T3198" i="4"/>
  <c r="T3202" i="4"/>
  <c r="T3206" i="4"/>
  <c r="T3210" i="4"/>
  <c r="T3214" i="4"/>
  <c r="T3218" i="4"/>
  <c r="T3222" i="4"/>
  <c r="T3226" i="4"/>
  <c r="T3230" i="4"/>
  <c r="T3234" i="4"/>
  <c r="T3238" i="4"/>
  <c r="T3242" i="4"/>
  <c r="T3246" i="4"/>
  <c r="T3250" i="4"/>
  <c r="T3254" i="4"/>
  <c r="T3258" i="4"/>
  <c r="T3262" i="4"/>
  <c r="T3266" i="4"/>
  <c r="T3270" i="4"/>
  <c r="T3274" i="4"/>
  <c r="T3278" i="4"/>
  <c r="T3282" i="4"/>
  <c r="T3286" i="4"/>
  <c r="T3290" i="4"/>
  <c r="T3294" i="4"/>
  <c r="T3298" i="4"/>
  <c r="T3302" i="4"/>
  <c r="T3306" i="4"/>
  <c r="T3310" i="4"/>
  <c r="T3314" i="4"/>
  <c r="T3318" i="4"/>
  <c r="T3322" i="4"/>
  <c r="T3326" i="4"/>
  <c r="T3330" i="4"/>
  <c r="T3334" i="4"/>
  <c r="T3338" i="4"/>
  <c r="T3342" i="4"/>
  <c r="T3346" i="4"/>
  <c r="T3350" i="4"/>
  <c r="T3354" i="4"/>
  <c r="T3358" i="4"/>
  <c r="T3362" i="4"/>
  <c r="T3366" i="4"/>
  <c r="T3370" i="4"/>
  <c r="T3374" i="4"/>
  <c r="T3378" i="4"/>
  <c r="T3382" i="4"/>
  <c r="T3386" i="4"/>
  <c r="T3390" i="4"/>
  <c r="T3394" i="4"/>
  <c r="T3398" i="4"/>
  <c r="T3402" i="4"/>
  <c r="T3406" i="4"/>
  <c r="T3410" i="4"/>
  <c r="T3414" i="4"/>
  <c r="T3418" i="4"/>
  <c r="T3422" i="4"/>
  <c r="T3426" i="4"/>
  <c r="T3430" i="4"/>
  <c r="T3434" i="4"/>
  <c r="T3438" i="4"/>
  <c r="T3442" i="4"/>
  <c r="T3446" i="4"/>
  <c r="T3450" i="4"/>
  <c r="T3454" i="4"/>
  <c r="T3458" i="4"/>
  <c r="T3462" i="4"/>
  <c r="T3466" i="4"/>
  <c r="T3470" i="4"/>
  <c r="T3474" i="4"/>
  <c r="T3478" i="4"/>
  <c r="T3482" i="4"/>
  <c r="T3486" i="4"/>
  <c r="T3490" i="4"/>
  <c r="T3494" i="4"/>
  <c r="T3498" i="4"/>
  <c r="T3502" i="4"/>
  <c r="T3506" i="4"/>
  <c r="T3510" i="4"/>
  <c r="T3514" i="4"/>
  <c r="T3518" i="4"/>
  <c r="T3522" i="4"/>
  <c r="T3526" i="4"/>
  <c r="T3530" i="4"/>
  <c r="T3534" i="4"/>
  <c r="T3538" i="4"/>
  <c r="T3542" i="4"/>
  <c r="T3546" i="4"/>
  <c r="T3550" i="4"/>
  <c r="T3554" i="4"/>
  <c r="T3558" i="4"/>
  <c r="T3562" i="4"/>
  <c r="T3566" i="4"/>
  <c r="T3570" i="4"/>
  <c r="T3574" i="4"/>
  <c r="T3578" i="4"/>
  <c r="T3582" i="4"/>
  <c r="T3586" i="4"/>
  <c r="T3590" i="4"/>
  <c r="T3594" i="4"/>
  <c r="T3598" i="4"/>
  <c r="T3602" i="4"/>
  <c r="T3606" i="4"/>
  <c r="T3610" i="4"/>
  <c r="T3614" i="4"/>
  <c r="T3618" i="4"/>
  <c r="T3622" i="4"/>
  <c r="T3626" i="4"/>
  <c r="T3630" i="4"/>
  <c r="T3634" i="4"/>
  <c r="T3638" i="4"/>
  <c r="T3642" i="4"/>
  <c r="T3646" i="4"/>
  <c r="T3650" i="4"/>
  <c r="T3654" i="4"/>
  <c r="T3658" i="4"/>
  <c r="T3662" i="4"/>
  <c r="T3666" i="4"/>
  <c r="T3670" i="4"/>
  <c r="T3674" i="4"/>
  <c r="T3678" i="4"/>
  <c r="T3682" i="4"/>
  <c r="T3686" i="4"/>
  <c r="T3690" i="4"/>
  <c r="T3694" i="4"/>
  <c r="T3698" i="4"/>
  <c r="T3702" i="4"/>
  <c r="T3706" i="4"/>
  <c r="T3710" i="4"/>
  <c r="T3714" i="4"/>
  <c r="T3718" i="4"/>
  <c r="T3722" i="4"/>
  <c r="T3726" i="4"/>
  <c r="T3730" i="4"/>
  <c r="T3734" i="4"/>
  <c r="T3738" i="4"/>
  <c r="T3742" i="4"/>
  <c r="T3746" i="4"/>
  <c r="T3750" i="4"/>
  <c r="T3754" i="4"/>
  <c r="T3758" i="4"/>
  <c r="T3762" i="4"/>
  <c r="T3766" i="4"/>
  <c r="T3770" i="4"/>
  <c r="T3774" i="4"/>
  <c r="T3778" i="4"/>
  <c r="T3782" i="4"/>
  <c r="T3786" i="4"/>
  <c r="T3790" i="4"/>
  <c r="T3794" i="4"/>
  <c r="T3798" i="4"/>
  <c r="T3802" i="4"/>
  <c r="T3806" i="4"/>
  <c r="T3810" i="4"/>
  <c r="T3814" i="4"/>
  <c r="T3818" i="4"/>
  <c r="T3822" i="4"/>
  <c r="T3826" i="4"/>
  <c r="T3830" i="4"/>
  <c r="T3834" i="4"/>
  <c r="T3838" i="4"/>
  <c r="T3842" i="4"/>
  <c r="T3846" i="4"/>
  <c r="T3850" i="4"/>
  <c r="T3854" i="4"/>
  <c r="T3858" i="4"/>
  <c r="T3862" i="4"/>
  <c r="T3866" i="4"/>
  <c r="T3870" i="4"/>
  <c r="T3874" i="4"/>
  <c r="T3878" i="4"/>
  <c r="T3882" i="4"/>
  <c r="T3886" i="4"/>
  <c r="T3890" i="4"/>
  <c r="T3894" i="4"/>
  <c r="T3898" i="4"/>
  <c r="T3902" i="4"/>
  <c r="T3906" i="4"/>
  <c r="T3910" i="4"/>
  <c r="T3914" i="4"/>
  <c r="T3918" i="4"/>
  <c r="T3922" i="4"/>
  <c r="T3926" i="4"/>
  <c r="T3930" i="4"/>
  <c r="T3934" i="4"/>
  <c r="T3938" i="4"/>
  <c r="T3942" i="4"/>
  <c r="T3946" i="4"/>
  <c r="T3952" i="4"/>
  <c r="T3960" i="4"/>
  <c r="T3968" i="4"/>
  <c r="T3976" i="4"/>
  <c r="T3984" i="4"/>
  <c r="T3992" i="4"/>
  <c r="T4000" i="4"/>
  <c r="T4008" i="4"/>
  <c r="T4016" i="4"/>
  <c r="T4024" i="4"/>
  <c r="T4032" i="4"/>
  <c r="T4040" i="4"/>
  <c r="T4048" i="4"/>
  <c r="T4056" i="4"/>
  <c r="T4064" i="4"/>
  <c r="T4072" i="4"/>
  <c r="T4080" i="4"/>
  <c r="T4088" i="4"/>
  <c r="T4096" i="4"/>
  <c r="T4104" i="4"/>
  <c r="T4112" i="4"/>
  <c r="T4120" i="4"/>
  <c r="T4128" i="4"/>
  <c r="T4136" i="4"/>
  <c r="T4144" i="4"/>
  <c r="T4152" i="4"/>
  <c r="T4160" i="4"/>
  <c r="T4168" i="4"/>
  <c r="T4176" i="4"/>
  <c r="T4184" i="4"/>
  <c r="T4192" i="4"/>
  <c r="T4200" i="4"/>
  <c r="T4208" i="4"/>
  <c r="T4216" i="4"/>
  <c r="T4224" i="4"/>
  <c r="T4232" i="4"/>
  <c r="T4240" i="4"/>
  <c r="T4248" i="4"/>
  <c r="T4256" i="4"/>
  <c r="T4264" i="4"/>
  <c r="T4272" i="4"/>
  <c r="T4280" i="4"/>
  <c r="T4288" i="4"/>
  <c r="T4302" i="4"/>
  <c r="T4318" i="4"/>
  <c r="T4334" i="4"/>
  <c r="T4350" i="4"/>
  <c r="T4366" i="4"/>
  <c r="T4382" i="4"/>
  <c r="T4398" i="4"/>
  <c r="T4414" i="4"/>
  <c r="T4430" i="4"/>
  <c r="T4446" i="4"/>
  <c r="T4462" i="4"/>
  <c r="T4478" i="4"/>
  <c r="T4494" i="4"/>
  <c r="T4510" i="4"/>
  <c r="T4526" i="4"/>
  <c r="T4542" i="4"/>
  <c r="T4558" i="4"/>
  <c r="T4574" i="4"/>
  <c r="T4590" i="4"/>
  <c r="T4606" i="4"/>
  <c r="T4622" i="4"/>
  <c r="T4638" i="4"/>
  <c r="T4654" i="4"/>
  <c r="T4670" i="4"/>
  <c r="T4686" i="4"/>
  <c r="T4702" i="4"/>
  <c r="T4718" i="4"/>
  <c r="T4734" i="4"/>
  <c r="T4750" i="4"/>
  <c r="T4766" i="4"/>
  <c r="T4782" i="4"/>
  <c r="T4798" i="4"/>
  <c r="T4829" i="4"/>
  <c r="T4861" i="4"/>
  <c r="T4893" i="4"/>
  <c r="T4925" i="4"/>
  <c r="T4957" i="4"/>
  <c r="T2007" i="4"/>
  <c r="T2071" i="4"/>
  <c r="T2135" i="4"/>
  <c r="T2199" i="4"/>
  <c r="T2892" i="4"/>
  <c r="R3966" i="4"/>
  <c r="T1060" i="4"/>
  <c r="T1098" i="4"/>
  <c r="T1170" i="4"/>
  <c r="T2352" i="4"/>
  <c r="T1114" i="4"/>
  <c r="T1202" i="4"/>
  <c r="T2608" i="4"/>
  <c r="T1016" i="4"/>
  <c r="T1032" i="4"/>
  <c r="T1048" i="4"/>
  <c r="T1064" i="4"/>
  <c r="T1080" i="4"/>
  <c r="T1106" i="4"/>
  <c r="T1138" i="4"/>
  <c r="T1186" i="4"/>
  <c r="T1250" i="4"/>
  <c r="T2416" i="4"/>
  <c r="T3039" i="4"/>
  <c r="T1973" i="4"/>
  <c r="T1995" i="4"/>
  <c r="T1476" i="4"/>
  <c r="T1854" i="4"/>
  <c r="T1457" i="4"/>
  <c r="T1370" i="4"/>
  <c r="T1315" i="4"/>
  <c r="T1642" i="4"/>
  <c r="T1578" i="4"/>
  <c r="T2788" i="4"/>
  <c r="T2724" i="4"/>
  <c r="T2687" i="4"/>
  <c r="T2668" i="4"/>
  <c r="T2652" i="4"/>
  <c r="T2636" i="4"/>
  <c r="T2620" i="4"/>
  <c r="T2604" i="4"/>
  <c r="T2588" i="4"/>
  <c r="T2572" i="4"/>
  <c r="T2556" i="4"/>
  <c r="T2540" i="4"/>
  <c r="T2524" i="4"/>
  <c r="T2508" i="4"/>
  <c r="T2492" i="4"/>
  <c r="T2476" i="4"/>
  <c r="T2460" i="4"/>
  <c r="T2444" i="4"/>
  <c r="T2428" i="4"/>
  <c r="T2412" i="4"/>
  <c r="T2396" i="4"/>
  <c r="T2380" i="4"/>
  <c r="T2364" i="4"/>
  <c r="T2348" i="4"/>
  <c r="T1840" i="4"/>
  <c r="T1824" i="4"/>
  <c r="T2326" i="4"/>
  <c r="T2310" i="4"/>
  <c r="T2294" i="4"/>
  <c r="T2278" i="4"/>
  <c r="T2262" i="4"/>
  <c r="T1272" i="4"/>
  <c r="T1264" i="4"/>
  <c r="T1257" i="4"/>
  <c r="T1253" i="4"/>
  <c r="T1249" i="4"/>
  <c r="T1245" i="4"/>
  <c r="T1241" i="4"/>
  <c r="T1237" i="4"/>
  <c r="T1233" i="4"/>
  <c r="T1229" i="4"/>
  <c r="T1225" i="4"/>
  <c r="T1221" i="4"/>
  <c r="T1217" i="4"/>
  <c r="T1213" i="4"/>
  <c r="T1209" i="4"/>
  <c r="T1205" i="4"/>
  <c r="T1201" i="4"/>
  <c r="T1197" i="4"/>
  <c r="T1193" i="4"/>
  <c r="T1189" i="4"/>
  <c r="T1185" i="4"/>
  <c r="T1181" i="4"/>
  <c r="T1177" i="4"/>
  <c r="T1173" i="4"/>
  <c r="T1169" i="4"/>
  <c r="T1165" i="4"/>
  <c r="T1161" i="4"/>
  <c r="T1157" i="4"/>
  <c r="T1153" i="4"/>
  <c r="T1149" i="4"/>
  <c r="T1145" i="4"/>
  <c r="T1141" i="4"/>
  <c r="T1137" i="4"/>
  <c r="T1133" i="4"/>
  <c r="T1129" i="4"/>
  <c r="T1125" i="4"/>
  <c r="T1121" i="4"/>
  <c r="T1117" i="4"/>
  <c r="T1113" i="4"/>
  <c r="T1109" i="4"/>
  <c r="T1105" i="4"/>
  <c r="T1101" i="4"/>
  <c r="T1097" i="4"/>
  <c r="T1093" i="4"/>
  <c r="T1089" i="4"/>
  <c r="T3086" i="4"/>
  <c r="T3082" i="4"/>
  <c r="T1414" i="4"/>
  <c r="T1520" i="4"/>
  <c r="T1435" i="4"/>
  <c r="T1311" i="4"/>
  <c r="T1296" i="4"/>
  <c r="T1626" i="4"/>
  <c r="T2836" i="4"/>
  <c r="T2772" i="4"/>
  <c r="T2708" i="4"/>
  <c r="T2681" i="4"/>
  <c r="T2664" i="4"/>
  <c r="T2648" i="4"/>
  <c r="T2632" i="4"/>
  <c r="T2616" i="4"/>
  <c r="T2600" i="4"/>
  <c r="T2584" i="4"/>
  <c r="T2568" i="4"/>
  <c r="T2552" i="4"/>
  <c r="T2536" i="4"/>
  <c r="T2520" i="4"/>
  <c r="T2504" i="4"/>
  <c r="T2488" i="4"/>
  <c r="T2472" i="4"/>
  <c r="T2456" i="4"/>
  <c r="T2440" i="4"/>
  <c r="T2424" i="4"/>
  <c r="T2408" i="4"/>
  <c r="T2392" i="4"/>
  <c r="T2376" i="4"/>
  <c r="T2360" i="4"/>
  <c r="T2344" i="4"/>
  <c r="T1836" i="4"/>
  <c r="T1820" i="4"/>
  <c r="T2322" i="4"/>
  <c r="T2306" i="4"/>
  <c r="T2290" i="4"/>
  <c r="T2274" i="4"/>
  <c r="T2258" i="4"/>
  <c r="T1270" i="4"/>
  <c r="T1262" i="4"/>
  <c r="T1256" i="4"/>
  <c r="T1252" i="4"/>
  <c r="T1248" i="4"/>
  <c r="T1244" i="4"/>
  <c r="T1240" i="4"/>
  <c r="T1236" i="4"/>
  <c r="T1232" i="4"/>
  <c r="T1228" i="4"/>
  <c r="T1224" i="4"/>
  <c r="T1220" i="4"/>
  <c r="T1216" i="4"/>
  <c r="T1212" i="4"/>
  <c r="T1208" i="4"/>
  <c r="T1204" i="4"/>
  <c r="T1200" i="4"/>
  <c r="T1196" i="4"/>
  <c r="T1192" i="4"/>
  <c r="T1188" i="4"/>
  <c r="T1184" i="4"/>
  <c r="T1180" i="4"/>
  <c r="T1176" i="4"/>
  <c r="T1172" i="4"/>
  <c r="T1168" i="4"/>
  <c r="T1164" i="4"/>
  <c r="T1160" i="4"/>
  <c r="T1156" i="4"/>
  <c r="T1152" i="4"/>
  <c r="T1148" i="4"/>
  <c r="T1144" i="4"/>
  <c r="T1140" i="4"/>
  <c r="T1136" i="4"/>
  <c r="T1132" i="4"/>
  <c r="T1128" i="4"/>
  <c r="T1124" i="4"/>
  <c r="T1120" i="4"/>
  <c r="T1116" i="4"/>
  <c r="T1112" i="4"/>
  <c r="T1108" i="4"/>
  <c r="T1104" i="4"/>
  <c r="T1100" i="4"/>
  <c r="T1096" i="4"/>
  <c r="T1092" i="4"/>
  <c r="T1088" i="4"/>
  <c r="T1942" i="4"/>
  <c r="T3028" i="4"/>
  <c r="T1894" i="4"/>
  <c r="T1498" i="4"/>
  <c r="T1413" i="4"/>
  <c r="T1354" i="4"/>
  <c r="T2864" i="4"/>
  <c r="T1610" i="4"/>
  <c r="T2820" i="4"/>
  <c r="T2756" i="4"/>
  <c r="T2697" i="4"/>
  <c r="T2676" i="4"/>
  <c r="T2660" i="4"/>
  <c r="T2644" i="4"/>
  <c r="T2628" i="4"/>
  <c r="T2612" i="4"/>
  <c r="T2596" i="4"/>
  <c r="T2580" i="4"/>
  <c r="T2564" i="4"/>
  <c r="T2548" i="4"/>
  <c r="T2532" i="4"/>
  <c r="T2516" i="4"/>
  <c r="T2500" i="4"/>
  <c r="T2484" i="4"/>
  <c r="T2468" i="4"/>
  <c r="T2452" i="4"/>
  <c r="T2436" i="4"/>
  <c r="T2420" i="4"/>
  <c r="T2404" i="4"/>
  <c r="T2388" i="4"/>
  <c r="T2372" i="4"/>
  <c r="T2356" i="4"/>
  <c r="T2340" i="4"/>
  <c r="T1832" i="4"/>
  <c r="T2334" i="4"/>
  <c r="T2318" i="4"/>
  <c r="T2302" i="4"/>
  <c r="T2286" i="4"/>
  <c r="T2270" i="4"/>
  <c r="T2254" i="4"/>
  <c r="T1268" i="4"/>
  <c r="T1260" i="4"/>
  <c r="T1255" i="4"/>
  <c r="T1251" i="4"/>
  <c r="T1247" i="4"/>
  <c r="T1243" i="4"/>
  <c r="T1239" i="4"/>
  <c r="T1235" i="4"/>
  <c r="T1231" i="4"/>
  <c r="T1227" i="4"/>
  <c r="T1223" i="4"/>
  <c r="T1219" i="4"/>
  <c r="T1215" i="4"/>
  <c r="T1211" i="4"/>
  <c r="T1207" i="4"/>
  <c r="T1203" i="4"/>
  <c r="T1199" i="4"/>
  <c r="T1195" i="4"/>
  <c r="T1191" i="4"/>
  <c r="T1187" i="4"/>
  <c r="T1183" i="4"/>
  <c r="T1179" i="4"/>
  <c r="T1175" i="4"/>
  <c r="T1171" i="4"/>
  <c r="T1167" i="4"/>
  <c r="T1163" i="4"/>
  <c r="T1159" i="4"/>
  <c r="T1155" i="4"/>
  <c r="T1710" i="4"/>
  <c r="T1392" i="4"/>
  <c r="T2804" i="4"/>
  <c r="T2656" i="4"/>
  <c r="T2592" i="4"/>
  <c r="T2528" i="4"/>
  <c r="T2464" i="4"/>
  <c r="T2400" i="4"/>
  <c r="T1844" i="4"/>
  <c r="T2298" i="4"/>
  <c r="T1266" i="4"/>
  <c r="T1246" i="4"/>
  <c r="T1230" i="4"/>
  <c r="T1214" i="4"/>
  <c r="T1198" i="4"/>
  <c r="T1182" i="4"/>
  <c r="T1166" i="4"/>
  <c r="T1151" i="4"/>
  <c r="T1143" i="4"/>
  <c r="T1135" i="4"/>
  <c r="T1127" i="4"/>
  <c r="T1119" i="4"/>
  <c r="T1111" i="4"/>
  <c r="T1103" i="4"/>
  <c r="T1095" i="4"/>
  <c r="T1087" i="4"/>
  <c r="T1083" i="4"/>
  <c r="T1079" i="4"/>
  <c r="T1075" i="4"/>
  <c r="T1071" i="4"/>
  <c r="T1067" i="4"/>
  <c r="T1063" i="4"/>
  <c r="T1059" i="4"/>
  <c r="T1055" i="4"/>
  <c r="T1051" i="4"/>
  <c r="T1047" i="4"/>
  <c r="T1043" i="4"/>
  <c r="T1039" i="4"/>
  <c r="T1035" i="4"/>
  <c r="T1031" i="4"/>
  <c r="T1027" i="4"/>
  <c r="T1023" i="4"/>
  <c r="T1019" i="4"/>
  <c r="T1015" i="4"/>
  <c r="T1011" i="4"/>
  <c r="T1570" i="4"/>
  <c r="T1566" i="4"/>
  <c r="T1562" i="4"/>
  <c r="T1558" i="4"/>
  <c r="T1554" i="4"/>
  <c r="T1550" i="4"/>
  <c r="T1546" i="4"/>
  <c r="T1542" i="4"/>
  <c r="T1538" i="4"/>
  <c r="T1534" i="4"/>
  <c r="T2991" i="4"/>
  <c r="T2987" i="4"/>
  <c r="T2983" i="4"/>
  <c r="T2979" i="4"/>
  <c r="T2975" i="4"/>
  <c r="T2971" i="4"/>
  <c r="T2967" i="4"/>
  <c r="T2963" i="4"/>
  <c r="T2959" i="4"/>
  <c r="T2955" i="4"/>
  <c r="T2951" i="4"/>
  <c r="T2947" i="4"/>
  <c r="T2943" i="4"/>
  <c r="T2939" i="4"/>
  <c r="T2935" i="4"/>
  <c r="T2931" i="4"/>
  <c r="T2927" i="4"/>
  <c r="T2923" i="4"/>
  <c r="T2919" i="4"/>
  <c r="T2915" i="4"/>
  <c r="T2911" i="4"/>
  <c r="T2907" i="4"/>
  <c r="T2903" i="4"/>
  <c r="T2899" i="4"/>
  <c r="T2895" i="4"/>
  <c r="T2891" i="4"/>
  <c r="T2887" i="4"/>
  <c r="T2883" i="4"/>
  <c r="T2879" i="4"/>
  <c r="T2875" i="4"/>
  <c r="T2871" i="4"/>
  <c r="T1851" i="4"/>
  <c r="T1334" i="4"/>
  <c r="T2740" i="4"/>
  <c r="T2640" i="4"/>
  <c r="T2576" i="4"/>
  <c r="T2512" i="4"/>
  <c r="T2448" i="4"/>
  <c r="T2384" i="4"/>
  <c r="T1828" i="4"/>
  <c r="T2282" i="4"/>
  <c r="T1258" i="4"/>
  <c r="T1242" i="4"/>
  <c r="T1226" i="4"/>
  <c r="T1210" i="4"/>
  <c r="T1194" i="4"/>
  <c r="T1178" i="4"/>
  <c r="T1162" i="4"/>
  <c r="T1150" i="4"/>
  <c r="T1142" i="4"/>
  <c r="T1134" i="4"/>
  <c r="T1126" i="4"/>
  <c r="T1118" i="4"/>
  <c r="T1110" i="4"/>
  <c r="T1102" i="4"/>
  <c r="T1094" i="4"/>
  <c r="T1086" i="4"/>
  <c r="T1082" i="4"/>
  <c r="T1078" i="4"/>
  <c r="T1074" i="4"/>
  <c r="T1070" i="4"/>
  <c r="T1066" i="4"/>
  <c r="T1062" i="4"/>
  <c r="T1058" i="4"/>
  <c r="T1054" i="4"/>
  <c r="T1050" i="4"/>
  <c r="T1046" i="4"/>
  <c r="T1042" i="4"/>
  <c r="T1038" i="4"/>
  <c r="T1034" i="4"/>
  <c r="T1030" i="4"/>
  <c r="T1026" i="4"/>
  <c r="T1022" i="4"/>
  <c r="T1018" i="4"/>
  <c r="T1014" i="4"/>
  <c r="T1573" i="4"/>
  <c r="T1569" i="4"/>
  <c r="T1565" i="4"/>
  <c r="T1561" i="4"/>
  <c r="T1557" i="4"/>
  <c r="T1553" i="4"/>
  <c r="T1549" i="4"/>
  <c r="T1545" i="4"/>
  <c r="T1541" i="4"/>
  <c r="T1537" i="4"/>
  <c r="T1533" i="4"/>
  <c r="T2990" i="4"/>
  <c r="T2986" i="4"/>
  <c r="T2982" i="4"/>
  <c r="T2978" i="4"/>
  <c r="T2974" i="4"/>
  <c r="T2970" i="4"/>
  <c r="T2966" i="4"/>
  <c r="T2962" i="4"/>
  <c r="T2958" i="4"/>
  <c r="T2954" i="4"/>
  <c r="T2950" i="4"/>
  <c r="T2946" i="4"/>
  <c r="T2942" i="4"/>
  <c r="T2938" i="4"/>
  <c r="T2934" i="4"/>
  <c r="T2930" i="4"/>
  <c r="T2926" i="4"/>
  <c r="T2922" i="4"/>
  <c r="T2918" i="4"/>
  <c r="T2914" i="4"/>
  <c r="T2910" i="4"/>
  <c r="T2906" i="4"/>
  <c r="T2902" i="4"/>
  <c r="T2898" i="4"/>
  <c r="T2894" i="4"/>
  <c r="T2890" i="4"/>
  <c r="T2886" i="4"/>
  <c r="T2882" i="4"/>
  <c r="T2878" i="4"/>
  <c r="T2874" i="4"/>
  <c r="T2870" i="4"/>
  <c r="T1874" i="4"/>
  <c r="T1658" i="4"/>
  <c r="T2692" i="4"/>
  <c r="T2624" i="4"/>
  <c r="T2560" i="4"/>
  <c r="T2496" i="4"/>
  <c r="T2432" i="4"/>
  <c r="T2368" i="4"/>
  <c r="T2330" i="4"/>
  <c r="T2266" i="4"/>
  <c r="T1254" i="4"/>
  <c r="T1238" i="4"/>
  <c r="T1222" i="4"/>
  <c r="T1206" i="4"/>
  <c r="T1190" i="4"/>
  <c r="T1174" i="4"/>
  <c r="T1158" i="4"/>
  <c r="T1147" i="4"/>
  <c r="T1139" i="4"/>
  <c r="T1131" i="4"/>
  <c r="T1123" i="4"/>
  <c r="T1115" i="4"/>
  <c r="T1107" i="4"/>
  <c r="T1099" i="4"/>
  <c r="T1091" i="4"/>
  <c r="T1085" i="4"/>
  <c r="T1081" i="4"/>
  <c r="T1077" i="4"/>
  <c r="T1073" i="4"/>
  <c r="T1069" i="4"/>
  <c r="T1065" i="4"/>
  <c r="T1061" i="4"/>
  <c r="T1057" i="4"/>
  <c r="T1053" i="4"/>
  <c r="T1049" i="4"/>
  <c r="T1045" i="4"/>
  <c r="T1041" i="4"/>
  <c r="T1037" i="4"/>
  <c r="T1033" i="4"/>
  <c r="T1029" i="4"/>
  <c r="T1025" i="4"/>
  <c r="T1021" i="4"/>
  <c r="T1017" i="4"/>
  <c r="T1013" i="4"/>
  <c r="T1572" i="4"/>
  <c r="T1568" i="4"/>
  <c r="T1564" i="4"/>
  <c r="T1560" i="4"/>
  <c r="T1556" i="4"/>
  <c r="T1552" i="4"/>
  <c r="T1548" i="4"/>
  <c r="T1544" i="4"/>
  <c r="T1540" i="4"/>
  <c r="T1536" i="4"/>
  <c r="T2993" i="4"/>
  <c r="T2989" i="4"/>
  <c r="T2985" i="4"/>
  <c r="T2981" i="4"/>
  <c r="T2977" i="4"/>
  <c r="T2973" i="4"/>
  <c r="T2969" i="4"/>
  <c r="T2965" i="4"/>
  <c r="T2961" i="4"/>
  <c r="T2957" i="4"/>
  <c r="T2953" i="4"/>
  <c r="T2949" i="4"/>
  <c r="T2945" i="4"/>
  <c r="T2941" i="4"/>
  <c r="T2937" i="4"/>
  <c r="T2933" i="4"/>
  <c r="T2929" i="4"/>
  <c r="T2925" i="4"/>
  <c r="T2921" i="4"/>
  <c r="T2917" i="4"/>
  <c r="T2913" i="4"/>
  <c r="T2909" i="4"/>
  <c r="T2905" i="4"/>
  <c r="T2901" i="4"/>
  <c r="T2897" i="4"/>
  <c r="T2893" i="4"/>
  <c r="T2889" i="4"/>
  <c r="T2885" i="4"/>
  <c r="T2881" i="4"/>
  <c r="T2877" i="4"/>
  <c r="T2873" i="4"/>
  <c r="T2480" i="4"/>
  <c r="T1594" i="4"/>
  <c r="T1024" i="4"/>
  <c r="T1040" i="4"/>
  <c r="T1056" i="4"/>
  <c r="T1072" i="4"/>
  <c r="T1090" i="4"/>
  <c r="T1122" i="4"/>
  <c r="T1154" i="4"/>
  <c r="T1218" i="4"/>
  <c r="T2314" i="4"/>
  <c r="T2544" i="4"/>
  <c r="T1478" i="4"/>
  <c r="T1261" i="4"/>
  <c r="T1265" i="4"/>
  <c r="T1269" i="4"/>
  <c r="T1273" i="4"/>
  <c r="T2255" i="4"/>
  <c r="T2259" i="4"/>
  <c r="T2263" i="4"/>
  <c r="T2267" i="4"/>
  <c r="T2271" i="4"/>
  <c r="T2275" i="4"/>
  <c r="T2279" i="4"/>
  <c r="T2283" i="4"/>
  <c r="T2287" i="4"/>
  <c r="T2291" i="4"/>
  <c r="T2295" i="4"/>
  <c r="T2299" i="4"/>
  <c r="T2303" i="4"/>
  <c r="T2307" i="4"/>
  <c r="T2311" i="4"/>
  <c r="T2315" i="4"/>
  <c r="T2319" i="4"/>
  <c r="T2323" i="4"/>
  <c r="T2327" i="4"/>
  <c r="T2331" i="4"/>
  <c r="T2335" i="4"/>
  <c r="T1821" i="4"/>
  <c r="T1825" i="4"/>
  <c r="T1829" i="4"/>
  <c r="T1833" i="4"/>
  <c r="T1837" i="4"/>
  <c r="T1841" i="4"/>
  <c r="T2337" i="4"/>
  <c r="T2341" i="4"/>
  <c r="T2345" i="4"/>
  <c r="T2349" i="4"/>
  <c r="T2353" i="4"/>
  <c r="T2357" i="4"/>
  <c r="T2361" i="4"/>
  <c r="T2365" i="4"/>
  <c r="T2369" i="4"/>
  <c r="T2373" i="4"/>
  <c r="T2377" i="4"/>
  <c r="T2381" i="4"/>
  <c r="T2385" i="4"/>
  <c r="T2389" i="4"/>
  <c r="T2393" i="4"/>
  <c r="T2397" i="4"/>
  <c r="T2401" i="4"/>
  <c r="T2405" i="4"/>
  <c r="T2409" i="4"/>
  <c r="T2413" i="4"/>
  <c r="T2417" i="4"/>
  <c r="T2421" i="4"/>
  <c r="T2425" i="4"/>
  <c r="T2429" i="4"/>
  <c r="T2433" i="4"/>
  <c r="T2437" i="4"/>
  <c r="T2441" i="4"/>
  <c r="T2445" i="4"/>
  <c r="T2449" i="4"/>
  <c r="T2453" i="4"/>
  <c r="T2457" i="4"/>
  <c r="T2461" i="4"/>
  <c r="T2465" i="4"/>
  <c r="T2469" i="4"/>
  <c r="T2473" i="4"/>
  <c r="T2477" i="4"/>
  <c r="T2481" i="4"/>
  <c r="T2485" i="4"/>
  <c r="T2489" i="4"/>
  <c r="T2493" i="4"/>
  <c r="T2497" i="4"/>
  <c r="T2501" i="4"/>
  <c r="T2505" i="4"/>
  <c r="T2509" i="4"/>
  <c r="T2513" i="4"/>
  <c r="T2517" i="4"/>
  <c r="T2521" i="4"/>
  <c r="T2525" i="4"/>
  <c r="T2529" i="4"/>
  <c r="T2533" i="4"/>
  <c r="T2537" i="4"/>
  <c r="T2541" i="4"/>
  <c r="T2545" i="4"/>
  <c r="T2549" i="4"/>
  <c r="T2553" i="4"/>
  <c r="T2557" i="4"/>
  <c r="T2561" i="4"/>
  <c r="T2565" i="4"/>
  <c r="T2569" i="4"/>
  <c r="T2573" i="4"/>
  <c r="T2577" i="4"/>
  <c r="T2581" i="4"/>
  <c r="T2585" i="4"/>
  <c r="T2589" i="4"/>
  <c r="T2593" i="4"/>
  <c r="T2597" i="4"/>
  <c r="T2601" i="4"/>
  <c r="T2605" i="4"/>
  <c r="T2609" i="4"/>
  <c r="T2613" i="4"/>
  <c r="T2617" i="4"/>
  <c r="T2621" i="4"/>
  <c r="T2625" i="4"/>
  <c r="T2629" i="4"/>
  <c r="T2633" i="4"/>
  <c r="T2637" i="4"/>
  <c r="T2641" i="4"/>
  <c r="T2645" i="4"/>
  <c r="T2649" i="4"/>
  <c r="T2653" i="4"/>
  <c r="T2657" i="4"/>
  <c r="T2661" i="4"/>
  <c r="T2665" i="4"/>
  <c r="T2669" i="4"/>
  <c r="T2673" i="4"/>
  <c r="T2677" i="4"/>
  <c r="T2683" i="4"/>
  <c r="T2688" i="4"/>
  <c r="T2693" i="4"/>
  <c r="T2699" i="4"/>
  <c r="T2712" i="4"/>
  <c r="T2728" i="4"/>
  <c r="T2744" i="4"/>
  <c r="T2760" i="4"/>
  <c r="T2776" i="4"/>
  <c r="T2792" i="4"/>
  <c r="T2808" i="4"/>
  <c r="T2824" i="4"/>
  <c r="T2840" i="4"/>
  <c r="T1582" i="4"/>
  <c r="T1598" i="4"/>
  <c r="T1614" i="4"/>
  <c r="T1630" i="4"/>
  <c r="T1646" i="4"/>
  <c r="T2852" i="4"/>
  <c r="T1278" i="4"/>
  <c r="T1301" i="4"/>
  <c r="T1319" i="4"/>
  <c r="T1339" i="4"/>
  <c r="T1359" i="4"/>
  <c r="T1338" i="4"/>
  <c r="T1376" i="4"/>
  <c r="T1398" i="4"/>
  <c r="T1420" i="4"/>
  <c r="T1444" i="4"/>
  <c r="T1462" i="4"/>
  <c r="T1483" i="4"/>
  <c r="T1503" i="4"/>
  <c r="T1526" i="4"/>
  <c r="T1859" i="4"/>
  <c r="T1879" i="4"/>
  <c r="T1368" i="4"/>
  <c r="T1426" i="4"/>
  <c r="T1495" i="4"/>
  <c r="T1882" i="4"/>
  <c r="T3038" i="4"/>
  <c r="T3094" i="4"/>
  <c r="T1913" i="4"/>
  <c r="T1729" i="4"/>
  <c r="T1962" i="4"/>
  <c r="T1783" i="4"/>
  <c r="T1659" i="4"/>
  <c r="T1998" i="4"/>
  <c r="T1809" i="4"/>
  <c r="T1795" i="4"/>
  <c r="T1787" i="4"/>
  <c r="T1776" i="4"/>
  <c r="T1764" i="4"/>
  <c r="T3103" i="4"/>
  <c r="T3089" i="4"/>
  <c r="T3069" i="4"/>
  <c r="T3059" i="4"/>
  <c r="T3049" i="4"/>
  <c r="T3031" i="4"/>
  <c r="T3017" i="4"/>
  <c r="T3005" i="4"/>
  <c r="T2996" i="4"/>
  <c r="T1971" i="4"/>
  <c r="T1963" i="4"/>
  <c r="T1950" i="4"/>
  <c r="T1757" i="4"/>
  <c r="T1734" i="4"/>
  <c r="T1711" i="4"/>
  <c r="T1667" i="4"/>
  <c r="T1901" i="4"/>
  <c r="T1996" i="4"/>
  <c r="T1989" i="4"/>
  <c r="T1808" i="4"/>
  <c r="T1794" i="4"/>
  <c r="T1780" i="4"/>
  <c r="T1767" i="4"/>
  <c r="T1007" i="4"/>
  <c r="T3095" i="4"/>
  <c r="T3081" i="4"/>
  <c r="T3071" i="4"/>
  <c r="T3053" i="4"/>
  <c r="T3045" i="4"/>
  <c r="T3035" i="4"/>
  <c r="T3023" i="4"/>
  <c r="T3010" i="4"/>
  <c r="T2995" i="4"/>
  <c r="T1985" i="4"/>
  <c r="T1980" i="4"/>
  <c r="T1975" i="4"/>
  <c r="T1968" i="4"/>
  <c r="T1960" i="4"/>
  <c r="T1954" i="4"/>
  <c r="T1949" i="4"/>
  <c r="T1945" i="4"/>
  <c r="T1941" i="4"/>
  <c r="T1936" i="4"/>
  <c r="T1932" i="4"/>
  <c r="T1928" i="4"/>
  <c r="T1923" i="4"/>
  <c r="T1919" i="4"/>
  <c r="T1758" i="4"/>
  <c r="T1752" i="4"/>
  <c r="T1748" i="4"/>
  <c r="T1743" i="4"/>
  <c r="T1739" i="4"/>
  <c r="T1733" i="4"/>
  <c r="T1728" i="4"/>
  <c r="T1724" i="4"/>
  <c r="T1719" i="4"/>
  <c r="T1714" i="4"/>
  <c r="T1709" i="4"/>
  <c r="T1705" i="4"/>
  <c r="T1701" i="4"/>
  <c r="T1697" i="4"/>
  <c r="T1692" i="4"/>
  <c r="T1687" i="4"/>
  <c r="T1682" i="4"/>
  <c r="T1678" i="4"/>
  <c r="T1674" i="4"/>
  <c r="T1670" i="4"/>
  <c r="T1665" i="4"/>
  <c r="T1661" i="4"/>
  <c r="T1912" i="4"/>
  <c r="T1907" i="4"/>
  <c r="T1903" i="4"/>
  <c r="T2005" i="4"/>
  <c r="T1990" i="4"/>
  <c r="T1810" i="4"/>
  <c r="T1800" i="4"/>
  <c r="T1790" i="4"/>
  <c r="T1775" i="4"/>
  <c r="T2004" i="4"/>
  <c r="T1992" i="4"/>
  <c r="T1807" i="4"/>
  <c r="T1793" i="4"/>
  <c r="T1785" i="4"/>
  <c r="T1774" i="4"/>
  <c r="T1762" i="4"/>
  <c r="T3101" i="4"/>
  <c r="T3085" i="4"/>
  <c r="T3067" i="4"/>
  <c r="T3057" i="4"/>
  <c r="T3043" i="4"/>
  <c r="T3025" i="4"/>
  <c r="T3015" i="4"/>
  <c r="T3003" i="4"/>
  <c r="T1984" i="4"/>
  <c r="T1969" i="4"/>
  <c r="T1961" i="4"/>
  <c r="T1937" i="4"/>
  <c r="T1754" i="4"/>
  <c r="T1730" i="4"/>
  <c r="T1693" i="4"/>
  <c r="T1660" i="4"/>
  <c r="T1899" i="4"/>
  <c r="T1994" i="4"/>
  <c r="T1816" i="4"/>
  <c r="T1801" i="4"/>
  <c r="T1788" i="4"/>
  <c r="T1777" i="4"/>
  <c r="T1766" i="4"/>
  <c r="T3104" i="4"/>
  <c r="T3091" i="4"/>
  <c r="T3079" i="4"/>
  <c r="T3064" i="4"/>
  <c r="T3052" i="4"/>
  <c r="T3044" i="4"/>
  <c r="T3033" i="4"/>
  <c r="T3020" i="4"/>
  <c r="T3007" i="4"/>
  <c r="T1988" i="4"/>
  <c r="T1983" i="4"/>
  <c r="T1979" i="4"/>
  <c r="T1974" i="4"/>
  <c r="T1966" i="4"/>
  <c r="T1958" i="4"/>
  <c r="T1953" i="4"/>
  <c r="T1948" i="4"/>
  <c r="T1944" i="4"/>
  <c r="T1940" i="4"/>
  <c r="T1935" i="4"/>
  <c r="T1931" i="4"/>
  <c r="T1926" i="4"/>
  <c r="T1922" i="4"/>
  <c r="T1917" i="4"/>
  <c r="T1756" i="4"/>
  <c r="T1751" i="4"/>
  <c r="T1747" i="4"/>
  <c r="T1742" i="4"/>
  <c r="T1737" i="4"/>
  <c r="T1732" i="4"/>
  <c r="T1727" i="4"/>
  <c r="T1722" i="4"/>
  <c r="T1718" i="4"/>
  <c r="T1713" i="4"/>
  <c r="T1708" i="4"/>
  <c r="T1704" i="4"/>
  <c r="T1700" i="4"/>
  <c r="T1696" i="4"/>
  <c r="T1691" i="4"/>
  <c r="T1686" i="4"/>
  <c r="T1681" i="4"/>
  <c r="T1677" i="4"/>
  <c r="T1673" i="4"/>
  <c r="T1669" i="4"/>
  <c r="T1664" i="4"/>
  <c r="T1916" i="4"/>
  <c r="T1911" i="4"/>
  <c r="T1906" i="4"/>
  <c r="T1902" i="4"/>
  <c r="T2001" i="4"/>
  <c r="T1818" i="4"/>
  <c r="T1806" i="4"/>
  <c r="T1798" i="4"/>
  <c r="T1784" i="4"/>
  <c r="T1773" i="4"/>
  <c r="T1009" i="4"/>
  <c r="T3096" i="4"/>
  <c r="T3088" i="4"/>
  <c r="T3078" i="4"/>
  <c r="T3070" i="4"/>
  <c r="T3060" i="4"/>
  <c r="T3046" i="4"/>
  <c r="T3034" i="4"/>
  <c r="T3026" i="4"/>
  <c r="T3014" i="4"/>
  <c r="T3004" i="4"/>
  <c r="T1896" i="4"/>
  <c r="T1875" i="4"/>
  <c r="T1856" i="4"/>
  <c r="T2002" i="4"/>
  <c r="T1817" i="4"/>
  <c r="T1805" i="4"/>
  <c r="T1791" i="4"/>
  <c r="T1781" i="4"/>
  <c r="T1770" i="4"/>
  <c r="T1008" i="4"/>
  <c r="T3097" i="4"/>
  <c r="T3083" i="4"/>
  <c r="T3065" i="4"/>
  <c r="T3055" i="4"/>
  <c r="T3041" i="4"/>
  <c r="T3021" i="4"/>
  <c r="T3011" i="4"/>
  <c r="T3000" i="4"/>
  <c r="T1977" i="4"/>
  <c r="T1967" i="4"/>
  <c r="T1959" i="4"/>
  <c r="T1927" i="4"/>
  <c r="T1746" i="4"/>
  <c r="T1723" i="4"/>
  <c r="T1688" i="4"/>
  <c r="T1914" i="4"/>
  <c r="T2003" i="4"/>
  <c r="T1993" i="4"/>
  <c r="T1813" i="4"/>
  <c r="T1799" i="4"/>
  <c r="T1786" i="4"/>
  <c r="T1772" i="4"/>
  <c r="T1763" i="4"/>
  <c r="T3102" i="4"/>
  <c r="T3087" i="4"/>
  <c r="T3077" i="4"/>
  <c r="T3061" i="4"/>
  <c r="T3050" i="4"/>
  <c r="T3040" i="4"/>
  <c r="T3029" i="4"/>
  <c r="T3018" i="4"/>
  <c r="T3001" i="4"/>
  <c r="T1987" i="4"/>
  <c r="T1982" i="4"/>
  <c r="T1978" i="4"/>
  <c r="T1972" i="4"/>
  <c r="T1964" i="4"/>
  <c r="T1956" i="4"/>
  <c r="T1952" i="4"/>
  <c r="T1947" i="4"/>
  <c r="T1943" i="4"/>
  <c r="T1939" i="4"/>
  <c r="T1934" i="4"/>
  <c r="T1930" i="4"/>
  <c r="T1925" i="4"/>
  <c r="T1921" i="4"/>
  <c r="T1760" i="4"/>
  <c r="T1755" i="4"/>
  <c r="T1750" i="4"/>
  <c r="T1745" i="4"/>
  <c r="T1741" i="4"/>
  <c r="T1736" i="4"/>
  <c r="T1731" i="4"/>
  <c r="T1726" i="4"/>
  <c r="T1721" i="4"/>
  <c r="T1716" i="4"/>
  <c r="T1712" i="4"/>
  <c r="T1707" i="4"/>
  <c r="T1703" i="4"/>
  <c r="T1699" i="4"/>
  <c r="T1695" i="4"/>
  <c r="T1690" i="4"/>
  <c r="T1685" i="4"/>
  <c r="T1680" i="4"/>
  <c r="T1676" i="4"/>
  <c r="T1672" i="4"/>
  <c r="T1668" i="4"/>
  <c r="T1663" i="4"/>
  <c r="T1915" i="4"/>
  <c r="T1910" i="4"/>
  <c r="T1905" i="4"/>
  <c r="T1900" i="4"/>
  <c r="T1997" i="4"/>
  <c r="T1814" i="4"/>
  <c r="T1804" i="4"/>
  <c r="T1796" i="4"/>
  <c r="T2000" i="4"/>
  <c r="T1778" i="4"/>
  <c r="T3075" i="4"/>
  <c r="T3019" i="4"/>
  <c r="T1965" i="4"/>
  <c r="T1717" i="4"/>
  <c r="T1991" i="4"/>
  <c r="T1769" i="4"/>
  <c r="T3073" i="4"/>
  <c r="T3027" i="4"/>
  <c r="T1981" i="4"/>
  <c r="T1955" i="4"/>
  <c r="T1938" i="4"/>
  <c r="T1920" i="4"/>
  <c r="T1744" i="4"/>
  <c r="T1725" i="4"/>
  <c r="T1706" i="4"/>
  <c r="T1689" i="4"/>
  <c r="T1671" i="4"/>
  <c r="T1909" i="4"/>
  <c r="T1812" i="4"/>
  <c r="T1779" i="4"/>
  <c r="T1006" i="4"/>
  <c r="T3092" i="4"/>
  <c r="T3080" i="4"/>
  <c r="T3068" i="4"/>
  <c r="T3054" i="4"/>
  <c r="T3036" i="4"/>
  <c r="T3024" i="4"/>
  <c r="T3008" i="4"/>
  <c r="T2994" i="4"/>
  <c r="T1872" i="4"/>
  <c r="T1849" i="4"/>
  <c r="T1522" i="4"/>
  <c r="T1509" i="4"/>
  <c r="T1490" i="4"/>
  <c r="T1471" i="4"/>
  <c r="T1447" i="4"/>
  <c r="T1438" i="4"/>
  <c r="T1424" i="4"/>
  <c r="T1411" i="4"/>
  <c r="T1393" i="4"/>
  <c r="T1377" i="4"/>
  <c r="T1362" i="4"/>
  <c r="T1893" i="4"/>
  <c r="T1888" i="4"/>
  <c r="T1883" i="4"/>
  <c r="T1878" i="4"/>
  <c r="T1873" i="4"/>
  <c r="T1868" i="4"/>
  <c r="T1864" i="4"/>
  <c r="T1858" i="4"/>
  <c r="T1853" i="4"/>
  <c r="T1847" i="4"/>
  <c r="T1529" i="4"/>
  <c r="T1524" i="4"/>
  <c r="T1519" i="4"/>
  <c r="T1512" i="4"/>
  <c r="T1506" i="4"/>
  <c r="T1502" i="4"/>
  <c r="T1497" i="4"/>
  <c r="T1492" i="4"/>
  <c r="T1487" i="4"/>
  <c r="T1482" i="4"/>
  <c r="T1477" i="4"/>
  <c r="T1472" i="4"/>
  <c r="T1466" i="4"/>
  <c r="T1461" i="4"/>
  <c r="T1456" i="4"/>
  <c r="T1452" i="4"/>
  <c r="T1448" i="4"/>
  <c r="T1443" i="4"/>
  <c r="T1434" i="4"/>
  <c r="T1429" i="4"/>
  <c r="T1423" i="4"/>
  <c r="T1418" i="4"/>
  <c r="T1412" i="4"/>
  <c r="T1407" i="4"/>
  <c r="T1402" i="4"/>
  <c r="T1396" i="4"/>
  <c r="T1391" i="4"/>
  <c r="T1387" i="4"/>
  <c r="T1382" i="4"/>
  <c r="T1374" i="4"/>
  <c r="T1369" i="4"/>
  <c r="T1364" i="4"/>
  <c r="T1353" i="4"/>
  <c r="T1333" i="4"/>
  <c r="T1305" i="4"/>
  <c r="T1288" i="4"/>
  <c r="T1275" i="4"/>
  <c r="T1357" i="4"/>
  <c r="T1352" i="4"/>
  <c r="T1347" i="4"/>
  <c r="T1342" i="4"/>
  <c r="T1337" i="4"/>
  <c r="T1332" i="4"/>
  <c r="T1327" i="4"/>
  <c r="T1322" i="4"/>
  <c r="T1318" i="4"/>
  <c r="T1314" i="4"/>
  <c r="T1309" i="4"/>
  <c r="T1304" i="4"/>
  <c r="T1299" i="4"/>
  <c r="T1294" i="4"/>
  <c r="T1289" i="4"/>
  <c r="T1283" i="4"/>
  <c r="T1277" i="4"/>
  <c r="T2863" i="4"/>
  <c r="T2859" i="4"/>
  <c r="T2855" i="4"/>
  <c r="T2851" i="4"/>
  <c r="T1657" i="4"/>
  <c r="T1653" i="4"/>
  <c r="T1649" i="4"/>
  <c r="T1645" i="4"/>
  <c r="T1641" i="4"/>
  <c r="T1637" i="4"/>
  <c r="T1633" i="4"/>
  <c r="T1629" i="4"/>
  <c r="T1625" i="4"/>
  <c r="T1621" i="4"/>
  <c r="T1617" i="4"/>
  <c r="T1613" i="4"/>
  <c r="T1609" i="4"/>
  <c r="T1605" i="4"/>
  <c r="T1601" i="4"/>
  <c r="T1597" i="4"/>
  <c r="T1593" i="4"/>
  <c r="T1589" i="4"/>
  <c r="T1585" i="4"/>
  <c r="T1581" i="4"/>
  <c r="T1577" i="4"/>
  <c r="T2847" i="4"/>
  <c r="T2843" i="4"/>
  <c r="T2839" i="4"/>
  <c r="T2835" i="4"/>
  <c r="T2831" i="4"/>
  <c r="T2827" i="4"/>
  <c r="T2823" i="4"/>
  <c r="T2819" i="4"/>
  <c r="T2815" i="4"/>
  <c r="T2811" i="4"/>
  <c r="T2807" i="4"/>
  <c r="T2803" i="4"/>
  <c r="T2799" i="4"/>
  <c r="T2795" i="4"/>
  <c r="T2791" i="4"/>
  <c r="T2787" i="4"/>
  <c r="T2783" i="4"/>
  <c r="T2779" i="4"/>
  <c r="T2775" i="4"/>
  <c r="T2771" i="4"/>
  <c r="T2767" i="4"/>
  <c r="T2763" i="4"/>
  <c r="T2759" i="4"/>
  <c r="T2755" i="4"/>
  <c r="T2751" i="4"/>
  <c r="T2747" i="4"/>
  <c r="T2743" i="4"/>
  <c r="T2739" i="4"/>
  <c r="T2735" i="4"/>
  <c r="T2731" i="4"/>
  <c r="T2727" i="4"/>
  <c r="T2723" i="4"/>
  <c r="T2719" i="4"/>
  <c r="T2715" i="4"/>
  <c r="T2711" i="4"/>
  <c r="T2707" i="4"/>
  <c r="T2703" i="4"/>
  <c r="T1815" i="4"/>
  <c r="T1768" i="4"/>
  <c r="T3063" i="4"/>
  <c r="T3009" i="4"/>
  <c r="T1957" i="4"/>
  <c r="T1683" i="4"/>
  <c r="T1811" i="4"/>
  <c r="T1010" i="4"/>
  <c r="T3058" i="4"/>
  <c r="T3013" i="4"/>
  <c r="T1976" i="4"/>
  <c r="T1951" i="4"/>
  <c r="T1933" i="4"/>
  <c r="T1759" i="4"/>
  <c r="T1740" i="4"/>
  <c r="T1720" i="4"/>
  <c r="T1702" i="4"/>
  <c r="T1684" i="4"/>
  <c r="T1666" i="4"/>
  <c r="T1904" i="4"/>
  <c r="T1802" i="4"/>
  <c r="T1771" i="4"/>
  <c r="T3100" i="4"/>
  <c r="T3090" i="4"/>
  <c r="T3076" i="4"/>
  <c r="T3066" i="4"/>
  <c r="T3048" i="4"/>
  <c r="T3032" i="4"/>
  <c r="T3022" i="4"/>
  <c r="T3006" i="4"/>
  <c r="T1892" i="4"/>
  <c r="T1863" i="4"/>
  <c r="T1846" i="4"/>
  <c r="T1518" i="4"/>
  <c r="T1507" i="4"/>
  <c r="T1486" i="4"/>
  <c r="T1469" i="4"/>
  <c r="T1442" i="4"/>
  <c r="T1437" i="4"/>
  <c r="T1419" i="4"/>
  <c r="T1406" i="4"/>
  <c r="T1386" i="4"/>
  <c r="T1375" i="4"/>
  <c r="T1897" i="4"/>
  <c r="T1891" i="4"/>
  <c r="T1886" i="4"/>
  <c r="T1881" i="4"/>
  <c r="T1877" i="4"/>
  <c r="T1871" i="4"/>
  <c r="T1867" i="4"/>
  <c r="T1862" i="4"/>
  <c r="T1857" i="4"/>
  <c r="T1852" i="4"/>
  <c r="T1845" i="4"/>
  <c r="T1528" i="4"/>
  <c r="T1523" i="4"/>
  <c r="T1517" i="4"/>
  <c r="T1511" i="4"/>
  <c r="T1505" i="4"/>
  <c r="T1501" i="4"/>
  <c r="T1496" i="4"/>
  <c r="T1491" i="4"/>
  <c r="T1485" i="4"/>
  <c r="T1480" i="4"/>
  <c r="T1475" i="4"/>
  <c r="T1470" i="4"/>
  <c r="T1465" i="4"/>
  <c r="T1460" i="4"/>
  <c r="T1455" i="4"/>
  <c r="T1451" i="4"/>
  <c r="T1446" i="4"/>
  <c r="T1441" i="4"/>
  <c r="T1433" i="4"/>
  <c r="T1428" i="4"/>
  <c r="T1422" i="4"/>
  <c r="T1416" i="4"/>
  <c r="T1410" i="4"/>
  <c r="T1405" i="4"/>
  <c r="T1400" i="4"/>
  <c r="T1395" i="4"/>
  <c r="T1390" i="4"/>
  <c r="T1385" i="4"/>
  <c r="T1380" i="4"/>
  <c r="T1372" i="4"/>
  <c r="T1367" i="4"/>
  <c r="T1363" i="4"/>
  <c r="T1348" i="4"/>
  <c r="T1329" i="4"/>
  <c r="T1300" i="4"/>
  <c r="T1284" i="4"/>
  <c r="T2848" i="4"/>
  <c r="T1356" i="4"/>
  <c r="T1351" i="4"/>
  <c r="T1345" i="4"/>
  <c r="T1341" i="4"/>
  <c r="T1336" i="4"/>
  <c r="T1331" i="4"/>
  <c r="T1326" i="4"/>
  <c r="T1321" i="4"/>
  <c r="T1317" i="4"/>
  <c r="T1313" i="4"/>
  <c r="T1308" i="4"/>
  <c r="T1303" i="4"/>
  <c r="T1298" i="4"/>
  <c r="T1293" i="4"/>
  <c r="T1287" i="4"/>
  <c r="T1281" i="4"/>
  <c r="T1276" i="4"/>
  <c r="T2862" i="4"/>
  <c r="T2858" i="4"/>
  <c r="T2854" i="4"/>
  <c r="T2850" i="4"/>
  <c r="T1656" i="4"/>
  <c r="T1652" i="4"/>
  <c r="T1648" i="4"/>
  <c r="T1644" i="4"/>
  <c r="T1640" i="4"/>
  <c r="T1636" i="4"/>
  <c r="T1632" i="4"/>
  <c r="T1628" i="4"/>
  <c r="T1624" i="4"/>
  <c r="T1620" i="4"/>
  <c r="T1616" i="4"/>
  <c r="T1612" i="4"/>
  <c r="T1608" i="4"/>
  <c r="T1604" i="4"/>
  <c r="T1600" i="4"/>
  <c r="T1596" i="4"/>
  <c r="T1592" i="4"/>
  <c r="T1588" i="4"/>
  <c r="T1584" i="4"/>
  <c r="T1580" i="4"/>
  <c r="T1576" i="4"/>
  <c r="T2846" i="4"/>
  <c r="T2842" i="4"/>
  <c r="T2838" i="4"/>
  <c r="T2834" i="4"/>
  <c r="T2830" i="4"/>
  <c r="T2826" i="4"/>
  <c r="T2822" i="4"/>
  <c r="T2818" i="4"/>
  <c r="T2814" i="4"/>
  <c r="T2810" i="4"/>
  <c r="T2806" i="4"/>
  <c r="T2802" i="4"/>
  <c r="T2798" i="4"/>
  <c r="T2794" i="4"/>
  <c r="T2790" i="4"/>
  <c r="T2786" i="4"/>
  <c r="T2782" i="4"/>
  <c r="T2778" i="4"/>
  <c r="T2774" i="4"/>
  <c r="T2770" i="4"/>
  <c r="T2766" i="4"/>
  <c r="T2762" i="4"/>
  <c r="T2758" i="4"/>
  <c r="T2754" i="4"/>
  <c r="T2750" i="4"/>
  <c r="T2746" i="4"/>
  <c r="T2742" i="4"/>
  <c r="T2738" i="4"/>
  <c r="T2734" i="4"/>
  <c r="T2730" i="4"/>
  <c r="T2726" i="4"/>
  <c r="T2722" i="4"/>
  <c r="T2718" i="4"/>
  <c r="T2714" i="4"/>
  <c r="T2710" i="4"/>
  <c r="T2706" i="4"/>
  <c r="T2702" i="4"/>
  <c r="T2698" i="4"/>
  <c r="T2694" i="4"/>
  <c r="T2690" i="4"/>
  <c r="T2686" i="4"/>
  <c r="T2682" i="4"/>
  <c r="T2678" i="4"/>
  <c r="T1803" i="4"/>
  <c r="T3105" i="4"/>
  <c r="T3051" i="4"/>
  <c r="T2998" i="4"/>
  <c r="T1918" i="4"/>
  <c r="T1908" i="4"/>
  <c r="T1797" i="4"/>
  <c r="T3099" i="4"/>
  <c r="T3047" i="4"/>
  <c r="T2997" i="4"/>
  <c r="T1970" i="4"/>
  <c r="T1946" i="4"/>
  <c r="T1929" i="4"/>
  <c r="T1753" i="4"/>
  <c r="T1735" i="4"/>
  <c r="T1715" i="4"/>
  <c r="T1698" i="4"/>
  <c r="T1679" i="4"/>
  <c r="T1662" i="4"/>
  <c r="T1898" i="4"/>
  <c r="T1792" i="4"/>
  <c r="T1765" i="4"/>
  <c r="T3098" i="4"/>
  <c r="T3084" i="4"/>
  <c r="T3074" i="4"/>
  <c r="T3062" i="4"/>
  <c r="T3042" i="4"/>
  <c r="T3030" i="4"/>
  <c r="T3016" i="4"/>
  <c r="T3002" i="4"/>
  <c r="T1887" i="4"/>
  <c r="T1860" i="4"/>
  <c r="T1532" i="4"/>
  <c r="T1514" i="4"/>
  <c r="T1500" i="4"/>
  <c r="T1481" i="4"/>
  <c r="T1464" i="4"/>
  <c r="T1440" i="4"/>
  <c r="T1431" i="4"/>
  <c r="T1417" i="4"/>
  <c r="T1401" i="4"/>
  <c r="T1381" i="4"/>
  <c r="T1373" i="4"/>
  <c r="T1895" i="4"/>
  <c r="T1890" i="4"/>
  <c r="T1885" i="4"/>
  <c r="T1880" i="4"/>
  <c r="T1876" i="4"/>
  <c r="T1870" i="4"/>
  <c r="T1866" i="4"/>
  <c r="T1861" i="4"/>
  <c r="T1855" i="4"/>
  <c r="T1850" i="4"/>
  <c r="T1531" i="4"/>
  <c r="T1527" i="4"/>
  <c r="T1521" i="4"/>
  <c r="T1516" i="4"/>
  <c r="T1510" i="4"/>
  <c r="T1504" i="4"/>
  <c r="T1499" i="4"/>
  <c r="T1494" i="4"/>
  <c r="T1489" i="4"/>
  <c r="T1484" i="4"/>
  <c r="T1479" i="4"/>
  <c r="T1474" i="4"/>
  <c r="T1468" i="4"/>
  <c r="T1463" i="4"/>
  <c r="T1459" i="4"/>
  <c r="T1454" i="4"/>
  <c r="T1450" i="4"/>
  <c r="T1445" i="4"/>
  <c r="T1436" i="4"/>
  <c r="T1432" i="4"/>
  <c r="T1427" i="4"/>
  <c r="T1421" i="4"/>
  <c r="T1415" i="4"/>
  <c r="T1409" i="4"/>
  <c r="T1404" i="4"/>
  <c r="T1399" i="4"/>
  <c r="T1394" i="4"/>
  <c r="T1389" i="4"/>
  <c r="T1384" i="4"/>
  <c r="T1378" i="4"/>
  <c r="T1371" i="4"/>
  <c r="T1366" i="4"/>
  <c r="T1361" i="4"/>
  <c r="T1346" i="4"/>
  <c r="T1324" i="4"/>
  <c r="T1295" i="4"/>
  <c r="T1282" i="4"/>
  <c r="T1360" i="4"/>
  <c r="T1355" i="4"/>
  <c r="T1350" i="4"/>
  <c r="T1344" i="4"/>
  <c r="T1340" i="4"/>
  <c r="T1335" i="4"/>
  <c r="T1330" i="4"/>
  <c r="T1325" i="4"/>
  <c r="T1320" i="4"/>
  <c r="T1316" i="4"/>
  <c r="T1312" i="4"/>
  <c r="T1307" i="4"/>
  <c r="T1302" i="4"/>
  <c r="T1297" i="4"/>
  <c r="T1291" i="4"/>
  <c r="T1286" i="4"/>
  <c r="T1279" i="4"/>
  <c r="T1274" i="4"/>
  <c r="T2861" i="4"/>
  <c r="T2857" i="4"/>
  <c r="T2853" i="4"/>
  <c r="T2849" i="4"/>
  <c r="T1655" i="4"/>
  <c r="T1651" i="4"/>
  <c r="T1647" i="4"/>
  <c r="T1643" i="4"/>
  <c r="T1639" i="4"/>
  <c r="T1635" i="4"/>
  <c r="T1631" i="4"/>
  <c r="T1627" i="4"/>
  <c r="T1623" i="4"/>
  <c r="T1619" i="4"/>
  <c r="T1615" i="4"/>
  <c r="T1611" i="4"/>
  <c r="T1607" i="4"/>
  <c r="T1603" i="4"/>
  <c r="T1599" i="4"/>
  <c r="T1595" i="4"/>
  <c r="T1591" i="4"/>
  <c r="T1587" i="4"/>
  <c r="T1583" i="4"/>
  <c r="T1579" i="4"/>
  <c r="T1575" i="4"/>
  <c r="T2845" i="4"/>
  <c r="T2841" i="4"/>
  <c r="T2837" i="4"/>
  <c r="T2833" i="4"/>
  <c r="T2829" i="4"/>
  <c r="T2825" i="4"/>
  <c r="T2821" i="4"/>
  <c r="T2817" i="4"/>
  <c r="T2813" i="4"/>
  <c r="T2809" i="4"/>
  <c r="T2805" i="4"/>
  <c r="T2801" i="4"/>
  <c r="T2797" i="4"/>
  <c r="T2793" i="4"/>
  <c r="T2789" i="4"/>
  <c r="T2785" i="4"/>
  <c r="T2781" i="4"/>
  <c r="T2777" i="4"/>
  <c r="T2773" i="4"/>
  <c r="T2769" i="4"/>
  <c r="T2765" i="4"/>
  <c r="T2761" i="4"/>
  <c r="T2757" i="4"/>
  <c r="T2753" i="4"/>
  <c r="T2749" i="4"/>
  <c r="T2745" i="4"/>
  <c r="T2741" i="4"/>
  <c r="T2737" i="4"/>
  <c r="T2733" i="4"/>
  <c r="T2729" i="4"/>
  <c r="T2725" i="4"/>
  <c r="T2721" i="4"/>
  <c r="T2717" i="4"/>
  <c r="T2713" i="4"/>
  <c r="T2709" i="4"/>
  <c r="T2705" i="4"/>
  <c r="T2701" i="4"/>
  <c r="T2256" i="4"/>
  <c r="T2260" i="4"/>
  <c r="T2264" i="4"/>
  <c r="T2268" i="4"/>
  <c r="T2272" i="4"/>
  <c r="T2276" i="4"/>
  <c r="T2280" i="4"/>
  <c r="T2284" i="4"/>
  <c r="T2288" i="4"/>
  <c r="T2292" i="4"/>
  <c r="T2296" i="4"/>
  <c r="T2300" i="4"/>
  <c r="T2304" i="4"/>
  <c r="T2308" i="4"/>
  <c r="T2312" i="4"/>
  <c r="T2316" i="4"/>
  <c r="T2320" i="4"/>
  <c r="T2324" i="4"/>
  <c r="T2328" i="4"/>
  <c r="T2332" i="4"/>
  <c r="T2336" i="4"/>
  <c r="T1822" i="4"/>
  <c r="T1826" i="4"/>
  <c r="T1830" i="4"/>
  <c r="T1834" i="4"/>
  <c r="T1838" i="4"/>
  <c r="T1842" i="4"/>
  <c r="T2338" i="4"/>
  <c r="T2342" i="4"/>
  <c r="T2346" i="4"/>
  <c r="T2350" i="4"/>
  <c r="T2354" i="4"/>
  <c r="T2358" i="4"/>
  <c r="T2362" i="4"/>
  <c r="T2366" i="4"/>
  <c r="T2370" i="4"/>
  <c r="T2374" i="4"/>
  <c r="T2378" i="4"/>
  <c r="T2382" i="4"/>
  <c r="T2386" i="4"/>
  <c r="T2390" i="4"/>
  <c r="T2394" i="4"/>
  <c r="T2398" i="4"/>
  <c r="T2402" i="4"/>
  <c r="T2406" i="4"/>
  <c r="T2410" i="4"/>
  <c r="T2414" i="4"/>
  <c r="T2418" i="4"/>
  <c r="T2422" i="4"/>
  <c r="T2426" i="4"/>
  <c r="T2430" i="4"/>
  <c r="T2434" i="4"/>
  <c r="T2438" i="4"/>
  <c r="T2442" i="4"/>
  <c r="T2446" i="4"/>
  <c r="T2450" i="4"/>
  <c r="T2454" i="4"/>
  <c r="T2458" i="4"/>
  <c r="T2462" i="4"/>
  <c r="T2466" i="4"/>
  <c r="T2470" i="4"/>
  <c r="T2474" i="4"/>
  <c r="T2478" i="4"/>
  <c r="T2482" i="4"/>
  <c r="T2486" i="4"/>
  <c r="T2490" i="4"/>
  <c r="T2494" i="4"/>
  <c r="T2498" i="4"/>
  <c r="T2502" i="4"/>
  <c r="T2506" i="4"/>
  <c r="T2510" i="4"/>
  <c r="T2514" i="4"/>
  <c r="T2518" i="4"/>
  <c r="T2522" i="4"/>
  <c r="T2526" i="4"/>
  <c r="T2530" i="4"/>
  <c r="T2534" i="4"/>
  <c r="T2538" i="4"/>
  <c r="T2542" i="4"/>
  <c r="T2546" i="4"/>
  <c r="T2550" i="4"/>
  <c r="T2554" i="4"/>
  <c r="T2558" i="4"/>
  <c r="T2562" i="4"/>
  <c r="T2566" i="4"/>
  <c r="T2570" i="4"/>
  <c r="T2574" i="4"/>
  <c r="T2578" i="4"/>
  <c r="T2582" i="4"/>
  <c r="T2586" i="4"/>
  <c r="T2590" i="4"/>
  <c r="T2594" i="4"/>
  <c r="T2598" i="4"/>
  <c r="T2602" i="4"/>
  <c r="T2606" i="4"/>
  <c r="T2610" i="4"/>
  <c r="T2614" i="4"/>
  <c r="T2618" i="4"/>
  <c r="T2622" i="4"/>
  <c r="T2626" i="4"/>
  <c r="T2630" i="4"/>
  <c r="T2634" i="4"/>
  <c r="T2638" i="4"/>
  <c r="T2642" i="4"/>
  <c r="T2646" i="4"/>
  <c r="T2650" i="4"/>
  <c r="T2654" i="4"/>
  <c r="T2658" i="4"/>
  <c r="T2662" i="4"/>
  <c r="T2666" i="4"/>
  <c r="T2670" i="4"/>
  <c r="T2674" i="4"/>
  <c r="T2679" i="4"/>
  <c r="T2684" i="4"/>
  <c r="T2689" i="4"/>
  <c r="T2695" i="4"/>
  <c r="T2700" i="4"/>
  <c r="T2716" i="4"/>
  <c r="T2732" i="4"/>
  <c r="T2748" i="4"/>
  <c r="T2764" i="4"/>
  <c r="T2780" i="4"/>
  <c r="T2796" i="4"/>
  <c r="T2812" i="4"/>
  <c r="T2828" i="4"/>
  <c r="T2844" i="4"/>
  <c r="T1586" i="4"/>
  <c r="T1602" i="4"/>
  <c r="T1618" i="4"/>
  <c r="T1634" i="4"/>
  <c r="T1650" i="4"/>
  <c r="T2856" i="4"/>
  <c r="T1285" i="4"/>
  <c r="T1306" i="4"/>
  <c r="T1323" i="4"/>
  <c r="T1343" i="4"/>
  <c r="T1280" i="4"/>
  <c r="T1358" i="4"/>
  <c r="T1383" i="4"/>
  <c r="T1403" i="4"/>
  <c r="T1425" i="4"/>
  <c r="T1449" i="4"/>
  <c r="T1467" i="4"/>
  <c r="T1488" i="4"/>
  <c r="T1508" i="4"/>
  <c r="T1530" i="4"/>
  <c r="T1865" i="4"/>
  <c r="T1884" i="4"/>
  <c r="T1379" i="4"/>
  <c r="T1439" i="4"/>
  <c r="T1513" i="4"/>
  <c r="T2999" i="4"/>
  <c r="T3056" i="4"/>
  <c r="T1761" i="4"/>
  <c r="T1675" i="4"/>
  <c r="T1749" i="4"/>
  <c r="T1986" i="4"/>
  <c r="T1999" i="4"/>
  <c r="T3093" i="4"/>
  <c r="T1259" i="4"/>
  <c r="T1263" i="4"/>
  <c r="T1267" i="4"/>
  <c r="T1271" i="4"/>
  <c r="T2253" i="4"/>
  <c r="T2257" i="4"/>
  <c r="T2261" i="4"/>
  <c r="T2265" i="4"/>
  <c r="T2269" i="4"/>
  <c r="T2273" i="4"/>
  <c r="T2277" i="4"/>
  <c r="T2281" i="4"/>
  <c r="T2285" i="4"/>
  <c r="T2289" i="4"/>
  <c r="T2293" i="4"/>
  <c r="T2297" i="4"/>
  <c r="T2301" i="4"/>
  <c r="T2305" i="4"/>
  <c r="T2309" i="4"/>
  <c r="T2313" i="4"/>
  <c r="T2317" i="4"/>
  <c r="T2321" i="4"/>
  <c r="T2325" i="4"/>
  <c r="T2329" i="4"/>
  <c r="T2333" i="4"/>
  <c r="T1819" i="4"/>
  <c r="T1823" i="4"/>
  <c r="T1827" i="4"/>
  <c r="T1831" i="4"/>
  <c r="T1835" i="4"/>
  <c r="T1839" i="4"/>
  <c r="T1843" i="4"/>
  <c r="T2339" i="4"/>
  <c r="T2343" i="4"/>
  <c r="T2347" i="4"/>
  <c r="T2351" i="4"/>
  <c r="T2355" i="4"/>
  <c r="T2359" i="4"/>
  <c r="T2363" i="4"/>
  <c r="T2367" i="4"/>
  <c r="T2371" i="4"/>
  <c r="T2375" i="4"/>
  <c r="T2379" i="4"/>
  <c r="T2383" i="4"/>
  <c r="T2387" i="4"/>
  <c r="T2391" i="4"/>
  <c r="T2395" i="4"/>
  <c r="T2399" i="4"/>
  <c r="T2403" i="4"/>
  <c r="T2407" i="4"/>
  <c r="T2411" i="4"/>
  <c r="T2415" i="4"/>
  <c r="T2419" i="4"/>
  <c r="T2423" i="4"/>
  <c r="T2427" i="4"/>
  <c r="T2431" i="4"/>
  <c r="T2435" i="4"/>
  <c r="T2439" i="4"/>
  <c r="T2443" i="4"/>
  <c r="T2447" i="4"/>
  <c r="T2451" i="4"/>
  <c r="T2455" i="4"/>
  <c r="T2459" i="4"/>
  <c r="T2463" i="4"/>
  <c r="T2467" i="4"/>
  <c r="T2471" i="4"/>
  <c r="T2475" i="4"/>
  <c r="T2479" i="4"/>
  <c r="T2483" i="4"/>
  <c r="T2487" i="4"/>
  <c r="T2491" i="4"/>
  <c r="T2495" i="4"/>
  <c r="T2499" i="4"/>
  <c r="T2503" i="4"/>
  <c r="T2507" i="4"/>
  <c r="T2511" i="4"/>
  <c r="T2515" i="4"/>
  <c r="T2519" i="4"/>
  <c r="T2523" i="4"/>
  <c r="T2527" i="4"/>
  <c r="T2531" i="4"/>
  <c r="T2535" i="4"/>
  <c r="T2539" i="4"/>
  <c r="T2543" i="4"/>
  <c r="T2547" i="4"/>
  <c r="T2551" i="4"/>
  <c r="T2555" i="4"/>
  <c r="T2559" i="4"/>
  <c r="T2563" i="4"/>
  <c r="T2567" i="4"/>
  <c r="T2571" i="4"/>
  <c r="T2575" i="4"/>
  <c r="T2579" i="4"/>
  <c r="T2583" i="4"/>
  <c r="T2587" i="4"/>
  <c r="T2591" i="4"/>
  <c r="T2595" i="4"/>
  <c r="T2599" i="4"/>
  <c r="T2603" i="4"/>
  <c r="T2607" i="4"/>
  <c r="T2611" i="4"/>
  <c r="T2615" i="4"/>
  <c r="T2619" i="4"/>
  <c r="T2623" i="4"/>
  <c r="T2627" i="4"/>
  <c r="T2631" i="4"/>
  <c r="T2635" i="4"/>
  <c r="T2639" i="4"/>
  <c r="T2643" i="4"/>
  <c r="T2647" i="4"/>
  <c r="T2651" i="4"/>
  <c r="T2655" i="4"/>
  <c r="T2659" i="4"/>
  <c r="T2663" i="4"/>
  <c r="T2667" i="4"/>
  <c r="T2671" i="4"/>
  <c r="T2675" i="4"/>
  <c r="T2680" i="4"/>
  <c r="T2685" i="4"/>
  <c r="T2691" i="4"/>
  <c r="T2696" i="4"/>
  <c r="T2704" i="4"/>
  <c r="T2720" i="4"/>
  <c r="T2736" i="4"/>
  <c r="T2752" i="4"/>
  <c r="T2768" i="4"/>
  <c r="T2784" i="4"/>
  <c r="T2800" i="4"/>
  <c r="T2816" i="4"/>
  <c r="T2832" i="4"/>
  <c r="T1574" i="4"/>
  <c r="T1590" i="4"/>
  <c r="T1606" i="4"/>
  <c r="T1622" i="4"/>
  <c r="T1638" i="4"/>
  <c r="T1654" i="4"/>
  <c r="T2860" i="4"/>
  <c r="T1290" i="4"/>
  <c r="T1310" i="4"/>
  <c r="T1328" i="4"/>
  <c r="T1349" i="4"/>
  <c r="T1292" i="4"/>
  <c r="T1365" i="4"/>
  <c r="T1388" i="4"/>
  <c r="T1408" i="4"/>
  <c r="T1430" i="4"/>
  <c r="T1453" i="4"/>
  <c r="T1473" i="4"/>
  <c r="T1493" i="4"/>
  <c r="T1515" i="4"/>
  <c r="T1848" i="4"/>
  <c r="T1869" i="4"/>
  <c r="T1889" i="4"/>
  <c r="T1397" i="4"/>
  <c r="T1458" i="4"/>
  <c r="T1525" i="4"/>
  <c r="T3012" i="4"/>
  <c r="T3072" i="4"/>
  <c r="T1782" i="4"/>
  <c r="T1694" i="4"/>
  <c r="T1924" i="4"/>
  <c r="T3037" i="4"/>
  <c r="T1738" i="4"/>
  <c r="T1789" i="4"/>
  <c r="B506" i="4"/>
  <c r="E506" i="4"/>
  <c r="F506" i="4"/>
  <c r="G506" i="4" s="1"/>
  <c r="I506" i="4"/>
  <c r="M506" i="4"/>
  <c r="O506" i="4"/>
  <c r="Q506" i="4"/>
  <c r="S506" i="4"/>
  <c r="T506" i="4" s="1"/>
  <c r="U506" i="4"/>
  <c r="B507" i="4"/>
  <c r="E507" i="4"/>
  <c r="F507" i="4"/>
  <c r="G507" i="4" s="1"/>
  <c r="I507" i="4"/>
  <c r="M507" i="4"/>
  <c r="O507" i="4"/>
  <c r="Q507" i="4"/>
  <c r="S507" i="4"/>
  <c r="T507" i="4" s="1"/>
  <c r="U507" i="4"/>
  <c r="B508" i="4"/>
  <c r="E508" i="4"/>
  <c r="F508" i="4"/>
  <c r="G508" i="4" s="1"/>
  <c r="I508" i="4"/>
  <c r="M508" i="4"/>
  <c r="O508" i="4"/>
  <c r="Q508" i="4"/>
  <c r="S508" i="4"/>
  <c r="T508" i="4" s="1"/>
  <c r="U508" i="4"/>
  <c r="B509" i="4"/>
  <c r="E509" i="4"/>
  <c r="F509" i="4"/>
  <c r="G509" i="4" s="1"/>
  <c r="I509" i="4"/>
  <c r="M509" i="4"/>
  <c r="O509" i="4"/>
  <c r="Q509" i="4"/>
  <c r="R509" i="4" s="1"/>
  <c r="S509" i="4"/>
  <c r="T509" i="4" s="1"/>
  <c r="U509" i="4"/>
  <c r="B510" i="4"/>
  <c r="E510" i="4"/>
  <c r="F510" i="4"/>
  <c r="G510" i="4" s="1"/>
  <c r="I510" i="4"/>
  <c r="M510" i="4"/>
  <c r="O510" i="4"/>
  <c r="Q510" i="4"/>
  <c r="S510" i="4"/>
  <c r="T510" i="4" s="1"/>
  <c r="U510" i="4"/>
  <c r="B511" i="4"/>
  <c r="E511" i="4"/>
  <c r="F511" i="4"/>
  <c r="G511" i="4" s="1"/>
  <c r="I511" i="4"/>
  <c r="M511" i="4"/>
  <c r="O511" i="4"/>
  <c r="Q511" i="4"/>
  <c r="S511" i="4"/>
  <c r="T511" i="4" s="1"/>
  <c r="U511" i="4"/>
  <c r="B512" i="4"/>
  <c r="E512" i="4"/>
  <c r="F512" i="4"/>
  <c r="G512" i="4" s="1"/>
  <c r="I512" i="4"/>
  <c r="M512" i="4"/>
  <c r="O512" i="4"/>
  <c r="Q512" i="4"/>
  <c r="S512" i="4"/>
  <c r="T512" i="4" s="1"/>
  <c r="U512" i="4"/>
  <c r="B513" i="4"/>
  <c r="E513" i="4"/>
  <c r="F513" i="4"/>
  <c r="G513" i="4" s="1"/>
  <c r="I513" i="4"/>
  <c r="M513" i="4"/>
  <c r="O513" i="4"/>
  <c r="Q513" i="4"/>
  <c r="R513" i="4" s="1"/>
  <c r="S513" i="4"/>
  <c r="T513" i="4" s="1"/>
  <c r="U513" i="4"/>
  <c r="B514" i="4"/>
  <c r="E514" i="4"/>
  <c r="F514" i="4"/>
  <c r="G514" i="4" s="1"/>
  <c r="I514" i="4"/>
  <c r="M514" i="4"/>
  <c r="O514" i="4"/>
  <c r="Q514" i="4"/>
  <c r="S514" i="4"/>
  <c r="T514" i="4" s="1"/>
  <c r="U514" i="4"/>
  <c r="B515" i="4"/>
  <c r="E515" i="4"/>
  <c r="F515" i="4"/>
  <c r="G515" i="4" s="1"/>
  <c r="I515" i="4"/>
  <c r="M515" i="4"/>
  <c r="O515" i="4"/>
  <c r="Q515" i="4"/>
  <c r="S515" i="4"/>
  <c r="T515" i="4" s="1"/>
  <c r="U515" i="4"/>
  <c r="B516" i="4"/>
  <c r="E516" i="4"/>
  <c r="F516" i="4"/>
  <c r="G516" i="4" s="1"/>
  <c r="I516" i="4"/>
  <c r="M516" i="4"/>
  <c r="O516" i="4"/>
  <c r="Q516" i="4"/>
  <c r="S516" i="4"/>
  <c r="T516" i="4" s="1"/>
  <c r="U516" i="4"/>
  <c r="B517" i="4"/>
  <c r="E517" i="4"/>
  <c r="F517" i="4"/>
  <c r="G517" i="4" s="1"/>
  <c r="I517" i="4"/>
  <c r="M517" i="4"/>
  <c r="O517" i="4"/>
  <c r="Q517" i="4"/>
  <c r="R517" i="4" s="1"/>
  <c r="S517" i="4"/>
  <c r="T517" i="4" s="1"/>
  <c r="U517" i="4"/>
  <c r="B518" i="4"/>
  <c r="E518" i="4"/>
  <c r="F518" i="4"/>
  <c r="G518" i="4" s="1"/>
  <c r="I518" i="4"/>
  <c r="M518" i="4"/>
  <c r="O518" i="4"/>
  <c r="Q518" i="4"/>
  <c r="S518" i="4"/>
  <c r="T518" i="4" s="1"/>
  <c r="U518" i="4"/>
  <c r="B519" i="4"/>
  <c r="E519" i="4"/>
  <c r="F519" i="4"/>
  <c r="G519" i="4" s="1"/>
  <c r="I519" i="4"/>
  <c r="M519" i="4"/>
  <c r="O519" i="4"/>
  <c r="Q519" i="4"/>
  <c r="S519" i="4"/>
  <c r="T519" i="4" s="1"/>
  <c r="U519" i="4"/>
  <c r="B520" i="4"/>
  <c r="E520" i="4"/>
  <c r="F520" i="4"/>
  <c r="G520" i="4" s="1"/>
  <c r="I520" i="4"/>
  <c r="M520" i="4"/>
  <c r="O520" i="4"/>
  <c r="Q520" i="4"/>
  <c r="S520" i="4"/>
  <c r="T520" i="4" s="1"/>
  <c r="U520" i="4"/>
  <c r="B521" i="4"/>
  <c r="E521" i="4"/>
  <c r="F521" i="4"/>
  <c r="G521" i="4" s="1"/>
  <c r="I521" i="4"/>
  <c r="M521" i="4"/>
  <c r="O521" i="4"/>
  <c r="Q521" i="4"/>
  <c r="R521" i="4" s="1"/>
  <c r="S521" i="4"/>
  <c r="T521" i="4" s="1"/>
  <c r="U521" i="4"/>
  <c r="B522" i="4"/>
  <c r="E522" i="4"/>
  <c r="F522" i="4"/>
  <c r="G522" i="4" s="1"/>
  <c r="I522" i="4"/>
  <c r="M522" i="4"/>
  <c r="O522" i="4"/>
  <c r="Q522" i="4"/>
  <c r="S522" i="4"/>
  <c r="T522" i="4" s="1"/>
  <c r="U522" i="4"/>
  <c r="B523" i="4"/>
  <c r="E523" i="4"/>
  <c r="F523" i="4"/>
  <c r="G523" i="4" s="1"/>
  <c r="I523" i="4"/>
  <c r="M523" i="4"/>
  <c r="O523" i="4"/>
  <c r="Q523" i="4"/>
  <c r="S523" i="4"/>
  <c r="T523" i="4" s="1"/>
  <c r="U523" i="4"/>
  <c r="B524" i="4"/>
  <c r="E524" i="4"/>
  <c r="F524" i="4"/>
  <c r="G524" i="4" s="1"/>
  <c r="I524" i="4"/>
  <c r="M524" i="4"/>
  <c r="O524" i="4"/>
  <c r="Q524" i="4"/>
  <c r="S524" i="4"/>
  <c r="T524" i="4" s="1"/>
  <c r="U524" i="4"/>
  <c r="B525" i="4"/>
  <c r="E525" i="4"/>
  <c r="F525" i="4"/>
  <c r="G525" i="4" s="1"/>
  <c r="I525" i="4"/>
  <c r="M525" i="4"/>
  <c r="O525" i="4"/>
  <c r="Q525" i="4"/>
  <c r="R525" i="4" s="1"/>
  <c r="S525" i="4"/>
  <c r="T525" i="4" s="1"/>
  <c r="U525" i="4"/>
  <c r="B526" i="4"/>
  <c r="E526" i="4"/>
  <c r="F526" i="4"/>
  <c r="G526" i="4" s="1"/>
  <c r="I526" i="4"/>
  <c r="M526" i="4"/>
  <c r="O526" i="4"/>
  <c r="Q526" i="4"/>
  <c r="S526" i="4"/>
  <c r="T526" i="4" s="1"/>
  <c r="U526" i="4"/>
  <c r="B527" i="4"/>
  <c r="E527" i="4"/>
  <c r="F527" i="4"/>
  <c r="G527" i="4" s="1"/>
  <c r="I527" i="4"/>
  <c r="M527" i="4"/>
  <c r="O527" i="4"/>
  <c r="Q527" i="4"/>
  <c r="S527" i="4"/>
  <c r="T527" i="4" s="1"/>
  <c r="U527" i="4"/>
  <c r="B528" i="4"/>
  <c r="E528" i="4"/>
  <c r="F528" i="4"/>
  <c r="G528" i="4" s="1"/>
  <c r="I528" i="4"/>
  <c r="M528" i="4"/>
  <c r="O528" i="4"/>
  <c r="Q528" i="4"/>
  <c r="S528" i="4"/>
  <c r="T528" i="4" s="1"/>
  <c r="U528" i="4"/>
  <c r="B529" i="4"/>
  <c r="E529" i="4"/>
  <c r="F529" i="4"/>
  <c r="G529" i="4" s="1"/>
  <c r="I529" i="4"/>
  <c r="M529" i="4"/>
  <c r="O529" i="4"/>
  <c r="Q529" i="4"/>
  <c r="R529" i="4" s="1"/>
  <c r="S529" i="4"/>
  <c r="T529" i="4" s="1"/>
  <c r="U529" i="4"/>
  <c r="B530" i="4"/>
  <c r="E530" i="4"/>
  <c r="F530" i="4"/>
  <c r="G530" i="4" s="1"/>
  <c r="I530" i="4"/>
  <c r="M530" i="4"/>
  <c r="O530" i="4"/>
  <c r="Q530" i="4"/>
  <c r="S530" i="4"/>
  <c r="T530" i="4" s="1"/>
  <c r="U530" i="4"/>
  <c r="B531" i="4"/>
  <c r="E531" i="4"/>
  <c r="F531" i="4"/>
  <c r="G531" i="4" s="1"/>
  <c r="I531" i="4"/>
  <c r="M531" i="4"/>
  <c r="O531" i="4"/>
  <c r="Q531" i="4"/>
  <c r="S531" i="4"/>
  <c r="T531" i="4" s="1"/>
  <c r="U531" i="4"/>
  <c r="B532" i="4"/>
  <c r="E532" i="4"/>
  <c r="F532" i="4"/>
  <c r="G532" i="4" s="1"/>
  <c r="I532" i="4"/>
  <c r="M532" i="4"/>
  <c r="O532" i="4"/>
  <c r="Q532" i="4"/>
  <c r="S532" i="4"/>
  <c r="T532" i="4" s="1"/>
  <c r="U532" i="4"/>
  <c r="B533" i="4"/>
  <c r="E533" i="4"/>
  <c r="F533" i="4"/>
  <c r="G533" i="4" s="1"/>
  <c r="I533" i="4"/>
  <c r="M533" i="4"/>
  <c r="O533" i="4"/>
  <c r="Q533" i="4"/>
  <c r="R533" i="4" s="1"/>
  <c r="S533" i="4"/>
  <c r="T533" i="4" s="1"/>
  <c r="U533" i="4"/>
  <c r="B534" i="4"/>
  <c r="E534" i="4"/>
  <c r="F534" i="4"/>
  <c r="G534" i="4" s="1"/>
  <c r="I534" i="4"/>
  <c r="M534" i="4"/>
  <c r="O534" i="4"/>
  <c r="Q534" i="4"/>
  <c r="S534" i="4"/>
  <c r="T534" i="4" s="1"/>
  <c r="U534" i="4"/>
  <c r="B535" i="4"/>
  <c r="E535" i="4"/>
  <c r="F535" i="4"/>
  <c r="G535" i="4" s="1"/>
  <c r="I535" i="4"/>
  <c r="M535" i="4"/>
  <c r="O535" i="4"/>
  <c r="Q535" i="4"/>
  <c r="S535" i="4"/>
  <c r="T535" i="4" s="1"/>
  <c r="U535" i="4"/>
  <c r="B536" i="4"/>
  <c r="E536" i="4"/>
  <c r="F536" i="4"/>
  <c r="G536" i="4" s="1"/>
  <c r="I536" i="4"/>
  <c r="M536" i="4"/>
  <c r="O536" i="4"/>
  <c r="Q536" i="4"/>
  <c r="S536" i="4"/>
  <c r="T536" i="4" s="1"/>
  <c r="U536" i="4"/>
  <c r="B537" i="4"/>
  <c r="E537" i="4"/>
  <c r="F537" i="4"/>
  <c r="G537" i="4" s="1"/>
  <c r="I537" i="4"/>
  <c r="M537" i="4"/>
  <c r="O537" i="4"/>
  <c r="Q537" i="4"/>
  <c r="R537" i="4" s="1"/>
  <c r="S537" i="4"/>
  <c r="T537" i="4" s="1"/>
  <c r="U537" i="4"/>
  <c r="B538" i="4"/>
  <c r="E538" i="4"/>
  <c r="F538" i="4"/>
  <c r="G538" i="4" s="1"/>
  <c r="I538" i="4"/>
  <c r="M538" i="4"/>
  <c r="O538" i="4"/>
  <c r="Q538" i="4"/>
  <c r="S538" i="4"/>
  <c r="T538" i="4" s="1"/>
  <c r="U538" i="4"/>
  <c r="B539" i="4"/>
  <c r="E539" i="4"/>
  <c r="F539" i="4"/>
  <c r="G539" i="4" s="1"/>
  <c r="I539" i="4"/>
  <c r="M539" i="4"/>
  <c r="O539" i="4"/>
  <c r="Q539" i="4"/>
  <c r="S539" i="4"/>
  <c r="T539" i="4" s="1"/>
  <c r="U539" i="4"/>
  <c r="B540" i="4"/>
  <c r="E540" i="4"/>
  <c r="F540" i="4"/>
  <c r="G540" i="4" s="1"/>
  <c r="I540" i="4"/>
  <c r="M540" i="4"/>
  <c r="O540" i="4"/>
  <c r="Q540" i="4"/>
  <c r="S540" i="4"/>
  <c r="T540" i="4" s="1"/>
  <c r="U540" i="4"/>
  <c r="B541" i="4"/>
  <c r="E541" i="4"/>
  <c r="F541" i="4"/>
  <c r="G541" i="4" s="1"/>
  <c r="I541" i="4"/>
  <c r="M541" i="4"/>
  <c r="O541" i="4"/>
  <c r="Q541" i="4"/>
  <c r="R541" i="4" s="1"/>
  <c r="S541" i="4"/>
  <c r="T541" i="4" s="1"/>
  <c r="U541" i="4"/>
  <c r="B542" i="4"/>
  <c r="E542" i="4"/>
  <c r="F542" i="4"/>
  <c r="G542" i="4" s="1"/>
  <c r="I542" i="4"/>
  <c r="M542" i="4"/>
  <c r="O542" i="4"/>
  <c r="Q542" i="4"/>
  <c r="S542" i="4"/>
  <c r="T542" i="4" s="1"/>
  <c r="U542" i="4"/>
  <c r="B543" i="4"/>
  <c r="E543" i="4"/>
  <c r="F543" i="4"/>
  <c r="G543" i="4" s="1"/>
  <c r="I543" i="4"/>
  <c r="M543" i="4"/>
  <c r="O543" i="4"/>
  <c r="Q543" i="4"/>
  <c r="S543" i="4"/>
  <c r="T543" i="4" s="1"/>
  <c r="U543" i="4"/>
  <c r="B544" i="4"/>
  <c r="E544" i="4"/>
  <c r="F544" i="4"/>
  <c r="G544" i="4" s="1"/>
  <c r="I544" i="4"/>
  <c r="M544" i="4"/>
  <c r="O544" i="4"/>
  <c r="Q544" i="4"/>
  <c r="S544" i="4"/>
  <c r="T544" i="4" s="1"/>
  <c r="U544" i="4"/>
  <c r="B545" i="4"/>
  <c r="E545" i="4"/>
  <c r="F545" i="4"/>
  <c r="G545" i="4" s="1"/>
  <c r="I545" i="4"/>
  <c r="M545" i="4"/>
  <c r="O545" i="4"/>
  <c r="Q545" i="4"/>
  <c r="R545" i="4" s="1"/>
  <c r="S545" i="4"/>
  <c r="T545" i="4" s="1"/>
  <c r="U545" i="4"/>
  <c r="B546" i="4"/>
  <c r="E546" i="4"/>
  <c r="F546" i="4"/>
  <c r="G546" i="4" s="1"/>
  <c r="I546" i="4"/>
  <c r="M546" i="4"/>
  <c r="O546" i="4"/>
  <c r="Q546" i="4"/>
  <c r="S546" i="4"/>
  <c r="T546" i="4" s="1"/>
  <c r="U546" i="4"/>
  <c r="B547" i="4"/>
  <c r="E547" i="4"/>
  <c r="F547" i="4"/>
  <c r="G547" i="4" s="1"/>
  <c r="I547" i="4"/>
  <c r="M547" i="4"/>
  <c r="O547" i="4"/>
  <c r="Q547" i="4"/>
  <c r="S547" i="4"/>
  <c r="T547" i="4" s="1"/>
  <c r="U547" i="4"/>
  <c r="B548" i="4"/>
  <c r="E548" i="4"/>
  <c r="F548" i="4"/>
  <c r="G548" i="4" s="1"/>
  <c r="I548" i="4"/>
  <c r="M548" i="4"/>
  <c r="O548" i="4"/>
  <c r="Q548" i="4"/>
  <c r="S548" i="4"/>
  <c r="T548" i="4" s="1"/>
  <c r="U548" i="4"/>
  <c r="B549" i="4"/>
  <c r="E549" i="4"/>
  <c r="F549" i="4"/>
  <c r="G549" i="4" s="1"/>
  <c r="I549" i="4"/>
  <c r="M549" i="4"/>
  <c r="O549" i="4"/>
  <c r="Q549" i="4"/>
  <c r="R549" i="4" s="1"/>
  <c r="S549" i="4"/>
  <c r="T549" i="4" s="1"/>
  <c r="U549" i="4"/>
  <c r="B550" i="4"/>
  <c r="E550" i="4"/>
  <c r="F550" i="4"/>
  <c r="G550" i="4" s="1"/>
  <c r="I550" i="4"/>
  <c r="M550" i="4"/>
  <c r="O550" i="4"/>
  <c r="Q550" i="4"/>
  <c r="S550" i="4"/>
  <c r="T550" i="4" s="1"/>
  <c r="U550" i="4"/>
  <c r="B551" i="4"/>
  <c r="E551" i="4"/>
  <c r="F551" i="4"/>
  <c r="G551" i="4" s="1"/>
  <c r="I551" i="4"/>
  <c r="M551" i="4"/>
  <c r="O551" i="4"/>
  <c r="Q551" i="4"/>
  <c r="S551" i="4"/>
  <c r="T551" i="4" s="1"/>
  <c r="U551" i="4"/>
  <c r="B552" i="4"/>
  <c r="E552" i="4"/>
  <c r="F552" i="4"/>
  <c r="G552" i="4" s="1"/>
  <c r="I552" i="4"/>
  <c r="M552" i="4"/>
  <c r="O552" i="4"/>
  <c r="Q552" i="4"/>
  <c r="S552" i="4"/>
  <c r="T552" i="4" s="1"/>
  <c r="U552" i="4"/>
  <c r="B553" i="4"/>
  <c r="E553" i="4"/>
  <c r="F553" i="4"/>
  <c r="G553" i="4" s="1"/>
  <c r="I553" i="4"/>
  <c r="M553" i="4"/>
  <c r="O553" i="4"/>
  <c r="Q553" i="4"/>
  <c r="R553" i="4" s="1"/>
  <c r="S553" i="4"/>
  <c r="T553" i="4" s="1"/>
  <c r="U553" i="4"/>
  <c r="B554" i="4"/>
  <c r="E554" i="4"/>
  <c r="F554" i="4"/>
  <c r="G554" i="4" s="1"/>
  <c r="I554" i="4"/>
  <c r="M554" i="4"/>
  <c r="O554" i="4"/>
  <c r="Q554" i="4"/>
  <c r="S554" i="4"/>
  <c r="T554" i="4" s="1"/>
  <c r="U554" i="4"/>
  <c r="B555" i="4"/>
  <c r="E555" i="4"/>
  <c r="F555" i="4"/>
  <c r="G555" i="4" s="1"/>
  <c r="I555" i="4"/>
  <c r="M555" i="4"/>
  <c r="O555" i="4"/>
  <c r="Q555" i="4"/>
  <c r="S555" i="4"/>
  <c r="T555" i="4" s="1"/>
  <c r="U555" i="4"/>
  <c r="B556" i="4"/>
  <c r="E556" i="4"/>
  <c r="F556" i="4"/>
  <c r="G556" i="4" s="1"/>
  <c r="I556" i="4"/>
  <c r="M556" i="4"/>
  <c r="O556" i="4"/>
  <c r="Q556" i="4"/>
  <c r="S556" i="4"/>
  <c r="T556" i="4" s="1"/>
  <c r="U556" i="4"/>
  <c r="B557" i="4"/>
  <c r="E557" i="4"/>
  <c r="F557" i="4"/>
  <c r="G557" i="4" s="1"/>
  <c r="I557" i="4"/>
  <c r="M557" i="4"/>
  <c r="O557" i="4"/>
  <c r="Q557" i="4"/>
  <c r="R557" i="4" s="1"/>
  <c r="S557" i="4"/>
  <c r="T557" i="4" s="1"/>
  <c r="U557" i="4"/>
  <c r="B558" i="4"/>
  <c r="E558" i="4"/>
  <c r="F558" i="4"/>
  <c r="G558" i="4" s="1"/>
  <c r="I558" i="4"/>
  <c r="M558" i="4"/>
  <c r="O558" i="4"/>
  <c r="Q558" i="4"/>
  <c r="S558" i="4"/>
  <c r="T558" i="4" s="1"/>
  <c r="U558" i="4"/>
  <c r="B559" i="4"/>
  <c r="E559" i="4"/>
  <c r="F559" i="4"/>
  <c r="G559" i="4" s="1"/>
  <c r="I559" i="4"/>
  <c r="M559" i="4"/>
  <c r="O559" i="4"/>
  <c r="Q559" i="4"/>
  <c r="S559" i="4"/>
  <c r="T559" i="4" s="1"/>
  <c r="U559" i="4"/>
  <c r="B560" i="4"/>
  <c r="E560" i="4"/>
  <c r="F560" i="4"/>
  <c r="G560" i="4" s="1"/>
  <c r="I560" i="4"/>
  <c r="M560" i="4"/>
  <c r="O560" i="4"/>
  <c r="Q560" i="4"/>
  <c r="S560" i="4"/>
  <c r="T560" i="4" s="1"/>
  <c r="U560" i="4"/>
  <c r="B561" i="4"/>
  <c r="E561" i="4"/>
  <c r="F561" i="4"/>
  <c r="G561" i="4" s="1"/>
  <c r="I561" i="4"/>
  <c r="M561" i="4"/>
  <c r="O561" i="4"/>
  <c r="Q561" i="4"/>
  <c r="R561" i="4" s="1"/>
  <c r="S561" i="4"/>
  <c r="T561" i="4" s="1"/>
  <c r="U561" i="4"/>
  <c r="B562" i="4"/>
  <c r="E562" i="4"/>
  <c r="F562" i="4"/>
  <c r="G562" i="4" s="1"/>
  <c r="I562" i="4"/>
  <c r="M562" i="4"/>
  <c r="O562" i="4"/>
  <c r="Q562" i="4"/>
  <c r="S562" i="4"/>
  <c r="T562" i="4" s="1"/>
  <c r="U562" i="4"/>
  <c r="B563" i="4"/>
  <c r="E563" i="4"/>
  <c r="F563" i="4"/>
  <c r="G563" i="4" s="1"/>
  <c r="I563" i="4"/>
  <c r="M563" i="4"/>
  <c r="O563" i="4"/>
  <c r="Q563" i="4"/>
  <c r="S563" i="4"/>
  <c r="T563" i="4" s="1"/>
  <c r="U563" i="4"/>
  <c r="B564" i="4"/>
  <c r="E564" i="4"/>
  <c r="F564" i="4"/>
  <c r="G564" i="4" s="1"/>
  <c r="I564" i="4"/>
  <c r="M564" i="4"/>
  <c r="O564" i="4"/>
  <c r="Q564" i="4"/>
  <c r="S564" i="4"/>
  <c r="T564" i="4" s="1"/>
  <c r="U564" i="4"/>
  <c r="B565" i="4"/>
  <c r="E565" i="4"/>
  <c r="F565" i="4"/>
  <c r="G565" i="4" s="1"/>
  <c r="I565" i="4"/>
  <c r="M565" i="4"/>
  <c r="O565" i="4"/>
  <c r="Q565" i="4"/>
  <c r="R565" i="4" s="1"/>
  <c r="S565" i="4"/>
  <c r="T565" i="4" s="1"/>
  <c r="U565" i="4"/>
  <c r="B566" i="4"/>
  <c r="E566" i="4"/>
  <c r="F566" i="4"/>
  <c r="G566" i="4" s="1"/>
  <c r="I566" i="4"/>
  <c r="M566" i="4"/>
  <c r="O566" i="4"/>
  <c r="Q566" i="4"/>
  <c r="S566" i="4"/>
  <c r="T566" i="4" s="1"/>
  <c r="U566" i="4"/>
  <c r="B567" i="4"/>
  <c r="E567" i="4"/>
  <c r="F567" i="4"/>
  <c r="G567" i="4" s="1"/>
  <c r="I567" i="4"/>
  <c r="M567" i="4"/>
  <c r="O567" i="4"/>
  <c r="Q567" i="4"/>
  <c r="S567" i="4"/>
  <c r="T567" i="4" s="1"/>
  <c r="U567" i="4"/>
  <c r="B568" i="4"/>
  <c r="E568" i="4"/>
  <c r="F568" i="4"/>
  <c r="G568" i="4" s="1"/>
  <c r="I568" i="4"/>
  <c r="M568" i="4"/>
  <c r="O568" i="4"/>
  <c r="Q568" i="4"/>
  <c r="S568" i="4"/>
  <c r="T568" i="4" s="1"/>
  <c r="U568" i="4"/>
  <c r="B569" i="4"/>
  <c r="E569" i="4"/>
  <c r="F569" i="4"/>
  <c r="G569" i="4" s="1"/>
  <c r="I569" i="4"/>
  <c r="M569" i="4"/>
  <c r="O569" i="4"/>
  <c r="Q569" i="4"/>
  <c r="R569" i="4" s="1"/>
  <c r="S569" i="4"/>
  <c r="T569" i="4" s="1"/>
  <c r="U569" i="4"/>
  <c r="B570" i="4"/>
  <c r="E570" i="4"/>
  <c r="F570" i="4"/>
  <c r="G570" i="4" s="1"/>
  <c r="I570" i="4"/>
  <c r="M570" i="4"/>
  <c r="O570" i="4"/>
  <c r="Q570" i="4"/>
  <c r="S570" i="4"/>
  <c r="T570" i="4" s="1"/>
  <c r="U570" i="4"/>
  <c r="B571" i="4"/>
  <c r="E571" i="4"/>
  <c r="F571" i="4"/>
  <c r="G571" i="4" s="1"/>
  <c r="I571" i="4"/>
  <c r="M571" i="4"/>
  <c r="O571" i="4"/>
  <c r="Q571" i="4"/>
  <c r="S571" i="4"/>
  <c r="T571" i="4" s="1"/>
  <c r="U571" i="4"/>
  <c r="B572" i="4"/>
  <c r="E572" i="4"/>
  <c r="F572" i="4"/>
  <c r="G572" i="4" s="1"/>
  <c r="I572" i="4"/>
  <c r="M572" i="4"/>
  <c r="O572" i="4"/>
  <c r="Q572" i="4"/>
  <c r="S572" i="4"/>
  <c r="T572" i="4" s="1"/>
  <c r="U572" i="4"/>
  <c r="B573" i="4"/>
  <c r="E573" i="4"/>
  <c r="F573" i="4"/>
  <c r="G573" i="4" s="1"/>
  <c r="I573" i="4"/>
  <c r="M573" i="4"/>
  <c r="O573" i="4"/>
  <c r="Q573" i="4"/>
  <c r="R573" i="4" s="1"/>
  <c r="S573" i="4"/>
  <c r="T573" i="4" s="1"/>
  <c r="U573" i="4"/>
  <c r="B574" i="4"/>
  <c r="E574" i="4"/>
  <c r="F574" i="4"/>
  <c r="G574" i="4" s="1"/>
  <c r="I574" i="4"/>
  <c r="M574" i="4"/>
  <c r="O574" i="4"/>
  <c r="Q574" i="4"/>
  <c r="S574" i="4"/>
  <c r="T574" i="4" s="1"/>
  <c r="U574" i="4"/>
  <c r="B575" i="4"/>
  <c r="E575" i="4"/>
  <c r="F575" i="4"/>
  <c r="G575" i="4" s="1"/>
  <c r="I575" i="4"/>
  <c r="M575" i="4"/>
  <c r="O575" i="4"/>
  <c r="Q575" i="4"/>
  <c r="S575" i="4"/>
  <c r="T575" i="4" s="1"/>
  <c r="U575" i="4"/>
  <c r="B576" i="4"/>
  <c r="E576" i="4"/>
  <c r="F576" i="4"/>
  <c r="G576" i="4" s="1"/>
  <c r="I576" i="4"/>
  <c r="M576" i="4"/>
  <c r="O576" i="4"/>
  <c r="Q576" i="4"/>
  <c r="S576" i="4"/>
  <c r="T576" i="4" s="1"/>
  <c r="U576" i="4"/>
  <c r="B577" i="4"/>
  <c r="E577" i="4"/>
  <c r="F577" i="4"/>
  <c r="G577" i="4" s="1"/>
  <c r="I577" i="4"/>
  <c r="M577" i="4"/>
  <c r="O577" i="4"/>
  <c r="Q577" i="4"/>
  <c r="R577" i="4" s="1"/>
  <c r="S577" i="4"/>
  <c r="T577" i="4" s="1"/>
  <c r="U577" i="4"/>
  <c r="B578" i="4"/>
  <c r="E578" i="4"/>
  <c r="F578" i="4"/>
  <c r="G578" i="4" s="1"/>
  <c r="I578" i="4"/>
  <c r="M578" i="4"/>
  <c r="O578" i="4"/>
  <c r="Q578" i="4"/>
  <c r="S578" i="4"/>
  <c r="T578" i="4" s="1"/>
  <c r="U578" i="4"/>
  <c r="B579" i="4"/>
  <c r="E579" i="4"/>
  <c r="F579" i="4"/>
  <c r="G579" i="4" s="1"/>
  <c r="I579" i="4"/>
  <c r="M579" i="4"/>
  <c r="O579" i="4"/>
  <c r="Q579" i="4"/>
  <c r="S579" i="4"/>
  <c r="T579" i="4" s="1"/>
  <c r="U579" i="4"/>
  <c r="B580" i="4"/>
  <c r="E580" i="4"/>
  <c r="F580" i="4"/>
  <c r="G580" i="4" s="1"/>
  <c r="I580" i="4"/>
  <c r="M580" i="4"/>
  <c r="O580" i="4"/>
  <c r="Q580" i="4"/>
  <c r="S580" i="4"/>
  <c r="T580" i="4" s="1"/>
  <c r="U580" i="4"/>
  <c r="B581" i="4"/>
  <c r="E581" i="4"/>
  <c r="F581" i="4"/>
  <c r="G581" i="4" s="1"/>
  <c r="I581" i="4"/>
  <c r="M581" i="4"/>
  <c r="O581" i="4"/>
  <c r="Q581" i="4"/>
  <c r="R581" i="4" s="1"/>
  <c r="S581" i="4"/>
  <c r="T581" i="4" s="1"/>
  <c r="U581" i="4"/>
  <c r="B582" i="4"/>
  <c r="E582" i="4"/>
  <c r="F582" i="4"/>
  <c r="G582" i="4" s="1"/>
  <c r="I582" i="4"/>
  <c r="M582" i="4"/>
  <c r="O582" i="4"/>
  <c r="Q582" i="4"/>
  <c r="S582" i="4"/>
  <c r="T582" i="4" s="1"/>
  <c r="U582" i="4"/>
  <c r="B583" i="4"/>
  <c r="E583" i="4"/>
  <c r="F583" i="4"/>
  <c r="G583" i="4" s="1"/>
  <c r="I583" i="4"/>
  <c r="M583" i="4"/>
  <c r="O583" i="4"/>
  <c r="Q583" i="4"/>
  <c r="S583" i="4"/>
  <c r="T583" i="4" s="1"/>
  <c r="U583" i="4"/>
  <c r="B584" i="4"/>
  <c r="E584" i="4"/>
  <c r="F584" i="4"/>
  <c r="G584" i="4" s="1"/>
  <c r="I584" i="4"/>
  <c r="M584" i="4"/>
  <c r="O584" i="4"/>
  <c r="Q584" i="4"/>
  <c r="S584" i="4"/>
  <c r="T584" i="4" s="1"/>
  <c r="U584" i="4"/>
  <c r="B585" i="4"/>
  <c r="E585" i="4"/>
  <c r="F585" i="4"/>
  <c r="G585" i="4" s="1"/>
  <c r="I585" i="4"/>
  <c r="M585" i="4"/>
  <c r="O585" i="4"/>
  <c r="Q585" i="4"/>
  <c r="R585" i="4" s="1"/>
  <c r="S585" i="4"/>
  <c r="T585" i="4" s="1"/>
  <c r="U585" i="4"/>
  <c r="B586" i="4"/>
  <c r="E586" i="4"/>
  <c r="F586" i="4"/>
  <c r="G586" i="4" s="1"/>
  <c r="I586" i="4"/>
  <c r="M586" i="4"/>
  <c r="O586" i="4"/>
  <c r="Q586" i="4"/>
  <c r="S586" i="4"/>
  <c r="T586" i="4" s="1"/>
  <c r="U586" i="4"/>
  <c r="B587" i="4"/>
  <c r="E587" i="4"/>
  <c r="F587" i="4"/>
  <c r="G587" i="4" s="1"/>
  <c r="I587" i="4"/>
  <c r="M587" i="4"/>
  <c r="O587" i="4"/>
  <c r="Q587" i="4"/>
  <c r="S587" i="4"/>
  <c r="T587" i="4" s="1"/>
  <c r="U587" i="4"/>
  <c r="B588" i="4"/>
  <c r="E588" i="4"/>
  <c r="F588" i="4"/>
  <c r="G588" i="4" s="1"/>
  <c r="I588" i="4"/>
  <c r="M588" i="4"/>
  <c r="O588" i="4"/>
  <c r="Q588" i="4"/>
  <c r="S588" i="4"/>
  <c r="T588" i="4" s="1"/>
  <c r="U588" i="4"/>
  <c r="B589" i="4"/>
  <c r="E589" i="4"/>
  <c r="F589" i="4"/>
  <c r="G589" i="4" s="1"/>
  <c r="I589" i="4"/>
  <c r="M589" i="4"/>
  <c r="O589" i="4"/>
  <c r="Q589" i="4"/>
  <c r="R589" i="4" s="1"/>
  <c r="S589" i="4"/>
  <c r="T589" i="4" s="1"/>
  <c r="U589" i="4"/>
  <c r="B590" i="4"/>
  <c r="E590" i="4"/>
  <c r="F590" i="4"/>
  <c r="G590" i="4" s="1"/>
  <c r="I590" i="4"/>
  <c r="M590" i="4"/>
  <c r="O590" i="4"/>
  <c r="Q590" i="4"/>
  <c r="S590" i="4"/>
  <c r="T590" i="4" s="1"/>
  <c r="U590" i="4"/>
  <c r="B591" i="4"/>
  <c r="E591" i="4"/>
  <c r="F591" i="4"/>
  <c r="G591" i="4" s="1"/>
  <c r="I591" i="4"/>
  <c r="M591" i="4"/>
  <c r="O591" i="4"/>
  <c r="Q591" i="4"/>
  <c r="S591" i="4"/>
  <c r="T591" i="4" s="1"/>
  <c r="U591" i="4"/>
  <c r="B592" i="4"/>
  <c r="E592" i="4"/>
  <c r="F592" i="4"/>
  <c r="G592" i="4" s="1"/>
  <c r="I592" i="4"/>
  <c r="M592" i="4"/>
  <c r="O592" i="4"/>
  <c r="Q592" i="4"/>
  <c r="S592" i="4"/>
  <c r="T592" i="4" s="1"/>
  <c r="U592" i="4"/>
  <c r="B593" i="4"/>
  <c r="E593" i="4"/>
  <c r="F593" i="4"/>
  <c r="G593" i="4" s="1"/>
  <c r="I593" i="4"/>
  <c r="M593" i="4"/>
  <c r="O593" i="4"/>
  <c r="Q593" i="4"/>
  <c r="R593" i="4" s="1"/>
  <c r="S593" i="4"/>
  <c r="T593" i="4" s="1"/>
  <c r="U593" i="4"/>
  <c r="B594" i="4"/>
  <c r="E594" i="4"/>
  <c r="F594" i="4"/>
  <c r="G594" i="4" s="1"/>
  <c r="I594" i="4"/>
  <c r="M594" i="4"/>
  <c r="O594" i="4"/>
  <c r="Q594" i="4"/>
  <c r="S594" i="4"/>
  <c r="T594" i="4" s="1"/>
  <c r="U594" i="4"/>
  <c r="B595" i="4"/>
  <c r="E595" i="4"/>
  <c r="F595" i="4"/>
  <c r="G595" i="4" s="1"/>
  <c r="I595" i="4"/>
  <c r="M595" i="4"/>
  <c r="O595" i="4"/>
  <c r="Q595" i="4"/>
  <c r="S595" i="4"/>
  <c r="T595" i="4" s="1"/>
  <c r="U595" i="4"/>
  <c r="B596" i="4"/>
  <c r="E596" i="4"/>
  <c r="F596" i="4"/>
  <c r="G596" i="4" s="1"/>
  <c r="I596" i="4"/>
  <c r="M596" i="4"/>
  <c r="O596" i="4"/>
  <c r="Q596" i="4"/>
  <c r="S596" i="4"/>
  <c r="T596" i="4" s="1"/>
  <c r="U596" i="4"/>
  <c r="B597" i="4"/>
  <c r="E597" i="4"/>
  <c r="F597" i="4"/>
  <c r="G597" i="4" s="1"/>
  <c r="I597" i="4"/>
  <c r="M597" i="4"/>
  <c r="O597" i="4"/>
  <c r="Q597" i="4"/>
  <c r="R597" i="4" s="1"/>
  <c r="S597" i="4"/>
  <c r="T597" i="4" s="1"/>
  <c r="U597" i="4"/>
  <c r="B598" i="4"/>
  <c r="E598" i="4"/>
  <c r="F598" i="4"/>
  <c r="G598" i="4" s="1"/>
  <c r="I598" i="4"/>
  <c r="M598" i="4"/>
  <c r="O598" i="4"/>
  <c r="Q598" i="4"/>
  <c r="S598" i="4"/>
  <c r="T598" i="4" s="1"/>
  <c r="U598" i="4"/>
  <c r="B599" i="4"/>
  <c r="E599" i="4"/>
  <c r="F599" i="4"/>
  <c r="G599" i="4" s="1"/>
  <c r="I599" i="4"/>
  <c r="M599" i="4"/>
  <c r="O599" i="4"/>
  <c r="Q599" i="4"/>
  <c r="S599" i="4"/>
  <c r="T599" i="4" s="1"/>
  <c r="U599" i="4"/>
  <c r="B600" i="4"/>
  <c r="E600" i="4"/>
  <c r="F600" i="4"/>
  <c r="G600" i="4" s="1"/>
  <c r="I600" i="4"/>
  <c r="M600" i="4"/>
  <c r="O600" i="4"/>
  <c r="Q600" i="4"/>
  <c r="S600" i="4"/>
  <c r="T600" i="4" s="1"/>
  <c r="U600" i="4"/>
  <c r="B601" i="4"/>
  <c r="E601" i="4"/>
  <c r="F601" i="4"/>
  <c r="G601" i="4" s="1"/>
  <c r="I601" i="4"/>
  <c r="M601" i="4"/>
  <c r="O601" i="4"/>
  <c r="Q601" i="4"/>
  <c r="R601" i="4" s="1"/>
  <c r="S601" i="4"/>
  <c r="T601" i="4" s="1"/>
  <c r="U601" i="4"/>
  <c r="B602" i="4"/>
  <c r="E602" i="4"/>
  <c r="F602" i="4"/>
  <c r="G602" i="4" s="1"/>
  <c r="I602" i="4"/>
  <c r="M602" i="4"/>
  <c r="O602" i="4"/>
  <c r="Q602" i="4"/>
  <c r="S602" i="4"/>
  <c r="T602" i="4" s="1"/>
  <c r="U602" i="4"/>
  <c r="B603" i="4"/>
  <c r="E603" i="4"/>
  <c r="F603" i="4"/>
  <c r="G603" i="4" s="1"/>
  <c r="I603" i="4"/>
  <c r="M603" i="4"/>
  <c r="O603" i="4"/>
  <c r="Q603" i="4"/>
  <c r="S603" i="4"/>
  <c r="T603" i="4" s="1"/>
  <c r="U603" i="4"/>
  <c r="B604" i="4"/>
  <c r="E604" i="4"/>
  <c r="F604" i="4"/>
  <c r="G604" i="4" s="1"/>
  <c r="I604" i="4"/>
  <c r="M604" i="4"/>
  <c r="O604" i="4"/>
  <c r="Q604" i="4"/>
  <c r="S604" i="4"/>
  <c r="T604" i="4" s="1"/>
  <c r="U604" i="4"/>
  <c r="B605" i="4"/>
  <c r="E605" i="4"/>
  <c r="F605" i="4"/>
  <c r="G605" i="4" s="1"/>
  <c r="I605" i="4"/>
  <c r="M605" i="4"/>
  <c r="O605" i="4"/>
  <c r="Q605" i="4"/>
  <c r="R605" i="4" s="1"/>
  <c r="S605" i="4"/>
  <c r="T605" i="4" s="1"/>
  <c r="U605" i="4"/>
  <c r="B606" i="4"/>
  <c r="E606" i="4"/>
  <c r="F606" i="4"/>
  <c r="G606" i="4" s="1"/>
  <c r="I606" i="4"/>
  <c r="M606" i="4"/>
  <c r="O606" i="4"/>
  <c r="Q606" i="4"/>
  <c r="S606" i="4"/>
  <c r="T606" i="4" s="1"/>
  <c r="U606" i="4"/>
  <c r="B607" i="4"/>
  <c r="E607" i="4"/>
  <c r="F607" i="4"/>
  <c r="G607" i="4" s="1"/>
  <c r="I607" i="4"/>
  <c r="M607" i="4"/>
  <c r="O607" i="4"/>
  <c r="Q607" i="4"/>
  <c r="S607" i="4"/>
  <c r="T607" i="4" s="1"/>
  <c r="U607" i="4"/>
  <c r="B608" i="4"/>
  <c r="E608" i="4"/>
  <c r="F608" i="4"/>
  <c r="G608" i="4" s="1"/>
  <c r="I608" i="4"/>
  <c r="M608" i="4"/>
  <c r="O608" i="4"/>
  <c r="Q608" i="4"/>
  <c r="S608" i="4"/>
  <c r="T608" i="4" s="1"/>
  <c r="U608" i="4"/>
  <c r="B609" i="4"/>
  <c r="E609" i="4"/>
  <c r="F609" i="4"/>
  <c r="G609" i="4" s="1"/>
  <c r="I609" i="4"/>
  <c r="M609" i="4"/>
  <c r="O609" i="4"/>
  <c r="Q609" i="4"/>
  <c r="R609" i="4" s="1"/>
  <c r="S609" i="4"/>
  <c r="T609" i="4" s="1"/>
  <c r="U609" i="4"/>
  <c r="B610" i="4"/>
  <c r="E610" i="4"/>
  <c r="F610" i="4"/>
  <c r="G610" i="4" s="1"/>
  <c r="I610" i="4"/>
  <c r="M610" i="4"/>
  <c r="O610" i="4"/>
  <c r="Q610" i="4"/>
  <c r="S610" i="4"/>
  <c r="T610" i="4" s="1"/>
  <c r="U610" i="4"/>
  <c r="B611" i="4"/>
  <c r="E611" i="4"/>
  <c r="F611" i="4"/>
  <c r="G611" i="4" s="1"/>
  <c r="I611" i="4"/>
  <c r="M611" i="4"/>
  <c r="O611" i="4"/>
  <c r="Q611" i="4"/>
  <c r="S611" i="4"/>
  <c r="T611" i="4" s="1"/>
  <c r="U611" i="4"/>
  <c r="B612" i="4"/>
  <c r="E612" i="4"/>
  <c r="F612" i="4"/>
  <c r="G612" i="4" s="1"/>
  <c r="I612" i="4"/>
  <c r="M612" i="4"/>
  <c r="O612" i="4"/>
  <c r="Q612" i="4"/>
  <c r="S612" i="4"/>
  <c r="T612" i="4" s="1"/>
  <c r="U612" i="4"/>
  <c r="B613" i="4"/>
  <c r="E613" i="4"/>
  <c r="F613" i="4"/>
  <c r="G613" i="4" s="1"/>
  <c r="I613" i="4"/>
  <c r="M613" i="4"/>
  <c r="O613" i="4"/>
  <c r="Q613" i="4"/>
  <c r="R613" i="4" s="1"/>
  <c r="S613" i="4"/>
  <c r="T613" i="4" s="1"/>
  <c r="U613" i="4"/>
  <c r="B614" i="4"/>
  <c r="E614" i="4"/>
  <c r="F614" i="4"/>
  <c r="G614" i="4" s="1"/>
  <c r="I614" i="4"/>
  <c r="M614" i="4"/>
  <c r="O614" i="4"/>
  <c r="Q614" i="4"/>
  <c r="S614" i="4"/>
  <c r="T614" i="4" s="1"/>
  <c r="U614" i="4"/>
  <c r="B615" i="4"/>
  <c r="E615" i="4"/>
  <c r="F615" i="4"/>
  <c r="G615" i="4" s="1"/>
  <c r="I615" i="4"/>
  <c r="M615" i="4"/>
  <c r="O615" i="4"/>
  <c r="Q615" i="4"/>
  <c r="S615" i="4"/>
  <c r="T615" i="4" s="1"/>
  <c r="U615" i="4"/>
  <c r="B616" i="4"/>
  <c r="E616" i="4"/>
  <c r="F616" i="4"/>
  <c r="G616" i="4" s="1"/>
  <c r="I616" i="4"/>
  <c r="M616" i="4"/>
  <c r="O616" i="4"/>
  <c r="Q616" i="4"/>
  <c r="S616" i="4"/>
  <c r="T616" i="4" s="1"/>
  <c r="U616" i="4"/>
  <c r="B617" i="4"/>
  <c r="E617" i="4"/>
  <c r="F617" i="4"/>
  <c r="G617" i="4" s="1"/>
  <c r="I617" i="4"/>
  <c r="M617" i="4"/>
  <c r="O617" i="4"/>
  <c r="Q617" i="4"/>
  <c r="R617" i="4" s="1"/>
  <c r="S617" i="4"/>
  <c r="T617" i="4" s="1"/>
  <c r="U617" i="4"/>
  <c r="B618" i="4"/>
  <c r="E618" i="4"/>
  <c r="F618" i="4"/>
  <c r="G618" i="4" s="1"/>
  <c r="I618" i="4"/>
  <c r="M618" i="4"/>
  <c r="O618" i="4"/>
  <c r="Q618" i="4"/>
  <c r="S618" i="4"/>
  <c r="T618" i="4" s="1"/>
  <c r="U618" i="4"/>
  <c r="B619" i="4"/>
  <c r="E619" i="4"/>
  <c r="F619" i="4"/>
  <c r="G619" i="4" s="1"/>
  <c r="I619" i="4"/>
  <c r="M619" i="4"/>
  <c r="O619" i="4"/>
  <c r="Q619" i="4"/>
  <c r="S619" i="4"/>
  <c r="T619" i="4" s="1"/>
  <c r="U619" i="4"/>
  <c r="B620" i="4"/>
  <c r="E620" i="4"/>
  <c r="F620" i="4"/>
  <c r="G620" i="4" s="1"/>
  <c r="I620" i="4"/>
  <c r="M620" i="4"/>
  <c r="O620" i="4"/>
  <c r="Q620" i="4"/>
  <c r="S620" i="4"/>
  <c r="T620" i="4" s="1"/>
  <c r="U620" i="4"/>
  <c r="B621" i="4"/>
  <c r="E621" i="4"/>
  <c r="F621" i="4"/>
  <c r="G621" i="4" s="1"/>
  <c r="I621" i="4"/>
  <c r="M621" i="4"/>
  <c r="O621" i="4"/>
  <c r="Q621" i="4"/>
  <c r="R621" i="4" s="1"/>
  <c r="S621" i="4"/>
  <c r="T621" i="4" s="1"/>
  <c r="U621" i="4"/>
  <c r="B622" i="4"/>
  <c r="E622" i="4"/>
  <c r="F622" i="4"/>
  <c r="G622" i="4" s="1"/>
  <c r="I622" i="4"/>
  <c r="M622" i="4"/>
  <c r="O622" i="4"/>
  <c r="Q622" i="4"/>
  <c r="S622" i="4"/>
  <c r="T622" i="4" s="1"/>
  <c r="U622" i="4"/>
  <c r="B623" i="4"/>
  <c r="E623" i="4"/>
  <c r="F623" i="4"/>
  <c r="G623" i="4" s="1"/>
  <c r="I623" i="4"/>
  <c r="M623" i="4"/>
  <c r="O623" i="4"/>
  <c r="Q623" i="4"/>
  <c r="S623" i="4"/>
  <c r="T623" i="4" s="1"/>
  <c r="U623" i="4"/>
  <c r="B624" i="4"/>
  <c r="E624" i="4"/>
  <c r="F624" i="4"/>
  <c r="G624" i="4" s="1"/>
  <c r="I624" i="4"/>
  <c r="M624" i="4"/>
  <c r="O624" i="4"/>
  <c r="Q624" i="4"/>
  <c r="S624" i="4"/>
  <c r="T624" i="4" s="1"/>
  <c r="U624" i="4"/>
  <c r="B625" i="4"/>
  <c r="E625" i="4"/>
  <c r="F625" i="4"/>
  <c r="G625" i="4" s="1"/>
  <c r="I625" i="4"/>
  <c r="M625" i="4"/>
  <c r="O625" i="4"/>
  <c r="Q625" i="4"/>
  <c r="R625" i="4" s="1"/>
  <c r="S625" i="4"/>
  <c r="T625" i="4" s="1"/>
  <c r="U625" i="4"/>
  <c r="B626" i="4"/>
  <c r="E626" i="4"/>
  <c r="F626" i="4"/>
  <c r="G626" i="4" s="1"/>
  <c r="I626" i="4"/>
  <c r="M626" i="4"/>
  <c r="O626" i="4"/>
  <c r="Q626" i="4"/>
  <c r="S626" i="4"/>
  <c r="T626" i="4" s="1"/>
  <c r="U626" i="4"/>
  <c r="B627" i="4"/>
  <c r="E627" i="4"/>
  <c r="F627" i="4"/>
  <c r="G627" i="4" s="1"/>
  <c r="I627" i="4"/>
  <c r="M627" i="4"/>
  <c r="O627" i="4"/>
  <c r="Q627" i="4"/>
  <c r="S627" i="4"/>
  <c r="T627" i="4" s="1"/>
  <c r="U627" i="4"/>
  <c r="B628" i="4"/>
  <c r="E628" i="4"/>
  <c r="F628" i="4"/>
  <c r="G628" i="4" s="1"/>
  <c r="I628" i="4"/>
  <c r="M628" i="4"/>
  <c r="O628" i="4"/>
  <c r="Q628" i="4"/>
  <c r="S628" i="4"/>
  <c r="T628" i="4" s="1"/>
  <c r="U628" i="4"/>
  <c r="B629" i="4"/>
  <c r="E629" i="4"/>
  <c r="F629" i="4"/>
  <c r="G629" i="4" s="1"/>
  <c r="I629" i="4"/>
  <c r="M629" i="4"/>
  <c r="O629" i="4"/>
  <c r="Q629" i="4"/>
  <c r="R629" i="4" s="1"/>
  <c r="S629" i="4"/>
  <c r="T629" i="4" s="1"/>
  <c r="U629" i="4"/>
  <c r="B630" i="4"/>
  <c r="E630" i="4"/>
  <c r="F630" i="4"/>
  <c r="G630" i="4" s="1"/>
  <c r="I630" i="4"/>
  <c r="M630" i="4"/>
  <c r="O630" i="4"/>
  <c r="Q630" i="4"/>
  <c r="S630" i="4"/>
  <c r="T630" i="4" s="1"/>
  <c r="U630" i="4"/>
  <c r="B631" i="4"/>
  <c r="E631" i="4"/>
  <c r="F631" i="4"/>
  <c r="G631" i="4" s="1"/>
  <c r="I631" i="4"/>
  <c r="M631" i="4"/>
  <c r="O631" i="4"/>
  <c r="Q631" i="4"/>
  <c r="S631" i="4"/>
  <c r="T631" i="4" s="1"/>
  <c r="U631" i="4"/>
  <c r="B632" i="4"/>
  <c r="E632" i="4"/>
  <c r="F632" i="4"/>
  <c r="G632" i="4" s="1"/>
  <c r="I632" i="4"/>
  <c r="M632" i="4"/>
  <c r="O632" i="4"/>
  <c r="Q632" i="4"/>
  <c r="S632" i="4"/>
  <c r="T632" i="4" s="1"/>
  <c r="U632" i="4"/>
  <c r="B633" i="4"/>
  <c r="E633" i="4"/>
  <c r="F633" i="4"/>
  <c r="G633" i="4" s="1"/>
  <c r="I633" i="4"/>
  <c r="M633" i="4"/>
  <c r="O633" i="4"/>
  <c r="Q633" i="4"/>
  <c r="R633" i="4" s="1"/>
  <c r="S633" i="4"/>
  <c r="T633" i="4" s="1"/>
  <c r="U633" i="4"/>
  <c r="B634" i="4"/>
  <c r="E634" i="4"/>
  <c r="F634" i="4"/>
  <c r="G634" i="4" s="1"/>
  <c r="I634" i="4"/>
  <c r="M634" i="4"/>
  <c r="O634" i="4"/>
  <c r="Q634" i="4"/>
  <c r="S634" i="4"/>
  <c r="T634" i="4" s="1"/>
  <c r="U634" i="4"/>
  <c r="B635" i="4"/>
  <c r="E635" i="4"/>
  <c r="F635" i="4"/>
  <c r="G635" i="4" s="1"/>
  <c r="I635" i="4"/>
  <c r="M635" i="4"/>
  <c r="O635" i="4"/>
  <c r="Q635" i="4"/>
  <c r="S635" i="4"/>
  <c r="T635" i="4" s="1"/>
  <c r="U635" i="4"/>
  <c r="B636" i="4"/>
  <c r="E636" i="4"/>
  <c r="F636" i="4"/>
  <c r="G636" i="4" s="1"/>
  <c r="I636" i="4"/>
  <c r="M636" i="4"/>
  <c r="O636" i="4"/>
  <c r="Q636" i="4"/>
  <c r="S636" i="4"/>
  <c r="T636" i="4" s="1"/>
  <c r="U636" i="4"/>
  <c r="B637" i="4"/>
  <c r="E637" i="4"/>
  <c r="F637" i="4"/>
  <c r="G637" i="4" s="1"/>
  <c r="I637" i="4"/>
  <c r="M637" i="4"/>
  <c r="O637" i="4"/>
  <c r="Q637" i="4"/>
  <c r="R637" i="4" s="1"/>
  <c r="S637" i="4"/>
  <c r="T637" i="4" s="1"/>
  <c r="U637" i="4"/>
  <c r="B638" i="4"/>
  <c r="E638" i="4"/>
  <c r="F638" i="4"/>
  <c r="G638" i="4" s="1"/>
  <c r="I638" i="4"/>
  <c r="M638" i="4"/>
  <c r="O638" i="4"/>
  <c r="Q638" i="4"/>
  <c r="S638" i="4"/>
  <c r="T638" i="4" s="1"/>
  <c r="U638" i="4"/>
  <c r="B639" i="4"/>
  <c r="E639" i="4"/>
  <c r="F639" i="4"/>
  <c r="G639" i="4" s="1"/>
  <c r="I639" i="4"/>
  <c r="M639" i="4"/>
  <c r="O639" i="4"/>
  <c r="Q639" i="4"/>
  <c r="S639" i="4"/>
  <c r="T639" i="4" s="1"/>
  <c r="U639" i="4"/>
  <c r="B640" i="4"/>
  <c r="E640" i="4"/>
  <c r="F640" i="4"/>
  <c r="G640" i="4" s="1"/>
  <c r="I640" i="4"/>
  <c r="M640" i="4"/>
  <c r="O640" i="4"/>
  <c r="Q640" i="4"/>
  <c r="S640" i="4"/>
  <c r="T640" i="4" s="1"/>
  <c r="U640" i="4"/>
  <c r="B641" i="4"/>
  <c r="E641" i="4"/>
  <c r="F641" i="4"/>
  <c r="G641" i="4" s="1"/>
  <c r="I641" i="4"/>
  <c r="M641" i="4"/>
  <c r="O641" i="4"/>
  <c r="Q641" i="4"/>
  <c r="R641" i="4" s="1"/>
  <c r="S641" i="4"/>
  <c r="T641" i="4" s="1"/>
  <c r="U641" i="4"/>
  <c r="B642" i="4"/>
  <c r="E642" i="4"/>
  <c r="F642" i="4"/>
  <c r="G642" i="4" s="1"/>
  <c r="I642" i="4"/>
  <c r="M642" i="4"/>
  <c r="O642" i="4"/>
  <c r="Q642" i="4"/>
  <c r="S642" i="4"/>
  <c r="T642" i="4" s="1"/>
  <c r="U642" i="4"/>
  <c r="B643" i="4"/>
  <c r="E643" i="4"/>
  <c r="F643" i="4"/>
  <c r="G643" i="4" s="1"/>
  <c r="I643" i="4"/>
  <c r="M643" i="4"/>
  <c r="O643" i="4"/>
  <c r="Q643" i="4"/>
  <c r="S643" i="4"/>
  <c r="T643" i="4" s="1"/>
  <c r="U643" i="4"/>
  <c r="B644" i="4"/>
  <c r="E644" i="4"/>
  <c r="F644" i="4"/>
  <c r="G644" i="4" s="1"/>
  <c r="I644" i="4"/>
  <c r="M644" i="4"/>
  <c r="O644" i="4"/>
  <c r="Q644" i="4"/>
  <c r="S644" i="4"/>
  <c r="T644" i="4" s="1"/>
  <c r="U644" i="4"/>
  <c r="B645" i="4"/>
  <c r="E645" i="4"/>
  <c r="F645" i="4"/>
  <c r="G645" i="4" s="1"/>
  <c r="I645" i="4"/>
  <c r="M645" i="4"/>
  <c r="O645" i="4"/>
  <c r="Q645" i="4"/>
  <c r="R645" i="4" s="1"/>
  <c r="S645" i="4"/>
  <c r="T645" i="4" s="1"/>
  <c r="U645" i="4"/>
  <c r="B646" i="4"/>
  <c r="E646" i="4"/>
  <c r="F646" i="4"/>
  <c r="G646" i="4" s="1"/>
  <c r="I646" i="4"/>
  <c r="M646" i="4"/>
  <c r="O646" i="4"/>
  <c r="Q646" i="4"/>
  <c r="S646" i="4"/>
  <c r="T646" i="4" s="1"/>
  <c r="U646" i="4"/>
  <c r="B647" i="4"/>
  <c r="E647" i="4"/>
  <c r="F647" i="4"/>
  <c r="G647" i="4" s="1"/>
  <c r="I647" i="4"/>
  <c r="M647" i="4"/>
  <c r="O647" i="4"/>
  <c r="Q647" i="4"/>
  <c r="S647" i="4"/>
  <c r="T647" i="4" s="1"/>
  <c r="U647" i="4"/>
  <c r="B648" i="4"/>
  <c r="E648" i="4"/>
  <c r="F648" i="4"/>
  <c r="G648" i="4" s="1"/>
  <c r="I648" i="4"/>
  <c r="M648" i="4"/>
  <c r="O648" i="4"/>
  <c r="Q648" i="4"/>
  <c r="S648" i="4"/>
  <c r="T648" i="4" s="1"/>
  <c r="U648" i="4"/>
  <c r="B649" i="4"/>
  <c r="E649" i="4"/>
  <c r="F649" i="4"/>
  <c r="G649" i="4" s="1"/>
  <c r="I649" i="4"/>
  <c r="M649" i="4"/>
  <c r="O649" i="4"/>
  <c r="Q649" i="4"/>
  <c r="R649" i="4" s="1"/>
  <c r="S649" i="4"/>
  <c r="T649" i="4" s="1"/>
  <c r="U649" i="4"/>
  <c r="B650" i="4"/>
  <c r="E650" i="4"/>
  <c r="F650" i="4"/>
  <c r="G650" i="4" s="1"/>
  <c r="I650" i="4"/>
  <c r="M650" i="4"/>
  <c r="O650" i="4"/>
  <c r="Q650" i="4"/>
  <c r="S650" i="4"/>
  <c r="T650" i="4" s="1"/>
  <c r="U650" i="4"/>
  <c r="B651" i="4"/>
  <c r="E651" i="4"/>
  <c r="F651" i="4"/>
  <c r="G651" i="4" s="1"/>
  <c r="I651" i="4"/>
  <c r="M651" i="4"/>
  <c r="O651" i="4"/>
  <c r="Q651" i="4"/>
  <c r="S651" i="4"/>
  <c r="T651" i="4" s="1"/>
  <c r="U651" i="4"/>
  <c r="B652" i="4"/>
  <c r="E652" i="4"/>
  <c r="F652" i="4"/>
  <c r="G652" i="4" s="1"/>
  <c r="I652" i="4"/>
  <c r="M652" i="4"/>
  <c r="O652" i="4"/>
  <c r="Q652" i="4"/>
  <c r="S652" i="4"/>
  <c r="T652" i="4" s="1"/>
  <c r="U652" i="4"/>
  <c r="B653" i="4"/>
  <c r="E653" i="4"/>
  <c r="F653" i="4"/>
  <c r="G653" i="4" s="1"/>
  <c r="I653" i="4"/>
  <c r="M653" i="4"/>
  <c r="O653" i="4"/>
  <c r="Q653" i="4"/>
  <c r="R653" i="4" s="1"/>
  <c r="S653" i="4"/>
  <c r="T653" i="4" s="1"/>
  <c r="U653" i="4"/>
  <c r="B654" i="4"/>
  <c r="E654" i="4"/>
  <c r="F654" i="4"/>
  <c r="G654" i="4" s="1"/>
  <c r="I654" i="4"/>
  <c r="M654" i="4"/>
  <c r="O654" i="4"/>
  <c r="Q654" i="4"/>
  <c r="S654" i="4"/>
  <c r="T654" i="4" s="1"/>
  <c r="U654" i="4"/>
  <c r="B655" i="4"/>
  <c r="E655" i="4"/>
  <c r="F655" i="4"/>
  <c r="G655" i="4" s="1"/>
  <c r="I655" i="4"/>
  <c r="M655" i="4"/>
  <c r="O655" i="4"/>
  <c r="Q655" i="4"/>
  <c r="S655" i="4"/>
  <c r="T655" i="4" s="1"/>
  <c r="U655" i="4"/>
  <c r="B656" i="4"/>
  <c r="E656" i="4"/>
  <c r="F656" i="4"/>
  <c r="G656" i="4" s="1"/>
  <c r="I656" i="4"/>
  <c r="M656" i="4"/>
  <c r="O656" i="4"/>
  <c r="Q656" i="4"/>
  <c r="S656" i="4"/>
  <c r="T656" i="4" s="1"/>
  <c r="U656" i="4"/>
  <c r="B657" i="4"/>
  <c r="E657" i="4"/>
  <c r="F657" i="4"/>
  <c r="G657" i="4" s="1"/>
  <c r="I657" i="4"/>
  <c r="M657" i="4"/>
  <c r="O657" i="4"/>
  <c r="Q657" i="4"/>
  <c r="R657" i="4" s="1"/>
  <c r="S657" i="4"/>
  <c r="T657" i="4" s="1"/>
  <c r="U657" i="4"/>
  <c r="B658" i="4"/>
  <c r="E658" i="4"/>
  <c r="F658" i="4"/>
  <c r="G658" i="4" s="1"/>
  <c r="I658" i="4"/>
  <c r="M658" i="4"/>
  <c r="O658" i="4"/>
  <c r="Q658" i="4"/>
  <c r="S658" i="4"/>
  <c r="T658" i="4" s="1"/>
  <c r="U658" i="4"/>
  <c r="B659" i="4"/>
  <c r="E659" i="4"/>
  <c r="F659" i="4"/>
  <c r="G659" i="4" s="1"/>
  <c r="I659" i="4"/>
  <c r="M659" i="4"/>
  <c r="O659" i="4"/>
  <c r="Q659" i="4"/>
  <c r="S659" i="4"/>
  <c r="T659" i="4" s="1"/>
  <c r="U659" i="4"/>
  <c r="B660" i="4"/>
  <c r="E660" i="4"/>
  <c r="F660" i="4"/>
  <c r="G660" i="4" s="1"/>
  <c r="I660" i="4"/>
  <c r="M660" i="4"/>
  <c r="O660" i="4"/>
  <c r="Q660" i="4"/>
  <c r="S660" i="4"/>
  <c r="T660" i="4" s="1"/>
  <c r="U660" i="4"/>
  <c r="B661" i="4"/>
  <c r="E661" i="4"/>
  <c r="F661" i="4"/>
  <c r="G661" i="4" s="1"/>
  <c r="I661" i="4"/>
  <c r="M661" i="4"/>
  <c r="O661" i="4"/>
  <c r="Q661" i="4"/>
  <c r="R661" i="4" s="1"/>
  <c r="S661" i="4"/>
  <c r="T661" i="4" s="1"/>
  <c r="U661" i="4"/>
  <c r="B662" i="4"/>
  <c r="E662" i="4"/>
  <c r="F662" i="4"/>
  <c r="G662" i="4" s="1"/>
  <c r="I662" i="4"/>
  <c r="M662" i="4"/>
  <c r="O662" i="4"/>
  <c r="Q662" i="4"/>
  <c r="S662" i="4"/>
  <c r="T662" i="4" s="1"/>
  <c r="U662" i="4"/>
  <c r="B663" i="4"/>
  <c r="E663" i="4"/>
  <c r="F663" i="4"/>
  <c r="G663" i="4" s="1"/>
  <c r="I663" i="4"/>
  <c r="M663" i="4"/>
  <c r="O663" i="4"/>
  <c r="Q663" i="4"/>
  <c r="S663" i="4"/>
  <c r="T663" i="4" s="1"/>
  <c r="U663" i="4"/>
  <c r="B664" i="4"/>
  <c r="E664" i="4"/>
  <c r="F664" i="4"/>
  <c r="G664" i="4" s="1"/>
  <c r="I664" i="4"/>
  <c r="M664" i="4"/>
  <c r="O664" i="4"/>
  <c r="Q664" i="4"/>
  <c r="S664" i="4"/>
  <c r="T664" i="4" s="1"/>
  <c r="U664" i="4"/>
  <c r="B665" i="4"/>
  <c r="E665" i="4"/>
  <c r="F665" i="4"/>
  <c r="G665" i="4" s="1"/>
  <c r="I665" i="4"/>
  <c r="M665" i="4"/>
  <c r="O665" i="4"/>
  <c r="Q665" i="4"/>
  <c r="R665" i="4" s="1"/>
  <c r="S665" i="4"/>
  <c r="T665" i="4" s="1"/>
  <c r="U665" i="4"/>
  <c r="B666" i="4"/>
  <c r="E666" i="4"/>
  <c r="F666" i="4"/>
  <c r="G666" i="4" s="1"/>
  <c r="I666" i="4"/>
  <c r="M666" i="4"/>
  <c r="O666" i="4"/>
  <c r="Q666" i="4"/>
  <c r="S666" i="4"/>
  <c r="T666" i="4" s="1"/>
  <c r="U666" i="4"/>
  <c r="B667" i="4"/>
  <c r="E667" i="4"/>
  <c r="F667" i="4"/>
  <c r="G667" i="4" s="1"/>
  <c r="I667" i="4"/>
  <c r="M667" i="4"/>
  <c r="O667" i="4"/>
  <c r="Q667" i="4"/>
  <c r="S667" i="4"/>
  <c r="T667" i="4" s="1"/>
  <c r="U667" i="4"/>
  <c r="B668" i="4"/>
  <c r="E668" i="4"/>
  <c r="F668" i="4"/>
  <c r="G668" i="4" s="1"/>
  <c r="I668" i="4"/>
  <c r="M668" i="4"/>
  <c r="O668" i="4"/>
  <c r="Q668" i="4"/>
  <c r="S668" i="4"/>
  <c r="T668" i="4" s="1"/>
  <c r="U668" i="4"/>
  <c r="B669" i="4"/>
  <c r="E669" i="4"/>
  <c r="F669" i="4"/>
  <c r="G669" i="4" s="1"/>
  <c r="I669" i="4"/>
  <c r="M669" i="4"/>
  <c r="O669" i="4"/>
  <c r="Q669" i="4"/>
  <c r="R669" i="4" s="1"/>
  <c r="S669" i="4"/>
  <c r="T669" i="4" s="1"/>
  <c r="U669" i="4"/>
  <c r="B670" i="4"/>
  <c r="E670" i="4"/>
  <c r="F670" i="4"/>
  <c r="G670" i="4" s="1"/>
  <c r="I670" i="4"/>
  <c r="M670" i="4"/>
  <c r="O670" i="4"/>
  <c r="Q670" i="4"/>
  <c r="S670" i="4"/>
  <c r="T670" i="4" s="1"/>
  <c r="U670" i="4"/>
  <c r="B671" i="4"/>
  <c r="E671" i="4"/>
  <c r="F671" i="4"/>
  <c r="G671" i="4" s="1"/>
  <c r="I671" i="4"/>
  <c r="M671" i="4"/>
  <c r="O671" i="4"/>
  <c r="Q671" i="4"/>
  <c r="S671" i="4"/>
  <c r="T671" i="4" s="1"/>
  <c r="U671" i="4"/>
  <c r="B672" i="4"/>
  <c r="E672" i="4"/>
  <c r="F672" i="4"/>
  <c r="G672" i="4" s="1"/>
  <c r="I672" i="4"/>
  <c r="M672" i="4"/>
  <c r="O672" i="4"/>
  <c r="Q672" i="4"/>
  <c r="S672" i="4"/>
  <c r="T672" i="4" s="1"/>
  <c r="U672" i="4"/>
  <c r="B673" i="4"/>
  <c r="E673" i="4"/>
  <c r="F673" i="4"/>
  <c r="G673" i="4" s="1"/>
  <c r="I673" i="4"/>
  <c r="M673" i="4"/>
  <c r="O673" i="4"/>
  <c r="Q673" i="4"/>
  <c r="R673" i="4" s="1"/>
  <c r="S673" i="4"/>
  <c r="T673" i="4" s="1"/>
  <c r="U673" i="4"/>
  <c r="B674" i="4"/>
  <c r="E674" i="4"/>
  <c r="F674" i="4"/>
  <c r="G674" i="4" s="1"/>
  <c r="I674" i="4"/>
  <c r="M674" i="4"/>
  <c r="O674" i="4"/>
  <c r="Q674" i="4"/>
  <c r="S674" i="4"/>
  <c r="T674" i="4" s="1"/>
  <c r="U674" i="4"/>
  <c r="B675" i="4"/>
  <c r="E675" i="4"/>
  <c r="F675" i="4"/>
  <c r="G675" i="4" s="1"/>
  <c r="I675" i="4"/>
  <c r="M675" i="4"/>
  <c r="O675" i="4"/>
  <c r="Q675" i="4"/>
  <c r="S675" i="4"/>
  <c r="T675" i="4" s="1"/>
  <c r="U675" i="4"/>
  <c r="B676" i="4"/>
  <c r="E676" i="4"/>
  <c r="F676" i="4"/>
  <c r="G676" i="4" s="1"/>
  <c r="I676" i="4"/>
  <c r="M676" i="4"/>
  <c r="O676" i="4"/>
  <c r="Q676" i="4"/>
  <c r="S676" i="4"/>
  <c r="T676" i="4" s="1"/>
  <c r="U676" i="4"/>
  <c r="B677" i="4"/>
  <c r="E677" i="4"/>
  <c r="F677" i="4"/>
  <c r="G677" i="4" s="1"/>
  <c r="I677" i="4"/>
  <c r="M677" i="4"/>
  <c r="O677" i="4"/>
  <c r="Q677" i="4"/>
  <c r="R677" i="4" s="1"/>
  <c r="S677" i="4"/>
  <c r="T677" i="4" s="1"/>
  <c r="U677" i="4"/>
  <c r="B678" i="4"/>
  <c r="E678" i="4"/>
  <c r="F678" i="4"/>
  <c r="G678" i="4" s="1"/>
  <c r="I678" i="4"/>
  <c r="M678" i="4"/>
  <c r="O678" i="4"/>
  <c r="Q678" i="4"/>
  <c r="S678" i="4"/>
  <c r="T678" i="4" s="1"/>
  <c r="U678" i="4"/>
  <c r="B679" i="4"/>
  <c r="E679" i="4"/>
  <c r="F679" i="4"/>
  <c r="G679" i="4" s="1"/>
  <c r="I679" i="4"/>
  <c r="M679" i="4"/>
  <c r="O679" i="4"/>
  <c r="Q679" i="4"/>
  <c r="S679" i="4"/>
  <c r="T679" i="4" s="1"/>
  <c r="U679" i="4"/>
  <c r="B680" i="4"/>
  <c r="E680" i="4"/>
  <c r="F680" i="4"/>
  <c r="G680" i="4" s="1"/>
  <c r="I680" i="4"/>
  <c r="M680" i="4"/>
  <c r="O680" i="4"/>
  <c r="Q680" i="4"/>
  <c r="S680" i="4"/>
  <c r="T680" i="4" s="1"/>
  <c r="U680" i="4"/>
  <c r="B681" i="4"/>
  <c r="E681" i="4"/>
  <c r="F681" i="4"/>
  <c r="G681" i="4" s="1"/>
  <c r="I681" i="4"/>
  <c r="M681" i="4"/>
  <c r="O681" i="4"/>
  <c r="Q681" i="4"/>
  <c r="R681" i="4" s="1"/>
  <c r="S681" i="4"/>
  <c r="T681" i="4" s="1"/>
  <c r="U681" i="4"/>
  <c r="B682" i="4"/>
  <c r="E682" i="4"/>
  <c r="F682" i="4"/>
  <c r="G682" i="4" s="1"/>
  <c r="I682" i="4"/>
  <c r="M682" i="4"/>
  <c r="O682" i="4"/>
  <c r="Q682" i="4"/>
  <c r="S682" i="4"/>
  <c r="T682" i="4" s="1"/>
  <c r="U682" i="4"/>
  <c r="B683" i="4"/>
  <c r="E683" i="4"/>
  <c r="F683" i="4"/>
  <c r="G683" i="4" s="1"/>
  <c r="I683" i="4"/>
  <c r="M683" i="4"/>
  <c r="O683" i="4"/>
  <c r="Q683" i="4"/>
  <c r="S683" i="4"/>
  <c r="T683" i="4" s="1"/>
  <c r="U683" i="4"/>
  <c r="B684" i="4"/>
  <c r="E684" i="4"/>
  <c r="F684" i="4"/>
  <c r="G684" i="4" s="1"/>
  <c r="I684" i="4"/>
  <c r="M684" i="4"/>
  <c r="O684" i="4"/>
  <c r="Q684" i="4"/>
  <c r="S684" i="4"/>
  <c r="T684" i="4" s="1"/>
  <c r="U684" i="4"/>
  <c r="B685" i="4"/>
  <c r="E685" i="4"/>
  <c r="F685" i="4"/>
  <c r="G685" i="4" s="1"/>
  <c r="I685" i="4"/>
  <c r="M685" i="4"/>
  <c r="O685" i="4"/>
  <c r="Q685" i="4"/>
  <c r="R685" i="4" s="1"/>
  <c r="S685" i="4"/>
  <c r="T685" i="4" s="1"/>
  <c r="U685" i="4"/>
  <c r="B686" i="4"/>
  <c r="E686" i="4"/>
  <c r="F686" i="4"/>
  <c r="G686" i="4" s="1"/>
  <c r="I686" i="4"/>
  <c r="M686" i="4"/>
  <c r="O686" i="4"/>
  <c r="Q686" i="4"/>
  <c r="S686" i="4"/>
  <c r="T686" i="4" s="1"/>
  <c r="U686" i="4"/>
  <c r="B687" i="4"/>
  <c r="E687" i="4"/>
  <c r="F687" i="4"/>
  <c r="G687" i="4" s="1"/>
  <c r="I687" i="4"/>
  <c r="M687" i="4"/>
  <c r="O687" i="4"/>
  <c r="Q687" i="4"/>
  <c r="S687" i="4"/>
  <c r="T687" i="4" s="1"/>
  <c r="U687" i="4"/>
  <c r="B688" i="4"/>
  <c r="E688" i="4"/>
  <c r="F688" i="4"/>
  <c r="G688" i="4" s="1"/>
  <c r="I688" i="4"/>
  <c r="M688" i="4"/>
  <c r="O688" i="4"/>
  <c r="Q688" i="4"/>
  <c r="S688" i="4"/>
  <c r="T688" i="4" s="1"/>
  <c r="U688" i="4"/>
  <c r="B689" i="4"/>
  <c r="E689" i="4"/>
  <c r="F689" i="4"/>
  <c r="G689" i="4" s="1"/>
  <c r="I689" i="4"/>
  <c r="M689" i="4"/>
  <c r="O689" i="4"/>
  <c r="Q689" i="4"/>
  <c r="R689" i="4" s="1"/>
  <c r="S689" i="4"/>
  <c r="T689" i="4" s="1"/>
  <c r="U689" i="4"/>
  <c r="B690" i="4"/>
  <c r="E690" i="4"/>
  <c r="F690" i="4"/>
  <c r="G690" i="4" s="1"/>
  <c r="I690" i="4"/>
  <c r="M690" i="4"/>
  <c r="O690" i="4"/>
  <c r="Q690" i="4"/>
  <c r="S690" i="4"/>
  <c r="T690" i="4" s="1"/>
  <c r="U690" i="4"/>
  <c r="B691" i="4"/>
  <c r="E691" i="4"/>
  <c r="F691" i="4"/>
  <c r="G691" i="4" s="1"/>
  <c r="I691" i="4"/>
  <c r="M691" i="4"/>
  <c r="O691" i="4"/>
  <c r="Q691" i="4"/>
  <c r="S691" i="4"/>
  <c r="T691" i="4" s="1"/>
  <c r="U691" i="4"/>
  <c r="B692" i="4"/>
  <c r="E692" i="4"/>
  <c r="F692" i="4"/>
  <c r="G692" i="4" s="1"/>
  <c r="I692" i="4"/>
  <c r="M692" i="4"/>
  <c r="O692" i="4"/>
  <c r="Q692" i="4"/>
  <c r="S692" i="4"/>
  <c r="T692" i="4" s="1"/>
  <c r="U692" i="4"/>
  <c r="B693" i="4"/>
  <c r="E693" i="4"/>
  <c r="F693" i="4"/>
  <c r="G693" i="4" s="1"/>
  <c r="I693" i="4"/>
  <c r="M693" i="4"/>
  <c r="O693" i="4"/>
  <c r="Q693" i="4"/>
  <c r="R693" i="4" s="1"/>
  <c r="S693" i="4"/>
  <c r="T693" i="4" s="1"/>
  <c r="U693" i="4"/>
  <c r="B694" i="4"/>
  <c r="E694" i="4"/>
  <c r="F694" i="4"/>
  <c r="G694" i="4" s="1"/>
  <c r="I694" i="4"/>
  <c r="M694" i="4"/>
  <c r="O694" i="4"/>
  <c r="Q694" i="4"/>
  <c r="S694" i="4"/>
  <c r="T694" i="4" s="1"/>
  <c r="U694" i="4"/>
  <c r="B695" i="4"/>
  <c r="E695" i="4"/>
  <c r="F695" i="4"/>
  <c r="G695" i="4" s="1"/>
  <c r="I695" i="4"/>
  <c r="M695" i="4"/>
  <c r="O695" i="4"/>
  <c r="Q695" i="4"/>
  <c r="S695" i="4"/>
  <c r="T695" i="4" s="1"/>
  <c r="U695" i="4"/>
  <c r="B696" i="4"/>
  <c r="E696" i="4"/>
  <c r="F696" i="4"/>
  <c r="G696" i="4" s="1"/>
  <c r="I696" i="4"/>
  <c r="M696" i="4"/>
  <c r="O696" i="4"/>
  <c r="Q696" i="4"/>
  <c r="S696" i="4"/>
  <c r="T696" i="4" s="1"/>
  <c r="U696" i="4"/>
  <c r="B697" i="4"/>
  <c r="E697" i="4"/>
  <c r="F697" i="4"/>
  <c r="G697" i="4" s="1"/>
  <c r="I697" i="4"/>
  <c r="M697" i="4"/>
  <c r="O697" i="4"/>
  <c r="Q697" i="4"/>
  <c r="R697" i="4" s="1"/>
  <c r="S697" i="4"/>
  <c r="T697" i="4" s="1"/>
  <c r="U697" i="4"/>
  <c r="B698" i="4"/>
  <c r="E698" i="4"/>
  <c r="F698" i="4"/>
  <c r="G698" i="4" s="1"/>
  <c r="I698" i="4"/>
  <c r="M698" i="4"/>
  <c r="O698" i="4"/>
  <c r="Q698" i="4"/>
  <c r="S698" i="4"/>
  <c r="T698" i="4" s="1"/>
  <c r="U698" i="4"/>
  <c r="B699" i="4"/>
  <c r="E699" i="4"/>
  <c r="F699" i="4"/>
  <c r="G699" i="4" s="1"/>
  <c r="I699" i="4"/>
  <c r="M699" i="4"/>
  <c r="O699" i="4"/>
  <c r="Q699" i="4"/>
  <c r="S699" i="4"/>
  <c r="T699" i="4" s="1"/>
  <c r="U699" i="4"/>
  <c r="B700" i="4"/>
  <c r="E700" i="4"/>
  <c r="F700" i="4"/>
  <c r="G700" i="4" s="1"/>
  <c r="I700" i="4"/>
  <c r="M700" i="4"/>
  <c r="O700" i="4"/>
  <c r="Q700" i="4"/>
  <c r="S700" i="4"/>
  <c r="T700" i="4" s="1"/>
  <c r="U700" i="4"/>
  <c r="B701" i="4"/>
  <c r="E701" i="4"/>
  <c r="F701" i="4"/>
  <c r="G701" i="4" s="1"/>
  <c r="I701" i="4"/>
  <c r="M701" i="4"/>
  <c r="O701" i="4"/>
  <c r="Q701" i="4"/>
  <c r="R701" i="4" s="1"/>
  <c r="S701" i="4"/>
  <c r="T701" i="4" s="1"/>
  <c r="U701" i="4"/>
  <c r="B702" i="4"/>
  <c r="E702" i="4"/>
  <c r="F702" i="4"/>
  <c r="G702" i="4" s="1"/>
  <c r="I702" i="4"/>
  <c r="M702" i="4"/>
  <c r="O702" i="4"/>
  <c r="Q702" i="4"/>
  <c r="S702" i="4"/>
  <c r="T702" i="4" s="1"/>
  <c r="U702" i="4"/>
  <c r="B703" i="4"/>
  <c r="E703" i="4"/>
  <c r="F703" i="4"/>
  <c r="G703" i="4" s="1"/>
  <c r="I703" i="4"/>
  <c r="M703" i="4"/>
  <c r="O703" i="4"/>
  <c r="Q703" i="4"/>
  <c r="S703" i="4"/>
  <c r="T703" i="4" s="1"/>
  <c r="U703" i="4"/>
  <c r="B704" i="4"/>
  <c r="E704" i="4"/>
  <c r="F704" i="4"/>
  <c r="G704" i="4" s="1"/>
  <c r="I704" i="4"/>
  <c r="M704" i="4"/>
  <c r="O704" i="4"/>
  <c r="Q704" i="4"/>
  <c r="S704" i="4"/>
  <c r="T704" i="4" s="1"/>
  <c r="U704" i="4"/>
  <c r="B705" i="4"/>
  <c r="E705" i="4"/>
  <c r="F705" i="4"/>
  <c r="G705" i="4" s="1"/>
  <c r="I705" i="4"/>
  <c r="M705" i="4"/>
  <c r="O705" i="4"/>
  <c r="Q705" i="4"/>
  <c r="R705" i="4" s="1"/>
  <c r="S705" i="4"/>
  <c r="T705" i="4" s="1"/>
  <c r="U705" i="4"/>
  <c r="B706" i="4"/>
  <c r="E706" i="4"/>
  <c r="F706" i="4"/>
  <c r="G706" i="4" s="1"/>
  <c r="I706" i="4"/>
  <c r="M706" i="4"/>
  <c r="O706" i="4"/>
  <c r="Q706" i="4"/>
  <c r="S706" i="4"/>
  <c r="T706" i="4" s="1"/>
  <c r="U706" i="4"/>
  <c r="B707" i="4"/>
  <c r="E707" i="4"/>
  <c r="F707" i="4"/>
  <c r="G707" i="4" s="1"/>
  <c r="I707" i="4"/>
  <c r="M707" i="4"/>
  <c r="O707" i="4"/>
  <c r="Q707" i="4"/>
  <c r="S707" i="4"/>
  <c r="T707" i="4" s="1"/>
  <c r="U707" i="4"/>
  <c r="B708" i="4"/>
  <c r="E708" i="4"/>
  <c r="F708" i="4"/>
  <c r="G708" i="4" s="1"/>
  <c r="I708" i="4"/>
  <c r="M708" i="4"/>
  <c r="O708" i="4"/>
  <c r="Q708" i="4"/>
  <c r="S708" i="4"/>
  <c r="T708" i="4" s="1"/>
  <c r="U708" i="4"/>
  <c r="B709" i="4"/>
  <c r="E709" i="4"/>
  <c r="F709" i="4"/>
  <c r="G709" i="4" s="1"/>
  <c r="I709" i="4"/>
  <c r="M709" i="4"/>
  <c r="O709" i="4"/>
  <c r="Q709" i="4"/>
  <c r="R709" i="4" s="1"/>
  <c r="S709" i="4"/>
  <c r="T709" i="4" s="1"/>
  <c r="U709" i="4"/>
  <c r="B710" i="4"/>
  <c r="E710" i="4"/>
  <c r="F710" i="4"/>
  <c r="G710" i="4" s="1"/>
  <c r="I710" i="4"/>
  <c r="M710" i="4"/>
  <c r="O710" i="4"/>
  <c r="Q710" i="4"/>
  <c r="S710" i="4"/>
  <c r="T710" i="4" s="1"/>
  <c r="U710" i="4"/>
  <c r="B711" i="4"/>
  <c r="E711" i="4"/>
  <c r="F711" i="4"/>
  <c r="G711" i="4" s="1"/>
  <c r="I711" i="4"/>
  <c r="M711" i="4"/>
  <c r="O711" i="4"/>
  <c r="Q711" i="4"/>
  <c r="S711" i="4"/>
  <c r="T711" i="4" s="1"/>
  <c r="U711" i="4"/>
  <c r="B712" i="4"/>
  <c r="E712" i="4"/>
  <c r="F712" i="4"/>
  <c r="G712" i="4" s="1"/>
  <c r="I712" i="4"/>
  <c r="M712" i="4"/>
  <c r="O712" i="4"/>
  <c r="Q712" i="4"/>
  <c r="S712" i="4"/>
  <c r="T712" i="4" s="1"/>
  <c r="U712" i="4"/>
  <c r="B713" i="4"/>
  <c r="E713" i="4"/>
  <c r="F713" i="4"/>
  <c r="G713" i="4" s="1"/>
  <c r="I713" i="4"/>
  <c r="M713" i="4"/>
  <c r="O713" i="4"/>
  <c r="Q713" i="4"/>
  <c r="R713" i="4" s="1"/>
  <c r="S713" i="4"/>
  <c r="T713" i="4" s="1"/>
  <c r="U713" i="4"/>
  <c r="B714" i="4"/>
  <c r="E714" i="4"/>
  <c r="F714" i="4"/>
  <c r="G714" i="4" s="1"/>
  <c r="I714" i="4"/>
  <c r="M714" i="4"/>
  <c r="O714" i="4"/>
  <c r="Q714" i="4"/>
  <c r="S714" i="4"/>
  <c r="T714" i="4" s="1"/>
  <c r="U714" i="4"/>
  <c r="B715" i="4"/>
  <c r="E715" i="4"/>
  <c r="F715" i="4"/>
  <c r="G715" i="4" s="1"/>
  <c r="I715" i="4"/>
  <c r="M715" i="4"/>
  <c r="O715" i="4"/>
  <c r="Q715" i="4"/>
  <c r="S715" i="4"/>
  <c r="T715" i="4" s="1"/>
  <c r="U715" i="4"/>
  <c r="B716" i="4"/>
  <c r="E716" i="4"/>
  <c r="F716" i="4"/>
  <c r="G716" i="4" s="1"/>
  <c r="I716" i="4"/>
  <c r="M716" i="4"/>
  <c r="O716" i="4"/>
  <c r="Q716" i="4"/>
  <c r="S716" i="4"/>
  <c r="T716" i="4" s="1"/>
  <c r="U716" i="4"/>
  <c r="B717" i="4"/>
  <c r="E717" i="4"/>
  <c r="F717" i="4"/>
  <c r="G717" i="4" s="1"/>
  <c r="I717" i="4"/>
  <c r="M717" i="4"/>
  <c r="O717" i="4"/>
  <c r="Q717" i="4"/>
  <c r="R717" i="4" s="1"/>
  <c r="S717" i="4"/>
  <c r="T717" i="4" s="1"/>
  <c r="U717" i="4"/>
  <c r="B718" i="4"/>
  <c r="E718" i="4"/>
  <c r="F718" i="4"/>
  <c r="G718" i="4" s="1"/>
  <c r="I718" i="4"/>
  <c r="M718" i="4"/>
  <c r="O718" i="4"/>
  <c r="Q718" i="4"/>
  <c r="S718" i="4"/>
  <c r="T718" i="4" s="1"/>
  <c r="U718" i="4"/>
  <c r="B719" i="4"/>
  <c r="E719" i="4"/>
  <c r="F719" i="4"/>
  <c r="G719" i="4" s="1"/>
  <c r="I719" i="4"/>
  <c r="M719" i="4"/>
  <c r="O719" i="4"/>
  <c r="Q719" i="4"/>
  <c r="S719" i="4"/>
  <c r="T719" i="4" s="1"/>
  <c r="U719" i="4"/>
  <c r="B720" i="4"/>
  <c r="E720" i="4"/>
  <c r="F720" i="4"/>
  <c r="G720" i="4" s="1"/>
  <c r="I720" i="4"/>
  <c r="M720" i="4"/>
  <c r="O720" i="4"/>
  <c r="Q720" i="4"/>
  <c r="S720" i="4"/>
  <c r="T720" i="4" s="1"/>
  <c r="U720" i="4"/>
  <c r="B721" i="4"/>
  <c r="E721" i="4"/>
  <c r="F721" i="4"/>
  <c r="G721" i="4" s="1"/>
  <c r="I721" i="4"/>
  <c r="M721" i="4"/>
  <c r="O721" i="4"/>
  <c r="Q721" i="4"/>
  <c r="R721" i="4" s="1"/>
  <c r="S721" i="4"/>
  <c r="T721" i="4" s="1"/>
  <c r="U721" i="4"/>
  <c r="B722" i="4"/>
  <c r="E722" i="4"/>
  <c r="F722" i="4"/>
  <c r="G722" i="4" s="1"/>
  <c r="I722" i="4"/>
  <c r="M722" i="4"/>
  <c r="O722" i="4"/>
  <c r="Q722" i="4"/>
  <c r="S722" i="4"/>
  <c r="T722" i="4" s="1"/>
  <c r="U722" i="4"/>
  <c r="B723" i="4"/>
  <c r="E723" i="4"/>
  <c r="F723" i="4"/>
  <c r="G723" i="4" s="1"/>
  <c r="I723" i="4"/>
  <c r="M723" i="4"/>
  <c r="O723" i="4"/>
  <c r="Q723" i="4"/>
  <c r="S723" i="4"/>
  <c r="T723" i="4" s="1"/>
  <c r="U723" i="4"/>
  <c r="B724" i="4"/>
  <c r="E724" i="4"/>
  <c r="F724" i="4"/>
  <c r="G724" i="4" s="1"/>
  <c r="I724" i="4"/>
  <c r="M724" i="4"/>
  <c r="O724" i="4"/>
  <c r="Q724" i="4"/>
  <c r="S724" i="4"/>
  <c r="T724" i="4" s="1"/>
  <c r="U724" i="4"/>
  <c r="B725" i="4"/>
  <c r="E725" i="4"/>
  <c r="F725" i="4"/>
  <c r="G725" i="4" s="1"/>
  <c r="I725" i="4"/>
  <c r="M725" i="4"/>
  <c r="O725" i="4"/>
  <c r="Q725" i="4"/>
  <c r="R725" i="4" s="1"/>
  <c r="S725" i="4"/>
  <c r="T725" i="4" s="1"/>
  <c r="U725" i="4"/>
  <c r="B726" i="4"/>
  <c r="E726" i="4"/>
  <c r="F726" i="4"/>
  <c r="G726" i="4" s="1"/>
  <c r="I726" i="4"/>
  <c r="M726" i="4"/>
  <c r="O726" i="4"/>
  <c r="Q726" i="4"/>
  <c r="S726" i="4"/>
  <c r="T726" i="4" s="1"/>
  <c r="U726" i="4"/>
  <c r="B727" i="4"/>
  <c r="E727" i="4"/>
  <c r="F727" i="4"/>
  <c r="G727" i="4" s="1"/>
  <c r="I727" i="4"/>
  <c r="M727" i="4"/>
  <c r="O727" i="4"/>
  <c r="Q727" i="4"/>
  <c r="S727" i="4"/>
  <c r="T727" i="4" s="1"/>
  <c r="U727" i="4"/>
  <c r="B728" i="4"/>
  <c r="E728" i="4"/>
  <c r="F728" i="4"/>
  <c r="G728" i="4" s="1"/>
  <c r="I728" i="4"/>
  <c r="M728" i="4"/>
  <c r="O728" i="4"/>
  <c r="Q728" i="4"/>
  <c r="S728" i="4"/>
  <c r="T728" i="4" s="1"/>
  <c r="U728" i="4"/>
  <c r="B729" i="4"/>
  <c r="E729" i="4"/>
  <c r="F729" i="4"/>
  <c r="G729" i="4" s="1"/>
  <c r="I729" i="4"/>
  <c r="M729" i="4"/>
  <c r="O729" i="4"/>
  <c r="Q729" i="4"/>
  <c r="R729" i="4" s="1"/>
  <c r="S729" i="4"/>
  <c r="T729" i="4" s="1"/>
  <c r="U729" i="4"/>
  <c r="B730" i="4"/>
  <c r="E730" i="4"/>
  <c r="F730" i="4"/>
  <c r="G730" i="4" s="1"/>
  <c r="I730" i="4"/>
  <c r="M730" i="4"/>
  <c r="O730" i="4"/>
  <c r="Q730" i="4"/>
  <c r="S730" i="4"/>
  <c r="T730" i="4" s="1"/>
  <c r="U730" i="4"/>
  <c r="B731" i="4"/>
  <c r="E731" i="4"/>
  <c r="F731" i="4"/>
  <c r="G731" i="4" s="1"/>
  <c r="I731" i="4"/>
  <c r="M731" i="4"/>
  <c r="O731" i="4"/>
  <c r="Q731" i="4"/>
  <c r="S731" i="4"/>
  <c r="T731" i="4" s="1"/>
  <c r="U731" i="4"/>
  <c r="B732" i="4"/>
  <c r="E732" i="4"/>
  <c r="F732" i="4"/>
  <c r="G732" i="4" s="1"/>
  <c r="I732" i="4"/>
  <c r="M732" i="4"/>
  <c r="O732" i="4"/>
  <c r="Q732" i="4"/>
  <c r="S732" i="4"/>
  <c r="T732" i="4" s="1"/>
  <c r="U732" i="4"/>
  <c r="B733" i="4"/>
  <c r="E733" i="4"/>
  <c r="F733" i="4"/>
  <c r="G733" i="4" s="1"/>
  <c r="I733" i="4"/>
  <c r="M733" i="4"/>
  <c r="O733" i="4"/>
  <c r="Q733" i="4"/>
  <c r="R733" i="4" s="1"/>
  <c r="S733" i="4"/>
  <c r="T733" i="4" s="1"/>
  <c r="U733" i="4"/>
  <c r="B734" i="4"/>
  <c r="E734" i="4"/>
  <c r="F734" i="4"/>
  <c r="G734" i="4" s="1"/>
  <c r="I734" i="4"/>
  <c r="M734" i="4"/>
  <c r="O734" i="4"/>
  <c r="Q734" i="4"/>
  <c r="S734" i="4"/>
  <c r="T734" i="4" s="1"/>
  <c r="U734" i="4"/>
  <c r="B735" i="4"/>
  <c r="E735" i="4"/>
  <c r="F735" i="4"/>
  <c r="G735" i="4" s="1"/>
  <c r="I735" i="4"/>
  <c r="M735" i="4"/>
  <c r="O735" i="4"/>
  <c r="Q735" i="4"/>
  <c r="S735" i="4"/>
  <c r="T735" i="4" s="1"/>
  <c r="U735" i="4"/>
  <c r="B736" i="4"/>
  <c r="E736" i="4"/>
  <c r="F736" i="4"/>
  <c r="G736" i="4" s="1"/>
  <c r="I736" i="4"/>
  <c r="M736" i="4"/>
  <c r="O736" i="4"/>
  <c r="Q736" i="4"/>
  <c r="S736" i="4"/>
  <c r="T736" i="4" s="1"/>
  <c r="U736" i="4"/>
  <c r="B737" i="4"/>
  <c r="E737" i="4"/>
  <c r="F737" i="4"/>
  <c r="G737" i="4" s="1"/>
  <c r="I737" i="4"/>
  <c r="M737" i="4"/>
  <c r="O737" i="4"/>
  <c r="Q737" i="4"/>
  <c r="R737" i="4" s="1"/>
  <c r="S737" i="4"/>
  <c r="T737" i="4" s="1"/>
  <c r="U737" i="4"/>
  <c r="B738" i="4"/>
  <c r="E738" i="4"/>
  <c r="F738" i="4"/>
  <c r="G738" i="4" s="1"/>
  <c r="I738" i="4"/>
  <c r="M738" i="4"/>
  <c r="O738" i="4"/>
  <c r="Q738" i="4"/>
  <c r="S738" i="4"/>
  <c r="T738" i="4" s="1"/>
  <c r="U738" i="4"/>
  <c r="B739" i="4"/>
  <c r="E739" i="4"/>
  <c r="F739" i="4"/>
  <c r="G739" i="4" s="1"/>
  <c r="I739" i="4"/>
  <c r="M739" i="4"/>
  <c r="O739" i="4"/>
  <c r="Q739" i="4"/>
  <c r="S739" i="4"/>
  <c r="T739" i="4" s="1"/>
  <c r="U739" i="4"/>
  <c r="B740" i="4"/>
  <c r="E740" i="4"/>
  <c r="F740" i="4"/>
  <c r="G740" i="4" s="1"/>
  <c r="I740" i="4"/>
  <c r="M740" i="4"/>
  <c r="O740" i="4"/>
  <c r="Q740" i="4"/>
  <c r="S740" i="4"/>
  <c r="T740" i="4" s="1"/>
  <c r="U740" i="4"/>
  <c r="B741" i="4"/>
  <c r="E741" i="4"/>
  <c r="F741" i="4"/>
  <c r="G741" i="4" s="1"/>
  <c r="I741" i="4"/>
  <c r="M741" i="4"/>
  <c r="O741" i="4"/>
  <c r="Q741" i="4"/>
  <c r="R741" i="4" s="1"/>
  <c r="S741" i="4"/>
  <c r="T741" i="4" s="1"/>
  <c r="U741" i="4"/>
  <c r="B742" i="4"/>
  <c r="E742" i="4"/>
  <c r="F742" i="4"/>
  <c r="G742" i="4" s="1"/>
  <c r="I742" i="4"/>
  <c r="M742" i="4"/>
  <c r="O742" i="4"/>
  <c r="Q742" i="4"/>
  <c r="S742" i="4"/>
  <c r="T742" i="4" s="1"/>
  <c r="U742" i="4"/>
  <c r="B743" i="4"/>
  <c r="E743" i="4"/>
  <c r="F743" i="4"/>
  <c r="G743" i="4" s="1"/>
  <c r="I743" i="4"/>
  <c r="M743" i="4"/>
  <c r="O743" i="4"/>
  <c r="Q743" i="4"/>
  <c r="S743" i="4"/>
  <c r="T743" i="4" s="1"/>
  <c r="U743" i="4"/>
  <c r="B744" i="4"/>
  <c r="E744" i="4"/>
  <c r="F744" i="4"/>
  <c r="G744" i="4" s="1"/>
  <c r="I744" i="4"/>
  <c r="M744" i="4"/>
  <c r="O744" i="4"/>
  <c r="Q744" i="4"/>
  <c r="S744" i="4"/>
  <c r="T744" i="4" s="1"/>
  <c r="U744" i="4"/>
  <c r="B745" i="4"/>
  <c r="E745" i="4"/>
  <c r="F745" i="4"/>
  <c r="G745" i="4" s="1"/>
  <c r="I745" i="4"/>
  <c r="M745" i="4"/>
  <c r="O745" i="4"/>
  <c r="Q745" i="4"/>
  <c r="R745" i="4" s="1"/>
  <c r="S745" i="4"/>
  <c r="T745" i="4" s="1"/>
  <c r="U745" i="4"/>
  <c r="B746" i="4"/>
  <c r="E746" i="4"/>
  <c r="F746" i="4"/>
  <c r="G746" i="4" s="1"/>
  <c r="I746" i="4"/>
  <c r="M746" i="4"/>
  <c r="O746" i="4"/>
  <c r="Q746" i="4"/>
  <c r="S746" i="4"/>
  <c r="T746" i="4" s="1"/>
  <c r="U746" i="4"/>
  <c r="B747" i="4"/>
  <c r="E747" i="4"/>
  <c r="F747" i="4"/>
  <c r="G747" i="4" s="1"/>
  <c r="I747" i="4"/>
  <c r="M747" i="4"/>
  <c r="O747" i="4"/>
  <c r="Q747" i="4"/>
  <c r="S747" i="4"/>
  <c r="T747" i="4" s="1"/>
  <c r="U747" i="4"/>
  <c r="B748" i="4"/>
  <c r="E748" i="4"/>
  <c r="F748" i="4"/>
  <c r="G748" i="4" s="1"/>
  <c r="I748" i="4"/>
  <c r="M748" i="4"/>
  <c r="O748" i="4"/>
  <c r="Q748" i="4"/>
  <c r="S748" i="4"/>
  <c r="T748" i="4" s="1"/>
  <c r="U748" i="4"/>
  <c r="B749" i="4"/>
  <c r="E749" i="4"/>
  <c r="F749" i="4"/>
  <c r="G749" i="4" s="1"/>
  <c r="I749" i="4"/>
  <c r="M749" i="4"/>
  <c r="O749" i="4"/>
  <c r="Q749" i="4"/>
  <c r="R749" i="4" s="1"/>
  <c r="S749" i="4"/>
  <c r="T749" i="4" s="1"/>
  <c r="U749" i="4"/>
  <c r="B750" i="4"/>
  <c r="E750" i="4"/>
  <c r="F750" i="4"/>
  <c r="G750" i="4" s="1"/>
  <c r="I750" i="4"/>
  <c r="M750" i="4"/>
  <c r="O750" i="4"/>
  <c r="Q750" i="4"/>
  <c r="S750" i="4"/>
  <c r="T750" i="4" s="1"/>
  <c r="U750" i="4"/>
  <c r="B751" i="4"/>
  <c r="E751" i="4"/>
  <c r="F751" i="4"/>
  <c r="G751" i="4" s="1"/>
  <c r="I751" i="4"/>
  <c r="M751" i="4"/>
  <c r="O751" i="4"/>
  <c r="Q751" i="4"/>
  <c r="S751" i="4"/>
  <c r="T751" i="4" s="1"/>
  <c r="U751" i="4"/>
  <c r="B752" i="4"/>
  <c r="E752" i="4"/>
  <c r="F752" i="4"/>
  <c r="G752" i="4" s="1"/>
  <c r="I752" i="4"/>
  <c r="M752" i="4"/>
  <c r="O752" i="4"/>
  <c r="Q752" i="4"/>
  <c r="S752" i="4"/>
  <c r="T752" i="4" s="1"/>
  <c r="U752" i="4"/>
  <c r="B753" i="4"/>
  <c r="E753" i="4"/>
  <c r="F753" i="4"/>
  <c r="G753" i="4" s="1"/>
  <c r="I753" i="4"/>
  <c r="M753" i="4"/>
  <c r="O753" i="4"/>
  <c r="Q753" i="4"/>
  <c r="R753" i="4" s="1"/>
  <c r="S753" i="4"/>
  <c r="T753" i="4" s="1"/>
  <c r="U753" i="4"/>
  <c r="B754" i="4"/>
  <c r="E754" i="4"/>
  <c r="F754" i="4"/>
  <c r="G754" i="4" s="1"/>
  <c r="I754" i="4"/>
  <c r="M754" i="4"/>
  <c r="O754" i="4"/>
  <c r="Q754" i="4"/>
  <c r="S754" i="4"/>
  <c r="T754" i="4" s="1"/>
  <c r="U754" i="4"/>
  <c r="B755" i="4"/>
  <c r="E755" i="4"/>
  <c r="F755" i="4"/>
  <c r="G755" i="4" s="1"/>
  <c r="I755" i="4"/>
  <c r="M755" i="4"/>
  <c r="O755" i="4"/>
  <c r="Q755" i="4"/>
  <c r="S755" i="4"/>
  <c r="T755" i="4" s="1"/>
  <c r="U755" i="4"/>
  <c r="B756" i="4"/>
  <c r="E756" i="4"/>
  <c r="F756" i="4"/>
  <c r="G756" i="4" s="1"/>
  <c r="I756" i="4"/>
  <c r="M756" i="4"/>
  <c r="O756" i="4"/>
  <c r="Q756" i="4"/>
  <c r="S756" i="4"/>
  <c r="T756" i="4" s="1"/>
  <c r="U756" i="4"/>
  <c r="B757" i="4"/>
  <c r="E757" i="4"/>
  <c r="F757" i="4"/>
  <c r="G757" i="4" s="1"/>
  <c r="I757" i="4"/>
  <c r="M757" i="4"/>
  <c r="O757" i="4"/>
  <c r="Q757" i="4"/>
  <c r="R757" i="4" s="1"/>
  <c r="S757" i="4"/>
  <c r="T757" i="4" s="1"/>
  <c r="U757" i="4"/>
  <c r="B758" i="4"/>
  <c r="E758" i="4"/>
  <c r="F758" i="4"/>
  <c r="G758" i="4" s="1"/>
  <c r="I758" i="4"/>
  <c r="M758" i="4"/>
  <c r="O758" i="4"/>
  <c r="Q758" i="4"/>
  <c r="S758" i="4"/>
  <c r="T758" i="4" s="1"/>
  <c r="U758" i="4"/>
  <c r="B759" i="4"/>
  <c r="E759" i="4"/>
  <c r="F759" i="4"/>
  <c r="G759" i="4" s="1"/>
  <c r="I759" i="4"/>
  <c r="M759" i="4"/>
  <c r="O759" i="4"/>
  <c r="Q759" i="4"/>
  <c r="S759" i="4"/>
  <c r="T759" i="4" s="1"/>
  <c r="U759" i="4"/>
  <c r="B760" i="4"/>
  <c r="E760" i="4"/>
  <c r="F760" i="4"/>
  <c r="G760" i="4" s="1"/>
  <c r="I760" i="4"/>
  <c r="M760" i="4"/>
  <c r="O760" i="4"/>
  <c r="Q760" i="4"/>
  <c r="S760" i="4"/>
  <c r="T760" i="4" s="1"/>
  <c r="U760" i="4"/>
  <c r="B761" i="4"/>
  <c r="E761" i="4"/>
  <c r="F761" i="4"/>
  <c r="G761" i="4" s="1"/>
  <c r="I761" i="4"/>
  <c r="M761" i="4"/>
  <c r="O761" i="4"/>
  <c r="Q761" i="4"/>
  <c r="R761" i="4" s="1"/>
  <c r="S761" i="4"/>
  <c r="T761" i="4" s="1"/>
  <c r="U761" i="4"/>
  <c r="B762" i="4"/>
  <c r="E762" i="4"/>
  <c r="F762" i="4"/>
  <c r="G762" i="4" s="1"/>
  <c r="I762" i="4"/>
  <c r="M762" i="4"/>
  <c r="O762" i="4"/>
  <c r="Q762" i="4"/>
  <c r="S762" i="4"/>
  <c r="T762" i="4" s="1"/>
  <c r="U762" i="4"/>
  <c r="B763" i="4"/>
  <c r="E763" i="4"/>
  <c r="F763" i="4"/>
  <c r="G763" i="4" s="1"/>
  <c r="I763" i="4"/>
  <c r="M763" i="4"/>
  <c r="O763" i="4"/>
  <c r="Q763" i="4"/>
  <c r="S763" i="4"/>
  <c r="T763" i="4" s="1"/>
  <c r="U763" i="4"/>
  <c r="B764" i="4"/>
  <c r="E764" i="4"/>
  <c r="F764" i="4"/>
  <c r="G764" i="4" s="1"/>
  <c r="I764" i="4"/>
  <c r="M764" i="4"/>
  <c r="O764" i="4"/>
  <c r="Q764" i="4"/>
  <c r="S764" i="4"/>
  <c r="T764" i="4" s="1"/>
  <c r="U764" i="4"/>
  <c r="B765" i="4"/>
  <c r="E765" i="4"/>
  <c r="F765" i="4"/>
  <c r="G765" i="4" s="1"/>
  <c r="I765" i="4"/>
  <c r="M765" i="4"/>
  <c r="O765" i="4"/>
  <c r="Q765" i="4"/>
  <c r="R765" i="4" s="1"/>
  <c r="S765" i="4"/>
  <c r="T765" i="4" s="1"/>
  <c r="U765" i="4"/>
  <c r="B766" i="4"/>
  <c r="E766" i="4"/>
  <c r="F766" i="4"/>
  <c r="G766" i="4" s="1"/>
  <c r="I766" i="4"/>
  <c r="M766" i="4"/>
  <c r="O766" i="4"/>
  <c r="Q766" i="4"/>
  <c r="S766" i="4"/>
  <c r="T766" i="4" s="1"/>
  <c r="U766" i="4"/>
  <c r="B767" i="4"/>
  <c r="E767" i="4"/>
  <c r="F767" i="4"/>
  <c r="G767" i="4" s="1"/>
  <c r="I767" i="4"/>
  <c r="M767" i="4"/>
  <c r="O767" i="4"/>
  <c r="Q767" i="4"/>
  <c r="S767" i="4"/>
  <c r="T767" i="4" s="1"/>
  <c r="U767" i="4"/>
  <c r="B768" i="4"/>
  <c r="E768" i="4"/>
  <c r="F768" i="4"/>
  <c r="G768" i="4" s="1"/>
  <c r="I768" i="4"/>
  <c r="M768" i="4"/>
  <c r="O768" i="4"/>
  <c r="Q768" i="4"/>
  <c r="S768" i="4"/>
  <c r="T768" i="4" s="1"/>
  <c r="U768" i="4"/>
  <c r="B769" i="4"/>
  <c r="E769" i="4"/>
  <c r="F769" i="4"/>
  <c r="G769" i="4" s="1"/>
  <c r="I769" i="4"/>
  <c r="M769" i="4"/>
  <c r="O769" i="4"/>
  <c r="Q769" i="4"/>
  <c r="R769" i="4" s="1"/>
  <c r="S769" i="4"/>
  <c r="T769" i="4" s="1"/>
  <c r="U769" i="4"/>
  <c r="B770" i="4"/>
  <c r="E770" i="4"/>
  <c r="F770" i="4"/>
  <c r="G770" i="4" s="1"/>
  <c r="I770" i="4"/>
  <c r="M770" i="4"/>
  <c r="O770" i="4"/>
  <c r="Q770" i="4"/>
  <c r="S770" i="4"/>
  <c r="T770" i="4" s="1"/>
  <c r="U770" i="4"/>
  <c r="B771" i="4"/>
  <c r="E771" i="4"/>
  <c r="F771" i="4"/>
  <c r="G771" i="4" s="1"/>
  <c r="I771" i="4"/>
  <c r="M771" i="4"/>
  <c r="O771" i="4"/>
  <c r="Q771" i="4"/>
  <c r="S771" i="4"/>
  <c r="T771" i="4" s="1"/>
  <c r="U771" i="4"/>
  <c r="B772" i="4"/>
  <c r="E772" i="4"/>
  <c r="F772" i="4"/>
  <c r="G772" i="4" s="1"/>
  <c r="I772" i="4"/>
  <c r="M772" i="4"/>
  <c r="O772" i="4"/>
  <c r="Q772" i="4"/>
  <c r="S772" i="4"/>
  <c r="T772" i="4" s="1"/>
  <c r="U772" i="4"/>
  <c r="B773" i="4"/>
  <c r="E773" i="4"/>
  <c r="F773" i="4"/>
  <c r="G773" i="4" s="1"/>
  <c r="I773" i="4"/>
  <c r="M773" i="4"/>
  <c r="O773" i="4"/>
  <c r="Q773" i="4"/>
  <c r="R773" i="4" s="1"/>
  <c r="S773" i="4"/>
  <c r="T773" i="4" s="1"/>
  <c r="U773" i="4"/>
  <c r="B774" i="4"/>
  <c r="E774" i="4"/>
  <c r="F774" i="4"/>
  <c r="G774" i="4" s="1"/>
  <c r="I774" i="4"/>
  <c r="M774" i="4"/>
  <c r="O774" i="4"/>
  <c r="Q774" i="4"/>
  <c r="S774" i="4"/>
  <c r="T774" i="4" s="1"/>
  <c r="U774" i="4"/>
  <c r="B775" i="4"/>
  <c r="E775" i="4"/>
  <c r="F775" i="4"/>
  <c r="G775" i="4" s="1"/>
  <c r="I775" i="4"/>
  <c r="M775" i="4"/>
  <c r="O775" i="4"/>
  <c r="Q775" i="4"/>
  <c r="S775" i="4"/>
  <c r="T775" i="4" s="1"/>
  <c r="U775" i="4"/>
  <c r="B776" i="4"/>
  <c r="E776" i="4"/>
  <c r="F776" i="4"/>
  <c r="G776" i="4" s="1"/>
  <c r="I776" i="4"/>
  <c r="M776" i="4"/>
  <c r="O776" i="4"/>
  <c r="Q776" i="4"/>
  <c r="S776" i="4"/>
  <c r="T776" i="4" s="1"/>
  <c r="U776" i="4"/>
  <c r="B777" i="4"/>
  <c r="E777" i="4"/>
  <c r="F777" i="4"/>
  <c r="G777" i="4" s="1"/>
  <c r="I777" i="4"/>
  <c r="M777" i="4"/>
  <c r="O777" i="4"/>
  <c r="Q777" i="4"/>
  <c r="R777" i="4" s="1"/>
  <c r="S777" i="4"/>
  <c r="T777" i="4" s="1"/>
  <c r="U777" i="4"/>
  <c r="B778" i="4"/>
  <c r="E778" i="4"/>
  <c r="F778" i="4"/>
  <c r="G778" i="4" s="1"/>
  <c r="I778" i="4"/>
  <c r="M778" i="4"/>
  <c r="O778" i="4"/>
  <c r="Q778" i="4"/>
  <c r="S778" i="4"/>
  <c r="T778" i="4" s="1"/>
  <c r="U778" i="4"/>
  <c r="B779" i="4"/>
  <c r="E779" i="4"/>
  <c r="F779" i="4"/>
  <c r="G779" i="4" s="1"/>
  <c r="I779" i="4"/>
  <c r="M779" i="4"/>
  <c r="O779" i="4"/>
  <c r="Q779" i="4"/>
  <c r="S779" i="4"/>
  <c r="T779" i="4" s="1"/>
  <c r="U779" i="4"/>
  <c r="B780" i="4"/>
  <c r="E780" i="4"/>
  <c r="F780" i="4"/>
  <c r="G780" i="4" s="1"/>
  <c r="I780" i="4"/>
  <c r="M780" i="4"/>
  <c r="O780" i="4"/>
  <c r="Q780" i="4"/>
  <c r="S780" i="4"/>
  <c r="T780" i="4" s="1"/>
  <c r="U780" i="4"/>
  <c r="B781" i="4"/>
  <c r="E781" i="4"/>
  <c r="F781" i="4"/>
  <c r="G781" i="4" s="1"/>
  <c r="I781" i="4"/>
  <c r="M781" i="4"/>
  <c r="O781" i="4"/>
  <c r="Q781" i="4"/>
  <c r="R781" i="4" s="1"/>
  <c r="S781" i="4"/>
  <c r="T781" i="4" s="1"/>
  <c r="U781" i="4"/>
  <c r="B782" i="4"/>
  <c r="E782" i="4"/>
  <c r="F782" i="4"/>
  <c r="G782" i="4" s="1"/>
  <c r="I782" i="4"/>
  <c r="M782" i="4"/>
  <c r="O782" i="4"/>
  <c r="Q782" i="4"/>
  <c r="S782" i="4"/>
  <c r="T782" i="4" s="1"/>
  <c r="U782" i="4"/>
  <c r="B783" i="4"/>
  <c r="E783" i="4"/>
  <c r="F783" i="4"/>
  <c r="G783" i="4" s="1"/>
  <c r="I783" i="4"/>
  <c r="M783" i="4"/>
  <c r="O783" i="4"/>
  <c r="Q783" i="4"/>
  <c r="S783" i="4"/>
  <c r="T783" i="4" s="1"/>
  <c r="U783" i="4"/>
  <c r="B784" i="4"/>
  <c r="E784" i="4"/>
  <c r="F784" i="4"/>
  <c r="G784" i="4" s="1"/>
  <c r="I784" i="4"/>
  <c r="M784" i="4"/>
  <c r="O784" i="4"/>
  <c r="Q784" i="4"/>
  <c r="S784" i="4"/>
  <c r="T784" i="4" s="1"/>
  <c r="U784" i="4"/>
  <c r="B785" i="4"/>
  <c r="E785" i="4"/>
  <c r="F785" i="4"/>
  <c r="G785" i="4" s="1"/>
  <c r="I785" i="4"/>
  <c r="M785" i="4"/>
  <c r="O785" i="4"/>
  <c r="Q785" i="4"/>
  <c r="R785" i="4" s="1"/>
  <c r="S785" i="4"/>
  <c r="T785" i="4" s="1"/>
  <c r="U785" i="4"/>
  <c r="B786" i="4"/>
  <c r="E786" i="4"/>
  <c r="F786" i="4"/>
  <c r="G786" i="4" s="1"/>
  <c r="I786" i="4"/>
  <c r="M786" i="4"/>
  <c r="O786" i="4"/>
  <c r="Q786" i="4"/>
  <c r="S786" i="4"/>
  <c r="T786" i="4" s="1"/>
  <c r="U786" i="4"/>
  <c r="B787" i="4"/>
  <c r="E787" i="4"/>
  <c r="F787" i="4"/>
  <c r="G787" i="4" s="1"/>
  <c r="I787" i="4"/>
  <c r="M787" i="4"/>
  <c r="O787" i="4"/>
  <c r="Q787" i="4"/>
  <c r="S787" i="4"/>
  <c r="T787" i="4" s="1"/>
  <c r="U787" i="4"/>
  <c r="B788" i="4"/>
  <c r="E788" i="4"/>
  <c r="F788" i="4"/>
  <c r="G788" i="4" s="1"/>
  <c r="I788" i="4"/>
  <c r="M788" i="4"/>
  <c r="O788" i="4"/>
  <c r="Q788" i="4"/>
  <c r="S788" i="4"/>
  <c r="T788" i="4" s="1"/>
  <c r="U788" i="4"/>
  <c r="B789" i="4"/>
  <c r="E789" i="4"/>
  <c r="F789" i="4"/>
  <c r="G789" i="4" s="1"/>
  <c r="I789" i="4"/>
  <c r="M789" i="4"/>
  <c r="O789" i="4"/>
  <c r="Q789" i="4"/>
  <c r="R789" i="4" s="1"/>
  <c r="S789" i="4"/>
  <c r="T789" i="4" s="1"/>
  <c r="U789" i="4"/>
  <c r="B790" i="4"/>
  <c r="E790" i="4"/>
  <c r="F790" i="4"/>
  <c r="G790" i="4" s="1"/>
  <c r="I790" i="4"/>
  <c r="M790" i="4"/>
  <c r="O790" i="4"/>
  <c r="Q790" i="4"/>
  <c r="S790" i="4"/>
  <c r="T790" i="4" s="1"/>
  <c r="U790" i="4"/>
  <c r="B791" i="4"/>
  <c r="E791" i="4"/>
  <c r="F791" i="4"/>
  <c r="G791" i="4" s="1"/>
  <c r="I791" i="4"/>
  <c r="M791" i="4"/>
  <c r="O791" i="4"/>
  <c r="Q791" i="4"/>
  <c r="S791" i="4"/>
  <c r="T791" i="4" s="1"/>
  <c r="U791" i="4"/>
  <c r="B792" i="4"/>
  <c r="E792" i="4"/>
  <c r="F792" i="4"/>
  <c r="G792" i="4" s="1"/>
  <c r="I792" i="4"/>
  <c r="M792" i="4"/>
  <c r="O792" i="4"/>
  <c r="Q792" i="4"/>
  <c r="S792" i="4"/>
  <c r="T792" i="4" s="1"/>
  <c r="U792" i="4"/>
  <c r="B793" i="4"/>
  <c r="E793" i="4"/>
  <c r="F793" i="4"/>
  <c r="G793" i="4" s="1"/>
  <c r="I793" i="4"/>
  <c r="M793" i="4"/>
  <c r="O793" i="4"/>
  <c r="Q793" i="4"/>
  <c r="R793" i="4" s="1"/>
  <c r="S793" i="4"/>
  <c r="T793" i="4" s="1"/>
  <c r="U793" i="4"/>
  <c r="B794" i="4"/>
  <c r="E794" i="4"/>
  <c r="F794" i="4"/>
  <c r="G794" i="4" s="1"/>
  <c r="I794" i="4"/>
  <c r="M794" i="4"/>
  <c r="O794" i="4"/>
  <c r="Q794" i="4"/>
  <c r="S794" i="4"/>
  <c r="T794" i="4" s="1"/>
  <c r="U794" i="4"/>
  <c r="B795" i="4"/>
  <c r="E795" i="4"/>
  <c r="F795" i="4"/>
  <c r="G795" i="4" s="1"/>
  <c r="I795" i="4"/>
  <c r="M795" i="4"/>
  <c r="O795" i="4"/>
  <c r="Q795" i="4"/>
  <c r="S795" i="4"/>
  <c r="T795" i="4" s="1"/>
  <c r="U795" i="4"/>
  <c r="B796" i="4"/>
  <c r="E796" i="4"/>
  <c r="F796" i="4"/>
  <c r="G796" i="4" s="1"/>
  <c r="I796" i="4"/>
  <c r="M796" i="4"/>
  <c r="O796" i="4"/>
  <c r="Q796" i="4"/>
  <c r="S796" i="4"/>
  <c r="T796" i="4" s="1"/>
  <c r="U796" i="4"/>
  <c r="B797" i="4"/>
  <c r="E797" i="4"/>
  <c r="F797" i="4"/>
  <c r="G797" i="4" s="1"/>
  <c r="I797" i="4"/>
  <c r="M797" i="4"/>
  <c r="O797" i="4"/>
  <c r="Q797" i="4"/>
  <c r="R797" i="4" s="1"/>
  <c r="S797" i="4"/>
  <c r="T797" i="4" s="1"/>
  <c r="U797" i="4"/>
  <c r="B798" i="4"/>
  <c r="E798" i="4"/>
  <c r="F798" i="4"/>
  <c r="G798" i="4" s="1"/>
  <c r="I798" i="4"/>
  <c r="M798" i="4"/>
  <c r="O798" i="4"/>
  <c r="Q798" i="4"/>
  <c r="S798" i="4"/>
  <c r="T798" i="4" s="1"/>
  <c r="U798" i="4"/>
  <c r="B799" i="4"/>
  <c r="E799" i="4"/>
  <c r="F799" i="4"/>
  <c r="G799" i="4" s="1"/>
  <c r="I799" i="4"/>
  <c r="M799" i="4"/>
  <c r="O799" i="4"/>
  <c r="Q799" i="4"/>
  <c r="S799" i="4"/>
  <c r="T799" i="4" s="1"/>
  <c r="U799" i="4"/>
  <c r="B800" i="4"/>
  <c r="E800" i="4"/>
  <c r="F800" i="4"/>
  <c r="G800" i="4" s="1"/>
  <c r="I800" i="4"/>
  <c r="M800" i="4"/>
  <c r="O800" i="4"/>
  <c r="Q800" i="4"/>
  <c r="S800" i="4"/>
  <c r="T800" i="4" s="1"/>
  <c r="U800" i="4"/>
  <c r="B801" i="4"/>
  <c r="E801" i="4"/>
  <c r="F801" i="4"/>
  <c r="G801" i="4" s="1"/>
  <c r="I801" i="4"/>
  <c r="M801" i="4"/>
  <c r="O801" i="4"/>
  <c r="Q801" i="4"/>
  <c r="R801" i="4" s="1"/>
  <c r="S801" i="4"/>
  <c r="T801" i="4" s="1"/>
  <c r="U801" i="4"/>
  <c r="B802" i="4"/>
  <c r="E802" i="4"/>
  <c r="F802" i="4"/>
  <c r="G802" i="4" s="1"/>
  <c r="I802" i="4"/>
  <c r="M802" i="4"/>
  <c r="O802" i="4"/>
  <c r="Q802" i="4"/>
  <c r="S802" i="4"/>
  <c r="T802" i="4" s="1"/>
  <c r="U802" i="4"/>
  <c r="B803" i="4"/>
  <c r="E803" i="4"/>
  <c r="F803" i="4"/>
  <c r="G803" i="4" s="1"/>
  <c r="I803" i="4"/>
  <c r="M803" i="4"/>
  <c r="O803" i="4"/>
  <c r="Q803" i="4"/>
  <c r="S803" i="4"/>
  <c r="T803" i="4" s="1"/>
  <c r="U803" i="4"/>
  <c r="B804" i="4"/>
  <c r="E804" i="4"/>
  <c r="F804" i="4"/>
  <c r="G804" i="4" s="1"/>
  <c r="I804" i="4"/>
  <c r="M804" i="4"/>
  <c r="O804" i="4"/>
  <c r="Q804" i="4"/>
  <c r="S804" i="4"/>
  <c r="T804" i="4" s="1"/>
  <c r="U804" i="4"/>
  <c r="B805" i="4"/>
  <c r="E805" i="4"/>
  <c r="F805" i="4"/>
  <c r="G805" i="4" s="1"/>
  <c r="I805" i="4"/>
  <c r="M805" i="4"/>
  <c r="O805" i="4"/>
  <c r="Q805" i="4"/>
  <c r="R805" i="4" s="1"/>
  <c r="S805" i="4"/>
  <c r="T805" i="4" s="1"/>
  <c r="U805" i="4"/>
  <c r="B806" i="4"/>
  <c r="E806" i="4"/>
  <c r="F806" i="4"/>
  <c r="G806" i="4" s="1"/>
  <c r="I806" i="4"/>
  <c r="M806" i="4"/>
  <c r="O806" i="4"/>
  <c r="Q806" i="4"/>
  <c r="S806" i="4"/>
  <c r="T806" i="4" s="1"/>
  <c r="U806" i="4"/>
  <c r="B807" i="4"/>
  <c r="E807" i="4"/>
  <c r="F807" i="4"/>
  <c r="G807" i="4" s="1"/>
  <c r="I807" i="4"/>
  <c r="M807" i="4"/>
  <c r="O807" i="4"/>
  <c r="Q807" i="4"/>
  <c r="S807" i="4"/>
  <c r="T807" i="4" s="1"/>
  <c r="U807" i="4"/>
  <c r="B808" i="4"/>
  <c r="E808" i="4"/>
  <c r="F808" i="4"/>
  <c r="G808" i="4" s="1"/>
  <c r="I808" i="4"/>
  <c r="M808" i="4"/>
  <c r="O808" i="4"/>
  <c r="Q808" i="4"/>
  <c r="S808" i="4"/>
  <c r="T808" i="4" s="1"/>
  <c r="U808" i="4"/>
  <c r="B809" i="4"/>
  <c r="E809" i="4"/>
  <c r="F809" i="4"/>
  <c r="G809" i="4" s="1"/>
  <c r="I809" i="4"/>
  <c r="M809" i="4"/>
  <c r="O809" i="4"/>
  <c r="Q809" i="4"/>
  <c r="R809" i="4" s="1"/>
  <c r="S809" i="4"/>
  <c r="T809" i="4" s="1"/>
  <c r="U809" i="4"/>
  <c r="B810" i="4"/>
  <c r="E810" i="4"/>
  <c r="F810" i="4"/>
  <c r="G810" i="4" s="1"/>
  <c r="I810" i="4"/>
  <c r="M810" i="4"/>
  <c r="O810" i="4"/>
  <c r="Q810" i="4"/>
  <c r="S810" i="4"/>
  <c r="T810" i="4" s="1"/>
  <c r="U810" i="4"/>
  <c r="B811" i="4"/>
  <c r="E811" i="4"/>
  <c r="F811" i="4"/>
  <c r="G811" i="4" s="1"/>
  <c r="I811" i="4"/>
  <c r="M811" i="4"/>
  <c r="O811" i="4"/>
  <c r="Q811" i="4"/>
  <c r="S811" i="4"/>
  <c r="T811" i="4" s="1"/>
  <c r="U811" i="4"/>
  <c r="B812" i="4"/>
  <c r="E812" i="4"/>
  <c r="F812" i="4"/>
  <c r="G812" i="4" s="1"/>
  <c r="I812" i="4"/>
  <c r="M812" i="4"/>
  <c r="O812" i="4"/>
  <c r="Q812" i="4"/>
  <c r="S812" i="4"/>
  <c r="T812" i="4" s="1"/>
  <c r="U812" i="4"/>
  <c r="B813" i="4"/>
  <c r="E813" i="4"/>
  <c r="F813" i="4"/>
  <c r="G813" i="4" s="1"/>
  <c r="I813" i="4"/>
  <c r="M813" i="4"/>
  <c r="O813" i="4"/>
  <c r="Q813" i="4"/>
  <c r="R813" i="4" s="1"/>
  <c r="S813" i="4"/>
  <c r="T813" i="4" s="1"/>
  <c r="U813" i="4"/>
  <c r="B814" i="4"/>
  <c r="E814" i="4"/>
  <c r="F814" i="4"/>
  <c r="G814" i="4" s="1"/>
  <c r="I814" i="4"/>
  <c r="M814" i="4"/>
  <c r="O814" i="4"/>
  <c r="Q814" i="4"/>
  <c r="S814" i="4"/>
  <c r="T814" i="4" s="1"/>
  <c r="U814" i="4"/>
  <c r="B815" i="4"/>
  <c r="E815" i="4"/>
  <c r="F815" i="4"/>
  <c r="G815" i="4" s="1"/>
  <c r="I815" i="4"/>
  <c r="M815" i="4"/>
  <c r="O815" i="4"/>
  <c r="Q815" i="4"/>
  <c r="S815" i="4"/>
  <c r="T815" i="4" s="1"/>
  <c r="U815" i="4"/>
  <c r="B816" i="4"/>
  <c r="E816" i="4"/>
  <c r="F816" i="4"/>
  <c r="G816" i="4" s="1"/>
  <c r="I816" i="4"/>
  <c r="M816" i="4"/>
  <c r="O816" i="4"/>
  <c r="Q816" i="4"/>
  <c r="S816" i="4"/>
  <c r="T816" i="4" s="1"/>
  <c r="U816" i="4"/>
  <c r="B817" i="4"/>
  <c r="E817" i="4"/>
  <c r="F817" i="4"/>
  <c r="G817" i="4" s="1"/>
  <c r="I817" i="4"/>
  <c r="M817" i="4"/>
  <c r="O817" i="4"/>
  <c r="Q817" i="4"/>
  <c r="R817" i="4" s="1"/>
  <c r="S817" i="4"/>
  <c r="T817" i="4" s="1"/>
  <c r="U817" i="4"/>
  <c r="B818" i="4"/>
  <c r="E818" i="4"/>
  <c r="F818" i="4"/>
  <c r="G818" i="4" s="1"/>
  <c r="I818" i="4"/>
  <c r="M818" i="4"/>
  <c r="O818" i="4"/>
  <c r="Q818" i="4"/>
  <c r="S818" i="4"/>
  <c r="T818" i="4" s="1"/>
  <c r="U818" i="4"/>
  <c r="B819" i="4"/>
  <c r="E819" i="4"/>
  <c r="F819" i="4"/>
  <c r="G819" i="4" s="1"/>
  <c r="I819" i="4"/>
  <c r="M819" i="4"/>
  <c r="O819" i="4"/>
  <c r="Q819" i="4"/>
  <c r="S819" i="4"/>
  <c r="T819" i="4" s="1"/>
  <c r="U819" i="4"/>
  <c r="B820" i="4"/>
  <c r="E820" i="4"/>
  <c r="F820" i="4"/>
  <c r="G820" i="4" s="1"/>
  <c r="I820" i="4"/>
  <c r="M820" i="4"/>
  <c r="O820" i="4"/>
  <c r="Q820" i="4"/>
  <c r="S820" i="4"/>
  <c r="T820" i="4" s="1"/>
  <c r="U820" i="4"/>
  <c r="B821" i="4"/>
  <c r="E821" i="4"/>
  <c r="F821" i="4"/>
  <c r="G821" i="4" s="1"/>
  <c r="I821" i="4"/>
  <c r="M821" i="4"/>
  <c r="O821" i="4"/>
  <c r="Q821" i="4"/>
  <c r="R821" i="4" s="1"/>
  <c r="S821" i="4"/>
  <c r="T821" i="4" s="1"/>
  <c r="U821" i="4"/>
  <c r="B822" i="4"/>
  <c r="E822" i="4"/>
  <c r="F822" i="4"/>
  <c r="G822" i="4" s="1"/>
  <c r="I822" i="4"/>
  <c r="M822" i="4"/>
  <c r="O822" i="4"/>
  <c r="Q822" i="4"/>
  <c r="S822" i="4"/>
  <c r="T822" i="4" s="1"/>
  <c r="U822" i="4"/>
  <c r="B823" i="4"/>
  <c r="E823" i="4"/>
  <c r="F823" i="4"/>
  <c r="G823" i="4" s="1"/>
  <c r="I823" i="4"/>
  <c r="M823" i="4"/>
  <c r="O823" i="4"/>
  <c r="Q823" i="4"/>
  <c r="S823" i="4"/>
  <c r="T823" i="4" s="1"/>
  <c r="U823" i="4"/>
  <c r="B824" i="4"/>
  <c r="E824" i="4"/>
  <c r="F824" i="4"/>
  <c r="G824" i="4" s="1"/>
  <c r="I824" i="4"/>
  <c r="M824" i="4"/>
  <c r="O824" i="4"/>
  <c r="Q824" i="4"/>
  <c r="S824" i="4"/>
  <c r="T824" i="4" s="1"/>
  <c r="U824" i="4"/>
  <c r="B825" i="4"/>
  <c r="E825" i="4"/>
  <c r="F825" i="4"/>
  <c r="G825" i="4" s="1"/>
  <c r="I825" i="4"/>
  <c r="M825" i="4"/>
  <c r="O825" i="4"/>
  <c r="Q825" i="4"/>
  <c r="R825" i="4" s="1"/>
  <c r="S825" i="4"/>
  <c r="T825" i="4" s="1"/>
  <c r="U825" i="4"/>
  <c r="B826" i="4"/>
  <c r="E826" i="4"/>
  <c r="F826" i="4"/>
  <c r="G826" i="4" s="1"/>
  <c r="I826" i="4"/>
  <c r="M826" i="4"/>
  <c r="O826" i="4"/>
  <c r="Q826" i="4"/>
  <c r="S826" i="4"/>
  <c r="T826" i="4" s="1"/>
  <c r="U826" i="4"/>
  <c r="B827" i="4"/>
  <c r="E827" i="4"/>
  <c r="F827" i="4"/>
  <c r="G827" i="4" s="1"/>
  <c r="I827" i="4"/>
  <c r="M827" i="4"/>
  <c r="O827" i="4"/>
  <c r="Q827" i="4"/>
  <c r="S827" i="4"/>
  <c r="T827" i="4" s="1"/>
  <c r="U827" i="4"/>
  <c r="B828" i="4"/>
  <c r="E828" i="4"/>
  <c r="F828" i="4"/>
  <c r="G828" i="4" s="1"/>
  <c r="I828" i="4"/>
  <c r="M828" i="4"/>
  <c r="O828" i="4"/>
  <c r="Q828" i="4"/>
  <c r="S828" i="4"/>
  <c r="T828" i="4" s="1"/>
  <c r="U828" i="4"/>
  <c r="B829" i="4"/>
  <c r="E829" i="4"/>
  <c r="F829" i="4"/>
  <c r="G829" i="4" s="1"/>
  <c r="I829" i="4"/>
  <c r="M829" i="4"/>
  <c r="O829" i="4"/>
  <c r="Q829" i="4"/>
  <c r="R829" i="4" s="1"/>
  <c r="S829" i="4"/>
  <c r="T829" i="4" s="1"/>
  <c r="U829" i="4"/>
  <c r="B830" i="4"/>
  <c r="E830" i="4"/>
  <c r="F830" i="4"/>
  <c r="G830" i="4" s="1"/>
  <c r="I830" i="4"/>
  <c r="M830" i="4"/>
  <c r="O830" i="4"/>
  <c r="Q830" i="4"/>
  <c r="S830" i="4"/>
  <c r="T830" i="4" s="1"/>
  <c r="U830" i="4"/>
  <c r="B831" i="4"/>
  <c r="E831" i="4"/>
  <c r="F831" i="4"/>
  <c r="G831" i="4" s="1"/>
  <c r="I831" i="4"/>
  <c r="M831" i="4"/>
  <c r="O831" i="4"/>
  <c r="Q831" i="4"/>
  <c r="S831" i="4"/>
  <c r="T831" i="4" s="1"/>
  <c r="U831" i="4"/>
  <c r="B832" i="4"/>
  <c r="E832" i="4"/>
  <c r="F832" i="4"/>
  <c r="G832" i="4" s="1"/>
  <c r="I832" i="4"/>
  <c r="M832" i="4"/>
  <c r="O832" i="4"/>
  <c r="Q832" i="4"/>
  <c r="S832" i="4"/>
  <c r="T832" i="4" s="1"/>
  <c r="U832" i="4"/>
  <c r="B833" i="4"/>
  <c r="E833" i="4"/>
  <c r="F833" i="4"/>
  <c r="G833" i="4" s="1"/>
  <c r="I833" i="4"/>
  <c r="M833" i="4"/>
  <c r="O833" i="4"/>
  <c r="Q833" i="4"/>
  <c r="R833" i="4" s="1"/>
  <c r="S833" i="4"/>
  <c r="T833" i="4" s="1"/>
  <c r="U833" i="4"/>
  <c r="B834" i="4"/>
  <c r="E834" i="4"/>
  <c r="F834" i="4"/>
  <c r="G834" i="4" s="1"/>
  <c r="I834" i="4"/>
  <c r="M834" i="4"/>
  <c r="O834" i="4"/>
  <c r="Q834" i="4"/>
  <c r="S834" i="4"/>
  <c r="T834" i="4" s="1"/>
  <c r="U834" i="4"/>
  <c r="B835" i="4"/>
  <c r="E835" i="4"/>
  <c r="F835" i="4"/>
  <c r="G835" i="4" s="1"/>
  <c r="I835" i="4"/>
  <c r="M835" i="4"/>
  <c r="O835" i="4"/>
  <c r="Q835" i="4"/>
  <c r="S835" i="4"/>
  <c r="T835" i="4" s="1"/>
  <c r="U835" i="4"/>
  <c r="B836" i="4"/>
  <c r="E836" i="4"/>
  <c r="F836" i="4"/>
  <c r="G836" i="4" s="1"/>
  <c r="I836" i="4"/>
  <c r="M836" i="4"/>
  <c r="O836" i="4"/>
  <c r="Q836" i="4"/>
  <c r="S836" i="4"/>
  <c r="T836" i="4" s="1"/>
  <c r="U836" i="4"/>
  <c r="B837" i="4"/>
  <c r="E837" i="4"/>
  <c r="F837" i="4"/>
  <c r="G837" i="4" s="1"/>
  <c r="I837" i="4"/>
  <c r="M837" i="4"/>
  <c r="O837" i="4"/>
  <c r="Q837" i="4"/>
  <c r="R837" i="4" s="1"/>
  <c r="S837" i="4"/>
  <c r="T837" i="4" s="1"/>
  <c r="U837" i="4"/>
  <c r="B838" i="4"/>
  <c r="E838" i="4"/>
  <c r="F838" i="4"/>
  <c r="G838" i="4" s="1"/>
  <c r="I838" i="4"/>
  <c r="M838" i="4"/>
  <c r="O838" i="4"/>
  <c r="Q838" i="4"/>
  <c r="S838" i="4"/>
  <c r="T838" i="4" s="1"/>
  <c r="U838" i="4"/>
  <c r="B839" i="4"/>
  <c r="E839" i="4"/>
  <c r="F839" i="4"/>
  <c r="G839" i="4" s="1"/>
  <c r="I839" i="4"/>
  <c r="M839" i="4"/>
  <c r="O839" i="4"/>
  <c r="Q839" i="4"/>
  <c r="S839" i="4"/>
  <c r="T839" i="4" s="1"/>
  <c r="U839" i="4"/>
  <c r="B840" i="4"/>
  <c r="E840" i="4"/>
  <c r="F840" i="4"/>
  <c r="G840" i="4" s="1"/>
  <c r="I840" i="4"/>
  <c r="M840" i="4"/>
  <c r="O840" i="4"/>
  <c r="Q840" i="4"/>
  <c r="S840" i="4"/>
  <c r="T840" i="4" s="1"/>
  <c r="U840" i="4"/>
  <c r="B841" i="4"/>
  <c r="E841" i="4"/>
  <c r="F841" i="4"/>
  <c r="G841" i="4" s="1"/>
  <c r="I841" i="4"/>
  <c r="M841" i="4"/>
  <c r="O841" i="4"/>
  <c r="Q841" i="4"/>
  <c r="R841" i="4" s="1"/>
  <c r="S841" i="4"/>
  <c r="T841" i="4" s="1"/>
  <c r="U841" i="4"/>
  <c r="B842" i="4"/>
  <c r="E842" i="4"/>
  <c r="F842" i="4"/>
  <c r="G842" i="4" s="1"/>
  <c r="I842" i="4"/>
  <c r="M842" i="4"/>
  <c r="O842" i="4"/>
  <c r="Q842" i="4"/>
  <c r="S842" i="4"/>
  <c r="T842" i="4" s="1"/>
  <c r="U842" i="4"/>
  <c r="B843" i="4"/>
  <c r="E843" i="4"/>
  <c r="F843" i="4"/>
  <c r="G843" i="4" s="1"/>
  <c r="I843" i="4"/>
  <c r="M843" i="4"/>
  <c r="O843" i="4"/>
  <c r="Q843" i="4"/>
  <c r="S843" i="4"/>
  <c r="T843" i="4" s="1"/>
  <c r="U843" i="4"/>
  <c r="B844" i="4"/>
  <c r="E844" i="4"/>
  <c r="F844" i="4"/>
  <c r="G844" i="4" s="1"/>
  <c r="I844" i="4"/>
  <c r="M844" i="4"/>
  <c r="O844" i="4"/>
  <c r="Q844" i="4"/>
  <c r="S844" i="4"/>
  <c r="T844" i="4" s="1"/>
  <c r="U844" i="4"/>
  <c r="B845" i="4"/>
  <c r="E845" i="4"/>
  <c r="F845" i="4"/>
  <c r="G845" i="4" s="1"/>
  <c r="I845" i="4"/>
  <c r="M845" i="4"/>
  <c r="O845" i="4"/>
  <c r="Q845" i="4"/>
  <c r="R845" i="4" s="1"/>
  <c r="S845" i="4"/>
  <c r="T845" i="4" s="1"/>
  <c r="U845" i="4"/>
  <c r="B846" i="4"/>
  <c r="E846" i="4"/>
  <c r="F846" i="4"/>
  <c r="G846" i="4" s="1"/>
  <c r="I846" i="4"/>
  <c r="M846" i="4"/>
  <c r="O846" i="4"/>
  <c r="Q846" i="4"/>
  <c r="S846" i="4"/>
  <c r="T846" i="4" s="1"/>
  <c r="U846" i="4"/>
  <c r="B847" i="4"/>
  <c r="E847" i="4"/>
  <c r="F847" i="4"/>
  <c r="G847" i="4" s="1"/>
  <c r="I847" i="4"/>
  <c r="M847" i="4"/>
  <c r="O847" i="4"/>
  <c r="Q847" i="4"/>
  <c r="S847" i="4"/>
  <c r="T847" i="4" s="1"/>
  <c r="U847" i="4"/>
  <c r="B848" i="4"/>
  <c r="E848" i="4"/>
  <c r="F848" i="4"/>
  <c r="G848" i="4" s="1"/>
  <c r="I848" i="4"/>
  <c r="M848" i="4"/>
  <c r="O848" i="4"/>
  <c r="Q848" i="4"/>
  <c r="S848" i="4"/>
  <c r="T848" i="4" s="1"/>
  <c r="U848" i="4"/>
  <c r="B849" i="4"/>
  <c r="E849" i="4"/>
  <c r="F849" i="4"/>
  <c r="G849" i="4" s="1"/>
  <c r="I849" i="4"/>
  <c r="M849" i="4"/>
  <c r="O849" i="4"/>
  <c r="Q849" i="4"/>
  <c r="R849" i="4" s="1"/>
  <c r="S849" i="4"/>
  <c r="T849" i="4" s="1"/>
  <c r="U849" i="4"/>
  <c r="B850" i="4"/>
  <c r="E850" i="4"/>
  <c r="F850" i="4"/>
  <c r="G850" i="4" s="1"/>
  <c r="I850" i="4"/>
  <c r="M850" i="4"/>
  <c r="O850" i="4"/>
  <c r="Q850" i="4"/>
  <c r="S850" i="4"/>
  <c r="T850" i="4" s="1"/>
  <c r="U850" i="4"/>
  <c r="B851" i="4"/>
  <c r="E851" i="4"/>
  <c r="F851" i="4"/>
  <c r="G851" i="4" s="1"/>
  <c r="I851" i="4"/>
  <c r="M851" i="4"/>
  <c r="O851" i="4"/>
  <c r="Q851" i="4"/>
  <c r="S851" i="4"/>
  <c r="T851" i="4" s="1"/>
  <c r="U851" i="4"/>
  <c r="B852" i="4"/>
  <c r="E852" i="4"/>
  <c r="F852" i="4"/>
  <c r="G852" i="4" s="1"/>
  <c r="I852" i="4"/>
  <c r="M852" i="4"/>
  <c r="O852" i="4"/>
  <c r="Q852" i="4"/>
  <c r="S852" i="4"/>
  <c r="T852" i="4" s="1"/>
  <c r="U852" i="4"/>
  <c r="B853" i="4"/>
  <c r="E853" i="4"/>
  <c r="F853" i="4"/>
  <c r="G853" i="4" s="1"/>
  <c r="I853" i="4"/>
  <c r="M853" i="4"/>
  <c r="O853" i="4"/>
  <c r="Q853" i="4"/>
  <c r="R853" i="4" s="1"/>
  <c r="S853" i="4"/>
  <c r="T853" i="4" s="1"/>
  <c r="U853" i="4"/>
  <c r="B854" i="4"/>
  <c r="E854" i="4"/>
  <c r="F854" i="4"/>
  <c r="G854" i="4" s="1"/>
  <c r="I854" i="4"/>
  <c r="M854" i="4"/>
  <c r="O854" i="4"/>
  <c r="Q854" i="4"/>
  <c r="S854" i="4"/>
  <c r="T854" i="4" s="1"/>
  <c r="U854" i="4"/>
  <c r="B855" i="4"/>
  <c r="E855" i="4"/>
  <c r="F855" i="4"/>
  <c r="G855" i="4" s="1"/>
  <c r="I855" i="4"/>
  <c r="M855" i="4"/>
  <c r="O855" i="4"/>
  <c r="Q855" i="4"/>
  <c r="S855" i="4"/>
  <c r="T855" i="4" s="1"/>
  <c r="U855" i="4"/>
  <c r="B856" i="4"/>
  <c r="E856" i="4"/>
  <c r="F856" i="4"/>
  <c r="G856" i="4" s="1"/>
  <c r="I856" i="4"/>
  <c r="M856" i="4"/>
  <c r="O856" i="4"/>
  <c r="Q856" i="4"/>
  <c r="S856" i="4"/>
  <c r="T856" i="4" s="1"/>
  <c r="U856" i="4"/>
  <c r="B857" i="4"/>
  <c r="E857" i="4"/>
  <c r="F857" i="4"/>
  <c r="G857" i="4" s="1"/>
  <c r="I857" i="4"/>
  <c r="M857" i="4"/>
  <c r="O857" i="4"/>
  <c r="Q857" i="4"/>
  <c r="R857" i="4" s="1"/>
  <c r="S857" i="4"/>
  <c r="T857" i="4" s="1"/>
  <c r="U857" i="4"/>
  <c r="B858" i="4"/>
  <c r="E858" i="4"/>
  <c r="F858" i="4"/>
  <c r="G858" i="4" s="1"/>
  <c r="I858" i="4"/>
  <c r="M858" i="4"/>
  <c r="O858" i="4"/>
  <c r="Q858" i="4"/>
  <c r="S858" i="4"/>
  <c r="T858" i="4" s="1"/>
  <c r="U858" i="4"/>
  <c r="B859" i="4"/>
  <c r="E859" i="4"/>
  <c r="F859" i="4"/>
  <c r="G859" i="4" s="1"/>
  <c r="I859" i="4"/>
  <c r="M859" i="4"/>
  <c r="O859" i="4"/>
  <c r="Q859" i="4"/>
  <c r="S859" i="4"/>
  <c r="T859" i="4" s="1"/>
  <c r="U859" i="4"/>
  <c r="B860" i="4"/>
  <c r="E860" i="4"/>
  <c r="F860" i="4"/>
  <c r="G860" i="4" s="1"/>
  <c r="I860" i="4"/>
  <c r="M860" i="4"/>
  <c r="O860" i="4"/>
  <c r="Q860" i="4"/>
  <c r="S860" i="4"/>
  <c r="T860" i="4" s="1"/>
  <c r="U860" i="4"/>
  <c r="B861" i="4"/>
  <c r="E861" i="4"/>
  <c r="F861" i="4"/>
  <c r="G861" i="4" s="1"/>
  <c r="I861" i="4"/>
  <c r="M861" i="4"/>
  <c r="O861" i="4"/>
  <c r="Q861" i="4"/>
  <c r="R861" i="4" s="1"/>
  <c r="S861" i="4"/>
  <c r="T861" i="4" s="1"/>
  <c r="U861" i="4"/>
  <c r="B862" i="4"/>
  <c r="E862" i="4"/>
  <c r="F862" i="4"/>
  <c r="G862" i="4" s="1"/>
  <c r="I862" i="4"/>
  <c r="M862" i="4"/>
  <c r="O862" i="4"/>
  <c r="Q862" i="4"/>
  <c r="S862" i="4"/>
  <c r="T862" i="4" s="1"/>
  <c r="U862" i="4"/>
  <c r="B863" i="4"/>
  <c r="E863" i="4"/>
  <c r="F863" i="4"/>
  <c r="G863" i="4" s="1"/>
  <c r="I863" i="4"/>
  <c r="M863" i="4"/>
  <c r="O863" i="4"/>
  <c r="Q863" i="4"/>
  <c r="S863" i="4"/>
  <c r="T863" i="4" s="1"/>
  <c r="U863" i="4"/>
  <c r="B864" i="4"/>
  <c r="E864" i="4"/>
  <c r="F864" i="4"/>
  <c r="G864" i="4" s="1"/>
  <c r="I864" i="4"/>
  <c r="M864" i="4"/>
  <c r="O864" i="4"/>
  <c r="Q864" i="4"/>
  <c r="S864" i="4"/>
  <c r="T864" i="4" s="1"/>
  <c r="U864" i="4"/>
  <c r="B865" i="4"/>
  <c r="E865" i="4"/>
  <c r="F865" i="4"/>
  <c r="G865" i="4" s="1"/>
  <c r="I865" i="4"/>
  <c r="M865" i="4"/>
  <c r="O865" i="4"/>
  <c r="Q865" i="4"/>
  <c r="R865" i="4" s="1"/>
  <c r="S865" i="4"/>
  <c r="T865" i="4" s="1"/>
  <c r="U865" i="4"/>
  <c r="B866" i="4"/>
  <c r="E866" i="4"/>
  <c r="F866" i="4"/>
  <c r="G866" i="4" s="1"/>
  <c r="I866" i="4"/>
  <c r="M866" i="4"/>
  <c r="O866" i="4"/>
  <c r="Q866" i="4"/>
  <c r="S866" i="4"/>
  <c r="T866" i="4" s="1"/>
  <c r="U866" i="4"/>
  <c r="B867" i="4"/>
  <c r="E867" i="4"/>
  <c r="F867" i="4"/>
  <c r="G867" i="4" s="1"/>
  <c r="I867" i="4"/>
  <c r="M867" i="4"/>
  <c r="O867" i="4"/>
  <c r="Q867" i="4"/>
  <c r="S867" i="4"/>
  <c r="T867" i="4" s="1"/>
  <c r="U867" i="4"/>
  <c r="B868" i="4"/>
  <c r="E868" i="4"/>
  <c r="F868" i="4"/>
  <c r="G868" i="4" s="1"/>
  <c r="I868" i="4"/>
  <c r="M868" i="4"/>
  <c r="O868" i="4"/>
  <c r="Q868" i="4"/>
  <c r="S868" i="4"/>
  <c r="T868" i="4" s="1"/>
  <c r="U868" i="4"/>
  <c r="B869" i="4"/>
  <c r="E869" i="4"/>
  <c r="F869" i="4"/>
  <c r="G869" i="4" s="1"/>
  <c r="I869" i="4"/>
  <c r="M869" i="4"/>
  <c r="O869" i="4"/>
  <c r="Q869" i="4"/>
  <c r="R869" i="4" s="1"/>
  <c r="S869" i="4"/>
  <c r="T869" i="4" s="1"/>
  <c r="U869" i="4"/>
  <c r="B870" i="4"/>
  <c r="E870" i="4"/>
  <c r="F870" i="4"/>
  <c r="G870" i="4" s="1"/>
  <c r="I870" i="4"/>
  <c r="M870" i="4"/>
  <c r="O870" i="4"/>
  <c r="Q870" i="4"/>
  <c r="S870" i="4"/>
  <c r="T870" i="4" s="1"/>
  <c r="U870" i="4"/>
  <c r="B871" i="4"/>
  <c r="E871" i="4"/>
  <c r="F871" i="4"/>
  <c r="G871" i="4" s="1"/>
  <c r="I871" i="4"/>
  <c r="M871" i="4"/>
  <c r="O871" i="4"/>
  <c r="Q871" i="4"/>
  <c r="S871" i="4"/>
  <c r="T871" i="4" s="1"/>
  <c r="U871" i="4"/>
  <c r="B872" i="4"/>
  <c r="E872" i="4"/>
  <c r="F872" i="4"/>
  <c r="G872" i="4" s="1"/>
  <c r="I872" i="4"/>
  <c r="M872" i="4"/>
  <c r="O872" i="4"/>
  <c r="Q872" i="4"/>
  <c r="S872" i="4"/>
  <c r="T872" i="4" s="1"/>
  <c r="U872" i="4"/>
  <c r="B873" i="4"/>
  <c r="E873" i="4"/>
  <c r="F873" i="4"/>
  <c r="G873" i="4" s="1"/>
  <c r="I873" i="4"/>
  <c r="M873" i="4"/>
  <c r="O873" i="4"/>
  <c r="Q873" i="4"/>
  <c r="R873" i="4" s="1"/>
  <c r="S873" i="4"/>
  <c r="T873" i="4" s="1"/>
  <c r="U873" i="4"/>
  <c r="B874" i="4"/>
  <c r="E874" i="4"/>
  <c r="F874" i="4"/>
  <c r="G874" i="4" s="1"/>
  <c r="I874" i="4"/>
  <c r="M874" i="4"/>
  <c r="O874" i="4"/>
  <c r="Q874" i="4"/>
  <c r="S874" i="4"/>
  <c r="T874" i="4" s="1"/>
  <c r="U874" i="4"/>
  <c r="B875" i="4"/>
  <c r="E875" i="4"/>
  <c r="F875" i="4"/>
  <c r="G875" i="4" s="1"/>
  <c r="I875" i="4"/>
  <c r="M875" i="4"/>
  <c r="O875" i="4"/>
  <c r="Q875" i="4"/>
  <c r="S875" i="4"/>
  <c r="T875" i="4" s="1"/>
  <c r="U875" i="4"/>
  <c r="B876" i="4"/>
  <c r="E876" i="4"/>
  <c r="F876" i="4"/>
  <c r="G876" i="4" s="1"/>
  <c r="I876" i="4"/>
  <c r="M876" i="4"/>
  <c r="O876" i="4"/>
  <c r="Q876" i="4"/>
  <c r="S876" i="4"/>
  <c r="T876" i="4" s="1"/>
  <c r="U876" i="4"/>
  <c r="B877" i="4"/>
  <c r="E877" i="4"/>
  <c r="F877" i="4"/>
  <c r="G877" i="4" s="1"/>
  <c r="I877" i="4"/>
  <c r="M877" i="4"/>
  <c r="O877" i="4"/>
  <c r="Q877" i="4"/>
  <c r="R877" i="4" s="1"/>
  <c r="S877" i="4"/>
  <c r="T877" i="4" s="1"/>
  <c r="U877" i="4"/>
  <c r="B878" i="4"/>
  <c r="E878" i="4"/>
  <c r="F878" i="4"/>
  <c r="G878" i="4" s="1"/>
  <c r="I878" i="4"/>
  <c r="M878" i="4"/>
  <c r="O878" i="4"/>
  <c r="Q878" i="4"/>
  <c r="S878" i="4"/>
  <c r="T878" i="4" s="1"/>
  <c r="U878" i="4"/>
  <c r="B879" i="4"/>
  <c r="E879" i="4"/>
  <c r="F879" i="4"/>
  <c r="G879" i="4" s="1"/>
  <c r="I879" i="4"/>
  <c r="M879" i="4"/>
  <c r="O879" i="4"/>
  <c r="Q879" i="4"/>
  <c r="S879" i="4"/>
  <c r="T879" i="4" s="1"/>
  <c r="U879" i="4"/>
  <c r="B880" i="4"/>
  <c r="E880" i="4"/>
  <c r="F880" i="4"/>
  <c r="G880" i="4" s="1"/>
  <c r="I880" i="4"/>
  <c r="M880" i="4"/>
  <c r="O880" i="4"/>
  <c r="Q880" i="4"/>
  <c r="S880" i="4"/>
  <c r="T880" i="4" s="1"/>
  <c r="U880" i="4"/>
  <c r="B881" i="4"/>
  <c r="E881" i="4"/>
  <c r="F881" i="4"/>
  <c r="G881" i="4" s="1"/>
  <c r="I881" i="4"/>
  <c r="M881" i="4"/>
  <c r="O881" i="4"/>
  <c r="Q881" i="4"/>
  <c r="R881" i="4" s="1"/>
  <c r="S881" i="4"/>
  <c r="T881" i="4" s="1"/>
  <c r="U881" i="4"/>
  <c r="B882" i="4"/>
  <c r="E882" i="4"/>
  <c r="F882" i="4"/>
  <c r="G882" i="4" s="1"/>
  <c r="I882" i="4"/>
  <c r="M882" i="4"/>
  <c r="O882" i="4"/>
  <c r="Q882" i="4"/>
  <c r="S882" i="4"/>
  <c r="T882" i="4" s="1"/>
  <c r="U882" i="4"/>
  <c r="B883" i="4"/>
  <c r="E883" i="4"/>
  <c r="F883" i="4"/>
  <c r="G883" i="4" s="1"/>
  <c r="I883" i="4"/>
  <c r="M883" i="4"/>
  <c r="O883" i="4"/>
  <c r="Q883" i="4"/>
  <c r="S883" i="4"/>
  <c r="T883" i="4" s="1"/>
  <c r="U883" i="4"/>
  <c r="B884" i="4"/>
  <c r="E884" i="4"/>
  <c r="F884" i="4"/>
  <c r="G884" i="4" s="1"/>
  <c r="I884" i="4"/>
  <c r="M884" i="4"/>
  <c r="O884" i="4"/>
  <c r="Q884" i="4"/>
  <c r="S884" i="4"/>
  <c r="T884" i="4" s="1"/>
  <c r="U884" i="4"/>
  <c r="B885" i="4"/>
  <c r="E885" i="4"/>
  <c r="F885" i="4"/>
  <c r="G885" i="4" s="1"/>
  <c r="I885" i="4"/>
  <c r="M885" i="4"/>
  <c r="O885" i="4"/>
  <c r="Q885" i="4"/>
  <c r="R885" i="4" s="1"/>
  <c r="S885" i="4"/>
  <c r="T885" i="4" s="1"/>
  <c r="U885" i="4"/>
  <c r="B886" i="4"/>
  <c r="E886" i="4"/>
  <c r="F886" i="4"/>
  <c r="G886" i="4" s="1"/>
  <c r="I886" i="4"/>
  <c r="M886" i="4"/>
  <c r="O886" i="4"/>
  <c r="Q886" i="4"/>
  <c r="S886" i="4"/>
  <c r="T886" i="4" s="1"/>
  <c r="U886" i="4"/>
  <c r="B887" i="4"/>
  <c r="E887" i="4"/>
  <c r="F887" i="4"/>
  <c r="G887" i="4" s="1"/>
  <c r="I887" i="4"/>
  <c r="M887" i="4"/>
  <c r="O887" i="4"/>
  <c r="Q887" i="4"/>
  <c r="S887" i="4"/>
  <c r="T887" i="4" s="1"/>
  <c r="U887" i="4"/>
  <c r="B888" i="4"/>
  <c r="E888" i="4"/>
  <c r="F888" i="4"/>
  <c r="G888" i="4" s="1"/>
  <c r="I888" i="4"/>
  <c r="M888" i="4"/>
  <c r="O888" i="4"/>
  <c r="Q888" i="4"/>
  <c r="S888" i="4"/>
  <c r="T888" i="4" s="1"/>
  <c r="U888" i="4"/>
  <c r="B889" i="4"/>
  <c r="E889" i="4"/>
  <c r="F889" i="4"/>
  <c r="G889" i="4" s="1"/>
  <c r="I889" i="4"/>
  <c r="M889" i="4"/>
  <c r="O889" i="4"/>
  <c r="Q889" i="4"/>
  <c r="R889" i="4" s="1"/>
  <c r="S889" i="4"/>
  <c r="T889" i="4" s="1"/>
  <c r="U889" i="4"/>
  <c r="B890" i="4"/>
  <c r="E890" i="4"/>
  <c r="F890" i="4"/>
  <c r="G890" i="4" s="1"/>
  <c r="I890" i="4"/>
  <c r="M890" i="4"/>
  <c r="O890" i="4"/>
  <c r="Q890" i="4"/>
  <c r="S890" i="4"/>
  <c r="T890" i="4" s="1"/>
  <c r="U890" i="4"/>
  <c r="B891" i="4"/>
  <c r="E891" i="4"/>
  <c r="F891" i="4"/>
  <c r="G891" i="4" s="1"/>
  <c r="I891" i="4"/>
  <c r="M891" i="4"/>
  <c r="O891" i="4"/>
  <c r="Q891" i="4"/>
  <c r="S891" i="4"/>
  <c r="T891" i="4" s="1"/>
  <c r="U891" i="4"/>
  <c r="B892" i="4"/>
  <c r="E892" i="4"/>
  <c r="F892" i="4"/>
  <c r="G892" i="4" s="1"/>
  <c r="I892" i="4"/>
  <c r="M892" i="4"/>
  <c r="O892" i="4"/>
  <c r="Q892" i="4"/>
  <c r="S892" i="4"/>
  <c r="T892" i="4" s="1"/>
  <c r="U892" i="4"/>
  <c r="B893" i="4"/>
  <c r="E893" i="4"/>
  <c r="F893" i="4"/>
  <c r="G893" i="4" s="1"/>
  <c r="I893" i="4"/>
  <c r="M893" i="4"/>
  <c r="O893" i="4"/>
  <c r="Q893" i="4"/>
  <c r="R893" i="4" s="1"/>
  <c r="S893" i="4"/>
  <c r="T893" i="4" s="1"/>
  <c r="U893" i="4"/>
  <c r="B894" i="4"/>
  <c r="E894" i="4"/>
  <c r="F894" i="4"/>
  <c r="G894" i="4" s="1"/>
  <c r="I894" i="4"/>
  <c r="M894" i="4"/>
  <c r="O894" i="4"/>
  <c r="Q894" i="4"/>
  <c r="S894" i="4"/>
  <c r="T894" i="4" s="1"/>
  <c r="U894" i="4"/>
  <c r="B895" i="4"/>
  <c r="E895" i="4"/>
  <c r="F895" i="4"/>
  <c r="G895" i="4" s="1"/>
  <c r="I895" i="4"/>
  <c r="M895" i="4"/>
  <c r="O895" i="4"/>
  <c r="Q895" i="4"/>
  <c r="S895" i="4"/>
  <c r="T895" i="4" s="1"/>
  <c r="U895" i="4"/>
  <c r="B896" i="4"/>
  <c r="E896" i="4"/>
  <c r="F896" i="4"/>
  <c r="G896" i="4" s="1"/>
  <c r="I896" i="4"/>
  <c r="M896" i="4"/>
  <c r="O896" i="4"/>
  <c r="Q896" i="4"/>
  <c r="S896" i="4"/>
  <c r="T896" i="4" s="1"/>
  <c r="U896" i="4"/>
  <c r="B897" i="4"/>
  <c r="E897" i="4"/>
  <c r="F897" i="4"/>
  <c r="G897" i="4" s="1"/>
  <c r="I897" i="4"/>
  <c r="M897" i="4"/>
  <c r="O897" i="4"/>
  <c r="Q897" i="4"/>
  <c r="R897" i="4" s="1"/>
  <c r="S897" i="4"/>
  <c r="T897" i="4" s="1"/>
  <c r="U897" i="4"/>
  <c r="B898" i="4"/>
  <c r="E898" i="4"/>
  <c r="F898" i="4"/>
  <c r="G898" i="4" s="1"/>
  <c r="I898" i="4"/>
  <c r="M898" i="4"/>
  <c r="O898" i="4"/>
  <c r="Q898" i="4"/>
  <c r="S898" i="4"/>
  <c r="T898" i="4" s="1"/>
  <c r="U898" i="4"/>
  <c r="B899" i="4"/>
  <c r="E899" i="4"/>
  <c r="F899" i="4"/>
  <c r="G899" i="4" s="1"/>
  <c r="I899" i="4"/>
  <c r="M899" i="4"/>
  <c r="O899" i="4"/>
  <c r="Q899" i="4"/>
  <c r="S899" i="4"/>
  <c r="T899" i="4" s="1"/>
  <c r="U899" i="4"/>
  <c r="B900" i="4"/>
  <c r="E900" i="4"/>
  <c r="F900" i="4"/>
  <c r="G900" i="4" s="1"/>
  <c r="I900" i="4"/>
  <c r="M900" i="4"/>
  <c r="O900" i="4"/>
  <c r="Q900" i="4"/>
  <c r="S900" i="4"/>
  <c r="T900" i="4" s="1"/>
  <c r="U900" i="4"/>
  <c r="B901" i="4"/>
  <c r="E901" i="4"/>
  <c r="F901" i="4"/>
  <c r="G901" i="4" s="1"/>
  <c r="I901" i="4"/>
  <c r="M901" i="4"/>
  <c r="O901" i="4"/>
  <c r="Q901" i="4"/>
  <c r="R901" i="4" s="1"/>
  <c r="S901" i="4"/>
  <c r="T901" i="4" s="1"/>
  <c r="U901" i="4"/>
  <c r="B902" i="4"/>
  <c r="E902" i="4"/>
  <c r="F902" i="4"/>
  <c r="G902" i="4" s="1"/>
  <c r="I902" i="4"/>
  <c r="M902" i="4"/>
  <c r="O902" i="4"/>
  <c r="Q902" i="4"/>
  <c r="S902" i="4"/>
  <c r="T902" i="4" s="1"/>
  <c r="U902" i="4"/>
  <c r="B903" i="4"/>
  <c r="E903" i="4"/>
  <c r="F903" i="4"/>
  <c r="G903" i="4" s="1"/>
  <c r="I903" i="4"/>
  <c r="M903" i="4"/>
  <c r="O903" i="4"/>
  <c r="Q903" i="4"/>
  <c r="S903" i="4"/>
  <c r="T903" i="4" s="1"/>
  <c r="U903" i="4"/>
  <c r="B904" i="4"/>
  <c r="E904" i="4"/>
  <c r="F904" i="4"/>
  <c r="G904" i="4" s="1"/>
  <c r="I904" i="4"/>
  <c r="M904" i="4"/>
  <c r="O904" i="4"/>
  <c r="Q904" i="4"/>
  <c r="S904" i="4"/>
  <c r="T904" i="4" s="1"/>
  <c r="U904" i="4"/>
  <c r="B905" i="4"/>
  <c r="E905" i="4"/>
  <c r="F905" i="4"/>
  <c r="G905" i="4" s="1"/>
  <c r="I905" i="4"/>
  <c r="M905" i="4"/>
  <c r="O905" i="4"/>
  <c r="Q905" i="4"/>
  <c r="R905" i="4" s="1"/>
  <c r="S905" i="4"/>
  <c r="T905" i="4" s="1"/>
  <c r="U905" i="4"/>
  <c r="B906" i="4"/>
  <c r="E906" i="4"/>
  <c r="F906" i="4"/>
  <c r="G906" i="4" s="1"/>
  <c r="I906" i="4"/>
  <c r="M906" i="4"/>
  <c r="O906" i="4"/>
  <c r="Q906" i="4"/>
  <c r="S906" i="4"/>
  <c r="T906" i="4" s="1"/>
  <c r="U906" i="4"/>
  <c r="B907" i="4"/>
  <c r="E907" i="4"/>
  <c r="F907" i="4"/>
  <c r="G907" i="4" s="1"/>
  <c r="I907" i="4"/>
  <c r="M907" i="4"/>
  <c r="O907" i="4"/>
  <c r="Q907" i="4"/>
  <c r="S907" i="4"/>
  <c r="T907" i="4" s="1"/>
  <c r="U907" i="4"/>
  <c r="B908" i="4"/>
  <c r="E908" i="4"/>
  <c r="F908" i="4"/>
  <c r="G908" i="4" s="1"/>
  <c r="I908" i="4"/>
  <c r="M908" i="4"/>
  <c r="O908" i="4"/>
  <c r="Q908" i="4"/>
  <c r="S908" i="4"/>
  <c r="T908" i="4" s="1"/>
  <c r="U908" i="4"/>
  <c r="B909" i="4"/>
  <c r="E909" i="4"/>
  <c r="F909" i="4"/>
  <c r="G909" i="4" s="1"/>
  <c r="I909" i="4"/>
  <c r="M909" i="4"/>
  <c r="O909" i="4"/>
  <c r="Q909" i="4"/>
  <c r="R909" i="4" s="1"/>
  <c r="S909" i="4"/>
  <c r="T909" i="4" s="1"/>
  <c r="U909" i="4"/>
  <c r="B910" i="4"/>
  <c r="E910" i="4"/>
  <c r="F910" i="4"/>
  <c r="G910" i="4" s="1"/>
  <c r="I910" i="4"/>
  <c r="M910" i="4"/>
  <c r="O910" i="4"/>
  <c r="Q910" i="4"/>
  <c r="S910" i="4"/>
  <c r="T910" i="4" s="1"/>
  <c r="U910" i="4"/>
  <c r="B911" i="4"/>
  <c r="E911" i="4"/>
  <c r="F911" i="4"/>
  <c r="G911" i="4" s="1"/>
  <c r="I911" i="4"/>
  <c r="M911" i="4"/>
  <c r="O911" i="4"/>
  <c r="Q911" i="4"/>
  <c r="S911" i="4"/>
  <c r="T911" i="4" s="1"/>
  <c r="U911" i="4"/>
  <c r="B912" i="4"/>
  <c r="E912" i="4"/>
  <c r="F912" i="4"/>
  <c r="G912" i="4" s="1"/>
  <c r="I912" i="4"/>
  <c r="M912" i="4"/>
  <c r="O912" i="4"/>
  <c r="Q912" i="4"/>
  <c r="S912" i="4"/>
  <c r="T912" i="4" s="1"/>
  <c r="U912" i="4"/>
  <c r="B913" i="4"/>
  <c r="E913" i="4"/>
  <c r="F913" i="4"/>
  <c r="G913" i="4" s="1"/>
  <c r="I913" i="4"/>
  <c r="M913" i="4"/>
  <c r="O913" i="4"/>
  <c r="Q913" i="4"/>
  <c r="R913" i="4" s="1"/>
  <c r="S913" i="4"/>
  <c r="T913" i="4" s="1"/>
  <c r="U913" i="4"/>
  <c r="B914" i="4"/>
  <c r="E914" i="4"/>
  <c r="F914" i="4"/>
  <c r="G914" i="4" s="1"/>
  <c r="I914" i="4"/>
  <c r="M914" i="4"/>
  <c r="O914" i="4"/>
  <c r="Q914" i="4"/>
  <c r="S914" i="4"/>
  <c r="T914" i="4" s="1"/>
  <c r="U914" i="4"/>
  <c r="B915" i="4"/>
  <c r="E915" i="4"/>
  <c r="F915" i="4"/>
  <c r="G915" i="4" s="1"/>
  <c r="I915" i="4"/>
  <c r="M915" i="4"/>
  <c r="O915" i="4"/>
  <c r="Q915" i="4"/>
  <c r="S915" i="4"/>
  <c r="T915" i="4" s="1"/>
  <c r="U915" i="4"/>
  <c r="B916" i="4"/>
  <c r="E916" i="4"/>
  <c r="F916" i="4"/>
  <c r="G916" i="4" s="1"/>
  <c r="I916" i="4"/>
  <c r="M916" i="4"/>
  <c r="O916" i="4"/>
  <c r="Q916" i="4"/>
  <c r="S916" i="4"/>
  <c r="T916" i="4" s="1"/>
  <c r="U916" i="4"/>
  <c r="B917" i="4"/>
  <c r="E917" i="4"/>
  <c r="F917" i="4"/>
  <c r="G917" i="4" s="1"/>
  <c r="I917" i="4"/>
  <c r="M917" i="4"/>
  <c r="O917" i="4"/>
  <c r="Q917" i="4"/>
  <c r="R917" i="4" s="1"/>
  <c r="S917" i="4"/>
  <c r="T917" i="4" s="1"/>
  <c r="U917" i="4"/>
  <c r="B918" i="4"/>
  <c r="E918" i="4"/>
  <c r="F918" i="4"/>
  <c r="G918" i="4" s="1"/>
  <c r="I918" i="4"/>
  <c r="M918" i="4"/>
  <c r="O918" i="4"/>
  <c r="Q918" i="4"/>
  <c r="S918" i="4"/>
  <c r="T918" i="4" s="1"/>
  <c r="U918" i="4"/>
  <c r="B919" i="4"/>
  <c r="E919" i="4"/>
  <c r="F919" i="4"/>
  <c r="G919" i="4" s="1"/>
  <c r="I919" i="4"/>
  <c r="M919" i="4"/>
  <c r="O919" i="4"/>
  <c r="Q919" i="4"/>
  <c r="S919" i="4"/>
  <c r="T919" i="4" s="1"/>
  <c r="U919" i="4"/>
  <c r="B920" i="4"/>
  <c r="E920" i="4"/>
  <c r="F920" i="4"/>
  <c r="G920" i="4" s="1"/>
  <c r="I920" i="4"/>
  <c r="M920" i="4"/>
  <c r="O920" i="4"/>
  <c r="Q920" i="4"/>
  <c r="S920" i="4"/>
  <c r="T920" i="4" s="1"/>
  <c r="U920" i="4"/>
  <c r="B921" i="4"/>
  <c r="E921" i="4"/>
  <c r="F921" i="4"/>
  <c r="G921" i="4" s="1"/>
  <c r="I921" i="4"/>
  <c r="M921" i="4"/>
  <c r="O921" i="4"/>
  <c r="Q921" i="4"/>
  <c r="R921" i="4" s="1"/>
  <c r="S921" i="4"/>
  <c r="T921" i="4" s="1"/>
  <c r="U921" i="4"/>
  <c r="B922" i="4"/>
  <c r="E922" i="4"/>
  <c r="F922" i="4"/>
  <c r="G922" i="4" s="1"/>
  <c r="I922" i="4"/>
  <c r="M922" i="4"/>
  <c r="O922" i="4"/>
  <c r="Q922" i="4"/>
  <c r="S922" i="4"/>
  <c r="T922" i="4" s="1"/>
  <c r="U922" i="4"/>
  <c r="B923" i="4"/>
  <c r="E923" i="4"/>
  <c r="F923" i="4"/>
  <c r="G923" i="4" s="1"/>
  <c r="I923" i="4"/>
  <c r="M923" i="4"/>
  <c r="O923" i="4"/>
  <c r="Q923" i="4"/>
  <c r="S923" i="4"/>
  <c r="T923" i="4" s="1"/>
  <c r="U923" i="4"/>
  <c r="B924" i="4"/>
  <c r="E924" i="4"/>
  <c r="F924" i="4"/>
  <c r="G924" i="4" s="1"/>
  <c r="I924" i="4"/>
  <c r="M924" i="4"/>
  <c r="O924" i="4"/>
  <c r="Q924" i="4"/>
  <c r="S924" i="4"/>
  <c r="T924" i="4" s="1"/>
  <c r="U924" i="4"/>
  <c r="B925" i="4"/>
  <c r="E925" i="4"/>
  <c r="F925" i="4"/>
  <c r="G925" i="4" s="1"/>
  <c r="I925" i="4"/>
  <c r="M925" i="4"/>
  <c r="O925" i="4"/>
  <c r="Q925" i="4"/>
  <c r="R925" i="4" s="1"/>
  <c r="S925" i="4"/>
  <c r="T925" i="4" s="1"/>
  <c r="U925" i="4"/>
  <c r="B926" i="4"/>
  <c r="E926" i="4"/>
  <c r="F926" i="4"/>
  <c r="G926" i="4" s="1"/>
  <c r="I926" i="4"/>
  <c r="M926" i="4"/>
  <c r="O926" i="4"/>
  <c r="Q926" i="4"/>
  <c r="S926" i="4"/>
  <c r="T926" i="4" s="1"/>
  <c r="U926" i="4"/>
  <c r="B927" i="4"/>
  <c r="E927" i="4"/>
  <c r="F927" i="4"/>
  <c r="G927" i="4" s="1"/>
  <c r="I927" i="4"/>
  <c r="M927" i="4"/>
  <c r="O927" i="4"/>
  <c r="Q927" i="4"/>
  <c r="S927" i="4"/>
  <c r="T927" i="4" s="1"/>
  <c r="U927" i="4"/>
  <c r="B928" i="4"/>
  <c r="E928" i="4"/>
  <c r="F928" i="4"/>
  <c r="G928" i="4" s="1"/>
  <c r="I928" i="4"/>
  <c r="M928" i="4"/>
  <c r="O928" i="4"/>
  <c r="Q928" i="4"/>
  <c r="S928" i="4"/>
  <c r="T928" i="4" s="1"/>
  <c r="U928" i="4"/>
  <c r="B929" i="4"/>
  <c r="E929" i="4"/>
  <c r="F929" i="4"/>
  <c r="G929" i="4" s="1"/>
  <c r="I929" i="4"/>
  <c r="M929" i="4"/>
  <c r="O929" i="4"/>
  <c r="Q929" i="4"/>
  <c r="R929" i="4" s="1"/>
  <c r="S929" i="4"/>
  <c r="T929" i="4" s="1"/>
  <c r="U929" i="4"/>
  <c r="B930" i="4"/>
  <c r="E930" i="4"/>
  <c r="F930" i="4"/>
  <c r="G930" i="4" s="1"/>
  <c r="I930" i="4"/>
  <c r="M930" i="4"/>
  <c r="O930" i="4"/>
  <c r="Q930" i="4"/>
  <c r="S930" i="4"/>
  <c r="T930" i="4" s="1"/>
  <c r="U930" i="4"/>
  <c r="B931" i="4"/>
  <c r="E931" i="4"/>
  <c r="F931" i="4"/>
  <c r="G931" i="4" s="1"/>
  <c r="I931" i="4"/>
  <c r="M931" i="4"/>
  <c r="O931" i="4"/>
  <c r="Q931" i="4"/>
  <c r="S931" i="4"/>
  <c r="T931" i="4" s="1"/>
  <c r="U931" i="4"/>
  <c r="B932" i="4"/>
  <c r="E932" i="4"/>
  <c r="F932" i="4"/>
  <c r="G932" i="4" s="1"/>
  <c r="I932" i="4"/>
  <c r="M932" i="4"/>
  <c r="O932" i="4"/>
  <c r="Q932" i="4"/>
  <c r="S932" i="4"/>
  <c r="T932" i="4" s="1"/>
  <c r="U932" i="4"/>
  <c r="B933" i="4"/>
  <c r="E933" i="4"/>
  <c r="F933" i="4"/>
  <c r="G933" i="4" s="1"/>
  <c r="I933" i="4"/>
  <c r="M933" i="4"/>
  <c r="O933" i="4"/>
  <c r="Q933" i="4"/>
  <c r="R933" i="4" s="1"/>
  <c r="S933" i="4"/>
  <c r="T933" i="4" s="1"/>
  <c r="U933" i="4"/>
  <c r="B934" i="4"/>
  <c r="E934" i="4"/>
  <c r="F934" i="4"/>
  <c r="G934" i="4" s="1"/>
  <c r="I934" i="4"/>
  <c r="M934" i="4"/>
  <c r="O934" i="4"/>
  <c r="Q934" i="4"/>
  <c r="S934" i="4"/>
  <c r="T934" i="4" s="1"/>
  <c r="U934" i="4"/>
  <c r="B935" i="4"/>
  <c r="E935" i="4"/>
  <c r="F935" i="4"/>
  <c r="G935" i="4" s="1"/>
  <c r="I935" i="4"/>
  <c r="M935" i="4"/>
  <c r="O935" i="4"/>
  <c r="Q935" i="4"/>
  <c r="S935" i="4"/>
  <c r="T935" i="4" s="1"/>
  <c r="U935" i="4"/>
  <c r="B936" i="4"/>
  <c r="E936" i="4"/>
  <c r="F936" i="4"/>
  <c r="G936" i="4" s="1"/>
  <c r="I936" i="4"/>
  <c r="M936" i="4"/>
  <c r="O936" i="4"/>
  <c r="Q936" i="4"/>
  <c r="S936" i="4"/>
  <c r="T936" i="4" s="1"/>
  <c r="U936" i="4"/>
  <c r="B937" i="4"/>
  <c r="E937" i="4"/>
  <c r="F937" i="4"/>
  <c r="G937" i="4" s="1"/>
  <c r="I937" i="4"/>
  <c r="M937" i="4"/>
  <c r="O937" i="4"/>
  <c r="Q937" i="4"/>
  <c r="R937" i="4" s="1"/>
  <c r="S937" i="4"/>
  <c r="T937" i="4" s="1"/>
  <c r="U937" i="4"/>
  <c r="B938" i="4"/>
  <c r="E938" i="4"/>
  <c r="F938" i="4"/>
  <c r="G938" i="4" s="1"/>
  <c r="I938" i="4"/>
  <c r="M938" i="4"/>
  <c r="O938" i="4"/>
  <c r="Q938" i="4"/>
  <c r="S938" i="4"/>
  <c r="T938" i="4" s="1"/>
  <c r="U938" i="4"/>
  <c r="B939" i="4"/>
  <c r="E939" i="4"/>
  <c r="F939" i="4"/>
  <c r="G939" i="4" s="1"/>
  <c r="I939" i="4"/>
  <c r="M939" i="4"/>
  <c r="O939" i="4"/>
  <c r="Q939" i="4"/>
  <c r="S939" i="4"/>
  <c r="T939" i="4" s="1"/>
  <c r="U939" i="4"/>
  <c r="B940" i="4"/>
  <c r="E940" i="4"/>
  <c r="F940" i="4"/>
  <c r="G940" i="4" s="1"/>
  <c r="I940" i="4"/>
  <c r="M940" i="4"/>
  <c r="O940" i="4"/>
  <c r="Q940" i="4"/>
  <c r="S940" i="4"/>
  <c r="T940" i="4" s="1"/>
  <c r="U940" i="4"/>
  <c r="B941" i="4"/>
  <c r="E941" i="4"/>
  <c r="F941" i="4"/>
  <c r="G941" i="4" s="1"/>
  <c r="I941" i="4"/>
  <c r="M941" i="4"/>
  <c r="O941" i="4"/>
  <c r="Q941" i="4"/>
  <c r="R941" i="4" s="1"/>
  <c r="S941" i="4"/>
  <c r="T941" i="4" s="1"/>
  <c r="U941" i="4"/>
  <c r="B942" i="4"/>
  <c r="E942" i="4"/>
  <c r="F942" i="4"/>
  <c r="G942" i="4" s="1"/>
  <c r="I942" i="4"/>
  <c r="M942" i="4"/>
  <c r="O942" i="4"/>
  <c r="Q942" i="4"/>
  <c r="S942" i="4"/>
  <c r="T942" i="4" s="1"/>
  <c r="U942" i="4"/>
  <c r="B943" i="4"/>
  <c r="E943" i="4"/>
  <c r="F943" i="4"/>
  <c r="G943" i="4" s="1"/>
  <c r="I943" i="4"/>
  <c r="M943" i="4"/>
  <c r="O943" i="4"/>
  <c r="Q943" i="4"/>
  <c r="S943" i="4"/>
  <c r="T943" i="4" s="1"/>
  <c r="U943" i="4"/>
  <c r="B944" i="4"/>
  <c r="E944" i="4"/>
  <c r="F944" i="4"/>
  <c r="G944" i="4" s="1"/>
  <c r="I944" i="4"/>
  <c r="M944" i="4"/>
  <c r="O944" i="4"/>
  <c r="Q944" i="4"/>
  <c r="S944" i="4"/>
  <c r="T944" i="4" s="1"/>
  <c r="U944" i="4"/>
  <c r="B945" i="4"/>
  <c r="E945" i="4"/>
  <c r="F945" i="4"/>
  <c r="G945" i="4" s="1"/>
  <c r="I945" i="4"/>
  <c r="M945" i="4"/>
  <c r="O945" i="4"/>
  <c r="Q945" i="4"/>
  <c r="R945" i="4" s="1"/>
  <c r="S945" i="4"/>
  <c r="T945" i="4" s="1"/>
  <c r="U945" i="4"/>
  <c r="B946" i="4"/>
  <c r="E946" i="4"/>
  <c r="F946" i="4"/>
  <c r="G946" i="4" s="1"/>
  <c r="I946" i="4"/>
  <c r="M946" i="4"/>
  <c r="O946" i="4"/>
  <c r="Q946" i="4"/>
  <c r="S946" i="4"/>
  <c r="T946" i="4" s="1"/>
  <c r="U946" i="4"/>
  <c r="B947" i="4"/>
  <c r="E947" i="4"/>
  <c r="F947" i="4"/>
  <c r="G947" i="4" s="1"/>
  <c r="I947" i="4"/>
  <c r="M947" i="4"/>
  <c r="O947" i="4"/>
  <c r="Q947" i="4"/>
  <c r="S947" i="4"/>
  <c r="T947" i="4" s="1"/>
  <c r="U947" i="4"/>
  <c r="B948" i="4"/>
  <c r="E948" i="4"/>
  <c r="F948" i="4"/>
  <c r="G948" i="4" s="1"/>
  <c r="I948" i="4"/>
  <c r="M948" i="4"/>
  <c r="O948" i="4"/>
  <c r="Q948" i="4"/>
  <c r="S948" i="4"/>
  <c r="T948" i="4" s="1"/>
  <c r="U948" i="4"/>
  <c r="B949" i="4"/>
  <c r="E949" i="4"/>
  <c r="F949" i="4"/>
  <c r="G949" i="4" s="1"/>
  <c r="I949" i="4"/>
  <c r="M949" i="4"/>
  <c r="O949" i="4"/>
  <c r="Q949" i="4"/>
  <c r="R949" i="4" s="1"/>
  <c r="S949" i="4"/>
  <c r="T949" i="4" s="1"/>
  <c r="U949" i="4"/>
  <c r="B950" i="4"/>
  <c r="E950" i="4"/>
  <c r="F950" i="4"/>
  <c r="G950" i="4" s="1"/>
  <c r="I950" i="4"/>
  <c r="M950" i="4"/>
  <c r="O950" i="4"/>
  <c r="Q950" i="4"/>
  <c r="S950" i="4"/>
  <c r="T950" i="4" s="1"/>
  <c r="U950" i="4"/>
  <c r="B951" i="4"/>
  <c r="E951" i="4"/>
  <c r="F951" i="4"/>
  <c r="G951" i="4" s="1"/>
  <c r="I951" i="4"/>
  <c r="M951" i="4"/>
  <c r="O951" i="4"/>
  <c r="Q951" i="4"/>
  <c r="S951" i="4"/>
  <c r="T951" i="4" s="1"/>
  <c r="U951" i="4"/>
  <c r="B952" i="4"/>
  <c r="E952" i="4"/>
  <c r="F952" i="4"/>
  <c r="G952" i="4" s="1"/>
  <c r="I952" i="4"/>
  <c r="M952" i="4"/>
  <c r="O952" i="4"/>
  <c r="Q952" i="4"/>
  <c r="S952" i="4"/>
  <c r="T952" i="4" s="1"/>
  <c r="U952" i="4"/>
  <c r="B953" i="4"/>
  <c r="E953" i="4"/>
  <c r="F953" i="4"/>
  <c r="G953" i="4" s="1"/>
  <c r="I953" i="4"/>
  <c r="M953" i="4"/>
  <c r="O953" i="4"/>
  <c r="Q953" i="4"/>
  <c r="R953" i="4" s="1"/>
  <c r="S953" i="4"/>
  <c r="T953" i="4" s="1"/>
  <c r="U953" i="4"/>
  <c r="B954" i="4"/>
  <c r="E954" i="4"/>
  <c r="F954" i="4"/>
  <c r="G954" i="4" s="1"/>
  <c r="I954" i="4"/>
  <c r="M954" i="4"/>
  <c r="O954" i="4"/>
  <c r="Q954" i="4"/>
  <c r="S954" i="4"/>
  <c r="T954" i="4" s="1"/>
  <c r="U954" i="4"/>
  <c r="B955" i="4"/>
  <c r="E955" i="4"/>
  <c r="F955" i="4"/>
  <c r="G955" i="4" s="1"/>
  <c r="I955" i="4"/>
  <c r="M955" i="4"/>
  <c r="O955" i="4"/>
  <c r="Q955" i="4"/>
  <c r="S955" i="4"/>
  <c r="T955" i="4" s="1"/>
  <c r="U955" i="4"/>
  <c r="B956" i="4"/>
  <c r="E956" i="4"/>
  <c r="F956" i="4"/>
  <c r="G956" i="4" s="1"/>
  <c r="I956" i="4"/>
  <c r="M956" i="4"/>
  <c r="O956" i="4"/>
  <c r="Q956" i="4"/>
  <c r="S956" i="4"/>
  <c r="T956" i="4" s="1"/>
  <c r="U956" i="4"/>
  <c r="B957" i="4"/>
  <c r="E957" i="4"/>
  <c r="F957" i="4"/>
  <c r="G957" i="4" s="1"/>
  <c r="I957" i="4"/>
  <c r="M957" i="4"/>
  <c r="O957" i="4"/>
  <c r="Q957" i="4"/>
  <c r="R957" i="4" s="1"/>
  <c r="S957" i="4"/>
  <c r="T957" i="4" s="1"/>
  <c r="U957" i="4"/>
  <c r="B958" i="4"/>
  <c r="E958" i="4"/>
  <c r="F958" i="4"/>
  <c r="G958" i="4" s="1"/>
  <c r="I958" i="4"/>
  <c r="M958" i="4"/>
  <c r="O958" i="4"/>
  <c r="Q958" i="4"/>
  <c r="S958" i="4"/>
  <c r="T958" i="4" s="1"/>
  <c r="U958" i="4"/>
  <c r="B959" i="4"/>
  <c r="E959" i="4"/>
  <c r="F959" i="4"/>
  <c r="G959" i="4" s="1"/>
  <c r="I959" i="4"/>
  <c r="M959" i="4"/>
  <c r="O959" i="4"/>
  <c r="Q959" i="4"/>
  <c r="S959" i="4"/>
  <c r="T959" i="4" s="1"/>
  <c r="U959" i="4"/>
  <c r="B960" i="4"/>
  <c r="E960" i="4"/>
  <c r="F960" i="4"/>
  <c r="G960" i="4" s="1"/>
  <c r="I960" i="4"/>
  <c r="M960" i="4"/>
  <c r="O960" i="4"/>
  <c r="Q960" i="4"/>
  <c r="S960" i="4"/>
  <c r="T960" i="4" s="1"/>
  <c r="U960" i="4"/>
  <c r="B961" i="4"/>
  <c r="E961" i="4"/>
  <c r="F961" i="4"/>
  <c r="G961" i="4" s="1"/>
  <c r="I961" i="4"/>
  <c r="M961" i="4"/>
  <c r="O961" i="4"/>
  <c r="Q961" i="4"/>
  <c r="R961" i="4" s="1"/>
  <c r="S961" i="4"/>
  <c r="T961" i="4" s="1"/>
  <c r="U961" i="4"/>
  <c r="B962" i="4"/>
  <c r="E962" i="4"/>
  <c r="F962" i="4"/>
  <c r="G962" i="4" s="1"/>
  <c r="I962" i="4"/>
  <c r="M962" i="4"/>
  <c r="O962" i="4"/>
  <c r="Q962" i="4"/>
  <c r="S962" i="4"/>
  <c r="T962" i="4" s="1"/>
  <c r="U962" i="4"/>
  <c r="B963" i="4"/>
  <c r="E963" i="4"/>
  <c r="F963" i="4"/>
  <c r="G963" i="4" s="1"/>
  <c r="I963" i="4"/>
  <c r="M963" i="4"/>
  <c r="O963" i="4"/>
  <c r="Q963" i="4"/>
  <c r="S963" i="4"/>
  <c r="T963" i="4" s="1"/>
  <c r="U963" i="4"/>
  <c r="B964" i="4"/>
  <c r="E964" i="4"/>
  <c r="F964" i="4"/>
  <c r="G964" i="4" s="1"/>
  <c r="I964" i="4"/>
  <c r="M964" i="4"/>
  <c r="O964" i="4"/>
  <c r="Q964" i="4"/>
  <c r="S964" i="4"/>
  <c r="T964" i="4" s="1"/>
  <c r="U964" i="4"/>
  <c r="B965" i="4"/>
  <c r="E965" i="4"/>
  <c r="F965" i="4"/>
  <c r="G965" i="4" s="1"/>
  <c r="I965" i="4"/>
  <c r="M965" i="4"/>
  <c r="O965" i="4"/>
  <c r="Q965" i="4"/>
  <c r="R965" i="4" s="1"/>
  <c r="S965" i="4"/>
  <c r="T965" i="4" s="1"/>
  <c r="U965" i="4"/>
  <c r="B966" i="4"/>
  <c r="E966" i="4"/>
  <c r="F966" i="4"/>
  <c r="G966" i="4" s="1"/>
  <c r="I966" i="4"/>
  <c r="M966" i="4"/>
  <c r="O966" i="4"/>
  <c r="Q966" i="4"/>
  <c r="S966" i="4"/>
  <c r="T966" i="4" s="1"/>
  <c r="U966" i="4"/>
  <c r="B967" i="4"/>
  <c r="E967" i="4"/>
  <c r="F967" i="4"/>
  <c r="G967" i="4" s="1"/>
  <c r="I967" i="4"/>
  <c r="M967" i="4"/>
  <c r="O967" i="4"/>
  <c r="Q967" i="4"/>
  <c r="S967" i="4"/>
  <c r="T967" i="4" s="1"/>
  <c r="U967" i="4"/>
  <c r="B968" i="4"/>
  <c r="E968" i="4"/>
  <c r="F968" i="4"/>
  <c r="G968" i="4" s="1"/>
  <c r="I968" i="4"/>
  <c r="M968" i="4"/>
  <c r="O968" i="4"/>
  <c r="Q968" i="4"/>
  <c r="S968" i="4"/>
  <c r="T968" i="4" s="1"/>
  <c r="U968" i="4"/>
  <c r="B969" i="4"/>
  <c r="E969" i="4"/>
  <c r="F969" i="4"/>
  <c r="G969" i="4" s="1"/>
  <c r="I969" i="4"/>
  <c r="M969" i="4"/>
  <c r="O969" i="4"/>
  <c r="Q969" i="4"/>
  <c r="R969" i="4" s="1"/>
  <c r="S969" i="4"/>
  <c r="T969" i="4" s="1"/>
  <c r="U969" i="4"/>
  <c r="B970" i="4"/>
  <c r="E970" i="4"/>
  <c r="F970" i="4"/>
  <c r="G970" i="4" s="1"/>
  <c r="I970" i="4"/>
  <c r="M970" i="4"/>
  <c r="O970" i="4"/>
  <c r="Q970" i="4"/>
  <c r="S970" i="4"/>
  <c r="T970" i="4" s="1"/>
  <c r="U970" i="4"/>
  <c r="B971" i="4"/>
  <c r="E971" i="4"/>
  <c r="F971" i="4"/>
  <c r="G971" i="4" s="1"/>
  <c r="I971" i="4"/>
  <c r="M971" i="4"/>
  <c r="O971" i="4"/>
  <c r="Q971" i="4"/>
  <c r="S971" i="4"/>
  <c r="T971" i="4" s="1"/>
  <c r="U971" i="4"/>
  <c r="B972" i="4"/>
  <c r="E972" i="4"/>
  <c r="F972" i="4"/>
  <c r="G972" i="4" s="1"/>
  <c r="I972" i="4"/>
  <c r="M972" i="4"/>
  <c r="O972" i="4"/>
  <c r="Q972" i="4"/>
  <c r="S972" i="4"/>
  <c r="T972" i="4" s="1"/>
  <c r="U972" i="4"/>
  <c r="B973" i="4"/>
  <c r="E973" i="4"/>
  <c r="F973" i="4"/>
  <c r="G973" i="4" s="1"/>
  <c r="I973" i="4"/>
  <c r="M973" i="4"/>
  <c r="O973" i="4"/>
  <c r="Q973" i="4"/>
  <c r="R973" i="4" s="1"/>
  <c r="S973" i="4"/>
  <c r="T973" i="4" s="1"/>
  <c r="U973" i="4"/>
  <c r="B974" i="4"/>
  <c r="E974" i="4"/>
  <c r="F974" i="4"/>
  <c r="G974" i="4" s="1"/>
  <c r="I974" i="4"/>
  <c r="M974" i="4"/>
  <c r="O974" i="4"/>
  <c r="Q974" i="4"/>
  <c r="S974" i="4"/>
  <c r="T974" i="4" s="1"/>
  <c r="U974" i="4"/>
  <c r="B975" i="4"/>
  <c r="E975" i="4"/>
  <c r="F975" i="4"/>
  <c r="G975" i="4" s="1"/>
  <c r="I975" i="4"/>
  <c r="M975" i="4"/>
  <c r="O975" i="4"/>
  <c r="Q975" i="4"/>
  <c r="S975" i="4"/>
  <c r="T975" i="4" s="1"/>
  <c r="U975" i="4"/>
  <c r="B976" i="4"/>
  <c r="E976" i="4"/>
  <c r="F976" i="4"/>
  <c r="G976" i="4" s="1"/>
  <c r="I976" i="4"/>
  <c r="M976" i="4"/>
  <c r="O976" i="4"/>
  <c r="Q976" i="4"/>
  <c r="S976" i="4"/>
  <c r="T976" i="4" s="1"/>
  <c r="U976" i="4"/>
  <c r="B977" i="4"/>
  <c r="E977" i="4"/>
  <c r="F977" i="4"/>
  <c r="G977" i="4" s="1"/>
  <c r="I977" i="4"/>
  <c r="M977" i="4"/>
  <c r="O977" i="4"/>
  <c r="Q977" i="4"/>
  <c r="R977" i="4" s="1"/>
  <c r="S977" i="4"/>
  <c r="T977" i="4" s="1"/>
  <c r="U977" i="4"/>
  <c r="B978" i="4"/>
  <c r="E978" i="4"/>
  <c r="F978" i="4"/>
  <c r="G978" i="4" s="1"/>
  <c r="I978" i="4"/>
  <c r="M978" i="4"/>
  <c r="O978" i="4"/>
  <c r="Q978" i="4"/>
  <c r="S978" i="4"/>
  <c r="T978" i="4" s="1"/>
  <c r="U978" i="4"/>
  <c r="B979" i="4"/>
  <c r="E979" i="4"/>
  <c r="F979" i="4"/>
  <c r="G979" i="4" s="1"/>
  <c r="I979" i="4"/>
  <c r="M979" i="4"/>
  <c r="O979" i="4"/>
  <c r="Q979" i="4"/>
  <c r="S979" i="4"/>
  <c r="T979" i="4" s="1"/>
  <c r="U979" i="4"/>
  <c r="B980" i="4"/>
  <c r="E980" i="4"/>
  <c r="F980" i="4"/>
  <c r="G980" i="4" s="1"/>
  <c r="I980" i="4"/>
  <c r="M980" i="4"/>
  <c r="O980" i="4"/>
  <c r="Q980" i="4"/>
  <c r="S980" i="4"/>
  <c r="T980" i="4" s="1"/>
  <c r="U980" i="4"/>
  <c r="B981" i="4"/>
  <c r="E981" i="4"/>
  <c r="F981" i="4"/>
  <c r="G981" i="4" s="1"/>
  <c r="I981" i="4"/>
  <c r="M981" i="4"/>
  <c r="O981" i="4"/>
  <c r="Q981" i="4"/>
  <c r="R981" i="4" s="1"/>
  <c r="S981" i="4"/>
  <c r="T981" i="4" s="1"/>
  <c r="U981" i="4"/>
  <c r="B982" i="4"/>
  <c r="E982" i="4"/>
  <c r="F982" i="4"/>
  <c r="G982" i="4" s="1"/>
  <c r="I982" i="4"/>
  <c r="M982" i="4"/>
  <c r="O982" i="4"/>
  <c r="Q982" i="4"/>
  <c r="S982" i="4"/>
  <c r="T982" i="4" s="1"/>
  <c r="U982" i="4"/>
  <c r="B983" i="4"/>
  <c r="E983" i="4"/>
  <c r="F983" i="4"/>
  <c r="G983" i="4" s="1"/>
  <c r="I983" i="4"/>
  <c r="M983" i="4"/>
  <c r="O983" i="4"/>
  <c r="Q983" i="4"/>
  <c r="S983" i="4"/>
  <c r="T983" i="4" s="1"/>
  <c r="U983" i="4"/>
  <c r="B984" i="4"/>
  <c r="E984" i="4"/>
  <c r="F984" i="4"/>
  <c r="G984" i="4" s="1"/>
  <c r="I984" i="4"/>
  <c r="M984" i="4"/>
  <c r="O984" i="4"/>
  <c r="Q984" i="4"/>
  <c r="S984" i="4"/>
  <c r="T984" i="4" s="1"/>
  <c r="U984" i="4"/>
  <c r="B985" i="4"/>
  <c r="E985" i="4"/>
  <c r="F985" i="4"/>
  <c r="G985" i="4" s="1"/>
  <c r="I985" i="4"/>
  <c r="M985" i="4"/>
  <c r="O985" i="4"/>
  <c r="Q985" i="4"/>
  <c r="R985" i="4" s="1"/>
  <c r="S985" i="4"/>
  <c r="T985" i="4" s="1"/>
  <c r="U985" i="4"/>
  <c r="B986" i="4"/>
  <c r="E986" i="4"/>
  <c r="F986" i="4"/>
  <c r="G986" i="4" s="1"/>
  <c r="I986" i="4"/>
  <c r="M986" i="4"/>
  <c r="O986" i="4"/>
  <c r="Q986" i="4"/>
  <c r="S986" i="4"/>
  <c r="T986" i="4" s="1"/>
  <c r="U986" i="4"/>
  <c r="B987" i="4"/>
  <c r="E987" i="4"/>
  <c r="F987" i="4"/>
  <c r="G987" i="4" s="1"/>
  <c r="I987" i="4"/>
  <c r="M987" i="4"/>
  <c r="O987" i="4"/>
  <c r="Q987" i="4"/>
  <c r="S987" i="4"/>
  <c r="T987" i="4" s="1"/>
  <c r="U987" i="4"/>
  <c r="B988" i="4"/>
  <c r="E988" i="4"/>
  <c r="F988" i="4"/>
  <c r="G988" i="4" s="1"/>
  <c r="I988" i="4"/>
  <c r="M988" i="4"/>
  <c r="O988" i="4"/>
  <c r="Q988" i="4"/>
  <c r="S988" i="4"/>
  <c r="T988" i="4" s="1"/>
  <c r="U988" i="4"/>
  <c r="B989" i="4"/>
  <c r="E989" i="4"/>
  <c r="F989" i="4"/>
  <c r="G989" i="4" s="1"/>
  <c r="I989" i="4"/>
  <c r="M989" i="4"/>
  <c r="O989" i="4"/>
  <c r="Q989" i="4"/>
  <c r="R989" i="4" s="1"/>
  <c r="S989" i="4"/>
  <c r="T989" i="4" s="1"/>
  <c r="U989" i="4"/>
  <c r="B990" i="4"/>
  <c r="E990" i="4"/>
  <c r="F990" i="4"/>
  <c r="G990" i="4" s="1"/>
  <c r="I990" i="4"/>
  <c r="M990" i="4"/>
  <c r="O990" i="4"/>
  <c r="Q990" i="4"/>
  <c r="S990" i="4"/>
  <c r="T990" i="4" s="1"/>
  <c r="U990" i="4"/>
  <c r="B991" i="4"/>
  <c r="E991" i="4"/>
  <c r="F991" i="4"/>
  <c r="G991" i="4" s="1"/>
  <c r="I991" i="4"/>
  <c r="M991" i="4"/>
  <c r="O991" i="4"/>
  <c r="Q991" i="4"/>
  <c r="S991" i="4"/>
  <c r="T991" i="4" s="1"/>
  <c r="U991" i="4"/>
  <c r="B992" i="4"/>
  <c r="E992" i="4"/>
  <c r="F992" i="4"/>
  <c r="G992" i="4" s="1"/>
  <c r="I992" i="4"/>
  <c r="M992" i="4"/>
  <c r="O992" i="4"/>
  <c r="Q992" i="4"/>
  <c r="S992" i="4"/>
  <c r="T992" i="4" s="1"/>
  <c r="U992" i="4"/>
  <c r="B993" i="4"/>
  <c r="E993" i="4"/>
  <c r="F993" i="4"/>
  <c r="G993" i="4" s="1"/>
  <c r="I993" i="4"/>
  <c r="M993" i="4"/>
  <c r="O993" i="4"/>
  <c r="Q993" i="4"/>
  <c r="R993" i="4" s="1"/>
  <c r="S993" i="4"/>
  <c r="T993" i="4" s="1"/>
  <c r="U993" i="4"/>
  <c r="B994" i="4"/>
  <c r="E994" i="4"/>
  <c r="F994" i="4"/>
  <c r="G994" i="4" s="1"/>
  <c r="I994" i="4"/>
  <c r="M994" i="4"/>
  <c r="O994" i="4"/>
  <c r="Q994" i="4"/>
  <c r="S994" i="4"/>
  <c r="T994" i="4" s="1"/>
  <c r="U994" i="4"/>
  <c r="B995" i="4"/>
  <c r="E995" i="4"/>
  <c r="F995" i="4"/>
  <c r="G995" i="4" s="1"/>
  <c r="I995" i="4"/>
  <c r="M995" i="4"/>
  <c r="O995" i="4"/>
  <c r="Q995" i="4"/>
  <c r="S995" i="4"/>
  <c r="T995" i="4" s="1"/>
  <c r="U995" i="4"/>
  <c r="B996" i="4"/>
  <c r="E996" i="4"/>
  <c r="F996" i="4"/>
  <c r="G996" i="4" s="1"/>
  <c r="I996" i="4"/>
  <c r="M996" i="4"/>
  <c r="O996" i="4"/>
  <c r="Q996" i="4"/>
  <c r="S996" i="4"/>
  <c r="T996" i="4" s="1"/>
  <c r="U996" i="4"/>
  <c r="B997" i="4"/>
  <c r="E997" i="4"/>
  <c r="F997" i="4"/>
  <c r="G997" i="4" s="1"/>
  <c r="I997" i="4"/>
  <c r="M997" i="4"/>
  <c r="O997" i="4"/>
  <c r="Q997" i="4"/>
  <c r="R997" i="4" s="1"/>
  <c r="S997" i="4"/>
  <c r="T997" i="4" s="1"/>
  <c r="U997" i="4"/>
  <c r="B998" i="4"/>
  <c r="E998" i="4"/>
  <c r="F998" i="4"/>
  <c r="G998" i="4" s="1"/>
  <c r="I998" i="4"/>
  <c r="M998" i="4"/>
  <c r="O998" i="4"/>
  <c r="Q998" i="4"/>
  <c r="S998" i="4"/>
  <c r="T998" i="4" s="1"/>
  <c r="B999" i="4"/>
  <c r="E999" i="4"/>
  <c r="F999" i="4"/>
  <c r="G999" i="4" s="1"/>
  <c r="I999" i="4"/>
  <c r="M999" i="4"/>
  <c r="O999" i="4"/>
  <c r="Q999" i="4"/>
  <c r="S999" i="4"/>
  <c r="T999" i="4" s="1"/>
  <c r="U999" i="4"/>
  <c r="B1000" i="4"/>
  <c r="E1000" i="4"/>
  <c r="F1000" i="4"/>
  <c r="G1000" i="4" s="1"/>
  <c r="I1000" i="4"/>
  <c r="M1000" i="4"/>
  <c r="O1000" i="4"/>
  <c r="Q1000" i="4"/>
  <c r="S1000" i="4"/>
  <c r="T1000" i="4" s="1"/>
  <c r="U1000" i="4"/>
  <c r="B1001" i="4"/>
  <c r="E1001" i="4"/>
  <c r="F1001" i="4"/>
  <c r="G1001" i="4" s="1"/>
  <c r="I1001" i="4"/>
  <c r="M1001" i="4"/>
  <c r="O1001" i="4"/>
  <c r="Q1001" i="4"/>
  <c r="S1001" i="4"/>
  <c r="T1001" i="4" s="1"/>
  <c r="U1001" i="4"/>
  <c r="B1002" i="4"/>
  <c r="E1002" i="4"/>
  <c r="F1002" i="4"/>
  <c r="G1002" i="4" s="1"/>
  <c r="I1002" i="4"/>
  <c r="M1002" i="4"/>
  <c r="O1002" i="4"/>
  <c r="Q1002" i="4"/>
  <c r="R1002" i="4" s="1"/>
  <c r="S1002" i="4"/>
  <c r="T1002" i="4" s="1"/>
  <c r="U1002" i="4"/>
  <c r="B1003" i="4"/>
  <c r="E1003" i="4"/>
  <c r="F1003" i="4"/>
  <c r="G1003" i="4" s="1"/>
  <c r="I1003" i="4"/>
  <c r="M1003" i="4"/>
  <c r="O1003" i="4"/>
  <c r="Q1003" i="4"/>
  <c r="S1003" i="4"/>
  <c r="T1003" i="4" s="1"/>
  <c r="U1003" i="4"/>
  <c r="B1004" i="4"/>
  <c r="E1004" i="4"/>
  <c r="F1004" i="4"/>
  <c r="G1004" i="4" s="1"/>
  <c r="I1004" i="4"/>
  <c r="M1004" i="4"/>
  <c r="O1004" i="4"/>
  <c r="Q1004" i="4"/>
  <c r="S1004" i="4"/>
  <c r="T1004" i="4" s="1"/>
  <c r="U1004" i="4"/>
  <c r="B1005" i="4"/>
  <c r="E1005" i="4"/>
  <c r="F1005" i="4"/>
  <c r="G1005" i="4" s="1"/>
  <c r="I1005" i="4"/>
  <c r="M1005" i="4"/>
  <c r="O1005" i="4"/>
  <c r="Q1005" i="4"/>
  <c r="S1005" i="4"/>
  <c r="T1005" i="4" s="1"/>
  <c r="U1005" i="4"/>
  <c r="R1004" i="4" l="1"/>
  <c r="R1000" i="4"/>
  <c r="R995" i="4"/>
  <c r="R991" i="4"/>
  <c r="R987" i="4"/>
  <c r="R983" i="4"/>
  <c r="R979" i="4"/>
  <c r="R975" i="4"/>
  <c r="R971" i="4"/>
  <c r="R967" i="4"/>
  <c r="R963" i="4"/>
  <c r="R959" i="4"/>
  <c r="R955" i="4"/>
  <c r="R951" i="4"/>
  <c r="R947" i="4"/>
  <c r="R943" i="4"/>
  <c r="R939" i="4"/>
  <c r="R935" i="4"/>
  <c r="R931" i="4"/>
  <c r="R927" i="4"/>
  <c r="R923" i="4"/>
  <c r="R919" i="4"/>
  <c r="R915" i="4"/>
  <c r="R911" i="4"/>
  <c r="R907" i="4"/>
  <c r="R903" i="4"/>
  <c r="R899" i="4"/>
  <c r="R895" i="4"/>
  <c r="R891" i="4"/>
  <c r="R887" i="4"/>
  <c r="R883" i="4"/>
  <c r="R879" i="4"/>
  <c r="R875" i="4"/>
  <c r="R871" i="4"/>
  <c r="R867" i="4"/>
  <c r="R863" i="4"/>
  <c r="R859" i="4"/>
  <c r="R855" i="4"/>
  <c r="R851" i="4"/>
  <c r="R847" i="4"/>
  <c r="R843" i="4"/>
  <c r="R839" i="4"/>
  <c r="R835" i="4"/>
  <c r="R831" i="4"/>
  <c r="R827" i="4"/>
  <c r="R823" i="4"/>
  <c r="R819" i="4"/>
  <c r="R815" i="4"/>
  <c r="R811" i="4"/>
  <c r="R807" i="4"/>
  <c r="R803" i="4"/>
  <c r="R799" i="4"/>
  <c r="R795" i="4"/>
  <c r="R791" i="4"/>
  <c r="R787" i="4"/>
  <c r="R783" i="4"/>
  <c r="R779" i="4"/>
  <c r="R775" i="4"/>
  <c r="R771" i="4"/>
  <c r="R767" i="4"/>
  <c r="R763" i="4"/>
  <c r="R759" i="4"/>
  <c r="R755" i="4"/>
  <c r="R751" i="4"/>
  <c r="R747" i="4"/>
  <c r="R743" i="4"/>
  <c r="R739" i="4"/>
  <c r="R735" i="4"/>
  <c r="R731" i="4"/>
  <c r="R727" i="4"/>
  <c r="R723" i="4"/>
  <c r="R719" i="4"/>
  <c r="R715" i="4"/>
  <c r="R711" i="4"/>
  <c r="R707" i="4"/>
  <c r="R703" i="4"/>
  <c r="R699" i="4"/>
  <c r="R695" i="4"/>
  <c r="R691" i="4"/>
  <c r="R687" i="4"/>
  <c r="R683" i="4"/>
  <c r="R679" i="4"/>
  <c r="R675" i="4"/>
  <c r="R671" i="4"/>
  <c r="R667" i="4"/>
  <c r="R663" i="4"/>
  <c r="R659" i="4"/>
  <c r="R655" i="4"/>
  <c r="R651" i="4"/>
  <c r="R647" i="4"/>
  <c r="R643" i="4"/>
  <c r="R639" i="4"/>
  <c r="R3528" i="4"/>
  <c r="R3752" i="4"/>
  <c r="R2431" i="4"/>
  <c r="R4609" i="4"/>
  <c r="R2929" i="4"/>
  <c r="R2527" i="4"/>
  <c r="R3396" i="4"/>
  <c r="R3957" i="4"/>
  <c r="R3375" i="4"/>
  <c r="R3971" i="4"/>
  <c r="R4903" i="4"/>
  <c r="R4501" i="4"/>
  <c r="R3326" i="4"/>
  <c r="R4493" i="4"/>
  <c r="R3547" i="4"/>
  <c r="R2580" i="4"/>
  <c r="R3079" i="4"/>
  <c r="R3961" i="4"/>
  <c r="R3184" i="4"/>
  <c r="R4957" i="4"/>
  <c r="R3775" i="4"/>
  <c r="R4467" i="4"/>
  <c r="R2930" i="4"/>
  <c r="R3659" i="4"/>
  <c r="R3246" i="4"/>
  <c r="R4157" i="4"/>
  <c r="R3255" i="4"/>
  <c r="R4045" i="4"/>
  <c r="R3633" i="4"/>
  <c r="R3968" i="4"/>
  <c r="R3226" i="4"/>
  <c r="R1576" i="4"/>
  <c r="R3060" i="4"/>
  <c r="R1086" i="4"/>
  <c r="R2674" i="4"/>
  <c r="R1289" i="4"/>
  <c r="R2643" i="4"/>
  <c r="R2224" i="4"/>
  <c r="R4884" i="4"/>
  <c r="R4540" i="4"/>
  <c r="R1326" i="4"/>
  <c r="R2823" i="4"/>
  <c r="R2475" i="4"/>
  <c r="R2182" i="4"/>
  <c r="R4926" i="4"/>
  <c r="R4670" i="4"/>
  <c r="R4414" i="4"/>
  <c r="R4158" i="4"/>
  <c r="R3902" i="4"/>
  <c r="R3646" i="4"/>
  <c r="R1862" i="4"/>
  <c r="R2689" i="4"/>
  <c r="R2391" i="4"/>
  <c r="R2207" i="4"/>
  <c r="R2031" i="4"/>
  <c r="R4863" i="4"/>
  <c r="R4695" i="4"/>
  <c r="R4519" i="4"/>
  <c r="R4351" i="4"/>
  <c r="R4239" i="4"/>
  <c r="R1523" i="4"/>
  <c r="R1085" i="4"/>
  <c r="R2849" i="4"/>
  <c r="R2599" i="4"/>
  <c r="R2375" i="4"/>
  <c r="R2195" i="4"/>
  <c r="R2019" i="4"/>
  <c r="R4851" i="4"/>
  <c r="R4683" i="4"/>
  <c r="R4507" i="4"/>
  <c r="R4343" i="4"/>
  <c r="R4231" i="4"/>
  <c r="R4113" i="4"/>
  <c r="R4001" i="4"/>
  <c r="R3889" i="4"/>
  <c r="R3772" i="4"/>
  <c r="R3660" i="4"/>
  <c r="R3548" i="4"/>
  <c r="R3431" i="4"/>
  <c r="R1302" i="4"/>
  <c r="R3037" i="4"/>
  <c r="R2724" i="4"/>
  <c r="R2500" i="4"/>
  <c r="R2751" i="4"/>
  <c r="R2289" i="4"/>
  <c r="R2033" i="4"/>
  <c r="R4777" i="4"/>
  <c r="R4521" i="4"/>
  <c r="R4293" i="4"/>
  <c r="R4141" i="4"/>
  <c r="R4027" i="4"/>
  <c r="R3913" i="4"/>
  <c r="R3800" i="4"/>
  <c r="R1659" i="4"/>
  <c r="R2644" i="4"/>
  <c r="R2249" i="4"/>
  <c r="R4993" i="4"/>
  <c r="R4737" i="4"/>
  <c r="R4481" i="4"/>
  <c r="R4299" i="4"/>
  <c r="R4235" i="4"/>
  <c r="R4181" i="4"/>
  <c r="R4144" i="4"/>
  <c r="R4101" i="4"/>
  <c r="R4067" i="4"/>
  <c r="R4031" i="4"/>
  <c r="R3988" i="4"/>
  <c r="R3952" i="4"/>
  <c r="R3917" i="4"/>
  <c r="R3875" i="4"/>
  <c r="R3839" i="4"/>
  <c r="R3803" i="4"/>
  <c r="R3760" i="4"/>
  <c r="R3725" i="4"/>
  <c r="R3689" i="4"/>
  <c r="R1855" i="4"/>
  <c r="R1625" i="4"/>
  <c r="R1223" i="4"/>
  <c r="R2546" i="4"/>
  <c r="R2907" i="4"/>
  <c r="R2308" i="4"/>
  <c r="R4796" i="4"/>
  <c r="R4372" i="4"/>
  <c r="R2951" i="4"/>
  <c r="R2389" i="4"/>
  <c r="R2054" i="4"/>
  <c r="R4734" i="4"/>
  <c r="R4350" i="4"/>
  <c r="R4030" i="4"/>
  <c r="R3710" i="4"/>
  <c r="R1339" i="4"/>
  <c r="R2508" i="4"/>
  <c r="R2247" i="4"/>
  <c r="R4991" i="4"/>
  <c r="R4775" i="4"/>
  <c r="R4567" i="4"/>
  <c r="R4324" i="4"/>
  <c r="R4180" i="4"/>
  <c r="R1165" i="4"/>
  <c r="R2769" i="4"/>
  <c r="R2492" i="4"/>
  <c r="R2235" i="4"/>
  <c r="R4979" i="4"/>
  <c r="R4763" i="4"/>
  <c r="R4555" i="4"/>
  <c r="R4316" i="4"/>
  <c r="R4172" i="4"/>
  <c r="R4028" i="4"/>
  <c r="R3857" i="4"/>
  <c r="R3719" i="4"/>
  <c r="R3575" i="4"/>
  <c r="R1764" i="4"/>
  <c r="R1097" i="4"/>
  <c r="R2788" i="4"/>
  <c r="R1467" i="4"/>
  <c r="R2447" i="4"/>
  <c r="R2097" i="4"/>
  <c r="R4713" i="4"/>
  <c r="R4393" i="4"/>
  <c r="R4169" i="4"/>
  <c r="R3999" i="4"/>
  <c r="R3856" i="4"/>
  <c r="R3715" i="4"/>
  <c r="R2479" i="4"/>
  <c r="R2121" i="4"/>
  <c r="R4801" i="4"/>
  <c r="R4417" i="4"/>
  <c r="R4267" i="4"/>
  <c r="R4192" i="4"/>
  <c r="R4131" i="4"/>
  <c r="R4088" i="4"/>
  <c r="R4037" i="4"/>
  <c r="R3981" i="4"/>
  <c r="R3931" i="4"/>
  <c r="R3888" i="4"/>
  <c r="R3832" i="4"/>
  <c r="R3781" i="4"/>
  <c r="R3732" i="4"/>
  <c r="R3675" i="4"/>
  <c r="R3640" i="4"/>
  <c r="R3604" i="4"/>
  <c r="R3561" i="4"/>
  <c r="R3525" i="4"/>
  <c r="R3491" i="4"/>
  <c r="R3448" i="4"/>
  <c r="R3415" i="4"/>
  <c r="R3391" i="4"/>
  <c r="R3367" i="4"/>
  <c r="R3347" i="4"/>
  <c r="R3327" i="4"/>
  <c r="R3303" i="4"/>
  <c r="R3283" i="4"/>
  <c r="R3263" i="4"/>
  <c r="R3239" i="4"/>
  <c r="R1313" i="4"/>
  <c r="R3061" i="4"/>
  <c r="R2719" i="4"/>
  <c r="R2505" i="4"/>
  <c r="R2388" i="4"/>
  <c r="R2277" i="4"/>
  <c r="R2197" i="4"/>
  <c r="R2117" i="4"/>
  <c r="R2021" i="4"/>
  <c r="R4941" i="4"/>
  <c r="R4861" i="4"/>
  <c r="R4765" i="4"/>
  <c r="R4685" i="4"/>
  <c r="R4605" i="4"/>
  <c r="R4509" i="4"/>
  <c r="R4429" i="4"/>
  <c r="R4349" i="4"/>
  <c r="R4285" i="4"/>
  <c r="R4232" i="4"/>
  <c r="R4179" i="4"/>
  <c r="R4136" i="4"/>
  <c r="R4100" i="4"/>
  <c r="R4064" i="4"/>
  <c r="R4021" i="4"/>
  <c r="R3987" i="4"/>
  <c r="R3951" i="4"/>
  <c r="R3908" i="4"/>
  <c r="R3872" i="4"/>
  <c r="R3837" i="4"/>
  <c r="R3795" i="4"/>
  <c r="R3759" i="4"/>
  <c r="R3723" i="4"/>
  <c r="R3128" i="4"/>
  <c r="R3148" i="4"/>
  <c r="R3168" i="4"/>
  <c r="R3192" i="4"/>
  <c r="R3212" i="4"/>
  <c r="R3232" i="4"/>
  <c r="R3262" i="4"/>
  <c r="R3289" i="4"/>
  <c r="R3316" i="4"/>
  <c r="R3348" i="4"/>
  <c r="R3374" i="4"/>
  <c r="R3401" i="4"/>
  <c r="R3451" i="4"/>
  <c r="R3499" i="4"/>
  <c r="R3545" i="4"/>
  <c r="R3603" i="4"/>
  <c r="R3651" i="4"/>
  <c r="R3699" i="4"/>
  <c r="R3848" i="4"/>
  <c r="R3989" i="4"/>
  <c r="R4132" i="4"/>
  <c r="R4373" i="4"/>
  <c r="R4693" i="4"/>
  <c r="R2013" i="4"/>
  <c r="R2420" i="4"/>
  <c r="R1355" i="4"/>
  <c r="R1736" i="4"/>
  <c r="R2804" i="4"/>
  <c r="R2802" i="4"/>
  <c r="R2760" i="4"/>
  <c r="R2052" i="4"/>
  <c r="R4456" i="4"/>
  <c r="R2731" i="4"/>
  <c r="R2246" i="4"/>
  <c r="R4798" i="4"/>
  <c r="R4286" i="4"/>
  <c r="R3838" i="4"/>
  <c r="R3454" i="4"/>
  <c r="R2444" i="4"/>
  <c r="R2119" i="4"/>
  <c r="R4823" i="4"/>
  <c r="R4479" i="4"/>
  <c r="R4265" i="4"/>
  <c r="R1286" i="4"/>
  <c r="R2716" i="4"/>
  <c r="R2323" i="4"/>
  <c r="R2067" i="4"/>
  <c r="R4723" i="4"/>
  <c r="R4427" i="4"/>
  <c r="R4199" i="4"/>
  <c r="R3975" i="4"/>
  <c r="R3804" i="4"/>
  <c r="R3601" i="4"/>
  <c r="R1579" i="4"/>
  <c r="R2941" i="4"/>
  <c r="R2553" i="4"/>
  <c r="R2361" i="4"/>
  <c r="R4905" i="4"/>
  <c r="R4457" i="4"/>
  <c r="R4112" i="4"/>
  <c r="R3941" i="4"/>
  <c r="R3743" i="4"/>
  <c r="R2393" i="4"/>
  <c r="R4929" i="4"/>
  <c r="R4545" i="4"/>
  <c r="R4256" i="4"/>
  <c r="R4159" i="4"/>
  <c r="R4095" i="4"/>
  <c r="R4016" i="4"/>
  <c r="R3960" i="4"/>
  <c r="R3896" i="4"/>
  <c r="R3817" i="4"/>
  <c r="R3753" i="4"/>
  <c r="R3696" i="4"/>
  <c r="R3632" i="4"/>
  <c r="R3583" i="4"/>
  <c r="R3533" i="4"/>
  <c r="R3476" i="4"/>
  <c r="R3433" i="4"/>
  <c r="R3395" i="4"/>
  <c r="R3363" i="4"/>
  <c r="R3335" i="4"/>
  <c r="R3311" i="4"/>
  <c r="R3279" i="4"/>
  <c r="R3251" i="4"/>
  <c r="R1398" i="4"/>
  <c r="R2933" i="4"/>
  <c r="R2633" i="4"/>
  <c r="R2409" i="4"/>
  <c r="R2261" i="4"/>
  <c r="R2149" i="4"/>
  <c r="R2053" i="4"/>
  <c r="R4925" i="4"/>
  <c r="R4813" i="4"/>
  <c r="R4701" i="4"/>
  <c r="R4573" i="4"/>
  <c r="R4477" i="4"/>
  <c r="R4365" i="4"/>
  <c r="R4275" i="4"/>
  <c r="R4200" i="4"/>
  <c r="R4149" i="4"/>
  <c r="R4093" i="4"/>
  <c r="R4043" i="4"/>
  <c r="R3993" i="4"/>
  <c r="R3936" i="4"/>
  <c r="R3893" i="4"/>
  <c r="R3844" i="4"/>
  <c r="R3787" i="4"/>
  <c r="R3737" i="4"/>
  <c r="R3120" i="4"/>
  <c r="R3152" i="4"/>
  <c r="R1320" i="4"/>
  <c r="R3058" i="4"/>
  <c r="R1737" i="4"/>
  <c r="R2419" i="4"/>
  <c r="R4712" i="4"/>
  <c r="R1123" i="4"/>
  <c r="R2560" i="4"/>
  <c r="R4990" i="4"/>
  <c r="R4542" i="4"/>
  <c r="R4094" i="4"/>
  <c r="R3582" i="4"/>
  <c r="R2889" i="4"/>
  <c r="R2287" i="4"/>
  <c r="R4951" i="4"/>
  <c r="R4647" i="4"/>
  <c r="R4391" i="4"/>
  <c r="R1732" i="4"/>
  <c r="R3009" i="4"/>
  <c r="R2545" i="4"/>
  <c r="R2147" i="4"/>
  <c r="R4891" i="4"/>
  <c r="R4595" i="4"/>
  <c r="R4284" i="4"/>
  <c r="R4087" i="4"/>
  <c r="R3916" i="4"/>
  <c r="R3687" i="4"/>
  <c r="R3489" i="4"/>
  <c r="R1195" i="4"/>
  <c r="R2671" i="4"/>
  <c r="R2981" i="4"/>
  <c r="R2161" i="4"/>
  <c r="R4649" i="4"/>
  <c r="R4251" i="4"/>
  <c r="R4056" i="4"/>
  <c r="R3828" i="4"/>
  <c r="R3077" i="4"/>
  <c r="R2185" i="4"/>
  <c r="R4673" i="4"/>
  <c r="R4309" i="4"/>
  <c r="R4213" i="4"/>
  <c r="R4123" i="4"/>
  <c r="R4059" i="4"/>
  <c r="R4003" i="4"/>
  <c r="R3924" i="4"/>
  <c r="R3860" i="4"/>
  <c r="R3789" i="4"/>
  <c r="R3717" i="4"/>
  <c r="R3661" i="4"/>
  <c r="R3611" i="4"/>
  <c r="R3555" i="4"/>
  <c r="R3504" i="4"/>
  <c r="R3461" i="4"/>
  <c r="R3409" i="4"/>
  <c r="R3379" i="4"/>
  <c r="R3351" i="4"/>
  <c r="R3319" i="4"/>
  <c r="R3295" i="4"/>
  <c r="R3267" i="4"/>
  <c r="R1785" i="4"/>
  <c r="R1089" i="4"/>
  <c r="R2805" i="4"/>
  <c r="R2473" i="4"/>
  <c r="R2325" i="4"/>
  <c r="R2213" i="4"/>
  <c r="R2085" i="4"/>
  <c r="R4989" i="4"/>
  <c r="R4877" i="4"/>
  <c r="R4749" i="4"/>
  <c r="R4637" i="4"/>
  <c r="R4541" i="4"/>
  <c r="R4413" i="4"/>
  <c r="R4317" i="4"/>
  <c r="R4243" i="4"/>
  <c r="R4164" i="4"/>
  <c r="R4121" i="4"/>
  <c r="R4072" i="4"/>
  <c r="R4015" i="4"/>
  <c r="R3965" i="4"/>
  <c r="R3923" i="4"/>
  <c r="R3865" i="4"/>
  <c r="R3816" i="4"/>
  <c r="R3765" i="4"/>
  <c r="R3112" i="4"/>
  <c r="R3136" i="4"/>
  <c r="R3164" i="4"/>
  <c r="R1936" i="4"/>
  <c r="R2418" i="4"/>
  <c r="R4968" i="4"/>
  <c r="R2645" i="4"/>
  <c r="R4606" i="4"/>
  <c r="R3774" i="4"/>
  <c r="R2337" i="4"/>
  <c r="R4735" i="4"/>
  <c r="R4207" i="4"/>
  <c r="R2663" i="4"/>
  <c r="R4939" i="4"/>
  <c r="R4379" i="4"/>
  <c r="R3943" i="4"/>
  <c r="R3516" i="4"/>
  <c r="R2861" i="4"/>
  <c r="R2225" i="4"/>
  <c r="R4336" i="4"/>
  <c r="R3885" i="4"/>
  <c r="R2313" i="4"/>
  <c r="R4353" i="4"/>
  <c r="R4152" i="4"/>
  <c r="R4009" i="4"/>
  <c r="R3867" i="4"/>
  <c r="R3747" i="4"/>
  <c r="R3619" i="4"/>
  <c r="R3519" i="4"/>
  <c r="R3420" i="4"/>
  <c r="R3359" i="4"/>
  <c r="R3299" i="4"/>
  <c r="R3247" i="4"/>
  <c r="R2869" i="4"/>
  <c r="R2345" i="4"/>
  <c r="R2133" i="4"/>
  <c r="R4893" i="4"/>
  <c r="R4669" i="4"/>
  <c r="R4445" i="4"/>
  <c r="R4264" i="4"/>
  <c r="R4128" i="4"/>
  <c r="R4036" i="4"/>
  <c r="R3929" i="4"/>
  <c r="R3823" i="4"/>
  <c r="R3731" i="4"/>
  <c r="R3160" i="4"/>
  <c r="R3196" i="4"/>
  <c r="R3224" i="4"/>
  <c r="R3252" i="4"/>
  <c r="R3294" i="4"/>
  <c r="R3332" i="4"/>
  <c r="R3369" i="4"/>
  <c r="R3416" i="4"/>
  <c r="R3471" i="4"/>
  <c r="R3536" i="4"/>
  <c r="R3613" i="4"/>
  <c r="R3679" i="4"/>
  <c r="R3791" i="4"/>
  <c r="R4019" i="4"/>
  <c r="R4237" i="4"/>
  <c r="R4629" i="4"/>
  <c r="R2141" i="4"/>
  <c r="R2697" i="4"/>
  <c r="R1394" i="4"/>
  <c r="R2531" i="4"/>
  <c r="R1599" i="4"/>
  <c r="R2118" i="4"/>
  <c r="R4222" i="4"/>
  <c r="R1045" i="4"/>
  <c r="R2079" i="4"/>
  <c r="R4439" i="4"/>
  <c r="R3105" i="4"/>
  <c r="R2275" i="4"/>
  <c r="R4635" i="4"/>
  <c r="R4145" i="4"/>
  <c r="R3745" i="4"/>
  <c r="R1409" i="4"/>
  <c r="R1137" i="4"/>
  <c r="R4841" i="4"/>
  <c r="R4084" i="4"/>
  <c r="R1249" i="4"/>
  <c r="R4865" i="4"/>
  <c r="R4224" i="4"/>
  <c r="R4073" i="4"/>
  <c r="R3945" i="4"/>
  <c r="R3811" i="4"/>
  <c r="R3668" i="4"/>
  <c r="R3576" i="4"/>
  <c r="R3469" i="4"/>
  <c r="R3383" i="4"/>
  <c r="R3331" i="4"/>
  <c r="R3271" i="4"/>
  <c r="R1227" i="4"/>
  <c r="R2548" i="4"/>
  <c r="R2245" i="4"/>
  <c r="R5005" i="4"/>
  <c r="R4797" i="4"/>
  <c r="R4557" i="4"/>
  <c r="R4328" i="4"/>
  <c r="R4189" i="4"/>
  <c r="R4079" i="4"/>
  <c r="R3979" i="4"/>
  <c r="R3880" i="4"/>
  <c r="R3780" i="4"/>
  <c r="R3132" i="4"/>
  <c r="R3180" i="4"/>
  <c r="R3208" i="4"/>
  <c r="R3241" i="4"/>
  <c r="R3273" i="4"/>
  <c r="R3310" i="4"/>
  <c r="R3353" i="4"/>
  <c r="R3390" i="4"/>
  <c r="R3432" i="4"/>
  <c r="R3508" i="4"/>
  <c r="R3573" i="4"/>
  <c r="R3641" i="4"/>
  <c r="R3733" i="4"/>
  <c r="R3904" i="4"/>
  <c r="R4104" i="4"/>
  <c r="R4437" i="4"/>
  <c r="R4885" i="4"/>
  <c r="R2269" i="4"/>
  <c r="R1910" i="4"/>
  <c r="R4949" i="4"/>
  <c r="R4195" i="4"/>
  <c r="R3763" i="4"/>
  <c r="R3584" i="4"/>
  <c r="R3460" i="4"/>
  <c r="R3358" i="4"/>
  <c r="R3284" i="4"/>
  <c r="R3216" i="4"/>
  <c r="R3144" i="4"/>
  <c r="R3851" i="4"/>
  <c r="R4051" i="4"/>
  <c r="R4307" i="4"/>
  <c r="R4733" i="4"/>
  <c r="R2181" i="4"/>
  <c r="R1025" i="4"/>
  <c r="R3315" i="4"/>
  <c r="R3440" i="4"/>
  <c r="R3647" i="4"/>
  <c r="R3903" i="4"/>
  <c r="R4173" i="4"/>
  <c r="R2821" i="4"/>
  <c r="R4585" i="4"/>
  <c r="R1017" i="4"/>
  <c r="R4060" i="4"/>
  <c r="R2107" i="4"/>
  <c r="R4292" i="4"/>
  <c r="R2561" i="4"/>
  <c r="R4862" i="4"/>
  <c r="R2140" i="4"/>
  <c r="R1005" i="4"/>
  <c r="R1001" i="4"/>
  <c r="R996" i="4"/>
  <c r="R992" i="4"/>
  <c r="R988" i="4"/>
  <c r="R984" i="4"/>
  <c r="R980" i="4"/>
  <c r="R976" i="4"/>
  <c r="R972" i="4"/>
  <c r="R968" i="4"/>
  <c r="R964" i="4"/>
  <c r="R960" i="4"/>
  <c r="R956" i="4"/>
  <c r="R952" i="4"/>
  <c r="R948" i="4"/>
  <c r="R1057" i="4"/>
  <c r="R4757" i="4"/>
  <c r="R4075" i="4"/>
  <c r="R3688" i="4"/>
  <c r="R3565" i="4"/>
  <c r="R3423" i="4"/>
  <c r="R3337" i="4"/>
  <c r="R3268" i="4"/>
  <c r="R3200" i="4"/>
  <c r="R3116" i="4"/>
  <c r="R3901" i="4"/>
  <c r="R4107" i="4"/>
  <c r="R4381" i="4"/>
  <c r="R4829" i="4"/>
  <c r="R2309" i="4"/>
  <c r="R1627" i="4"/>
  <c r="R3343" i="4"/>
  <c r="R3497" i="4"/>
  <c r="R3704" i="4"/>
  <c r="R3973" i="4"/>
  <c r="R4277" i="4"/>
  <c r="R3771" i="4"/>
  <c r="R4969" i="4"/>
  <c r="R3463" i="4"/>
  <c r="R4257" i="4"/>
  <c r="R2428" i="4"/>
  <c r="R4607" i="4"/>
  <c r="R3518" i="4"/>
  <c r="R2310" i="4"/>
  <c r="R1007" i="4"/>
  <c r="R1003" i="4"/>
  <c r="R999" i="4"/>
  <c r="R998" i="4"/>
  <c r="R994" i="4"/>
  <c r="R990" i="4"/>
  <c r="R986" i="4"/>
  <c r="R982" i="4"/>
  <c r="R978" i="4"/>
  <c r="R974" i="4"/>
  <c r="R970" i="4"/>
  <c r="R966" i="4"/>
  <c r="R962" i="4"/>
  <c r="R958" i="4"/>
  <c r="R954" i="4"/>
  <c r="R950" i="4"/>
  <c r="R946" i="4"/>
  <c r="R2205" i="4"/>
  <c r="R4280" i="4"/>
  <c r="R3876" i="4"/>
  <c r="R3621" i="4"/>
  <c r="R3488" i="4"/>
  <c r="R3380" i="4"/>
  <c r="R3305" i="4"/>
  <c r="R3228" i="4"/>
  <c r="R3176" i="4"/>
  <c r="R3808" i="4"/>
  <c r="R4008" i="4"/>
  <c r="R4221" i="4"/>
  <c r="R4621" i="4"/>
  <c r="R2069" i="4"/>
  <c r="R2676" i="4"/>
  <c r="R3287" i="4"/>
  <c r="R3399" i="4"/>
  <c r="R3589" i="4"/>
  <c r="R3845" i="4"/>
  <c r="R4116" i="4"/>
  <c r="R2057" i="4"/>
  <c r="R4208" i="4"/>
  <c r="R2617" i="4"/>
  <c r="R3831" i="4"/>
  <c r="R4811" i="4"/>
  <c r="R1393" i="4"/>
  <c r="R2159" i="4"/>
  <c r="R4478" i="4"/>
  <c r="R4628" i="4"/>
  <c r="R1226" i="4"/>
  <c r="R944" i="4"/>
  <c r="R940" i="4"/>
  <c r="R936" i="4"/>
  <c r="R932" i="4"/>
  <c r="R928" i="4"/>
  <c r="R924" i="4"/>
  <c r="R920" i="4"/>
  <c r="R916" i="4"/>
  <c r="R912" i="4"/>
  <c r="R908" i="4"/>
  <c r="R904" i="4"/>
  <c r="R900" i="4"/>
  <c r="R896" i="4"/>
  <c r="R892" i="4"/>
  <c r="R888" i="4"/>
  <c r="R884" i="4"/>
  <c r="R880" i="4"/>
  <c r="R876" i="4"/>
  <c r="R872" i="4"/>
  <c r="R868" i="4"/>
  <c r="R864" i="4"/>
  <c r="R860" i="4"/>
  <c r="R856" i="4"/>
  <c r="R852" i="4"/>
  <c r="R848" i="4"/>
  <c r="R844" i="4"/>
  <c r="R840" i="4"/>
  <c r="R836" i="4"/>
  <c r="R832" i="4"/>
  <c r="R828" i="4"/>
  <c r="R824" i="4"/>
  <c r="R820" i="4"/>
  <c r="R816" i="4"/>
  <c r="R812" i="4"/>
  <c r="R808" i="4"/>
  <c r="R804" i="4"/>
  <c r="R800" i="4"/>
  <c r="R796" i="4"/>
  <c r="R792" i="4"/>
  <c r="R788" i="4"/>
  <c r="R784" i="4"/>
  <c r="R780" i="4"/>
  <c r="R776" i="4"/>
  <c r="R772" i="4"/>
  <c r="R768" i="4"/>
  <c r="R764" i="4"/>
  <c r="R760" i="4"/>
  <c r="R756" i="4"/>
  <c r="R752" i="4"/>
  <c r="R748" i="4"/>
  <c r="R744" i="4"/>
  <c r="R740" i="4"/>
  <c r="R736" i="4"/>
  <c r="R732" i="4"/>
  <c r="R728" i="4"/>
  <c r="R724" i="4"/>
  <c r="R720" i="4"/>
  <c r="R716" i="4"/>
  <c r="R712" i="4"/>
  <c r="R708" i="4"/>
  <c r="R704" i="4"/>
  <c r="R700" i="4"/>
  <c r="R696" i="4"/>
  <c r="R692" i="4"/>
  <c r="R688" i="4"/>
  <c r="R684" i="4"/>
  <c r="R680" i="4"/>
  <c r="R676" i="4"/>
  <c r="R672" i="4"/>
  <c r="R668" i="4"/>
  <c r="R664" i="4"/>
  <c r="R660" i="4"/>
  <c r="R656" i="4"/>
  <c r="R652" i="4"/>
  <c r="R648" i="4"/>
  <c r="R644" i="4"/>
  <c r="R640" i="4"/>
  <c r="R636" i="4"/>
  <c r="R632" i="4"/>
  <c r="R628" i="4"/>
  <c r="R624" i="4"/>
  <c r="R620" i="4"/>
  <c r="R616" i="4"/>
  <c r="R612" i="4"/>
  <c r="R608" i="4"/>
  <c r="R604" i="4"/>
  <c r="R600" i="4"/>
  <c r="R596" i="4"/>
  <c r="R592" i="4"/>
  <c r="R588" i="4"/>
  <c r="R584" i="4"/>
  <c r="R580" i="4"/>
  <c r="R576" i="4"/>
  <c r="R572" i="4"/>
  <c r="R568" i="4"/>
  <c r="R564" i="4"/>
  <c r="R560" i="4"/>
  <c r="R556" i="4"/>
  <c r="R552" i="4"/>
  <c r="R548" i="4"/>
  <c r="R544" i="4"/>
  <c r="R540" i="4"/>
  <c r="R536" i="4"/>
  <c r="R532" i="4"/>
  <c r="R528" i="4"/>
  <c r="R524" i="4"/>
  <c r="R520" i="4"/>
  <c r="R516" i="4"/>
  <c r="R512" i="4"/>
  <c r="R508" i="4"/>
  <c r="R942" i="4"/>
  <c r="R938" i="4"/>
  <c r="R934" i="4"/>
  <c r="R930" i="4"/>
  <c r="R926" i="4"/>
  <c r="R922" i="4"/>
  <c r="R918" i="4"/>
  <c r="R914" i="4"/>
  <c r="R910" i="4"/>
  <c r="R906" i="4"/>
  <c r="R902" i="4"/>
  <c r="R898" i="4"/>
  <c r="R894" i="4"/>
  <c r="R890" i="4"/>
  <c r="R886" i="4"/>
  <c r="R882" i="4"/>
  <c r="R878" i="4"/>
  <c r="R874" i="4"/>
  <c r="R870" i="4"/>
  <c r="R866" i="4"/>
  <c r="R862" i="4"/>
  <c r="R858" i="4"/>
  <c r="R854" i="4"/>
  <c r="R850" i="4"/>
  <c r="R846" i="4"/>
  <c r="R842" i="4"/>
  <c r="R838" i="4"/>
  <c r="R834" i="4"/>
  <c r="R830" i="4"/>
  <c r="R826" i="4"/>
  <c r="R822" i="4"/>
  <c r="R818" i="4"/>
  <c r="R814" i="4"/>
  <c r="R810" i="4"/>
  <c r="R806" i="4"/>
  <c r="R802" i="4"/>
  <c r="R798" i="4"/>
  <c r="R794" i="4"/>
  <c r="R790" i="4"/>
  <c r="R786" i="4"/>
  <c r="R782" i="4"/>
  <c r="R778" i="4"/>
  <c r="R774" i="4"/>
  <c r="R770" i="4"/>
  <c r="R766" i="4"/>
  <c r="R762" i="4"/>
  <c r="R758" i="4"/>
  <c r="R754" i="4"/>
  <c r="R750" i="4"/>
  <c r="R746" i="4"/>
  <c r="R742" i="4"/>
  <c r="R738" i="4"/>
  <c r="R734" i="4"/>
  <c r="R730" i="4"/>
  <c r="R726" i="4"/>
  <c r="R722" i="4"/>
  <c r="R718" i="4"/>
  <c r="R714" i="4"/>
  <c r="R710" i="4"/>
  <c r="R706" i="4"/>
  <c r="R702" i="4"/>
  <c r="R698" i="4"/>
  <c r="R694" i="4"/>
  <c r="R690" i="4"/>
  <c r="R686" i="4"/>
  <c r="R682" i="4"/>
  <c r="R678" i="4"/>
  <c r="R674" i="4"/>
  <c r="R670" i="4"/>
  <c r="R666" i="4"/>
  <c r="R662" i="4"/>
  <c r="R658" i="4"/>
  <c r="R654" i="4"/>
  <c r="R650" i="4"/>
  <c r="R646" i="4"/>
  <c r="R642" i="4"/>
  <c r="R638" i="4"/>
  <c r="R634" i="4"/>
  <c r="R630" i="4"/>
  <c r="R626" i="4"/>
  <c r="R622" i="4"/>
  <c r="R618" i="4"/>
  <c r="R614" i="4"/>
  <c r="R610" i="4"/>
  <c r="R606" i="4"/>
  <c r="R602" i="4"/>
  <c r="R598" i="4"/>
  <c r="R594" i="4"/>
  <c r="R590" i="4"/>
  <c r="R586" i="4"/>
  <c r="R582" i="4"/>
  <c r="R578" i="4"/>
  <c r="R574" i="4"/>
  <c r="R570" i="4"/>
  <c r="R566" i="4"/>
  <c r="R562" i="4"/>
  <c r="R558" i="4"/>
  <c r="R554" i="4"/>
  <c r="R550" i="4"/>
  <c r="R546" i="4"/>
  <c r="R542" i="4"/>
  <c r="R538" i="4"/>
  <c r="R534" i="4"/>
  <c r="R530" i="4"/>
  <c r="R526" i="4"/>
  <c r="R522" i="4"/>
  <c r="R518" i="4"/>
  <c r="R514" i="4"/>
  <c r="R510" i="4"/>
  <c r="R506" i="4"/>
  <c r="R635" i="4"/>
  <c r="R631" i="4"/>
  <c r="R627" i="4"/>
  <c r="R623" i="4"/>
  <c r="R619" i="4"/>
  <c r="R615" i="4"/>
  <c r="R611" i="4"/>
  <c r="R607" i="4"/>
  <c r="R603" i="4"/>
  <c r="R599" i="4"/>
  <c r="R595" i="4"/>
  <c r="R591" i="4"/>
  <c r="R587" i="4"/>
  <c r="R583" i="4"/>
  <c r="R579" i="4"/>
  <c r="R575" i="4"/>
  <c r="R571" i="4"/>
  <c r="R567" i="4"/>
  <c r="R563" i="4"/>
  <c r="R559" i="4"/>
  <c r="R555" i="4"/>
  <c r="R551" i="4"/>
  <c r="R547" i="4"/>
  <c r="R543" i="4"/>
  <c r="R539" i="4"/>
  <c r="R535" i="4"/>
  <c r="R531" i="4"/>
  <c r="R527" i="4"/>
  <c r="R523" i="4"/>
  <c r="R519" i="4"/>
  <c r="R515" i="4"/>
  <c r="R511" i="4"/>
  <c r="R507" i="4"/>
  <c r="R4341" i="4"/>
  <c r="R4401" i="4"/>
  <c r="R4465" i="4"/>
  <c r="R4529" i="4"/>
  <c r="R4593" i="4"/>
  <c r="R4657" i="4"/>
  <c r="R4721" i="4"/>
  <c r="R4785" i="4"/>
  <c r="R4849" i="4"/>
  <c r="R4913" i="4"/>
  <c r="R4977" i="4"/>
  <c r="R2041" i="4"/>
  <c r="R2105" i="4"/>
  <c r="R2169" i="4"/>
  <c r="R2233" i="4"/>
  <c r="R2297" i="4"/>
  <c r="R2372" i="4"/>
  <c r="R2457" i="4"/>
  <c r="R2601" i="4"/>
  <c r="R2772" i="4"/>
  <c r="R3013" i="4"/>
  <c r="R1169" i="4"/>
  <c r="R1531" i="4"/>
  <c r="R3707" i="4"/>
  <c r="R3736" i="4"/>
  <c r="R3764" i="4"/>
  <c r="R3792" i="4"/>
  <c r="R3821" i="4"/>
  <c r="R3849" i="4"/>
  <c r="R3877" i="4"/>
  <c r="R3907" i="4"/>
  <c r="R3935" i="4"/>
  <c r="R3963" i="4"/>
  <c r="R3992" i="4"/>
  <c r="R4020" i="4"/>
  <c r="R4048" i="4"/>
  <c r="R4077" i="4"/>
  <c r="R4105" i="4"/>
  <c r="R4133" i="4"/>
  <c r="R4163" i="4"/>
  <c r="R4197" i="4"/>
  <c r="R4240" i="4"/>
  <c r="R4283" i="4"/>
  <c r="R4325" i="4"/>
  <c r="R4377" i="4"/>
  <c r="R4441" i="4"/>
  <c r="R4505" i="4"/>
  <c r="R4569" i="4"/>
  <c r="R4633" i="4"/>
  <c r="R4697" i="4"/>
  <c r="R4761" i="4"/>
  <c r="R4825" i="4"/>
  <c r="R4889" i="4"/>
  <c r="R4953" i="4"/>
  <c r="R2017" i="4"/>
  <c r="R2081" i="4"/>
  <c r="R2145" i="4"/>
  <c r="R2209" i="4"/>
  <c r="R2273" i="4"/>
  <c r="R2340" i="4"/>
  <c r="R2425" i="4"/>
  <c r="R2537" i="4"/>
  <c r="R2708" i="4"/>
  <c r="R2917" i="4"/>
  <c r="R1073" i="4"/>
  <c r="R1377" i="4"/>
  <c r="R2489" i="4"/>
  <c r="R2543" i="4"/>
  <c r="R2596" i="4"/>
  <c r="R2660" i="4"/>
  <c r="R2713" i="4"/>
  <c r="R2767" i="4"/>
  <c r="R2845" i="4"/>
  <c r="R2925" i="4"/>
  <c r="R3005" i="4"/>
  <c r="R3101" i="4"/>
  <c r="R1081" i="4"/>
  <c r="R1161" i="4"/>
  <c r="R1281" i="4"/>
  <c r="R1387" i="4"/>
  <c r="R1515" i="4"/>
  <c r="R1721" i="4"/>
  <c r="R3425" i="4"/>
  <c r="R3452" i="4"/>
  <c r="R3484" i="4"/>
  <c r="R3511" i="4"/>
  <c r="R3537" i="4"/>
  <c r="R3569" i="4"/>
  <c r="R3596" i="4"/>
  <c r="R3623" i="4"/>
  <c r="R3655" i="4"/>
  <c r="R3681" i="4"/>
  <c r="R3708" i="4"/>
  <c r="R3740" i="4"/>
  <c r="R3767" i="4"/>
  <c r="R3793" i="4"/>
  <c r="R3825" i="4"/>
  <c r="R3852" i="4"/>
  <c r="R3879" i="4"/>
  <c r="R3911" i="4"/>
  <c r="R3937" i="4"/>
  <c r="R3964" i="4"/>
  <c r="R3996" i="4"/>
  <c r="R4023" i="4"/>
  <c r="R4049" i="4"/>
  <c r="R4081" i="4"/>
  <c r="R4108" i="4"/>
  <c r="R4135" i="4"/>
  <c r="R4167" i="4"/>
  <c r="R4193" i="4"/>
  <c r="R4220" i="4"/>
  <c r="R4252" i="4"/>
  <c r="R4279" i="4"/>
  <c r="R4305" i="4"/>
  <c r="R4337" i="4"/>
  <c r="R4371" i="4"/>
  <c r="R4411" i="4"/>
  <c r="R4459" i="4"/>
  <c r="R4499" i="4"/>
  <c r="R4539" i="4"/>
  <c r="R4587" i="4"/>
  <c r="R4627" i="4"/>
  <c r="R4667" i="4"/>
  <c r="R4715" i="4"/>
  <c r="R4755" i="4"/>
  <c r="R4795" i="4"/>
  <c r="R4843" i="4"/>
  <c r="R4883" i="4"/>
  <c r="R4923" i="4"/>
  <c r="R4971" i="4"/>
  <c r="R2011" i="4"/>
  <c r="R2051" i="4"/>
  <c r="R2099" i="4"/>
  <c r="R2139" i="4"/>
  <c r="R2179" i="4"/>
  <c r="R2227" i="4"/>
  <c r="R2267" i="4"/>
  <c r="R2307" i="4"/>
  <c r="R2364" i="4"/>
  <c r="R2417" i="4"/>
  <c r="R2471" i="4"/>
  <c r="R2535" i="4"/>
  <c r="R2588" i="4"/>
  <c r="R2641" i="4"/>
  <c r="R2705" i="4"/>
  <c r="R2759" i="4"/>
  <c r="R2817" i="4"/>
  <c r="R2913" i="4"/>
  <c r="R2993" i="4"/>
  <c r="R3073" i="4"/>
  <c r="R1069" i="4"/>
  <c r="R1149" i="4"/>
  <c r="R1243" i="4"/>
  <c r="R1371" i="4"/>
  <c r="R1491" i="4"/>
  <c r="R1651" i="4"/>
  <c r="R1958" i="4"/>
  <c r="R4201" i="4"/>
  <c r="R4228" i="4"/>
  <c r="R4260" i="4"/>
  <c r="R4287" i="4"/>
  <c r="R4313" i="4"/>
  <c r="R4345" i="4"/>
  <c r="R4383" i="4"/>
  <c r="R4423" i="4"/>
  <c r="R4471" i="4"/>
  <c r="R4511" i="4"/>
  <c r="R4551" i="4"/>
  <c r="R4599" i="4"/>
  <c r="R4639" i="4"/>
  <c r="R4679" i="4"/>
  <c r="R4727" i="4"/>
  <c r="R4767" i="4"/>
  <c r="R4807" i="4"/>
  <c r="R4855" i="4"/>
  <c r="R4895" i="4"/>
  <c r="R4935" i="4"/>
  <c r="R4983" i="4"/>
  <c r="R2023" i="4"/>
  <c r="R2063" i="4"/>
  <c r="R2111" i="4"/>
  <c r="R2151" i="4"/>
  <c r="R2191" i="4"/>
  <c r="R2239" i="4"/>
  <c r="R2279" i="4"/>
  <c r="R2319" i="4"/>
  <c r="R2380" i="4"/>
  <c r="R2433" i="4"/>
  <c r="R2487" i="4"/>
  <c r="R2551" i="4"/>
  <c r="R2647" i="4"/>
  <c r="R2825" i="4"/>
  <c r="R3081" i="4"/>
  <c r="R1254" i="4"/>
  <c r="R1668" i="4"/>
  <c r="R3438" i="4"/>
  <c r="R3502" i="4"/>
  <c r="R3566" i="4"/>
  <c r="R3630" i="4"/>
  <c r="R3694" i="4"/>
  <c r="R3758" i="4"/>
  <c r="R3822" i="4"/>
  <c r="R3886" i="4"/>
  <c r="R3950" i="4"/>
  <c r="R4014" i="4"/>
  <c r="R4078" i="4"/>
  <c r="R4142" i="4"/>
  <c r="R4206" i="4"/>
  <c r="R4270" i="4"/>
  <c r="R4334" i="4"/>
  <c r="R4398" i="4"/>
  <c r="R4462" i="4"/>
  <c r="R4526" i="4"/>
  <c r="R4590" i="4"/>
  <c r="R4654" i="4"/>
  <c r="R4718" i="4"/>
  <c r="R4782" i="4"/>
  <c r="R4846" i="4"/>
  <c r="R4910" i="4"/>
  <c r="R4974" i="4"/>
  <c r="R2038" i="4"/>
  <c r="R2102" i="4"/>
  <c r="R2166" i="4"/>
  <c r="R2230" i="4"/>
  <c r="R2294" i="4"/>
  <c r="R2368" i="4"/>
  <c r="R2453" i="4"/>
  <c r="R2539" i="4"/>
  <c r="R2624" i="4"/>
  <c r="R2709" i="4"/>
  <c r="R2795" i="4"/>
  <c r="R2919" i="4"/>
  <c r="R3047" i="4"/>
  <c r="R1075" i="4"/>
  <c r="R1273" i="4"/>
  <c r="R1519" i="4"/>
  <c r="R1982" i="4"/>
  <c r="R4436" i="4"/>
  <c r="R4520" i="4"/>
  <c r="R4604" i="4"/>
  <c r="R4692" i="4"/>
  <c r="R4776" i="4"/>
  <c r="R4860" i="4"/>
  <c r="R4948" i="4"/>
  <c r="R2032" i="4"/>
  <c r="R2116" i="4"/>
  <c r="R2204" i="4"/>
  <c r="R2288" i="4"/>
  <c r="R2387" i="4"/>
  <c r="R2504" i="4"/>
  <c r="R2616" i="4"/>
  <c r="R2728" i="4"/>
  <c r="R2867" i="4"/>
  <c r="R3043" i="4"/>
  <c r="R1203" i="4"/>
  <c r="R1591" i="4"/>
  <c r="R2386" i="4"/>
  <c r="R2514" i="4"/>
  <c r="R2642" i="4"/>
  <c r="R2770" i="4"/>
  <c r="R2898" i="4"/>
  <c r="R3026" i="4"/>
  <c r="R1054" i="4"/>
  <c r="R1182" i="4"/>
  <c r="R1351" i="4"/>
  <c r="R1766" i="4"/>
  <c r="R2996" i="4"/>
  <c r="R1152" i="4"/>
  <c r="R1497" i="4"/>
  <c r="R1256" i="4"/>
  <c r="R1512" i="4"/>
  <c r="R1808" i="4"/>
  <c r="R1630" i="4"/>
  <c r="R1771" i="4"/>
  <c r="R3684" i="4"/>
  <c r="R4320" i="4"/>
  <c r="R4369" i="4"/>
  <c r="R4433" i="4"/>
  <c r="R4497" i="4"/>
  <c r="R4561" i="4"/>
  <c r="R4625" i="4"/>
  <c r="R4689" i="4"/>
  <c r="R4753" i="4"/>
  <c r="R4817" i="4"/>
  <c r="R4881" i="4"/>
  <c r="R4945" i="4"/>
  <c r="R2009" i="4"/>
  <c r="R2073" i="4"/>
  <c r="R2137" i="4"/>
  <c r="R2201" i="4"/>
  <c r="R2265" i="4"/>
  <c r="R2329" i="4"/>
  <c r="R2415" i="4"/>
  <c r="R2516" i="4"/>
  <c r="R2687" i="4"/>
  <c r="R2885" i="4"/>
  <c r="R1041" i="4"/>
  <c r="R1334" i="4"/>
  <c r="R1846" i="4"/>
  <c r="R3721" i="4"/>
  <c r="R3749" i="4"/>
  <c r="R3779" i="4"/>
  <c r="R3807" i="4"/>
  <c r="R3835" i="4"/>
  <c r="R3864" i="4"/>
  <c r="R3892" i="4"/>
  <c r="R3920" i="4"/>
  <c r="R3949" i="4"/>
  <c r="R3977" i="4"/>
  <c r="R4005" i="4"/>
  <c r="R4035" i="4"/>
  <c r="R4063" i="4"/>
  <c r="R4091" i="4"/>
  <c r="R4120" i="4"/>
  <c r="R4148" i="4"/>
  <c r="R4176" i="4"/>
  <c r="R4219" i="4"/>
  <c r="R4261" i="4"/>
  <c r="R4304" i="4"/>
  <c r="R4347" i="4"/>
  <c r="R4409" i="4"/>
  <c r="R4473" i="4"/>
  <c r="R4537" i="4"/>
  <c r="R4601" i="4"/>
  <c r="R4665" i="4"/>
  <c r="R4729" i="4"/>
  <c r="R4793" i="4"/>
  <c r="R4857" i="4"/>
  <c r="R4921" i="4"/>
  <c r="R4985" i="4"/>
  <c r="R2049" i="4"/>
  <c r="R2113" i="4"/>
  <c r="R2177" i="4"/>
  <c r="R2241" i="4"/>
  <c r="R2305" i="4"/>
  <c r="R2383" i="4"/>
  <c r="R2468" i="4"/>
  <c r="R2623" i="4"/>
  <c r="R2793" i="4"/>
  <c r="R3045" i="4"/>
  <c r="R1206" i="4"/>
  <c r="R1595" i="4"/>
  <c r="R2511" i="4"/>
  <c r="R2575" i="4"/>
  <c r="R2628" i="4"/>
  <c r="R2681" i="4"/>
  <c r="R2745" i="4"/>
  <c r="R2799" i="4"/>
  <c r="R2877" i="4"/>
  <c r="R2973" i="4"/>
  <c r="R3053" i="4"/>
  <c r="R1033" i="4"/>
  <c r="R1129" i="4"/>
  <c r="R1217" i="4"/>
  <c r="R1323" i="4"/>
  <c r="R1451" i="4"/>
  <c r="R1611" i="4"/>
  <c r="R1814" i="4"/>
  <c r="R3441" i="4"/>
  <c r="R3468" i="4"/>
  <c r="R3495" i="4"/>
  <c r="R3527" i="4"/>
  <c r="R3553" i="4"/>
  <c r="R3580" i="4"/>
  <c r="R3612" i="4"/>
  <c r="R3639" i="4"/>
  <c r="R3665" i="4"/>
  <c r="R3697" i="4"/>
  <c r="R3724" i="4"/>
  <c r="R3751" i="4"/>
  <c r="R3783" i="4"/>
  <c r="R3809" i="4"/>
  <c r="R3836" i="4"/>
  <c r="R3868" i="4"/>
  <c r="R3895" i="4"/>
  <c r="R3921" i="4"/>
  <c r="R3953" i="4"/>
  <c r="R3980" i="4"/>
  <c r="R4007" i="4"/>
  <c r="R4039" i="4"/>
  <c r="R4065" i="4"/>
  <c r="R4092" i="4"/>
  <c r="R4124" i="4"/>
  <c r="R4151" i="4"/>
  <c r="R4177" i="4"/>
  <c r="R4209" i="4"/>
  <c r="R4236" i="4"/>
  <c r="R4263" i="4"/>
  <c r="R4295" i="4"/>
  <c r="R4321" i="4"/>
  <c r="R4348" i="4"/>
  <c r="R4395" i="4"/>
  <c r="R4435" i="4"/>
  <c r="R4475" i="4"/>
  <c r="R4523" i="4"/>
  <c r="R4563" i="4"/>
  <c r="R4603" i="4"/>
  <c r="R4651" i="4"/>
  <c r="R4691" i="4"/>
  <c r="R4731" i="4"/>
  <c r="R4779" i="4"/>
  <c r="R4819" i="4"/>
  <c r="R4859" i="4"/>
  <c r="R4907" i="4"/>
  <c r="R4947" i="4"/>
  <c r="R4987" i="4"/>
  <c r="R2035" i="4"/>
  <c r="R2075" i="4"/>
  <c r="R2115" i="4"/>
  <c r="R2163" i="4"/>
  <c r="R2203" i="4"/>
  <c r="R2243" i="4"/>
  <c r="R2291" i="4"/>
  <c r="R2332" i="4"/>
  <c r="R2385" i="4"/>
  <c r="R2449" i="4"/>
  <c r="R2503" i="4"/>
  <c r="R2556" i="4"/>
  <c r="R2620" i="4"/>
  <c r="R2673" i="4"/>
  <c r="R2727" i="4"/>
  <c r="R2791" i="4"/>
  <c r="R2865" i="4"/>
  <c r="R2945" i="4"/>
  <c r="R3041" i="4"/>
  <c r="R1021" i="4"/>
  <c r="R1101" i="4"/>
  <c r="R1201" i="4"/>
  <c r="R1307" i="4"/>
  <c r="R1414" i="4"/>
  <c r="R1587" i="4"/>
  <c r="R1774" i="4"/>
  <c r="R4185" i="4"/>
  <c r="R4217" i="4"/>
  <c r="R4244" i="4"/>
  <c r="R4271" i="4"/>
  <c r="R4303" i="4"/>
  <c r="R4329" i="4"/>
  <c r="R4359" i="4"/>
  <c r="R4407" i="4"/>
  <c r="R4447" i="4"/>
  <c r="R4487" i="4"/>
  <c r="R4535" i="4"/>
  <c r="R4575" i="4"/>
  <c r="R4615" i="4"/>
  <c r="R4663" i="4"/>
  <c r="R4703" i="4"/>
  <c r="R4743" i="4"/>
  <c r="R4791" i="4"/>
  <c r="R4831" i="4"/>
  <c r="R4871" i="4"/>
  <c r="R4919" i="4"/>
  <c r="R4959" i="4"/>
  <c r="R4999" i="4"/>
  <c r="R2047" i="4"/>
  <c r="R2087" i="4"/>
  <c r="R2127" i="4"/>
  <c r="R2175" i="4"/>
  <c r="R2215" i="4"/>
  <c r="R2255" i="4"/>
  <c r="R2303" i="4"/>
  <c r="R2348" i="4"/>
  <c r="R2401" i="4"/>
  <c r="R2465" i="4"/>
  <c r="R2519" i="4"/>
  <c r="R2572" i="4"/>
  <c r="R2732" i="4"/>
  <c r="R2953" i="4"/>
  <c r="R1109" i="4"/>
  <c r="R1425" i="4"/>
  <c r="R3406" i="4"/>
  <c r="R3470" i="4"/>
  <c r="R3534" i="4"/>
  <c r="R3598" i="4"/>
  <c r="R3662" i="4"/>
  <c r="R3726" i="4"/>
  <c r="R3790" i="4"/>
  <c r="R3854" i="4"/>
  <c r="R3918" i="4"/>
  <c r="R3982" i="4"/>
  <c r="R4046" i="4"/>
  <c r="R4110" i="4"/>
  <c r="R4174" i="4"/>
  <c r="R4238" i="4"/>
  <c r="R4302" i="4"/>
  <c r="R4366" i="4"/>
  <c r="R4430" i="4"/>
  <c r="R4494" i="4"/>
  <c r="R4558" i="4"/>
  <c r="R4622" i="4"/>
  <c r="R4686" i="4"/>
  <c r="R4750" i="4"/>
  <c r="R4814" i="4"/>
  <c r="R4878" i="4"/>
  <c r="R4942" i="4"/>
  <c r="R2006" i="4"/>
  <c r="R2070" i="4"/>
  <c r="R2134" i="4"/>
  <c r="R2198" i="4"/>
  <c r="R2262" i="4"/>
  <c r="R2326" i="4"/>
  <c r="R2411" i="4"/>
  <c r="R2496" i="4"/>
  <c r="R2581" i="4"/>
  <c r="R2667" i="4"/>
  <c r="R2752" i="4"/>
  <c r="R2855" i="4"/>
  <c r="R2983" i="4"/>
  <c r="R1011" i="4"/>
  <c r="R1163" i="4"/>
  <c r="R1379" i="4"/>
  <c r="R1705" i="4"/>
  <c r="R4392" i="4"/>
  <c r="R4476" i="4"/>
  <c r="R4564" i="4"/>
  <c r="R4648" i="4"/>
  <c r="R4732" i="4"/>
  <c r="R4820" i="4"/>
  <c r="R4904" i="4"/>
  <c r="R4988" i="4"/>
  <c r="R2076" i="4"/>
  <c r="R2160" i="4"/>
  <c r="R2244" i="4"/>
  <c r="R2333" i="4"/>
  <c r="R2445" i="4"/>
  <c r="R2557" i="4"/>
  <c r="R2675" i="4"/>
  <c r="R2787" i="4"/>
  <c r="R2947" i="4"/>
  <c r="R1071" i="4"/>
  <c r="R1374" i="4"/>
  <c r="R1966" i="4"/>
  <c r="R2450" i="4"/>
  <c r="R2578" i="4"/>
  <c r="R2706" i="4"/>
  <c r="R2834" i="4"/>
  <c r="R2962" i="4"/>
  <c r="R3090" i="4"/>
  <c r="R1118" i="4"/>
  <c r="R1266" i="4"/>
  <c r="R1485" i="4"/>
  <c r="R2868" i="4"/>
  <c r="R1024" i="4"/>
  <c r="R1311" i="4"/>
  <c r="R1782" i="4"/>
  <c r="R1384" i="4"/>
  <c r="R1640" i="4"/>
  <c r="R1482" i="4"/>
  <c r="R1876" i="4"/>
  <c r="R1939" i="4"/>
  <c r="R1270" i="4"/>
  <c r="R2484" i="4"/>
  <c r="R2253" i="4"/>
  <c r="R4997" i="4"/>
  <c r="R4741" i="4"/>
  <c r="R4485" i="4"/>
  <c r="R4269" i="4"/>
  <c r="R4184" i="4"/>
  <c r="R4096" i="4"/>
  <c r="R4011" i="4"/>
  <c r="R3897" i="4"/>
  <c r="R3812" i="4"/>
  <c r="R3709" i="4"/>
  <c r="R3667" i="4"/>
  <c r="R3637" i="4"/>
  <c r="R3600" i="4"/>
  <c r="R3563" i="4"/>
  <c r="R3535" i="4"/>
  <c r="R3496" i="4"/>
  <c r="R3467" i="4"/>
  <c r="R3429" i="4"/>
  <c r="R3400" i="4"/>
  <c r="R3389" i="4"/>
  <c r="R3368" i="4"/>
  <c r="R3346" i="4"/>
  <c r="R3325" i="4"/>
  <c r="R3309" i="4"/>
  <c r="R3288" i="4"/>
  <c r="R3272" i="4"/>
  <c r="R3245" i="4"/>
  <c r="R3227" i="4"/>
  <c r="R3215" i="4"/>
  <c r="R3199" i="4"/>
  <c r="R3179" i="4"/>
  <c r="R3171" i="4"/>
  <c r="R3155" i="4"/>
  <c r="R3139" i="4"/>
  <c r="R3127" i="4"/>
  <c r="R3111" i="4"/>
  <c r="R1700" i="4"/>
  <c r="R2837" i="4"/>
  <c r="R2399" i="4"/>
  <c r="R2189" i="4"/>
  <c r="R2125" i="4"/>
  <c r="R4933" i="4"/>
  <c r="R4869" i="4"/>
  <c r="R4677" i="4"/>
  <c r="R4613" i="4"/>
  <c r="R4421" i="4"/>
  <c r="R4312" i="4"/>
  <c r="R4227" i="4"/>
  <c r="R4125" i="4"/>
  <c r="R4040" i="4"/>
  <c r="R3983" i="4"/>
  <c r="R3925" i="4"/>
  <c r="R3840" i="4"/>
  <c r="R3784" i="4"/>
  <c r="R3727" i="4"/>
  <c r="R3695" i="4"/>
  <c r="R3677" i="4"/>
  <c r="R3648" i="4"/>
  <c r="R3629" i="4"/>
  <c r="R3609" i="4"/>
  <c r="R3581" i="4"/>
  <c r="R3572" i="4"/>
  <c r="R3544" i="4"/>
  <c r="R3524" i="4"/>
  <c r="R3507" i="4"/>
  <c r="R3487" i="4"/>
  <c r="R3459" i="4"/>
  <c r="R3449" i="4"/>
  <c r="R3421" i="4"/>
  <c r="R3413" i="4"/>
  <c r="R3394" i="4"/>
  <c r="R3378" i="4"/>
  <c r="R3373" i="4"/>
  <c r="R3357" i="4"/>
  <c r="R3352" i="4"/>
  <c r="R3336" i="4"/>
  <c r="R3320" i="4"/>
  <c r="R3314" i="4"/>
  <c r="R3298" i="4"/>
  <c r="R3293" i="4"/>
  <c r="R3277" i="4"/>
  <c r="R3266" i="4"/>
  <c r="R3256" i="4"/>
  <c r="R3240" i="4"/>
  <c r="R3235" i="4"/>
  <c r="R3223" i="4"/>
  <c r="R3219" i="4"/>
  <c r="R3207" i="4"/>
  <c r="R3203" i="4"/>
  <c r="R3191" i="4"/>
  <c r="R3187" i="4"/>
  <c r="R3175" i="4"/>
  <c r="R3167" i="4"/>
  <c r="R3159" i="4"/>
  <c r="R3147" i="4"/>
  <c r="R3143" i="4"/>
  <c r="R3131" i="4"/>
  <c r="R3119" i="4"/>
  <c r="R3115" i="4"/>
  <c r="R3093" i="4"/>
  <c r="R2655" i="4"/>
  <c r="R2317" i="4"/>
  <c r="R2061" i="4"/>
  <c r="R4805" i="4"/>
  <c r="R4549" i="4"/>
  <c r="R4357" i="4"/>
  <c r="R4153" i="4"/>
  <c r="R4068" i="4"/>
  <c r="R3955" i="4"/>
  <c r="R3869" i="4"/>
  <c r="R3755" i="4"/>
  <c r="R3685" i="4"/>
  <c r="R3657" i="4"/>
  <c r="R3620" i="4"/>
  <c r="R3592" i="4"/>
  <c r="R3552" i="4"/>
  <c r="R3515" i="4"/>
  <c r="R3477" i="4"/>
  <c r="R3439" i="4"/>
  <c r="R3407" i="4"/>
  <c r="R3384" i="4"/>
  <c r="R3362" i="4"/>
  <c r="R3341" i="4"/>
  <c r="R3330" i="4"/>
  <c r="R3304" i="4"/>
  <c r="R3282" i="4"/>
  <c r="R3261" i="4"/>
  <c r="R3250" i="4"/>
  <c r="R3231" i="4"/>
  <c r="R3211" i="4"/>
  <c r="R3195" i="4"/>
  <c r="R3183" i="4"/>
  <c r="R3163" i="4"/>
  <c r="R3151" i="4"/>
  <c r="R3135" i="4"/>
  <c r="R3123" i="4"/>
  <c r="R3107" i="4"/>
  <c r="R1563" i="4"/>
  <c r="R3121" i="4"/>
  <c r="R3137" i="4"/>
  <c r="R3153" i="4"/>
  <c r="R3169" i="4"/>
  <c r="R3185" i="4"/>
  <c r="R3201" i="4"/>
  <c r="R3217" i="4"/>
  <c r="R3233" i="4"/>
  <c r="R3253" i="4"/>
  <c r="R3274" i="4"/>
  <c r="R3296" i="4"/>
  <c r="R3317" i="4"/>
  <c r="R3338" i="4"/>
  <c r="R3360" i="4"/>
  <c r="R3381" i="4"/>
  <c r="R3403" i="4"/>
  <c r="R3435" i="4"/>
  <c r="R3472" i="4"/>
  <c r="R3509" i="4"/>
  <c r="R3549" i="4"/>
  <c r="R3587" i="4"/>
  <c r="R3624" i="4"/>
  <c r="R3663" i="4"/>
  <c r="R3701" i="4"/>
  <c r="R3797" i="4"/>
  <c r="R3912" i="4"/>
  <c r="R4025" i="4"/>
  <c r="R4139" i="4"/>
  <c r="R4291" i="4"/>
  <c r="R4517" i="4"/>
  <c r="R4773" i="4"/>
  <c r="R2029" i="4"/>
  <c r="R2285" i="4"/>
  <c r="R2740" i="4"/>
  <c r="R3106" i="4"/>
  <c r="R3122" i="4"/>
  <c r="R3138" i="4"/>
  <c r="R3154" i="4"/>
  <c r="R3170" i="4"/>
  <c r="R3186" i="4"/>
  <c r="R3202" i="4"/>
  <c r="R3218" i="4"/>
  <c r="R3234" i="4"/>
  <c r="R3254" i="4"/>
  <c r="R3276" i="4"/>
  <c r="R3297" i="4"/>
  <c r="R3318" i="4"/>
  <c r="R3340" i="4"/>
  <c r="R3361" i="4"/>
  <c r="R3382" i="4"/>
  <c r="R3405" i="4"/>
  <c r="R3437" i="4"/>
  <c r="R3475" i="4"/>
  <c r="R3513" i="4"/>
  <c r="R3551" i="4"/>
  <c r="R3588" i="4"/>
  <c r="R3627" i="4"/>
  <c r="R3664" i="4"/>
  <c r="R3705" i="4"/>
  <c r="R3805" i="4"/>
  <c r="R3919" i="4"/>
  <c r="R4032" i="4"/>
  <c r="R4147" i="4"/>
  <c r="R4301" i="4"/>
  <c r="R4533" i="4"/>
  <c r="R4789" i="4"/>
  <c r="R2045" i="4"/>
  <c r="R2301" i="4"/>
  <c r="R2783" i="4"/>
  <c r="R2001" i="4"/>
  <c r="R1985" i="4"/>
  <c r="R1969" i="4"/>
  <c r="R1953" i="4"/>
  <c r="R1937" i="4"/>
  <c r="R1921" i="4"/>
  <c r="R1905" i="4"/>
  <c r="R1889" i="4"/>
  <c r="R1873" i="4"/>
  <c r="R1857" i="4"/>
  <c r="R1841" i="4"/>
  <c r="R1825" i="4"/>
  <c r="R1809" i="4"/>
  <c r="R1793" i="4"/>
  <c r="R1991" i="4"/>
  <c r="R1975" i="4"/>
  <c r="R1959" i="4"/>
  <c r="R1943" i="4"/>
  <c r="R1927" i="4"/>
  <c r="R1911" i="4"/>
  <c r="R1895" i="4"/>
  <c r="R1879" i="4"/>
  <c r="R1863" i="4"/>
  <c r="R1847" i="4"/>
  <c r="R1831" i="4"/>
  <c r="R1815" i="4"/>
  <c r="R1799" i="4"/>
  <c r="R1783" i="4"/>
  <c r="R1767" i="4"/>
  <c r="R1751" i="4"/>
  <c r="R1735" i="4"/>
  <c r="R1719" i="4"/>
  <c r="R1703" i="4"/>
  <c r="R1687" i="4"/>
  <c r="R1671" i="4"/>
  <c r="R1988" i="4"/>
  <c r="R1956" i="4"/>
  <c r="R1924" i="4"/>
  <c r="R1892" i="4"/>
  <c r="R1860" i="4"/>
  <c r="R1828" i="4"/>
  <c r="R1796" i="4"/>
  <c r="R1773" i="4"/>
  <c r="R1752" i="4"/>
  <c r="R1730" i="4"/>
  <c r="R1709" i="4"/>
  <c r="R1688" i="4"/>
  <c r="R1666" i="4"/>
  <c r="R1650" i="4"/>
  <c r="R1634" i="4"/>
  <c r="R1618" i="4"/>
  <c r="R1602" i="4"/>
  <c r="R1586" i="4"/>
  <c r="R1570" i="4"/>
  <c r="R1554" i="4"/>
  <c r="R3109" i="4"/>
  <c r="R3125" i="4"/>
  <c r="R3141" i="4"/>
  <c r="R3157" i="4"/>
  <c r="R3173" i="4"/>
  <c r="R3189" i="4"/>
  <c r="R3205" i="4"/>
  <c r="R3221" i="4"/>
  <c r="R3237" i="4"/>
  <c r="R3258" i="4"/>
  <c r="R3280" i="4"/>
  <c r="R3301" i="4"/>
  <c r="R3322" i="4"/>
  <c r="R3344" i="4"/>
  <c r="R3365" i="4"/>
  <c r="R3386" i="4"/>
  <c r="R3411" i="4"/>
  <c r="R3444" i="4"/>
  <c r="R3481" i="4"/>
  <c r="R3520" i="4"/>
  <c r="R3557" i="4"/>
  <c r="R3595" i="4"/>
  <c r="R3635" i="4"/>
  <c r="R3672" i="4"/>
  <c r="R3716" i="4"/>
  <c r="R3827" i="4"/>
  <c r="R3940" i="4"/>
  <c r="R4053" i="4"/>
  <c r="R4168" i="4"/>
  <c r="R4333" i="4"/>
  <c r="R4581" i="4"/>
  <c r="R4837" i="4"/>
  <c r="R2093" i="4"/>
  <c r="R2356" i="4"/>
  <c r="R2965" i="4"/>
  <c r="R3110" i="4"/>
  <c r="R3126" i="4"/>
  <c r="R3142" i="4"/>
  <c r="R3158" i="4"/>
  <c r="R3174" i="4"/>
  <c r="R3190" i="4"/>
  <c r="R3206" i="4"/>
  <c r="R3222" i="4"/>
  <c r="R3238" i="4"/>
  <c r="R3260" i="4"/>
  <c r="R3281" i="4"/>
  <c r="R3302" i="4"/>
  <c r="R3324" i="4"/>
  <c r="R3345" i="4"/>
  <c r="R3366" i="4"/>
  <c r="R3388" i="4"/>
  <c r="R3412" i="4"/>
  <c r="R3445" i="4"/>
  <c r="R3485" i="4"/>
  <c r="R3523" i="4"/>
  <c r="R3560" i="4"/>
  <c r="R3599" i="4"/>
  <c r="R3636" i="4"/>
  <c r="R3673" i="4"/>
  <c r="R3720" i="4"/>
  <c r="R3833" i="4"/>
  <c r="R3947" i="4"/>
  <c r="R4061" i="4"/>
  <c r="R4175" i="4"/>
  <c r="R4344" i="4"/>
  <c r="R4597" i="4"/>
  <c r="R4853" i="4"/>
  <c r="R2109" i="4"/>
  <c r="R2377" i="4"/>
  <c r="R3029" i="4"/>
  <c r="R1997" i="4"/>
  <c r="R1981" i="4"/>
  <c r="R1965" i="4"/>
  <c r="R1949" i="4"/>
  <c r="R1933" i="4"/>
  <c r="R1917" i="4"/>
  <c r="R1901" i="4"/>
  <c r="R1885" i="4"/>
  <c r="R1869" i="4"/>
  <c r="R1853" i="4"/>
  <c r="R1837" i="4"/>
  <c r="R1821" i="4"/>
  <c r="R1805" i="4"/>
  <c r="R2003" i="4"/>
  <c r="R1987" i="4"/>
  <c r="R3117" i="4"/>
  <c r="R3133" i="4"/>
  <c r="R3149" i="4"/>
  <c r="R3165" i="4"/>
  <c r="R3181" i="4"/>
  <c r="R3197" i="4"/>
  <c r="R3213" i="4"/>
  <c r="R3229" i="4"/>
  <c r="R3248" i="4"/>
  <c r="R3269" i="4"/>
  <c r="R3290" i="4"/>
  <c r="R3312" i="4"/>
  <c r="R3333" i="4"/>
  <c r="R3354" i="4"/>
  <c r="R3376" i="4"/>
  <c r="R3397" i="4"/>
  <c r="R3424" i="4"/>
  <c r="R3464" i="4"/>
  <c r="R3501" i="4"/>
  <c r="R3539" i="4"/>
  <c r="R3577" i="4"/>
  <c r="R3615" i="4"/>
  <c r="R3652" i="4"/>
  <c r="R3691" i="4"/>
  <c r="R3769" i="4"/>
  <c r="R3883" i="4"/>
  <c r="R3997" i="4"/>
  <c r="R4111" i="4"/>
  <c r="R4248" i="4"/>
  <c r="R4453" i="4"/>
  <c r="R4709" i="4"/>
  <c r="R4965" i="4"/>
  <c r="R2221" i="4"/>
  <c r="R2569" i="4"/>
  <c r="R1441" i="4"/>
  <c r="R3118" i="4"/>
  <c r="R3134" i="4"/>
  <c r="R3150" i="4"/>
  <c r="R3166" i="4"/>
  <c r="R3182" i="4"/>
  <c r="R3198" i="4"/>
  <c r="R3214" i="4"/>
  <c r="R3230" i="4"/>
  <c r="R3249" i="4"/>
  <c r="R3270" i="4"/>
  <c r="R3292" i="4"/>
  <c r="R3313" i="4"/>
  <c r="R3334" i="4"/>
  <c r="R3356" i="4"/>
  <c r="R3377" i="4"/>
  <c r="R3398" i="4"/>
  <c r="R3428" i="4"/>
  <c r="R3465" i="4"/>
  <c r="R3503" i="4"/>
  <c r="R3541" i="4"/>
  <c r="R3579" i="4"/>
  <c r="R3616" i="4"/>
  <c r="R3656" i="4"/>
  <c r="R3693" i="4"/>
  <c r="R3776" i="4"/>
  <c r="R3891" i="4"/>
  <c r="R4004" i="4"/>
  <c r="R4117" i="4"/>
  <c r="R4259" i="4"/>
  <c r="R4469" i="4"/>
  <c r="R4725" i="4"/>
  <c r="R4981" i="4"/>
  <c r="R2237" i="4"/>
  <c r="R2612" i="4"/>
  <c r="R2005" i="4"/>
  <c r="R1989" i="4"/>
  <c r="R1973" i="4"/>
  <c r="R1957" i="4"/>
  <c r="R1941" i="4"/>
  <c r="R1925" i="4"/>
  <c r="R1909" i="4"/>
  <c r="R1893" i="4"/>
  <c r="R1877" i="4"/>
  <c r="R1861" i="4"/>
  <c r="R1845" i="4"/>
  <c r="R1829" i="4"/>
  <c r="R1813" i="4"/>
  <c r="R1797" i="4"/>
  <c r="R1995" i="4"/>
  <c r="R1979" i="4"/>
  <c r="R1963" i="4"/>
  <c r="R3113" i="4"/>
  <c r="R3177" i="4"/>
  <c r="R3242" i="4"/>
  <c r="R3328" i="4"/>
  <c r="R3417" i="4"/>
  <c r="R3567" i="4"/>
  <c r="R3741" i="4"/>
  <c r="R4205" i="4"/>
  <c r="R2157" i="4"/>
  <c r="R3130" i="4"/>
  <c r="R3194" i="4"/>
  <c r="R3265" i="4"/>
  <c r="R3350" i="4"/>
  <c r="R3456" i="4"/>
  <c r="R3608" i="4"/>
  <c r="R3861" i="4"/>
  <c r="R4405" i="4"/>
  <c r="R2463" i="4"/>
  <c r="R1961" i="4"/>
  <c r="R1897" i="4"/>
  <c r="R1833" i="4"/>
  <c r="R1983" i="4"/>
  <c r="R1951" i="4"/>
  <c r="R1931" i="4"/>
  <c r="R1907" i="4"/>
  <c r="R1887" i="4"/>
  <c r="R1867" i="4"/>
  <c r="R1843" i="4"/>
  <c r="R1823" i="4"/>
  <c r="R1803" i="4"/>
  <c r="R1779" i="4"/>
  <c r="R1759" i="4"/>
  <c r="R1739" i="4"/>
  <c r="R1715" i="4"/>
  <c r="R1695" i="4"/>
  <c r="R1675" i="4"/>
  <c r="R1980" i="4"/>
  <c r="R1940" i="4"/>
  <c r="R1900" i="4"/>
  <c r="R1852" i="4"/>
  <c r="R1812" i="4"/>
  <c r="R1778" i="4"/>
  <c r="R1746" i="4"/>
  <c r="R1720" i="4"/>
  <c r="R1693" i="4"/>
  <c r="R1662" i="4"/>
  <c r="R1642" i="4"/>
  <c r="R1622" i="4"/>
  <c r="R1598" i="4"/>
  <c r="R1578" i="4"/>
  <c r="R1558" i="4"/>
  <c r="R1538" i="4"/>
  <c r="R1522" i="4"/>
  <c r="R1506" i="4"/>
  <c r="R1490" i="4"/>
  <c r="R1474" i="4"/>
  <c r="R1458" i="4"/>
  <c r="R1984" i="4"/>
  <c r="R1952" i="4"/>
  <c r="R1920" i="4"/>
  <c r="R1888" i="4"/>
  <c r="R1856" i="4"/>
  <c r="R1824" i="4"/>
  <c r="R1792" i="4"/>
  <c r="R1770" i="4"/>
  <c r="R1749" i="4"/>
  <c r="R1728" i="4"/>
  <c r="R1706" i="4"/>
  <c r="R1685" i="4"/>
  <c r="R1664" i="4"/>
  <c r="R1648" i="4"/>
  <c r="R1632" i="4"/>
  <c r="R1616" i="4"/>
  <c r="R1600" i="4"/>
  <c r="R1584" i="4"/>
  <c r="R1568" i="4"/>
  <c r="R1552" i="4"/>
  <c r="R1536" i="4"/>
  <c r="R1520" i="4"/>
  <c r="R1504" i="4"/>
  <c r="R1488" i="4"/>
  <c r="R1472" i="4"/>
  <c r="R1456" i="4"/>
  <c r="R1440" i="4"/>
  <c r="R1424" i="4"/>
  <c r="R1408" i="4"/>
  <c r="R1392" i="4"/>
  <c r="R1376" i="4"/>
  <c r="R1360" i="4"/>
  <c r="R1344" i="4"/>
  <c r="R1328" i="4"/>
  <c r="R1312" i="4"/>
  <c r="R1296" i="4"/>
  <c r="R1280" i="4"/>
  <c r="R1264" i="4"/>
  <c r="R1248" i="4"/>
  <c r="R1232" i="4"/>
  <c r="R1216" i="4"/>
  <c r="R1200" i="4"/>
  <c r="R2002" i="4"/>
  <c r="R1938" i="4"/>
  <c r="R1874" i="4"/>
  <c r="R1810" i="4"/>
  <c r="R1761" i="4"/>
  <c r="R1718" i="4"/>
  <c r="R1676" i="4"/>
  <c r="R1641" i="4"/>
  <c r="R1609" i="4"/>
  <c r="R1577" i="4"/>
  <c r="R1545" i="4"/>
  <c r="R1513" i="4"/>
  <c r="R1481" i="4"/>
  <c r="R1450" i="4"/>
  <c r="R1429" i="4"/>
  <c r="R1407" i="4"/>
  <c r="R1386" i="4"/>
  <c r="R1365" i="4"/>
  <c r="R1343" i="4"/>
  <c r="R1322" i="4"/>
  <c r="R1301" i="4"/>
  <c r="R1279" i="4"/>
  <c r="R1258" i="4"/>
  <c r="R1237" i="4"/>
  <c r="R1215" i="4"/>
  <c r="R1194" i="4"/>
  <c r="R1176" i="4"/>
  <c r="R1160" i="4"/>
  <c r="R1144" i="4"/>
  <c r="R1128" i="4"/>
  <c r="R1112" i="4"/>
  <c r="R1096" i="4"/>
  <c r="R1080" i="4"/>
  <c r="R1064" i="4"/>
  <c r="R1048" i="4"/>
  <c r="R1032" i="4"/>
  <c r="R1016" i="4"/>
  <c r="R3100" i="4"/>
  <c r="R3084" i="4"/>
  <c r="R3068" i="4"/>
  <c r="R3052" i="4"/>
  <c r="R3036" i="4"/>
  <c r="R3020" i="4"/>
  <c r="R3004" i="4"/>
  <c r="R2988" i="4"/>
  <c r="R2972" i="4"/>
  <c r="R2956" i="4"/>
  <c r="R2940" i="4"/>
  <c r="R2924" i="4"/>
  <c r="R2908" i="4"/>
  <c r="R2892" i="4"/>
  <c r="R2876" i="4"/>
  <c r="R2860" i="4"/>
  <c r="R2844" i="4"/>
  <c r="R2828" i="4"/>
  <c r="R2812" i="4"/>
  <c r="R1978" i="4"/>
  <c r="R1914" i="4"/>
  <c r="R1850" i="4"/>
  <c r="R1788" i="4"/>
  <c r="R1745" i="4"/>
  <c r="R1702" i="4"/>
  <c r="R1661" i="4"/>
  <c r="R1629" i="4"/>
  <c r="R1597" i="4"/>
  <c r="R1565" i="4"/>
  <c r="R1533" i="4"/>
  <c r="R1501" i="4"/>
  <c r="R1469" i="4"/>
  <c r="R1442" i="4"/>
  <c r="R1421" i="4"/>
  <c r="R1399" i="4"/>
  <c r="R1378" i="4"/>
  <c r="R1357" i="4"/>
  <c r="R1335" i="4"/>
  <c r="R1314" i="4"/>
  <c r="R1293" i="4"/>
  <c r="R1271" i="4"/>
  <c r="R1250" i="4"/>
  <c r="R1229" i="4"/>
  <c r="R1207" i="4"/>
  <c r="R1186" i="4"/>
  <c r="R1170" i="4"/>
  <c r="R1154" i="4"/>
  <c r="R1138" i="4"/>
  <c r="R1122" i="4"/>
  <c r="R1106" i="4"/>
  <c r="R1090" i="4"/>
  <c r="R1074" i="4"/>
  <c r="R1058" i="4"/>
  <c r="R1042" i="4"/>
  <c r="R1026" i="4"/>
  <c r="R1010" i="4"/>
  <c r="R3094" i="4"/>
  <c r="R3078" i="4"/>
  <c r="R3062" i="4"/>
  <c r="R3046" i="4"/>
  <c r="R3030" i="4"/>
  <c r="R3014" i="4"/>
  <c r="R2998" i="4"/>
  <c r="R2982" i="4"/>
  <c r="R2966" i="4"/>
  <c r="R2950" i="4"/>
  <c r="R2934" i="4"/>
  <c r="R2918" i="4"/>
  <c r="R2902" i="4"/>
  <c r="R2886" i="4"/>
  <c r="R2870" i="4"/>
  <c r="R2854" i="4"/>
  <c r="R2838" i="4"/>
  <c r="R2822" i="4"/>
  <c r="R2806" i="4"/>
  <c r="R2790" i="4"/>
  <c r="R2774" i="4"/>
  <c r="R2758" i="4"/>
  <c r="R2742" i="4"/>
  <c r="R2726" i="4"/>
  <c r="R2710" i="4"/>
  <c r="R2694" i="4"/>
  <c r="R2678" i="4"/>
  <c r="R2662" i="4"/>
  <c r="R2646" i="4"/>
  <c r="R2630" i="4"/>
  <c r="R2614" i="4"/>
  <c r="R2598" i="4"/>
  <c r="R2582" i="4"/>
  <c r="R2566" i="4"/>
  <c r="R2550" i="4"/>
  <c r="R2534" i="4"/>
  <c r="R2518" i="4"/>
  <c r="R2502" i="4"/>
  <c r="R2486" i="4"/>
  <c r="R2470" i="4"/>
  <c r="R2454" i="4"/>
  <c r="R2438" i="4"/>
  <c r="R2422" i="4"/>
  <c r="R2406" i="4"/>
  <c r="R2390" i="4"/>
  <c r="R2374" i="4"/>
  <c r="R2358" i="4"/>
  <c r="R2342" i="4"/>
  <c r="R1998" i="4"/>
  <c r="R1870" i="4"/>
  <c r="R1758" i="4"/>
  <c r="R1673" i="4"/>
  <c r="R1607" i="4"/>
  <c r="R1543" i="4"/>
  <c r="R1479" i="4"/>
  <c r="R1427" i="4"/>
  <c r="R1385" i="4"/>
  <c r="R1342" i="4"/>
  <c r="R1299" i="4"/>
  <c r="R1257" i="4"/>
  <c r="R1214" i="4"/>
  <c r="R1175" i="4"/>
  <c r="R1143" i="4"/>
  <c r="R1111" i="4"/>
  <c r="R1079" i="4"/>
  <c r="R1047" i="4"/>
  <c r="R1015" i="4"/>
  <c r="R3083" i="4"/>
  <c r="R3051" i="4"/>
  <c r="R3019" i="4"/>
  <c r="R2987" i="4"/>
  <c r="R2955" i="4"/>
  <c r="R2923" i="4"/>
  <c r="R2891" i="4"/>
  <c r="R2859" i="4"/>
  <c r="R2827" i="4"/>
  <c r="R2797" i="4"/>
  <c r="R2776" i="4"/>
  <c r="R2755" i="4"/>
  <c r="R2733" i="4"/>
  <c r="R2712" i="4"/>
  <c r="R2691" i="4"/>
  <c r="R2669" i="4"/>
  <c r="R2648" i="4"/>
  <c r="R2627" i="4"/>
  <c r="R2605" i="4"/>
  <c r="R2584" i="4"/>
  <c r="R2563" i="4"/>
  <c r="R2541" i="4"/>
  <c r="R2520" i="4"/>
  <c r="R2499" i="4"/>
  <c r="R2477" i="4"/>
  <c r="R2456" i="4"/>
  <c r="R2435" i="4"/>
  <c r="R2413" i="4"/>
  <c r="R2392" i="4"/>
  <c r="R2371" i="4"/>
  <c r="R2349" i="4"/>
  <c r="R2328" i="4"/>
  <c r="R2312" i="4"/>
  <c r="R2296" i="4"/>
  <c r="R2280" i="4"/>
  <c r="R2264" i="4"/>
  <c r="R2248" i="4"/>
  <c r="R2232" i="4"/>
  <c r="R2216" i="4"/>
  <c r="R2200" i="4"/>
  <c r="R2184" i="4"/>
  <c r="R2168" i="4"/>
  <c r="R2152" i="4"/>
  <c r="R2136" i="4"/>
  <c r="R2120" i="4"/>
  <c r="R2104" i="4"/>
  <c r="R2088" i="4"/>
  <c r="R2072" i="4"/>
  <c r="R2056" i="4"/>
  <c r="R2040" i="4"/>
  <c r="R2024" i="4"/>
  <c r="R2008" i="4"/>
  <c r="R4992" i="4"/>
  <c r="R4976" i="4"/>
  <c r="R4960" i="4"/>
  <c r="R4944" i="4"/>
  <c r="R4928" i="4"/>
  <c r="R4912" i="4"/>
  <c r="R4896" i="4"/>
  <c r="R4880" i="4"/>
  <c r="R4864" i="4"/>
  <c r="R4848" i="4"/>
  <c r="R4832" i="4"/>
  <c r="R4816" i="4"/>
  <c r="R4800" i="4"/>
  <c r="R4784" i="4"/>
  <c r="R4768" i="4"/>
  <c r="R4752" i="4"/>
  <c r="R4736" i="4"/>
  <c r="R4720" i="4"/>
  <c r="R4704" i="4"/>
  <c r="R4688" i="4"/>
  <c r="R4672" i="4"/>
  <c r="R4656" i="4"/>
  <c r="R4640" i="4"/>
  <c r="R4624" i="4"/>
  <c r="R4608" i="4"/>
  <c r="R4592" i="4"/>
  <c r="R4576" i="4"/>
  <c r="R4560" i="4"/>
  <c r="R4544" i="4"/>
  <c r="R4528" i="4"/>
  <c r="R4512" i="4"/>
  <c r="R4496" i="4"/>
  <c r="R4480" i="4"/>
  <c r="R4464" i="4"/>
  <c r="R4448" i="4"/>
  <c r="R4432" i="4"/>
  <c r="R4416" i="4"/>
  <c r="R4400" i="4"/>
  <c r="R4384" i="4"/>
  <c r="R4368" i="4"/>
  <c r="R4352" i="4"/>
  <c r="R1886" i="4"/>
  <c r="R1769" i="4"/>
  <c r="R1684" i="4"/>
  <c r="R1615" i="4"/>
  <c r="R1551" i="4"/>
  <c r="R1487" i="4"/>
  <c r="R1433" i="4"/>
  <c r="R1390" i="4"/>
  <c r="R1347" i="4"/>
  <c r="R1305" i="4"/>
  <c r="R1262" i="4"/>
  <c r="R1219" i="4"/>
  <c r="R1179" i="4"/>
  <c r="R1147" i="4"/>
  <c r="R1115" i="4"/>
  <c r="R1083" i="4"/>
  <c r="R3129" i="4"/>
  <c r="R3193" i="4"/>
  <c r="R3264" i="4"/>
  <c r="R3349" i="4"/>
  <c r="R3453" i="4"/>
  <c r="R3605" i="4"/>
  <c r="R3855" i="4"/>
  <c r="R4389" i="4"/>
  <c r="R2441" i="4"/>
  <c r="R3146" i="4"/>
  <c r="R3210" i="4"/>
  <c r="R3286" i="4"/>
  <c r="R3372" i="4"/>
  <c r="R3493" i="4"/>
  <c r="R3645" i="4"/>
  <c r="R3976" i="4"/>
  <c r="R4661" i="4"/>
  <c r="R1185" i="4"/>
  <c r="R1945" i="4"/>
  <c r="R1881" i="4"/>
  <c r="R1817" i="4"/>
  <c r="R1971" i="4"/>
  <c r="R1947" i="4"/>
  <c r="R1923" i="4"/>
  <c r="R1903" i="4"/>
  <c r="R1883" i="4"/>
  <c r="R1859" i="4"/>
  <c r="R1839" i="4"/>
  <c r="R1819" i="4"/>
  <c r="R1795" i="4"/>
  <c r="R1775" i="4"/>
  <c r="R1755" i="4"/>
  <c r="R1731" i="4"/>
  <c r="R1711" i="4"/>
  <c r="R1691" i="4"/>
  <c r="R1667" i="4"/>
  <c r="R1972" i="4"/>
  <c r="R1932" i="4"/>
  <c r="R1884" i="4"/>
  <c r="R1844" i="4"/>
  <c r="R1804" i="4"/>
  <c r="R1768" i="4"/>
  <c r="R1741" i="4"/>
  <c r="R1714" i="4"/>
  <c r="R1682" i="4"/>
  <c r="R1658" i="4"/>
  <c r="R1638" i="4"/>
  <c r="R1614" i="4"/>
  <c r="R1594" i="4"/>
  <c r="R1574" i="4"/>
  <c r="R1550" i="4"/>
  <c r="R1534" i="4"/>
  <c r="R1518" i="4"/>
  <c r="R1502" i="4"/>
  <c r="R1486" i="4"/>
  <c r="R1470" i="4"/>
  <c r="R1454" i="4"/>
  <c r="R1976" i="4"/>
  <c r="R1944" i="4"/>
  <c r="R1912" i="4"/>
  <c r="R1880" i="4"/>
  <c r="R1848" i="4"/>
  <c r="R1816" i="4"/>
  <c r="R1786" i="4"/>
  <c r="R1765" i="4"/>
  <c r="R1744" i="4"/>
  <c r="R1722" i="4"/>
  <c r="R1701" i="4"/>
  <c r="R1680" i="4"/>
  <c r="R1660" i="4"/>
  <c r="R1644" i="4"/>
  <c r="R1628" i="4"/>
  <c r="R1612" i="4"/>
  <c r="R1596" i="4"/>
  <c r="R1580" i="4"/>
  <c r="R1564" i="4"/>
  <c r="R1548" i="4"/>
  <c r="R1532" i="4"/>
  <c r="R1516" i="4"/>
  <c r="R1500" i="4"/>
  <c r="R1484" i="4"/>
  <c r="R1468" i="4"/>
  <c r="R1452" i="4"/>
  <c r="R1436" i="4"/>
  <c r="R1420" i="4"/>
  <c r="R1404" i="4"/>
  <c r="R1388" i="4"/>
  <c r="R1372" i="4"/>
  <c r="R1356" i="4"/>
  <c r="R1340" i="4"/>
  <c r="R1324" i="4"/>
  <c r="R1308" i="4"/>
  <c r="R1292" i="4"/>
  <c r="R1276" i="4"/>
  <c r="R1260" i="4"/>
  <c r="R1244" i="4"/>
  <c r="R1228" i="4"/>
  <c r="R1212" i="4"/>
  <c r="R1196" i="4"/>
  <c r="R1986" i="4"/>
  <c r="R1922" i="4"/>
  <c r="R1858" i="4"/>
  <c r="R1794" i="4"/>
  <c r="R1750" i="4"/>
  <c r="R1708" i="4"/>
  <c r="R1665" i="4"/>
  <c r="R1633" i="4"/>
  <c r="R1601" i="4"/>
  <c r="R1569" i="4"/>
  <c r="R1537" i="4"/>
  <c r="R1505" i="4"/>
  <c r="R1473" i="4"/>
  <c r="R1445" i="4"/>
  <c r="R1423" i="4"/>
  <c r="R1402" i="4"/>
  <c r="R1381" i="4"/>
  <c r="R1359" i="4"/>
  <c r="R1338" i="4"/>
  <c r="R1317" i="4"/>
  <c r="R1295" i="4"/>
  <c r="R1274" i="4"/>
  <c r="R1253" i="4"/>
  <c r="R1231" i="4"/>
  <c r="R1210" i="4"/>
  <c r="R1189" i="4"/>
  <c r="R1172" i="4"/>
  <c r="R1156" i="4"/>
  <c r="R1140" i="4"/>
  <c r="R1124" i="4"/>
  <c r="R1108" i="4"/>
  <c r="R1092" i="4"/>
  <c r="R1076" i="4"/>
  <c r="R1060" i="4"/>
  <c r="R1044" i="4"/>
  <c r="R1028" i="4"/>
  <c r="R1012" i="4"/>
  <c r="R3096" i="4"/>
  <c r="R3080" i="4"/>
  <c r="R3064" i="4"/>
  <c r="R3048" i="4"/>
  <c r="R3032" i="4"/>
  <c r="R3016" i="4"/>
  <c r="R3000" i="4"/>
  <c r="R2984" i="4"/>
  <c r="R2968" i="4"/>
  <c r="R2952" i="4"/>
  <c r="R2936" i="4"/>
  <c r="R2920" i="4"/>
  <c r="R2904" i="4"/>
  <c r="R2888" i="4"/>
  <c r="R2872" i="4"/>
  <c r="R2856" i="4"/>
  <c r="R2840" i="4"/>
  <c r="R2824" i="4"/>
  <c r="R2808" i="4"/>
  <c r="R1962" i="4"/>
  <c r="R1898" i="4"/>
  <c r="R1834" i="4"/>
  <c r="R1777" i="4"/>
  <c r="R1734" i="4"/>
  <c r="R1692" i="4"/>
  <c r="R1653" i="4"/>
  <c r="R1621" i="4"/>
  <c r="R1589" i="4"/>
  <c r="R1557" i="4"/>
  <c r="R1525" i="4"/>
  <c r="R1493" i="4"/>
  <c r="R1461" i="4"/>
  <c r="R1437" i="4"/>
  <c r="R1415" i="4"/>
  <c r="R3161" i="4"/>
  <c r="R3225" i="4"/>
  <c r="R3306" i="4"/>
  <c r="R3392" i="4"/>
  <c r="R3529" i="4"/>
  <c r="R3680" i="4"/>
  <c r="R4083" i="4"/>
  <c r="R4901" i="4"/>
  <c r="R3114" i="4"/>
  <c r="R3178" i="4"/>
  <c r="R3244" i="4"/>
  <c r="R3329" i="4"/>
  <c r="R3419" i="4"/>
  <c r="R3571" i="4"/>
  <c r="R3748" i="4"/>
  <c r="R4216" i="4"/>
  <c r="R2173" i="4"/>
  <c r="R1977" i="4"/>
  <c r="R1913" i="4"/>
  <c r="R1849" i="4"/>
  <c r="R1999" i="4"/>
  <c r="R1955" i="4"/>
  <c r="R1935" i="4"/>
  <c r="R1915" i="4"/>
  <c r="R1891" i="4"/>
  <c r="R1871" i="4"/>
  <c r="R1851" i="4"/>
  <c r="R1827" i="4"/>
  <c r="R1807" i="4"/>
  <c r="R1787" i="4"/>
  <c r="R1763" i="4"/>
  <c r="R1743" i="4"/>
  <c r="R1723" i="4"/>
  <c r="R1699" i="4"/>
  <c r="R1679" i="4"/>
  <c r="R1996" i="4"/>
  <c r="R1948" i="4"/>
  <c r="R1908" i="4"/>
  <c r="R1868" i="4"/>
  <c r="R1820" i="4"/>
  <c r="R1784" i="4"/>
  <c r="R1757" i="4"/>
  <c r="R1725" i="4"/>
  <c r="R1698" i="4"/>
  <c r="R1672" i="4"/>
  <c r="R1646" i="4"/>
  <c r="R1626" i="4"/>
  <c r="R1606" i="4"/>
  <c r="R1582" i="4"/>
  <c r="R1562" i="4"/>
  <c r="R1542" i="4"/>
  <c r="R1526" i="4"/>
  <c r="R1510" i="4"/>
  <c r="R1494" i="4"/>
  <c r="R1478" i="4"/>
  <c r="R1462" i="4"/>
  <c r="R1992" i="4"/>
  <c r="R1960" i="4"/>
  <c r="R1928" i="4"/>
  <c r="R1896" i="4"/>
  <c r="R1864" i="4"/>
  <c r="R1832" i="4"/>
  <c r="R1800" i="4"/>
  <c r="R1776" i="4"/>
  <c r="R1754" i="4"/>
  <c r="R1733" i="4"/>
  <c r="R1712" i="4"/>
  <c r="R1690" i="4"/>
  <c r="R1669" i="4"/>
  <c r="R1652" i="4"/>
  <c r="R1636" i="4"/>
  <c r="R1620" i="4"/>
  <c r="R1604" i="4"/>
  <c r="R1588" i="4"/>
  <c r="R1572" i="4"/>
  <c r="R1556" i="4"/>
  <c r="R1540" i="4"/>
  <c r="R1524" i="4"/>
  <c r="R1508" i="4"/>
  <c r="R1492" i="4"/>
  <c r="R1476" i="4"/>
  <c r="R1460" i="4"/>
  <c r="R1444" i="4"/>
  <c r="R1428" i="4"/>
  <c r="R1412" i="4"/>
  <c r="R1396" i="4"/>
  <c r="R1380" i="4"/>
  <c r="R1364" i="4"/>
  <c r="R1348" i="4"/>
  <c r="R1332" i="4"/>
  <c r="R1316" i="4"/>
  <c r="R1300" i="4"/>
  <c r="R1284" i="4"/>
  <c r="R1268" i="4"/>
  <c r="R1252" i="4"/>
  <c r="R1236" i="4"/>
  <c r="R1220" i="4"/>
  <c r="R1204" i="4"/>
  <c r="R1188" i="4"/>
  <c r="R1954" i="4"/>
  <c r="R1890" i="4"/>
  <c r="R1826" i="4"/>
  <c r="R1772" i="4"/>
  <c r="R1729" i="4"/>
  <c r="R1686" i="4"/>
  <c r="R1649" i="4"/>
  <c r="R1617" i="4"/>
  <c r="R1585" i="4"/>
  <c r="R1553" i="4"/>
  <c r="R1521" i="4"/>
  <c r="R1489" i="4"/>
  <c r="R1457" i="4"/>
  <c r="R1434" i="4"/>
  <c r="R1413" i="4"/>
  <c r="R1391" i="4"/>
  <c r="R1370" i="4"/>
  <c r="R1349" i="4"/>
  <c r="R1327" i="4"/>
  <c r="R1306" i="4"/>
  <c r="R1285" i="4"/>
  <c r="R1263" i="4"/>
  <c r="R1242" i="4"/>
  <c r="R1221" i="4"/>
  <c r="R1199" i="4"/>
  <c r="R1180" i="4"/>
  <c r="R1164" i="4"/>
  <c r="R1148" i="4"/>
  <c r="R1132" i="4"/>
  <c r="R1116" i="4"/>
  <c r="R1100" i="4"/>
  <c r="R1084" i="4"/>
  <c r="R1068" i="4"/>
  <c r="R1052" i="4"/>
  <c r="R1036" i="4"/>
  <c r="R1020" i="4"/>
  <c r="R3104" i="4"/>
  <c r="R3088" i="4"/>
  <c r="R3072" i="4"/>
  <c r="R3056" i="4"/>
  <c r="R3040" i="4"/>
  <c r="R3024" i="4"/>
  <c r="R3008" i="4"/>
  <c r="R2992" i="4"/>
  <c r="R2976" i="4"/>
  <c r="R2960" i="4"/>
  <c r="R2944" i="4"/>
  <c r="R2928" i="4"/>
  <c r="R2912" i="4"/>
  <c r="R2896" i="4"/>
  <c r="R2880" i="4"/>
  <c r="R2864" i="4"/>
  <c r="R2848" i="4"/>
  <c r="R2832" i="4"/>
  <c r="R2816" i="4"/>
  <c r="R1994" i="4"/>
  <c r="R1930" i="4"/>
  <c r="R1866" i="4"/>
  <c r="R1802" i="4"/>
  <c r="R1756" i="4"/>
  <c r="R1713" i="4"/>
  <c r="R1670" i="4"/>
  <c r="R1637" i="4"/>
  <c r="R1605" i="4"/>
  <c r="R1573" i="4"/>
  <c r="R1541" i="4"/>
  <c r="R1509" i="4"/>
  <c r="R1477" i="4"/>
  <c r="R1447" i="4"/>
  <c r="R1426" i="4"/>
  <c r="R1405" i="4"/>
  <c r="R1383" i="4"/>
  <c r="R1362" i="4"/>
  <c r="R1341" i="4"/>
  <c r="R1319" i="4"/>
  <c r="R1298" i="4"/>
  <c r="R1277" i="4"/>
  <c r="R1255" i="4"/>
  <c r="R1234" i="4"/>
  <c r="R1213" i="4"/>
  <c r="R1191" i="4"/>
  <c r="R1174" i="4"/>
  <c r="R1158" i="4"/>
  <c r="R1142" i="4"/>
  <c r="R1126" i="4"/>
  <c r="R1110" i="4"/>
  <c r="R1094" i="4"/>
  <c r="R1078" i="4"/>
  <c r="R1062" i="4"/>
  <c r="R1046" i="4"/>
  <c r="R1030" i="4"/>
  <c r="R1014" i="4"/>
  <c r="R3098" i="4"/>
  <c r="R3082" i="4"/>
  <c r="R3066" i="4"/>
  <c r="R3050" i="4"/>
  <c r="R3034" i="4"/>
  <c r="R3018" i="4"/>
  <c r="R3002" i="4"/>
  <c r="R2986" i="4"/>
  <c r="R2970" i="4"/>
  <c r="R2954" i="4"/>
  <c r="R2938" i="4"/>
  <c r="R2922" i="4"/>
  <c r="R2906" i="4"/>
  <c r="R2890" i="4"/>
  <c r="R2874" i="4"/>
  <c r="R2858" i="4"/>
  <c r="R2842" i="4"/>
  <c r="R2826" i="4"/>
  <c r="R2810" i="4"/>
  <c r="R2794" i="4"/>
  <c r="R2778" i="4"/>
  <c r="R2762" i="4"/>
  <c r="R2746" i="4"/>
  <c r="R2730" i="4"/>
  <c r="R2714" i="4"/>
  <c r="R2698" i="4"/>
  <c r="R2682" i="4"/>
  <c r="R2666" i="4"/>
  <c r="R2650" i="4"/>
  <c r="R2634" i="4"/>
  <c r="R2618" i="4"/>
  <c r="R2602" i="4"/>
  <c r="R2586" i="4"/>
  <c r="R2570" i="4"/>
  <c r="R2554" i="4"/>
  <c r="R2538" i="4"/>
  <c r="R2522" i="4"/>
  <c r="R2506" i="4"/>
  <c r="R2490" i="4"/>
  <c r="R2474" i="4"/>
  <c r="R2458" i="4"/>
  <c r="R2442" i="4"/>
  <c r="R2426" i="4"/>
  <c r="R2410" i="4"/>
  <c r="R2394" i="4"/>
  <c r="R2378" i="4"/>
  <c r="R2362" i="4"/>
  <c r="R2346" i="4"/>
  <c r="R2330" i="4"/>
  <c r="R1902" i="4"/>
  <c r="R1780" i="4"/>
  <c r="R1694" i="4"/>
  <c r="R1623" i="4"/>
  <c r="R1559" i="4"/>
  <c r="R1495" i="4"/>
  <c r="R1438" i="4"/>
  <c r="R1395" i="4"/>
  <c r="R1353" i="4"/>
  <c r="R1310" i="4"/>
  <c r="R1267" i="4"/>
  <c r="R1225" i="4"/>
  <c r="R1183" i="4"/>
  <c r="R1151" i="4"/>
  <c r="R1119" i="4"/>
  <c r="R1087" i="4"/>
  <c r="R1055" i="4"/>
  <c r="R1023" i="4"/>
  <c r="R3091" i="4"/>
  <c r="R3059" i="4"/>
  <c r="R3027" i="4"/>
  <c r="R3145" i="4"/>
  <c r="R3492" i="4"/>
  <c r="R1121" i="4"/>
  <c r="R3393" i="4"/>
  <c r="R4917" i="4"/>
  <c r="R1801" i="4"/>
  <c r="R1899" i="4"/>
  <c r="R1811" i="4"/>
  <c r="R1727" i="4"/>
  <c r="R1964" i="4"/>
  <c r="R1789" i="4"/>
  <c r="R1677" i="4"/>
  <c r="R1590" i="4"/>
  <c r="R1514" i="4"/>
  <c r="R2000" i="4"/>
  <c r="R1872" i="4"/>
  <c r="R1760" i="4"/>
  <c r="R1674" i="4"/>
  <c r="R1608" i="4"/>
  <c r="R1544" i="4"/>
  <c r="R1480" i="4"/>
  <c r="R1416" i="4"/>
  <c r="R1352" i="4"/>
  <c r="R1288" i="4"/>
  <c r="R1224" i="4"/>
  <c r="R1906" i="4"/>
  <c r="R1697" i="4"/>
  <c r="R1561" i="4"/>
  <c r="R1439" i="4"/>
  <c r="R1354" i="4"/>
  <c r="R1269" i="4"/>
  <c r="R1184" i="4"/>
  <c r="R1120" i="4"/>
  <c r="R1056" i="4"/>
  <c r="R3092" i="4"/>
  <c r="R3028" i="4"/>
  <c r="R2964" i="4"/>
  <c r="R2900" i="4"/>
  <c r="R2836" i="4"/>
  <c r="R1882" i="4"/>
  <c r="R1681" i="4"/>
  <c r="R1549" i="4"/>
  <c r="R1431" i="4"/>
  <c r="R1373" i="4"/>
  <c r="R1330" i="4"/>
  <c r="R1287" i="4"/>
  <c r="R1245" i="4"/>
  <c r="R1202" i="4"/>
  <c r="R1166" i="4"/>
  <c r="R1134" i="4"/>
  <c r="R1102" i="4"/>
  <c r="R1070" i="4"/>
  <c r="R1038" i="4"/>
  <c r="R1006" i="4"/>
  <c r="R3074" i="4"/>
  <c r="R3042" i="4"/>
  <c r="R3010" i="4"/>
  <c r="R2978" i="4"/>
  <c r="R2946" i="4"/>
  <c r="R2914" i="4"/>
  <c r="R2882" i="4"/>
  <c r="R2850" i="4"/>
  <c r="R2818" i="4"/>
  <c r="R2786" i="4"/>
  <c r="R2754" i="4"/>
  <c r="R2722" i="4"/>
  <c r="R2690" i="4"/>
  <c r="R2658" i="4"/>
  <c r="R2626" i="4"/>
  <c r="R2594" i="4"/>
  <c r="R2562" i="4"/>
  <c r="R2530" i="4"/>
  <c r="R2498" i="4"/>
  <c r="R2466" i="4"/>
  <c r="R2434" i="4"/>
  <c r="R2402" i="4"/>
  <c r="R2370" i="4"/>
  <c r="R2338" i="4"/>
  <c r="R1838" i="4"/>
  <c r="R1655" i="4"/>
  <c r="R1527" i="4"/>
  <c r="R1417" i="4"/>
  <c r="R1331" i="4"/>
  <c r="R1246" i="4"/>
  <c r="R1167" i="4"/>
  <c r="R1103" i="4"/>
  <c r="R1039" i="4"/>
  <c r="R3075" i="4"/>
  <c r="R3011" i="4"/>
  <c r="R2971" i="4"/>
  <c r="R2931" i="4"/>
  <c r="R2883" i="4"/>
  <c r="R2843" i="4"/>
  <c r="R2803" i="4"/>
  <c r="R2771" i="4"/>
  <c r="R2744" i="4"/>
  <c r="R2717" i="4"/>
  <c r="R2685" i="4"/>
  <c r="R2659" i="4"/>
  <c r="R2632" i="4"/>
  <c r="R2600" i="4"/>
  <c r="R2573" i="4"/>
  <c r="R2547" i="4"/>
  <c r="R2515" i="4"/>
  <c r="R2488" i="4"/>
  <c r="R2461" i="4"/>
  <c r="R2429" i="4"/>
  <c r="R2403" i="4"/>
  <c r="R2376" i="4"/>
  <c r="R2344" i="4"/>
  <c r="R2320" i="4"/>
  <c r="R2300" i="4"/>
  <c r="R2276" i="4"/>
  <c r="R2256" i="4"/>
  <c r="R2236" i="4"/>
  <c r="R2212" i="4"/>
  <c r="R2192" i="4"/>
  <c r="R2172" i="4"/>
  <c r="R2148" i="4"/>
  <c r="R2128" i="4"/>
  <c r="R2108" i="4"/>
  <c r="R2084" i="4"/>
  <c r="R2064" i="4"/>
  <c r="R2044" i="4"/>
  <c r="R2020" i="4"/>
  <c r="R5000" i="4"/>
  <c r="R4980" i="4"/>
  <c r="R4956" i="4"/>
  <c r="R4936" i="4"/>
  <c r="R4916" i="4"/>
  <c r="R4892" i="4"/>
  <c r="R4872" i="4"/>
  <c r="R4852" i="4"/>
  <c r="R4828" i="4"/>
  <c r="R4808" i="4"/>
  <c r="R4788" i="4"/>
  <c r="R4764" i="4"/>
  <c r="R4744" i="4"/>
  <c r="R4724" i="4"/>
  <c r="R4700" i="4"/>
  <c r="R4680" i="4"/>
  <c r="R4660" i="4"/>
  <c r="R4636" i="4"/>
  <c r="R4616" i="4"/>
  <c r="R4596" i="4"/>
  <c r="R4572" i="4"/>
  <c r="R4552" i="4"/>
  <c r="R4532" i="4"/>
  <c r="R4508" i="4"/>
  <c r="R4488" i="4"/>
  <c r="R4468" i="4"/>
  <c r="R4444" i="4"/>
  <c r="R4424" i="4"/>
  <c r="R4404" i="4"/>
  <c r="R4380" i="4"/>
  <c r="R4360" i="4"/>
  <c r="R1918" i="4"/>
  <c r="R1748" i="4"/>
  <c r="R1647" i="4"/>
  <c r="R1567" i="4"/>
  <c r="R1471" i="4"/>
  <c r="R1411" i="4"/>
  <c r="R1358" i="4"/>
  <c r="R1294" i="4"/>
  <c r="R1241" i="4"/>
  <c r="R1187" i="4"/>
  <c r="R1139" i="4"/>
  <c r="R1099" i="4"/>
  <c r="R1059" i="4"/>
  <c r="R1027" i="4"/>
  <c r="R3095" i="4"/>
  <c r="R3063" i="4"/>
  <c r="R3031" i="4"/>
  <c r="R2999" i="4"/>
  <c r="R2967" i="4"/>
  <c r="R2935" i="4"/>
  <c r="R2903" i="4"/>
  <c r="R2871" i="4"/>
  <c r="R2839" i="4"/>
  <c r="R2807" i="4"/>
  <c r="R2784" i="4"/>
  <c r="R2763" i="4"/>
  <c r="R2741" i="4"/>
  <c r="R2720" i="4"/>
  <c r="R2699" i="4"/>
  <c r="R2677" i="4"/>
  <c r="R2656" i="4"/>
  <c r="R2635" i="4"/>
  <c r="R2613" i="4"/>
  <c r="R2592" i="4"/>
  <c r="R2571" i="4"/>
  <c r="R2549" i="4"/>
  <c r="R2528" i="4"/>
  <c r="R2507" i="4"/>
  <c r="R2485" i="4"/>
  <c r="R2464" i="4"/>
  <c r="R2443" i="4"/>
  <c r="R2421" i="4"/>
  <c r="R2400" i="4"/>
  <c r="R2379" i="4"/>
  <c r="R2357" i="4"/>
  <c r="R2336" i="4"/>
  <c r="R2318" i="4"/>
  <c r="R2302" i="4"/>
  <c r="R2286" i="4"/>
  <c r="R2270" i="4"/>
  <c r="R2254" i="4"/>
  <c r="R2238" i="4"/>
  <c r="R2222" i="4"/>
  <c r="R2206" i="4"/>
  <c r="R2190" i="4"/>
  <c r="R2174" i="4"/>
  <c r="R2158" i="4"/>
  <c r="R2142" i="4"/>
  <c r="R2126" i="4"/>
  <c r="R2110" i="4"/>
  <c r="R2094" i="4"/>
  <c r="R2078" i="4"/>
  <c r="R2062" i="4"/>
  <c r="R2046" i="4"/>
  <c r="R2030" i="4"/>
  <c r="R2014" i="4"/>
  <c r="R4998" i="4"/>
  <c r="R4982" i="4"/>
  <c r="R4966" i="4"/>
  <c r="R4950" i="4"/>
  <c r="R4934" i="4"/>
  <c r="R4918" i="4"/>
  <c r="R4902" i="4"/>
  <c r="R4886" i="4"/>
  <c r="R4870" i="4"/>
  <c r="R4854" i="4"/>
  <c r="R4838" i="4"/>
  <c r="R4822" i="4"/>
  <c r="R4806" i="4"/>
  <c r="R4790" i="4"/>
  <c r="R4774" i="4"/>
  <c r="R4758" i="4"/>
  <c r="R4742" i="4"/>
  <c r="R4726" i="4"/>
  <c r="R4710" i="4"/>
  <c r="R4694" i="4"/>
  <c r="R4678" i="4"/>
  <c r="R4662" i="4"/>
  <c r="R4646" i="4"/>
  <c r="R4630" i="4"/>
  <c r="R4614" i="4"/>
  <c r="R4598" i="4"/>
  <c r="R4582" i="4"/>
  <c r="R4566" i="4"/>
  <c r="R4550" i="4"/>
  <c r="R4534" i="4"/>
  <c r="R4518" i="4"/>
  <c r="R4502" i="4"/>
  <c r="R4486" i="4"/>
  <c r="R4470" i="4"/>
  <c r="R4454" i="4"/>
  <c r="R4438" i="4"/>
  <c r="R4422" i="4"/>
  <c r="R4406" i="4"/>
  <c r="R4390" i="4"/>
  <c r="R4374" i="4"/>
  <c r="R4358" i="4"/>
  <c r="R4342" i="4"/>
  <c r="R4326" i="4"/>
  <c r="R4310" i="4"/>
  <c r="R4294" i="4"/>
  <c r="R4278" i="4"/>
  <c r="R4262" i="4"/>
  <c r="R4246" i="4"/>
  <c r="R4230" i="4"/>
  <c r="R4214" i="4"/>
  <c r="R4198" i="4"/>
  <c r="R4182" i="4"/>
  <c r="R4166" i="4"/>
  <c r="R4150" i="4"/>
  <c r="R4134" i="4"/>
  <c r="R4118" i="4"/>
  <c r="R4102" i="4"/>
  <c r="R4086" i="4"/>
  <c r="R4070" i="4"/>
  <c r="R4054" i="4"/>
  <c r="R4038" i="4"/>
  <c r="R4022" i="4"/>
  <c r="R4006" i="4"/>
  <c r="R3990" i="4"/>
  <c r="R3974" i="4"/>
  <c r="R3958" i="4"/>
  <c r="R3942" i="4"/>
  <c r="R3926" i="4"/>
  <c r="R3910" i="4"/>
  <c r="R3894" i="4"/>
  <c r="R3878" i="4"/>
  <c r="R3862" i="4"/>
  <c r="R3846" i="4"/>
  <c r="R3830" i="4"/>
  <c r="R3814" i="4"/>
  <c r="R3798" i="4"/>
  <c r="R3782" i="4"/>
  <c r="R3766" i="4"/>
  <c r="R3750" i="4"/>
  <c r="R3734" i="4"/>
  <c r="R3718" i="4"/>
  <c r="R3702" i="4"/>
  <c r="R3686" i="4"/>
  <c r="R3670" i="4"/>
  <c r="R3654" i="4"/>
  <c r="R3638" i="4"/>
  <c r="R3622" i="4"/>
  <c r="R3606" i="4"/>
  <c r="R3590" i="4"/>
  <c r="R3574" i="4"/>
  <c r="R3558" i="4"/>
  <c r="R3542" i="4"/>
  <c r="R3526" i="4"/>
  <c r="R3510" i="4"/>
  <c r="R3494" i="4"/>
  <c r="R3478" i="4"/>
  <c r="R3462" i="4"/>
  <c r="R3446" i="4"/>
  <c r="R3430" i="4"/>
  <c r="R3414" i="4"/>
  <c r="R1990" i="4"/>
  <c r="R1753" i="4"/>
  <c r="R1603" i="4"/>
  <c r="R1475" i="4"/>
  <c r="R1382" i="4"/>
  <c r="R1297" i="4"/>
  <c r="R1211" i="4"/>
  <c r="R1141" i="4"/>
  <c r="R1077" i="4"/>
  <c r="R1013" i="4"/>
  <c r="R3049" i="4"/>
  <c r="R2985" i="4"/>
  <c r="R2921" i="4"/>
  <c r="R2857" i="4"/>
  <c r="R2796" i="4"/>
  <c r="R2753" i="4"/>
  <c r="R2711" i="4"/>
  <c r="R2668" i="4"/>
  <c r="R2625" i="4"/>
  <c r="R2583" i="4"/>
  <c r="R2540" i="4"/>
  <c r="R2497" i="4"/>
  <c r="R2455" i="4"/>
  <c r="R2412" i="4"/>
  <c r="R2369" i="4"/>
  <c r="R2327" i="4"/>
  <c r="R2295" i="4"/>
  <c r="R2263" i="4"/>
  <c r="R2231" i="4"/>
  <c r="R2199" i="4"/>
  <c r="R2167" i="4"/>
  <c r="R2135" i="4"/>
  <c r="R2103" i="4"/>
  <c r="R2071" i="4"/>
  <c r="R2039" i="4"/>
  <c r="R2007" i="4"/>
  <c r="R4975" i="4"/>
  <c r="R4943" i="4"/>
  <c r="R4911" i="4"/>
  <c r="R4879" i="4"/>
  <c r="R4847" i="4"/>
  <c r="R4815" i="4"/>
  <c r="R4783" i="4"/>
  <c r="R4751" i="4"/>
  <c r="R4719" i="4"/>
  <c r="R4687" i="4"/>
  <c r="R4655" i="4"/>
  <c r="R4623" i="4"/>
  <c r="R4591" i="4"/>
  <c r="R4559" i="4"/>
  <c r="R4527" i="4"/>
  <c r="R4495" i="4"/>
  <c r="R4463" i="4"/>
  <c r="R4431" i="4"/>
  <c r="R4399" i="4"/>
  <c r="R4367" i="4"/>
  <c r="R4340" i="4"/>
  <c r="R4319" i="4"/>
  <c r="R4297" i="4"/>
  <c r="R4276" i="4"/>
  <c r="R4255" i="4"/>
  <c r="R4233" i="4"/>
  <c r="R4212" i="4"/>
  <c r="R4191" i="4"/>
  <c r="R1894" i="4"/>
  <c r="R1689" i="4"/>
  <c r="R1555" i="4"/>
  <c r="R1435" i="4"/>
  <c r="R1350" i="4"/>
  <c r="R1265" i="4"/>
  <c r="R1181" i="4"/>
  <c r="R1117" i="4"/>
  <c r="R1053" i="4"/>
  <c r="R3089" i="4"/>
  <c r="R3025" i="4"/>
  <c r="R2961" i="4"/>
  <c r="R2897" i="4"/>
  <c r="R2833" i="4"/>
  <c r="R2780" i="4"/>
  <c r="R2737" i="4"/>
  <c r="R2695" i="4"/>
  <c r="R2652" i="4"/>
  <c r="R2609" i="4"/>
  <c r="R2567" i="4"/>
  <c r="R2524" i="4"/>
  <c r="R2481" i="4"/>
  <c r="R2439" i="4"/>
  <c r="R2396" i="4"/>
  <c r="R2353" i="4"/>
  <c r="R2315" i="4"/>
  <c r="R2283" i="4"/>
  <c r="R2251" i="4"/>
  <c r="R2219" i="4"/>
  <c r="R2187" i="4"/>
  <c r="R2155" i="4"/>
  <c r="R2123" i="4"/>
  <c r="R2091" i="4"/>
  <c r="R2059" i="4"/>
  <c r="R2027" i="4"/>
  <c r="R4995" i="4"/>
  <c r="R4963" i="4"/>
  <c r="R4931" i="4"/>
  <c r="R4899" i="4"/>
  <c r="R4867" i="4"/>
  <c r="R4835" i="4"/>
  <c r="R4803" i="4"/>
  <c r="R4771" i="4"/>
  <c r="R4739" i="4"/>
  <c r="R4707" i="4"/>
  <c r="R4675" i="4"/>
  <c r="R4643" i="4"/>
  <c r="R4611" i="4"/>
  <c r="R4579" i="4"/>
  <c r="R4547" i="4"/>
  <c r="R4515" i="4"/>
  <c r="R4483" i="4"/>
  <c r="R4451" i="4"/>
  <c r="R4419" i="4"/>
  <c r="R4387" i="4"/>
  <c r="R4355" i="4"/>
  <c r="R4332" i="4"/>
  <c r="R4311" i="4"/>
  <c r="R4289" i="4"/>
  <c r="R4268" i="4"/>
  <c r="R4247" i="4"/>
  <c r="R4225" i="4"/>
  <c r="R4204" i="4"/>
  <c r="R4183" i="4"/>
  <c r="R4161" i="4"/>
  <c r="R4140" i="4"/>
  <c r="R4119" i="4"/>
  <c r="R4097" i="4"/>
  <c r="R4076" i="4"/>
  <c r="R4055" i="4"/>
  <c r="R4033" i="4"/>
  <c r="R4012" i="4"/>
  <c r="R3991" i="4"/>
  <c r="R3969" i="4"/>
  <c r="R3948" i="4"/>
  <c r="R3927" i="4"/>
  <c r="R3905" i="4"/>
  <c r="R3884" i="4"/>
  <c r="R3863" i="4"/>
  <c r="R3841" i="4"/>
  <c r="R3820" i="4"/>
  <c r="R3799" i="4"/>
  <c r="R3777" i="4"/>
  <c r="R3756" i="4"/>
  <c r="R3735" i="4"/>
  <c r="R3713" i="4"/>
  <c r="R3692" i="4"/>
  <c r="R3671" i="4"/>
  <c r="R3649" i="4"/>
  <c r="R3628" i="4"/>
  <c r="R3607" i="4"/>
  <c r="R3585" i="4"/>
  <c r="R3564" i="4"/>
  <c r="R3543" i="4"/>
  <c r="R3521" i="4"/>
  <c r="R3500" i="4"/>
  <c r="R3479" i="4"/>
  <c r="R3457" i="4"/>
  <c r="R3436" i="4"/>
  <c r="R1878" i="4"/>
  <c r="R1678" i="4"/>
  <c r="R1547" i="4"/>
  <c r="R1430" i="4"/>
  <c r="R1345" i="4"/>
  <c r="R1259" i="4"/>
  <c r="R1177" i="4"/>
  <c r="R1113" i="4"/>
  <c r="R1049" i="4"/>
  <c r="R3085" i="4"/>
  <c r="R3021" i="4"/>
  <c r="R2957" i="4"/>
  <c r="R2893" i="4"/>
  <c r="R2829" i="4"/>
  <c r="R2777" i="4"/>
  <c r="R2735" i="4"/>
  <c r="R2692" i="4"/>
  <c r="R2649" i="4"/>
  <c r="R2607" i="4"/>
  <c r="R2564" i="4"/>
  <c r="R2521" i="4"/>
  <c r="R1974" i="4"/>
  <c r="R3209" i="4"/>
  <c r="R3643" i="4"/>
  <c r="R3162" i="4"/>
  <c r="R3531" i="4"/>
  <c r="R1993" i="4"/>
  <c r="R1967" i="4"/>
  <c r="R1875" i="4"/>
  <c r="R1791" i="4"/>
  <c r="R1707" i="4"/>
  <c r="R1916" i="4"/>
  <c r="R1762" i="4"/>
  <c r="R1654" i="4"/>
  <c r="R1566" i="4"/>
  <c r="R1498" i="4"/>
  <c r="R1968" i="4"/>
  <c r="R1840" i="4"/>
  <c r="R1738" i="4"/>
  <c r="R1656" i="4"/>
  <c r="R1592" i="4"/>
  <c r="R1528" i="4"/>
  <c r="R1464" i="4"/>
  <c r="R1400" i="4"/>
  <c r="R1336" i="4"/>
  <c r="R1272" i="4"/>
  <c r="R1208" i="4"/>
  <c r="R1842" i="4"/>
  <c r="R1657" i="4"/>
  <c r="R1529" i="4"/>
  <c r="R1418" i="4"/>
  <c r="R1333" i="4"/>
  <c r="R1247" i="4"/>
  <c r="R1168" i="4"/>
  <c r="R1104" i="4"/>
  <c r="R1040" i="4"/>
  <c r="R3076" i="4"/>
  <c r="R3012" i="4"/>
  <c r="R2948" i="4"/>
  <c r="R2884" i="4"/>
  <c r="R2820" i="4"/>
  <c r="R1818" i="4"/>
  <c r="R1645" i="4"/>
  <c r="R1517" i="4"/>
  <c r="R1410" i="4"/>
  <c r="R1367" i="4"/>
  <c r="R1325" i="4"/>
  <c r="R1282" i="4"/>
  <c r="R1239" i="4"/>
  <c r="R1197" i="4"/>
  <c r="R1162" i="4"/>
  <c r="R1130" i="4"/>
  <c r="R1098" i="4"/>
  <c r="R1066" i="4"/>
  <c r="R1034" i="4"/>
  <c r="R3102" i="4"/>
  <c r="R3070" i="4"/>
  <c r="R3038" i="4"/>
  <c r="R3006" i="4"/>
  <c r="R2974" i="4"/>
  <c r="R2942" i="4"/>
  <c r="R2910" i="4"/>
  <c r="R2878" i="4"/>
  <c r="R2846" i="4"/>
  <c r="R2814" i="4"/>
  <c r="R2782" i="4"/>
  <c r="R2750" i="4"/>
  <c r="R2718" i="4"/>
  <c r="R2686" i="4"/>
  <c r="R2654" i="4"/>
  <c r="R2622" i="4"/>
  <c r="R2590" i="4"/>
  <c r="R2558" i="4"/>
  <c r="R2526" i="4"/>
  <c r="R2494" i="4"/>
  <c r="R2462" i="4"/>
  <c r="R2430" i="4"/>
  <c r="R2398" i="4"/>
  <c r="R2366" i="4"/>
  <c r="R2334" i="4"/>
  <c r="R1806" i="4"/>
  <c r="R1639" i="4"/>
  <c r="R1511" i="4"/>
  <c r="R1406" i="4"/>
  <c r="R1321" i="4"/>
  <c r="R1235" i="4"/>
  <c r="R1159" i="4"/>
  <c r="R1095" i="4"/>
  <c r="R1031" i="4"/>
  <c r="R3067" i="4"/>
  <c r="R3003" i="4"/>
  <c r="R2963" i="4"/>
  <c r="R2915" i="4"/>
  <c r="R2875" i="4"/>
  <c r="R2835" i="4"/>
  <c r="R2792" i="4"/>
  <c r="R2765" i="4"/>
  <c r="R2739" i="4"/>
  <c r="R2707" i="4"/>
  <c r="R2680" i="4"/>
  <c r="R2653" i="4"/>
  <c r="R2621" i="4"/>
  <c r="R2595" i="4"/>
  <c r="R2568" i="4"/>
  <c r="R2536" i="4"/>
  <c r="R2509" i="4"/>
  <c r="R2483" i="4"/>
  <c r="R2451" i="4"/>
  <c r="R2424" i="4"/>
  <c r="R2397" i="4"/>
  <c r="R2365" i="4"/>
  <c r="R2339" i="4"/>
  <c r="R2316" i="4"/>
  <c r="R2292" i="4"/>
  <c r="R2272" i="4"/>
  <c r="R2252" i="4"/>
  <c r="R2228" i="4"/>
  <c r="R2208" i="4"/>
  <c r="R2188" i="4"/>
  <c r="R2164" i="4"/>
  <c r="R2144" i="4"/>
  <c r="R2124" i="4"/>
  <c r="R2100" i="4"/>
  <c r="R2080" i="4"/>
  <c r="R2060" i="4"/>
  <c r="R2036" i="4"/>
  <c r="R2016" i="4"/>
  <c r="R4996" i="4"/>
  <c r="R4972" i="4"/>
  <c r="R4952" i="4"/>
  <c r="R4932" i="4"/>
  <c r="R4908" i="4"/>
  <c r="R4888" i="4"/>
  <c r="R4868" i="4"/>
  <c r="R4844" i="4"/>
  <c r="R4824" i="4"/>
  <c r="R4804" i="4"/>
  <c r="R4780" i="4"/>
  <c r="R4760" i="4"/>
  <c r="R4740" i="4"/>
  <c r="R4716" i="4"/>
  <c r="R4696" i="4"/>
  <c r="R4676" i="4"/>
  <c r="R4652" i="4"/>
  <c r="R4632" i="4"/>
  <c r="R4612" i="4"/>
  <c r="R4588" i="4"/>
  <c r="R4568" i="4"/>
  <c r="R4548" i="4"/>
  <c r="R4524" i="4"/>
  <c r="R4504" i="4"/>
  <c r="R4484" i="4"/>
  <c r="R4460" i="4"/>
  <c r="R4440" i="4"/>
  <c r="R4420" i="4"/>
  <c r="R4396" i="4"/>
  <c r="R4376" i="4"/>
  <c r="R4356" i="4"/>
  <c r="R1854" i="4"/>
  <c r="R1726" i="4"/>
  <c r="R1631" i="4"/>
  <c r="R1535" i="4"/>
  <c r="R1455" i="4"/>
  <c r="R1401" i="4"/>
  <c r="R1337" i="4"/>
  <c r="R1283" i="4"/>
  <c r="R1230" i="4"/>
  <c r="R1171" i="4"/>
  <c r="R1131" i="4"/>
  <c r="R1091" i="4"/>
  <c r="R1051" i="4"/>
  <c r="R1019" i="4"/>
  <c r="R3087" i="4"/>
  <c r="R3055" i="4"/>
  <c r="R3023" i="4"/>
  <c r="R2991" i="4"/>
  <c r="R2959" i="4"/>
  <c r="R2927" i="4"/>
  <c r="R2895" i="4"/>
  <c r="R2863" i="4"/>
  <c r="R2831" i="4"/>
  <c r="R2800" i="4"/>
  <c r="R2779" i="4"/>
  <c r="R2757" i="4"/>
  <c r="R2736" i="4"/>
  <c r="R2715" i="4"/>
  <c r="R2693" i="4"/>
  <c r="R2672" i="4"/>
  <c r="R2651" i="4"/>
  <c r="R2629" i="4"/>
  <c r="R2608" i="4"/>
  <c r="R2587" i="4"/>
  <c r="R2565" i="4"/>
  <c r="R2544" i="4"/>
  <c r="R2523" i="4"/>
  <c r="R2501" i="4"/>
  <c r="R2480" i="4"/>
  <c r="R2459" i="4"/>
  <c r="R2437" i="4"/>
  <c r="R2416" i="4"/>
  <c r="R2395" i="4"/>
  <c r="R2373" i="4"/>
  <c r="R2352" i="4"/>
  <c r="R2331" i="4"/>
  <c r="R2314" i="4"/>
  <c r="R2298" i="4"/>
  <c r="R2282" i="4"/>
  <c r="R2266" i="4"/>
  <c r="R2250" i="4"/>
  <c r="R2234" i="4"/>
  <c r="R2218" i="4"/>
  <c r="R2202" i="4"/>
  <c r="R2186" i="4"/>
  <c r="R2170" i="4"/>
  <c r="R2154" i="4"/>
  <c r="R2138" i="4"/>
  <c r="R2122" i="4"/>
  <c r="R2106" i="4"/>
  <c r="R2090" i="4"/>
  <c r="R2074" i="4"/>
  <c r="R2058" i="4"/>
  <c r="R2042" i="4"/>
  <c r="R2026" i="4"/>
  <c r="R2010" i="4"/>
  <c r="R4994" i="4"/>
  <c r="R4978" i="4"/>
  <c r="R4962" i="4"/>
  <c r="R4946" i="4"/>
  <c r="R4930" i="4"/>
  <c r="R4914" i="4"/>
  <c r="R4898" i="4"/>
  <c r="R4882" i="4"/>
  <c r="R4866" i="4"/>
  <c r="R4850" i="4"/>
  <c r="R4834" i="4"/>
  <c r="R4818" i="4"/>
  <c r="R4802" i="4"/>
  <c r="R4786" i="4"/>
  <c r="R4770" i="4"/>
  <c r="R4754" i="4"/>
  <c r="R4738" i="4"/>
  <c r="R4722" i="4"/>
  <c r="R4706" i="4"/>
  <c r="R4690" i="4"/>
  <c r="R4674" i="4"/>
  <c r="R4658" i="4"/>
  <c r="R4642" i="4"/>
  <c r="R4626" i="4"/>
  <c r="R4610" i="4"/>
  <c r="R4594" i="4"/>
  <c r="R4578" i="4"/>
  <c r="R4562" i="4"/>
  <c r="R4546" i="4"/>
  <c r="R4530" i="4"/>
  <c r="R4514" i="4"/>
  <c r="R4498" i="4"/>
  <c r="R4482" i="4"/>
  <c r="R4466" i="4"/>
  <c r="R4450" i="4"/>
  <c r="R4434" i="4"/>
  <c r="R4418" i="4"/>
  <c r="R4402" i="4"/>
  <c r="R4386" i="4"/>
  <c r="R4370" i="4"/>
  <c r="R4354" i="4"/>
  <c r="R4338" i="4"/>
  <c r="R4322" i="4"/>
  <c r="R4306" i="4"/>
  <c r="R4290" i="4"/>
  <c r="R4274" i="4"/>
  <c r="R4258" i="4"/>
  <c r="R4242" i="4"/>
  <c r="R4226" i="4"/>
  <c r="R4210" i="4"/>
  <c r="R4194" i="4"/>
  <c r="R4178" i="4"/>
  <c r="R4162" i="4"/>
  <c r="R4146" i="4"/>
  <c r="R4130" i="4"/>
  <c r="R4114" i="4"/>
  <c r="R4098" i="4"/>
  <c r="R4082" i="4"/>
  <c r="R4066" i="4"/>
  <c r="R4050" i="4"/>
  <c r="R4034" i="4"/>
  <c r="R4018" i="4"/>
  <c r="R4002" i="4"/>
  <c r="R3986" i="4"/>
  <c r="R3970" i="4"/>
  <c r="R3954" i="4"/>
  <c r="R3938" i="4"/>
  <c r="R3922" i="4"/>
  <c r="R3906" i="4"/>
  <c r="R3890" i="4"/>
  <c r="R3874" i="4"/>
  <c r="R3858" i="4"/>
  <c r="R3842" i="4"/>
  <c r="R3826" i="4"/>
  <c r="R3810" i="4"/>
  <c r="R3794" i="4"/>
  <c r="R3778" i="4"/>
  <c r="R3762" i="4"/>
  <c r="R3746" i="4"/>
  <c r="R3730" i="4"/>
  <c r="R3714" i="4"/>
  <c r="R3698" i="4"/>
  <c r="R3682" i="4"/>
  <c r="R3666" i="4"/>
  <c r="R3650" i="4"/>
  <c r="R3634" i="4"/>
  <c r="R3618" i="4"/>
  <c r="R3602" i="4"/>
  <c r="R3586" i="4"/>
  <c r="R3570" i="4"/>
  <c r="R3554" i="4"/>
  <c r="R3538" i="4"/>
  <c r="R3522" i="4"/>
  <c r="R3506" i="4"/>
  <c r="R3490" i="4"/>
  <c r="R3474" i="4"/>
  <c r="R3458" i="4"/>
  <c r="R3442" i="4"/>
  <c r="R3426" i="4"/>
  <c r="R3410" i="4"/>
  <c r="R1926" i="4"/>
  <c r="R1710" i="4"/>
  <c r="R1571" i="4"/>
  <c r="R1446" i="4"/>
  <c r="R1361" i="4"/>
  <c r="R1275" i="4"/>
  <c r="R1190" i="4"/>
  <c r="R1125" i="4"/>
  <c r="R1061" i="4"/>
  <c r="R3097" i="4"/>
  <c r="R3033" i="4"/>
  <c r="R2969" i="4"/>
  <c r="R2905" i="4"/>
  <c r="R2841" i="4"/>
  <c r="R2785" i="4"/>
  <c r="R2743" i="4"/>
  <c r="R2700" i="4"/>
  <c r="R2657" i="4"/>
  <c r="R2615" i="4"/>
  <c r="R3370" i="4"/>
  <c r="R4645" i="4"/>
  <c r="R3308" i="4"/>
  <c r="R4089" i="4"/>
  <c r="R1865" i="4"/>
  <c r="R1919" i="4"/>
  <c r="R1835" i="4"/>
  <c r="R1747" i="4"/>
  <c r="R2004" i="4"/>
  <c r="R1836" i="4"/>
  <c r="R1704" i="4"/>
  <c r="R1610" i="4"/>
  <c r="R1530" i="4"/>
  <c r="R1466" i="4"/>
  <c r="R1904" i="4"/>
  <c r="R1781" i="4"/>
  <c r="R1696" i="4"/>
  <c r="R1624" i="4"/>
  <c r="R1560" i="4"/>
  <c r="R1496" i="4"/>
  <c r="R1432" i="4"/>
  <c r="R1368" i="4"/>
  <c r="R1304" i="4"/>
  <c r="R1240" i="4"/>
  <c r="R1970" i="4"/>
  <c r="R1740" i="4"/>
  <c r="R1593" i="4"/>
  <c r="R1465" i="4"/>
  <c r="R1375" i="4"/>
  <c r="R1290" i="4"/>
  <c r="R1205" i="4"/>
  <c r="R1136" i="4"/>
  <c r="R1072" i="4"/>
  <c r="R1008" i="4"/>
  <c r="R3044" i="4"/>
  <c r="R2980" i="4"/>
  <c r="R2916" i="4"/>
  <c r="R2852" i="4"/>
  <c r="R1946" i="4"/>
  <c r="R1724" i="4"/>
  <c r="R1581" i="4"/>
  <c r="R1453" i="4"/>
  <c r="R1389" i="4"/>
  <c r="R1346" i="4"/>
  <c r="R1303" i="4"/>
  <c r="R1261" i="4"/>
  <c r="R1218" i="4"/>
  <c r="R1178" i="4"/>
  <c r="R1146" i="4"/>
  <c r="R1114" i="4"/>
  <c r="R1082" i="4"/>
  <c r="R1050" i="4"/>
  <c r="R1018" i="4"/>
  <c r="R3086" i="4"/>
  <c r="R3054" i="4"/>
  <c r="R3022" i="4"/>
  <c r="R2990" i="4"/>
  <c r="R2958" i="4"/>
  <c r="R2926" i="4"/>
  <c r="R2894" i="4"/>
  <c r="R2862" i="4"/>
  <c r="R2830" i="4"/>
  <c r="R2798" i="4"/>
  <c r="R2766" i="4"/>
  <c r="R2734" i="4"/>
  <c r="R2702" i="4"/>
  <c r="R2670" i="4"/>
  <c r="R2638" i="4"/>
  <c r="R2606" i="4"/>
  <c r="R2574" i="4"/>
  <c r="R2542" i="4"/>
  <c r="R2510" i="4"/>
  <c r="R2478" i="4"/>
  <c r="R2446" i="4"/>
  <c r="R2414" i="4"/>
  <c r="R2382" i="4"/>
  <c r="R2350" i="4"/>
  <c r="R1934" i="4"/>
  <c r="R1716" i="4"/>
  <c r="R1575" i="4"/>
  <c r="R1449" i="4"/>
  <c r="R1363" i="4"/>
  <c r="R1278" i="4"/>
  <c r="R1193" i="4"/>
  <c r="R1127" i="4"/>
  <c r="R1063" i="4"/>
  <c r="R3099" i="4"/>
  <c r="R3035" i="4"/>
  <c r="R2979" i="4"/>
  <c r="R2939" i="4"/>
  <c r="R2899" i="4"/>
  <c r="R2851" i="4"/>
  <c r="R2811" i="4"/>
  <c r="R2781" i="4"/>
  <c r="R2749" i="4"/>
  <c r="R2723" i="4"/>
  <c r="R2696" i="4"/>
  <c r="R2664" i="4"/>
  <c r="R2637" i="4"/>
  <c r="R2611" i="4"/>
  <c r="R2579" i="4"/>
  <c r="R2552" i="4"/>
  <c r="R2525" i="4"/>
  <c r="R2493" i="4"/>
  <c r="R2467" i="4"/>
  <c r="R2440" i="4"/>
  <c r="R2408" i="4"/>
  <c r="R2381" i="4"/>
  <c r="R2355" i="4"/>
  <c r="R2324" i="4"/>
  <c r="R2304" i="4"/>
  <c r="R2284" i="4"/>
  <c r="R2260" i="4"/>
  <c r="R2240" i="4"/>
  <c r="R2220" i="4"/>
  <c r="R2196" i="4"/>
  <c r="R2176" i="4"/>
  <c r="R2156" i="4"/>
  <c r="R2132" i="4"/>
  <c r="R2112" i="4"/>
  <c r="R2092" i="4"/>
  <c r="R2068" i="4"/>
  <c r="R2048" i="4"/>
  <c r="R2028" i="4"/>
  <c r="R5004" i="4"/>
  <c r="R4984" i="4"/>
  <c r="R4964" i="4"/>
  <c r="R4940" i="4"/>
  <c r="R4920" i="4"/>
  <c r="R4900" i="4"/>
  <c r="R4876" i="4"/>
  <c r="R4856" i="4"/>
  <c r="R4836" i="4"/>
  <c r="R4812" i="4"/>
  <c r="R4792" i="4"/>
  <c r="R4772" i="4"/>
  <c r="R4748" i="4"/>
  <c r="R4728" i="4"/>
  <c r="R4708" i="4"/>
  <c r="R4684" i="4"/>
  <c r="R4664" i="4"/>
  <c r="R4644" i="4"/>
  <c r="R4620" i="4"/>
  <c r="R4600" i="4"/>
  <c r="R4580" i="4"/>
  <c r="R4556" i="4"/>
  <c r="R4536" i="4"/>
  <c r="R4516" i="4"/>
  <c r="R4492" i="4"/>
  <c r="R4472" i="4"/>
  <c r="R4452" i="4"/>
  <c r="R4428" i="4"/>
  <c r="R4408" i="4"/>
  <c r="R4388" i="4"/>
  <c r="R4364" i="4"/>
  <c r="R1950" i="4"/>
  <c r="R1790" i="4"/>
  <c r="R1663" i="4"/>
  <c r="R1583" i="4"/>
  <c r="R1503" i="4"/>
  <c r="R1422" i="4"/>
  <c r="R1369" i="4"/>
  <c r="R1315" i="4"/>
  <c r="R1251" i="4"/>
  <c r="R1198" i="4"/>
  <c r="R1155" i="4"/>
  <c r="R1107" i="4"/>
  <c r="R1067" i="4"/>
  <c r="R1035" i="4"/>
  <c r="R3103" i="4"/>
  <c r="R3071" i="4"/>
  <c r="R3039" i="4"/>
  <c r="R3007" i="4"/>
  <c r="R2975" i="4"/>
  <c r="R2943" i="4"/>
  <c r="R2911" i="4"/>
  <c r="R2879" i="4"/>
  <c r="R2847" i="4"/>
  <c r="R2815" i="4"/>
  <c r="R2789" i="4"/>
  <c r="R2768" i="4"/>
  <c r="R2747" i="4"/>
  <c r="R2725" i="4"/>
  <c r="R2704" i="4"/>
  <c r="R2683" i="4"/>
  <c r="R2661" i="4"/>
  <c r="R2640" i="4"/>
  <c r="R2619" i="4"/>
  <c r="R2597" i="4"/>
  <c r="R2576" i="4"/>
  <c r="R2555" i="4"/>
  <c r="R2533" i="4"/>
  <c r="R2512" i="4"/>
  <c r="R2491" i="4"/>
  <c r="R2469" i="4"/>
  <c r="R2448" i="4"/>
  <c r="R2427" i="4"/>
  <c r="R2405" i="4"/>
  <c r="R2384" i="4"/>
  <c r="R2363" i="4"/>
  <c r="R2341" i="4"/>
  <c r="R2322" i="4"/>
  <c r="R2306" i="4"/>
  <c r="R2290" i="4"/>
  <c r="R2274" i="4"/>
  <c r="R2258" i="4"/>
  <c r="R2242" i="4"/>
  <c r="R2226" i="4"/>
  <c r="R2210" i="4"/>
  <c r="R2194" i="4"/>
  <c r="R2178" i="4"/>
  <c r="R2162" i="4"/>
  <c r="R2146" i="4"/>
  <c r="R2130" i="4"/>
  <c r="R2114" i="4"/>
  <c r="R2098" i="4"/>
  <c r="R2082" i="4"/>
  <c r="R2066" i="4"/>
  <c r="R2050" i="4"/>
  <c r="R2034" i="4"/>
  <c r="R2018" i="4"/>
  <c r="R5002" i="4"/>
  <c r="R4986" i="4"/>
  <c r="R4970" i="4"/>
  <c r="R4954" i="4"/>
  <c r="R4938" i="4"/>
  <c r="R4922" i="4"/>
  <c r="R4906" i="4"/>
  <c r="R4890" i="4"/>
  <c r="R4874" i="4"/>
  <c r="R4858" i="4"/>
  <c r="R4842" i="4"/>
  <c r="R4826" i="4"/>
  <c r="R4810" i="4"/>
  <c r="R4794" i="4"/>
  <c r="R4778" i="4"/>
  <c r="R4762" i="4"/>
  <c r="R4746" i="4"/>
  <c r="R4730" i="4"/>
  <c r="R4714" i="4"/>
  <c r="R4698" i="4"/>
  <c r="R4682" i="4"/>
  <c r="R4666" i="4"/>
  <c r="R4650" i="4"/>
  <c r="R4634" i="4"/>
  <c r="R4618" i="4"/>
  <c r="R4602" i="4"/>
  <c r="R4586" i="4"/>
  <c r="R4570" i="4"/>
  <c r="R4554" i="4"/>
  <c r="R4538" i="4"/>
  <c r="R4522" i="4"/>
  <c r="R4506" i="4"/>
  <c r="R4490" i="4"/>
  <c r="R4474" i="4"/>
  <c r="R4458" i="4"/>
  <c r="R4442" i="4"/>
  <c r="R4426" i="4"/>
  <c r="R4410" i="4"/>
  <c r="R4394" i="4"/>
  <c r="R4378" i="4"/>
  <c r="R4362" i="4"/>
  <c r="R4346" i="4"/>
  <c r="R4330" i="4"/>
  <c r="R4314" i="4"/>
  <c r="R4298" i="4"/>
  <c r="R4282" i="4"/>
  <c r="R4266" i="4"/>
  <c r="R4250" i="4"/>
  <c r="R4234" i="4"/>
  <c r="R4218" i="4"/>
  <c r="R4202" i="4"/>
  <c r="R4186" i="4"/>
  <c r="R4170" i="4"/>
  <c r="R4154" i="4"/>
  <c r="R4138" i="4"/>
  <c r="R4122" i="4"/>
  <c r="R4106" i="4"/>
  <c r="R4090" i="4"/>
  <c r="R4074" i="4"/>
  <c r="R4058" i="4"/>
  <c r="R4042" i="4"/>
  <c r="R4026" i="4"/>
  <c r="R4010" i="4"/>
  <c r="R3994" i="4"/>
  <c r="R3978" i="4"/>
  <c r="R3962" i="4"/>
  <c r="R3946" i="4"/>
  <c r="R3930" i="4"/>
  <c r="R3914" i="4"/>
  <c r="R3898" i="4"/>
  <c r="R3882" i="4"/>
  <c r="R3866" i="4"/>
  <c r="R3850" i="4"/>
  <c r="R3834" i="4"/>
  <c r="R3818" i="4"/>
  <c r="R3802" i="4"/>
  <c r="R3786" i="4"/>
  <c r="R3770" i="4"/>
  <c r="R3754" i="4"/>
  <c r="R3738" i="4"/>
  <c r="R3722" i="4"/>
  <c r="R3706" i="4"/>
  <c r="R3690" i="4"/>
  <c r="R3674" i="4"/>
  <c r="R3658" i="4"/>
  <c r="R3642" i="4"/>
  <c r="R3626" i="4"/>
  <c r="R3610" i="4"/>
  <c r="R3594" i="4"/>
  <c r="R3578" i="4"/>
  <c r="R3562" i="4"/>
  <c r="R3546" i="4"/>
  <c r="R3530" i="4"/>
  <c r="R3514" i="4"/>
  <c r="R3498" i="4"/>
  <c r="R3482" i="4"/>
  <c r="R3466" i="4"/>
  <c r="R3450" i="4"/>
  <c r="R3434" i="4"/>
  <c r="R3418" i="4"/>
  <c r="R3402" i="4"/>
  <c r="R1798" i="4"/>
  <c r="R1635" i="4"/>
  <c r="R1507" i="4"/>
  <c r="R1403" i="4"/>
  <c r="R1318" i="4"/>
  <c r="R1233" i="4"/>
  <c r="R1157" i="4"/>
  <c r="R1093" i="4"/>
  <c r="R1029" i="4"/>
  <c r="R3065" i="4"/>
  <c r="R3001" i="4"/>
  <c r="R2937" i="4"/>
  <c r="R2873" i="4"/>
  <c r="R2809" i="4"/>
  <c r="R2764" i="4"/>
  <c r="R2721" i="4"/>
  <c r="R2679" i="4"/>
  <c r="R2636" i="4"/>
  <c r="R2593" i="4"/>
  <c r="R2901" i="4"/>
  <c r="R2335" i="4"/>
  <c r="R2077" i="4"/>
  <c r="R4821" i="4"/>
  <c r="R4565" i="4"/>
  <c r="R4323" i="4"/>
  <c r="R4160" i="4"/>
  <c r="R4047" i="4"/>
  <c r="R3933" i="4"/>
  <c r="R3819" i="4"/>
  <c r="R3712" i="4"/>
  <c r="R3669" i="4"/>
  <c r="R3631" i="4"/>
  <c r="R3593" i="4"/>
  <c r="R3556" i="4"/>
  <c r="R3517" i="4"/>
  <c r="R3480" i="4"/>
  <c r="R3443" i="4"/>
  <c r="R3408" i="4"/>
  <c r="R3385" i="4"/>
  <c r="R3364" i="4"/>
  <c r="R3342" i="4"/>
  <c r="R3321" i="4"/>
  <c r="R3300" i="4"/>
  <c r="R3278" i="4"/>
  <c r="R3257" i="4"/>
  <c r="R3236" i="4"/>
  <c r="R3220" i="4"/>
  <c r="R3204" i="4"/>
  <c r="R3188" i="4"/>
  <c r="R3172" i="4"/>
  <c r="R3156" i="4"/>
  <c r="R3140" i="4"/>
  <c r="R3124" i="4"/>
  <c r="R3108" i="4"/>
  <c r="R3744" i="4"/>
  <c r="R3773" i="4"/>
  <c r="R3801" i="4"/>
  <c r="R3829" i="4"/>
  <c r="R3859" i="4"/>
  <c r="R3887" i="4"/>
  <c r="R3915" i="4"/>
  <c r="R3944" i="4"/>
  <c r="R3972" i="4"/>
  <c r="R4000" i="4"/>
  <c r="R4029" i="4"/>
  <c r="R4057" i="4"/>
  <c r="R4085" i="4"/>
  <c r="R4115" i="4"/>
  <c r="R4143" i="4"/>
  <c r="R4171" i="4"/>
  <c r="R4211" i="4"/>
  <c r="R4253" i="4"/>
  <c r="R4296" i="4"/>
  <c r="R4339" i="4"/>
  <c r="R4397" i="4"/>
  <c r="R4461" i="4"/>
  <c r="R4525" i="4"/>
  <c r="R4589" i="4"/>
  <c r="R4653" i="4"/>
  <c r="R4717" i="4"/>
  <c r="R4781" i="4"/>
  <c r="R4845" i="4"/>
  <c r="R4909" i="4"/>
  <c r="R4973" i="4"/>
  <c r="R2037" i="4"/>
  <c r="R2101" i="4"/>
  <c r="R2165" i="4"/>
  <c r="R2229" i="4"/>
  <c r="R2293" i="4"/>
  <c r="R2367" i="4"/>
  <c r="R2452" i="4"/>
  <c r="R2591" i="4"/>
  <c r="R2761" i="4"/>
  <c r="R2997" i="4"/>
  <c r="R1153" i="4"/>
  <c r="R1499" i="4"/>
  <c r="R3243" i="4"/>
  <c r="R3259" i="4"/>
  <c r="R3275" i="4"/>
  <c r="R3291" i="4"/>
  <c r="R3307" i="4"/>
  <c r="R3323" i="4"/>
  <c r="R3339" i="4"/>
  <c r="R3355" i="4"/>
  <c r="R3371" i="4"/>
  <c r="R3387" i="4"/>
  <c r="R3404" i="4"/>
  <c r="R3427" i="4"/>
  <c r="R3455" i="4"/>
  <c r="R3483" i="4"/>
  <c r="R3512" i="4"/>
  <c r="R3540" i="4"/>
  <c r="R3568" i="4"/>
  <c r="R3597" i="4"/>
  <c r="R3625" i="4"/>
  <c r="R3653" i="4"/>
  <c r="R3683" i="4"/>
  <c r="R3711" i="4"/>
  <c r="R3739" i="4"/>
  <c r="R3768" i="4"/>
  <c r="R3796" i="4"/>
  <c r="R3824" i="4"/>
  <c r="R3853" i="4"/>
  <c r="R3881" i="4"/>
  <c r="R3909" i="4"/>
  <c r="R3939" i="4"/>
  <c r="R3967" i="4"/>
  <c r="R3995" i="4"/>
  <c r="R4024" i="4"/>
  <c r="R4052" i="4"/>
  <c r="R4080" i="4"/>
  <c r="R4109" i="4"/>
  <c r="R4137" i="4"/>
  <c r="R4165" i="4"/>
  <c r="R4203" i="4"/>
  <c r="R4245" i="4"/>
  <c r="R4288" i="4"/>
  <c r="R4331" i="4"/>
  <c r="R4385" i="4"/>
  <c r="R4449" i="4"/>
  <c r="R4513" i="4"/>
  <c r="R4577" i="4"/>
  <c r="R4641" i="4"/>
  <c r="R4705" i="4"/>
  <c r="R4769" i="4"/>
  <c r="R4833" i="4"/>
  <c r="R4897" i="4"/>
  <c r="R4961" i="4"/>
  <c r="R2025" i="4"/>
  <c r="R2089" i="4"/>
  <c r="R2153" i="4"/>
  <c r="R2217" i="4"/>
  <c r="R2281" i="4"/>
  <c r="R2351" i="4"/>
  <c r="R2436" i="4"/>
  <c r="R2559" i="4"/>
  <c r="R2729" i="4"/>
  <c r="R2949" i="4"/>
  <c r="R1105" i="4"/>
  <c r="R1419" i="4"/>
  <c r="R3700" i="4"/>
  <c r="R3728" i="4"/>
  <c r="R3757" i="4"/>
  <c r="R3785" i="4"/>
  <c r="R3813" i="4"/>
  <c r="R3843" i="4"/>
  <c r="R3871" i="4"/>
  <c r="R3899" i="4"/>
  <c r="R3928" i="4"/>
  <c r="R3956" i="4"/>
  <c r="R3984" i="4"/>
  <c r="R4013" i="4"/>
  <c r="R4041" i="4"/>
  <c r="R4069" i="4"/>
  <c r="R4099" i="4"/>
  <c r="R4127" i="4"/>
  <c r="R4155" i="4"/>
  <c r="R4187" i="4"/>
  <c r="R4229" i="4"/>
  <c r="R4272" i="4"/>
  <c r="R4315" i="4"/>
  <c r="R4361" i="4"/>
  <c r="R4425" i="4"/>
  <c r="R4489" i="4"/>
  <c r="R4553" i="4"/>
  <c r="R4617" i="4"/>
  <c r="R4681" i="4"/>
  <c r="R4745" i="4"/>
  <c r="R4809" i="4"/>
  <c r="R4873" i="4"/>
  <c r="R4937" i="4"/>
  <c r="R5001" i="4"/>
  <c r="R2065" i="4"/>
  <c r="R2129" i="4"/>
  <c r="R2193" i="4"/>
  <c r="R2257" i="4"/>
  <c r="R2321" i="4"/>
  <c r="R2404" i="4"/>
  <c r="R2495" i="4"/>
  <c r="R2665" i="4"/>
  <c r="R2853" i="4"/>
  <c r="R1009" i="4"/>
  <c r="R1291" i="4"/>
  <c r="R1742" i="4"/>
  <c r="R2532" i="4"/>
  <c r="R2585" i="4"/>
  <c r="R2639" i="4"/>
  <c r="R2703" i="4"/>
  <c r="R2756" i="4"/>
  <c r="R2813" i="4"/>
  <c r="R2909" i="4"/>
  <c r="R2989" i="4"/>
  <c r="R3069" i="4"/>
  <c r="R1065" i="4"/>
  <c r="R1145" i="4"/>
  <c r="R1238" i="4"/>
  <c r="R1366" i="4"/>
  <c r="R1483" i="4"/>
  <c r="R1643" i="4"/>
  <c r="R1942" i="4"/>
  <c r="R3447" i="4"/>
  <c r="R3473" i="4"/>
  <c r="R3505" i="4"/>
  <c r="R3532" i="4"/>
  <c r="R3559" i="4"/>
  <c r="R3591" i="4"/>
  <c r="R3617" i="4"/>
  <c r="R3644" i="4"/>
  <c r="R3676" i="4"/>
  <c r="R3703" i="4"/>
  <c r="R3729" i="4"/>
  <c r="R3761" i="4"/>
  <c r="R3788" i="4"/>
  <c r="R3815" i="4"/>
  <c r="R3847" i="4"/>
  <c r="R3873" i="4"/>
  <c r="R3900" i="4"/>
  <c r="R3932" i="4"/>
  <c r="R3959" i="4"/>
  <c r="R3985" i="4"/>
  <c r="R4017" i="4"/>
  <c r="R4044" i="4"/>
  <c r="R4071" i="4"/>
  <c r="R4103" i="4"/>
  <c r="R4129" i="4"/>
  <c r="R4156" i="4"/>
  <c r="R4188" i="4"/>
  <c r="R4215" i="4"/>
  <c r="R4241" i="4"/>
  <c r="R4273" i="4"/>
  <c r="R4300" i="4"/>
  <c r="R4327" i="4"/>
  <c r="R4363" i="4"/>
  <c r="R4403" i="4"/>
  <c r="R4443" i="4"/>
  <c r="R4491" i="4"/>
  <c r="R4531" i="4"/>
  <c r="R4571" i="4"/>
  <c r="R4619" i="4"/>
  <c r="R4659" i="4"/>
  <c r="R4699" i="4"/>
  <c r="R4747" i="4"/>
  <c r="R4787" i="4"/>
  <c r="R4827" i="4"/>
  <c r="R4875" i="4"/>
  <c r="R4915" i="4"/>
  <c r="R4955" i="4"/>
  <c r="R5003" i="4"/>
  <c r="R2043" i="4"/>
  <c r="R2083" i="4"/>
  <c r="R2131" i="4"/>
  <c r="R2171" i="4"/>
  <c r="R2211" i="4"/>
  <c r="R2259" i="4"/>
  <c r="R2299" i="4"/>
  <c r="R2343" i="4"/>
  <c r="R2407" i="4"/>
  <c r="R2460" i="4"/>
  <c r="R2513" i="4"/>
  <c r="R2577" i="4"/>
  <c r="R2631" i="4"/>
  <c r="R2684" i="4"/>
  <c r="R2748" i="4"/>
  <c r="R2801" i="4"/>
  <c r="R2881" i="4"/>
  <c r="R2977" i="4"/>
  <c r="R3057" i="4"/>
  <c r="R1037" i="4"/>
  <c r="R1133" i="4"/>
  <c r="R1222" i="4"/>
  <c r="R1329" i="4"/>
  <c r="R1459" i="4"/>
  <c r="R1619" i="4"/>
  <c r="R1830" i="4"/>
  <c r="R4196" i="4"/>
  <c r="R4223" i="4"/>
  <c r="R4249" i="4"/>
  <c r="R4281" i="4"/>
  <c r="R4308" i="4"/>
  <c r="R4335" i="4"/>
  <c r="R4375" i="4"/>
  <c r="R4415" i="4"/>
  <c r="R4455" i="4"/>
  <c r="R4503" i="4"/>
  <c r="R4543" i="4"/>
  <c r="R4583" i="4"/>
  <c r="R4631" i="4"/>
  <c r="R4671" i="4"/>
  <c r="R4711" i="4"/>
  <c r="R4759" i="4"/>
  <c r="R4799" i="4"/>
  <c r="R4839" i="4"/>
  <c r="R4887" i="4"/>
  <c r="R4927" i="4"/>
  <c r="R4967" i="4"/>
  <c r="R2015" i="4"/>
  <c r="R2055" i="4"/>
  <c r="R2095" i="4"/>
  <c r="R2143" i="4"/>
  <c r="R2183" i="4"/>
  <c r="R2223" i="4"/>
  <c r="R2271" i="4"/>
  <c r="R2311" i="4"/>
  <c r="R2359" i="4"/>
  <c r="R2423" i="4"/>
  <c r="R2476" i="4"/>
  <c r="R2529" i="4"/>
  <c r="R2604" i="4"/>
  <c r="R2775" i="4"/>
  <c r="R3017" i="4"/>
  <c r="R1173" i="4"/>
  <c r="R1539" i="4"/>
  <c r="R3422" i="4"/>
  <c r="R3486" i="4"/>
  <c r="R3550" i="4"/>
  <c r="R3614" i="4"/>
  <c r="R3678" i="4"/>
  <c r="R3742" i="4"/>
  <c r="R3806" i="4"/>
  <c r="R3870" i="4"/>
  <c r="R3934" i="4"/>
  <c r="R3998" i="4"/>
  <c r="R4062" i="4"/>
  <c r="R4126" i="4"/>
  <c r="R4190" i="4"/>
  <c r="R4254" i="4"/>
  <c r="R4318" i="4"/>
  <c r="R4382" i="4"/>
  <c r="R4446" i="4"/>
  <c r="R4510" i="4"/>
  <c r="R4574" i="4"/>
  <c r="R4638" i="4"/>
  <c r="R4702" i="4"/>
  <c r="R4766" i="4"/>
  <c r="R4830" i="4"/>
  <c r="R4894" i="4"/>
  <c r="R4958" i="4"/>
  <c r="R2022" i="4"/>
  <c r="R2086" i="4"/>
  <c r="R2150" i="4"/>
  <c r="R2214" i="4"/>
  <c r="R2278" i="4"/>
  <c r="R2347" i="4"/>
  <c r="R2432" i="4"/>
  <c r="R2517" i="4"/>
  <c r="R2603" i="4"/>
  <c r="R2688" i="4"/>
  <c r="R2773" i="4"/>
  <c r="R2887" i="4"/>
  <c r="R3015" i="4"/>
  <c r="R1043" i="4"/>
  <c r="R1209" i="4"/>
  <c r="R1443" i="4"/>
  <c r="R1822" i="4"/>
  <c r="R4412" i="4"/>
  <c r="R4500" i="4"/>
  <c r="R4584" i="4"/>
  <c r="R4668" i="4"/>
  <c r="R4756" i="4"/>
  <c r="R4840" i="4"/>
  <c r="R4924" i="4"/>
  <c r="R2012" i="4"/>
  <c r="R2096" i="4"/>
  <c r="R2180" i="4"/>
  <c r="R2268" i="4"/>
  <c r="R2360" i="4"/>
  <c r="R2472" i="4"/>
  <c r="R2589" i="4"/>
  <c r="R2701" i="4"/>
  <c r="R2819" i="4"/>
  <c r="R2995" i="4"/>
  <c r="R1135" i="4"/>
  <c r="R1463" i="4"/>
  <c r="R2354" i="4"/>
  <c r="R2482" i="4"/>
  <c r="R2610" i="4"/>
  <c r="R2738" i="4"/>
  <c r="R2866" i="4"/>
  <c r="R2994" i="4"/>
  <c r="R1022" i="4"/>
  <c r="R1150" i="4"/>
  <c r="R1309" i="4"/>
  <c r="R1613" i="4"/>
  <c r="R2932" i="4"/>
  <c r="R1088" i="4"/>
  <c r="R1397" i="4"/>
  <c r="R1192" i="4"/>
  <c r="R1448" i="4"/>
  <c r="R1717" i="4"/>
  <c r="R1546" i="4"/>
  <c r="R1683" i="4"/>
  <c r="R1929" i="4"/>
  <c r="R3285" i="4"/>
  <c r="H877" i="4"/>
  <c r="H873" i="4"/>
  <c r="H869" i="4"/>
  <c r="H865" i="4"/>
  <c r="H861" i="4"/>
  <c r="H857" i="4"/>
  <c r="H853" i="4"/>
  <c r="H849" i="4"/>
  <c r="H845" i="4"/>
  <c r="H841" i="4"/>
  <c r="H837" i="4"/>
  <c r="H833" i="4"/>
  <c r="H829" i="4"/>
  <c r="H825" i="4"/>
  <c r="H821" i="4"/>
  <c r="H817" i="4"/>
  <c r="H813" i="4"/>
  <c r="H809" i="4"/>
  <c r="H805" i="4"/>
  <c r="H801" i="4"/>
  <c r="H797" i="4"/>
  <c r="H793" i="4"/>
  <c r="H789" i="4"/>
  <c r="H785" i="4"/>
  <c r="H781" i="4"/>
  <c r="H777" i="4"/>
  <c r="H773" i="4"/>
  <c r="H769" i="4"/>
  <c r="H765" i="4"/>
  <c r="H761" i="4"/>
  <c r="H757" i="4"/>
  <c r="H753" i="4"/>
  <c r="H749" i="4"/>
  <c r="H745" i="4"/>
  <c r="H741" i="4"/>
  <c r="H737" i="4"/>
  <c r="H733" i="4"/>
  <c r="H729" i="4"/>
  <c r="H725" i="4"/>
  <c r="H721" i="4"/>
  <c r="H717" i="4"/>
  <c r="H713" i="4"/>
  <c r="H709" i="4"/>
  <c r="H705" i="4"/>
  <c r="H701" i="4"/>
  <c r="H697" i="4"/>
  <c r="H693" i="4"/>
  <c r="H689" i="4"/>
  <c r="H685" i="4"/>
  <c r="H681" i="4"/>
  <c r="H677" i="4"/>
  <c r="H673" i="4"/>
  <c r="H669" i="4"/>
  <c r="H665" i="4"/>
  <c r="H661" i="4"/>
  <c r="H657" i="4"/>
  <c r="H653" i="4"/>
  <c r="H649" i="4"/>
  <c r="H645" i="4"/>
  <c r="H641" i="4"/>
  <c r="H637" i="4"/>
  <c r="H633" i="4"/>
  <c r="H629" i="4"/>
  <c r="H625" i="4"/>
  <c r="H621" i="4"/>
  <c r="H617" i="4"/>
  <c r="H613" i="4"/>
  <c r="H609" i="4"/>
  <c r="H605" i="4"/>
  <c r="H601" i="4"/>
  <c r="H597" i="4"/>
  <c r="H593" i="4"/>
  <c r="H589" i="4"/>
  <c r="H585" i="4"/>
  <c r="H581" i="4"/>
  <c r="H577" i="4"/>
  <c r="H573" i="4"/>
  <c r="H569" i="4"/>
  <c r="H565" i="4"/>
  <c r="H561" i="4"/>
  <c r="H557" i="4"/>
  <c r="H553" i="4"/>
  <c r="H549" i="4"/>
  <c r="H545" i="4"/>
  <c r="H541" i="4"/>
  <c r="H537" i="4"/>
  <c r="H533" i="4"/>
  <c r="H529" i="4"/>
  <c r="H525" i="4"/>
  <c r="H521" i="4"/>
  <c r="H517" i="4"/>
  <c r="H513" i="4"/>
  <c r="H509" i="4"/>
  <c r="H996" i="4"/>
  <c r="H992" i="4"/>
  <c r="H988" i="4"/>
  <c r="H984" i="4"/>
  <c r="H980" i="4"/>
  <c r="H976" i="4"/>
  <c r="H972" i="4"/>
  <c r="H968" i="4"/>
  <c r="H964" i="4"/>
  <c r="H960" i="4"/>
  <c r="H956" i="4"/>
  <c r="H952" i="4"/>
  <c r="H948" i="4"/>
  <c r="H944" i="4"/>
  <c r="H940" i="4"/>
  <c r="H936" i="4"/>
  <c r="H932" i="4"/>
  <c r="H928" i="4"/>
  <c r="H924" i="4"/>
  <c r="H920" i="4"/>
  <c r="H916" i="4"/>
  <c r="H912" i="4"/>
  <c r="H908" i="4"/>
  <c r="H904" i="4"/>
  <c r="H900" i="4"/>
  <c r="H896" i="4"/>
  <c r="H892" i="4"/>
  <c r="H888" i="4"/>
  <c r="H884" i="4"/>
  <c r="H880" i="4"/>
  <c r="H876" i="4"/>
  <c r="H872" i="4"/>
  <c r="H868" i="4"/>
  <c r="H864" i="4"/>
  <c r="H860" i="4"/>
  <c r="H856" i="4"/>
  <c r="H852" i="4"/>
  <c r="H999" i="4"/>
  <c r="H981" i="4"/>
  <c r="H977" i="4"/>
  <c r="H973" i="4"/>
  <c r="H969" i="4"/>
  <c r="H965" i="4"/>
  <c r="H961" i="4"/>
  <c r="H957" i="4"/>
  <c r="H953" i="4"/>
  <c r="H949" i="4"/>
  <c r="H945" i="4"/>
  <c r="H941" i="4"/>
  <c r="H937" i="4"/>
  <c r="H933" i="4"/>
  <c r="H929" i="4"/>
  <c r="H925" i="4"/>
  <c r="H921" i="4"/>
  <c r="H917" i="4"/>
  <c r="H913" i="4"/>
  <c r="H909" i="4"/>
  <c r="H905" i="4"/>
  <c r="H901" i="4"/>
  <c r="H897" i="4"/>
  <c r="H893" i="4"/>
  <c r="H889" i="4"/>
  <c r="H885" i="4"/>
  <c r="H881" i="4"/>
  <c r="H1004" i="4"/>
  <c r="H1000" i="4"/>
  <c r="H848" i="4"/>
  <c r="H844" i="4"/>
  <c r="H840" i="4"/>
  <c r="H836" i="4"/>
  <c r="H832" i="4"/>
  <c r="H828" i="4"/>
  <c r="H824" i="4"/>
  <c r="H820" i="4"/>
  <c r="H816" i="4"/>
  <c r="H812" i="4"/>
  <c r="H808" i="4"/>
  <c r="H804" i="4"/>
  <c r="H800" i="4"/>
  <c r="H796" i="4"/>
  <c r="H792" i="4"/>
  <c r="H788" i="4"/>
  <c r="H784" i="4"/>
  <c r="H780" i="4"/>
  <c r="H776" i="4"/>
  <c r="H772" i="4"/>
  <c r="H768" i="4"/>
  <c r="H764" i="4"/>
  <c r="H760" i="4"/>
  <c r="H756" i="4"/>
  <c r="H752" i="4"/>
  <c r="H748" i="4"/>
  <c r="H744" i="4"/>
  <c r="H740" i="4"/>
  <c r="H736" i="4"/>
  <c r="H732" i="4"/>
  <c r="H728" i="4"/>
  <c r="H724" i="4"/>
  <c r="H720" i="4"/>
  <c r="H716" i="4"/>
  <c r="H712" i="4"/>
  <c r="H708" i="4"/>
  <c r="H704" i="4"/>
  <c r="H700" i="4"/>
  <c r="H696" i="4"/>
  <c r="H692" i="4"/>
  <c r="H688" i="4"/>
  <c r="H684" i="4"/>
  <c r="H680" i="4"/>
  <c r="H672" i="4"/>
  <c r="H668" i="4"/>
  <c r="H664" i="4"/>
  <c r="H660" i="4"/>
  <c r="H656" i="4"/>
  <c r="H652" i="4"/>
  <c r="H648" i="4"/>
  <c r="H644" i="4"/>
  <c r="H640" i="4"/>
  <c r="H636" i="4"/>
  <c r="H632" i="4"/>
  <c r="H628" i="4"/>
  <c r="H624" i="4"/>
  <c r="H620" i="4"/>
  <c r="H616" i="4"/>
  <c r="H612" i="4"/>
  <c r="H608" i="4"/>
  <c r="H604" i="4"/>
  <c r="H600" i="4"/>
  <c r="H596" i="4"/>
  <c r="H592" i="4"/>
  <c r="H588" i="4"/>
  <c r="H584" i="4"/>
  <c r="H580" i="4"/>
  <c r="H576" i="4"/>
  <c r="H572" i="4"/>
  <c r="H568" i="4"/>
  <c r="H564" i="4"/>
  <c r="H560" i="4"/>
  <c r="H556" i="4"/>
  <c r="H552" i="4"/>
  <c r="H548" i="4"/>
  <c r="H544" i="4"/>
  <c r="H540" i="4"/>
  <c r="H536" i="4"/>
  <c r="H532" i="4"/>
  <c r="H528" i="4"/>
  <c r="H524" i="4"/>
  <c r="H520" i="4"/>
  <c r="H516" i="4"/>
  <c r="H512" i="4"/>
  <c r="H508" i="4"/>
  <c r="H879" i="4"/>
  <c r="H690" i="4"/>
  <c r="H686" i="4"/>
  <c r="H682" i="4"/>
  <c r="H678" i="4"/>
  <c r="H674" i="4"/>
  <c r="H670" i="4"/>
  <c r="H666" i="4"/>
  <c r="H662" i="4"/>
  <c r="H658" i="4"/>
  <c r="H654" i="4"/>
  <c r="H650" i="4"/>
  <c r="H646" i="4"/>
  <c r="H642" i="4"/>
  <c r="H638" i="4"/>
  <c r="H634" i="4"/>
  <c r="H630" i="4"/>
  <c r="H626" i="4"/>
  <c r="H622" i="4"/>
  <c r="H618" i="4"/>
  <c r="H614" i="4"/>
  <c r="H610" i="4"/>
  <c r="H606" i="4"/>
  <c r="H602" i="4"/>
  <c r="H598" i="4"/>
  <c r="H594" i="4"/>
  <c r="H590" i="4"/>
  <c r="H586" i="4"/>
  <c r="H582" i="4"/>
  <c r="H578" i="4"/>
  <c r="H574" i="4"/>
  <c r="H570" i="4"/>
  <c r="H566" i="4"/>
  <c r="H562" i="4"/>
  <c r="H558" i="4"/>
  <c r="H554" i="4"/>
  <c r="H550" i="4"/>
  <c r="H546" i="4"/>
  <c r="H542" i="4"/>
  <c r="H538" i="4"/>
  <c r="H534" i="4"/>
  <c r="H530" i="4"/>
  <c r="H526" i="4"/>
  <c r="H522" i="4"/>
  <c r="H518" i="4"/>
  <c r="H514" i="4"/>
  <c r="H510" i="4"/>
  <c r="H506" i="4"/>
  <c r="H676" i="4"/>
  <c r="H875" i="4"/>
  <c r="H871" i="4"/>
  <c r="H867" i="4"/>
  <c r="H863" i="4"/>
  <c r="H859" i="4"/>
  <c r="H855" i="4"/>
  <c r="H851" i="4"/>
  <c r="H847" i="4"/>
  <c r="H843" i="4"/>
  <c r="H839" i="4"/>
  <c r="H835" i="4"/>
  <c r="H831" i="4"/>
  <c r="H827" i="4"/>
  <c r="H823" i="4"/>
  <c r="H819" i="4"/>
  <c r="H815" i="4"/>
  <c r="H811" i="4"/>
  <c r="H807" i="4"/>
  <c r="H803" i="4"/>
  <c r="H799" i="4"/>
  <c r="H795" i="4"/>
  <c r="H791" i="4"/>
  <c r="H787" i="4"/>
  <c r="H783" i="4"/>
  <c r="H779" i="4"/>
  <c r="H775" i="4"/>
  <c r="H771" i="4"/>
  <c r="H767" i="4"/>
  <c r="H763" i="4"/>
  <c r="H759" i="4"/>
  <c r="H755" i="4"/>
  <c r="H751" i="4"/>
  <c r="H747" i="4"/>
  <c r="H743" i="4"/>
  <c r="H739" i="4"/>
  <c r="H735" i="4"/>
  <c r="H731" i="4"/>
  <c r="H727" i="4"/>
  <c r="H723" i="4"/>
  <c r="H719" i="4"/>
  <c r="H715" i="4"/>
  <c r="H711" i="4"/>
  <c r="H707" i="4"/>
  <c r="H703" i="4"/>
  <c r="H699" i="4"/>
  <c r="H695" i="4"/>
  <c r="H691" i="4"/>
  <c r="H687" i="4"/>
  <c r="H683" i="4"/>
  <c r="H679" i="4"/>
  <c r="H675" i="4"/>
  <c r="H671" i="4"/>
  <c r="H667" i="4"/>
  <c r="H663" i="4"/>
  <c r="H659" i="4"/>
  <c r="H655" i="4"/>
  <c r="H651" i="4"/>
  <c r="H647" i="4"/>
  <c r="H643" i="4"/>
  <c r="H639" i="4"/>
  <c r="H635" i="4"/>
  <c r="H631" i="4"/>
  <c r="H627" i="4"/>
  <c r="H623" i="4"/>
  <c r="H619" i="4"/>
  <c r="H615" i="4"/>
  <c r="H611" i="4"/>
  <c r="H607" i="4"/>
  <c r="H603" i="4"/>
  <c r="H599" i="4"/>
  <c r="H595" i="4"/>
  <c r="H591" i="4"/>
  <c r="H587" i="4"/>
  <c r="H583" i="4"/>
  <c r="H579" i="4"/>
  <c r="H575" i="4"/>
  <c r="H571" i="4"/>
  <c r="H567" i="4"/>
  <c r="H563" i="4"/>
  <c r="H559" i="4"/>
  <c r="H555" i="4"/>
  <c r="H551" i="4"/>
  <c r="H547" i="4"/>
  <c r="H543" i="4"/>
  <c r="H539" i="4"/>
  <c r="H535" i="4"/>
  <c r="H531" i="4"/>
  <c r="H527" i="4"/>
  <c r="H523" i="4"/>
  <c r="H519" i="4"/>
  <c r="H515" i="4"/>
  <c r="H511" i="4"/>
  <c r="H507" i="4"/>
  <c r="H1003" i="4"/>
  <c r="H995" i="4"/>
  <c r="H987" i="4"/>
  <c r="H979" i="4"/>
  <c r="H967" i="4"/>
  <c r="H959" i="4"/>
  <c r="H947" i="4"/>
  <c r="H935" i="4"/>
  <c r="H923" i="4"/>
  <c r="H919" i="4"/>
  <c r="H911" i="4"/>
  <c r="H903" i="4"/>
  <c r="H895" i="4"/>
  <c r="H883" i="4"/>
  <c r="H998" i="4"/>
  <c r="H990" i="4"/>
  <c r="H982" i="4"/>
  <c r="H978" i="4"/>
  <c r="H974" i="4"/>
  <c r="H970" i="4"/>
  <c r="H966" i="4"/>
  <c r="H962" i="4"/>
  <c r="H958" i="4"/>
  <c r="H954" i="4"/>
  <c r="H950" i="4"/>
  <c r="H946" i="4"/>
  <c r="H942" i="4"/>
  <c r="H938" i="4"/>
  <c r="H934" i="4"/>
  <c r="H930" i="4"/>
  <c r="H926" i="4"/>
  <c r="H922" i="4"/>
  <c r="H918" i="4"/>
  <c r="H914" i="4"/>
  <c r="H910" i="4"/>
  <c r="H906" i="4"/>
  <c r="H902" i="4"/>
  <c r="H898" i="4"/>
  <c r="H894" i="4"/>
  <c r="H890" i="4"/>
  <c r="H886" i="4"/>
  <c r="H882" i="4"/>
  <c r="H878" i="4"/>
  <c r="H874" i="4"/>
  <c r="H870" i="4"/>
  <c r="H866" i="4"/>
  <c r="H862" i="4"/>
  <c r="H858" i="4"/>
  <c r="H854" i="4"/>
  <c r="H850" i="4"/>
  <c r="H846" i="4"/>
  <c r="H842" i="4"/>
  <c r="H838" i="4"/>
  <c r="H834" i="4"/>
  <c r="H830" i="4"/>
  <c r="H826" i="4"/>
  <c r="H822" i="4"/>
  <c r="H818" i="4"/>
  <c r="H814" i="4"/>
  <c r="H810" i="4"/>
  <c r="H806" i="4"/>
  <c r="H802" i="4"/>
  <c r="H798" i="4"/>
  <c r="H794" i="4"/>
  <c r="H790" i="4"/>
  <c r="H786" i="4"/>
  <c r="H782" i="4"/>
  <c r="H778" i="4"/>
  <c r="H774" i="4"/>
  <c r="H770" i="4"/>
  <c r="H766" i="4"/>
  <c r="H762" i="4"/>
  <c r="H758" i="4"/>
  <c r="H754" i="4"/>
  <c r="H750" i="4"/>
  <c r="H746" i="4"/>
  <c r="H742" i="4"/>
  <c r="H738" i="4"/>
  <c r="H734" i="4"/>
  <c r="H730" i="4"/>
  <c r="H726" i="4"/>
  <c r="H722" i="4"/>
  <c r="H718" i="4"/>
  <c r="H714" i="4"/>
  <c r="H710" i="4"/>
  <c r="H706" i="4"/>
  <c r="H702" i="4"/>
  <c r="H698" i="4"/>
  <c r="H694" i="4"/>
  <c r="H991" i="4"/>
  <c r="H983" i="4"/>
  <c r="H975" i="4"/>
  <c r="H971" i="4"/>
  <c r="H963" i="4"/>
  <c r="H955" i="4"/>
  <c r="H951" i="4"/>
  <c r="H943" i="4"/>
  <c r="H939" i="4"/>
  <c r="H931" i="4"/>
  <c r="H927" i="4"/>
  <c r="H915" i="4"/>
  <c r="H907" i="4"/>
  <c r="H899" i="4"/>
  <c r="H891" i="4"/>
  <c r="H887" i="4"/>
  <c r="H1002" i="4"/>
  <c r="H994" i="4"/>
  <c r="H986" i="4"/>
  <c r="H1005" i="4"/>
  <c r="H1001" i="4"/>
  <c r="H997" i="4"/>
  <c r="H993" i="4"/>
  <c r="H989" i="4"/>
  <c r="H985" i="4"/>
  <c r="J5012" i="4"/>
  <c r="C44" i="2"/>
  <c r="C43" i="2"/>
  <c r="V5022" i="4" l="1"/>
  <c r="V5012" i="4"/>
  <c r="P5012" i="4"/>
  <c r="N5012" i="4"/>
  <c r="E5012" i="4"/>
  <c r="B8" i="4" l="1"/>
  <c r="F8" i="4"/>
  <c r="I8" i="4"/>
  <c r="M8" i="4"/>
  <c r="O8" i="4"/>
  <c r="Q8" i="4"/>
  <c r="S8" i="4"/>
  <c r="U8" i="4"/>
  <c r="B9" i="4"/>
  <c r="E9" i="4"/>
  <c r="F9" i="4"/>
  <c r="G9" i="4" s="1"/>
  <c r="I9" i="4"/>
  <c r="M9" i="4"/>
  <c r="O9" i="4"/>
  <c r="Q9" i="4"/>
  <c r="R9" i="4" s="1"/>
  <c r="S9" i="4"/>
  <c r="T9" i="4" s="1"/>
  <c r="U9" i="4"/>
  <c r="B10" i="4"/>
  <c r="E10" i="4"/>
  <c r="F10" i="4"/>
  <c r="G10" i="4" s="1"/>
  <c r="I10" i="4"/>
  <c r="M10" i="4"/>
  <c r="O10" i="4"/>
  <c r="Q10" i="4"/>
  <c r="R10" i="4" s="1"/>
  <c r="S10" i="4"/>
  <c r="T10" i="4" s="1"/>
  <c r="U10" i="4"/>
  <c r="B11" i="4"/>
  <c r="E11" i="4"/>
  <c r="F11" i="4"/>
  <c r="G11" i="4" s="1"/>
  <c r="I11" i="4"/>
  <c r="M11" i="4"/>
  <c r="O11" i="4"/>
  <c r="Q11" i="4"/>
  <c r="R11" i="4" s="1"/>
  <c r="S11" i="4"/>
  <c r="T11" i="4" s="1"/>
  <c r="U11" i="4"/>
  <c r="B12" i="4"/>
  <c r="E12" i="4"/>
  <c r="F12" i="4"/>
  <c r="G12" i="4" s="1"/>
  <c r="I12" i="4"/>
  <c r="M12" i="4"/>
  <c r="O12" i="4"/>
  <c r="Q12" i="4"/>
  <c r="R12" i="4" s="1"/>
  <c r="S12" i="4"/>
  <c r="T12" i="4" s="1"/>
  <c r="U12" i="4"/>
  <c r="B13" i="4"/>
  <c r="E13" i="4"/>
  <c r="F13" i="4"/>
  <c r="G13" i="4" s="1"/>
  <c r="I13" i="4"/>
  <c r="M13" i="4"/>
  <c r="O13" i="4"/>
  <c r="Q13" i="4"/>
  <c r="R13" i="4" s="1"/>
  <c r="S13" i="4"/>
  <c r="T13" i="4" s="1"/>
  <c r="U13" i="4"/>
  <c r="B14" i="4"/>
  <c r="E14" i="4"/>
  <c r="F14" i="4"/>
  <c r="G14" i="4" s="1"/>
  <c r="I14" i="4"/>
  <c r="M14" i="4"/>
  <c r="O14" i="4"/>
  <c r="Q14" i="4"/>
  <c r="R14" i="4" s="1"/>
  <c r="S14" i="4"/>
  <c r="T14" i="4" s="1"/>
  <c r="U14" i="4"/>
  <c r="B15" i="4"/>
  <c r="E15" i="4"/>
  <c r="F15" i="4"/>
  <c r="G15" i="4" s="1"/>
  <c r="I15" i="4"/>
  <c r="M15" i="4"/>
  <c r="O15" i="4"/>
  <c r="Q15" i="4"/>
  <c r="R15" i="4" s="1"/>
  <c r="S15" i="4"/>
  <c r="T15" i="4" s="1"/>
  <c r="U15" i="4"/>
  <c r="B16" i="4"/>
  <c r="E16" i="4"/>
  <c r="F16" i="4"/>
  <c r="G16" i="4" s="1"/>
  <c r="I16" i="4"/>
  <c r="M16" i="4"/>
  <c r="O16" i="4"/>
  <c r="Q16" i="4"/>
  <c r="R16" i="4" s="1"/>
  <c r="S16" i="4"/>
  <c r="T16" i="4" s="1"/>
  <c r="U16" i="4"/>
  <c r="B17" i="4"/>
  <c r="E17" i="4"/>
  <c r="F17" i="4"/>
  <c r="G17" i="4" s="1"/>
  <c r="I17" i="4"/>
  <c r="M17" i="4"/>
  <c r="O17" i="4"/>
  <c r="Q17" i="4"/>
  <c r="R17" i="4" s="1"/>
  <c r="S17" i="4"/>
  <c r="T17" i="4" s="1"/>
  <c r="U17" i="4"/>
  <c r="B18" i="4"/>
  <c r="E18" i="4"/>
  <c r="F18" i="4"/>
  <c r="G18" i="4" s="1"/>
  <c r="I18" i="4"/>
  <c r="M18" i="4"/>
  <c r="O18" i="4"/>
  <c r="Q18" i="4"/>
  <c r="R18" i="4" s="1"/>
  <c r="S18" i="4"/>
  <c r="T18" i="4" s="1"/>
  <c r="U18" i="4"/>
  <c r="B19" i="4"/>
  <c r="E19" i="4"/>
  <c r="F19" i="4"/>
  <c r="G19" i="4" s="1"/>
  <c r="I19" i="4"/>
  <c r="M19" i="4"/>
  <c r="O19" i="4"/>
  <c r="Q19" i="4"/>
  <c r="R19" i="4" s="1"/>
  <c r="S19" i="4"/>
  <c r="T19" i="4" s="1"/>
  <c r="U19" i="4"/>
  <c r="B20" i="4"/>
  <c r="E20" i="4"/>
  <c r="F20" i="4"/>
  <c r="G20" i="4" s="1"/>
  <c r="I20" i="4"/>
  <c r="M20" i="4"/>
  <c r="O20" i="4"/>
  <c r="Q20" i="4"/>
  <c r="R20" i="4" s="1"/>
  <c r="S20" i="4"/>
  <c r="T20" i="4" s="1"/>
  <c r="U20" i="4"/>
  <c r="B21" i="4"/>
  <c r="E21" i="4"/>
  <c r="F21" i="4"/>
  <c r="G21" i="4" s="1"/>
  <c r="I21" i="4"/>
  <c r="M21" i="4"/>
  <c r="O21" i="4"/>
  <c r="Q21" i="4"/>
  <c r="R21" i="4" s="1"/>
  <c r="S21" i="4"/>
  <c r="T21" i="4" s="1"/>
  <c r="U21" i="4"/>
  <c r="B22" i="4"/>
  <c r="E22" i="4"/>
  <c r="F22" i="4"/>
  <c r="G22" i="4" s="1"/>
  <c r="I22" i="4"/>
  <c r="M22" i="4"/>
  <c r="O22" i="4"/>
  <c r="Q22" i="4"/>
  <c r="R22" i="4" s="1"/>
  <c r="S22" i="4"/>
  <c r="T22" i="4" s="1"/>
  <c r="U22" i="4"/>
  <c r="B23" i="4"/>
  <c r="E23" i="4"/>
  <c r="F23" i="4"/>
  <c r="G23" i="4" s="1"/>
  <c r="I23" i="4"/>
  <c r="M23" i="4"/>
  <c r="O23" i="4"/>
  <c r="Q23" i="4"/>
  <c r="R23" i="4" s="1"/>
  <c r="S23" i="4"/>
  <c r="T23" i="4" s="1"/>
  <c r="U23" i="4"/>
  <c r="B24" i="4"/>
  <c r="E24" i="4"/>
  <c r="F24" i="4"/>
  <c r="G24" i="4" s="1"/>
  <c r="I24" i="4"/>
  <c r="M24" i="4"/>
  <c r="O24" i="4"/>
  <c r="Q24" i="4"/>
  <c r="R24" i="4" s="1"/>
  <c r="S24" i="4"/>
  <c r="T24" i="4" s="1"/>
  <c r="U24" i="4"/>
  <c r="B25" i="4"/>
  <c r="E25" i="4"/>
  <c r="F25" i="4"/>
  <c r="G25" i="4" s="1"/>
  <c r="I25" i="4"/>
  <c r="M25" i="4"/>
  <c r="O25" i="4"/>
  <c r="Q25" i="4"/>
  <c r="R25" i="4" s="1"/>
  <c r="S25" i="4"/>
  <c r="T25" i="4" s="1"/>
  <c r="U25" i="4"/>
  <c r="B26" i="4"/>
  <c r="E26" i="4"/>
  <c r="F26" i="4"/>
  <c r="G26" i="4" s="1"/>
  <c r="I26" i="4"/>
  <c r="M26" i="4"/>
  <c r="O26" i="4"/>
  <c r="Q26" i="4"/>
  <c r="R26" i="4" s="1"/>
  <c r="S26" i="4"/>
  <c r="T26" i="4" s="1"/>
  <c r="U26" i="4"/>
  <c r="B27" i="4"/>
  <c r="E27" i="4"/>
  <c r="F27" i="4"/>
  <c r="G27" i="4" s="1"/>
  <c r="I27" i="4"/>
  <c r="M27" i="4"/>
  <c r="O27" i="4"/>
  <c r="Q27" i="4"/>
  <c r="R27" i="4" s="1"/>
  <c r="S27" i="4"/>
  <c r="T27" i="4" s="1"/>
  <c r="U27" i="4"/>
  <c r="B28" i="4"/>
  <c r="E28" i="4"/>
  <c r="F28" i="4"/>
  <c r="G28" i="4" s="1"/>
  <c r="I28" i="4"/>
  <c r="M28" i="4"/>
  <c r="O28" i="4"/>
  <c r="Q28" i="4"/>
  <c r="R28" i="4" s="1"/>
  <c r="S28" i="4"/>
  <c r="T28" i="4" s="1"/>
  <c r="U28" i="4"/>
  <c r="B29" i="4"/>
  <c r="E29" i="4"/>
  <c r="F29" i="4"/>
  <c r="G29" i="4" s="1"/>
  <c r="I29" i="4"/>
  <c r="M29" i="4"/>
  <c r="O29" i="4"/>
  <c r="Q29" i="4"/>
  <c r="R29" i="4" s="1"/>
  <c r="S29" i="4"/>
  <c r="T29" i="4" s="1"/>
  <c r="U29" i="4"/>
  <c r="B30" i="4"/>
  <c r="E30" i="4"/>
  <c r="F30" i="4"/>
  <c r="G30" i="4" s="1"/>
  <c r="I30" i="4"/>
  <c r="M30" i="4"/>
  <c r="O30" i="4"/>
  <c r="Q30" i="4"/>
  <c r="R30" i="4" s="1"/>
  <c r="S30" i="4"/>
  <c r="T30" i="4" s="1"/>
  <c r="U30" i="4"/>
  <c r="B31" i="4"/>
  <c r="E31" i="4"/>
  <c r="F31" i="4"/>
  <c r="G31" i="4" s="1"/>
  <c r="I31" i="4"/>
  <c r="M31" i="4"/>
  <c r="O31" i="4"/>
  <c r="Q31" i="4"/>
  <c r="R31" i="4" s="1"/>
  <c r="S31" i="4"/>
  <c r="T31" i="4" s="1"/>
  <c r="U31" i="4"/>
  <c r="B32" i="4"/>
  <c r="E32" i="4"/>
  <c r="F32" i="4"/>
  <c r="G32" i="4" s="1"/>
  <c r="I32" i="4"/>
  <c r="M32" i="4"/>
  <c r="O32" i="4"/>
  <c r="Q32" i="4"/>
  <c r="R32" i="4" s="1"/>
  <c r="S32" i="4"/>
  <c r="T32" i="4" s="1"/>
  <c r="U32" i="4"/>
  <c r="B33" i="4"/>
  <c r="E33" i="4"/>
  <c r="F33" i="4"/>
  <c r="G33" i="4" s="1"/>
  <c r="I33" i="4"/>
  <c r="M33" i="4"/>
  <c r="O33" i="4"/>
  <c r="Q33" i="4"/>
  <c r="R33" i="4" s="1"/>
  <c r="S33" i="4"/>
  <c r="T33" i="4" s="1"/>
  <c r="U33" i="4"/>
  <c r="B34" i="4"/>
  <c r="E34" i="4"/>
  <c r="F34" i="4"/>
  <c r="G34" i="4" s="1"/>
  <c r="I34" i="4"/>
  <c r="M34" i="4"/>
  <c r="O34" i="4"/>
  <c r="Q34" i="4"/>
  <c r="R34" i="4" s="1"/>
  <c r="S34" i="4"/>
  <c r="T34" i="4" s="1"/>
  <c r="U34" i="4"/>
  <c r="B35" i="4"/>
  <c r="E35" i="4"/>
  <c r="F35" i="4"/>
  <c r="G35" i="4" s="1"/>
  <c r="I35" i="4"/>
  <c r="M35" i="4"/>
  <c r="O35" i="4"/>
  <c r="Q35" i="4"/>
  <c r="R35" i="4" s="1"/>
  <c r="S35" i="4"/>
  <c r="T35" i="4" s="1"/>
  <c r="U35" i="4"/>
  <c r="B36" i="4"/>
  <c r="E36" i="4"/>
  <c r="F36" i="4"/>
  <c r="G36" i="4" s="1"/>
  <c r="I36" i="4"/>
  <c r="M36" i="4"/>
  <c r="O36" i="4"/>
  <c r="Q36" i="4"/>
  <c r="R36" i="4" s="1"/>
  <c r="S36" i="4"/>
  <c r="T36" i="4" s="1"/>
  <c r="U36" i="4"/>
  <c r="B37" i="4"/>
  <c r="E37" i="4"/>
  <c r="F37" i="4"/>
  <c r="G37" i="4" s="1"/>
  <c r="I37" i="4"/>
  <c r="M37" i="4"/>
  <c r="O37" i="4"/>
  <c r="Q37" i="4"/>
  <c r="R37" i="4" s="1"/>
  <c r="S37" i="4"/>
  <c r="T37" i="4" s="1"/>
  <c r="U37" i="4"/>
  <c r="B38" i="4"/>
  <c r="E38" i="4"/>
  <c r="F38" i="4"/>
  <c r="G38" i="4" s="1"/>
  <c r="I38" i="4"/>
  <c r="M38" i="4"/>
  <c r="O38" i="4"/>
  <c r="Q38" i="4"/>
  <c r="R38" i="4" s="1"/>
  <c r="S38" i="4"/>
  <c r="T38" i="4" s="1"/>
  <c r="U38" i="4"/>
  <c r="B39" i="4"/>
  <c r="E39" i="4"/>
  <c r="F39" i="4"/>
  <c r="G39" i="4" s="1"/>
  <c r="I39" i="4"/>
  <c r="M39" i="4"/>
  <c r="O39" i="4"/>
  <c r="Q39" i="4"/>
  <c r="R39" i="4" s="1"/>
  <c r="S39" i="4"/>
  <c r="T39" i="4" s="1"/>
  <c r="U39" i="4"/>
  <c r="B40" i="4"/>
  <c r="E40" i="4"/>
  <c r="F40" i="4"/>
  <c r="G40" i="4" s="1"/>
  <c r="I40" i="4"/>
  <c r="M40" i="4"/>
  <c r="O40" i="4"/>
  <c r="Q40" i="4"/>
  <c r="R40" i="4" s="1"/>
  <c r="S40" i="4"/>
  <c r="T40" i="4" s="1"/>
  <c r="U40" i="4"/>
  <c r="B41" i="4"/>
  <c r="E41" i="4"/>
  <c r="F41" i="4"/>
  <c r="G41" i="4" s="1"/>
  <c r="I41" i="4"/>
  <c r="M41" i="4"/>
  <c r="O41" i="4"/>
  <c r="Q41" i="4"/>
  <c r="R41" i="4" s="1"/>
  <c r="S41" i="4"/>
  <c r="T41" i="4" s="1"/>
  <c r="U41" i="4"/>
  <c r="B42" i="4"/>
  <c r="E42" i="4"/>
  <c r="F42" i="4"/>
  <c r="G42" i="4" s="1"/>
  <c r="I42" i="4"/>
  <c r="M42" i="4"/>
  <c r="O42" i="4"/>
  <c r="Q42" i="4"/>
  <c r="R42" i="4" s="1"/>
  <c r="S42" i="4"/>
  <c r="T42" i="4" s="1"/>
  <c r="U42" i="4"/>
  <c r="B43" i="4"/>
  <c r="E43" i="4"/>
  <c r="F43" i="4"/>
  <c r="G43" i="4" s="1"/>
  <c r="I43" i="4"/>
  <c r="M43" i="4"/>
  <c r="O43" i="4"/>
  <c r="Q43" i="4"/>
  <c r="R43" i="4" s="1"/>
  <c r="S43" i="4"/>
  <c r="T43" i="4" s="1"/>
  <c r="U43" i="4"/>
  <c r="B44" i="4"/>
  <c r="E44" i="4"/>
  <c r="F44" i="4"/>
  <c r="G44" i="4" s="1"/>
  <c r="I44" i="4"/>
  <c r="M44" i="4"/>
  <c r="O44" i="4"/>
  <c r="Q44" i="4"/>
  <c r="R44" i="4" s="1"/>
  <c r="S44" i="4"/>
  <c r="T44" i="4" s="1"/>
  <c r="U44" i="4"/>
  <c r="B45" i="4"/>
  <c r="E45" i="4"/>
  <c r="F45" i="4"/>
  <c r="G45" i="4" s="1"/>
  <c r="I45" i="4"/>
  <c r="M45" i="4"/>
  <c r="O45" i="4"/>
  <c r="Q45" i="4"/>
  <c r="R45" i="4" s="1"/>
  <c r="S45" i="4"/>
  <c r="T45" i="4" s="1"/>
  <c r="U45" i="4"/>
  <c r="B46" i="4"/>
  <c r="E46" i="4"/>
  <c r="F46" i="4"/>
  <c r="G46" i="4" s="1"/>
  <c r="I46" i="4"/>
  <c r="M46" i="4"/>
  <c r="O46" i="4"/>
  <c r="Q46" i="4"/>
  <c r="R46" i="4" s="1"/>
  <c r="S46" i="4"/>
  <c r="T46" i="4" s="1"/>
  <c r="U46" i="4"/>
  <c r="B47" i="4"/>
  <c r="E47" i="4"/>
  <c r="F47" i="4"/>
  <c r="G47" i="4" s="1"/>
  <c r="I47" i="4"/>
  <c r="M47" i="4"/>
  <c r="O47" i="4"/>
  <c r="Q47" i="4"/>
  <c r="R47" i="4" s="1"/>
  <c r="S47" i="4"/>
  <c r="T47" i="4" s="1"/>
  <c r="U47" i="4"/>
  <c r="B48" i="4"/>
  <c r="E48" i="4"/>
  <c r="F48" i="4"/>
  <c r="G48" i="4" s="1"/>
  <c r="I48" i="4"/>
  <c r="M48" i="4"/>
  <c r="O48" i="4"/>
  <c r="Q48" i="4"/>
  <c r="R48" i="4" s="1"/>
  <c r="S48" i="4"/>
  <c r="T48" i="4" s="1"/>
  <c r="U48" i="4"/>
  <c r="B49" i="4"/>
  <c r="E49" i="4"/>
  <c r="F49" i="4"/>
  <c r="G49" i="4" s="1"/>
  <c r="I49" i="4"/>
  <c r="M49" i="4"/>
  <c r="O49" i="4"/>
  <c r="Q49" i="4"/>
  <c r="R49" i="4" s="1"/>
  <c r="S49" i="4"/>
  <c r="T49" i="4" s="1"/>
  <c r="U49" i="4"/>
  <c r="B50" i="4"/>
  <c r="E50" i="4"/>
  <c r="F50" i="4"/>
  <c r="G50" i="4" s="1"/>
  <c r="I50" i="4"/>
  <c r="M50" i="4"/>
  <c r="O50" i="4"/>
  <c r="Q50" i="4"/>
  <c r="R50" i="4" s="1"/>
  <c r="S50" i="4"/>
  <c r="T50" i="4" s="1"/>
  <c r="U50" i="4"/>
  <c r="B51" i="4"/>
  <c r="E51" i="4"/>
  <c r="F51" i="4"/>
  <c r="G51" i="4" s="1"/>
  <c r="I51" i="4"/>
  <c r="M51" i="4"/>
  <c r="O51" i="4"/>
  <c r="Q51" i="4"/>
  <c r="R51" i="4" s="1"/>
  <c r="S51" i="4"/>
  <c r="T51" i="4" s="1"/>
  <c r="U51" i="4"/>
  <c r="B52" i="4"/>
  <c r="E52" i="4"/>
  <c r="F52" i="4"/>
  <c r="G52" i="4" s="1"/>
  <c r="I52" i="4"/>
  <c r="M52" i="4"/>
  <c r="O52" i="4"/>
  <c r="Q52" i="4"/>
  <c r="R52" i="4" s="1"/>
  <c r="S52" i="4"/>
  <c r="T52" i="4" s="1"/>
  <c r="U52" i="4"/>
  <c r="B53" i="4"/>
  <c r="E53" i="4"/>
  <c r="F53" i="4"/>
  <c r="G53" i="4" s="1"/>
  <c r="I53" i="4"/>
  <c r="M53" i="4"/>
  <c r="O53" i="4"/>
  <c r="Q53" i="4"/>
  <c r="R53" i="4" s="1"/>
  <c r="S53" i="4"/>
  <c r="T53" i="4" s="1"/>
  <c r="U53" i="4"/>
  <c r="B54" i="4"/>
  <c r="E54" i="4"/>
  <c r="F54" i="4"/>
  <c r="G54" i="4" s="1"/>
  <c r="I54" i="4"/>
  <c r="M54" i="4"/>
  <c r="O54" i="4"/>
  <c r="Q54" i="4"/>
  <c r="R54" i="4" s="1"/>
  <c r="S54" i="4"/>
  <c r="T54" i="4" s="1"/>
  <c r="U54" i="4"/>
  <c r="B55" i="4"/>
  <c r="E55" i="4"/>
  <c r="F55" i="4"/>
  <c r="G55" i="4" s="1"/>
  <c r="I55" i="4"/>
  <c r="M55" i="4"/>
  <c r="O55" i="4"/>
  <c r="Q55" i="4"/>
  <c r="R55" i="4" s="1"/>
  <c r="S55" i="4"/>
  <c r="T55" i="4" s="1"/>
  <c r="U55" i="4"/>
  <c r="B56" i="4"/>
  <c r="E56" i="4"/>
  <c r="F56" i="4"/>
  <c r="G56" i="4" s="1"/>
  <c r="I56" i="4"/>
  <c r="M56" i="4"/>
  <c r="O56" i="4"/>
  <c r="Q56" i="4"/>
  <c r="R56" i="4" s="1"/>
  <c r="S56" i="4"/>
  <c r="T56" i="4" s="1"/>
  <c r="U56" i="4"/>
  <c r="B57" i="4"/>
  <c r="E57" i="4"/>
  <c r="F57" i="4"/>
  <c r="G57" i="4" s="1"/>
  <c r="I57" i="4"/>
  <c r="M57" i="4"/>
  <c r="O57" i="4"/>
  <c r="Q57" i="4"/>
  <c r="R57" i="4" s="1"/>
  <c r="S57" i="4"/>
  <c r="T57" i="4" s="1"/>
  <c r="U57" i="4"/>
  <c r="B58" i="4"/>
  <c r="E58" i="4"/>
  <c r="F58" i="4"/>
  <c r="G58" i="4" s="1"/>
  <c r="I58" i="4"/>
  <c r="M58" i="4"/>
  <c r="O58" i="4"/>
  <c r="Q58" i="4"/>
  <c r="R58" i="4" s="1"/>
  <c r="S58" i="4"/>
  <c r="T58" i="4" s="1"/>
  <c r="U58" i="4"/>
  <c r="B59" i="4"/>
  <c r="E59" i="4"/>
  <c r="F59" i="4"/>
  <c r="G59" i="4" s="1"/>
  <c r="I59" i="4"/>
  <c r="M59" i="4"/>
  <c r="O59" i="4"/>
  <c r="Q59" i="4"/>
  <c r="R59" i="4" s="1"/>
  <c r="S59" i="4"/>
  <c r="T59" i="4" s="1"/>
  <c r="U59" i="4"/>
  <c r="B60" i="4"/>
  <c r="E60" i="4"/>
  <c r="F60" i="4"/>
  <c r="G60" i="4" s="1"/>
  <c r="I60" i="4"/>
  <c r="M60" i="4"/>
  <c r="O60" i="4"/>
  <c r="Q60" i="4"/>
  <c r="R60" i="4" s="1"/>
  <c r="S60" i="4"/>
  <c r="T60" i="4" s="1"/>
  <c r="U60" i="4"/>
  <c r="B61" i="4"/>
  <c r="E61" i="4"/>
  <c r="F61" i="4"/>
  <c r="G61" i="4" s="1"/>
  <c r="I61" i="4"/>
  <c r="M61" i="4"/>
  <c r="O61" i="4"/>
  <c r="Q61" i="4"/>
  <c r="R61" i="4" s="1"/>
  <c r="S61" i="4"/>
  <c r="T61" i="4" s="1"/>
  <c r="U61" i="4"/>
  <c r="B62" i="4"/>
  <c r="E62" i="4"/>
  <c r="F62" i="4"/>
  <c r="G62" i="4" s="1"/>
  <c r="I62" i="4"/>
  <c r="M62" i="4"/>
  <c r="O62" i="4"/>
  <c r="Q62" i="4"/>
  <c r="R62" i="4" s="1"/>
  <c r="S62" i="4"/>
  <c r="T62" i="4" s="1"/>
  <c r="U62" i="4"/>
  <c r="B63" i="4"/>
  <c r="E63" i="4"/>
  <c r="F63" i="4"/>
  <c r="G63" i="4" s="1"/>
  <c r="I63" i="4"/>
  <c r="M63" i="4"/>
  <c r="O63" i="4"/>
  <c r="Q63" i="4"/>
  <c r="R63" i="4" s="1"/>
  <c r="S63" i="4"/>
  <c r="T63" i="4" s="1"/>
  <c r="U63" i="4"/>
  <c r="B64" i="4"/>
  <c r="E64" i="4"/>
  <c r="F64" i="4"/>
  <c r="G64" i="4" s="1"/>
  <c r="I64" i="4"/>
  <c r="M64" i="4"/>
  <c r="O64" i="4"/>
  <c r="Q64" i="4"/>
  <c r="R64" i="4" s="1"/>
  <c r="S64" i="4"/>
  <c r="T64" i="4" s="1"/>
  <c r="U64" i="4"/>
  <c r="B65" i="4"/>
  <c r="E65" i="4"/>
  <c r="F65" i="4"/>
  <c r="G65" i="4" s="1"/>
  <c r="I65" i="4"/>
  <c r="M65" i="4"/>
  <c r="O65" i="4"/>
  <c r="Q65" i="4"/>
  <c r="R65" i="4" s="1"/>
  <c r="S65" i="4"/>
  <c r="T65" i="4" s="1"/>
  <c r="U65" i="4"/>
  <c r="B66" i="4"/>
  <c r="E66" i="4"/>
  <c r="F66" i="4"/>
  <c r="G66" i="4" s="1"/>
  <c r="I66" i="4"/>
  <c r="M66" i="4"/>
  <c r="O66" i="4"/>
  <c r="Q66" i="4"/>
  <c r="R66" i="4" s="1"/>
  <c r="S66" i="4"/>
  <c r="T66" i="4" s="1"/>
  <c r="U66" i="4"/>
  <c r="B67" i="4"/>
  <c r="E67" i="4"/>
  <c r="F67" i="4"/>
  <c r="G67" i="4" s="1"/>
  <c r="I67" i="4"/>
  <c r="M67" i="4"/>
  <c r="O67" i="4"/>
  <c r="Q67" i="4"/>
  <c r="R67" i="4" s="1"/>
  <c r="S67" i="4"/>
  <c r="T67" i="4" s="1"/>
  <c r="U67" i="4"/>
  <c r="B68" i="4"/>
  <c r="E68" i="4"/>
  <c r="F68" i="4"/>
  <c r="G68" i="4" s="1"/>
  <c r="I68" i="4"/>
  <c r="M68" i="4"/>
  <c r="O68" i="4"/>
  <c r="Q68" i="4"/>
  <c r="R68" i="4" s="1"/>
  <c r="S68" i="4"/>
  <c r="T68" i="4" s="1"/>
  <c r="U68" i="4"/>
  <c r="B69" i="4"/>
  <c r="E69" i="4"/>
  <c r="F69" i="4"/>
  <c r="G69" i="4" s="1"/>
  <c r="I69" i="4"/>
  <c r="M69" i="4"/>
  <c r="O69" i="4"/>
  <c r="Q69" i="4"/>
  <c r="R69" i="4" s="1"/>
  <c r="S69" i="4"/>
  <c r="T69" i="4" s="1"/>
  <c r="U69" i="4"/>
  <c r="B70" i="4"/>
  <c r="E70" i="4"/>
  <c r="F70" i="4"/>
  <c r="G70" i="4" s="1"/>
  <c r="I70" i="4"/>
  <c r="M70" i="4"/>
  <c r="O70" i="4"/>
  <c r="Q70" i="4"/>
  <c r="R70" i="4" s="1"/>
  <c r="S70" i="4"/>
  <c r="T70" i="4" s="1"/>
  <c r="U70" i="4"/>
  <c r="B71" i="4"/>
  <c r="E71" i="4"/>
  <c r="F71" i="4"/>
  <c r="G71" i="4" s="1"/>
  <c r="I71" i="4"/>
  <c r="M71" i="4"/>
  <c r="O71" i="4"/>
  <c r="Q71" i="4"/>
  <c r="R71" i="4" s="1"/>
  <c r="S71" i="4"/>
  <c r="T71" i="4" s="1"/>
  <c r="U71" i="4"/>
  <c r="B72" i="4"/>
  <c r="E72" i="4"/>
  <c r="F72" i="4"/>
  <c r="G72" i="4" s="1"/>
  <c r="I72" i="4"/>
  <c r="M72" i="4"/>
  <c r="O72" i="4"/>
  <c r="Q72" i="4"/>
  <c r="R72" i="4" s="1"/>
  <c r="S72" i="4"/>
  <c r="T72" i="4" s="1"/>
  <c r="U72" i="4"/>
  <c r="B73" i="4"/>
  <c r="E73" i="4"/>
  <c r="F73" i="4"/>
  <c r="G73" i="4" s="1"/>
  <c r="I73" i="4"/>
  <c r="M73" i="4"/>
  <c r="O73" i="4"/>
  <c r="Q73" i="4"/>
  <c r="R73" i="4" s="1"/>
  <c r="S73" i="4"/>
  <c r="T73" i="4" s="1"/>
  <c r="U73" i="4"/>
  <c r="B74" i="4"/>
  <c r="E74" i="4"/>
  <c r="F74" i="4"/>
  <c r="G74" i="4" s="1"/>
  <c r="I74" i="4"/>
  <c r="M74" i="4"/>
  <c r="O74" i="4"/>
  <c r="Q74" i="4"/>
  <c r="R74" i="4" s="1"/>
  <c r="S74" i="4"/>
  <c r="T74" i="4" s="1"/>
  <c r="U74" i="4"/>
  <c r="B75" i="4"/>
  <c r="E75" i="4"/>
  <c r="F75" i="4"/>
  <c r="G75" i="4" s="1"/>
  <c r="I75" i="4"/>
  <c r="M75" i="4"/>
  <c r="O75" i="4"/>
  <c r="Q75" i="4"/>
  <c r="R75" i="4" s="1"/>
  <c r="S75" i="4"/>
  <c r="T75" i="4" s="1"/>
  <c r="U75" i="4"/>
  <c r="B76" i="4"/>
  <c r="E76" i="4"/>
  <c r="F76" i="4"/>
  <c r="G76" i="4" s="1"/>
  <c r="I76" i="4"/>
  <c r="M76" i="4"/>
  <c r="O76" i="4"/>
  <c r="Q76" i="4"/>
  <c r="R76" i="4" s="1"/>
  <c r="S76" i="4"/>
  <c r="T76" i="4" s="1"/>
  <c r="U76" i="4"/>
  <c r="B77" i="4"/>
  <c r="E77" i="4"/>
  <c r="F77" i="4"/>
  <c r="G77" i="4" s="1"/>
  <c r="I77" i="4"/>
  <c r="M77" i="4"/>
  <c r="O77" i="4"/>
  <c r="Q77" i="4"/>
  <c r="R77" i="4" s="1"/>
  <c r="S77" i="4"/>
  <c r="T77" i="4" s="1"/>
  <c r="U77" i="4"/>
  <c r="B78" i="4"/>
  <c r="E78" i="4"/>
  <c r="F78" i="4"/>
  <c r="G78" i="4" s="1"/>
  <c r="I78" i="4"/>
  <c r="M78" i="4"/>
  <c r="O78" i="4"/>
  <c r="Q78" i="4"/>
  <c r="R78" i="4" s="1"/>
  <c r="S78" i="4"/>
  <c r="T78" i="4" s="1"/>
  <c r="U78" i="4"/>
  <c r="B79" i="4"/>
  <c r="E79" i="4"/>
  <c r="F79" i="4"/>
  <c r="G79" i="4" s="1"/>
  <c r="I79" i="4"/>
  <c r="M79" i="4"/>
  <c r="O79" i="4"/>
  <c r="Q79" i="4"/>
  <c r="R79" i="4" s="1"/>
  <c r="S79" i="4"/>
  <c r="T79" i="4" s="1"/>
  <c r="U79" i="4"/>
  <c r="B80" i="4"/>
  <c r="E80" i="4"/>
  <c r="F80" i="4"/>
  <c r="G80" i="4" s="1"/>
  <c r="I80" i="4"/>
  <c r="M80" i="4"/>
  <c r="O80" i="4"/>
  <c r="Q80" i="4"/>
  <c r="R80" i="4" s="1"/>
  <c r="S80" i="4"/>
  <c r="T80" i="4" s="1"/>
  <c r="U80" i="4"/>
  <c r="B81" i="4"/>
  <c r="E81" i="4"/>
  <c r="F81" i="4"/>
  <c r="G81" i="4" s="1"/>
  <c r="I81" i="4"/>
  <c r="M81" i="4"/>
  <c r="O81" i="4"/>
  <c r="Q81" i="4"/>
  <c r="R81" i="4" s="1"/>
  <c r="S81" i="4"/>
  <c r="T81" i="4" s="1"/>
  <c r="U81" i="4"/>
  <c r="B82" i="4"/>
  <c r="E82" i="4"/>
  <c r="F82" i="4"/>
  <c r="G82" i="4" s="1"/>
  <c r="I82" i="4"/>
  <c r="M82" i="4"/>
  <c r="O82" i="4"/>
  <c r="Q82" i="4"/>
  <c r="R82" i="4" s="1"/>
  <c r="S82" i="4"/>
  <c r="T82" i="4" s="1"/>
  <c r="U82" i="4"/>
  <c r="B83" i="4"/>
  <c r="E83" i="4"/>
  <c r="F83" i="4"/>
  <c r="G83" i="4" s="1"/>
  <c r="I83" i="4"/>
  <c r="M83" i="4"/>
  <c r="O83" i="4"/>
  <c r="Q83" i="4"/>
  <c r="R83" i="4" s="1"/>
  <c r="S83" i="4"/>
  <c r="T83" i="4" s="1"/>
  <c r="U83" i="4"/>
  <c r="B84" i="4"/>
  <c r="E84" i="4"/>
  <c r="F84" i="4"/>
  <c r="G84" i="4" s="1"/>
  <c r="I84" i="4"/>
  <c r="M84" i="4"/>
  <c r="O84" i="4"/>
  <c r="Q84" i="4"/>
  <c r="R84" i="4" s="1"/>
  <c r="S84" i="4"/>
  <c r="T84" i="4" s="1"/>
  <c r="U84" i="4"/>
  <c r="B85" i="4"/>
  <c r="E85" i="4"/>
  <c r="F85" i="4"/>
  <c r="G85" i="4" s="1"/>
  <c r="I85" i="4"/>
  <c r="M85" i="4"/>
  <c r="O85" i="4"/>
  <c r="Q85" i="4"/>
  <c r="R85" i="4" s="1"/>
  <c r="S85" i="4"/>
  <c r="T85" i="4" s="1"/>
  <c r="U85" i="4"/>
  <c r="B86" i="4"/>
  <c r="E86" i="4"/>
  <c r="F86" i="4"/>
  <c r="G86" i="4" s="1"/>
  <c r="I86" i="4"/>
  <c r="M86" i="4"/>
  <c r="O86" i="4"/>
  <c r="Q86" i="4"/>
  <c r="R86" i="4" s="1"/>
  <c r="S86" i="4"/>
  <c r="T86" i="4" s="1"/>
  <c r="U86" i="4"/>
  <c r="B87" i="4"/>
  <c r="E87" i="4"/>
  <c r="F87" i="4"/>
  <c r="G87" i="4" s="1"/>
  <c r="I87" i="4"/>
  <c r="M87" i="4"/>
  <c r="O87" i="4"/>
  <c r="Q87" i="4"/>
  <c r="R87" i="4" s="1"/>
  <c r="S87" i="4"/>
  <c r="T87" i="4" s="1"/>
  <c r="U87" i="4"/>
  <c r="B88" i="4"/>
  <c r="E88" i="4"/>
  <c r="F88" i="4"/>
  <c r="G88" i="4" s="1"/>
  <c r="I88" i="4"/>
  <c r="M88" i="4"/>
  <c r="O88" i="4"/>
  <c r="Q88" i="4"/>
  <c r="R88" i="4" s="1"/>
  <c r="S88" i="4"/>
  <c r="T88" i="4" s="1"/>
  <c r="U88" i="4"/>
  <c r="B89" i="4"/>
  <c r="E89" i="4"/>
  <c r="F89" i="4"/>
  <c r="G89" i="4" s="1"/>
  <c r="I89" i="4"/>
  <c r="M89" i="4"/>
  <c r="O89" i="4"/>
  <c r="Q89" i="4"/>
  <c r="R89" i="4" s="1"/>
  <c r="S89" i="4"/>
  <c r="T89" i="4" s="1"/>
  <c r="U89" i="4"/>
  <c r="B90" i="4"/>
  <c r="E90" i="4"/>
  <c r="F90" i="4"/>
  <c r="G90" i="4" s="1"/>
  <c r="I90" i="4"/>
  <c r="M90" i="4"/>
  <c r="O90" i="4"/>
  <c r="Q90" i="4"/>
  <c r="R90" i="4" s="1"/>
  <c r="S90" i="4"/>
  <c r="T90" i="4" s="1"/>
  <c r="U90" i="4"/>
  <c r="B91" i="4"/>
  <c r="E91" i="4"/>
  <c r="F91" i="4"/>
  <c r="G91" i="4" s="1"/>
  <c r="I91" i="4"/>
  <c r="M91" i="4"/>
  <c r="O91" i="4"/>
  <c r="Q91" i="4"/>
  <c r="R91" i="4" s="1"/>
  <c r="S91" i="4"/>
  <c r="T91" i="4" s="1"/>
  <c r="U91" i="4"/>
  <c r="B92" i="4"/>
  <c r="E92" i="4"/>
  <c r="F92" i="4"/>
  <c r="G92" i="4" s="1"/>
  <c r="I92" i="4"/>
  <c r="M92" i="4"/>
  <c r="O92" i="4"/>
  <c r="Q92" i="4"/>
  <c r="R92" i="4" s="1"/>
  <c r="S92" i="4"/>
  <c r="T92" i="4" s="1"/>
  <c r="U92" i="4"/>
  <c r="B93" i="4"/>
  <c r="E93" i="4"/>
  <c r="F93" i="4"/>
  <c r="G93" i="4" s="1"/>
  <c r="I93" i="4"/>
  <c r="M93" i="4"/>
  <c r="O93" i="4"/>
  <c r="Q93" i="4"/>
  <c r="R93" i="4" s="1"/>
  <c r="S93" i="4"/>
  <c r="T93" i="4" s="1"/>
  <c r="U93" i="4"/>
  <c r="B94" i="4"/>
  <c r="E94" i="4"/>
  <c r="F94" i="4"/>
  <c r="G94" i="4" s="1"/>
  <c r="I94" i="4"/>
  <c r="M94" i="4"/>
  <c r="O94" i="4"/>
  <c r="Q94" i="4"/>
  <c r="R94" i="4" s="1"/>
  <c r="S94" i="4"/>
  <c r="T94" i="4" s="1"/>
  <c r="U94" i="4"/>
  <c r="B95" i="4"/>
  <c r="E95" i="4"/>
  <c r="F95" i="4"/>
  <c r="G95" i="4" s="1"/>
  <c r="I95" i="4"/>
  <c r="M95" i="4"/>
  <c r="O95" i="4"/>
  <c r="Q95" i="4"/>
  <c r="R95" i="4" s="1"/>
  <c r="S95" i="4"/>
  <c r="T95" i="4" s="1"/>
  <c r="U95" i="4"/>
  <c r="B96" i="4"/>
  <c r="E96" i="4"/>
  <c r="F96" i="4"/>
  <c r="G96" i="4" s="1"/>
  <c r="I96" i="4"/>
  <c r="M96" i="4"/>
  <c r="O96" i="4"/>
  <c r="Q96" i="4"/>
  <c r="R96" i="4" s="1"/>
  <c r="S96" i="4"/>
  <c r="T96" i="4" s="1"/>
  <c r="U96" i="4"/>
  <c r="B97" i="4"/>
  <c r="E97" i="4"/>
  <c r="F97" i="4"/>
  <c r="G97" i="4" s="1"/>
  <c r="I97" i="4"/>
  <c r="M97" i="4"/>
  <c r="O97" i="4"/>
  <c r="Q97" i="4"/>
  <c r="R97" i="4" s="1"/>
  <c r="S97" i="4"/>
  <c r="T97" i="4" s="1"/>
  <c r="U97" i="4"/>
  <c r="B98" i="4"/>
  <c r="E98" i="4"/>
  <c r="F98" i="4"/>
  <c r="G98" i="4" s="1"/>
  <c r="I98" i="4"/>
  <c r="M98" i="4"/>
  <c r="O98" i="4"/>
  <c r="Q98" i="4"/>
  <c r="R98" i="4" s="1"/>
  <c r="S98" i="4"/>
  <c r="T98" i="4" s="1"/>
  <c r="U98" i="4"/>
  <c r="B99" i="4"/>
  <c r="E99" i="4"/>
  <c r="F99" i="4"/>
  <c r="G99" i="4" s="1"/>
  <c r="I99" i="4"/>
  <c r="M99" i="4"/>
  <c r="O99" i="4"/>
  <c r="Q99" i="4"/>
  <c r="R99" i="4" s="1"/>
  <c r="S99" i="4"/>
  <c r="T99" i="4" s="1"/>
  <c r="U99" i="4"/>
  <c r="B100" i="4"/>
  <c r="E100" i="4"/>
  <c r="F100" i="4"/>
  <c r="G100" i="4" s="1"/>
  <c r="I100" i="4"/>
  <c r="M100" i="4"/>
  <c r="O100" i="4"/>
  <c r="Q100" i="4"/>
  <c r="R100" i="4" s="1"/>
  <c r="S100" i="4"/>
  <c r="T100" i="4" s="1"/>
  <c r="U100" i="4"/>
  <c r="B101" i="4"/>
  <c r="E101" i="4"/>
  <c r="F101" i="4"/>
  <c r="G101" i="4" s="1"/>
  <c r="I101" i="4"/>
  <c r="M101" i="4"/>
  <c r="O101" i="4"/>
  <c r="Q101" i="4"/>
  <c r="R101" i="4" s="1"/>
  <c r="S101" i="4"/>
  <c r="T101" i="4" s="1"/>
  <c r="U101" i="4"/>
  <c r="B102" i="4"/>
  <c r="E102" i="4"/>
  <c r="F102" i="4"/>
  <c r="G102" i="4" s="1"/>
  <c r="I102" i="4"/>
  <c r="M102" i="4"/>
  <c r="O102" i="4"/>
  <c r="Q102" i="4"/>
  <c r="R102" i="4" s="1"/>
  <c r="S102" i="4"/>
  <c r="T102" i="4" s="1"/>
  <c r="U102" i="4"/>
  <c r="B103" i="4"/>
  <c r="E103" i="4"/>
  <c r="F103" i="4"/>
  <c r="G103" i="4" s="1"/>
  <c r="I103" i="4"/>
  <c r="M103" i="4"/>
  <c r="O103" i="4"/>
  <c r="Q103" i="4"/>
  <c r="R103" i="4" s="1"/>
  <c r="S103" i="4"/>
  <c r="T103" i="4" s="1"/>
  <c r="U103" i="4"/>
  <c r="B104" i="4"/>
  <c r="E104" i="4"/>
  <c r="F104" i="4"/>
  <c r="G104" i="4" s="1"/>
  <c r="I104" i="4"/>
  <c r="M104" i="4"/>
  <c r="O104" i="4"/>
  <c r="Q104" i="4"/>
  <c r="R104" i="4" s="1"/>
  <c r="S104" i="4"/>
  <c r="T104" i="4" s="1"/>
  <c r="U104" i="4"/>
  <c r="B105" i="4"/>
  <c r="E105" i="4"/>
  <c r="F105" i="4"/>
  <c r="G105" i="4" s="1"/>
  <c r="I105" i="4"/>
  <c r="M105" i="4"/>
  <c r="O105" i="4"/>
  <c r="Q105" i="4"/>
  <c r="R105" i="4" s="1"/>
  <c r="S105" i="4"/>
  <c r="T105" i="4" s="1"/>
  <c r="U105" i="4"/>
  <c r="B106" i="4"/>
  <c r="E106" i="4"/>
  <c r="F106" i="4"/>
  <c r="G106" i="4" s="1"/>
  <c r="I106" i="4"/>
  <c r="M106" i="4"/>
  <c r="O106" i="4"/>
  <c r="Q106" i="4"/>
  <c r="R106" i="4" s="1"/>
  <c r="S106" i="4"/>
  <c r="T106" i="4" s="1"/>
  <c r="U106" i="4"/>
  <c r="B107" i="4"/>
  <c r="E107" i="4"/>
  <c r="F107" i="4"/>
  <c r="G107" i="4" s="1"/>
  <c r="I107" i="4"/>
  <c r="M107" i="4"/>
  <c r="O107" i="4"/>
  <c r="Q107" i="4"/>
  <c r="R107" i="4" s="1"/>
  <c r="S107" i="4"/>
  <c r="T107" i="4" s="1"/>
  <c r="U107" i="4"/>
  <c r="B108" i="4"/>
  <c r="E108" i="4"/>
  <c r="F108" i="4"/>
  <c r="G108" i="4" s="1"/>
  <c r="I108" i="4"/>
  <c r="M108" i="4"/>
  <c r="O108" i="4"/>
  <c r="Q108" i="4"/>
  <c r="R108" i="4" s="1"/>
  <c r="S108" i="4"/>
  <c r="T108" i="4" s="1"/>
  <c r="U108" i="4"/>
  <c r="B109" i="4"/>
  <c r="E109" i="4"/>
  <c r="F109" i="4"/>
  <c r="G109" i="4" s="1"/>
  <c r="I109" i="4"/>
  <c r="M109" i="4"/>
  <c r="O109" i="4"/>
  <c r="Q109" i="4"/>
  <c r="R109" i="4" s="1"/>
  <c r="S109" i="4"/>
  <c r="T109" i="4" s="1"/>
  <c r="U109" i="4"/>
  <c r="B110" i="4"/>
  <c r="E110" i="4"/>
  <c r="F110" i="4"/>
  <c r="G110" i="4" s="1"/>
  <c r="I110" i="4"/>
  <c r="M110" i="4"/>
  <c r="O110" i="4"/>
  <c r="Q110" i="4"/>
  <c r="R110" i="4" s="1"/>
  <c r="S110" i="4"/>
  <c r="T110" i="4" s="1"/>
  <c r="U110" i="4"/>
  <c r="B111" i="4"/>
  <c r="E111" i="4"/>
  <c r="F111" i="4"/>
  <c r="G111" i="4" s="1"/>
  <c r="I111" i="4"/>
  <c r="M111" i="4"/>
  <c r="O111" i="4"/>
  <c r="Q111" i="4"/>
  <c r="R111" i="4" s="1"/>
  <c r="S111" i="4"/>
  <c r="T111" i="4" s="1"/>
  <c r="U111" i="4"/>
  <c r="B112" i="4"/>
  <c r="E112" i="4"/>
  <c r="F112" i="4"/>
  <c r="G112" i="4" s="1"/>
  <c r="I112" i="4"/>
  <c r="M112" i="4"/>
  <c r="O112" i="4"/>
  <c r="Q112" i="4"/>
  <c r="R112" i="4" s="1"/>
  <c r="S112" i="4"/>
  <c r="T112" i="4" s="1"/>
  <c r="U112" i="4"/>
  <c r="B113" i="4"/>
  <c r="E113" i="4"/>
  <c r="F113" i="4"/>
  <c r="G113" i="4" s="1"/>
  <c r="I113" i="4"/>
  <c r="M113" i="4"/>
  <c r="O113" i="4"/>
  <c r="Q113" i="4"/>
  <c r="R113" i="4" s="1"/>
  <c r="S113" i="4"/>
  <c r="T113" i="4" s="1"/>
  <c r="U113" i="4"/>
  <c r="B114" i="4"/>
  <c r="E114" i="4"/>
  <c r="F114" i="4"/>
  <c r="G114" i="4" s="1"/>
  <c r="I114" i="4"/>
  <c r="M114" i="4"/>
  <c r="O114" i="4"/>
  <c r="Q114" i="4"/>
  <c r="R114" i="4" s="1"/>
  <c r="S114" i="4"/>
  <c r="T114" i="4" s="1"/>
  <c r="U114" i="4"/>
  <c r="B115" i="4"/>
  <c r="E115" i="4"/>
  <c r="F115" i="4"/>
  <c r="G115" i="4" s="1"/>
  <c r="I115" i="4"/>
  <c r="M115" i="4"/>
  <c r="O115" i="4"/>
  <c r="Q115" i="4"/>
  <c r="R115" i="4" s="1"/>
  <c r="S115" i="4"/>
  <c r="T115" i="4" s="1"/>
  <c r="U115" i="4"/>
  <c r="B116" i="4"/>
  <c r="E116" i="4"/>
  <c r="F116" i="4"/>
  <c r="G116" i="4" s="1"/>
  <c r="I116" i="4"/>
  <c r="M116" i="4"/>
  <c r="O116" i="4"/>
  <c r="Q116" i="4"/>
  <c r="R116" i="4" s="1"/>
  <c r="S116" i="4"/>
  <c r="T116" i="4" s="1"/>
  <c r="U116" i="4"/>
  <c r="B117" i="4"/>
  <c r="E117" i="4"/>
  <c r="F117" i="4"/>
  <c r="G117" i="4" s="1"/>
  <c r="I117" i="4"/>
  <c r="M117" i="4"/>
  <c r="O117" i="4"/>
  <c r="Q117" i="4"/>
  <c r="R117" i="4" s="1"/>
  <c r="S117" i="4"/>
  <c r="T117" i="4" s="1"/>
  <c r="U117" i="4"/>
  <c r="B118" i="4"/>
  <c r="E118" i="4"/>
  <c r="F118" i="4"/>
  <c r="G118" i="4" s="1"/>
  <c r="I118" i="4"/>
  <c r="M118" i="4"/>
  <c r="O118" i="4"/>
  <c r="Q118" i="4"/>
  <c r="R118" i="4" s="1"/>
  <c r="S118" i="4"/>
  <c r="T118" i="4" s="1"/>
  <c r="U118" i="4"/>
  <c r="B119" i="4"/>
  <c r="E119" i="4"/>
  <c r="F119" i="4"/>
  <c r="G119" i="4" s="1"/>
  <c r="I119" i="4"/>
  <c r="M119" i="4"/>
  <c r="O119" i="4"/>
  <c r="Q119" i="4"/>
  <c r="R119" i="4" s="1"/>
  <c r="S119" i="4"/>
  <c r="T119" i="4" s="1"/>
  <c r="U119" i="4"/>
  <c r="B120" i="4"/>
  <c r="E120" i="4"/>
  <c r="F120" i="4"/>
  <c r="G120" i="4" s="1"/>
  <c r="I120" i="4"/>
  <c r="M120" i="4"/>
  <c r="O120" i="4"/>
  <c r="Q120" i="4"/>
  <c r="R120" i="4" s="1"/>
  <c r="S120" i="4"/>
  <c r="T120" i="4" s="1"/>
  <c r="U120" i="4"/>
  <c r="B121" i="4"/>
  <c r="E121" i="4"/>
  <c r="F121" i="4"/>
  <c r="G121" i="4" s="1"/>
  <c r="I121" i="4"/>
  <c r="M121" i="4"/>
  <c r="O121" i="4"/>
  <c r="Q121" i="4"/>
  <c r="R121" i="4" s="1"/>
  <c r="S121" i="4"/>
  <c r="T121" i="4" s="1"/>
  <c r="U121" i="4"/>
  <c r="B122" i="4"/>
  <c r="E122" i="4"/>
  <c r="F122" i="4"/>
  <c r="G122" i="4" s="1"/>
  <c r="I122" i="4"/>
  <c r="M122" i="4"/>
  <c r="O122" i="4"/>
  <c r="Q122" i="4"/>
  <c r="R122" i="4" s="1"/>
  <c r="S122" i="4"/>
  <c r="T122" i="4" s="1"/>
  <c r="U122" i="4"/>
  <c r="B123" i="4"/>
  <c r="E123" i="4"/>
  <c r="F123" i="4"/>
  <c r="G123" i="4" s="1"/>
  <c r="I123" i="4"/>
  <c r="M123" i="4"/>
  <c r="O123" i="4"/>
  <c r="Q123" i="4"/>
  <c r="R123" i="4" s="1"/>
  <c r="S123" i="4"/>
  <c r="T123" i="4" s="1"/>
  <c r="U123" i="4"/>
  <c r="B124" i="4"/>
  <c r="E124" i="4"/>
  <c r="F124" i="4"/>
  <c r="G124" i="4" s="1"/>
  <c r="I124" i="4"/>
  <c r="M124" i="4"/>
  <c r="O124" i="4"/>
  <c r="Q124" i="4"/>
  <c r="R124" i="4" s="1"/>
  <c r="S124" i="4"/>
  <c r="T124" i="4" s="1"/>
  <c r="U124" i="4"/>
  <c r="B125" i="4"/>
  <c r="E125" i="4"/>
  <c r="F125" i="4"/>
  <c r="G125" i="4" s="1"/>
  <c r="I125" i="4"/>
  <c r="M125" i="4"/>
  <c r="O125" i="4"/>
  <c r="Q125" i="4"/>
  <c r="R125" i="4" s="1"/>
  <c r="S125" i="4"/>
  <c r="T125" i="4" s="1"/>
  <c r="U125" i="4"/>
  <c r="B126" i="4"/>
  <c r="E126" i="4"/>
  <c r="F126" i="4"/>
  <c r="G126" i="4" s="1"/>
  <c r="I126" i="4"/>
  <c r="M126" i="4"/>
  <c r="O126" i="4"/>
  <c r="Q126" i="4"/>
  <c r="R126" i="4" s="1"/>
  <c r="S126" i="4"/>
  <c r="T126" i="4" s="1"/>
  <c r="U126" i="4"/>
  <c r="B127" i="4"/>
  <c r="E127" i="4"/>
  <c r="F127" i="4"/>
  <c r="G127" i="4" s="1"/>
  <c r="I127" i="4"/>
  <c r="M127" i="4"/>
  <c r="O127" i="4"/>
  <c r="Q127" i="4"/>
  <c r="R127" i="4" s="1"/>
  <c r="S127" i="4"/>
  <c r="T127" i="4" s="1"/>
  <c r="U127" i="4"/>
  <c r="B128" i="4"/>
  <c r="E128" i="4"/>
  <c r="F128" i="4"/>
  <c r="G128" i="4" s="1"/>
  <c r="I128" i="4"/>
  <c r="M128" i="4"/>
  <c r="O128" i="4"/>
  <c r="Q128" i="4"/>
  <c r="R128" i="4" s="1"/>
  <c r="S128" i="4"/>
  <c r="T128" i="4" s="1"/>
  <c r="U128" i="4"/>
  <c r="B129" i="4"/>
  <c r="E129" i="4"/>
  <c r="F129" i="4"/>
  <c r="G129" i="4" s="1"/>
  <c r="I129" i="4"/>
  <c r="M129" i="4"/>
  <c r="O129" i="4"/>
  <c r="Q129" i="4"/>
  <c r="R129" i="4" s="1"/>
  <c r="S129" i="4"/>
  <c r="T129" i="4" s="1"/>
  <c r="U129" i="4"/>
  <c r="B130" i="4"/>
  <c r="E130" i="4"/>
  <c r="F130" i="4"/>
  <c r="G130" i="4" s="1"/>
  <c r="I130" i="4"/>
  <c r="M130" i="4"/>
  <c r="O130" i="4"/>
  <c r="Q130" i="4"/>
  <c r="R130" i="4" s="1"/>
  <c r="S130" i="4"/>
  <c r="T130" i="4" s="1"/>
  <c r="U130" i="4"/>
  <c r="B131" i="4"/>
  <c r="E131" i="4"/>
  <c r="F131" i="4"/>
  <c r="G131" i="4" s="1"/>
  <c r="I131" i="4"/>
  <c r="M131" i="4"/>
  <c r="O131" i="4"/>
  <c r="Q131" i="4"/>
  <c r="R131" i="4" s="1"/>
  <c r="S131" i="4"/>
  <c r="T131" i="4" s="1"/>
  <c r="U131" i="4"/>
  <c r="B132" i="4"/>
  <c r="E132" i="4"/>
  <c r="F132" i="4"/>
  <c r="G132" i="4" s="1"/>
  <c r="I132" i="4"/>
  <c r="M132" i="4"/>
  <c r="O132" i="4"/>
  <c r="Q132" i="4"/>
  <c r="R132" i="4" s="1"/>
  <c r="S132" i="4"/>
  <c r="T132" i="4" s="1"/>
  <c r="U132" i="4"/>
  <c r="B133" i="4"/>
  <c r="E133" i="4"/>
  <c r="F133" i="4"/>
  <c r="G133" i="4" s="1"/>
  <c r="I133" i="4"/>
  <c r="M133" i="4"/>
  <c r="O133" i="4"/>
  <c r="Q133" i="4"/>
  <c r="R133" i="4" s="1"/>
  <c r="S133" i="4"/>
  <c r="T133" i="4" s="1"/>
  <c r="U133" i="4"/>
  <c r="B134" i="4"/>
  <c r="E134" i="4"/>
  <c r="F134" i="4"/>
  <c r="G134" i="4" s="1"/>
  <c r="I134" i="4"/>
  <c r="M134" i="4"/>
  <c r="O134" i="4"/>
  <c r="Q134" i="4"/>
  <c r="R134" i="4" s="1"/>
  <c r="S134" i="4"/>
  <c r="T134" i="4" s="1"/>
  <c r="U134" i="4"/>
  <c r="B135" i="4"/>
  <c r="E135" i="4"/>
  <c r="F135" i="4"/>
  <c r="G135" i="4" s="1"/>
  <c r="I135" i="4"/>
  <c r="M135" i="4"/>
  <c r="O135" i="4"/>
  <c r="Q135" i="4"/>
  <c r="R135" i="4" s="1"/>
  <c r="S135" i="4"/>
  <c r="T135" i="4" s="1"/>
  <c r="U135" i="4"/>
  <c r="B136" i="4"/>
  <c r="E136" i="4"/>
  <c r="F136" i="4"/>
  <c r="G136" i="4" s="1"/>
  <c r="I136" i="4"/>
  <c r="M136" i="4"/>
  <c r="O136" i="4"/>
  <c r="Q136" i="4"/>
  <c r="R136" i="4" s="1"/>
  <c r="S136" i="4"/>
  <c r="T136" i="4" s="1"/>
  <c r="U136" i="4"/>
  <c r="B137" i="4"/>
  <c r="E137" i="4"/>
  <c r="F137" i="4"/>
  <c r="G137" i="4" s="1"/>
  <c r="I137" i="4"/>
  <c r="M137" i="4"/>
  <c r="O137" i="4"/>
  <c r="Q137" i="4"/>
  <c r="R137" i="4" s="1"/>
  <c r="S137" i="4"/>
  <c r="T137" i="4" s="1"/>
  <c r="U137" i="4"/>
  <c r="B138" i="4"/>
  <c r="E138" i="4"/>
  <c r="F138" i="4"/>
  <c r="G138" i="4" s="1"/>
  <c r="I138" i="4"/>
  <c r="M138" i="4"/>
  <c r="O138" i="4"/>
  <c r="Q138" i="4"/>
  <c r="R138" i="4" s="1"/>
  <c r="S138" i="4"/>
  <c r="T138" i="4" s="1"/>
  <c r="U138" i="4"/>
  <c r="B139" i="4"/>
  <c r="E139" i="4"/>
  <c r="F139" i="4"/>
  <c r="G139" i="4" s="1"/>
  <c r="I139" i="4"/>
  <c r="M139" i="4"/>
  <c r="O139" i="4"/>
  <c r="Q139" i="4"/>
  <c r="R139" i="4" s="1"/>
  <c r="S139" i="4"/>
  <c r="T139" i="4" s="1"/>
  <c r="U139" i="4"/>
  <c r="B140" i="4"/>
  <c r="E140" i="4"/>
  <c r="F140" i="4"/>
  <c r="G140" i="4" s="1"/>
  <c r="I140" i="4"/>
  <c r="M140" i="4"/>
  <c r="O140" i="4"/>
  <c r="Q140" i="4"/>
  <c r="R140" i="4" s="1"/>
  <c r="S140" i="4"/>
  <c r="T140" i="4" s="1"/>
  <c r="U140" i="4"/>
  <c r="B141" i="4"/>
  <c r="E141" i="4"/>
  <c r="F141" i="4"/>
  <c r="G141" i="4" s="1"/>
  <c r="I141" i="4"/>
  <c r="M141" i="4"/>
  <c r="O141" i="4"/>
  <c r="Q141" i="4"/>
  <c r="R141" i="4" s="1"/>
  <c r="S141" i="4"/>
  <c r="T141" i="4" s="1"/>
  <c r="U141" i="4"/>
  <c r="B142" i="4"/>
  <c r="E142" i="4"/>
  <c r="F142" i="4"/>
  <c r="G142" i="4" s="1"/>
  <c r="I142" i="4"/>
  <c r="M142" i="4"/>
  <c r="O142" i="4"/>
  <c r="Q142" i="4"/>
  <c r="R142" i="4" s="1"/>
  <c r="S142" i="4"/>
  <c r="T142" i="4" s="1"/>
  <c r="U142" i="4"/>
  <c r="B143" i="4"/>
  <c r="E143" i="4"/>
  <c r="F143" i="4"/>
  <c r="G143" i="4" s="1"/>
  <c r="I143" i="4"/>
  <c r="M143" i="4"/>
  <c r="O143" i="4"/>
  <c r="Q143" i="4"/>
  <c r="R143" i="4" s="1"/>
  <c r="S143" i="4"/>
  <c r="T143" i="4" s="1"/>
  <c r="U143" i="4"/>
  <c r="B144" i="4"/>
  <c r="E144" i="4"/>
  <c r="F144" i="4"/>
  <c r="G144" i="4" s="1"/>
  <c r="I144" i="4"/>
  <c r="M144" i="4"/>
  <c r="O144" i="4"/>
  <c r="Q144" i="4"/>
  <c r="R144" i="4" s="1"/>
  <c r="S144" i="4"/>
  <c r="T144" i="4" s="1"/>
  <c r="U144" i="4"/>
  <c r="B145" i="4"/>
  <c r="E145" i="4"/>
  <c r="F145" i="4"/>
  <c r="G145" i="4" s="1"/>
  <c r="I145" i="4"/>
  <c r="M145" i="4"/>
  <c r="O145" i="4"/>
  <c r="Q145" i="4"/>
  <c r="R145" i="4" s="1"/>
  <c r="S145" i="4"/>
  <c r="T145" i="4" s="1"/>
  <c r="U145" i="4"/>
  <c r="B146" i="4"/>
  <c r="E146" i="4"/>
  <c r="F146" i="4"/>
  <c r="G146" i="4" s="1"/>
  <c r="I146" i="4"/>
  <c r="M146" i="4"/>
  <c r="O146" i="4"/>
  <c r="Q146" i="4"/>
  <c r="R146" i="4" s="1"/>
  <c r="S146" i="4"/>
  <c r="T146" i="4" s="1"/>
  <c r="U146" i="4"/>
  <c r="B147" i="4"/>
  <c r="E147" i="4"/>
  <c r="F147" i="4"/>
  <c r="G147" i="4" s="1"/>
  <c r="I147" i="4"/>
  <c r="M147" i="4"/>
  <c r="O147" i="4"/>
  <c r="Q147" i="4"/>
  <c r="R147" i="4" s="1"/>
  <c r="S147" i="4"/>
  <c r="T147" i="4" s="1"/>
  <c r="U147" i="4"/>
  <c r="B148" i="4"/>
  <c r="E148" i="4"/>
  <c r="F148" i="4"/>
  <c r="G148" i="4" s="1"/>
  <c r="I148" i="4"/>
  <c r="M148" i="4"/>
  <c r="O148" i="4"/>
  <c r="Q148" i="4"/>
  <c r="R148" i="4" s="1"/>
  <c r="S148" i="4"/>
  <c r="T148" i="4" s="1"/>
  <c r="U148" i="4"/>
  <c r="B149" i="4"/>
  <c r="E149" i="4"/>
  <c r="F149" i="4"/>
  <c r="G149" i="4" s="1"/>
  <c r="I149" i="4"/>
  <c r="M149" i="4"/>
  <c r="O149" i="4"/>
  <c r="Q149" i="4"/>
  <c r="R149" i="4" s="1"/>
  <c r="S149" i="4"/>
  <c r="T149" i="4" s="1"/>
  <c r="U149" i="4"/>
  <c r="B150" i="4"/>
  <c r="E150" i="4"/>
  <c r="F150" i="4"/>
  <c r="G150" i="4" s="1"/>
  <c r="I150" i="4"/>
  <c r="M150" i="4"/>
  <c r="O150" i="4"/>
  <c r="Q150" i="4"/>
  <c r="R150" i="4" s="1"/>
  <c r="S150" i="4"/>
  <c r="T150" i="4" s="1"/>
  <c r="U150" i="4"/>
  <c r="B151" i="4"/>
  <c r="E151" i="4"/>
  <c r="F151" i="4"/>
  <c r="G151" i="4" s="1"/>
  <c r="I151" i="4"/>
  <c r="M151" i="4"/>
  <c r="O151" i="4"/>
  <c r="Q151" i="4"/>
  <c r="R151" i="4" s="1"/>
  <c r="S151" i="4"/>
  <c r="T151" i="4" s="1"/>
  <c r="U151" i="4"/>
  <c r="B152" i="4"/>
  <c r="E152" i="4"/>
  <c r="F152" i="4"/>
  <c r="G152" i="4" s="1"/>
  <c r="I152" i="4"/>
  <c r="M152" i="4"/>
  <c r="O152" i="4"/>
  <c r="Q152" i="4"/>
  <c r="R152" i="4" s="1"/>
  <c r="S152" i="4"/>
  <c r="T152" i="4" s="1"/>
  <c r="U152" i="4"/>
  <c r="B153" i="4"/>
  <c r="E153" i="4"/>
  <c r="F153" i="4"/>
  <c r="G153" i="4" s="1"/>
  <c r="I153" i="4"/>
  <c r="M153" i="4"/>
  <c r="O153" i="4"/>
  <c r="Q153" i="4"/>
  <c r="R153" i="4" s="1"/>
  <c r="S153" i="4"/>
  <c r="T153" i="4" s="1"/>
  <c r="U153" i="4"/>
  <c r="B154" i="4"/>
  <c r="E154" i="4"/>
  <c r="F154" i="4"/>
  <c r="G154" i="4" s="1"/>
  <c r="I154" i="4"/>
  <c r="M154" i="4"/>
  <c r="O154" i="4"/>
  <c r="Q154" i="4"/>
  <c r="R154" i="4" s="1"/>
  <c r="S154" i="4"/>
  <c r="T154" i="4" s="1"/>
  <c r="U154" i="4"/>
  <c r="B155" i="4"/>
  <c r="E155" i="4"/>
  <c r="F155" i="4"/>
  <c r="G155" i="4" s="1"/>
  <c r="I155" i="4"/>
  <c r="M155" i="4"/>
  <c r="O155" i="4"/>
  <c r="Q155" i="4"/>
  <c r="R155" i="4" s="1"/>
  <c r="S155" i="4"/>
  <c r="T155" i="4" s="1"/>
  <c r="U155" i="4"/>
  <c r="B156" i="4"/>
  <c r="E156" i="4"/>
  <c r="F156" i="4"/>
  <c r="G156" i="4" s="1"/>
  <c r="I156" i="4"/>
  <c r="M156" i="4"/>
  <c r="O156" i="4"/>
  <c r="Q156" i="4"/>
  <c r="R156" i="4" s="1"/>
  <c r="S156" i="4"/>
  <c r="T156" i="4" s="1"/>
  <c r="U156" i="4"/>
  <c r="B157" i="4"/>
  <c r="E157" i="4"/>
  <c r="F157" i="4"/>
  <c r="G157" i="4" s="1"/>
  <c r="I157" i="4"/>
  <c r="M157" i="4"/>
  <c r="O157" i="4"/>
  <c r="Q157" i="4"/>
  <c r="R157" i="4" s="1"/>
  <c r="S157" i="4"/>
  <c r="T157" i="4" s="1"/>
  <c r="U157" i="4"/>
  <c r="B158" i="4"/>
  <c r="E158" i="4"/>
  <c r="F158" i="4"/>
  <c r="G158" i="4" s="1"/>
  <c r="I158" i="4"/>
  <c r="M158" i="4"/>
  <c r="O158" i="4"/>
  <c r="Q158" i="4"/>
  <c r="R158" i="4" s="1"/>
  <c r="S158" i="4"/>
  <c r="T158" i="4" s="1"/>
  <c r="U158" i="4"/>
  <c r="B159" i="4"/>
  <c r="E159" i="4"/>
  <c r="F159" i="4"/>
  <c r="G159" i="4" s="1"/>
  <c r="I159" i="4"/>
  <c r="M159" i="4"/>
  <c r="O159" i="4"/>
  <c r="Q159" i="4"/>
  <c r="R159" i="4" s="1"/>
  <c r="S159" i="4"/>
  <c r="T159" i="4" s="1"/>
  <c r="U159" i="4"/>
  <c r="B160" i="4"/>
  <c r="E160" i="4"/>
  <c r="F160" i="4"/>
  <c r="G160" i="4" s="1"/>
  <c r="I160" i="4"/>
  <c r="M160" i="4"/>
  <c r="O160" i="4"/>
  <c r="Q160" i="4"/>
  <c r="R160" i="4" s="1"/>
  <c r="S160" i="4"/>
  <c r="T160" i="4" s="1"/>
  <c r="U160" i="4"/>
  <c r="B161" i="4"/>
  <c r="E161" i="4"/>
  <c r="F161" i="4"/>
  <c r="G161" i="4" s="1"/>
  <c r="I161" i="4"/>
  <c r="M161" i="4"/>
  <c r="O161" i="4"/>
  <c r="Q161" i="4"/>
  <c r="R161" i="4" s="1"/>
  <c r="S161" i="4"/>
  <c r="T161" i="4" s="1"/>
  <c r="U161" i="4"/>
  <c r="B162" i="4"/>
  <c r="E162" i="4"/>
  <c r="F162" i="4"/>
  <c r="G162" i="4" s="1"/>
  <c r="I162" i="4"/>
  <c r="M162" i="4"/>
  <c r="O162" i="4"/>
  <c r="Q162" i="4"/>
  <c r="R162" i="4" s="1"/>
  <c r="S162" i="4"/>
  <c r="T162" i="4" s="1"/>
  <c r="U162" i="4"/>
  <c r="B163" i="4"/>
  <c r="E163" i="4"/>
  <c r="F163" i="4"/>
  <c r="G163" i="4" s="1"/>
  <c r="I163" i="4"/>
  <c r="M163" i="4"/>
  <c r="O163" i="4"/>
  <c r="Q163" i="4"/>
  <c r="R163" i="4" s="1"/>
  <c r="S163" i="4"/>
  <c r="T163" i="4" s="1"/>
  <c r="U163" i="4"/>
  <c r="B164" i="4"/>
  <c r="E164" i="4"/>
  <c r="F164" i="4"/>
  <c r="G164" i="4" s="1"/>
  <c r="I164" i="4"/>
  <c r="M164" i="4"/>
  <c r="O164" i="4"/>
  <c r="Q164" i="4"/>
  <c r="R164" i="4" s="1"/>
  <c r="S164" i="4"/>
  <c r="T164" i="4" s="1"/>
  <c r="U164" i="4"/>
  <c r="B165" i="4"/>
  <c r="E165" i="4"/>
  <c r="F165" i="4"/>
  <c r="G165" i="4" s="1"/>
  <c r="I165" i="4"/>
  <c r="M165" i="4"/>
  <c r="O165" i="4"/>
  <c r="Q165" i="4"/>
  <c r="R165" i="4" s="1"/>
  <c r="S165" i="4"/>
  <c r="T165" i="4" s="1"/>
  <c r="U165" i="4"/>
  <c r="B166" i="4"/>
  <c r="E166" i="4"/>
  <c r="F166" i="4"/>
  <c r="G166" i="4" s="1"/>
  <c r="I166" i="4"/>
  <c r="M166" i="4"/>
  <c r="O166" i="4"/>
  <c r="Q166" i="4"/>
  <c r="R166" i="4" s="1"/>
  <c r="S166" i="4"/>
  <c r="T166" i="4" s="1"/>
  <c r="U166" i="4"/>
  <c r="B167" i="4"/>
  <c r="E167" i="4"/>
  <c r="F167" i="4"/>
  <c r="G167" i="4" s="1"/>
  <c r="I167" i="4"/>
  <c r="M167" i="4"/>
  <c r="O167" i="4"/>
  <c r="Q167" i="4"/>
  <c r="R167" i="4" s="1"/>
  <c r="S167" i="4"/>
  <c r="T167" i="4" s="1"/>
  <c r="U167" i="4"/>
  <c r="B168" i="4"/>
  <c r="E168" i="4"/>
  <c r="F168" i="4"/>
  <c r="G168" i="4" s="1"/>
  <c r="I168" i="4"/>
  <c r="M168" i="4"/>
  <c r="O168" i="4"/>
  <c r="Q168" i="4"/>
  <c r="R168" i="4" s="1"/>
  <c r="S168" i="4"/>
  <c r="T168" i="4" s="1"/>
  <c r="U168" i="4"/>
  <c r="B169" i="4"/>
  <c r="E169" i="4"/>
  <c r="F169" i="4"/>
  <c r="G169" i="4" s="1"/>
  <c r="I169" i="4"/>
  <c r="M169" i="4"/>
  <c r="O169" i="4"/>
  <c r="Q169" i="4"/>
  <c r="R169" i="4" s="1"/>
  <c r="S169" i="4"/>
  <c r="T169" i="4" s="1"/>
  <c r="U169" i="4"/>
  <c r="B170" i="4"/>
  <c r="E170" i="4"/>
  <c r="F170" i="4"/>
  <c r="G170" i="4" s="1"/>
  <c r="I170" i="4"/>
  <c r="M170" i="4"/>
  <c r="O170" i="4"/>
  <c r="Q170" i="4"/>
  <c r="R170" i="4" s="1"/>
  <c r="S170" i="4"/>
  <c r="T170" i="4" s="1"/>
  <c r="U170" i="4"/>
  <c r="B171" i="4"/>
  <c r="E171" i="4"/>
  <c r="F171" i="4"/>
  <c r="G171" i="4" s="1"/>
  <c r="I171" i="4"/>
  <c r="M171" i="4"/>
  <c r="O171" i="4"/>
  <c r="Q171" i="4"/>
  <c r="R171" i="4" s="1"/>
  <c r="S171" i="4"/>
  <c r="T171" i="4" s="1"/>
  <c r="U171" i="4"/>
  <c r="B172" i="4"/>
  <c r="E172" i="4"/>
  <c r="F172" i="4"/>
  <c r="G172" i="4" s="1"/>
  <c r="I172" i="4"/>
  <c r="M172" i="4"/>
  <c r="O172" i="4"/>
  <c r="Q172" i="4"/>
  <c r="R172" i="4" s="1"/>
  <c r="S172" i="4"/>
  <c r="T172" i="4" s="1"/>
  <c r="U172" i="4"/>
  <c r="B173" i="4"/>
  <c r="E173" i="4"/>
  <c r="F173" i="4"/>
  <c r="G173" i="4" s="1"/>
  <c r="I173" i="4"/>
  <c r="M173" i="4"/>
  <c r="O173" i="4"/>
  <c r="Q173" i="4"/>
  <c r="R173" i="4" s="1"/>
  <c r="S173" i="4"/>
  <c r="T173" i="4" s="1"/>
  <c r="U173" i="4"/>
  <c r="B174" i="4"/>
  <c r="E174" i="4"/>
  <c r="F174" i="4"/>
  <c r="G174" i="4" s="1"/>
  <c r="I174" i="4"/>
  <c r="M174" i="4"/>
  <c r="O174" i="4"/>
  <c r="Q174" i="4"/>
  <c r="R174" i="4" s="1"/>
  <c r="S174" i="4"/>
  <c r="T174" i="4" s="1"/>
  <c r="U174" i="4"/>
  <c r="B175" i="4"/>
  <c r="E175" i="4"/>
  <c r="F175" i="4"/>
  <c r="G175" i="4" s="1"/>
  <c r="I175" i="4"/>
  <c r="M175" i="4"/>
  <c r="O175" i="4"/>
  <c r="Q175" i="4"/>
  <c r="R175" i="4" s="1"/>
  <c r="S175" i="4"/>
  <c r="T175" i="4" s="1"/>
  <c r="U175" i="4"/>
  <c r="B176" i="4"/>
  <c r="E176" i="4"/>
  <c r="F176" i="4"/>
  <c r="G176" i="4" s="1"/>
  <c r="I176" i="4"/>
  <c r="M176" i="4"/>
  <c r="O176" i="4"/>
  <c r="Q176" i="4"/>
  <c r="R176" i="4" s="1"/>
  <c r="S176" i="4"/>
  <c r="T176" i="4" s="1"/>
  <c r="U176" i="4"/>
  <c r="B177" i="4"/>
  <c r="E177" i="4"/>
  <c r="F177" i="4"/>
  <c r="G177" i="4" s="1"/>
  <c r="I177" i="4"/>
  <c r="M177" i="4"/>
  <c r="O177" i="4"/>
  <c r="Q177" i="4"/>
  <c r="R177" i="4" s="1"/>
  <c r="S177" i="4"/>
  <c r="T177" i="4" s="1"/>
  <c r="U177" i="4"/>
  <c r="B178" i="4"/>
  <c r="E178" i="4"/>
  <c r="F178" i="4"/>
  <c r="G178" i="4" s="1"/>
  <c r="I178" i="4"/>
  <c r="M178" i="4"/>
  <c r="O178" i="4"/>
  <c r="Q178" i="4"/>
  <c r="R178" i="4" s="1"/>
  <c r="S178" i="4"/>
  <c r="T178" i="4" s="1"/>
  <c r="U178" i="4"/>
  <c r="B179" i="4"/>
  <c r="E179" i="4"/>
  <c r="F179" i="4"/>
  <c r="G179" i="4" s="1"/>
  <c r="I179" i="4"/>
  <c r="M179" i="4"/>
  <c r="O179" i="4"/>
  <c r="Q179" i="4"/>
  <c r="R179" i="4" s="1"/>
  <c r="S179" i="4"/>
  <c r="T179" i="4" s="1"/>
  <c r="U179" i="4"/>
  <c r="B180" i="4"/>
  <c r="E180" i="4"/>
  <c r="F180" i="4"/>
  <c r="G180" i="4" s="1"/>
  <c r="I180" i="4"/>
  <c r="M180" i="4"/>
  <c r="O180" i="4"/>
  <c r="Q180" i="4"/>
  <c r="R180" i="4" s="1"/>
  <c r="S180" i="4"/>
  <c r="T180" i="4" s="1"/>
  <c r="U180" i="4"/>
  <c r="B181" i="4"/>
  <c r="E181" i="4"/>
  <c r="F181" i="4"/>
  <c r="G181" i="4" s="1"/>
  <c r="I181" i="4"/>
  <c r="M181" i="4"/>
  <c r="O181" i="4"/>
  <c r="Q181" i="4"/>
  <c r="R181" i="4" s="1"/>
  <c r="S181" i="4"/>
  <c r="T181" i="4" s="1"/>
  <c r="U181" i="4"/>
  <c r="B182" i="4"/>
  <c r="E182" i="4"/>
  <c r="F182" i="4"/>
  <c r="G182" i="4" s="1"/>
  <c r="I182" i="4"/>
  <c r="M182" i="4"/>
  <c r="O182" i="4"/>
  <c r="Q182" i="4"/>
  <c r="R182" i="4" s="1"/>
  <c r="S182" i="4"/>
  <c r="T182" i="4" s="1"/>
  <c r="U182" i="4"/>
  <c r="B183" i="4"/>
  <c r="E183" i="4"/>
  <c r="F183" i="4"/>
  <c r="G183" i="4" s="1"/>
  <c r="I183" i="4"/>
  <c r="M183" i="4"/>
  <c r="O183" i="4"/>
  <c r="Q183" i="4"/>
  <c r="R183" i="4" s="1"/>
  <c r="S183" i="4"/>
  <c r="T183" i="4" s="1"/>
  <c r="U183" i="4"/>
  <c r="B184" i="4"/>
  <c r="E184" i="4"/>
  <c r="F184" i="4"/>
  <c r="G184" i="4" s="1"/>
  <c r="I184" i="4"/>
  <c r="M184" i="4"/>
  <c r="O184" i="4"/>
  <c r="Q184" i="4"/>
  <c r="R184" i="4" s="1"/>
  <c r="S184" i="4"/>
  <c r="T184" i="4" s="1"/>
  <c r="U184" i="4"/>
  <c r="B185" i="4"/>
  <c r="E185" i="4"/>
  <c r="F185" i="4"/>
  <c r="G185" i="4" s="1"/>
  <c r="I185" i="4"/>
  <c r="M185" i="4"/>
  <c r="O185" i="4"/>
  <c r="Q185" i="4"/>
  <c r="R185" i="4" s="1"/>
  <c r="S185" i="4"/>
  <c r="T185" i="4" s="1"/>
  <c r="U185" i="4"/>
  <c r="B186" i="4"/>
  <c r="E186" i="4"/>
  <c r="F186" i="4"/>
  <c r="G186" i="4" s="1"/>
  <c r="I186" i="4"/>
  <c r="M186" i="4"/>
  <c r="O186" i="4"/>
  <c r="Q186" i="4"/>
  <c r="R186" i="4" s="1"/>
  <c r="S186" i="4"/>
  <c r="T186" i="4" s="1"/>
  <c r="U186" i="4"/>
  <c r="B187" i="4"/>
  <c r="E187" i="4"/>
  <c r="F187" i="4"/>
  <c r="G187" i="4" s="1"/>
  <c r="I187" i="4"/>
  <c r="M187" i="4"/>
  <c r="O187" i="4"/>
  <c r="Q187" i="4"/>
  <c r="R187" i="4" s="1"/>
  <c r="S187" i="4"/>
  <c r="T187" i="4" s="1"/>
  <c r="U187" i="4"/>
  <c r="B188" i="4"/>
  <c r="E188" i="4"/>
  <c r="F188" i="4"/>
  <c r="G188" i="4" s="1"/>
  <c r="I188" i="4"/>
  <c r="M188" i="4"/>
  <c r="O188" i="4"/>
  <c r="Q188" i="4"/>
  <c r="R188" i="4" s="1"/>
  <c r="S188" i="4"/>
  <c r="T188" i="4" s="1"/>
  <c r="U188" i="4"/>
  <c r="B189" i="4"/>
  <c r="E189" i="4"/>
  <c r="F189" i="4"/>
  <c r="G189" i="4" s="1"/>
  <c r="I189" i="4"/>
  <c r="M189" i="4"/>
  <c r="O189" i="4"/>
  <c r="Q189" i="4"/>
  <c r="R189" i="4" s="1"/>
  <c r="S189" i="4"/>
  <c r="T189" i="4" s="1"/>
  <c r="U189" i="4"/>
  <c r="B190" i="4"/>
  <c r="E190" i="4"/>
  <c r="F190" i="4"/>
  <c r="G190" i="4" s="1"/>
  <c r="I190" i="4"/>
  <c r="M190" i="4"/>
  <c r="O190" i="4"/>
  <c r="Q190" i="4"/>
  <c r="R190" i="4" s="1"/>
  <c r="S190" i="4"/>
  <c r="T190" i="4" s="1"/>
  <c r="U190" i="4"/>
  <c r="B191" i="4"/>
  <c r="E191" i="4"/>
  <c r="F191" i="4"/>
  <c r="G191" i="4" s="1"/>
  <c r="I191" i="4"/>
  <c r="M191" i="4"/>
  <c r="O191" i="4"/>
  <c r="Q191" i="4"/>
  <c r="R191" i="4" s="1"/>
  <c r="S191" i="4"/>
  <c r="T191" i="4" s="1"/>
  <c r="U191" i="4"/>
  <c r="B192" i="4"/>
  <c r="E192" i="4"/>
  <c r="F192" i="4"/>
  <c r="G192" i="4" s="1"/>
  <c r="I192" i="4"/>
  <c r="M192" i="4"/>
  <c r="O192" i="4"/>
  <c r="Q192" i="4"/>
  <c r="R192" i="4" s="1"/>
  <c r="S192" i="4"/>
  <c r="T192" i="4" s="1"/>
  <c r="U192" i="4"/>
  <c r="B193" i="4"/>
  <c r="E193" i="4"/>
  <c r="F193" i="4"/>
  <c r="G193" i="4" s="1"/>
  <c r="I193" i="4"/>
  <c r="M193" i="4"/>
  <c r="O193" i="4"/>
  <c r="Q193" i="4"/>
  <c r="R193" i="4" s="1"/>
  <c r="S193" i="4"/>
  <c r="T193" i="4" s="1"/>
  <c r="U193" i="4"/>
  <c r="B194" i="4"/>
  <c r="E194" i="4"/>
  <c r="F194" i="4"/>
  <c r="G194" i="4" s="1"/>
  <c r="I194" i="4"/>
  <c r="M194" i="4"/>
  <c r="O194" i="4"/>
  <c r="Q194" i="4"/>
  <c r="R194" i="4" s="1"/>
  <c r="S194" i="4"/>
  <c r="T194" i="4" s="1"/>
  <c r="U194" i="4"/>
  <c r="B195" i="4"/>
  <c r="E195" i="4"/>
  <c r="F195" i="4"/>
  <c r="G195" i="4" s="1"/>
  <c r="I195" i="4"/>
  <c r="M195" i="4"/>
  <c r="O195" i="4"/>
  <c r="Q195" i="4"/>
  <c r="R195" i="4" s="1"/>
  <c r="S195" i="4"/>
  <c r="T195" i="4" s="1"/>
  <c r="U195" i="4"/>
  <c r="B196" i="4"/>
  <c r="E196" i="4"/>
  <c r="F196" i="4"/>
  <c r="G196" i="4" s="1"/>
  <c r="I196" i="4"/>
  <c r="M196" i="4"/>
  <c r="O196" i="4"/>
  <c r="Q196" i="4"/>
  <c r="R196" i="4" s="1"/>
  <c r="S196" i="4"/>
  <c r="T196" i="4" s="1"/>
  <c r="U196" i="4"/>
  <c r="B197" i="4"/>
  <c r="E197" i="4"/>
  <c r="F197" i="4"/>
  <c r="G197" i="4" s="1"/>
  <c r="I197" i="4"/>
  <c r="M197" i="4"/>
  <c r="O197" i="4"/>
  <c r="Q197" i="4"/>
  <c r="R197" i="4" s="1"/>
  <c r="S197" i="4"/>
  <c r="T197" i="4" s="1"/>
  <c r="U197" i="4"/>
  <c r="B198" i="4"/>
  <c r="E198" i="4"/>
  <c r="F198" i="4"/>
  <c r="G198" i="4" s="1"/>
  <c r="I198" i="4"/>
  <c r="M198" i="4"/>
  <c r="O198" i="4"/>
  <c r="Q198" i="4"/>
  <c r="R198" i="4" s="1"/>
  <c r="S198" i="4"/>
  <c r="T198" i="4" s="1"/>
  <c r="U198" i="4"/>
  <c r="B199" i="4"/>
  <c r="E199" i="4"/>
  <c r="F199" i="4"/>
  <c r="G199" i="4" s="1"/>
  <c r="I199" i="4"/>
  <c r="M199" i="4"/>
  <c r="O199" i="4"/>
  <c r="Q199" i="4"/>
  <c r="R199" i="4" s="1"/>
  <c r="S199" i="4"/>
  <c r="T199" i="4" s="1"/>
  <c r="U199" i="4"/>
  <c r="B200" i="4"/>
  <c r="E200" i="4"/>
  <c r="F200" i="4"/>
  <c r="G200" i="4" s="1"/>
  <c r="I200" i="4"/>
  <c r="M200" i="4"/>
  <c r="O200" i="4"/>
  <c r="Q200" i="4"/>
  <c r="R200" i="4" s="1"/>
  <c r="S200" i="4"/>
  <c r="T200" i="4" s="1"/>
  <c r="U200" i="4"/>
  <c r="B201" i="4"/>
  <c r="E201" i="4"/>
  <c r="F201" i="4"/>
  <c r="G201" i="4" s="1"/>
  <c r="I201" i="4"/>
  <c r="M201" i="4"/>
  <c r="O201" i="4"/>
  <c r="Q201" i="4"/>
  <c r="R201" i="4" s="1"/>
  <c r="S201" i="4"/>
  <c r="T201" i="4" s="1"/>
  <c r="U201" i="4"/>
  <c r="B202" i="4"/>
  <c r="E202" i="4"/>
  <c r="F202" i="4"/>
  <c r="G202" i="4" s="1"/>
  <c r="I202" i="4"/>
  <c r="M202" i="4"/>
  <c r="O202" i="4"/>
  <c r="Q202" i="4"/>
  <c r="R202" i="4" s="1"/>
  <c r="S202" i="4"/>
  <c r="T202" i="4" s="1"/>
  <c r="U202" i="4"/>
  <c r="B203" i="4"/>
  <c r="E203" i="4"/>
  <c r="F203" i="4"/>
  <c r="G203" i="4" s="1"/>
  <c r="I203" i="4"/>
  <c r="M203" i="4"/>
  <c r="O203" i="4"/>
  <c r="Q203" i="4"/>
  <c r="R203" i="4" s="1"/>
  <c r="S203" i="4"/>
  <c r="T203" i="4" s="1"/>
  <c r="U203" i="4"/>
  <c r="B204" i="4"/>
  <c r="E204" i="4"/>
  <c r="F204" i="4"/>
  <c r="G204" i="4" s="1"/>
  <c r="I204" i="4"/>
  <c r="M204" i="4"/>
  <c r="O204" i="4"/>
  <c r="Q204" i="4"/>
  <c r="R204" i="4" s="1"/>
  <c r="S204" i="4"/>
  <c r="T204" i="4" s="1"/>
  <c r="U204" i="4"/>
  <c r="B205" i="4"/>
  <c r="E205" i="4"/>
  <c r="F205" i="4"/>
  <c r="G205" i="4" s="1"/>
  <c r="I205" i="4"/>
  <c r="M205" i="4"/>
  <c r="O205" i="4"/>
  <c r="Q205" i="4"/>
  <c r="R205" i="4" s="1"/>
  <c r="S205" i="4"/>
  <c r="T205" i="4" s="1"/>
  <c r="U205" i="4"/>
  <c r="B206" i="4"/>
  <c r="E206" i="4"/>
  <c r="F206" i="4"/>
  <c r="G206" i="4" s="1"/>
  <c r="I206" i="4"/>
  <c r="M206" i="4"/>
  <c r="O206" i="4"/>
  <c r="Q206" i="4"/>
  <c r="R206" i="4" s="1"/>
  <c r="S206" i="4"/>
  <c r="T206" i="4" s="1"/>
  <c r="U206" i="4"/>
  <c r="B207" i="4"/>
  <c r="E207" i="4"/>
  <c r="F207" i="4"/>
  <c r="G207" i="4" s="1"/>
  <c r="I207" i="4"/>
  <c r="M207" i="4"/>
  <c r="O207" i="4"/>
  <c r="Q207" i="4"/>
  <c r="R207" i="4" s="1"/>
  <c r="S207" i="4"/>
  <c r="T207" i="4" s="1"/>
  <c r="U207" i="4"/>
  <c r="B208" i="4"/>
  <c r="E208" i="4"/>
  <c r="F208" i="4"/>
  <c r="G208" i="4" s="1"/>
  <c r="I208" i="4"/>
  <c r="M208" i="4"/>
  <c r="O208" i="4"/>
  <c r="Q208" i="4"/>
  <c r="R208" i="4" s="1"/>
  <c r="S208" i="4"/>
  <c r="T208" i="4" s="1"/>
  <c r="U208" i="4"/>
  <c r="B209" i="4"/>
  <c r="E209" i="4"/>
  <c r="F209" i="4"/>
  <c r="G209" i="4" s="1"/>
  <c r="I209" i="4"/>
  <c r="M209" i="4"/>
  <c r="O209" i="4"/>
  <c r="Q209" i="4"/>
  <c r="R209" i="4" s="1"/>
  <c r="S209" i="4"/>
  <c r="T209" i="4" s="1"/>
  <c r="U209" i="4"/>
  <c r="B210" i="4"/>
  <c r="E210" i="4"/>
  <c r="F210" i="4"/>
  <c r="G210" i="4" s="1"/>
  <c r="I210" i="4"/>
  <c r="M210" i="4"/>
  <c r="O210" i="4"/>
  <c r="Q210" i="4"/>
  <c r="R210" i="4" s="1"/>
  <c r="S210" i="4"/>
  <c r="T210" i="4" s="1"/>
  <c r="U210" i="4"/>
  <c r="B211" i="4"/>
  <c r="E211" i="4"/>
  <c r="F211" i="4"/>
  <c r="G211" i="4" s="1"/>
  <c r="I211" i="4"/>
  <c r="M211" i="4"/>
  <c r="O211" i="4"/>
  <c r="Q211" i="4"/>
  <c r="R211" i="4" s="1"/>
  <c r="S211" i="4"/>
  <c r="T211" i="4" s="1"/>
  <c r="U211" i="4"/>
  <c r="B212" i="4"/>
  <c r="E212" i="4"/>
  <c r="F212" i="4"/>
  <c r="G212" i="4" s="1"/>
  <c r="I212" i="4"/>
  <c r="M212" i="4"/>
  <c r="O212" i="4"/>
  <c r="Q212" i="4"/>
  <c r="R212" i="4" s="1"/>
  <c r="S212" i="4"/>
  <c r="T212" i="4" s="1"/>
  <c r="U212" i="4"/>
  <c r="B213" i="4"/>
  <c r="E213" i="4"/>
  <c r="F213" i="4"/>
  <c r="G213" i="4" s="1"/>
  <c r="I213" i="4"/>
  <c r="M213" i="4"/>
  <c r="O213" i="4"/>
  <c r="Q213" i="4"/>
  <c r="R213" i="4" s="1"/>
  <c r="S213" i="4"/>
  <c r="T213" i="4" s="1"/>
  <c r="U213" i="4"/>
  <c r="B214" i="4"/>
  <c r="E214" i="4"/>
  <c r="F214" i="4"/>
  <c r="G214" i="4" s="1"/>
  <c r="I214" i="4"/>
  <c r="M214" i="4"/>
  <c r="O214" i="4"/>
  <c r="Q214" i="4"/>
  <c r="R214" i="4" s="1"/>
  <c r="S214" i="4"/>
  <c r="T214" i="4" s="1"/>
  <c r="U214" i="4"/>
  <c r="B215" i="4"/>
  <c r="E215" i="4"/>
  <c r="F215" i="4"/>
  <c r="G215" i="4" s="1"/>
  <c r="I215" i="4"/>
  <c r="M215" i="4"/>
  <c r="O215" i="4"/>
  <c r="Q215" i="4"/>
  <c r="R215" i="4" s="1"/>
  <c r="S215" i="4"/>
  <c r="T215" i="4" s="1"/>
  <c r="U215" i="4"/>
  <c r="B216" i="4"/>
  <c r="E216" i="4"/>
  <c r="F216" i="4"/>
  <c r="G216" i="4" s="1"/>
  <c r="I216" i="4"/>
  <c r="M216" i="4"/>
  <c r="O216" i="4"/>
  <c r="Q216" i="4"/>
  <c r="R216" i="4" s="1"/>
  <c r="S216" i="4"/>
  <c r="T216" i="4" s="1"/>
  <c r="U216" i="4"/>
  <c r="B217" i="4"/>
  <c r="E217" i="4"/>
  <c r="F217" i="4"/>
  <c r="G217" i="4" s="1"/>
  <c r="I217" i="4"/>
  <c r="M217" i="4"/>
  <c r="O217" i="4"/>
  <c r="Q217" i="4"/>
  <c r="R217" i="4" s="1"/>
  <c r="S217" i="4"/>
  <c r="T217" i="4" s="1"/>
  <c r="U217" i="4"/>
  <c r="B218" i="4"/>
  <c r="E218" i="4"/>
  <c r="F218" i="4"/>
  <c r="G218" i="4" s="1"/>
  <c r="I218" i="4"/>
  <c r="M218" i="4"/>
  <c r="O218" i="4"/>
  <c r="Q218" i="4"/>
  <c r="R218" i="4" s="1"/>
  <c r="S218" i="4"/>
  <c r="T218" i="4" s="1"/>
  <c r="U218" i="4"/>
  <c r="B219" i="4"/>
  <c r="E219" i="4"/>
  <c r="F219" i="4"/>
  <c r="G219" i="4" s="1"/>
  <c r="I219" i="4"/>
  <c r="M219" i="4"/>
  <c r="O219" i="4"/>
  <c r="Q219" i="4"/>
  <c r="R219" i="4" s="1"/>
  <c r="S219" i="4"/>
  <c r="T219" i="4" s="1"/>
  <c r="U219" i="4"/>
  <c r="B220" i="4"/>
  <c r="E220" i="4"/>
  <c r="F220" i="4"/>
  <c r="G220" i="4" s="1"/>
  <c r="I220" i="4"/>
  <c r="M220" i="4"/>
  <c r="O220" i="4"/>
  <c r="Q220" i="4"/>
  <c r="R220" i="4" s="1"/>
  <c r="S220" i="4"/>
  <c r="T220" i="4" s="1"/>
  <c r="U220" i="4"/>
  <c r="B221" i="4"/>
  <c r="E221" i="4"/>
  <c r="F221" i="4"/>
  <c r="G221" i="4" s="1"/>
  <c r="I221" i="4"/>
  <c r="M221" i="4"/>
  <c r="O221" i="4"/>
  <c r="Q221" i="4"/>
  <c r="R221" i="4" s="1"/>
  <c r="S221" i="4"/>
  <c r="T221" i="4" s="1"/>
  <c r="U221" i="4"/>
  <c r="B222" i="4"/>
  <c r="E222" i="4"/>
  <c r="F222" i="4"/>
  <c r="G222" i="4" s="1"/>
  <c r="I222" i="4"/>
  <c r="M222" i="4"/>
  <c r="O222" i="4"/>
  <c r="Q222" i="4"/>
  <c r="R222" i="4" s="1"/>
  <c r="S222" i="4"/>
  <c r="T222" i="4" s="1"/>
  <c r="U222" i="4"/>
  <c r="B223" i="4"/>
  <c r="E223" i="4"/>
  <c r="F223" i="4"/>
  <c r="G223" i="4" s="1"/>
  <c r="I223" i="4"/>
  <c r="M223" i="4"/>
  <c r="O223" i="4"/>
  <c r="Q223" i="4"/>
  <c r="R223" i="4" s="1"/>
  <c r="S223" i="4"/>
  <c r="T223" i="4" s="1"/>
  <c r="U223" i="4"/>
  <c r="B224" i="4"/>
  <c r="E224" i="4"/>
  <c r="F224" i="4"/>
  <c r="G224" i="4" s="1"/>
  <c r="I224" i="4"/>
  <c r="M224" i="4"/>
  <c r="O224" i="4"/>
  <c r="Q224" i="4"/>
  <c r="R224" i="4" s="1"/>
  <c r="S224" i="4"/>
  <c r="T224" i="4" s="1"/>
  <c r="U224" i="4"/>
  <c r="B225" i="4"/>
  <c r="E225" i="4"/>
  <c r="F225" i="4"/>
  <c r="G225" i="4" s="1"/>
  <c r="I225" i="4"/>
  <c r="M225" i="4"/>
  <c r="O225" i="4"/>
  <c r="Q225" i="4"/>
  <c r="R225" i="4" s="1"/>
  <c r="S225" i="4"/>
  <c r="T225" i="4" s="1"/>
  <c r="U225" i="4"/>
  <c r="B226" i="4"/>
  <c r="E226" i="4"/>
  <c r="F226" i="4"/>
  <c r="G226" i="4" s="1"/>
  <c r="I226" i="4"/>
  <c r="M226" i="4"/>
  <c r="O226" i="4"/>
  <c r="Q226" i="4"/>
  <c r="R226" i="4" s="1"/>
  <c r="S226" i="4"/>
  <c r="T226" i="4" s="1"/>
  <c r="U226" i="4"/>
  <c r="B227" i="4"/>
  <c r="E227" i="4"/>
  <c r="F227" i="4"/>
  <c r="G227" i="4" s="1"/>
  <c r="I227" i="4"/>
  <c r="M227" i="4"/>
  <c r="O227" i="4"/>
  <c r="Q227" i="4"/>
  <c r="R227" i="4" s="1"/>
  <c r="S227" i="4"/>
  <c r="T227" i="4" s="1"/>
  <c r="U227" i="4"/>
  <c r="B228" i="4"/>
  <c r="E228" i="4"/>
  <c r="F228" i="4"/>
  <c r="G228" i="4" s="1"/>
  <c r="I228" i="4"/>
  <c r="M228" i="4"/>
  <c r="O228" i="4"/>
  <c r="Q228" i="4"/>
  <c r="R228" i="4" s="1"/>
  <c r="S228" i="4"/>
  <c r="T228" i="4" s="1"/>
  <c r="U228" i="4"/>
  <c r="B229" i="4"/>
  <c r="E229" i="4"/>
  <c r="F229" i="4"/>
  <c r="G229" i="4" s="1"/>
  <c r="I229" i="4"/>
  <c r="M229" i="4"/>
  <c r="O229" i="4"/>
  <c r="Q229" i="4"/>
  <c r="R229" i="4" s="1"/>
  <c r="S229" i="4"/>
  <c r="T229" i="4" s="1"/>
  <c r="U229" i="4"/>
  <c r="B230" i="4"/>
  <c r="E230" i="4"/>
  <c r="F230" i="4"/>
  <c r="G230" i="4" s="1"/>
  <c r="I230" i="4"/>
  <c r="M230" i="4"/>
  <c r="O230" i="4"/>
  <c r="Q230" i="4"/>
  <c r="R230" i="4" s="1"/>
  <c r="S230" i="4"/>
  <c r="T230" i="4" s="1"/>
  <c r="U230" i="4"/>
  <c r="B231" i="4"/>
  <c r="E231" i="4"/>
  <c r="F231" i="4"/>
  <c r="G231" i="4" s="1"/>
  <c r="I231" i="4"/>
  <c r="M231" i="4"/>
  <c r="O231" i="4"/>
  <c r="Q231" i="4"/>
  <c r="R231" i="4" s="1"/>
  <c r="S231" i="4"/>
  <c r="T231" i="4" s="1"/>
  <c r="U231" i="4"/>
  <c r="B232" i="4"/>
  <c r="E232" i="4"/>
  <c r="F232" i="4"/>
  <c r="G232" i="4" s="1"/>
  <c r="I232" i="4"/>
  <c r="M232" i="4"/>
  <c r="O232" i="4"/>
  <c r="Q232" i="4"/>
  <c r="R232" i="4" s="1"/>
  <c r="S232" i="4"/>
  <c r="T232" i="4" s="1"/>
  <c r="U232" i="4"/>
  <c r="B233" i="4"/>
  <c r="E233" i="4"/>
  <c r="F233" i="4"/>
  <c r="G233" i="4" s="1"/>
  <c r="I233" i="4"/>
  <c r="M233" i="4"/>
  <c r="O233" i="4"/>
  <c r="Q233" i="4"/>
  <c r="R233" i="4" s="1"/>
  <c r="S233" i="4"/>
  <c r="T233" i="4" s="1"/>
  <c r="U233" i="4"/>
  <c r="B234" i="4"/>
  <c r="E234" i="4"/>
  <c r="F234" i="4"/>
  <c r="G234" i="4" s="1"/>
  <c r="I234" i="4"/>
  <c r="M234" i="4"/>
  <c r="O234" i="4"/>
  <c r="Q234" i="4"/>
  <c r="R234" i="4" s="1"/>
  <c r="S234" i="4"/>
  <c r="T234" i="4" s="1"/>
  <c r="U234" i="4"/>
  <c r="B235" i="4"/>
  <c r="E235" i="4"/>
  <c r="F235" i="4"/>
  <c r="G235" i="4" s="1"/>
  <c r="I235" i="4"/>
  <c r="M235" i="4"/>
  <c r="O235" i="4"/>
  <c r="Q235" i="4"/>
  <c r="R235" i="4" s="1"/>
  <c r="S235" i="4"/>
  <c r="T235" i="4" s="1"/>
  <c r="U235" i="4"/>
  <c r="B236" i="4"/>
  <c r="E236" i="4"/>
  <c r="F236" i="4"/>
  <c r="G236" i="4" s="1"/>
  <c r="I236" i="4"/>
  <c r="M236" i="4"/>
  <c r="O236" i="4"/>
  <c r="Q236" i="4"/>
  <c r="R236" i="4" s="1"/>
  <c r="S236" i="4"/>
  <c r="T236" i="4" s="1"/>
  <c r="U236" i="4"/>
  <c r="B237" i="4"/>
  <c r="E237" i="4"/>
  <c r="F237" i="4"/>
  <c r="G237" i="4" s="1"/>
  <c r="I237" i="4"/>
  <c r="M237" i="4"/>
  <c r="O237" i="4"/>
  <c r="Q237" i="4"/>
  <c r="R237" i="4" s="1"/>
  <c r="S237" i="4"/>
  <c r="T237" i="4" s="1"/>
  <c r="U237" i="4"/>
  <c r="B238" i="4"/>
  <c r="E238" i="4"/>
  <c r="F238" i="4"/>
  <c r="G238" i="4" s="1"/>
  <c r="I238" i="4"/>
  <c r="M238" i="4"/>
  <c r="O238" i="4"/>
  <c r="Q238" i="4"/>
  <c r="R238" i="4" s="1"/>
  <c r="S238" i="4"/>
  <c r="T238" i="4" s="1"/>
  <c r="U238" i="4"/>
  <c r="B239" i="4"/>
  <c r="E239" i="4"/>
  <c r="F239" i="4"/>
  <c r="G239" i="4" s="1"/>
  <c r="I239" i="4"/>
  <c r="M239" i="4"/>
  <c r="O239" i="4"/>
  <c r="Q239" i="4"/>
  <c r="R239" i="4" s="1"/>
  <c r="S239" i="4"/>
  <c r="T239" i="4" s="1"/>
  <c r="U239" i="4"/>
  <c r="B240" i="4"/>
  <c r="E240" i="4"/>
  <c r="F240" i="4"/>
  <c r="G240" i="4" s="1"/>
  <c r="I240" i="4"/>
  <c r="M240" i="4"/>
  <c r="O240" i="4"/>
  <c r="Q240" i="4"/>
  <c r="R240" i="4" s="1"/>
  <c r="S240" i="4"/>
  <c r="T240" i="4" s="1"/>
  <c r="U240" i="4"/>
  <c r="B241" i="4"/>
  <c r="E241" i="4"/>
  <c r="F241" i="4"/>
  <c r="G241" i="4" s="1"/>
  <c r="I241" i="4"/>
  <c r="M241" i="4"/>
  <c r="O241" i="4"/>
  <c r="Q241" i="4"/>
  <c r="R241" i="4" s="1"/>
  <c r="S241" i="4"/>
  <c r="T241" i="4" s="1"/>
  <c r="U241" i="4"/>
  <c r="B242" i="4"/>
  <c r="E242" i="4"/>
  <c r="F242" i="4"/>
  <c r="G242" i="4" s="1"/>
  <c r="I242" i="4"/>
  <c r="M242" i="4"/>
  <c r="O242" i="4"/>
  <c r="Q242" i="4"/>
  <c r="R242" i="4" s="1"/>
  <c r="S242" i="4"/>
  <c r="T242" i="4" s="1"/>
  <c r="U242" i="4"/>
  <c r="B243" i="4"/>
  <c r="E243" i="4"/>
  <c r="F243" i="4"/>
  <c r="G243" i="4" s="1"/>
  <c r="I243" i="4"/>
  <c r="M243" i="4"/>
  <c r="O243" i="4"/>
  <c r="Q243" i="4"/>
  <c r="R243" i="4" s="1"/>
  <c r="S243" i="4"/>
  <c r="T243" i="4" s="1"/>
  <c r="U243" i="4"/>
  <c r="B244" i="4"/>
  <c r="E244" i="4"/>
  <c r="F244" i="4"/>
  <c r="G244" i="4" s="1"/>
  <c r="I244" i="4"/>
  <c r="M244" i="4"/>
  <c r="O244" i="4"/>
  <c r="Q244" i="4"/>
  <c r="R244" i="4" s="1"/>
  <c r="S244" i="4"/>
  <c r="T244" i="4" s="1"/>
  <c r="U244" i="4"/>
  <c r="B245" i="4"/>
  <c r="E245" i="4"/>
  <c r="F245" i="4"/>
  <c r="G245" i="4" s="1"/>
  <c r="I245" i="4"/>
  <c r="M245" i="4"/>
  <c r="O245" i="4"/>
  <c r="Q245" i="4"/>
  <c r="R245" i="4" s="1"/>
  <c r="S245" i="4"/>
  <c r="T245" i="4" s="1"/>
  <c r="U245" i="4"/>
  <c r="B246" i="4"/>
  <c r="E246" i="4"/>
  <c r="F246" i="4"/>
  <c r="G246" i="4" s="1"/>
  <c r="I246" i="4"/>
  <c r="M246" i="4"/>
  <c r="O246" i="4"/>
  <c r="Q246" i="4"/>
  <c r="R246" i="4" s="1"/>
  <c r="S246" i="4"/>
  <c r="T246" i="4" s="1"/>
  <c r="U246" i="4"/>
  <c r="B247" i="4"/>
  <c r="E247" i="4"/>
  <c r="F247" i="4"/>
  <c r="G247" i="4" s="1"/>
  <c r="I247" i="4"/>
  <c r="M247" i="4"/>
  <c r="O247" i="4"/>
  <c r="Q247" i="4"/>
  <c r="R247" i="4" s="1"/>
  <c r="S247" i="4"/>
  <c r="T247" i="4" s="1"/>
  <c r="U247" i="4"/>
  <c r="B248" i="4"/>
  <c r="E248" i="4"/>
  <c r="F248" i="4"/>
  <c r="G248" i="4" s="1"/>
  <c r="I248" i="4"/>
  <c r="M248" i="4"/>
  <c r="O248" i="4"/>
  <c r="Q248" i="4"/>
  <c r="R248" i="4" s="1"/>
  <c r="S248" i="4"/>
  <c r="T248" i="4" s="1"/>
  <c r="U248" i="4"/>
  <c r="B249" i="4"/>
  <c r="E249" i="4"/>
  <c r="F249" i="4"/>
  <c r="G249" i="4" s="1"/>
  <c r="I249" i="4"/>
  <c r="M249" i="4"/>
  <c r="O249" i="4"/>
  <c r="Q249" i="4"/>
  <c r="R249" i="4" s="1"/>
  <c r="S249" i="4"/>
  <c r="T249" i="4" s="1"/>
  <c r="U249" i="4"/>
  <c r="B250" i="4"/>
  <c r="E250" i="4"/>
  <c r="F250" i="4"/>
  <c r="G250" i="4" s="1"/>
  <c r="I250" i="4"/>
  <c r="M250" i="4"/>
  <c r="O250" i="4"/>
  <c r="Q250" i="4"/>
  <c r="R250" i="4" s="1"/>
  <c r="S250" i="4"/>
  <c r="T250" i="4" s="1"/>
  <c r="U250" i="4"/>
  <c r="B251" i="4"/>
  <c r="E251" i="4"/>
  <c r="F251" i="4"/>
  <c r="G251" i="4" s="1"/>
  <c r="I251" i="4"/>
  <c r="M251" i="4"/>
  <c r="O251" i="4"/>
  <c r="Q251" i="4"/>
  <c r="R251" i="4" s="1"/>
  <c r="S251" i="4"/>
  <c r="T251" i="4" s="1"/>
  <c r="U251" i="4"/>
  <c r="B252" i="4"/>
  <c r="E252" i="4"/>
  <c r="F252" i="4"/>
  <c r="G252" i="4" s="1"/>
  <c r="I252" i="4"/>
  <c r="M252" i="4"/>
  <c r="O252" i="4"/>
  <c r="Q252" i="4"/>
  <c r="R252" i="4" s="1"/>
  <c r="S252" i="4"/>
  <c r="T252" i="4" s="1"/>
  <c r="U252" i="4"/>
  <c r="B253" i="4"/>
  <c r="E253" i="4"/>
  <c r="F253" i="4"/>
  <c r="G253" i="4" s="1"/>
  <c r="I253" i="4"/>
  <c r="M253" i="4"/>
  <c r="O253" i="4"/>
  <c r="Q253" i="4"/>
  <c r="R253" i="4" s="1"/>
  <c r="S253" i="4"/>
  <c r="T253" i="4" s="1"/>
  <c r="U253" i="4"/>
  <c r="B254" i="4"/>
  <c r="E254" i="4"/>
  <c r="F254" i="4"/>
  <c r="G254" i="4" s="1"/>
  <c r="I254" i="4"/>
  <c r="M254" i="4"/>
  <c r="O254" i="4"/>
  <c r="Q254" i="4"/>
  <c r="R254" i="4" s="1"/>
  <c r="S254" i="4"/>
  <c r="T254" i="4" s="1"/>
  <c r="U254" i="4"/>
  <c r="B255" i="4"/>
  <c r="E255" i="4"/>
  <c r="F255" i="4"/>
  <c r="G255" i="4" s="1"/>
  <c r="I255" i="4"/>
  <c r="M255" i="4"/>
  <c r="O255" i="4"/>
  <c r="Q255" i="4"/>
  <c r="R255" i="4" s="1"/>
  <c r="S255" i="4"/>
  <c r="T255" i="4" s="1"/>
  <c r="U255" i="4"/>
  <c r="B256" i="4"/>
  <c r="E256" i="4"/>
  <c r="F256" i="4"/>
  <c r="G256" i="4" s="1"/>
  <c r="I256" i="4"/>
  <c r="M256" i="4"/>
  <c r="O256" i="4"/>
  <c r="Q256" i="4"/>
  <c r="R256" i="4" s="1"/>
  <c r="S256" i="4"/>
  <c r="T256" i="4" s="1"/>
  <c r="U256" i="4"/>
  <c r="B257" i="4"/>
  <c r="E257" i="4"/>
  <c r="F257" i="4"/>
  <c r="G257" i="4" s="1"/>
  <c r="I257" i="4"/>
  <c r="M257" i="4"/>
  <c r="O257" i="4"/>
  <c r="Q257" i="4"/>
  <c r="R257" i="4" s="1"/>
  <c r="S257" i="4"/>
  <c r="T257" i="4" s="1"/>
  <c r="U257" i="4"/>
  <c r="B258" i="4"/>
  <c r="E258" i="4"/>
  <c r="F258" i="4"/>
  <c r="G258" i="4" s="1"/>
  <c r="I258" i="4"/>
  <c r="M258" i="4"/>
  <c r="O258" i="4"/>
  <c r="Q258" i="4"/>
  <c r="R258" i="4" s="1"/>
  <c r="S258" i="4"/>
  <c r="T258" i="4" s="1"/>
  <c r="U258" i="4"/>
  <c r="B259" i="4"/>
  <c r="E259" i="4"/>
  <c r="F259" i="4"/>
  <c r="G259" i="4" s="1"/>
  <c r="I259" i="4"/>
  <c r="M259" i="4"/>
  <c r="O259" i="4"/>
  <c r="Q259" i="4"/>
  <c r="R259" i="4" s="1"/>
  <c r="S259" i="4"/>
  <c r="T259" i="4" s="1"/>
  <c r="U259" i="4"/>
  <c r="B260" i="4"/>
  <c r="E260" i="4"/>
  <c r="F260" i="4"/>
  <c r="G260" i="4" s="1"/>
  <c r="I260" i="4"/>
  <c r="M260" i="4"/>
  <c r="O260" i="4"/>
  <c r="Q260" i="4"/>
  <c r="R260" i="4" s="1"/>
  <c r="S260" i="4"/>
  <c r="T260" i="4" s="1"/>
  <c r="U260" i="4"/>
  <c r="B261" i="4"/>
  <c r="E261" i="4"/>
  <c r="F261" i="4"/>
  <c r="G261" i="4" s="1"/>
  <c r="I261" i="4"/>
  <c r="M261" i="4"/>
  <c r="O261" i="4"/>
  <c r="Q261" i="4"/>
  <c r="R261" i="4" s="1"/>
  <c r="S261" i="4"/>
  <c r="T261" i="4" s="1"/>
  <c r="U261" i="4"/>
  <c r="B262" i="4"/>
  <c r="E262" i="4"/>
  <c r="F262" i="4"/>
  <c r="G262" i="4" s="1"/>
  <c r="I262" i="4"/>
  <c r="M262" i="4"/>
  <c r="O262" i="4"/>
  <c r="Q262" i="4"/>
  <c r="R262" i="4" s="1"/>
  <c r="S262" i="4"/>
  <c r="T262" i="4" s="1"/>
  <c r="U262" i="4"/>
  <c r="B263" i="4"/>
  <c r="E263" i="4"/>
  <c r="F263" i="4"/>
  <c r="G263" i="4" s="1"/>
  <c r="I263" i="4"/>
  <c r="M263" i="4"/>
  <c r="O263" i="4"/>
  <c r="Q263" i="4"/>
  <c r="R263" i="4" s="1"/>
  <c r="S263" i="4"/>
  <c r="T263" i="4" s="1"/>
  <c r="U263" i="4"/>
  <c r="B264" i="4"/>
  <c r="E264" i="4"/>
  <c r="F264" i="4"/>
  <c r="G264" i="4" s="1"/>
  <c r="I264" i="4"/>
  <c r="M264" i="4"/>
  <c r="O264" i="4"/>
  <c r="Q264" i="4"/>
  <c r="R264" i="4" s="1"/>
  <c r="S264" i="4"/>
  <c r="T264" i="4" s="1"/>
  <c r="U264" i="4"/>
  <c r="B265" i="4"/>
  <c r="E265" i="4"/>
  <c r="F265" i="4"/>
  <c r="G265" i="4" s="1"/>
  <c r="I265" i="4"/>
  <c r="M265" i="4"/>
  <c r="O265" i="4"/>
  <c r="Q265" i="4"/>
  <c r="R265" i="4" s="1"/>
  <c r="S265" i="4"/>
  <c r="T265" i="4" s="1"/>
  <c r="U265" i="4"/>
  <c r="B266" i="4"/>
  <c r="E266" i="4"/>
  <c r="F266" i="4"/>
  <c r="G266" i="4" s="1"/>
  <c r="I266" i="4"/>
  <c r="M266" i="4"/>
  <c r="O266" i="4"/>
  <c r="Q266" i="4"/>
  <c r="R266" i="4" s="1"/>
  <c r="S266" i="4"/>
  <c r="T266" i="4" s="1"/>
  <c r="U266" i="4"/>
  <c r="B267" i="4"/>
  <c r="E267" i="4"/>
  <c r="F267" i="4"/>
  <c r="G267" i="4" s="1"/>
  <c r="I267" i="4"/>
  <c r="M267" i="4"/>
  <c r="O267" i="4"/>
  <c r="Q267" i="4"/>
  <c r="R267" i="4" s="1"/>
  <c r="S267" i="4"/>
  <c r="T267" i="4" s="1"/>
  <c r="U267" i="4"/>
  <c r="B268" i="4"/>
  <c r="E268" i="4"/>
  <c r="F268" i="4"/>
  <c r="G268" i="4" s="1"/>
  <c r="I268" i="4"/>
  <c r="M268" i="4"/>
  <c r="O268" i="4"/>
  <c r="Q268" i="4"/>
  <c r="R268" i="4" s="1"/>
  <c r="S268" i="4"/>
  <c r="T268" i="4" s="1"/>
  <c r="U268" i="4"/>
  <c r="B269" i="4"/>
  <c r="E269" i="4"/>
  <c r="F269" i="4"/>
  <c r="G269" i="4" s="1"/>
  <c r="I269" i="4"/>
  <c r="M269" i="4"/>
  <c r="O269" i="4"/>
  <c r="Q269" i="4"/>
  <c r="R269" i="4" s="1"/>
  <c r="S269" i="4"/>
  <c r="T269" i="4" s="1"/>
  <c r="U269" i="4"/>
  <c r="B270" i="4"/>
  <c r="E270" i="4"/>
  <c r="F270" i="4"/>
  <c r="G270" i="4" s="1"/>
  <c r="I270" i="4"/>
  <c r="M270" i="4"/>
  <c r="O270" i="4"/>
  <c r="Q270" i="4"/>
  <c r="R270" i="4" s="1"/>
  <c r="S270" i="4"/>
  <c r="T270" i="4" s="1"/>
  <c r="U270" i="4"/>
  <c r="B271" i="4"/>
  <c r="E271" i="4"/>
  <c r="F271" i="4"/>
  <c r="G271" i="4" s="1"/>
  <c r="I271" i="4"/>
  <c r="M271" i="4"/>
  <c r="O271" i="4"/>
  <c r="Q271" i="4"/>
  <c r="R271" i="4" s="1"/>
  <c r="S271" i="4"/>
  <c r="T271" i="4" s="1"/>
  <c r="U271" i="4"/>
  <c r="B272" i="4"/>
  <c r="E272" i="4"/>
  <c r="F272" i="4"/>
  <c r="G272" i="4" s="1"/>
  <c r="I272" i="4"/>
  <c r="M272" i="4"/>
  <c r="O272" i="4"/>
  <c r="Q272" i="4"/>
  <c r="R272" i="4" s="1"/>
  <c r="S272" i="4"/>
  <c r="T272" i="4" s="1"/>
  <c r="U272" i="4"/>
  <c r="B273" i="4"/>
  <c r="E273" i="4"/>
  <c r="F273" i="4"/>
  <c r="G273" i="4" s="1"/>
  <c r="I273" i="4"/>
  <c r="M273" i="4"/>
  <c r="O273" i="4"/>
  <c r="Q273" i="4"/>
  <c r="R273" i="4" s="1"/>
  <c r="S273" i="4"/>
  <c r="T273" i="4" s="1"/>
  <c r="U273" i="4"/>
  <c r="B274" i="4"/>
  <c r="E274" i="4"/>
  <c r="F274" i="4"/>
  <c r="G274" i="4" s="1"/>
  <c r="I274" i="4"/>
  <c r="M274" i="4"/>
  <c r="O274" i="4"/>
  <c r="Q274" i="4"/>
  <c r="R274" i="4" s="1"/>
  <c r="S274" i="4"/>
  <c r="T274" i="4" s="1"/>
  <c r="U274" i="4"/>
  <c r="B275" i="4"/>
  <c r="E275" i="4"/>
  <c r="F275" i="4"/>
  <c r="G275" i="4" s="1"/>
  <c r="I275" i="4"/>
  <c r="M275" i="4"/>
  <c r="O275" i="4"/>
  <c r="Q275" i="4"/>
  <c r="R275" i="4" s="1"/>
  <c r="S275" i="4"/>
  <c r="T275" i="4" s="1"/>
  <c r="U275" i="4"/>
  <c r="B276" i="4"/>
  <c r="E276" i="4"/>
  <c r="F276" i="4"/>
  <c r="G276" i="4" s="1"/>
  <c r="I276" i="4"/>
  <c r="M276" i="4"/>
  <c r="O276" i="4"/>
  <c r="Q276" i="4"/>
  <c r="R276" i="4" s="1"/>
  <c r="S276" i="4"/>
  <c r="T276" i="4" s="1"/>
  <c r="U276" i="4"/>
  <c r="B277" i="4"/>
  <c r="E277" i="4"/>
  <c r="F277" i="4"/>
  <c r="G277" i="4" s="1"/>
  <c r="I277" i="4"/>
  <c r="M277" i="4"/>
  <c r="O277" i="4"/>
  <c r="Q277" i="4"/>
  <c r="R277" i="4" s="1"/>
  <c r="S277" i="4"/>
  <c r="T277" i="4" s="1"/>
  <c r="U277" i="4"/>
  <c r="B278" i="4"/>
  <c r="E278" i="4"/>
  <c r="F278" i="4"/>
  <c r="G278" i="4" s="1"/>
  <c r="I278" i="4"/>
  <c r="M278" i="4"/>
  <c r="O278" i="4"/>
  <c r="Q278" i="4"/>
  <c r="R278" i="4" s="1"/>
  <c r="S278" i="4"/>
  <c r="T278" i="4" s="1"/>
  <c r="U278" i="4"/>
  <c r="B279" i="4"/>
  <c r="E279" i="4"/>
  <c r="F279" i="4"/>
  <c r="G279" i="4" s="1"/>
  <c r="I279" i="4"/>
  <c r="M279" i="4"/>
  <c r="O279" i="4"/>
  <c r="Q279" i="4"/>
  <c r="R279" i="4" s="1"/>
  <c r="S279" i="4"/>
  <c r="T279" i="4" s="1"/>
  <c r="U279" i="4"/>
  <c r="B280" i="4"/>
  <c r="E280" i="4"/>
  <c r="F280" i="4"/>
  <c r="G280" i="4" s="1"/>
  <c r="I280" i="4"/>
  <c r="M280" i="4"/>
  <c r="O280" i="4"/>
  <c r="Q280" i="4"/>
  <c r="R280" i="4" s="1"/>
  <c r="S280" i="4"/>
  <c r="T280" i="4" s="1"/>
  <c r="U280" i="4"/>
  <c r="B281" i="4"/>
  <c r="E281" i="4"/>
  <c r="F281" i="4"/>
  <c r="G281" i="4" s="1"/>
  <c r="I281" i="4"/>
  <c r="M281" i="4"/>
  <c r="O281" i="4"/>
  <c r="Q281" i="4"/>
  <c r="R281" i="4" s="1"/>
  <c r="S281" i="4"/>
  <c r="T281" i="4" s="1"/>
  <c r="U281" i="4"/>
  <c r="B282" i="4"/>
  <c r="E282" i="4"/>
  <c r="F282" i="4"/>
  <c r="G282" i="4" s="1"/>
  <c r="I282" i="4"/>
  <c r="M282" i="4"/>
  <c r="O282" i="4"/>
  <c r="Q282" i="4"/>
  <c r="R282" i="4" s="1"/>
  <c r="S282" i="4"/>
  <c r="T282" i="4" s="1"/>
  <c r="U282" i="4"/>
  <c r="B283" i="4"/>
  <c r="E283" i="4"/>
  <c r="F283" i="4"/>
  <c r="G283" i="4" s="1"/>
  <c r="I283" i="4"/>
  <c r="M283" i="4"/>
  <c r="O283" i="4"/>
  <c r="Q283" i="4"/>
  <c r="R283" i="4" s="1"/>
  <c r="S283" i="4"/>
  <c r="T283" i="4" s="1"/>
  <c r="U283" i="4"/>
  <c r="B284" i="4"/>
  <c r="E284" i="4"/>
  <c r="F284" i="4"/>
  <c r="G284" i="4" s="1"/>
  <c r="I284" i="4"/>
  <c r="M284" i="4"/>
  <c r="O284" i="4"/>
  <c r="Q284" i="4"/>
  <c r="R284" i="4" s="1"/>
  <c r="S284" i="4"/>
  <c r="T284" i="4" s="1"/>
  <c r="U284" i="4"/>
  <c r="B285" i="4"/>
  <c r="E285" i="4"/>
  <c r="F285" i="4"/>
  <c r="G285" i="4" s="1"/>
  <c r="I285" i="4"/>
  <c r="M285" i="4"/>
  <c r="O285" i="4"/>
  <c r="Q285" i="4"/>
  <c r="R285" i="4" s="1"/>
  <c r="S285" i="4"/>
  <c r="T285" i="4" s="1"/>
  <c r="U285" i="4"/>
  <c r="B286" i="4"/>
  <c r="E286" i="4"/>
  <c r="F286" i="4"/>
  <c r="G286" i="4" s="1"/>
  <c r="I286" i="4"/>
  <c r="M286" i="4"/>
  <c r="O286" i="4"/>
  <c r="Q286" i="4"/>
  <c r="R286" i="4" s="1"/>
  <c r="S286" i="4"/>
  <c r="T286" i="4" s="1"/>
  <c r="U286" i="4"/>
  <c r="B287" i="4"/>
  <c r="E287" i="4"/>
  <c r="F287" i="4"/>
  <c r="G287" i="4" s="1"/>
  <c r="I287" i="4"/>
  <c r="M287" i="4"/>
  <c r="O287" i="4"/>
  <c r="Q287" i="4"/>
  <c r="R287" i="4" s="1"/>
  <c r="S287" i="4"/>
  <c r="T287" i="4" s="1"/>
  <c r="U287" i="4"/>
  <c r="B288" i="4"/>
  <c r="E288" i="4"/>
  <c r="F288" i="4"/>
  <c r="G288" i="4" s="1"/>
  <c r="I288" i="4"/>
  <c r="M288" i="4"/>
  <c r="O288" i="4"/>
  <c r="Q288" i="4"/>
  <c r="R288" i="4" s="1"/>
  <c r="S288" i="4"/>
  <c r="T288" i="4" s="1"/>
  <c r="U288" i="4"/>
  <c r="B289" i="4"/>
  <c r="E289" i="4"/>
  <c r="F289" i="4"/>
  <c r="G289" i="4" s="1"/>
  <c r="I289" i="4"/>
  <c r="M289" i="4"/>
  <c r="O289" i="4"/>
  <c r="Q289" i="4"/>
  <c r="R289" i="4" s="1"/>
  <c r="S289" i="4"/>
  <c r="T289" i="4" s="1"/>
  <c r="U289" i="4"/>
  <c r="B290" i="4"/>
  <c r="E290" i="4"/>
  <c r="F290" i="4"/>
  <c r="G290" i="4" s="1"/>
  <c r="I290" i="4"/>
  <c r="M290" i="4"/>
  <c r="O290" i="4"/>
  <c r="Q290" i="4"/>
  <c r="R290" i="4" s="1"/>
  <c r="S290" i="4"/>
  <c r="T290" i="4" s="1"/>
  <c r="U290" i="4"/>
  <c r="B291" i="4"/>
  <c r="E291" i="4"/>
  <c r="F291" i="4"/>
  <c r="G291" i="4" s="1"/>
  <c r="I291" i="4"/>
  <c r="M291" i="4"/>
  <c r="O291" i="4"/>
  <c r="Q291" i="4"/>
  <c r="R291" i="4" s="1"/>
  <c r="S291" i="4"/>
  <c r="T291" i="4" s="1"/>
  <c r="U291" i="4"/>
  <c r="B292" i="4"/>
  <c r="E292" i="4"/>
  <c r="F292" i="4"/>
  <c r="G292" i="4" s="1"/>
  <c r="I292" i="4"/>
  <c r="M292" i="4"/>
  <c r="O292" i="4"/>
  <c r="Q292" i="4"/>
  <c r="R292" i="4" s="1"/>
  <c r="S292" i="4"/>
  <c r="T292" i="4" s="1"/>
  <c r="U292" i="4"/>
  <c r="B293" i="4"/>
  <c r="E293" i="4"/>
  <c r="F293" i="4"/>
  <c r="G293" i="4" s="1"/>
  <c r="I293" i="4"/>
  <c r="M293" i="4"/>
  <c r="O293" i="4"/>
  <c r="Q293" i="4"/>
  <c r="R293" i="4" s="1"/>
  <c r="S293" i="4"/>
  <c r="T293" i="4" s="1"/>
  <c r="U293" i="4"/>
  <c r="B294" i="4"/>
  <c r="E294" i="4"/>
  <c r="F294" i="4"/>
  <c r="G294" i="4" s="1"/>
  <c r="I294" i="4"/>
  <c r="M294" i="4"/>
  <c r="O294" i="4"/>
  <c r="Q294" i="4"/>
  <c r="R294" i="4" s="1"/>
  <c r="S294" i="4"/>
  <c r="T294" i="4" s="1"/>
  <c r="U294" i="4"/>
  <c r="B295" i="4"/>
  <c r="E295" i="4"/>
  <c r="F295" i="4"/>
  <c r="G295" i="4" s="1"/>
  <c r="I295" i="4"/>
  <c r="M295" i="4"/>
  <c r="O295" i="4"/>
  <c r="Q295" i="4"/>
  <c r="R295" i="4" s="1"/>
  <c r="S295" i="4"/>
  <c r="T295" i="4" s="1"/>
  <c r="U295" i="4"/>
  <c r="B296" i="4"/>
  <c r="E296" i="4"/>
  <c r="F296" i="4"/>
  <c r="G296" i="4" s="1"/>
  <c r="I296" i="4"/>
  <c r="M296" i="4"/>
  <c r="O296" i="4"/>
  <c r="Q296" i="4"/>
  <c r="R296" i="4" s="1"/>
  <c r="S296" i="4"/>
  <c r="T296" i="4" s="1"/>
  <c r="U296" i="4"/>
  <c r="B297" i="4"/>
  <c r="E297" i="4"/>
  <c r="F297" i="4"/>
  <c r="G297" i="4" s="1"/>
  <c r="I297" i="4"/>
  <c r="M297" i="4"/>
  <c r="O297" i="4"/>
  <c r="Q297" i="4"/>
  <c r="R297" i="4" s="1"/>
  <c r="S297" i="4"/>
  <c r="T297" i="4" s="1"/>
  <c r="U297" i="4"/>
  <c r="B298" i="4"/>
  <c r="E298" i="4"/>
  <c r="F298" i="4"/>
  <c r="G298" i="4" s="1"/>
  <c r="I298" i="4"/>
  <c r="M298" i="4"/>
  <c r="O298" i="4"/>
  <c r="Q298" i="4"/>
  <c r="R298" i="4" s="1"/>
  <c r="S298" i="4"/>
  <c r="T298" i="4" s="1"/>
  <c r="U298" i="4"/>
  <c r="B299" i="4"/>
  <c r="E299" i="4"/>
  <c r="F299" i="4"/>
  <c r="G299" i="4" s="1"/>
  <c r="I299" i="4"/>
  <c r="M299" i="4"/>
  <c r="O299" i="4"/>
  <c r="Q299" i="4"/>
  <c r="R299" i="4" s="1"/>
  <c r="S299" i="4"/>
  <c r="T299" i="4" s="1"/>
  <c r="U299" i="4"/>
  <c r="B300" i="4"/>
  <c r="E300" i="4"/>
  <c r="F300" i="4"/>
  <c r="G300" i="4" s="1"/>
  <c r="I300" i="4"/>
  <c r="M300" i="4"/>
  <c r="O300" i="4"/>
  <c r="Q300" i="4"/>
  <c r="R300" i="4" s="1"/>
  <c r="S300" i="4"/>
  <c r="T300" i="4" s="1"/>
  <c r="U300" i="4"/>
  <c r="B301" i="4"/>
  <c r="E301" i="4"/>
  <c r="F301" i="4"/>
  <c r="G301" i="4" s="1"/>
  <c r="I301" i="4"/>
  <c r="M301" i="4"/>
  <c r="O301" i="4"/>
  <c r="Q301" i="4"/>
  <c r="R301" i="4" s="1"/>
  <c r="S301" i="4"/>
  <c r="T301" i="4" s="1"/>
  <c r="U301" i="4"/>
  <c r="B302" i="4"/>
  <c r="E302" i="4"/>
  <c r="F302" i="4"/>
  <c r="G302" i="4" s="1"/>
  <c r="I302" i="4"/>
  <c r="M302" i="4"/>
  <c r="O302" i="4"/>
  <c r="Q302" i="4"/>
  <c r="R302" i="4" s="1"/>
  <c r="S302" i="4"/>
  <c r="T302" i="4" s="1"/>
  <c r="U302" i="4"/>
  <c r="B303" i="4"/>
  <c r="E303" i="4"/>
  <c r="F303" i="4"/>
  <c r="G303" i="4" s="1"/>
  <c r="I303" i="4"/>
  <c r="M303" i="4"/>
  <c r="O303" i="4"/>
  <c r="Q303" i="4"/>
  <c r="R303" i="4" s="1"/>
  <c r="S303" i="4"/>
  <c r="T303" i="4" s="1"/>
  <c r="U303" i="4"/>
  <c r="B304" i="4"/>
  <c r="E304" i="4"/>
  <c r="F304" i="4"/>
  <c r="G304" i="4" s="1"/>
  <c r="I304" i="4"/>
  <c r="M304" i="4"/>
  <c r="O304" i="4"/>
  <c r="Q304" i="4"/>
  <c r="R304" i="4" s="1"/>
  <c r="S304" i="4"/>
  <c r="T304" i="4" s="1"/>
  <c r="U304" i="4"/>
  <c r="B305" i="4"/>
  <c r="E305" i="4"/>
  <c r="F305" i="4"/>
  <c r="G305" i="4" s="1"/>
  <c r="I305" i="4"/>
  <c r="M305" i="4"/>
  <c r="O305" i="4"/>
  <c r="Q305" i="4"/>
  <c r="R305" i="4" s="1"/>
  <c r="S305" i="4"/>
  <c r="T305" i="4" s="1"/>
  <c r="U305" i="4"/>
  <c r="B306" i="4"/>
  <c r="E306" i="4"/>
  <c r="F306" i="4"/>
  <c r="G306" i="4" s="1"/>
  <c r="I306" i="4"/>
  <c r="M306" i="4"/>
  <c r="O306" i="4"/>
  <c r="Q306" i="4"/>
  <c r="R306" i="4" s="1"/>
  <c r="S306" i="4"/>
  <c r="T306" i="4" s="1"/>
  <c r="U306" i="4"/>
  <c r="B307" i="4"/>
  <c r="E307" i="4"/>
  <c r="F307" i="4"/>
  <c r="G307" i="4" s="1"/>
  <c r="I307" i="4"/>
  <c r="M307" i="4"/>
  <c r="O307" i="4"/>
  <c r="Q307" i="4"/>
  <c r="R307" i="4" s="1"/>
  <c r="S307" i="4"/>
  <c r="T307" i="4" s="1"/>
  <c r="U307" i="4"/>
  <c r="B308" i="4"/>
  <c r="E308" i="4"/>
  <c r="F308" i="4"/>
  <c r="G308" i="4" s="1"/>
  <c r="I308" i="4"/>
  <c r="M308" i="4"/>
  <c r="O308" i="4"/>
  <c r="Q308" i="4"/>
  <c r="R308" i="4" s="1"/>
  <c r="S308" i="4"/>
  <c r="T308" i="4" s="1"/>
  <c r="U308" i="4"/>
  <c r="B309" i="4"/>
  <c r="E309" i="4"/>
  <c r="F309" i="4"/>
  <c r="G309" i="4" s="1"/>
  <c r="I309" i="4"/>
  <c r="M309" i="4"/>
  <c r="O309" i="4"/>
  <c r="Q309" i="4"/>
  <c r="R309" i="4" s="1"/>
  <c r="S309" i="4"/>
  <c r="T309" i="4" s="1"/>
  <c r="U309" i="4"/>
  <c r="B310" i="4"/>
  <c r="E310" i="4"/>
  <c r="F310" i="4"/>
  <c r="G310" i="4" s="1"/>
  <c r="I310" i="4"/>
  <c r="M310" i="4"/>
  <c r="O310" i="4"/>
  <c r="Q310" i="4"/>
  <c r="R310" i="4" s="1"/>
  <c r="S310" i="4"/>
  <c r="T310" i="4" s="1"/>
  <c r="U310" i="4"/>
  <c r="B311" i="4"/>
  <c r="E311" i="4"/>
  <c r="F311" i="4"/>
  <c r="G311" i="4" s="1"/>
  <c r="I311" i="4"/>
  <c r="M311" i="4"/>
  <c r="O311" i="4"/>
  <c r="Q311" i="4"/>
  <c r="R311" i="4" s="1"/>
  <c r="S311" i="4"/>
  <c r="T311" i="4" s="1"/>
  <c r="U311" i="4"/>
  <c r="B312" i="4"/>
  <c r="E312" i="4"/>
  <c r="F312" i="4"/>
  <c r="G312" i="4" s="1"/>
  <c r="I312" i="4"/>
  <c r="M312" i="4"/>
  <c r="O312" i="4"/>
  <c r="Q312" i="4"/>
  <c r="R312" i="4" s="1"/>
  <c r="S312" i="4"/>
  <c r="T312" i="4" s="1"/>
  <c r="U312" i="4"/>
  <c r="B313" i="4"/>
  <c r="E313" i="4"/>
  <c r="F313" i="4"/>
  <c r="G313" i="4" s="1"/>
  <c r="I313" i="4"/>
  <c r="M313" i="4"/>
  <c r="O313" i="4"/>
  <c r="Q313" i="4"/>
  <c r="R313" i="4" s="1"/>
  <c r="S313" i="4"/>
  <c r="T313" i="4" s="1"/>
  <c r="U313" i="4"/>
  <c r="B314" i="4"/>
  <c r="E314" i="4"/>
  <c r="F314" i="4"/>
  <c r="G314" i="4" s="1"/>
  <c r="I314" i="4"/>
  <c r="M314" i="4"/>
  <c r="O314" i="4"/>
  <c r="Q314" i="4"/>
  <c r="R314" i="4" s="1"/>
  <c r="S314" i="4"/>
  <c r="T314" i="4" s="1"/>
  <c r="U314" i="4"/>
  <c r="B315" i="4"/>
  <c r="E315" i="4"/>
  <c r="F315" i="4"/>
  <c r="G315" i="4" s="1"/>
  <c r="I315" i="4"/>
  <c r="M315" i="4"/>
  <c r="O315" i="4"/>
  <c r="Q315" i="4"/>
  <c r="R315" i="4" s="1"/>
  <c r="S315" i="4"/>
  <c r="T315" i="4" s="1"/>
  <c r="U315" i="4"/>
  <c r="B316" i="4"/>
  <c r="E316" i="4"/>
  <c r="F316" i="4"/>
  <c r="G316" i="4" s="1"/>
  <c r="I316" i="4"/>
  <c r="M316" i="4"/>
  <c r="O316" i="4"/>
  <c r="Q316" i="4"/>
  <c r="R316" i="4" s="1"/>
  <c r="S316" i="4"/>
  <c r="T316" i="4" s="1"/>
  <c r="U316" i="4"/>
  <c r="B317" i="4"/>
  <c r="E317" i="4"/>
  <c r="F317" i="4"/>
  <c r="G317" i="4" s="1"/>
  <c r="I317" i="4"/>
  <c r="M317" i="4"/>
  <c r="O317" i="4"/>
  <c r="Q317" i="4"/>
  <c r="R317" i="4" s="1"/>
  <c r="S317" i="4"/>
  <c r="T317" i="4" s="1"/>
  <c r="U317" i="4"/>
  <c r="B318" i="4"/>
  <c r="E318" i="4"/>
  <c r="F318" i="4"/>
  <c r="G318" i="4" s="1"/>
  <c r="I318" i="4"/>
  <c r="M318" i="4"/>
  <c r="O318" i="4"/>
  <c r="Q318" i="4"/>
  <c r="R318" i="4" s="1"/>
  <c r="S318" i="4"/>
  <c r="T318" i="4" s="1"/>
  <c r="U318" i="4"/>
  <c r="B319" i="4"/>
  <c r="E319" i="4"/>
  <c r="F319" i="4"/>
  <c r="G319" i="4" s="1"/>
  <c r="I319" i="4"/>
  <c r="M319" i="4"/>
  <c r="O319" i="4"/>
  <c r="Q319" i="4"/>
  <c r="R319" i="4" s="1"/>
  <c r="S319" i="4"/>
  <c r="T319" i="4" s="1"/>
  <c r="U319" i="4"/>
  <c r="B320" i="4"/>
  <c r="E320" i="4"/>
  <c r="F320" i="4"/>
  <c r="G320" i="4" s="1"/>
  <c r="I320" i="4"/>
  <c r="M320" i="4"/>
  <c r="O320" i="4"/>
  <c r="Q320" i="4"/>
  <c r="R320" i="4" s="1"/>
  <c r="S320" i="4"/>
  <c r="T320" i="4" s="1"/>
  <c r="U320" i="4"/>
  <c r="B321" i="4"/>
  <c r="E321" i="4"/>
  <c r="F321" i="4"/>
  <c r="G321" i="4" s="1"/>
  <c r="I321" i="4"/>
  <c r="M321" i="4"/>
  <c r="O321" i="4"/>
  <c r="Q321" i="4"/>
  <c r="R321" i="4" s="1"/>
  <c r="S321" i="4"/>
  <c r="T321" i="4" s="1"/>
  <c r="U321" i="4"/>
  <c r="B322" i="4"/>
  <c r="E322" i="4"/>
  <c r="F322" i="4"/>
  <c r="G322" i="4" s="1"/>
  <c r="I322" i="4"/>
  <c r="M322" i="4"/>
  <c r="O322" i="4"/>
  <c r="Q322" i="4"/>
  <c r="R322" i="4" s="1"/>
  <c r="S322" i="4"/>
  <c r="T322" i="4" s="1"/>
  <c r="U322" i="4"/>
  <c r="B323" i="4"/>
  <c r="E323" i="4"/>
  <c r="F323" i="4"/>
  <c r="G323" i="4" s="1"/>
  <c r="I323" i="4"/>
  <c r="M323" i="4"/>
  <c r="O323" i="4"/>
  <c r="Q323" i="4"/>
  <c r="R323" i="4" s="1"/>
  <c r="S323" i="4"/>
  <c r="T323" i="4" s="1"/>
  <c r="U323" i="4"/>
  <c r="B324" i="4"/>
  <c r="E324" i="4"/>
  <c r="F324" i="4"/>
  <c r="G324" i="4" s="1"/>
  <c r="I324" i="4"/>
  <c r="M324" i="4"/>
  <c r="O324" i="4"/>
  <c r="Q324" i="4"/>
  <c r="R324" i="4" s="1"/>
  <c r="S324" i="4"/>
  <c r="T324" i="4" s="1"/>
  <c r="U324" i="4"/>
  <c r="B325" i="4"/>
  <c r="E325" i="4"/>
  <c r="F325" i="4"/>
  <c r="G325" i="4" s="1"/>
  <c r="I325" i="4"/>
  <c r="M325" i="4"/>
  <c r="O325" i="4"/>
  <c r="Q325" i="4"/>
  <c r="R325" i="4" s="1"/>
  <c r="S325" i="4"/>
  <c r="T325" i="4" s="1"/>
  <c r="U325" i="4"/>
  <c r="B326" i="4"/>
  <c r="E326" i="4"/>
  <c r="F326" i="4"/>
  <c r="G326" i="4" s="1"/>
  <c r="I326" i="4"/>
  <c r="M326" i="4"/>
  <c r="O326" i="4"/>
  <c r="Q326" i="4"/>
  <c r="R326" i="4" s="1"/>
  <c r="S326" i="4"/>
  <c r="T326" i="4" s="1"/>
  <c r="U326" i="4"/>
  <c r="B327" i="4"/>
  <c r="E327" i="4"/>
  <c r="F327" i="4"/>
  <c r="G327" i="4" s="1"/>
  <c r="I327" i="4"/>
  <c r="M327" i="4"/>
  <c r="O327" i="4"/>
  <c r="Q327" i="4"/>
  <c r="R327" i="4" s="1"/>
  <c r="S327" i="4"/>
  <c r="T327" i="4" s="1"/>
  <c r="U327" i="4"/>
  <c r="B328" i="4"/>
  <c r="E328" i="4"/>
  <c r="F328" i="4"/>
  <c r="G328" i="4" s="1"/>
  <c r="I328" i="4"/>
  <c r="M328" i="4"/>
  <c r="O328" i="4"/>
  <c r="Q328" i="4"/>
  <c r="R328" i="4" s="1"/>
  <c r="S328" i="4"/>
  <c r="T328" i="4" s="1"/>
  <c r="U328" i="4"/>
  <c r="B329" i="4"/>
  <c r="E329" i="4"/>
  <c r="F329" i="4"/>
  <c r="G329" i="4" s="1"/>
  <c r="I329" i="4"/>
  <c r="M329" i="4"/>
  <c r="O329" i="4"/>
  <c r="Q329" i="4"/>
  <c r="R329" i="4" s="1"/>
  <c r="S329" i="4"/>
  <c r="T329" i="4" s="1"/>
  <c r="U329" i="4"/>
  <c r="B330" i="4"/>
  <c r="E330" i="4"/>
  <c r="F330" i="4"/>
  <c r="G330" i="4" s="1"/>
  <c r="I330" i="4"/>
  <c r="M330" i="4"/>
  <c r="O330" i="4"/>
  <c r="Q330" i="4"/>
  <c r="R330" i="4" s="1"/>
  <c r="S330" i="4"/>
  <c r="T330" i="4" s="1"/>
  <c r="U330" i="4"/>
  <c r="B331" i="4"/>
  <c r="E331" i="4"/>
  <c r="F331" i="4"/>
  <c r="G331" i="4" s="1"/>
  <c r="I331" i="4"/>
  <c r="M331" i="4"/>
  <c r="O331" i="4"/>
  <c r="Q331" i="4"/>
  <c r="R331" i="4" s="1"/>
  <c r="S331" i="4"/>
  <c r="T331" i="4" s="1"/>
  <c r="U331" i="4"/>
  <c r="B332" i="4"/>
  <c r="E332" i="4"/>
  <c r="F332" i="4"/>
  <c r="G332" i="4" s="1"/>
  <c r="I332" i="4"/>
  <c r="M332" i="4"/>
  <c r="O332" i="4"/>
  <c r="Q332" i="4"/>
  <c r="R332" i="4" s="1"/>
  <c r="S332" i="4"/>
  <c r="T332" i="4" s="1"/>
  <c r="U332" i="4"/>
  <c r="B333" i="4"/>
  <c r="E333" i="4"/>
  <c r="F333" i="4"/>
  <c r="G333" i="4" s="1"/>
  <c r="I333" i="4"/>
  <c r="M333" i="4"/>
  <c r="O333" i="4"/>
  <c r="Q333" i="4"/>
  <c r="R333" i="4" s="1"/>
  <c r="S333" i="4"/>
  <c r="T333" i="4" s="1"/>
  <c r="U333" i="4"/>
  <c r="B334" i="4"/>
  <c r="E334" i="4"/>
  <c r="F334" i="4"/>
  <c r="G334" i="4" s="1"/>
  <c r="I334" i="4"/>
  <c r="M334" i="4"/>
  <c r="O334" i="4"/>
  <c r="Q334" i="4"/>
  <c r="R334" i="4" s="1"/>
  <c r="S334" i="4"/>
  <c r="T334" i="4" s="1"/>
  <c r="U334" i="4"/>
  <c r="B335" i="4"/>
  <c r="E335" i="4"/>
  <c r="F335" i="4"/>
  <c r="G335" i="4" s="1"/>
  <c r="I335" i="4"/>
  <c r="M335" i="4"/>
  <c r="O335" i="4"/>
  <c r="Q335" i="4"/>
  <c r="R335" i="4" s="1"/>
  <c r="S335" i="4"/>
  <c r="T335" i="4" s="1"/>
  <c r="U335" i="4"/>
  <c r="B336" i="4"/>
  <c r="E336" i="4"/>
  <c r="F336" i="4"/>
  <c r="G336" i="4" s="1"/>
  <c r="I336" i="4"/>
  <c r="M336" i="4"/>
  <c r="O336" i="4"/>
  <c r="Q336" i="4"/>
  <c r="R336" i="4" s="1"/>
  <c r="S336" i="4"/>
  <c r="T336" i="4" s="1"/>
  <c r="U336" i="4"/>
  <c r="B337" i="4"/>
  <c r="E337" i="4"/>
  <c r="F337" i="4"/>
  <c r="G337" i="4" s="1"/>
  <c r="I337" i="4"/>
  <c r="M337" i="4"/>
  <c r="O337" i="4"/>
  <c r="Q337" i="4"/>
  <c r="R337" i="4" s="1"/>
  <c r="S337" i="4"/>
  <c r="T337" i="4" s="1"/>
  <c r="U337" i="4"/>
  <c r="B338" i="4"/>
  <c r="E338" i="4"/>
  <c r="F338" i="4"/>
  <c r="G338" i="4" s="1"/>
  <c r="I338" i="4"/>
  <c r="M338" i="4"/>
  <c r="O338" i="4"/>
  <c r="Q338" i="4"/>
  <c r="R338" i="4" s="1"/>
  <c r="S338" i="4"/>
  <c r="T338" i="4" s="1"/>
  <c r="U338" i="4"/>
  <c r="B339" i="4"/>
  <c r="E339" i="4"/>
  <c r="F339" i="4"/>
  <c r="G339" i="4" s="1"/>
  <c r="I339" i="4"/>
  <c r="M339" i="4"/>
  <c r="O339" i="4"/>
  <c r="Q339" i="4"/>
  <c r="R339" i="4" s="1"/>
  <c r="S339" i="4"/>
  <c r="T339" i="4" s="1"/>
  <c r="U339" i="4"/>
  <c r="B340" i="4"/>
  <c r="E340" i="4"/>
  <c r="F340" i="4"/>
  <c r="G340" i="4" s="1"/>
  <c r="I340" i="4"/>
  <c r="M340" i="4"/>
  <c r="O340" i="4"/>
  <c r="Q340" i="4"/>
  <c r="R340" i="4" s="1"/>
  <c r="S340" i="4"/>
  <c r="T340" i="4" s="1"/>
  <c r="U340" i="4"/>
  <c r="B341" i="4"/>
  <c r="E341" i="4"/>
  <c r="F341" i="4"/>
  <c r="G341" i="4" s="1"/>
  <c r="I341" i="4"/>
  <c r="M341" i="4"/>
  <c r="O341" i="4"/>
  <c r="Q341" i="4"/>
  <c r="R341" i="4" s="1"/>
  <c r="S341" i="4"/>
  <c r="T341" i="4" s="1"/>
  <c r="U341" i="4"/>
  <c r="B342" i="4"/>
  <c r="E342" i="4"/>
  <c r="F342" i="4"/>
  <c r="G342" i="4" s="1"/>
  <c r="I342" i="4"/>
  <c r="M342" i="4"/>
  <c r="O342" i="4"/>
  <c r="Q342" i="4"/>
  <c r="R342" i="4" s="1"/>
  <c r="S342" i="4"/>
  <c r="T342" i="4" s="1"/>
  <c r="U342" i="4"/>
  <c r="B343" i="4"/>
  <c r="E343" i="4"/>
  <c r="F343" i="4"/>
  <c r="G343" i="4" s="1"/>
  <c r="I343" i="4"/>
  <c r="M343" i="4"/>
  <c r="O343" i="4"/>
  <c r="Q343" i="4"/>
  <c r="R343" i="4" s="1"/>
  <c r="S343" i="4"/>
  <c r="T343" i="4" s="1"/>
  <c r="U343" i="4"/>
  <c r="B344" i="4"/>
  <c r="E344" i="4"/>
  <c r="F344" i="4"/>
  <c r="G344" i="4" s="1"/>
  <c r="I344" i="4"/>
  <c r="M344" i="4"/>
  <c r="O344" i="4"/>
  <c r="Q344" i="4"/>
  <c r="R344" i="4" s="1"/>
  <c r="S344" i="4"/>
  <c r="T344" i="4" s="1"/>
  <c r="U344" i="4"/>
  <c r="B345" i="4"/>
  <c r="E345" i="4"/>
  <c r="F345" i="4"/>
  <c r="G345" i="4" s="1"/>
  <c r="I345" i="4"/>
  <c r="M345" i="4"/>
  <c r="O345" i="4"/>
  <c r="Q345" i="4"/>
  <c r="R345" i="4" s="1"/>
  <c r="S345" i="4"/>
  <c r="T345" i="4" s="1"/>
  <c r="U345" i="4"/>
  <c r="B346" i="4"/>
  <c r="E346" i="4"/>
  <c r="F346" i="4"/>
  <c r="G346" i="4" s="1"/>
  <c r="I346" i="4"/>
  <c r="M346" i="4"/>
  <c r="O346" i="4"/>
  <c r="Q346" i="4"/>
  <c r="R346" i="4" s="1"/>
  <c r="S346" i="4"/>
  <c r="T346" i="4" s="1"/>
  <c r="U346" i="4"/>
  <c r="B347" i="4"/>
  <c r="E347" i="4"/>
  <c r="F347" i="4"/>
  <c r="G347" i="4" s="1"/>
  <c r="I347" i="4"/>
  <c r="M347" i="4"/>
  <c r="O347" i="4"/>
  <c r="Q347" i="4"/>
  <c r="R347" i="4" s="1"/>
  <c r="S347" i="4"/>
  <c r="T347" i="4" s="1"/>
  <c r="U347" i="4"/>
  <c r="B348" i="4"/>
  <c r="E348" i="4"/>
  <c r="F348" i="4"/>
  <c r="G348" i="4" s="1"/>
  <c r="I348" i="4"/>
  <c r="M348" i="4"/>
  <c r="O348" i="4"/>
  <c r="Q348" i="4"/>
  <c r="R348" i="4" s="1"/>
  <c r="S348" i="4"/>
  <c r="T348" i="4" s="1"/>
  <c r="U348" i="4"/>
  <c r="B349" i="4"/>
  <c r="E349" i="4"/>
  <c r="F349" i="4"/>
  <c r="G349" i="4" s="1"/>
  <c r="I349" i="4"/>
  <c r="M349" i="4"/>
  <c r="O349" i="4"/>
  <c r="Q349" i="4"/>
  <c r="R349" i="4" s="1"/>
  <c r="S349" i="4"/>
  <c r="T349" i="4" s="1"/>
  <c r="U349" i="4"/>
  <c r="B350" i="4"/>
  <c r="E350" i="4"/>
  <c r="F350" i="4"/>
  <c r="G350" i="4" s="1"/>
  <c r="I350" i="4"/>
  <c r="M350" i="4"/>
  <c r="O350" i="4"/>
  <c r="Q350" i="4"/>
  <c r="R350" i="4" s="1"/>
  <c r="S350" i="4"/>
  <c r="T350" i="4" s="1"/>
  <c r="U350" i="4"/>
  <c r="B351" i="4"/>
  <c r="E351" i="4"/>
  <c r="F351" i="4"/>
  <c r="G351" i="4" s="1"/>
  <c r="I351" i="4"/>
  <c r="M351" i="4"/>
  <c r="O351" i="4"/>
  <c r="Q351" i="4"/>
  <c r="R351" i="4" s="1"/>
  <c r="S351" i="4"/>
  <c r="T351" i="4" s="1"/>
  <c r="U351" i="4"/>
  <c r="B352" i="4"/>
  <c r="E352" i="4"/>
  <c r="F352" i="4"/>
  <c r="G352" i="4" s="1"/>
  <c r="I352" i="4"/>
  <c r="M352" i="4"/>
  <c r="O352" i="4"/>
  <c r="Q352" i="4"/>
  <c r="R352" i="4" s="1"/>
  <c r="S352" i="4"/>
  <c r="T352" i="4" s="1"/>
  <c r="U352" i="4"/>
  <c r="B353" i="4"/>
  <c r="E353" i="4"/>
  <c r="F353" i="4"/>
  <c r="G353" i="4" s="1"/>
  <c r="I353" i="4"/>
  <c r="M353" i="4"/>
  <c r="O353" i="4"/>
  <c r="Q353" i="4"/>
  <c r="R353" i="4" s="1"/>
  <c r="S353" i="4"/>
  <c r="T353" i="4" s="1"/>
  <c r="U353" i="4"/>
  <c r="B354" i="4"/>
  <c r="E354" i="4"/>
  <c r="F354" i="4"/>
  <c r="G354" i="4" s="1"/>
  <c r="I354" i="4"/>
  <c r="M354" i="4"/>
  <c r="O354" i="4"/>
  <c r="Q354" i="4"/>
  <c r="R354" i="4" s="1"/>
  <c r="S354" i="4"/>
  <c r="T354" i="4" s="1"/>
  <c r="U354" i="4"/>
  <c r="B355" i="4"/>
  <c r="E355" i="4"/>
  <c r="F355" i="4"/>
  <c r="G355" i="4" s="1"/>
  <c r="I355" i="4"/>
  <c r="M355" i="4"/>
  <c r="O355" i="4"/>
  <c r="Q355" i="4"/>
  <c r="R355" i="4" s="1"/>
  <c r="S355" i="4"/>
  <c r="T355" i="4" s="1"/>
  <c r="U355" i="4"/>
  <c r="B356" i="4"/>
  <c r="E356" i="4"/>
  <c r="F356" i="4"/>
  <c r="G356" i="4" s="1"/>
  <c r="I356" i="4"/>
  <c r="M356" i="4"/>
  <c r="O356" i="4"/>
  <c r="Q356" i="4"/>
  <c r="R356" i="4" s="1"/>
  <c r="S356" i="4"/>
  <c r="T356" i="4" s="1"/>
  <c r="U356" i="4"/>
  <c r="B357" i="4"/>
  <c r="E357" i="4"/>
  <c r="F357" i="4"/>
  <c r="G357" i="4" s="1"/>
  <c r="I357" i="4"/>
  <c r="M357" i="4"/>
  <c r="O357" i="4"/>
  <c r="Q357" i="4"/>
  <c r="R357" i="4" s="1"/>
  <c r="S357" i="4"/>
  <c r="T357" i="4" s="1"/>
  <c r="U357" i="4"/>
  <c r="B358" i="4"/>
  <c r="E358" i="4"/>
  <c r="F358" i="4"/>
  <c r="G358" i="4" s="1"/>
  <c r="I358" i="4"/>
  <c r="M358" i="4"/>
  <c r="O358" i="4"/>
  <c r="Q358" i="4"/>
  <c r="R358" i="4" s="1"/>
  <c r="S358" i="4"/>
  <c r="T358" i="4" s="1"/>
  <c r="U358" i="4"/>
  <c r="B359" i="4"/>
  <c r="E359" i="4"/>
  <c r="F359" i="4"/>
  <c r="G359" i="4" s="1"/>
  <c r="I359" i="4"/>
  <c r="M359" i="4"/>
  <c r="O359" i="4"/>
  <c r="Q359" i="4"/>
  <c r="R359" i="4" s="1"/>
  <c r="S359" i="4"/>
  <c r="T359" i="4" s="1"/>
  <c r="U359" i="4"/>
  <c r="B360" i="4"/>
  <c r="E360" i="4"/>
  <c r="F360" i="4"/>
  <c r="G360" i="4" s="1"/>
  <c r="I360" i="4"/>
  <c r="M360" i="4"/>
  <c r="O360" i="4"/>
  <c r="Q360" i="4"/>
  <c r="R360" i="4" s="1"/>
  <c r="S360" i="4"/>
  <c r="T360" i="4" s="1"/>
  <c r="U360" i="4"/>
  <c r="B361" i="4"/>
  <c r="E361" i="4"/>
  <c r="F361" i="4"/>
  <c r="G361" i="4" s="1"/>
  <c r="I361" i="4"/>
  <c r="M361" i="4"/>
  <c r="O361" i="4"/>
  <c r="Q361" i="4"/>
  <c r="R361" i="4" s="1"/>
  <c r="S361" i="4"/>
  <c r="T361" i="4" s="1"/>
  <c r="U361" i="4"/>
  <c r="B362" i="4"/>
  <c r="E362" i="4"/>
  <c r="F362" i="4"/>
  <c r="G362" i="4" s="1"/>
  <c r="I362" i="4"/>
  <c r="M362" i="4"/>
  <c r="O362" i="4"/>
  <c r="Q362" i="4"/>
  <c r="R362" i="4" s="1"/>
  <c r="S362" i="4"/>
  <c r="T362" i="4" s="1"/>
  <c r="U362" i="4"/>
  <c r="B363" i="4"/>
  <c r="E363" i="4"/>
  <c r="F363" i="4"/>
  <c r="G363" i="4" s="1"/>
  <c r="I363" i="4"/>
  <c r="M363" i="4"/>
  <c r="O363" i="4"/>
  <c r="Q363" i="4"/>
  <c r="R363" i="4" s="1"/>
  <c r="S363" i="4"/>
  <c r="T363" i="4" s="1"/>
  <c r="U363" i="4"/>
  <c r="B364" i="4"/>
  <c r="E364" i="4"/>
  <c r="F364" i="4"/>
  <c r="G364" i="4" s="1"/>
  <c r="I364" i="4"/>
  <c r="M364" i="4"/>
  <c r="O364" i="4"/>
  <c r="Q364" i="4"/>
  <c r="R364" i="4" s="1"/>
  <c r="S364" i="4"/>
  <c r="T364" i="4" s="1"/>
  <c r="U364" i="4"/>
  <c r="B365" i="4"/>
  <c r="E365" i="4"/>
  <c r="F365" i="4"/>
  <c r="G365" i="4" s="1"/>
  <c r="I365" i="4"/>
  <c r="M365" i="4"/>
  <c r="O365" i="4"/>
  <c r="Q365" i="4"/>
  <c r="R365" i="4" s="1"/>
  <c r="S365" i="4"/>
  <c r="T365" i="4" s="1"/>
  <c r="U365" i="4"/>
  <c r="B366" i="4"/>
  <c r="E366" i="4"/>
  <c r="F366" i="4"/>
  <c r="G366" i="4" s="1"/>
  <c r="I366" i="4"/>
  <c r="M366" i="4"/>
  <c r="O366" i="4"/>
  <c r="Q366" i="4"/>
  <c r="R366" i="4" s="1"/>
  <c r="S366" i="4"/>
  <c r="T366" i="4" s="1"/>
  <c r="U366" i="4"/>
  <c r="B367" i="4"/>
  <c r="E367" i="4"/>
  <c r="F367" i="4"/>
  <c r="G367" i="4" s="1"/>
  <c r="I367" i="4"/>
  <c r="M367" i="4"/>
  <c r="O367" i="4"/>
  <c r="Q367" i="4"/>
  <c r="R367" i="4" s="1"/>
  <c r="S367" i="4"/>
  <c r="T367" i="4" s="1"/>
  <c r="U367" i="4"/>
  <c r="B368" i="4"/>
  <c r="E368" i="4"/>
  <c r="F368" i="4"/>
  <c r="G368" i="4" s="1"/>
  <c r="I368" i="4"/>
  <c r="M368" i="4"/>
  <c r="O368" i="4"/>
  <c r="Q368" i="4"/>
  <c r="R368" i="4" s="1"/>
  <c r="S368" i="4"/>
  <c r="T368" i="4" s="1"/>
  <c r="U368" i="4"/>
  <c r="B369" i="4"/>
  <c r="E369" i="4"/>
  <c r="F369" i="4"/>
  <c r="G369" i="4" s="1"/>
  <c r="I369" i="4"/>
  <c r="M369" i="4"/>
  <c r="O369" i="4"/>
  <c r="Q369" i="4"/>
  <c r="R369" i="4" s="1"/>
  <c r="S369" i="4"/>
  <c r="T369" i="4" s="1"/>
  <c r="U369" i="4"/>
  <c r="B370" i="4"/>
  <c r="E370" i="4"/>
  <c r="F370" i="4"/>
  <c r="G370" i="4" s="1"/>
  <c r="I370" i="4"/>
  <c r="M370" i="4"/>
  <c r="O370" i="4"/>
  <c r="Q370" i="4"/>
  <c r="R370" i="4" s="1"/>
  <c r="S370" i="4"/>
  <c r="T370" i="4" s="1"/>
  <c r="U370" i="4"/>
  <c r="B371" i="4"/>
  <c r="E371" i="4"/>
  <c r="F371" i="4"/>
  <c r="G371" i="4" s="1"/>
  <c r="I371" i="4"/>
  <c r="M371" i="4"/>
  <c r="O371" i="4"/>
  <c r="Q371" i="4"/>
  <c r="R371" i="4" s="1"/>
  <c r="S371" i="4"/>
  <c r="T371" i="4" s="1"/>
  <c r="U371" i="4"/>
  <c r="B372" i="4"/>
  <c r="E372" i="4"/>
  <c r="F372" i="4"/>
  <c r="G372" i="4" s="1"/>
  <c r="I372" i="4"/>
  <c r="M372" i="4"/>
  <c r="O372" i="4"/>
  <c r="Q372" i="4"/>
  <c r="R372" i="4" s="1"/>
  <c r="S372" i="4"/>
  <c r="T372" i="4" s="1"/>
  <c r="U372" i="4"/>
  <c r="B373" i="4"/>
  <c r="E373" i="4"/>
  <c r="F373" i="4"/>
  <c r="G373" i="4" s="1"/>
  <c r="I373" i="4"/>
  <c r="M373" i="4"/>
  <c r="O373" i="4"/>
  <c r="Q373" i="4"/>
  <c r="R373" i="4" s="1"/>
  <c r="S373" i="4"/>
  <c r="T373" i="4" s="1"/>
  <c r="U373" i="4"/>
  <c r="B374" i="4"/>
  <c r="E374" i="4"/>
  <c r="F374" i="4"/>
  <c r="G374" i="4" s="1"/>
  <c r="I374" i="4"/>
  <c r="M374" i="4"/>
  <c r="O374" i="4"/>
  <c r="Q374" i="4"/>
  <c r="R374" i="4" s="1"/>
  <c r="S374" i="4"/>
  <c r="T374" i="4" s="1"/>
  <c r="U374" i="4"/>
  <c r="B375" i="4"/>
  <c r="E375" i="4"/>
  <c r="F375" i="4"/>
  <c r="G375" i="4" s="1"/>
  <c r="I375" i="4"/>
  <c r="M375" i="4"/>
  <c r="O375" i="4"/>
  <c r="Q375" i="4"/>
  <c r="R375" i="4" s="1"/>
  <c r="S375" i="4"/>
  <c r="T375" i="4" s="1"/>
  <c r="U375" i="4"/>
  <c r="B376" i="4"/>
  <c r="E376" i="4"/>
  <c r="F376" i="4"/>
  <c r="G376" i="4" s="1"/>
  <c r="I376" i="4"/>
  <c r="M376" i="4"/>
  <c r="O376" i="4"/>
  <c r="Q376" i="4"/>
  <c r="R376" i="4" s="1"/>
  <c r="S376" i="4"/>
  <c r="T376" i="4" s="1"/>
  <c r="U376" i="4"/>
  <c r="B377" i="4"/>
  <c r="E377" i="4"/>
  <c r="F377" i="4"/>
  <c r="G377" i="4" s="1"/>
  <c r="I377" i="4"/>
  <c r="M377" i="4"/>
  <c r="O377" i="4"/>
  <c r="Q377" i="4"/>
  <c r="R377" i="4" s="1"/>
  <c r="S377" i="4"/>
  <c r="T377" i="4" s="1"/>
  <c r="U377" i="4"/>
  <c r="B378" i="4"/>
  <c r="E378" i="4"/>
  <c r="F378" i="4"/>
  <c r="G378" i="4" s="1"/>
  <c r="I378" i="4"/>
  <c r="M378" i="4"/>
  <c r="O378" i="4"/>
  <c r="Q378" i="4"/>
  <c r="R378" i="4" s="1"/>
  <c r="S378" i="4"/>
  <c r="T378" i="4" s="1"/>
  <c r="U378" i="4"/>
  <c r="B379" i="4"/>
  <c r="E379" i="4"/>
  <c r="F379" i="4"/>
  <c r="G379" i="4" s="1"/>
  <c r="I379" i="4"/>
  <c r="M379" i="4"/>
  <c r="O379" i="4"/>
  <c r="Q379" i="4"/>
  <c r="R379" i="4" s="1"/>
  <c r="S379" i="4"/>
  <c r="T379" i="4" s="1"/>
  <c r="U379" i="4"/>
  <c r="B380" i="4"/>
  <c r="E380" i="4"/>
  <c r="F380" i="4"/>
  <c r="G380" i="4" s="1"/>
  <c r="I380" i="4"/>
  <c r="M380" i="4"/>
  <c r="O380" i="4"/>
  <c r="Q380" i="4"/>
  <c r="R380" i="4" s="1"/>
  <c r="S380" i="4"/>
  <c r="T380" i="4" s="1"/>
  <c r="U380" i="4"/>
  <c r="B381" i="4"/>
  <c r="E381" i="4"/>
  <c r="F381" i="4"/>
  <c r="G381" i="4" s="1"/>
  <c r="I381" i="4"/>
  <c r="M381" i="4"/>
  <c r="O381" i="4"/>
  <c r="Q381" i="4"/>
  <c r="R381" i="4" s="1"/>
  <c r="S381" i="4"/>
  <c r="T381" i="4" s="1"/>
  <c r="U381" i="4"/>
  <c r="B382" i="4"/>
  <c r="E382" i="4"/>
  <c r="F382" i="4"/>
  <c r="G382" i="4" s="1"/>
  <c r="I382" i="4"/>
  <c r="M382" i="4"/>
  <c r="O382" i="4"/>
  <c r="Q382" i="4"/>
  <c r="R382" i="4" s="1"/>
  <c r="S382" i="4"/>
  <c r="T382" i="4" s="1"/>
  <c r="U382" i="4"/>
  <c r="B383" i="4"/>
  <c r="E383" i="4"/>
  <c r="F383" i="4"/>
  <c r="G383" i="4" s="1"/>
  <c r="I383" i="4"/>
  <c r="M383" i="4"/>
  <c r="O383" i="4"/>
  <c r="Q383" i="4"/>
  <c r="R383" i="4" s="1"/>
  <c r="S383" i="4"/>
  <c r="T383" i="4" s="1"/>
  <c r="U383" i="4"/>
  <c r="B384" i="4"/>
  <c r="E384" i="4"/>
  <c r="F384" i="4"/>
  <c r="G384" i="4" s="1"/>
  <c r="I384" i="4"/>
  <c r="M384" i="4"/>
  <c r="O384" i="4"/>
  <c r="Q384" i="4"/>
  <c r="R384" i="4" s="1"/>
  <c r="S384" i="4"/>
  <c r="T384" i="4" s="1"/>
  <c r="U384" i="4"/>
  <c r="B385" i="4"/>
  <c r="E385" i="4"/>
  <c r="F385" i="4"/>
  <c r="G385" i="4" s="1"/>
  <c r="I385" i="4"/>
  <c r="M385" i="4"/>
  <c r="O385" i="4"/>
  <c r="Q385" i="4"/>
  <c r="R385" i="4" s="1"/>
  <c r="S385" i="4"/>
  <c r="T385" i="4" s="1"/>
  <c r="U385" i="4"/>
  <c r="B386" i="4"/>
  <c r="E386" i="4"/>
  <c r="F386" i="4"/>
  <c r="G386" i="4" s="1"/>
  <c r="I386" i="4"/>
  <c r="M386" i="4"/>
  <c r="O386" i="4"/>
  <c r="Q386" i="4"/>
  <c r="R386" i="4" s="1"/>
  <c r="S386" i="4"/>
  <c r="T386" i="4" s="1"/>
  <c r="U386" i="4"/>
  <c r="B387" i="4"/>
  <c r="E387" i="4"/>
  <c r="F387" i="4"/>
  <c r="G387" i="4" s="1"/>
  <c r="I387" i="4"/>
  <c r="M387" i="4"/>
  <c r="O387" i="4"/>
  <c r="Q387" i="4"/>
  <c r="R387" i="4" s="1"/>
  <c r="S387" i="4"/>
  <c r="T387" i="4" s="1"/>
  <c r="U387" i="4"/>
  <c r="B388" i="4"/>
  <c r="E388" i="4"/>
  <c r="F388" i="4"/>
  <c r="G388" i="4" s="1"/>
  <c r="I388" i="4"/>
  <c r="M388" i="4"/>
  <c r="O388" i="4"/>
  <c r="Q388" i="4"/>
  <c r="R388" i="4" s="1"/>
  <c r="S388" i="4"/>
  <c r="T388" i="4" s="1"/>
  <c r="U388" i="4"/>
  <c r="B389" i="4"/>
  <c r="E389" i="4"/>
  <c r="F389" i="4"/>
  <c r="G389" i="4" s="1"/>
  <c r="I389" i="4"/>
  <c r="M389" i="4"/>
  <c r="O389" i="4"/>
  <c r="Q389" i="4"/>
  <c r="R389" i="4" s="1"/>
  <c r="S389" i="4"/>
  <c r="T389" i="4" s="1"/>
  <c r="U389" i="4"/>
  <c r="B390" i="4"/>
  <c r="E390" i="4"/>
  <c r="F390" i="4"/>
  <c r="G390" i="4" s="1"/>
  <c r="I390" i="4"/>
  <c r="M390" i="4"/>
  <c r="O390" i="4"/>
  <c r="Q390" i="4"/>
  <c r="R390" i="4" s="1"/>
  <c r="S390" i="4"/>
  <c r="T390" i="4" s="1"/>
  <c r="U390" i="4"/>
  <c r="B391" i="4"/>
  <c r="E391" i="4"/>
  <c r="F391" i="4"/>
  <c r="G391" i="4" s="1"/>
  <c r="I391" i="4"/>
  <c r="M391" i="4"/>
  <c r="O391" i="4"/>
  <c r="Q391" i="4"/>
  <c r="R391" i="4" s="1"/>
  <c r="S391" i="4"/>
  <c r="T391" i="4" s="1"/>
  <c r="U391" i="4"/>
  <c r="B392" i="4"/>
  <c r="E392" i="4"/>
  <c r="F392" i="4"/>
  <c r="G392" i="4" s="1"/>
  <c r="I392" i="4"/>
  <c r="M392" i="4"/>
  <c r="O392" i="4"/>
  <c r="Q392" i="4"/>
  <c r="R392" i="4" s="1"/>
  <c r="S392" i="4"/>
  <c r="T392" i="4" s="1"/>
  <c r="U392" i="4"/>
  <c r="B393" i="4"/>
  <c r="E393" i="4"/>
  <c r="F393" i="4"/>
  <c r="G393" i="4" s="1"/>
  <c r="I393" i="4"/>
  <c r="M393" i="4"/>
  <c r="O393" i="4"/>
  <c r="Q393" i="4"/>
  <c r="R393" i="4" s="1"/>
  <c r="S393" i="4"/>
  <c r="T393" i="4" s="1"/>
  <c r="U393" i="4"/>
  <c r="B394" i="4"/>
  <c r="E394" i="4"/>
  <c r="F394" i="4"/>
  <c r="G394" i="4" s="1"/>
  <c r="I394" i="4"/>
  <c r="M394" i="4"/>
  <c r="O394" i="4"/>
  <c r="Q394" i="4"/>
  <c r="R394" i="4" s="1"/>
  <c r="S394" i="4"/>
  <c r="T394" i="4" s="1"/>
  <c r="U394" i="4"/>
  <c r="B395" i="4"/>
  <c r="E395" i="4"/>
  <c r="F395" i="4"/>
  <c r="G395" i="4" s="1"/>
  <c r="I395" i="4"/>
  <c r="M395" i="4"/>
  <c r="O395" i="4"/>
  <c r="Q395" i="4"/>
  <c r="R395" i="4" s="1"/>
  <c r="S395" i="4"/>
  <c r="T395" i="4" s="1"/>
  <c r="U395" i="4"/>
  <c r="B396" i="4"/>
  <c r="E396" i="4"/>
  <c r="F396" i="4"/>
  <c r="G396" i="4" s="1"/>
  <c r="I396" i="4"/>
  <c r="M396" i="4"/>
  <c r="O396" i="4"/>
  <c r="Q396" i="4"/>
  <c r="R396" i="4" s="1"/>
  <c r="S396" i="4"/>
  <c r="T396" i="4" s="1"/>
  <c r="U396" i="4"/>
  <c r="B397" i="4"/>
  <c r="E397" i="4"/>
  <c r="F397" i="4"/>
  <c r="G397" i="4" s="1"/>
  <c r="I397" i="4"/>
  <c r="M397" i="4"/>
  <c r="O397" i="4"/>
  <c r="Q397" i="4"/>
  <c r="R397" i="4" s="1"/>
  <c r="S397" i="4"/>
  <c r="T397" i="4" s="1"/>
  <c r="U397" i="4"/>
  <c r="B398" i="4"/>
  <c r="E398" i="4"/>
  <c r="F398" i="4"/>
  <c r="G398" i="4" s="1"/>
  <c r="I398" i="4"/>
  <c r="M398" i="4"/>
  <c r="O398" i="4"/>
  <c r="Q398" i="4"/>
  <c r="R398" i="4" s="1"/>
  <c r="S398" i="4"/>
  <c r="T398" i="4" s="1"/>
  <c r="U398" i="4"/>
  <c r="B399" i="4"/>
  <c r="E399" i="4"/>
  <c r="F399" i="4"/>
  <c r="G399" i="4" s="1"/>
  <c r="I399" i="4"/>
  <c r="M399" i="4"/>
  <c r="O399" i="4"/>
  <c r="Q399" i="4"/>
  <c r="R399" i="4" s="1"/>
  <c r="S399" i="4"/>
  <c r="T399" i="4" s="1"/>
  <c r="U399" i="4"/>
  <c r="B400" i="4"/>
  <c r="E400" i="4"/>
  <c r="F400" i="4"/>
  <c r="G400" i="4" s="1"/>
  <c r="I400" i="4"/>
  <c r="M400" i="4"/>
  <c r="O400" i="4"/>
  <c r="Q400" i="4"/>
  <c r="R400" i="4" s="1"/>
  <c r="S400" i="4"/>
  <c r="T400" i="4" s="1"/>
  <c r="U400" i="4"/>
  <c r="B401" i="4"/>
  <c r="E401" i="4"/>
  <c r="F401" i="4"/>
  <c r="G401" i="4" s="1"/>
  <c r="I401" i="4"/>
  <c r="M401" i="4"/>
  <c r="O401" i="4"/>
  <c r="Q401" i="4"/>
  <c r="R401" i="4" s="1"/>
  <c r="S401" i="4"/>
  <c r="T401" i="4" s="1"/>
  <c r="U401" i="4"/>
  <c r="B402" i="4"/>
  <c r="E402" i="4"/>
  <c r="F402" i="4"/>
  <c r="G402" i="4" s="1"/>
  <c r="I402" i="4"/>
  <c r="M402" i="4"/>
  <c r="O402" i="4"/>
  <c r="Q402" i="4"/>
  <c r="R402" i="4" s="1"/>
  <c r="S402" i="4"/>
  <c r="T402" i="4" s="1"/>
  <c r="U402" i="4"/>
  <c r="B403" i="4"/>
  <c r="E403" i="4"/>
  <c r="F403" i="4"/>
  <c r="G403" i="4" s="1"/>
  <c r="I403" i="4"/>
  <c r="M403" i="4"/>
  <c r="O403" i="4"/>
  <c r="Q403" i="4"/>
  <c r="R403" i="4" s="1"/>
  <c r="S403" i="4"/>
  <c r="T403" i="4" s="1"/>
  <c r="U403" i="4"/>
  <c r="B404" i="4"/>
  <c r="E404" i="4"/>
  <c r="F404" i="4"/>
  <c r="G404" i="4" s="1"/>
  <c r="I404" i="4"/>
  <c r="M404" i="4"/>
  <c r="O404" i="4"/>
  <c r="Q404" i="4"/>
  <c r="R404" i="4" s="1"/>
  <c r="S404" i="4"/>
  <c r="T404" i="4" s="1"/>
  <c r="U404" i="4"/>
  <c r="B405" i="4"/>
  <c r="E405" i="4"/>
  <c r="F405" i="4"/>
  <c r="G405" i="4" s="1"/>
  <c r="I405" i="4"/>
  <c r="M405" i="4"/>
  <c r="O405" i="4"/>
  <c r="Q405" i="4"/>
  <c r="R405" i="4" s="1"/>
  <c r="S405" i="4"/>
  <c r="T405" i="4" s="1"/>
  <c r="U405" i="4"/>
  <c r="B406" i="4"/>
  <c r="E406" i="4"/>
  <c r="F406" i="4"/>
  <c r="G406" i="4" s="1"/>
  <c r="I406" i="4"/>
  <c r="M406" i="4"/>
  <c r="O406" i="4"/>
  <c r="Q406" i="4"/>
  <c r="R406" i="4" s="1"/>
  <c r="S406" i="4"/>
  <c r="T406" i="4" s="1"/>
  <c r="U406" i="4"/>
  <c r="B407" i="4"/>
  <c r="E407" i="4"/>
  <c r="F407" i="4"/>
  <c r="G407" i="4" s="1"/>
  <c r="I407" i="4"/>
  <c r="M407" i="4"/>
  <c r="O407" i="4"/>
  <c r="Q407" i="4"/>
  <c r="R407" i="4" s="1"/>
  <c r="S407" i="4"/>
  <c r="T407" i="4" s="1"/>
  <c r="U407" i="4"/>
  <c r="B408" i="4"/>
  <c r="E408" i="4"/>
  <c r="F408" i="4"/>
  <c r="G408" i="4" s="1"/>
  <c r="I408" i="4"/>
  <c r="M408" i="4"/>
  <c r="O408" i="4"/>
  <c r="Q408" i="4"/>
  <c r="R408" i="4" s="1"/>
  <c r="S408" i="4"/>
  <c r="T408" i="4" s="1"/>
  <c r="U408" i="4"/>
  <c r="B409" i="4"/>
  <c r="E409" i="4"/>
  <c r="F409" i="4"/>
  <c r="G409" i="4" s="1"/>
  <c r="I409" i="4"/>
  <c r="M409" i="4"/>
  <c r="O409" i="4"/>
  <c r="Q409" i="4"/>
  <c r="R409" i="4" s="1"/>
  <c r="S409" i="4"/>
  <c r="T409" i="4" s="1"/>
  <c r="U409" i="4"/>
  <c r="B410" i="4"/>
  <c r="E410" i="4"/>
  <c r="F410" i="4"/>
  <c r="G410" i="4" s="1"/>
  <c r="I410" i="4"/>
  <c r="M410" i="4"/>
  <c r="O410" i="4"/>
  <c r="Q410" i="4"/>
  <c r="R410" i="4" s="1"/>
  <c r="S410" i="4"/>
  <c r="T410" i="4" s="1"/>
  <c r="U410" i="4"/>
  <c r="B411" i="4"/>
  <c r="E411" i="4"/>
  <c r="F411" i="4"/>
  <c r="G411" i="4" s="1"/>
  <c r="I411" i="4"/>
  <c r="M411" i="4"/>
  <c r="O411" i="4"/>
  <c r="Q411" i="4"/>
  <c r="R411" i="4" s="1"/>
  <c r="S411" i="4"/>
  <c r="T411" i="4" s="1"/>
  <c r="U411" i="4"/>
  <c r="B412" i="4"/>
  <c r="E412" i="4"/>
  <c r="F412" i="4"/>
  <c r="G412" i="4" s="1"/>
  <c r="I412" i="4"/>
  <c r="M412" i="4"/>
  <c r="O412" i="4"/>
  <c r="Q412" i="4"/>
  <c r="R412" i="4" s="1"/>
  <c r="S412" i="4"/>
  <c r="T412" i="4" s="1"/>
  <c r="U412" i="4"/>
  <c r="B413" i="4"/>
  <c r="E413" i="4"/>
  <c r="F413" i="4"/>
  <c r="G413" i="4" s="1"/>
  <c r="I413" i="4"/>
  <c r="M413" i="4"/>
  <c r="O413" i="4"/>
  <c r="Q413" i="4"/>
  <c r="R413" i="4" s="1"/>
  <c r="S413" i="4"/>
  <c r="T413" i="4" s="1"/>
  <c r="U413" i="4"/>
  <c r="B414" i="4"/>
  <c r="E414" i="4"/>
  <c r="F414" i="4"/>
  <c r="G414" i="4" s="1"/>
  <c r="I414" i="4"/>
  <c r="M414" i="4"/>
  <c r="O414" i="4"/>
  <c r="Q414" i="4"/>
  <c r="R414" i="4" s="1"/>
  <c r="S414" i="4"/>
  <c r="T414" i="4" s="1"/>
  <c r="U414" i="4"/>
  <c r="B415" i="4"/>
  <c r="E415" i="4"/>
  <c r="F415" i="4"/>
  <c r="G415" i="4" s="1"/>
  <c r="I415" i="4"/>
  <c r="M415" i="4"/>
  <c r="O415" i="4"/>
  <c r="Q415" i="4"/>
  <c r="R415" i="4" s="1"/>
  <c r="S415" i="4"/>
  <c r="T415" i="4" s="1"/>
  <c r="U415" i="4"/>
  <c r="B416" i="4"/>
  <c r="E416" i="4"/>
  <c r="F416" i="4"/>
  <c r="G416" i="4" s="1"/>
  <c r="I416" i="4"/>
  <c r="M416" i="4"/>
  <c r="O416" i="4"/>
  <c r="Q416" i="4"/>
  <c r="R416" i="4" s="1"/>
  <c r="S416" i="4"/>
  <c r="T416" i="4" s="1"/>
  <c r="U416" i="4"/>
  <c r="B417" i="4"/>
  <c r="E417" i="4"/>
  <c r="F417" i="4"/>
  <c r="G417" i="4" s="1"/>
  <c r="I417" i="4"/>
  <c r="M417" i="4"/>
  <c r="O417" i="4"/>
  <c r="Q417" i="4"/>
  <c r="R417" i="4" s="1"/>
  <c r="S417" i="4"/>
  <c r="T417" i="4" s="1"/>
  <c r="U417" i="4"/>
  <c r="B418" i="4"/>
  <c r="E418" i="4"/>
  <c r="F418" i="4"/>
  <c r="G418" i="4" s="1"/>
  <c r="I418" i="4"/>
  <c r="M418" i="4"/>
  <c r="O418" i="4"/>
  <c r="Q418" i="4"/>
  <c r="R418" i="4" s="1"/>
  <c r="S418" i="4"/>
  <c r="T418" i="4" s="1"/>
  <c r="U418" i="4"/>
  <c r="B419" i="4"/>
  <c r="E419" i="4"/>
  <c r="F419" i="4"/>
  <c r="G419" i="4" s="1"/>
  <c r="I419" i="4"/>
  <c r="M419" i="4"/>
  <c r="O419" i="4"/>
  <c r="Q419" i="4"/>
  <c r="R419" i="4" s="1"/>
  <c r="S419" i="4"/>
  <c r="T419" i="4" s="1"/>
  <c r="U419" i="4"/>
  <c r="B420" i="4"/>
  <c r="E420" i="4"/>
  <c r="F420" i="4"/>
  <c r="G420" i="4" s="1"/>
  <c r="I420" i="4"/>
  <c r="M420" i="4"/>
  <c r="O420" i="4"/>
  <c r="Q420" i="4"/>
  <c r="R420" i="4" s="1"/>
  <c r="S420" i="4"/>
  <c r="T420" i="4" s="1"/>
  <c r="U420" i="4"/>
  <c r="B421" i="4"/>
  <c r="E421" i="4"/>
  <c r="F421" i="4"/>
  <c r="G421" i="4" s="1"/>
  <c r="I421" i="4"/>
  <c r="M421" i="4"/>
  <c r="O421" i="4"/>
  <c r="Q421" i="4"/>
  <c r="R421" i="4" s="1"/>
  <c r="S421" i="4"/>
  <c r="T421" i="4" s="1"/>
  <c r="U421" i="4"/>
  <c r="B422" i="4"/>
  <c r="E422" i="4"/>
  <c r="F422" i="4"/>
  <c r="G422" i="4" s="1"/>
  <c r="I422" i="4"/>
  <c r="M422" i="4"/>
  <c r="O422" i="4"/>
  <c r="Q422" i="4"/>
  <c r="R422" i="4" s="1"/>
  <c r="S422" i="4"/>
  <c r="T422" i="4" s="1"/>
  <c r="U422" i="4"/>
  <c r="B423" i="4"/>
  <c r="E423" i="4"/>
  <c r="F423" i="4"/>
  <c r="G423" i="4" s="1"/>
  <c r="I423" i="4"/>
  <c r="M423" i="4"/>
  <c r="O423" i="4"/>
  <c r="Q423" i="4"/>
  <c r="R423" i="4" s="1"/>
  <c r="S423" i="4"/>
  <c r="T423" i="4" s="1"/>
  <c r="U423" i="4"/>
  <c r="B424" i="4"/>
  <c r="E424" i="4"/>
  <c r="F424" i="4"/>
  <c r="G424" i="4" s="1"/>
  <c r="I424" i="4"/>
  <c r="M424" i="4"/>
  <c r="O424" i="4"/>
  <c r="Q424" i="4"/>
  <c r="R424" i="4" s="1"/>
  <c r="S424" i="4"/>
  <c r="T424" i="4" s="1"/>
  <c r="U424" i="4"/>
  <c r="B425" i="4"/>
  <c r="E425" i="4"/>
  <c r="F425" i="4"/>
  <c r="G425" i="4" s="1"/>
  <c r="I425" i="4"/>
  <c r="M425" i="4"/>
  <c r="O425" i="4"/>
  <c r="Q425" i="4"/>
  <c r="R425" i="4" s="1"/>
  <c r="S425" i="4"/>
  <c r="T425" i="4" s="1"/>
  <c r="U425" i="4"/>
  <c r="B426" i="4"/>
  <c r="E426" i="4"/>
  <c r="F426" i="4"/>
  <c r="G426" i="4" s="1"/>
  <c r="I426" i="4"/>
  <c r="M426" i="4"/>
  <c r="O426" i="4"/>
  <c r="Q426" i="4"/>
  <c r="R426" i="4" s="1"/>
  <c r="S426" i="4"/>
  <c r="T426" i="4" s="1"/>
  <c r="U426" i="4"/>
  <c r="B427" i="4"/>
  <c r="E427" i="4"/>
  <c r="F427" i="4"/>
  <c r="G427" i="4" s="1"/>
  <c r="I427" i="4"/>
  <c r="M427" i="4"/>
  <c r="O427" i="4"/>
  <c r="Q427" i="4"/>
  <c r="R427" i="4" s="1"/>
  <c r="S427" i="4"/>
  <c r="T427" i="4" s="1"/>
  <c r="U427" i="4"/>
  <c r="B428" i="4"/>
  <c r="E428" i="4"/>
  <c r="F428" i="4"/>
  <c r="G428" i="4" s="1"/>
  <c r="I428" i="4"/>
  <c r="M428" i="4"/>
  <c r="O428" i="4"/>
  <c r="Q428" i="4"/>
  <c r="R428" i="4" s="1"/>
  <c r="S428" i="4"/>
  <c r="T428" i="4" s="1"/>
  <c r="U428" i="4"/>
  <c r="B429" i="4"/>
  <c r="E429" i="4"/>
  <c r="F429" i="4"/>
  <c r="G429" i="4" s="1"/>
  <c r="I429" i="4"/>
  <c r="M429" i="4"/>
  <c r="O429" i="4"/>
  <c r="Q429" i="4"/>
  <c r="R429" i="4" s="1"/>
  <c r="S429" i="4"/>
  <c r="T429" i="4" s="1"/>
  <c r="U429" i="4"/>
  <c r="B430" i="4"/>
  <c r="E430" i="4"/>
  <c r="F430" i="4"/>
  <c r="G430" i="4" s="1"/>
  <c r="I430" i="4"/>
  <c r="M430" i="4"/>
  <c r="O430" i="4"/>
  <c r="Q430" i="4"/>
  <c r="R430" i="4" s="1"/>
  <c r="S430" i="4"/>
  <c r="T430" i="4" s="1"/>
  <c r="U430" i="4"/>
  <c r="B431" i="4"/>
  <c r="E431" i="4"/>
  <c r="F431" i="4"/>
  <c r="G431" i="4" s="1"/>
  <c r="I431" i="4"/>
  <c r="M431" i="4"/>
  <c r="O431" i="4"/>
  <c r="Q431" i="4"/>
  <c r="R431" i="4" s="1"/>
  <c r="S431" i="4"/>
  <c r="T431" i="4" s="1"/>
  <c r="U431" i="4"/>
  <c r="B432" i="4"/>
  <c r="E432" i="4"/>
  <c r="F432" i="4"/>
  <c r="G432" i="4" s="1"/>
  <c r="I432" i="4"/>
  <c r="M432" i="4"/>
  <c r="O432" i="4"/>
  <c r="Q432" i="4"/>
  <c r="R432" i="4" s="1"/>
  <c r="S432" i="4"/>
  <c r="T432" i="4" s="1"/>
  <c r="U432" i="4"/>
  <c r="B433" i="4"/>
  <c r="E433" i="4"/>
  <c r="F433" i="4"/>
  <c r="G433" i="4" s="1"/>
  <c r="I433" i="4"/>
  <c r="M433" i="4"/>
  <c r="O433" i="4"/>
  <c r="Q433" i="4"/>
  <c r="R433" i="4" s="1"/>
  <c r="S433" i="4"/>
  <c r="T433" i="4" s="1"/>
  <c r="U433" i="4"/>
  <c r="B434" i="4"/>
  <c r="E434" i="4"/>
  <c r="F434" i="4"/>
  <c r="G434" i="4" s="1"/>
  <c r="I434" i="4"/>
  <c r="M434" i="4"/>
  <c r="O434" i="4"/>
  <c r="Q434" i="4"/>
  <c r="R434" i="4" s="1"/>
  <c r="S434" i="4"/>
  <c r="T434" i="4" s="1"/>
  <c r="U434" i="4"/>
  <c r="B435" i="4"/>
  <c r="E435" i="4"/>
  <c r="F435" i="4"/>
  <c r="G435" i="4" s="1"/>
  <c r="I435" i="4"/>
  <c r="M435" i="4"/>
  <c r="O435" i="4"/>
  <c r="Q435" i="4"/>
  <c r="R435" i="4" s="1"/>
  <c r="S435" i="4"/>
  <c r="T435" i="4" s="1"/>
  <c r="U435" i="4"/>
  <c r="B436" i="4"/>
  <c r="E436" i="4"/>
  <c r="F436" i="4"/>
  <c r="G436" i="4" s="1"/>
  <c r="I436" i="4"/>
  <c r="M436" i="4"/>
  <c r="O436" i="4"/>
  <c r="Q436" i="4"/>
  <c r="R436" i="4" s="1"/>
  <c r="S436" i="4"/>
  <c r="T436" i="4" s="1"/>
  <c r="U436" i="4"/>
  <c r="B437" i="4"/>
  <c r="E437" i="4"/>
  <c r="F437" i="4"/>
  <c r="G437" i="4" s="1"/>
  <c r="I437" i="4"/>
  <c r="M437" i="4"/>
  <c r="O437" i="4"/>
  <c r="Q437" i="4"/>
  <c r="R437" i="4" s="1"/>
  <c r="S437" i="4"/>
  <c r="T437" i="4" s="1"/>
  <c r="U437" i="4"/>
  <c r="B438" i="4"/>
  <c r="E438" i="4"/>
  <c r="F438" i="4"/>
  <c r="G438" i="4" s="1"/>
  <c r="I438" i="4"/>
  <c r="M438" i="4"/>
  <c r="O438" i="4"/>
  <c r="Q438" i="4"/>
  <c r="R438" i="4" s="1"/>
  <c r="S438" i="4"/>
  <c r="T438" i="4" s="1"/>
  <c r="U438" i="4"/>
  <c r="B439" i="4"/>
  <c r="E439" i="4"/>
  <c r="F439" i="4"/>
  <c r="G439" i="4" s="1"/>
  <c r="I439" i="4"/>
  <c r="M439" i="4"/>
  <c r="O439" i="4"/>
  <c r="Q439" i="4"/>
  <c r="R439" i="4" s="1"/>
  <c r="S439" i="4"/>
  <c r="T439" i="4" s="1"/>
  <c r="U439" i="4"/>
  <c r="B440" i="4"/>
  <c r="E440" i="4"/>
  <c r="F440" i="4"/>
  <c r="G440" i="4" s="1"/>
  <c r="I440" i="4"/>
  <c r="M440" i="4"/>
  <c r="O440" i="4"/>
  <c r="Q440" i="4"/>
  <c r="R440" i="4" s="1"/>
  <c r="S440" i="4"/>
  <c r="T440" i="4" s="1"/>
  <c r="U440" i="4"/>
  <c r="B441" i="4"/>
  <c r="E441" i="4"/>
  <c r="F441" i="4"/>
  <c r="G441" i="4" s="1"/>
  <c r="I441" i="4"/>
  <c r="M441" i="4"/>
  <c r="O441" i="4"/>
  <c r="Q441" i="4"/>
  <c r="R441" i="4" s="1"/>
  <c r="S441" i="4"/>
  <c r="T441" i="4" s="1"/>
  <c r="U441" i="4"/>
  <c r="B442" i="4"/>
  <c r="E442" i="4"/>
  <c r="F442" i="4"/>
  <c r="G442" i="4" s="1"/>
  <c r="I442" i="4"/>
  <c r="M442" i="4"/>
  <c r="O442" i="4"/>
  <c r="Q442" i="4"/>
  <c r="R442" i="4" s="1"/>
  <c r="S442" i="4"/>
  <c r="T442" i="4" s="1"/>
  <c r="U442" i="4"/>
  <c r="B443" i="4"/>
  <c r="E443" i="4"/>
  <c r="F443" i="4"/>
  <c r="G443" i="4" s="1"/>
  <c r="I443" i="4"/>
  <c r="M443" i="4"/>
  <c r="O443" i="4"/>
  <c r="Q443" i="4"/>
  <c r="R443" i="4" s="1"/>
  <c r="S443" i="4"/>
  <c r="T443" i="4" s="1"/>
  <c r="U443" i="4"/>
  <c r="B444" i="4"/>
  <c r="E444" i="4"/>
  <c r="F444" i="4"/>
  <c r="G444" i="4" s="1"/>
  <c r="I444" i="4"/>
  <c r="M444" i="4"/>
  <c r="O444" i="4"/>
  <c r="Q444" i="4"/>
  <c r="R444" i="4" s="1"/>
  <c r="S444" i="4"/>
  <c r="T444" i="4" s="1"/>
  <c r="U444" i="4"/>
  <c r="B445" i="4"/>
  <c r="E445" i="4"/>
  <c r="F445" i="4"/>
  <c r="G445" i="4" s="1"/>
  <c r="I445" i="4"/>
  <c r="M445" i="4"/>
  <c r="O445" i="4"/>
  <c r="Q445" i="4"/>
  <c r="R445" i="4" s="1"/>
  <c r="S445" i="4"/>
  <c r="T445" i="4" s="1"/>
  <c r="U445" i="4"/>
  <c r="B446" i="4"/>
  <c r="E446" i="4"/>
  <c r="F446" i="4"/>
  <c r="G446" i="4" s="1"/>
  <c r="I446" i="4"/>
  <c r="M446" i="4"/>
  <c r="O446" i="4"/>
  <c r="Q446" i="4"/>
  <c r="R446" i="4" s="1"/>
  <c r="S446" i="4"/>
  <c r="T446" i="4" s="1"/>
  <c r="U446" i="4"/>
  <c r="B447" i="4"/>
  <c r="E447" i="4"/>
  <c r="F447" i="4"/>
  <c r="G447" i="4" s="1"/>
  <c r="I447" i="4"/>
  <c r="M447" i="4"/>
  <c r="O447" i="4"/>
  <c r="Q447" i="4"/>
  <c r="R447" i="4" s="1"/>
  <c r="S447" i="4"/>
  <c r="T447" i="4" s="1"/>
  <c r="U447" i="4"/>
  <c r="B448" i="4"/>
  <c r="E448" i="4"/>
  <c r="F448" i="4"/>
  <c r="G448" i="4" s="1"/>
  <c r="I448" i="4"/>
  <c r="M448" i="4"/>
  <c r="O448" i="4"/>
  <c r="Q448" i="4"/>
  <c r="R448" i="4" s="1"/>
  <c r="S448" i="4"/>
  <c r="T448" i="4" s="1"/>
  <c r="U448" i="4"/>
  <c r="B449" i="4"/>
  <c r="E449" i="4"/>
  <c r="F449" i="4"/>
  <c r="G449" i="4" s="1"/>
  <c r="I449" i="4"/>
  <c r="M449" i="4"/>
  <c r="O449" i="4"/>
  <c r="Q449" i="4"/>
  <c r="R449" i="4" s="1"/>
  <c r="S449" i="4"/>
  <c r="T449" i="4" s="1"/>
  <c r="U449" i="4"/>
  <c r="B450" i="4"/>
  <c r="E450" i="4"/>
  <c r="F450" i="4"/>
  <c r="G450" i="4" s="1"/>
  <c r="I450" i="4"/>
  <c r="M450" i="4"/>
  <c r="O450" i="4"/>
  <c r="Q450" i="4"/>
  <c r="R450" i="4" s="1"/>
  <c r="S450" i="4"/>
  <c r="T450" i="4" s="1"/>
  <c r="U450" i="4"/>
  <c r="B451" i="4"/>
  <c r="E451" i="4"/>
  <c r="F451" i="4"/>
  <c r="G451" i="4" s="1"/>
  <c r="I451" i="4"/>
  <c r="M451" i="4"/>
  <c r="O451" i="4"/>
  <c r="Q451" i="4"/>
  <c r="R451" i="4" s="1"/>
  <c r="S451" i="4"/>
  <c r="T451" i="4" s="1"/>
  <c r="U451" i="4"/>
  <c r="B452" i="4"/>
  <c r="E452" i="4"/>
  <c r="F452" i="4"/>
  <c r="G452" i="4" s="1"/>
  <c r="I452" i="4"/>
  <c r="M452" i="4"/>
  <c r="O452" i="4"/>
  <c r="Q452" i="4"/>
  <c r="R452" i="4" s="1"/>
  <c r="S452" i="4"/>
  <c r="T452" i="4" s="1"/>
  <c r="U452" i="4"/>
  <c r="B453" i="4"/>
  <c r="E453" i="4"/>
  <c r="F453" i="4"/>
  <c r="G453" i="4" s="1"/>
  <c r="I453" i="4"/>
  <c r="M453" i="4"/>
  <c r="O453" i="4"/>
  <c r="Q453" i="4"/>
  <c r="R453" i="4" s="1"/>
  <c r="S453" i="4"/>
  <c r="T453" i="4" s="1"/>
  <c r="U453" i="4"/>
  <c r="B454" i="4"/>
  <c r="E454" i="4"/>
  <c r="F454" i="4"/>
  <c r="G454" i="4" s="1"/>
  <c r="I454" i="4"/>
  <c r="M454" i="4"/>
  <c r="O454" i="4"/>
  <c r="Q454" i="4"/>
  <c r="R454" i="4" s="1"/>
  <c r="S454" i="4"/>
  <c r="T454" i="4" s="1"/>
  <c r="U454" i="4"/>
  <c r="B455" i="4"/>
  <c r="E455" i="4"/>
  <c r="F455" i="4"/>
  <c r="G455" i="4" s="1"/>
  <c r="I455" i="4"/>
  <c r="M455" i="4"/>
  <c r="O455" i="4"/>
  <c r="Q455" i="4"/>
  <c r="R455" i="4" s="1"/>
  <c r="S455" i="4"/>
  <c r="T455" i="4" s="1"/>
  <c r="U455" i="4"/>
  <c r="B456" i="4"/>
  <c r="E456" i="4"/>
  <c r="F456" i="4"/>
  <c r="G456" i="4" s="1"/>
  <c r="I456" i="4"/>
  <c r="M456" i="4"/>
  <c r="O456" i="4"/>
  <c r="Q456" i="4"/>
  <c r="R456" i="4" s="1"/>
  <c r="S456" i="4"/>
  <c r="T456" i="4" s="1"/>
  <c r="U456" i="4"/>
  <c r="B457" i="4"/>
  <c r="E457" i="4"/>
  <c r="F457" i="4"/>
  <c r="G457" i="4" s="1"/>
  <c r="I457" i="4"/>
  <c r="M457" i="4"/>
  <c r="O457" i="4"/>
  <c r="Q457" i="4"/>
  <c r="R457" i="4" s="1"/>
  <c r="S457" i="4"/>
  <c r="T457" i="4" s="1"/>
  <c r="U457" i="4"/>
  <c r="B458" i="4"/>
  <c r="E458" i="4"/>
  <c r="F458" i="4"/>
  <c r="G458" i="4" s="1"/>
  <c r="I458" i="4"/>
  <c r="M458" i="4"/>
  <c r="O458" i="4"/>
  <c r="Q458" i="4"/>
  <c r="R458" i="4" s="1"/>
  <c r="S458" i="4"/>
  <c r="T458" i="4" s="1"/>
  <c r="U458" i="4"/>
  <c r="B459" i="4"/>
  <c r="E459" i="4"/>
  <c r="F459" i="4"/>
  <c r="G459" i="4" s="1"/>
  <c r="I459" i="4"/>
  <c r="M459" i="4"/>
  <c r="O459" i="4"/>
  <c r="Q459" i="4"/>
  <c r="R459" i="4" s="1"/>
  <c r="S459" i="4"/>
  <c r="T459" i="4" s="1"/>
  <c r="U459" i="4"/>
  <c r="B460" i="4"/>
  <c r="E460" i="4"/>
  <c r="F460" i="4"/>
  <c r="G460" i="4" s="1"/>
  <c r="I460" i="4"/>
  <c r="M460" i="4"/>
  <c r="O460" i="4"/>
  <c r="Q460" i="4"/>
  <c r="R460" i="4" s="1"/>
  <c r="S460" i="4"/>
  <c r="T460" i="4" s="1"/>
  <c r="U460" i="4"/>
  <c r="B461" i="4"/>
  <c r="E461" i="4"/>
  <c r="F461" i="4"/>
  <c r="G461" i="4" s="1"/>
  <c r="I461" i="4"/>
  <c r="M461" i="4"/>
  <c r="O461" i="4"/>
  <c r="Q461" i="4"/>
  <c r="R461" i="4" s="1"/>
  <c r="S461" i="4"/>
  <c r="T461" i="4" s="1"/>
  <c r="U461" i="4"/>
  <c r="B462" i="4"/>
  <c r="E462" i="4"/>
  <c r="F462" i="4"/>
  <c r="G462" i="4" s="1"/>
  <c r="I462" i="4"/>
  <c r="M462" i="4"/>
  <c r="O462" i="4"/>
  <c r="Q462" i="4"/>
  <c r="R462" i="4" s="1"/>
  <c r="S462" i="4"/>
  <c r="T462" i="4" s="1"/>
  <c r="U462" i="4"/>
  <c r="B463" i="4"/>
  <c r="E463" i="4"/>
  <c r="F463" i="4"/>
  <c r="G463" i="4" s="1"/>
  <c r="I463" i="4"/>
  <c r="M463" i="4"/>
  <c r="O463" i="4"/>
  <c r="Q463" i="4"/>
  <c r="R463" i="4" s="1"/>
  <c r="S463" i="4"/>
  <c r="T463" i="4" s="1"/>
  <c r="U463" i="4"/>
  <c r="B464" i="4"/>
  <c r="E464" i="4"/>
  <c r="F464" i="4"/>
  <c r="G464" i="4" s="1"/>
  <c r="I464" i="4"/>
  <c r="M464" i="4"/>
  <c r="O464" i="4"/>
  <c r="Q464" i="4"/>
  <c r="R464" i="4" s="1"/>
  <c r="S464" i="4"/>
  <c r="T464" i="4" s="1"/>
  <c r="U464" i="4"/>
  <c r="B465" i="4"/>
  <c r="E465" i="4"/>
  <c r="F465" i="4"/>
  <c r="G465" i="4" s="1"/>
  <c r="I465" i="4"/>
  <c r="M465" i="4"/>
  <c r="O465" i="4"/>
  <c r="Q465" i="4"/>
  <c r="R465" i="4" s="1"/>
  <c r="S465" i="4"/>
  <c r="T465" i="4" s="1"/>
  <c r="U465" i="4"/>
  <c r="B466" i="4"/>
  <c r="E466" i="4"/>
  <c r="F466" i="4"/>
  <c r="G466" i="4" s="1"/>
  <c r="I466" i="4"/>
  <c r="M466" i="4"/>
  <c r="O466" i="4"/>
  <c r="Q466" i="4"/>
  <c r="R466" i="4" s="1"/>
  <c r="S466" i="4"/>
  <c r="T466" i="4" s="1"/>
  <c r="U466" i="4"/>
  <c r="B467" i="4"/>
  <c r="E467" i="4"/>
  <c r="F467" i="4"/>
  <c r="G467" i="4" s="1"/>
  <c r="I467" i="4"/>
  <c r="M467" i="4"/>
  <c r="O467" i="4"/>
  <c r="Q467" i="4"/>
  <c r="R467" i="4" s="1"/>
  <c r="S467" i="4"/>
  <c r="T467" i="4" s="1"/>
  <c r="U467" i="4"/>
  <c r="B468" i="4"/>
  <c r="E468" i="4"/>
  <c r="F468" i="4"/>
  <c r="G468" i="4" s="1"/>
  <c r="I468" i="4"/>
  <c r="M468" i="4"/>
  <c r="O468" i="4"/>
  <c r="Q468" i="4"/>
  <c r="R468" i="4" s="1"/>
  <c r="S468" i="4"/>
  <c r="T468" i="4" s="1"/>
  <c r="U468" i="4"/>
  <c r="B469" i="4"/>
  <c r="E469" i="4"/>
  <c r="F469" i="4"/>
  <c r="G469" i="4" s="1"/>
  <c r="I469" i="4"/>
  <c r="M469" i="4"/>
  <c r="O469" i="4"/>
  <c r="Q469" i="4"/>
  <c r="R469" i="4" s="1"/>
  <c r="S469" i="4"/>
  <c r="T469" i="4" s="1"/>
  <c r="U469" i="4"/>
  <c r="B470" i="4"/>
  <c r="E470" i="4"/>
  <c r="F470" i="4"/>
  <c r="G470" i="4" s="1"/>
  <c r="I470" i="4"/>
  <c r="M470" i="4"/>
  <c r="O470" i="4"/>
  <c r="Q470" i="4"/>
  <c r="R470" i="4" s="1"/>
  <c r="S470" i="4"/>
  <c r="T470" i="4" s="1"/>
  <c r="U470" i="4"/>
  <c r="B471" i="4"/>
  <c r="E471" i="4"/>
  <c r="F471" i="4"/>
  <c r="G471" i="4" s="1"/>
  <c r="I471" i="4"/>
  <c r="M471" i="4"/>
  <c r="O471" i="4"/>
  <c r="Q471" i="4"/>
  <c r="R471" i="4" s="1"/>
  <c r="S471" i="4"/>
  <c r="T471" i="4" s="1"/>
  <c r="U471" i="4"/>
  <c r="B472" i="4"/>
  <c r="E472" i="4"/>
  <c r="F472" i="4"/>
  <c r="G472" i="4" s="1"/>
  <c r="I472" i="4"/>
  <c r="M472" i="4"/>
  <c r="O472" i="4"/>
  <c r="Q472" i="4"/>
  <c r="R472" i="4" s="1"/>
  <c r="S472" i="4"/>
  <c r="T472" i="4" s="1"/>
  <c r="U472" i="4"/>
  <c r="B473" i="4"/>
  <c r="E473" i="4"/>
  <c r="F473" i="4"/>
  <c r="G473" i="4" s="1"/>
  <c r="I473" i="4"/>
  <c r="M473" i="4"/>
  <c r="O473" i="4"/>
  <c r="Q473" i="4"/>
  <c r="R473" i="4" s="1"/>
  <c r="S473" i="4"/>
  <c r="T473" i="4" s="1"/>
  <c r="U473" i="4"/>
  <c r="B474" i="4"/>
  <c r="E474" i="4"/>
  <c r="F474" i="4"/>
  <c r="G474" i="4" s="1"/>
  <c r="I474" i="4"/>
  <c r="M474" i="4"/>
  <c r="O474" i="4"/>
  <c r="Q474" i="4"/>
  <c r="R474" i="4" s="1"/>
  <c r="S474" i="4"/>
  <c r="T474" i="4" s="1"/>
  <c r="U474" i="4"/>
  <c r="B475" i="4"/>
  <c r="E475" i="4"/>
  <c r="F475" i="4"/>
  <c r="G475" i="4" s="1"/>
  <c r="I475" i="4"/>
  <c r="M475" i="4"/>
  <c r="O475" i="4"/>
  <c r="Q475" i="4"/>
  <c r="R475" i="4" s="1"/>
  <c r="S475" i="4"/>
  <c r="T475" i="4" s="1"/>
  <c r="U475" i="4"/>
  <c r="B476" i="4"/>
  <c r="E476" i="4"/>
  <c r="F476" i="4"/>
  <c r="G476" i="4" s="1"/>
  <c r="I476" i="4"/>
  <c r="M476" i="4"/>
  <c r="O476" i="4"/>
  <c r="Q476" i="4"/>
  <c r="R476" i="4" s="1"/>
  <c r="S476" i="4"/>
  <c r="T476" i="4" s="1"/>
  <c r="U476" i="4"/>
  <c r="B477" i="4"/>
  <c r="E477" i="4"/>
  <c r="F477" i="4"/>
  <c r="G477" i="4" s="1"/>
  <c r="I477" i="4"/>
  <c r="M477" i="4"/>
  <c r="O477" i="4"/>
  <c r="Q477" i="4"/>
  <c r="R477" i="4" s="1"/>
  <c r="S477" i="4"/>
  <c r="T477" i="4" s="1"/>
  <c r="U477" i="4"/>
  <c r="B478" i="4"/>
  <c r="E478" i="4"/>
  <c r="F478" i="4"/>
  <c r="G478" i="4" s="1"/>
  <c r="I478" i="4"/>
  <c r="M478" i="4"/>
  <c r="O478" i="4"/>
  <c r="Q478" i="4"/>
  <c r="R478" i="4" s="1"/>
  <c r="S478" i="4"/>
  <c r="T478" i="4" s="1"/>
  <c r="U478" i="4"/>
  <c r="B479" i="4"/>
  <c r="E479" i="4"/>
  <c r="F479" i="4"/>
  <c r="G479" i="4" s="1"/>
  <c r="I479" i="4"/>
  <c r="M479" i="4"/>
  <c r="O479" i="4"/>
  <c r="Q479" i="4"/>
  <c r="R479" i="4" s="1"/>
  <c r="S479" i="4"/>
  <c r="T479" i="4" s="1"/>
  <c r="U479" i="4"/>
  <c r="B480" i="4"/>
  <c r="E480" i="4"/>
  <c r="F480" i="4"/>
  <c r="G480" i="4" s="1"/>
  <c r="I480" i="4"/>
  <c r="M480" i="4"/>
  <c r="O480" i="4"/>
  <c r="Q480" i="4"/>
  <c r="R480" i="4" s="1"/>
  <c r="S480" i="4"/>
  <c r="T480" i="4" s="1"/>
  <c r="U480" i="4"/>
  <c r="B481" i="4"/>
  <c r="E481" i="4"/>
  <c r="F481" i="4"/>
  <c r="G481" i="4" s="1"/>
  <c r="I481" i="4"/>
  <c r="M481" i="4"/>
  <c r="O481" i="4"/>
  <c r="Q481" i="4"/>
  <c r="R481" i="4" s="1"/>
  <c r="S481" i="4"/>
  <c r="T481" i="4" s="1"/>
  <c r="U481" i="4"/>
  <c r="B482" i="4"/>
  <c r="E482" i="4"/>
  <c r="F482" i="4"/>
  <c r="G482" i="4" s="1"/>
  <c r="I482" i="4"/>
  <c r="M482" i="4"/>
  <c r="O482" i="4"/>
  <c r="Q482" i="4"/>
  <c r="R482" i="4" s="1"/>
  <c r="S482" i="4"/>
  <c r="T482" i="4" s="1"/>
  <c r="U482" i="4"/>
  <c r="B483" i="4"/>
  <c r="E483" i="4"/>
  <c r="F483" i="4"/>
  <c r="G483" i="4" s="1"/>
  <c r="I483" i="4"/>
  <c r="M483" i="4"/>
  <c r="O483" i="4"/>
  <c r="Q483" i="4"/>
  <c r="R483" i="4" s="1"/>
  <c r="S483" i="4"/>
  <c r="T483" i="4" s="1"/>
  <c r="U483" i="4"/>
  <c r="B484" i="4"/>
  <c r="E484" i="4"/>
  <c r="F484" i="4"/>
  <c r="G484" i="4" s="1"/>
  <c r="I484" i="4"/>
  <c r="M484" i="4"/>
  <c r="O484" i="4"/>
  <c r="Q484" i="4"/>
  <c r="R484" i="4" s="1"/>
  <c r="S484" i="4"/>
  <c r="T484" i="4" s="1"/>
  <c r="U484" i="4"/>
  <c r="B485" i="4"/>
  <c r="E485" i="4"/>
  <c r="F485" i="4"/>
  <c r="G485" i="4" s="1"/>
  <c r="I485" i="4"/>
  <c r="M485" i="4"/>
  <c r="O485" i="4"/>
  <c r="Q485" i="4"/>
  <c r="R485" i="4" s="1"/>
  <c r="S485" i="4"/>
  <c r="T485" i="4" s="1"/>
  <c r="U485" i="4"/>
  <c r="B486" i="4"/>
  <c r="E486" i="4"/>
  <c r="F486" i="4"/>
  <c r="G486" i="4" s="1"/>
  <c r="I486" i="4"/>
  <c r="M486" i="4"/>
  <c r="O486" i="4"/>
  <c r="Q486" i="4"/>
  <c r="R486" i="4" s="1"/>
  <c r="S486" i="4"/>
  <c r="T486" i="4" s="1"/>
  <c r="U486" i="4"/>
  <c r="B487" i="4"/>
  <c r="E487" i="4"/>
  <c r="F487" i="4"/>
  <c r="G487" i="4" s="1"/>
  <c r="I487" i="4"/>
  <c r="M487" i="4"/>
  <c r="O487" i="4"/>
  <c r="Q487" i="4"/>
  <c r="R487" i="4" s="1"/>
  <c r="S487" i="4"/>
  <c r="T487" i="4" s="1"/>
  <c r="U487" i="4"/>
  <c r="B488" i="4"/>
  <c r="E488" i="4"/>
  <c r="F488" i="4"/>
  <c r="G488" i="4" s="1"/>
  <c r="I488" i="4"/>
  <c r="M488" i="4"/>
  <c r="O488" i="4"/>
  <c r="Q488" i="4"/>
  <c r="R488" i="4" s="1"/>
  <c r="S488" i="4"/>
  <c r="T488" i="4" s="1"/>
  <c r="U488" i="4"/>
  <c r="B489" i="4"/>
  <c r="E489" i="4"/>
  <c r="F489" i="4"/>
  <c r="G489" i="4" s="1"/>
  <c r="I489" i="4"/>
  <c r="M489" i="4"/>
  <c r="O489" i="4"/>
  <c r="Q489" i="4"/>
  <c r="R489" i="4" s="1"/>
  <c r="S489" i="4"/>
  <c r="T489" i="4" s="1"/>
  <c r="U489" i="4"/>
  <c r="B490" i="4"/>
  <c r="E490" i="4"/>
  <c r="F490" i="4"/>
  <c r="G490" i="4" s="1"/>
  <c r="I490" i="4"/>
  <c r="M490" i="4"/>
  <c r="O490" i="4"/>
  <c r="Q490" i="4"/>
  <c r="R490" i="4" s="1"/>
  <c r="S490" i="4"/>
  <c r="T490" i="4" s="1"/>
  <c r="U490" i="4"/>
  <c r="B491" i="4"/>
  <c r="E491" i="4"/>
  <c r="F491" i="4"/>
  <c r="G491" i="4" s="1"/>
  <c r="I491" i="4"/>
  <c r="M491" i="4"/>
  <c r="O491" i="4"/>
  <c r="Q491" i="4"/>
  <c r="R491" i="4" s="1"/>
  <c r="S491" i="4"/>
  <c r="T491" i="4" s="1"/>
  <c r="U491" i="4"/>
  <c r="B492" i="4"/>
  <c r="E492" i="4"/>
  <c r="F492" i="4"/>
  <c r="G492" i="4" s="1"/>
  <c r="I492" i="4"/>
  <c r="M492" i="4"/>
  <c r="O492" i="4"/>
  <c r="Q492" i="4"/>
  <c r="R492" i="4" s="1"/>
  <c r="S492" i="4"/>
  <c r="T492" i="4" s="1"/>
  <c r="U492" i="4"/>
  <c r="B493" i="4"/>
  <c r="E493" i="4"/>
  <c r="F493" i="4"/>
  <c r="G493" i="4" s="1"/>
  <c r="I493" i="4"/>
  <c r="M493" i="4"/>
  <c r="O493" i="4"/>
  <c r="Q493" i="4"/>
  <c r="R493" i="4" s="1"/>
  <c r="S493" i="4"/>
  <c r="T493" i="4" s="1"/>
  <c r="U493" i="4"/>
  <c r="B494" i="4"/>
  <c r="E494" i="4"/>
  <c r="F494" i="4"/>
  <c r="G494" i="4" s="1"/>
  <c r="I494" i="4"/>
  <c r="M494" i="4"/>
  <c r="O494" i="4"/>
  <c r="Q494" i="4"/>
  <c r="R494" i="4" s="1"/>
  <c r="S494" i="4"/>
  <c r="T494" i="4" s="1"/>
  <c r="U494" i="4"/>
  <c r="B495" i="4"/>
  <c r="E495" i="4"/>
  <c r="F495" i="4"/>
  <c r="G495" i="4" s="1"/>
  <c r="I495" i="4"/>
  <c r="M495" i="4"/>
  <c r="O495" i="4"/>
  <c r="Q495" i="4"/>
  <c r="R495" i="4" s="1"/>
  <c r="S495" i="4"/>
  <c r="T495" i="4" s="1"/>
  <c r="U495" i="4"/>
  <c r="B496" i="4"/>
  <c r="E496" i="4"/>
  <c r="F496" i="4"/>
  <c r="G496" i="4" s="1"/>
  <c r="I496" i="4"/>
  <c r="M496" i="4"/>
  <c r="O496" i="4"/>
  <c r="Q496" i="4"/>
  <c r="R496" i="4" s="1"/>
  <c r="S496" i="4"/>
  <c r="T496" i="4" s="1"/>
  <c r="U496" i="4"/>
  <c r="B497" i="4"/>
  <c r="E497" i="4"/>
  <c r="F497" i="4"/>
  <c r="G497" i="4" s="1"/>
  <c r="I497" i="4"/>
  <c r="M497" i="4"/>
  <c r="O497" i="4"/>
  <c r="Q497" i="4"/>
  <c r="R497" i="4" s="1"/>
  <c r="S497" i="4"/>
  <c r="T497" i="4" s="1"/>
  <c r="U497" i="4"/>
  <c r="B498" i="4"/>
  <c r="E498" i="4"/>
  <c r="F498" i="4"/>
  <c r="G498" i="4" s="1"/>
  <c r="I498" i="4"/>
  <c r="M498" i="4"/>
  <c r="O498" i="4"/>
  <c r="Q498" i="4"/>
  <c r="R498" i="4" s="1"/>
  <c r="S498" i="4"/>
  <c r="T498" i="4" s="1"/>
  <c r="U498" i="4"/>
  <c r="B499" i="4"/>
  <c r="E499" i="4"/>
  <c r="F499" i="4"/>
  <c r="G499" i="4" s="1"/>
  <c r="I499" i="4"/>
  <c r="M499" i="4"/>
  <c r="O499" i="4"/>
  <c r="Q499" i="4"/>
  <c r="R499" i="4" s="1"/>
  <c r="S499" i="4"/>
  <c r="T499" i="4" s="1"/>
  <c r="U499" i="4"/>
  <c r="B500" i="4"/>
  <c r="E500" i="4"/>
  <c r="F500" i="4"/>
  <c r="G500" i="4" s="1"/>
  <c r="I500" i="4"/>
  <c r="M500" i="4"/>
  <c r="O500" i="4"/>
  <c r="Q500" i="4"/>
  <c r="R500" i="4" s="1"/>
  <c r="S500" i="4"/>
  <c r="T500" i="4" s="1"/>
  <c r="U500" i="4"/>
  <c r="B501" i="4"/>
  <c r="E501" i="4"/>
  <c r="F501" i="4"/>
  <c r="G501" i="4" s="1"/>
  <c r="I501" i="4"/>
  <c r="M501" i="4"/>
  <c r="O501" i="4"/>
  <c r="Q501" i="4"/>
  <c r="R501" i="4" s="1"/>
  <c r="S501" i="4"/>
  <c r="T501" i="4" s="1"/>
  <c r="U501" i="4"/>
  <c r="B502" i="4"/>
  <c r="E502" i="4"/>
  <c r="F502" i="4"/>
  <c r="G502" i="4" s="1"/>
  <c r="I502" i="4"/>
  <c r="M502" i="4"/>
  <c r="O502" i="4"/>
  <c r="Q502" i="4"/>
  <c r="R502" i="4" s="1"/>
  <c r="S502" i="4"/>
  <c r="T502" i="4" s="1"/>
  <c r="U502" i="4"/>
  <c r="B503" i="4"/>
  <c r="E503" i="4"/>
  <c r="F503" i="4"/>
  <c r="G503" i="4" s="1"/>
  <c r="I503" i="4"/>
  <c r="M503" i="4"/>
  <c r="O503" i="4"/>
  <c r="Q503" i="4"/>
  <c r="R503" i="4" s="1"/>
  <c r="S503" i="4"/>
  <c r="T503" i="4" s="1"/>
  <c r="U503" i="4"/>
  <c r="B504" i="4"/>
  <c r="E504" i="4"/>
  <c r="F504" i="4"/>
  <c r="G504" i="4" s="1"/>
  <c r="I504" i="4"/>
  <c r="M504" i="4"/>
  <c r="O504" i="4"/>
  <c r="Q504" i="4"/>
  <c r="R504" i="4" s="1"/>
  <c r="S504" i="4"/>
  <c r="T504" i="4" s="1"/>
  <c r="U504" i="4"/>
  <c r="B505" i="4"/>
  <c r="E505" i="4"/>
  <c r="F505" i="4"/>
  <c r="G505" i="4" s="1"/>
  <c r="I505" i="4"/>
  <c r="M505" i="4"/>
  <c r="O505" i="4"/>
  <c r="Q505" i="4"/>
  <c r="R505" i="4" s="1"/>
  <c r="S505" i="4"/>
  <c r="T505" i="4" s="1"/>
  <c r="U505" i="4"/>
  <c r="B5006" i="4"/>
  <c r="E5006" i="4"/>
  <c r="F5006" i="4"/>
  <c r="G5006" i="4" s="1"/>
  <c r="I5006" i="4"/>
  <c r="M5006" i="4"/>
  <c r="O5006" i="4"/>
  <c r="Q5006" i="4"/>
  <c r="R5006" i="4" s="1"/>
  <c r="S5006" i="4"/>
  <c r="T5006" i="4" s="1"/>
  <c r="U5006" i="4"/>
  <c r="B5007" i="4"/>
  <c r="E5007" i="4"/>
  <c r="F5007" i="4"/>
  <c r="G5007" i="4" s="1"/>
  <c r="I5007" i="4"/>
  <c r="M5007" i="4"/>
  <c r="O5007" i="4"/>
  <c r="Q5007" i="4"/>
  <c r="R5007" i="4" s="1"/>
  <c r="S5007" i="4"/>
  <c r="T5007" i="4" s="1"/>
  <c r="U5007" i="4"/>
  <c r="T8" i="4" l="1"/>
  <c r="R8" i="4"/>
  <c r="G8" i="4"/>
  <c r="H11" i="4"/>
  <c r="H499" i="4"/>
  <c r="H495" i="4"/>
  <c r="H491" i="4"/>
  <c r="H487" i="4"/>
  <c r="H483" i="4"/>
  <c r="H479" i="4"/>
  <c r="H475" i="4"/>
  <c r="H471" i="4"/>
  <c r="H467" i="4"/>
  <c r="H463" i="4"/>
  <c r="H459" i="4"/>
  <c r="H455" i="4"/>
  <c r="H451" i="4"/>
  <c r="H447" i="4"/>
  <c r="H443" i="4"/>
  <c r="H439" i="4"/>
  <c r="H435" i="4"/>
  <c r="H431" i="4"/>
  <c r="H427" i="4"/>
  <c r="H423" i="4"/>
  <c r="H419" i="4"/>
  <c r="H415" i="4"/>
  <c r="H411" i="4"/>
  <c r="H407" i="4"/>
  <c r="H403" i="4"/>
  <c r="H399" i="4"/>
  <c r="H395" i="4"/>
  <c r="H391" i="4"/>
  <c r="H387" i="4"/>
  <c r="H383" i="4"/>
  <c r="H379" i="4"/>
  <c r="H375" i="4"/>
  <c r="H371" i="4"/>
  <c r="H367" i="4"/>
  <c r="H363" i="4"/>
  <c r="H359" i="4"/>
  <c r="H355" i="4"/>
  <c r="H351" i="4"/>
  <c r="H347" i="4"/>
  <c r="H343" i="4"/>
  <c r="H339" i="4"/>
  <c r="H335" i="4"/>
  <c r="H331" i="4"/>
  <c r="H327" i="4"/>
  <c r="H323" i="4"/>
  <c r="H319" i="4"/>
  <c r="H315" i="4"/>
  <c r="H311" i="4"/>
  <c r="H307" i="4"/>
  <c r="H303" i="4"/>
  <c r="H299" i="4"/>
  <c r="H295" i="4"/>
  <c r="H291" i="4"/>
  <c r="H287" i="4"/>
  <c r="H283" i="4"/>
  <c r="H279" i="4"/>
  <c r="H275" i="4"/>
  <c r="H271" i="4"/>
  <c r="H223" i="4"/>
  <c r="H219" i="4"/>
  <c r="H215" i="4"/>
  <c r="H211" i="4"/>
  <c r="H207" i="4"/>
  <c r="H203" i="4"/>
  <c r="H23" i="4"/>
  <c r="H5007" i="4"/>
  <c r="H503" i="4"/>
  <c r="H267" i="4"/>
  <c r="H263" i="4"/>
  <c r="H259" i="4"/>
  <c r="H255" i="4"/>
  <c r="H251" i="4"/>
  <c r="H247" i="4"/>
  <c r="H243" i="4"/>
  <c r="H239" i="4"/>
  <c r="H235" i="4"/>
  <c r="H231" i="4"/>
  <c r="H227" i="4"/>
  <c r="H187" i="4"/>
  <c r="H183" i="4"/>
  <c r="H63" i="4"/>
  <c r="H199" i="4"/>
  <c r="H195" i="4"/>
  <c r="H191" i="4"/>
  <c r="H59" i="4"/>
  <c r="H55" i="4"/>
  <c r="H179" i="4"/>
  <c r="H43" i="4"/>
  <c r="H39" i="4"/>
  <c r="H71" i="4"/>
  <c r="H35" i="4"/>
  <c r="H31" i="4"/>
  <c r="H27" i="4"/>
  <c r="H175" i="4"/>
  <c r="H19" i="4"/>
  <c r="H15" i="4"/>
  <c r="H171" i="4"/>
  <c r="H167" i="4"/>
  <c r="H163" i="4"/>
  <c r="H159" i="4"/>
  <c r="H155" i="4"/>
  <c r="H151" i="4"/>
  <c r="H147" i="4"/>
  <c r="H143" i="4"/>
  <c r="H139" i="4"/>
  <c r="H135" i="4"/>
  <c r="H131" i="4"/>
  <c r="H51" i="4"/>
  <c r="H127" i="4"/>
  <c r="H123" i="4"/>
  <c r="H119" i="4"/>
  <c r="H115" i="4"/>
  <c r="H111" i="4"/>
  <c r="H107" i="4"/>
  <c r="H103" i="4"/>
  <c r="H99" i="4"/>
  <c r="H95" i="4"/>
  <c r="H91" i="4"/>
  <c r="H79" i="4"/>
  <c r="H75" i="4"/>
  <c r="H87" i="4"/>
  <c r="H67" i="4"/>
  <c r="H47" i="4"/>
  <c r="H114" i="4"/>
  <c r="H83" i="4"/>
  <c r="H110" i="4"/>
  <c r="H102" i="4"/>
  <c r="H86" i="4"/>
  <c r="H82" i="4"/>
  <c r="H74" i="4"/>
  <c r="H70" i="4"/>
  <c r="H66" i="4"/>
  <c r="H58" i="4"/>
  <c r="H50" i="4"/>
  <c r="H42" i="4"/>
  <c r="H30" i="4"/>
  <c r="H26" i="4"/>
  <c r="H18" i="4"/>
  <c r="H14" i="4"/>
  <c r="H178" i="4"/>
  <c r="H174" i="4"/>
  <c r="H170" i="4"/>
  <c r="H166" i="4"/>
  <c r="H162" i="4"/>
  <c r="H158" i="4"/>
  <c r="H154" i="4"/>
  <c r="H150" i="4"/>
  <c r="H146" i="4"/>
  <c r="H142" i="4"/>
  <c r="H138" i="4"/>
  <c r="H134" i="4"/>
  <c r="H130" i="4"/>
  <c r="H126" i="4"/>
  <c r="H122" i="4"/>
  <c r="H118" i="4"/>
  <c r="H106" i="4"/>
  <c r="H98" i="4"/>
  <c r="H94" i="4"/>
  <c r="H90" i="4"/>
  <c r="H78" i="4"/>
  <c r="H62" i="4"/>
  <c r="H54" i="4"/>
  <c r="H46" i="4"/>
  <c r="H38" i="4"/>
  <c r="H34" i="4"/>
  <c r="H22" i="4"/>
  <c r="H10" i="4"/>
  <c r="H9" i="4"/>
  <c r="H5006" i="4"/>
  <c r="H502" i="4"/>
  <c r="H498" i="4"/>
  <c r="H494" i="4"/>
  <c r="H490" i="4"/>
  <c r="H486" i="4"/>
  <c r="H482" i="4"/>
  <c r="H478" i="4"/>
  <c r="H474" i="4"/>
  <c r="H470" i="4"/>
  <c r="H466" i="4"/>
  <c r="H462" i="4"/>
  <c r="H458" i="4"/>
  <c r="H454" i="4"/>
  <c r="H450" i="4"/>
  <c r="H446" i="4"/>
  <c r="H442" i="4"/>
  <c r="H438" i="4"/>
  <c r="H434" i="4"/>
  <c r="H430" i="4"/>
  <c r="H426" i="4"/>
  <c r="H422" i="4"/>
  <c r="H418" i="4"/>
  <c r="H414" i="4"/>
  <c r="H410" i="4"/>
  <c r="H406" i="4"/>
  <c r="H402" i="4"/>
  <c r="H398" i="4"/>
  <c r="H394" i="4"/>
  <c r="H390" i="4"/>
  <c r="H386" i="4"/>
  <c r="H382" i="4"/>
  <c r="H378" i="4"/>
  <c r="H374" i="4"/>
  <c r="H370" i="4"/>
  <c r="H366" i="4"/>
  <c r="H362" i="4"/>
  <c r="H358" i="4"/>
  <c r="H354" i="4"/>
  <c r="H350" i="4"/>
  <c r="H346" i="4"/>
  <c r="H342" i="4"/>
  <c r="H338" i="4"/>
  <c r="H334" i="4"/>
  <c r="H330" i="4"/>
  <c r="H326" i="4"/>
  <c r="H322" i="4"/>
  <c r="H318" i="4"/>
  <c r="H314" i="4"/>
  <c r="H310" i="4"/>
  <c r="H306" i="4"/>
  <c r="H302" i="4"/>
  <c r="H298" i="4"/>
  <c r="H294" i="4"/>
  <c r="H290" i="4"/>
  <c r="H286" i="4"/>
  <c r="H282" i="4"/>
  <c r="H278" i="4"/>
  <c r="H274" i="4"/>
  <c r="H270" i="4"/>
  <c r="H266" i="4"/>
  <c r="H262" i="4"/>
  <c r="H258" i="4"/>
  <c r="H254" i="4"/>
  <c r="H250" i="4"/>
  <c r="H246" i="4"/>
  <c r="H242" i="4"/>
  <c r="H238" i="4"/>
  <c r="H234" i="4"/>
  <c r="H230" i="4"/>
  <c r="H226" i="4"/>
  <c r="H222" i="4"/>
  <c r="H218" i="4"/>
  <c r="H214" i="4"/>
  <c r="H210" i="4"/>
  <c r="H206" i="4"/>
  <c r="H202" i="4"/>
  <c r="H198" i="4"/>
  <c r="H194" i="4"/>
  <c r="H190" i="4"/>
  <c r="H186" i="4"/>
  <c r="H182" i="4"/>
  <c r="H501" i="4"/>
  <c r="H497" i="4"/>
  <c r="H493" i="4"/>
  <c r="H477" i="4"/>
  <c r="H473" i="4"/>
  <c r="H465" i="4"/>
  <c r="H457" i="4"/>
  <c r="H453" i="4"/>
  <c r="H441" i="4"/>
  <c r="H433" i="4"/>
  <c r="H421" i="4"/>
  <c r="H417" i="4"/>
  <c r="H413" i="4"/>
  <c r="H409" i="4"/>
  <c r="H401" i="4"/>
  <c r="H397" i="4"/>
  <c r="H389" i="4"/>
  <c r="H385" i="4"/>
  <c r="H377" i="4"/>
  <c r="H373" i="4"/>
  <c r="H505" i="4"/>
  <c r="H489" i="4"/>
  <c r="H485" i="4"/>
  <c r="H481" i="4"/>
  <c r="H469" i="4"/>
  <c r="H461" i="4"/>
  <c r="H449" i="4"/>
  <c r="H445" i="4"/>
  <c r="H437" i="4"/>
  <c r="H429" i="4"/>
  <c r="H425" i="4"/>
  <c r="H405" i="4"/>
  <c r="H393" i="4"/>
  <c r="H381" i="4"/>
  <c r="H25" i="4"/>
  <c r="H17" i="4"/>
  <c r="H13" i="4"/>
  <c r="H361" i="4"/>
  <c r="H353" i="4"/>
  <c r="H341" i="4"/>
  <c r="H337" i="4"/>
  <c r="H333" i="4"/>
  <c r="H321" i="4"/>
  <c r="H309" i="4"/>
  <c r="H289" i="4"/>
  <c r="H281" i="4"/>
  <c r="H277" i="4"/>
  <c r="H273" i="4"/>
  <c r="H269" i="4"/>
  <c r="H257" i="4"/>
  <c r="H241" i="4"/>
  <c r="H237" i="4"/>
  <c r="H233" i="4"/>
  <c r="H225" i="4"/>
  <c r="H217" i="4"/>
  <c r="H213" i="4"/>
  <c r="H197" i="4"/>
  <c r="H193" i="4"/>
  <c r="H185" i="4"/>
  <c r="H177" i="4"/>
  <c r="H169" i="4"/>
  <c r="H161" i="4"/>
  <c r="H157" i="4"/>
  <c r="H149" i="4"/>
  <c r="H145" i="4"/>
  <c r="H125" i="4"/>
  <c r="H109" i="4"/>
  <c r="H105" i="4"/>
  <c r="H97" i="4"/>
  <c r="H93" i="4"/>
  <c r="H85" i="4"/>
  <c r="H77" i="4"/>
  <c r="H73" i="4"/>
  <c r="H69" i="4"/>
  <c r="H57" i="4"/>
  <c r="H49" i="4"/>
  <c r="H45" i="4"/>
  <c r="H33" i="4"/>
  <c r="H369" i="4"/>
  <c r="H365" i="4"/>
  <c r="H357" i="4"/>
  <c r="H349" i="4"/>
  <c r="H345" i="4"/>
  <c r="H329" i="4"/>
  <c r="H325" i="4"/>
  <c r="H317" i="4"/>
  <c r="H313" i="4"/>
  <c r="H305" i="4"/>
  <c r="H301" i="4"/>
  <c r="H297" i="4"/>
  <c r="H293" i="4"/>
  <c r="H285" i="4"/>
  <c r="H265" i="4"/>
  <c r="H261" i="4"/>
  <c r="H253" i="4"/>
  <c r="H249" i="4"/>
  <c r="H245" i="4"/>
  <c r="H229" i="4"/>
  <c r="H221" i="4"/>
  <c r="H209" i="4"/>
  <c r="H205" i="4"/>
  <c r="H201" i="4"/>
  <c r="H189" i="4"/>
  <c r="H181" i="4"/>
  <c r="H173" i="4"/>
  <c r="H165" i="4"/>
  <c r="H153" i="4"/>
  <c r="H141" i="4"/>
  <c r="H137" i="4"/>
  <c r="H133" i="4"/>
  <c r="H129" i="4"/>
  <c r="H121" i="4"/>
  <c r="H117" i="4"/>
  <c r="H113" i="4"/>
  <c r="H101" i="4"/>
  <c r="H89" i="4"/>
  <c r="H81" i="4"/>
  <c r="H65" i="4"/>
  <c r="H61" i="4"/>
  <c r="H53" i="4"/>
  <c r="H41" i="4"/>
  <c r="H37" i="4"/>
  <c r="H29" i="4"/>
  <c r="H21" i="4"/>
  <c r="H504" i="4"/>
  <c r="H500" i="4"/>
  <c r="H496" i="4"/>
  <c r="H492" i="4"/>
  <c r="H488" i="4"/>
  <c r="H484" i="4"/>
  <c r="H480" i="4"/>
  <c r="H476" i="4"/>
  <c r="H472" i="4"/>
  <c r="H468" i="4"/>
  <c r="H464" i="4"/>
  <c r="H460" i="4"/>
  <c r="H456" i="4"/>
  <c r="H452" i="4"/>
  <c r="H448" i="4"/>
  <c r="H444" i="4"/>
  <c r="H440" i="4"/>
  <c r="H436" i="4"/>
  <c r="H432" i="4"/>
  <c r="H428" i="4"/>
  <c r="H424" i="4"/>
  <c r="H420" i="4"/>
  <c r="H416" i="4"/>
  <c r="H412" i="4"/>
  <c r="H408" i="4"/>
  <c r="H404" i="4"/>
  <c r="H400" i="4"/>
  <c r="H396" i="4"/>
  <c r="H392" i="4"/>
  <c r="H388" i="4"/>
  <c r="H384" i="4"/>
  <c r="H380" i="4"/>
  <c r="H376" i="4"/>
  <c r="H372" i="4"/>
  <c r="H368" i="4"/>
  <c r="H364" i="4"/>
  <c r="H360" i="4"/>
  <c r="H356" i="4"/>
  <c r="H352" i="4"/>
  <c r="H348" i="4"/>
  <c r="H344" i="4"/>
  <c r="H340" i="4"/>
  <c r="H336" i="4"/>
  <c r="H332" i="4"/>
  <c r="H328" i="4"/>
  <c r="H324" i="4"/>
  <c r="H320" i="4"/>
  <c r="H316" i="4"/>
  <c r="H312" i="4"/>
  <c r="H308" i="4"/>
  <c r="H304" i="4"/>
  <c r="H300" i="4"/>
  <c r="H296" i="4"/>
  <c r="H292" i="4"/>
  <c r="H288" i="4"/>
  <c r="H284" i="4"/>
  <c r="H280" i="4"/>
  <c r="H276" i="4"/>
  <c r="H272" i="4"/>
  <c r="H268" i="4"/>
  <c r="H264" i="4"/>
  <c r="H260" i="4"/>
  <c r="H256" i="4"/>
  <c r="H252" i="4"/>
  <c r="H248" i="4"/>
  <c r="H244" i="4"/>
  <c r="H240" i="4"/>
  <c r="H236" i="4"/>
  <c r="H232" i="4"/>
  <c r="H228" i="4"/>
  <c r="H224" i="4"/>
  <c r="H220" i="4"/>
  <c r="H216" i="4"/>
  <c r="H212" i="4"/>
  <c r="H208" i="4"/>
  <c r="H204" i="4"/>
  <c r="H200" i="4"/>
  <c r="H196" i="4"/>
  <c r="H192" i="4"/>
  <c r="H188" i="4"/>
  <c r="H184" i="4"/>
  <c r="H180" i="4"/>
  <c r="H176" i="4"/>
  <c r="H172" i="4"/>
  <c r="H168" i="4"/>
  <c r="H164" i="4"/>
  <c r="H160" i="4"/>
  <c r="H156" i="4"/>
  <c r="H152" i="4"/>
  <c r="H148" i="4"/>
  <c r="H144" i="4"/>
  <c r="H140" i="4"/>
  <c r="H136" i="4"/>
  <c r="H132" i="4"/>
  <c r="H128" i="4"/>
  <c r="H124" i="4"/>
  <c r="H120" i="4"/>
  <c r="H116" i="4"/>
  <c r="H112" i="4"/>
  <c r="H108" i="4"/>
  <c r="H104" i="4"/>
  <c r="H100" i="4"/>
  <c r="H96" i="4"/>
  <c r="H92" i="4"/>
  <c r="H88" i="4"/>
  <c r="H84" i="4"/>
  <c r="H80" i="4"/>
  <c r="H76" i="4"/>
  <c r="H72" i="4"/>
  <c r="H68" i="4"/>
  <c r="H64" i="4"/>
  <c r="H60" i="4"/>
  <c r="H56" i="4"/>
  <c r="H52" i="4"/>
  <c r="H48" i="4"/>
  <c r="H44" i="4"/>
  <c r="H40" i="4"/>
  <c r="H36" i="4"/>
  <c r="H32" i="4"/>
  <c r="H28" i="4"/>
  <c r="H24" i="4"/>
  <c r="H20" i="4"/>
  <c r="H16" i="4"/>
  <c r="H12" i="4"/>
  <c r="E8" i="4"/>
  <c r="F29" i="2"/>
  <c r="R5015" i="4" l="1"/>
  <c r="R5014" i="4"/>
  <c r="E5015" i="4"/>
  <c r="E5014" i="4"/>
  <c r="G5015" i="4"/>
  <c r="G5014" i="4"/>
  <c r="T5014" i="4"/>
  <c r="T5015" i="4"/>
  <c r="N1984" i="4"/>
  <c r="N1977" i="4"/>
  <c r="N1962" i="4"/>
  <c r="N1942" i="4"/>
  <c r="N1940" i="4"/>
  <c r="N1878" i="4"/>
  <c r="N1854" i="4"/>
  <c r="N1820" i="4"/>
  <c r="N1801" i="4"/>
  <c r="N1672" i="4"/>
  <c r="N1639" i="4"/>
  <c r="N1611" i="4"/>
  <c r="N1607" i="4"/>
  <c r="N1553" i="4"/>
  <c r="N1994" i="4"/>
  <c r="N1923" i="4"/>
  <c r="N1886" i="4"/>
  <c r="N1730" i="4"/>
  <c r="N1728" i="4"/>
  <c r="N1660" i="4"/>
  <c r="N1630" i="4"/>
  <c r="N1894" i="4"/>
  <c r="N1829" i="4"/>
  <c r="N1793" i="4"/>
  <c r="N1714" i="4"/>
  <c r="N1952" i="4"/>
  <c r="N1901" i="4"/>
  <c r="N1870" i="4"/>
  <c r="N1786" i="4"/>
  <c r="N1686" i="4"/>
  <c r="N1502" i="4"/>
  <c r="N1398" i="4"/>
  <c r="N1279" i="4"/>
  <c r="N1109" i="4"/>
  <c r="N1107" i="4"/>
  <c r="N3081" i="4"/>
  <c r="N3024" i="4"/>
  <c r="N3022" i="4"/>
  <c r="N2923" i="4"/>
  <c r="N2856" i="4"/>
  <c r="N2797" i="4"/>
  <c r="N2750" i="4"/>
  <c r="N2742" i="4"/>
  <c r="N2734" i="4"/>
  <c r="N2726" i="4"/>
  <c r="N2248" i="4"/>
  <c r="N2240" i="4"/>
  <c r="N2232" i="4"/>
  <c r="N2224" i="4"/>
  <c r="N2216" i="4"/>
  <c r="N2208" i="4"/>
  <c r="N2193" i="4"/>
  <c r="N2187" i="4"/>
  <c r="N2181" i="4"/>
  <c r="N2175" i="4"/>
  <c r="N2164" i="4"/>
  <c r="N2159" i="4"/>
  <c r="N2155" i="4"/>
  <c r="N2151" i="4"/>
  <c r="N2142" i="4"/>
  <c r="N2138" i="4"/>
  <c r="N1517" i="4"/>
  <c r="N1515" i="4"/>
  <c r="N1513" i="4"/>
  <c r="N1511" i="4"/>
  <c r="N1477" i="4"/>
  <c r="N1475" i="4"/>
  <c r="N1462" i="4"/>
  <c r="N1407" i="4"/>
  <c r="N1332" i="4"/>
  <c r="N1213" i="4"/>
  <c r="N1074" i="4"/>
  <c r="N3008" i="4"/>
  <c r="N3004" i="4"/>
  <c r="N2992" i="4"/>
  <c r="N2988" i="4"/>
  <c r="N2751" i="4"/>
  <c r="N2727" i="4"/>
  <c r="N2251" i="4"/>
  <c r="N2243" i="4"/>
  <c r="N2227" i="4"/>
  <c r="N2219" i="4"/>
  <c r="N2211" i="4"/>
  <c r="N2204" i="4"/>
  <c r="N2198" i="4"/>
  <c r="N2180" i="4"/>
  <c r="N2174" i="4"/>
  <c r="N2167" i="4"/>
  <c r="N2150" i="4"/>
  <c r="N2000" i="4"/>
  <c r="N1916" i="4"/>
  <c r="N1891" i="4"/>
  <c r="N1301" i="4"/>
  <c r="N1299" i="4"/>
  <c r="N1202" i="4"/>
  <c r="N1125" i="4"/>
  <c r="N1093" i="4"/>
  <c r="N1091" i="4"/>
  <c r="N2881" i="4"/>
  <c r="N2740" i="4"/>
  <c r="N2732" i="4"/>
  <c r="N2205" i="4"/>
  <c r="N2182" i="4"/>
  <c r="N2176" i="4"/>
  <c r="N2143" i="4"/>
  <c r="N1959" i="4"/>
  <c r="N1949" i="4"/>
  <c r="N1883" i="4"/>
  <c r="N1861" i="4"/>
  <c r="N1859" i="4"/>
  <c r="N1845" i="4"/>
  <c r="N1448" i="4"/>
  <c r="N1254" i="4"/>
  <c r="N1252" i="4"/>
  <c r="N1224" i="4"/>
  <c r="N1201" i="4"/>
  <c r="N3091" i="4"/>
  <c r="N2972" i="4"/>
  <c r="N2958" i="4"/>
  <c r="N2879" i="4"/>
  <c r="N2877" i="4"/>
  <c r="N2875" i="4"/>
  <c r="N2749" i="4"/>
  <c r="N2245" i="4"/>
  <c r="N2229" i="4"/>
  <c r="N2221" i="4"/>
  <c r="N2213" i="4"/>
  <c r="N1837" i="4"/>
  <c r="N1657" i="4"/>
  <c r="N1655" i="4"/>
  <c r="N1572" i="4"/>
  <c r="N1406" i="4"/>
  <c r="N1372" i="4"/>
  <c r="N1367" i="4"/>
  <c r="N1285" i="4"/>
  <c r="N1265" i="4"/>
  <c r="N1236" i="4"/>
  <c r="N3088" i="4"/>
  <c r="N3086" i="4"/>
  <c r="N3055" i="4"/>
  <c r="N2970" i="4"/>
  <c r="N2968" i="4"/>
  <c r="N2897" i="4"/>
  <c r="N2893" i="4"/>
  <c r="N2853" i="4"/>
  <c r="N2850" i="4"/>
  <c r="N2848" i="4"/>
  <c r="N2846" i="4"/>
  <c r="N2844" i="4"/>
  <c r="N2842" i="4"/>
  <c r="N2840" i="4"/>
  <c r="N2822" i="4"/>
  <c r="N2820" i="4"/>
  <c r="N2714" i="4"/>
  <c r="N2696" i="4"/>
  <c r="N2137" i="4"/>
  <c r="N2131" i="4"/>
  <c r="N2125" i="4"/>
  <c r="N2108" i="4"/>
  <c r="N2103" i="4"/>
  <c r="N2001" i="4"/>
  <c r="N1986" i="4"/>
  <c r="N1983" i="4"/>
  <c r="N1848" i="4"/>
  <c r="N1754" i="4"/>
  <c r="N1738" i="4"/>
  <c r="N1650" i="4"/>
  <c r="N1610" i="4"/>
  <c r="N1885" i="4"/>
  <c r="N1841" i="4"/>
  <c r="N1839" i="4"/>
  <c r="N1809" i="4"/>
  <c r="N1807" i="4"/>
  <c r="N1762" i="4"/>
  <c r="N1659" i="4"/>
  <c r="N1573" i="4"/>
  <c r="N1970" i="4"/>
  <c r="N1930" i="4"/>
  <c r="N1777" i="4"/>
  <c r="N1696" i="4"/>
  <c r="N1683" i="4"/>
  <c r="N1620" i="4"/>
  <c r="N1598" i="4"/>
  <c r="N1541" i="4"/>
  <c r="N1917" i="4"/>
  <c r="N1908" i="4"/>
  <c r="N1769" i="4"/>
  <c r="N1705" i="4"/>
  <c r="N1685" i="4"/>
  <c r="N1585" i="4"/>
  <c r="N1439" i="4"/>
  <c r="N1397" i="4"/>
  <c r="N1267" i="4"/>
  <c r="N1211" i="4"/>
  <c r="N1142" i="4"/>
  <c r="N3080" i="4"/>
  <c r="N3061" i="4"/>
  <c r="N3059" i="4"/>
  <c r="N3026" i="4"/>
  <c r="N3007" i="4"/>
  <c r="N3003" i="4"/>
  <c r="N2855" i="4"/>
  <c r="N2800" i="4"/>
  <c r="N2796" i="4"/>
  <c r="N2748" i="4"/>
  <c r="N2246" i="4"/>
  <c r="N2238" i="4"/>
  <c r="N2206" i="4"/>
  <c r="N2200" i="4"/>
  <c r="N2173" i="4"/>
  <c r="N2158" i="4"/>
  <c r="N2154" i="4"/>
  <c r="N2149" i="4"/>
  <c r="N2145" i="4"/>
  <c r="N2141" i="4"/>
  <c r="N1993" i="4"/>
  <c r="N1991" i="4"/>
  <c r="N1975" i="4"/>
  <c r="N1899" i="4"/>
  <c r="N1875" i="4"/>
  <c r="N1867" i="4"/>
  <c r="N1853" i="4"/>
  <c r="N1461" i="4"/>
  <c r="N1447" i="4"/>
  <c r="N1415" i="4"/>
  <c r="N1345" i="4"/>
  <c r="N1343" i="4"/>
  <c r="N1331" i="4"/>
  <c r="N1318" i="4"/>
  <c r="N1287" i="4"/>
  <c r="N1270" i="4"/>
  <c r="N1210" i="4"/>
  <c r="N1055" i="4"/>
  <c r="N1011" i="4"/>
  <c r="N3041" i="4"/>
  <c r="N3039" i="4"/>
  <c r="N3037" i="4"/>
  <c r="N3035" i="4"/>
  <c r="N2991" i="4"/>
  <c r="N2987" i="4"/>
  <c r="N2973" i="4"/>
  <c r="N2826" i="4"/>
  <c r="N2824" i="4"/>
  <c r="N2799" i="4"/>
  <c r="N2741" i="4"/>
  <c r="N2733" i="4"/>
  <c r="N2725" i="4"/>
  <c r="N2233" i="4"/>
  <c r="N2197" i="4"/>
  <c r="N2192" i="4"/>
  <c r="N2185" i="4"/>
  <c r="N1938" i="4"/>
  <c r="N1922" i="4"/>
  <c r="N1451" i="4"/>
  <c r="N1427" i="4"/>
  <c r="N1381" i="4"/>
  <c r="N1238" i="4"/>
  <c r="N1185" i="4"/>
  <c r="N1158" i="4"/>
  <c r="N1042" i="4"/>
  <c r="N2250" i="4"/>
  <c r="N2191" i="4"/>
  <c r="N2186" i="4"/>
  <c r="N2146" i="4"/>
  <c r="N1948" i="4"/>
  <c r="N1528" i="4"/>
  <c r="N1469" i="4"/>
  <c r="N1452" i="4"/>
  <c r="N1359" i="4"/>
  <c r="N1200" i="4"/>
  <c r="N1058" i="4"/>
  <c r="N1028" i="4"/>
  <c r="N3093" i="4"/>
  <c r="N3025" i="4"/>
  <c r="N2990" i="4"/>
  <c r="N2960" i="4"/>
  <c r="N2948" i="4"/>
  <c r="N2857" i="4"/>
  <c r="N2755" i="4"/>
  <c r="N2235" i="4"/>
  <c r="N1816" i="4"/>
  <c r="N1792" i="4"/>
  <c r="N1703" i="4"/>
  <c r="N1618" i="4"/>
  <c r="N1571" i="4"/>
  <c r="N1446" i="4"/>
  <c r="N1444" i="4"/>
  <c r="N1405" i="4"/>
  <c r="N1208" i="4"/>
  <c r="N1197" i="4"/>
  <c r="N1195" i="4"/>
  <c r="N1193" i="4"/>
  <c r="N1191" i="4"/>
  <c r="N1123" i="4"/>
  <c r="N1105" i="4"/>
  <c r="N1103" i="4"/>
  <c r="N1009" i="4"/>
  <c r="N1007" i="4"/>
  <c r="N3090" i="4"/>
  <c r="N3051" i="4"/>
  <c r="N2984" i="4"/>
  <c r="N2896" i="4"/>
  <c r="N2873" i="4"/>
  <c r="N2869" i="4"/>
  <c r="N2852" i="4"/>
  <c r="N2719" i="4"/>
  <c r="N2701" i="4"/>
  <c r="N2689" i="4"/>
  <c r="N2683" i="4"/>
  <c r="N2671" i="4"/>
  <c r="N2665" i="4"/>
  <c r="N2118" i="4"/>
  <c r="N2101" i="4"/>
  <c r="N1961" i="4"/>
  <c r="N1941" i="4"/>
  <c r="N1939" i="4"/>
  <c r="N1877" i="4"/>
  <c r="N1819" i="4"/>
  <c r="N1671" i="4"/>
  <c r="N1649" i="4"/>
  <c r="N1640" i="4"/>
  <c r="N1613" i="4"/>
  <c r="N1609" i="4"/>
  <c r="N1554" i="4"/>
  <c r="N1539" i="4"/>
  <c r="N1924" i="4"/>
  <c r="N1761" i="4"/>
  <c r="N1729" i="4"/>
  <c r="N1727" i="4"/>
  <c r="N1658" i="4"/>
  <c r="N1893" i="4"/>
  <c r="N1830" i="4"/>
  <c r="N1794" i="4"/>
  <c r="N1540" i="4"/>
  <c r="N1951" i="4"/>
  <c r="N1869" i="4"/>
  <c r="N1864" i="4"/>
  <c r="N1785" i="4"/>
  <c r="N1746" i="4"/>
  <c r="N1722" i="4"/>
  <c r="N1684" i="4"/>
  <c r="N1501" i="4"/>
  <c r="N1396" i="4"/>
  <c r="N1360" i="4"/>
  <c r="N1280" i="4"/>
  <c r="N1269" i="4"/>
  <c r="N1110" i="4"/>
  <c r="N1108" i="4"/>
  <c r="N3079" i="4"/>
  <c r="N3023" i="4"/>
  <c r="N3021" i="4"/>
  <c r="N3010" i="4"/>
  <c r="N3006" i="4"/>
  <c r="N2900" i="4"/>
  <c r="N2858" i="4"/>
  <c r="N2795" i="4"/>
  <c r="N2754" i="4"/>
  <c r="N2746" i="4"/>
  <c r="N2738" i="4"/>
  <c r="N2730" i="4"/>
  <c r="N2252" i="4"/>
  <c r="N2244" i="4"/>
  <c r="N2236" i="4"/>
  <c r="N2228" i="4"/>
  <c r="N2220" i="4"/>
  <c r="N2212" i="4"/>
  <c r="N2199" i="4"/>
  <c r="N2195" i="4"/>
  <c r="N2184" i="4"/>
  <c r="N2178" i="4"/>
  <c r="N2157" i="4"/>
  <c r="N2153" i="4"/>
  <c r="N2144" i="4"/>
  <c r="N2140" i="4"/>
  <c r="N1518" i="4"/>
  <c r="N1516" i="4"/>
  <c r="N1514" i="4"/>
  <c r="N1512" i="4"/>
  <c r="N1478" i="4"/>
  <c r="N1476" i="4"/>
  <c r="N1408" i="4"/>
  <c r="N1334" i="4"/>
  <c r="N1317" i="4"/>
  <c r="N1212" i="4"/>
  <c r="N1186" i="4"/>
  <c r="N1170" i="4"/>
  <c r="N1073" i="4"/>
  <c r="N1057" i="4"/>
  <c r="N1013" i="4"/>
  <c r="N2802" i="4"/>
  <c r="N2747" i="4"/>
  <c r="N2739" i="4"/>
  <c r="N2731" i="4"/>
  <c r="N2247" i="4"/>
  <c r="N2231" i="4"/>
  <c r="N2223" i="4"/>
  <c r="N2215" i="4"/>
  <c r="N2201" i="4"/>
  <c r="N2196" i="4"/>
  <c r="N2190" i="4"/>
  <c r="N2183" i="4"/>
  <c r="N2177" i="4"/>
  <c r="N2171" i="4"/>
  <c r="N2163" i="4"/>
  <c r="N1999" i="4"/>
  <c r="N1915" i="4"/>
  <c r="N1892" i="4"/>
  <c r="N1374" i="4"/>
  <c r="N1302" i="4"/>
  <c r="N1300" i="4"/>
  <c r="N1184" i="4"/>
  <c r="N1126" i="4"/>
  <c r="N1094" i="4"/>
  <c r="N1092" i="4"/>
  <c r="N2202" i="4"/>
  <c r="N2179" i="4"/>
  <c r="N2168" i="4"/>
  <c r="N2162" i="4"/>
  <c r="N1947" i="4"/>
  <c r="N1906" i="4"/>
  <c r="N1884" i="4"/>
  <c r="N1862" i="4"/>
  <c r="N1860" i="4"/>
  <c r="N1846" i="4"/>
  <c r="N1488" i="4"/>
  <c r="N1978" i="4"/>
  <c r="N1847" i="4"/>
  <c r="N1753" i="4"/>
  <c r="N1612" i="4"/>
  <c r="N1608" i="4"/>
  <c r="N1840" i="4"/>
  <c r="N1810" i="4"/>
  <c r="N1808" i="4"/>
  <c r="N1574" i="4"/>
  <c r="N1566" i="4"/>
  <c r="N2002" i="4"/>
  <c r="N1695" i="4"/>
  <c r="N1619" i="4"/>
  <c r="N1597" i="4"/>
  <c r="N1586" i="4"/>
  <c r="N1985" i="4"/>
  <c r="N1907" i="4"/>
  <c r="N1902" i="4"/>
  <c r="N1863" i="4"/>
  <c r="N1770" i="4"/>
  <c r="N1745" i="4"/>
  <c r="N1721" i="4"/>
  <c r="N1706" i="4"/>
  <c r="N1440" i="4"/>
  <c r="N1395" i="4"/>
  <c r="N1014" i="4"/>
  <c r="N3082" i="4"/>
  <c r="N3062" i="4"/>
  <c r="N3060" i="4"/>
  <c r="N3009" i="4"/>
  <c r="N2947" i="4"/>
  <c r="N2924" i="4"/>
  <c r="N2798" i="4"/>
  <c r="N2752" i="4"/>
  <c r="N2744" i="4"/>
  <c r="N2736" i="4"/>
  <c r="N2728" i="4"/>
  <c r="N2242" i="4"/>
  <c r="N2234" i="4"/>
  <c r="N2226" i="4"/>
  <c r="N2218" i="4"/>
  <c r="N2210" i="4"/>
  <c r="N2203" i="4"/>
  <c r="N2194" i="4"/>
  <c r="N2189" i="4"/>
  <c r="N2170" i="4"/>
  <c r="N2165" i="4"/>
  <c r="N2156" i="4"/>
  <c r="N2152" i="4"/>
  <c r="N2147" i="4"/>
  <c r="N2139" i="4"/>
  <c r="N1992" i="4"/>
  <c r="N1976" i="4"/>
  <c r="N1900" i="4"/>
  <c r="N1876" i="4"/>
  <c r="N1868" i="4"/>
  <c r="N1449" i="4"/>
  <c r="N1416" i="4"/>
  <c r="N1346" i="4"/>
  <c r="N1344" i="4"/>
  <c r="N1333" i="4"/>
  <c r="N1288" i="4"/>
  <c r="N1268" i="4"/>
  <c r="N1214" i="4"/>
  <c r="N1209" i="4"/>
  <c r="N1056" i="4"/>
  <c r="N1012" i="4"/>
  <c r="N3042" i="4"/>
  <c r="N3040" i="4"/>
  <c r="N3038" i="4"/>
  <c r="N3036" i="4"/>
  <c r="N3005" i="4"/>
  <c r="N2989" i="4"/>
  <c r="N2971" i="4"/>
  <c r="N2825" i="4"/>
  <c r="N2823" i="4"/>
  <c r="N2801" i="4"/>
  <c r="N2753" i="4"/>
  <c r="N2745" i="4"/>
  <c r="N2737" i="4"/>
  <c r="N2729" i="4"/>
  <c r="N2237" i="4"/>
  <c r="N2188" i="4"/>
  <c r="N2169" i="4"/>
  <c r="N2160" i="4"/>
  <c r="N1937" i="4"/>
  <c r="N1921" i="4"/>
  <c r="N1428" i="4"/>
  <c r="N1382" i="4"/>
  <c r="N1373" i="4"/>
  <c r="N1237" i="4"/>
  <c r="N1183" i="4"/>
  <c r="N1041" i="4"/>
  <c r="N2230" i="4"/>
  <c r="N2222" i="4"/>
  <c r="N2214" i="4"/>
  <c r="N2207" i="4"/>
  <c r="N2172" i="4"/>
  <c r="N2166" i="4"/>
  <c r="N2161" i="4"/>
  <c r="N2148" i="4"/>
  <c r="N1982" i="4"/>
  <c r="N1969" i="4"/>
  <c r="N1960" i="4"/>
  <c r="N1950" i="4"/>
  <c r="N1929" i="4"/>
  <c r="N1527" i="4"/>
  <c r="N1487" i="4"/>
  <c r="N1470" i="4"/>
  <c r="N1141" i="4"/>
  <c r="N1027" i="4"/>
  <c r="N3094" i="4"/>
  <c r="N2882" i="4"/>
  <c r="N2743" i="4"/>
  <c r="N2735" i="4"/>
  <c r="N2239" i="4"/>
  <c r="N1791" i="4"/>
  <c r="N1704" i="4"/>
  <c r="N1617" i="4"/>
  <c r="N1486" i="4"/>
  <c r="N1445" i="4"/>
  <c r="N1443" i="4"/>
  <c r="N1266" i="4"/>
  <c r="N1263" i="4"/>
  <c r="N1207" i="4"/>
  <c r="N1198" i="4"/>
  <c r="N1196" i="4"/>
  <c r="N1194" i="4"/>
  <c r="N1192" i="4"/>
  <c r="N1124" i="4"/>
  <c r="N1106" i="4"/>
  <c r="N1104" i="4"/>
  <c r="N1010" i="4"/>
  <c r="N1008" i="4"/>
  <c r="N3034" i="4"/>
  <c r="N2986" i="4"/>
  <c r="N2894" i="4"/>
  <c r="N2871" i="4"/>
  <c r="N2867" i="4"/>
  <c r="N2854" i="4"/>
  <c r="N2722" i="4"/>
  <c r="N2709" i="4"/>
  <c r="N2698" i="4"/>
  <c r="N2692" i="4"/>
  <c r="N2686" i="4"/>
  <c r="N2680" i="4"/>
  <c r="N2674" i="4"/>
  <c r="N2668" i="4"/>
  <c r="N2662" i="4"/>
  <c r="N2127" i="4"/>
  <c r="N2115" i="4"/>
  <c r="N1450" i="4"/>
  <c r="N1253" i="4"/>
  <c r="N1223" i="4"/>
  <c r="N2899" i="4"/>
  <c r="N2876" i="4"/>
  <c r="N2225" i="4"/>
  <c r="N3087" i="4"/>
  <c r="N2872" i="4"/>
  <c r="N2849" i="4"/>
  <c r="N2841" i="4"/>
  <c r="N2821" i="4"/>
  <c r="N2717" i="4"/>
  <c r="N2134" i="4"/>
  <c r="N2111" i="4"/>
  <c r="N1818" i="4"/>
  <c r="N1815" i="4"/>
  <c r="N1719" i="4"/>
  <c r="N1637" i="4"/>
  <c r="N1635" i="4"/>
  <c r="N1551" i="4"/>
  <c r="N1510" i="4"/>
  <c r="N1500" i="4"/>
  <c r="N1498" i="4"/>
  <c r="N1496" i="4"/>
  <c r="N1474" i="4"/>
  <c r="N1437" i="4"/>
  <c r="N1368" i="4"/>
  <c r="N1358" i="4"/>
  <c r="N1356" i="4"/>
  <c r="N1354" i="4"/>
  <c r="N1352" i="4"/>
  <c r="N1315" i="4"/>
  <c r="N1264" i="4"/>
  <c r="N1249" i="4"/>
  <c r="N1179" i="4"/>
  <c r="N1168" i="4"/>
  <c r="N1089" i="4"/>
  <c r="N1087" i="4"/>
  <c r="N1053" i="4"/>
  <c r="N1051" i="4"/>
  <c r="N1049" i="4"/>
  <c r="N1047" i="4"/>
  <c r="N2898" i="4"/>
  <c r="N2708" i="4"/>
  <c r="N2695" i="4"/>
  <c r="N2682" i="4"/>
  <c r="N2675" i="4"/>
  <c r="N2669" i="4"/>
  <c r="N2663" i="4"/>
  <c r="N2105" i="4"/>
  <c r="N1783" i="4"/>
  <c r="N1736" i="4"/>
  <c r="N1691" i="4"/>
  <c r="N1681" i="4"/>
  <c r="N1668" i="4"/>
  <c r="N1596" i="4"/>
  <c r="N1594" i="4"/>
  <c r="N1592" i="4"/>
  <c r="N1538" i="4"/>
  <c r="N1536" i="4"/>
  <c r="N1525" i="4"/>
  <c r="N1467" i="4"/>
  <c r="N1459" i="4"/>
  <c r="N1393" i="4"/>
  <c r="N1370" i="4"/>
  <c r="N1330" i="4"/>
  <c r="N1327" i="4"/>
  <c r="N1235" i="4"/>
  <c r="N1222" i="4"/>
  <c r="N1220" i="4"/>
  <c r="N1155" i="4"/>
  <c r="N3001" i="4"/>
  <c r="N2920" i="4"/>
  <c r="N2868" i="4"/>
  <c r="N2792" i="4"/>
  <c r="N2716" i="4"/>
  <c r="N2710" i="4"/>
  <c r="N2704" i="4"/>
  <c r="N2681" i="4"/>
  <c r="N2670" i="4"/>
  <c r="N2664" i="4"/>
  <c r="N2135" i="4"/>
  <c r="N2129" i="4"/>
  <c r="N2124" i="4"/>
  <c r="N2112" i="4"/>
  <c r="N2106" i="4"/>
  <c r="N2100" i="4"/>
  <c r="N1990" i="4"/>
  <c r="N1957" i="4"/>
  <c r="N1946" i="4"/>
  <c r="N1936" i="4"/>
  <c r="N1914" i="4"/>
  <c r="N1912" i="4"/>
  <c r="N1905" i="4"/>
  <c r="N1882" i="4"/>
  <c r="N1852" i="4"/>
  <c r="N1823" i="4"/>
  <c r="N1765" i="4"/>
  <c r="N1750" i="4"/>
  <c r="N1741" i="4"/>
  <c r="N1734" i="4"/>
  <c r="N1633" i="4"/>
  <c r="N1627" i="4"/>
  <c r="N1625" i="4"/>
  <c r="N1623" i="4"/>
  <c r="N1616" i="4"/>
  <c r="N1968" i="4"/>
  <c r="N1928" i="4"/>
  <c r="N1898" i="4"/>
  <c r="N1890" i="4"/>
  <c r="N1857" i="4"/>
  <c r="N1826" i="4"/>
  <c r="N1824" i="4"/>
  <c r="N1804" i="4"/>
  <c r="N1782" i="4"/>
  <c r="N1757" i="4"/>
  <c r="N2003" i="4"/>
  <c r="N1996" i="4"/>
  <c r="N1987" i="4"/>
  <c r="N1980" i="4"/>
  <c r="N1971" i="4"/>
  <c r="N1965" i="4"/>
  <c r="N1963" i="4"/>
  <c r="N1953" i="4"/>
  <c r="N1943" i="4"/>
  <c r="N1933" i="4"/>
  <c r="N1931" i="4"/>
  <c r="N1925" i="4"/>
  <c r="N1918" i="4"/>
  <c r="N1485" i="4"/>
  <c r="N1483" i="4"/>
  <c r="N1481" i="4"/>
  <c r="N1457" i="4"/>
  <c r="N1455" i="4"/>
  <c r="N1413" i="4"/>
  <c r="N1411" i="4"/>
  <c r="N1404" i="4"/>
  <c r="N1402" i="4"/>
  <c r="N1389" i="4"/>
  <c r="N1378" i="4"/>
  <c r="N1834" i="4"/>
  <c r="N1832" i="4"/>
  <c r="N1822" i="4"/>
  <c r="N1812" i="4"/>
  <c r="N1802" i="4"/>
  <c r="N1789" i="4"/>
  <c r="N1787" i="4"/>
  <c r="N1632" i="4"/>
  <c r="N1622" i="4"/>
  <c r="N1531" i="4"/>
  <c r="N1529" i="4"/>
  <c r="N1522" i="4"/>
  <c r="N1520" i="4"/>
  <c r="N1506" i="4"/>
  <c r="N1504" i="4"/>
  <c r="N1490" i="4"/>
  <c r="N1480" i="4"/>
  <c r="N1471" i="4"/>
  <c r="N1464" i="4"/>
  <c r="N1454" i="4"/>
  <c r="N1339" i="4"/>
  <c r="N1296" i="4"/>
  <c r="N1282" i="4"/>
  <c r="N1261" i="4"/>
  <c r="N1247" i="4"/>
  <c r="N1233" i="4"/>
  <c r="N1231" i="4"/>
  <c r="N1217" i="4"/>
  <c r="N1206" i="4"/>
  <c r="N1189" i="4"/>
  <c r="N1174" i="4"/>
  <c r="N1165" i="4"/>
  <c r="N1163" i="4"/>
  <c r="N1161" i="4"/>
  <c r="N1154" i="4"/>
  <c r="N1152" i="4"/>
  <c r="N1138" i="4"/>
  <c r="N1136" i="4"/>
  <c r="N1122" i="4"/>
  <c r="N1120" i="4"/>
  <c r="N1102" i="4"/>
  <c r="N1100" i="4"/>
  <c r="N1098" i="4"/>
  <c r="N1085" i="4"/>
  <c r="N1083" i="4"/>
  <c r="N1081" i="4"/>
  <c r="N1079" i="4"/>
  <c r="N1069" i="4"/>
  <c r="N1067" i="4"/>
  <c r="N1065" i="4"/>
  <c r="N1063" i="4"/>
  <c r="N1006" i="4"/>
  <c r="N3104" i="4"/>
  <c r="N3102" i="4"/>
  <c r="N3100" i="4"/>
  <c r="N3032" i="4"/>
  <c r="N3018" i="4"/>
  <c r="N3016" i="4"/>
  <c r="N2998" i="4"/>
  <c r="N2996" i="4"/>
  <c r="N2982" i="4"/>
  <c r="N2980" i="4"/>
  <c r="N2966" i="4"/>
  <c r="N2964" i="4"/>
  <c r="N2954" i="4"/>
  <c r="N2952" i="4"/>
  <c r="N2938" i="4"/>
  <c r="N2936" i="4"/>
  <c r="N2934" i="4"/>
  <c r="N2932" i="4"/>
  <c r="N2918" i="4"/>
  <c r="N2916" i="4"/>
  <c r="N2914" i="4"/>
  <c r="N2912" i="4"/>
  <c r="N2910" i="4"/>
  <c r="N2908" i="4"/>
  <c r="N2906" i="4"/>
  <c r="N2904" i="4"/>
  <c r="N2890" i="4"/>
  <c r="N2888" i="4"/>
  <c r="N2866" i="4"/>
  <c r="N2837" i="4"/>
  <c r="N2835" i="4"/>
  <c r="N2817" i="4"/>
  <c r="N2815" i="4"/>
  <c r="N2813" i="4"/>
  <c r="N2811" i="4"/>
  <c r="N2789" i="4"/>
  <c r="N2787" i="4"/>
  <c r="N2785" i="4"/>
  <c r="N2783" i="4"/>
  <c r="N2781" i="4"/>
  <c r="N2779" i="4"/>
  <c r="N2777" i="4"/>
  <c r="N1429" i="4"/>
  <c r="N1422" i="4"/>
  <c r="N1420" i="4"/>
  <c r="N1418" i="4"/>
  <c r="N1409" i="4"/>
  <c r="N1399" i="4"/>
  <c r="N1388" i="4"/>
  <c r="N1386" i="4"/>
  <c r="N1384" i="4"/>
  <c r="N1348" i="4"/>
  <c r="N1281" i="4"/>
  <c r="N1271" i="4"/>
  <c r="N1260" i="4"/>
  <c r="N1258" i="4"/>
  <c r="N1256" i="4"/>
  <c r="N1246" i="4"/>
  <c r="N1244" i="4"/>
  <c r="N1242" i="4"/>
  <c r="N1240" i="4"/>
  <c r="N1230" i="4"/>
  <c r="N1228" i="4"/>
  <c r="N1226" i="4"/>
  <c r="N1216" i="4"/>
  <c r="N1203" i="4"/>
  <c r="N1188" i="4"/>
  <c r="N1171" i="4"/>
  <c r="N1160" i="4"/>
  <c r="N1150" i="4"/>
  <c r="N1148" i="4"/>
  <c r="N1146" i="4"/>
  <c r="N1144" i="4"/>
  <c r="N1134" i="4"/>
  <c r="N1132" i="4"/>
  <c r="N1130" i="4"/>
  <c r="N1128" i="4"/>
  <c r="N1118" i="4"/>
  <c r="N1116" i="4"/>
  <c r="N1114" i="4"/>
  <c r="N1112" i="4"/>
  <c r="N1095" i="4"/>
  <c r="N1077" i="4"/>
  <c r="N1075" i="4"/>
  <c r="N1061" i="4"/>
  <c r="N1059" i="4"/>
  <c r="N1017" i="4"/>
  <c r="N1015" i="4"/>
  <c r="N3097" i="4"/>
  <c r="N3095" i="4"/>
  <c r="N3084" i="4"/>
  <c r="N3066" i="4"/>
  <c r="N3064" i="4"/>
  <c r="N3046" i="4"/>
  <c r="N3044" i="4"/>
  <c r="N3030" i="4"/>
  <c r="N3028" i="4"/>
  <c r="N3014" i="4"/>
  <c r="N3012" i="4"/>
  <c r="N2994" i="4"/>
  <c r="N2961" i="4"/>
  <c r="N2950" i="4"/>
  <c r="N2929" i="4"/>
  <c r="N2927" i="4"/>
  <c r="N2925" i="4"/>
  <c r="N2902" i="4"/>
  <c r="N2885" i="4"/>
  <c r="N2883" i="4"/>
  <c r="N2864" i="4"/>
  <c r="N2862" i="4"/>
  <c r="N2860" i="4"/>
  <c r="N2834" i="4"/>
  <c r="N2832" i="4"/>
  <c r="N2830" i="4"/>
  <c r="N2828" i="4"/>
  <c r="N2810" i="4"/>
  <c r="N2808" i="4"/>
  <c r="N2806" i="4"/>
  <c r="N2804" i="4"/>
  <c r="N2775" i="4"/>
  <c r="N2773" i="4"/>
  <c r="N2771" i="4"/>
  <c r="N2769" i="4"/>
  <c r="N2767" i="4"/>
  <c r="N2765" i="4"/>
  <c r="N2763" i="4"/>
  <c r="N2761" i="4"/>
  <c r="N2759" i="4"/>
  <c r="N2757" i="4"/>
  <c r="N1251" i="4"/>
  <c r="N3092" i="4"/>
  <c r="N2993" i="4"/>
  <c r="N2249" i="4"/>
  <c r="N2217" i="4"/>
  <c r="N1656" i="4"/>
  <c r="N2969" i="4"/>
  <c r="N2847" i="4"/>
  <c r="N2839" i="4"/>
  <c r="N2819" i="4"/>
  <c r="N2711" i="4"/>
  <c r="N1817" i="4"/>
  <c r="N1776" i="4"/>
  <c r="N1760" i="4"/>
  <c r="N1744" i="4"/>
  <c r="N1726" i="4"/>
  <c r="N1692" i="4"/>
  <c r="N1647" i="4"/>
  <c r="N1605" i="4"/>
  <c r="N1603" i="4"/>
  <c r="N1583" i="4"/>
  <c r="N1426" i="4"/>
  <c r="N1342" i="4"/>
  <c r="N1277" i="4"/>
  <c r="N1275" i="4"/>
  <c r="N1178" i="4"/>
  <c r="N1175" i="4"/>
  <c r="N1025" i="4"/>
  <c r="N1023" i="4"/>
  <c r="N3077" i="4"/>
  <c r="N3019" i="4"/>
  <c r="N2985" i="4"/>
  <c r="N2921" i="4"/>
  <c r="N2724" i="4"/>
  <c r="N2718" i="4"/>
  <c r="N2712" i="4"/>
  <c r="N2706" i="4"/>
  <c r="N2700" i="4"/>
  <c r="N2693" i="4"/>
  <c r="N2687" i="4"/>
  <c r="N2136" i="4"/>
  <c r="N2130" i="4"/>
  <c r="N2123" i="4"/>
  <c r="N2116" i="4"/>
  <c r="N2110" i="4"/>
  <c r="N2098" i="4"/>
  <c r="N1827" i="4"/>
  <c r="N1805" i="4"/>
  <c r="N1800" i="4"/>
  <c r="N1767" i="4"/>
  <c r="N1751" i="4"/>
  <c r="N1693" i="4"/>
  <c r="N1670" i="4"/>
  <c r="N1629" i="4"/>
  <c r="N1466" i="4"/>
  <c r="N1392" i="4"/>
  <c r="N1369" i="4"/>
  <c r="N1329" i="4"/>
  <c r="N1176" i="4"/>
  <c r="N1139" i="4"/>
  <c r="N1072" i="4"/>
  <c r="N3078" i="4"/>
  <c r="N3058" i="4"/>
  <c r="N3054" i="4"/>
  <c r="N3000" i="4"/>
  <c r="N2955" i="4"/>
  <c r="N2946" i="4"/>
  <c r="N2944" i="4"/>
  <c r="N2942" i="4"/>
  <c r="N2940" i="4"/>
  <c r="N2922" i="4"/>
  <c r="N2791" i="4"/>
  <c r="N2720" i="4"/>
  <c r="N2702" i="4"/>
  <c r="N2691" i="4"/>
  <c r="N2117" i="4"/>
  <c r="N2104" i="4"/>
  <c r="N1973" i="4"/>
  <c r="N1956" i="4"/>
  <c r="N1945" i="4"/>
  <c r="N1874" i="4"/>
  <c r="N1774" i="4"/>
  <c r="N1717" i="4"/>
  <c r="N1711" i="4"/>
  <c r="N1701" i="4"/>
  <c r="N1699" i="4"/>
  <c r="N1689" i="4"/>
  <c r="N1679" i="4"/>
  <c r="N1665" i="4"/>
  <c r="N1663" i="4"/>
  <c r="N1653" i="4"/>
  <c r="N1646" i="4"/>
  <c r="N1644" i="4"/>
  <c r="N1642" i="4"/>
  <c r="N1998" i="4"/>
  <c r="N1967" i="4"/>
  <c r="N1843" i="4"/>
  <c r="N1836" i="4"/>
  <c r="N1798" i="4"/>
  <c r="N1910" i="4"/>
  <c r="N1904" i="4"/>
  <c r="N1895" i="4"/>
  <c r="N1888" i="4"/>
  <c r="N1879" i="4"/>
  <c r="N1872" i="4"/>
  <c r="N1601" i="4"/>
  <c r="N1590" i="4"/>
  <c r="N1581" i="4"/>
  <c r="N1579" i="4"/>
  <c r="N1577" i="4"/>
  <c r="N1570" i="4"/>
  <c r="N1564" i="4"/>
  <c r="N1562" i="4"/>
  <c r="N1560" i="4"/>
  <c r="N1550" i="4"/>
  <c r="N1548" i="4"/>
  <c r="N1546" i="4"/>
  <c r="N1544" i="4"/>
  <c r="N1534" i="4"/>
  <c r="N1524" i="4"/>
  <c r="N1507" i="4"/>
  <c r="N1493" i="4"/>
  <c r="N1491" i="4"/>
  <c r="N1473" i="4"/>
  <c r="N1436" i="4"/>
  <c r="N1434" i="4"/>
  <c r="N1432" i="4"/>
  <c r="N1423" i="4"/>
  <c r="N1366" i="4"/>
  <c r="N1364" i="4"/>
  <c r="N1350" i="4"/>
  <c r="N1856" i="4"/>
  <c r="N1850" i="4"/>
  <c r="N1795" i="4"/>
  <c r="N1772" i="4"/>
  <c r="N1763" i="4"/>
  <c r="N1756" i="4"/>
  <c r="N1747" i="4"/>
  <c r="N1740" i="4"/>
  <c r="N1731" i="4"/>
  <c r="N1724" i="4"/>
  <c r="N1715" i="4"/>
  <c r="N1709" i="4"/>
  <c r="N1707" i="4"/>
  <c r="N1697" i="4"/>
  <c r="N1687" i="4"/>
  <c r="N1677" i="4"/>
  <c r="N1675" i="4"/>
  <c r="N1673" i="4"/>
  <c r="N1662" i="4"/>
  <c r="N1652" i="4"/>
  <c r="N1600" i="4"/>
  <c r="N1587" i="4"/>
  <c r="N1576" i="4"/>
  <c r="N1567" i="4"/>
  <c r="N1557" i="4"/>
  <c r="N1555" i="4"/>
  <c r="N1325" i="4"/>
  <c r="N1314" i="4"/>
  <c r="N1312" i="4"/>
  <c r="N1037" i="4"/>
  <c r="N1035" i="4"/>
  <c r="N1033" i="4"/>
  <c r="N1031" i="4"/>
  <c r="N1021" i="4"/>
  <c r="N1019" i="4"/>
  <c r="N3085" i="4"/>
  <c r="N3074" i="4"/>
  <c r="N3072" i="4"/>
  <c r="N3070" i="4"/>
  <c r="N3068" i="4"/>
  <c r="N3050" i="4"/>
  <c r="N3048" i="4"/>
  <c r="N1377" i="4"/>
  <c r="N1375" i="4"/>
  <c r="N1361" i="4"/>
  <c r="N1337" i="4"/>
  <c r="N1335" i="4"/>
  <c r="N1324" i="4"/>
  <c r="N1322" i="4"/>
  <c r="N1320" i="4"/>
  <c r="N1310" i="4"/>
  <c r="N1308" i="4"/>
  <c r="N1306" i="4"/>
  <c r="N1304" i="4"/>
  <c r="N1294" i="4"/>
  <c r="N1292" i="4"/>
  <c r="N1290" i="4"/>
  <c r="N1044" i="4"/>
  <c r="N1030" i="4"/>
  <c r="N2978" i="4"/>
  <c r="N2976" i="4"/>
  <c r="N2974" i="4"/>
  <c r="N1199" i="4"/>
  <c r="N2959" i="4"/>
  <c r="N2880" i="4"/>
  <c r="N2241" i="4"/>
  <c r="N2209" i="4"/>
  <c r="N1286" i="4"/>
  <c r="N3057" i="4"/>
  <c r="N2967" i="4"/>
  <c r="N2845" i="4"/>
  <c r="N2705" i="4"/>
  <c r="N2122" i="4"/>
  <c r="N2099" i="4"/>
  <c r="N1720" i="4"/>
  <c r="N1638" i="4"/>
  <c r="N1636" i="4"/>
  <c r="N1552" i="4"/>
  <c r="N1509" i="4"/>
  <c r="N1499" i="4"/>
  <c r="N1497" i="4"/>
  <c r="N1495" i="4"/>
  <c r="N1438" i="4"/>
  <c r="N1425" i="4"/>
  <c r="N1357" i="4"/>
  <c r="N1355" i="4"/>
  <c r="N1353" i="4"/>
  <c r="N1351" i="4"/>
  <c r="N1316" i="4"/>
  <c r="N1298" i="4"/>
  <c r="N1250" i="4"/>
  <c r="N1181" i="4"/>
  <c r="N1177" i="4"/>
  <c r="N1169" i="4"/>
  <c r="N1167" i="4"/>
  <c r="N1090" i="4"/>
  <c r="N1088" i="4"/>
  <c r="N1054" i="4"/>
  <c r="N1052" i="4"/>
  <c r="N1050" i="4"/>
  <c r="N1048" i="4"/>
  <c r="N3076" i="4"/>
  <c r="N2892" i="4"/>
  <c r="N2685" i="4"/>
  <c r="N2679" i="4"/>
  <c r="N2672" i="4"/>
  <c r="N2666" i="4"/>
  <c r="N2128" i="4"/>
  <c r="N2121" i="4"/>
  <c r="N2102" i="4"/>
  <c r="N1799" i="4"/>
  <c r="N1737" i="4"/>
  <c r="N1735" i="4"/>
  <c r="N1669" i="4"/>
  <c r="N1667" i="4"/>
  <c r="N1595" i="4"/>
  <c r="N1593" i="4"/>
  <c r="N1591" i="4"/>
  <c r="N1537" i="4"/>
  <c r="N1535" i="4"/>
  <c r="N1460" i="4"/>
  <c r="N1391" i="4"/>
  <c r="N1380" i="4"/>
  <c r="N1328" i="4"/>
  <c r="N1221" i="4"/>
  <c r="N1219" i="4"/>
  <c r="N1157" i="4"/>
  <c r="N1040" i="4"/>
  <c r="N3053" i="4"/>
  <c r="N2999" i="4"/>
  <c r="N2919" i="4"/>
  <c r="N2874" i="4"/>
  <c r="N2870" i="4"/>
  <c r="N2713" i="4"/>
  <c r="N2707" i="4"/>
  <c r="N2684" i="4"/>
  <c r="N2678" i="4"/>
  <c r="N2673" i="4"/>
  <c r="N2667" i="4"/>
  <c r="N2132" i="4"/>
  <c r="N2109" i="4"/>
  <c r="N2097" i="4"/>
  <c r="N1989" i="4"/>
  <c r="N1955" i="4"/>
  <c r="N1935" i="4"/>
  <c r="N1913" i="4"/>
  <c r="N1911" i="4"/>
  <c r="N1897" i="4"/>
  <c r="N1881" i="4"/>
  <c r="N1866" i="4"/>
  <c r="N1851" i="4"/>
  <c r="N1781" i="4"/>
  <c r="N1766" i="4"/>
  <c r="N1749" i="4"/>
  <c r="N1742" i="4"/>
  <c r="N1733" i="4"/>
  <c r="N1634" i="4"/>
  <c r="N1628" i="4"/>
  <c r="N1626" i="4"/>
  <c r="N1624" i="4"/>
  <c r="N1615" i="4"/>
  <c r="N2005" i="4"/>
  <c r="N1927" i="4"/>
  <c r="N1889" i="4"/>
  <c r="N1858" i="4"/>
  <c r="N1835" i="4"/>
  <c r="N1825" i="4"/>
  <c r="N1814" i="4"/>
  <c r="N1803" i="4"/>
  <c r="N1790" i="4"/>
  <c r="N1780" i="4"/>
  <c r="N1758" i="4"/>
  <c r="N2004" i="4"/>
  <c r="N1995" i="4"/>
  <c r="N1988" i="4"/>
  <c r="N1979" i="4"/>
  <c r="N1972" i="4"/>
  <c r="N1966" i="4"/>
  <c r="N1964" i="4"/>
  <c r="N1954" i="4"/>
  <c r="N1944" i="4"/>
  <c r="N1934" i="4"/>
  <c r="N1932" i="4"/>
  <c r="N1926" i="4"/>
  <c r="N1865" i="4"/>
  <c r="N1484" i="4"/>
  <c r="N1482" i="4"/>
  <c r="N1465" i="4"/>
  <c r="N1458" i="4"/>
  <c r="N1456" i="4"/>
  <c r="N1442" i="4"/>
  <c r="N1412" i="4"/>
  <c r="N1403" i="4"/>
  <c r="N1401" i="4"/>
  <c r="N1390" i="4"/>
  <c r="N1833" i="4"/>
  <c r="N1831" i="4"/>
  <c r="N1821" i="4"/>
  <c r="N1811" i="4"/>
  <c r="N1788" i="4"/>
  <c r="N1778" i="4"/>
  <c r="N1641" i="4"/>
  <c r="N1631" i="4"/>
  <c r="N1621" i="4"/>
  <c r="N1614" i="4"/>
  <c r="N1532" i="4"/>
  <c r="N1530" i="4"/>
  <c r="N1521" i="4"/>
  <c r="N1519" i="4"/>
  <c r="N1505" i="4"/>
  <c r="N1503" i="4"/>
  <c r="N1489" i="4"/>
  <c r="N1479" i="4"/>
  <c r="N1472" i="4"/>
  <c r="N1463" i="4"/>
  <c r="N1453" i="4"/>
  <c r="N1340" i="4"/>
  <c r="N1338" i="4"/>
  <c r="N1297" i="4"/>
  <c r="N1295" i="4"/>
  <c r="N1273" i="4"/>
  <c r="N1262" i="4"/>
  <c r="N1248" i="4"/>
  <c r="N1234" i="4"/>
  <c r="N1232" i="4"/>
  <c r="N1218" i="4"/>
  <c r="N1205" i="4"/>
  <c r="N1190" i="4"/>
  <c r="N1173" i="4"/>
  <c r="N1166" i="4"/>
  <c r="N1164" i="4"/>
  <c r="N1162" i="4"/>
  <c r="N1153" i="4"/>
  <c r="N1151" i="4"/>
  <c r="N1137" i="4"/>
  <c r="N1135" i="4"/>
  <c r="N1121" i="4"/>
  <c r="N1119" i="4"/>
  <c r="N1101" i="4"/>
  <c r="N1099" i="4"/>
  <c r="N1097" i="4"/>
  <c r="N1086" i="4"/>
  <c r="N1084" i="4"/>
  <c r="N1082" i="4"/>
  <c r="N1080" i="4"/>
  <c r="N1070" i="4"/>
  <c r="N1068" i="4"/>
  <c r="N1066" i="4"/>
  <c r="N1064" i="4"/>
  <c r="N1046" i="4"/>
  <c r="N3105" i="4"/>
  <c r="N3103" i="4"/>
  <c r="N3101" i="4"/>
  <c r="N3099" i="4"/>
  <c r="N3033" i="4"/>
  <c r="N3031" i="4"/>
  <c r="N3017" i="4"/>
  <c r="N3015" i="4"/>
  <c r="N2997" i="4"/>
  <c r="N2995" i="4"/>
  <c r="N2981" i="4"/>
  <c r="N2979" i="4"/>
  <c r="N2965" i="4"/>
  <c r="N2963" i="4"/>
  <c r="N2953" i="4"/>
  <c r="N2951" i="4"/>
  <c r="N2937" i="4"/>
  <c r="N2935" i="4"/>
  <c r="N2933" i="4"/>
  <c r="N2931" i="4"/>
  <c r="N2917" i="4"/>
  <c r="N2915" i="4"/>
  <c r="N2913" i="4"/>
  <c r="N2911" i="4"/>
  <c r="N2909" i="4"/>
  <c r="N2907" i="4"/>
  <c r="N2905" i="4"/>
  <c r="N2903" i="4"/>
  <c r="N2889" i="4"/>
  <c r="N2887" i="4"/>
  <c r="N2865" i="4"/>
  <c r="N2838" i="4"/>
  <c r="N2836" i="4"/>
  <c r="N2818" i="4"/>
  <c r="N2816" i="4"/>
  <c r="N2814" i="4"/>
  <c r="N2812" i="4"/>
  <c r="N2790" i="4"/>
  <c r="N2788" i="4"/>
  <c r="N2786" i="4"/>
  <c r="N2784" i="4"/>
  <c r="N2782" i="4"/>
  <c r="N2780" i="4"/>
  <c r="N2778" i="4"/>
  <c r="N1441" i="4"/>
  <c r="N1430" i="4"/>
  <c r="N1421" i="4"/>
  <c r="N1419" i="4"/>
  <c r="N1417" i="4"/>
  <c r="N1410" i="4"/>
  <c r="N1400" i="4"/>
  <c r="N1387" i="4"/>
  <c r="N1385" i="4"/>
  <c r="N1383" i="4"/>
  <c r="N1349" i="4"/>
  <c r="N1347" i="4"/>
  <c r="N1272" i="4"/>
  <c r="N1259" i="4"/>
  <c r="N1257" i="4"/>
  <c r="N1255" i="4"/>
  <c r="N1245" i="4"/>
  <c r="N1243" i="4"/>
  <c r="N1241" i="4"/>
  <c r="N1239" i="4"/>
  <c r="N1229" i="4"/>
  <c r="N1227" i="4"/>
  <c r="N1225" i="4"/>
  <c r="N1215" i="4"/>
  <c r="N1204" i="4"/>
  <c r="N1187" i="4"/>
  <c r="N1172" i="4"/>
  <c r="N1159" i="4"/>
  <c r="N1149" i="4"/>
  <c r="N1147" i="4"/>
  <c r="N1145" i="4"/>
  <c r="N1143" i="4"/>
  <c r="N1133" i="4"/>
  <c r="N1131" i="4"/>
  <c r="N1129" i="4"/>
  <c r="N1127" i="4"/>
  <c r="N1117" i="4"/>
  <c r="N1115" i="4"/>
  <c r="N1113" i="4"/>
  <c r="N1111" i="4"/>
  <c r="N1096" i="4"/>
  <c r="N1078" i="4"/>
  <c r="N1076" i="4"/>
  <c r="N1062" i="4"/>
  <c r="N1060" i="4"/>
  <c r="N1016" i="4"/>
  <c r="N3098" i="4"/>
  <c r="N3096" i="4"/>
  <c r="N3083" i="4"/>
  <c r="N3065" i="4"/>
  <c r="N3063" i="4"/>
  <c r="N3045" i="4"/>
  <c r="N3043" i="4"/>
  <c r="N3029" i="4"/>
  <c r="N3027" i="4"/>
  <c r="N3013" i="4"/>
  <c r="N3011" i="4"/>
  <c r="N2962" i="4"/>
  <c r="N2949" i="4"/>
  <c r="N2930" i="4"/>
  <c r="N2928" i="4"/>
  <c r="N2926" i="4"/>
  <c r="N2901" i="4"/>
  <c r="N2886" i="4"/>
  <c r="N2884" i="4"/>
  <c r="N2863" i="4"/>
  <c r="N2861" i="4"/>
  <c r="N2859" i="4"/>
  <c r="N2833" i="4"/>
  <c r="N2831" i="4"/>
  <c r="N2829" i="4"/>
  <c r="N2827" i="4"/>
  <c r="N2809" i="4"/>
  <c r="N2807" i="4"/>
  <c r="N2805" i="4"/>
  <c r="N2803" i="4"/>
  <c r="N2776" i="4"/>
  <c r="N2774" i="4"/>
  <c r="N2772" i="4"/>
  <c r="N2770" i="4"/>
  <c r="N2768" i="4"/>
  <c r="N2766" i="4"/>
  <c r="N2764" i="4"/>
  <c r="N2762" i="4"/>
  <c r="N2760" i="4"/>
  <c r="N2758" i="4"/>
  <c r="N2756" i="4"/>
  <c r="N2957" i="4"/>
  <c r="N2878" i="4"/>
  <c r="N1838" i="4"/>
  <c r="N1565" i="4"/>
  <c r="N1284" i="4"/>
  <c r="N3089" i="4"/>
  <c r="N2851" i="4"/>
  <c r="N2843" i="4"/>
  <c r="N2676" i="4"/>
  <c r="N1775" i="4"/>
  <c r="N1759" i="4"/>
  <c r="N1743" i="4"/>
  <c r="N1694" i="4"/>
  <c r="N1682" i="4"/>
  <c r="N1648" i="4"/>
  <c r="N1606" i="4"/>
  <c r="N1604" i="4"/>
  <c r="N1584" i="4"/>
  <c r="N1414" i="4"/>
  <c r="N1371" i="4"/>
  <c r="N1341" i="4"/>
  <c r="N1283" i="4"/>
  <c r="N1278" i="4"/>
  <c r="N1276" i="4"/>
  <c r="N1274" i="4"/>
  <c r="N1180" i="4"/>
  <c r="N1026" i="4"/>
  <c r="N1024" i="4"/>
  <c r="N3075" i="4"/>
  <c r="N3020" i="4"/>
  <c r="N2983" i="4"/>
  <c r="N2895" i="4"/>
  <c r="N2891" i="4"/>
  <c r="N2794" i="4"/>
  <c r="N2721" i="4"/>
  <c r="N2715" i="4"/>
  <c r="N2703" i="4"/>
  <c r="N2697" i="4"/>
  <c r="N2690" i="4"/>
  <c r="N2677" i="4"/>
  <c r="N2133" i="4"/>
  <c r="N2126" i="4"/>
  <c r="N2119" i="4"/>
  <c r="N2113" i="4"/>
  <c r="N2107" i="4"/>
  <c r="N1828" i="4"/>
  <c r="N1806" i="4"/>
  <c r="N1784" i="4"/>
  <c r="N1768" i="4"/>
  <c r="N1752" i="4"/>
  <c r="N1713" i="4"/>
  <c r="N1526" i="4"/>
  <c r="N1468" i="4"/>
  <c r="N1394" i="4"/>
  <c r="N1379" i="4"/>
  <c r="N1182" i="4"/>
  <c r="N1156" i="4"/>
  <c r="N1140" i="4"/>
  <c r="N1071" i="4"/>
  <c r="N1039" i="4"/>
  <c r="N3056" i="4"/>
  <c r="N3052" i="4"/>
  <c r="N3002" i="4"/>
  <c r="N2956" i="4"/>
  <c r="N2945" i="4"/>
  <c r="N2943" i="4"/>
  <c r="N2941" i="4"/>
  <c r="N2939" i="4"/>
  <c r="N2793" i="4"/>
  <c r="N2723" i="4"/>
  <c r="N2699" i="4"/>
  <c r="N2694" i="4"/>
  <c r="N2688" i="4"/>
  <c r="N2120" i="4"/>
  <c r="N2114" i="4"/>
  <c r="N1974" i="4"/>
  <c r="N1958" i="4"/>
  <c r="N1919" i="4"/>
  <c r="N1873" i="4"/>
  <c r="N1773" i="4"/>
  <c r="N1725" i="4"/>
  <c r="N1718" i="4"/>
  <c r="N1712" i="4"/>
  <c r="N1702" i="4"/>
  <c r="N1700" i="4"/>
  <c r="N1690" i="4"/>
  <c r="N1680" i="4"/>
  <c r="N1666" i="4"/>
  <c r="N1664" i="4"/>
  <c r="N1654" i="4"/>
  <c r="N1645" i="4"/>
  <c r="N1643" i="4"/>
  <c r="N1997" i="4"/>
  <c r="N1981" i="4"/>
  <c r="N1920" i="4"/>
  <c r="N1844" i="4"/>
  <c r="N1813" i="4"/>
  <c r="N1797" i="4"/>
  <c r="N1779" i="4"/>
  <c r="N1909" i="4"/>
  <c r="N1903" i="4"/>
  <c r="N1896" i="4"/>
  <c r="N1887" i="4"/>
  <c r="N1880" i="4"/>
  <c r="N1871" i="4"/>
  <c r="N1602" i="4"/>
  <c r="N1589" i="4"/>
  <c r="N1582" i="4"/>
  <c r="N1580" i="4"/>
  <c r="N1578" i="4"/>
  <c r="N1569" i="4"/>
  <c r="N1563" i="4"/>
  <c r="N1561" i="4"/>
  <c r="N1559" i="4"/>
  <c r="N1549" i="4"/>
  <c r="N1547" i="4"/>
  <c r="N1545" i="4"/>
  <c r="N1543" i="4"/>
  <c r="N1533" i="4"/>
  <c r="N1523" i="4"/>
  <c r="N1508" i="4"/>
  <c r="N1494" i="4"/>
  <c r="N1492" i="4"/>
  <c r="N1435" i="4"/>
  <c r="N1433" i="4"/>
  <c r="N1431" i="4"/>
  <c r="N1424" i="4"/>
  <c r="N1365" i="4"/>
  <c r="N1363" i="4"/>
  <c r="N1855" i="4"/>
  <c r="N1849" i="4"/>
  <c r="N1842" i="4"/>
  <c r="N1796" i="4"/>
  <c r="N1771" i="4"/>
  <c r="N1764" i="4"/>
  <c r="N1755" i="4"/>
  <c r="N1748" i="4"/>
  <c r="N1739" i="4"/>
  <c r="N1732" i="4"/>
  <c r="N1723" i="4"/>
  <c r="N1716" i="4"/>
  <c r="N1710" i="4"/>
  <c r="N1708" i="4"/>
  <c r="N1698" i="4"/>
  <c r="N1688" i="4"/>
  <c r="N1678" i="4"/>
  <c r="N1676" i="4"/>
  <c r="N1674" i="4"/>
  <c r="N1661" i="4"/>
  <c r="N1651" i="4"/>
  <c r="N1599" i="4"/>
  <c r="N1588" i="4"/>
  <c r="N1575" i="4"/>
  <c r="N1568" i="4"/>
  <c r="N1558" i="4"/>
  <c r="N1556" i="4"/>
  <c r="N1542" i="4"/>
  <c r="N1326" i="4"/>
  <c r="N1313" i="4"/>
  <c r="N1311" i="4"/>
  <c r="N1038" i="4"/>
  <c r="N1036" i="4"/>
  <c r="N1034" i="4"/>
  <c r="N1032" i="4"/>
  <c r="N1022" i="4"/>
  <c r="N1020" i="4"/>
  <c r="N1018" i="4"/>
  <c r="N3073" i="4"/>
  <c r="N3071" i="4"/>
  <c r="N3069" i="4"/>
  <c r="N3067" i="4"/>
  <c r="N3049" i="4"/>
  <c r="N3047" i="4"/>
  <c r="N1376" i="4"/>
  <c r="N1362" i="4"/>
  <c r="N1336" i="4"/>
  <c r="N1323" i="4"/>
  <c r="N1321" i="4"/>
  <c r="N1319" i="4"/>
  <c r="N1309" i="4"/>
  <c r="N1307" i="4"/>
  <c r="N1305" i="4"/>
  <c r="N1303" i="4"/>
  <c r="N1293" i="4"/>
  <c r="N1291" i="4"/>
  <c r="N1289" i="4"/>
  <c r="N1045" i="4"/>
  <c r="N1043" i="4"/>
  <c r="N1029" i="4"/>
  <c r="N2977" i="4"/>
  <c r="N2975" i="4"/>
  <c r="N2660" i="4"/>
  <c r="N2658" i="4"/>
  <c r="N2656" i="4"/>
  <c r="N2654" i="4"/>
  <c r="N2652" i="4"/>
  <c r="N2650" i="4"/>
  <c r="N2648" i="4"/>
  <c r="N2646" i="4"/>
  <c r="N2644" i="4"/>
  <c r="N2642" i="4"/>
  <c r="N2640" i="4"/>
  <c r="N2638" i="4"/>
  <c r="N2636" i="4"/>
  <c r="N2634" i="4"/>
  <c r="N2632" i="4"/>
  <c r="N2630" i="4"/>
  <c r="N2628" i="4"/>
  <c r="N2626" i="4"/>
  <c r="N2624" i="4"/>
  <c r="N2622" i="4"/>
  <c r="N2620" i="4"/>
  <c r="N2618" i="4"/>
  <c r="N2616" i="4"/>
  <c r="N2614" i="4"/>
  <c r="N2612" i="4"/>
  <c r="N2610" i="4"/>
  <c r="N2608" i="4"/>
  <c r="N2606" i="4"/>
  <c r="N2604" i="4"/>
  <c r="N2602" i="4"/>
  <c r="N2600" i="4"/>
  <c r="N2598" i="4"/>
  <c r="N2596" i="4"/>
  <c r="N2594" i="4"/>
  <c r="N2592" i="4"/>
  <c r="N2590" i="4"/>
  <c r="N2588" i="4"/>
  <c r="N2586" i="4"/>
  <c r="N2584" i="4"/>
  <c r="N2582" i="4"/>
  <c r="N2580" i="4"/>
  <c r="N2578" i="4"/>
  <c r="N2576" i="4"/>
  <c r="N2574" i="4"/>
  <c r="N2572" i="4"/>
  <c r="N2570" i="4"/>
  <c r="N2568" i="4"/>
  <c r="N2566" i="4"/>
  <c r="N2095" i="4"/>
  <c r="N2093" i="4"/>
  <c r="N2091" i="4"/>
  <c r="N2089" i="4"/>
  <c r="N2087" i="4"/>
  <c r="N2085" i="4"/>
  <c r="N2083" i="4"/>
  <c r="N2081" i="4"/>
  <c r="N2079" i="4"/>
  <c r="N2077" i="4"/>
  <c r="N2075" i="4"/>
  <c r="N2073" i="4"/>
  <c r="N2071" i="4"/>
  <c r="N2069" i="4"/>
  <c r="N2067" i="4"/>
  <c r="N2065" i="4"/>
  <c r="N2063" i="4"/>
  <c r="N2061" i="4"/>
  <c r="N2059" i="4"/>
  <c r="N2057" i="4"/>
  <c r="N2055" i="4"/>
  <c r="N2053" i="4"/>
  <c r="N2051" i="4"/>
  <c r="N2049" i="4"/>
  <c r="N2047" i="4"/>
  <c r="N2045" i="4"/>
  <c r="N2043" i="4"/>
  <c r="N2041" i="4"/>
  <c r="N2039" i="4"/>
  <c r="N2037" i="4"/>
  <c r="N2035" i="4"/>
  <c r="N2033" i="4"/>
  <c r="N2031" i="4"/>
  <c r="N2029" i="4"/>
  <c r="N2027" i="4"/>
  <c r="N2025" i="4"/>
  <c r="N2023" i="4"/>
  <c r="N2021" i="4"/>
  <c r="N2019" i="4"/>
  <c r="N2017" i="4"/>
  <c r="N2015" i="4"/>
  <c r="N2013" i="4"/>
  <c r="N2011" i="4"/>
  <c r="N2009" i="4"/>
  <c r="N2007" i="4"/>
  <c r="N5005" i="4"/>
  <c r="N5003" i="4"/>
  <c r="N5001" i="4"/>
  <c r="N4999" i="4"/>
  <c r="N4997" i="4"/>
  <c r="N4995" i="4"/>
  <c r="N4993" i="4"/>
  <c r="N4991" i="4"/>
  <c r="N4989" i="4"/>
  <c r="N4987" i="4"/>
  <c r="N4985" i="4"/>
  <c r="N4983" i="4"/>
  <c r="N4981" i="4"/>
  <c r="N4979" i="4"/>
  <c r="N4977" i="4"/>
  <c r="N4975" i="4"/>
  <c r="N4973" i="4"/>
  <c r="N4971" i="4"/>
  <c r="N4969" i="4"/>
  <c r="N4967" i="4"/>
  <c r="N4965" i="4"/>
  <c r="N4963" i="4"/>
  <c r="N4961" i="4"/>
  <c r="N4959" i="4"/>
  <c r="N4957" i="4"/>
  <c r="N4955" i="4"/>
  <c r="N4953" i="4"/>
  <c r="N4951" i="4"/>
  <c r="N4949" i="4"/>
  <c r="N4947" i="4"/>
  <c r="N4945" i="4"/>
  <c r="N4943" i="4"/>
  <c r="N4941" i="4"/>
  <c r="N4939" i="4"/>
  <c r="N4937" i="4"/>
  <c r="N4935" i="4"/>
  <c r="N4933" i="4"/>
  <c r="N4931" i="4"/>
  <c r="N4929" i="4"/>
  <c r="N4927" i="4"/>
  <c r="N4925" i="4"/>
  <c r="N4923" i="4"/>
  <c r="N4921" i="4"/>
  <c r="N4919" i="4"/>
  <c r="N4917" i="4"/>
  <c r="N4915" i="4"/>
  <c r="N4913" i="4"/>
  <c r="N4911" i="4"/>
  <c r="N4909" i="4"/>
  <c r="N4907" i="4"/>
  <c r="N4905" i="4"/>
  <c r="N4903" i="4"/>
  <c r="N4901" i="4"/>
  <c r="N4899" i="4"/>
  <c r="N4897" i="4"/>
  <c r="N4895" i="4"/>
  <c r="N4893" i="4"/>
  <c r="N4891" i="4"/>
  <c r="N4889" i="4"/>
  <c r="N4887" i="4"/>
  <c r="N4885" i="4"/>
  <c r="N4883" i="4"/>
  <c r="N4881" i="4"/>
  <c r="N4879" i="4"/>
  <c r="N4877" i="4"/>
  <c r="N4875" i="4"/>
  <c r="N4873" i="4"/>
  <c r="N4871" i="4"/>
  <c r="N4869" i="4"/>
  <c r="N4867" i="4"/>
  <c r="N4865" i="4"/>
  <c r="N4863" i="4"/>
  <c r="N4861" i="4"/>
  <c r="N4859" i="4"/>
  <c r="N4857" i="4"/>
  <c r="N4855" i="4"/>
  <c r="N4853" i="4"/>
  <c r="N4851" i="4"/>
  <c r="N4849" i="4"/>
  <c r="N4847" i="4"/>
  <c r="N4845" i="4"/>
  <c r="N4843" i="4"/>
  <c r="N4841" i="4"/>
  <c r="N4839" i="4"/>
  <c r="N4837" i="4"/>
  <c r="N4835" i="4"/>
  <c r="N4833" i="4"/>
  <c r="N4831" i="4"/>
  <c r="N4829" i="4"/>
  <c r="N4827" i="4"/>
  <c r="N4825" i="4"/>
  <c r="N4823" i="4"/>
  <c r="N4821" i="4"/>
  <c r="N4819" i="4"/>
  <c r="N4817" i="4"/>
  <c r="N4815" i="4"/>
  <c r="N4813" i="4"/>
  <c r="N4811" i="4"/>
  <c r="N4809" i="4"/>
  <c r="N4807" i="4"/>
  <c r="N4805" i="4"/>
  <c r="N4803" i="4"/>
  <c r="N4801" i="4"/>
  <c r="N4799" i="4"/>
  <c r="N4797" i="4"/>
  <c r="N4795" i="4"/>
  <c r="N4793" i="4"/>
  <c r="N4791" i="4"/>
  <c r="N4789" i="4"/>
  <c r="N4787" i="4"/>
  <c r="N4785" i="4"/>
  <c r="N4783" i="4"/>
  <c r="N4781" i="4"/>
  <c r="N4779" i="4"/>
  <c r="N4777" i="4"/>
  <c r="N4775" i="4"/>
  <c r="N4773" i="4"/>
  <c r="N4771" i="4"/>
  <c r="N4769" i="4"/>
  <c r="N4767" i="4"/>
  <c r="N4765" i="4"/>
  <c r="N4763" i="4"/>
  <c r="N4761" i="4"/>
  <c r="N4759" i="4"/>
  <c r="N4757" i="4"/>
  <c r="N4755" i="4"/>
  <c r="N4753" i="4"/>
  <c r="N4751" i="4"/>
  <c r="N4749" i="4"/>
  <c r="N4747" i="4"/>
  <c r="N4745" i="4"/>
  <c r="N4743" i="4"/>
  <c r="N4741" i="4"/>
  <c r="N4739" i="4"/>
  <c r="N4737" i="4"/>
  <c r="N4735" i="4"/>
  <c r="N4733" i="4"/>
  <c r="N4731" i="4"/>
  <c r="N4729" i="4"/>
  <c r="N4727" i="4"/>
  <c r="N4725" i="4"/>
  <c r="N4723" i="4"/>
  <c r="N4721" i="4"/>
  <c r="N4719" i="4"/>
  <c r="N4717" i="4"/>
  <c r="N4715" i="4"/>
  <c r="N4713" i="4"/>
  <c r="N4711" i="4"/>
  <c r="N4709" i="4"/>
  <c r="N4707" i="4"/>
  <c r="N4705" i="4"/>
  <c r="N4703" i="4"/>
  <c r="N4701" i="4"/>
  <c r="N4699" i="4"/>
  <c r="N4697" i="4"/>
  <c r="N4695" i="4"/>
  <c r="N4693" i="4"/>
  <c r="N4691" i="4"/>
  <c r="N4689" i="4"/>
  <c r="N4687" i="4"/>
  <c r="N4685" i="4"/>
  <c r="N4683" i="4"/>
  <c r="N4681" i="4"/>
  <c r="N4679" i="4"/>
  <c r="N2563" i="4"/>
  <c r="N2561" i="4"/>
  <c r="N2559" i="4"/>
  <c r="N2557" i="4"/>
  <c r="N2555" i="4"/>
  <c r="N2553" i="4"/>
  <c r="N2551" i="4"/>
  <c r="N2549" i="4"/>
  <c r="N2547" i="4"/>
  <c r="N2545" i="4"/>
  <c r="N2543" i="4"/>
  <c r="N2541" i="4"/>
  <c r="N2539" i="4"/>
  <c r="N2537" i="4"/>
  <c r="N2535" i="4"/>
  <c r="N2533" i="4"/>
  <c r="N2531" i="4"/>
  <c r="N2529" i="4"/>
  <c r="N2527" i="4"/>
  <c r="N2525" i="4"/>
  <c r="N2523" i="4"/>
  <c r="N2521" i="4"/>
  <c r="N2519" i="4"/>
  <c r="N2517" i="4"/>
  <c r="N2515" i="4"/>
  <c r="N2513" i="4"/>
  <c r="N2511" i="4"/>
  <c r="N2509" i="4"/>
  <c r="N2507" i="4"/>
  <c r="N2505" i="4"/>
  <c r="N2503" i="4"/>
  <c r="N2501" i="4"/>
  <c r="N2499" i="4"/>
  <c r="N2497" i="4"/>
  <c r="N2495" i="4"/>
  <c r="N2493" i="4"/>
  <c r="N2491" i="4"/>
  <c r="N2489" i="4"/>
  <c r="N2487" i="4"/>
  <c r="N2485" i="4"/>
  <c r="N2483" i="4"/>
  <c r="N2481" i="4"/>
  <c r="N2479" i="4"/>
  <c r="N2477" i="4"/>
  <c r="N2475" i="4"/>
  <c r="N2473" i="4"/>
  <c r="N2471" i="4"/>
  <c r="N2469" i="4"/>
  <c r="N2467" i="4"/>
  <c r="N2465" i="4"/>
  <c r="N2463" i="4"/>
  <c r="N2461" i="4"/>
  <c r="N2459" i="4"/>
  <c r="N2457" i="4"/>
  <c r="N2455" i="4"/>
  <c r="N2453" i="4"/>
  <c r="N2451" i="4"/>
  <c r="N2449" i="4"/>
  <c r="N2447" i="4"/>
  <c r="N2445" i="4"/>
  <c r="N2443" i="4"/>
  <c r="N2441" i="4"/>
  <c r="N2439" i="4"/>
  <c r="N2437" i="4"/>
  <c r="N2435" i="4"/>
  <c r="N2433" i="4"/>
  <c r="N2431" i="4"/>
  <c r="N2429" i="4"/>
  <c r="N2427" i="4"/>
  <c r="N2425" i="4"/>
  <c r="N2423" i="4"/>
  <c r="N2421" i="4"/>
  <c r="N2419" i="4"/>
  <c r="N2417" i="4"/>
  <c r="N2415" i="4"/>
  <c r="N2413" i="4"/>
  <c r="N2411" i="4"/>
  <c r="N2409" i="4"/>
  <c r="N2407" i="4"/>
  <c r="N2405" i="4"/>
  <c r="N2403" i="4"/>
  <c r="N2401" i="4"/>
  <c r="N2399" i="4"/>
  <c r="N2397" i="4"/>
  <c r="N2395" i="4"/>
  <c r="N2393" i="4"/>
  <c r="N2391" i="4"/>
  <c r="N2389" i="4"/>
  <c r="N2387" i="4"/>
  <c r="N2385" i="4"/>
  <c r="N2383" i="4"/>
  <c r="N2381" i="4"/>
  <c r="N2379" i="4"/>
  <c r="N2377" i="4"/>
  <c r="N2375" i="4"/>
  <c r="N2373" i="4"/>
  <c r="N2371" i="4"/>
  <c r="N2369" i="4"/>
  <c r="N2367" i="4"/>
  <c r="N2365" i="4"/>
  <c r="N2363" i="4"/>
  <c r="N2361" i="4"/>
  <c r="N2359" i="4"/>
  <c r="N2357" i="4"/>
  <c r="N2355" i="4"/>
  <c r="N2353" i="4"/>
  <c r="N2351" i="4"/>
  <c r="N2349" i="4"/>
  <c r="N2347" i="4"/>
  <c r="N2345" i="4"/>
  <c r="N2343" i="4"/>
  <c r="N2341" i="4"/>
  <c r="N2339" i="4"/>
  <c r="N2337" i="4"/>
  <c r="N2335" i="4"/>
  <c r="N2333" i="4"/>
  <c r="N2331" i="4"/>
  <c r="N2329" i="4"/>
  <c r="N2327" i="4"/>
  <c r="N2325" i="4"/>
  <c r="N2323" i="4"/>
  <c r="N2321" i="4"/>
  <c r="N2319" i="4"/>
  <c r="N2317" i="4"/>
  <c r="N2315" i="4"/>
  <c r="N2313" i="4"/>
  <c r="N2311" i="4"/>
  <c r="N2309" i="4"/>
  <c r="N2307" i="4"/>
  <c r="N2305" i="4"/>
  <c r="N2303" i="4"/>
  <c r="N2301" i="4"/>
  <c r="N2299" i="4"/>
  <c r="N2297" i="4"/>
  <c r="N2295" i="4"/>
  <c r="N2293" i="4"/>
  <c r="N2291" i="4"/>
  <c r="N2289" i="4"/>
  <c r="N2287" i="4"/>
  <c r="N2285" i="4"/>
  <c r="N2283" i="4"/>
  <c r="N2281" i="4"/>
  <c r="N2279" i="4"/>
  <c r="N2277" i="4"/>
  <c r="N2275" i="4"/>
  <c r="N2273" i="4"/>
  <c r="N2271" i="4"/>
  <c r="N2269" i="4"/>
  <c r="N2267" i="4"/>
  <c r="N2265" i="4"/>
  <c r="N2263" i="4"/>
  <c r="N2261" i="4"/>
  <c r="N2259" i="4"/>
  <c r="N2257" i="4"/>
  <c r="N2255" i="4"/>
  <c r="N2253" i="4"/>
  <c r="N4677" i="4"/>
  <c r="N4675" i="4"/>
  <c r="N4673" i="4"/>
  <c r="N4671" i="4"/>
  <c r="N4669" i="4"/>
  <c r="N4667" i="4"/>
  <c r="N4665" i="4"/>
  <c r="N4663" i="4"/>
  <c r="N4661" i="4"/>
  <c r="N4659" i="4"/>
  <c r="N4657" i="4"/>
  <c r="N4655" i="4"/>
  <c r="N4653" i="4"/>
  <c r="N4651" i="4"/>
  <c r="N4649" i="4"/>
  <c r="N4647" i="4"/>
  <c r="N4645" i="4"/>
  <c r="N4643" i="4"/>
  <c r="N4641" i="4"/>
  <c r="N4639" i="4"/>
  <c r="N4637" i="4"/>
  <c r="N4635" i="4"/>
  <c r="N4633" i="4"/>
  <c r="N4631" i="4"/>
  <c r="N4629" i="4"/>
  <c r="N4627" i="4"/>
  <c r="N4625" i="4"/>
  <c r="N4623" i="4"/>
  <c r="N4621" i="4"/>
  <c r="N4619" i="4"/>
  <c r="N4617" i="4"/>
  <c r="N4615" i="4"/>
  <c r="N4613" i="4"/>
  <c r="N4611" i="4"/>
  <c r="N4609" i="4"/>
  <c r="N4607" i="4"/>
  <c r="N4605" i="4"/>
  <c r="N4603" i="4"/>
  <c r="N4601" i="4"/>
  <c r="N4599" i="4"/>
  <c r="N4597" i="4"/>
  <c r="N4595" i="4"/>
  <c r="N4593" i="4"/>
  <c r="N4591" i="4"/>
  <c r="N4589" i="4"/>
  <c r="N4587" i="4"/>
  <c r="N4585" i="4"/>
  <c r="N4583" i="4"/>
  <c r="N4581" i="4"/>
  <c r="N4579" i="4"/>
  <c r="N4577" i="4"/>
  <c r="N4575" i="4"/>
  <c r="N4573" i="4"/>
  <c r="N4571" i="4"/>
  <c r="N4569" i="4"/>
  <c r="N4567" i="4"/>
  <c r="N4565" i="4"/>
  <c r="N4563" i="4"/>
  <c r="N4561" i="4"/>
  <c r="N4559" i="4"/>
  <c r="N4557" i="4"/>
  <c r="N4555" i="4"/>
  <c r="N4553" i="4"/>
  <c r="N4551" i="4"/>
  <c r="N4549" i="4"/>
  <c r="N4547" i="4"/>
  <c r="N4545" i="4"/>
  <c r="N4543" i="4"/>
  <c r="N4541" i="4"/>
  <c r="N4539" i="4"/>
  <c r="N4537" i="4"/>
  <c r="N4535" i="4"/>
  <c r="N4533" i="4"/>
  <c r="N4531" i="4"/>
  <c r="N4529" i="4"/>
  <c r="N4527" i="4"/>
  <c r="N4525" i="4"/>
  <c r="N4523" i="4"/>
  <c r="N4521" i="4"/>
  <c r="N4519" i="4"/>
  <c r="N4517" i="4"/>
  <c r="N4515" i="4"/>
  <c r="N4513" i="4"/>
  <c r="N4511" i="4"/>
  <c r="N4509" i="4"/>
  <c r="N4507" i="4"/>
  <c r="N4505" i="4"/>
  <c r="N4503" i="4"/>
  <c r="N4501" i="4"/>
  <c r="N4499" i="4"/>
  <c r="N4497" i="4"/>
  <c r="N4495" i="4"/>
  <c r="N4493" i="4"/>
  <c r="N4491" i="4"/>
  <c r="N4489" i="4"/>
  <c r="N4487" i="4"/>
  <c r="N4485" i="4"/>
  <c r="N4483" i="4"/>
  <c r="N4481" i="4"/>
  <c r="N4479" i="4"/>
  <c r="N4477" i="4"/>
  <c r="N4475" i="4"/>
  <c r="N4473" i="4"/>
  <c r="N4471" i="4"/>
  <c r="N4469" i="4"/>
  <c r="N4467" i="4"/>
  <c r="N4465" i="4"/>
  <c r="N4463" i="4"/>
  <c r="N4461" i="4"/>
  <c r="N4459" i="4"/>
  <c r="N4457" i="4"/>
  <c r="N4455" i="4"/>
  <c r="N4453" i="4"/>
  <c r="N4451" i="4"/>
  <c r="N4449" i="4"/>
  <c r="N4447" i="4"/>
  <c r="N4445" i="4"/>
  <c r="N4443" i="4"/>
  <c r="N4441" i="4"/>
  <c r="N4439" i="4"/>
  <c r="N4437" i="4"/>
  <c r="N4435" i="4"/>
  <c r="N4433" i="4"/>
  <c r="N4431" i="4"/>
  <c r="N4429" i="4"/>
  <c r="N4427" i="4"/>
  <c r="N4425" i="4"/>
  <c r="N4423" i="4"/>
  <c r="N4421" i="4"/>
  <c r="N4419" i="4"/>
  <c r="N4417" i="4"/>
  <c r="N4415" i="4"/>
  <c r="N4413" i="4"/>
  <c r="N4411" i="4"/>
  <c r="N4409" i="4"/>
  <c r="N4407" i="4"/>
  <c r="N4405" i="4"/>
  <c r="N4403" i="4"/>
  <c r="N4401" i="4"/>
  <c r="N4399" i="4"/>
  <c r="N4397" i="4"/>
  <c r="N4395" i="4"/>
  <c r="N4393" i="4"/>
  <c r="N4391" i="4"/>
  <c r="N4389" i="4"/>
  <c r="N4387" i="4"/>
  <c r="N4385" i="4"/>
  <c r="N4383" i="4"/>
  <c r="N4381" i="4"/>
  <c r="N4379" i="4"/>
  <c r="N4377" i="4"/>
  <c r="N4375" i="4"/>
  <c r="N4373" i="4"/>
  <c r="N4371" i="4"/>
  <c r="N4369" i="4"/>
  <c r="N4367" i="4"/>
  <c r="N4365" i="4"/>
  <c r="N4363" i="4"/>
  <c r="N4361" i="4"/>
  <c r="N4359" i="4"/>
  <c r="N4357" i="4"/>
  <c r="N4355" i="4"/>
  <c r="N4353" i="4"/>
  <c r="N4351" i="4"/>
  <c r="N4349" i="4"/>
  <c r="N4347" i="4"/>
  <c r="N4345" i="4"/>
  <c r="N4343" i="4"/>
  <c r="N4341" i="4"/>
  <c r="N4339" i="4"/>
  <c r="N4337" i="4"/>
  <c r="N4335" i="4"/>
  <c r="N4333" i="4"/>
  <c r="N4331" i="4"/>
  <c r="N4329" i="4"/>
  <c r="N4327" i="4"/>
  <c r="N4325" i="4"/>
  <c r="N4323" i="4"/>
  <c r="N4321" i="4"/>
  <c r="N4319" i="4"/>
  <c r="N4317" i="4"/>
  <c r="N4315" i="4"/>
  <c r="N4313" i="4"/>
  <c r="N4311" i="4"/>
  <c r="N4309" i="4"/>
  <c r="N4307" i="4"/>
  <c r="N4305" i="4"/>
  <c r="N4303" i="4"/>
  <c r="N4301" i="4"/>
  <c r="N4299" i="4"/>
  <c r="N4297" i="4"/>
  <c r="N4295" i="4"/>
  <c r="N4293" i="4"/>
  <c r="N4291" i="4"/>
  <c r="N4289" i="4"/>
  <c r="N4287" i="4"/>
  <c r="N4285" i="4"/>
  <c r="N4283" i="4"/>
  <c r="N4281" i="4"/>
  <c r="N4279" i="4"/>
  <c r="N4277" i="4"/>
  <c r="N4275" i="4"/>
  <c r="N4273" i="4"/>
  <c r="N4271" i="4"/>
  <c r="N4269" i="4"/>
  <c r="N4267" i="4"/>
  <c r="N4265" i="4"/>
  <c r="N4263" i="4"/>
  <c r="N4261" i="4"/>
  <c r="N4259" i="4"/>
  <c r="N4257" i="4"/>
  <c r="N4255" i="4"/>
  <c r="N4253" i="4"/>
  <c r="N4251" i="4"/>
  <c r="N4249" i="4"/>
  <c r="N4247" i="4"/>
  <c r="N4245" i="4"/>
  <c r="N4243" i="4"/>
  <c r="N4241" i="4"/>
  <c r="N4239" i="4"/>
  <c r="N4237" i="4"/>
  <c r="N4235" i="4"/>
  <c r="N4233" i="4"/>
  <c r="N4231" i="4"/>
  <c r="N4229" i="4"/>
  <c r="N4227" i="4"/>
  <c r="N4225" i="4"/>
  <c r="N4223" i="4"/>
  <c r="N4221" i="4"/>
  <c r="N4219" i="4"/>
  <c r="N4217" i="4"/>
  <c r="N4215" i="4"/>
  <c r="N4213" i="4"/>
  <c r="N4211" i="4"/>
  <c r="N4209" i="4"/>
  <c r="N4207" i="4"/>
  <c r="N4205" i="4"/>
  <c r="N4203" i="4"/>
  <c r="N4201" i="4"/>
  <c r="N4199" i="4"/>
  <c r="N4197" i="4"/>
  <c r="N4195" i="4"/>
  <c r="N4193" i="4"/>
  <c r="N4191" i="4"/>
  <c r="N4189" i="4"/>
  <c r="N4187" i="4"/>
  <c r="N4185" i="4"/>
  <c r="N4183" i="4"/>
  <c r="N4181" i="4"/>
  <c r="N4179" i="4"/>
  <c r="N4177" i="4"/>
  <c r="N4175" i="4"/>
  <c r="N4173" i="4"/>
  <c r="N4171" i="4"/>
  <c r="N4169" i="4"/>
  <c r="N4167" i="4"/>
  <c r="N4165" i="4"/>
  <c r="N4163" i="4"/>
  <c r="N4161" i="4"/>
  <c r="N4159" i="4"/>
  <c r="N4157" i="4"/>
  <c r="N4155" i="4"/>
  <c r="N4153" i="4"/>
  <c r="N4151" i="4"/>
  <c r="N4149" i="4"/>
  <c r="N4147" i="4"/>
  <c r="N4145" i="4"/>
  <c r="N4143" i="4"/>
  <c r="N4141" i="4"/>
  <c r="N4139" i="4"/>
  <c r="N4137" i="4"/>
  <c r="N4135" i="4"/>
  <c r="N4133" i="4"/>
  <c r="N4131" i="4"/>
  <c r="N4129" i="4"/>
  <c r="N4127" i="4"/>
  <c r="N4125" i="4"/>
  <c r="N4123" i="4"/>
  <c r="N4121" i="4"/>
  <c r="N4119" i="4"/>
  <c r="N4117" i="4"/>
  <c r="N4115" i="4"/>
  <c r="N4113" i="4"/>
  <c r="N4111" i="4"/>
  <c r="N4109" i="4"/>
  <c r="N4107" i="4"/>
  <c r="N4105" i="4"/>
  <c r="N4103" i="4"/>
  <c r="N4101" i="4"/>
  <c r="N4099" i="4"/>
  <c r="N4097" i="4"/>
  <c r="N4095" i="4"/>
  <c r="N4093" i="4"/>
  <c r="N4091" i="4"/>
  <c r="N4089" i="4"/>
  <c r="N4087" i="4"/>
  <c r="N4085" i="4"/>
  <c r="N4083" i="4"/>
  <c r="N4081" i="4"/>
  <c r="N4079" i="4"/>
  <c r="N4077" i="4"/>
  <c r="N4075" i="4"/>
  <c r="N4073" i="4"/>
  <c r="N4071" i="4"/>
  <c r="N4069" i="4"/>
  <c r="N4067" i="4"/>
  <c r="N4065" i="4"/>
  <c r="N4063" i="4"/>
  <c r="N4061" i="4"/>
  <c r="N4059" i="4"/>
  <c r="N4057" i="4"/>
  <c r="N4055" i="4"/>
  <c r="N4053" i="4"/>
  <c r="N4051" i="4"/>
  <c r="N4049" i="4"/>
  <c r="N4047" i="4"/>
  <c r="N4045" i="4"/>
  <c r="N4043" i="4"/>
  <c r="N4041" i="4"/>
  <c r="N4039" i="4"/>
  <c r="N4037" i="4"/>
  <c r="N4035" i="4"/>
  <c r="N4033" i="4"/>
  <c r="N4031" i="4"/>
  <c r="N4029" i="4"/>
  <c r="N4027" i="4"/>
  <c r="N4025" i="4"/>
  <c r="N4023" i="4"/>
  <c r="N4021" i="4"/>
  <c r="N4019" i="4"/>
  <c r="N4017" i="4"/>
  <c r="N4015" i="4"/>
  <c r="N4013" i="4"/>
  <c r="N4011" i="4"/>
  <c r="N4009" i="4"/>
  <c r="N4007" i="4"/>
  <c r="N4005" i="4"/>
  <c r="N4003" i="4"/>
  <c r="N4001" i="4"/>
  <c r="N3999" i="4"/>
  <c r="N3997" i="4"/>
  <c r="N3995" i="4"/>
  <c r="N3993" i="4"/>
  <c r="N3991" i="4"/>
  <c r="N3989" i="4"/>
  <c r="N3987" i="4"/>
  <c r="N3985" i="4"/>
  <c r="N3983" i="4"/>
  <c r="N3981" i="4"/>
  <c r="N3979" i="4"/>
  <c r="N3977" i="4"/>
  <c r="N3975" i="4"/>
  <c r="N3973" i="4"/>
  <c r="N3971" i="4"/>
  <c r="N3969" i="4"/>
  <c r="N3967" i="4"/>
  <c r="N3965" i="4"/>
  <c r="N3963" i="4"/>
  <c r="N3961" i="4"/>
  <c r="N3959" i="4"/>
  <c r="N3957" i="4"/>
  <c r="N3955" i="4"/>
  <c r="N3953" i="4"/>
  <c r="N3951" i="4"/>
  <c r="N3949" i="4"/>
  <c r="N3947" i="4"/>
  <c r="N3945" i="4"/>
  <c r="N3943" i="4"/>
  <c r="N3941" i="4"/>
  <c r="N3939" i="4"/>
  <c r="N3937" i="4"/>
  <c r="N3935" i="4"/>
  <c r="N3933" i="4"/>
  <c r="N3931" i="4"/>
  <c r="N3929" i="4"/>
  <c r="N3927" i="4"/>
  <c r="N3925" i="4"/>
  <c r="N3923" i="4"/>
  <c r="N3921" i="4"/>
  <c r="N3919" i="4"/>
  <c r="N3917" i="4"/>
  <c r="N3915" i="4"/>
  <c r="N3913" i="4"/>
  <c r="N3911" i="4"/>
  <c r="N3909" i="4"/>
  <c r="N3907" i="4"/>
  <c r="N3905" i="4"/>
  <c r="N3903" i="4"/>
  <c r="N3901" i="4"/>
  <c r="N3899" i="4"/>
  <c r="N3897" i="4"/>
  <c r="N3895" i="4"/>
  <c r="N3893" i="4"/>
  <c r="N3891" i="4"/>
  <c r="N3889" i="4"/>
  <c r="N3887" i="4"/>
  <c r="N3885" i="4"/>
  <c r="N3883" i="4"/>
  <c r="N3881" i="4"/>
  <c r="N3879" i="4"/>
  <c r="N3877" i="4"/>
  <c r="N3875" i="4"/>
  <c r="N3873" i="4"/>
  <c r="N3871" i="4"/>
  <c r="N3869" i="4"/>
  <c r="N3867" i="4"/>
  <c r="N3865" i="4"/>
  <c r="N3863" i="4"/>
  <c r="N3861" i="4"/>
  <c r="N3859" i="4"/>
  <c r="N3857" i="4"/>
  <c r="N3855" i="4"/>
  <c r="N3853" i="4"/>
  <c r="N3851" i="4"/>
  <c r="N3849" i="4"/>
  <c r="N3847" i="4"/>
  <c r="N3845" i="4"/>
  <c r="N3843" i="4"/>
  <c r="N3841" i="4"/>
  <c r="N3839" i="4"/>
  <c r="N3837" i="4"/>
  <c r="N3835" i="4"/>
  <c r="N3833" i="4"/>
  <c r="N3831" i="4"/>
  <c r="N3829" i="4"/>
  <c r="N3827" i="4"/>
  <c r="N3825" i="4"/>
  <c r="N3823" i="4"/>
  <c r="N3821" i="4"/>
  <c r="N3819" i="4"/>
  <c r="N3817" i="4"/>
  <c r="N3815" i="4"/>
  <c r="N3813" i="4"/>
  <c r="N3811" i="4"/>
  <c r="N3809" i="4"/>
  <c r="N3807" i="4"/>
  <c r="N3805" i="4"/>
  <c r="N3803" i="4"/>
  <c r="N3801" i="4"/>
  <c r="N3799" i="4"/>
  <c r="N3797" i="4"/>
  <c r="N3795" i="4"/>
  <c r="N3793" i="4"/>
  <c r="N3791" i="4"/>
  <c r="N3789" i="4"/>
  <c r="N3787" i="4"/>
  <c r="N3785" i="4"/>
  <c r="N3783" i="4"/>
  <c r="N3781" i="4"/>
  <c r="N3779" i="4"/>
  <c r="N3777" i="4"/>
  <c r="N3775" i="4"/>
  <c r="N3773" i="4"/>
  <c r="N3771" i="4"/>
  <c r="N3769" i="4"/>
  <c r="N3767" i="4"/>
  <c r="N3765" i="4"/>
  <c r="N3763" i="4"/>
  <c r="N3761" i="4"/>
  <c r="N3759" i="4"/>
  <c r="N3757" i="4"/>
  <c r="N3755" i="4"/>
  <c r="N3753" i="4"/>
  <c r="N3751" i="4"/>
  <c r="N3749" i="4"/>
  <c r="N3747" i="4"/>
  <c r="N3745" i="4"/>
  <c r="N3743" i="4"/>
  <c r="N3741" i="4"/>
  <c r="N3739" i="4"/>
  <c r="N3737" i="4"/>
  <c r="N3735" i="4"/>
  <c r="N3733" i="4"/>
  <c r="N3731" i="4"/>
  <c r="N3729" i="4"/>
  <c r="N3727" i="4"/>
  <c r="N3725" i="4"/>
  <c r="N3723" i="4"/>
  <c r="N3721" i="4"/>
  <c r="N3719" i="4"/>
  <c r="N3717" i="4"/>
  <c r="N3715" i="4"/>
  <c r="N3713" i="4"/>
  <c r="N3711" i="4"/>
  <c r="N3709" i="4"/>
  <c r="N3707" i="4"/>
  <c r="N3705" i="4"/>
  <c r="N3703" i="4"/>
  <c r="N2661" i="4"/>
  <c r="N2659" i="4"/>
  <c r="N2657" i="4"/>
  <c r="N2655" i="4"/>
  <c r="N2653" i="4"/>
  <c r="N2651" i="4"/>
  <c r="N2649" i="4"/>
  <c r="N2647" i="4"/>
  <c r="N2645" i="4"/>
  <c r="N2643" i="4"/>
  <c r="N2641" i="4"/>
  <c r="N2639" i="4"/>
  <c r="N2637" i="4"/>
  <c r="N2635" i="4"/>
  <c r="N2633" i="4"/>
  <c r="N2631" i="4"/>
  <c r="N2629" i="4"/>
  <c r="N2627" i="4"/>
  <c r="N2625" i="4"/>
  <c r="N2623" i="4"/>
  <c r="N2621" i="4"/>
  <c r="N2619" i="4"/>
  <c r="N2617" i="4"/>
  <c r="N2615" i="4"/>
  <c r="N2613" i="4"/>
  <c r="N2611" i="4"/>
  <c r="N2609" i="4"/>
  <c r="N2607" i="4"/>
  <c r="N2605" i="4"/>
  <c r="N2603" i="4"/>
  <c r="N2601" i="4"/>
  <c r="N2599" i="4"/>
  <c r="N2597" i="4"/>
  <c r="N2595" i="4"/>
  <c r="N2593" i="4"/>
  <c r="N2591" i="4"/>
  <c r="N2589" i="4"/>
  <c r="N2587" i="4"/>
  <c r="N2585" i="4"/>
  <c r="N2583" i="4"/>
  <c r="N2581" i="4"/>
  <c r="N2579" i="4"/>
  <c r="N2577" i="4"/>
  <c r="N2575" i="4"/>
  <c r="N2573" i="4"/>
  <c r="N2571" i="4"/>
  <c r="N2569" i="4"/>
  <c r="N2567" i="4"/>
  <c r="N2565" i="4"/>
  <c r="N2096" i="4"/>
  <c r="N2094" i="4"/>
  <c r="N2092" i="4"/>
  <c r="N2090" i="4"/>
  <c r="N2088" i="4"/>
  <c r="N2086" i="4"/>
  <c r="N2084" i="4"/>
  <c r="N2082" i="4"/>
  <c r="N2080" i="4"/>
  <c r="N2078" i="4"/>
  <c r="N2076" i="4"/>
  <c r="N2074" i="4"/>
  <c r="N2072" i="4"/>
  <c r="N2070" i="4"/>
  <c r="N2068" i="4"/>
  <c r="N2066" i="4"/>
  <c r="N2064" i="4"/>
  <c r="N2062" i="4"/>
  <c r="N2060" i="4"/>
  <c r="N2058" i="4"/>
  <c r="N2056" i="4"/>
  <c r="N2054" i="4"/>
  <c r="N2052" i="4"/>
  <c r="N2050" i="4"/>
  <c r="N2048" i="4"/>
  <c r="N2046" i="4"/>
  <c r="N2044" i="4"/>
  <c r="N2042" i="4"/>
  <c r="N2040" i="4"/>
  <c r="N2038" i="4"/>
  <c r="N2036" i="4"/>
  <c r="N2034" i="4"/>
  <c r="N2032" i="4"/>
  <c r="N2030" i="4"/>
  <c r="N2028" i="4"/>
  <c r="N2026" i="4"/>
  <c r="N2024" i="4"/>
  <c r="N2022" i="4"/>
  <c r="N2020" i="4"/>
  <c r="N2018" i="4"/>
  <c r="N2016" i="4"/>
  <c r="N2014" i="4"/>
  <c r="N2012" i="4"/>
  <c r="N2010" i="4"/>
  <c r="N2008" i="4"/>
  <c r="N2006" i="4"/>
  <c r="N5004" i="4"/>
  <c r="N5002" i="4"/>
  <c r="N5000" i="4"/>
  <c r="N4998" i="4"/>
  <c r="N4996" i="4"/>
  <c r="N4994" i="4"/>
  <c r="N4992" i="4"/>
  <c r="N4990" i="4"/>
  <c r="N4988" i="4"/>
  <c r="N4986" i="4"/>
  <c r="N4984" i="4"/>
  <c r="N4982" i="4"/>
  <c r="N4980" i="4"/>
  <c r="N4978" i="4"/>
  <c r="N4976" i="4"/>
  <c r="N4974" i="4"/>
  <c r="N4972" i="4"/>
  <c r="N4970" i="4"/>
  <c r="N4968" i="4"/>
  <c r="N4966" i="4"/>
  <c r="N4964" i="4"/>
  <c r="N4962" i="4"/>
  <c r="N4960" i="4"/>
  <c r="N4958" i="4"/>
  <c r="N4956" i="4"/>
  <c r="N4954" i="4"/>
  <c r="N4952" i="4"/>
  <c r="N4950" i="4"/>
  <c r="N4948" i="4"/>
  <c r="N4946" i="4"/>
  <c r="N4944" i="4"/>
  <c r="N4942" i="4"/>
  <c r="N4940" i="4"/>
  <c r="N4938" i="4"/>
  <c r="N4936" i="4"/>
  <c r="N4934" i="4"/>
  <c r="N4932" i="4"/>
  <c r="N4930" i="4"/>
  <c r="N4928" i="4"/>
  <c r="N4926" i="4"/>
  <c r="N4924" i="4"/>
  <c r="N4922" i="4"/>
  <c r="N4920" i="4"/>
  <c r="N4918" i="4"/>
  <c r="N4916" i="4"/>
  <c r="N4914" i="4"/>
  <c r="N4912" i="4"/>
  <c r="N4910" i="4"/>
  <c r="N4908" i="4"/>
  <c r="N4906" i="4"/>
  <c r="N4904" i="4"/>
  <c r="N4902" i="4"/>
  <c r="N4900" i="4"/>
  <c r="N4898" i="4"/>
  <c r="N4896" i="4"/>
  <c r="N4894" i="4"/>
  <c r="N4892" i="4"/>
  <c r="N4890" i="4"/>
  <c r="N4888" i="4"/>
  <c r="N4886" i="4"/>
  <c r="N4884" i="4"/>
  <c r="N4882" i="4"/>
  <c r="N4880" i="4"/>
  <c r="N4878" i="4"/>
  <c r="N4876" i="4"/>
  <c r="N4874" i="4"/>
  <c r="N4872" i="4"/>
  <c r="N4870" i="4"/>
  <c r="N4868" i="4"/>
  <c r="N4866" i="4"/>
  <c r="N4864" i="4"/>
  <c r="N4862" i="4"/>
  <c r="N4860" i="4"/>
  <c r="N4858" i="4"/>
  <c r="N4856" i="4"/>
  <c r="N4854" i="4"/>
  <c r="N4852" i="4"/>
  <c r="N4850" i="4"/>
  <c r="N4848" i="4"/>
  <c r="N4846" i="4"/>
  <c r="N4844" i="4"/>
  <c r="N4842" i="4"/>
  <c r="N4840" i="4"/>
  <c r="N4838" i="4"/>
  <c r="N4836" i="4"/>
  <c r="N4834" i="4"/>
  <c r="N4832" i="4"/>
  <c r="N4830" i="4"/>
  <c r="N4828" i="4"/>
  <c r="N4826" i="4"/>
  <c r="N4824" i="4"/>
  <c r="N4822" i="4"/>
  <c r="N4820" i="4"/>
  <c r="N4818" i="4"/>
  <c r="N4816" i="4"/>
  <c r="N4814" i="4"/>
  <c r="N4812" i="4"/>
  <c r="N4810" i="4"/>
  <c r="N4808" i="4"/>
  <c r="N4806" i="4"/>
  <c r="N4804" i="4"/>
  <c r="N4802" i="4"/>
  <c r="N4800" i="4"/>
  <c r="N4798" i="4"/>
  <c r="N4796" i="4"/>
  <c r="N4794" i="4"/>
  <c r="N4792" i="4"/>
  <c r="N4790" i="4"/>
  <c r="N4788" i="4"/>
  <c r="N4786" i="4"/>
  <c r="N4784" i="4"/>
  <c r="N4782" i="4"/>
  <c r="N4780" i="4"/>
  <c r="N4778" i="4"/>
  <c r="N4776" i="4"/>
  <c r="N4774" i="4"/>
  <c r="N4772" i="4"/>
  <c r="N4770" i="4"/>
  <c r="N4768" i="4"/>
  <c r="N4766" i="4"/>
  <c r="N4764" i="4"/>
  <c r="N4762" i="4"/>
  <c r="N4760" i="4"/>
  <c r="N4758" i="4"/>
  <c r="N4756" i="4"/>
  <c r="N4754" i="4"/>
  <c r="N4752" i="4"/>
  <c r="N4750" i="4"/>
  <c r="N4748" i="4"/>
  <c r="N4746" i="4"/>
  <c r="N4744" i="4"/>
  <c r="N4742" i="4"/>
  <c r="N4740" i="4"/>
  <c r="N4738" i="4"/>
  <c r="N4736" i="4"/>
  <c r="N4734" i="4"/>
  <c r="N4732" i="4"/>
  <c r="N4730" i="4"/>
  <c r="N4728" i="4"/>
  <c r="N4726" i="4"/>
  <c r="N4724" i="4"/>
  <c r="N4722" i="4"/>
  <c r="N4720" i="4"/>
  <c r="N4718" i="4"/>
  <c r="N4716" i="4"/>
  <c r="N4714" i="4"/>
  <c r="N4712" i="4"/>
  <c r="N4710" i="4"/>
  <c r="N4708" i="4"/>
  <c r="N4706" i="4"/>
  <c r="N4704" i="4"/>
  <c r="N4702" i="4"/>
  <c r="N4700" i="4"/>
  <c r="N4698" i="4"/>
  <c r="N4696" i="4"/>
  <c r="N4694" i="4"/>
  <c r="N4692" i="4"/>
  <c r="N4690" i="4"/>
  <c r="N4688" i="4"/>
  <c r="N4686" i="4"/>
  <c r="N4684" i="4"/>
  <c r="N4682" i="4"/>
  <c r="N4680" i="4"/>
  <c r="N4678" i="4"/>
  <c r="N2564" i="4"/>
  <c r="N2562" i="4"/>
  <c r="N2560" i="4"/>
  <c r="N2558" i="4"/>
  <c r="N2556" i="4"/>
  <c r="N2554" i="4"/>
  <c r="N2552" i="4"/>
  <c r="N2550" i="4"/>
  <c r="N2548" i="4"/>
  <c r="N2546" i="4"/>
  <c r="N2544" i="4"/>
  <c r="N2542" i="4"/>
  <c r="N2540" i="4"/>
  <c r="N2538" i="4"/>
  <c r="N2536" i="4"/>
  <c r="N2534" i="4"/>
  <c r="N2532" i="4"/>
  <c r="N2530" i="4"/>
  <c r="N2528" i="4"/>
  <c r="N2526" i="4"/>
  <c r="N2524" i="4"/>
  <c r="N2522" i="4"/>
  <c r="N2520" i="4"/>
  <c r="N2518" i="4"/>
  <c r="N2516" i="4"/>
  <c r="N2514" i="4"/>
  <c r="N2512" i="4"/>
  <c r="N2510" i="4"/>
  <c r="N2508" i="4"/>
  <c r="N2506" i="4"/>
  <c r="N2504" i="4"/>
  <c r="N2502" i="4"/>
  <c r="N2500" i="4"/>
  <c r="N2498" i="4"/>
  <c r="N2496" i="4"/>
  <c r="N2494" i="4"/>
  <c r="N2492" i="4"/>
  <c r="N2490" i="4"/>
  <c r="N2488" i="4"/>
  <c r="N2486" i="4"/>
  <c r="N2484" i="4"/>
  <c r="N2482" i="4"/>
  <c r="N2480" i="4"/>
  <c r="N2478" i="4"/>
  <c r="N2476" i="4"/>
  <c r="N2474" i="4"/>
  <c r="N2472" i="4"/>
  <c r="N2470" i="4"/>
  <c r="N2468" i="4"/>
  <c r="N2466" i="4"/>
  <c r="N2464" i="4"/>
  <c r="N2462" i="4"/>
  <c r="N2460" i="4"/>
  <c r="N2458" i="4"/>
  <c r="N2456" i="4"/>
  <c r="N2454" i="4"/>
  <c r="N2452" i="4"/>
  <c r="N2450" i="4"/>
  <c r="N2448" i="4"/>
  <c r="N2446" i="4"/>
  <c r="N2444" i="4"/>
  <c r="N2442" i="4"/>
  <c r="N2440" i="4"/>
  <c r="N2438" i="4"/>
  <c r="N2436" i="4"/>
  <c r="N2434" i="4"/>
  <c r="N2432" i="4"/>
  <c r="N2430" i="4"/>
  <c r="N2428" i="4"/>
  <c r="N2426" i="4"/>
  <c r="N2424" i="4"/>
  <c r="N2422" i="4"/>
  <c r="N2420" i="4"/>
  <c r="N2418" i="4"/>
  <c r="N2416" i="4"/>
  <c r="N2414" i="4"/>
  <c r="N2412" i="4"/>
  <c r="N2410" i="4"/>
  <c r="N2408" i="4"/>
  <c r="N2406" i="4"/>
  <c r="N2404" i="4"/>
  <c r="N2402" i="4"/>
  <c r="N2400" i="4"/>
  <c r="N2398" i="4"/>
  <c r="N2396" i="4"/>
  <c r="N2394" i="4"/>
  <c r="N2392" i="4"/>
  <c r="N2390" i="4"/>
  <c r="N2388" i="4"/>
  <c r="N2386" i="4"/>
  <c r="N2384" i="4"/>
  <c r="N2382" i="4"/>
  <c r="N2380" i="4"/>
  <c r="N2378" i="4"/>
  <c r="N2376" i="4"/>
  <c r="N2374" i="4"/>
  <c r="N2372" i="4"/>
  <c r="N2370" i="4"/>
  <c r="N2368" i="4"/>
  <c r="N2366" i="4"/>
  <c r="N2364" i="4"/>
  <c r="N2362" i="4"/>
  <c r="N2360" i="4"/>
  <c r="N2358" i="4"/>
  <c r="N2356" i="4"/>
  <c r="N2354" i="4"/>
  <c r="N2352" i="4"/>
  <c r="N2350" i="4"/>
  <c r="N2348" i="4"/>
  <c r="N2346" i="4"/>
  <c r="N2344" i="4"/>
  <c r="N2342" i="4"/>
  <c r="N2340" i="4"/>
  <c r="N2338" i="4"/>
  <c r="N2336" i="4"/>
  <c r="N2334" i="4"/>
  <c r="N2332" i="4"/>
  <c r="N2330" i="4"/>
  <c r="N2328" i="4"/>
  <c r="N2326" i="4"/>
  <c r="N2324" i="4"/>
  <c r="N2322" i="4"/>
  <c r="N2320" i="4"/>
  <c r="N2318" i="4"/>
  <c r="N2316" i="4"/>
  <c r="N2314" i="4"/>
  <c r="N2312" i="4"/>
  <c r="N2310" i="4"/>
  <c r="N2308" i="4"/>
  <c r="N2306" i="4"/>
  <c r="N2304" i="4"/>
  <c r="N2302" i="4"/>
  <c r="N2300" i="4"/>
  <c r="N2298" i="4"/>
  <c r="N2296" i="4"/>
  <c r="N2294" i="4"/>
  <c r="N2292" i="4"/>
  <c r="N2290" i="4"/>
  <c r="N2288" i="4"/>
  <c r="N2286" i="4"/>
  <c r="N2284" i="4"/>
  <c r="N2282" i="4"/>
  <c r="N2280" i="4"/>
  <c r="N2278" i="4"/>
  <c r="N2276" i="4"/>
  <c r="N2274" i="4"/>
  <c r="N2272" i="4"/>
  <c r="N2270" i="4"/>
  <c r="N2268" i="4"/>
  <c r="N2266" i="4"/>
  <c r="N2264" i="4"/>
  <c r="N2262" i="4"/>
  <c r="N2260" i="4"/>
  <c r="N2258" i="4"/>
  <c r="N2256" i="4"/>
  <c r="N2254" i="4"/>
  <c r="N4676" i="4"/>
  <c r="N4674" i="4"/>
  <c r="N4672" i="4"/>
  <c r="N4670" i="4"/>
  <c r="N4668" i="4"/>
  <c r="N4666" i="4"/>
  <c r="N4664" i="4"/>
  <c r="N4662" i="4"/>
  <c r="N4660" i="4"/>
  <c r="N4658" i="4"/>
  <c r="N4656" i="4"/>
  <c r="N4654" i="4"/>
  <c r="N4652" i="4"/>
  <c r="N4650" i="4"/>
  <c r="N4648" i="4"/>
  <c r="N4646" i="4"/>
  <c r="N4644" i="4"/>
  <c r="N4642" i="4"/>
  <c r="N4640" i="4"/>
  <c r="N4638" i="4"/>
  <c r="N4636" i="4"/>
  <c r="N4634" i="4"/>
  <c r="N4632" i="4"/>
  <c r="N4630" i="4"/>
  <c r="N4628" i="4"/>
  <c r="N4626" i="4"/>
  <c r="N4624" i="4"/>
  <c r="N4622" i="4"/>
  <c r="N4620" i="4"/>
  <c r="N4618" i="4"/>
  <c r="N4616" i="4"/>
  <c r="N4614" i="4"/>
  <c r="N4612" i="4"/>
  <c r="N4610" i="4"/>
  <c r="N4608" i="4"/>
  <c r="N4606" i="4"/>
  <c r="N4604" i="4"/>
  <c r="N4602" i="4"/>
  <c r="N4600" i="4"/>
  <c r="N4598" i="4"/>
  <c r="N4596" i="4"/>
  <c r="N4594" i="4"/>
  <c r="N4592" i="4"/>
  <c r="N4590" i="4"/>
  <c r="N4588" i="4"/>
  <c r="N4586" i="4"/>
  <c r="N4584" i="4"/>
  <c r="N4582" i="4"/>
  <c r="N4580" i="4"/>
  <c r="N4578" i="4"/>
  <c r="N4576" i="4"/>
  <c r="N4574" i="4"/>
  <c r="N4572" i="4"/>
  <c r="N4570" i="4"/>
  <c r="N4568" i="4"/>
  <c r="N4566" i="4"/>
  <c r="N4564" i="4"/>
  <c r="N4562" i="4"/>
  <c r="N4560" i="4"/>
  <c r="N4558" i="4"/>
  <c r="N4556" i="4"/>
  <c r="N4554" i="4"/>
  <c r="N4552" i="4"/>
  <c r="N4550" i="4"/>
  <c r="N4548" i="4"/>
  <c r="N4546" i="4"/>
  <c r="N4544" i="4"/>
  <c r="N4542" i="4"/>
  <c r="N4540" i="4"/>
  <c r="N4538" i="4"/>
  <c r="N4536" i="4"/>
  <c r="N4534" i="4"/>
  <c r="N4532" i="4"/>
  <c r="N4530" i="4"/>
  <c r="N4528" i="4"/>
  <c r="N4526" i="4"/>
  <c r="N4524" i="4"/>
  <c r="N4522" i="4"/>
  <c r="N4520" i="4"/>
  <c r="N4518" i="4"/>
  <c r="N4516" i="4"/>
  <c r="N4514" i="4"/>
  <c r="N4512" i="4"/>
  <c r="N4510" i="4"/>
  <c r="N4508" i="4"/>
  <c r="N4506" i="4"/>
  <c r="N4504" i="4"/>
  <c r="N4502" i="4"/>
  <c r="N4500" i="4"/>
  <c r="N4498" i="4"/>
  <c r="N4496" i="4"/>
  <c r="N4494" i="4"/>
  <c r="N4492" i="4"/>
  <c r="N4490" i="4"/>
  <c r="N4488" i="4"/>
  <c r="N4486" i="4"/>
  <c r="N4484" i="4"/>
  <c r="N4482" i="4"/>
  <c r="N4480" i="4"/>
  <c r="N4478" i="4"/>
  <c r="N4476" i="4"/>
  <c r="N4474" i="4"/>
  <c r="N4472" i="4"/>
  <c r="N4470" i="4"/>
  <c r="N4468" i="4"/>
  <c r="N4466" i="4"/>
  <c r="N4464" i="4"/>
  <c r="N4462" i="4"/>
  <c r="N4460" i="4"/>
  <c r="N4458" i="4"/>
  <c r="N4456" i="4"/>
  <c r="N4454" i="4"/>
  <c r="N4452" i="4"/>
  <c r="N4450" i="4"/>
  <c r="N4448" i="4"/>
  <c r="N4446" i="4"/>
  <c r="N4444" i="4"/>
  <c r="N4442" i="4"/>
  <c r="N4440" i="4"/>
  <c r="N4438" i="4"/>
  <c r="N4436" i="4"/>
  <c r="N4434" i="4"/>
  <c r="N4432" i="4"/>
  <c r="N4430" i="4"/>
  <c r="N4428" i="4"/>
  <c r="N4426" i="4"/>
  <c r="N4424" i="4"/>
  <c r="N4422" i="4"/>
  <c r="N4420" i="4"/>
  <c r="N4418" i="4"/>
  <c r="N4416" i="4"/>
  <c r="N4414" i="4"/>
  <c r="N4412" i="4"/>
  <c r="N4410" i="4"/>
  <c r="N4408" i="4"/>
  <c r="N4406" i="4"/>
  <c r="N4404" i="4"/>
  <c r="N4402" i="4"/>
  <c r="N4400" i="4"/>
  <c r="N4398" i="4"/>
  <c r="N4396" i="4"/>
  <c r="N4394" i="4"/>
  <c r="N4392" i="4"/>
  <c r="N4390" i="4"/>
  <c r="N4388" i="4"/>
  <c r="N4386" i="4"/>
  <c r="N4384" i="4"/>
  <c r="N4382" i="4"/>
  <c r="N4380" i="4"/>
  <c r="N4378" i="4"/>
  <c r="N4376" i="4"/>
  <c r="N4374" i="4"/>
  <c r="N4372" i="4"/>
  <c r="N4370" i="4"/>
  <c r="N4368" i="4"/>
  <c r="N4366" i="4"/>
  <c r="N4364" i="4"/>
  <c r="N4362" i="4"/>
  <c r="N4360" i="4"/>
  <c r="N4358" i="4"/>
  <c r="N4356" i="4"/>
  <c r="N4354" i="4"/>
  <c r="N4352" i="4"/>
  <c r="N4350" i="4"/>
  <c r="N4348" i="4"/>
  <c r="N4346" i="4"/>
  <c r="N4344" i="4"/>
  <c r="N4342" i="4"/>
  <c r="N4340" i="4"/>
  <c r="N4338" i="4"/>
  <c r="N4336" i="4"/>
  <c r="N4334" i="4"/>
  <c r="N4332" i="4"/>
  <c r="N4330" i="4"/>
  <c r="N4328" i="4"/>
  <c r="N4326" i="4"/>
  <c r="N4324" i="4"/>
  <c r="N4322" i="4"/>
  <c r="N4320" i="4"/>
  <c r="N4318" i="4"/>
  <c r="N4316" i="4"/>
  <c r="N4314" i="4"/>
  <c r="N4312" i="4"/>
  <c r="N4310" i="4"/>
  <c r="N4308" i="4"/>
  <c r="N4306" i="4"/>
  <c r="N4304" i="4"/>
  <c r="N4302" i="4"/>
  <c r="N4300" i="4"/>
  <c r="N4298" i="4"/>
  <c r="N4296" i="4"/>
  <c r="N4294" i="4"/>
  <c r="N4292" i="4"/>
  <c r="N4290" i="4"/>
  <c r="N4288" i="4"/>
  <c r="N4286" i="4"/>
  <c r="N4284" i="4"/>
  <c r="N4282" i="4"/>
  <c r="N4280" i="4"/>
  <c r="N4278" i="4"/>
  <c r="N4276" i="4"/>
  <c r="N4274" i="4"/>
  <c r="N4272" i="4"/>
  <c r="N4270" i="4"/>
  <c r="N4268" i="4"/>
  <c r="N4266" i="4"/>
  <c r="N4264" i="4"/>
  <c r="N4262" i="4"/>
  <c r="N4260" i="4"/>
  <c r="N4258" i="4"/>
  <c r="N4256" i="4"/>
  <c r="N4254" i="4"/>
  <c r="N4252" i="4"/>
  <c r="N4250" i="4"/>
  <c r="N4248" i="4"/>
  <c r="N4246" i="4"/>
  <c r="N4244" i="4"/>
  <c r="N4242" i="4"/>
  <c r="N4240" i="4"/>
  <c r="N4238" i="4"/>
  <c r="N4236" i="4"/>
  <c r="N4234" i="4"/>
  <c r="N4232" i="4"/>
  <c r="N4230" i="4"/>
  <c r="N4228" i="4"/>
  <c r="N4226" i="4"/>
  <c r="N4224" i="4"/>
  <c r="N4222" i="4"/>
  <c r="N4220" i="4"/>
  <c r="N4218" i="4"/>
  <c r="N4216" i="4"/>
  <c r="N4214" i="4"/>
  <c r="N4212" i="4"/>
  <c r="N4210" i="4"/>
  <c r="N4208" i="4"/>
  <c r="N4206" i="4"/>
  <c r="N4204" i="4"/>
  <c r="N4202" i="4"/>
  <c r="N4200" i="4"/>
  <c r="N4198" i="4"/>
  <c r="N4196" i="4"/>
  <c r="N4194" i="4"/>
  <c r="N4192" i="4"/>
  <c r="N4190" i="4"/>
  <c r="N4188" i="4"/>
  <c r="N4186" i="4"/>
  <c r="N4184" i="4"/>
  <c r="N4182" i="4"/>
  <c r="N4180" i="4"/>
  <c r="N4178" i="4"/>
  <c r="N4176" i="4"/>
  <c r="N4174" i="4"/>
  <c r="N4172" i="4"/>
  <c r="N4170" i="4"/>
  <c r="N4168" i="4"/>
  <c r="N4166" i="4"/>
  <c r="N4164" i="4"/>
  <c r="N4162" i="4"/>
  <c r="N4160" i="4"/>
  <c r="N4158" i="4"/>
  <c r="N4156" i="4"/>
  <c r="N4154" i="4"/>
  <c r="N4152" i="4"/>
  <c r="N4150" i="4"/>
  <c r="N4148" i="4"/>
  <c r="N4146" i="4"/>
  <c r="N4144" i="4"/>
  <c r="N4142" i="4"/>
  <c r="N4140" i="4"/>
  <c r="N4138" i="4"/>
  <c r="N4136" i="4"/>
  <c r="N4134" i="4"/>
  <c r="N4132" i="4"/>
  <c r="N4130" i="4"/>
  <c r="N4128" i="4"/>
  <c r="N4126" i="4"/>
  <c r="N4124" i="4"/>
  <c r="N4122" i="4"/>
  <c r="N4120" i="4"/>
  <c r="N4118" i="4"/>
  <c r="N4116" i="4"/>
  <c r="N4114" i="4"/>
  <c r="N4112" i="4"/>
  <c r="N4110" i="4"/>
  <c r="N4108" i="4"/>
  <c r="N4106" i="4"/>
  <c r="N4104" i="4"/>
  <c r="N4102" i="4"/>
  <c r="N4100" i="4"/>
  <c r="N4098" i="4"/>
  <c r="N4096" i="4"/>
  <c r="N4094" i="4"/>
  <c r="N4092" i="4"/>
  <c r="N4090" i="4"/>
  <c r="N4088" i="4"/>
  <c r="N4086" i="4"/>
  <c r="N4084" i="4"/>
  <c r="N4082" i="4"/>
  <c r="N4080" i="4"/>
  <c r="N4078" i="4"/>
  <c r="N4076" i="4"/>
  <c r="N4074" i="4"/>
  <c r="N4072" i="4"/>
  <c r="N4070" i="4"/>
  <c r="N4068" i="4"/>
  <c r="N4066" i="4"/>
  <c r="N4064" i="4"/>
  <c r="N4062" i="4"/>
  <c r="N4060" i="4"/>
  <c r="N4058" i="4"/>
  <c r="N4056" i="4"/>
  <c r="N4054" i="4"/>
  <c r="N4052" i="4"/>
  <c r="N4050" i="4"/>
  <c r="N4048" i="4"/>
  <c r="N4046" i="4"/>
  <c r="N4044" i="4"/>
  <c r="N4042" i="4"/>
  <c r="N4040" i="4"/>
  <c r="N4038" i="4"/>
  <c r="N4036" i="4"/>
  <c r="N4034" i="4"/>
  <c r="N4032" i="4"/>
  <c r="N4030" i="4"/>
  <c r="N4028" i="4"/>
  <c r="N4026" i="4"/>
  <c r="N4024" i="4"/>
  <c r="N4022" i="4"/>
  <c r="N4020" i="4"/>
  <c r="N4018" i="4"/>
  <c r="N4016" i="4"/>
  <c r="N4014" i="4"/>
  <c r="N4012" i="4"/>
  <c r="N4010" i="4"/>
  <c r="N4008" i="4"/>
  <c r="N4006" i="4"/>
  <c r="N4004" i="4"/>
  <c r="N4002" i="4"/>
  <c r="N4000" i="4"/>
  <c r="N3998" i="4"/>
  <c r="N3996" i="4"/>
  <c r="N3994" i="4"/>
  <c r="N3992" i="4"/>
  <c r="N3990" i="4"/>
  <c r="N3988" i="4"/>
  <c r="N3986" i="4"/>
  <c r="N3984" i="4"/>
  <c r="N3982" i="4"/>
  <c r="N3980" i="4"/>
  <c r="N3978" i="4"/>
  <c r="N3976" i="4"/>
  <c r="N3974" i="4"/>
  <c r="N3972" i="4"/>
  <c r="N3970" i="4"/>
  <c r="N3968" i="4"/>
  <c r="N3966" i="4"/>
  <c r="N3964" i="4"/>
  <c r="N3962" i="4"/>
  <c r="N3960" i="4"/>
  <c r="N3958" i="4"/>
  <c r="N3956" i="4"/>
  <c r="N3954" i="4"/>
  <c r="N3952" i="4"/>
  <c r="N3950" i="4"/>
  <c r="N3948" i="4"/>
  <c r="N3946" i="4"/>
  <c r="N3944" i="4"/>
  <c r="N3942" i="4"/>
  <c r="N3940" i="4"/>
  <c r="N3938" i="4"/>
  <c r="N3936" i="4"/>
  <c r="N3934" i="4"/>
  <c r="N3932" i="4"/>
  <c r="N3930" i="4"/>
  <c r="N3928" i="4"/>
  <c r="N3926" i="4"/>
  <c r="N3924" i="4"/>
  <c r="N3922" i="4"/>
  <c r="N3920" i="4"/>
  <c r="N3918" i="4"/>
  <c r="N3916" i="4"/>
  <c r="N3914" i="4"/>
  <c r="N3912" i="4"/>
  <c r="N3910" i="4"/>
  <c r="N3908" i="4"/>
  <c r="N3906" i="4"/>
  <c r="N3904" i="4"/>
  <c r="N3902" i="4"/>
  <c r="N3900" i="4"/>
  <c r="N3898" i="4"/>
  <c r="N3896" i="4"/>
  <c r="N3894" i="4"/>
  <c r="N3892" i="4"/>
  <c r="N3890" i="4"/>
  <c r="N3888" i="4"/>
  <c r="N3886" i="4"/>
  <c r="N3884" i="4"/>
  <c r="N3882" i="4"/>
  <c r="N3880" i="4"/>
  <c r="N3878" i="4"/>
  <c r="N3876" i="4"/>
  <c r="N3874" i="4"/>
  <c r="N3872" i="4"/>
  <c r="N3870" i="4"/>
  <c r="N3868" i="4"/>
  <c r="N3866" i="4"/>
  <c r="N3864" i="4"/>
  <c r="N3862" i="4"/>
  <c r="N3860" i="4"/>
  <c r="N3858" i="4"/>
  <c r="N3856" i="4"/>
  <c r="N3854" i="4"/>
  <c r="N3852" i="4"/>
  <c r="N3850" i="4"/>
  <c r="N3848" i="4"/>
  <c r="N3846" i="4"/>
  <c r="N3844" i="4"/>
  <c r="N3842" i="4"/>
  <c r="N3840" i="4"/>
  <c r="N3838" i="4"/>
  <c r="N3836" i="4"/>
  <c r="N3834" i="4"/>
  <c r="N3832" i="4"/>
  <c r="N3830" i="4"/>
  <c r="N3828" i="4"/>
  <c r="N3826" i="4"/>
  <c r="N3824" i="4"/>
  <c r="N3822" i="4"/>
  <c r="N3820" i="4"/>
  <c r="N3818" i="4"/>
  <c r="N3816" i="4"/>
  <c r="N3814" i="4"/>
  <c r="N3812" i="4"/>
  <c r="N3810" i="4"/>
  <c r="N3808" i="4"/>
  <c r="N3806" i="4"/>
  <c r="N3804" i="4"/>
  <c r="N3802" i="4"/>
  <c r="N3800" i="4"/>
  <c r="N3798" i="4"/>
  <c r="N3796" i="4"/>
  <c r="N3794" i="4"/>
  <c r="N3792" i="4"/>
  <c r="N3790" i="4"/>
  <c r="N3788" i="4"/>
  <c r="N3786" i="4"/>
  <c r="N3784" i="4"/>
  <c r="N3782" i="4"/>
  <c r="N3780" i="4"/>
  <c r="N3778" i="4"/>
  <c r="N3776" i="4"/>
  <c r="N3774" i="4"/>
  <c r="N3772" i="4"/>
  <c r="N3770" i="4"/>
  <c r="N3768" i="4"/>
  <c r="N3766" i="4"/>
  <c r="N3764" i="4"/>
  <c r="N3762" i="4"/>
  <c r="N3760" i="4"/>
  <c r="N3758" i="4"/>
  <c r="N3756" i="4"/>
  <c r="N3754" i="4"/>
  <c r="N3752" i="4"/>
  <c r="N3750" i="4"/>
  <c r="N3748" i="4"/>
  <c r="N3746" i="4"/>
  <c r="N3744" i="4"/>
  <c r="N3742" i="4"/>
  <c r="N3740" i="4"/>
  <c r="N3738" i="4"/>
  <c r="N3736" i="4"/>
  <c r="N3734" i="4"/>
  <c r="N3732" i="4"/>
  <c r="N3730" i="4"/>
  <c r="N3728" i="4"/>
  <c r="N3726" i="4"/>
  <c r="N3724" i="4"/>
  <c r="N3722" i="4"/>
  <c r="N3720" i="4"/>
  <c r="N3718" i="4"/>
  <c r="N3716" i="4"/>
  <c r="N3714" i="4"/>
  <c r="N3712" i="4"/>
  <c r="N3710" i="4"/>
  <c r="N3708" i="4"/>
  <c r="N3706" i="4"/>
  <c r="N3704" i="4"/>
  <c r="N3702" i="4"/>
  <c r="N3360" i="4"/>
  <c r="N3358" i="4"/>
  <c r="N3356" i="4"/>
  <c r="N3354" i="4"/>
  <c r="N3352" i="4"/>
  <c r="N3350" i="4"/>
  <c r="N3348" i="4"/>
  <c r="N3346" i="4"/>
  <c r="N3344" i="4"/>
  <c r="N3342" i="4"/>
  <c r="N3340" i="4"/>
  <c r="N3338" i="4"/>
  <c r="N3336" i="4"/>
  <c r="N3334" i="4"/>
  <c r="N3332" i="4"/>
  <c r="N3330" i="4"/>
  <c r="N3328" i="4"/>
  <c r="N3326" i="4"/>
  <c r="N3324" i="4"/>
  <c r="N3322" i="4"/>
  <c r="N3320" i="4"/>
  <c r="N3318" i="4"/>
  <c r="N3316" i="4"/>
  <c r="N3314" i="4"/>
  <c r="N3312" i="4"/>
  <c r="N3310" i="4"/>
  <c r="N3308" i="4"/>
  <c r="N3306" i="4"/>
  <c r="N3304" i="4"/>
  <c r="N3302" i="4"/>
  <c r="N3300" i="4"/>
  <c r="N3298" i="4"/>
  <c r="N3296" i="4"/>
  <c r="N3294" i="4"/>
  <c r="N3292" i="4"/>
  <c r="N3290" i="4"/>
  <c r="N3288" i="4"/>
  <c r="N3286" i="4"/>
  <c r="N3284" i="4"/>
  <c r="N3282" i="4"/>
  <c r="N3280" i="4"/>
  <c r="N3278" i="4"/>
  <c r="N3276" i="4"/>
  <c r="N3274" i="4"/>
  <c r="N3272" i="4"/>
  <c r="N3270" i="4"/>
  <c r="N3268" i="4"/>
  <c r="N3266" i="4"/>
  <c r="N3264" i="4"/>
  <c r="N3262" i="4"/>
  <c r="N3260" i="4"/>
  <c r="N3258" i="4"/>
  <c r="N3256" i="4"/>
  <c r="N3254" i="4"/>
  <c r="N3252" i="4"/>
  <c r="N3250" i="4"/>
  <c r="N3248" i="4"/>
  <c r="N3246" i="4"/>
  <c r="N3244" i="4"/>
  <c r="N3242" i="4"/>
  <c r="N3240" i="4"/>
  <c r="N3238" i="4"/>
  <c r="N3236" i="4"/>
  <c r="N3234" i="4"/>
  <c r="N3232" i="4"/>
  <c r="N3230" i="4"/>
  <c r="N3228" i="4"/>
  <c r="N3226" i="4"/>
  <c r="N3224" i="4"/>
  <c r="N3222" i="4"/>
  <c r="N3220" i="4"/>
  <c r="N3218" i="4"/>
  <c r="N3216" i="4"/>
  <c r="N3214" i="4"/>
  <c r="N3212" i="4"/>
  <c r="N3210" i="4"/>
  <c r="N3208" i="4"/>
  <c r="N3206" i="4"/>
  <c r="N3204" i="4"/>
  <c r="N3202" i="4"/>
  <c r="N3200" i="4"/>
  <c r="N3198" i="4"/>
  <c r="N3196" i="4"/>
  <c r="N3194" i="4"/>
  <c r="N3192" i="4"/>
  <c r="N3701" i="4"/>
  <c r="N3699" i="4"/>
  <c r="N3697" i="4"/>
  <c r="N3695" i="4"/>
  <c r="N3693" i="4"/>
  <c r="N3691" i="4"/>
  <c r="N3689" i="4"/>
  <c r="N3687" i="4"/>
  <c r="N3685" i="4"/>
  <c r="N3683" i="4"/>
  <c r="N3681" i="4"/>
  <c r="N3679" i="4"/>
  <c r="N3677" i="4"/>
  <c r="N3675" i="4"/>
  <c r="N3673" i="4"/>
  <c r="N3671" i="4"/>
  <c r="N3669" i="4"/>
  <c r="N3667" i="4"/>
  <c r="N3665" i="4"/>
  <c r="N3663" i="4"/>
  <c r="N3661" i="4"/>
  <c r="N3659" i="4"/>
  <c r="N3657" i="4"/>
  <c r="N3655" i="4"/>
  <c r="N3653" i="4"/>
  <c r="N3651" i="4"/>
  <c r="N3649" i="4"/>
  <c r="N3647" i="4"/>
  <c r="N3645" i="4"/>
  <c r="N3643" i="4"/>
  <c r="N3641" i="4"/>
  <c r="N3639" i="4"/>
  <c r="N3637" i="4"/>
  <c r="N3635" i="4"/>
  <c r="N3633" i="4"/>
  <c r="N3631" i="4"/>
  <c r="N3629" i="4"/>
  <c r="N3627" i="4"/>
  <c r="N3625" i="4"/>
  <c r="N3623" i="4"/>
  <c r="N3621" i="4"/>
  <c r="N3619" i="4"/>
  <c r="N3617" i="4"/>
  <c r="N3615" i="4"/>
  <c r="N3613" i="4"/>
  <c r="N3611" i="4"/>
  <c r="N3609" i="4"/>
  <c r="N3607" i="4"/>
  <c r="N3605" i="4"/>
  <c r="N3603" i="4"/>
  <c r="N3601" i="4"/>
  <c r="N3599" i="4"/>
  <c r="N3597" i="4"/>
  <c r="N3595" i="4"/>
  <c r="N3593" i="4"/>
  <c r="N3591" i="4"/>
  <c r="N3589" i="4"/>
  <c r="N3587" i="4"/>
  <c r="N3585" i="4"/>
  <c r="N3583" i="4"/>
  <c r="N3581" i="4"/>
  <c r="N3579" i="4"/>
  <c r="N3577" i="4"/>
  <c r="N3575" i="4"/>
  <c r="N3573" i="4"/>
  <c r="N3571" i="4"/>
  <c r="N3569" i="4"/>
  <c r="N3567" i="4"/>
  <c r="N3565" i="4"/>
  <c r="N3563" i="4"/>
  <c r="N3561" i="4"/>
  <c r="N3559" i="4"/>
  <c r="N3557" i="4"/>
  <c r="N3555" i="4"/>
  <c r="N3553" i="4"/>
  <c r="N3551" i="4"/>
  <c r="N3549" i="4"/>
  <c r="N3547" i="4"/>
  <c r="N3545" i="4"/>
  <c r="N3543" i="4"/>
  <c r="N3541" i="4"/>
  <c r="N3539" i="4"/>
  <c r="N3537" i="4"/>
  <c r="N3535" i="4"/>
  <c r="N3533" i="4"/>
  <c r="N3531" i="4"/>
  <c r="N3529" i="4"/>
  <c r="N3527" i="4"/>
  <c r="N3525" i="4"/>
  <c r="N3523" i="4"/>
  <c r="N3521" i="4"/>
  <c r="N3519" i="4"/>
  <c r="N3517" i="4"/>
  <c r="N3515" i="4"/>
  <c r="N3513" i="4"/>
  <c r="N3511" i="4"/>
  <c r="N3509" i="4"/>
  <c r="N3507" i="4"/>
  <c r="N3505" i="4"/>
  <c r="N3503" i="4"/>
  <c r="N3501" i="4"/>
  <c r="N3499" i="4"/>
  <c r="N3497" i="4"/>
  <c r="N3495" i="4"/>
  <c r="N3493" i="4"/>
  <c r="N3491" i="4"/>
  <c r="N3489" i="4"/>
  <c r="N3487" i="4"/>
  <c r="N3485" i="4"/>
  <c r="N3483" i="4"/>
  <c r="N3481" i="4"/>
  <c r="N3479" i="4"/>
  <c r="N3477" i="4"/>
  <c r="N3475" i="4"/>
  <c r="N3473" i="4"/>
  <c r="N3471" i="4"/>
  <c r="N3469" i="4"/>
  <c r="N3467" i="4"/>
  <c r="N3465" i="4"/>
  <c r="N3463" i="4"/>
  <c r="N3461" i="4"/>
  <c r="N3459" i="4"/>
  <c r="N3457" i="4"/>
  <c r="N3455" i="4"/>
  <c r="N3453" i="4"/>
  <c r="N3451" i="4"/>
  <c r="N3449" i="4"/>
  <c r="N3447" i="4"/>
  <c r="N3445" i="4"/>
  <c r="N3443" i="4"/>
  <c r="N3441" i="4"/>
  <c r="N3439" i="4"/>
  <c r="N3437" i="4"/>
  <c r="N3435" i="4"/>
  <c r="N3433" i="4"/>
  <c r="N3431" i="4"/>
  <c r="N3429" i="4"/>
  <c r="N3427" i="4"/>
  <c r="N3425" i="4"/>
  <c r="N3423" i="4"/>
  <c r="N3421" i="4"/>
  <c r="N3419" i="4"/>
  <c r="N3417" i="4"/>
  <c r="N3415" i="4"/>
  <c r="N3413" i="4"/>
  <c r="N3411" i="4"/>
  <c r="N3409" i="4"/>
  <c r="N3407" i="4"/>
  <c r="N3405" i="4"/>
  <c r="N3403" i="4"/>
  <c r="N3401" i="4"/>
  <c r="N3399" i="4"/>
  <c r="N3397" i="4"/>
  <c r="N3395" i="4"/>
  <c r="N3393" i="4"/>
  <c r="N3391" i="4"/>
  <c r="N3389" i="4"/>
  <c r="N3387" i="4"/>
  <c r="N3385" i="4"/>
  <c r="N3383" i="4"/>
  <c r="N3381" i="4"/>
  <c r="N3379" i="4"/>
  <c r="N3377" i="4"/>
  <c r="N3375" i="4"/>
  <c r="N3373" i="4"/>
  <c r="N3371" i="4"/>
  <c r="N3369" i="4"/>
  <c r="N3367" i="4"/>
  <c r="N3365" i="4"/>
  <c r="N3363" i="4"/>
  <c r="N3189" i="4"/>
  <c r="N3187" i="4"/>
  <c r="N3185" i="4"/>
  <c r="N3183" i="4"/>
  <c r="N3181" i="4"/>
  <c r="N3179" i="4"/>
  <c r="N3177" i="4"/>
  <c r="N3175" i="4"/>
  <c r="N3173" i="4"/>
  <c r="N3171" i="4"/>
  <c r="N3169" i="4"/>
  <c r="N3167" i="4"/>
  <c r="N3165" i="4"/>
  <c r="N3163" i="4"/>
  <c r="N3161" i="4"/>
  <c r="N3159" i="4"/>
  <c r="N3157" i="4"/>
  <c r="N3155" i="4"/>
  <c r="N3153" i="4"/>
  <c r="N3151" i="4"/>
  <c r="N3149" i="4"/>
  <c r="N3147" i="4"/>
  <c r="N3145" i="4"/>
  <c r="N3143" i="4"/>
  <c r="N3141" i="4"/>
  <c r="N3139" i="4"/>
  <c r="N3137" i="4"/>
  <c r="N3135" i="4"/>
  <c r="N3133" i="4"/>
  <c r="N3131" i="4"/>
  <c r="N3129" i="4"/>
  <c r="N3127" i="4"/>
  <c r="N3125" i="4"/>
  <c r="N3123" i="4"/>
  <c r="N3121" i="4"/>
  <c r="N3119" i="4"/>
  <c r="N3117" i="4"/>
  <c r="N3115" i="4"/>
  <c r="N3113" i="4"/>
  <c r="N3111" i="4"/>
  <c r="N3109" i="4"/>
  <c r="N3107" i="4"/>
  <c r="N3361" i="4"/>
  <c r="N3359" i="4"/>
  <c r="N3357" i="4"/>
  <c r="N3355" i="4"/>
  <c r="N3353" i="4"/>
  <c r="N3351" i="4"/>
  <c r="N3349" i="4"/>
  <c r="N3347" i="4"/>
  <c r="N3345" i="4"/>
  <c r="N3343" i="4"/>
  <c r="N3341" i="4"/>
  <c r="N3339" i="4"/>
  <c r="N3337" i="4"/>
  <c r="N3335" i="4"/>
  <c r="N3333" i="4"/>
  <c r="N3331" i="4"/>
  <c r="N3329" i="4"/>
  <c r="N3327" i="4"/>
  <c r="N3325" i="4"/>
  <c r="N3323" i="4"/>
  <c r="N3321" i="4"/>
  <c r="N3319" i="4"/>
  <c r="N3317" i="4"/>
  <c r="N3315" i="4"/>
  <c r="N3313" i="4"/>
  <c r="N3311" i="4"/>
  <c r="N3309" i="4"/>
  <c r="N3307" i="4"/>
  <c r="N3305" i="4"/>
  <c r="N3303" i="4"/>
  <c r="N3301" i="4"/>
  <c r="N3299" i="4"/>
  <c r="N3297" i="4"/>
  <c r="N3295" i="4"/>
  <c r="N3293" i="4"/>
  <c r="N3291" i="4"/>
  <c r="N3289" i="4"/>
  <c r="N3287" i="4"/>
  <c r="N3285" i="4"/>
  <c r="N3283" i="4"/>
  <c r="N3281" i="4"/>
  <c r="N3279" i="4"/>
  <c r="N3277" i="4"/>
  <c r="N3275" i="4"/>
  <c r="N3273" i="4"/>
  <c r="N3271" i="4"/>
  <c r="N3269" i="4"/>
  <c r="N3267" i="4"/>
  <c r="N3265" i="4"/>
  <c r="N3263" i="4"/>
  <c r="N3261" i="4"/>
  <c r="N3259" i="4"/>
  <c r="N3257" i="4"/>
  <c r="N3255" i="4"/>
  <c r="N3253" i="4"/>
  <c r="N3251" i="4"/>
  <c r="N3249" i="4"/>
  <c r="N3247" i="4"/>
  <c r="N3245" i="4"/>
  <c r="N3243" i="4"/>
  <c r="N3241" i="4"/>
  <c r="N3239" i="4"/>
  <c r="N3237" i="4"/>
  <c r="N3235" i="4"/>
  <c r="N3233" i="4"/>
  <c r="N3231" i="4"/>
  <c r="N3229" i="4"/>
  <c r="N3227" i="4"/>
  <c r="N3225" i="4"/>
  <c r="N3223" i="4"/>
  <c r="N3221" i="4"/>
  <c r="N3219" i="4"/>
  <c r="N3217" i="4"/>
  <c r="N3215" i="4"/>
  <c r="N3213" i="4"/>
  <c r="N3211" i="4"/>
  <c r="N3209" i="4"/>
  <c r="N3207" i="4"/>
  <c r="N3205" i="4"/>
  <c r="N3203" i="4"/>
  <c r="N3201" i="4"/>
  <c r="N3199" i="4"/>
  <c r="N3197" i="4"/>
  <c r="N3195" i="4"/>
  <c r="N3193" i="4"/>
  <c r="N3191" i="4"/>
  <c r="N3700" i="4"/>
  <c r="N3698" i="4"/>
  <c r="N3696" i="4"/>
  <c r="N3694" i="4"/>
  <c r="N3692" i="4"/>
  <c r="N3690" i="4"/>
  <c r="N3688" i="4"/>
  <c r="N3686" i="4"/>
  <c r="N3684" i="4"/>
  <c r="N3682" i="4"/>
  <c r="N3680" i="4"/>
  <c r="N3678" i="4"/>
  <c r="N3676" i="4"/>
  <c r="N3674" i="4"/>
  <c r="N3672" i="4"/>
  <c r="N3670" i="4"/>
  <c r="N3668" i="4"/>
  <c r="N3666" i="4"/>
  <c r="N3664" i="4"/>
  <c r="N3662" i="4"/>
  <c r="N3660" i="4"/>
  <c r="N3658" i="4"/>
  <c r="N3656" i="4"/>
  <c r="N3654" i="4"/>
  <c r="N3652" i="4"/>
  <c r="N3650" i="4"/>
  <c r="N3648" i="4"/>
  <c r="N3646" i="4"/>
  <c r="N3644" i="4"/>
  <c r="N3642" i="4"/>
  <c r="N3640" i="4"/>
  <c r="N3638" i="4"/>
  <c r="N3636" i="4"/>
  <c r="N3634" i="4"/>
  <c r="N3632" i="4"/>
  <c r="N3630" i="4"/>
  <c r="N3628" i="4"/>
  <c r="N3626" i="4"/>
  <c r="N3624" i="4"/>
  <c r="N3622" i="4"/>
  <c r="N3620" i="4"/>
  <c r="N3618" i="4"/>
  <c r="N3616" i="4"/>
  <c r="N3614" i="4"/>
  <c r="N3612" i="4"/>
  <c r="N3610" i="4"/>
  <c r="N3608" i="4"/>
  <c r="N3606" i="4"/>
  <c r="N3604" i="4"/>
  <c r="N3602" i="4"/>
  <c r="N3600" i="4"/>
  <c r="N3598" i="4"/>
  <c r="N3596" i="4"/>
  <c r="N3594" i="4"/>
  <c r="N3592" i="4"/>
  <c r="N3590" i="4"/>
  <c r="N3588" i="4"/>
  <c r="N3586" i="4"/>
  <c r="N3584" i="4"/>
  <c r="N3582" i="4"/>
  <c r="N3580" i="4"/>
  <c r="N3578" i="4"/>
  <c r="N3576" i="4"/>
  <c r="N3574" i="4"/>
  <c r="N3572" i="4"/>
  <c r="N3570" i="4"/>
  <c r="N3568" i="4"/>
  <c r="N3566" i="4"/>
  <c r="N3564" i="4"/>
  <c r="N3562" i="4"/>
  <c r="N3560" i="4"/>
  <c r="N3558" i="4"/>
  <c r="N3556" i="4"/>
  <c r="N3554" i="4"/>
  <c r="N3552" i="4"/>
  <c r="N3550" i="4"/>
  <c r="N3548" i="4"/>
  <c r="N3546" i="4"/>
  <c r="N3544" i="4"/>
  <c r="N3542" i="4"/>
  <c r="N3540" i="4"/>
  <c r="N3538" i="4"/>
  <c r="N3536" i="4"/>
  <c r="N3534" i="4"/>
  <c r="N3532" i="4"/>
  <c r="N3530" i="4"/>
  <c r="N3528" i="4"/>
  <c r="N3526" i="4"/>
  <c r="N3524" i="4"/>
  <c r="N3522" i="4"/>
  <c r="N3520" i="4"/>
  <c r="N3518" i="4"/>
  <c r="N3516" i="4"/>
  <c r="N3514" i="4"/>
  <c r="N3512" i="4"/>
  <c r="N3510" i="4"/>
  <c r="N3508" i="4"/>
  <c r="N3506" i="4"/>
  <c r="N3504" i="4"/>
  <c r="N3502" i="4"/>
  <c r="N3500" i="4"/>
  <c r="N3498" i="4"/>
  <c r="N3496" i="4"/>
  <c r="N3494" i="4"/>
  <c r="N3492" i="4"/>
  <c r="N3490" i="4"/>
  <c r="N3488" i="4"/>
  <c r="N3486" i="4"/>
  <c r="N3484" i="4"/>
  <c r="N3482" i="4"/>
  <c r="N3480" i="4"/>
  <c r="N3478" i="4"/>
  <c r="N3476" i="4"/>
  <c r="N3474" i="4"/>
  <c r="N3472" i="4"/>
  <c r="N3470" i="4"/>
  <c r="N3468" i="4"/>
  <c r="N3466" i="4"/>
  <c r="N3464" i="4"/>
  <c r="N3462" i="4"/>
  <c r="N3460" i="4"/>
  <c r="N3458" i="4"/>
  <c r="N3456" i="4"/>
  <c r="N3454" i="4"/>
  <c r="N3452" i="4"/>
  <c r="N3450" i="4"/>
  <c r="N3448" i="4"/>
  <c r="N3446" i="4"/>
  <c r="N3444" i="4"/>
  <c r="N3442" i="4"/>
  <c r="N3440" i="4"/>
  <c r="N3438" i="4"/>
  <c r="N3436" i="4"/>
  <c r="N3434" i="4"/>
  <c r="N3432" i="4"/>
  <c r="N3430" i="4"/>
  <c r="N3428" i="4"/>
  <c r="N3426" i="4"/>
  <c r="N3424" i="4"/>
  <c r="N3422" i="4"/>
  <c r="N3420" i="4"/>
  <c r="N3418" i="4"/>
  <c r="N3416" i="4"/>
  <c r="N3414" i="4"/>
  <c r="N3412" i="4"/>
  <c r="N3410" i="4"/>
  <c r="N3408" i="4"/>
  <c r="N3406" i="4"/>
  <c r="N3404" i="4"/>
  <c r="N3402" i="4"/>
  <c r="N3400" i="4"/>
  <c r="N3398" i="4"/>
  <c r="N3396" i="4"/>
  <c r="N3394" i="4"/>
  <c r="N3392" i="4"/>
  <c r="N3390" i="4"/>
  <c r="N3388" i="4"/>
  <c r="N3386" i="4"/>
  <c r="N3384" i="4"/>
  <c r="N3382" i="4"/>
  <c r="N3380" i="4"/>
  <c r="N3378" i="4"/>
  <c r="N3376" i="4"/>
  <c r="N3374" i="4"/>
  <c r="N3372" i="4"/>
  <c r="N3370" i="4"/>
  <c r="N3368" i="4"/>
  <c r="N3366" i="4"/>
  <c r="N3364" i="4"/>
  <c r="N3362" i="4"/>
  <c r="N3190" i="4"/>
  <c r="N3188" i="4"/>
  <c r="N3186" i="4"/>
  <c r="N3184" i="4"/>
  <c r="N3182" i="4"/>
  <c r="N3180" i="4"/>
  <c r="N3178" i="4"/>
  <c r="N3176" i="4"/>
  <c r="N3174" i="4"/>
  <c r="N3172" i="4"/>
  <c r="N3170" i="4"/>
  <c r="N3168" i="4"/>
  <c r="N3166" i="4"/>
  <c r="N3164" i="4"/>
  <c r="N3162" i="4"/>
  <c r="N3160" i="4"/>
  <c r="N3158" i="4"/>
  <c r="N3156" i="4"/>
  <c r="N3154" i="4"/>
  <c r="N3152" i="4"/>
  <c r="N3150" i="4"/>
  <c r="N3148" i="4"/>
  <c r="N3146" i="4"/>
  <c r="N3144" i="4"/>
  <c r="N3142" i="4"/>
  <c r="N3140" i="4"/>
  <c r="N3138" i="4"/>
  <c r="N3136" i="4"/>
  <c r="N3134" i="4"/>
  <c r="N3132" i="4"/>
  <c r="N3130" i="4"/>
  <c r="N3128" i="4"/>
  <c r="N3126" i="4"/>
  <c r="N3124" i="4"/>
  <c r="N3122" i="4"/>
  <c r="N3120" i="4"/>
  <c r="N3118" i="4"/>
  <c r="N3116" i="4"/>
  <c r="N3114" i="4"/>
  <c r="N3112" i="4"/>
  <c r="N3110" i="4"/>
  <c r="N3108" i="4"/>
  <c r="N3106" i="4"/>
  <c r="E5011" i="4"/>
  <c r="H8" i="4"/>
  <c r="N991" i="4"/>
  <c r="N955" i="4"/>
  <c r="N939" i="4"/>
  <c r="N935" i="4"/>
  <c r="N983" i="4"/>
  <c r="N903" i="4"/>
  <c r="N943" i="4"/>
  <c r="N899" i="4"/>
  <c r="N997" i="4"/>
  <c r="N981" i="4"/>
  <c r="N977" i="4"/>
  <c r="N953" i="4"/>
  <c r="N945" i="4"/>
  <c r="N937" i="4"/>
  <c r="N929" i="4"/>
  <c r="N921" i="4"/>
  <c r="N913" i="4"/>
  <c r="N905" i="4"/>
  <c r="N897" i="4"/>
  <c r="N889" i="4"/>
  <c r="N881" i="4"/>
  <c r="N873" i="4"/>
  <c r="N865" i="4"/>
  <c r="N857" i="4"/>
  <c r="N849" i="4"/>
  <c r="N841" i="4"/>
  <c r="N833" i="4"/>
  <c r="N825" i="4"/>
  <c r="N817" i="4"/>
  <c r="N809" i="4"/>
  <c r="N801" i="4"/>
  <c r="N793" i="4"/>
  <c r="N785" i="4"/>
  <c r="N777" i="4"/>
  <c r="N769" i="4"/>
  <c r="N859" i="4"/>
  <c r="N993" i="4"/>
  <c r="N965" i="4"/>
  <c r="N1000" i="4"/>
  <c r="N992" i="4"/>
  <c r="N984" i="4"/>
  <c r="N976" i="4"/>
  <c r="N968" i="4"/>
  <c r="N960" i="4"/>
  <c r="N952" i="4"/>
  <c r="N944" i="4"/>
  <c r="N936" i="4"/>
  <c r="N928" i="4"/>
  <c r="N920" i="4"/>
  <c r="N912" i="4"/>
  <c r="N904" i="4"/>
  <c r="N896" i="4"/>
  <c r="N888" i="4"/>
  <c r="N880" i="4"/>
  <c r="N872" i="4"/>
  <c r="N864" i="4"/>
  <c r="N856" i="4"/>
  <c r="N848" i="4"/>
  <c r="N840" i="4"/>
  <c r="N832" i="4"/>
  <c r="N823" i="4"/>
  <c r="N815" i="4"/>
  <c r="N807" i="4"/>
  <c r="N995" i="4"/>
  <c r="N967" i="4"/>
  <c r="N915" i="4"/>
  <c r="N907" i="4"/>
  <c r="N875" i="4"/>
  <c r="N959" i="4"/>
  <c r="N887" i="4"/>
  <c r="N979" i="4"/>
  <c r="N963" i="4"/>
  <c r="N919" i="4"/>
  <c r="N883" i="4"/>
  <c r="N973" i="4"/>
  <c r="N961" i="4"/>
  <c r="N863" i="4"/>
  <c r="N847" i="4"/>
  <c r="N1005" i="4"/>
  <c r="N989" i="4"/>
  <c r="N1002" i="4"/>
  <c r="N994" i="4"/>
  <c r="N986" i="4"/>
  <c r="N978" i="4"/>
  <c r="N970" i="4"/>
  <c r="N962" i="4"/>
  <c r="N954" i="4"/>
  <c r="N946" i="4"/>
  <c r="N938" i="4"/>
  <c r="N930" i="4"/>
  <c r="N922" i="4"/>
  <c r="N914" i="4"/>
  <c r="N906" i="4"/>
  <c r="N898" i="4"/>
  <c r="N890" i="4"/>
  <c r="N882" i="4"/>
  <c r="N874" i="4"/>
  <c r="N866" i="4"/>
  <c r="N858" i="4"/>
  <c r="N850" i="4"/>
  <c r="N842" i="4"/>
  <c r="N834" i="4"/>
  <c r="N765" i="4"/>
  <c r="N757" i="4"/>
  <c r="N749" i="4"/>
  <c r="N741" i="4"/>
  <c r="N733" i="4"/>
  <c r="N725" i="4"/>
  <c r="N717" i="4"/>
  <c r="N709" i="4"/>
  <c r="N701" i="4"/>
  <c r="N693" i="4"/>
  <c r="N685" i="4"/>
  <c r="N677" i="4"/>
  <c r="N669" i="4"/>
  <c r="N661" i="4"/>
  <c r="N653" i="4"/>
  <c r="N1003" i="4"/>
  <c r="N975" i="4"/>
  <c r="N999" i="4"/>
  <c r="N951" i="4"/>
  <c r="N843" i="4"/>
  <c r="N957" i="4"/>
  <c r="N949" i="4"/>
  <c r="N941" i="4"/>
  <c r="N933" i="4"/>
  <c r="N925" i="4"/>
  <c r="N917" i="4"/>
  <c r="N909" i="4"/>
  <c r="N901" i="4"/>
  <c r="N893" i="4"/>
  <c r="N885" i="4"/>
  <c r="N877" i="4"/>
  <c r="N869" i="4"/>
  <c r="N861" i="4"/>
  <c r="N853" i="4"/>
  <c r="N845" i="4"/>
  <c r="N837" i="4"/>
  <c r="N829" i="4"/>
  <c r="N821" i="4"/>
  <c r="N813" i="4"/>
  <c r="N805" i="4"/>
  <c r="N797" i="4"/>
  <c r="N789" i="4"/>
  <c r="N781" i="4"/>
  <c r="N773" i="4"/>
  <c r="N851" i="4"/>
  <c r="N1001" i="4"/>
  <c r="N1004" i="4"/>
  <c r="N996" i="4"/>
  <c r="N988" i="4"/>
  <c r="N980" i="4"/>
  <c r="N972" i="4"/>
  <c r="N964" i="4"/>
  <c r="N956" i="4"/>
  <c r="N948" i="4"/>
  <c r="N940" i="4"/>
  <c r="N932" i="4"/>
  <c r="N924" i="4"/>
  <c r="N916" i="4"/>
  <c r="N908" i="4"/>
  <c r="N900" i="4"/>
  <c r="N892" i="4"/>
  <c r="N884" i="4"/>
  <c r="N876" i="4"/>
  <c r="N868" i="4"/>
  <c r="N860" i="4"/>
  <c r="N852" i="4"/>
  <c r="N844" i="4"/>
  <c r="N836" i="4"/>
  <c r="N867" i="4"/>
  <c r="N835" i="4"/>
  <c r="N831" i="4"/>
  <c r="N819" i="4"/>
  <c r="N811" i="4"/>
  <c r="N931" i="4"/>
  <c r="N879" i="4"/>
  <c r="N987" i="4"/>
  <c r="N911" i="4"/>
  <c r="N990" i="4"/>
  <c r="N958" i="4"/>
  <c r="N926" i="4"/>
  <c r="N894" i="4"/>
  <c r="N862" i="4"/>
  <c r="N826" i="4"/>
  <c r="N818" i="4"/>
  <c r="N810" i="4"/>
  <c r="N802" i="4"/>
  <c r="N794" i="4"/>
  <c r="N786" i="4"/>
  <c r="N778" i="4"/>
  <c r="N770" i="4"/>
  <c r="N762" i="4"/>
  <c r="N754" i="4"/>
  <c r="N746" i="4"/>
  <c r="N738" i="4"/>
  <c r="N730" i="4"/>
  <c r="N722" i="4"/>
  <c r="N714" i="4"/>
  <c r="N706" i="4"/>
  <c r="N698" i="4"/>
  <c r="N690" i="4"/>
  <c r="N682" i="4"/>
  <c r="N674" i="4"/>
  <c r="N666" i="4"/>
  <c r="N658" i="4"/>
  <c r="N650" i="4"/>
  <c r="N642" i="4"/>
  <c r="N634" i="4"/>
  <c r="N626" i="4"/>
  <c r="N618" i="4"/>
  <c r="N610" i="4"/>
  <c r="N549" i="4"/>
  <c r="N541" i="4"/>
  <c r="N533" i="4"/>
  <c r="N525" i="4"/>
  <c r="N517" i="4"/>
  <c r="N509" i="4"/>
  <c r="N599" i="4"/>
  <c r="N591" i="4"/>
  <c r="N583" i="4"/>
  <c r="N575" i="4"/>
  <c r="N567" i="4"/>
  <c r="N559" i="4"/>
  <c r="N551" i="4"/>
  <c r="N543" i="4"/>
  <c r="N535" i="4"/>
  <c r="N527" i="4"/>
  <c r="N519" i="4"/>
  <c r="N511" i="4"/>
  <c r="N602" i="4"/>
  <c r="N594" i="4"/>
  <c r="N586" i="4"/>
  <c r="N578" i="4"/>
  <c r="N570" i="4"/>
  <c r="N562" i="4"/>
  <c r="N554" i="4"/>
  <c r="N546" i="4"/>
  <c r="N538" i="4"/>
  <c r="N530" i="4"/>
  <c r="N522" i="4"/>
  <c r="N514" i="4"/>
  <c r="N506" i="4"/>
  <c r="N891" i="4"/>
  <c r="N947" i="4"/>
  <c r="N985" i="4"/>
  <c r="N855" i="4"/>
  <c r="N998" i="4"/>
  <c r="N966" i="4"/>
  <c r="N934" i="4"/>
  <c r="N902" i="4"/>
  <c r="N870" i="4"/>
  <c r="N838" i="4"/>
  <c r="N753" i="4"/>
  <c r="N745" i="4"/>
  <c r="N729" i="4"/>
  <c r="N713" i="4"/>
  <c r="N697" i="4"/>
  <c r="N681" i="4"/>
  <c r="N665" i="4"/>
  <c r="N649" i="4"/>
  <c r="N641" i="4"/>
  <c r="N633" i="4"/>
  <c r="N625" i="4"/>
  <c r="N617" i="4"/>
  <c r="N609" i="4"/>
  <c r="N601" i="4"/>
  <c r="N593" i="4"/>
  <c r="N585" i="4"/>
  <c r="N577" i="4"/>
  <c r="N569" i="4"/>
  <c r="N561" i="4"/>
  <c r="N824" i="4"/>
  <c r="N816" i="4"/>
  <c r="N808" i="4"/>
  <c r="N800" i="4"/>
  <c r="N792" i="4"/>
  <c r="N784" i="4"/>
  <c r="N776" i="4"/>
  <c r="N768" i="4"/>
  <c r="N760" i="4"/>
  <c r="N752" i="4"/>
  <c r="N744" i="4"/>
  <c r="N736" i="4"/>
  <c r="N728" i="4"/>
  <c r="N720" i="4"/>
  <c r="N712" i="4"/>
  <c r="N704" i="4"/>
  <c r="N696" i="4"/>
  <c r="N688" i="4"/>
  <c r="N680" i="4"/>
  <c r="N672" i="4"/>
  <c r="N664" i="4"/>
  <c r="N656" i="4"/>
  <c r="N648" i="4"/>
  <c r="N640" i="4"/>
  <c r="N632" i="4"/>
  <c r="N624" i="4"/>
  <c r="N616" i="4"/>
  <c r="N608" i="4"/>
  <c r="N803" i="4"/>
  <c r="N795" i="4"/>
  <c r="N787" i="4"/>
  <c r="N779" i="4"/>
  <c r="N771" i="4"/>
  <c r="N763" i="4"/>
  <c r="N755" i="4"/>
  <c r="N747" i="4"/>
  <c r="N739" i="4"/>
  <c r="N731" i="4"/>
  <c r="N723" i="4"/>
  <c r="N715" i="4"/>
  <c r="N707" i="4"/>
  <c r="N699" i="4"/>
  <c r="N691" i="4"/>
  <c r="N683" i="4"/>
  <c r="N675" i="4"/>
  <c r="N667" i="4"/>
  <c r="N659" i="4"/>
  <c r="N651" i="4"/>
  <c r="N643" i="4"/>
  <c r="N635" i="4"/>
  <c r="N627" i="4"/>
  <c r="N619" i="4"/>
  <c r="N611" i="4"/>
  <c r="N603" i="4"/>
  <c r="N600" i="4"/>
  <c r="N592" i="4"/>
  <c r="N584" i="4"/>
  <c r="N576" i="4"/>
  <c r="N568" i="4"/>
  <c r="N560" i="4"/>
  <c r="N552" i="4"/>
  <c r="N544" i="4"/>
  <c r="N536" i="4"/>
  <c r="N528" i="4"/>
  <c r="N520" i="4"/>
  <c r="N512" i="4"/>
  <c r="N971" i="4"/>
  <c r="N927" i="4"/>
  <c r="N895" i="4"/>
  <c r="N827" i="4"/>
  <c r="N974" i="4"/>
  <c r="N942" i="4"/>
  <c r="N910" i="4"/>
  <c r="N878" i="4"/>
  <c r="N846" i="4"/>
  <c r="N761" i="4"/>
  <c r="N830" i="4"/>
  <c r="N822" i="4"/>
  <c r="N814" i="4"/>
  <c r="N806" i="4"/>
  <c r="N798" i="4"/>
  <c r="N790" i="4"/>
  <c r="N782" i="4"/>
  <c r="N774" i="4"/>
  <c r="N766" i="4"/>
  <c r="N758" i="4"/>
  <c r="N750" i="4"/>
  <c r="N742" i="4"/>
  <c r="N734" i="4"/>
  <c r="N726" i="4"/>
  <c r="N718" i="4"/>
  <c r="N710" i="4"/>
  <c r="N702" i="4"/>
  <c r="N694" i="4"/>
  <c r="N686" i="4"/>
  <c r="N678" i="4"/>
  <c r="N670" i="4"/>
  <c r="N662" i="4"/>
  <c r="N654" i="4"/>
  <c r="N646" i="4"/>
  <c r="N638" i="4"/>
  <c r="N630" i="4"/>
  <c r="N622" i="4"/>
  <c r="N614" i="4"/>
  <c r="N606" i="4"/>
  <c r="N553" i="4"/>
  <c r="N545" i="4"/>
  <c r="N537" i="4"/>
  <c r="N529" i="4"/>
  <c r="N521" i="4"/>
  <c r="N513" i="4"/>
  <c r="N595" i="4"/>
  <c r="N587" i="4"/>
  <c r="N579" i="4"/>
  <c r="N571" i="4"/>
  <c r="N563" i="4"/>
  <c r="N555" i="4"/>
  <c r="N547" i="4"/>
  <c r="N539" i="4"/>
  <c r="N531" i="4"/>
  <c r="N523" i="4"/>
  <c r="N515" i="4"/>
  <c r="N507" i="4"/>
  <c r="N598" i="4"/>
  <c r="N590" i="4"/>
  <c r="N582" i="4"/>
  <c r="N574" i="4"/>
  <c r="N566" i="4"/>
  <c r="N558" i="4"/>
  <c r="N550" i="4"/>
  <c r="N542" i="4"/>
  <c r="N534" i="4"/>
  <c r="N526" i="4"/>
  <c r="N518" i="4"/>
  <c r="N510" i="4"/>
  <c r="N871" i="4"/>
  <c r="N969" i="4"/>
  <c r="N886" i="4"/>
  <c r="N721" i="4"/>
  <c r="N657" i="4"/>
  <c r="N621" i="4"/>
  <c r="N589" i="4"/>
  <c r="N557" i="4"/>
  <c r="N820" i="4"/>
  <c r="N788" i="4"/>
  <c r="N756" i="4"/>
  <c r="N724" i="4"/>
  <c r="N692" i="4"/>
  <c r="N660" i="4"/>
  <c r="N628" i="4"/>
  <c r="N775" i="4"/>
  <c r="N743" i="4"/>
  <c r="N711" i="4"/>
  <c r="N679" i="4"/>
  <c r="N647" i="4"/>
  <c r="N615" i="4"/>
  <c r="N572" i="4"/>
  <c r="N540" i="4"/>
  <c r="N508" i="4"/>
  <c r="N918" i="4"/>
  <c r="N737" i="4"/>
  <c r="N673" i="4"/>
  <c r="N629" i="4"/>
  <c r="N597" i="4"/>
  <c r="N565" i="4"/>
  <c r="N828" i="4"/>
  <c r="N796" i="4"/>
  <c r="N764" i="4"/>
  <c r="N732" i="4"/>
  <c r="N700" i="4"/>
  <c r="N668" i="4"/>
  <c r="N636" i="4"/>
  <c r="N604" i="4"/>
  <c r="N783" i="4"/>
  <c r="N751" i="4"/>
  <c r="N719" i="4"/>
  <c r="N687" i="4"/>
  <c r="N655" i="4"/>
  <c r="N623" i="4"/>
  <c r="N580" i="4"/>
  <c r="N548" i="4"/>
  <c r="N516" i="4"/>
  <c r="N923" i="4"/>
  <c r="N839" i="4"/>
  <c r="N950" i="4"/>
  <c r="N689" i="4"/>
  <c r="N637" i="4"/>
  <c r="N605" i="4"/>
  <c r="N573" i="4"/>
  <c r="N804" i="4"/>
  <c r="N772" i="4"/>
  <c r="N740" i="4"/>
  <c r="N708" i="4"/>
  <c r="N676" i="4"/>
  <c r="N644" i="4"/>
  <c r="N612" i="4"/>
  <c r="N791" i="4"/>
  <c r="N759" i="4"/>
  <c r="N727" i="4"/>
  <c r="N695" i="4"/>
  <c r="N663" i="4"/>
  <c r="N631" i="4"/>
  <c r="N588" i="4"/>
  <c r="N556" i="4"/>
  <c r="N524" i="4"/>
  <c r="N684" i="4"/>
  <c r="N767" i="4"/>
  <c r="N671" i="4"/>
  <c r="N596" i="4"/>
  <c r="N564" i="4"/>
  <c r="N982" i="4"/>
  <c r="N854" i="4"/>
  <c r="N705" i="4"/>
  <c r="N645" i="4"/>
  <c r="N613" i="4"/>
  <c r="N581" i="4"/>
  <c r="N812" i="4"/>
  <c r="N780" i="4"/>
  <c r="N748" i="4"/>
  <c r="N716" i="4"/>
  <c r="N652" i="4"/>
  <c r="N620" i="4"/>
  <c r="N799" i="4"/>
  <c r="N735" i="4"/>
  <c r="N703" i="4"/>
  <c r="N639" i="4"/>
  <c r="N607" i="4"/>
  <c r="N532" i="4"/>
  <c r="N502" i="4"/>
  <c r="N39" i="4"/>
  <c r="N76" i="4"/>
  <c r="N88" i="4"/>
  <c r="N74" i="4"/>
  <c r="N82" i="4"/>
  <c r="N90" i="4"/>
  <c r="N51" i="4"/>
  <c r="N72" i="4"/>
  <c r="N353" i="4"/>
  <c r="N361" i="4"/>
  <c r="N373" i="4"/>
  <c r="N381" i="4"/>
  <c r="N248" i="4"/>
  <c r="N327" i="4"/>
  <c r="N351" i="4"/>
  <c r="N359" i="4"/>
  <c r="N427" i="4"/>
  <c r="N439" i="4"/>
  <c r="N447" i="4"/>
  <c r="N455" i="4"/>
  <c r="N395" i="4"/>
  <c r="N297" i="4"/>
  <c r="N339" i="4"/>
  <c r="N470" i="4"/>
  <c r="N421" i="4"/>
  <c r="N429" i="4"/>
  <c r="N14" i="4"/>
  <c r="N24" i="4"/>
  <c r="N10" i="4"/>
  <c r="N28" i="4"/>
  <c r="N52" i="4"/>
  <c r="N15" i="4"/>
  <c r="N21" i="4"/>
  <c r="N32" i="4"/>
  <c r="N64" i="4"/>
  <c r="N43" i="4"/>
  <c r="N36" i="4"/>
  <c r="N8" i="4"/>
  <c r="N11" i="4"/>
  <c r="N17" i="4"/>
  <c r="N49" i="4"/>
  <c r="N101" i="4"/>
  <c r="N68" i="4"/>
  <c r="N105" i="4"/>
  <c r="N144" i="4"/>
  <c r="N148" i="4"/>
  <c r="N152" i="4"/>
  <c r="N156" i="4"/>
  <c r="N160" i="4"/>
  <c r="N164" i="4"/>
  <c r="N168" i="4"/>
  <c r="N186" i="4"/>
  <c r="N178" i="4"/>
  <c r="N189" i="4"/>
  <c r="N155" i="4"/>
  <c r="N159" i="4"/>
  <c r="N182" i="4"/>
  <c r="N245" i="4"/>
  <c r="N289" i="4"/>
  <c r="N291" i="4"/>
  <c r="N331" i="4"/>
  <c r="N272" i="4"/>
  <c r="N317" i="4"/>
  <c r="N306" i="4"/>
  <c r="N319" i="4"/>
  <c r="N329" i="4"/>
  <c r="N343" i="4"/>
  <c r="N399" i="4"/>
  <c r="N403" i="4"/>
  <c r="N257" i="4"/>
  <c r="N413" i="4"/>
  <c r="N433" i="4"/>
  <c r="N486" i="4"/>
  <c r="N445" i="4"/>
  <c r="N434" i="4"/>
  <c r="N460" i="4"/>
  <c r="N476" i="4"/>
  <c r="N437" i="4"/>
  <c r="N474" i="4"/>
  <c r="N446" i="4"/>
  <c r="N472" i="4"/>
  <c r="N453" i="4"/>
  <c r="N20" i="4"/>
  <c r="N27" i="4"/>
  <c r="N80" i="4"/>
  <c r="N92" i="4"/>
  <c r="N86" i="4"/>
  <c r="N190" i="4"/>
  <c r="N173" i="4"/>
  <c r="N302" i="4"/>
  <c r="N315" i="4"/>
  <c r="N298" i="4"/>
  <c r="N311" i="4"/>
  <c r="N377" i="4"/>
  <c r="N309" i="4"/>
  <c r="N431" i="4"/>
  <c r="N443" i="4"/>
  <c r="N307" i="4"/>
  <c r="N425" i="4"/>
  <c r="N457" i="4"/>
  <c r="N498" i="4"/>
  <c r="N438" i="4"/>
  <c r="N494" i="4"/>
  <c r="N12" i="4"/>
  <c r="N56" i="4"/>
  <c r="N62" i="4"/>
  <c r="N75" i="4"/>
  <c r="N79" i="4"/>
  <c r="N83" i="4"/>
  <c r="N87" i="4"/>
  <c r="N91" i="4"/>
  <c r="N109" i="4"/>
  <c r="N113" i="4"/>
  <c r="N117" i="4"/>
  <c r="N121" i="4"/>
  <c r="N125" i="4"/>
  <c r="N129" i="4"/>
  <c r="N133" i="4"/>
  <c r="N137" i="4"/>
  <c r="N141" i="4"/>
  <c r="N60" i="4"/>
  <c r="N93" i="4"/>
  <c r="N100" i="4"/>
  <c r="N202" i="4"/>
  <c r="N194" i="4"/>
  <c r="N162" i="4"/>
  <c r="N210" i="4"/>
  <c r="N214" i="4"/>
  <c r="N218" i="4"/>
  <c r="N222" i="4"/>
  <c r="N226" i="4"/>
  <c r="N230" i="4"/>
  <c r="N234" i="4"/>
  <c r="N238" i="4"/>
  <c r="N242" i="4"/>
  <c r="N246" i="4"/>
  <c r="N250" i="4"/>
  <c r="N254" i="4"/>
  <c r="N258" i="4"/>
  <c r="N262" i="4"/>
  <c r="N266" i="4"/>
  <c r="N270" i="4"/>
  <c r="N274" i="4"/>
  <c r="N205" i="4"/>
  <c r="N287" i="4"/>
  <c r="N293" i="4"/>
  <c r="N265" i="4"/>
  <c r="N279" i="4"/>
  <c r="N295" i="4"/>
  <c r="N305" i="4"/>
  <c r="N256" i="4"/>
  <c r="N301" i="4"/>
  <c r="N337" i="4"/>
  <c r="N303" i="4"/>
  <c r="N323" i="4"/>
  <c r="N391" i="4"/>
  <c r="N411" i="4"/>
  <c r="N325" i="4"/>
  <c r="N310" i="4"/>
  <c r="N407" i="4"/>
  <c r="N417" i="4"/>
  <c r="N441" i="4"/>
  <c r="N449" i="4"/>
  <c r="N450" i="4"/>
  <c r="N468" i="4"/>
  <c r="N430" i="4"/>
  <c r="N464" i="4"/>
  <c r="N480" i="4"/>
  <c r="N9" i="4"/>
  <c r="N25" i="4"/>
  <c r="N29" i="4"/>
  <c r="N33" i="4"/>
  <c r="N13" i="4"/>
  <c r="N16" i="4"/>
  <c r="N18" i="4"/>
  <c r="N23" i="4"/>
  <c r="N31" i="4"/>
  <c r="N34" i="4"/>
  <c r="N22" i="4"/>
  <c r="N30" i="4"/>
  <c r="N40" i="4"/>
  <c r="N44" i="4"/>
  <c r="N48" i="4"/>
  <c r="N35" i="4"/>
  <c r="N45" i="4"/>
  <c r="N37" i="4"/>
  <c r="N42" i="4"/>
  <c r="N53" i="4"/>
  <c r="N57" i="4"/>
  <c r="N26" i="4"/>
  <c r="N55" i="4"/>
  <c r="N61" i="4"/>
  <c r="N65" i="4"/>
  <c r="N69" i="4"/>
  <c r="N46" i="4"/>
  <c r="N58" i="4"/>
  <c r="N59" i="4"/>
  <c r="N67" i="4"/>
  <c r="N73" i="4"/>
  <c r="N77" i="4"/>
  <c r="N81" i="4"/>
  <c r="N85" i="4"/>
  <c r="N89" i="4"/>
  <c r="N94" i="4"/>
  <c r="N98" i="4"/>
  <c r="N102" i="4"/>
  <c r="N41" i="4"/>
  <c r="N70" i="4"/>
  <c r="N95" i="4"/>
  <c r="N104" i="4"/>
  <c r="N66" i="4"/>
  <c r="N106" i="4"/>
  <c r="N110" i="4"/>
  <c r="N114" i="4"/>
  <c r="N118" i="4"/>
  <c r="N122" i="4"/>
  <c r="N126" i="4"/>
  <c r="N130" i="4"/>
  <c r="N134" i="4"/>
  <c r="N138" i="4"/>
  <c r="N142" i="4"/>
  <c r="N140" i="4"/>
  <c r="N171" i="4"/>
  <c r="N175" i="4"/>
  <c r="N179" i="4"/>
  <c r="N183" i="4"/>
  <c r="N187" i="4"/>
  <c r="N191" i="4"/>
  <c r="N195" i="4"/>
  <c r="N199" i="4"/>
  <c r="N203" i="4"/>
  <c r="N207" i="4"/>
  <c r="N99" i="4"/>
  <c r="N107" i="4"/>
  <c r="N111" i="4"/>
  <c r="N115" i="4"/>
  <c r="N119" i="4"/>
  <c r="N123" i="4"/>
  <c r="N127" i="4"/>
  <c r="N131" i="4"/>
  <c r="N136" i="4"/>
  <c r="N143" i="4"/>
  <c r="N54" i="4"/>
  <c r="N103" i="4"/>
  <c r="N145" i="4"/>
  <c r="N149" i="4"/>
  <c r="N153" i="4"/>
  <c r="N157" i="4"/>
  <c r="N161" i="4"/>
  <c r="N165" i="4"/>
  <c r="N169" i="4"/>
  <c r="N96" i="4"/>
  <c r="N112" i="4"/>
  <c r="N128" i="4"/>
  <c r="N147" i="4"/>
  <c r="N71" i="4"/>
  <c r="N116" i="4"/>
  <c r="N132" i="4"/>
  <c r="N139" i="4"/>
  <c r="N146" i="4"/>
  <c r="N151" i="4"/>
  <c r="N120" i="4"/>
  <c r="N150" i="4"/>
  <c r="N124" i="4"/>
  <c r="N154" i="4"/>
  <c r="N180" i="4"/>
  <c r="N196" i="4"/>
  <c r="N158" i="4"/>
  <c r="N170" i="4"/>
  <c r="N177" i="4"/>
  <c r="N184" i="4"/>
  <c r="N108" i="4"/>
  <c r="N172" i="4"/>
  <c r="N188" i="4"/>
  <c r="N166" i="4"/>
  <c r="N185" i="4"/>
  <c r="N193" i="4"/>
  <c r="N200" i="4"/>
  <c r="N204" i="4"/>
  <c r="N211" i="4"/>
  <c r="N215" i="4"/>
  <c r="N219" i="4"/>
  <c r="N223" i="4"/>
  <c r="N227" i="4"/>
  <c r="N231" i="4"/>
  <c r="N235" i="4"/>
  <c r="N239" i="4"/>
  <c r="N243" i="4"/>
  <c r="N247" i="4"/>
  <c r="N251" i="4"/>
  <c r="N255" i="4"/>
  <c r="N259" i="4"/>
  <c r="N263" i="4"/>
  <c r="N267" i="4"/>
  <c r="N271" i="4"/>
  <c r="N176" i="4"/>
  <c r="N197" i="4"/>
  <c r="N201" i="4"/>
  <c r="N163" i="4"/>
  <c r="N208" i="4"/>
  <c r="N213" i="4"/>
  <c r="N224" i="4"/>
  <c r="N229" i="4"/>
  <c r="N240" i="4"/>
  <c r="N275" i="4"/>
  <c r="N212" i="4"/>
  <c r="N217" i="4"/>
  <c r="N228" i="4"/>
  <c r="N233" i="4"/>
  <c r="N244" i="4"/>
  <c r="N253" i="4"/>
  <c r="N260" i="4"/>
  <c r="N269" i="4"/>
  <c r="N276" i="4"/>
  <c r="N280" i="4"/>
  <c r="N284" i="4"/>
  <c r="N288" i="4"/>
  <c r="N192" i="4"/>
  <c r="N216" i="4"/>
  <c r="N221" i="4"/>
  <c r="N232" i="4"/>
  <c r="N237" i="4"/>
  <c r="N282" i="4"/>
  <c r="N209" i="4"/>
  <c r="N236" i="4"/>
  <c r="N241" i="4"/>
  <c r="N286" i="4"/>
  <c r="N292" i="4"/>
  <c r="N322" i="4"/>
  <c r="N326" i="4"/>
  <c r="N330" i="4"/>
  <c r="N334" i="4"/>
  <c r="N338" i="4"/>
  <c r="N342" i="4"/>
  <c r="N346" i="4"/>
  <c r="N261" i="4"/>
  <c r="N296" i="4"/>
  <c r="N312" i="4"/>
  <c r="N328" i="4"/>
  <c r="N344" i="4"/>
  <c r="N350" i="4"/>
  <c r="N354" i="4"/>
  <c r="N358" i="4"/>
  <c r="N362" i="4"/>
  <c r="N366" i="4"/>
  <c r="N371" i="4"/>
  <c r="N372" i="4"/>
  <c r="N375" i="4"/>
  <c r="N376" i="4"/>
  <c r="N379" i="4"/>
  <c r="N380" i="4"/>
  <c r="N383" i="4"/>
  <c r="N384" i="4"/>
  <c r="N387" i="4"/>
  <c r="N388" i="4"/>
  <c r="N392" i="4"/>
  <c r="N396" i="4"/>
  <c r="N400" i="4"/>
  <c r="N404" i="4"/>
  <c r="N408" i="4"/>
  <c r="N412" i="4"/>
  <c r="N416" i="4"/>
  <c r="N225" i="4"/>
  <c r="N308" i="4"/>
  <c r="N332" i="4"/>
  <c r="N348" i="4"/>
  <c r="N370" i="4"/>
  <c r="N374" i="4"/>
  <c r="N378" i="4"/>
  <c r="N382" i="4"/>
  <c r="N386" i="4"/>
  <c r="N389" i="4"/>
  <c r="N393" i="4"/>
  <c r="N397" i="4"/>
  <c r="N401" i="4"/>
  <c r="N278" i="4"/>
  <c r="N290" i="4"/>
  <c r="N294" i="4"/>
  <c r="N300" i="4"/>
  <c r="N316" i="4"/>
  <c r="N324" i="4"/>
  <c r="N340" i="4"/>
  <c r="N320" i="4"/>
  <c r="N406" i="4"/>
  <c r="N424" i="4"/>
  <c r="N428" i="4"/>
  <c r="N432" i="4"/>
  <c r="N436" i="4"/>
  <c r="N440" i="4"/>
  <c r="N444" i="4"/>
  <c r="N448" i="4"/>
  <c r="N452" i="4"/>
  <c r="N456" i="4"/>
  <c r="N459" i="4"/>
  <c r="N463" i="4"/>
  <c r="N467" i="4"/>
  <c r="N491" i="4"/>
  <c r="N500" i="4"/>
  <c r="N504" i="4"/>
  <c r="N414" i="4"/>
  <c r="N469" i="4"/>
  <c r="N481" i="4"/>
  <c r="N485" i="4"/>
  <c r="N489" i="4"/>
  <c r="N505" i="4"/>
  <c r="N220" i="4"/>
  <c r="N252" i="4"/>
  <c r="N268" i="4"/>
  <c r="N352" i="4"/>
  <c r="N356" i="4"/>
  <c r="N360" i="4"/>
  <c r="N364" i="4"/>
  <c r="N368" i="4"/>
  <c r="N390" i="4"/>
  <c r="N398" i="4"/>
  <c r="N410" i="4"/>
  <c r="N484" i="4"/>
  <c r="N488" i="4"/>
  <c r="N492" i="4"/>
  <c r="N496" i="4"/>
  <c r="N461" i="4"/>
  <c r="N465" i="4"/>
  <c r="N473" i="4"/>
  <c r="N477" i="4"/>
  <c r="N493" i="4"/>
  <c r="N497" i="4"/>
  <c r="N304" i="4"/>
  <c r="N336" i="4"/>
  <c r="N394" i="4"/>
  <c r="N402" i="4"/>
  <c r="N418" i="4"/>
  <c r="N420" i="4"/>
  <c r="N471" i="4"/>
  <c r="N475" i="4"/>
  <c r="N479" i="4"/>
  <c r="N483" i="4"/>
  <c r="N487" i="4"/>
  <c r="N495" i="4"/>
  <c r="N499" i="4"/>
  <c r="N503" i="4"/>
  <c r="N5007" i="4"/>
  <c r="N501" i="4"/>
  <c r="N50" i="4"/>
  <c r="N84" i="4"/>
  <c r="N78" i="4"/>
  <c r="N97" i="4"/>
  <c r="N135" i="4"/>
  <c r="N181" i="4"/>
  <c r="N198" i="4"/>
  <c r="N283" i="4"/>
  <c r="N369" i="4"/>
  <c r="N385" i="4"/>
  <c r="N367" i="4"/>
  <c r="N423" i="4"/>
  <c r="N435" i="4"/>
  <c r="N451" i="4"/>
  <c r="N313" i="4"/>
  <c r="N426" i="4"/>
  <c r="N19" i="4"/>
  <c r="N47" i="4"/>
  <c r="N38" i="4"/>
  <c r="N63" i="4"/>
  <c r="N174" i="4"/>
  <c r="N167" i="4"/>
  <c r="N206" i="4"/>
  <c r="N285" i="4"/>
  <c r="N249" i="4"/>
  <c r="N277" i="4"/>
  <c r="N299" i="4"/>
  <c r="N318" i="4"/>
  <c r="N333" i="4"/>
  <c r="N347" i="4"/>
  <c r="N314" i="4"/>
  <c r="N321" i="4"/>
  <c r="N335" i="4"/>
  <c r="N349" i="4"/>
  <c r="N357" i="4"/>
  <c r="N365" i="4"/>
  <c r="N264" i="4"/>
  <c r="N281" i="4"/>
  <c r="N345" i="4"/>
  <c r="N355" i="4"/>
  <c r="N363" i="4"/>
  <c r="N409" i="4"/>
  <c r="N419" i="4"/>
  <c r="N273" i="4"/>
  <c r="N341" i="4"/>
  <c r="N415" i="4"/>
  <c r="N405" i="4"/>
  <c r="N462" i="4"/>
  <c r="N478" i="4"/>
  <c r="N466" i="4"/>
  <c r="N442" i="4"/>
  <c r="N458" i="4"/>
  <c r="N422" i="4"/>
  <c r="N454" i="4"/>
  <c r="N490" i="4"/>
  <c r="N5006" i="4"/>
  <c r="N482" i="4"/>
  <c r="H5011" i="4" l="1"/>
  <c r="H5014" i="4"/>
  <c r="H5015" i="4"/>
  <c r="N5015" i="4"/>
  <c r="N5014" i="4"/>
  <c r="N5011" i="4"/>
  <c r="G5011" i="4" l="1"/>
  <c r="L26" i="2"/>
  <c r="C45" i="2" l="1"/>
  <c r="M26" i="2"/>
  <c r="J14" i="4" s="1"/>
  <c r="K14" i="4" s="1"/>
  <c r="F34" i="2"/>
  <c r="I30" i="2"/>
  <c r="J3114" i="4" l="1"/>
  <c r="K3114" i="4" s="1"/>
  <c r="J3130" i="4"/>
  <c r="K3130" i="4" s="1"/>
  <c r="J3146" i="4"/>
  <c r="K3146" i="4" s="1"/>
  <c r="J3162" i="4"/>
  <c r="K3162" i="4" s="1"/>
  <c r="J3178" i="4"/>
  <c r="K3178" i="4" s="1"/>
  <c r="J3199" i="4"/>
  <c r="K3199" i="4" s="1"/>
  <c r="J3233" i="4"/>
  <c r="K3233" i="4" s="1"/>
  <c r="J3265" i="4"/>
  <c r="K3265" i="4" s="1"/>
  <c r="J3297" i="4"/>
  <c r="K3297" i="4" s="1"/>
  <c r="J3328" i="4"/>
  <c r="K3328" i="4" s="1"/>
  <c r="J3360" i="4"/>
  <c r="K3360" i="4" s="1"/>
  <c r="J3392" i="4"/>
  <c r="K3392" i="4" s="1"/>
  <c r="J3424" i="4"/>
  <c r="K3424" i="4" s="1"/>
  <c r="J3456" i="4"/>
  <c r="K3456" i="4" s="1"/>
  <c r="J3491" i="4"/>
  <c r="K3491" i="4" s="1"/>
  <c r="J3523" i="4"/>
  <c r="K3523" i="4" s="1"/>
  <c r="J3555" i="4"/>
  <c r="K3555" i="4" s="1"/>
  <c r="J3587" i="4"/>
  <c r="K3587" i="4" s="1"/>
  <c r="J3619" i="4"/>
  <c r="K3619" i="4" s="1"/>
  <c r="J3651" i="4"/>
  <c r="K3651" i="4" s="1"/>
  <c r="J3683" i="4"/>
  <c r="K3683" i="4" s="1"/>
  <c r="J3713" i="4"/>
  <c r="K3713" i="4" s="1"/>
  <c r="J3745" i="4"/>
  <c r="K3745" i="4" s="1"/>
  <c r="J3116" i="4"/>
  <c r="K3116" i="4" s="1"/>
  <c r="J3132" i="4"/>
  <c r="K3132" i="4" s="1"/>
  <c r="J3148" i="4"/>
  <c r="K3148" i="4" s="1"/>
  <c r="J3164" i="4"/>
  <c r="K3164" i="4" s="1"/>
  <c r="J3180" i="4"/>
  <c r="K3180" i="4" s="1"/>
  <c r="J3203" i="4"/>
  <c r="K3203" i="4" s="1"/>
  <c r="J3237" i="4"/>
  <c r="K3237" i="4" s="1"/>
  <c r="J3269" i="4"/>
  <c r="K3269" i="4" s="1"/>
  <c r="J3301" i="4"/>
  <c r="K3301" i="4" s="1"/>
  <c r="J3332" i="4"/>
  <c r="K3332" i="4" s="1"/>
  <c r="J3364" i="4"/>
  <c r="K3364" i="4" s="1"/>
  <c r="J3396" i="4"/>
  <c r="K3396" i="4" s="1"/>
  <c r="J3428" i="4"/>
  <c r="K3428" i="4" s="1"/>
  <c r="J3460" i="4"/>
  <c r="K3460" i="4" s="1"/>
  <c r="J3495" i="4"/>
  <c r="K3495" i="4" s="1"/>
  <c r="J3527" i="4"/>
  <c r="K3527" i="4" s="1"/>
  <c r="J3559" i="4"/>
  <c r="K3559" i="4" s="1"/>
  <c r="J3591" i="4"/>
  <c r="K3591" i="4" s="1"/>
  <c r="J3623" i="4"/>
  <c r="K3623" i="4" s="1"/>
  <c r="J3655" i="4"/>
  <c r="K3655" i="4" s="1"/>
  <c r="J3687" i="4"/>
  <c r="K3687" i="4" s="1"/>
  <c r="J3717" i="4"/>
  <c r="K3717" i="4" s="1"/>
  <c r="J3749" i="4"/>
  <c r="K3749" i="4" s="1"/>
  <c r="J3106" i="4"/>
  <c r="K3106" i="4" s="1"/>
  <c r="J3122" i="4"/>
  <c r="K3122" i="4" s="1"/>
  <c r="J3138" i="4"/>
  <c r="K3138" i="4" s="1"/>
  <c r="J3154" i="4"/>
  <c r="K3154" i="4" s="1"/>
  <c r="J3170" i="4"/>
  <c r="K3170" i="4" s="1"/>
  <c r="J3186" i="4"/>
  <c r="K3186" i="4" s="1"/>
  <c r="J3215" i="4"/>
  <c r="K3215" i="4" s="1"/>
  <c r="J3249" i="4"/>
  <c r="K3249" i="4" s="1"/>
  <c r="J3281" i="4"/>
  <c r="K3281" i="4" s="1"/>
  <c r="J3312" i="4"/>
  <c r="K3312" i="4" s="1"/>
  <c r="J3344" i="4"/>
  <c r="K3344" i="4" s="1"/>
  <c r="J3376" i="4"/>
  <c r="K3376" i="4" s="1"/>
  <c r="J3408" i="4"/>
  <c r="K3408" i="4" s="1"/>
  <c r="J3440" i="4"/>
  <c r="K3440" i="4" s="1"/>
  <c r="J3472" i="4"/>
  <c r="K3472" i="4" s="1"/>
  <c r="J3507" i="4"/>
  <c r="K3507" i="4" s="1"/>
  <c r="J3539" i="4"/>
  <c r="K3539" i="4" s="1"/>
  <c r="J3571" i="4"/>
  <c r="K3571" i="4" s="1"/>
  <c r="J3603" i="4"/>
  <c r="K3603" i="4" s="1"/>
  <c r="J3635" i="4"/>
  <c r="K3635" i="4" s="1"/>
  <c r="J3667" i="4"/>
  <c r="K3667" i="4" s="1"/>
  <c r="J3699" i="4"/>
  <c r="K3699" i="4" s="1"/>
  <c r="J3729" i="4"/>
  <c r="K3729" i="4" s="1"/>
  <c r="J3761" i="4"/>
  <c r="K3761" i="4" s="1"/>
  <c r="J3108" i="4"/>
  <c r="K3108" i="4" s="1"/>
  <c r="J3124" i="4"/>
  <c r="K3124" i="4" s="1"/>
  <c r="J3140" i="4"/>
  <c r="K3140" i="4" s="1"/>
  <c r="J3156" i="4"/>
  <c r="K3156" i="4" s="1"/>
  <c r="J3172" i="4"/>
  <c r="K3172" i="4" s="1"/>
  <c r="J3188" i="4"/>
  <c r="K3188" i="4" s="1"/>
  <c r="J3221" i="4"/>
  <c r="K3221" i="4" s="1"/>
  <c r="J3253" i="4"/>
  <c r="K3253" i="4" s="1"/>
  <c r="J3285" i="4"/>
  <c r="K3285" i="4" s="1"/>
  <c r="J3316" i="4"/>
  <c r="K3316" i="4" s="1"/>
  <c r="J3348" i="4"/>
  <c r="K3348" i="4" s="1"/>
  <c r="J3380" i="4"/>
  <c r="K3380" i="4" s="1"/>
  <c r="J3412" i="4"/>
  <c r="K3412" i="4" s="1"/>
  <c r="J3444" i="4"/>
  <c r="K3444" i="4" s="1"/>
  <c r="J3476" i="4"/>
  <c r="K3476" i="4" s="1"/>
  <c r="J3511" i="4"/>
  <c r="K3511" i="4" s="1"/>
  <c r="J3543" i="4"/>
  <c r="K3543" i="4" s="1"/>
  <c r="J3575" i="4"/>
  <c r="K3575" i="4" s="1"/>
  <c r="J3607" i="4"/>
  <c r="K3607" i="4" s="1"/>
  <c r="J3639" i="4"/>
  <c r="K3639" i="4" s="1"/>
  <c r="J3671" i="4"/>
  <c r="K3671" i="4" s="1"/>
  <c r="J3702" i="4"/>
  <c r="K3702" i="4" s="1"/>
  <c r="J3733" i="4"/>
  <c r="K3733" i="4" s="1"/>
  <c r="J3765" i="4"/>
  <c r="K3765" i="4" s="1"/>
  <c r="J3777" i="4"/>
  <c r="K3777" i="4" s="1"/>
  <c r="J3793" i="4"/>
  <c r="K3793" i="4" s="1"/>
  <c r="J3809" i="4"/>
  <c r="K3809" i="4" s="1"/>
  <c r="J3825" i="4"/>
  <c r="K3825" i="4" s="1"/>
  <c r="J3841" i="4"/>
  <c r="K3841" i="4" s="1"/>
  <c r="J3857" i="4"/>
  <c r="K3857" i="4" s="1"/>
  <c r="J3873" i="4"/>
  <c r="K3873" i="4" s="1"/>
  <c r="J3889" i="4"/>
  <c r="K3889" i="4" s="1"/>
  <c r="J3905" i="4"/>
  <c r="K3905" i="4" s="1"/>
  <c r="J3921" i="4"/>
  <c r="K3921" i="4" s="1"/>
  <c r="J3937" i="4"/>
  <c r="K3937" i="4" s="1"/>
  <c r="J3953" i="4"/>
  <c r="K3953" i="4" s="1"/>
  <c r="J3969" i="4"/>
  <c r="K3969" i="4" s="1"/>
  <c r="J3985" i="4"/>
  <c r="K3985" i="4" s="1"/>
  <c r="J4001" i="4"/>
  <c r="K4001" i="4" s="1"/>
  <c r="J4017" i="4"/>
  <c r="K4017" i="4" s="1"/>
  <c r="J3204" i="4"/>
  <c r="K3204" i="4" s="1"/>
  <c r="J3222" i="4"/>
  <c r="K3222" i="4" s="1"/>
  <c r="J3238" i="4"/>
  <c r="K3238" i="4" s="1"/>
  <c r="J3254" i="4"/>
  <c r="K3254" i="4" s="1"/>
  <c r="J3270" i="4"/>
  <c r="K3270" i="4" s="1"/>
  <c r="J3286" i="4"/>
  <c r="K3286" i="4" s="1"/>
  <c r="J3302" i="4"/>
  <c r="K3302" i="4" s="1"/>
  <c r="J3321" i="4"/>
  <c r="K3321" i="4" s="1"/>
  <c r="J3337" i="4"/>
  <c r="K3337" i="4" s="1"/>
  <c r="J3353" i="4"/>
  <c r="K3353" i="4" s="1"/>
  <c r="J3369" i="4"/>
  <c r="K3369" i="4" s="1"/>
  <c r="J3385" i="4"/>
  <c r="K3385" i="4" s="1"/>
  <c r="J3401" i="4"/>
  <c r="K3401" i="4" s="1"/>
  <c r="J3417" i="4"/>
  <c r="K3417" i="4" s="1"/>
  <c r="J3433" i="4"/>
  <c r="K3433" i="4" s="1"/>
  <c r="J3449" i="4"/>
  <c r="K3449" i="4" s="1"/>
  <c r="J3465" i="4"/>
  <c r="K3465" i="4" s="1"/>
  <c r="J3480" i="4"/>
  <c r="K3480" i="4" s="1"/>
  <c r="J3496" i="4"/>
  <c r="K3496" i="4" s="1"/>
  <c r="J3512" i="4"/>
  <c r="K3512" i="4" s="1"/>
  <c r="J3528" i="4"/>
  <c r="K3528" i="4" s="1"/>
  <c r="J3544" i="4"/>
  <c r="K3544" i="4" s="1"/>
  <c r="J3560" i="4"/>
  <c r="K3560" i="4" s="1"/>
  <c r="J3576" i="4"/>
  <c r="K3576" i="4" s="1"/>
  <c r="J3592" i="4"/>
  <c r="K3592" i="4" s="1"/>
  <c r="J3608" i="4"/>
  <c r="K3608" i="4" s="1"/>
  <c r="J3624" i="4"/>
  <c r="K3624" i="4" s="1"/>
  <c r="J3640" i="4"/>
  <c r="K3640" i="4" s="1"/>
  <c r="J3656" i="4"/>
  <c r="K3656" i="4" s="1"/>
  <c r="J3672" i="4"/>
  <c r="K3672" i="4" s="1"/>
  <c r="J3688" i="4"/>
  <c r="K3688" i="4" s="1"/>
  <c r="J3706" i="4"/>
  <c r="K3706" i="4" s="1"/>
  <c r="J3722" i="4"/>
  <c r="K3722" i="4" s="1"/>
  <c r="J3738" i="4"/>
  <c r="K3738" i="4" s="1"/>
  <c r="J3754" i="4"/>
  <c r="K3754" i="4" s="1"/>
  <c r="J3770" i="4"/>
  <c r="K3770" i="4" s="1"/>
  <c r="J3786" i="4"/>
  <c r="K3786" i="4" s="1"/>
  <c r="J3802" i="4"/>
  <c r="K3802" i="4" s="1"/>
  <c r="J3818" i="4"/>
  <c r="K3818" i="4" s="1"/>
  <c r="J3834" i="4"/>
  <c r="K3834" i="4" s="1"/>
  <c r="J3850" i="4"/>
  <c r="K3850" i="4" s="1"/>
  <c r="J3866" i="4"/>
  <c r="K3866" i="4" s="1"/>
  <c r="J3882" i="4"/>
  <c r="K3882" i="4" s="1"/>
  <c r="J3898" i="4"/>
  <c r="K3898" i="4" s="1"/>
  <c r="J3914" i="4"/>
  <c r="K3914" i="4" s="1"/>
  <c r="J3930" i="4"/>
  <c r="K3930" i="4" s="1"/>
  <c r="J3946" i="4"/>
  <c r="K3946" i="4" s="1"/>
  <c r="J3962" i="4"/>
  <c r="K3962" i="4" s="1"/>
  <c r="J3978" i="4"/>
  <c r="K3978" i="4" s="1"/>
  <c r="J3994" i="4"/>
  <c r="K3994" i="4" s="1"/>
  <c r="J4010" i="4"/>
  <c r="K4010" i="4" s="1"/>
  <c r="J3111" i="4"/>
  <c r="K3111" i="4" s="1"/>
  <c r="J3119" i="4"/>
  <c r="K3119" i="4" s="1"/>
  <c r="J3127" i="4"/>
  <c r="K3127" i="4" s="1"/>
  <c r="J3135" i="4"/>
  <c r="K3135" i="4" s="1"/>
  <c r="J3143" i="4"/>
  <c r="K3143" i="4" s="1"/>
  <c r="J3151" i="4"/>
  <c r="K3151" i="4" s="1"/>
  <c r="J3159" i="4"/>
  <c r="K3159" i="4" s="1"/>
  <c r="J3167" i="4"/>
  <c r="K3167" i="4" s="1"/>
  <c r="J3175" i="4"/>
  <c r="K3175" i="4" s="1"/>
  <c r="J3183" i="4"/>
  <c r="K3183" i="4" s="1"/>
  <c r="J3193" i="4"/>
  <c r="K3193" i="4" s="1"/>
  <c r="J3209" i="4"/>
  <c r="K3209" i="4" s="1"/>
  <c r="J3223" i="4"/>
  <c r="K3223" i="4" s="1"/>
  <c r="J3239" i="4"/>
  <c r="K3239" i="4" s="1"/>
  <c r="J3255" i="4"/>
  <c r="K3255" i="4" s="1"/>
  <c r="J3271" i="4"/>
  <c r="K3271" i="4" s="1"/>
  <c r="J3287" i="4"/>
  <c r="K3287" i="4" s="1"/>
  <c r="J3303" i="4"/>
  <c r="K3303" i="4" s="1"/>
  <c r="J3318" i="4"/>
  <c r="K3318" i="4" s="1"/>
  <c r="J3334" i="4"/>
  <c r="K3334" i="4" s="1"/>
  <c r="J3350" i="4"/>
  <c r="K3350" i="4" s="1"/>
  <c r="J3366" i="4"/>
  <c r="K3366" i="4" s="1"/>
  <c r="J3382" i="4"/>
  <c r="K3382" i="4" s="1"/>
  <c r="J3398" i="4"/>
  <c r="K3398" i="4" s="1"/>
  <c r="J3414" i="4"/>
  <c r="K3414" i="4" s="1"/>
  <c r="J3430" i="4"/>
  <c r="K3430" i="4" s="1"/>
  <c r="J3446" i="4"/>
  <c r="K3446" i="4" s="1"/>
  <c r="J3462" i="4"/>
  <c r="K3462" i="4" s="1"/>
  <c r="J3478" i="4"/>
  <c r="K3478" i="4" s="1"/>
  <c r="J3493" i="4"/>
  <c r="K3493" i="4" s="1"/>
  <c r="J3509" i="4"/>
  <c r="K3509" i="4" s="1"/>
  <c r="J3525" i="4"/>
  <c r="K3525" i="4" s="1"/>
  <c r="J3541" i="4"/>
  <c r="K3541" i="4" s="1"/>
  <c r="J3557" i="4"/>
  <c r="K3557" i="4" s="1"/>
  <c r="J3573" i="4"/>
  <c r="K3573" i="4" s="1"/>
  <c r="J3589" i="4"/>
  <c r="K3589" i="4" s="1"/>
  <c r="J3605" i="4"/>
  <c r="K3605" i="4" s="1"/>
  <c r="J3621" i="4"/>
  <c r="K3621" i="4" s="1"/>
  <c r="J3637" i="4"/>
  <c r="K3637" i="4" s="1"/>
  <c r="J3653" i="4"/>
  <c r="K3653" i="4" s="1"/>
  <c r="J3669" i="4"/>
  <c r="K3669" i="4" s="1"/>
  <c r="J3685" i="4"/>
  <c r="K3685" i="4" s="1"/>
  <c r="J3701" i="4"/>
  <c r="K3701" i="4" s="1"/>
  <c r="J3715" i="4"/>
  <c r="K3715" i="4" s="1"/>
  <c r="J3731" i="4"/>
  <c r="K3731" i="4" s="1"/>
  <c r="J3747" i="4"/>
  <c r="K3747" i="4" s="1"/>
  <c r="J3763" i="4"/>
  <c r="K3763" i="4" s="1"/>
  <c r="J3779" i="4"/>
  <c r="K3779" i="4" s="1"/>
  <c r="J3795" i="4"/>
  <c r="K3795" i="4" s="1"/>
  <c r="J3811" i="4"/>
  <c r="K3811" i="4" s="1"/>
  <c r="J3827" i="4"/>
  <c r="K3827" i="4" s="1"/>
  <c r="J3843" i="4"/>
  <c r="K3843" i="4" s="1"/>
  <c r="J3859" i="4"/>
  <c r="K3859" i="4" s="1"/>
  <c r="J3875" i="4"/>
  <c r="K3875" i="4" s="1"/>
  <c r="J3891" i="4"/>
  <c r="K3891" i="4" s="1"/>
  <c r="J3907" i="4"/>
  <c r="K3907" i="4" s="1"/>
  <c r="J3923" i="4"/>
  <c r="K3923" i="4" s="1"/>
  <c r="J3939" i="4"/>
  <c r="K3939" i="4" s="1"/>
  <c r="J3955" i="4"/>
  <c r="K3955" i="4" s="1"/>
  <c r="J3971" i="4"/>
  <c r="K3971" i="4" s="1"/>
  <c r="J3987" i="4"/>
  <c r="K3987" i="4" s="1"/>
  <c r="J4003" i="4"/>
  <c r="K4003" i="4" s="1"/>
  <c r="J3190" i="4"/>
  <c r="K3190" i="4" s="1"/>
  <c r="J3206" i="4"/>
  <c r="K3206" i="4" s="1"/>
  <c r="J3220" i="4"/>
  <c r="K3220" i="4" s="1"/>
  <c r="J3236" i="4"/>
  <c r="K3236" i="4" s="1"/>
  <c r="J3252" i="4"/>
  <c r="K3252" i="4" s="1"/>
  <c r="J3268" i="4"/>
  <c r="K3268" i="4" s="1"/>
  <c r="J3284" i="4"/>
  <c r="K3284" i="4" s="1"/>
  <c r="J3300" i="4"/>
  <c r="K3300" i="4" s="1"/>
  <c r="J3315" i="4"/>
  <c r="K3315" i="4" s="1"/>
  <c r="J3331" i="4"/>
  <c r="K3331" i="4" s="1"/>
  <c r="J3347" i="4"/>
  <c r="K3347" i="4" s="1"/>
  <c r="J3363" i="4"/>
  <c r="K3363" i="4" s="1"/>
  <c r="J3379" i="4"/>
  <c r="K3379" i="4" s="1"/>
  <c r="J3395" i="4"/>
  <c r="K3395" i="4" s="1"/>
  <c r="J3411" i="4"/>
  <c r="K3411" i="4" s="1"/>
  <c r="J3427" i="4"/>
  <c r="K3427" i="4" s="1"/>
  <c r="J3443" i="4"/>
  <c r="K3443" i="4" s="1"/>
  <c r="J3459" i="4"/>
  <c r="K3459" i="4" s="1"/>
  <c r="J3475" i="4"/>
  <c r="K3475" i="4" s="1"/>
  <c r="J3490" i="4"/>
  <c r="K3490" i="4" s="1"/>
  <c r="J3506" i="4"/>
  <c r="K3506" i="4" s="1"/>
  <c r="J3522" i="4"/>
  <c r="K3522" i="4" s="1"/>
  <c r="J3538" i="4"/>
  <c r="K3538" i="4" s="1"/>
  <c r="J3554" i="4"/>
  <c r="K3554" i="4" s="1"/>
  <c r="J3570" i="4"/>
  <c r="K3570" i="4" s="1"/>
  <c r="J3586" i="4"/>
  <c r="K3586" i="4" s="1"/>
  <c r="J3602" i="4"/>
  <c r="K3602" i="4" s="1"/>
  <c r="J3618" i="4"/>
  <c r="K3618" i="4" s="1"/>
  <c r="J3634" i="4"/>
  <c r="K3634" i="4" s="1"/>
  <c r="J3650" i="4"/>
  <c r="K3650" i="4" s="1"/>
  <c r="J3666" i="4"/>
  <c r="K3666" i="4" s="1"/>
  <c r="J3682" i="4"/>
  <c r="K3682" i="4" s="1"/>
  <c r="J3698" i="4"/>
  <c r="K3698" i="4" s="1"/>
  <c r="J3716" i="4"/>
  <c r="K3716" i="4" s="1"/>
  <c r="J3732" i="4"/>
  <c r="K3732" i="4" s="1"/>
  <c r="J3748" i="4"/>
  <c r="K3748" i="4" s="1"/>
  <c r="J3764" i="4"/>
  <c r="K3764" i="4" s="1"/>
  <c r="J3780" i="4"/>
  <c r="K3780" i="4" s="1"/>
  <c r="J3796" i="4"/>
  <c r="K3796" i="4" s="1"/>
  <c r="J3812" i="4"/>
  <c r="K3812" i="4" s="1"/>
  <c r="J3828" i="4"/>
  <c r="K3828" i="4" s="1"/>
  <c r="J3844" i="4"/>
  <c r="K3844" i="4" s="1"/>
  <c r="J3860" i="4"/>
  <c r="K3860" i="4" s="1"/>
  <c r="J3876" i="4"/>
  <c r="K3876" i="4" s="1"/>
  <c r="J3892" i="4"/>
  <c r="K3892" i="4" s="1"/>
  <c r="J3908" i="4"/>
  <c r="K3908" i="4" s="1"/>
  <c r="J3924" i="4"/>
  <c r="K3924" i="4" s="1"/>
  <c r="J3940" i="4"/>
  <c r="K3940" i="4" s="1"/>
  <c r="J3956" i="4"/>
  <c r="K3956" i="4" s="1"/>
  <c r="J3972" i="4"/>
  <c r="K3972" i="4" s="1"/>
  <c r="J3988" i="4"/>
  <c r="K3988" i="4" s="1"/>
  <c r="J4004" i="4"/>
  <c r="K4004" i="4" s="1"/>
  <c r="J4018" i="4"/>
  <c r="K4018" i="4" s="1"/>
  <c r="J4034" i="4"/>
  <c r="K4034" i="4" s="1"/>
  <c r="J4050" i="4"/>
  <c r="K4050" i="4" s="1"/>
  <c r="J4066" i="4"/>
  <c r="K4066" i="4" s="1"/>
  <c r="J4082" i="4"/>
  <c r="K4082" i="4" s="1"/>
  <c r="J4098" i="4"/>
  <c r="K4098" i="4" s="1"/>
  <c r="J4114" i="4"/>
  <c r="K4114" i="4" s="1"/>
  <c r="J4130" i="4"/>
  <c r="K4130" i="4" s="1"/>
  <c r="J4146" i="4"/>
  <c r="K4146" i="4" s="1"/>
  <c r="J4162" i="4"/>
  <c r="K4162" i="4" s="1"/>
  <c r="J4178" i="4"/>
  <c r="K4178" i="4" s="1"/>
  <c r="J4194" i="4"/>
  <c r="K4194" i="4" s="1"/>
  <c r="J4210" i="4"/>
  <c r="K4210" i="4" s="1"/>
  <c r="J4226" i="4"/>
  <c r="K4226" i="4" s="1"/>
  <c r="J4242" i="4"/>
  <c r="K4242" i="4" s="1"/>
  <c r="J4258" i="4"/>
  <c r="K4258" i="4" s="1"/>
  <c r="J4274" i="4"/>
  <c r="K4274" i="4" s="1"/>
  <c r="J4290" i="4"/>
  <c r="K4290" i="4" s="1"/>
  <c r="J4306" i="4"/>
  <c r="K4306" i="4" s="1"/>
  <c r="J4322" i="4"/>
  <c r="K4322" i="4" s="1"/>
  <c r="J4338" i="4"/>
  <c r="K4338" i="4" s="1"/>
  <c r="J4354" i="4"/>
  <c r="K4354" i="4" s="1"/>
  <c r="J4369" i="4"/>
  <c r="K4369" i="4" s="1"/>
  <c r="J4385" i="4"/>
  <c r="K4385" i="4" s="1"/>
  <c r="J4401" i="4"/>
  <c r="K4401" i="4" s="1"/>
  <c r="J4417" i="4"/>
  <c r="K4417" i="4" s="1"/>
  <c r="J4433" i="4"/>
  <c r="K4433" i="4" s="1"/>
  <c r="J4449" i="4"/>
  <c r="K4449" i="4" s="1"/>
  <c r="J4465" i="4"/>
  <c r="K4465" i="4" s="1"/>
  <c r="J4481" i="4"/>
  <c r="K4481" i="4" s="1"/>
  <c r="J4497" i="4"/>
  <c r="K4497" i="4" s="1"/>
  <c r="J4513" i="4"/>
  <c r="K4513" i="4" s="1"/>
  <c r="J4529" i="4"/>
  <c r="K4529" i="4" s="1"/>
  <c r="J4545" i="4"/>
  <c r="K4545" i="4" s="1"/>
  <c r="J4561" i="4"/>
  <c r="K4561" i="4" s="1"/>
  <c r="J4577" i="4"/>
  <c r="K4577" i="4" s="1"/>
  <c r="J4593" i="4"/>
  <c r="K4593" i="4" s="1"/>
  <c r="J4609" i="4"/>
  <c r="K4609" i="4" s="1"/>
  <c r="J4625" i="4"/>
  <c r="K4625" i="4" s="1"/>
  <c r="J4641" i="4"/>
  <c r="K4641" i="4" s="1"/>
  <c r="J4657" i="4"/>
  <c r="K4657" i="4" s="1"/>
  <c r="J4673" i="4"/>
  <c r="K4673" i="4" s="1"/>
  <c r="J4689" i="4"/>
  <c r="K4689" i="4" s="1"/>
  <c r="J4705" i="4"/>
  <c r="K4705" i="4" s="1"/>
  <c r="J4721" i="4"/>
  <c r="K4721" i="4" s="1"/>
  <c r="J4737" i="4"/>
  <c r="K4737" i="4" s="1"/>
  <c r="J4753" i="4"/>
  <c r="K4753" i="4" s="1"/>
  <c r="J4769" i="4"/>
  <c r="K4769" i="4" s="1"/>
  <c r="J4785" i="4"/>
  <c r="K4785" i="4" s="1"/>
  <c r="J4801" i="4"/>
  <c r="K4801" i="4" s="1"/>
  <c r="J4817" i="4"/>
  <c r="K4817" i="4" s="1"/>
  <c r="J4833" i="4"/>
  <c r="K4833" i="4" s="1"/>
  <c r="J4849" i="4"/>
  <c r="K4849" i="4" s="1"/>
  <c r="J4865" i="4"/>
  <c r="K4865" i="4" s="1"/>
  <c r="J4881" i="4"/>
  <c r="K4881" i="4" s="1"/>
  <c r="J4897" i="4"/>
  <c r="K4897" i="4" s="1"/>
  <c r="J4913" i="4"/>
  <c r="K4913" i="4" s="1"/>
  <c r="J4929" i="4"/>
  <c r="K4929" i="4" s="1"/>
  <c r="J4945" i="4"/>
  <c r="K4945" i="4" s="1"/>
  <c r="J4961" i="4"/>
  <c r="K4961" i="4" s="1"/>
  <c r="J4977" i="4"/>
  <c r="K4977" i="4" s="1"/>
  <c r="J4993" i="4"/>
  <c r="K4993" i="4" s="1"/>
  <c r="J2009" i="4"/>
  <c r="K2009" i="4" s="1"/>
  <c r="J2025" i="4"/>
  <c r="K2025" i="4" s="1"/>
  <c r="J2098" i="4"/>
  <c r="K2098" i="4" s="1"/>
  <c r="J2114" i="4"/>
  <c r="K2114" i="4" s="1"/>
  <c r="J2130" i="4"/>
  <c r="K2130" i="4" s="1"/>
  <c r="J2051" i="4"/>
  <c r="K2051" i="4" s="1"/>
  <c r="J2067" i="4"/>
  <c r="K2067" i="4" s="1"/>
  <c r="J2083" i="4"/>
  <c r="K2083" i="4" s="1"/>
  <c r="J2567" i="4"/>
  <c r="K2567" i="4" s="1"/>
  <c r="J2583" i="4"/>
  <c r="K2583" i="4" s="1"/>
  <c r="J2599" i="4"/>
  <c r="K2599" i="4" s="1"/>
  <c r="J2615" i="4"/>
  <c r="K2615" i="4" s="1"/>
  <c r="J2631" i="4"/>
  <c r="K2631" i="4" s="1"/>
  <c r="J2647" i="4"/>
  <c r="K2647" i="4" s="1"/>
  <c r="J2663" i="4"/>
  <c r="K2663" i="4" s="1"/>
  <c r="J2679" i="4"/>
  <c r="K2679" i="4" s="1"/>
  <c r="J2695" i="4"/>
  <c r="K2695" i="4" s="1"/>
  <c r="J2711" i="4"/>
  <c r="K2711" i="4" s="1"/>
  <c r="J4019" i="4"/>
  <c r="K4019" i="4" s="1"/>
  <c r="J4035" i="4"/>
  <c r="K4035" i="4" s="1"/>
  <c r="J4051" i="4"/>
  <c r="K4051" i="4" s="1"/>
  <c r="J4067" i="4"/>
  <c r="K4067" i="4" s="1"/>
  <c r="J4083" i="4"/>
  <c r="K4083" i="4" s="1"/>
  <c r="J4099" i="4"/>
  <c r="K4099" i="4" s="1"/>
  <c r="J4115" i="4"/>
  <c r="K4115" i="4" s="1"/>
  <c r="J4131" i="4"/>
  <c r="K4131" i="4" s="1"/>
  <c r="J4147" i="4"/>
  <c r="K4147" i="4" s="1"/>
  <c r="J4163" i="4"/>
  <c r="K4163" i="4" s="1"/>
  <c r="J4179" i="4"/>
  <c r="K4179" i="4" s="1"/>
  <c r="J4195" i="4"/>
  <c r="K4195" i="4" s="1"/>
  <c r="J4211" i="4"/>
  <c r="K4211" i="4" s="1"/>
  <c r="J4227" i="4"/>
  <c r="K4227" i="4" s="1"/>
  <c r="J4243" i="4"/>
  <c r="K4243" i="4" s="1"/>
  <c r="J4259" i="4"/>
  <c r="K4259" i="4" s="1"/>
  <c r="J4275" i="4"/>
  <c r="K4275" i="4" s="1"/>
  <c r="J4291" i="4"/>
  <c r="K4291" i="4" s="1"/>
  <c r="J4307" i="4"/>
  <c r="K4307" i="4" s="1"/>
  <c r="J4323" i="4"/>
  <c r="K4323" i="4" s="1"/>
  <c r="J4339" i="4"/>
  <c r="K4339" i="4" s="1"/>
  <c r="J4355" i="4"/>
  <c r="K4355" i="4" s="1"/>
  <c r="J4374" i="4"/>
  <c r="K4374" i="4" s="1"/>
  <c r="J4390" i="4"/>
  <c r="K4390" i="4" s="1"/>
  <c r="J4406" i="4"/>
  <c r="K4406" i="4" s="1"/>
  <c r="J4422" i="4"/>
  <c r="K4422" i="4" s="1"/>
  <c r="J4438" i="4"/>
  <c r="K4438" i="4" s="1"/>
  <c r="J4454" i="4"/>
  <c r="K4454" i="4" s="1"/>
  <c r="J4470" i="4"/>
  <c r="K4470" i="4" s="1"/>
  <c r="J4486" i="4"/>
  <c r="K4486" i="4" s="1"/>
  <c r="J4502" i="4"/>
  <c r="K4502" i="4" s="1"/>
  <c r="J4518" i="4"/>
  <c r="K4518" i="4" s="1"/>
  <c r="J4534" i="4"/>
  <c r="K4534" i="4" s="1"/>
  <c r="J4550" i="4"/>
  <c r="K4550" i="4" s="1"/>
  <c r="J4566" i="4"/>
  <c r="K4566" i="4" s="1"/>
  <c r="J4582" i="4"/>
  <c r="K4582" i="4" s="1"/>
  <c r="J4598" i="4"/>
  <c r="K4598" i="4" s="1"/>
  <c r="J4614" i="4"/>
  <c r="K4614" i="4" s="1"/>
  <c r="J4630" i="4"/>
  <c r="K4630" i="4" s="1"/>
  <c r="J4646" i="4"/>
  <c r="K4646" i="4" s="1"/>
  <c r="J4662" i="4"/>
  <c r="K4662" i="4" s="1"/>
  <c r="J4678" i="4"/>
  <c r="K4678" i="4" s="1"/>
  <c r="J4694" i="4"/>
  <c r="K4694" i="4" s="1"/>
  <c r="J4710" i="4"/>
  <c r="K4710" i="4" s="1"/>
  <c r="J4726" i="4"/>
  <c r="K4726" i="4" s="1"/>
  <c r="J4742" i="4"/>
  <c r="K4742" i="4" s="1"/>
  <c r="J4758" i="4"/>
  <c r="K4758" i="4" s="1"/>
  <c r="J4774" i="4"/>
  <c r="K4774" i="4" s="1"/>
  <c r="J4790" i="4"/>
  <c r="K4790" i="4" s="1"/>
  <c r="J4806" i="4"/>
  <c r="K4806" i="4" s="1"/>
  <c r="J4822" i="4"/>
  <c r="K4822" i="4" s="1"/>
  <c r="J4838" i="4"/>
  <c r="K4838" i="4" s="1"/>
  <c r="J4854" i="4"/>
  <c r="K4854" i="4" s="1"/>
  <c r="J4870" i="4"/>
  <c r="K4870" i="4" s="1"/>
  <c r="J4886" i="4"/>
  <c r="K4886" i="4" s="1"/>
  <c r="J4902" i="4"/>
  <c r="K4902" i="4" s="1"/>
  <c r="J4918" i="4"/>
  <c r="K4918" i="4" s="1"/>
  <c r="J4934" i="4"/>
  <c r="K4934" i="4" s="1"/>
  <c r="J4950" i="4"/>
  <c r="K4950" i="4" s="1"/>
  <c r="J4966" i="4"/>
  <c r="K4966" i="4" s="1"/>
  <c r="J4982" i="4"/>
  <c r="K4982" i="4" s="1"/>
  <c r="J4998" i="4"/>
  <c r="K4998" i="4" s="1"/>
  <c r="J2014" i="4"/>
  <c r="K2014" i="4" s="1"/>
  <c r="J2030" i="4"/>
  <c r="K2030" i="4" s="1"/>
  <c r="J2103" i="4"/>
  <c r="K2103" i="4" s="1"/>
  <c r="J2119" i="4"/>
  <c r="K2119" i="4" s="1"/>
  <c r="J2135" i="4"/>
  <c r="K2135" i="4" s="1"/>
  <c r="J2056" i="4"/>
  <c r="K2056" i="4" s="1"/>
  <c r="J2072" i="4"/>
  <c r="K2072" i="4" s="1"/>
  <c r="J2088" i="4"/>
  <c r="K2088" i="4" s="1"/>
  <c r="J2572" i="4"/>
  <c r="K2572" i="4" s="1"/>
  <c r="J2588" i="4"/>
  <c r="K2588" i="4" s="1"/>
  <c r="J2604" i="4"/>
  <c r="K2604" i="4" s="1"/>
  <c r="J2620" i="4"/>
  <c r="K2620" i="4" s="1"/>
  <c r="J2636" i="4"/>
  <c r="K2636" i="4" s="1"/>
  <c r="J2652" i="4"/>
  <c r="K2652" i="4" s="1"/>
  <c r="J2668" i="4"/>
  <c r="K2668" i="4" s="1"/>
  <c r="J2684" i="4"/>
  <c r="K2684" i="4" s="1"/>
  <c r="J2700" i="4"/>
  <c r="K2700" i="4" s="1"/>
  <c r="J2716" i="4"/>
  <c r="K2716" i="4" s="1"/>
  <c r="J4024" i="4"/>
  <c r="K4024" i="4" s="1"/>
  <c r="J4040" i="4"/>
  <c r="K4040" i="4" s="1"/>
  <c r="J4056" i="4"/>
  <c r="K4056" i="4" s="1"/>
  <c r="J4072" i="4"/>
  <c r="K4072" i="4" s="1"/>
  <c r="J4088" i="4"/>
  <c r="K4088" i="4" s="1"/>
  <c r="J4104" i="4"/>
  <c r="K4104" i="4" s="1"/>
  <c r="J4120" i="4"/>
  <c r="K4120" i="4" s="1"/>
  <c r="J4136" i="4"/>
  <c r="K4136" i="4" s="1"/>
  <c r="J4152" i="4"/>
  <c r="K4152" i="4" s="1"/>
  <c r="J4168" i="4"/>
  <c r="K4168" i="4" s="1"/>
  <c r="J4184" i="4"/>
  <c r="K4184" i="4" s="1"/>
  <c r="J4200" i="4"/>
  <c r="K4200" i="4" s="1"/>
  <c r="J4216" i="4"/>
  <c r="K4216" i="4" s="1"/>
  <c r="J4232" i="4"/>
  <c r="K4232" i="4" s="1"/>
  <c r="J4248" i="4"/>
  <c r="K4248" i="4" s="1"/>
  <c r="J4264" i="4"/>
  <c r="K4264" i="4" s="1"/>
  <c r="J4280" i="4"/>
  <c r="K4280" i="4" s="1"/>
  <c r="J4296" i="4"/>
  <c r="K4296" i="4" s="1"/>
  <c r="J4312" i="4"/>
  <c r="K4312" i="4" s="1"/>
  <c r="J4328" i="4"/>
  <c r="K4328" i="4" s="1"/>
  <c r="J4344" i="4"/>
  <c r="K4344" i="4" s="1"/>
  <c r="J4359" i="4"/>
  <c r="K4359" i="4" s="1"/>
  <c r="J4375" i="4"/>
  <c r="K4375" i="4" s="1"/>
  <c r="J4391" i="4"/>
  <c r="K4391" i="4" s="1"/>
  <c r="J4407" i="4"/>
  <c r="K4407" i="4" s="1"/>
  <c r="J4423" i="4"/>
  <c r="K4423" i="4" s="1"/>
  <c r="J4439" i="4"/>
  <c r="K4439" i="4" s="1"/>
  <c r="J4455" i="4"/>
  <c r="K4455" i="4" s="1"/>
  <c r="J4471" i="4"/>
  <c r="K4471" i="4" s="1"/>
  <c r="J4487" i="4"/>
  <c r="K4487" i="4" s="1"/>
  <c r="J4503" i="4"/>
  <c r="K4503" i="4" s="1"/>
  <c r="J4519" i="4"/>
  <c r="K4519" i="4" s="1"/>
  <c r="J4535" i="4"/>
  <c r="K4535" i="4" s="1"/>
  <c r="J4551" i="4"/>
  <c r="K4551" i="4" s="1"/>
  <c r="J4567" i="4"/>
  <c r="K4567" i="4" s="1"/>
  <c r="J4583" i="4"/>
  <c r="K4583" i="4" s="1"/>
  <c r="J4599" i="4"/>
  <c r="K4599" i="4" s="1"/>
  <c r="J4615" i="4"/>
  <c r="K4615" i="4" s="1"/>
  <c r="J4631" i="4"/>
  <c r="K4631" i="4" s="1"/>
  <c r="J4647" i="4"/>
  <c r="K4647" i="4" s="1"/>
  <c r="J4663" i="4"/>
  <c r="K4663" i="4" s="1"/>
  <c r="J4679" i="4"/>
  <c r="K4679" i="4" s="1"/>
  <c r="J4695" i="4"/>
  <c r="K4695" i="4" s="1"/>
  <c r="J4711" i="4"/>
  <c r="K4711" i="4" s="1"/>
  <c r="J4727" i="4"/>
  <c r="K4727" i="4" s="1"/>
  <c r="J4743" i="4"/>
  <c r="K4743" i="4" s="1"/>
  <c r="J4759" i="4"/>
  <c r="K4759" i="4" s="1"/>
  <c r="J4775" i="4"/>
  <c r="K4775" i="4" s="1"/>
  <c r="J4791" i="4"/>
  <c r="K4791" i="4" s="1"/>
  <c r="J4807" i="4"/>
  <c r="K4807" i="4" s="1"/>
  <c r="J4823" i="4"/>
  <c r="K4823" i="4" s="1"/>
  <c r="J4839" i="4"/>
  <c r="K4839" i="4" s="1"/>
  <c r="J4855" i="4"/>
  <c r="K4855" i="4" s="1"/>
  <c r="J4871" i="4"/>
  <c r="K4871" i="4" s="1"/>
  <c r="J4887" i="4"/>
  <c r="K4887" i="4" s="1"/>
  <c r="J4903" i="4"/>
  <c r="K4903" i="4" s="1"/>
  <c r="J4919" i="4"/>
  <c r="K4919" i="4" s="1"/>
  <c r="J4935" i="4"/>
  <c r="K4935" i="4" s="1"/>
  <c r="J4951" i="4"/>
  <c r="K4951" i="4" s="1"/>
  <c r="J4967" i="4"/>
  <c r="K4967" i="4" s="1"/>
  <c r="J4983" i="4"/>
  <c r="K4983" i="4" s="1"/>
  <c r="J4999" i="4"/>
  <c r="K4999" i="4" s="1"/>
  <c r="J2015" i="4"/>
  <c r="K2015" i="4" s="1"/>
  <c r="J2031" i="4"/>
  <c r="K2031" i="4" s="1"/>
  <c r="J2104" i="4"/>
  <c r="K2104" i="4" s="1"/>
  <c r="J2120" i="4"/>
  <c r="K2120" i="4" s="1"/>
  <c r="J2136" i="4"/>
  <c r="K2136" i="4" s="1"/>
  <c r="J2053" i="4"/>
  <c r="K2053" i="4" s="1"/>
  <c r="J2069" i="4"/>
  <c r="K2069" i="4" s="1"/>
  <c r="J2085" i="4"/>
  <c r="K2085" i="4" s="1"/>
  <c r="J2569" i="4"/>
  <c r="K2569" i="4" s="1"/>
  <c r="J2585" i="4"/>
  <c r="K2585" i="4" s="1"/>
  <c r="J2601" i="4"/>
  <c r="K2601" i="4" s="1"/>
  <c r="J2617" i="4"/>
  <c r="K2617" i="4" s="1"/>
  <c r="J2633" i="4"/>
  <c r="K2633" i="4" s="1"/>
  <c r="J2649" i="4"/>
  <c r="K2649" i="4" s="1"/>
  <c r="J2665" i="4"/>
  <c r="K2665" i="4" s="1"/>
  <c r="J2681" i="4"/>
  <c r="K2681" i="4" s="1"/>
  <c r="J2697" i="4"/>
  <c r="K2697" i="4" s="1"/>
  <c r="J2713" i="4"/>
  <c r="K2713" i="4" s="1"/>
  <c r="J4025" i="4"/>
  <c r="K4025" i="4" s="1"/>
  <c r="J4041" i="4"/>
  <c r="K4041" i="4" s="1"/>
  <c r="J4057" i="4"/>
  <c r="K4057" i="4" s="1"/>
  <c r="J4073" i="4"/>
  <c r="K4073" i="4" s="1"/>
  <c r="J4089" i="4"/>
  <c r="K4089" i="4" s="1"/>
  <c r="J4105" i="4"/>
  <c r="K4105" i="4" s="1"/>
  <c r="J4121" i="4"/>
  <c r="K4121" i="4" s="1"/>
  <c r="J4137" i="4"/>
  <c r="K4137" i="4" s="1"/>
  <c r="J4153" i="4"/>
  <c r="K4153" i="4" s="1"/>
  <c r="J4169" i="4"/>
  <c r="K4169" i="4" s="1"/>
  <c r="J4185" i="4"/>
  <c r="K4185" i="4" s="1"/>
  <c r="J4201" i="4"/>
  <c r="K4201" i="4" s="1"/>
  <c r="J4217" i="4"/>
  <c r="K4217" i="4" s="1"/>
  <c r="J4233" i="4"/>
  <c r="K4233" i="4" s="1"/>
  <c r="J4249" i="4"/>
  <c r="K4249" i="4" s="1"/>
  <c r="J4265" i="4"/>
  <c r="K4265" i="4" s="1"/>
  <c r="J4281" i="4"/>
  <c r="K4281" i="4" s="1"/>
  <c r="J4297" i="4"/>
  <c r="K4297" i="4" s="1"/>
  <c r="J4313" i="4"/>
  <c r="K4313" i="4" s="1"/>
  <c r="J4329" i="4"/>
  <c r="K4329" i="4" s="1"/>
  <c r="J4345" i="4"/>
  <c r="K4345" i="4" s="1"/>
  <c r="J4360" i="4"/>
  <c r="K4360" i="4" s="1"/>
  <c r="J4376" i="4"/>
  <c r="K4376" i="4" s="1"/>
  <c r="J4392" i="4"/>
  <c r="K4392" i="4" s="1"/>
  <c r="J4408" i="4"/>
  <c r="K4408" i="4" s="1"/>
  <c r="J4424" i="4"/>
  <c r="K4424" i="4" s="1"/>
  <c r="J4440" i="4"/>
  <c r="K4440" i="4" s="1"/>
  <c r="J4456" i="4"/>
  <c r="K4456" i="4" s="1"/>
  <c r="J4472" i="4"/>
  <c r="K4472" i="4" s="1"/>
  <c r="J4488" i="4"/>
  <c r="K4488" i="4" s="1"/>
  <c r="J4504" i="4"/>
  <c r="K4504" i="4" s="1"/>
  <c r="J4520" i="4"/>
  <c r="K4520" i="4" s="1"/>
  <c r="J4536" i="4"/>
  <c r="K4536" i="4" s="1"/>
  <c r="J4552" i="4"/>
  <c r="K4552" i="4" s="1"/>
  <c r="J4568" i="4"/>
  <c r="K4568" i="4" s="1"/>
  <c r="J4584" i="4"/>
  <c r="K4584" i="4" s="1"/>
  <c r="J4600" i="4"/>
  <c r="K4600" i="4" s="1"/>
  <c r="J4616" i="4"/>
  <c r="K4616" i="4" s="1"/>
  <c r="J4632" i="4"/>
  <c r="K4632" i="4" s="1"/>
  <c r="J4648" i="4"/>
  <c r="K4648" i="4" s="1"/>
  <c r="J4664" i="4"/>
  <c r="K4664" i="4" s="1"/>
  <c r="J4680" i="4"/>
  <c r="K4680" i="4" s="1"/>
  <c r="J4696" i="4"/>
  <c r="K4696" i="4" s="1"/>
  <c r="J4712" i="4"/>
  <c r="K4712" i="4" s="1"/>
  <c r="J4728" i="4"/>
  <c r="K4728" i="4" s="1"/>
  <c r="J4744" i="4"/>
  <c r="K4744" i="4" s="1"/>
  <c r="J4760" i="4"/>
  <c r="K4760" i="4" s="1"/>
  <c r="J4776" i="4"/>
  <c r="K4776" i="4" s="1"/>
  <c r="J4792" i="4"/>
  <c r="K4792" i="4" s="1"/>
  <c r="J4808" i="4"/>
  <c r="K4808" i="4" s="1"/>
  <c r="J4824" i="4"/>
  <c r="K4824" i="4" s="1"/>
  <c r="J4840" i="4"/>
  <c r="K4840" i="4" s="1"/>
  <c r="J4856" i="4"/>
  <c r="K4856" i="4" s="1"/>
  <c r="J4872" i="4"/>
  <c r="K4872" i="4" s="1"/>
  <c r="J4888" i="4"/>
  <c r="K4888" i="4" s="1"/>
  <c r="J4904" i="4"/>
  <c r="K4904" i="4" s="1"/>
  <c r="J4920" i="4"/>
  <c r="K4920" i="4" s="1"/>
  <c r="J4936" i="4"/>
  <c r="K4936" i="4" s="1"/>
  <c r="J4952" i="4"/>
  <c r="K4952" i="4" s="1"/>
  <c r="J4968" i="4"/>
  <c r="K4968" i="4" s="1"/>
  <c r="J4984" i="4"/>
  <c r="K4984" i="4" s="1"/>
  <c r="J5000" i="4"/>
  <c r="K5000" i="4" s="1"/>
  <c r="J2016" i="4"/>
  <c r="K2016" i="4" s="1"/>
  <c r="J2032" i="4"/>
  <c r="K2032" i="4" s="1"/>
  <c r="J2101" i="4"/>
  <c r="K2101" i="4" s="1"/>
  <c r="J2117" i="4"/>
  <c r="K2117" i="4" s="1"/>
  <c r="J2133" i="4"/>
  <c r="K2133" i="4" s="1"/>
  <c r="J2050" i="4"/>
  <c r="K2050" i="4" s="1"/>
  <c r="J2066" i="4"/>
  <c r="K2066" i="4" s="1"/>
  <c r="J2082" i="4"/>
  <c r="K2082" i="4" s="1"/>
  <c r="J2566" i="4"/>
  <c r="K2566" i="4" s="1"/>
  <c r="J2582" i="4"/>
  <c r="K2582" i="4" s="1"/>
  <c r="J2598" i="4"/>
  <c r="K2598" i="4" s="1"/>
  <c r="J2614" i="4"/>
  <c r="K2614" i="4" s="1"/>
  <c r="J2630" i="4"/>
  <c r="K2630" i="4" s="1"/>
  <c r="J2646" i="4"/>
  <c r="K2646" i="4" s="1"/>
  <c r="J2662" i="4"/>
  <c r="K2662" i="4" s="1"/>
  <c r="J2678" i="4"/>
  <c r="K2678" i="4" s="1"/>
  <c r="J2694" i="4"/>
  <c r="K2694" i="4" s="1"/>
  <c r="J2710" i="4"/>
  <c r="K2710" i="4" s="1"/>
  <c r="J2778" i="4"/>
  <c r="K2778" i="4" s="1"/>
  <c r="J2814" i="4"/>
  <c r="K2814" i="4" s="1"/>
  <c r="J2906" i="4"/>
  <c r="K2906" i="4" s="1"/>
  <c r="J2932" i="4"/>
  <c r="K2932" i="4" s="1"/>
  <c r="J2979" i="4"/>
  <c r="K2979" i="4" s="1"/>
  <c r="J3070" i="4"/>
  <c r="K3070" i="4" s="1"/>
  <c r="J1021" i="4"/>
  <c r="K1021" i="4" s="1"/>
  <c r="J1068" i="4"/>
  <c r="K1068" i="4" s="1"/>
  <c r="J1102" i="4"/>
  <c r="K1102" i="4" s="1"/>
  <c r="J1164" i="4"/>
  <c r="K1164" i="4" s="1"/>
  <c r="J1295" i="4"/>
  <c r="K1295" i="4" s="1"/>
  <c r="J1365" i="4"/>
  <c r="K1365" i="4" s="1"/>
  <c r="J1432" i="4"/>
  <c r="K1432" i="4" s="1"/>
  <c r="J2840" i="4"/>
  <c r="K2840" i="4" s="1"/>
  <c r="J2870" i="4"/>
  <c r="K2870" i="4" s="1"/>
  <c r="J2922" i="4"/>
  <c r="K2922" i="4" s="1"/>
  <c r="J2986" i="4"/>
  <c r="K2986" i="4" s="1"/>
  <c r="J3075" i="4"/>
  <c r="K3075" i="4" s="1"/>
  <c r="J1025" i="4"/>
  <c r="K1025" i="4" s="1"/>
  <c r="J1088" i="4"/>
  <c r="K1088" i="4" s="1"/>
  <c r="J1182" i="4"/>
  <c r="K1182" i="4" s="1"/>
  <c r="J1236" i="4"/>
  <c r="K1236" i="4" s="1"/>
  <c r="J1286" i="4"/>
  <c r="K1286" i="4" s="1"/>
  <c r="J1458" i="4"/>
  <c r="K1458" i="4" s="1"/>
  <c r="J1545" i="4"/>
  <c r="K1545" i="4" s="1"/>
  <c r="J1581" i="4"/>
  <c r="K1581" i="4" s="1"/>
  <c r="J1643" i="4"/>
  <c r="K1643" i="4" s="1"/>
  <c r="J1725" i="4"/>
  <c r="K1725" i="4" s="1"/>
  <c r="J1780" i="4"/>
  <c r="K1780" i="4" s="1"/>
  <c r="J1351" i="4"/>
  <c r="K1351" i="4" s="1"/>
  <c r="J1392" i="4"/>
  <c r="K1392" i="4" s="1"/>
  <c r="J1467" i="4"/>
  <c r="K1467" i="4" s="1"/>
  <c r="J1535" i="4"/>
  <c r="K1535" i="4" s="1"/>
  <c r="J1591" i="4"/>
  <c r="K1591" i="4" s="1"/>
  <c r="J1889" i="4"/>
  <c r="K1889" i="4" s="1"/>
  <c r="J1936" i="4"/>
  <c r="K1936" i="4" s="1"/>
  <c r="J1974" i="4"/>
  <c r="K1974" i="4" s="1"/>
  <c r="J1792" i="4"/>
  <c r="K1792" i="4" s="1"/>
  <c r="J1899" i="4"/>
  <c r="K1899" i="4" s="1"/>
  <c r="J1636" i="4"/>
  <c r="K1636" i="4" s="1"/>
  <c r="J1693" i="4"/>
  <c r="K1693" i="4" s="1"/>
  <c r="J1817" i="4"/>
  <c r="K1817" i="4" s="1"/>
  <c r="J2143" i="4"/>
  <c r="K2143" i="4" s="1"/>
  <c r="J2159" i="4"/>
  <c r="K2159" i="4" s="1"/>
  <c r="J2189" i="4"/>
  <c r="K2189" i="4" s="1"/>
  <c r="J2224" i="4"/>
  <c r="K2224" i="4" s="1"/>
  <c r="J2246" i="4"/>
  <c r="K2246" i="4" s="1"/>
  <c r="J2747" i="4"/>
  <c r="K2747" i="4" s="1"/>
  <c r="J2947" i="4"/>
  <c r="K2947" i="4" s="1"/>
  <c r="J1331" i="4"/>
  <c r="K1331" i="4" s="1"/>
  <c r="J1672" i="4"/>
  <c r="K1672" i="4" s="1"/>
  <c r="J2139" i="4"/>
  <c r="K2139" i="4" s="1"/>
  <c r="J2924" i="4"/>
  <c r="K2924" i="4" s="1"/>
  <c r="J1014" i="4"/>
  <c r="K1014" i="4" s="1"/>
  <c r="J1252" i="4"/>
  <c r="K1252" i="4" s="1"/>
  <c r="J1382" i="4"/>
  <c r="K1382" i="4" s="1"/>
  <c r="J1514" i="4"/>
  <c r="K1514" i="4" s="1"/>
  <c r="J1640" i="4"/>
  <c r="K1640" i="4" s="1"/>
  <c r="J1761" i="4"/>
  <c r="K1761" i="4" s="1"/>
  <c r="J2202" i="4"/>
  <c r="K2202" i="4" s="1"/>
  <c r="J1214" i="4"/>
  <c r="K1214" i="4" s="1"/>
  <c r="J2276" i="4"/>
  <c r="K2276" i="4" s="1"/>
  <c r="J2522" i="4"/>
  <c r="K2522" i="4" s="1"/>
  <c r="J1377" i="4"/>
  <c r="K1377" i="4" s="1"/>
  <c r="J2811" i="4"/>
  <c r="K2811" i="4" s="1"/>
  <c r="J2889" i="4"/>
  <c r="K2889" i="4" s="1"/>
  <c r="J2915" i="4"/>
  <c r="K2915" i="4" s="1"/>
  <c r="J2965" i="4"/>
  <c r="K2965" i="4" s="1"/>
  <c r="J3031" i="4"/>
  <c r="K3031" i="4" s="1"/>
  <c r="J3085" i="4"/>
  <c r="K3085" i="4" s="1"/>
  <c r="J1022" i="4"/>
  <c r="K1022" i="4" s="1"/>
  <c r="J1069" i="4"/>
  <c r="K1069" i="4" s="1"/>
  <c r="J1119" i="4"/>
  <c r="K1119" i="4" s="1"/>
  <c r="J1165" i="4"/>
  <c r="K1165" i="4" s="1"/>
  <c r="J1247" i="4"/>
  <c r="K1247" i="4" s="1"/>
  <c r="J1312" i="4"/>
  <c r="K1312" i="4" s="1"/>
  <c r="J1389" i="4"/>
  <c r="K1389" i="4" s="1"/>
  <c r="J1433" i="4"/>
  <c r="K1433" i="4" s="1"/>
  <c r="J2845" i="4"/>
  <c r="K2845" i="4" s="1"/>
  <c r="J2871" i="4"/>
  <c r="K2871" i="4" s="1"/>
  <c r="J2939" i="4"/>
  <c r="K2939" i="4" s="1"/>
  <c r="J2983" i="4"/>
  <c r="K2983" i="4" s="1"/>
  <c r="J3056" i="4"/>
  <c r="K3056" i="4" s="1"/>
  <c r="J1026" i="4"/>
  <c r="K1026" i="4" s="1"/>
  <c r="J1103" i="4"/>
  <c r="K1103" i="4" s="1"/>
  <c r="J1169" i="4"/>
  <c r="K1169" i="4" s="1"/>
  <c r="J1197" i="4"/>
  <c r="K1197" i="4" s="1"/>
  <c r="J1276" i="4"/>
  <c r="K1276" i="4" s="1"/>
  <c r="J1455" i="4"/>
  <c r="K1455" i="4" s="1"/>
  <c r="J1491" i="4"/>
  <c r="K1491" i="4" s="1"/>
  <c r="J1550" i="4"/>
  <c r="K1550" i="4" s="1"/>
  <c r="J1602" i="4"/>
  <c r="K1602" i="4" s="1"/>
  <c r="J1644" i="4"/>
  <c r="K1644" i="4" s="1"/>
  <c r="J1742" i="4"/>
  <c r="K1742" i="4" s="1"/>
  <c r="J1790" i="4"/>
  <c r="K1790" i="4" s="1"/>
  <c r="J1835" i="4"/>
  <c r="K1835" i="4" s="1"/>
  <c r="J1356" i="4"/>
  <c r="K1356" i="4" s="1"/>
  <c r="J1393" i="4"/>
  <c r="K1393" i="4" s="1"/>
  <c r="J1445" i="4"/>
  <c r="K1445" i="4" s="1"/>
  <c r="J1526" i="4"/>
  <c r="K1526" i="4" s="1"/>
  <c r="J1592" i="4"/>
  <c r="K1592" i="4" s="1"/>
  <c r="J1890" i="4"/>
  <c r="K1890" i="4" s="1"/>
  <c r="J1981" i="4"/>
  <c r="K1981" i="4" s="1"/>
  <c r="J1827" i="4"/>
  <c r="K1827" i="4" s="1"/>
  <c r="J1921" i="4"/>
  <c r="K1921" i="4" s="1"/>
  <c r="J1617" i="4"/>
  <c r="K1617" i="4" s="1"/>
  <c r="J1694" i="4"/>
  <c r="K1694" i="4" s="1"/>
  <c r="J1853" i="4"/>
  <c r="K1853" i="4" s="1"/>
  <c r="J1938" i="4"/>
  <c r="K1938" i="4" s="1"/>
  <c r="J2138" i="4"/>
  <c r="K2138" i="4" s="1"/>
  <c r="J2156" i="4"/>
  <c r="K2156" i="4" s="1"/>
  <c r="J2184" i="4"/>
  <c r="K2184" i="4" s="1"/>
  <c r="J2221" i="4"/>
  <c r="K2221" i="4" s="1"/>
  <c r="J2239" i="4"/>
  <c r="K2239" i="4" s="1"/>
  <c r="J2750" i="4"/>
  <c r="K2750" i="4" s="1"/>
  <c r="J3005" i="4"/>
  <c r="K3005" i="4" s="1"/>
  <c r="J1223" i="4"/>
  <c r="K1223" i="4" s="1"/>
  <c r="J1527" i="4"/>
  <c r="K1527" i="4" s="1"/>
  <c r="J1810" i="4"/>
  <c r="K1810" i="4" s="1"/>
  <c r="J2799" i="4"/>
  <c r="K2799" i="4" s="1"/>
  <c r="J3010" i="4"/>
  <c r="K3010" i="4" s="1"/>
  <c r="J1253" i="4"/>
  <c r="K1253" i="4" s="1"/>
  <c r="J1373" i="4"/>
  <c r="K1373" i="4" s="1"/>
  <c r="J1515" i="4"/>
  <c r="K1515" i="4" s="1"/>
  <c r="J1746" i="4"/>
  <c r="K1746" i="4" s="1"/>
  <c r="J2211" i="4"/>
  <c r="K2211" i="4" s="1"/>
  <c r="J3038" i="4"/>
  <c r="K3038" i="4" s="1"/>
  <c r="J1470" i="4"/>
  <c r="K1470" i="4" s="1"/>
  <c r="J2487" i="4"/>
  <c r="K2487" i="4" s="1"/>
  <c r="J1259" i="4"/>
  <c r="K1259" i="4" s="1"/>
  <c r="J2812" i="4"/>
  <c r="K2812" i="4" s="1"/>
  <c r="J2890" i="4"/>
  <c r="K2890" i="4" s="1"/>
  <c r="J2916" i="4"/>
  <c r="K2916" i="4" s="1"/>
  <c r="J2966" i="4"/>
  <c r="K2966" i="4" s="1"/>
  <c r="J3032" i="4"/>
  <c r="K3032" i="4" s="1"/>
  <c r="J3102" i="4"/>
  <c r="K3102" i="4" s="1"/>
  <c r="J1037" i="4"/>
  <c r="K1037" i="4" s="1"/>
  <c r="J1082" i="4"/>
  <c r="K1082" i="4" s="1"/>
  <c r="J1136" i="4"/>
  <c r="K1136" i="4" s="1"/>
  <c r="J1190" i="4"/>
  <c r="K1190" i="4" s="1"/>
  <c r="J1262" i="4"/>
  <c r="K1262" i="4" s="1"/>
  <c r="J1363" i="4"/>
  <c r="K1363" i="4" s="1"/>
  <c r="J1434" i="4"/>
  <c r="K1434" i="4" s="1"/>
  <c r="J2846" i="4"/>
  <c r="K2846" i="4" s="1"/>
  <c r="J2872" i="4"/>
  <c r="K2872" i="4" s="1"/>
  <c r="J2940" i="4"/>
  <c r="K2940" i="4" s="1"/>
  <c r="J2984" i="4"/>
  <c r="K2984" i="4" s="1"/>
  <c r="J3057" i="4"/>
  <c r="K3057" i="4" s="1"/>
  <c r="J1023" i="4"/>
  <c r="K1023" i="4" s="1"/>
  <c r="J1090" i="4"/>
  <c r="K1090" i="4" s="1"/>
  <c r="J1156" i="4"/>
  <c r="K1156" i="4" s="1"/>
  <c r="J1198" i="4"/>
  <c r="K1198" i="4" s="1"/>
  <c r="J1277" i="4"/>
  <c r="K1277" i="4" s="1"/>
  <c r="J1482" i="4"/>
  <c r="K1482" i="4" s="1"/>
  <c r="J1543" i="4"/>
  <c r="K1543" i="4" s="1"/>
  <c r="J1569" i="4"/>
  <c r="K1569" i="4" s="1"/>
  <c r="J1628" i="4"/>
  <c r="K1628" i="4" s="1"/>
  <c r="J1679" i="4"/>
  <c r="K1679" i="4" s="1"/>
  <c r="J1717" i="4"/>
  <c r="K1717" i="4" s="1"/>
  <c r="J1782" i="4"/>
  <c r="K1782" i="4" s="1"/>
  <c r="J1824" i="4"/>
  <c r="K1824" i="4" s="1"/>
  <c r="J1357" i="4"/>
  <c r="K1357" i="4" s="1"/>
  <c r="J1406" i="4"/>
  <c r="K1406" i="4" s="1"/>
  <c r="J1499" i="4"/>
  <c r="K1499" i="4" s="1"/>
  <c r="J1593" i="4"/>
  <c r="K1593" i="4" s="1"/>
  <c r="J1913" i="4"/>
  <c r="K1913" i="4" s="1"/>
  <c r="J1806" i="4"/>
  <c r="K1806" i="4" s="1"/>
  <c r="J1862" i="4"/>
  <c r="K1862" i="4" s="1"/>
  <c r="J1618" i="4"/>
  <c r="K1618" i="4" s="1"/>
  <c r="J1681" i="4"/>
  <c r="K1681" i="4" s="1"/>
  <c r="J1719" i="4"/>
  <c r="K1719" i="4" s="1"/>
  <c r="J1884" i="4"/>
  <c r="K1884" i="4" s="1"/>
  <c r="J1992" i="4"/>
  <c r="K1992" i="4" s="1"/>
  <c r="J2153" i="4"/>
  <c r="K2153" i="4" s="1"/>
  <c r="J2179" i="4"/>
  <c r="K2179" i="4" s="1"/>
  <c r="J2218" i="4"/>
  <c r="K2218" i="4" s="1"/>
  <c r="J2236" i="4"/>
  <c r="K2236" i="4" s="1"/>
  <c r="J2735" i="4"/>
  <c r="K2735" i="4" s="1"/>
  <c r="J2802" i="4"/>
  <c r="K2802" i="4" s="1"/>
  <c r="J1027" i="4"/>
  <c r="K1027" i="4" s="1"/>
  <c r="J1224" i="4"/>
  <c r="K1224" i="4" s="1"/>
  <c r="J1408" i="4"/>
  <c r="K1408" i="4" s="1"/>
  <c r="J1683" i="4"/>
  <c r="K1683" i="4" s="1"/>
  <c r="J1807" i="4"/>
  <c r="K1807" i="4" s="1"/>
  <c r="J2250" i="4"/>
  <c r="K2250" i="4" s="1"/>
  <c r="J3022" i="4"/>
  <c r="K3022" i="4" s="1"/>
  <c r="J1270" i="4"/>
  <c r="K1270" i="4" s="1"/>
  <c r="J1360" i="4"/>
  <c r="K1360" i="4" s="1"/>
  <c r="J1512" i="4"/>
  <c r="K1512" i="4" s="1"/>
  <c r="J1611" i="4"/>
  <c r="K1611" i="4" s="1"/>
  <c r="J2740" i="4"/>
  <c r="K2740" i="4" s="1"/>
  <c r="J1396" i="4"/>
  <c r="K1396" i="4" s="1"/>
  <c r="J2312" i="4"/>
  <c r="K2312" i="4" s="1"/>
  <c r="J2551" i="4"/>
  <c r="K2551" i="4" s="1"/>
  <c r="J2785" i="4"/>
  <c r="K2785" i="4" s="1"/>
  <c r="J2837" i="4"/>
  <c r="K2837" i="4" s="1"/>
  <c r="J2913" i="4"/>
  <c r="K2913" i="4" s="1"/>
  <c r="J2953" i="4"/>
  <c r="K2953" i="4" s="1"/>
  <c r="J3017" i="4"/>
  <c r="K3017" i="4" s="1"/>
  <c r="J3073" i="4"/>
  <c r="K3073" i="4" s="1"/>
  <c r="J1034" i="4"/>
  <c r="K1034" i="4" s="1"/>
  <c r="J1079" i="4"/>
  <c r="K1079" i="4" s="1"/>
  <c r="J1121" i="4"/>
  <c r="K1121" i="4" s="1"/>
  <c r="J1173" i="4"/>
  <c r="K1173" i="4" s="1"/>
  <c r="J1314" i="4"/>
  <c r="K1314" i="4" s="1"/>
  <c r="J1411" i="4"/>
  <c r="K1411" i="4" s="1"/>
  <c r="J2791" i="4"/>
  <c r="K2791" i="4" s="1"/>
  <c r="J2847" i="4"/>
  <c r="K2847" i="4" s="1"/>
  <c r="J2893" i="4"/>
  <c r="K2893" i="4" s="1"/>
  <c r="J2945" i="4"/>
  <c r="K2945" i="4" s="1"/>
  <c r="J3034" i="4"/>
  <c r="K3034" i="4" s="1"/>
  <c r="J3089" i="4"/>
  <c r="K3089" i="4" s="1"/>
  <c r="J1047" i="4"/>
  <c r="K1047" i="4" s="1"/>
  <c r="J1105" i="4"/>
  <c r="K1105" i="4" s="1"/>
  <c r="J1181" i="4"/>
  <c r="K1181" i="4" s="1"/>
  <c r="J1235" i="4"/>
  <c r="K1235" i="4" s="1"/>
  <c r="J1278" i="4"/>
  <c r="K1278" i="4" s="1"/>
  <c r="J1341" i="4"/>
  <c r="K1341" i="4" s="1"/>
  <c r="J1493" i="4"/>
  <c r="K1493" i="4" s="1"/>
  <c r="J1560" i="4"/>
  <c r="K1560" i="4" s="1"/>
  <c r="J1590" i="4"/>
  <c r="K1590" i="4" s="1"/>
  <c r="J1646" i="4"/>
  <c r="K1646" i="4" s="1"/>
  <c r="J1700" i="4"/>
  <c r="K1700" i="4" s="1"/>
  <c r="J1750" i="4"/>
  <c r="K1750" i="4" s="1"/>
  <c r="J1825" i="4"/>
  <c r="K1825" i="4" s="1"/>
  <c r="J1370" i="4"/>
  <c r="K1370" i="4" s="1"/>
  <c r="J1459" i="4"/>
  <c r="K1459" i="4" s="1"/>
  <c r="J1510" i="4"/>
  <c r="K1510" i="4" s="1"/>
  <c r="J1604" i="4"/>
  <c r="K1604" i="4" s="1"/>
  <c r="J1914" i="4"/>
  <c r="K1914" i="4" s="1"/>
  <c r="J1955" i="4"/>
  <c r="K1955" i="4" s="1"/>
  <c r="J2005" i="4"/>
  <c r="K2005" i="4" s="1"/>
  <c r="J1816" i="4"/>
  <c r="K1816" i="4" s="1"/>
  <c r="J1937" i="4"/>
  <c r="K1937" i="4" s="1"/>
  <c r="J1656" i="4"/>
  <c r="K1656" i="4" s="1"/>
  <c r="J1704" i="4"/>
  <c r="K1704" i="4" s="1"/>
  <c r="J1767" i="4"/>
  <c r="K1767" i="4" s="1"/>
  <c r="J1993" i="4"/>
  <c r="K1993" i="4" s="1"/>
  <c r="J2154" i="4"/>
  <c r="K2154" i="4" s="1"/>
  <c r="J2182" i="4"/>
  <c r="K2182" i="4" s="1"/>
  <c r="J2219" i="4"/>
  <c r="K2219" i="4" s="1"/>
  <c r="J2237" i="4"/>
  <c r="K2237" i="4" s="1"/>
  <c r="J2738" i="4"/>
  <c r="K2738" i="4" s="1"/>
  <c r="J2857" i="4"/>
  <c r="K2857" i="4" s="1"/>
  <c r="J3061" i="4"/>
  <c r="K3061" i="4" s="1"/>
  <c r="J1461" i="4"/>
  <c r="K1461" i="4" s="1"/>
  <c r="J1738" i="4"/>
  <c r="K1738" i="4" s="1"/>
  <c r="J1808" i="4"/>
  <c r="K1808" i="4" s="1"/>
  <c r="J2728" i="4"/>
  <c r="K2728" i="4" s="1"/>
  <c r="J3006" i="4"/>
  <c r="K3006" i="4" s="1"/>
  <c r="J1170" i="4"/>
  <c r="K1170" i="4" s="1"/>
  <c r="J1299" i="4"/>
  <c r="K1299" i="4" s="1"/>
  <c r="J1427" i="4"/>
  <c r="K1427" i="4" s="1"/>
  <c r="J1517" i="4"/>
  <c r="K1517" i="4" s="1"/>
  <c r="J1612" i="4"/>
  <c r="K1612" i="4" s="1"/>
  <c r="J1727" i="4"/>
  <c r="K1727" i="4" s="1"/>
  <c r="J2971" i="4"/>
  <c r="K2971" i="4" s="1"/>
  <c r="J1658" i="4"/>
  <c r="K1658" i="4" s="1"/>
  <c r="J2389" i="4"/>
  <c r="K2389" i="4" s="1"/>
  <c r="J3095" i="4"/>
  <c r="K3095" i="4" s="1"/>
  <c r="J2191" i="4"/>
  <c r="K2191" i="4" s="1"/>
  <c r="J2215" i="4"/>
  <c r="K2215" i="4" s="1"/>
  <c r="J2745" i="4"/>
  <c r="K2745" i="4" s="1"/>
  <c r="J2882" i="4"/>
  <c r="K2882" i="4" s="1"/>
  <c r="J3060" i="4"/>
  <c r="K3060" i="4" s="1"/>
  <c r="J1201" i="4"/>
  <c r="K1201" i="4" s="1"/>
  <c r="J1288" i="4"/>
  <c r="K1288" i="4" s="1"/>
  <c r="J1451" i="4"/>
  <c r="K1451" i="4" s="1"/>
  <c r="J1793" i="4"/>
  <c r="K1793" i="4" s="1"/>
  <c r="J2308" i="4"/>
  <c r="K2308" i="4" s="1"/>
  <c r="J2354" i="4"/>
  <c r="K2354" i="4" s="1"/>
  <c r="J2438" i="4"/>
  <c r="K2438" i="4" s="1"/>
  <c r="J2496" i="4"/>
  <c r="K2496" i="4" s="1"/>
  <c r="J2547" i="4"/>
  <c r="K2547" i="4" s="1"/>
  <c r="J2861" i="4"/>
  <c r="K2861" i="4" s="1"/>
  <c r="J1029" i="4"/>
  <c r="K1029" i="4" s="1"/>
  <c r="J1362" i="4"/>
  <c r="K1362" i="4" s="1"/>
  <c r="J1848" i="4"/>
  <c r="K1848" i="4" s="1"/>
  <c r="J2254" i="4"/>
  <c r="K2254" i="4" s="1"/>
  <c r="J2305" i="4"/>
  <c r="K2305" i="4" s="1"/>
  <c r="J2396" i="4"/>
  <c r="K2396" i="4" s="1"/>
  <c r="J2463" i="4"/>
  <c r="K2463" i="4" s="1"/>
  <c r="J2527" i="4"/>
  <c r="K2527" i="4" s="1"/>
  <c r="J2885" i="4"/>
  <c r="K2885" i="4" s="1"/>
  <c r="J1134" i="4"/>
  <c r="K1134" i="4" s="1"/>
  <c r="J1239" i="4"/>
  <c r="K1239" i="4" s="1"/>
  <c r="J1520" i="4"/>
  <c r="K1520" i="4" s="1"/>
  <c r="J2253" i="4"/>
  <c r="K2253" i="4" s="1"/>
  <c r="J2314" i="4"/>
  <c r="K2314" i="4" s="1"/>
  <c r="J2363" i="4"/>
  <c r="K2363" i="4" s="1"/>
  <c r="J2420" i="4"/>
  <c r="K2420" i="4" s="1"/>
  <c r="J2485" i="4"/>
  <c r="K2485" i="4" s="1"/>
  <c r="J2549" i="4"/>
  <c r="K2549" i="4" s="1"/>
  <c r="J2832" i="4"/>
  <c r="K2832" i="4" s="1"/>
  <c r="J1015" i="4"/>
  <c r="K1015" i="4" s="1"/>
  <c r="J1271" i="4"/>
  <c r="K1271" i="4" s="1"/>
  <c r="J1387" i="4"/>
  <c r="K1387" i="4" s="1"/>
  <c r="J1490" i="4"/>
  <c r="K1490" i="4" s="1"/>
  <c r="J2282" i="4"/>
  <c r="K2282" i="4" s="1"/>
  <c r="J2337" i="4"/>
  <c r="K2337" i="4" s="1"/>
  <c r="J2407" i="4"/>
  <c r="K2407" i="4" s="1"/>
  <c r="J2466" i="4"/>
  <c r="K2466" i="4" s="1"/>
  <c r="J2539" i="4"/>
  <c r="K2539" i="4" s="1"/>
  <c r="J2863" i="4"/>
  <c r="K2863" i="4" s="1"/>
  <c r="J1117" i="4"/>
  <c r="K1117" i="4" s="1"/>
  <c r="J1399" i="4"/>
  <c r="K1399" i="4" s="1"/>
  <c r="J1621" i="4"/>
  <c r="K1621" i="4" s="1"/>
  <c r="J1796" i="4"/>
  <c r="K1796" i="4" s="1"/>
  <c r="J1979" i="4"/>
  <c r="K1979" i="4" s="1"/>
  <c r="J1542" i="4"/>
  <c r="K1542" i="4" s="1"/>
  <c r="J1739" i="4"/>
  <c r="K1739" i="4" s="1"/>
  <c r="J1849" i="4"/>
  <c r="K1849" i="4" s="1"/>
  <c r="J1951" i="4"/>
  <c r="K1951" i="4" s="1"/>
  <c r="J2271" i="4"/>
  <c r="K2271" i="4" s="1"/>
  <c r="J2372" i="4"/>
  <c r="K2372" i="4" s="1"/>
  <c r="J2439" i="4"/>
  <c r="K2439" i="4" s="1"/>
  <c r="J2504" i="4"/>
  <c r="K2504" i="4" s="1"/>
  <c r="J2558" i="4"/>
  <c r="K2558" i="4" s="1"/>
  <c r="J3097" i="4"/>
  <c r="K3097" i="4" s="1"/>
  <c r="J1204" i="4"/>
  <c r="K1204" i="4" s="1"/>
  <c r="J1309" i="4"/>
  <c r="K1309" i="4" s="1"/>
  <c r="J1940" i="4"/>
  <c r="K1940" i="4" s="1"/>
  <c r="J2266" i="4"/>
  <c r="K2266" i="4" s="1"/>
  <c r="J2335" i="4"/>
  <c r="K2335" i="4" s="1"/>
  <c r="J2375" i="4"/>
  <c r="K2375" i="4" s="1"/>
  <c r="J2437" i="4"/>
  <c r="K2437" i="4" s="1"/>
  <c r="J2502" i="4"/>
  <c r="K2502" i="4" s="1"/>
  <c r="J2771" i="4"/>
  <c r="K2771" i="4" s="1"/>
  <c r="J2978" i="4"/>
  <c r="K2978" i="4" s="1"/>
  <c r="J1060" i="4"/>
  <c r="K1060" i="4" s="1"/>
  <c r="J1272" i="4"/>
  <c r="K1272" i="4" s="1"/>
  <c r="J1464" i="4"/>
  <c r="K1464" i="4" s="1"/>
  <c r="J2315" i="4"/>
  <c r="K2315" i="4" s="1"/>
  <c r="J2377" i="4"/>
  <c r="K2377" i="4" s="1"/>
  <c r="J2432" i="4"/>
  <c r="K2432" i="4" s="1"/>
  <c r="J2505" i="4"/>
  <c r="K2505" i="4" s="1"/>
  <c r="J2806" i="4"/>
  <c r="K2806" i="4" s="1"/>
  <c r="J3066" i="4"/>
  <c r="K3066" i="4" s="1"/>
  <c r="J1118" i="4"/>
  <c r="K1118" i="4" s="1"/>
  <c r="J1400" i="4"/>
  <c r="K1400" i="4" s="1"/>
  <c r="J1787" i="4"/>
  <c r="K1787" i="4" s="1"/>
  <c r="J1587" i="4"/>
  <c r="K1587" i="4" s="1"/>
  <c r="J1698" i="4"/>
  <c r="K1698" i="4" s="1"/>
  <c r="J1972" i="4"/>
  <c r="K1972" i="4" s="1"/>
  <c r="J1731" i="4"/>
  <c r="K1731" i="4" s="1"/>
  <c r="J1677" i="4"/>
  <c r="K1677" i="4" s="1"/>
  <c r="J1850" i="4"/>
  <c r="K1850" i="4" s="1"/>
  <c r="J2166" i="4"/>
  <c r="K2166" i="4" s="1"/>
  <c r="J2203" i="4"/>
  <c r="K2203" i="4" s="1"/>
  <c r="J2725" i="4"/>
  <c r="K2725" i="4" s="1"/>
  <c r="J2824" i="4"/>
  <c r="K2824" i="4" s="1"/>
  <c r="J2991" i="4"/>
  <c r="K2991" i="4" s="1"/>
  <c r="J1011" i="4"/>
  <c r="K1011" i="4" s="1"/>
  <c r="J1211" i="4"/>
  <c r="K1211" i="4" s="1"/>
  <c r="J1488" i="4"/>
  <c r="K1488" i="4" s="1"/>
  <c r="J2273" i="4"/>
  <c r="K2273" i="4" s="1"/>
  <c r="J2322" i="4"/>
  <c r="K2322" i="4" s="1"/>
  <c r="J2393" i="4"/>
  <c r="K2393" i="4" s="1"/>
  <c r="J2461" i="4"/>
  <c r="K2461" i="4" s="1"/>
  <c r="J2515" i="4"/>
  <c r="K2515" i="4" s="1"/>
  <c r="J2770" i="4"/>
  <c r="K2770" i="4" s="1"/>
  <c r="J2927" i="4"/>
  <c r="K2927" i="4" s="1"/>
  <c r="J1226" i="4"/>
  <c r="K1226" i="4" s="1"/>
  <c r="J1471" i="4"/>
  <c r="K1471" i="4" s="1"/>
  <c r="J1970" i="4"/>
  <c r="K1970" i="4" s="1"/>
  <c r="J2279" i="4"/>
  <c r="K2279" i="4" s="1"/>
  <c r="J2374" i="4"/>
  <c r="K2374" i="4" s="1"/>
  <c r="J2441" i="4"/>
  <c r="K2441" i="4" s="1"/>
  <c r="J2506" i="4"/>
  <c r="K2506" i="4" s="1"/>
  <c r="J2562" i="4"/>
  <c r="K2562" i="4" s="1"/>
  <c r="J1130" i="4"/>
  <c r="K1130" i="4" s="1"/>
  <c r="J1375" i="4"/>
  <c r="K1375" i="4" s="1"/>
  <c r="J2002" i="4"/>
  <c r="K2002" i="4" s="1"/>
  <c r="J2306" i="4"/>
  <c r="K2306" i="4" s="1"/>
  <c r="J2361" i="4"/>
  <c r="K2361" i="4" s="1"/>
  <c r="J2413" i="4"/>
  <c r="K2413" i="4" s="1"/>
  <c r="J2472" i="4"/>
  <c r="K2472" i="4" s="1"/>
  <c r="J2544" i="4"/>
  <c r="K2544" i="4" s="1"/>
  <c r="J2808" i="4"/>
  <c r="K2808" i="4" s="1"/>
  <c r="J1061" i="4"/>
  <c r="K1061" i="4" s="1"/>
  <c r="J1294" i="4"/>
  <c r="K1294" i="4" s="1"/>
  <c r="J1417" i="4"/>
  <c r="K1417" i="4" s="1"/>
  <c r="J1877" i="4"/>
  <c r="K1877" i="4" s="1"/>
  <c r="J2262" i="4"/>
  <c r="K2262" i="4" s="1"/>
  <c r="J2332" i="4"/>
  <c r="K2332" i="4" s="1"/>
  <c r="J2399" i="4"/>
  <c r="K2399" i="4" s="1"/>
  <c r="J2455" i="4"/>
  <c r="K2455" i="4" s="1"/>
  <c r="J2529" i="4"/>
  <c r="K2529" i="4" s="1"/>
  <c r="J2810" i="4"/>
  <c r="K2810" i="4" s="1"/>
  <c r="J3063" i="4"/>
  <c r="K3063" i="4" s="1"/>
  <c r="J1148" i="4"/>
  <c r="K1148" i="4" s="1"/>
  <c r="J1441" i="4"/>
  <c r="K1441" i="4" s="1"/>
  <c r="J1747" i="4"/>
  <c r="K1747" i="4" s="1"/>
  <c r="J1865" i="4"/>
  <c r="K1865" i="4" s="1"/>
  <c r="J1996" i="4"/>
  <c r="K1996" i="4" s="1"/>
  <c r="J1888" i="4"/>
  <c r="K1888" i="4" s="1"/>
  <c r="J1575" i="4"/>
  <c r="K1575" i="4" s="1"/>
  <c r="J1811" i="4"/>
  <c r="K1811" i="4" s="1"/>
  <c r="J1614" i="4"/>
  <c r="K1614" i="4" s="1"/>
  <c r="J1880" i="4"/>
  <c r="K1880" i="4" s="1"/>
  <c r="J2175" i="4"/>
  <c r="K2175" i="4" s="1"/>
  <c r="J2214" i="4"/>
  <c r="K2214" i="4" s="1"/>
  <c r="J2736" i="4"/>
  <c r="K2736" i="4" s="1"/>
  <c r="J2858" i="4"/>
  <c r="K2858" i="4" s="1"/>
  <c r="J3025" i="4"/>
  <c r="K3025" i="4" s="1"/>
  <c r="J3091" i="4"/>
  <c r="K3091" i="4" s="1"/>
  <c r="J1126" i="4"/>
  <c r="K1126" i="4" s="1"/>
  <c r="J1269" i="4"/>
  <c r="K1269" i="4" s="1"/>
  <c r="J1660" i="4"/>
  <c r="K1660" i="4" s="1"/>
  <c r="J2288" i="4"/>
  <c r="K2288" i="4" s="1"/>
  <c r="J2342" i="4"/>
  <c r="K2342" i="4" s="1"/>
  <c r="J2415" i="4"/>
  <c r="K2415" i="4" s="1"/>
  <c r="J2479" i="4"/>
  <c r="K2479" i="4" s="1"/>
  <c r="J2532" i="4"/>
  <c r="K2532" i="4" s="1"/>
  <c r="J2772" i="4"/>
  <c r="K2772" i="4" s="1"/>
  <c r="J3027" i="4"/>
  <c r="K3027" i="4" s="1"/>
  <c r="J1227" i="4"/>
  <c r="K1227" i="4" s="1"/>
  <c r="J1532" i="4"/>
  <c r="K1532" i="4" s="1"/>
  <c r="J1984" i="4"/>
  <c r="K1984" i="4" s="1"/>
  <c r="J2301" i="4"/>
  <c r="K2301" i="4" s="1"/>
  <c r="J2392" i="4"/>
  <c r="K2392" i="4" s="1"/>
  <c r="J2459" i="4"/>
  <c r="K2459" i="4" s="1"/>
  <c r="J2525" i="4"/>
  <c r="K2525" i="4" s="1"/>
  <c r="J2950" i="4"/>
  <c r="K2950" i="4" s="1"/>
  <c r="J1187" i="4"/>
  <c r="K1187" i="4" s="1"/>
  <c r="J1361" i="4"/>
  <c r="K1361" i="4" s="1"/>
  <c r="J1893" i="4"/>
  <c r="K1893" i="4" s="1"/>
  <c r="J2297" i="4"/>
  <c r="K2297" i="4" s="1"/>
  <c r="J2356" i="4"/>
  <c r="K2356" i="4" s="1"/>
  <c r="J2398" i="4"/>
  <c r="K2398" i="4" s="1"/>
  <c r="J2460" i="4"/>
  <c r="K2460" i="4" s="1"/>
  <c r="J2530" i="4"/>
  <c r="K2530" i="4" s="1"/>
  <c r="J2804" i="4"/>
  <c r="K2804" i="4" s="1"/>
  <c r="J3012" i="4"/>
  <c r="K3012" i="4" s="1"/>
  <c r="J1290" i="4"/>
  <c r="K1290" i="4" s="1"/>
  <c r="J1348" i="4"/>
  <c r="K1348" i="4" s="1"/>
  <c r="J1422" i="4"/>
  <c r="K1422" i="4" s="1"/>
  <c r="J1841" i="4"/>
  <c r="K1841" i="4" s="1"/>
  <c r="J1908" i="4"/>
  <c r="K1908" i="4" s="1"/>
  <c r="J2307" i="4"/>
  <c r="K2307" i="4" s="1"/>
  <c r="J2367" i="4"/>
  <c r="K2367" i="4" s="1"/>
  <c r="J2427" i="4"/>
  <c r="K2427" i="4" s="1"/>
  <c r="J2490" i="4"/>
  <c r="K2490" i="4" s="1"/>
  <c r="J2758" i="4"/>
  <c r="K2758" i="4" s="1"/>
  <c r="J3064" i="4"/>
  <c r="K3064" i="4" s="1"/>
  <c r="J1149" i="4"/>
  <c r="K1149" i="4" s="1"/>
  <c r="J1505" i="4"/>
  <c r="K1505" i="4" s="1"/>
  <c r="J1764" i="4"/>
  <c r="K1764" i="4" s="1"/>
  <c r="J1756" i="4"/>
  <c r="K1756" i="4" s="1"/>
  <c r="J1568" i="4"/>
  <c r="K1568" i="4" s="1"/>
  <c r="J1925" i="4"/>
  <c r="K1925" i="4" s="1"/>
  <c r="J1651" i="4"/>
  <c r="K1651" i="4" s="1"/>
  <c r="J3781" i="4"/>
  <c r="K3781" i="4" s="1"/>
  <c r="J3797" i="4"/>
  <c r="K3797" i="4" s="1"/>
  <c r="J3813" i="4"/>
  <c r="K3813" i="4" s="1"/>
  <c r="J3829" i="4"/>
  <c r="K3829" i="4" s="1"/>
  <c r="J3845" i="4"/>
  <c r="K3845" i="4" s="1"/>
  <c r="J3861" i="4"/>
  <c r="K3861" i="4" s="1"/>
  <c r="J3877" i="4"/>
  <c r="K3877" i="4" s="1"/>
  <c r="J3893" i="4"/>
  <c r="K3893" i="4" s="1"/>
  <c r="J3909" i="4"/>
  <c r="K3909" i="4" s="1"/>
  <c r="J3925" i="4"/>
  <c r="K3925" i="4" s="1"/>
  <c r="J3941" i="4"/>
  <c r="K3941" i="4" s="1"/>
  <c r="J3957" i="4"/>
  <c r="K3957" i="4" s="1"/>
  <c r="J3973" i="4"/>
  <c r="K3973" i="4" s="1"/>
  <c r="J3989" i="4"/>
  <c r="K3989" i="4" s="1"/>
  <c r="J4005" i="4"/>
  <c r="K4005" i="4" s="1"/>
  <c r="J3192" i="4"/>
  <c r="K3192" i="4" s="1"/>
  <c r="J3208" i="4"/>
  <c r="K3208" i="4" s="1"/>
  <c r="J3226" i="4"/>
  <c r="K3226" i="4" s="1"/>
  <c r="J3242" i="4"/>
  <c r="K3242" i="4" s="1"/>
  <c r="J3258" i="4"/>
  <c r="K3258" i="4" s="1"/>
  <c r="J3274" i="4"/>
  <c r="K3274" i="4" s="1"/>
  <c r="J3290" i="4"/>
  <c r="K3290" i="4" s="1"/>
  <c r="J3306" i="4"/>
  <c r="K3306" i="4" s="1"/>
  <c r="J3325" i="4"/>
  <c r="K3325" i="4" s="1"/>
  <c r="J3341" i="4"/>
  <c r="K3341" i="4" s="1"/>
  <c r="J3357" i="4"/>
  <c r="K3357" i="4" s="1"/>
  <c r="J3373" i="4"/>
  <c r="K3373" i="4" s="1"/>
  <c r="J3389" i="4"/>
  <c r="K3389" i="4" s="1"/>
  <c r="J3405" i="4"/>
  <c r="K3405" i="4" s="1"/>
  <c r="J3421" i="4"/>
  <c r="K3421" i="4" s="1"/>
  <c r="J3437" i="4"/>
  <c r="K3437" i="4" s="1"/>
  <c r="J3453" i="4"/>
  <c r="K3453" i="4" s="1"/>
  <c r="J3469" i="4"/>
  <c r="K3469" i="4" s="1"/>
  <c r="J3484" i="4"/>
  <c r="K3484" i="4" s="1"/>
  <c r="J3500" i="4"/>
  <c r="K3500" i="4" s="1"/>
  <c r="J3516" i="4"/>
  <c r="K3516" i="4" s="1"/>
  <c r="J3532" i="4"/>
  <c r="K3532" i="4" s="1"/>
  <c r="J3548" i="4"/>
  <c r="K3548" i="4" s="1"/>
  <c r="J3564" i="4"/>
  <c r="K3564" i="4" s="1"/>
  <c r="J3580" i="4"/>
  <c r="K3580" i="4" s="1"/>
  <c r="J3596" i="4"/>
  <c r="K3596" i="4" s="1"/>
  <c r="J3612" i="4"/>
  <c r="K3612" i="4" s="1"/>
  <c r="J3628" i="4"/>
  <c r="K3628" i="4" s="1"/>
  <c r="J3644" i="4"/>
  <c r="K3644" i="4" s="1"/>
  <c r="J3660" i="4"/>
  <c r="K3660" i="4" s="1"/>
  <c r="J3676" i="4"/>
  <c r="K3676" i="4" s="1"/>
  <c r="J3692" i="4"/>
  <c r="K3692" i="4" s="1"/>
  <c r="J3710" i="4"/>
  <c r="K3710" i="4" s="1"/>
  <c r="J3726" i="4"/>
  <c r="K3726" i="4" s="1"/>
  <c r="J3742" i="4"/>
  <c r="K3742" i="4" s="1"/>
  <c r="J3758" i="4"/>
  <c r="K3758" i="4" s="1"/>
  <c r="J3774" i="4"/>
  <c r="K3774" i="4" s="1"/>
  <c r="J3790" i="4"/>
  <c r="K3790" i="4" s="1"/>
  <c r="J3806" i="4"/>
  <c r="K3806" i="4" s="1"/>
  <c r="J3822" i="4"/>
  <c r="K3822" i="4" s="1"/>
  <c r="J3838" i="4"/>
  <c r="K3838" i="4" s="1"/>
  <c r="J3854" i="4"/>
  <c r="K3854" i="4" s="1"/>
  <c r="J3870" i="4"/>
  <c r="K3870" i="4" s="1"/>
  <c r="J3886" i="4"/>
  <c r="K3886" i="4" s="1"/>
  <c r="J3902" i="4"/>
  <c r="K3902" i="4" s="1"/>
  <c r="J3918" i="4"/>
  <c r="K3918" i="4" s="1"/>
  <c r="J3934" i="4"/>
  <c r="K3934" i="4" s="1"/>
  <c r="J3950" i="4"/>
  <c r="K3950" i="4" s="1"/>
  <c r="J3966" i="4"/>
  <c r="K3966" i="4" s="1"/>
  <c r="J3982" i="4"/>
  <c r="K3982" i="4" s="1"/>
  <c r="J3998" i="4"/>
  <c r="K3998" i="4" s="1"/>
  <c r="J4014" i="4"/>
  <c r="K4014" i="4" s="1"/>
  <c r="J3113" i="4"/>
  <c r="K3113" i="4" s="1"/>
  <c r="J3121" i="4"/>
  <c r="K3121" i="4" s="1"/>
  <c r="J3129" i="4"/>
  <c r="K3129" i="4" s="1"/>
  <c r="J3137" i="4"/>
  <c r="K3137" i="4" s="1"/>
  <c r="J3145" i="4"/>
  <c r="K3145" i="4" s="1"/>
  <c r="J3153" i="4"/>
  <c r="K3153" i="4" s="1"/>
  <c r="J3161" i="4"/>
  <c r="K3161" i="4" s="1"/>
  <c r="J3169" i="4"/>
  <c r="K3169" i="4" s="1"/>
  <c r="J3177" i="4"/>
  <c r="K3177" i="4" s="1"/>
  <c r="J3185" i="4"/>
  <c r="K3185" i="4" s="1"/>
  <c r="J3197" i="4"/>
  <c r="K3197" i="4" s="1"/>
  <c r="J3213" i="4"/>
  <c r="K3213" i="4" s="1"/>
  <c r="J3227" i="4"/>
  <c r="K3227" i="4" s="1"/>
  <c r="J3243" i="4"/>
  <c r="K3243" i="4" s="1"/>
  <c r="J3259" i="4"/>
  <c r="K3259" i="4" s="1"/>
  <c r="J3275" i="4"/>
  <c r="K3275" i="4" s="1"/>
  <c r="J3291" i="4"/>
  <c r="K3291" i="4" s="1"/>
  <c r="J3307" i="4"/>
  <c r="K3307" i="4" s="1"/>
  <c r="J3322" i="4"/>
  <c r="K3322" i="4" s="1"/>
  <c r="J3338" i="4"/>
  <c r="K3338" i="4" s="1"/>
  <c r="J3354" i="4"/>
  <c r="K3354" i="4" s="1"/>
  <c r="J3370" i="4"/>
  <c r="K3370" i="4" s="1"/>
  <c r="J3386" i="4"/>
  <c r="K3386" i="4" s="1"/>
  <c r="J3402" i="4"/>
  <c r="K3402" i="4" s="1"/>
  <c r="J3418" i="4"/>
  <c r="K3418" i="4" s="1"/>
  <c r="J3434" i="4"/>
  <c r="K3434" i="4" s="1"/>
  <c r="J3450" i="4"/>
  <c r="K3450" i="4" s="1"/>
  <c r="J3466" i="4"/>
  <c r="K3466" i="4" s="1"/>
  <c r="J3481" i="4"/>
  <c r="K3481" i="4" s="1"/>
  <c r="J3497" i="4"/>
  <c r="K3497" i="4" s="1"/>
  <c r="J3513" i="4"/>
  <c r="K3513" i="4" s="1"/>
  <c r="J3529" i="4"/>
  <c r="K3529" i="4" s="1"/>
  <c r="J3545" i="4"/>
  <c r="K3545" i="4" s="1"/>
  <c r="J3561" i="4"/>
  <c r="K3561" i="4" s="1"/>
  <c r="J3577" i="4"/>
  <c r="K3577" i="4" s="1"/>
  <c r="J3593" i="4"/>
  <c r="K3593" i="4" s="1"/>
  <c r="J3609" i="4"/>
  <c r="K3609" i="4" s="1"/>
  <c r="J3625" i="4"/>
  <c r="K3625" i="4" s="1"/>
  <c r="J3641" i="4"/>
  <c r="K3641" i="4" s="1"/>
  <c r="J3657" i="4"/>
  <c r="K3657" i="4" s="1"/>
  <c r="J3673" i="4"/>
  <c r="K3673" i="4" s="1"/>
  <c r="J3689" i="4"/>
  <c r="K3689" i="4" s="1"/>
  <c r="J3703" i="4"/>
  <c r="K3703" i="4" s="1"/>
  <c r="J3719" i="4"/>
  <c r="K3719" i="4" s="1"/>
  <c r="J3735" i="4"/>
  <c r="K3735" i="4" s="1"/>
  <c r="J3751" i="4"/>
  <c r="K3751" i="4" s="1"/>
  <c r="J3767" i="4"/>
  <c r="K3767" i="4" s="1"/>
  <c r="J3783" i="4"/>
  <c r="K3783" i="4" s="1"/>
  <c r="J3799" i="4"/>
  <c r="K3799" i="4" s="1"/>
  <c r="J3815" i="4"/>
  <c r="K3815" i="4" s="1"/>
  <c r="J3831" i="4"/>
  <c r="K3831" i="4" s="1"/>
  <c r="J3847" i="4"/>
  <c r="K3847" i="4" s="1"/>
  <c r="J3863" i="4"/>
  <c r="K3863" i="4" s="1"/>
  <c r="J3879" i="4"/>
  <c r="K3879" i="4" s="1"/>
  <c r="J3895" i="4"/>
  <c r="K3895" i="4" s="1"/>
  <c r="J3911" i="4"/>
  <c r="K3911" i="4" s="1"/>
  <c r="J3927" i="4"/>
  <c r="K3927" i="4" s="1"/>
  <c r="J3943" i="4"/>
  <c r="K3943" i="4" s="1"/>
  <c r="J3959" i="4"/>
  <c r="K3959" i="4" s="1"/>
  <c r="J3975" i="4"/>
  <c r="K3975" i="4" s="1"/>
  <c r="J3991" i="4"/>
  <c r="K3991" i="4" s="1"/>
  <c r="J4007" i="4"/>
  <c r="K4007" i="4" s="1"/>
  <c r="J3194" i="4"/>
  <c r="K3194" i="4" s="1"/>
  <c r="J3210" i="4"/>
  <c r="K3210" i="4" s="1"/>
  <c r="J3224" i="4"/>
  <c r="K3224" i="4" s="1"/>
  <c r="J3240" i="4"/>
  <c r="K3240" i="4" s="1"/>
  <c r="J3256" i="4"/>
  <c r="K3256" i="4" s="1"/>
  <c r="J3272" i="4"/>
  <c r="K3272" i="4" s="1"/>
  <c r="J3288" i="4"/>
  <c r="K3288" i="4" s="1"/>
  <c r="J3304" i="4"/>
  <c r="K3304" i="4" s="1"/>
  <c r="J3319" i="4"/>
  <c r="K3319" i="4" s="1"/>
  <c r="J3335" i="4"/>
  <c r="K3335" i="4" s="1"/>
  <c r="J3351" i="4"/>
  <c r="K3351" i="4" s="1"/>
  <c r="J3367" i="4"/>
  <c r="K3367" i="4" s="1"/>
  <c r="J3383" i="4"/>
  <c r="K3383" i="4" s="1"/>
  <c r="J3399" i="4"/>
  <c r="K3399" i="4" s="1"/>
  <c r="J3415" i="4"/>
  <c r="K3415" i="4" s="1"/>
  <c r="J3431" i="4"/>
  <c r="K3431" i="4" s="1"/>
  <c r="J3447" i="4"/>
  <c r="K3447" i="4" s="1"/>
  <c r="J3463" i="4"/>
  <c r="K3463" i="4" s="1"/>
  <c r="J3479" i="4"/>
  <c r="K3479" i="4" s="1"/>
  <c r="J3494" i="4"/>
  <c r="K3494" i="4" s="1"/>
  <c r="J3510" i="4"/>
  <c r="K3510" i="4" s="1"/>
  <c r="J3526" i="4"/>
  <c r="K3526" i="4" s="1"/>
  <c r="J3542" i="4"/>
  <c r="K3542" i="4" s="1"/>
  <c r="J3558" i="4"/>
  <c r="K3558" i="4" s="1"/>
  <c r="J3574" i="4"/>
  <c r="K3574" i="4" s="1"/>
  <c r="J3590" i="4"/>
  <c r="K3590" i="4" s="1"/>
  <c r="J3606" i="4"/>
  <c r="K3606" i="4" s="1"/>
  <c r="J3622" i="4"/>
  <c r="K3622" i="4" s="1"/>
  <c r="J3638" i="4"/>
  <c r="K3638" i="4" s="1"/>
  <c r="J3654" i="4"/>
  <c r="K3654" i="4" s="1"/>
  <c r="J3670" i="4"/>
  <c r="K3670" i="4" s="1"/>
  <c r="J3686" i="4"/>
  <c r="K3686" i="4" s="1"/>
  <c r="J3704" i="4"/>
  <c r="K3704" i="4" s="1"/>
  <c r="J3720" i="4"/>
  <c r="K3720" i="4" s="1"/>
  <c r="J3736" i="4"/>
  <c r="K3736" i="4" s="1"/>
  <c r="J3752" i="4"/>
  <c r="K3752" i="4" s="1"/>
  <c r="J3768" i="4"/>
  <c r="K3768" i="4" s="1"/>
  <c r="J3784" i="4"/>
  <c r="K3784" i="4" s="1"/>
  <c r="J3800" i="4"/>
  <c r="K3800" i="4" s="1"/>
  <c r="J3816" i="4"/>
  <c r="K3816" i="4" s="1"/>
  <c r="J3832" i="4"/>
  <c r="K3832" i="4" s="1"/>
  <c r="J3848" i="4"/>
  <c r="K3848" i="4" s="1"/>
  <c r="J3864" i="4"/>
  <c r="K3864" i="4" s="1"/>
  <c r="J3880" i="4"/>
  <c r="K3880" i="4" s="1"/>
  <c r="J3896" i="4"/>
  <c r="K3896" i="4" s="1"/>
  <c r="J3912" i="4"/>
  <c r="K3912" i="4" s="1"/>
  <c r="J3928" i="4"/>
  <c r="K3928" i="4" s="1"/>
  <c r="J3944" i="4"/>
  <c r="K3944" i="4" s="1"/>
  <c r="J3960" i="4"/>
  <c r="K3960" i="4" s="1"/>
  <c r="J3976" i="4"/>
  <c r="K3976" i="4" s="1"/>
  <c r="J3992" i="4"/>
  <c r="K3992" i="4" s="1"/>
  <c r="J4008" i="4"/>
  <c r="K4008" i="4" s="1"/>
  <c r="J4022" i="4"/>
  <c r="K4022" i="4" s="1"/>
  <c r="J4038" i="4"/>
  <c r="K4038" i="4" s="1"/>
  <c r="J4054" i="4"/>
  <c r="K4054" i="4" s="1"/>
  <c r="J4070" i="4"/>
  <c r="K4070" i="4" s="1"/>
  <c r="J4086" i="4"/>
  <c r="K4086" i="4" s="1"/>
  <c r="J4102" i="4"/>
  <c r="K4102" i="4" s="1"/>
  <c r="J4118" i="4"/>
  <c r="K4118" i="4" s="1"/>
  <c r="J4134" i="4"/>
  <c r="K4134" i="4" s="1"/>
  <c r="J4150" i="4"/>
  <c r="K4150" i="4" s="1"/>
  <c r="J4166" i="4"/>
  <c r="K4166" i="4" s="1"/>
  <c r="J4182" i="4"/>
  <c r="K4182" i="4" s="1"/>
  <c r="J4198" i="4"/>
  <c r="K4198" i="4" s="1"/>
  <c r="J4214" i="4"/>
  <c r="K4214" i="4" s="1"/>
  <c r="J4230" i="4"/>
  <c r="K4230" i="4" s="1"/>
  <c r="J4246" i="4"/>
  <c r="K4246" i="4" s="1"/>
  <c r="J4262" i="4"/>
  <c r="K4262" i="4" s="1"/>
  <c r="J4278" i="4"/>
  <c r="K4278" i="4" s="1"/>
  <c r="J4294" i="4"/>
  <c r="K4294" i="4" s="1"/>
  <c r="J4310" i="4"/>
  <c r="K4310" i="4" s="1"/>
  <c r="J4326" i="4"/>
  <c r="K4326" i="4" s="1"/>
  <c r="J4342" i="4"/>
  <c r="K4342" i="4" s="1"/>
  <c r="J4358" i="4"/>
  <c r="K4358" i="4" s="1"/>
  <c r="J4373" i="4"/>
  <c r="K4373" i="4" s="1"/>
  <c r="J4389" i="4"/>
  <c r="K4389" i="4" s="1"/>
  <c r="J4405" i="4"/>
  <c r="K4405" i="4" s="1"/>
  <c r="J4421" i="4"/>
  <c r="K4421" i="4" s="1"/>
  <c r="J4437" i="4"/>
  <c r="K4437" i="4" s="1"/>
  <c r="J4453" i="4"/>
  <c r="K4453" i="4" s="1"/>
  <c r="J4469" i="4"/>
  <c r="K4469" i="4" s="1"/>
  <c r="J4485" i="4"/>
  <c r="K4485" i="4" s="1"/>
  <c r="J4501" i="4"/>
  <c r="K4501" i="4" s="1"/>
  <c r="J4517" i="4"/>
  <c r="K4517" i="4" s="1"/>
  <c r="J4533" i="4"/>
  <c r="K4533" i="4" s="1"/>
  <c r="J4549" i="4"/>
  <c r="K4549" i="4" s="1"/>
  <c r="J4565" i="4"/>
  <c r="K4565" i="4" s="1"/>
  <c r="J4581" i="4"/>
  <c r="K4581" i="4" s="1"/>
  <c r="J4597" i="4"/>
  <c r="K4597" i="4" s="1"/>
  <c r="J4613" i="4"/>
  <c r="K4613" i="4" s="1"/>
  <c r="J4629" i="4"/>
  <c r="K4629" i="4" s="1"/>
  <c r="J4645" i="4"/>
  <c r="K4645" i="4" s="1"/>
  <c r="J4661" i="4"/>
  <c r="K4661" i="4" s="1"/>
  <c r="J4677" i="4"/>
  <c r="K4677" i="4" s="1"/>
  <c r="J4693" i="4"/>
  <c r="K4693" i="4" s="1"/>
  <c r="J4709" i="4"/>
  <c r="K4709" i="4" s="1"/>
  <c r="J4725" i="4"/>
  <c r="K4725" i="4" s="1"/>
  <c r="J4741" i="4"/>
  <c r="K4741" i="4" s="1"/>
  <c r="J4757" i="4"/>
  <c r="K4757" i="4" s="1"/>
  <c r="J4773" i="4"/>
  <c r="K4773" i="4" s="1"/>
  <c r="J4789" i="4"/>
  <c r="K4789" i="4" s="1"/>
  <c r="J4805" i="4"/>
  <c r="K4805" i="4" s="1"/>
  <c r="J4821" i="4"/>
  <c r="K4821" i="4" s="1"/>
  <c r="J4837" i="4"/>
  <c r="K4837" i="4" s="1"/>
  <c r="J4853" i="4"/>
  <c r="K4853" i="4" s="1"/>
  <c r="J4869" i="4"/>
  <c r="K4869" i="4" s="1"/>
  <c r="J4885" i="4"/>
  <c r="K4885" i="4" s="1"/>
  <c r="J4901" i="4"/>
  <c r="K4901" i="4" s="1"/>
  <c r="J4917" i="4"/>
  <c r="K4917" i="4" s="1"/>
  <c r="J4933" i="4"/>
  <c r="K4933" i="4" s="1"/>
  <c r="J4949" i="4"/>
  <c r="K4949" i="4" s="1"/>
  <c r="J4965" i="4"/>
  <c r="K4965" i="4" s="1"/>
  <c r="J4981" i="4"/>
  <c r="K4981" i="4" s="1"/>
  <c r="J4997" i="4"/>
  <c r="K4997" i="4" s="1"/>
  <c r="J2013" i="4"/>
  <c r="K2013" i="4" s="1"/>
  <c r="J2029" i="4"/>
  <c r="K2029" i="4" s="1"/>
  <c r="J2102" i="4"/>
  <c r="K2102" i="4" s="1"/>
  <c r="J2118" i="4"/>
  <c r="K2118" i="4" s="1"/>
  <c r="J2134" i="4"/>
  <c r="K2134" i="4" s="1"/>
  <c r="J2055" i="4"/>
  <c r="K2055" i="4" s="1"/>
  <c r="J2071" i="4"/>
  <c r="K2071" i="4" s="1"/>
  <c r="J2087" i="4"/>
  <c r="K2087" i="4" s="1"/>
  <c r="J2571" i="4"/>
  <c r="K2571" i="4" s="1"/>
  <c r="J2587" i="4"/>
  <c r="K2587" i="4" s="1"/>
  <c r="J2603" i="4"/>
  <c r="K2603" i="4" s="1"/>
  <c r="J2619" i="4"/>
  <c r="K2619" i="4" s="1"/>
  <c r="J2635" i="4"/>
  <c r="K2635" i="4" s="1"/>
  <c r="J2651" i="4"/>
  <c r="K2651" i="4" s="1"/>
  <c r="J2667" i="4"/>
  <c r="K2667" i="4" s="1"/>
  <c r="J2683" i="4"/>
  <c r="K2683" i="4" s="1"/>
  <c r="J2699" i="4"/>
  <c r="K2699" i="4" s="1"/>
  <c r="J2715" i="4"/>
  <c r="K2715" i="4" s="1"/>
  <c r="J4023" i="4"/>
  <c r="K4023" i="4" s="1"/>
  <c r="J4039" i="4"/>
  <c r="K4039" i="4" s="1"/>
  <c r="J4055" i="4"/>
  <c r="K4055" i="4" s="1"/>
  <c r="J4071" i="4"/>
  <c r="K4071" i="4" s="1"/>
  <c r="J4087" i="4"/>
  <c r="K4087" i="4" s="1"/>
  <c r="J4103" i="4"/>
  <c r="K4103" i="4" s="1"/>
  <c r="J4119" i="4"/>
  <c r="K4119" i="4" s="1"/>
  <c r="J4135" i="4"/>
  <c r="K4135" i="4" s="1"/>
  <c r="J4151" i="4"/>
  <c r="K4151" i="4" s="1"/>
  <c r="J4167" i="4"/>
  <c r="K4167" i="4" s="1"/>
  <c r="J4183" i="4"/>
  <c r="K4183" i="4" s="1"/>
  <c r="J4199" i="4"/>
  <c r="K4199" i="4" s="1"/>
  <c r="J4215" i="4"/>
  <c r="K4215" i="4" s="1"/>
  <c r="J4231" i="4"/>
  <c r="K4231" i="4" s="1"/>
  <c r="J4247" i="4"/>
  <c r="K4247" i="4" s="1"/>
  <c r="J4263" i="4"/>
  <c r="K4263" i="4" s="1"/>
  <c r="J4279" i="4"/>
  <c r="K4279" i="4" s="1"/>
  <c r="J4295" i="4"/>
  <c r="K4295" i="4" s="1"/>
  <c r="J4311" i="4"/>
  <c r="K4311" i="4" s="1"/>
  <c r="J4327" i="4"/>
  <c r="K4327" i="4" s="1"/>
  <c r="J4343" i="4"/>
  <c r="K4343" i="4" s="1"/>
  <c r="J4362" i="4"/>
  <c r="K4362" i="4" s="1"/>
  <c r="J4378" i="4"/>
  <c r="K4378" i="4" s="1"/>
  <c r="J4394" i="4"/>
  <c r="K4394" i="4" s="1"/>
  <c r="J4410" i="4"/>
  <c r="K4410" i="4" s="1"/>
  <c r="J4426" i="4"/>
  <c r="K4426" i="4" s="1"/>
  <c r="J4442" i="4"/>
  <c r="K4442" i="4" s="1"/>
  <c r="J4458" i="4"/>
  <c r="K4458" i="4" s="1"/>
  <c r="J4474" i="4"/>
  <c r="K4474" i="4" s="1"/>
  <c r="J4490" i="4"/>
  <c r="K4490" i="4" s="1"/>
  <c r="J4506" i="4"/>
  <c r="K4506" i="4" s="1"/>
  <c r="J4522" i="4"/>
  <c r="K4522" i="4" s="1"/>
  <c r="J4538" i="4"/>
  <c r="K4538" i="4" s="1"/>
  <c r="J4554" i="4"/>
  <c r="K4554" i="4" s="1"/>
  <c r="J4570" i="4"/>
  <c r="K4570" i="4" s="1"/>
  <c r="J4586" i="4"/>
  <c r="K4586" i="4" s="1"/>
  <c r="J4602" i="4"/>
  <c r="K4602" i="4" s="1"/>
  <c r="J4618" i="4"/>
  <c r="K4618" i="4" s="1"/>
  <c r="J4634" i="4"/>
  <c r="K4634" i="4" s="1"/>
  <c r="J4650" i="4"/>
  <c r="K4650" i="4" s="1"/>
  <c r="J4666" i="4"/>
  <c r="K4666" i="4" s="1"/>
  <c r="J4682" i="4"/>
  <c r="K4682" i="4" s="1"/>
  <c r="J4698" i="4"/>
  <c r="K4698" i="4" s="1"/>
  <c r="J4714" i="4"/>
  <c r="K4714" i="4" s="1"/>
  <c r="J4730" i="4"/>
  <c r="K4730" i="4" s="1"/>
  <c r="J4746" i="4"/>
  <c r="K4746" i="4" s="1"/>
  <c r="J4762" i="4"/>
  <c r="K4762" i="4" s="1"/>
  <c r="J4778" i="4"/>
  <c r="K4778" i="4" s="1"/>
  <c r="J4794" i="4"/>
  <c r="K4794" i="4" s="1"/>
  <c r="J4810" i="4"/>
  <c r="K4810" i="4" s="1"/>
  <c r="J4826" i="4"/>
  <c r="K4826" i="4" s="1"/>
  <c r="J4842" i="4"/>
  <c r="K4842" i="4" s="1"/>
  <c r="J4858" i="4"/>
  <c r="K4858" i="4" s="1"/>
  <c r="J4874" i="4"/>
  <c r="K4874" i="4" s="1"/>
  <c r="J4890" i="4"/>
  <c r="K4890" i="4" s="1"/>
  <c r="J4906" i="4"/>
  <c r="K4906" i="4" s="1"/>
  <c r="J4922" i="4"/>
  <c r="K4922" i="4" s="1"/>
  <c r="J4938" i="4"/>
  <c r="K4938" i="4" s="1"/>
  <c r="J4954" i="4"/>
  <c r="K4954" i="4" s="1"/>
  <c r="J4970" i="4"/>
  <c r="K4970" i="4" s="1"/>
  <c r="J4986" i="4"/>
  <c r="K4986" i="4" s="1"/>
  <c r="J5002" i="4"/>
  <c r="K5002" i="4" s="1"/>
  <c r="J2018" i="4"/>
  <c r="K2018" i="4" s="1"/>
  <c r="J2034" i="4"/>
  <c r="K2034" i="4" s="1"/>
  <c r="J2107" i="4"/>
  <c r="K2107" i="4" s="1"/>
  <c r="J2123" i="4"/>
  <c r="K2123" i="4" s="1"/>
  <c r="J2044" i="4"/>
  <c r="K2044" i="4" s="1"/>
  <c r="J2060" i="4"/>
  <c r="K2060" i="4" s="1"/>
  <c r="J2076" i="4"/>
  <c r="K2076" i="4" s="1"/>
  <c r="J2092" i="4"/>
  <c r="K2092" i="4" s="1"/>
  <c r="J2576" i="4"/>
  <c r="K2576" i="4" s="1"/>
  <c r="J2592" i="4"/>
  <c r="K2592" i="4" s="1"/>
  <c r="J2608" i="4"/>
  <c r="K2608" i="4" s="1"/>
  <c r="J2624" i="4"/>
  <c r="K2624" i="4" s="1"/>
  <c r="J2640" i="4"/>
  <c r="K2640" i="4" s="1"/>
  <c r="J2656" i="4"/>
  <c r="K2656" i="4" s="1"/>
  <c r="J2672" i="4"/>
  <c r="K2672" i="4" s="1"/>
  <c r="J2688" i="4"/>
  <c r="K2688" i="4" s="1"/>
  <c r="J2704" i="4"/>
  <c r="K2704" i="4" s="1"/>
  <c r="J2720" i="4"/>
  <c r="K2720" i="4" s="1"/>
  <c r="J4028" i="4"/>
  <c r="K4028" i="4" s="1"/>
  <c r="J4044" i="4"/>
  <c r="K4044" i="4" s="1"/>
  <c r="J4060" i="4"/>
  <c r="K4060" i="4" s="1"/>
  <c r="J4076" i="4"/>
  <c r="K4076" i="4" s="1"/>
  <c r="J4092" i="4"/>
  <c r="K4092" i="4" s="1"/>
  <c r="J4108" i="4"/>
  <c r="K4108" i="4" s="1"/>
  <c r="J4124" i="4"/>
  <c r="K4124" i="4" s="1"/>
  <c r="J4140" i="4"/>
  <c r="K4140" i="4" s="1"/>
  <c r="J4156" i="4"/>
  <c r="K4156" i="4" s="1"/>
  <c r="J4172" i="4"/>
  <c r="K4172" i="4" s="1"/>
  <c r="J4188" i="4"/>
  <c r="K4188" i="4" s="1"/>
  <c r="J4204" i="4"/>
  <c r="K4204" i="4" s="1"/>
  <c r="J4220" i="4"/>
  <c r="K4220" i="4" s="1"/>
  <c r="J4236" i="4"/>
  <c r="K4236" i="4" s="1"/>
  <c r="J4252" i="4"/>
  <c r="K4252" i="4" s="1"/>
  <c r="J4268" i="4"/>
  <c r="K4268" i="4" s="1"/>
  <c r="J4284" i="4"/>
  <c r="K4284" i="4" s="1"/>
  <c r="J4300" i="4"/>
  <c r="K4300" i="4" s="1"/>
  <c r="J4316" i="4"/>
  <c r="K4316" i="4" s="1"/>
  <c r="J4332" i="4"/>
  <c r="K4332" i="4" s="1"/>
  <c r="J4348" i="4"/>
  <c r="K4348" i="4" s="1"/>
  <c r="J4363" i="4"/>
  <c r="K4363" i="4" s="1"/>
  <c r="J4379" i="4"/>
  <c r="K4379" i="4" s="1"/>
  <c r="J4395" i="4"/>
  <c r="K4395" i="4" s="1"/>
  <c r="J4411" i="4"/>
  <c r="K4411" i="4" s="1"/>
  <c r="J4427" i="4"/>
  <c r="K4427" i="4" s="1"/>
  <c r="J4443" i="4"/>
  <c r="K4443" i="4" s="1"/>
  <c r="J4459" i="4"/>
  <c r="K4459" i="4" s="1"/>
  <c r="J4475" i="4"/>
  <c r="K4475" i="4" s="1"/>
  <c r="J4491" i="4"/>
  <c r="K4491" i="4" s="1"/>
  <c r="J4507" i="4"/>
  <c r="K4507" i="4" s="1"/>
  <c r="J4523" i="4"/>
  <c r="K4523" i="4" s="1"/>
  <c r="J4539" i="4"/>
  <c r="K4539" i="4" s="1"/>
  <c r="J4555" i="4"/>
  <c r="K4555" i="4" s="1"/>
  <c r="J4571" i="4"/>
  <c r="K4571" i="4" s="1"/>
  <c r="J4587" i="4"/>
  <c r="K4587" i="4" s="1"/>
  <c r="J4603" i="4"/>
  <c r="K4603" i="4" s="1"/>
  <c r="J4619" i="4"/>
  <c r="K4619" i="4" s="1"/>
  <c r="J4635" i="4"/>
  <c r="K4635" i="4" s="1"/>
  <c r="J4651" i="4"/>
  <c r="K4651" i="4" s="1"/>
  <c r="J4667" i="4"/>
  <c r="K4667" i="4" s="1"/>
  <c r="J4683" i="4"/>
  <c r="K4683" i="4" s="1"/>
  <c r="J4699" i="4"/>
  <c r="K4699" i="4" s="1"/>
  <c r="J4715" i="4"/>
  <c r="K4715" i="4" s="1"/>
  <c r="J4731" i="4"/>
  <c r="K4731" i="4" s="1"/>
  <c r="J4747" i="4"/>
  <c r="K4747" i="4" s="1"/>
  <c r="J4763" i="4"/>
  <c r="K4763" i="4" s="1"/>
  <c r="J4779" i="4"/>
  <c r="K4779" i="4" s="1"/>
  <c r="J4795" i="4"/>
  <c r="K4795" i="4" s="1"/>
  <c r="J4811" i="4"/>
  <c r="K4811" i="4" s="1"/>
  <c r="J4827" i="4"/>
  <c r="K4827" i="4" s="1"/>
  <c r="J4843" i="4"/>
  <c r="K4843" i="4" s="1"/>
  <c r="J4859" i="4"/>
  <c r="K4859" i="4" s="1"/>
  <c r="J4875" i="4"/>
  <c r="K4875" i="4" s="1"/>
  <c r="J4891" i="4"/>
  <c r="K4891" i="4" s="1"/>
  <c r="J4907" i="4"/>
  <c r="K4907" i="4" s="1"/>
  <c r="J4923" i="4"/>
  <c r="K4923" i="4" s="1"/>
  <c r="J4939" i="4"/>
  <c r="K4939" i="4" s="1"/>
  <c r="J4955" i="4"/>
  <c r="K4955" i="4" s="1"/>
  <c r="J4971" i="4"/>
  <c r="K4971" i="4" s="1"/>
  <c r="J4987" i="4"/>
  <c r="K4987" i="4" s="1"/>
  <c r="J5003" i="4"/>
  <c r="K5003" i="4" s="1"/>
  <c r="J2019" i="4"/>
  <c r="K2019" i="4" s="1"/>
  <c r="J2035" i="4"/>
  <c r="K2035" i="4" s="1"/>
  <c r="J2108" i="4"/>
  <c r="K2108" i="4" s="1"/>
  <c r="J2124" i="4"/>
  <c r="K2124" i="4" s="1"/>
  <c r="J2041" i="4"/>
  <c r="K2041" i="4" s="1"/>
  <c r="J2057" i="4"/>
  <c r="K2057" i="4" s="1"/>
  <c r="J2073" i="4"/>
  <c r="K2073" i="4" s="1"/>
  <c r="J2089" i="4"/>
  <c r="K2089" i="4" s="1"/>
  <c r="J2573" i="4"/>
  <c r="K2573" i="4" s="1"/>
  <c r="J2589" i="4"/>
  <c r="K2589" i="4" s="1"/>
  <c r="J2605" i="4"/>
  <c r="K2605" i="4" s="1"/>
  <c r="J2621" i="4"/>
  <c r="K2621" i="4" s="1"/>
  <c r="J2637" i="4"/>
  <c r="K2637" i="4" s="1"/>
  <c r="J2653" i="4"/>
  <c r="K2653" i="4" s="1"/>
  <c r="J2669" i="4"/>
  <c r="K2669" i="4" s="1"/>
  <c r="J2685" i="4"/>
  <c r="K2685" i="4" s="1"/>
  <c r="J2701" i="4"/>
  <c r="K2701" i="4" s="1"/>
  <c r="J2717" i="4"/>
  <c r="K2717" i="4" s="1"/>
  <c r="J4029" i="4"/>
  <c r="K4029" i="4" s="1"/>
  <c r="J4045" i="4"/>
  <c r="K4045" i="4" s="1"/>
  <c r="J4061" i="4"/>
  <c r="K4061" i="4" s="1"/>
  <c r="J4077" i="4"/>
  <c r="K4077" i="4" s="1"/>
  <c r="J4093" i="4"/>
  <c r="K4093" i="4" s="1"/>
  <c r="J4109" i="4"/>
  <c r="K4109" i="4" s="1"/>
  <c r="J4125" i="4"/>
  <c r="K4125" i="4" s="1"/>
  <c r="J4141" i="4"/>
  <c r="K4141" i="4" s="1"/>
  <c r="J4157" i="4"/>
  <c r="K4157" i="4" s="1"/>
  <c r="J4173" i="4"/>
  <c r="K4173" i="4" s="1"/>
  <c r="J4189" i="4"/>
  <c r="K4189" i="4" s="1"/>
  <c r="J4205" i="4"/>
  <c r="K4205" i="4" s="1"/>
  <c r="J4221" i="4"/>
  <c r="K4221" i="4" s="1"/>
  <c r="J4237" i="4"/>
  <c r="K4237" i="4" s="1"/>
  <c r="J4253" i="4"/>
  <c r="K4253" i="4" s="1"/>
  <c r="J4269" i="4"/>
  <c r="K4269" i="4" s="1"/>
  <c r="J4285" i="4"/>
  <c r="K4285" i="4" s="1"/>
  <c r="J4301" i="4"/>
  <c r="K4301" i="4" s="1"/>
  <c r="J4317" i="4"/>
  <c r="K4317" i="4" s="1"/>
  <c r="J4333" i="4"/>
  <c r="K4333" i="4" s="1"/>
  <c r="J4349" i="4"/>
  <c r="K4349" i="4" s="1"/>
  <c r="J4364" i="4"/>
  <c r="K4364" i="4" s="1"/>
  <c r="J4380" i="4"/>
  <c r="K4380" i="4" s="1"/>
  <c r="J4396" i="4"/>
  <c r="K4396" i="4" s="1"/>
  <c r="J4412" i="4"/>
  <c r="K4412" i="4" s="1"/>
  <c r="J4428" i="4"/>
  <c r="K4428" i="4" s="1"/>
  <c r="J4444" i="4"/>
  <c r="K4444" i="4" s="1"/>
  <c r="J4460" i="4"/>
  <c r="K4460" i="4" s="1"/>
  <c r="J4476" i="4"/>
  <c r="K4476" i="4" s="1"/>
  <c r="J4492" i="4"/>
  <c r="K4492" i="4" s="1"/>
  <c r="J4508" i="4"/>
  <c r="K4508" i="4" s="1"/>
  <c r="J4524" i="4"/>
  <c r="K4524" i="4" s="1"/>
  <c r="J4540" i="4"/>
  <c r="K4540" i="4" s="1"/>
  <c r="J4556" i="4"/>
  <c r="K4556" i="4" s="1"/>
  <c r="J4572" i="4"/>
  <c r="K4572" i="4" s="1"/>
  <c r="J4588" i="4"/>
  <c r="K4588" i="4" s="1"/>
  <c r="J4604" i="4"/>
  <c r="K4604" i="4" s="1"/>
  <c r="J4620" i="4"/>
  <c r="K4620" i="4" s="1"/>
  <c r="J4636" i="4"/>
  <c r="K4636" i="4" s="1"/>
  <c r="J4652" i="4"/>
  <c r="K4652" i="4" s="1"/>
  <c r="J4668" i="4"/>
  <c r="K4668" i="4" s="1"/>
  <c r="J4684" i="4"/>
  <c r="K4684" i="4" s="1"/>
  <c r="J4700" i="4"/>
  <c r="K4700" i="4" s="1"/>
  <c r="J4716" i="4"/>
  <c r="K4716" i="4" s="1"/>
  <c r="J4732" i="4"/>
  <c r="K4732" i="4" s="1"/>
  <c r="J4748" i="4"/>
  <c r="K4748" i="4" s="1"/>
  <c r="J4764" i="4"/>
  <c r="K4764" i="4" s="1"/>
  <c r="J4780" i="4"/>
  <c r="K4780" i="4" s="1"/>
  <c r="J4796" i="4"/>
  <c r="K4796" i="4" s="1"/>
  <c r="J4812" i="4"/>
  <c r="K4812" i="4" s="1"/>
  <c r="J4828" i="4"/>
  <c r="K4828" i="4" s="1"/>
  <c r="J4844" i="4"/>
  <c r="K4844" i="4" s="1"/>
  <c r="J4860" i="4"/>
  <c r="K4860" i="4" s="1"/>
  <c r="J4876" i="4"/>
  <c r="K4876" i="4" s="1"/>
  <c r="J4892" i="4"/>
  <c r="K4892" i="4" s="1"/>
  <c r="J4908" i="4"/>
  <c r="K4908" i="4" s="1"/>
  <c r="J4924" i="4"/>
  <c r="K4924" i="4" s="1"/>
  <c r="J4940" i="4"/>
  <c r="K4940" i="4" s="1"/>
  <c r="J4956" i="4"/>
  <c r="K4956" i="4" s="1"/>
  <c r="J4972" i="4"/>
  <c r="K4972" i="4" s="1"/>
  <c r="J4988" i="4"/>
  <c r="K4988" i="4" s="1"/>
  <c r="J5004" i="4"/>
  <c r="K5004" i="4" s="1"/>
  <c r="J2020" i="4"/>
  <c r="K2020" i="4" s="1"/>
  <c r="J2036" i="4"/>
  <c r="K2036" i="4" s="1"/>
  <c r="J2105" i="4"/>
  <c r="K2105" i="4" s="1"/>
  <c r="J2121" i="4"/>
  <c r="K2121" i="4" s="1"/>
  <c r="J2137" i="4"/>
  <c r="K2137" i="4" s="1"/>
  <c r="J2054" i="4"/>
  <c r="K2054" i="4" s="1"/>
  <c r="J2070" i="4"/>
  <c r="K2070" i="4" s="1"/>
  <c r="J2086" i="4"/>
  <c r="K2086" i="4" s="1"/>
  <c r="J2570" i="4"/>
  <c r="K2570" i="4" s="1"/>
  <c r="J2586" i="4"/>
  <c r="K2586" i="4" s="1"/>
  <c r="J2602" i="4"/>
  <c r="K2602" i="4" s="1"/>
  <c r="J2618" i="4"/>
  <c r="K2618" i="4" s="1"/>
  <c r="J2634" i="4"/>
  <c r="K2634" i="4" s="1"/>
  <c r="J2650" i="4"/>
  <c r="K2650" i="4" s="1"/>
  <c r="J2666" i="4"/>
  <c r="K2666" i="4" s="1"/>
  <c r="J2682" i="4"/>
  <c r="K2682" i="4" s="1"/>
  <c r="J2698" i="4"/>
  <c r="K2698" i="4" s="1"/>
  <c r="J2714" i="4"/>
  <c r="K2714" i="4" s="1"/>
  <c r="J2782" i="4"/>
  <c r="K2782" i="4" s="1"/>
  <c r="J2818" i="4"/>
  <c r="K2818" i="4" s="1"/>
  <c r="J2910" i="4"/>
  <c r="K2910" i="4" s="1"/>
  <c r="J2936" i="4"/>
  <c r="K2936" i="4" s="1"/>
  <c r="J2998" i="4"/>
  <c r="K2998" i="4" s="1"/>
  <c r="J3074" i="4"/>
  <c r="K3074" i="4" s="1"/>
  <c r="J1031" i="4"/>
  <c r="K1031" i="4" s="1"/>
  <c r="J1080" i="4"/>
  <c r="K1080" i="4" s="1"/>
  <c r="J1122" i="4"/>
  <c r="K1122" i="4" s="1"/>
  <c r="J1174" i="4"/>
  <c r="K1174" i="4" s="1"/>
  <c r="J1311" i="4"/>
  <c r="K1311" i="4" s="1"/>
  <c r="J1378" i="4"/>
  <c r="K1378" i="4" s="1"/>
  <c r="J1436" i="4"/>
  <c r="K1436" i="4" s="1"/>
  <c r="J2844" i="4"/>
  <c r="K2844" i="4" s="1"/>
  <c r="J2874" i="4"/>
  <c r="K2874" i="4" s="1"/>
  <c r="J2942" i="4"/>
  <c r="K2942" i="4" s="1"/>
  <c r="J3002" i="4"/>
  <c r="K3002" i="4" s="1"/>
  <c r="J3086" i="4"/>
  <c r="K3086" i="4" s="1"/>
  <c r="J1048" i="4"/>
  <c r="K1048" i="4" s="1"/>
  <c r="J1106" i="4"/>
  <c r="K1106" i="4" s="1"/>
  <c r="J1192" i="4"/>
  <c r="K1192" i="4" s="1"/>
  <c r="J1250" i="4"/>
  <c r="K1250" i="4" s="1"/>
  <c r="J1315" i="4"/>
  <c r="K1315" i="4" s="1"/>
  <c r="J1484" i="4"/>
  <c r="K1484" i="4" s="1"/>
  <c r="J1549" i="4"/>
  <c r="K1549" i="4" s="1"/>
  <c r="J1601" i="4"/>
  <c r="K1601" i="4" s="1"/>
  <c r="J1653" i="4"/>
  <c r="K1653" i="4" s="1"/>
  <c r="J1741" i="4"/>
  <c r="K1741" i="4" s="1"/>
  <c r="J1826" i="4"/>
  <c r="K1826" i="4" s="1"/>
  <c r="J1355" i="4"/>
  <c r="K1355" i="4" s="1"/>
  <c r="J1437" i="4"/>
  <c r="K1437" i="4" s="1"/>
  <c r="J1474" i="4"/>
  <c r="K1474" i="4" s="1"/>
  <c r="J1551" i="4"/>
  <c r="K1551" i="4" s="1"/>
  <c r="J1595" i="4"/>
  <c r="K1595" i="4" s="1"/>
  <c r="J1905" i="4"/>
  <c r="K1905" i="4" s="1"/>
  <c r="J1946" i="4"/>
  <c r="K1946" i="4" s="1"/>
  <c r="J1990" i="4"/>
  <c r="K1990" i="4" s="1"/>
  <c r="J1818" i="4"/>
  <c r="K1818" i="4" s="1"/>
  <c r="J1948" i="4"/>
  <c r="K1948" i="4" s="1"/>
  <c r="J1647" i="4"/>
  <c r="K1647" i="4" s="1"/>
  <c r="J1744" i="4"/>
  <c r="K1744" i="4" s="1"/>
  <c r="J1868" i="4"/>
  <c r="K1868" i="4" s="1"/>
  <c r="J2147" i="4"/>
  <c r="K2147" i="4" s="1"/>
  <c r="J2163" i="4"/>
  <c r="K2163" i="4" s="1"/>
  <c r="J2205" i="4"/>
  <c r="K2205" i="4" s="1"/>
  <c r="J2228" i="4"/>
  <c r="K2228" i="4" s="1"/>
  <c r="J2252" i="4"/>
  <c r="K2252" i="4" s="1"/>
  <c r="J2755" i="4"/>
  <c r="K2755" i="4" s="1"/>
  <c r="J2959" i="4"/>
  <c r="K2959" i="4" s="1"/>
  <c r="J1462" i="4"/>
  <c r="K1462" i="4" s="1"/>
  <c r="J1686" i="4"/>
  <c r="K1686" i="4" s="1"/>
  <c r="J2180" i="4"/>
  <c r="K2180" i="4" s="1"/>
  <c r="J2987" i="4"/>
  <c r="K2987" i="4" s="1"/>
  <c r="J1056" i="4"/>
  <c r="K1056" i="4" s="1"/>
  <c r="J1300" i="4"/>
  <c r="K1300" i="4" s="1"/>
  <c r="J1428" i="4"/>
  <c r="K1428" i="4" s="1"/>
  <c r="J1518" i="4"/>
  <c r="K1518" i="4" s="1"/>
  <c r="J1722" i="4"/>
  <c r="K1722" i="4" s="1"/>
  <c r="J1777" i="4"/>
  <c r="K1777" i="4" s="1"/>
  <c r="J2823" i="4"/>
  <c r="K2823" i="4" s="1"/>
  <c r="J1452" i="4"/>
  <c r="K1452" i="4" s="1"/>
  <c r="J2334" i="4"/>
  <c r="K2334" i="4" s="1"/>
  <c r="J2862" i="4"/>
  <c r="K2862" i="4" s="1"/>
  <c r="J2779" i="4"/>
  <c r="K2779" i="4" s="1"/>
  <c r="J2815" i="4"/>
  <c r="K2815" i="4" s="1"/>
  <c r="J2903" i="4"/>
  <c r="K2903" i="4" s="1"/>
  <c r="J2933" i="4"/>
  <c r="K2933" i="4" s="1"/>
  <c r="J2980" i="4"/>
  <c r="K2980" i="4" s="1"/>
  <c r="J3047" i="4"/>
  <c r="K3047" i="4" s="1"/>
  <c r="J3101" i="4"/>
  <c r="K3101" i="4" s="1"/>
  <c r="J1032" i="4"/>
  <c r="K1032" i="4" s="1"/>
  <c r="J1081" i="4"/>
  <c r="K1081" i="4" s="1"/>
  <c r="J1135" i="4"/>
  <c r="K1135" i="4" s="1"/>
  <c r="J1189" i="4"/>
  <c r="K1189" i="4" s="1"/>
  <c r="J1261" i="4"/>
  <c r="K1261" i="4" s="1"/>
  <c r="J1326" i="4"/>
  <c r="K1326" i="4" s="1"/>
  <c r="J1403" i="4"/>
  <c r="K1403" i="4" s="1"/>
  <c r="J2793" i="4"/>
  <c r="K2793" i="4" s="1"/>
  <c r="J2849" i="4"/>
  <c r="K2849" i="4" s="1"/>
  <c r="J2891" i="4"/>
  <c r="K2891" i="4" s="1"/>
  <c r="J2943" i="4"/>
  <c r="K2943" i="4" s="1"/>
  <c r="J2999" i="4"/>
  <c r="K2999" i="4" s="1"/>
  <c r="J3076" i="4"/>
  <c r="K3076" i="4" s="1"/>
  <c r="J1049" i="4"/>
  <c r="K1049" i="4" s="1"/>
  <c r="J1123" i="4"/>
  <c r="K1123" i="4" s="1"/>
  <c r="J1175" i="4"/>
  <c r="K1175" i="4" s="1"/>
  <c r="J1207" i="4"/>
  <c r="K1207" i="4" s="1"/>
  <c r="J1283" i="4"/>
  <c r="K1283" i="4" s="1"/>
  <c r="J1465" i="4"/>
  <c r="K1465" i="4" s="1"/>
  <c r="J1507" i="4"/>
  <c r="K1507" i="4" s="1"/>
  <c r="J1562" i="4"/>
  <c r="K1562" i="4" s="1"/>
  <c r="J1623" i="4"/>
  <c r="K1623" i="4" s="1"/>
  <c r="J1654" i="4"/>
  <c r="K1654" i="4" s="1"/>
  <c r="J1758" i="4"/>
  <c r="K1758" i="4" s="1"/>
  <c r="J1803" i="4"/>
  <c r="K1803" i="4" s="1"/>
  <c r="J1852" i="4"/>
  <c r="K1852" i="4" s="1"/>
  <c r="J1368" i="4"/>
  <c r="K1368" i="4" s="1"/>
  <c r="J1405" i="4"/>
  <c r="K1405" i="4" s="1"/>
  <c r="J1468" i="4"/>
  <c r="K1468" i="4" s="1"/>
  <c r="J1536" i="4"/>
  <c r="K1536" i="4" s="1"/>
  <c r="J1596" i="4"/>
  <c r="K1596" i="4" s="1"/>
  <c r="J1912" i="4"/>
  <c r="K1912" i="4" s="1"/>
  <c r="J1997" i="4"/>
  <c r="K1997" i="4" s="1"/>
  <c r="J1861" i="4"/>
  <c r="K1861" i="4" s="1"/>
  <c r="J1929" i="4"/>
  <c r="K1929" i="4" s="1"/>
  <c r="J1637" i="4"/>
  <c r="K1637" i="4" s="1"/>
  <c r="J1735" i="4"/>
  <c r="K1735" i="4" s="1"/>
  <c r="J1876" i="4"/>
  <c r="K1876" i="4" s="1"/>
  <c r="J1949" i="4"/>
  <c r="K1949" i="4" s="1"/>
  <c r="J2144" i="4"/>
  <c r="K2144" i="4" s="1"/>
  <c r="J2160" i="4"/>
  <c r="K2160" i="4" s="1"/>
  <c r="J2190" i="4"/>
  <c r="K2190" i="4" s="1"/>
  <c r="J2225" i="4"/>
  <c r="K2225" i="4" s="1"/>
  <c r="J2247" i="4"/>
  <c r="K2247" i="4" s="1"/>
  <c r="J2798" i="4"/>
  <c r="K2798" i="4" s="1"/>
  <c r="J3082" i="4"/>
  <c r="K3082" i="4" s="1"/>
  <c r="J1332" i="4"/>
  <c r="K1332" i="4" s="1"/>
  <c r="J1539" i="4"/>
  <c r="K1539" i="4" s="1"/>
  <c r="J2140" i="4"/>
  <c r="K2140" i="4" s="1"/>
  <c r="J2900" i="4"/>
  <c r="K2900" i="4" s="1"/>
  <c r="J3021" i="4"/>
  <c r="K3021" i="4" s="1"/>
  <c r="J1301" i="4"/>
  <c r="K1301" i="4" s="1"/>
  <c r="J1475" i="4"/>
  <c r="K1475" i="4" s="1"/>
  <c r="J1610" i="4"/>
  <c r="K1610" i="4" s="1"/>
  <c r="J1762" i="4"/>
  <c r="K1762" i="4" s="1"/>
  <c r="J2732" i="4"/>
  <c r="K2732" i="4" s="1"/>
  <c r="J3094" i="4"/>
  <c r="K3094" i="4" s="1"/>
  <c r="J2296" i="4"/>
  <c r="K2296" i="4" s="1"/>
  <c r="J2538" i="4"/>
  <c r="K2538" i="4" s="1"/>
  <c r="J2780" i="4"/>
  <c r="K2780" i="4" s="1"/>
  <c r="J2816" i="4"/>
  <c r="K2816" i="4" s="1"/>
  <c r="J2904" i="4"/>
  <c r="K2904" i="4" s="1"/>
  <c r="J2934" i="4"/>
  <c r="K2934" i="4" s="1"/>
  <c r="J2981" i="4"/>
  <c r="K2981" i="4" s="1"/>
  <c r="J3048" i="4"/>
  <c r="K3048" i="4" s="1"/>
  <c r="J1006" i="4"/>
  <c r="K1006" i="4" s="1"/>
  <c r="J1046" i="4"/>
  <c r="K1046" i="4" s="1"/>
  <c r="J1086" i="4"/>
  <c r="K1086" i="4" s="1"/>
  <c r="J1152" i="4"/>
  <c r="K1152" i="4" s="1"/>
  <c r="J1218" i="4"/>
  <c r="K1218" i="4" s="1"/>
  <c r="J1297" i="4"/>
  <c r="K1297" i="4" s="1"/>
  <c r="J1390" i="4"/>
  <c r="K1390" i="4" s="1"/>
  <c r="J2794" i="4"/>
  <c r="K2794" i="4" s="1"/>
  <c r="J2850" i="4"/>
  <c r="K2850" i="4" s="1"/>
  <c r="J2892" i="4"/>
  <c r="K2892" i="4" s="1"/>
  <c r="J2944" i="4"/>
  <c r="K2944" i="4" s="1"/>
  <c r="J3000" i="4"/>
  <c r="K3000" i="4" s="1"/>
  <c r="J3077" i="4"/>
  <c r="K3077" i="4" s="1"/>
  <c r="J1039" i="4"/>
  <c r="K1039" i="4" s="1"/>
  <c r="J1104" i="4"/>
  <c r="K1104" i="4" s="1"/>
  <c r="J1176" i="4"/>
  <c r="K1176" i="4" s="1"/>
  <c r="J1208" i="4"/>
  <c r="K1208" i="4" s="1"/>
  <c r="J1284" i="4"/>
  <c r="K1284" i="4" s="1"/>
  <c r="J1492" i="4"/>
  <c r="K1492" i="4" s="1"/>
  <c r="J1547" i="4"/>
  <c r="K1547" i="4" s="1"/>
  <c r="J1579" i="4"/>
  <c r="K1579" i="4" s="1"/>
  <c r="J1634" i="4"/>
  <c r="K1634" i="4" s="1"/>
  <c r="J1689" i="4"/>
  <c r="K1689" i="4" s="1"/>
  <c r="J1733" i="4"/>
  <c r="K1733" i="4" s="1"/>
  <c r="J1797" i="4"/>
  <c r="K1797" i="4" s="1"/>
  <c r="J1836" i="4"/>
  <c r="K1836" i="4" s="1"/>
  <c r="J1369" i="4"/>
  <c r="K1369" i="4" s="1"/>
  <c r="J1425" i="4"/>
  <c r="K1425" i="4" s="1"/>
  <c r="J1509" i="4"/>
  <c r="K1509" i="4" s="1"/>
  <c r="J1603" i="4"/>
  <c r="K1603" i="4" s="1"/>
  <c r="J1920" i="4"/>
  <c r="K1920" i="4" s="1"/>
  <c r="J1815" i="4"/>
  <c r="K1815" i="4" s="1"/>
  <c r="J1892" i="4"/>
  <c r="K1892" i="4" s="1"/>
  <c r="J1638" i="4"/>
  <c r="K1638" i="4" s="1"/>
  <c r="J1691" i="4"/>
  <c r="K1691" i="4" s="1"/>
  <c r="J1726" i="4"/>
  <c r="K1726" i="4" s="1"/>
  <c r="J1916" i="4"/>
  <c r="K1916" i="4" s="1"/>
  <c r="J2141" i="4"/>
  <c r="K2141" i="4" s="1"/>
  <c r="J2157" i="4"/>
  <c r="K2157" i="4" s="1"/>
  <c r="J2185" i="4"/>
  <c r="K2185" i="4" s="1"/>
  <c r="J2222" i="4"/>
  <c r="K2222" i="4" s="1"/>
  <c r="J2240" i="4"/>
  <c r="K2240" i="4" s="1"/>
  <c r="J2743" i="4"/>
  <c r="K2743" i="4" s="1"/>
  <c r="J2877" i="4"/>
  <c r="K2877" i="4" s="1"/>
  <c r="J1041" i="4"/>
  <c r="K1041" i="4" s="1"/>
  <c r="J1334" i="4"/>
  <c r="K1334" i="4" s="1"/>
  <c r="J1528" i="4"/>
  <c r="K1528" i="4" s="1"/>
  <c r="J1714" i="4"/>
  <c r="K1714" i="4" s="1"/>
  <c r="J1829" i="4"/>
  <c r="K1829" i="4" s="1"/>
  <c r="J2800" i="4"/>
  <c r="K2800" i="4" s="1"/>
  <c r="J1058" i="4"/>
  <c r="K1058" i="4" s="1"/>
  <c r="J1279" i="4"/>
  <c r="K1279" i="4" s="1"/>
  <c r="J1415" i="4"/>
  <c r="K1415" i="4" s="1"/>
  <c r="J1516" i="4"/>
  <c r="K1516" i="4" s="1"/>
  <c r="J1649" i="4"/>
  <c r="K1649" i="4" s="1"/>
  <c r="J3023" i="4"/>
  <c r="K3023" i="4" s="1"/>
  <c r="J1487" i="4"/>
  <c r="K1487" i="4" s="1"/>
  <c r="J2370" i="4"/>
  <c r="K2370" i="4" s="1"/>
  <c r="J2831" i="4"/>
  <c r="K2831" i="4" s="1"/>
  <c r="J2789" i="4"/>
  <c r="K2789" i="4" s="1"/>
  <c r="J2887" i="4"/>
  <c r="K2887" i="4" s="1"/>
  <c r="J2917" i="4"/>
  <c r="K2917" i="4" s="1"/>
  <c r="J2963" i="4"/>
  <c r="K2963" i="4" s="1"/>
  <c r="J3033" i="4"/>
  <c r="K3033" i="4" s="1"/>
  <c r="J3099" i="4"/>
  <c r="K3099" i="4" s="1"/>
  <c r="J1038" i="4"/>
  <c r="K1038" i="4" s="1"/>
  <c r="J1083" i="4"/>
  <c r="K1083" i="4" s="1"/>
  <c r="J1137" i="4"/>
  <c r="K1137" i="4" s="1"/>
  <c r="J1205" i="4"/>
  <c r="K1205" i="4" s="1"/>
  <c r="J1350" i="4"/>
  <c r="K1350" i="4" s="1"/>
  <c r="J1431" i="4"/>
  <c r="K1431" i="4" s="1"/>
  <c r="J2819" i="4"/>
  <c r="K2819" i="4" s="1"/>
  <c r="J2851" i="4"/>
  <c r="K2851" i="4" s="1"/>
  <c r="J2897" i="4"/>
  <c r="K2897" i="4" s="1"/>
  <c r="J2969" i="4"/>
  <c r="K2969" i="4" s="1"/>
  <c r="J3054" i="4"/>
  <c r="K3054" i="4" s="1"/>
  <c r="J1009" i="4"/>
  <c r="K1009" i="4" s="1"/>
  <c r="J1051" i="4"/>
  <c r="K1051" i="4" s="1"/>
  <c r="J1157" i="4"/>
  <c r="K1157" i="4" s="1"/>
  <c r="J1191" i="4"/>
  <c r="K1191" i="4" s="1"/>
  <c r="J1249" i="4"/>
  <c r="K1249" i="4" s="1"/>
  <c r="J1285" i="4"/>
  <c r="K1285" i="4" s="1"/>
  <c r="J1457" i="4"/>
  <c r="K1457" i="4" s="1"/>
  <c r="J1533" i="4"/>
  <c r="K1533" i="4" s="1"/>
  <c r="J1564" i="4"/>
  <c r="K1564" i="4" s="1"/>
  <c r="J1615" i="4"/>
  <c r="K1615" i="4" s="1"/>
  <c r="J1666" i="4"/>
  <c r="K1666" i="4" s="1"/>
  <c r="J1712" i="4"/>
  <c r="K1712" i="4" s="1"/>
  <c r="J1766" i="4"/>
  <c r="K1766" i="4" s="1"/>
  <c r="J1844" i="4"/>
  <c r="K1844" i="4" s="1"/>
  <c r="J1391" i="4"/>
  <c r="K1391" i="4" s="1"/>
  <c r="J1466" i="4"/>
  <c r="K1466" i="4" s="1"/>
  <c r="J1538" i="4"/>
  <c r="K1538" i="4" s="1"/>
  <c r="J1866" i="4"/>
  <c r="K1866" i="4" s="1"/>
  <c r="J1927" i="4"/>
  <c r="K1927" i="4" s="1"/>
  <c r="J1967" i="4"/>
  <c r="K1967" i="4" s="1"/>
  <c r="J1759" i="4"/>
  <c r="K1759" i="4" s="1"/>
  <c r="J1837" i="4"/>
  <c r="K1837" i="4" s="1"/>
  <c r="J1947" i="4"/>
  <c r="K1947" i="4" s="1"/>
  <c r="J1668" i="4"/>
  <c r="K1668" i="4" s="1"/>
  <c r="J1720" i="4"/>
  <c r="K1720" i="4" s="1"/>
  <c r="J1800" i="4"/>
  <c r="K1800" i="4" s="1"/>
  <c r="J2142" i="4"/>
  <c r="K2142" i="4" s="1"/>
  <c r="J2158" i="4"/>
  <c r="K2158" i="4" s="1"/>
  <c r="J2188" i="4"/>
  <c r="K2188" i="4" s="1"/>
  <c r="J2223" i="4"/>
  <c r="K2223" i="4" s="1"/>
  <c r="J2245" i="4"/>
  <c r="K2245" i="4" s="1"/>
  <c r="J2746" i="4"/>
  <c r="K2746" i="4" s="1"/>
  <c r="J2879" i="4"/>
  <c r="K2879" i="4" s="1"/>
  <c r="J3079" i="4"/>
  <c r="K3079" i="4" s="1"/>
  <c r="J1541" i="4"/>
  <c r="K1541" i="4" s="1"/>
  <c r="J1754" i="4"/>
  <c r="K1754" i="4" s="1"/>
  <c r="J1830" i="4"/>
  <c r="K1830" i="4" s="1"/>
  <c r="J2801" i="4"/>
  <c r="K2801" i="4" s="1"/>
  <c r="J3093" i="4"/>
  <c r="K3093" i="4" s="1"/>
  <c r="J1183" i="4"/>
  <c r="K1183" i="4" s="1"/>
  <c r="J1317" i="4"/>
  <c r="K1317" i="4" s="1"/>
  <c r="J1439" i="4"/>
  <c r="K1439" i="4" s="1"/>
  <c r="J1553" i="4"/>
  <c r="K1553" i="4" s="1"/>
  <c r="J1639" i="4"/>
  <c r="K1639" i="4" s="1"/>
  <c r="J2198" i="4"/>
  <c r="K2198" i="4" s="1"/>
  <c r="J1210" i="4"/>
  <c r="K1210" i="4" s="1"/>
  <c r="J1729" i="4"/>
  <c r="K1729" i="4" s="1"/>
  <c r="J2458" i="4"/>
  <c r="K2458" i="4" s="1"/>
  <c r="J1133" i="4"/>
  <c r="K1133" i="4" s="1"/>
  <c r="J2197" i="4"/>
  <c r="K2197" i="4" s="1"/>
  <c r="J2242" i="4"/>
  <c r="K2242" i="4" s="1"/>
  <c r="J2753" i="4"/>
  <c r="K2753" i="4" s="1"/>
  <c r="J3026" i="4"/>
  <c r="K3026" i="4" s="1"/>
  <c r="J3092" i="4"/>
  <c r="K3092" i="4" s="1"/>
  <c r="J1209" i="4"/>
  <c r="K1209" i="4" s="1"/>
  <c r="J1333" i="4"/>
  <c r="K1333" i="4" s="1"/>
  <c r="J1469" i="4"/>
  <c r="K1469" i="4" s="1"/>
  <c r="J2263" i="4"/>
  <c r="K2263" i="4" s="1"/>
  <c r="J2319" i="4"/>
  <c r="K2319" i="4" s="1"/>
  <c r="J2385" i="4"/>
  <c r="K2385" i="4" s="1"/>
  <c r="J2454" i="4"/>
  <c r="K2454" i="4" s="1"/>
  <c r="J2507" i="4"/>
  <c r="K2507" i="4" s="1"/>
  <c r="J2561" i="4"/>
  <c r="K2561" i="4" s="1"/>
  <c r="J2902" i="4"/>
  <c r="K2902" i="4" s="1"/>
  <c r="J1131" i="4"/>
  <c r="K1131" i="4" s="1"/>
  <c r="J1454" i="4"/>
  <c r="K1454" i="4" s="1"/>
  <c r="J1864" i="4"/>
  <c r="K1864" i="4" s="1"/>
  <c r="J2265" i="4"/>
  <c r="K2265" i="4" s="1"/>
  <c r="J2336" i="4"/>
  <c r="K2336" i="4" s="1"/>
  <c r="J2410" i="4"/>
  <c r="K2410" i="4" s="1"/>
  <c r="J2480" i="4"/>
  <c r="K2480" i="4" s="1"/>
  <c r="J2541" i="4"/>
  <c r="K2541" i="4" s="1"/>
  <c r="J1043" i="4"/>
  <c r="K1043" i="4" s="1"/>
  <c r="J1159" i="4"/>
  <c r="K1159" i="4" s="1"/>
  <c r="J1244" i="4"/>
  <c r="K1244" i="4" s="1"/>
  <c r="J1894" i="4"/>
  <c r="K1894" i="4" s="1"/>
  <c r="J2264" i="4"/>
  <c r="K2264" i="4" s="1"/>
  <c r="J2331" i="4"/>
  <c r="K2331" i="4" s="1"/>
  <c r="J2371" i="4"/>
  <c r="K2371" i="4" s="1"/>
  <c r="J2435" i="4"/>
  <c r="K2435" i="4" s="1"/>
  <c r="J2498" i="4"/>
  <c r="K2498" i="4" s="1"/>
  <c r="J2767" i="4"/>
  <c r="K2767" i="4" s="1"/>
  <c r="J2975" i="4"/>
  <c r="K2975" i="4" s="1"/>
  <c r="J1059" i="4"/>
  <c r="K1059" i="4" s="1"/>
  <c r="J1292" i="4"/>
  <c r="K1292" i="4" s="1"/>
  <c r="J1410" i="4"/>
  <c r="K1410" i="4" s="1"/>
  <c r="J1521" i="4"/>
  <c r="K1521" i="4" s="1"/>
  <c r="J2295" i="4"/>
  <c r="K2295" i="4" s="1"/>
  <c r="J2357" i="4"/>
  <c r="K2357" i="4" s="1"/>
  <c r="J2418" i="4"/>
  <c r="K2418" i="4" s="1"/>
  <c r="J2481" i="4"/>
  <c r="K2481" i="4" s="1"/>
  <c r="J2564" i="4"/>
  <c r="K2564" i="4" s="1"/>
  <c r="J3028" i="4"/>
  <c r="K3028" i="4" s="1"/>
  <c r="J1146" i="4"/>
  <c r="K1146" i="4" s="1"/>
  <c r="J1506" i="4"/>
  <c r="K1506" i="4" s="1"/>
  <c r="J1631" i="4"/>
  <c r="K1631" i="4" s="1"/>
  <c r="J1910" i="4"/>
  <c r="K1910" i="4" s="1"/>
  <c r="J1661" i="4"/>
  <c r="K1661" i="4" s="1"/>
  <c r="J1556" i="4"/>
  <c r="K1556" i="4" s="1"/>
  <c r="J1755" i="4"/>
  <c r="K1755" i="4" s="1"/>
  <c r="J1966" i="4"/>
  <c r="K1966" i="4" s="1"/>
  <c r="J1986" i="4"/>
  <c r="K1986" i="4" s="1"/>
  <c r="J2287" i="4"/>
  <c r="K2287" i="4" s="1"/>
  <c r="J2386" i="4"/>
  <c r="K2386" i="4" s="1"/>
  <c r="J2453" i="4"/>
  <c r="K2453" i="4" s="1"/>
  <c r="J2516" i="4"/>
  <c r="K2516" i="4" s="1"/>
  <c r="J2773" i="4"/>
  <c r="K2773" i="4" s="1"/>
  <c r="J1044" i="4"/>
  <c r="K1044" i="4" s="1"/>
  <c r="J1240" i="4"/>
  <c r="K1240" i="4" s="1"/>
  <c r="J1337" i="4"/>
  <c r="K1337" i="4" s="1"/>
  <c r="J1961" i="4"/>
  <c r="K1961" i="4" s="1"/>
  <c r="J2289" i="4"/>
  <c r="K2289" i="4" s="1"/>
  <c r="J2348" i="4"/>
  <c r="K2348" i="4" s="1"/>
  <c r="J2388" i="4"/>
  <c r="K2388" i="4" s="1"/>
  <c r="J2452" i="4"/>
  <c r="K2452" i="4" s="1"/>
  <c r="J2524" i="4"/>
  <c r="K2524" i="4" s="1"/>
  <c r="J2807" i="4"/>
  <c r="K2807" i="4" s="1"/>
  <c r="J2994" i="4"/>
  <c r="K2994" i="4" s="1"/>
  <c r="J1075" i="4"/>
  <c r="K1075" i="4" s="1"/>
  <c r="J1293" i="4"/>
  <c r="K1293" i="4" s="1"/>
  <c r="J1522" i="4"/>
  <c r="K1522" i="4" s="1"/>
  <c r="J2328" i="4"/>
  <c r="K2328" i="4" s="1"/>
  <c r="J2395" i="4"/>
  <c r="K2395" i="4" s="1"/>
  <c r="J2451" i="4"/>
  <c r="K2451" i="4" s="1"/>
  <c r="J2523" i="4"/>
  <c r="K2523" i="4" s="1"/>
  <c r="J2925" i="4"/>
  <c r="K2925" i="4" s="1"/>
  <c r="J3083" i="4"/>
  <c r="K3083" i="4" s="1"/>
  <c r="J1147" i="4"/>
  <c r="K1147" i="4" s="1"/>
  <c r="J1503" i="4"/>
  <c r="K1503" i="4" s="1"/>
  <c r="J1871" i="4"/>
  <c r="K1871" i="4" s="1"/>
  <c r="J1600" i="4"/>
  <c r="K1600" i="4" s="1"/>
  <c r="J1715" i="4"/>
  <c r="K1715" i="4" s="1"/>
  <c r="J1980" i="4"/>
  <c r="K1980" i="4" s="1"/>
  <c r="J1995" i="4"/>
  <c r="K1995" i="4" s="1"/>
  <c r="J1740" i="4"/>
  <c r="K1740" i="4" s="1"/>
  <c r="J1879" i="4"/>
  <c r="K1879" i="4" s="1"/>
  <c r="J2174" i="4"/>
  <c r="K2174" i="4" s="1"/>
  <c r="J2213" i="4"/>
  <c r="K2213" i="4" s="1"/>
  <c r="J2733" i="4"/>
  <c r="K2733" i="4" s="1"/>
  <c r="J2856" i="4"/>
  <c r="K2856" i="4" s="1"/>
  <c r="J3024" i="4"/>
  <c r="K3024" i="4" s="1"/>
  <c r="J1107" i="4"/>
  <c r="K1107" i="4" s="1"/>
  <c r="J1268" i="4"/>
  <c r="K1268" i="4" s="1"/>
  <c r="J1659" i="4"/>
  <c r="K1659" i="4" s="1"/>
  <c r="J2277" i="4"/>
  <c r="K2277" i="4" s="1"/>
  <c r="J2338" i="4"/>
  <c r="K2338" i="4" s="1"/>
  <c r="J2411" i="4"/>
  <c r="K2411" i="4" s="1"/>
  <c r="J2475" i="4"/>
  <c r="K2475" i="4" s="1"/>
  <c r="J2526" i="4"/>
  <c r="K2526" i="4" s="1"/>
  <c r="J2833" i="4"/>
  <c r="K2833" i="4" s="1"/>
  <c r="J2977" i="4"/>
  <c r="K2977" i="4" s="1"/>
  <c r="J1230" i="4"/>
  <c r="K1230" i="4" s="1"/>
  <c r="J1531" i="4"/>
  <c r="K1531" i="4" s="1"/>
  <c r="J1983" i="4"/>
  <c r="K1983" i="4" s="1"/>
  <c r="J2294" i="4"/>
  <c r="K2294" i="4" s="1"/>
  <c r="J2390" i="4"/>
  <c r="K2390" i="4" s="1"/>
  <c r="J2457" i="4"/>
  <c r="K2457" i="4" s="1"/>
  <c r="J2518" i="4"/>
  <c r="K2518" i="4" s="1"/>
  <c r="J2775" i="4"/>
  <c r="K2775" i="4" s="1"/>
  <c r="J1143" i="4"/>
  <c r="K1143" i="4" s="1"/>
  <c r="J1383" i="4"/>
  <c r="K1383" i="4" s="1"/>
  <c r="J2256" i="4"/>
  <c r="K2256" i="4" s="1"/>
  <c r="J2324" i="4"/>
  <c r="K2324" i="4" s="1"/>
  <c r="J2365" i="4"/>
  <c r="K2365" i="4" s="1"/>
  <c r="J2425" i="4"/>
  <c r="K2425" i="4" s="1"/>
  <c r="J2493" i="4"/>
  <c r="K2493" i="4" s="1"/>
  <c r="J2557" i="4"/>
  <c r="K2557" i="4" s="1"/>
  <c r="J2829" i="4"/>
  <c r="K2829" i="4" s="1"/>
  <c r="J1076" i="4"/>
  <c r="K1076" i="4" s="1"/>
  <c r="J1335" i="4"/>
  <c r="K1335" i="4" s="1"/>
  <c r="J1421" i="4"/>
  <c r="K1421" i="4" s="1"/>
  <c r="J1901" i="4"/>
  <c r="K1901" i="4" s="1"/>
  <c r="J2290" i="4"/>
  <c r="K2290" i="4" s="1"/>
  <c r="J2345" i="4"/>
  <c r="K2345" i="4" s="1"/>
  <c r="J2412" i="4"/>
  <c r="K2412" i="4" s="1"/>
  <c r="J2471" i="4"/>
  <c r="K2471" i="4" s="1"/>
  <c r="J2554" i="4"/>
  <c r="K2554" i="4" s="1"/>
  <c r="J2859" i="4"/>
  <c r="K2859" i="4" s="1"/>
  <c r="J3084" i="4"/>
  <c r="K3084" i="4" s="1"/>
  <c r="J1245" i="4"/>
  <c r="K1245" i="4" s="1"/>
  <c r="J1504" i="4"/>
  <c r="K1504" i="4" s="1"/>
  <c r="J1763" i="4"/>
  <c r="K1763" i="4" s="1"/>
  <c r="J1872" i="4"/>
  <c r="K1872" i="4" s="1"/>
  <c r="J1687" i="4"/>
  <c r="K1687" i="4" s="1"/>
  <c r="J1896" i="4"/>
  <c r="K1896" i="4" s="1"/>
  <c r="J1588" i="4"/>
  <c r="K1588" i="4" s="1"/>
  <c r="J1855" i="4"/>
  <c r="K1855" i="4" s="1"/>
  <c r="J1674" i="4"/>
  <c r="K1674" i="4" s="1"/>
  <c r="J1944" i="4"/>
  <c r="K1944" i="4" s="1"/>
  <c r="J2194" i="4"/>
  <c r="K2194" i="4" s="1"/>
  <c r="J2241" i="4"/>
  <c r="K2241" i="4" s="1"/>
  <c r="J2744" i="4"/>
  <c r="K2744" i="4" s="1"/>
  <c r="J2880" i="4"/>
  <c r="K2880" i="4" s="1"/>
  <c r="J3036" i="4"/>
  <c r="K3036" i="4" s="1"/>
  <c r="J1012" i="4"/>
  <c r="K1012" i="4" s="1"/>
  <c r="J1158" i="4"/>
  <c r="K1158" i="4" s="1"/>
  <c r="J1287" i="4"/>
  <c r="K1287" i="4" s="1"/>
  <c r="J1706" i="4"/>
  <c r="K1706" i="4" s="1"/>
  <c r="J2304" i="4"/>
  <c r="K2304" i="4" s="1"/>
  <c r="J2350" i="4"/>
  <c r="K2350" i="4" s="1"/>
  <c r="J2434" i="4"/>
  <c r="K2434" i="4" s="1"/>
  <c r="J2495" i="4"/>
  <c r="K2495" i="4" s="1"/>
  <c r="J2543" i="4"/>
  <c r="K2543" i="4" s="1"/>
  <c r="J2884" i="4"/>
  <c r="K2884" i="4" s="1"/>
  <c r="J3098" i="4"/>
  <c r="K3098" i="4" s="1"/>
  <c r="J1257" i="4"/>
  <c r="K1257" i="4" s="1"/>
  <c r="J1847" i="4"/>
  <c r="K1847" i="4" s="1"/>
  <c r="J2261" i="4"/>
  <c r="K2261" i="4" s="1"/>
  <c r="J2329" i="4"/>
  <c r="K2329" i="4" s="1"/>
  <c r="J2406" i="4"/>
  <c r="K2406" i="4" s="1"/>
  <c r="J2476" i="4"/>
  <c r="K2476" i="4" s="1"/>
  <c r="J2537" i="4"/>
  <c r="K2537" i="4" s="1"/>
  <c r="J1095" i="4"/>
  <c r="K1095" i="4" s="1"/>
  <c r="J1242" i="4"/>
  <c r="K1242" i="4" s="1"/>
  <c r="J1376" i="4"/>
  <c r="K1376" i="4" s="1"/>
  <c r="J1942" i="4"/>
  <c r="K1942" i="4" s="1"/>
  <c r="J2310" i="4"/>
  <c r="K2310" i="4" s="1"/>
  <c r="J2362" i="4"/>
  <c r="K2362" i="4" s="1"/>
  <c r="J2414" i="4"/>
  <c r="K2414" i="4" s="1"/>
  <c r="J2478" i="4"/>
  <c r="K2478" i="4" s="1"/>
  <c r="J2545" i="4"/>
  <c r="K2545" i="4" s="1"/>
  <c r="J2809" i="4"/>
  <c r="K2809" i="4" s="1"/>
  <c r="J3044" i="4"/>
  <c r="K3044" i="4" s="1"/>
  <c r="J1310" i="4"/>
  <c r="K1310" i="4" s="1"/>
  <c r="J1386" i="4"/>
  <c r="K1386" i="4" s="1"/>
  <c r="J1479" i="4"/>
  <c r="K1479" i="4" s="1"/>
  <c r="J1870" i="4"/>
  <c r="K1870" i="4" s="1"/>
  <c r="J1978" i="4"/>
  <c r="K1978" i="4" s="1"/>
  <c r="J2325" i="4"/>
  <c r="K2325" i="4" s="1"/>
  <c r="J2387" i="4"/>
  <c r="K2387" i="4" s="1"/>
  <c r="J2443" i="4"/>
  <c r="K2443" i="4" s="1"/>
  <c r="J2513" i="4"/>
  <c r="K2513" i="4" s="1"/>
  <c r="J2768" i="4"/>
  <c r="K2768" i="4" s="1"/>
  <c r="J1111" i="4"/>
  <c r="K1111" i="4" s="1"/>
  <c r="J1281" i="4"/>
  <c r="K1281" i="4" s="1"/>
  <c r="J1708" i="4"/>
  <c r="K1708" i="4" s="1"/>
  <c r="J1789" i="4"/>
  <c r="K1789" i="4" s="1"/>
  <c r="J1795" i="4"/>
  <c r="K1795" i="4" s="1"/>
  <c r="J1710" i="4"/>
  <c r="K1710" i="4" s="1"/>
  <c r="J1934" i="4"/>
  <c r="K1934" i="4" s="1"/>
  <c r="J1675" i="4"/>
  <c r="K1675" i="4" s="1"/>
  <c r="J3110" i="4"/>
  <c r="K3110" i="4" s="1"/>
  <c r="J3118" i="4"/>
  <c r="K3118" i="4" s="1"/>
  <c r="J3126" i="4"/>
  <c r="K3126" i="4" s="1"/>
  <c r="J3134" i="4"/>
  <c r="K3134" i="4" s="1"/>
  <c r="J3142" i="4"/>
  <c r="K3142" i="4" s="1"/>
  <c r="J3150" i="4"/>
  <c r="K3150" i="4" s="1"/>
  <c r="J3158" i="4"/>
  <c r="K3158" i="4" s="1"/>
  <c r="J3166" i="4"/>
  <c r="K3166" i="4" s="1"/>
  <c r="J3174" i="4"/>
  <c r="K3174" i="4" s="1"/>
  <c r="J3182" i="4"/>
  <c r="K3182" i="4" s="1"/>
  <c r="J3191" i="4"/>
  <c r="K3191" i="4" s="1"/>
  <c r="J3207" i="4"/>
  <c r="K3207" i="4" s="1"/>
  <c r="J3225" i="4"/>
  <c r="K3225" i="4" s="1"/>
  <c r="J3241" i="4"/>
  <c r="K3241" i="4" s="1"/>
  <c r="J3257" i="4"/>
  <c r="K3257" i="4" s="1"/>
  <c r="J3273" i="4"/>
  <c r="K3273" i="4" s="1"/>
  <c r="J3289" i="4"/>
  <c r="K3289" i="4" s="1"/>
  <c r="J3305" i="4"/>
  <c r="K3305" i="4" s="1"/>
  <c r="J3320" i="4"/>
  <c r="K3320" i="4" s="1"/>
  <c r="J3336" i="4"/>
  <c r="K3336" i="4" s="1"/>
  <c r="J3352" i="4"/>
  <c r="K3352" i="4" s="1"/>
  <c r="J3368" i="4"/>
  <c r="K3368" i="4" s="1"/>
  <c r="J3384" i="4"/>
  <c r="K3384" i="4" s="1"/>
  <c r="J3400" i="4"/>
  <c r="K3400" i="4" s="1"/>
  <c r="J3416" i="4"/>
  <c r="K3416" i="4" s="1"/>
  <c r="J3432" i="4"/>
  <c r="K3432" i="4" s="1"/>
  <c r="J3448" i="4"/>
  <c r="K3448" i="4" s="1"/>
  <c r="J3464" i="4"/>
  <c r="K3464" i="4" s="1"/>
  <c r="J3483" i="4"/>
  <c r="K3483" i="4" s="1"/>
  <c r="J3499" i="4"/>
  <c r="K3499" i="4" s="1"/>
  <c r="J3515" i="4"/>
  <c r="K3515" i="4" s="1"/>
  <c r="J3531" i="4"/>
  <c r="K3531" i="4" s="1"/>
  <c r="J3547" i="4"/>
  <c r="K3547" i="4" s="1"/>
  <c r="J3563" i="4"/>
  <c r="K3563" i="4" s="1"/>
  <c r="J3579" i="4"/>
  <c r="K3579" i="4" s="1"/>
  <c r="J3595" i="4"/>
  <c r="K3595" i="4" s="1"/>
  <c r="J3611" i="4"/>
  <c r="K3611" i="4" s="1"/>
  <c r="J3627" i="4"/>
  <c r="K3627" i="4" s="1"/>
  <c r="J3643" i="4"/>
  <c r="K3643" i="4" s="1"/>
  <c r="J3659" i="4"/>
  <c r="K3659" i="4" s="1"/>
  <c r="J3675" i="4"/>
  <c r="K3675" i="4" s="1"/>
  <c r="J3691" i="4"/>
  <c r="K3691" i="4" s="1"/>
  <c r="J3705" i="4"/>
  <c r="K3705" i="4" s="1"/>
  <c r="J3721" i="4"/>
  <c r="K3721" i="4" s="1"/>
  <c r="J3737" i="4"/>
  <c r="K3737" i="4" s="1"/>
  <c r="J3753" i="4"/>
  <c r="K3753" i="4" s="1"/>
  <c r="J3769" i="4"/>
  <c r="K3769" i="4" s="1"/>
  <c r="J3785" i="4"/>
  <c r="K3785" i="4" s="1"/>
  <c r="J3801" i="4"/>
  <c r="K3801" i="4" s="1"/>
  <c r="J3817" i="4"/>
  <c r="K3817" i="4" s="1"/>
  <c r="J3833" i="4"/>
  <c r="K3833" i="4" s="1"/>
  <c r="J3849" i="4"/>
  <c r="K3849" i="4" s="1"/>
  <c r="J3865" i="4"/>
  <c r="K3865" i="4" s="1"/>
  <c r="J3881" i="4"/>
  <c r="K3881" i="4" s="1"/>
  <c r="J3897" i="4"/>
  <c r="K3897" i="4" s="1"/>
  <c r="J3913" i="4"/>
  <c r="K3913" i="4" s="1"/>
  <c r="J3929" i="4"/>
  <c r="K3929" i="4" s="1"/>
  <c r="J3945" i="4"/>
  <c r="K3945" i="4" s="1"/>
  <c r="J3961" i="4"/>
  <c r="K3961" i="4" s="1"/>
  <c r="J3977" i="4"/>
  <c r="K3977" i="4" s="1"/>
  <c r="J3993" i="4"/>
  <c r="K3993" i="4" s="1"/>
  <c r="J4009" i="4"/>
  <c r="K4009" i="4" s="1"/>
  <c r="J3196" i="4"/>
  <c r="K3196" i="4" s="1"/>
  <c r="J3212" i="4"/>
  <c r="K3212" i="4" s="1"/>
  <c r="J3230" i="4"/>
  <c r="K3230" i="4" s="1"/>
  <c r="J3246" i="4"/>
  <c r="K3246" i="4" s="1"/>
  <c r="J3262" i="4"/>
  <c r="K3262" i="4" s="1"/>
  <c r="J3278" i="4"/>
  <c r="K3278" i="4" s="1"/>
  <c r="J3294" i="4"/>
  <c r="K3294" i="4" s="1"/>
  <c r="J3313" i="4"/>
  <c r="K3313" i="4" s="1"/>
  <c r="J3329" i="4"/>
  <c r="K3329" i="4" s="1"/>
  <c r="J3345" i="4"/>
  <c r="K3345" i="4" s="1"/>
  <c r="J3361" i="4"/>
  <c r="K3361" i="4" s="1"/>
  <c r="J3377" i="4"/>
  <c r="K3377" i="4" s="1"/>
  <c r="J3393" i="4"/>
  <c r="K3393" i="4" s="1"/>
  <c r="J3409" i="4"/>
  <c r="K3409" i="4" s="1"/>
  <c r="J3425" i="4"/>
  <c r="K3425" i="4" s="1"/>
  <c r="J3441" i="4"/>
  <c r="K3441" i="4" s="1"/>
  <c r="J3457" i="4"/>
  <c r="K3457" i="4" s="1"/>
  <c r="J3473" i="4"/>
  <c r="K3473" i="4" s="1"/>
  <c r="J3488" i="4"/>
  <c r="K3488" i="4" s="1"/>
  <c r="J3504" i="4"/>
  <c r="K3504" i="4" s="1"/>
  <c r="J3520" i="4"/>
  <c r="K3520" i="4" s="1"/>
  <c r="J3536" i="4"/>
  <c r="K3536" i="4" s="1"/>
  <c r="J3552" i="4"/>
  <c r="K3552" i="4" s="1"/>
  <c r="J3568" i="4"/>
  <c r="K3568" i="4" s="1"/>
  <c r="J3584" i="4"/>
  <c r="K3584" i="4" s="1"/>
  <c r="J3600" i="4"/>
  <c r="K3600" i="4" s="1"/>
  <c r="J3616" i="4"/>
  <c r="K3616" i="4" s="1"/>
  <c r="J3632" i="4"/>
  <c r="K3632" i="4" s="1"/>
  <c r="J3648" i="4"/>
  <c r="K3648" i="4" s="1"/>
  <c r="J3664" i="4"/>
  <c r="K3664" i="4" s="1"/>
  <c r="J3680" i="4"/>
  <c r="K3680" i="4" s="1"/>
  <c r="J3696" i="4"/>
  <c r="K3696" i="4" s="1"/>
  <c r="J3714" i="4"/>
  <c r="K3714" i="4" s="1"/>
  <c r="J3730" i="4"/>
  <c r="K3730" i="4" s="1"/>
  <c r="J3746" i="4"/>
  <c r="K3746" i="4" s="1"/>
  <c r="J3762" i="4"/>
  <c r="K3762" i="4" s="1"/>
  <c r="J3778" i="4"/>
  <c r="K3778" i="4" s="1"/>
  <c r="J3794" i="4"/>
  <c r="K3794" i="4" s="1"/>
  <c r="J3810" i="4"/>
  <c r="K3810" i="4" s="1"/>
  <c r="J3826" i="4"/>
  <c r="K3826" i="4" s="1"/>
  <c r="J3842" i="4"/>
  <c r="K3842" i="4" s="1"/>
  <c r="J3858" i="4"/>
  <c r="K3858" i="4" s="1"/>
  <c r="J3874" i="4"/>
  <c r="K3874" i="4" s="1"/>
  <c r="J3890" i="4"/>
  <c r="K3890" i="4" s="1"/>
  <c r="J3906" i="4"/>
  <c r="K3906" i="4" s="1"/>
  <c r="J3922" i="4"/>
  <c r="K3922" i="4" s="1"/>
  <c r="J3938" i="4"/>
  <c r="K3938" i="4" s="1"/>
  <c r="J3954" i="4"/>
  <c r="K3954" i="4" s="1"/>
  <c r="J3970" i="4"/>
  <c r="K3970" i="4" s="1"/>
  <c r="J3986" i="4"/>
  <c r="K3986" i="4" s="1"/>
  <c r="J4002" i="4"/>
  <c r="K4002" i="4" s="1"/>
  <c r="J3107" i="4"/>
  <c r="K3107" i="4" s="1"/>
  <c r="J3115" i="4"/>
  <c r="K3115" i="4" s="1"/>
  <c r="J3123" i="4"/>
  <c r="K3123" i="4" s="1"/>
  <c r="J3131" i="4"/>
  <c r="K3131" i="4" s="1"/>
  <c r="J3139" i="4"/>
  <c r="K3139" i="4" s="1"/>
  <c r="J3147" i="4"/>
  <c r="K3147" i="4" s="1"/>
  <c r="J3155" i="4"/>
  <c r="K3155" i="4" s="1"/>
  <c r="J3163" i="4"/>
  <c r="K3163" i="4" s="1"/>
  <c r="J3171" i="4"/>
  <c r="K3171" i="4" s="1"/>
  <c r="J3179" i="4"/>
  <c r="K3179" i="4" s="1"/>
  <c r="J3187" i="4"/>
  <c r="K3187" i="4" s="1"/>
  <c r="J3201" i="4"/>
  <c r="K3201" i="4" s="1"/>
  <c r="J3217" i="4"/>
  <c r="K3217" i="4" s="1"/>
  <c r="J3231" i="4"/>
  <c r="K3231" i="4" s="1"/>
  <c r="J3247" i="4"/>
  <c r="K3247" i="4" s="1"/>
  <c r="J3263" i="4"/>
  <c r="K3263" i="4" s="1"/>
  <c r="J3279" i="4"/>
  <c r="K3279" i="4" s="1"/>
  <c r="J3295" i="4"/>
  <c r="K3295" i="4" s="1"/>
  <c r="J3310" i="4"/>
  <c r="K3310" i="4" s="1"/>
  <c r="J3326" i="4"/>
  <c r="K3326" i="4" s="1"/>
  <c r="J3342" i="4"/>
  <c r="K3342" i="4" s="1"/>
  <c r="J3358" i="4"/>
  <c r="K3358" i="4" s="1"/>
  <c r="J3374" i="4"/>
  <c r="K3374" i="4" s="1"/>
  <c r="J3390" i="4"/>
  <c r="K3390" i="4" s="1"/>
  <c r="J3406" i="4"/>
  <c r="K3406" i="4" s="1"/>
  <c r="J3422" i="4"/>
  <c r="K3422" i="4" s="1"/>
  <c r="J3438" i="4"/>
  <c r="K3438" i="4" s="1"/>
  <c r="J3454" i="4"/>
  <c r="K3454" i="4" s="1"/>
  <c r="J3470" i="4"/>
  <c r="K3470" i="4" s="1"/>
  <c r="J3485" i="4"/>
  <c r="K3485" i="4" s="1"/>
  <c r="J3501" i="4"/>
  <c r="K3501" i="4" s="1"/>
  <c r="J3517" i="4"/>
  <c r="K3517" i="4" s="1"/>
  <c r="J3533" i="4"/>
  <c r="K3533" i="4" s="1"/>
  <c r="J3549" i="4"/>
  <c r="K3549" i="4" s="1"/>
  <c r="J3565" i="4"/>
  <c r="K3565" i="4" s="1"/>
  <c r="J3581" i="4"/>
  <c r="K3581" i="4" s="1"/>
  <c r="J3597" i="4"/>
  <c r="K3597" i="4" s="1"/>
  <c r="J3613" i="4"/>
  <c r="K3613" i="4" s="1"/>
  <c r="J3629" i="4"/>
  <c r="K3629" i="4" s="1"/>
  <c r="J3645" i="4"/>
  <c r="K3645" i="4" s="1"/>
  <c r="J3661" i="4"/>
  <c r="K3661" i="4" s="1"/>
  <c r="J3677" i="4"/>
  <c r="K3677" i="4" s="1"/>
  <c r="J3693" i="4"/>
  <c r="K3693" i="4" s="1"/>
  <c r="J3707" i="4"/>
  <c r="K3707" i="4" s="1"/>
  <c r="J3723" i="4"/>
  <c r="K3723" i="4" s="1"/>
  <c r="J3739" i="4"/>
  <c r="K3739" i="4" s="1"/>
  <c r="J3755" i="4"/>
  <c r="K3755" i="4" s="1"/>
  <c r="J3771" i="4"/>
  <c r="K3771" i="4" s="1"/>
  <c r="J3787" i="4"/>
  <c r="K3787" i="4" s="1"/>
  <c r="J3803" i="4"/>
  <c r="K3803" i="4" s="1"/>
  <c r="J3819" i="4"/>
  <c r="K3819" i="4" s="1"/>
  <c r="J3835" i="4"/>
  <c r="K3835" i="4" s="1"/>
  <c r="J3851" i="4"/>
  <c r="K3851" i="4" s="1"/>
  <c r="J3867" i="4"/>
  <c r="K3867" i="4" s="1"/>
  <c r="J3883" i="4"/>
  <c r="K3883" i="4" s="1"/>
  <c r="J3899" i="4"/>
  <c r="K3899" i="4" s="1"/>
  <c r="J3915" i="4"/>
  <c r="K3915" i="4" s="1"/>
  <c r="J3931" i="4"/>
  <c r="K3931" i="4" s="1"/>
  <c r="J3947" i="4"/>
  <c r="K3947" i="4" s="1"/>
  <c r="J3963" i="4"/>
  <c r="K3963" i="4" s="1"/>
  <c r="J3979" i="4"/>
  <c r="K3979" i="4" s="1"/>
  <c r="J3995" i="4"/>
  <c r="K3995" i="4" s="1"/>
  <c r="J4011" i="4"/>
  <c r="K4011" i="4" s="1"/>
  <c r="J3198" i="4"/>
  <c r="K3198" i="4" s="1"/>
  <c r="J3214" i="4"/>
  <c r="K3214" i="4" s="1"/>
  <c r="J3228" i="4"/>
  <c r="K3228" i="4" s="1"/>
  <c r="J3244" i="4"/>
  <c r="K3244" i="4" s="1"/>
  <c r="J3260" i="4"/>
  <c r="K3260" i="4" s="1"/>
  <c r="J3276" i="4"/>
  <c r="K3276" i="4" s="1"/>
  <c r="J3292" i="4"/>
  <c r="K3292" i="4" s="1"/>
  <c r="J3308" i="4"/>
  <c r="K3308" i="4" s="1"/>
  <c r="J3323" i="4"/>
  <c r="K3323" i="4" s="1"/>
  <c r="J3339" i="4"/>
  <c r="K3339" i="4" s="1"/>
  <c r="J3355" i="4"/>
  <c r="K3355" i="4" s="1"/>
  <c r="J3371" i="4"/>
  <c r="K3371" i="4" s="1"/>
  <c r="J3387" i="4"/>
  <c r="K3387" i="4" s="1"/>
  <c r="J3403" i="4"/>
  <c r="K3403" i="4" s="1"/>
  <c r="J3419" i="4"/>
  <c r="K3419" i="4" s="1"/>
  <c r="J3435" i="4"/>
  <c r="K3435" i="4" s="1"/>
  <c r="J3451" i="4"/>
  <c r="K3451" i="4" s="1"/>
  <c r="J3467" i="4"/>
  <c r="K3467" i="4" s="1"/>
  <c r="J3482" i="4"/>
  <c r="K3482" i="4" s="1"/>
  <c r="J3498" i="4"/>
  <c r="K3498" i="4" s="1"/>
  <c r="J3514" i="4"/>
  <c r="K3514" i="4" s="1"/>
  <c r="J3530" i="4"/>
  <c r="K3530" i="4" s="1"/>
  <c r="J3546" i="4"/>
  <c r="K3546" i="4" s="1"/>
  <c r="J3562" i="4"/>
  <c r="K3562" i="4" s="1"/>
  <c r="J3578" i="4"/>
  <c r="K3578" i="4" s="1"/>
  <c r="J3594" i="4"/>
  <c r="K3594" i="4" s="1"/>
  <c r="J3610" i="4"/>
  <c r="K3610" i="4" s="1"/>
  <c r="J3626" i="4"/>
  <c r="K3626" i="4" s="1"/>
  <c r="J3642" i="4"/>
  <c r="K3642" i="4" s="1"/>
  <c r="J3658" i="4"/>
  <c r="K3658" i="4" s="1"/>
  <c r="J3674" i="4"/>
  <c r="K3674" i="4" s="1"/>
  <c r="J3690" i="4"/>
  <c r="K3690" i="4" s="1"/>
  <c r="J3708" i="4"/>
  <c r="K3708" i="4" s="1"/>
  <c r="J3724" i="4"/>
  <c r="K3724" i="4" s="1"/>
  <c r="J3740" i="4"/>
  <c r="K3740" i="4" s="1"/>
  <c r="J3756" i="4"/>
  <c r="K3756" i="4" s="1"/>
  <c r="J3772" i="4"/>
  <c r="K3772" i="4" s="1"/>
  <c r="J3788" i="4"/>
  <c r="K3788" i="4" s="1"/>
  <c r="J3804" i="4"/>
  <c r="K3804" i="4" s="1"/>
  <c r="J3820" i="4"/>
  <c r="K3820" i="4" s="1"/>
  <c r="J3836" i="4"/>
  <c r="K3836" i="4" s="1"/>
  <c r="J3852" i="4"/>
  <c r="K3852" i="4" s="1"/>
  <c r="J3868" i="4"/>
  <c r="K3868" i="4" s="1"/>
  <c r="J3884" i="4"/>
  <c r="K3884" i="4" s="1"/>
  <c r="J3900" i="4"/>
  <c r="K3900" i="4" s="1"/>
  <c r="J3916" i="4"/>
  <c r="K3916" i="4" s="1"/>
  <c r="J3932" i="4"/>
  <c r="K3932" i="4" s="1"/>
  <c r="J3948" i="4"/>
  <c r="K3948" i="4" s="1"/>
  <c r="J3964" i="4"/>
  <c r="K3964" i="4" s="1"/>
  <c r="J3980" i="4"/>
  <c r="K3980" i="4" s="1"/>
  <c r="J3996" i="4"/>
  <c r="K3996" i="4" s="1"/>
  <c r="J4012" i="4"/>
  <c r="K4012" i="4" s="1"/>
  <c r="J4026" i="4"/>
  <c r="K4026" i="4" s="1"/>
  <c r="J4042" i="4"/>
  <c r="K4042" i="4" s="1"/>
  <c r="J4058" i="4"/>
  <c r="K4058" i="4" s="1"/>
  <c r="J4074" i="4"/>
  <c r="K4074" i="4" s="1"/>
  <c r="J4090" i="4"/>
  <c r="K4090" i="4" s="1"/>
  <c r="J4106" i="4"/>
  <c r="K4106" i="4" s="1"/>
  <c r="J4122" i="4"/>
  <c r="K4122" i="4" s="1"/>
  <c r="J4138" i="4"/>
  <c r="K4138" i="4" s="1"/>
  <c r="J4154" i="4"/>
  <c r="K4154" i="4" s="1"/>
  <c r="J4170" i="4"/>
  <c r="K4170" i="4" s="1"/>
  <c r="J4186" i="4"/>
  <c r="K4186" i="4" s="1"/>
  <c r="J4202" i="4"/>
  <c r="K4202" i="4" s="1"/>
  <c r="J4218" i="4"/>
  <c r="K4218" i="4" s="1"/>
  <c r="J4234" i="4"/>
  <c r="K4234" i="4" s="1"/>
  <c r="J4250" i="4"/>
  <c r="K4250" i="4" s="1"/>
  <c r="J4266" i="4"/>
  <c r="K4266" i="4" s="1"/>
  <c r="J4282" i="4"/>
  <c r="K4282" i="4" s="1"/>
  <c r="J4298" i="4"/>
  <c r="K4298" i="4" s="1"/>
  <c r="J4314" i="4"/>
  <c r="K4314" i="4" s="1"/>
  <c r="J4330" i="4"/>
  <c r="K4330" i="4" s="1"/>
  <c r="J4346" i="4"/>
  <c r="K4346" i="4" s="1"/>
  <c r="J4361" i="4"/>
  <c r="K4361" i="4" s="1"/>
  <c r="J4377" i="4"/>
  <c r="K4377" i="4" s="1"/>
  <c r="J4393" i="4"/>
  <c r="K4393" i="4" s="1"/>
  <c r="J4409" i="4"/>
  <c r="K4409" i="4" s="1"/>
  <c r="J4425" i="4"/>
  <c r="K4425" i="4" s="1"/>
  <c r="J4441" i="4"/>
  <c r="K4441" i="4" s="1"/>
  <c r="J4457" i="4"/>
  <c r="K4457" i="4" s="1"/>
  <c r="J4473" i="4"/>
  <c r="K4473" i="4" s="1"/>
  <c r="J4489" i="4"/>
  <c r="K4489" i="4" s="1"/>
  <c r="J4505" i="4"/>
  <c r="K4505" i="4" s="1"/>
  <c r="J4521" i="4"/>
  <c r="K4521" i="4" s="1"/>
  <c r="J4537" i="4"/>
  <c r="K4537" i="4" s="1"/>
  <c r="J4553" i="4"/>
  <c r="K4553" i="4" s="1"/>
  <c r="J4569" i="4"/>
  <c r="K4569" i="4" s="1"/>
  <c r="J4585" i="4"/>
  <c r="K4585" i="4" s="1"/>
  <c r="J4601" i="4"/>
  <c r="K4601" i="4" s="1"/>
  <c r="J4617" i="4"/>
  <c r="K4617" i="4" s="1"/>
  <c r="J4633" i="4"/>
  <c r="K4633" i="4" s="1"/>
  <c r="J4649" i="4"/>
  <c r="K4649" i="4" s="1"/>
  <c r="J4665" i="4"/>
  <c r="K4665" i="4" s="1"/>
  <c r="J4681" i="4"/>
  <c r="K4681" i="4" s="1"/>
  <c r="J4697" i="4"/>
  <c r="K4697" i="4" s="1"/>
  <c r="J4713" i="4"/>
  <c r="K4713" i="4" s="1"/>
  <c r="J4729" i="4"/>
  <c r="K4729" i="4" s="1"/>
  <c r="J4745" i="4"/>
  <c r="K4745" i="4" s="1"/>
  <c r="J4761" i="4"/>
  <c r="K4761" i="4" s="1"/>
  <c r="J4777" i="4"/>
  <c r="K4777" i="4" s="1"/>
  <c r="J4793" i="4"/>
  <c r="K4793" i="4" s="1"/>
  <c r="J4809" i="4"/>
  <c r="K4809" i="4" s="1"/>
  <c r="J4825" i="4"/>
  <c r="K4825" i="4" s="1"/>
  <c r="J4841" i="4"/>
  <c r="K4841" i="4" s="1"/>
  <c r="J4857" i="4"/>
  <c r="K4857" i="4" s="1"/>
  <c r="J4873" i="4"/>
  <c r="K4873" i="4" s="1"/>
  <c r="J4889" i="4"/>
  <c r="K4889" i="4" s="1"/>
  <c r="J4905" i="4"/>
  <c r="K4905" i="4" s="1"/>
  <c r="J4921" i="4"/>
  <c r="K4921" i="4" s="1"/>
  <c r="J4937" i="4"/>
  <c r="K4937" i="4" s="1"/>
  <c r="J4953" i="4"/>
  <c r="K4953" i="4" s="1"/>
  <c r="J4969" i="4"/>
  <c r="K4969" i="4" s="1"/>
  <c r="J4985" i="4"/>
  <c r="K4985" i="4" s="1"/>
  <c r="J5001" i="4"/>
  <c r="K5001" i="4" s="1"/>
  <c r="J2017" i="4"/>
  <c r="K2017" i="4" s="1"/>
  <c r="J2033" i="4"/>
  <c r="K2033" i="4" s="1"/>
  <c r="J2106" i="4"/>
  <c r="K2106" i="4" s="1"/>
  <c r="J2122" i="4"/>
  <c r="K2122" i="4" s="1"/>
  <c r="J2043" i="4"/>
  <c r="K2043" i="4" s="1"/>
  <c r="J2059" i="4"/>
  <c r="K2059" i="4" s="1"/>
  <c r="J2075" i="4"/>
  <c r="K2075" i="4" s="1"/>
  <c r="J2091" i="4"/>
  <c r="K2091" i="4" s="1"/>
  <c r="J2575" i="4"/>
  <c r="K2575" i="4" s="1"/>
  <c r="J2591" i="4"/>
  <c r="K2591" i="4" s="1"/>
  <c r="J2607" i="4"/>
  <c r="K2607" i="4" s="1"/>
  <c r="J2623" i="4"/>
  <c r="K2623" i="4" s="1"/>
  <c r="J2639" i="4"/>
  <c r="K2639" i="4" s="1"/>
  <c r="J2655" i="4"/>
  <c r="K2655" i="4" s="1"/>
  <c r="J2671" i="4"/>
  <c r="K2671" i="4" s="1"/>
  <c r="J2687" i="4"/>
  <c r="K2687" i="4" s="1"/>
  <c r="J2703" i="4"/>
  <c r="K2703" i="4" s="1"/>
  <c r="J2719" i="4"/>
  <c r="K2719" i="4" s="1"/>
  <c r="J4027" i="4"/>
  <c r="K4027" i="4" s="1"/>
  <c r="J4043" i="4"/>
  <c r="K4043" i="4" s="1"/>
  <c r="J4059" i="4"/>
  <c r="K4059" i="4" s="1"/>
  <c r="J4075" i="4"/>
  <c r="K4075" i="4" s="1"/>
  <c r="J4091" i="4"/>
  <c r="K4091" i="4" s="1"/>
  <c r="J4107" i="4"/>
  <c r="K4107" i="4" s="1"/>
  <c r="J4123" i="4"/>
  <c r="K4123" i="4" s="1"/>
  <c r="J4139" i="4"/>
  <c r="K4139" i="4" s="1"/>
  <c r="J4155" i="4"/>
  <c r="K4155" i="4" s="1"/>
  <c r="J4171" i="4"/>
  <c r="K4171" i="4" s="1"/>
  <c r="J4187" i="4"/>
  <c r="K4187" i="4" s="1"/>
  <c r="J4203" i="4"/>
  <c r="K4203" i="4" s="1"/>
  <c r="J4219" i="4"/>
  <c r="K4219" i="4" s="1"/>
  <c r="J4235" i="4"/>
  <c r="K4235" i="4" s="1"/>
  <c r="J4251" i="4"/>
  <c r="K4251" i="4" s="1"/>
  <c r="J4267" i="4"/>
  <c r="K4267" i="4" s="1"/>
  <c r="J4283" i="4"/>
  <c r="K4283" i="4" s="1"/>
  <c r="J4299" i="4"/>
  <c r="K4299" i="4" s="1"/>
  <c r="J4315" i="4"/>
  <c r="K4315" i="4" s="1"/>
  <c r="J4331" i="4"/>
  <c r="K4331" i="4" s="1"/>
  <c r="J4347" i="4"/>
  <c r="K4347" i="4" s="1"/>
  <c r="J4366" i="4"/>
  <c r="K4366" i="4" s="1"/>
  <c r="J4382" i="4"/>
  <c r="K4382" i="4" s="1"/>
  <c r="J4398" i="4"/>
  <c r="K4398" i="4" s="1"/>
  <c r="J4414" i="4"/>
  <c r="K4414" i="4" s="1"/>
  <c r="J4430" i="4"/>
  <c r="K4430" i="4" s="1"/>
  <c r="J4446" i="4"/>
  <c r="K4446" i="4" s="1"/>
  <c r="J4462" i="4"/>
  <c r="K4462" i="4" s="1"/>
  <c r="J4478" i="4"/>
  <c r="K4478" i="4" s="1"/>
  <c r="J4494" i="4"/>
  <c r="K4494" i="4" s="1"/>
  <c r="J4510" i="4"/>
  <c r="K4510" i="4" s="1"/>
  <c r="J4526" i="4"/>
  <c r="K4526" i="4" s="1"/>
  <c r="J4542" i="4"/>
  <c r="K4542" i="4" s="1"/>
  <c r="J4558" i="4"/>
  <c r="K4558" i="4" s="1"/>
  <c r="J4574" i="4"/>
  <c r="K4574" i="4" s="1"/>
  <c r="J4590" i="4"/>
  <c r="K4590" i="4" s="1"/>
  <c r="J4606" i="4"/>
  <c r="K4606" i="4" s="1"/>
  <c r="J4622" i="4"/>
  <c r="K4622" i="4" s="1"/>
  <c r="J4638" i="4"/>
  <c r="K4638" i="4" s="1"/>
  <c r="J4654" i="4"/>
  <c r="K4654" i="4" s="1"/>
  <c r="J4670" i="4"/>
  <c r="K4670" i="4" s="1"/>
  <c r="J4686" i="4"/>
  <c r="K4686" i="4" s="1"/>
  <c r="J4702" i="4"/>
  <c r="K4702" i="4" s="1"/>
  <c r="J4718" i="4"/>
  <c r="K4718" i="4" s="1"/>
  <c r="J4734" i="4"/>
  <c r="K4734" i="4" s="1"/>
  <c r="J4750" i="4"/>
  <c r="K4750" i="4" s="1"/>
  <c r="J4766" i="4"/>
  <c r="K4766" i="4" s="1"/>
  <c r="J4782" i="4"/>
  <c r="K4782" i="4" s="1"/>
  <c r="J4798" i="4"/>
  <c r="K4798" i="4" s="1"/>
  <c r="J4814" i="4"/>
  <c r="K4814" i="4" s="1"/>
  <c r="J4830" i="4"/>
  <c r="K4830" i="4" s="1"/>
  <c r="J4846" i="4"/>
  <c r="K4846" i="4" s="1"/>
  <c r="J4862" i="4"/>
  <c r="K4862" i="4" s="1"/>
  <c r="J4878" i="4"/>
  <c r="K4878" i="4" s="1"/>
  <c r="J4894" i="4"/>
  <c r="K4894" i="4" s="1"/>
  <c r="J4910" i="4"/>
  <c r="K4910" i="4" s="1"/>
  <c r="J4926" i="4"/>
  <c r="K4926" i="4" s="1"/>
  <c r="J4942" i="4"/>
  <c r="K4942" i="4" s="1"/>
  <c r="J4958" i="4"/>
  <c r="K4958" i="4" s="1"/>
  <c r="J4974" i="4"/>
  <c r="K4974" i="4" s="1"/>
  <c r="J4990" i="4"/>
  <c r="K4990" i="4" s="1"/>
  <c r="J2006" i="4"/>
  <c r="K2006" i="4" s="1"/>
  <c r="J2022" i="4"/>
  <c r="K2022" i="4" s="1"/>
  <c r="J2038" i="4"/>
  <c r="K2038" i="4" s="1"/>
  <c r="J2111" i="4"/>
  <c r="K2111" i="4" s="1"/>
  <c r="J2127" i="4"/>
  <c r="K2127" i="4" s="1"/>
  <c r="J2048" i="4"/>
  <c r="K2048" i="4" s="1"/>
  <c r="J2064" i="4"/>
  <c r="K2064" i="4" s="1"/>
  <c r="J2080" i="4"/>
  <c r="K2080" i="4" s="1"/>
  <c r="J2096" i="4"/>
  <c r="K2096" i="4" s="1"/>
  <c r="J2580" i="4"/>
  <c r="K2580" i="4" s="1"/>
  <c r="J2596" i="4"/>
  <c r="K2596" i="4" s="1"/>
  <c r="J2612" i="4"/>
  <c r="K2612" i="4" s="1"/>
  <c r="J2628" i="4"/>
  <c r="K2628" i="4" s="1"/>
  <c r="J2644" i="4"/>
  <c r="K2644" i="4" s="1"/>
  <c r="J2660" i="4"/>
  <c r="K2660" i="4" s="1"/>
  <c r="J2676" i="4"/>
  <c r="K2676" i="4" s="1"/>
  <c r="J2692" i="4"/>
  <c r="K2692" i="4" s="1"/>
  <c r="J2708" i="4"/>
  <c r="K2708" i="4" s="1"/>
  <c r="J2724" i="4"/>
  <c r="K2724" i="4" s="1"/>
  <c r="J4032" i="4"/>
  <c r="K4032" i="4" s="1"/>
  <c r="J4048" i="4"/>
  <c r="K4048" i="4" s="1"/>
  <c r="J4064" i="4"/>
  <c r="K4064" i="4" s="1"/>
  <c r="J4080" i="4"/>
  <c r="K4080" i="4" s="1"/>
  <c r="J4096" i="4"/>
  <c r="K4096" i="4" s="1"/>
  <c r="J4112" i="4"/>
  <c r="K4112" i="4" s="1"/>
  <c r="J4128" i="4"/>
  <c r="K4128" i="4" s="1"/>
  <c r="J4144" i="4"/>
  <c r="K4144" i="4" s="1"/>
  <c r="J4160" i="4"/>
  <c r="K4160" i="4" s="1"/>
  <c r="J4176" i="4"/>
  <c r="K4176" i="4" s="1"/>
  <c r="J4192" i="4"/>
  <c r="K4192" i="4" s="1"/>
  <c r="J4208" i="4"/>
  <c r="K4208" i="4" s="1"/>
  <c r="J4224" i="4"/>
  <c r="K4224" i="4" s="1"/>
  <c r="J4240" i="4"/>
  <c r="K4240" i="4" s="1"/>
  <c r="J4256" i="4"/>
  <c r="K4256" i="4" s="1"/>
  <c r="J4272" i="4"/>
  <c r="K4272" i="4" s="1"/>
  <c r="J4288" i="4"/>
  <c r="K4288" i="4" s="1"/>
  <c r="J4304" i="4"/>
  <c r="K4304" i="4" s="1"/>
  <c r="J4320" i="4"/>
  <c r="K4320" i="4" s="1"/>
  <c r="J4336" i="4"/>
  <c r="K4336" i="4" s="1"/>
  <c r="J4352" i="4"/>
  <c r="K4352" i="4" s="1"/>
  <c r="J4367" i="4"/>
  <c r="K4367" i="4" s="1"/>
  <c r="J4383" i="4"/>
  <c r="K4383" i="4" s="1"/>
  <c r="J4399" i="4"/>
  <c r="K4399" i="4" s="1"/>
  <c r="J4415" i="4"/>
  <c r="K4415" i="4" s="1"/>
  <c r="J4431" i="4"/>
  <c r="K4431" i="4" s="1"/>
  <c r="J4447" i="4"/>
  <c r="K4447" i="4" s="1"/>
  <c r="J4463" i="4"/>
  <c r="K4463" i="4" s="1"/>
  <c r="J4479" i="4"/>
  <c r="K4479" i="4" s="1"/>
  <c r="J4495" i="4"/>
  <c r="K4495" i="4" s="1"/>
  <c r="J4511" i="4"/>
  <c r="K4511" i="4" s="1"/>
  <c r="J4527" i="4"/>
  <c r="K4527" i="4" s="1"/>
  <c r="J4543" i="4"/>
  <c r="K4543" i="4" s="1"/>
  <c r="J4559" i="4"/>
  <c r="K4559" i="4" s="1"/>
  <c r="J4575" i="4"/>
  <c r="K4575" i="4" s="1"/>
  <c r="J4591" i="4"/>
  <c r="K4591" i="4" s="1"/>
  <c r="J4607" i="4"/>
  <c r="K4607" i="4" s="1"/>
  <c r="J4623" i="4"/>
  <c r="K4623" i="4" s="1"/>
  <c r="J4639" i="4"/>
  <c r="K4639" i="4" s="1"/>
  <c r="J4655" i="4"/>
  <c r="K4655" i="4" s="1"/>
  <c r="J4671" i="4"/>
  <c r="K4671" i="4" s="1"/>
  <c r="J4687" i="4"/>
  <c r="K4687" i="4" s="1"/>
  <c r="J4703" i="4"/>
  <c r="K4703" i="4" s="1"/>
  <c r="J4719" i="4"/>
  <c r="K4719" i="4" s="1"/>
  <c r="J4735" i="4"/>
  <c r="K4735" i="4" s="1"/>
  <c r="J4751" i="4"/>
  <c r="K4751" i="4" s="1"/>
  <c r="J4767" i="4"/>
  <c r="K4767" i="4" s="1"/>
  <c r="J4783" i="4"/>
  <c r="K4783" i="4" s="1"/>
  <c r="J4799" i="4"/>
  <c r="K4799" i="4" s="1"/>
  <c r="J4815" i="4"/>
  <c r="K4815" i="4" s="1"/>
  <c r="J4831" i="4"/>
  <c r="K4831" i="4" s="1"/>
  <c r="J4847" i="4"/>
  <c r="K4847" i="4" s="1"/>
  <c r="J4863" i="4"/>
  <c r="K4863" i="4" s="1"/>
  <c r="J4879" i="4"/>
  <c r="K4879" i="4" s="1"/>
  <c r="J4895" i="4"/>
  <c r="K4895" i="4" s="1"/>
  <c r="J4911" i="4"/>
  <c r="K4911" i="4" s="1"/>
  <c r="J4927" i="4"/>
  <c r="K4927" i="4" s="1"/>
  <c r="J4943" i="4"/>
  <c r="K4943" i="4" s="1"/>
  <c r="J4959" i="4"/>
  <c r="K4959" i="4" s="1"/>
  <c r="J4975" i="4"/>
  <c r="K4975" i="4" s="1"/>
  <c r="J4991" i="4"/>
  <c r="K4991" i="4" s="1"/>
  <c r="J2007" i="4"/>
  <c r="K2007" i="4" s="1"/>
  <c r="J2023" i="4"/>
  <c r="K2023" i="4" s="1"/>
  <c r="J2039" i="4"/>
  <c r="K2039" i="4" s="1"/>
  <c r="J2112" i="4"/>
  <c r="K2112" i="4" s="1"/>
  <c r="J2128" i="4"/>
  <c r="K2128" i="4" s="1"/>
  <c r="J2045" i="4"/>
  <c r="K2045" i="4" s="1"/>
  <c r="J2061" i="4"/>
  <c r="K2061" i="4" s="1"/>
  <c r="J2077" i="4"/>
  <c r="K2077" i="4" s="1"/>
  <c r="J2093" i="4"/>
  <c r="K2093" i="4" s="1"/>
  <c r="J2577" i="4"/>
  <c r="K2577" i="4" s="1"/>
  <c r="J2593" i="4"/>
  <c r="K2593" i="4" s="1"/>
  <c r="J2609" i="4"/>
  <c r="K2609" i="4" s="1"/>
  <c r="J2625" i="4"/>
  <c r="K2625" i="4" s="1"/>
  <c r="J2641" i="4"/>
  <c r="K2641" i="4" s="1"/>
  <c r="J2657" i="4"/>
  <c r="K2657" i="4" s="1"/>
  <c r="J2673" i="4"/>
  <c r="K2673" i="4" s="1"/>
  <c r="J2689" i="4"/>
  <c r="K2689" i="4" s="1"/>
  <c r="J2705" i="4"/>
  <c r="K2705" i="4" s="1"/>
  <c r="J2721" i="4"/>
  <c r="K2721" i="4" s="1"/>
  <c r="J4033" i="4"/>
  <c r="K4033" i="4" s="1"/>
  <c r="J4049" i="4"/>
  <c r="K4049" i="4" s="1"/>
  <c r="J4065" i="4"/>
  <c r="K4065" i="4" s="1"/>
  <c r="J4081" i="4"/>
  <c r="K4081" i="4" s="1"/>
  <c r="J4097" i="4"/>
  <c r="K4097" i="4" s="1"/>
  <c r="J4113" i="4"/>
  <c r="K4113" i="4" s="1"/>
  <c r="J4129" i="4"/>
  <c r="K4129" i="4" s="1"/>
  <c r="J4145" i="4"/>
  <c r="K4145" i="4" s="1"/>
  <c r="J4161" i="4"/>
  <c r="K4161" i="4" s="1"/>
  <c r="J4177" i="4"/>
  <c r="K4177" i="4" s="1"/>
  <c r="J4193" i="4"/>
  <c r="K4193" i="4" s="1"/>
  <c r="J4209" i="4"/>
  <c r="K4209" i="4" s="1"/>
  <c r="J4225" i="4"/>
  <c r="K4225" i="4" s="1"/>
  <c r="J4241" i="4"/>
  <c r="K4241" i="4" s="1"/>
  <c r="J4257" i="4"/>
  <c r="K4257" i="4" s="1"/>
  <c r="J4273" i="4"/>
  <c r="K4273" i="4" s="1"/>
  <c r="J4289" i="4"/>
  <c r="K4289" i="4" s="1"/>
  <c r="J4305" i="4"/>
  <c r="K4305" i="4" s="1"/>
  <c r="J4321" i="4"/>
  <c r="K4321" i="4" s="1"/>
  <c r="J4337" i="4"/>
  <c r="K4337" i="4" s="1"/>
  <c r="J4353" i="4"/>
  <c r="K4353" i="4" s="1"/>
  <c r="J4368" i="4"/>
  <c r="K4368" i="4" s="1"/>
  <c r="J4384" i="4"/>
  <c r="K4384" i="4" s="1"/>
  <c r="J4400" i="4"/>
  <c r="K4400" i="4" s="1"/>
  <c r="J4416" i="4"/>
  <c r="K4416" i="4" s="1"/>
  <c r="J4432" i="4"/>
  <c r="K4432" i="4" s="1"/>
  <c r="J4448" i="4"/>
  <c r="K4448" i="4" s="1"/>
  <c r="J4464" i="4"/>
  <c r="K4464" i="4" s="1"/>
  <c r="J4480" i="4"/>
  <c r="K4480" i="4" s="1"/>
  <c r="J4496" i="4"/>
  <c r="K4496" i="4" s="1"/>
  <c r="J4512" i="4"/>
  <c r="K4512" i="4" s="1"/>
  <c r="J4528" i="4"/>
  <c r="K4528" i="4" s="1"/>
  <c r="J4544" i="4"/>
  <c r="K4544" i="4" s="1"/>
  <c r="J4560" i="4"/>
  <c r="K4560" i="4" s="1"/>
  <c r="J4576" i="4"/>
  <c r="K4576" i="4" s="1"/>
  <c r="J4592" i="4"/>
  <c r="K4592" i="4" s="1"/>
  <c r="J4608" i="4"/>
  <c r="K4608" i="4" s="1"/>
  <c r="J4624" i="4"/>
  <c r="K4624" i="4" s="1"/>
  <c r="J4640" i="4"/>
  <c r="K4640" i="4" s="1"/>
  <c r="J4656" i="4"/>
  <c r="K4656" i="4" s="1"/>
  <c r="J4672" i="4"/>
  <c r="K4672" i="4" s="1"/>
  <c r="J4688" i="4"/>
  <c r="K4688" i="4" s="1"/>
  <c r="J4704" i="4"/>
  <c r="K4704" i="4" s="1"/>
  <c r="J4720" i="4"/>
  <c r="K4720" i="4" s="1"/>
  <c r="J4736" i="4"/>
  <c r="K4736" i="4" s="1"/>
  <c r="J4752" i="4"/>
  <c r="K4752" i="4" s="1"/>
  <c r="J4768" i="4"/>
  <c r="K4768" i="4" s="1"/>
  <c r="J4784" i="4"/>
  <c r="K4784" i="4" s="1"/>
  <c r="J4800" i="4"/>
  <c r="K4800" i="4" s="1"/>
  <c r="J4816" i="4"/>
  <c r="K4816" i="4" s="1"/>
  <c r="J4832" i="4"/>
  <c r="K4832" i="4" s="1"/>
  <c r="J4848" i="4"/>
  <c r="K4848" i="4" s="1"/>
  <c r="J4864" i="4"/>
  <c r="K4864" i="4" s="1"/>
  <c r="J4880" i="4"/>
  <c r="K4880" i="4" s="1"/>
  <c r="J4896" i="4"/>
  <c r="K4896" i="4" s="1"/>
  <c r="J4912" i="4"/>
  <c r="K4912" i="4" s="1"/>
  <c r="J4928" i="4"/>
  <c r="K4928" i="4" s="1"/>
  <c r="J4944" i="4"/>
  <c r="K4944" i="4" s="1"/>
  <c r="J4960" i="4"/>
  <c r="K4960" i="4" s="1"/>
  <c r="J4976" i="4"/>
  <c r="K4976" i="4" s="1"/>
  <c r="J4992" i="4"/>
  <c r="K4992" i="4" s="1"/>
  <c r="J2008" i="4"/>
  <c r="K2008" i="4" s="1"/>
  <c r="J2024" i="4"/>
  <c r="K2024" i="4" s="1"/>
  <c r="J2040" i="4"/>
  <c r="K2040" i="4" s="1"/>
  <c r="J2109" i="4"/>
  <c r="K2109" i="4" s="1"/>
  <c r="J2125" i="4"/>
  <c r="K2125" i="4" s="1"/>
  <c r="J2042" i="4"/>
  <c r="K2042" i="4" s="1"/>
  <c r="J2058" i="4"/>
  <c r="K2058" i="4" s="1"/>
  <c r="J2074" i="4"/>
  <c r="K2074" i="4" s="1"/>
  <c r="J2090" i="4"/>
  <c r="K2090" i="4" s="1"/>
  <c r="J2574" i="4"/>
  <c r="K2574" i="4" s="1"/>
  <c r="J2590" i="4"/>
  <c r="K2590" i="4" s="1"/>
  <c r="J2606" i="4"/>
  <c r="K2606" i="4" s="1"/>
  <c r="J2622" i="4"/>
  <c r="K2622" i="4" s="1"/>
  <c r="J2638" i="4"/>
  <c r="K2638" i="4" s="1"/>
  <c r="J2654" i="4"/>
  <c r="K2654" i="4" s="1"/>
  <c r="J2670" i="4"/>
  <c r="K2670" i="4" s="1"/>
  <c r="J2686" i="4"/>
  <c r="K2686" i="4" s="1"/>
  <c r="J2702" i="4"/>
  <c r="K2702" i="4" s="1"/>
  <c r="J2718" i="4"/>
  <c r="K2718" i="4" s="1"/>
  <c r="J2786" i="4"/>
  <c r="K2786" i="4" s="1"/>
  <c r="J2838" i="4"/>
  <c r="K2838" i="4" s="1"/>
  <c r="J2914" i="4"/>
  <c r="K2914" i="4" s="1"/>
  <c r="J2954" i="4"/>
  <c r="K2954" i="4" s="1"/>
  <c r="J3018" i="4"/>
  <c r="K3018" i="4" s="1"/>
  <c r="J3100" i="4"/>
  <c r="K3100" i="4" s="1"/>
  <c r="J1035" i="4"/>
  <c r="K1035" i="4" s="1"/>
  <c r="J1084" i="4"/>
  <c r="K1084" i="4" s="1"/>
  <c r="J1138" i="4"/>
  <c r="K1138" i="4" s="1"/>
  <c r="J1206" i="4"/>
  <c r="K1206" i="4" s="1"/>
  <c r="J1325" i="4"/>
  <c r="K1325" i="4" s="1"/>
  <c r="J1402" i="4"/>
  <c r="K1402" i="4" s="1"/>
  <c r="J2792" i="4"/>
  <c r="K2792" i="4" s="1"/>
  <c r="J2848" i="4"/>
  <c r="K2848" i="4" s="1"/>
  <c r="J2894" i="4"/>
  <c r="K2894" i="4" s="1"/>
  <c r="J2946" i="4"/>
  <c r="K2946" i="4" s="1"/>
  <c r="J3051" i="4"/>
  <c r="K3051" i="4" s="1"/>
  <c r="J3090" i="4"/>
  <c r="K3090" i="4" s="1"/>
  <c r="J1052" i="4"/>
  <c r="K1052" i="4" s="1"/>
  <c r="J1168" i="4"/>
  <c r="K1168" i="4" s="1"/>
  <c r="J1196" i="4"/>
  <c r="K1196" i="4" s="1"/>
  <c r="J1264" i="4"/>
  <c r="K1264" i="4" s="1"/>
  <c r="J1329" i="4"/>
  <c r="K1329" i="4" s="1"/>
  <c r="J1494" i="4"/>
  <c r="K1494" i="4" s="1"/>
  <c r="J1561" i="4"/>
  <c r="K1561" i="4" s="1"/>
  <c r="J1616" i="4"/>
  <c r="K1616" i="4" s="1"/>
  <c r="J1663" i="4"/>
  <c r="K1663" i="4" s="1"/>
  <c r="J1757" i="4"/>
  <c r="K1757" i="4" s="1"/>
  <c r="J1851" i="4"/>
  <c r="K1851" i="4" s="1"/>
  <c r="J1367" i="4"/>
  <c r="K1367" i="4" s="1"/>
  <c r="J1444" i="4"/>
  <c r="K1444" i="4" s="1"/>
  <c r="J1497" i="4"/>
  <c r="K1497" i="4" s="1"/>
  <c r="J1565" i="4"/>
  <c r="K1565" i="4" s="1"/>
  <c r="J1605" i="4"/>
  <c r="K1605" i="4" s="1"/>
  <c r="J1911" i="4"/>
  <c r="K1911" i="4" s="1"/>
  <c r="J1956" i="4"/>
  <c r="K1956" i="4" s="1"/>
  <c r="J1760" i="4"/>
  <c r="K1760" i="4" s="1"/>
  <c r="J1838" i="4"/>
  <c r="K1838" i="4" s="1"/>
  <c r="J1969" i="4"/>
  <c r="K1969" i="4" s="1"/>
  <c r="J1657" i="4"/>
  <c r="K1657" i="4" s="1"/>
  <c r="J1768" i="4"/>
  <c r="K1768" i="4" s="1"/>
  <c r="J1875" i="4"/>
  <c r="K1875" i="4" s="1"/>
  <c r="J2151" i="4"/>
  <c r="K2151" i="4" s="1"/>
  <c r="J2173" i="4"/>
  <c r="K2173" i="4" s="1"/>
  <c r="J2216" i="4"/>
  <c r="K2216" i="4" s="1"/>
  <c r="J2232" i="4"/>
  <c r="K2232" i="4" s="1"/>
  <c r="J2729" i="4"/>
  <c r="K2729" i="4" s="1"/>
  <c r="J2797" i="4"/>
  <c r="K2797" i="4" s="1"/>
  <c r="J3080" i="4"/>
  <c r="K3080" i="4" s="1"/>
  <c r="J1554" i="4"/>
  <c r="K1554" i="4" s="1"/>
  <c r="J1695" i="4"/>
  <c r="K1695" i="4" s="1"/>
  <c r="J2210" i="4"/>
  <c r="K2210" i="4" s="1"/>
  <c r="J3008" i="4"/>
  <c r="K3008" i="4" s="1"/>
  <c r="J1092" i="4"/>
  <c r="K1092" i="4" s="1"/>
  <c r="J1318" i="4"/>
  <c r="K1318" i="4" s="1"/>
  <c r="J1440" i="4"/>
  <c r="K1440" i="4" s="1"/>
  <c r="J1609" i="4"/>
  <c r="K1609" i="4" s="1"/>
  <c r="J1728" i="4"/>
  <c r="K1728" i="4" s="1"/>
  <c r="J1819" i="4"/>
  <c r="K1819" i="4" s="1"/>
  <c r="J2876" i="4"/>
  <c r="K2876" i="4" s="1"/>
  <c r="J1620" i="4"/>
  <c r="K1620" i="4" s="1"/>
  <c r="J2405" i="4"/>
  <c r="K2405" i="4" s="1"/>
  <c r="J1225" i="4"/>
  <c r="K1225" i="4" s="1"/>
  <c r="J2783" i="4"/>
  <c r="K2783" i="4" s="1"/>
  <c r="J2835" i="4"/>
  <c r="K2835" i="4" s="1"/>
  <c r="J2907" i="4"/>
  <c r="K2907" i="4" s="1"/>
  <c r="J2937" i="4"/>
  <c r="K2937" i="4" s="1"/>
  <c r="J2995" i="4"/>
  <c r="K2995" i="4" s="1"/>
  <c r="J3067" i="4"/>
  <c r="K3067" i="4" s="1"/>
  <c r="J3105" i="4"/>
  <c r="K3105" i="4" s="1"/>
  <c r="J1036" i="4"/>
  <c r="K1036" i="4" s="1"/>
  <c r="J1085" i="4"/>
  <c r="K1085" i="4" s="1"/>
  <c r="J1151" i="4"/>
  <c r="K1151" i="4" s="1"/>
  <c r="J1217" i="4"/>
  <c r="K1217" i="4" s="1"/>
  <c r="J1282" i="4"/>
  <c r="K1282" i="4" s="1"/>
  <c r="J1339" i="4"/>
  <c r="K1339" i="4" s="1"/>
  <c r="J1413" i="4"/>
  <c r="K1413" i="4" s="1"/>
  <c r="J2821" i="4"/>
  <c r="K2821" i="4" s="1"/>
  <c r="J2853" i="4"/>
  <c r="K2853" i="4" s="1"/>
  <c r="J2895" i="4"/>
  <c r="K2895" i="4" s="1"/>
  <c r="J2955" i="4"/>
  <c r="K2955" i="4" s="1"/>
  <c r="J3019" i="4"/>
  <c r="K3019" i="4" s="1"/>
  <c r="J3087" i="4"/>
  <c r="K3087" i="4" s="1"/>
  <c r="J1053" i="4"/>
  <c r="K1053" i="4" s="1"/>
  <c r="J1139" i="4"/>
  <c r="K1139" i="4" s="1"/>
  <c r="J1179" i="4"/>
  <c r="K1179" i="4" s="1"/>
  <c r="J1221" i="4"/>
  <c r="K1221" i="4" s="1"/>
  <c r="J1316" i="4"/>
  <c r="K1316" i="4" s="1"/>
  <c r="J1481" i="4"/>
  <c r="K1481" i="4" s="1"/>
  <c r="J1523" i="4"/>
  <c r="K1523" i="4" s="1"/>
  <c r="J1578" i="4"/>
  <c r="K1578" i="4" s="1"/>
  <c r="J1627" i="4"/>
  <c r="K1627" i="4" s="1"/>
  <c r="J1664" i="4"/>
  <c r="K1664" i="4" s="1"/>
  <c r="J1774" i="4"/>
  <c r="K1774" i="4" s="1"/>
  <c r="J1813" i="4"/>
  <c r="K1813" i="4" s="1"/>
  <c r="J1858" i="4"/>
  <c r="K1858" i="4" s="1"/>
  <c r="J1372" i="4"/>
  <c r="K1372" i="4" s="1"/>
  <c r="J1414" i="4"/>
  <c r="K1414" i="4" s="1"/>
  <c r="J1486" i="4"/>
  <c r="K1486" i="4" s="1"/>
  <c r="J1552" i="4"/>
  <c r="K1552" i="4" s="1"/>
  <c r="J1606" i="4"/>
  <c r="K1606" i="4" s="1"/>
  <c r="J1919" i="4"/>
  <c r="K1919" i="4" s="1"/>
  <c r="J1784" i="4"/>
  <c r="K1784" i="4" s="1"/>
  <c r="J1891" i="4"/>
  <c r="K1891" i="4" s="1"/>
  <c r="J1950" i="4"/>
  <c r="K1950" i="4" s="1"/>
  <c r="J1648" i="4"/>
  <c r="K1648" i="4" s="1"/>
  <c r="J1751" i="4"/>
  <c r="K1751" i="4" s="1"/>
  <c r="J1883" i="4"/>
  <c r="K1883" i="4" s="1"/>
  <c r="J1959" i="4"/>
  <c r="K1959" i="4" s="1"/>
  <c r="J2148" i="4"/>
  <c r="K2148" i="4" s="1"/>
  <c r="J2170" i="4"/>
  <c r="K2170" i="4" s="1"/>
  <c r="J2206" i="4"/>
  <c r="K2206" i="4" s="1"/>
  <c r="J2229" i="4"/>
  <c r="K2229" i="4" s="1"/>
  <c r="J2734" i="4"/>
  <c r="K2734" i="4" s="1"/>
  <c r="J2948" i="4"/>
  <c r="K2948" i="4" s="1"/>
  <c r="J1074" i="4"/>
  <c r="K1074" i="4" s="1"/>
  <c r="J1397" i="4"/>
  <c r="K1397" i="4" s="1"/>
  <c r="J1597" i="4"/>
  <c r="K1597" i="4" s="1"/>
  <c r="J2181" i="4"/>
  <c r="K2181" i="4" s="1"/>
  <c r="J2988" i="4"/>
  <c r="K2988" i="4" s="1"/>
  <c r="J1057" i="4"/>
  <c r="K1057" i="4" s="1"/>
  <c r="J1344" i="4"/>
  <c r="K1344" i="4" s="1"/>
  <c r="J1501" i="4"/>
  <c r="K1501" i="4" s="1"/>
  <c r="J1685" i="4"/>
  <c r="K1685" i="4" s="1"/>
  <c r="J1820" i="4"/>
  <c r="K1820" i="4" s="1"/>
  <c r="J2855" i="4"/>
  <c r="K2855" i="4" s="1"/>
  <c r="J1202" i="4"/>
  <c r="K1202" i="4" s="1"/>
  <c r="J2347" i="4"/>
  <c r="K2347" i="4" s="1"/>
  <c r="J2766" i="4"/>
  <c r="K2766" i="4" s="1"/>
  <c r="J2784" i="4"/>
  <c r="K2784" i="4" s="1"/>
  <c r="J2836" i="4"/>
  <c r="K2836" i="4" s="1"/>
  <c r="J2908" i="4"/>
  <c r="K2908" i="4" s="1"/>
  <c r="J2938" i="4"/>
  <c r="K2938" i="4" s="1"/>
  <c r="J2996" i="4"/>
  <c r="K2996" i="4" s="1"/>
  <c r="J3068" i="4"/>
  <c r="K3068" i="4" s="1"/>
  <c r="J1019" i="4"/>
  <c r="K1019" i="4" s="1"/>
  <c r="J1066" i="4"/>
  <c r="K1066" i="4" s="1"/>
  <c r="J1100" i="4"/>
  <c r="K1100" i="4" s="1"/>
  <c r="J1162" i="4"/>
  <c r="K1162" i="4" s="1"/>
  <c r="J1232" i="4"/>
  <c r="K1232" i="4" s="1"/>
  <c r="J1313" i="4"/>
  <c r="K1313" i="4" s="1"/>
  <c r="J1404" i="4"/>
  <c r="K1404" i="4" s="1"/>
  <c r="J2822" i="4"/>
  <c r="K2822" i="4" s="1"/>
  <c r="J2854" i="4"/>
  <c r="K2854" i="4" s="1"/>
  <c r="J2896" i="4"/>
  <c r="K2896" i="4" s="1"/>
  <c r="J2956" i="4"/>
  <c r="K2956" i="4" s="1"/>
  <c r="J3020" i="4"/>
  <c r="K3020" i="4" s="1"/>
  <c r="J3088" i="4"/>
  <c r="K3088" i="4" s="1"/>
  <c r="J1050" i="4"/>
  <c r="K1050" i="4" s="1"/>
  <c r="J1124" i="4"/>
  <c r="K1124" i="4" s="1"/>
  <c r="J1180" i="4"/>
  <c r="K1180" i="4" s="1"/>
  <c r="J1222" i="4"/>
  <c r="K1222" i="4" s="1"/>
  <c r="J1327" i="4"/>
  <c r="K1327" i="4" s="1"/>
  <c r="J1508" i="4"/>
  <c r="K1508" i="4" s="1"/>
  <c r="J1559" i="4"/>
  <c r="K1559" i="4" s="1"/>
  <c r="J1589" i="4"/>
  <c r="K1589" i="4" s="1"/>
  <c r="J1645" i="4"/>
  <c r="K1645" i="4" s="1"/>
  <c r="J1699" i="4"/>
  <c r="K1699" i="4" s="1"/>
  <c r="J1749" i="4"/>
  <c r="K1749" i="4" s="1"/>
  <c r="J1804" i="4"/>
  <c r="K1804" i="4" s="1"/>
  <c r="J1843" i="4"/>
  <c r="K1843" i="4" s="1"/>
  <c r="J1380" i="4"/>
  <c r="K1380" i="4" s="1"/>
  <c r="J1446" i="4"/>
  <c r="K1446" i="4" s="1"/>
  <c r="J1537" i="4"/>
  <c r="K1537" i="4" s="1"/>
  <c r="J1881" i="4"/>
  <c r="K1881" i="4" s="1"/>
  <c r="J1958" i="4"/>
  <c r="K1958" i="4" s="1"/>
  <c r="J1828" i="4"/>
  <c r="K1828" i="4" s="1"/>
  <c r="J1922" i="4"/>
  <c r="K1922" i="4" s="1"/>
  <c r="J1655" i="4"/>
  <c r="K1655" i="4" s="1"/>
  <c r="J1703" i="4"/>
  <c r="K1703" i="4" s="1"/>
  <c r="J1736" i="4"/>
  <c r="K1736" i="4" s="1"/>
  <c r="J1960" i="4"/>
  <c r="K1960" i="4" s="1"/>
  <c r="J2145" i="4"/>
  <c r="K2145" i="4" s="1"/>
  <c r="J2161" i="4"/>
  <c r="K2161" i="4" s="1"/>
  <c r="J2195" i="4"/>
  <c r="K2195" i="4" s="1"/>
  <c r="J2226" i="4"/>
  <c r="K2226" i="4" s="1"/>
  <c r="J2248" i="4"/>
  <c r="K2248" i="4" s="1"/>
  <c r="J2751" i="4"/>
  <c r="K2751" i="4" s="1"/>
  <c r="J2957" i="4"/>
  <c r="K2957" i="4" s="1"/>
  <c r="J1142" i="4"/>
  <c r="K1142" i="4" s="1"/>
  <c r="J1374" i="4"/>
  <c r="K1374" i="4" s="1"/>
  <c r="J1540" i="4"/>
  <c r="K1540" i="4" s="1"/>
  <c r="J1753" i="4"/>
  <c r="K1753" i="4" s="1"/>
  <c r="J2176" i="4"/>
  <c r="K2176" i="4" s="1"/>
  <c r="J2990" i="4"/>
  <c r="K2990" i="4" s="1"/>
  <c r="J1141" i="4"/>
  <c r="K1141" i="4" s="1"/>
  <c r="J1302" i="4"/>
  <c r="K1302" i="4" s="1"/>
  <c r="J1476" i="4"/>
  <c r="K1476" i="4" s="1"/>
  <c r="J1585" i="4"/>
  <c r="K1585" i="4" s="1"/>
  <c r="J2192" i="4"/>
  <c r="K2192" i="4" s="1"/>
  <c r="J3042" i="4"/>
  <c r="K3042" i="4" s="1"/>
  <c r="J1574" i="4"/>
  <c r="K1574" i="4" s="1"/>
  <c r="J2444" i="4"/>
  <c r="K2444" i="4" s="1"/>
  <c r="J2777" i="4"/>
  <c r="K2777" i="4" s="1"/>
  <c r="J2813" i="4"/>
  <c r="K2813" i="4" s="1"/>
  <c r="J2905" i="4"/>
  <c r="K2905" i="4" s="1"/>
  <c r="J2931" i="4"/>
  <c r="K2931" i="4" s="1"/>
  <c r="J2982" i="4"/>
  <c r="K2982" i="4" s="1"/>
  <c r="J3049" i="4"/>
  <c r="K3049" i="4" s="1"/>
  <c r="J3103" i="4"/>
  <c r="K3103" i="4" s="1"/>
  <c r="J1063" i="4"/>
  <c r="K1063" i="4" s="1"/>
  <c r="J1097" i="4"/>
  <c r="K1097" i="4" s="1"/>
  <c r="J1153" i="4"/>
  <c r="K1153" i="4" s="1"/>
  <c r="J1233" i="4"/>
  <c r="K1233" i="4" s="1"/>
  <c r="J1364" i="4"/>
  <c r="K1364" i="4" s="1"/>
  <c r="J1435" i="4"/>
  <c r="K1435" i="4" s="1"/>
  <c r="J2839" i="4"/>
  <c r="K2839" i="4" s="1"/>
  <c r="J2869" i="4"/>
  <c r="K2869" i="4" s="1"/>
  <c r="J2921" i="4"/>
  <c r="K2921" i="4" s="1"/>
  <c r="J2985" i="4"/>
  <c r="K2985" i="4" s="1"/>
  <c r="J3058" i="4"/>
  <c r="K3058" i="4" s="1"/>
  <c r="J1024" i="4"/>
  <c r="K1024" i="4" s="1"/>
  <c r="J1071" i="4"/>
  <c r="K1071" i="4" s="1"/>
  <c r="J1167" i="4"/>
  <c r="K1167" i="4" s="1"/>
  <c r="J1195" i="4"/>
  <c r="K1195" i="4" s="1"/>
  <c r="J1263" i="4"/>
  <c r="K1263" i="4" s="1"/>
  <c r="J1298" i="4"/>
  <c r="K1298" i="4" s="1"/>
  <c r="J1473" i="4"/>
  <c r="K1473" i="4" s="1"/>
  <c r="J1544" i="4"/>
  <c r="K1544" i="4" s="1"/>
  <c r="J1570" i="4"/>
  <c r="K1570" i="4" s="1"/>
  <c r="J1625" i="4"/>
  <c r="K1625" i="4" s="1"/>
  <c r="J1680" i="4"/>
  <c r="K1680" i="4" s="1"/>
  <c r="J1718" i="4"/>
  <c r="K1718" i="4" s="1"/>
  <c r="J1779" i="4"/>
  <c r="K1779" i="4" s="1"/>
  <c r="J1354" i="4"/>
  <c r="K1354" i="4" s="1"/>
  <c r="J1426" i="4"/>
  <c r="K1426" i="4" s="1"/>
  <c r="J1496" i="4"/>
  <c r="K1496" i="4" s="1"/>
  <c r="J1584" i="4"/>
  <c r="K1584" i="4" s="1"/>
  <c r="J1882" i="4"/>
  <c r="K1882" i="4" s="1"/>
  <c r="J1935" i="4"/>
  <c r="K1935" i="4" s="1"/>
  <c r="J1973" i="4"/>
  <c r="K1973" i="4" s="1"/>
  <c r="J1791" i="4"/>
  <c r="K1791" i="4" s="1"/>
  <c r="J1846" i="4"/>
  <c r="K1846" i="4" s="1"/>
  <c r="J1629" i="4"/>
  <c r="K1629" i="4" s="1"/>
  <c r="J1682" i="4"/>
  <c r="K1682" i="4" s="1"/>
  <c r="J1737" i="4"/>
  <c r="K1737" i="4" s="1"/>
  <c r="J1867" i="4"/>
  <c r="K1867" i="4" s="1"/>
  <c r="J2146" i="4"/>
  <c r="K2146" i="4" s="1"/>
  <c r="J2162" i="4"/>
  <c r="K2162" i="4" s="1"/>
  <c r="J2196" i="4"/>
  <c r="K2196" i="4" s="1"/>
  <c r="J2227" i="4"/>
  <c r="K2227" i="4" s="1"/>
  <c r="J2249" i="4"/>
  <c r="K2249" i="4" s="1"/>
  <c r="J2754" i="4"/>
  <c r="K2754" i="4" s="1"/>
  <c r="J2958" i="4"/>
  <c r="K2958" i="4" s="1"/>
  <c r="J1028" i="4"/>
  <c r="K1028" i="4" s="1"/>
  <c r="J1671" i="4"/>
  <c r="K1671" i="4" s="1"/>
  <c r="J1770" i="4"/>
  <c r="K1770" i="4" s="1"/>
  <c r="J2177" i="4"/>
  <c r="K2177" i="4" s="1"/>
  <c r="J2923" i="4"/>
  <c r="K2923" i="4" s="1"/>
  <c r="J1055" i="4"/>
  <c r="K1055" i="4" s="1"/>
  <c r="J1251" i="4"/>
  <c r="K1251" i="4" s="1"/>
  <c r="J1346" i="4"/>
  <c r="K1346" i="4" s="1"/>
  <c r="J1477" i="4"/>
  <c r="K1477" i="4" s="1"/>
  <c r="J1586" i="4"/>
  <c r="K1586" i="4" s="1"/>
  <c r="J1650" i="4"/>
  <c r="K1650" i="4" s="1"/>
  <c r="J2243" i="4"/>
  <c r="K2243" i="4" s="1"/>
  <c r="J1267" i="4"/>
  <c r="K1267" i="4" s="1"/>
  <c r="J2272" i="4"/>
  <c r="K2272" i="4" s="1"/>
  <c r="J2511" i="4"/>
  <c r="K2511" i="4" s="1"/>
  <c r="J2164" i="4"/>
  <c r="K2164" i="4" s="1"/>
  <c r="J2201" i="4"/>
  <c r="K2201" i="4" s="1"/>
  <c r="J2731" i="4"/>
  <c r="K2731" i="4" s="1"/>
  <c r="J2826" i="4"/>
  <c r="K2826" i="4" s="1"/>
  <c r="J3037" i="4"/>
  <c r="K3037" i="4" s="1"/>
  <c r="J1013" i="4"/>
  <c r="K1013" i="4" s="1"/>
  <c r="J1213" i="4"/>
  <c r="K1213" i="4" s="1"/>
  <c r="J1395" i="4"/>
  <c r="K1395" i="4" s="1"/>
  <c r="J1573" i="4"/>
  <c r="K1573" i="4" s="1"/>
  <c r="J2275" i="4"/>
  <c r="K2275" i="4" s="1"/>
  <c r="J2327" i="4"/>
  <c r="K2327" i="4" s="1"/>
  <c r="J2401" i="4"/>
  <c r="K2401" i="4" s="1"/>
  <c r="J2469" i="4"/>
  <c r="K2469" i="4" s="1"/>
  <c r="J2521" i="4"/>
  <c r="K2521" i="4" s="1"/>
  <c r="J2762" i="4"/>
  <c r="K2762" i="4" s="1"/>
  <c r="J2929" i="4"/>
  <c r="K2929" i="4" s="1"/>
  <c r="J1228" i="4"/>
  <c r="K1228" i="4" s="1"/>
  <c r="J1529" i="4"/>
  <c r="K1529" i="4" s="1"/>
  <c r="J1886" i="4"/>
  <c r="K1886" i="4" s="1"/>
  <c r="J2270" i="4"/>
  <c r="K2270" i="4" s="1"/>
  <c r="J2368" i="4"/>
  <c r="K2368" i="4" s="1"/>
  <c r="J2433" i="4"/>
  <c r="K2433" i="4" s="1"/>
  <c r="J2494" i="4"/>
  <c r="K2494" i="4" s="1"/>
  <c r="J2556" i="4"/>
  <c r="K2556" i="4" s="1"/>
  <c r="J1096" i="4"/>
  <c r="K1096" i="4" s="1"/>
  <c r="J1188" i="4"/>
  <c r="K1188" i="4" s="1"/>
  <c r="J1304" i="4"/>
  <c r="K1304" i="4" s="1"/>
  <c r="J1923" i="4"/>
  <c r="K1923" i="4" s="1"/>
  <c r="J2285" i="4"/>
  <c r="K2285" i="4" s="1"/>
  <c r="J2344" i="4"/>
  <c r="K2344" i="4" s="1"/>
  <c r="J2384" i="4"/>
  <c r="K2384" i="4" s="1"/>
  <c r="J2446" i="4"/>
  <c r="K2446" i="4" s="1"/>
  <c r="J2520" i="4"/>
  <c r="K2520" i="4" s="1"/>
  <c r="J2805" i="4"/>
  <c r="K2805" i="4" s="1"/>
  <c r="J3014" i="4"/>
  <c r="K3014" i="4" s="1"/>
  <c r="J1078" i="4"/>
  <c r="K1078" i="4" s="1"/>
  <c r="J1324" i="4"/>
  <c r="K1324" i="4" s="1"/>
  <c r="J1419" i="4"/>
  <c r="K1419" i="4" s="1"/>
  <c r="J1854" i="4"/>
  <c r="K1854" i="4" s="1"/>
  <c r="J2311" i="4"/>
  <c r="K2311" i="4" s="1"/>
  <c r="J2373" i="4"/>
  <c r="K2373" i="4" s="1"/>
  <c r="J2428" i="4"/>
  <c r="K2428" i="4" s="1"/>
  <c r="J2499" i="4"/>
  <c r="K2499" i="4" s="1"/>
  <c r="J2759" i="4"/>
  <c r="K2759" i="4" s="1"/>
  <c r="J3065" i="4"/>
  <c r="K3065" i="4" s="1"/>
  <c r="J1291" i="4"/>
  <c r="K1291" i="4" s="1"/>
  <c r="J1918" i="4"/>
  <c r="K1918" i="4" s="1"/>
  <c r="J1697" i="4"/>
  <c r="K1697" i="4" s="1"/>
  <c r="J1932" i="4"/>
  <c r="K1932" i="4" s="1"/>
  <c r="J1842" i="4"/>
  <c r="K1842" i="4" s="1"/>
  <c r="J1652" i="4"/>
  <c r="K1652" i="4" s="1"/>
  <c r="J1802" i="4"/>
  <c r="K1802" i="4" s="1"/>
  <c r="J1988" i="4"/>
  <c r="K1988" i="4" s="1"/>
  <c r="J2258" i="4"/>
  <c r="K2258" i="4" s="1"/>
  <c r="J2309" i="4"/>
  <c r="K2309" i="4" s="1"/>
  <c r="J2400" i="4"/>
  <c r="K2400" i="4" s="1"/>
  <c r="J2470" i="4"/>
  <c r="K2470" i="4" s="1"/>
  <c r="J2531" i="4"/>
  <c r="K2531" i="4" s="1"/>
  <c r="J2886" i="4"/>
  <c r="K2886" i="4" s="1"/>
  <c r="J1129" i="4"/>
  <c r="K1129" i="4" s="1"/>
  <c r="J1246" i="4"/>
  <c r="K1246" i="4" s="1"/>
  <c r="J1917" i="4"/>
  <c r="K1917" i="4" s="1"/>
  <c r="J2001" i="4"/>
  <c r="K2001" i="4" s="1"/>
  <c r="J2302" i="4"/>
  <c r="K2302" i="4" s="1"/>
  <c r="J2360" i="4"/>
  <c r="K2360" i="4" s="1"/>
  <c r="J2409" i="4"/>
  <c r="K2409" i="4" s="1"/>
  <c r="J2468" i="4"/>
  <c r="K2468" i="4" s="1"/>
  <c r="J2540" i="4"/>
  <c r="K2540" i="4" s="1"/>
  <c r="J2828" i="4"/>
  <c r="K2828" i="4" s="1"/>
  <c r="J3046" i="4"/>
  <c r="K3046" i="4" s="1"/>
  <c r="J1116" i="4"/>
  <c r="K1116" i="4" s="1"/>
  <c r="J1384" i="4"/>
  <c r="K1384" i="4" s="1"/>
  <c r="J2286" i="4"/>
  <c r="K2286" i="4" s="1"/>
  <c r="J2341" i="4"/>
  <c r="K2341" i="4" s="1"/>
  <c r="J2408" i="4"/>
  <c r="K2408" i="4" s="1"/>
  <c r="J2467" i="4"/>
  <c r="K2467" i="4" s="1"/>
  <c r="J2548" i="4"/>
  <c r="K2548" i="4" s="1"/>
  <c r="J2949" i="4"/>
  <c r="K2949" i="4" s="1"/>
  <c r="J1017" i="4"/>
  <c r="K1017" i="4" s="1"/>
  <c r="J1243" i="4"/>
  <c r="K1243" i="4" s="1"/>
  <c r="J1576" i="4"/>
  <c r="K1576" i="4" s="1"/>
  <c r="J1903" i="4"/>
  <c r="K1903" i="4" s="1"/>
  <c r="J1622" i="4"/>
  <c r="K1622" i="4" s="1"/>
  <c r="J1887" i="4"/>
  <c r="K1887" i="4" s="1"/>
  <c r="J2003" i="4"/>
  <c r="K2003" i="4" s="1"/>
  <c r="J1557" i="4"/>
  <c r="K1557" i="4" s="1"/>
  <c r="J1821" i="4"/>
  <c r="K1821" i="4" s="1"/>
  <c r="J1943" i="4"/>
  <c r="K1943" i="4" s="1"/>
  <c r="J2193" i="4"/>
  <c r="K2193" i="4" s="1"/>
  <c r="J2234" i="4"/>
  <c r="K2234" i="4" s="1"/>
  <c r="J2741" i="4"/>
  <c r="K2741" i="4" s="1"/>
  <c r="J2878" i="4"/>
  <c r="K2878" i="4" s="1"/>
  <c r="J3035" i="4"/>
  <c r="K3035" i="4" s="1"/>
  <c r="J1125" i="4"/>
  <c r="K1125" i="4" s="1"/>
  <c r="J1398" i="4"/>
  <c r="K1398" i="4" s="1"/>
  <c r="J1705" i="4"/>
  <c r="K1705" i="4" s="1"/>
  <c r="J2300" i="4"/>
  <c r="K2300" i="4" s="1"/>
  <c r="J2349" i="4"/>
  <c r="K2349" i="4" s="1"/>
  <c r="J2430" i="4"/>
  <c r="K2430" i="4" s="1"/>
  <c r="J2491" i="4"/>
  <c r="K2491" i="4" s="1"/>
  <c r="J2542" i="4"/>
  <c r="K2542" i="4" s="1"/>
  <c r="J2864" i="4"/>
  <c r="K2864" i="4" s="1"/>
  <c r="J3096" i="4"/>
  <c r="K3096" i="4" s="1"/>
  <c r="J1256" i="4"/>
  <c r="K1256" i="4" s="1"/>
  <c r="J1930" i="4"/>
  <c r="K1930" i="4" s="1"/>
  <c r="J2259" i="4"/>
  <c r="K2259" i="4" s="1"/>
  <c r="J2313" i="4"/>
  <c r="K2313" i="4" s="1"/>
  <c r="J2404" i="4"/>
  <c r="K2404" i="4" s="1"/>
  <c r="J2474" i="4"/>
  <c r="K2474" i="4" s="1"/>
  <c r="J2533" i="4"/>
  <c r="K2533" i="4" s="1"/>
  <c r="J2962" i="4"/>
  <c r="K2962" i="4" s="1"/>
  <c r="J1241" i="4"/>
  <c r="K1241" i="4" s="1"/>
  <c r="J1941" i="4"/>
  <c r="K1941" i="4" s="1"/>
  <c r="J2280" i="4"/>
  <c r="K2280" i="4" s="1"/>
  <c r="J2339" i="4"/>
  <c r="K2339" i="4" s="1"/>
  <c r="J2376" i="4"/>
  <c r="K2376" i="4" s="1"/>
  <c r="J2440" i="4"/>
  <c r="K2440" i="4" s="1"/>
  <c r="J2508" i="4"/>
  <c r="K2508" i="4" s="1"/>
  <c r="J2757" i="4"/>
  <c r="K2757" i="4" s="1"/>
  <c r="J3011" i="4"/>
  <c r="K3011" i="4" s="1"/>
  <c r="J1216" i="4"/>
  <c r="K1216" i="4" s="1"/>
  <c r="J1347" i="4"/>
  <c r="K1347" i="4" s="1"/>
  <c r="J1839" i="4"/>
  <c r="K1839" i="4" s="1"/>
  <c r="J1907" i="4"/>
  <c r="K1907" i="4" s="1"/>
  <c r="J2303" i="4"/>
  <c r="K2303" i="4" s="1"/>
  <c r="J2366" i="4"/>
  <c r="K2366" i="4" s="1"/>
  <c r="J2423" i="4"/>
  <c r="K2423" i="4" s="1"/>
  <c r="J2486" i="4"/>
  <c r="K2486" i="4" s="1"/>
  <c r="J2756" i="4"/>
  <c r="K2756" i="4" s="1"/>
  <c r="J2926" i="4"/>
  <c r="K2926" i="4" s="1"/>
  <c r="J1030" i="4"/>
  <c r="K1030" i="4" s="1"/>
  <c r="J1322" i="4"/>
  <c r="K1322" i="4" s="1"/>
  <c r="J1707" i="4"/>
  <c r="K1707" i="4" s="1"/>
  <c r="J1772" i="4"/>
  <c r="K1772" i="4" s="1"/>
  <c r="J1904" i="4"/>
  <c r="K1904" i="4" s="1"/>
  <c r="J1716" i="4"/>
  <c r="K1716" i="4" s="1"/>
  <c r="J2004" i="4"/>
  <c r="K2004" i="4" s="1"/>
  <c r="J1709" i="4"/>
  <c r="K1709" i="4" s="1"/>
  <c r="J1933" i="4"/>
  <c r="K1933" i="4" s="1"/>
  <c r="J1678" i="4"/>
  <c r="K1678" i="4" s="1"/>
  <c r="J1964" i="4"/>
  <c r="K1964" i="4" s="1"/>
  <c r="J2200" i="4"/>
  <c r="K2200" i="4" s="1"/>
  <c r="J2251" i="4"/>
  <c r="K2251" i="4" s="1"/>
  <c r="J2752" i="4"/>
  <c r="K2752" i="4" s="1"/>
  <c r="J2973" i="4"/>
  <c r="K2973" i="4" s="1"/>
  <c r="J3040" i="4"/>
  <c r="K3040" i="4" s="1"/>
  <c r="J1094" i="4"/>
  <c r="K1094" i="4" s="1"/>
  <c r="J1200" i="4"/>
  <c r="K1200" i="4" s="1"/>
  <c r="J1450" i="4"/>
  <c r="K1450" i="4" s="1"/>
  <c r="J2257" i="4"/>
  <c r="K2257" i="4" s="1"/>
  <c r="J2317" i="4"/>
  <c r="K2317" i="4" s="1"/>
  <c r="J2381" i="4"/>
  <c r="K2381" i="4" s="1"/>
  <c r="J2450" i="4"/>
  <c r="K2450" i="4" s="1"/>
  <c r="J2503" i="4"/>
  <c r="K2503" i="4" s="1"/>
  <c r="J2559" i="4"/>
  <c r="K2559" i="4" s="1"/>
  <c r="J2901" i="4"/>
  <c r="K2901" i="4" s="1"/>
  <c r="J1062" i="4"/>
  <c r="K1062" i="4" s="1"/>
  <c r="J1453" i="4"/>
  <c r="K1453" i="4" s="1"/>
  <c r="J1863" i="4"/>
  <c r="K1863" i="4" s="1"/>
  <c r="J2269" i="4"/>
  <c r="K2269" i="4" s="1"/>
  <c r="J2355" i="4"/>
  <c r="K2355" i="4" s="1"/>
  <c r="J2431" i="4"/>
  <c r="K2431" i="4" s="1"/>
  <c r="J2492" i="4"/>
  <c r="K2492" i="4" s="1"/>
  <c r="J2552" i="4"/>
  <c r="K2552" i="4" s="1"/>
  <c r="J1127" i="4"/>
  <c r="K1127" i="4" s="1"/>
  <c r="J1303" i="4"/>
  <c r="K1303" i="4" s="1"/>
  <c r="J1388" i="4"/>
  <c r="K1388" i="4" s="1"/>
  <c r="J2260" i="4"/>
  <c r="K2260" i="4" s="1"/>
  <c r="J2330" i="4"/>
  <c r="K2330" i="4" s="1"/>
  <c r="J2369" i="4"/>
  <c r="K2369" i="4" s="1"/>
  <c r="J2429" i="4"/>
  <c r="K2429" i="4" s="1"/>
  <c r="J2497" i="4"/>
  <c r="K2497" i="4" s="1"/>
  <c r="J2563" i="4"/>
  <c r="K2563" i="4" s="1"/>
  <c r="J2830" i="4"/>
  <c r="K2830" i="4" s="1"/>
  <c r="J1077" i="4"/>
  <c r="K1077" i="4" s="1"/>
  <c r="J1321" i="4"/>
  <c r="K1321" i="4" s="1"/>
  <c r="J1409" i="4"/>
  <c r="K1409" i="4" s="1"/>
  <c r="J1489" i="4"/>
  <c r="K1489" i="4" s="1"/>
  <c r="J1878" i="4"/>
  <c r="K1878" i="4" s="1"/>
  <c r="J2278" i="4"/>
  <c r="K2278" i="4" s="1"/>
  <c r="J2333" i="4"/>
  <c r="K2333" i="4" s="1"/>
  <c r="J2403" i="4"/>
  <c r="K2403" i="4" s="1"/>
  <c r="J2462" i="4"/>
  <c r="K2462" i="4" s="1"/>
  <c r="J2535" i="4"/>
  <c r="K2535" i="4" s="1"/>
  <c r="J2860" i="4"/>
  <c r="K2860" i="4" s="1"/>
  <c r="J1115" i="4"/>
  <c r="K1115" i="4" s="1"/>
  <c r="J1323" i="4"/>
  <c r="K1323" i="4" s="1"/>
  <c r="J1724" i="4"/>
  <c r="K1724" i="4" s="1"/>
  <c r="J1909" i="4"/>
  <c r="K1909" i="4" s="1"/>
  <c r="J1834" i="4"/>
  <c r="K1834" i="4" s="1"/>
  <c r="J1812" i="4"/>
  <c r="K1812" i="4" s="1"/>
  <c r="J1555" i="4"/>
  <c r="K1555" i="4" s="1"/>
  <c r="J1965" i="4"/>
  <c r="K1965" i="4" s="1"/>
  <c r="J3112" i="4"/>
  <c r="K3112" i="4" s="1"/>
  <c r="J3120" i="4"/>
  <c r="K3120" i="4" s="1"/>
  <c r="J3128" i="4"/>
  <c r="K3128" i="4" s="1"/>
  <c r="J3136" i="4"/>
  <c r="K3136" i="4" s="1"/>
  <c r="J3144" i="4"/>
  <c r="K3144" i="4" s="1"/>
  <c r="J3152" i="4"/>
  <c r="K3152" i="4" s="1"/>
  <c r="J3160" i="4"/>
  <c r="K3160" i="4" s="1"/>
  <c r="J3168" i="4"/>
  <c r="K3168" i="4" s="1"/>
  <c r="J3176" i="4"/>
  <c r="K3176" i="4" s="1"/>
  <c r="J3184" i="4"/>
  <c r="K3184" i="4" s="1"/>
  <c r="J3195" i="4"/>
  <c r="K3195" i="4" s="1"/>
  <c r="J3211" i="4"/>
  <c r="K3211" i="4" s="1"/>
  <c r="J3229" i="4"/>
  <c r="K3229" i="4" s="1"/>
  <c r="J3245" i="4"/>
  <c r="K3245" i="4" s="1"/>
  <c r="J3261" i="4"/>
  <c r="K3261" i="4" s="1"/>
  <c r="J3277" i="4"/>
  <c r="K3277" i="4" s="1"/>
  <c r="J3293" i="4"/>
  <c r="K3293" i="4" s="1"/>
  <c r="J3309" i="4"/>
  <c r="K3309" i="4" s="1"/>
  <c r="J3324" i="4"/>
  <c r="K3324" i="4" s="1"/>
  <c r="J3340" i="4"/>
  <c r="K3340" i="4" s="1"/>
  <c r="J3356" i="4"/>
  <c r="K3356" i="4" s="1"/>
  <c r="J3372" i="4"/>
  <c r="K3372" i="4" s="1"/>
  <c r="J3388" i="4"/>
  <c r="K3388" i="4" s="1"/>
  <c r="J3404" i="4"/>
  <c r="K3404" i="4" s="1"/>
  <c r="J3420" i="4"/>
  <c r="K3420" i="4" s="1"/>
  <c r="J3436" i="4"/>
  <c r="K3436" i="4" s="1"/>
  <c r="J3452" i="4"/>
  <c r="K3452" i="4" s="1"/>
  <c r="J3468" i="4"/>
  <c r="K3468" i="4" s="1"/>
  <c r="J3487" i="4"/>
  <c r="K3487" i="4" s="1"/>
  <c r="J3503" i="4"/>
  <c r="K3503" i="4" s="1"/>
  <c r="J3519" i="4"/>
  <c r="K3519" i="4" s="1"/>
  <c r="J3535" i="4"/>
  <c r="K3535" i="4" s="1"/>
  <c r="J3551" i="4"/>
  <c r="K3551" i="4" s="1"/>
  <c r="J3567" i="4"/>
  <c r="K3567" i="4" s="1"/>
  <c r="J3583" i="4"/>
  <c r="K3583" i="4" s="1"/>
  <c r="J3599" i="4"/>
  <c r="K3599" i="4" s="1"/>
  <c r="J3615" i="4"/>
  <c r="K3615" i="4" s="1"/>
  <c r="J3631" i="4"/>
  <c r="K3631" i="4" s="1"/>
  <c r="J3647" i="4"/>
  <c r="K3647" i="4" s="1"/>
  <c r="J3663" i="4"/>
  <c r="K3663" i="4" s="1"/>
  <c r="J3679" i="4"/>
  <c r="K3679" i="4" s="1"/>
  <c r="J3695" i="4"/>
  <c r="K3695" i="4" s="1"/>
  <c r="J3709" i="4"/>
  <c r="K3709" i="4" s="1"/>
  <c r="J3725" i="4"/>
  <c r="K3725" i="4" s="1"/>
  <c r="J3741" i="4"/>
  <c r="K3741" i="4" s="1"/>
  <c r="J3757" i="4"/>
  <c r="K3757" i="4" s="1"/>
  <c r="J3773" i="4"/>
  <c r="K3773" i="4" s="1"/>
  <c r="J3789" i="4"/>
  <c r="K3789" i="4" s="1"/>
  <c r="J3805" i="4"/>
  <c r="K3805" i="4" s="1"/>
  <c r="J3821" i="4"/>
  <c r="K3821" i="4" s="1"/>
  <c r="J3837" i="4"/>
  <c r="K3837" i="4" s="1"/>
  <c r="J3853" i="4"/>
  <c r="K3853" i="4" s="1"/>
  <c r="J3869" i="4"/>
  <c r="K3869" i="4" s="1"/>
  <c r="J3885" i="4"/>
  <c r="K3885" i="4" s="1"/>
  <c r="J3901" i="4"/>
  <c r="K3901" i="4" s="1"/>
  <c r="J3917" i="4"/>
  <c r="K3917" i="4" s="1"/>
  <c r="J3933" i="4"/>
  <c r="K3933" i="4" s="1"/>
  <c r="J3949" i="4"/>
  <c r="K3949" i="4" s="1"/>
  <c r="J3965" i="4"/>
  <c r="K3965" i="4" s="1"/>
  <c r="J3981" i="4"/>
  <c r="K3981" i="4" s="1"/>
  <c r="J3997" i="4"/>
  <c r="K3997" i="4" s="1"/>
  <c r="J4013" i="4"/>
  <c r="K4013" i="4" s="1"/>
  <c r="J3200" i="4"/>
  <c r="K3200" i="4" s="1"/>
  <c r="J3216" i="4"/>
  <c r="K3216" i="4" s="1"/>
  <c r="J3234" i="4"/>
  <c r="K3234" i="4" s="1"/>
  <c r="J3250" i="4"/>
  <c r="K3250" i="4" s="1"/>
  <c r="J3266" i="4"/>
  <c r="K3266" i="4" s="1"/>
  <c r="J3282" i="4"/>
  <c r="K3282" i="4" s="1"/>
  <c r="J3298" i="4"/>
  <c r="K3298" i="4" s="1"/>
  <c r="J3317" i="4"/>
  <c r="K3317" i="4" s="1"/>
  <c r="J3333" i="4"/>
  <c r="K3333" i="4" s="1"/>
  <c r="J3349" i="4"/>
  <c r="K3349" i="4" s="1"/>
  <c r="J3365" i="4"/>
  <c r="K3365" i="4" s="1"/>
  <c r="J3381" i="4"/>
  <c r="K3381" i="4" s="1"/>
  <c r="J3397" i="4"/>
  <c r="K3397" i="4" s="1"/>
  <c r="J3413" i="4"/>
  <c r="K3413" i="4" s="1"/>
  <c r="J3429" i="4"/>
  <c r="K3429" i="4" s="1"/>
  <c r="J3445" i="4"/>
  <c r="K3445" i="4" s="1"/>
  <c r="J3461" i="4"/>
  <c r="K3461" i="4" s="1"/>
  <c r="J3477" i="4"/>
  <c r="K3477" i="4" s="1"/>
  <c r="J3492" i="4"/>
  <c r="K3492" i="4" s="1"/>
  <c r="J3508" i="4"/>
  <c r="K3508" i="4" s="1"/>
  <c r="J3524" i="4"/>
  <c r="K3524" i="4" s="1"/>
  <c r="J3540" i="4"/>
  <c r="K3540" i="4" s="1"/>
  <c r="J3556" i="4"/>
  <c r="K3556" i="4" s="1"/>
  <c r="J3572" i="4"/>
  <c r="K3572" i="4" s="1"/>
  <c r="J3588" i="4"/>
  <c r="K3588" i="4" s="1"/>
  <c r="J3604" i="4"/>
  <c r="K3604" i="4" s="1"/>
  <c r="J3620" i="4"/>
  <c r="K3620" i="4" s="1"/>
  <c r="J3636" i="4"/>
  <c r="K3636" i="4" s="1"/>
  <c r="J3652" i="4"/>
  <c r="K3652" i="4" s="1"/>
  <c r="J3668" i="4"/>
  <c r="K3668" i="4" s="1"/>
  <c r="J3684" i="4"/>
  <c r="K3684" i="4" s="1"/>
  <c r="J3700" i="4"/>
  <c r="K3700" i="4" s="1"/>
  <c r="J3718" i="4"/>
  <c r="K3718" i="4" s="1"/>
  <c r="J3734" i="4"/>
  <c r="K3734" i="4" s="1"/>
  <c r="J3750" i="4"/>
  <c r="K3750" i="4" s="1"/>
  <c r="J3766" i="4"/>
  <c r="K3766" i="4" s="1"/>
  <c r="J3782" i="4"/>
  <c r="K3782" i="4" s="1"/>
  <c r="J3798" i="4"/>
  <c r="K3798" i="4" s="1"/>
  <c r="J3814" i="4"/>
  <c r="K3814" i="4" s="1"/>
  <c r="J3830" i="4"/>
  <c r="K3830" i="4" s="1"/>
  <c r="J3846" i="4"/>
  <c r="K3846" i="4" s="1"/>
  <c r="J3862" i="4"/>
  <c r="K3862" i="4" s="1"/>
  <c r="J3878" i="4"/>
  <c r="K3878" i="4" s="1"/>
  <c r="J3894" i="4"/>
  <c r="K3894" i="4" s="1"/>
  <c r="J3910" i="4"/>
  <c r="K3910" i="4" s="1"/>
  <c r="J3926" i="4"/>
  <c r="K3926" i="4" s="1"/>
  <c r="J3942" i="4"/>
  <c r="K3942" i="4" s="1"/>
  <c r="J3958" i="4"/>
  <c r="K3958" i="4" s="1"/>
  <c r="J3974" i="4"/>
  <c r="K3974" i="4" s="1"/>
  <c r="J3990" i="4"/>
  <c r="K3990" i="4" s="1"/>
  <c r="J4006" i="4"/>
  <c r="K4006" i="4" s="1"/>
  <c r="J3109" i="4"/>
  <c r="K3109" i="4" s="1"/>
  <c r="J3117" i="4"/>
  <c r="K3117" i="4" s="1"/>
  <c r="J3125" i="4"/>
  <c r="K3125" i="4" s="1"/>
  <c r="J3133" i="4"/>
  <c r="K3133" i="4" s="1"/>
  <c r="J3141" i="4"/>
  <c r="K3141" i="4" s="1"/>
  <c r="J3149" i="4"/>
  <c r="K3149" i="4" s="1"/>
  <c r="J3157" i="4"/>
  <c r="K3157" i="4" s="1"/>
  <c r="J3165" i="4"/>
  <c r="K3165" i="4" s="1"/>
  <c r="J3173" i="4"/>
  <c r="K3173" i="4" s="1"/>
  <c r="J3181" i="4"/>
  <c r="K3181" i="4" s="1"/>
  <c r="J3189" i="4"/>
  <c r="K3189" i="4" s="1"/>
  <c r="J3205" i="4"/>
  <c r="K3205" i="4" s="1"/>
  <c r="J3219" i="4"/>
  <c r="K3219" i="4" s="1"/>
  <c r="J3235" i="4"/>
  <c r="K3235" i="4" s="1"/>
  <c r="J3251" i="4"/>
  <c r="K3251" i="4" s="1"/>
  <c r="J3267" i="4"/>
  <c r="K3267" i="4" s="1"/>
  <c r="J3283" i="4"/>
  <c r="K3283" i="4" s="1"/>
  <c r="J3299" i="4"/>
  <c r="K3299" i="4" s="1"/>
  <c r="J3314" i="4"/>
  <c r="K3314" i="4" s="1"/>
  <c r="J3330" i="4"/>
  <c r="K3330" i="4" s="1"/>
  <c r="J3346" i="4"/>
  <c r="K3346" i="4" s="1"/>
  <c r="J3362" i="4"/>
  <c r="K3362" i="4" s="1"/>
  <c r="J3378" i="4"/>
  <c r="K3378" i="4" s="1"/>
  <c r="J3394" i="4"/>
  <c r="K3394" i="4" s="1"/>
  <c r="J3410" i="4"/>
  <c r="K3410" i="4" s="1"/>
  <c r="J3426" i="4"/>
  <c r="K3426" i="4" s="1"/>
  <c r="J3442" i="4"/>
  <c r="K3442" i="4" s="1"/>
  <c r="J3458" i="4"/>
  <c r="K3458" i="4" s="1"/>
  <c r="J3474" i="4"/>
  <c r="K3474" i="4" s="1"/>
  <c r="J3489" i="4"/>
  <c r="K3489" i="4" s="1"/>
  <c r="J3505" i="4"/>
  <c r="K3505" i="4" s="1"/>
  <c r="J3521" i="4"/>
  <c r="K3521" i="4" s="1"/>
  <c r="J3537" i="4"/>
  <c r="K3537" i="4" s="1"/>
  <c r="J3553" i="4"/>
  <c r="K3553" i="4" s="1"/>
  <c r="J3569" i="4"/>
  <c r="K3569" i="4" s="1"/>
  <c r="J3585" i="4"/>
  <c r="K3585" i="4" s="1"/>
  <c r="J3601" i="4"/>
  <c r="K3601" i="4" s="1"/>
  <c r="J3617" i="4"/>
  <c r="K3617" i="4" s="1"/>
  <c r="J3633" i="4"/>
  <c r="K3633" i="4" s="1"/>
  <c r="J3649" i="4"/>
  <c r="K3649" i="4" s="1"/>
  <c r="J3665" i="4"/>
  <c r="K3665" i="4" s="1"/>
  <c r="J3681" i="4"/>
  <c r="K3681" i="4" s="1"/>
  <c r="J3697" i="4"/>
  <c r="K3697" i="4" s="1"/>
  <c r="J3711" i="4"/>
  <c r="K3711" i="4" s="1"/>
  <c r="J3727" i="4"/>
  <c r="K3727" i="4" s="1"/>
  <c r="J3743" i="4"/>
  <c r="K3743" i="4" s="1"/>
  <c r="J3759" i="4"/>
  <c r="K3759" i="4" s="1"/>
  <c r="J3775" i="4"/>
  <c r="K3775" i="4" s="1"/>
  <c r="J3791" i="4"/>
  <c r="K3791" i="4" s="1"/>
  <c r="J3807" i="4"/>
  <c r="K3807" i="4" s="1"/>
  <c r="J3823" i="4"/>
  <c r="K3823" i="4" s="1"/>
  <c r="J3839" i="4"/>
  <c r="K3839" i="4" s="1"/>
  <c r="J3855" i="4"/>
  <c r="K3855" i="4" s="1"/>
  <c r="J3871" i="4"/>
  <c r="K3871" i="4" s="1"/>
  <c r="J3887" i="4"/>
  <c r="K3887" i="4" s="1"/>
  <c r="J3903" i="4"/>
  <c r="K3903" i="4" s="1"/>
  <c r="J3919" i="4"/>
  <c r="K3919" i="4" s="1"/>
  <c r="J3935" i="4"/>
  <c r="K3935" i="4" s="1"/>
  <c r="J3951" i="4"/>
  <c r="K3951" i="4" s="1"/>
  <c r="J3967" i="4"/>
  <c r="K3967" i="4" s="1"/>
  <c r="J3983" i="4"/>
  <c r="K3983" i="4" s="1"/>
  <c r="J3999" i="4"/>
  <c r="K3999" i="4" s="1"/>
  <c r="J4015" i="4"/>
  <c r="K4015" i="4" s="1"/>
  <c r="J3202" i="4"/>
  <c r="K3202" i="4" s="1"/>
  <c r="J3218" i="4"/>
  <c r="K3218" i="4" s="1"/>
  <c r="J3232" i="4"/>
  <c r="K3232" i="4" s="1"/>
  <c r="J3248" i="4"/>
  <c r="K3248" i="4" s="1"/>
  <c r="J3264" i="4"/>
  <c r="K3264" i="4" s="1"/>
  <c r="J3280" i="4"/>
  <c r="K3280" i="4" s="1"/>
  <c r="J3296" i="4"/>
  <c r="K3296" i="4" s="1"/>
  <c r="J3311" i="4"/>
  <c r="K3311" i="4" s="1"/>
  <c r="J3327" i="4"/>
  <c r="K3327" i="4" s="1"/>
  <c r="J3343" i="4"/>
  <c r="K3343" i="4" s="1"/>
  <c r="J3359" i="4"/>
  <c r="K3359" i="4" s="1"/>
  <c r="J3375" i="4"/>
  <c r="K3375" i="4" s="1"/>
  <c r="J3391" i="4"/>
  <c r="K3391" i="4" s="1"/>
  <c r="J3407" i="4"/>
  <c r="K3407" i="4" s="1"/>
  <c r="J3423" i="4"/>
  <c r="K3423" i="4" s="1"/>
  <c r="J3439" i="4"/>
  <c r="K3439" i="4" s="1"/>
  <c r="J3455" i="4"/>
  <c r="K3455" i="4" s="1"/>
  <c r="J3471" i="4"/>
  <c r="K3471" i="4" s="1"/>
  <c r="J3486" i="4"/>
  <c r="K3486" i="4" s="1"/>
  <c r="J3502" i="4"/>
  <c r="K3502" i="4" s="1"/>
  <c r="J3518" i="4"/>
  <c r="K3518" i="4" s="1"/>
  <c r="J3534" i="4"/>
  <c r="K3534" i="4" s="1"/>
  <c r="J3550" i="4"/>
  <c r="K3550" i="4" s="1"/>
  <c r="J3566" i="4"/>
  <c r="K3566" i="4" s="1"/>
  <c r="J3582" i="4"/>
  <c r="K3582" i="4" s="1"/>
  <c r="J3598" i="4"/>
  <c r="K3598" i="4" s="1"/>
  <c r="J3614" i="4"/>
  <c r="K3614" i="4" s="1"/>
  <c r="J3630" i="4"/>
  <c r="K3630" i="4" s="1"/>
  <c r="J3646" i="4"/>
  <c r="K3646" i="4" s="1"/>
  <c r="J3662" i="4"/>
  <c r="K3662" i="4" s="1"/>
  <c r="J3678" i="4"/>
  <c r="K3678" i="4" s="1"/>
  <c r="J3694" i="4"/>
  <c r="K3694" i="4" s="1"/>
  <c r="J3712" i="4"/>
  <c r="K3712" i="4" s="1"/>
  <c r="J3728" i="4"/>
  <c r="K3728" i="4" s="1"/>
  <c r="J3744" i="4"/>
  <c r="K3744" i="4" s="1"/>
  <c r="J3760" i="4"/>
  <c r="K3760" i="4" s="1"/>
  <c r="J3776" i="4"/>
  <c r="K3776" i="4" s="1"/>
  <c r="J3792" i="4"/>
  <c r="K3792" i="4" s="1"/>
  <c r="J3808" i="4"/>
  <c r="K3808" i="4" s="1"/>
  <c r="J3824" i="4"/>
  <c r="K3824" i="4" s="1"/>
  <c r="J3840" i="4"/>
  <c r="K3840" i="4" s="1"/>
  <c r="J3856" i="4"/>
  <c r="K3856" i="4" s="1"/>
  <c r="J3872" i="4"/>
  <c r="K3872" i="4" s="1"/>
  <c r="J3888" i="4"/>
  <c r="K3888" i="4" s="1"/>
  <c r="J3904" i="4"/>
  <c r="K3904" i="4" s="1"/>
  <c r="J3920" i="4"/>
  <c r="K3920" i="4" s="1"/>
  <c r="J3936" i="4"/>
  <c r="K3936" i="4" s="1"/>
  <c r="J3952" i="4"/>
  <c r="K3952" i="4" s="1"/>
  <c r="J3968" i="4"/>
  <c r="K3968" i="4" s="1"/>
  <c r="J3984" i="4"/>
  <c r="K3984" i="4" s="1"/>
  <c r="J4000" i="4"/>
  <c r="K4000" i="4" s="1"/>
  <c r="J4016" i="4"/>
  <c r="K4016" i="4" s="1"/>
  <c r="J4030" i="4"/>
  <c r="K4030" i="4" s="1"/>
  <c r="J4046" i="4"/>
  <c r="K4046" i="4" s="1"/>
  <c r="J4062" i="4"/>
  <c r="K4062" i="4" s="1"/>
  <c r="J4078" i="4"/>
  <c r="K4078" i="4" s="1"/>
  <c r="J4094" i="4"/>
  <c r="K4094" i="4" s="1"/>
  <c r="J4110" i="4"/>
  <c r="K4110" i="4" s="1"/>
  <c r="J4126" i="4"/>
  <c r="K4126" i="4" s="1"/>
  <c r="J4142" i="4"/>
  <c r="K4142" i="4" s="1"/>
  <c r="J4158" i="4"/>
  <c r="K4158" i="4" s="1"/>
  <c r="J4174" i="4"/>
  <c r="K4174" i="4" s="1"/>
  <c r="J4190" i="4"/>
  <c r="K4190" i="4" s="1"/>
  <c r="J4206" i="4"/>
  <c r="K4206" i="4" s="1"/>
  <c r="J4222" i="4"/>
  <c r="K4222" i="4" s="1"/>
  <c r="J4238" i="4"/>
  <c r="K4238" i="4" s="1"/>
  <c r="J4254" i="4"/>
  <c r="K4254" i="4" s="1"/>
  <c r="J4270" i="4"/>
  <c r="K4270" i="4" s="1"/>
  <c r="J4286" i="4"/>
  <c r="K4286" i="4" s="1"/>
  <c r="J4302" i="4"/>
  <c r="K4302" i="4" s="1"/>
  <c r="J4318" i="4"/>
  <c r="K4318" i="4" s="1"/>
  <c r="J4334" i="4"/>
  <c r="K4334" i="4" s="1"/>
  <c r="J4350" i="4"/>
  <c r="K4350" i="4" s="1"/>
  <c r="J4365" i="4"/>
  <c r="K4365" i="4" s="1"/>
  <c r="J4381" i="4"/>
  <c r="K4381" i="4" s="1"/>
  <c r="J4397" i="4"/>
  <c r="K4397" i="4" s="1"/>
  <c r="J4413" i="4"/>
  <c r="K4413" i="4" s="1"/>
  <c r="J4429" i="4"/>
  <c r="K4429" i="4" s="1"/>
  <c r="J4445" i="4"/>
  <c r="K4445" i="4" s="1"/>
  <c r="J4461" i="4"/>
  <c r="K4461" i="4" s="1"/>
  <c r="J4477" i="4"/>
  <c r="K4477" i="4" s="1"/>
  <c r="J4493" i="4"/>
  <c r="K4493" i="4" s="1"/>
  <c r="J4509" i="4"/>
  <c r="K4509" i="4" s="1"/>
  <c r="J4525" i="4"/>
  <c r="K4525" i="4" s="1"/>
  <c r="J4541" i="4"/>
  <c r="K4541" i="4" s="1"/>
  <c r="J4557" i="4"/>
  <c r="K4557" i="4" s="1"/>
  <c r="J4573" i="4"/>
  <c r="K4573" i="4" s="1"/>
  <c r="J4589" i="4"/>
  <c r="K4589" i="4" s="1"/>
  <c r="J4605" i="4"/>
  <c r="K4605" i="4" s="1"/>
  <c r="J4621" i="4"/>
  <c r="K4621" i="4" s="1"/>
  <c r="J4637" i="4"/>
  <c r="K4637" i="4" s="1"/>
  <c r="J4653" i="4"/>
  <c r="K4653" i="4" s="1"/>
  <c r="J4669" i="4"/>
  <c r="K4669" i="4" s="1"/>
  <c r="J4685" i="4"/>
  <c r="K4685" i="4" s="1"/>
  <c r="J4701" i="4"/>
  <c r="K4701" i="4" s="1"/>
  <c r="J4717" i="4"/>
  <c r="K4717" i="4" s="1"/>
  <c r="J4733" i="4"/>
  <c r="K4733" i="4" s="1"/>
  <c r="J4749" i="4"/>
  <c r="K4749" i="4" s="1"/>
  <c r="J4765" i="4"/>
  <c r="K4765" i="4" s="1"/>
  <c r="J4781" i="4"/>
  <c r="K4781" i="4" s="1"/>
  <c r="J4797" i="4"/>
  <c r="K4797" i="4" s="1"/>
  <c r="J4813" i="4"/>
  <c r="K4813" i="4" s="1"/>
  <c r="J4829" i="4"/>
  <c r="K4829" i="4" s="1"/>
  <c r="J4845" i="4"/>
  <c r="K4845" i="4" s="1"/>
  <c r="J4861" i="4"/>
  <c r="K4861" i="4" s="1"/>
  <c r="J4877" i="4"/>
  <c r="K4877" i="4" s="1"/>
  <c r="J4893" i="4"/>
  <c r="K4893" i="4" s="1"/>
  <c r="J4909" i="4"/>
  <c r="K4909" i="4" s="1"/>
  <c r="J4925" i="4"/>
  <c r="K4925" i="4" s="1"/>
  <c r="J4941" i="4"/>
  <c r="K4941" i="4" s="1"/>
  <c r="J4957" i="4"/>
  <c r="K4957" i="4" s="1"/>
  <c r="J4973" i="4"/>
  <c r="K4973" i="4" s="1"/>
  <c r="J4989" i="4"/>
  <c r="K4989" i="4" s="1"/>
  <c r="J5005" i="4"/>
  <c r="K5005" i="4" s="1"/>
  <c r="J2021" i="4"/>
  <c r="K2021" i="4" s="1"/>
  <c r="J2037" i="4"/>
  <c r="K2037" i="4" s="1"/>
  <c r="J2110" i="4"/>
  <c r="K2110" i="4" s="1"/>
  <c r="J2126" i="4"/>
  <c r="K2126" i="4" s="1"/>
  <c r="J2047" i="4"/>
  <c r="K2047" i="4" s="1"/>
  <c r="J2063" i="4"/>
  <c r="K2063" i="4" s="1"/>
  <c r="J2079" i="4"/>
  <c r="K2079" i="4" s="1"/>
  <c r="J2095" i="4"/>
  <c r="K2095" i="4" s="1"/>
  <c r="J2579" i="4"/>
  <c r="K2579" i="4" s="1"/>
  <c r="J2595" i="4"/>
  <c r="K2595" i="4" s="1"/>
  <c r="J2611" i="4"/>
  <c r="K2611" i="4" s="1"/>
  <c r="J2627" i="4"/>
  <c r="K2627" i="4" s="1"/>
  <c r="J2643" i="4"/>
  <c r="K2643" i="4" s="1"/>
  <c r="J2659" i="4"/>
  <c r="K2659" i="4" s="1"/>
  <c r="J2675" i="4"/>
  <c r="K2675" i="4" s="1"/>
  <c r="J2691" i="4"/>
  <c r="K2691" i="4" s="1"/>
  <c r="J2707" i="4"/>
  <c r="K2707" i="4" s="1"/>
  <c r="J2723" i="4"/>
  <c r="K2723" i="4" s="1"/>
  <c r="J4031" i="4"/>
  <c r="K4031" i="4" s="1"/>
  <c r="J4047" i="4"/>
  <c r="K4047" i="4" s="1"/>
  <c r="J4063" i="4"/>
  <c r="K4063" i="4" s="1"/>
  <c r="J4079" i="4"/>
  <c r="K4079" i="4" s="1"/>
  <c r="J4095" i="4"/>
  <c r="K4095" i="4" s="1"/>
  <c r="J4111" i="4"/>
  <c r="K4111" i="4" s="1"/>
  <c r="J4127" i="4"/>
  <c r="K4127" i="4" s="1"/>
  <c r="J4143" i="4"/>
  <c r="K4143" i="4" s="1"/>
  <c r="J4159" i="4"/>
  <c r="K4159" i="4" s="1"/>
  <c r="J4175" i="4"/>
  <c r="K4175" i="4" s="1"/>
  <c r="J4191" i="4"/>
  <c r="K4191" i="4" s="1"/>
  <c r="J4207" i="4"/>
  <c r="K4207" i="4" s="1"/>
  <c r="J4223" i="4"/>
  <c r="K4223" i="4" s="1"/>
  <c r="J4239" i="4"/>
  <c r="K4239" i="4" s="1"/>
  <c r="J4255" i="4"/>
  <c r="K4255" i="4" s="1"/>
  <c r="J4271" i="4"/>
  <c r="K4271" i="4" s="1"/>
  <c r="J4287" i="4"/>
  <c r="K4287" i="4" s="1"/>
  <c r="J4303" i="4"/>
  <c r="K4303" i="4" s="1"/>
  <c r="J4319" i="4"/>
  <c r="K4319" i="4" s="1"/>
  <c r="J4335" i="4"/>
  <c r="K4335" i="4" s="1"/>
  <c r="J4351" i="4"/>
  <c r="K4351" i="4" s="1"/>
  <c r="J4370" i="4"/>
  <c r="K4370" i="4" s="1"/>
  <c r="J4386" i="4"/>
  <c r="K4386" i="4" s="1"/>
  <c r="J4402" i="4"/>
  <c r="K4402" i="4" s="1"/>
  <c r="J4418" i="4"/>
  <c r="K4418" i="4" s="1"/>
  <c r="J4434" i="4"/>
  <c r="K4434" i="4" s="1"/>
  <c r="J4450" i="4"/>
  <c r="K4450" i="4" s="1"/>
  <c r="J4466" i="4"/>
  <c r="K4466" i="4" s="1"/>
  <c r="J4482" i="4"/>
  <c r="K4482" i="4" s="1"/>
  <c r="J4498" i="4"/>
  <c r="K4498" i="4" s="1"/>
  <c r="J4514" i="4"/>
  <c r="K4514" i="4" s="1"/>
  <c r="J4530" i="4"/>
  <c r="K4530" i="4" s="1"/>
  <c r="J4546" i="4"/>
  <c r="K4546" i="4" s="1"/>
  <c r="J4562" i="4"/>
  <c r="K4562" i="4" s="1"/>
  <c r="J4578" i="4"/>
  <c r="K4578" i="4" s="1"/>
  <c r="J4594" i="4"/>
  <c r="K4594" i="4" s="1"/>
  <c r="J4610" i="4"/>
  <c r="K4610" i="4" s="1"/>
  <c r="J4626" i="4"/>
  <c r="K4626" i="4" s="1"/>
  <c r="J4642" i="4"/>
  <c r="K4642" i="4" s="1"/>
  <c r="J4658" i="4"/>
  <c r="K4658" i="4" s="1"/>
  <c r="J4674" i="4"/>
  <c r="K4674" i="4" s="1"/>
  <c r="J4690" i="4"/>
  <c r="K4690" i="4" s="1"/>
  <c r="J4706" i="4"/>
  <c r="K4706" i="4" s="1"/>
  <c r="J4722" i="4"/>
  <c r="K4722" i="4" s="1"/>
  <c r="J4738" i="4"/>
  <c r="K4738" i="4" s="1"/>
  <c r="J4754" i="4"/>
  <c r="K4754" i="4" s="1"/>
  <c r="J4770" i="4"/>
  <c r="K4770" i="4" s="1"/>
  <c r="J4786" i="4"/>
  <c r="K4786" i="4" s="1"/>
  <c r="J4802" i="4"/>
  <c r="K4802" i="4" s="1"/>
  <c r="J4818" i="4"/>
  <c r="K4818" i="4" s="1"/>
  <c r="J4834" i="4"/>
  <c r="K4834" i="4" s="1"/>
  <c r="J4850" i="4"/>
  <c r="K4850" i="4" s="1"/>
  <c r="J4866" i="4"/>
  <c r="K4866" i="4" s="1"/>
  <c r="J4882" i="4"/>
  <c r="K4882" i="4" s="1"/>
  <c r="J4898" i="4"/>
  <c r="K4898" i="4" s="1"/>
  <c r="J4914" i="4"/>
  <c r="K4914" i="4" s="1"/>
  <c r="J4930" i="4"/>
  <c r="K4930" i="4" s="1"/>
  <c r="J4946" i="4"/>
  <c r="K4946" i="4" s="1"/>
  <c r="J4962" i="4"/>
  <c r="K4962" i="4" s="1"/>
  <c r="J4978" i="4"/>
  <c r="K4978" i="4" s="1"/>
  <c r="J4994" i="4"/>
  <c r="K4994" i="4" s="1"/>
  <c r="J2010" i="4"/>
  <c r="K2010" i="4" s="1"/>
  <c r="J2026" i="4"/>
  <c r="K2026" i="4" s="1"/>
  <c r="J2099" i="4"/>
  <c r="K2099" i="4" s="1"/>
  <c r="J2115" i="4"/>
  <c r="K2115" i="4" s="1"/>
  <c r="J2131" i="4"/>
  <c r="K2131" i="4" s="1"/>
  <c r="J2052" i="4"/>
  <c r="K2052" i="4" s="1"/>
  <c r="J2068" i="4"/>
  <c r="K2068" i="4" s="1"/>
  <c r="J2084" i="4"/>
  <c r="K2084" i="4" s="1"/>
  <c r="J2568" i="4"/>
  <c r="K2568" i="4" s="1"/>
  <c r="J2584" i="4"/>
  <c r="K2584" i="4" s="1"/>
  <c r="J2600" i="4"/>
  <c r="K2600" i="4" s="1"/>
  <c r="J2616" i="4"/>
  <c r="K2616" i="4" s="1"/>
  <c r="J2632" i="4"/>
  <c r="K2632" i="4" s="1"/>
  <c r="J2648" i="4"/>
  <c r="K2648" i="4" s="1"/>
  <c r="J2664" i="4"/>
  <c r="K2664" i="4" s="1"/>
  <c r="J2680" i="4"/>
  <c r="K2680" i="4" s="1"/>
  <c r="J2696" i="4"/>
  <c r="K2696" i="4" s="1"/>
  <c r="J2712" i="4"/>
  <c r="K2712" i="4" s="1"/>
  <c r="J4020" i="4"/>
  <c r="K4020" i="4" s="1"/>
  <c r="J4036" i="4"/>
  <c r="K4036" i="4" s="1"/>
  <c r="J4052" i="4"/>
  <c r="K4052" i="4" s="1"/>
  <c r="J4068" i="4"/>
  <c r="K4068" i="4" s="1"/>
  <c r="J4084" i="4"/>
  <c r="K4084" i="4" s="1"/>
  <c r="J4100" i="4"/>
  <c r="K4100" i="4" s="1"/>
  <c r="J4116" i="4"/>
  <c r="K4116" i="4" s="1"/>
  <c r="J4132" i="4"/>
  <c r="K4132" i="4" s="1"/>
  <c r="J4148" i="4"/>
  <c r="K4148" i="4" s="1"/>
  <c r="J4164" i="4"/>
  <c r="K4164" i="4" s="1"/>
  <c r="J4180" i="4"/>
  <c r="K4180" i="4" s="1"/>
  <c r="J4196" i="4"/>
  <c r="K4196" i="4" s="1"/>
  <c r="J4212" i="4"/>
  <c r="K4212" i="4" s="1"/>
  <c r="J4228" i="4"/>
  <c r="K4228" i="4" s="1"/>
  <c r="J4244" i="4"/>
  <c r="K4244" i="4" s="1"/>
  <c r="J4260" i="4"/>
  <c r="K4260" i="4" s="1"/>
  <c r="J4276" i="4"/>
  <c r="K4276" i="4" s="1"/>
  <c r="J4292" i="4"/>
  <c r="K4292" i="4" s="1"/>
  <c r="J4308" i="4"/>
  <c r="K4308" i="4" s="1"/>
  <c r="J4324" i="4"/>
  <c r="K4324" i="4" s="1"/>
  <c r="J4340" i="4"/>
  <c r="K4340" i="4" s="1"/>
  <c r="J4356" i="4"/>
  <c r="K4356" i="4" s="1"/>
  <c r="J4371" i="4"/>
  <c r="K4371" i="4" s="1"/>
  <c r="J4387" i="4"/>
  <c r="K4387" i="4" s="1"/>
  <c r="J4403" i="4"/>
  <c r="K4403" i="4" s="1"/>
  <c r="J4419" i="4"/>
  <c r="K4419" i="4" s="1"/>
  <c r="J4435" i="4"/>
  <c r="K4435" i="4" s="1"/>
  <c r="J4451" i="4"/>
  <c r="K4451" i="4" s="1"/>
  <c r="J4467" i="4"/>
  <c r="K4467" i="4" s="1"/>
  <c r="J4483" i="4"/>
  <c r="K4483" i="4" s="1"/>
  <c r="J4499" i="4"/>
  <c r="K4499" i="4" s="1"/>
  <c r="J4515" i="4"/>
  <c r="K4515" i="4" s="1"/>
  <c r="J4531" i="4"/>
  <c r="K4531" i="4" s="1"/>
  <c r="J4547" i="4"/>
  <c r="K4547" i="4" s="1"/>
  <c r="J4563" i="4"/>
  <c r="K4563" i="4" s="1"/>
  <c r="J4579" i="4"/>
  <c r="K4579" i="4" s="1"/>
  <c r="J4595" i="4"/>
  <c r="K4595" i="4" s="1"/>
  <c r="J4611" i="4"/>
  <c r="K4611" i="4" s="1"/>
  <c r="J4627" i="4"/>
  <c r="K4627" i="4" s="1"/>
  <c r="J4643" i="4"/>
  <c r="K4643" i="4" s="1"/>
  <c r="J4659" i="4"/>
  <c r="K4659" i="4" s="1"/>
  <c r="J4675" i="4"/>
  <c r="K4675" i="4" s="1"/>
  <c r="J4691" i="4"/>
  <c r="K4691" i="4" s="1"/>
  <c r="J4707" i="4"/>
  <c r="K4707" i="4" s="1"/>
  <c r="J4723" i="4"/>
  <c r="K4723" i="4" s="1"/>
  <c r="J4739" i="4"/>
  <c r="K4739" i="4" s="1"/>
  <c r="J4755" i="4"/>
  <c r="K4755" i="4" s="1"/>
  <c r="J4771" i="4"/>
  <c r="K4771" i="4" s="1"/>
  <c r="J4787" i="4"/>
  <c r="K4787" i="4" s="1"/>
  <c r="J4803" i="4"/>
  <c r="K4803" i="4" s="1"/>
  <c r="J4819" i="4"/>
  <c r="K4819" i="4" s="1"/>
  <c r="J4835" i="4"/>
  <c r="K4835" i="4" s="1"/>
  <c r="J4851" i="4"/>
  <c r="K4851" i="4" s="1"/>
  <c r="J4867" i="4"/>
  <c r="K4867" i="4" s="1"/>
  <c r="J4883" i="4"/>
  <c r="K4883" i="4" s="1"/>
  <c r="J4899" i="4"/>
  <c r="K4899" i="4" s="1"/>
  <c r="J4915" i="4"/>
  <c r="K4915" i="4" s="1"/>
  <c r="J4931" i="4"/>
  <c r="K4931" i="4" s="1"/>
  <c r="J4947" i="4"/>
  <c r="K4947" i="4" s="1"/>
  <c r="J4963" i="4"/>
  <c r="K4963" i="4" s="1"/>
  <c r="J4979" i="4"/>
  <c r="K4979" i="4" s="1"/>
  <c r="J4995" i="4"/>
  <c r="K4995" i="4" s="1"/>
  <c r="J2011" i="4"/>
  <c r="K2011" i="4" s="1"/>
  <c r="J2027" i="4"/>
  <c r="K2027" i="4" s="1"/>
  <c r="J2100" i="4"/>
  <c r="K2100" i="4" s="1"/>
  <c r="J2116" i="4"/>
  <c r="K2116" i="4" s="1"/>
  <c r="J2132" i="4"/>
  <c r="K2132" i="4" s="1"/>
  <c r="J2049" i="4"/>
  <c r="K2049" i="4" s="1"/>
  <c r="J2065" i="4"/>
  <c r="K2065" i="4" s="1"/>
  <c r="J2081" i="4"/>
  <c r="K2081" i="4" s="1"/>
  <c r="J2565" i="4"/>
  <c r="K2565" i="4" s="1"/>
  <c r="J2581" i="4"/>
  <c r="K2581" i="4" s="1"/>
  <c r="J2597" i="4"/>
  <c r="K2597" i="4" s="1"/>
  <c r="J2613" i="4"/>
  <c r="K2613" i="4" s="1"/>
  <c r="J2629" i="4"/>
  <c r="K2629" i="4" s="1"/>
  <c r="J2645" i="4"/>
  <c r="K2645" i="4" s="1"/>
  <c r="J2661" i="4"/>
  <c r="K2661" i="4" s="1"/>
  <c r="J2677" i="4"/>
  <c r="K2677" i="4" s="1"/>
  <c r="J2693" i="4"/>
  <c r="K2693" i="4" s="1"/>
  <c r="J2709" i="4"/>
  <c r="K2709" i="4" s="1"/>
  <c r="J4021" i="4"/>
  <c r="K4021" i="4" s="1"/>
  <c r="J4037" i="4"/>
  <c r="K4037" i="4" s="1"/>
  <c r="J4053" i="4"/>
  <c r="K4053" i="4" s="1"/>
  <c r="J4069" i="4"/>
  <c r="K4069" i="4" s="1"/>
  <c r="J4085" i="4"/>
  <c r="K4085" i="4" s="1"/>
  <c r="J4101" i="4"/>
  <c r="K4101" i="4" s="1"/>
  <c r="J4117" i="4"/>
  <c r="K4117" i="4" s="1"/>
  <c r="J4133" i="4"/>
  <c r="K4133" i="4" s="1"/>
  <c r="J4149" i="4"/>
  <c r="K4149" i="4" s="1"/>
  <c r="J4165" i="4"/>
  <c r="K4165" i="4" s="1"/>
  <c r="J4181" i="4"/>
  <c r="K4181" i="4" s="1"/>
  <c r="J4197" i="4"/>
  <c r="K4197" i="4" s="1"/>
  <c r="J4213" i="4"/>
  <c r="K4213" i="4" s="1"/>
  <c r="J4229" i="4"/>
  <c r="K4229" i="4" s="1"/>
  <c r="J4245" i="4"/>
  <c r="K4245" i="4" s="1"/>
  <c r="J4261" i="4"/>
  <c r="K4261" i="4" s="1"/>
  <c r="J4277" i="4"/>
  <c r="K4277" i="4" s="1"/>
  <c r="J4293" i="4"/>
  <c r="K4293" i="4" s="1"/>
  <c r="J4309" i="4"/>
  <c r="K4309" i="4" s="1"/>
  <c r="J4325" i="4"/>
  <c r="K4325" i="4" s="1"/>
  <c r="J4341" i="4"/>
  <c r="K4341" i="4" s="1"/>
  <c r="J4357" i="4"/>
  <c r="K4357" i="4" s="1"/>
  <c r="J4372" i="4"/>
  <c r="K4372" i="4" s="1"/>
  <c r="J4388" i="4"/>
  <c r="K4388" i="4" s="1"/>
  <c r="J4404" i="4"/>
  <c r="K4404" i="4" s="1"/>
  <c r="J4420" i="4"/>
  <c r="K4420" i="4" s="1"/>
  <c r="J4436" i="4"/>
  <c r="K4436" i="4" s="1"/>
  <c r="J4452" i="4"/>
  <c r="K4452" i="4" s="1"/>
  <c r="J4468" i="4"/>
  <c r="K4468" i="4" s="1"/>
  <c r="J4484" i="4"/>
  <c r="K4484" i="4" s="1"/>
  <c r="J4500" i="4"/>
  <c r="K4500" i="4" s="1"/>
  <c r="J4516" i="4"/>
  <c r="K4516" i="4" s="1"/>
  <c r="J4532" i="4"/>
  <c r="K4532" i="4" s="1"/>
  <c r="J4548" i="4"/>
  <c r="K4548" i="4" s="1"/>
  <c r="J4564" i="4"/>
  <c r="K4564" i="4" s="1"/>
  <c r="J4580" i="4"/>
  <c r="K4580" i="4" s="1"/>
  <c r="J4596" i="4"/>
  <c r="K4596" i="4" s="1"/>
  <c r="J4612" i="4"/>
  <c r="K4612" i="4" s="1"/>
  <c r="J4628" i="4"/>
  <c r="K4628" i="4" s="1"/>
  <c r="J4644" i="4"/>
  <c r="K4644" i="4" s="1"/>
  <c r="J4660" i="4"/>
  <c r="K4660" i="4" s="1"/>
  <c r="J4676" i="4"/>
  <c r="K4676" i="4" s="1"/>
  <c r="J4692" i="4"/>
  <c r="K4692" i="4" s="1"/>
  <c r="J4708" i="4"/>
  <c r="K4708" i="4" s="1"/>
  <c r="J4724" i="4"/>
  <c r="K4724" i="4" s="1"/>
  <c r="J4740" i="4"/>
  <c r="K4740" i="4" s="1"/>
  <c r="J4756" i="4"/>
  <c r="K4756" i="4" s="1"/>
  <c r="J4772" i="4"/>
  <c r="K4772" i="4" s="1"/>
  <c r="J4788" i="4"/>
  <c r="K4788" i="4" s="1"/>
  <c r="J4804" i="4"/>
  <c r="K4804" i="4" s="1"/>
  <c r="J4820" i="4"/>
  <c r="K4820" i="4" s="1"/>
  <c r="J4836" i="4"/>
  <c r="K4836" i="4" s="1"/>
  <c r="J4852" i="4"/>
  <c r="K4852" i="4" s="1"/>
  <c r="J4868" i="4"/>
  <c r="K4868" i="4" s="1"/>
  <c r="J4884" i="4"/>
  <c r="K4884" i="4" s="1"/>
  <c r="J4900" i="4"/>
  <c r="K4900" i="4" s="1"/>
  <c r="J4916" i="4"/>
  <c r="K4916" i="4" s="1"/>
  <c r="J4932" i="4"/>
  <c r="K4932" i="4" s="1"/>
  <c r="J4948" i="4"/>
  <c r="K4948" i="4" s="1"/>
  <c r="J4964" i="4"/>
  <c r="K4964" i="4" s="1"/>
  <c r="J4980" i="4"/>
  <c r="K4980" i="4" s="1"/>
  <c r="J4996" i="4"/>
  <c r="K4996" i="4" s="1"/>
  <c r="J2012" i="4"/>
  <c r="K2012" i="4" s="1"/>
  <c r="J2028" i="4"/>
  <c r="K2028" i="4" s="1"/>
  <c r="J2097" i="4"/>
  <c r="K2097" i="4" s="1"/>
  <c r="J2113" i="4"/>
  <c r="K2113" i="4" s="1"/>
  <c r="J2129" i="4"/>
  <c r="K2129" i="4" s="1"/>
  <c r="J2046" i="4"/>
  <c r="K2046" i="4" s="1"/>
  <c r="J2062" i="4"/>
  <c r="K2062" i="4" s="1"/>
  <c r="J2078" i="4"/>
  <c r="K2078" i="4" s="1"/>
  <c r="J2094" i="4"/>
  <c r="K2094" i="4" s="1"/>
  <c r="J2578" i="4"/>
  <c r="K2578" i="4" s="1"/>
  <c r="J2594" i="4"/>
  <c r="K2594" i="4" s="1"/>
  <c r="J2610" i="4"/>
  <c r="K2610" i="4" s="1"/>
  <c r="J2626" i="4"/>
  <c r="K2626" i="4" s="1"/>
  <c r="J2642" i="4"/>
  <c r="K2642" i="4" s="1"/>
  <c r="J2658" i="4"/>
  <c r="K2658" i="4" s="1"/>
  <c r="J2674" i="4"/>
  <c r="K2674" i="4" s="1"/>
  <c r="J2690" i="4"/>
  <c r="K2690" i="4" s="1"/>
  <c r="J2706" i="4"/>
  <c r="K2706" i="4" s="1"/>
  <c r="J2722" i="4"/>
  <c r="K2722" i="4" s="1"/>
  <c r="J2790" i="4"/>
  <c r="K2790" i="4" s="1"/>
  <c r="J2888" i="4"/>
  <c r="K2888" i="4" s="1"/>
  <c r="J2918" i="4"/>
  <c r="K2918" i="4" s="1"/>
  <c r="J2964" i="4"/>
  <c r="K2964" i="4" s="1"/>
  <c r="J3050" i="4"/>
  <c r="K3050" i="4" s="1"/>
  <c r="J3104" i="4"/>
  <c r="K3104" i="4" s="1"/>
  <c r="J1064" i="4"/>
  <c r="K1064" i="4" s="1"/>
  <c r="J1098" i="4"/>
  <c r="K1098" i="4" s="1"/>
  <c r="J1154" i="4"/>
  <c r="K1154" i="4" s="1"/>
  <c r="J1234" i="4"/>
  <c r="K1234" i="4" s="1"/>
  <c r="J1338" i="4"/>
  <c r="K1338" i="4" s="1"/>
  <c r="J1412" i="4"/>
  <c r="K1412" i="4" s="1"/>
  <c r="J2820" i="4"/>
  <c r="K2820" i="4" s="1"/>
  <c r="J2852" i="4"/>
  <c r="K2852" i="4" s="1"/>
  <c r="J2898" i="4"/>
  <c r="K2898" i="4" s="1"/>
  <c r="J2970" i="4"/>
  <c r="K2970" i="4" s="1"/>
  <c r="J3055" i="4"/>
  <c r="K3055" i="4" s="1"/>
  <c r="J1010" i="4"/>
  <c r="K1010" i="4" s="1"/>
  <c r="J1072" i="4"/>
  <c r="K1072" i="4" s="1"/>
  <c r="J1178" i="4"/>
  <c r="K1178" i="4" s="1"/>
  <c r="J1220" i="4"/>
  <c r="K1220" i="4" s="1"/>
  <c r="J1275" i="4"/>
  <c r="K1275" i="4" s="1"/>
  <c r="J1342" i="4"/>
  <c r="K1342" i="4" s="1"/>
  <c r="J1534" i="4"/>
  <c r="K1534" i="4" s="1"/>
  <c r="J1577" i="4"/>
  <c r="K1577" i="4" s="1"/>
  <c r="J1626" i="4"/>
  <c r="K1626" i="4" s="1"/>
  <c r="J1701" i="4"/>
  <c r="K1701" i="4" s="1"/>
  <c r="J1773" i="4"/>
  <c r="K1773" i="4" s="1"/>
  <c r="J1857" i="4"/>
  <c r="K1857" i="4" s="1"/>
  <c r="J1371" i="4"/>
  <c r="K1371" i="4" s="1"/>
  <c r="J1460" i="4"/>
  <c r="K1460" i="4" s="1"/>
  <c r="J1525" i="4"/>
  <c r="K1525" i="4" s="1"/>
  <c r="J1571" i="4"/>
  <c r="K1571" i="4" s="1"/>
  <c r="J1873" i="4"/>
  <c r="K1873" i="4" s="1"/>
  <c r="J1928" i="4"/>
  <c r="K1928" i="4" s="1"/>
  <c r="J1968" i="4"/>
  <c r="K1968" i="4" s="1"/>
  <c r="J1783" i="4"/>
  <c r="K1783" i="4" s="1"/>
  <c r="J1860" i="4"/>
  <c r="K1860" i="4" s="1"/>
  <c r="J1999" i="4"/>
  <c r="K1999" i="4" s="1"/>
  <c r="J1669" i="4"/>
  <c r="K1669" i="4" s="1"/>
  <c r="J1775" i="4"/>
  <c r="K1775" i="4" s="1"/>
  <c r="J1906" i="4"/>
  <c r="K1906" i="4" s="1"/>
  <c r="J2155" i="4"/>
  <c r="K2155" i="4" s="1"/>
  <c r="J2183" i="4"/>
  <c r="K2183" i="4" s="1"/>
  <c r="J2220" i="4"/>
  <c r="K2220" i="4" s="1"/>
  <c r="J2238" i="4"/>
  <c r="K2238" i="4" s="1"/>
  <c r="J2739" i="4"/>
  <c r="K2739" i="4" s="1"/>
  <c r="J2881" i="4"/>
  <c r="K2881" i="4" s="1"/>
  <c r="J1073" i="4"/>
  <c r="K1073" i="4" s="1"/>
  <c r="J1630" i="4"/>
  <c r="K1630" i="4" s="1"/>
  <c r="J1809" i="4"/>
  <c r="K1809" i="4" s="1"/>
  <c r="J2899" i="4"/>
  <c r="K2899" i="4" s="1"/>
  <c r="J3081" i="4"/>
  <c r="K3081" i="4" s="1"/>
  <c r="J1184" i="4"/>
  <c r="K1184" i="4" s="1"/>
  <c r="J1343" i="4"/>
  <c r="K1343" i="4" s="1"/>
  <c r="J1478" i="4"/>
  <c r="K1478" i="4" s="1"/>
  <c r="J1613" i="4"/>
  <c r="K1613" i="4" s="1"/>
  <c r="J1745" i="4"/>
  <c r="K1745" i="4" s="1"/>
  <c r="J2165" i="4"/>
  <c r="K2165" i="4" s="1"/>
  <c r="J1110" i="4"/>
  <c r="K1110" i="4" s="1"/>
  <c r="J1785" i="4"/>
  <c r="K1785" i="4" s="1"/>
  <c r="J2473" i="4"/>
  <c r="K2473" i="4" s="1"/>
  <c r="J1255" i="4"/>
  <c r="K1255" i="4" s="1"/>
  <c r="J2787" i="4"/>
  <c r="K2787" i="4" s="1"/>
  <c r="J2865" i="4"/>
  <c r="K2865" i="4" s="1"/>
  <c r="J2911" i="4"/>
  <c r="K2911" i="4" s="1"/>
  <c r="J2951" i="4"/>
  <c r="K2951" i="4" s="1"/>
  <c r="J3015" i="4"/>
  <c r="K3015" i="4" s="1"/>
  <c r="J3071" i="4"/>
  <c r="K3071" i="4" s="1"/>
  <c r="J1018" i="4"/>
  <c r="K1018" i="4" s="1"/>
  <c r="J1065" i="4"/>
  <c r="K1065" i="4" s="1"/>
  <c r="J1099" i="4"/>
  <c r="K1099" i="4" s="1"/>
  <c r="J1161" i="4"/>
  <c r="K1161" i="4" s="1"/>
  <c r="J1231" i="4"/>
  <c r="K1231" i="4" s="1"/>
  <c r="J1296" i="4"/>
  <c r="K1296" i="4" s="1"/>
  <c r="J1366" i="4"/>
  <c r="K1366" i="4" s="1"/>
  <c r="J1423" i="4"/>
  <c r="K1423" i="4" s="1"/>
  <c r="J2841" i="4"/>
  <c r="K2841" i="4" s="1"/>
  <c r="J2867" i="4"/>
  <c r="K2867" i="4" s="1"/>
  <c r="J2919" i="4"/>
  <c r="K2919" i="4" s="1"/>
  <c r="J2967" i="4"/>
  <c r="K2967" i="4" s="1"/>
  <c r="J3052" i="4"/>
  <c r="K3052" i="4" s="1"/>
  <c r="J1007" i="4"/>
  <c r="K1007" i="4" s="1"/>
  <c r="J1089" i="4"/>
  <c r="K1089" i="4" s="1"/>
  <c r="J1155" i="4"/>
  <c r="K1155" i="4" s="1"/>
  <c r="J1193" i="4"/>
  <c r="K1193" i="4" s="1"/>
  <c r="J1265" i="4"/>
  <c r="K1265" i="4" s="1"/>
  <c r="J1330" i="4"/>
  <c r="K1330" i="4" s="1"/>
  <c r="J1485" i="4"/>
  <c r="K1485" i="4" s="1"/>
  <c r="J1546" i="4"/>
  <c r="K1546" i="4" s="1"/>
  <c r="J1582" i="4"/>
  <c r="K1582" i="4" s="1"/>
  <c r="J1633" i="4"/>
  <c r="K1633" i="4" s="1"/>
  <c r="J1702" i="4"/>
  <c r="K1702" i="4" s="1"/>
  <c r="J1781" i="4"/>
  <c r="K1781" i="4" s="1"/>
  <c r="J1823" i="4"/>
  <c r="K1823" i="4" s="1"/>
  <c r="J1352" i="4"/>
  <c r="K1352" i="4" s="1"/>
  <c r="J1379" i="4"/>
  <c r="K1379" i="4" s="1"/>
  <c r="J1438" i="4"/>
  <c r="K1438" i="4" s="1"/>
  <c r="J1498" i="4"/>
  <c r="K1498" i="4" s="1"/>
  <c r="J1572" i="4"/>
  <c r="K1572" i="4" s="1"/>
  <c r="J1874" i="4"/>
  <c r="K1874" i="4" s="1"/>
  <c r="J1957" i="4"/>
  <c r="K1957" i="4" s="1"/>
  <c r="J1805" i="4"/>
  <c r="K1805" i="4" s="1"/>
  <c r="J1900" i="4"/>
  <c r="K1900" i="4" s="1"/>
  <c r="J2000" i="4"/>
  <c r="K2000" i="4" s="1"/>
  <c r="J1670" i="4"/>
  <c r="K1670" i="4" s="1"/>
  <c r="J1776" i="4"/>
  <c r="K1776" i="4" s="1"/>
  <c r="J1915" i="4"/>
  <c r="K1915" i="4" s="1"/>
  <c r="J1991" i="4"/>
  <c r="K1991" i="4" s="1"/>
  <c r="J2152" i="4"/>
  <c r="K2152" i="4" s="1"/>
  <c r="J2178" i="4"/>
  <c r="K2178" i="4" s="1"/>
  <c r="J2217" i="4"/>
  <c r="K2217" i="4" s="1"/>
  <c r="J2235" i="4"/>
  <c r="K2235" i="4" s="1"/>
  <c r="J2742" i="4"/>
  <c r="K2742" i="4" s="1"/>
  <c r="J2960" i="4"/>
  <c r="K2960" i="4" s="1"/>
  <c r="J1185" i="4"/>
  <c r="K1185" i="4" s="1"/>
  <c r="J1407" i="4"/>
  <c r="K1407" i="4" s="1"/>
  <c r="J1696" i="4"/>
  <c r="K1696" i="4" s="1"/>
  <c r="J2212" i="4"/>
  <c r="K2212" i="4" s="1"/>
  <c r="J3003" i="4"/>
  <c r="K3003" i="4" s="1"/>
  <c r="J1093" i="4"/>
  <c r="K1093" i="4" s="1"/>
  <c r="J1359" i="4"/>
  <c r="K1359" i="4" s="1"/>
  <c r="J1511" i="4"/>
  <c r="K1511" i="4" s="1"/>
  <c r="J1730" i="4"/>
  <c r="K1730" i="4" s="1"/>
  <c r="J2169" i="4"/>
  <c r="K2169" i="4" s="1"/>
  <c r="J2989" i="4"/>
  <c r="K2989" i="4" s="1"/>
  <c r="J1238" i="4"/>
  <c r="K1238" i="4" s="1"/>
  <c r="J2426" i="4"/>
  <c r="K2426" i="4" s="1"/>
  <c r="J1229" i="4"/>
  <c r="K1229" i="4" s="1"/>
  <c r="J2788" i="4"/>
  <c r="K2788" i="4" s="1"/>
  <c r="J2866" i="4"/>
  <c r="K2866" i="4" s="1"/>
  <c r="J2912" i="4"/>
  <c r="K2912" i="4" s="1"/>
  <c r="J2952" i="4"/>
  <c r="K2952" i="4" s="1"/>
  <c r="J3016" i="4"/>
  <c r="K3016" i="4" s="1"/>
  <c r="J3072" i="4"/>
  <c r="K3072" i="4" s="1"/>
  <c r="J1033" i="4"/>
  <c r="K1033" i="4" s="1"/>
  <c r="J1070" i="4"/>
  <c r="K1070" i="4" s="1"/>
  <c r="J1120" i="4"/>
  <c r="K1120" i="4" s="1"/>
  <c r="J1166" i="4"/>
  <c r="K1166" i="4" s="1"/>
  <c r="J1248" i="4"/>
  <c r="K1248" i="4" s="1"/>
  <c r="J1340" i="4"/>
  <c r="K1340" i="4" s="1"/>
  <c r="J1424" i="4"/>
  <c r="K1424" i="4" s="1"/>
  <c r="J2842" i="4"/>
  <c r="K2842" i="4" s="1"/>
  <c r="J2868" i="4"/>
  <c r="K2868" i="4" s="1"/>
  <c r="J2920" i="4"/>
  <c r="K2920" i="4" s="1"/>
  <c r="J2968" i="4"/>
  <c r="K2968" i="4" s="1"/>
  <c r="J3053" i="4"/>
  <c r="K3053" i="4" s="1"/>
  <c r="J1008" i="4"/>
  <c r="K1008" i="4" s="1"/>
  <c r="J1054" i="4"/>
  <c r="K1054" i="4" s="1"/>
  <c r="J1140" i="4"/>
  <c r="K1140" i="4" s="1"/>
  <c r="J1194" i="4"/>
  <c r="K1194" i="4" s="1"/>
  <c r="J1266" i="4"/>
  <c r="K1266" i="4" s="1"/>
  <c r="J1456" i="4"/>
  <c r="K1456" i="4" s="1"/>
  <c r="J1524" i="4"/>
  <c r="K1524" i="4" s="1"/>
  <c r="J1563" i="4"/>
  <c r="K1563" i="4" s="1"/>
  <c r="J1624" i="4"/>
  <c r="K1624" i="4" s="1"/>
  <c r="J1665" i="4"/>
  <c r="K1665" i="4" s="1"/>
  <c r="J1711" i="4"/>
  <c r="K1711" i="4" s="1"/>
  <c r="J1765" i="4"/>
  <c r="K1765" i="4" s="1"/>
  <c r="J1814" i="4"/>
  <c r="K1814" i="4" s="1"/>
  <c r="J1353" i="4"/>
  <c r="K1353" i="4" s="1"/>
  <c r="J1394" i="4"/>
  <c r="K1394" i="4" s="1"/>
  <c r="J1495" i="4"/>
  <c r="K1495" i="4" s="1"/>
  <c r="J1583" i="4"/>
  <c r="K1583" i="4" s="1"/>
  <c r="J1897" i="4"/>
  <c r="K1897" i="4" s="1"/>
  <c r="J1998" i="4"/>
  <c r="K1998" i="4" s="1"/>
  <c r="J1845" i="4"/>
  <c r="K1845" i="4" s="1"/>
  <c r="J1982" i="4"/>
  <c r="K1982" i="4" s="1"/>
  <c r="J1667" i="4"/>
  <c r="K1667" i="4" s="1"/>
  <c r="J1713" i="4"/>
  <c r="K1713" i="4" s="1"/>
  <c r="J1752" i="4"/>
  <c r="K1752" i="4" s="1"/>
  <c r="J1975" i="4"/>
  <c r="K1975" i="4" s="1"/>
  <c r="J2149" i="4"/>
  <c r="K2149" i="4" s="1"/>
  <c r="J2171" i="4"/>
  <c r="K2171" i="4" s="1"/>
  <c r="J2207" i="4"/>
  <c r="K2207" i="4" s="1"/>
  <c r="J2230" i="4"/>
  <c r="K2230" i="4" s="1"/>
  <c r="J2726" i="4"/>
  <c r="K2726" i="4" s="1"/>
  <c r="J2795" i="4"/>
  <c r="K2795" i="4" s="1"/>
  <c r="J3007" i="4"/>
  <c r="K3007" i="4" s="1"/>
  <c r="J1186" i="4"/>
  <c r="K1186" i="4" s="1"/>
  <c r="J1381" i="4"/>
  <c r="K1381" i="4" s="1"/>
  <c r="J1598" i="4"/>
  <c r="K1598" i="4" s="1"/>
  <c r="J1769" i="4"/>
  <c r="K1769" i="4" s="1"/>
  <c r="J2186" i="4"/>
  <c r="K2186" i="4" s="1"/>
  <c r="J3004" i="4"/>
  <c r="K3004" i="4" s="1"/>
  <c r="J1254" i="4"/>
  <c r="K1254" i="4" s="1"/>
  <c r="J1345" i="4"/>
  <c r="K1345" i="4" s="1"/>
  <c r="J1502" i="4"/>
  <c r="K1502" i="4" s="1"/>
  <c r="J1607" i="4"/>
  <c r="K1607" i="4" s="1"/>
  <c r="J2233" i="4"/>
  <c r="K2233" i="4" s="1"/>
  <c r="J3062" i="4"/>
  <c r="K3062" i="4" s="1"/>
  <c r="J1794" i="4"/>
  <c r="K1794" i="4" s="1"/>
  <c r="J2500" i="4"/>
  <c r="K2500" i="4" s="1"/>
  <c r="J2781" i="4"/>
  <c r="K2781" i="4" s="1"/>
  <c r="J2817" i="4"/>
  <c r="K2817" i="4" s="1"/>
  <c r="J2909" i="4"/>
  <c r="K2909" i="4" s="1"/>
  <c r="J2935" i="4"/>
  <c r="K2935" i="4" s="1"/>
  <c r="J2997" i="4"/>
  <c r="K2997" i="4" s="1"/>
  <c r="J3069" i="4"/>
  <c r="K3069" i="4" s="1"/>
  <c r="J1020" i="4"/>
  <c r="K1020" i="4" s="1"/>
  <c r="J1067" i="4"/>
  <c r="K1067" i="4" s="1"/>
  <c r="J1101" i="4"/>
  <c r="K1101" i="4" s="1"/>
  <c r="J1163" i="4"/>
  <c r="K1163" i="4" s="1"/>
  <c r="J1273" i="4"/>
  <c r="K1273" i="4" s="1"/>
  <c r="J1401" i="4"/>
  <c r="K1401" i="4" s="1"/>
  <c r="J1442" i="4"/>
  <c r="K1442" i="4" s="1"/>
  <c r="J2843" i="4"/>
  <c r="K2843" i="4" s="1"/>
  <c r="J2873" i="4"/>
  <c r="K2873" i="4" s="1"/>
  <c r="J2941" i="4"/>
  <c r="K2941" i="4" s="1"/>
  <c r="J3001" i="4"/>
  <c r="K3001" i="4" s="1"/>
  <c r="J3078" i="4"/>
  <c r="K3078" i="4" s="1"/>
  <c r="J1040" i="4"/>
  <c r="K1040" i="4" s="1"/>
  <c r="J1087" i="4"/>
  <c r="K1087" i="4" s="1"/>
  <c r="J1177" i="4"/>
  <c r="K1177" i="4" s="1"/>
  <c r="J1219" i="4"/>
  <c r="K1219" i="4" s="1"/>
  <c r="J1274" i="4"/>
  <c r="K1274" i="4" s="1"/>
  <c r="J1328" i="4"/>
  <c r="K1328" i="4" s="1"/>
  <c r="J1483" i="4"/>
  <c r="K1483" i="4" s="1"/>
  <c r="J1548" i="4"/>
  <c r="K1548" i="4" s="1"/>
  <c r="J1580" i="4"/>
  <c r="K1580" i="4" s="1"/>
  <c r="J1642" i="4"/>
  <c r="K1642" i="4" s="1"/>
  <c r="J1690" i="4"/>
  <c r="K1690" i="4" s="1"/>
  <c r="J1734" i="4"/>
  <c r="K1734" i="4" s="1"/>
  <c r="J1798" i="4"/>
  <c r="K1798" i="4" s="1"/>
  <c r="J1358" i="4"/>
  <c r="K1358" i="4" s="1"/>
  <c r="J1443" i="4"/>
  <c r="K1443" i="4" s="1"/>
  <c r="J1500" i="4"/>
  <c r="K1500" i="4" s="1"/>
  <c r="J1594" i="4"/>
  <c r="K1594" i="4" s="1"/>
  <c r="J1898" i="4"/>
  <c r="K1898" i="4" s="1"/>
  <c r="J1945" i="4"/>
  <c r="K1945" i="4" s="1"/>
  <c r="J1989" i="4"/>
  <c r="K1989" i="4" s="1"/>
  <c r="J1799" i="4"/>
  <c r="K1799" i="4" s="1"/>
  <c r="J1859" i="4"/>
  <c r="K1859" i="4" s="1"/>
  <c r="J1635" i="4"/>
  <c r="K1635" i="4" s="1"/>
  <c r="J1692" i="4"/>
  <c r="K1692" i="4" s="1"/>
  <c r="J1743" i="4"/>
  <c r="K1743" i="4" s="1"/>
  <c r="J1976" i="4"/>
  <c r="K1976" i="4" s="1"/>
  <c r="J2150" i="4"/>
  <c r="K2150" i="4" s="1"/>
  <c r="J2172" i="4"/>
  <c r="K2172" i="4" s="1"/>
  <c r="J2208" i="4"/>
  <c r="K2208" i="4" s="1"/>
  <c r="J2231" i="4"/>
  <c r="K2231" i="4" s="1"/>
  <c r="J2727" i="4"/>
  <c r="K2727" i="4" s="1"/>
  <c r="J2796" i="4"/>
  <c r="K2796" i="4" s="1"/>
  <c r="J3009" i="4"/>
  <c r="K3009" i="4" s="1"/>
  <c r="J1042" i="4"/>
  <c r="K1042" i="4" s="1"/>
  <c r="J1684" i="4"/>
  <c r="K1684" i="4" s="1"/>
  <c r="J1801" i="4"/>
  <c r="K1801" i="4" s="1"/>
  <c r="J2187" i="4"/>
  <c r="K2187" i="4" s="1"/>
  <c r="J2992" i="4"/>
  <c r="K2992" i="4" s="1"/>
  <c r="J1091" i="4"/>
  <c r="K1091" i="4" s="1"/>
  <c r="J1280" i="4"/>
  <c r="K1280" i="4" s="1"/>
  <c r="J1416" i="4"/>
  <c r="K1416" i="4" s="1"/>
  <c r="J1513" i="4"/>
  <c r="K1513" i="4" s="1"/>
  <c r="J1608" i="4"/>
  <c r="K1608" i="4" s="1"/>
  <c r="J1721" i="4"/>
  <c r="K1721" i="4" s="1"/>
  <c r="J2748" i="4"/>
  <c r="K2748" i="4" s="1"/>
  <c r="J1448" i="4"/>
  <c r="K1448" i="4" s="1"/>
  <c r="J2320" i="4"/>
  <c r="K2320" i="4" s="1"/>
  <c r="J2976" i="4"/>
  <c r="K2976" i="4" s="1"/>
  <c r="J2168" i="4"/>
  <c r="K2168" i="4" s="1"/>
  <c r="J2209" i="4"/>
  <c r="K2209" i="4" s="1"/>
  <c r="J2737" i="4"/>
  <c r="K2737" i="4" s="1"/>
  <c r="J2875" i="4"/>
  <c r="K2875" i="4" s="1"/>
  <c r="J3041" i="4"/>
  <c r="K3041" i="4" s="1"/>
  <c r="J1109" i="4"/>
  <c r="K1109" i="4" s="1"/>
  <c r="J1237" i="4"/>
  <c r="K1237" i="4" s="1"/>
  <c r="J1447" i="4"/>
  <c r="K1447" i="4" s="1"/>
  <c r="J1619" i="4"/>
  <c r="K1619" i="4" s="1"/>
  <c r="J2292" i="4"/>
  <c r="K2292" i="4" s="1"/>
  <c r="J2343" i="4"/>
  <c r="K2343" i="4" s="1"/>
  <c r="J2422" i="4"/>
  <c r="K2422" i="4" s="1"/>
  <c r="J2483" i="4"/>
  <c r="K2483" i="4" s="1"/>
  <c r="J2536" i="4"/>
  <c r="K2536" i="4" s="1"/>
  <c r="J2776" i="4"/>
  <c r="K2776" i="4" s="1"/>
  <c r="J3030" i="4"/>
  <c r="K3030" i="4" s="1"/>
  <c r="J1258" i="4"/>
  <c r="K1258" i="4" s="1"/>
  <c r="J1840" i="4"/>
  <c r="K1840" i="4" s="1"/>
  <c r="J1985" i="4"/>
  <c r="K1985" i="4" s="1"/>
  <c r="J2283" i="4"/>
  <c r="K2283" i="4" s="1"/>
  <c r="J2382" i="4"/>
  <c r="K2382" i="4" s="1"/>
  <c r="J2449" i="4"/>
  <c r="K2449" i="4" s="1"/>
  <c r="J2512" i="4"/>
  <c r="K2512" i="4" s="1"/>
  <c r="J2769" i="4"/>
  <c r="K2769" i="4" s="1"/>
  <c r="J1128" i="4"/>
  <c r="K1128" i="4" s="1"/>
  <c r="J1203" i="4"/>
  <c r="K1203" i="4" s="1"/>
  <c r="J1308" i="4"/>
  <c r="K1308" i="4" s="1"/>
  <c r="J1939" i="4"/>
  <c r="K1939" i="4" s="1"/>
  <c r="J2298" i="4"/>
  <c r="K2298" i="4" s="1"/>
  <c r="J2359" i="4"/>
  <c r="K2359" i="4" s="1"/>
  <c r="J2402" i="4"/>
  <c r="K2402" i="4" s="1"/>
  <c r="J2464" i="4"/>
  <c r="K2464" i="4" s="1"/>
  <c r="J2534" i="4"/>
  <c r="K2534" i="4" s="1"/>
  <c r="J2827" i="4"/>
  <c r="K2827" i="4" s="1"/>
  <c r="J3045" i="4"/>
  <c r="K3045" i="4" s="1"/>
  <c r="J1172" i="4"/>
  <c r="K1172" i="4" s="1"/>
  <c r="J1349" i="4"/>
  <c r="K1349" i="4" s="1"/>
  <c r="J1463" i="4"/>
  <c r="K1463" i="4" s="1"/>
  <c r="J1994" i="4"/>
  <c r="K1994" i="4" s="1"/>
  <c r="J2326" i="4"/>
  <c r="K2326" i="4" s="1"/>
  <c r="J2391" i="4"/>
  <c r="K2391" i="4" s="1"/>
  <c r="J2447" i="4"/>
  <c r="K2447" i="4" s="1"/>
  <c r="J2519" i="4"/>
  <c r="K2519" i="4" s="1"/>
  <c r="J2774" i="4"/>
  <c r="K2774" i="4" s="1"/>
  <c r="J1112" i="4"/>
  <c r="K1112" i="4" s="1"/>
  <c r="J1319" i="4"/>
  <c r="K1319" i="4" s="1"/>
  <c r="J1599" i="4"/>
  <c r="K1599" i="4" s="1"/>
  <c r="J1778" i="4"/>
  <c r="K1778" i="4" s="1"/>
  <c r="J1971" i="4"/>
  <c r="K1971" i="4" s="1"/>
  <c r="J1926" i="4"/>
  <c r="K1926" i="4" s="1"/>
  <c r="J1676" i="4"/>
  <c r="K1676" i="4" s="1"/>
  <c r="J1832" i="4"/>
  <c r="K1832" i="4" s="1"/>
  <c r="J1530" i="4"/>
  <c r="K1530" i="4" s="1"/>
  <c r="J2267" i="4"/>
  <c r="K2267" i="4" s="1"/>
  <c r="J2346" i="4"/>
  <c r="K2346" i="4" s="1"/>
  <c r="J2417" i="4"/>
  <c r="K2417" i="4" s="1"/>
  <c r="J2484" i="4"/>
  <c r="K2484" i="4" s="1"/>
  <c r="J2546" i="4"/>
  <c r="K2546" i="4" s="1"/>
  <c r="J2961" i="4"/>
  <c r="K2961" i="4" s="1"/>
  <c r="J1160" i="4"/>
  <c r="K1160" i="4" s="1"/>
  <c r="J1305" i="4"/>
  <c r="K1305" i="4" s="1"/>
  <c r="J1924" i="4"/>
  <c r="K1924" i="4" s="1"/>
  <c r="J2255" i="4"/>
  <c r="K2255" i="4" s="1"/>
  <c r="J2318" i="4"/>
  <c r="K2318" i="4" s="1"/>
  <c r="J2364" i="4"/>
  <c r="K2364" i="4" s="1"/>
  <c r="J2424" i="4"/>
  <c r="K2424" i="4" s="1"/>
  <c r="J2489" i="4"/>
  <c r="K2489" i="4" s="1"/>
  <c r="J2553" i="4"/>
  <c r="K2553" i="4" s="1"/>
  <c r="J2834" i="4"/>
  <c r="K2834" i="4" s="1"/>
  <c r="J1016" i="4"/>
  <c r="K1016" i="4" s="1"/>
  <c r="J1215" i="4"/>
  <c r="K1215" i="4" s="1"/>
  <c r="J1420" i="4"/>
  <c r="K1420" i="4" s="1"/>
  <c r="J2299" i="4"/>
  <c r="K2299" i="4" s="1"/>
  <c r="J2358" i="4"/>
  <c r="K2358" i="4" s="1"/>
  <c r="J2419" i="4"/>
  <c r="K2419" i="4" s="1"/>
  <c r="J2482" i="4"/>
  <c r="K2482" i="4" s="1"/>
  <c r="J2763" i="4"/>
  <c r="K2763" i="4" s="1"/>
  <c r="J3029" i="4"/>
  <c r="K3029" i="4" s="1"/>
  <c r="J1113" i="4"/>
  <c r="K1113" i="4" s="1"/>
  <c r="J1320" i="4"/>
  <c r="K1320" i="4" s="1"/>
  <c r="J1771" i="4"/>
  <c r="K1771" i="4" s="1"/>
  <c r="J1953" i="4"/>
  <c r="K1953" i="4" s="1"/>
  <c r="J1632" i="4"/>
  <c r="K1632" i="4" s="1"/>
  <c r="J1895" i="4"/>
  <c r="K1895" i="4" s="1"/>
  <c r="J1662" i="4"/>
  <c r="K1662" i="4" s="1"/>
  <c r="J1673" i="4"/>
  <c r="K1673" i="4" s="1"/>
  <c r="J1833" i="4"/>
  <c r="K1833" i="4" s="1"/>
  <c r="J1963" i="4"/>
  <c r="K1963" i="4" s="1"/>
  <c r="J2199" i="4"/>
  <c r="K2199" i="4" s="1"/>
  <c r="J2244" i="4"/>
  <c r="K2244" i="4" s="1"/>
  <c r="J2749" i="4"/>
  <c r="K2749" i="4" s="1"/>
  <c r="J2972" i="4"/>
  <c r="K2972" i="4" s="1"/>
  <c r="J3039" i="4"/>
  <c r="K3039" i="4" s="1"/>
  <c r="J1199" i="4"/>
  <c r="K1199" i="4" s="1"/>
  <c r="J1449" i="4"/>
  <c r="K1449" i="4" s="1"/>
  <c r="J1786" i="4"/>
  <c r="K1786" i="4" s="1"/>
  <c r="J2316" i="4"/>
  <c r="K2316" i="4" s="1"/>
  <c r="J2379" i="4"/>
  <c r="K2379" i="4" s="1"/>
  <c r="J2448" i="4"/>
  <c r="K2448" i="4" s="1"/>
  <c r="J2501" i="4"/>
  <c r="K2501" i="4" s="1"/>
  <c r="J2555" i="4"/>
  <c r="K2555" i="4" s="1"/>
  <c r="J2883" i="4"/>
  <c r="K2883" i="4" s="1"/>
  <c r="J1144" i="4"/>
  <c r="K1144" i="4" s="1"/>
  <c r="J1260" i="4"/>
  <c r="K1260" i="4" s="1"/>
  <c r="J1952" i="4"/>
  <c r="K1952" i="4" s="1"/>
  <c r="J2268" i="4"/>
  <c r="K2268" i="4" s="1"/>
  <c r="J2353" i="4"/>
  <c r="K2353" i="4" s="1"/>
  <c r="J2421" i="4"/>
  <c r="K2421" i="4" s="1"/>
  <c r="J2488" i="4"/>
  <c r="K2488" i="4" s="1"/>
  <c r="J2550" i="4"/>
  <c r="K2550" i="4" s="1"/>
  <c r="J1045" i="4"/>
  <c r="K1045" i="4" s="1"/>
  <c r="J1306" i="4"/>
  <c r="K1306" i="4" s="1"/>
  <c r="J1962" i="4"/>
  <c r="K1962" i="4" s="1"/>
  <c r="J2293" i="4"/>
  <c r="K2293" i="4" s="1"/>
  <c r="J2352" i="4"/>
  <c r="K2352" i="4" s="1"/>
  <c r="J2394" i="4"/>
  <c r="K2394" i="4" s="1"/>
  <c r="J2456" i="4"/>
  <c r="K2456" i="4" s="1"/>
  <c r="J2528" i="4"/>
  <c r="K2528" i="4" s="1"/>
  <c r="J2803" i="4"/>
  <c r="K2803" i="4" s="1"/>
  <c r="J3043" i="4"/>
  <c r="K3043" i="4" s="1"/>
  <c r="J1289" i="4"/>
  <c r="K1289" i="4" s="1"/>
  <c r="J1385" i="4"/>
  <c r="K1385" i="4" s="1"/>
  <c r="J1869" i="4"/>
  <c r="K1869" i="4" s="1"/>
  <c r="J1977" i="4"/>
  <c r="K1977" i="4" s="1"/>
  <c r="J2321" i="4"/>
  <c r="K2321" i="4" s="1"/>
  <c r="J2383" i="4"/>
  <c r="K2383" i="4" s="1"/>
  <c r="J2436" i="4"/>
  <c r="K2436" i="4" s="1"/>
  <c r="J2509" i="4"/>
  <c r="K2509" i="4" s="1"/>
  <c r="J2764" i="4"/>
  <c r="K2764" i="4" s="1"/>
  <c r="J3013" i="4"/>
  <c r="K3013" i="4" s="1"/>
  <c r="J1114" i="4"/>
  <c r="K1114" i="4" s="1"/>
  <c r="J1429" i="4"/>
  <c r="K1429" i="4" s="1"/>
  <c r="J1723" i="4"/>
  <c r="K1723" i="4" s="1"/>
  <c r="J1788" i="4"/>
  <c r="K1788" i="4" s="1"/>
  <c r="J1954" i="4"/>
  <c r="K1954" i="4" s="1"/>
  <c r="J1831" i="4"/>
  <c r="K1831" i="4" s="1"/>
  <c r="J1567" i="4"/>
  <c r="K1567" i="4" s="1"/>
  <c r="J1732" i="4"/>
  <c r="K1732" i="4" s="1"/>
  <c r="J1558" i="4"/>
  <c r="K1558" i="4" s="1"/>
  <c r="J1822" i="4"/>
  <c r="K1822" i="4" s="1"/>
  <c r="J2167" i="4"/>
  <c r="K2167" i="4" s="1"/>
  <c r="J2204" i="4"/>
  <c r="K2204" i="4" s="1"/>
  <c r="J2730" i="4"/>
  <c r="K2730" i="4" s="1"/>
  <c r="J2825" i="4"/>
  <c r="K2825" i="4" s="1"/>
  <c r="J2993" i="4"/>
  <c r="K2993" i="4" s="1"/>
  <c r="J3059" i="4"/>
  <c r="K3059" i="4" s="1"/>
  <c r="J1108" i="4"/>
  <c r="K1108" i="4" s="1"/>
  <c r="J1212" i="4"/>
  <c r="K1212" i="4" s="1"/>
  <c r="J1566" i="4"/>
  <c r="K1566" i="4" s="1"/>
  <c r="J2274" i="4"/>
  <c r="K2274" i="4" s="1"/>
  <c r="J2323" i="4"/>
  <c r="K2323" i="4" s="1"/>
  <c r="J2397" i="4"/>
  <c r="K2397" i="4" s="1"/>
  <c r="J2465" i="4"/>
  <c r="K2465" i="4" s="1"/>
  <c r="J2517" i="4"/>
  <c r="K2517" i="4" s="1"/>
  <c r="J2760" i="4"/>
  <c r="K2760" i="4" s="1"/>
  <c r="J2928" i="4"/>
  <c r="K2928" i="4" s="1"/>
  <c r="J1150" i="4"/>
  <c r="K1150" i="4" s="1"/>
  <c r="J1472" i="4"/>
  <c r="K1472" i="4" s="1"/>
  <c r="J1885" i="4"/>
  <c r="K1885" i="4" s="1"/>
  <c r="J2281" i="4"/>
  <c r="K2281" i="4" s="1"/>
  <c r="J2378" i="4"/>
  <c r="K2378" i="4" s="1"/>
  <c r="J2445" i="4"/>
  <c r="K2445" i="4" s="1"/>
  <c r="J2510" i="4"/>
  <c r="K2510" i="4" s="1"/>
  <c r="J2765" i="4"/>
  <c r="K2765" i="4" s="1"/>
  <c r="J1132" i="4"/>
  <c r="K1132" i="4" s="1"/>
  <c r="J1307" i="4"/>
  <c r="K1307" i="4" s="1"/>
  <c r="J1480" i="4"/>
  <c r="K1480" i="4" s="1"/>
  <c r="J2284" i="4"/>
  <c r="K2284" i="4" s="1"/>
  <c r="J2340" i="4"/>
  <c r="K2340" i="4" s="1"/>
  <c r="J2380" i="4"/>
  <c r="K2380" i="4" s="1"/>
  <c r="J2442" i="4"/>
  <c r="K2442" i="4" s="1"/>
  <c r="J2514" i="4"/>
  <c r="K2514" i="4" s="1"/>
  <c r="J2761" i="4"/>
  <c r="K2761" i="4" s="1"/>
  <c r="J2974" i="4"/>
  <c r="K2974" i="4" s="1"/>
  <c r="J1171" i="4"/>
  <c r="K1171" i="4" s="1"/>
  <c r="J1336" i="4"/>
  <c r="K1336" i="4" s="1"/>
  <c r="J1418" i="4"/>
  <c r="K1418" i="4" s="1"/>
  <c r="J1519" i="4"/>
  <c r="K1519" i="4" s="1"/>
  <c r="J1902" i="4"/>
  <c r="K1902" i="4" s="1"/>
  <c r="J2291" i="4"/>
  <c r="K2291" i="4" s="1"/>
  <c r="J2351" i="4"/>
  <c r="K2351" i="4" s="1"/>
  <c r="J2416" i="4"/>
  <c r="K2416" i="4" s="1"/>
  <c r="J2477" i="4"/>
  <c r="K2477" i="4" s="1"/>
  <c r="J2560" i="4"/>
  <c r="K2560" i="4" s="1"/>
  <c r="J2930" i="4"/>
  <c r="K2930" i="4" s="1"/>
  <c r="J1145" i="4"/>
  <c r="K1145" i="4" s="1"/>
  <c r="J1430" i="4"/>
  <c r="K1430" i="4" s="1"/>
  <c r="J1748" i="4"/>
  <c r="K1748" i="4" s="1"/>
  <c r="J1688" i="4"/>
  <c r="K1688" i="4" s="1"/>
  <c r="J1931" i="4"/>
  <c r="K1931" i="4" s="1"/>
  <c r="J1856" i="4"/>
  <c r="K1856" i="4" s="1"/>
  <c r="J1641" i="4"/>
  <c r="K1641" i="4" s="1"/>
  <c r="J1987" i="4"/>
  <c r="K1987" i="4" s="1"/>
  <c r="J767" i="4"/>
  <c r="K767" i="4" s="1"/>
  <c r="J734" i="4"/>
  <c r="K734" i="4" s="1"/>
  <c r="J740" i="4"/>
  <c r="K740" i="4" s="1"/>
  <c r="J989" i="4"/>
  <c r="K989" i="4" s="1"/>
  <c r="J718" i="4"/>
  <c r="K718" i="4" s="1"/>
  <c r="J660" i="4"/>
  <c r="K660" i="4" s="1"/>
  <c r="J996" i="4"/>
  <c r="K996" i="4" s="1"/>
  <c r="J925" i="4"/>
  <c r="K925" i="4" s="1"/>
  <c r="J639" i="4"/>
  <c r="K639" i="4" s="1"/>
  <c r="J783" i="4"/>
  <c r="K783" i="4" s="1"/>
  <c r="J575" i="4"/>
  <c r="K575" i="4" s="1"/>
  <c r="J703" i="4"/>
  <c r="K703" i="4" s="1"/>
  <c r="J557" i="4"/>
  <c r="K557" i="4" s="1"/>
  <c r="J916" i="4"/>
  <c r="K916" i="4" s="1"/>
  <c r="J637" i="4"/>
  <c r="K637" i="4" s="1"/>
  <c r="J654" i="4"/>
  <c r="K654" i="4" s="1"/>
  <c r="J527" i="4"/>
  <c r="K527" i="4" s="1"/>
  <c r="J877" i="4"/>
  <c r="K877" i="4" s="1"/>
  <c r="J607" i="4"/>
  <c r="K607" i="4" s="1"/>
  <c r="J863" i="4"/>
  <c r="K863" i="4" s="1"/>
  <c r="J957" i="4"/>
  <c r="K957" i="4" s="1"/>
  <c r="J623" i="4"/>
  <c r="K623" i="4" s="1"/>
  <c r="J831" i="4"/>
  <c r="K831" i="4" s="1"/>
  <c r="J959" i="4"/>
  <c r="K959" i="4" s="1"/>
  <c r="J644" i="4"/>
  <c r="K644" i="4" s="1"/>
  <c r="J621" i="4"/>
  <c r="K621" i="4" s="1"/>
  <c r="J724" i="4"/>
  <c r="K724" i="4" s="1"/>
  <c r="J941" i="4"/>
  <c r="K941" i="4" s="1"/>
  <c r="J526" i="4"/>
  <c r="K526" i="4" s="1"/>
  <c r="J671" i="4"/>
  <c r="K671" i="4" s="1"/>
  <c r="J765" i="4"/>
  <c r="K765" i="4" s="1"/>
  <c r="J622" i="4"/>
  <c r="K622" i="4" s="1"/>
  <c r="J687" i="4"/>
  <c r="K687" i="4" s="1"/>
  <c r="J708" i="4"/>
  <c r="K708" i="4" s="1"/>
  <c r="J772" i="4"/>
  <c r="K772" i="4" s="1"/>
  <c r="J592" i="4"/>
  <c r="K592" i="4" s="1"/>
  <c r="J541" i="4"/>
  <c r="K541" i="4" s="1"/>
  <c r="J900" i="4"/>
  <c r="K900" i="4" s="1"/>
  <c r="J544" i="4"/>
  <c r="K544" i="4" s="1"/>
  <c r="J655" i="4"/>
  <c r="K655" i="4" s="1"/>
  <c r="J911" i="4"/>
  <c r="K911" i="4" s="1"/>
  <c r="J788" i="4"/>
  <c r="K788" i="4" s="1"/>
  <c r="J1005" i="4"/>
  <c r="K1005" i="4" s="1"/>
  <c r="J862" i="4"/>
  <c r="K862" i="4" s="1"/>
  <c r="J590" i="4"/>
  <c r="K590" i="4" s="1"/>
  <c r="J735" i="4"/>
  <c r="K735" i="4" s="1"/>
  <c r="J991" i="4"/>
  <c r="K991" i="4" s="1"/>
  <c r="J829" i="4"/>
  <c r="K829" i="4" s="1"/>
  <c r="J686" i="4"/>
  <c r="K686" i="4" s="1"/>
  <c r="J942" i="4"/>
  <c r="K942" i="4" s="1"/>
  <c r="J606" i="4"/>
  <c r="K606" i="4" s="1"/>
  <c r="J751" i="4"/>
  <c r="K751" i="4" s="1"/>
  <c r="J628" i="4"/>
  <c r="K628" i="4" s="1"/>
  <c r="J845" i="4"/>
  <c r="K845" i="4" s="1"/>
  <c r="J702" i="4"/>
  <c r="K702" i="4" s="1"/>
  <c r="J540" i="4"/>
  <c r="K540" i="4" s="1"/>
  <c r="J604" i="4"/>
  <c r="K604" i="4" s="1"/>
  <c r="J553" i="4"/>
  <c r="K553" i="4" s="1"/>
  <c r="J506" i="4"/>
  <c r="K506" i="4" s="1"/>
  <c r="J570" i="4"/>
  <c r="K570" i="4" s="1"/>
  <c r="J523" i="4"/>
  <c r="K523" i="4" s="1"/>
  <c r="J651" i="4"/>
  <c r="K651" i="4" s="1"/>
  <c r="J715" i="4"/>
  <c r="K715" i="4" s="1"/>
  <c r="J779" i="4"/>
  <c r="K779" i="4" s="1"/>
  <c r="J907" i="4"/>
  <c r="K907" i="4" s="1"/>
  <c r="J971" i="4"/>
  <c r="K971" i="4" s="1"/>
  <c r="J656" i="4"/>
  <c r="K656" i="4" s="1"/>
  <c r="J784" i="4"/>
  <c r="K784" i="4" s="1"/>
  <c r="J848" i="4"/>
  <c r="K848" i="4" s="1"/>
  <c r="J912" i="4"/>
  <c r="K912" i="4" s="1"/>
  <c r="J745" i="4"/>
  <c r="K745" i="4" s="1"/>
  <c r="J809" i="4"/>
  <c r="K809" i="4" s="1"/>
  <c r="J873" i="4"/>
  <c r="K873" i="4" s="1"/>
  <c r="J937" i="4"/>
  <c r="K937" i="4" s="1"/>
  <c r="J666" i="4"/>
  <c r="K666" i="4" s="1"/>
  <c r="J730" i="4"/>
  <c r="K730" i="4" s="1"/>
  <c r="J794" i="4"/>
  <c r="K794" i="4" s="1"/>
  <c r="J922" i="4"/>
  <c r="K922" i="4" s="1"/>
  <c r="J988" i="4"/>
  <c r="K988" i="4" s="1"/>
  <c r="J532" i="4"/>
  <c r="K532" i="4" s="1"/>
  <c r="J545" i="4"/>
  <c r="K545" i="4" s="1"/>
  <c r="J609" i="4"/>
  <c r="K609" i="4" s="1"/>
  <c r="J673" i="4"/>
  <c r="K673" i="4" s="1"/>
  <c r="J515" i="4"/>
  <c r="K515" i="4" s="1"/>
  <c r="J579" i="4"/>
  <c r="K579" i="4" s="1"/>
  <c r="J707" i="4"/>
  <c r="K707" i="4" s="1"/>
  <c r="J771" i="4"/>
  <c r="K771" i="4" s="1"/>
  <c r="J899" i="4"/>
  <c r="K899" i="4" s="1"/>
  <c r="J648" i="4"/>
  <c r="K648" i="4" s="1"/>
  <c r="J865" i="4"/>
  <c r="K865" i="4" s="1"/>
  <c r="J605" i="4"/>
  <c r="K605" i="4" s="1"/>
  <c r="J964" i="4"/>
  <c r="K964" i="4" s="1"/>
  <c r="J669" i="4"/>
  <c r="K669" i="4" s="1"/>
  <c r="J733" i="4"/>
  <c r="K733" i="4" s="1"/>
  <c r="J558" i="4"/>
  <c r="K558" i="4" s="1"/>
  <c r="J797" i="4"/>
  <c r="K797" i="4" s="1"/>
  <c r="J511" i="4"/>
  <c r="K511" i="4" s="1"/>
  <c r="J861" i="4"/>
  <c r="K861" i="4" s="1"/>
  <c r="J608" i="4"/>
  <c r="K608" i="4" s="1"/>
  <c r="J574" i="4"/>
  <c r="K574" i="4" s="1"/>
  <c r="J719" i="4"/>
  <c r="K719" i="4" s="1"/>
  <c r="J975" i="4"/>
  <c r="K975" i="4" s="1"/>
  <c r="J852" i="4"/>
  <c r="K852" i="4" s="1"/>
  <c r="J813" i="4"/>
  <c r="K813" i="4" s="1"/>
  <c r="J670" i="4"/>
  <c r="K670" i="4" s="1"/>
  <c r="J926" i="4"/>
  <c r="K926" i="4" s="1"/>
  <c r="J573" i="4"/>
  <c r="K573" i="4" s="1"/>
  <c r="J543" i="4"/>
  <c r="K543" i="4" s="1"/>
  <c r="J799" i="4"/>
  <c r="K799" i="4" s="1"/>
  <c r="J676" i="4"/>
  <c r="K676" i="4" s="1"/>
  <c r="J932" i="4"/>
  <c r="K932" i="4" s="1"/>
  <c r="J893" i="4"/>
  <c r="K893" i="4" s="1"/>
  <c r="J750" i="4"/>
  <c r="K750" i="4" s="1"/>
  <c r="J1002" i="4"/>
  <c r="K1002" i="4" s="1"/>
  <c r="J589" i="4"/>
  <c r="K589" i="4" s="1"/>
  <c r="J559" i="4"/>
  <c r="K559" i="4" s="1"/>
  <c r="J815" i="4"/>
  <c r="K815" i="4" s="1"/>
  <c r="J692" i="4"/>
  <c r="K692" i="4" s="1"/>
  <c r="J948" i="4"/>
  <c r="K948" i="4" s="1"/>
  <c r="J909" i="4"/>
  <c r="K909" i="4" s="1"/>
  <c r="J766" i="4"/>
  <c r="K766" i="4" s="1"/>
  <c r="J982" i="4"/>
  <c r="K982" i="4" s="1"/>
  <c r="J556" i="4"/>
  <c r="K556" i="4" s="1"/>
  <c r="J620" i="4"/>
  <c r="K620" i="4" s="1"/>
  <c r="J569" i="4"/>
  <c r="K569" i="4" s="1"/>
  <c r="J633" i="4"/>
  <c r="K633" i="4" s="1"/>
  <c r="J522" i="4"/>
  <c r="K522" i="4" s="1"/>
  <c r="J586" i="4"/>
  <c r="K586" i="4" s="1"/>
  <c r="J539" i="4"/>
  <c r="K539" i="4" s="1"/>
  <c r="J603" i="4"/>
  <c r="K603" i="4" s="1"/>
  <c r="J667" i="4"/>
  <c r="K667" i="4" s="1"/>
  <c r="J731" i="4"/>
  <c r="K731" i="4" s="1"/>
  <c r="J795" i="4"/>
  <c r="K795" i="4" s="1"/>
  <c r="J859" i="4"/>
  <c r="K859" i="4" s="1"/>
  <c r="J923" i="4"/>
  <c r="K923" i="4" s="1"/>
  <c r="J987" i="4"/>
  <c r="K987" i="4" s="1"/>
  <c r="J672" i="4"/>
  <c r="K672" i="4" s="1"/>
  <c r="J736" i="4"/>
  <c r="K736" i="4" s="1"/>
  <c r="J800" i="4"/>
  <c r="K800" i="4" s="1"/>
  <c r="J864" i="4"/>
  <c r="K864" i="4" s="1"/>
  <c r="J928" i="4"/>
  <c r="K928" i="4" s="1"/>
  <c r="J697" i="4"/>
  <c r="K697" i="4" s="1"/>
  <c r="J761" i="4"/>
  <c r="K761" i="4" s="1"/>
  <c r="J825" i="4"/>
  <c r="K825" i="4" s="1"/>
  <c r="J889" i="4"/>
  <c r="K889" i="4" s="1"/>
  <c r="J953" i="4"/>
  <c r="K953" i="4" s="1"/>
  <c r="J618" i="4"/>
  <c r="K618" i="4" s="1"/>
  <c r="J682" i="4"/>
  <c r="K682" i="4" s="1"/>
  <c r="J746" i="4"/>
  <c r="K746" i="4" s="1"/>
  <c r="J810" i="4"/>
  <c r="K810" i="4" s="1"/>
  <c r="J874" i="4"/>
  <c r="K874" i="4" s="1"/>
  <c r="J938" i="4"/>
  <c r="K938" i="4" s="1"/>
  <c r="J986" i="4"/>
  <c r="K986" i="4" s="1"/>
  <c r="J548" i="4"/>
  <c r="K548" i="4" s="1"/>
  <c r="J612" i="4"/>
  <c r="K612" i="4" s="1"/>
  <c r="J561" i="4"/>
  <c r="K561" i="4" s="1"/>
  <c r="J625" i="4"/>
  <c r="K625" i="4" s="1"/>
  <c r="J514" i="4"/>
  <c r="K514" i="4" s="1"/>
  <c r="J578" i="4"/>
  <c r="K578" i="4" s="1"/>
  <c r="J531" i="4"/>
  <c r="K531" i="4" s="1"/>
  <c r="J595" i="4"/>
  <c r="K595" i="4" s="1"/>
  <c r="J659" i="4"/>
  <c r="K659" i="4" s="1"/>
  <c r="J723" i="4"/>
  <c r="K723" i="4" s="1"/>
  <c r="J787" i="4"/>
  <c r="K787" i="4" s="1"/>
  <c r="J851" i="4"/>
  <c r="K851" i="4" s="1"/>
  <c r="J915" i="4"/>
  <c r="K915" i="4" s="1"/>
  <c r="J979" i="4"/>
  <c r="K979" i="4" s="1"/>
  <c r="J664" i="4"/>
  <c r="K664" i="4" s="1"/>
  <c r="J728" i="4"/>
  <c r="K728" i="4" s="1"/>
  <c r="J792" i="4"/>
  <c r="K792" i="4" s="1"/>
  <c r="J856" i="4"/>
  <c r="K856" i="4" s="1"/>
  <c r="J920" i="4"/>
  <c r="K920" i="4" s="1"/>
  <c r="J689" i="4"/>
  <c r="K689" i="4" s="1"/>
  <c r="J753" i="4"/>
  <c r="K753" i="4" s="1"/>
  <c r="J817" i="4"/>
  <c r="K817" i="4" s="1"/>
  <c r="J881" i="4"/>
  <c r="K881" i="4" s="1"/>
  <c r="J945" i="4"/>
  <c r="K945" i="4" s="1"/>
  <c r="J954" i="4"/>
  <c r="K954" i="4" s="1"/>
  <c r="J674" i="4"/>
  <c r="K674" i="4" s="1"/>
  <c r="J738" i="4"/>
  <c r="K738" i="4" s="1"/>
  <c r="J802" i="4"/>
  <c r="K802" i="4" s="1"/>
  <c r="J866" i="4"/>
  <c r="K866" i="4" s="1"/>
  <c r="J930" i="4"/>
  <c r="K930" i="4" s="1"/>
  <c r="J998" i="4"/>
  <c r="K998" i="4" s="1"/>
  <c r="J536" i="4"/>
  <c r="K536" i="4" s="1"/>
  <c r="J600" i="4"/>
  <c r="K600" i="4" s="1"/>
  <c r="J549" i="4"/>
  <c r="K549" i="4" s="1"/>
  <c r="J613" i="4"/>
  <c r="K613" i="4" s="1"/>
  <c r="J677" i="4"/>
  <c r="K677" i="4" s="1"/>
  <c r="J566" i="4"/>
  <c r="K566" i="4" s="1"/>
  <c r="J519" i="4"/>
  <c r="K519" i="4" s="1"/>
  <c r="J583" i="4"/>
  <c r="K583" i="4" s="1"/>
  <c r="J647" i="4"/>
  <c r="K647" i="4" s="1"/>
  <c r="J711" i="4"/>
  <c r="K711" i="4" s="1"/>
  <c r="J775" i="4"/>
  <c r="K775" i="4" s="1"/>
  <c r="J839" i="4"/>
  <c r="K839" i="4" s="1"/>
  <c r="J903" i="4"/>
  <c r="K903" i="4" s="1"/>
  <c r="J967" i="4"/>
  <c r="K967" i="4" s="1"/>
  <c r="J652" i="4"/>
  <c r="K652" i="4" s="1"/>
  <c r="J716" i="4"/>
  <c r="K716" i="4" s="1"/>
  <c r="J780" i="4"/>
  <c r="K780" i="4" s="1"/>
  <c r="J844" i="4"/>
  <c r="K844" i="4" s="1"/>
  <c r="J908" i="4"/>
  <c r="K908" i="4" s="1"/>
  <c r="J972" i="4"/>
  <c r="K972" i="4" s="1"/>
  <c r="J741" i="4"/>
  <c r="K741" i="4" s="1"/>
  <c r="J805" i="4"/>
  <c r="K805" i="4" s="1"/>
  <c r="J869" i="4"/>
  <c r="K869" i="4" s="1"/>
  <c r="J933" i="4"/>
  <c r="K933" i="4" s="1"/>
  <c r="J997" i="4"/>
  <c r="K997" i="4" s="1"/>
  <c r="J662" i="4"/>
  <c r="K662" i="4" s="1"/>
  <c r="J726" i="4"/>
  <c r="K726" i="4" s="1"/>
  <c r="J790" i="4"/>
  <c r="K790" i="4" s="1"/>
  <c r="J854" i="4"/>
  <c r="K854" i="4" s="1"/>
  <c r="J918" i="4"/>
  <c r="K918" i="4" s="1"/>
  <c r="J980" i="4"/>
  <c r="K980" i="4" s="1"/>
  <c r="J701" i="4"/>
  <c r="K701" i="4" s="1"/>
  <c r="J814" i="4"/>
  <c r="K814" i="4" s="1"/>
  <c r="J653" i="4"/>
  <c r="K653" i="4" s="1"/>
  <c r="J879" i="4"/>
  <c r="K879" i="4" s="1"/>
  <c r="J756" i="4"/>
  <c r="K756" i="4" s="1"/>
  <c r="J717" i="4"/>
  <c r="K717" i="4" s="1"/>
  <c r="J973" i="4"/>
  <c r="K973" i="4" s="1"/>
  <c r="J830" i="4"/>
  <c r="K830" i="4" s="1"/>
  <c r="J508" i="4"/>
  <c r="K508" i="4" s="1"/>
  <c r="J572" i="4"/>
  <c r="K572" i="4" s="1"/>
  <c r="J521" i="4"/>
  <c r="K521" i="4" s="1"/>
  <c r="J585" i="4"/>
  <c r="K585" i="4" s="1"/>
  <c r="J649" i="4"/>
  <c r="K649" i="4" s="1"/>
  <c r="J538" i="4"/>
  <c r="K538" i="4" s="1"/>
  <c r="J602" i="4"/>
  <c r="K602" i="4" s="1"/>
  <c r="J555" i="4"/>
  <c r="K555" i="4" s="1"/>
  <c r="J619" i="4"/>
  <c r="K619" i="4" s="1"/>
  <c r="J683" i="4"/>
  <c r="K683" i="4" s="1"/>
  <c r="J747" i="4"/>
  <c r="K747" i="4" s="1"/>
  <c r="J811" i="4"/>
  <c r="K811" i="4" s="1"/>
  <c r="J875" i="4"/>
  <c r="K875" i="4" s="1"/>
  <c r="J939" i="4"/>
  <c r="K939" i="4" s="1"/>
  <c r="J624" i="4"/>
  <c r="K624" i="4" s="1"/>
  <c r="J688" i="4"/>
  <c r="K688" i="4" s="1"/>
  <c r="J752" i="4"/>
  <c r="K752" i="4" s="1"/>
  <c r="J816" i="4"/>
  <c r="K816" i="4" s="1"/>
  <c r="J880" i="4"/>
  <c r="K880" i="4" s="1"/>
  <c r="J944" i="4"/>
  <c r="K944" i="4" s="1"/>
  <c r="J713" i="4"/>
  <c r="K713" i="4" s="1"/>
  <c r="J777" i="4"/>
  <c r="K777" i="4" s="1"/>
  <c r="J841" i="4"/>
  <c r="K841" i="4" s="1"/>
  <c r="J905" i="4"/>
  <c r="K905" i="4" s="1"/>
  <c r="J969" i="4"/>
  <c r="K969" i="4" s="1"/>
  <c r="J634" i="4"/>
  <c r="K634" i="4" s="1"/>
  <c r="J698" i="4"/>
  <c r="K698" i="4" s="1"/>
  <c r="J762" i="4"/>
  <c r="K762" i="4" s="1"/>
  <c r="J826" i="4"/>
  <c r="K826" i="4" s="1"/>
  <c r="J890" i="4"/>
  <c r="K890" i="4" s="1"/>
  <c r="J962" i="4"/>
  <c r="K962" i="4" s="1"/>
  <c r="J974" i="4"/>
  <c r="K974" i="4" s="1"/>
  <c r="J564" i="4"/>
  <c r="K564" i="4" s="1"/>
  <c r="J513" i="4"/>
  <c r="K513" i="4" s="1"/>
  <c r="J577" i="4"/>
  <c r="K577" i="4" s="1"/>
  <c r="J641" i="4"/>
  <c r="K641" i="4" s="1"/>
  <c r="J530" i="4"/>
  <c r="K530" i="4" s="1"/>
  <c r="J594" i="4"/>
  <c r="K594" i="4" s="1"/>
  <c r="J547" i="4"/>
  <c r="K547" i="4" s="1"/>
  <c r="J611" i="4"/>
  <c r="K611" i="4" s="1"/>
  <c r="J675" i="4"/>
  <c r="K675" i="4" s="1"/>
  <c r="J739" i="4"/>
  <c r="K739" i="4" s="1"/>
  <c r="J803" i="4"/>
  <c r="K803" i="4" s="1"/>
  <c r="J867" i="4"/>
  <c r="K867" i="4" s="1"/>
  <c r="J931" i="4"/>
  <c r="K931" i="4" s="1"/>
  <c r="J995" i="4"/>
  <c r="K995" i="4" s="1"/>
  <c r="J680" i="4"/>
  <c r="K680" i="4" s="1"/>
  <c r="J744" i="4"/>
  <c r="K744" i="4" s="1"/>
  <c r="J808" i="4"/>
  <c r="K808" i="4" s="1"/>
  <c r="J872" i="4"/>
  <c r="K872" i="4" s="1"/>
  <c r="J936" i="4"/>
  <c r="K936" i="4" s="1"/>
  <c r="J705" i="4"/>
  <c r="K705" i="4" s="1"/>
  <c r="J769" i="4"/>
  <c r="K769" i="4" s="1"/>
  <c r="J833" i="4"/>
  <c r="K833" i="4" s="1"/>
  <c r="J897" i="4"/>
  <c r="K897" i="4" s="1"/>
  <c r="J961" i="4"/>
  <c r="K961" i="4" s="1"/>
  <c r="J626" i="4"/>
  <c r="K626" i="4" s="1"/>
  <c r="J690" i="4"/>
  <c r="K690" i="4" s="1"/>
  <c r="J754" i="4"/>
  <c r="K754" i="4" s="1"/>
  <c r="J818" i="4"/>
  <c r="K818" i="4" s="1"/>
  <c r="J882" i="4"/>
  <c r="K882" i="4" s="1"/>
  <c r="J946" i="4"/>
  <c r="K946" i="4" s="1"/>
  <c r="J966" i="4"/>
  <c r="K966" i="4" s="1"/>
  <c r="J552" i="4"/>
  <c r="K552" i="4" s="1"/>
  <c r="J616" i="4"/>
  <c r="K616" i="4" s="1"/>
  <c r="J565" i="4"/>
  <c r="K565" i="4" s="1"/>
  <c r="J629" i="4"/>
  <c r="K629" i="4" s="1"/>
  <c r="J518" i="4"/>
  <c r="K518" i="4" s="1"/>
  <c r="J582" i="4"/>
  <c r="K582" i="4" s="1"/>
  <c r="J535" i="4"/>
  <c r="K535" i="4" s="1"/>
  <c r="J599" i="4"/>
  <c r="K599" i="4" s="1"/>
  <c r="J663" i="4"/>
  <c r="K663" i="4" s="1"/>
  <c r="J727" i="4"/>
  <c r="K727" i="4" s="1"/>
  <c r="J791" i="4"/>
  <c r="K791" i="4" s="1"/>
  <c r="J855" i="4"/>
  <c r="K855" i="4" s="1"/>
  <c r="J919" i="4"/>
  <c r="K919" i="4" s="1"/>
  <c r="J983" i="4"/>
  <c r="K983" i="4" s="1"/>
  <c r="J668" i="4"/>
  <c r="K668" i="4" s="1"/>
  <c r="J732" i="4"/>
  <c r="K732" i="4" s="1"/>
  <c r="J796" i="4"/>
  <c r="K796" i="4" s="1"/>
  <c r="J860" i="4"/>
  <c r="K860" i="4" s="1"/>
  <c r="J924" i="4"/>
  <c r="K924" i="4" s="1"/>
  <c r="J693" i="4"/>
  <c r="K693" i="4" s="1"/>
  <c r="J757" i="4"/>
  <c r="K757" i="4" s="1"/>
  <c r="J821" i="4"/>
  <c r="K821" i="4" s="1"/>
  <c r="J885" i="4"/>
  <c r="K885" i="4" s="1"/>
  <c r="J949" i="4"/>
  <c r="K949" i="4" s="1"/>
  <c r="J958" i="4"/>
  <c r="K958" i="4" s="1"/>
  <c r="J678" i="4"/>
  <c r="K678" i="4" s="1"/>
  <c r="J742" i="4"/>
  <c r="K742" i="4" s="1"/>
  <c r="J806" i="4"/>
  <c r="K806" i="4" s="1"/>
  <c r="J870" i="4"/>
  <c r="K870" i="4" s="1"/>
  <c r="J934" i="4"/>
  <c r="K934" i="4" s="1"/>
  <c r="J978" i="4"/>
  <c r="K978" i="4" s="1"/>
  <c r="J512" i="4"/>
  <c r="K512" i="4" s="1"/>
  <c r="J846" i="4"/>
  <c r="K846" i="4" s="1"/>
  <c r="J591" i="4"/>
  <c r="K591" i="4" s="1"/>
  <c r="J798" i="4"/>
  <c r="K798" i="4" s="1"/>
  <c r="J804" i="4"/>
  <c r="K804" i="4" s="1"/>
  <c r="J878" i="4"/>
  <c r="K878" i="4" s="1"/>
  <c r="J542" i="4"/>
  <c r="K542" i="4" s="1"/>
  <c r="J943" i="4"/>
  <c r="K943" i="4" s="1"/>
  <c r="J820" i="4"/>
  <c r="K820" i="4" s="1"/>
  <c r="J781" i="4"/>
  <c r="K781" i="4" s="1"/>
  <c r="J638" i="4"/>
  <c r="K638" i="4" s="1"/>
  <c r="J894" i="4"/>
  <c r="K894" i="4" s="1"/>
  <c r="J524" i="4"/>
  <c r="K524" i="4" s="1"/>
  <c r="J588" i="4"/>
  <c r="K588" i="4" s="1"/>
  <c r="J537" i="4"/>
  <c r="K537" i="4" s="1"/>
  <c r="J601" i="4"/>
  <c r="K601" i="4" s="1"/>
  <c r="J665" i="4"/>
  <c r="K665" i="4" s="1"/>
  <c r="J554" i="4"/>
  <c r="K554" i="4" s="1"/>
  <c r="J507" i="4"/>
  <c r="K507" i="4" s="1"/>
  <c r="J571" i="4"/>
  <c r="K571" i="4" s="1"/>
  <c r="J635" i="4"/>
  <c r="K635" i="4" s="1"/>
  <c r="J699" i="4"/>
  <c r="K699" i="4" s="1"/>
  <c r="J763" i="4"/>
  <c r="K763" i="4" s="1"/>
  <c r="J827" i="4"/>
  <c r="K827" i="4" s="1"/>
  <c r="J891" i="4"/>
  <c r="K891" i="4" s="1"/>
  <c r="J955" i="4"/>
  <c r="K955" i="4" s="1"/>
  <c r="J640" i="4"/>
  <c r="K640" i="4" s="1"/>
  <c r="J704" i="4"/>
  <c r="K704" i="4" s="1"/>
  <c r="J768" i="4"/>
  <c r="K768" i="4" s="1"/>
  <c r="J832" i="4"/>
  <c r="K832" i="4" s="1"/>
  <c r="J896" i="4"/>
  <c r="K896" i="4" s="1"/>
  <c r="J960" i="4"/>
  <c r="K960" i="4" s="1"/>
  <c r="J729" i="4"/>
  <c r="K729" i="4" s="1"/>
  <c r="J793" i="4"/>
  <c r="K793" i="4" s="1"/>
  <c r="J857" i="4"/>
  <c r="K857" i="4" s="1"/>
  <c r="J921" i="4"/>
  <c r="K921" i="4" s="1"/>
  <c r="J985" i="4"/>
  <c r="K985" i="4" s="1"/>
  <c r="J650" i="4"/>
  <c r="K650" i="4" s="1"/>
  <c r="J714" i="4"/>
  <c r="K714" i="4" s="1"/>
  <c r="J778" i="4"/>
  <c r="K778" i="4" s="1"/>
  <c r="J842" i="4"/>
  <c r="K842" i="4" s="1"/>
  <c r="J906" i="4"/>
  <c r="K906" i="4" s="1"/>
  <c r="J992" i="4"/>
  <c r="K992" i="4" s="1"/>
  <c r="J516" i="4"/>
  <c r="K516" i="4" s="1"/>
  <c r="J580" i="4"/>
  <c r="K580" i="4" s="1"/>
  <c r="J529" i="4"/>
  <c r="K529" i="4" s="1"/>
  <c r="J593" i="4"/>
  <c r="K593" i="4" s="1"/>
  <c r="J657" i="4"/>
  <c r="K657" i="4" s="1"/>
  <c r="J546" i="4"/>
  <c r="K546" i="4" s="1"/>
  <c r="J610" i="4"/>
  <c r="K610" i="4" s="1"/>
  <c r="J563" i="4"/>
  <c r="K563" i="4" s="1"/>
  <c r="J627" i="4"/>
  <c r="K627" i="4" s="1"/>
  <c r="J691" i="4"/>
  <c r="K691" i="4" s="1"/>
  <c r="J755" i="4"/>
  <c r="K755" i="4" s="1"/>
  <c r="J819" i="4"/>
  <c r="K819" i="4" s="1"/>
  <c r="J883" i="4"/>
  <c r="K883" i="4" s="1"/>
  <c r="J947" i="4"/>
  <c r="K947" i="4" s="1"/>
  <c r="J632" i="4"/>
  <c r="K632" i="4" s="1"/>
  <c r="J696" i="4"/>
  <c r="K696" i="4" s="1"/>
  <c r="J760" i="4"/>
  <c r="K760" i="4" s="1"/>
  <c r="J824" i="4"/>
  <c r="K824" i="4" s="1"/>
  <c r="J888" i="4"/>
  <c r="K888" i="4" s="1"/>
  <c r="J952" i="4"/>
  <c r="K952" i="4" s="1"/>
  <c r="J721" i="4"/>
  <c r="K721" i="4" s="1"/>
  <c r="J785" i="4"/>
  <c r="K785" i="4" s="1"/>
  <c r="J849" i="4"/>
  <c r="K849" i="4" s="1"/>
  <c r="J913" i="4"/>
  <c r="K913" i="4" s="1"/>
  <c r="J977" i="4"/>
  <c r="K977" i="4" s="1"/>
  <c r="J642" i="4"/>
  <c r="K642" i="4" s="1"/>
  <c r="J706" i="4"/>
  <c r="K706" i="4" s="1"/>
  <c r="J770" i="4"/>
  <c r="K770" i="4" s="1"/>
  <c r="J834" i="4"/>
  <c r="K834" i="4" s="1"/>
  <c r="J898" i="4"/>
  <c r="K898" i="4" s="1"/>
  <c r="J976" i="4"/>
  <c r="K976" i="4" s="1"/>
  <c r="J990" i="4"/>
  <c r="K990" i="4" s="1"/>
  <c r="J568" i="4"/>
  <c r="K568" i="4" s="1"/>
  <c r="J517" i="4"/>
  <c r="K517" i="4" s="1"/>
  <c r="J581" i="4"/>
  <c r="K581" i="4" s="1"/>
  <c r="J645" i="4"/>
  <c r="K645" i="4" s="1"/>
  <c r="J534" i="4"/>
  <c r="K534" i="4" s="1"/>
  <c r="J598" i="4"/>
  <c r="K598" i="4" s="1"/>
  <c r="J551" i="4"/>
  <c r="K551" i="4" s="1"/>
  <c r="J615" i="4"/>
  <c r="K615" i="4" s="1"/>
  <c r="J679" i="4"/>
  <c r="K679" i="4" s="1"/>
  <c r="J743" i="4"/>
  <c r="K743" i="4" s="1"/>
  <c r="J807" i="4"/>
  <c r="K807" i="4" s="1"/>
  <c r="J871" i="4"/>
  <c r="K871" i="4" s="1"/>
  <c r="J935" i="4"/>
  <c r="K935" i="4" s="1"/>
  <c r="J999" i="4"/>
  <c r="K999" i="4" s="1"/>
  <c r="J684" i="4"/>
  <c r="K684" i="4" s="1"/>
  <c r="J748" i="4"/>
  <c r="K748" i="4" s="1"/>
  <c r="J812" i="4"/>
  <c r="K812" i="4" s="1"/>
  <c r="J876" i="4"/>
  <c r="K876" i="4" s="1"/>
  <c r="J940" i="4"/>
  <c r="K940" i="4" s="1"/>
  <c r="J709" i="4"/>
  <c r="K709" i="4" s="1"/>
  <c r="J773" i="4"/>
  <c r="K773" i="4" s="1"/>
  <c r="J837" i="4"/>
  <c r="K837" i="4" s="1"/>
  <c r="J901" i="4"/>
  <c r="K901" i="4" s="1"/>
  <c r="J965" i="4"/>
  <c r="K965" i="4" s="1"/>
  <c r="J630" i="4"/>
  <c r="K630" i="4" s="1"/>
  <c r="J694" i="4"/>
  <c r="K694" i="4" s="1"/>
  <c r="J758" i="4"/>
  <c r="K758" i="4" s="1"/>
  <c r="J822" i="4"/>
  <c r="K822" i="4" s="1"/>
  <c r="J886" i="4"/>
  <c r="K886" i="4" s="1"/>
  <c r="J950" i="4"/>
  <c r="K950" i="4" s="1"/>
  <c r="J970" i="4"/>
  <c r="K970" i="4" s="1"/>
  <c r="J782" i="4"/>
  <c r="K782" i="4" s="1"/>
  <c r="J895" i="4"/>
  <c r="K895" i="4" s="1"/>
  <c r="J910" i="4"/>
  <c r="K910" i="4" s="1"/>
  <c r="J1000" i="4"/>
  <c r="K1000" i="4" s="1"/>
  <c r="J847" i="4"/>
  <c r="K847" i="4" s="1"/>
  <c r="J685" i="4"/>
  <c r="K685" i="4" s="1"/>
  <c r="J560" i="4"/>
  <c r="K560" i="4" s="1"/>
  <c r="J927" i="4"/>
  <c r="K927" i="4" s="1"/>
  <c r="J576" i="4"/>
  <c r="K576" i="4" s="1"/>
  <c r="J528" i="4"/>
  <c r="K528" i="4" s="1"/>
  <c r="J836" i="4"/>
  <c r="K836" i="4" s="1"/>
  <c r="J510" i="4"/>
  <c r="K510" i="4" s="1"/>
  <c r="J749" i="4"/>
  <c r="K749" i="4" s="1"/>
  <c r="J509" i="4"/>
  <c r="K509" i="4" s="1"/>
  <c r="J868" i="4"/>
  <c r="K868" i="4" s="1"/>
  <c r="J525" i="4"/>
  <c r="K525" i="4" s="1"/>
  <c r="J884" i="4"/>
  <c r="K884" i="4" s="1"/>
  <c r="J1003" i="4"/>
  <c r="K1003" i="4" s="1"/>
  <c r="J617" i="4"/>
  <c r="K617" i="4" s="1"/>
  <c r="J587" i="4"/>
  <c r="K587" i="4" s="1"/>
  <c r="J843" i="4"/>
  <c r="K843" i="4" s="1"/>
  <c r="J720" i="4"/>
  <c r="K720" i="4" s="1"/>
  <c r="J681" i="4"/>
  <c r="K681" i="4" s="1"/>
  <c r="J1001" i="4"/>
  <c r="K1001" i="4" s="1"/>
  <c r="J858" i="4"/>
  <c r="K858" i="4" s="1"/>
  <c r="J596" i="4"/>
  <c r="K596" i="4" s="1"/>
  <c r="J562" i="4"/>
  <c r="K562" i="4" s="1"/>
  <c r="J643" i="4"/>
  <c r="K643" i="4" s="1"/>
  <c r="J835" i="4"/>
  <c r="K835" i="4" s="1"/>
  <c r="J963" i="4"/>
  <c r="K963" i="4" s="1"/>
  <c r="J712" i="4"/>
  <c r="K712" i="4" s="1"/>
  <c r="J776" i="4"/>
  <c r="K776" i="4" s="1"/>
  <c r="J840" i="4"/>
  <c r="K840" i="4" s="1"/>
  <c r="J904" i="4"/>
  <c r="K904" i="4" s="1"/>
  <c r="J968" i="4"/>
  <c r="K968" i="4" s="1"/>
  <c r="J737" i="4"/>
  <c r="K737" i="4" s="1"/>
  <c r="J801" i="4"/>
  <c r="K801" i="4" s="1"/>
  <c r="J929" i="4"/>
  <c r="K929" i="4" s="1"/>
  <c r="J993" i="4"/>
  <c r="K993" i="4" s="1"/>
  <c r="J658" i="4"/>
  <c r="K658" i="4" s="1"/>
  <c r="J722" i="4"/>
  <c r="K722" i="4" s="1"/>
  <c r="J786" i="4"/>
  <c r="K786" i="4" s="1"/>
  <c r="J850" i="4"/>
  <c r="K850" i="4" s="1"/>
  <c r="J914" i="4"/>
  <c r="K914" i="4" s="1"/>
  <c r="J1004" i="4"/>
  <c r="K1004" i="4" s="1"/>
  <c r="J520" i="4"/>
  <c r="K520" i="4" s="1"/>
  <c r="J584" i="4"/>
  <c r="K584" i="4" s="1"/>
  <c r="J533" i="4"/>
  <c r="K533" i="4" s="1"/>
  <c r="J597" i="4"/>
  <c r="K597" i="4" s="1"/>
  <c r="J661" i="4"/>
  <c r="K661" i="4" s="1"/>
  <c r="J550" i="4"/>
  <c r="K550" i="4" s="1"/>
  <c r="J614" i="4"/>
  <c r="K614" i="4" s="1"/>
  <c r="J567" i="4"/>
  <c r="K567" i="4" s="1"/>
  <c r="J631" i="4"/>
  <c r="K631" i="4" s="1"/>
  <c r="J695" i="4"/>
  <c r="K695" i="4" s="1"/>
  <c r="J759" i="4"/>
  <c r="K759" i="4" s="1"/>
  <c r="J823" i="4"/>
  <c r="K823" i="4" s="1"/>
  <c r="J887" i="4"/>
  <c r="K887" i="4" s="1"/>
  <c r="J951" i="4"/>
  <c r="K951" i="4" s="1"/>
  <c r="J636" i="4"/>
  <c r="K636" i="4" s="1"/>
  <c r="J700" i="4"/>
  <c r="K700" i="4" s="1"/>
  <c r="J764" i="4"/>
  <c r="K764" i="4" s="1"/>
  <c r="J828" i="4"/>
  <c r="K828" i="4" s="1"/>
  <c r="J892" i="4"/>
  <c r="K892" i="4" s="1"/>
  <c r="J956" i="4"/>
  <c r="K956" i="4" s="1"/>
  <c r="J725" i="4"/>
  <c r="K725" i="4" s="1"/>
  <c r="J789" i="4"/>
  <c r="K789" i="4" s="1"/>
  <c r="J853" i="4"/>
  <c r="K853" i="4" s="1"/>
  <c r="J917" i="4"/>
  <c r="K917" i="4" s="1"/>
  <c r="J981" i="4"/>
  <c r="K981" i="4" s="1"/>
  <c r="J646" i="4"/>
  <c r="K646" i="4" s="1"/>
  <c r="J710" i="4"/>
  <c r="K710" i="4" s="1"/>
  <c r="J774" i="4"/>
  <c r="K774" i="4" s="1"/>
  <c r="J838" i="4"/>
  <c r="K838" i="4" s="1"/>
  <c r="J902" i="4"/>
  <c r="K902" i="4" s="1"/>
  <c r="J984" i="4"/>
  <c r="K984" i="4" s="1"/>
  <c r="J994" i="4"/>
  <c r="K994" i="4" s="1"/>
  <c r="C5012" i="4"/>
  <c r="J13" i="4"/>
  <c r="K13" i="4" s="1"/>
  <c r="J403" i="4"/>
  <c r="K403" i="4" s="1"/>
  <c r="J166" i="4"/>
  <c r="K166" i="4" s="1"/>
  <c r="J267" i="4"/>
  <c r="K267" i="4" s="1"/>
  <c r="J146" i="4"/>
  <c r="K146" i="4" s="1"/>
  <c r="J347" i="4"/>
  <c r="K347" i="4" s="1"/>
  <c r="J463" i="4"/>
  <c r="K463" i="4" s="1"/>
  <c r="J465" i="4"/>
  <c r="K465" i="4" s="1"/>
  <c r="J376" i="4"/>
  <c r="K376" i="4" s="1"/>
  <c r="J324" i="4"/>
  <c r="K324" i="4" s="1"/>
  <c r="J219" i="4"/>
  <c r="K219" i="4" s="1"/>
  <c r="J163" i="4"/>
  <c r="K163" i="4" s="1"/>
  <c r="J118" i="4"/>
  <c r="K118" i="4" s="1"/>
  <c r="J67" i="4"/>
  <c r="K67" i="4" s="1"/>
  <c r="J260" i="4"/>
  <c r="K260" i="4" s="1"/>
  <c r="J58" i="4"/>
  <c r="K58" i="4" s="1"/>
  <c r="J304" i="4"/>
  <c r="K304" i="4" s="1"/>
  <c r="J176" i="4"/>
  <c r="K176" i="4" s="1"/>
  <c r="J449" i="4"/>
  <c r="K449" i="4" s="1"/>
  <c r="J150" i="4"/>
  <c r="K150" i="4" s="1"/>
  <c r="J264" i="4"/>
  <c r="K264" i="4" s="1"/>
  <c r="J485" i="4"/>
  <c r="K485" i="4" s="1"/>
  <c r="J475" i="4"/>
  <c r="K475" i="4" s="1"/>
  <c r="J410" i="4"/>
  <c r="K410" i="4" s="1"/>
  <c r="J346" i="4"/>
  <c r="K346" i="4" s="1"/>
  <c r="J282" i="4"/>
  <c r="K282" i="4" s="1"/>
  <c r="J190" i="4"/>
  <c r="K190" i="4" s="1"/>
  <c r="J142" i="4"/>
  <c r="K142" i="4" s="1"/>
  <c r="J197" i="4"/>
  <c r="K197" i="4" s="1"/>
  <c r="J105" i="4"/>
  <c r="K105" i="4" s="1"/>
  <c r="J53" i="4"/>
  <c r="K53" i="4" s="1"/>
  <c r="J27" i="4"/>
  <c r="K27" i="4" s="1"/>
  <c r="J139" i="4"/>
  <c r="K139" i="4" s="1"/>
  <c r="J289" i="4"/>
  <c r="K289" i="4" s="1"/>
  <c r="J70" i="4"/>
  <c r="K70" i="4" s="1"/>
  <c r="J86" i="4"/>
  <c r="K86" i="4" s="1"/>
  <c r="J279" i="4"/>
  <c r="K279" i="4" s="1"/>
  <c r="J331" i="4"/>
  <c r="K331" i="4" s="1"/>
  <c r="J480" i="4"/>
  <c r="K480" i="4" s="1"/>
  <c r="J143" i="4"/>
  <c r="K143" i="4" s="1"/>
  <c r="J254" i="4"/>
  <c r="K254" i="4" s="1"/>
  <c r="J387" i="4"/>
  <c r="K387" i="4" s="1"/>
  <c r="J30" i="4"/>
  <c r="K30" i="4" s="1"/>
  <c r="J474" i="4"/>
  <c r="K474" i="4" s="1"/>
  <c r="J188" i="4"/>
  <c r="K188" i="4" s="1"/>
  <c r="J401" i="4"/>
  <c r="K401" i="4" s="1"/>
  <c r="J459" i="4"/>
  <c r="K459" i="4" s="1"/>
  <c r="J495" i="4"/>
  <c r="K495" i="4" s="1"/>
  <c r="J368" i="4"/>
  <c r="K368" i="4" s="1"/>
  <c r="J502" i="4"/>
  <c r="K502" i="4" s="1"/>
  <c r="J396" i="4"/>
  <c r="K396" i="4" s="1"/>
  <c r="J381" i="4"/>
  <c r="K381" i="4" s="1"/>
  <c r="J378" i="4"/>
  <c r="K378" i="4" s="1"/>
  <c r="J340" i="4"/>
  <c r="K340" i="4" s="1"/>
  <c r="J257" i="4"/>
  <c r="K257" i="4" s="1"/>
  <c r="J179" i="4"/>
  <c r="K179" i="4" s="1"/>
  <c r="J207" i="4"/>
  <c r="K207" i="4" s="1"/>
  <c r="J144" i="4"/>
  <c r="K144" i="4" s="1"/>
  <c r="J124" i="4"/>
  <c r="K124" i="4" s="1"/>
  <c r="J134" i="4"/>
  <c r="K134" i="4" s="1"/>
  <c r="J75" i="4"/>
  <c r="K75" i="4" s="1"/>
  <c r="J76" i="4"/>
  <c r="K76" i="4" s="1"/>
  <c r="J33" i="4"/>
  <c r="K33" i="4" s="1"/>
  <c r="J164" i="4"/>
  <c r="K164" i="4" s="1"/>
  <c r="J441" i="4"/>
  <c r="K441" i="4" s="1"/>
  <c r="J135" i="4"/>
  <c r="K135" i="4" s="1"/>
  <c r="J305" i="4"/>
  <c r="K305" i="4" s="1"/>
  <c r="J125" i="4"/>
  <c r="K125" i="4" s="1"/>
  <c r="J453" i="4"/>
  <c r="K453" i="4" s="1"/>
  <c r="J123" i="4"/>
  <c r="K123" i="4" s="1"/>
  <c r="J246" i="4"/>
  <c r="K246" i="4" s="1"/>
  <c r="J498" i="4"/>
  <c r="K498" i="4" s="1"/>
  <c r="J352" i="4"/>
  <c r="K352" i="4" s="1"/>
  <c r="J311" i="4"/>
  <c r="K311" i="4" s="1"/>
  <c r="J362" i="4"/>
  <c r="K362" i="4" s="1"/>
  <c r="J227" i="4"/>
  <c r="K227" i="4" s="1"/>
  <c r="J194" i="4"/>
  <c r="K194" i="4" s="1"/>
  <c r="J108" i="4"/>
  <c r="K108" i="4" s="1"/>
  <c r="J69" i="4"/>
  <c r="K69" i="4" s="1"/>
  <c r="J25" i="4"/>
  <c r="K25" i="4" s="1"/>
  <c r="J504" i="4"/>
  <c r="K504" i="4" s="1"/>
  <c r="J232" i="4"/>
  <c r="K232" i="4" s="1"/>
  <c r="J437" i="4"/>
  <c r="K437" i="4" s="1"/>
  <c r="J258" i="4"/>
  <c r="K258" i="4" s="1"/>
  <c r="J320" i="4"/>
  <c r="K320" i="4" s="1"/>
  <c r="J248" i="4"/>
  <c r="K248" i="4" s="1"/>
  <c r="J456" i="4"/>
  <c r="K456" i="4" s="1"/>
  <c r="J422" i="4"/>
  <c r="K422" i="4" s="1"/>
  <c r="J447" i="4"/>
  <c r="K447" i="4" s="1"/>
  <c r="J319" i="4"/>
  <c r="K319" i="4" s="1"/>
  <c r="J306" i="4"/>
  <c r="K306" i="4" s="1"/>
  <c r="J237" i="4"/>
  <c r="K237" i="4" s="1"/>
  <c r="J28" i="4"/>
  <c r="K28" i="4" s="1"/>
  <c r="J41" i="4"/>
  <c r="K41" i="4" s="1"/>
  <c r="J281" i="4"/>
  <c r="K281" i="4" s="1"/>
  <c r="J22" i="4"/>
  <c r="K22" i="4" s="1"/>
  <c r="J77" i="4"/>
  <c r="K77" i="4" s="1"/>
  <c r="J262" i="4"/>
  <c r="K262" i="4" s="1"/>
  <c r="J329" i="4"/>
  <c r="K329" i="4" s="1"/>
  <c r="J460" i="4"/>
  <c r="K460" i="4" s="1"/>
  <c r="J457" i="4"/>
  <c r="K457" i="4" s="1"/>
  <c r="J228" i="4"/>
  <c r="K228" i="4" s="1"/>
  <c r="J321" i="4"/>
  <c r="K321" i="4" s="1"/>
  <c r="J432" i="4"/>
  <c r="K432" i="4" s="1"/>
  <c r="J445" i="4"/>
  <c r="K445" i="4" s="1"/>
  <c r="J160" i="4"/>
  <c r="K160" i="4" s="1"/>
  <c r="J351" i="4"/>
  <c r="K351" i="4" s="1"/>
  <c r="J462" i="4"/>
  <c r="K462" i="4" s="1"/>
  <c r="J420" i="4"/>
  <c r="K420" i="4" s="1"/>
  <c r="J494" i="4"/>
  <c r="K494" i="4" s="1"/>
  <c r="J442" i="4"/>
  <c r="K442" i="4" s="1"/>
  <c r="J431" i="4"/>
  <c r="K431" i="4" s="1"/>
  <c r="J399" i="4"/>
  <c r="K399" i="4" s="1"/>
  <c r="J394" i="4"/>
  <c r="K394" i="4" s="1"/>
  <c r="J276" i="4"/>
  <c r="K276" i="4" s="1"/>
  <c r="J292" i="4"/>
  <c r="K292" i="4" s="1"/>
  <c r="J249" i="4"/>
  <c r="K249" i="4" s="1"/>
  <c r="J221" i="4"/>
  <c r="K221" i="4" s="1"/>
  <c r="J186" i="4"/>
  <c r="K186" i="4" s="1"/>
  <c r="J151" i="4"/>
  <c r="K151" i="4" s="1"/>
  <c r="J181" i="4"/>
  <c r="K181" i="4" s="1"/>
  <c r="J91" i="4"/>
  <c r="K91" i="4" s="1"/>
  <c r="J92" i="4"/>
  <c r="K92" i="4" s="1"/>
  <c r="J47" i="4"/>
  <c r="K47" i="4" s="1"/>
  <c r="J18" i="4"/>
  <c r="K18" i="4" s="1"/>
  <c r="J44" i="4"/>
  <c r="K44" i="4" s="1"/>
  <c r="J170" i="4"/>
  <c r="K170" i="4" s="1"/>
  <c r="J272" i="4"/>
  <c r="K272" i="4" s="1"/>
  <c r="J214" i="4"/>
  <c r="K214" i="4" s="1"/>
  <c r="J464" i="4"/>
  <c r="K464" i="4" s="1"/>
  <c r="J107" i="4"/>
  <c r="K107" i="4" s="1"/>
  <c r="J34" i="4"/>
  <c r="K34" i="4" s="1"/>
  <c r="J119" i="4"/>
  <c r="K119" i="4" s="1"/>
  <c r="J99" i="4"/>
  <c r="K99" i="4" s="1"/>
  <c r="J162" i="4"/>
  <c r="K162" i="4" s="1"/>
  <c r="J210" i="4"/>
  <c r="K210" i="4" s="1"/>
  <c r="J325" i="4"/>
  <c r="K325" i="4" s="1"/>
  <c r="J407" i="4"/>
  <c r="K407" i="4" s="1"/>
  <c r="J488" i="4"/>
  <c r="K488" i="4" s="1"/>
  <c r="J19" i="4"/>
  <c r="K19" i="4" s="1"/>
  <c r="J65" i="4"/>
  <c r="K65" i="4" s="1"/>
  <c r="J17" i="4"/>
  <c r="K17" i="4" s="1"/>
  <c r="J26" i="4"/>
  <c r="K26" i="4" s="1"/>
  <c r="J61" i="4"/>
  <c r="K61" i="4" s="1"/>
  <c r="J82" i="4"/>
  <c r="K82" i="4" s="1"/>
  <c r="J66" i="4"/>
  <c r="K66" i="4" s="1"/>
  <c r="J224" i="4"/>
  <c r="K224" i="4" s="1"/>
  <c r="J226" i="4"/>
  <c r="K226" i="4" s="1"/>
  <c r="J251" i="4"/>
  <c r="K251" i="4" s="1"/>
  <c r="J297" i="4"/>
  <c r="K297" i="4" s="1"/>
  <c r="J285" i="4"/>
  <c r="K285" i="4" s="1"/>
  <c r="J300" i="4"/>
  <c r="K300" i="4" s="1"/>
  <c r="J383" i="4"/>
  <c r="K383" i="4" s="1"/>
  <c r="J369" i="4"/>
  <c r="K369" i="4" s="1"/>
  <c r="J397" i="4"/>
  <c r="K397" i="4" s="1"/>
  <c r="J411" i="4"/>
  <c r="K411" i="4" s="1"/>
  <c r="J428" i="4"/>
  <c r="K428" i="4" s="1"/>
  <c r="J127" i="4"/>
  <c r="K127" i="4" s="1"/>
  <c r="J172" i="4"/>
  <c r="K172" i="4" s="1"/>
  <c r="J327" i="4"/>
  <c r="K327" i="4" s="1"/>
  <c r="J85" i="4"/>
  <c r="K85" i="4" s="1"/>
  <c r="J138" i="4"/>
  <c r="K138" i="4" s="1"/>
  <c r="J191" i="4"/>
  <c r="K191" i="4" s="1"/>
  <c r="J220" i="4"/>
  <c r="K220" i="4" s="1"/>
  <c r="J218" i="4"/>
  <c r="K218" i="4" s="1"/>
  <c r="J266" i="4"/>
  <c r="K266" i="4" s="1"/>
  <c r="J317" i="4"/>
  <c r="K317" i="4" s="1"/>
  <c r="J316" i="4"/>
  <c r="K316" i="4" s="1"/>
  <c r="J379" i="4"/>
  <c r="K379" i="4" s="1"/>
  <c r="J365" i="4"/>
  <c r="K365" i="4" s="1"/>
  <c r="J409" i="4"/>
  <c r="K409" i="4" s="1"/>
  <c r="J500" i="4"/>
  <c r="K500" i="4" s="1"/>
  <c r="J8" i="4"/>
  <c r="J111" i="4"/>
  <c r="K111" i="4" s="1"/>
  <c r="J234" i="4"/>
  <c r="K234" i="4" s="1"/>
  <c r="J393" i="4"/>
  <c r="K393" i="4" s="1"/>
  <c r="J440" i="4"/>
  <c r="K440" i="4" s="1"/>
  <c r="J115" i="4"/>
  <c r="K115" i="4" s="1"/>
  <c r="J94" i="4"/>
  <c r="K94" i="4" s="1"/>
  <c r="J129" i="4"/>
  <c r="K129" i="4" s="1"/>
  <c r="J196" i="4"/>
  <c r="K196" i="4" s="1"/>
  <c r="J238" i="4"/>
  <c r="K238" i="4" s="1"/>
  <c r="J268" i="4"/>
  <c r="K268" i="4" s="1"/>
  <c r="J287" i="4"/>
  <c r="K287" i="4" s="1"/>
  <c r="J308" i="4"/>
  <c r="K308" i="4" s="1"/>
  <c r="J291" i="4"/>
  <c r="K291" i="4" s="1"/>
  <c r="J424" i="4"/>
  <c r="K424" i="4" s="1"/>
  <c r="J436" i="4"/>
  <c r="K436" i="4" s="1"/>
  <c r="J471" i="4"/>
  <c r="K471" i="4" s="1"/>
  <c r="J271" i="4"/>
  <c r="K271" i="4" s="1"/>
  <c r="J493" i="4"/>
  <c r="K493" i="4" s="1"/>
  <c r="J469" i="4"/>
  <c r="K469" i="4" s="1"/>
  <c r="J499" i="4"/>
  <c r="K499" i="4" s="1"/>
  <c r="J479" i="4"/>
  <c r="K479" i="4" s="1"/>
  <c r="J434" i="4"/>
  <c r="K434" i="4" s="1"/>
  <c r="J5006" i="4"/>
  <c r="K5006" i="4" s="1"/>
  <c r="J412" i="4"/>
  <c r="K412" i="4" s="1"/>
  <c r="J356" i="4"/>
  <c r="K356" i="4" s="1"/>
  <c r="J503" i="4"/>
  <c r="K503" i="4" s="1"/>
  <c r="J446" i="4"/>
  <c r="K446" i="4" s="1"/>
  <c r="J255" i="4"/>
  <c r="K255" i="4" s="1"/>
  <c r="J477" i="4"/>
  <c r="K477" i="4" s="1"/>
  <c r="J451" i="4"/>
  <c r="K451" i="4" s="1"/>
  <c r="J435" i="4"/>
  <c r="K435" i="4" s="1"/>
  <c r="J408" i="4"/>
  <c r="K408" i="4" s="1"/>
  <c r="J380" i="4"/>
  <c r="K380" i="4" s="1"/>
  <c r="J326" i="4"/>
  <c r="K326" i="4" s="1"/>
  <c r="J290" i="4"/>
  <c r="K290" i="4" s="1"/>
  <c r="J385" i="4"/>
  <c r="K385" i="4" s="1"/>
  <c r="J334" i="4"/>
  <c r="K334" i="4" s="1"/>
  <c r="J414" i="4"/>
  <c r="K414" i="4" s="1"/>
  <c r="J398" i="4"/>
  <c r="K398" i="4" s="1"/>
  <c r="J382" i="4"/>
  <c r="K382" i="4" s="1"/>
  <c r="J366" i="4"/>
  <c r="K366" i="4" s="1"/>
  <c r="J350" i="4"/>
  <c r="K350" i="4" s="1"/>
  <c r="J299" i="4"/>
  <c r="K299" i="4" s="1"/>
  <c r="J344" i="4"/>
  <c r="K344" i="4" s="1"/>
  <c r="J328" i="4"/>
  <c r="K328" i="4" s="1"/>
  <c r="J310" i="4"/>
  <c r="K310" i="4" s="1"/>
  <c r="J296" i="4"/>
  <c r="K296" i="4" s="1"/>
  <c r="J273" i="4"/>
  <c r="K273" i="4" s="1"/>
  <c r="J243" i="4"/>
  <c r="K243" i="4" s="1"/>
  <c r="J286" i="4"/>
  <c r="K286" i="4" s="1"/>
  <c r="J263" i="4"/>
  <c r="K263" i="4" s="1"/>
  <c r="J223" i="4"/>
  <c r="K223" i="4" s="1"/>
  <c r="J235" i="4"/>
  <c r="K235" i="4" s="1"/>
  <c r="J241" i="4"/>
  <c r="K241" i="4" s="1"/>
  <c r="J225" i="4"/>
  <c r="K225" i="4" s="1"/>
  <c r="J209" i="4"/>
  <c r="K209" i="4" s="1"/>
  <c r="J203" i="4"/>
  <c r="K203" i="4" s="1"/>
  <c r="J159" i="4"/>
  <c r="K159" i="4" s="1"/>
  <c r="J187" i="4"/>
  <c r="K187" i="4" s="1"/>
  <c r="J155" i="4"/>
  <c r="K155" i="4" s="1"/>
  <c r="J169" i="4"/>
  <c r="K169" i="4" s="1"/>
  <c r="J157" i="4"/>
  <c r="K157" i="4" s="1"/>
  <c r="J140" i="4"/>
  <c r="K140" i="4" s="1"/>
  <c r="J128" i="4"/>
  <c r="K128" i="4" s="1"/>
  <c r="J112" i="4"/>
  <c r="K112" i="4" s="1"/>
  <c r="J201" i="4"/>
  <c r="K201" i="4" s="1"/>
  <c r="J185" i="4"/>
  <c r="K185" i="4" s="1"/>
  <c r="J136" i="4"/>
  <c r="K136" i="4" s="1"/>
  <c r="J122" i="4"/>
  <c r="K122" i="4" s="1"/>
  <c r="J106" i="4"/>
  <c r="K106" i="4" s="1"/>
  <c r="J93" i="4"/>
  <c r="K93" i="4" s="1"/>
  <c r="J79" i="4"/>
  <c r="K79" i="4" s="1"/>
  <c r="J97" i="4"/>
  <c r="K97" i="4" s="1"/>
  <c r="J56" i="4"/>
  <c r="K56" i="4" s="1"/>
  <c r="J96" i="4"/>
  <c r="K96" i="4" s="1"/>
  <c r="J80" i="4"/>
  <c r="K80" i="4" s="1"/>
  <c r="J71" i="4"/>
  <c r="K71" i="4" s="1"/>
  <c r="J39" i="4"/>
  <c r="K39" i="4" s="1"/>
  <c r="J51" i="4"/>
  <c r="K51" i="4" s="1"/>
  <c r="J42" i="4"/>
  <c r="K42" i="4" s="1"/>
  <c r="J37" i="4"/>
  <c r="K37" i="4" s="1"/>
  <c r="J31" i="4"/>
  <c r="K31" i="4" s="1"/>
  <c r="J15" i="4"/>
  <c r="K15" i="4" s="1"/>
  <c r="J73" i="4"/>
  <c r="K73" i="4" s="1"/>
  <c r="J109" i="4"/>
  <c r="K109" i="4" s="1"/>
  <c r="J180" i="4"/>
  <c r="K180" i="4" s="1"/>
  <c r="J256" i="4"/>
  <c r="K256" i="4" s="1"/>
  <c r="J293" i="4"/>
  <c r="K293" i="4" s="1"/>
  <c r="J425" i="4"/>
  <c r="K425" i="4" s="1"/>
  <c r="J458" i="4"/>
  <c r="K458" i="4" s="1"/>
  <c r="J16" i="4"/>
  <c r="K16" i="4" s="1"/>
  <c r="J45" i="4"/>
  <c r="K45" i="4" s="1"/>
  <c r="J81" i="4"/>
  <c r="K81" i="4" s="1"/>
  <c r="J23" i="4"/>
  <c r="K23" i="4" s="1"/>
  <c r="J48" i="4"/>
  <c r="K48" i="4" s="1"/>
  <c r="J74" i="4"/>
  <c r="K74" i="4" s="1"/>
  <c r="J90" i="4"/>
  <c r="K90" i="4" s="1"/>
  <c r="J208" i="4"/>
  <c r="K208" i="4" s="1"/>
  <c r="J240" i="4"/>
  <c r="K240" i="4" s="1"/>
  <c r="J183" i="4"/>
  <c r="K183" i="4" s="1"/>
  <c r="J275" i="4"/>
  <c r="K275" i="4" s="1"/>
  <c r="J313" i="4"/>
  <c r="K313" i="4" s="1"/>
  <c r="J341" i="4"/>
  <c r="K341" i="4" s="1"/>
  <c r="J343" i="4"/>
  <c r="K343" i="4" s="1"/>
  <c r="J353" i="4"/>
  <c r="K353" i="4" s="1"/>
  <c r="J417" i="4"/>
  <c r="K417" i="4" s="1"/>
  <c r="J413" i="4"/>
  <c r="K413" i="4" s="1"/>
  <c r="J476" i="4"/>
  <c r="K476" i="4" s="1"/>
  <c r="J492" i="4"/>
  <c r="K492" i="4" s="1"/>
  <c r="J158" i="4"/>
  <c r="K158" i="4" s="1"/>
  <c r="J277" i="4"/>
  <c r="K277" i="4" s="1"/>
  <c r="J470" i="4"/>
  <c r="K470" i="4" s="1"/>
  <c r="J103" i="4"/>
  <c r="K103" i="4" s="1"/>
  <c r="J184" i="4"/>
  <c r="K184" i="4" s="1"/>
  <c r="J199" i="4"/>
  <c r="K199" i="4" s="1"/>
  <c r="J236" i="4"/>
  <c r="K236" i="4" s="1"/>
  <c r="J270" i="4"/>
  <c r="K270" i="4" s="1"/>
  <c r="J301" i="4"/>
  <c r="K301" i="4" s="1"/>
  <c r="J323" i="4"/>
  <c r="K323" i="4" s="1"/>
  <c r="J335" i="4"/>
  <c r="K335" i="4" s="1"/>
  <c r="J349" i="4"/>
  <c r="K349" i="4" s="1"/>
  <c r="J405" i="4"/>
  <c r="K405" i="4" s="1"/>
  <c r="J468" i="4"/>
  <c r="K468" i="4" s="1"/>
  <c r="J472" i="4"/>
  <c r="K472" i="4" s="1"/>
  <c r="J89" i="4"/>
  <c r="K89" i="4" s="1"/>
  <c r="J117" i="4"/>
  <c r="K117" i="4" s="1"/>
  <c r="J359" i="4"/>
  <c r="K359" i="4" s="1"/>
  <c r="J429" i="4"/>
  <c r="K429" i="4" s="1"/>
  <c r="J452" i="4"/>
  <c r="K452" i="4" s="1"/>
  <c r="J131" i="4"/>
  <c r="K131" i="4" s="1"/>
  <c r="J113" i="4"/>
  <c r="K113" i="4" s="1"/>
  <c r="J168" i="4"/>
  <c r="K168" i="4" s="1"/>
  <c r="J192" i="4"/>
  <c r="K192" i="4" s="1"/>
  <c r="J242" i="4"/>
  <c r="K242" i="4" s="1"/>
  <c r="J274" i="4"/>
  <c r="K274" i="4" s="1"/>
  <c r="J367" i="4"/>
  <c r="K367" i="4" s="1"/>
  <c r="J295" i="4"/>
  <c r="K295" i="4" s="1"/>
  <c r="J415" i="4"/>
  <c r="K415" i="4" s="1"/>
  <c r="J466" i="4"/>
  <c r="K466" i="4" s="1"/>
  <c r="J478" i="4"/>
  <c r="K478" i="4" s="1"/>
  <c r="J416" i="4"/>
  <c r="K416" i="4" s="1"/>
  <c r="J505" i="4"/>
  <c r="K505" i="4" s="1"/>
  <c r="J481" i="4"/>
  <c r="K481" i="4" s="1"/>
  <c r="J404" i="4"/>
  <c r="K404" i="4" s="1"/>
  <c r="J487" i="4"/>
  <c r="K487" i="4" s="1"/>
  <c r="J450" i="4"/>
  <c r="K450" i="4" s="1"/>
  <c r="J400" i="4"/>
  <c r="K400" i="4" s="1"/>
  <c r="J490" i="4"/>
  <c r="K490" i="4" s="1"/>
  <c r="J364" i="4"/>
  <c r="K364" i="4" s="1"/>
  <c r="J338" i="4"/>
  <c r="K338" i="4" s="1"/>
  <c r="J467" i="4"/>
  <c r="K467" i="4" s="1"/>
  <c r="J430" i="4"/>
  <c r="K430" i="4" s="1"/>
  <c r="J501" i="4"/>
  <c r="K501" i="4" s="1"/>
  <c r="J461" i="4"/>
  <c r="K461" i="4" s="1"/>
  <c r="J443" i="4"/>
  <c r="K443" i="4" s="1"/>
  <c r="J427" i="4"/>
  <c r="K427" i="4" s="1"/>
  <c r="J388" i="4"/>
  <c r="K388" i="4" s="1"/>
  <c r="J372" i="4"/>
  <c r="K372" i="4" s="1"/>
  <c r="J303" i="4"/>
  <c r="K303" i="4" s="1"/>
  <c r="J395" i="4"/>
  <c r="K395" i="4" s="1"/>
  <c r="J377" i="4"/>
  <c r="K377" i="4" s="1"/>
  <c r="J280" i="4"/>
  <c r="K280" i="4" s="1"/>
  <c r="J406" i="4"/>
  <c r="K406" i="4" s="1"/>
  <c r="J390" i="4"/>
  <c r="K390" i="4" s="1"/>
  <c r="J374" i="4"/>
  <c r="K374" i="4" s="1"/>
  <c r="J358" i="4"/>
  <c r="K358" i="4" s="1"/>
  <c r="J330" i="4"/>
  <c r="K330" i="4" s="1"/>
  <c r="J215" i="4"/>
  <c r="K215" i="4" s="1"/>
  <c r="J336" i="4"/>
  <c r="K336" i="4" s="1"/>
  <c r="J318" i="4"/>
  <c r="K318" i="4" s="1"/>
  <c r="J302" i="4"/>
  <c r="K302" i="4" s="1"/>
  <c r="J288" i="4"/>
  <c r="K288" i="4" s="1"/>
  <c r="J231" i="4"/>
  <c r="K231" i="4" s="1"/>
  <c r="J211" i="4"/>
  <c r="K211" i="4" s="1"/>
  <c r="J278" i="4"/>
  <c r="K278" i="4" s="1"/>
  <c r="J247" i="4"/>
  <c r="K247" i="4" s="1"/>
  <c r="J269" i="4"/>
  <c r="K269" i="4" s="1"/>
  <c r="J195" i="4"/>
  <c r="K195" i="4" s="1"/>
  <c r="J233" i="4"/>
  <c r="K233" i="4" s="1"/>
  <c r="J217" i="4"/>
  <c r="K217" i="4" s="1"/>
  <c r="J206" i="4"/>
  <c r="K206" i="4" s="1"/>
  <c r="J178" i="4"/>
  <c r="K178" i="4" s="1"/>
  <c r="J174" i="4"/>
  <c r="K174" i="4" s="1"/>
  <c r="J171" i="4"/>
  <c r="K171" i="4" s="1"/>
  <c r="J198" i="4"/>
  <c r="K198" i="4" s="1"/>
  <c r="J149" i="4"/>
  <c r="K149" i="4" s="1"/>
  <c r="J153" i="4"/>
  <c r="K153" i="4" s="1"/>
  <c r="J147" i="4"/>
  <c r="K147" i="4" s="1"/>
  <c r="J120" i="4"/>
  <c r="K120" i="4" s="1"/>
  <c r="J63" i="4"/>
  <c r="K63" i="4" s="1"/>
  <c r="J193" i="4"/>
  <c r="K193" i="4" s="1"/>
  <c r="J177" i="4"/>
  <c r="K177" i="4" s="1"/>
  <c r="J130" i="4"/>
  <c r="K130" i="4" s="1"/>
  <c r="J114" i="4"/>
  <c r="K114" i="4" s="1"/>
  <c r="J102" i="4"/>
  <c r="K102" i="4" s="1"/>
  <c r="J87" i="4"/>
  <c r="K87" i="4" s="1"/>
  <c r="J52" i="4"/>
  <c r="K52" i="4" s="1"/>
  <c r="J68" i="4"/>
  <c r="K68" i="4" s="1"/>
  <c r="J104" i="4"/>
  <c r="K104" i="4" s="1"/>
  <c r="J88" i="4"/>
  <c r="K88" i="4" s="1"/>
  <c r="J60" i="4"/>
  <c r="K60" i="4" s="1"/>
  <c r="J64" i="4"/>
  <c r="K64" i="4" s="1"/>
  <c r="J59" i="4"/>
  <c r="K59" i="4" s="1"/>
  <c r="J36" i="4"/>
  <c r="K36" i="4" s="1"/>
  <c r="J32" i="4"/>
  <c r="K32" i="4" s="1"/>
  <c r="J24" i="4"/>
  <c r="K24" i="4" s="1"/>
  <c r="J21" i="4"/>
  <c r="K21" i="4" s="1"/>
  <c r="J11" i="4"/>
  <c r="K11" i="4" s="1"/>
  <c r="J133" i="4"/>
  <c r="K133" i="4" s="1"/>
  <c r="J333" i="4"/>
  <c r="K333" i="4" s="1"/>
  <c r="J9" i="4"/>
  <c r="K9" i="4" s="1"/>
  <c r="J49" i="4"/>
  <c r="K49" i="4" s="1"/>
  <c r="J12" i="4"/>
  <c r="K12" i="4" s="1"/>
  <c r="J54" i="4"/>
  <c r="K54" i="4" s="1"/>
  <c r="J78" i="4"/>
  <c r="K78" i="4" s="1"/>
  <c r="J152" i="4"/>
  <c r="K152" i="4" s="1"/>
  <c r="J216" i="4"/>
  <c r="K216" i="4" s="1"/>
  <c r="J222" i="4"/>
  <c r="K222" i="4" s="1"/>
  <c r="J230" i="4"/>
  <c r="K230" i="4" s="1"/>
  <c r="J283" i="4"/>
  <c r="K283" i="4" s="1"/>
  <c r="J204" i="4"/>
  <c r="K204" i="4" s="1"/>
  <c r="J363" i="4"/>
  <c r="K363" i="4" s="1"/>
  <c r="J375" i="4"/>
  <c r="K375" i="4" s="1"/>
  <c r="J361" i="4"/>
  <c r="K361" i="4" s="1"/>
  <c r="J312" i="4"/>
  <c r="K312" i="4" s="1"/>
  <c r="J421" i="4"/>
  <c r="K421" i="4" s="1"/>
  <c r="J448" i="4"/>
  <c r="K448" i="4" s="1"/>
  <c r="J95" i="4"/>
  <c r="K95" i="4" s="1"/>
  <c r="J148" i="4"/>
  <c r="K148" i="4" s="1"/>
  <c r="J339" i="4"/>
  <c r="K339" i="4" s="1"/>
  <c r="J57" i="4"/>
  <c r="K57" i="4" s="1"/>
  <c r="J141" i="4"/>
  <c r="K141" i="4" s="1"/>
  <c r="J175" i="4"/>
  <c r="K175" i="4" s="1"/>
  <c r="J212" i="4"/>
  <c r="K212" i="4" s="1"/>
  <c r="J244" i="4"/>
  <c r="K244" i="4" s="1"/>
  <c r="J250" i="4"/>
  <c r="K250" i="4" s="1"/>
  <c r="J309" i="4"/>
  <c r="K309" i="4" s="1"/>
  <c r="J355" i="4"/>
  <c r="K355" i="4" s="1"/>
  <c r="J371" i="4"/>
  <c r="K371" i="4" s="1"/>
  <c r="J357" i="4"/>
  <c r="K357" i="4" s="1"/>
  <c r="J419" i="4"/>
  <c r="K419" i="4" s="1"/>
  <c r="J484" i="4"/>
  <c r="K484" i="4" s="1"/>
  <c r="J444" i="4"/>
  <c r="K444" i="4" s="1"/>
  <c r="J62" i="4"/>
  <c r="K62" i="4" s="1"/>
  <c r="J156" i="4"/>
  <c r="K156" i="4" s="1"/>
  <c r="J337" i="4"/>
  <c r="K337" i="4" s="1"/>
  <c r="J496" i="4"/>
  <c r="K496" i="4" s="1"/>
  <c r="J10" i="4"/>
  <c r="K10" i="4" s="1"/>
  <c r="J137" i="4"/>
  <c r="K137" i="4" s="1"/>
  <c r="J121" i="4"/>
  <c r="K121" i="4" s="1"/>
  <c r="J154" i="4"/>
  <c r="K154" i="4" s="1"/>
  <c r="J200" i="4"/>
  <c r="K200" i="4" s="1"/>
  <c r="J252" i="4"/>
  <c r="K252" i="4" s="1"/>
  <c r="J259" i="4"/>
  <c r="K259" i="4" s="1"/>
  <c r="J345" i="4"/>
  <c r="K345" i="4" s="1"/>
  <c r="J433" i="4"/>
  <c r="K433" i="4" s="1"/>
  <c r="J389" i="4"/>
  <c r="K389" i="4" s="1"/>
  <c r="J482" i="4"/>
  <c r="K482" i="4" s="1"/>
  <c r="J491" i="4"/>
  <c r="K491" i="4" s="1"/>
  <c r="J322" i="4"/>
  <c r="K322" i="4" s="1"/>
  <c r="J497" i="4"/>
  <c r="K497" i="4" s="1"/>
  <c r="J473" i="4"/>
  <c r="K473" i="4" s="1"/>
  <c r="J5007" i="4"/>
  <c r="K5007" i="4" s="1"/>
  <c r="J483" i="4"/>
  <c r="K483" i="4" s="1"/>
  <c r="J438" i="4"/>
  <c r="K438" i="4" s="1"/>
  <c r="J392" i="4"/>
  <c r="K392" i="4" s="1"/>
  <c r="J486" i="4"/>
  <c r="K486" i="4" s="1"/>
  <c r="J360" i="4"/>
  <c r="K360" i="4" s="1"/>
  <c r="J307" i="4"/>
  <c r="K307" i="4" s="1"/>
  <c r="J454" i="4"/>
  <c r="K454" i="4" s="1"/>
  <c r="J426" i="4"/>
  <c r="K426" i="4" s="1"/>
  <c r="J489" i="4"/>
  <c r="K489" i="4" s="1"/>
  <c r="J455" i="4"/>
  <c r="K455" i="4" s="1"/>
  <c r="J439" i="4"/>
  <c r="K439" i="4" s="1"/>
  <c r="J423" i="4"/>
  <c r="K423" i="4" s="1"/>
  <c r="J384" i="4"/>
  <c r="K384" i="4" s="1"/>
  <c r="J342" i="4"/>
  <c r="K342" i="4" s="1"/>
  <c r="J294" i="4"/>
  <c r="K294" i="4" s="1"/>
  <c r="J391" i="4"/>
  <c r="K391" i="4" s="1"/>
  <c r="J373" i="4"/>
  <c r="K373" i="4" s="1"/>
  <c r="J418" i="4"/>
  <c r="K418" i="4" s="1"/>
  <c r="J402" i="4"/>
  <c r="K402" i="4" s="1"/>
  <c r="J386" i="4"/>
  <c r="K386" i="4" s="1"/>
  <c r="J370" i="4"/>
  <c r="K370" i="4" s="1"/>
  <c r="J354" i="4"/>
  <c r="K354" i="4" s="1"/>
  <c r="J315" i="4"/>
  <c r="K315" i="4" s="1"/>
  <c r="J348" i="4"/>
  <c r="K348" i="4" s="1"/>
  <c r="J332" i="4"/>
  <c r="K332" i="4" s="1"/>
  <c r="J314" i="4"/>
  <c r="K314" i="4" s="1"/>
  <c r="J298" i="4"/>
  <c r="K298" i="4" s="1"/>
  <c r="J284" i="4"/>
  <c r="K284" i="4" s="1"/>
  <c r="J261" i="4"/>
  <c r="K261" i="4" s="1"/>
  <c r="J202" i="4"/>
  <c r="K202" i="4" s="1"/>
  <c r="J265" i="4"/>
  <c r="K265" i="4" s="1"/>
  <c r="J239" i="4"/>
  <c r="K239" i="4" s="1"/>
  <c r="J253" i="4"/>
  <c r="K253" i="4" s="1"/>
  <c r="J245" i="4"/>
  <c r="K245" i="4" s="1"/>
  <c r="J229" i="4"/>
  <c r="K229" i="4" s="1"/>
  <c r="J213" i="4"/>
  <c r="K213" i="4" s="1"/>
  <c r="J101" i="4"/>
  <c r="K101" i="4" s="1"/>
  <c r="J165" i="4"/>
  <c r="K165" i="4" s="1"/>
  <c r="J161" i="4"/>
  <c r="K161" i="4" s="1"/>
  <c r="J167" i="4"/>
  <c r="K167" i="4" s="1"/>
  <c r="J182" i="4"/>
  <c r="K182" i="4" s="1"/>
  <c r="J145" i="4"/>
  <c r="K145" i="4" s="1"/>
  <c r="J43" i="4"/>
  <c r="K43" i="4" s="1"/>
  <c r="J132" i="4"/>
  <c r="K132" i="4" s="1"/>
  <c r="J116" i="4"/>
  <c r="K116" i="4" s="1"/>
  <c r="J205" i="4"/>
  <c r="K205" i="4" s="1"/>
  <c r="J189" i="4"/>
  <c r="K189" i="4" s="1"/>
  <c r="J173" i="4"/>
  <c r="K173" i="4" s="1"/>
  <c r="J126" i="4"/>
  <c r="K126" i="4" s="1"/>
  <c r="J110" i="4"/>
  <c r="K110" i="4" s="1"/>
  <c r="J40" i="4"/>
  <c r="K40" i="4" s="1"/>
  <c r="J83" i="4"/>
  <c r="K83" i="4" s="1"/>
  <c r="J98" i="4"/>
  <c r="K98" i="4" s="1"/>
  <c r="J72" i="4"/>
  <c r="K72" i="4" s="1"/>
  <c r="J100" i="4"/>
  <c r="K100" i="4" s="1"/>
  <c r="J84" i="4"/>
  <c r="K84" i="4" s="1"/>
  <c r="J38" i="4"/>
  <c r="K38" i="4" s="1"/>
  <c r="J50" i="4"/>
  <c r="K50" i="4" s="1"/>
  <c r="J55" i="4"/>
  <c r="K55" i="4" s="1"/>
  <c r="J46" i="4"/>
  <c r="K46" i="4" s="1"/>
  <c r="J29" i="4"/>
  <c r="K29" i="4" s="1"/>
  <c r="J35" i="4"/>
  <c r="K35" i="4" s="1"/>
  <c r="J20" i="4"/>
  <c r="K20" i="4" s="1"/>
  <c r="H30" i="2"/>
  <c r="K8" i="4" l="1"/>
  <c r="J5015" i="4"/>
  <c r="J5014" i="4"/>
  <c r="P1959" i="4"/>
  <c r="P1937" i="4"/>
  <c r="P1899" i="4"/>
  <c r="P1875" i="4"/>
  <c r="P1846" i="4"/>
  <c r="P1817" i="4"/>
  <c r="P1752" i="4"/>
  <c r="P1735" i="4"/>
  <c r="P1669" i="4"/>
  <c r="P1635" i="4"/>
  <c r="P1603" i="4"/>
  <c r="P1536" i="4"/>
  <c r="P1759" i="4"/>
  <c r="P1743" i="4"/>
  <c r="P1655" i="4"/>
  <c r="P1583" i="4"/>
  <c r="P1565" i="4"/>
  <c r="P1891" i="4"/>
  <c r="P1694" i="4"/>
  <c r="P1618" i="4"/>
  <c r="P1596" i="4"/>
  <c r="P1592" i="4"/>
  <c r="P1584" i="4"/>
  <c r="P1537" i="4"/>
  <c r="P1949" i="4"/>
  <c r="P1906" i="4"/>
  <c r="P1867" i="4"/>
  <c r="P1861" i="4"/>
  <c r="P1783" i="4"/>
  <c r="P1682" i="4"/>
  <c r="P1499" i="4"/>
  <c r="P1495" i="4"/>
  <c r="P1393" i="4"/>
  <c r="P1275" i="4"/>
  <c r="P1263" i="4"/>
  <c r="P1103" i="4"/>
  <c r="P3076" i="4"/>
  <c r="P3056" i="4"/>
  <c r="P3052" i="4"/>
  <c r="P3019" i="4"/>
  <c r="P2898" i="4"/>
  <c r="P2893" i="4"/>
  <c r="P2852" i="4"/>
  <c r="P2847" i="4"/>
  <c r="P2843" i="4"/>
  <c r="P2839" i="4"/>
  <c r="P2793" i="4"/>
  <c r="P2710" i="4"/>
  <c r="P2696" i="4"/>
  <c r="P2688" i="4"/>
  <c r="P2684" i="4"/>
  <c r="P2680" i="4"/>
  <c r="P2676" i="4"/>
  <c r="P2672" i="4"/>
  <c r="P2668" i="4"/>
  <c r="P2664" i="4"/>
  <c r="P2129" i="4"/>
  <c r="P2121" i="4"/>
  <c r="P2113" i="4"/>
  <c r="P2105" i="4"/>
  <c r="P2098" i="4"/>
  <c r="P1284" i="4"/>
  <c r="P1266" i="4"/>
  <c r="P1208" i="4"/>
  <c r="P1168" i="4"/>
  <c r="P1071" i="4"/>
  <c r="P1052" i="4"/>
  <c r="P1048" i="4"/>
  <c r="P1008" i="4"/>
  <c r="P3000" i="4"/>
  <c r="P2969" i="4"/>
  <c r="P2822" i="4"/>
  <c r="P2715" i="4"/>
  <c r="P2702" i="4"/>
  <c r="P2695" i="4"/>
  <c r="P1997" i="4"/>
  <c r="P1936" i="4"/>
  <c r="P1920" i="4"/>
  <c r="P1913" i="4"/>
  <c r="P1371" i="4"/>
  <c r="P1353" i="4"/>
  <c r="P1329" i="4"/>
  <c r="P1236" i="4"/>
  <c r="P1198" i="4"/>
  <c r="P1193" i="4"/>
  <c r="P1181" i="4"/>
  <c r="P1176" i="4"/>
  <c r="P1155" i="4"/>
  <c r="P1087" i="4"/>
  <c r="P1040" i="4"/>
  <c r="P2944" i="4"/>
  <c r="P2723" i="4"/>
  <c r="P2705" i="4"/>
  <c r="P2133" i="4"/>
  <c r="P2126" i="4"/>
  <c r="P2117" i="4"/>
  <c r="P2110" i="4"/>
  <c r="P2102" i="4"/>
  <c r="P1981" i="4"/>
  <c r="P1968" i="4"/>
  <c r="P1955" i="4"/>
  <c r="P1945" i="4"/>
  <c r="P1928" i="4"/>
  <c r="P1526" i="4"/>
  <c r="P1466" i="4"/>
  <c r="P1394" i="4"/>
  <c r="P1352" i="4"/>
  <c r="P1249" i="4"/>
  <c r="P1221" i="4"/>
  <c r="P1140" i="4"/>
  <c r="P1026" i="4"/>
  <c r="P3087" i="4"/>
  <c r="P2983" i="4"/>
  <c r="P2955" i="4"/>
  <c r="P2941" i="4"/>
  <c r="P2922" i="4"/>
  <c r="P2871" i="4"/>
  <c r="P2867" i="4"/>
  <c r="P2851" i="4"/>
  <c r="P2712" i="4"/>
  <c r="P1790" i="4"/>
  <c r="P1700" i="4"/>
  <c r="P1625" i="4"/>
  <c r="P1616" i="4"/>
  <c r="P1563" i="4"/>
  <c r="P1559" i="4"/>
  <c r="P1484" i="4"/>
  <c r="P1442" i="4"/>
  <c r="P1401" i="4"/>
  <c r="P1262" i="4"/>
  <c r="P1206" i="4"/>
  <c r="P1120" i="4"/>
  <c r="P1100" i="4"/>
  <c r="P1036" i="4"/>
  <c r="P3104" i="4"/>
  <c r="P3100" i="4"/>
  <c r="P3048" i="4"/>
  <c r="P3033" i="4"/>
  <c r="P2965" i="4"/>
  <c r="P2889" i="4"/>
  <c r="P2837" i="4"/>
  <c r="P2817" i="4"/>
  <c r="P2813" i="4"/>
  <c r="P2660" i="4"/>
  <c r="P2652" i="4"/>
  <c r="P2643" i="4"/>
  <c r="P2633" i="4"/>
  <c r="P2623" i="4"/>
  <c r="P2613" i="4"/>
  <c r="P2092" i="4"/>
  <c r="P2083" i="4"/>
  <c r="P2075" i="4"/>
  <c r="P2067" i="4"/>
  <c r="P2059" i="4"/>
  <c r="P2051" i="4"/>
  <c r="P2043" i="4"/>
  <c r="P2035" i="4"/>
  <c r="P1976" i="4"/>
  <c r="P1853" i="4"/>
  <c r="P1845" i="4"/>
  <c r="P1816" i="4"/>
  <c r="P1800" i="4"/>
  <c r="P1751" i="4"/>
  <c r="P1668" i="4"/>
  <c r="P1638" i="4"/>
  <c r="P1606" i="4"/>
  <c r="P1552" i="4"/>
  <c r="P1535" i="4"/>
  <c r="P1993" i="4"/>
  <c r="P1922" i="4"/>
  <c r="P1999" i="4"/>
  <c r="P1828" i="4"/>
  <c r="P1792" i="4"/>
  <c r="P1713" i="4"/>
  <c r="P1693" i="4"/>
  <c r="P1629" i="4"/>
  <c r="P1617" i="4"/>
  <c r="P1595" i="4"/>
  <c r="P1591" i="4"/>
  <c r="P1948" i="4"/>
  <c r="P1860" i="4"/>
  <c r="P1681" i="4"/>
  <c r="P1657" i="4"/>
  <c r="P1498" i="4"/>
  <c r="P1391" i="4"/>
  <c r="P1278" i="4"/>
  <c r="P1274" i="4"/>
  <c r="P1106" i="4"/>
  <c r="P3075" i="4"/>
  <c r="P3055" i="4"/>
  <c r="P3051" i="4"/>
  <c r="P2920" i="4"/>
  <c r="P2897" i="4"/>
  <c r="P2892" i="4"/>
  <c r="P2850" i="4"/>
  <c r="P2846" i="4"/>
  <c r="P2842" i="4"/>
  <c r="P2792" i="4"/>
  <c r="P2724" i="4"/>
  <c r="P2708" i="4"/>
  <c r="P2694" i="4"/>
  <c r="P2687" i="4"/>
  <c r="P2683" i="4"/>
  <c r="P2679" i="4"/>
  <c r="P2675" i="4"/>
  <c r="P2671" i="4"/>
  <c r="P2667" i="4"/>
  <c r="P2663" i="4"/>
  <c r="P2136" i="4"/>
  <c r="P2127" i="4"/>
  <c r="P2119" i="4"/>
  <c r="P2111" i="4"/>
  <c r="P2103" i="4"/>
  <c r="P2097" i="4"/>
  <c r="P1510" i="4"/>
  <c r="P1474" i="4"/>
  <c r="P1406" i="4"/>
  <c r="P1283" i="4"/>
  <c r="P1207" i="4"/>
  <c r="P1167" i="4"/>
  <c r="P1051" i="4"/>
  <c r="P1047" i="4"/>
  <c r="P1007" i="4"/>
  <c r="P2999" i="4"/>
  <c r="P2967" i="4"/>
  <c r="P2821" i="4"/>
  <c r="P2709" i="4"/>
  <c r="P2700" i="4"/>
  <c r="P2693" i="4"/>
  <c r="P1935" i="4"/>
  <c r="P1919" i="4"/>
  <c r="P1912" i="4"/>
  <c r="P1890" i="4"/>
  <c r="P1369" i="4"/>
  <c r="P1351" i="4"/>
  <c r="P1327" i="4"/>
  <c r="P1298" i="4"/>
  <c r="P1235" i="4"/>
  <c r="P1196" i="4"/>
  <c r="P1192" i="4"/>
  <c r="P1180" i="4"/>
  <c r="P1175" i="4"/>
  <c r="P1124" i="4"/>
  <c r="P1090" i="4"/>
  <c r="P1039" i="4"/>
  <c r="P2942" i="4"/>
  <c r="P2718" i="4"/>
  <c r="P2132" i="4"/>
  <c r="P2124" i="4"/>
  <c r="P2116" i="4"/>
  <c r="P2108" i="4"/>
  <c r="P2099" i="4"/>
  <c r="P1967" i="4"/>
  <c r="P1958" i="4"/>
  <c r="P1927" i="4"/>
  <c r="P1882" i="4"/>
  <c r="P1858" i="4"/>
  <c r="P1844" i="4"/>
  <c r="P1525" i="4"/>
  <c r="P1392" i="4"/>
  <c r="P1372" i="4"/>
  <c r="P1220" i="4"/>
  <c r="P1139" i="4"/>
  <c r="P1025" i="4"/>
  <c r="P3090" i="4"/>
  <c r="P3086" i="4"/>
  <c r="P2986" i="4"/>
  <c r="P2940" i="4"/>
  <c r="P2921" i="4"/>
  <c r="P2874" i="4"/>
  <c r="P2870" i="4"/>
  <c r="P2722" i="4"/>
  <c r="P2707" i="4"/>
  <c r="P1836" i="4"/>
  <c r="P1782" i="4"/>
  <c r="P1699" i="4"/>
  <c r="P1654" i="4"/>
  <c r="P1623" i="4"/>
  <c r="P1615" i="4"/>
  <c r="P1562" i="4"/>
  <c r="P1482" i="4"/>
  <c r="P1365" i="4"/>
  <c r="P1261" i="4"/>
  <c r="P1205" i="4"/>
  <c r="P1119" i="4"/>
  <c r="P1099" i="4"/>
  <c r="P1034" i="4"/>
  <c r="P3103" i="4"/>
  <c r="P3099" i="4"/>
  <c r="P3085" i="4"/>
  <c r="P3047" i="4"/>
  <c r="P3032" i="4"/>
  <c r="P2964" i="4"/>
  <c r="P2888" i="4"/>
  <c r="P2836" i="4"/>
  <c r="P2816" i="4"/>
  <c r="P2812" i="4"/>
  <c r="P2658" i="4"/>
  <c r="P2650" i="4"/>
  <c r="P2641" i="4"/>
  <c r="P2631" i="4"/>
  <c r="P2621" i="4"/>
  <c r="P2610" i="4"/>
  <c r="P2090" i="4"/>
  <c r="P2081" i="4"/>
  <c r="P2073" i="4"/>
  <c r="P2065" i="4"/>
  <c r="P2057" i="4"/>
  <c r="P2049" i="4"/>
  <c r="P2041" i="4"/>
  <c r="P2033" i="4"/>
  <c r="P2023" i="4"/>
  <c r="P2015" i="4"/>
  <c r="P2006" i="4"/>
  <c r="P4992" i="4"/>
  <c r="P4984" i="4"/>
  <c r="P4971" i="4"/>
  <c r="P4962" i="4"/>
  <c r="P4955" i="4"/>
  <c r="P4946" i="4"/>
  <c r="P4938" i="4"/>
  <c r="P4930" i="4"/>
  <c r="P4922" i="4"/>
  <c r="P2000" i="4"/>
  <c r="P1982" i="4"/>
  <c r="P1975" i="4"/>
  <c r="P1815" i="4"/>
  <c r="P1799" i="4"/>
  <c r="P1737" i="4"/>
  <c r="P1667" i="4"/>
  <c r="P1637" i="4"/>
  <c r="P1605" i="4"/>
  <c r="P1551" i="4"/>
  <c r="P1992" i="4"/>
  <c r="P1921" i="4"/>
  <c r="P1884" i="4"/>
  <c r="P1838" i="4"/>
  <c r="P1806" i="4"/>
  <c r="P1720" i="4"/>
  <c r="P1572" i="4"/>
  <c r="P1969" i="4"/>
  <c r="P1929" i="4"/>
  <c r="P1827" i="4"/>
  <c r="P1791" i="4"/>
  <c r="P1776" i="4"/>
  <c r="P1692" i="4"/>
  <c r="P1594" i="4"/>
  <c r="P1947" i="4"/>
  <c r="P1916" i="4"/>
  <c r="P1859" i="4"/>
  <c r="P1768" i="4"/>
  <c r="P1704" i="4"/>
  <c r="P1497" i="4"/>
  <c r="P1438" i="4"/>
  <c r="P1316" i="4"/>
  <c r="P1277" i="4"/>
  <c r="P1265" i="4"/>
  <c r="P1182" i="4"/>
  <c r="P1105" i="4"/>
  <c r="P3058" i="4"/>
  <c r="P3054" i="4"/>
  <c r="P2896" i="4"/>
  <c r="P2891" i="4"/>
  <c r="P2854" i="4"/>
  <c r="P2849" i="4"/>
  <c r="P2845" i="4"/>
  <c r="P2841" i="4"/>
  <c r="P2791" i="4"/>
  <c r="P2717" i="4"/>
  <c r="P2703" i="4"/>
  <c r="P2691" i="4"/>
  <c r="P2686" i="4"/>
  <c r="P2682" i="4"/>
  <c r="P2678" i="4"/>
  <c r="P2674" i="4"/>
  <c r="P2670" i="4"/>
  <c r="P2666" i="4"/>
  <c r="P2662" i="4"/>
  <c r="P2134" i="4"/>
  <c r="P2125" i="4"/>
  <c r="P2118" i="4"/>
  <c r="P2109" i="4"/>
  <c r="P2101" i="4"/>
  <c r="P2005" i="4"/>
  <c r="P1990" i="4"/>
  <c r="P1974" i="4"/>
  <c r="P1898" i="4"/>
  <c r="P1874" i="4"/>
  <c r="P1866" i="4"/>
  <c r="P1852" i="4"/>
  <c r="P1509" i="4"/>
  <c r="P1460" i="4"/>
  <c r="P1446" i="4"/>
  <c r="P1414" i="4"/>
  <c r="P1405" i="4"/>
  <c r="P1342" i="4"/>
  <c r="P1328" i="4"/>
  <c r="P1286" i="4"/>
  <c r="P1054" i="4"/>
  <c r="P1050" i="4"/>
  <c r="P1010" i="4"/>
  <c r="P3034" i="4"/>
  <c r="P3002" i="4"/>
  <c r="P2820" i="4"/>
  <c r="P2721" i="4"/>
  <c r="P2706" i="4"/>
  <c r="P2699" i="4"/>
  <c r="P2692" i="4"/>
  <c r="P1911" i="4"/>
  <c r="P1889" i="4"/>
  <c r="P1426" i="4"/>
  <c r="P1380" i="4"/>
  <c r="P1368" i="4"/>
  <c r="P1358" i="4"/>
  <c r="P1195" i="4"/>
  <c r="P1191" i="4"/>
  <c r="P1178" i="4"/>
  <c r="P1157" i="4"/>
  <c r="P1123" i="4"/>
  <c r="P1089" i="4"/>
  <c r="P2714" i="4"/>
  <c r="P2137" i="4"/>
  <c r="P2130" i="4"/>
  <c r="P2122" i="4"/>
  <c r="P2114" i="4"/>
  <c r="P2106" i="4"/>
  <c r="P1957" i="4"/>
  <c r="P1881" i="4"/>
  <c r="P1857" i="4"/>
  <c r="P1843" i="4"/>
  <c r="P1468" i="4"/>
  <c r="P1960" i="4"/>
  <c r="P1938" i="4"/>
  <c r="P1900" i="4"/>
  <c r="P1876" i="4"/>
  <c r="P1862" i="4"/>
  <c r="P1818" i="4"/>
  <c r="P1736" i="4"/>
  <c r="P1670" i="4"/>
  <c r="P1647" i="4"/>
  <c r="P1636" i="4"/>
  <c r="P1604" i="4"/>
  <c r="P1538" i="4"/>
  <c r="P1991" i="4"/>
  <c r="P1883" i="4"/>
  <c r="P1837" i="4"/>
  <c r="P1805" i="4"/>
  <c r="P1760" i="4"/>
  <c r="P1744" i="4"/>
  <c r="P1726" i="4"/>
  <c r="P1719" i="4"/>
  <c r="P1656" i="4"/>
  <c r="P1648" i="4"/>
  <c r="P1571" i="4"/>
  <c r="P1892" i="4"/>
  <c r="P1775" i="4"/>
  <c r="P1691" i="4"/>
  <c r="P1593" i="4"/>
  <c r="P1950" i="4"/>
  <c r="P1915" i="4"/>
  <c r="P1868" i="4"/>
  <c r="P1784" i="4"/>
  <c r="P1767" i="4"/>
  <c r="P1703" i="4"/>
  <c r="P1500" i="4"/>
  <c r="P1496" i="4"/>
  <c r="P1437" i="4"/>
  <c r="P1357" i="4"/>
  <c r="P1276" i="4"/>
  <c r="P1264" i="4"/>
  <c r="P1179" i="4"/>
  <c r="P1104" i="4"/>
  <c r="P3078" i="4"/>
  <c r="P3057" i="4"/>
  <c r="P3053" i="4"/>
  <c r="P3020" i="4"/>
  <c r="P2894" i="4"/>
  <c r="P2853" i="4"/>
  <c r="P2848" i="4"/>
  <c r="P2844" i="4"/>
  <c r="P2840" i="4"/>
  <c r="P2794" i="4"/>
  <c r="P2713" i="4"/>
  <c r="P2698" i="4"/>
  <c r="P2690" i="4"/>
  <c r="P2685" i="4"/>
  <c r="P2681" i="4"/>
  <c r="P2677" i="4"/>
  <c r="P2673" i="4"/>
  <c r="P2669" i="4"/>
  <c r="P2665" i="4"/>
  <c r="P2131" i="4"/>
  <c r="P2123" i="4"/>
  <c r="P2115" i="4"/>
  <c r="P2107" i="4"/>
  <c r="P2100" i="4"/>
  <c r="P1989" i="4"/>
  <c r="P1973" i="4"/>
  <c r="P1905" i="4"/>
  <c r="P1897" i="4"/>
  <c r="P1873" i="4"/>
  <c r="P1851" i="4"/>
  <c r="P1486" i="4"/>
  <c r="P1459" i="4"/>
  <c r="P1443" i="4"/>
  <c r="P1341" i="4"/>
  <c r="P1315" i="4"/>
  <c r="P1285" i="4"/>
  <c r="P1169" i="4"/>
  <c r="P1072" i="4"/>
  <c r="P1053" i="4"/>
  <c r="P1049" i="4"/>
  <c r="P1009" i="4"/>
  <c r="P3001" i="4"/>
  <c r="P2819" i="4"/>
  <c r="P2719" i="4"/>
  <c r="P2704" i="4"/>
  <c r="P2697" i="4"/>
  <c r="P2689" i="4"/>
  <c r="P1998" i="4"/>
  <c r="P1914" i="4"/>
  <c r="P1425" i="4"/>
  <c r="P1379" i="4"/>
  <c r="P1367" i="4"/>
  <c r="P1355" i="4"/>
  <c r="P1330" i="4"/>
  <c r="P1194" i="4"/>
  <c r="P1177" i="4"/>
  <c r="P1156" i="4"/>
  <c r="P1088" i="4"/>
  <c r="P2945" i="4"/>
  <c r="P2711" i="4"/>
  <c r="P2135" i="4"/>
  <c r="P2128" i="4"/>
  <c r="P2120" i="4"/>
  <c r="P2112" i="4"/>
  <c r="P2104" i="4"/>
  <c r="P1956" i="4"/>
  <c r="P1946" i="4"/>
  <c r="P1467" i="4"/>
  <c r="P1444" i="4"/>
  <c r="P1354" i="4"/>
  <c r="P1250" i="4"/>
  <c r="P1222" i="4"/>
  <c r="P1197" i="4"/>
  <c r="P1023" i="4"/>
  <c r="P3088" i="4"/>
  <c r="P2984" i="4"/>
  <c r="P2968" i="4"/>
  <c r="P2956" i="4"/>
  <c r="P2943" i="4"/>
  <c r="P2895" i="4"/>
  <c r="P2872" i="4"/>
  <c r="P2868" i="4"/>
  <c r="P2716" i="4"/>
  <c r="P1701" i="4"/>
  <c r="P1626" i="4"/>
  <c r="P1569" i="4"/>
  <c r="P1564" i="4"/>
  <c r="P1560" i="4"/>
  <c r="P1424" i="4"/>
  <c r="P1402" i="4"/>
  <c r="P1282" i="4"/>
  <c r="P1189" i="4"/>
  <c r="P1121" i="4"/>
  <c r="P1101" i="4"/>
  <c r="P1097" i="4"/>
  <c r="P1038" i="4"/>
  <c r="P3105" i="4"/>
  <c r="P3101" i="4"/>
  <c r="P3049" i="4"/>
  <c r="P2982" i="4"/>
  <c r="P2966" i="4"/>
  <c r="P2890" i="4"/>
  <c r="P2838" i="4"/>
  <c r="P2818" i="4"/>
  <c r="P2814" i="4"/>
  <c r="P2654" i="4"/>
  <c r="P2645" i="4"/>
  <c r="P2636" i="4"/>
  <c r="P2626" i="4"/>
  <c r="P2616" i="4"/>
  <c r="P2601" i="4"/>
  <c r="P2085" i="4"/>
  <c r="P2077" i="4"/>
  <c r="P2069" i="4"/>
  <c r="P2061" i="4"/>
  <c r="P2053" i="4"/>
  <c r="P2045" i="4"/>
  <c r="P2037" i="4"/>
  <c r="P2027" i="4"/>
  <c r="P2019" i="4"/>
  <c r="P2011" i="4"/>
  <c r="P4996" i="4"/>
  <c r="P4988" i="4"/>
  <c r="P4980" i="4"/>
  <c r="P4967" i="4"/>
  <c r="P4959" i="4"/>
  <c r="P4950" i="4"/>
  <c r="P4942" i="4"/>
  <c r="P4934" i="4"/>
  <c r="P4926" i="4"/>
  <c r="P4918" i="4"/>
  <c r="P1370" i="4"/>
  <c r="P3077" i="4"/>
  <c r="P2946" i="4"/>
  <c r="P2701" i="4"/>
  <c r="P1835" i="4"/>
  <c r="P1561" i="4"/>
  <c r="P1404" i="4"/>
  <c r="P1364" i="4"/>
  <c r="P1006" i="4"/>
  <c r="P3050" i="4"/>
  <c r="P3031" i="4"/>
  <c r="P2638" i="4"/>
  <c r="P2079" i="4"/>
  <c r="P2047" i="4"/>
  <c r="P2021" i="4"/>
  <c r="P5004" i="4"/>
  <c r="P4982" i="4"/>
  <c r="P4961" i="4"/>
  <c r="P4944" i="4"/>
  <c r="P4928" i="4"/>
  <c r="P4914" i="4"/>
  <c r="P4906" i="4"/>
  <c r="P4898" i="4"/>
  <c r="P4880" i="4"/>
  <c r="P4872" i="4"/>
  <c r="P4864" i="4"/>
  <c r="P4856" i="4"/>
  <c r="P4848" i="4"/>
  <c r="P4840" i="4"/>
  <c r="P4832" i="4"/>
  <c r="P4824" i="4"/>
  <c r="P4805" i="4"/>
  <c r="P4797" i="4"/>
  <c r="P4788" i="4"/>
  <c r="P4780" i="4"/>
  <c r="P4765" i="4"/>
  <c r="P4757" i="4"/>
  <c r="P4748" i="4"/>
  <c r="P4740" i="4"/>
  <c r="P1774" i="4"/>
  <c r="P1758" i="4"/>
  <c r="P1742" i="4"/>
  <c r="P1644" i="4"/>
  <c r="P1580" i="4"/>
  <c r="P1547" i="4"/>
  <c r="P1543" i="4"/>
  <c r="P1507" i="4"/>
  <c r="P1493" i="4"/>
  <c r="P1433" i="4"/>
  <c r="P1413" i="4"/>
  <c r="P1340" i="4"/>
  <c r="P1311" i="4"/>
  <c r="P1296" i="4"/>
  <c r="P1273" i="4"/>
  <c r="P1165" i="4"/>
  <c r="P1161" i="4"/>
  <c r="P1083" i="4"/>
  <c r="P1079" i="4"/>
  <c r="P1020" i="4"/>
  <c r="P3073" i="4"/>
  <c r="P3067" i="4"/>
  <c r="P3016" i="4"/>
  <c r="P2981" i="4"/>
  <c r="P2789" i="4"/>
  <c r="P2653" i="4"/>
  <c r="P2646" i="4"/>
  <c r="P2639" i="4"/>
  <c r="P2632" i="4"/>
  <c r="P2625" i="4"/>
  <c r="P2619" i="4"/>
  <c r="P2612" i="4"/>
  <c r="P2606" i="4"/>
  <c r="P2602" i="4"/>
  <c r="P2597" i="4"/>
  <c r="P2593" i="4"/>
  <c r="P2589" i="4"/>
  <c r="P2585" i="4"/>
  <c r="P2581" i="4"/>
  <c r="P2577" i="4"/>
  <c r="P2573" i="4"/>
  <c r="P2569" i="4"/>
  <c r="P2565" i="4"/>
  <c r="P2089" i="4"/>
  <c r="P2056" i="4"/>
  <c r="P2046" i="4"/>
  <c r="P2022" i="4"/>
  <c r="P5005" i="4"/>
  <c r="P4977" i="4"/>
  <c r="P4966" i="4"/>
  <c r="P4933" i="4"/>
  <c r="P4915" i="4"/>
  <c r="P4907" i="4"/>
  <c r="P4895" i="4"/>
  <c r="P4863" i="4"/>
  <c r="P4849" i="4"/>
  <c r="P4841" i="4"/>
  <c r="P4827" i="4"/>
  <c r="P4819" i="4"/>
  <c r="P4807" i="4"/>
  <c r="P4785" i="4"/>
  <c r="P4773" i="4"/>
  <c r="P4764" i="4"/>
  <c r="P4753" i="4"/>
  <c r="P1824" i="4"/>
  <c r="P1733" i="4"/>
  <c r="P1712" i="4"/>
  <c r="P1665" i="4"/>
  <c r="P1624" i="4"/>
  <c r="P1589" i="4"/>
  <c r="P1533" i="4"/>
  <c r="P1485" i="4"/>
  <c r="P1455" i="4"/>
  <c r="P1389" i="4"/>
  <c r="P1378" i="4"/>
  <c r="P1363" i="4"/>
  <c r="P1231" i="4"/>
  <c r="P1217" i="4"/>
  <c r="P1151" i="4"/>
  <c r="P1136" i="4"/>
  <c r="P1070" i="4"/>
  <c r="P1066" i="4"/>
  <c r="P1037" i="4"/>
  <c r="P2996" i="4"/>
  <c r="P2952" i="4"/>
  <c r="P2938" i="4"/>
  <c r="P2934" i="4"/>
  <c r="P2917" i="4"/>
  <c r="P2913" i="4"/>
  <c r="P2909" i="4"/>
  <c r="P2905" i="4"/>
  <c r="P2785" i="4"/>
  <c r="P2779" i="4"/>
  <c r="P2093" i="4"/>
  <c r="P2084" i="4"/>
  <c r="P2076" i="4"/>
  <c r="P2062" i="4"/>
  <c r="P2042" i="4"/>
  <c r="P2034" i="4"/>
  <c r="P2026" i="4"/>
  <c r="P2014" i="4"/>
  <c r="P4999" i="4"/>
  <c r="P4991" i="4"/>
  <c r="P4983" i="4"/>
  <c r="P4974" i="4"/>
  <c r="P4963" i="4"/>
  <c r="P4954" i="4"/>
  <c r="P4941" i="4"/>
  <c r="P4929" i="4"/>
  <c r="P4917" i="4"/>
  <c r="P4894" i="4"/>
  <c r="P4886" i="4"/>
  <c r="P4879" i="4"/>
  <c r="P4871" i="4"/>
  <c r="P4861" i="4"/>
  <c r="P4837" i="4"/>
  <c r="P4815" i="4"/>
  <c r="P4808" i="4"/>
  <c r="P4800" i="4"/>
  <c r="P4792" i="4"/>
  <c r="P4774" i="4"/>
  <c r="P4756" i="4"/>
  <c r="P4741" i="4"/>
  <c r="P4731" i="4"/>
  <c r="P4715" i="4"/>
  <c r="P4701" i="4"/>
  <c r="P4689" i="4"/>
  <c r="P4667" i="4"/>
  <c r="P4651" i="4"/>
  <c r="P4639" i="4"/>
  <c r="P4618" i="4"/>
  <c r="P4606" i="4"/>
  <c r="P4592" i="4"/>
  <c r="P4575" i="4"/>
  <c r="P4562" i="4"/>
  <c r="P4550" i="4"/>
  <c r="P4531" i="4"/>
  <c r="P4516" i="4"/>
  <c r="P4504" i="4"/>
  <c r="P4490" i="4"/>
  <c r="P4476" i="4"/>
  <c r="P4462" i="4"/>
  <c r="P4445" i="4"/>
  <c r="P4433" i="4"/>
  <c r="P4419" i="4"/>
  <c r="P4400" i="4"/>
  <c r="P4391" i="4"/>
  <c r="P4374" i="4"/>
  <c r="P4362" i="4"/>
  <c r="P4349" i="4"/>
  <c r="P4335" i="4"/>
  <c r="P4322" i="4"/>
  <c r="P4307" i="4"/>
  <c r="P4291" i="4"/>
  <c r="P4280" i="4"/>
  <c r="P4264" i="4"/>
  <c r="P4240" i="4"/>
  <c r="P4227" i="4"/>
  <c r="P4211" i="4"/>
  <c r="P4198" i="4"/>
  <c r="P4184" i="4"/>
  <c r="P4168" i="4"/>
  <c r="P4155" i="4"/>
  <c r="P4140" i="4"/>
  <c r="P4121" i="4"/>
  <c r="P4102" i="4"/>
  <c r="P4090" i="4"/>
  <c r="P4072" i="4"/>
  <c r="P4058" i="4"/>
  <c r="P4045" i="4"/>
  <c r="P4032" i="4"/>
  <c r="P4019" i="4"/>
  <c r="P4010" i="4"/>
  <c r="P4003" i="4"/>
  <c r="P3990" i="4"/>
  <c r="P3976" i="4"/>
  <c r="P3964" i="4"/>
  <c r="P3945" i="4"/>
  <c r="P3932" i="4"/>
  <c r="P3916" i="4"/>
  <c r="P3895" i="4"/>
  <c r="P3878" i="4"/>
  <c r="P3854" i="4"/>
  <c r="P3841" i="4"/>
  <c r="P3827" i="4"/>
  <c r="P3816" i="4"/>
  <c r="P3791" i="4"/>
  <c r="P3783" i="4"/>
  <c r="P3775" i="4"/>
  <c r="P3769" i="4"/>
  <c r="P3763" i="4"/>
  <c r="P3759" i="4"/>
  <c r="P3755" i="4"/>
  <c r="P3751" i="4"/>
  <c r="P3747" i="4"/>
  <c r="P3743" i="4"/>
  <c r="P3739" i="4"/>
  <c r="P3735" i="4"/>
  <c r="P3731" i="4"/>
  <c r="P3727" i="4"/>
  <c r="P3723" i="4"/>
  <c r="P3719" i="4"/>
  <c r="P3715" i="4"/>
  <c r="P3711" i="4"/>
  <c r="P3707" i="4"/>
  <c r="P3703" i="4"/>
  <c r="P4735" i="4"/>
  <c r="P4724" i="4"/>
  <c r="P4716" i="4"/>
  <c r="P4704" i="4"/>
  <c r="P4692" i="4"/>
  <c r="P4684" i="4"/>
  <c r="P4676" i="4"/>
  <c r="P4668" i="4"/>
  <c r="P4660" i="4"/>
  <c r="P4652" i="4"/>
  <c r="P4644" i="4"/>
  <c r="P4630" i="4"/>
  <c r="P4622" i="4"/>
  <c r="P4608" i="4"/>
  <c r="P4597" i="4"/>
  <c r="P4584" i="4"/>
  <c r="P4576" i="4"/>
  <c r="P4566" i="4"/>
  <c r="P4557" i="4"/>
  <c r="P4547" i="4"/>
  <c r="P4539" i="4"/>
  <c r="P4529" i="4"/>
  <c r="P4518" i="4"/>
  <c r="P4507" i="4"/>
  <c r="P4499" i="4"/>
  <c r="P4491" i="4"/>
  <c r="P4471" i="4"/>
  <c r="P4463" i="4"/>
  <c r="P4449" i="4"/>
  <c r="P4442" i="4"/>
  <c r="P4431" i="4"/>
  <c r="P4416" i="4"/>
  <c r="P4405" i="4"/>
  <c r="P4395" i="4"/>
  <c r="P4387" i="4"/>
  <c r="P4377" i="4"/>
  <c r="P4369" i="4"/>
  <c r="P4361" i="4"/>
  <c r="P4354" i="4"/>
  <c r="P4346" i="4"/>
  <c r="P4333" i="4"/>
  <c r="P4323" i="4"/>
  <c r="P4315" i="4"/>
  <c r="P4298" i="4"/>
  <c r="P4281" i="4"/>
  <c r="P4272" i="4"/>
  <c r="P4261" i="4"/>
  <c r="P4253" i="4"/>
  <c r="P4241" i="4"/>
  <c r="P4233" i="4"/>
  <c r="P4222" i="4"/>
  <c r="P4212" i="4"/>
  <c r="P4199" i="4"/>
  <c r="P4191" i="4"/>
  <c r="P4182" i="4"/>
  <c r="P4173" i="4"/>
  <c r="P4165" i="4"/>
  <c r="P4156" i="4"/>
  <c r="P4148" i="4"/>
  <c r="P4138" i="4"/>
  <c r="P4130" i="4"/>
  <c r="P4118" i="4"/>
  <c r="P4107" i="4"/>
  <c r="P4093" i="4"/>
  <c r="P4085" i="4"/>
  <c r="P4076" i="4"/>
  <c r="P4060" i="4"/>
  <c r="P4050" i="4"/>
  <c r="P4040" i="4"/>
  <c r="P4029" i="4"/>
  <c r="P4021" i="4"/>
  <c r="P4002" i="4"/>
  <c r="P3993" i="4"/>
  <c r="P3985" i="4"/>
  <c r="P3975" i="4"/>
  <c r="P3960" i="4"/>
  <c r="P3952" i="4"/>
  <c r="P3944" i="4"/>
  <c r="P3930" i="4"/>
  <c r="P3919" i="4"/>
  <c r="P3911" i="4"/>
  <c r="P3904" i="4"/>
  <c r="P3896" i="4"/>
  <c r="P3887" i="4"/>
  <c r="P3879" i="4"/>
  <c r="P3871" i="4"/>
  <c r="P3863" i="4"/>
  <c r="P3852" i="4"/>
  <c r="P3843" i="4"/>
  <c r="P3830" i="4"/>
  <c r="P3822" i="4"/>
  <c r="P3810" i="4"/>
  <c r="P3802" i="4"/>
  <c r="P3790" i="4"/>
  <c r="P3778" i="4"/>
  <c r="P3768" i="4"/>
  <c r="P4729" i="4"/>
  <c r="P4713" i="4"/>
  <c r="P4703" i="4"/>
  <c r="P4693" i="4"/>
  <c r="P4681" i="4"/>
  <c r="P4665" i="4"/>
  <c r="P4647" i="4"/>
  <c r="P4638" i="4"/>
  <c r="P4629" i="4"/>
  <c r="P4617" i="4"/>
  <c r="P4607" i="4"/>
  <c r="P4595" i="4"/>
  <c r="P4587" i="4"/>
  <c r="P4573" i="4"/>
  <c r="P4558" i="4"/>
  <c r="P4544" i="4"/>
  <c r="P4532" i="4"/>
  <c r="P4524" i="4"/>
  <c r="P4512" i="4"/>
  <c r="P4496" i="4"/>
  <c r="P4482" i="4"/>
  <c r="P4475" i="4"/>
  <c r="P4464" i="4"/>
  <c r="P4454" i="4"/>
  <c r="P4443" i="4"/>
  <c r="P4430" i="4"/>
  <c r="P4421" i="4"/>
  <c r="P4411" i="4"/>
  <c r="P4402" i="4"/>
  <c r="P4384" i="4"/>
  <c r="P4372" i="4"/>
  <c r="P4347" i="4"/>
  <c r="P4337" i="4"/>
  <c r="P4325" i="4"/>
  <c r="P4312" i="4"/>
  <c r="P4303" i="4"/>
  <c r="P4295" i="4"/>
  <c r="P4288" i="4"/>
  <c r="P4273" i="4"/>
  <c r="P4265" i="4"/>
  <c r="P4256" i="4"/>
  <c r="P4248" i="4"/>
  <c r="P4234" i="4"/>
  <c r="P4221" i="4"/>
  <c r="P4208" i="4"/>
  <c r="P4200" i="4"/>
  <c r="P4183" i="4"/>
  <c r="P4170" i="4"/>
  <c r="P4153" i="4"/>
  <c r="P4139" i="4"/>
  <c r="P4131" i="4"/>
  <c r="P4119" i="4"/>
  <c r="P4112" i="4"/>
  <c r="P4101" i="4"/>
  <c r="P4088" i="4"/>
  <c r="P4079" i="4"/>
  <c r="P4069" i="4"/>
  <c r="P4059" i="4"/>
  <c r="P4043" i="4"/>
  <c r="P4034" i="4"/>
  <c r="P4017" i="4"/>
  <c r="P4008" i="4"/>
  <c r="P3988" i="4"/>
  <c r="P3972" i="4"/>
  <c r="P3965" i="4"/>
  <c r="P3957" i="4"/>
  <c r="P3941" i="4"/>
  <c r="P3931" i="4"/>
  <c r="P3920" i="4"/>
  <c r="P3905" i="4"/>
  <c r="P3893" i="4"/>
  <c r="P3880" i="4"/>
  <c r="P3870" i="4"/>
  <c r="P3857" i="4"/>
  <c r="P3844" i="4"/>
  <c r="P3834" i="4"/>
  <c r="P3821" i="4"/>
  <c r="P3811" i="4"/>
  <c r="P3801" i="4"/>
  <c r="P3794" i="4"/>
  <c r="P1987" i="4"/>
  <c r="P1953" i="4"/>
  <c r="P1933" i="4"/>
  <c r="P1909" i="4"/>
  <c r="P1879" i="4"/>
  <c r="P1872" i="4"/>
  <c r="P1849" i="4"/>
  <c r="P1831" i="4"/>
  <c r="P1772" i="4"/>
  <c r="P1747" i="4"/>
  <c r="P1731" i="4"/>
  <c r="P1724" i="4"/>
  <c r="P1708" i="4"/>
  <c r="P1676" i="4"/>
  <c r="P2003" i="4"/>
  <c r="P1996" i="4"/>
  <c r="P1980" i="4"/>
  <c r="P1925" i="4"/>
  <c r="P1918" i="4"/>
  <c r="P1887" i="4"/>
  <c r="P1832" i="4"/>
  <c r="P1812" i="4"/>
  <c r="P1796" i="4"/>
  <c r="P1788" i="4"/>
  <c r="P1778" i="4"/>
  <c r="P1983" i="4"/>
  <c r="P1977" i="4"/>
  <c r="P1939" i="4"/>
  <c r="P1908" i="4"/>
  <c r="P1902" i="4"/>
  <c r="P1886" i="4"/>
  <c r="P1870" i="4"/>
  <c r="P1863" i="4"/>
  <c r="P1588" i="4"/>
  <c r="P1568" i="4"/>
  <c r="P1558" i="4"/>
  <c r="P1542" i="4"/>
  <c r="P1532" i="4"/>
  <c r="P1522" i="4"/>
  <c r="P1504" i="4"/>
  <c r="P1463" i="4"/>
  <c r="P1430" i="4"/>
  <c r="P1420" i="4"/>
  <c r="P1399" i="4"/>
  <c r="P1385" i="4"/>
  <c r="P1362" i="4"/>
  <c r="P1347" i="4"/>
  <c r="P1854" i="4"/>
  <c r="P1848" i="4"/>
  <c r="P1841" i="4"/>
  <c r="P1829" i="4"/>
  <c r="P1819" i="4"/>
  <c r="P1809" i="4"/>
  <c r="P1770" i="4"/>
  <c r="P1754" i="4"/>
  <c r="P1738" i="4"/>
  <c r="P1728" i="4"/>
  <c r="P1722" i="4"/>
  <c r="P1684" i="4"/>
  <c r="P1660" i="4"/>
  <c r="P1650" i="4"/>
  <c r="P1639" i="4"/>
  <c r="P1619" i="4"/>
  <c r="P1612" i="4"/>
  <c r="P1608" i="4"/>
  <c r="P1598" i="4"/>
  <c r="P1574" i="4"/>
  <c r="P1541" i="4"/>
  <c r="P1517" i="4"/>
  <c r="P1513" i="4"/>
  <c r="P1501" i="4"/>
  <c r="P1487" i="4"/>
  <c r="P1477" i="4"/>
  <c r="P1461" i="4"/>
  <c r="P1451" i="4"/>
  <c r="P1447" i="4"/>
  <c r="P1336" i="4"/>
  <c r="P1322" i="4"/>
  <c r="P1310" i="4"/>
  <c r="P1306" i="4"/>
  <c r="P1293" i="4"/>
  <c r="P1289" i="4"/>
  <c r="P1271" i="4"/>
  <c r="P1257" i="4"/>
  <c r="P1243" i="4"/>
  <c r="P1239" i="4"/>
  <c r="P1227" i="4"/>
  <c r="P1203" i="4"/>
  <c r="P1171" i="4"/>
  <c r="P1149" i="4"/>
  <c r="P1145" i="4"/>
  <c r="P1133" i="4"/>
  <c r="P1129" i="4"/>
  <c r="P1117" i="4"/>
  <c r="P1113" i="4"/>
  <c r="P1095" i="4"/>
  <c r="P1075" i="4"/>
  <c r="P1059" i="4"/>
  <c r="P1044" i="4"/>
  <c r="P1017" i="4"/>
  <c r="P3097" i="4"/>
  <c r="P3066" i="4"/>
  <c r="P3046" i="4"/>
  <c r="P3029" i="4"/>
  <c r="P3013" i="4"/>
  <c r="P2977" i="4"/>
  <c r="P2961" i="4"/>
  <c r="P2949" i="4"/>
  <c r="P2929" i="4"/>
  <c r="P2925" i="4"/>
  <c r="P2901" i="4"/>
  <c r="P2885" i="4"/>
  <c r="P2863" i="4"/>
  <c r="P2859" i="4"/>
  <c r="P2831" i="4"/>
  <c r="P2827" i="4"/>
  <c r="P2807" i="4"/>
  <c r="P2803" i="4"/>
  <c r="P2773" i="4"/>
  <c r="P2769" i="4"/>
  <c r="P2765" i="4"/>
  <c r="P2761" i="4"/>
  <c r="P2757" i="4"/>
  <c r="P1439" i="4"/>
  <c r="P1415" i="4"/>
  <c r="P1395" i="4"/>
  <c r="P1381" i="4"/>
  <c r="P1345" i="4"/>
  <c r="P1332" i="4"/>
  <c r="P1318" i="4"/>
  <c r="P1302" i="4"/>
  <c r="P1288" i="4"/>
  <c r="P1267" i="4"/>
  <c r="P1253" i="4"/>
  <c r="P1237" i="4"/>
  <c r="P1223" i="4"/>
  <c r="P1213" i="4"/>
  <c r="P1209" i="4"/>
  <c r="P1199" i="4"/>
  <c r="P1185" i="4"/>
  <c r="P1141" i="4"/>
  <c r="P1125" i="4"/>
  <c r="P1109" i="4"/>
  <c r="P1091" i="4"/>
  <c r="P1055" i="4"/>
  <c r="P1042" i="4"/>
  <c r="P1028" i="4"/>
  <c r="P1011" i="4"/>
  <c r="P3091" i="4"/>
  <c r="P3081" i="4"/>
  <c r="P3061" i="4"/>
  <c r="P3041" i="4"/>
  <c r="P3037" i="4"/>
  <c r="P3025" i="4"/>
  <c r="P3021" i="4"/>
  <c r="P3009" i="4"/>
  <c r="P3005" i="4"/>
  <c r="P2990" i="4"/>
  <c r="P2971" i="4"/>
  <c r="P2957" i="4"/>
  <c r="P2947" i="4"/>
  <c r="P2899" i="4"/>
  <c r="P2879" i="4"/>
  <c r="P2875" i="4"/>
  <c r="P2857" i="4"/>
  <c r="P2825" i="4"/>
  <c r="P2801" i="4"/>
  <c r="P2797" i="4"/>
  <c r="P2754" i="4"/>
  <c r="P2750" i="4"/>
  <c r="P2746" i="4"/>
  <c r="P2742" i="4"/>
  <c r="P2738" i="4"/>
  <c r="P2734" i="4"/>
  <c r="P2730" i="4"/>
  <c r="P1445" i="4"/>
  <c r="P1356" i="4"/>
  <c r="P1219" i="4"/>
  <c r="P2970" i="4"/>
  <c r="P2939" i="4"/>
  <c r="P2873" i="4"/>
  <c r="P1032" i="4"/>
  <c r="P3102" i="4"/>
  <c r="P2628" i="4"/>
  <c r="P2071" i="4"/>
  <c r="P2039" i="4"/>
  <c r="P2017" i="4"/>
  <c r="P4994" i="4"/>
  <c r="P4978" i="4"/>
  <c r="P4957" i="4"/>
  <c r="P4940" i="4"/>
  <c r="P4924" i="4"/>
  <c r="P4912" i="4"/>
  <c r="P4904" i="4"/>
  <c r="P4893" i="4"/>
  <c r="P4878" i="4"/>
  <c r="P4870" i="4"/>
  <c r="P4862" i="4"/>
  <c r="P4854" i="4"/>
  <c r="P4846" i="4"/>
  <c r="P4838" i="4"/>
  <c r="P4830" i="4"/>
  <c r="P4822" i="4"/>
  <c r="P4803" i="4"/>
  <c r="P4795" i="4"/>
  <c r="P4786" i="4"/>
  <c r="P4777" i="4"/>
  <c r="P4763" i="4"/>
  <c r="P4754" i="4"/>
  <c r="P4746" i="4"/>
  <c r="P4738" i="4"/>
  <c r="P1814" i="4"/>
  <c r="P1798" i="4"/>
  <c r="P1773" i="4"/>
  <c r="P1757" i="4"/>
  <c r="P1741" i="4"/>
  <c r="P1718" i="4"/>
  <c r="P1643" i="4"/>
  <c r="P1634" i="4"/>
  <c r="P1579" i="4"/>
  <c r="P1550" i="4"/>
  <c r="P1546" i="4"/>
  <c r="P1492" i="4"/>
  <c r="P1473" i="4"/>
  <c r="P1436" i="4"/>
  <c r="P1432" i="4"/>
  <c r="P1412" i="4"/>
  <c r="P1339" i="4"/>
  <c r="P1314" i="4"/>
  <c r="P1295" i="4"/>
  <c r="P1248" i="4"/>
  <c r="P1164" i="4"/>
  <c r="P1086" i="4"/>
  <c r="P1082" i="4"/>
  <c r="P1046" i="4"/>
  <c r="P1019" i="4"/>
  <c r="P3070" i="4"/>
  <c r="P3015" i="4"/>
  <c r="P2980" i="4"/>
  <c r="P2786" i="4"/>
  <c r="P2661" i="4"/>
  <c r="P2651" i="4"/>
  <c r="P2644" i="4"/>
  <c r="P2637" i="4"/>
  <c r="P2630" i="4"/>
  <c r="P2624" i="4"/>
  <c r="P2617" i="4"/>
  <c r="P2611" i="4"/>
  <c r="P2605" i="4"/>
  <c r="P2600" i="4"/>
  <c r="P2596" i="4"/>
  <c r="P2592" i="4"/>
  <c r="P2588" i="4"/>
  <c r="P2584" i="4"/>
  <c r="P2580" i="4"/>
  <c r="P2576" i="4"/>
  <c r="P2572" i="4"/>
  <c r="P2568" i="4"/>
  <c r="P2070" i="4"/>
  <c r="P2054" i="4"/>
  <c r="P2044" i="4"/>
  <c r="P2012" i="4"/>
  <c r="P5002" i="4"/>
  <c r="P4975" i="4"/>
  <c r="P4952" i="4"/>
  <c r="P4931" i="4"/>
  <c r="P4913" i="4"/>
  <c r="P4905" i="4"/>
  <c r="P4887" i="4"/>
  <c r="P4857" i="4"/>
  <c r="P4847" i="4"/>
  <c r="P4833" i="4"/>
  <c r="P4825" i="4"/>
  <c r="P4814" i="4"/>
  <c r="P4790" i="4"/>
  <c r="P4781" i="4"/>
  <c r="P4771" i="4"/>
  <c r="P4762" i="4"/>
  <c r="P4751" i="4"/>
  <c r="P1823" i="4"/>
  <c r="P1781" i="4"/>
  <c r="P1711" i="4"/>
  <c r="P1690" i="4"/>
  <c r="P1680" i="4"/>
  <c r="P1664" i="4"/>
  <c r="P1524" i="4"/>
  <c r="P1483" i="4"/>
  <c r="P1458" i="4"/>
  <c r="P1403" i="4"/>
  <c r="P1326" i="4"/>
  <c r="P1234" i="4"/>
  <c r="P1154" i="4"/>
  <c r="P1135" i="4"/>
  <c r="P1069" i="4"/>
  <c r="P1065" i="4"/>
  <c r="P1035" i="4"/>
  <c r="P3074" i="4"/>
  <c r="P2995" i="4"/>
  <c r="P2951" i="4"/>
  <c r="P2937" i="4"/>
  <c r="P2933" i="4"/>
  <c r="P2916" i="4"/>
  <c r="P2912" i="4"/>
  <c r="P2908" i="4"/>
  <c r="P2904" i="4"/>
  <c r="P2783" i="4"/>
  <c r="P2778" i="4"/>
  <c r="P2091" i="4"/>
  <c r="P2082" i="4"/>
  <c r="P2074" i="4"/>
  <c r="P2060" i="4"/>
  <c r="P2040" i="4"/>
  <c r="P2032" i="4"/>
  <c r="P2020" i="4"/>
  <c r="P2007" i="4"/>
  <c r="P4997" i="4"/>
  <c r="P4989" i="4"/>
  <c r="P4981" i="4"/>
  <c r="P4972" i="4"/>
  <c r="P4960" i="4"/>
  <c r="P4951" i="4"/>
  <c r="P4939" i="4"/>
  <c r="P4927" i="4"/>
  <c r="P4903" i="4"/>
  <c r="P4892" i="4"/>
  <c r="P4884" i="4"/>
  <c r="P4877" i="4"/>
  <c r="P4869" i="4"/>
  <c r="P4859" i="4"/>
  <c r="P4835" i="4"/>
  <c r="P4813" i="4"/>
  <c r="P4806" i="4"/>
  <c r="P4798" i="4"/>
  <c r="P4783" i="4"/>
  <c r="P4772" i="4"/>
  <c r="P4749" i="4"/>
  <c r="P4739" i="4"/>
  <c r="P4727" i="4"/>
  <c r="P4710" i="4"/>
  <c r="P4697" i="4"/>
  <c r="P4675" i="4"/>
  <c r="P4663" i="4"/>
  <c r="P4649" i="4"/>
  <c r="P4637" i="4"/>
  <c r="P4616" i="4"/>
  <c r="P4603" i="4"/>
  <c r="P4590" i="4"/>
  <c r="P4571" i="4"/>
  <c r="P4560" i="4"/>
  <c r="P4546" i="4"/>
  <c r="P4527" i="4"/>
  <c r="P4514" i="4"/>
  <c r="P4498" i="4"/>
  <c r="P4485" i="4"/>
  <c r="P4473" i="4"/>
  <c r="P4459" i="4"/>
  <c r="P4441" i="4"/>
  <c r="P4428" i="4"/>
  <c r="P4417" i="4"/>
  <c r="P4398" i="4"/>
  <c r="P4390" i="4"/>
  <c r="P4370" i="4"/>
  <c r="P4360" i="4"/>
  <c r="P4344" i="4"/>
  <c r="P4331" i="4"/>
  <c r="P4316" i="4"/>
  <c r="P4304" i="4"/>
  <c r="P4289" i="4"/>
  <c r="P4276" i="4"/>
  <c r="P4251" i="4"/>
  <c r="P4236" i="4"/>
  <c r="P4225" i="4"/>
  <c r="P4209" i="4"/>
  <c r="P4194" i="4"/>
  <c r="P4180" i="4"/>
  <c r="P4164" i="4"/>
  <c r="P4151" i="4"/>
  <c r="P4129" i="4"/>
  <c r="P4111" i="4"/>
  <c r="P4100" i="4"/>
  <c r="P4082" i="4"/>
  <c r="P4068" i="4"/>
  <c r="P4055" i="4"/>
  <c r="P4042" i="4"/>
  <c r="P4028" i="4"/>
  <c r="P4016" i="4"/>
  <c r="P4009" i="4"/>
  <c r="P4000" i="4"/>
  <c r="P3986" i="4"/>
  <c r="P3974" i="4"/>
  <c r="P3956" i="4"/>
  <c r="P3940" i="4"/>
  <c r="P3929" i="4"/>
  <c r="P3912" i="4"/>
  <c r="P3891" i="4"/>
  <c r="P3868" i="4"/>
  <c r="P3851" i="4"/>
  <c r="P3836" i="4"/>
  <c r="P3823" i="4"/>
  <c r="P3809" i="4"/>
  <c r="P3789" i="4"/>
  <c r="P3781" i="4"/>
  <c r="P3774" i="4"/>
  <c r="P3767" i="4"/>
  <c r="P3762" i="4"/>
  <c r="P3758" i="4"/>
  <c r="P3754" i="4"/>
  <c r="P3750" i="4"/>
  <c r="P3746" i="4"/>
  <c r="P3742" i="4"/>
  <c r="P3738" i="4"/>
  <c r="P3734" i="4"/>
  <c r="P3730" i="4"/>
  <c r="P3726" i="4"/>
  <c r="P3722" i="4"/>
  <c r="P3718" i="4"/>
  <c r="P3714" i="4"/>
  <c r="P3710" i="4"/>
  <c r="P3706" i="4"/>
  <c r="P3702" i="4"/>
  <c r="P4730" i="4"/>
  <c r="P4722" i="4"/>
  <c r="P4714" i="4"/>
  <c r="P4702" i="4"/>
  <c r="P4690" i="4"/>
  <c r="P4682" i="4"/>
  <c r="P4674" i="4"/>
  <c r="P4666" i="4"/>
  <c r="P4658" i="4"/>
  <c r="P4650" i="4"/>
  <c r="P4636" i="4"/>
  <c r="P4628" i="4"/>
  <c r="P4620" i="4"/>
  <c r="P4604" i="4"/>
  <c r="P4594" i="4"/>
  <c r="P4582" i="4"/>
  <c r="P4574" i="4"/>
  <c r="P4563" i="4"/>
  <c r="P4555" i="4"/>
  <c r="P4545" i="4"/>
  <c r="P4537" i="4"/>
  <c r="P4525" i="4"/>
  <c r="P4513" i="4"/>
  <c r="P4505" i="4"/>
  <c r="P4497" i="4"/>
  <c r="P4488" i="4"/>
  <c r="P4469" i="4"/>
  <c r="P4461" i="4"/>
  <c r="P4448" i="4"/>
  <c r="P4440" i="4"/>
  <c r="P4429" i="4"/>
  <c r="P4414" i="4"/>
  <c r="P4403" i="4"/>
  <c r="P4393" i="4"/>
  <c r="P4385" i="4"/>
  <c r="P4375" i="4"/>
  <c r="P4367" i="4"/>
  <c r="P4359" i="4"/>
  <c r="P4352" i="4"/>
  <c r="P4343" i="4"/>
  <c r="P4330" i="4"/>
  <c r="P4321" i="4"/>
  <c r="P4309" i="4"/>
  <c r="P4296" i="4"/>
  <c r="P4279" i="4"/>
  <c r="P4269" i="4"/>
  <c r="P4259" i="4"/>
  <c r="P4249" i="4"/>
  <c r="P4239" i="4"/>
  <c r="P4231" i="4"/>
  <c r="P4218" i="4"/>
  <c r="P4210" i="4"/>
  <c r="P4197" i="4"/>
  <c r="P4189" i="4"/>
  <c r="P4179" i="4"/>
  <c r="P4171" i="4"/>
  <c r="P4163" i="4"/>
  <c r="P4154" i="4"/>
  <c r="P4146" i="4"/>
  <c r="P4136" i="4"/>
  <c r="P4128" i="4"/>
  <c r="P4116" i="4"/>
  <c r="P4104" i="4"/>
  <c r="P4091" i="4"/>
  <c r="P4083" i="4"/>
  <c r="P4070" i="4"/>
  <c r="P4056" i="4"/>
  <c r="P4048" i="4"/>
  <c r="P4035" i="4"/>
  <c r="P4027" i="4"/>
  <c r="P4018" i="4"/>
  <c r="P4001" i="4"/>
  <c r="P3991" i="4"/>
  <c r="P3983" i="4"/>
  <c r="P3973" i="4"/>
  <c r="P3958" i="4"/>
  <c r="P3950" i="4"/>
  <c r="P3942" i="4"/>
  <c r="P3926" i="4"/>
  <c r="P3917" i="4"/>
  <c r="P3910" i="4"/>
  <c r="P3902" i="4"/>
  <c r="P3894" i="4"/>
  <c r="P3885" i="4"/>
  <c r="P3877" i="4"/>
  <c r="P3869" i="4"/>
  <c r="P3861" i="4"/>
  <c r="P3849" i="4"/>
  <c r="P3839" i="4"/>
  <c r="P3828" i="4"/>
  <c r="P3819" i="4"/>
  <c r="P3808" i="4"/>
  <c r="P3797" i="4"/>
  <c r="P3786" i="4"/>
  <c r="P3776" i="4"/>
  <c r="P3765" i="4"/>
  <c r="P4725" i="4"/>
  <c r="P4711" i="4"/>
  <c r="P4700" i="4"/>
  <c r="P4687" i="4"/>
  <c r="P4679" i="4"/>
  <c r="P4661" i="4"/>
  <c r="P4645" i="4"/>
  <c r="P4635" i="4"/>
  <c r="P4627" i="4"/>
  <c r="P4615" i="4"/>
  <c r="P4605" i="4"/>
  <c r="P4593" i="4"/>
  <c r="P4585" i="4"/>
  <c r="P4569" i="4"/>
  <c r="P4554" i="4"/>
  <c r="P4542" i="4"/>
  <c r="P4530" i="4"/>
  <c r="P4521" i="4"/>
  <c r="P4508" i="4"/>
  <c r="P4489" i="4"/>
  <c r="P4480" i="4"/>
  <c r="P4474" i="4"/>
  <c r="P4460" i="4"/>
  <c r="P4452" i="4"/>
  <c r="P4439" i="4"/>
  <c r="P4427" i="4"/>
  <c r="P4420" i="4"/>
  <c r="P4408" i="4"/>
  <c r="P4399" i="4"/>
  <c r="P4382" i="4"/>
  <c r="P4368" i="4"/>
  <c r="P4345" i="4"/>
  <c r="P4334" i="4"/>
  <c r="P4320" i="4"/>
  <c r="P4310" i="4"/>
  <c r="P4301" i="4"/>
  <c r="P4293" i="4"/>
  <c r="P4286" i="4"/>
  <c r="P4270" i="4"/>
  <c r="P4262" i="4"/>
  <c r="P4254" i="4"/>
  <c r="P4245" i="4"/>
  <c r="P4230" i="4"/>
  <c r="P4219" i="4"/>
  <c r="P4206" i="4"/>
  <c r="P4196" i="4"/>
  <c r="P4181" i="4"/>
  <c r="P4166" i="4"/>
  <c r="P4149" i="4"/>
  <c r="P4137" i="4"/>
  <c r="P4126" i="4"/>
  <c r="P4117" i="4"/>
  <c r="P4110" i="4"/>
  <c r="P4099" i="4"/>
  <c r="P4086" i="4"/>
  <c r="P4075" i="4"/>
  <c r="P4067" i="4"/>
  <c r="P4057" i="4"/>
  <c r="P4041" i="4"/>
  <c r="P4030" i="4"/>
  <c r="P4014" i="4"/>
  <c r="P3997" i="4"/>
  <c r="P3984" i="4"/>
  <c r="P3970" i="4"/>
  <c r="P3963" i="4"/>
  <c r="P3949" i="4"/>
  <c r="P3939" i="4"/>
  <c r="P3928" i="4"/>
  <c r="P3918" i="4"/>
  <c r="P3903" i="4"/>
  <c r="P3890" i="4"/>
  <c r="P3876" i="4"/>
  <c r="P3866" i="4"/>
  <c r="P3855" i="4"/>
  <c r="P3842" i="4"/>
  <c r="P3832" i="4"/>
  <c r="P3817" i="4"/>
  <c r="P3807" i="4"/>
  <c r="P3799" i="4"/>
  <c r="P3788" i="4"/>
  <c r="P1932" i="4"/>
  <c r="P1904" i="4"/>
  <c r="P1871" i="4"/>
  <c r="P1771" i="4"/>
  <c r="P1764" i="4"/>
  <c r="P1740" i="4"/>
  <c r="P1723" i="4"/>
  <c r="P1707" i="4"/>
  <c r="P1675" i="4"/>
  <c r="P1632" i="4"/>
  <c r="P1622" i="4"/>
  <c r="P1995" i="4"/>
  <c r="P1979" i="4"/>
  <c r="P1856" i="4"/>
  <c r="P1822" i="4"/>
  <c r="P1811" i="4"/>
  <c r="P1795" i="4"/>
  <c r="P1787" i="4"/>
  <c r="P1756" i="4"/>
  <c r="P2002" i="4"/>
  <c r="P1986" i="4"/>
  <c r="P1970" i="4"/>
  <c r="P1962" i="4"/>
  <c r="P1952" i="4"/>
  <c r="P1942" i="4"/>
  <c r="P1930" i="4"/>
  <c r="P1924" i="4"/>
  <c r="P1917" i="4"/>
  <c r="P1907" i="4"/>
  <c r="P1901" i="4"/>
  <c r="P1885" i="4"/>
  <c r="P1869" i="4"/>
  <c r="P1587" i="4"/>
  <c r="P1567" i="4"/>
  <c r="P1557" i="4"/>
  <c r="P1531" i="4"/>
  <c r="P1521" i="4"/>
  <c r="P1503" i="4"/>
  <c r="P1480" i="4"/>
  <c r="P1454" i="4"/>
  <c r="P1429" i="4"/>
  <c r="P1419" i="4"/>
  <c r="P1410" i="4"/>
  <c r="P1388" i="4"/>
  <c r="P1384" i="4"/>
  <c r="P1377" i="4"/>
  <c r="P1361" i="4"/>
  <c r="P1847" i="4"/>
  <c r="P1840" i="4"/>
  <c r="P1808" i="4"/>
  <c r="P1801" i="4"/>
  <c r="P1786" i="4"/>
  <c r="P1769" i="4"/>
  <c r="P1753" i="4"/>
  <c r="P1727" i="4"/>
  <c r="P1721" i="4"/>
  <c r="P1683" i="4"/>
  <c r="P1659" i="4"/>
  <c r="P1649" i="4"/>
  <c r="P1611" i="4"/>
  <c r="P1607" i="4"/>
  <c r="P1597" i="4"/>
  <c r="P1573" i="4"/>
  <c r="P1540" i="4"/>
  <c r="P1528" i="4"/>
  <c r="P1516" i="4"/>
  <c r="P1512" i="4"/>
  <c r="P1476" i="4"/>
  <c r="P1470" i="4"/>
  <c r="P1450" i="4"/>
  <c r="P1335" i="4"/>
  <c r="P1321" i="4"/>
  <c r="P1309" i="4"/>
  <c r="P1305" i="4"/>
  <c r="P1292" i="4"/>
  <c r="P1281" i="4"/>
  <c r="P1260" i="4"/>
  <c r="P1256" i="4"/>
  <c r="P1246" i="4"/>
  <c r="P1242" i="4"/>
  <c r="P1230" i="4"/>
  <c r="P1226" i="4"/>
  <c r="P1216" i="4"/>
  <c r="P1188" i="4"/>
  <c r="P1160" i="4"/>
  <c r="P1148" i="4"/>
  <c r="P1144" i="4"/>
  <c r="P1132" i="4"/>
  <c r="P1128" i="4"/>
  <c r="P1116" i="4"/>
  <c r="P1112" i="4"/>
  <c r="P1078" i="4"/>
  <c r="P1062" i="4"/>
  <c r="P1043" i="4"/>
  <c r="P1016" i="4"/>
  <c r="P3096" i="4"/>
  <c r="P3065" i="4"/>
  <c r="P3045" i="4"/>
  <c r="P3028" i="4"/>
  <c r="P3012" i="4"/>
  <c r="P2976" i="4"/>
  <c r="P2928" i="4"/>
  <c r="P2884" i="4"/>
  <c r="P2862" i="4"/>
  <c r="P2834" i="4"/>
  <c r="P2830" i="4"/>
  <c r="P2810" i="4"/>
  <c r="P2806" i="4"/>
  <c r="P2776" i="4"/>
  <c r="P2772" i="4"/>
  <c r="P2768" i="4"/>
  <c r="P2764" i="4"/>
  <c r="P2760" i="4"/>
  <c r="P2756" i="4"/>
  <c r="P1428" i="4"/>
  <c r="P1408" i="4"/>
  <c r="P1398" i="4"/>
  <c r="P1344" i="4"/>
  <c r="P1331" i="4"/>
  <c r="P1317" i="4"/>
  <c r="P1301" i="4"/>
  <c r="P1287" i="4"/>
  <c r="P1280" i="4"/>
  <c r="P1270" i="4"/>
  <c r="P1252" i="4"/>
  <c r="P1212" i="4"/>
  <c r="P1202" i="4"/>
  <c r="P1184" i="4"/>
  <c r="P1170" i="4"/>
  <c r="P1108" i="4"/>
  <c r="P1094" i="4"/>
  <c r="P1074" i="4"/>
  <c r="P1058" i="4"/>
  <c r="P1041" i="4"/>
  <c r="P1027" i="4"/>
  <c r="P1014" i="4"/>
  <c r="P3094" i="4"/>
  <c r="P3080" i="4"/>
  <c r="P3060" i="4"/>
  <c r="P3040" i="4"/>
  <c r="P3036" i="4"/>
  <c r="P3024" i="4"/>
  <c r="P3008" i="4"/>
  <c r="P3004" i="4"/>
  <c r="P2993" i="4"/>
  <c r="P2989" i="4"/>
  <c r="P2960" i="4"/>
  <c r="P2924" i="4"/>
  <c r="P2882" i="4"/>
  <c r="P2878" i="4"/>
  <c r="P2856" i="4"/>
  <c r="P2824" i="4"/>
  <c r="P2800" i="4"/>
  <c r="P2796" i="4"/>
  <c r="P2753" i="4"/>
  <c r="P2749" i="4"/>
  <c r="P2745" i="4"/>
  <c r="P2741" i="4"/>
  <c r="P2737" i="4"/>
  <c r="P2733" i="4"/>
  <c r="P2729" i="4"/>
  <c r="P2725" i="4"/>
  <c r="P3089" i="4"/>
  <c r="P2869" i="4"/>
  <c r="P1702" i="4"/>
  <c r="P1653" i="4"/>
  <c r="P1570" i="4"/>
  <c r="P1122" i="4"/>
  <c r="P1102" i="4"/>
  <c r="P2887" i="4"/>
  <c r="P2835" i="4"/>
  <c r="P2815" i="4"/>
  <c r="P2656" i="4"/>
  <c r="P2618" i="4"/>
  <c r="P2063" i="4"/>
  <c r="P2031" i="4"/>
  <c r="P2013" i="4"/>
  <c r="P4990" i="4"/>
  <c r="P4969" i="4"/>
  <c r="P4953" i="4"/>
  <c r="P4936" i="4"/>
  <c r="P4920" i="4"/>
  <c r="P4910" i="4"/>
  <c r="P4902" i="4"/>
  <c r="P4891" i="4"/>
  <c r="P4876" i="4"/>
  <c r="P4868" i="4"/>
  <c r="P4860" i="4"/>
  <c r="P4852" i="4"/>
  <c r="P4844" i="4"/>
  <c r="P4836" i="4"/>
  <c r="P4828" i="4"/>
  <c r="P4820" i="4"/>
  <c r="P4801" i="4"/>
  <c r="P4793" i="4"/>
  <c r="P4784" i="4"/>
  <c r="P4769" i="4"/>
  <c r="P4761" i="4"/>
  <c r="P4752" i="4"/>
  <c r="P4744" i="4"/>
  <c r="P1813" i="4"/>
  <c r="P1797" i="4"/>
  <c r="P1725" i="4"/>
  <c r="P1717" i="4"/>
  <c r="P1646" i="4"/>
  <c r="P1642" i="4"/>
  <c r="P1633" i="4"/>
  <c r="P1602" i="4"/>
  <c r="P1582" i="4"/>
  <c r="P1578" i="4"/>
  <c r="P1549" i="4"/>
  <c r="P1545" i="4"/>
  <c r="P1491" i="4"/>
  <c r="P1435" i="4"/>
  <c r="P1431" i="4"/>
  <c r="P1411" i="4"/>
  <c r="P1338" i="4"/>
  <c r="P1313" i="4"/>
  <c r="P1247" i="4"/>
  <c r="P1174" i="4"/>
  <c r="P1163" i="4"/>
  <c r="P1085" i="4"/>
  <c r="P1081" i="4"/>
  <c r="P1022" i="4"/>
  <c r="P1018" i="4"/>
  <c r="P3069" i="4"/>
  <c r="P3018" i="4"/>
  <c r="P2979" i="4"/>
  <c r="P2784" i="4"/>
  <c r="P2659" i="4"/>
  <c r="P2649" i="4"/>
  <c r="P2642" i="4"/>
  <c r="P2635" i="4"/>
  <c r="P2629" i="4"/>
  <c r="P2622" i="4"/>
  <c r="P2615" i="4"/>
  <c r="P2609" i="4"/>
  <c r="P2604" i="4"/>
  <c r="P2599" i="4"/>
  <c r="P2595" i="4"/>
  <c r="P2591" i="4"/>
  <c r="P2587" i="4"/>
  <c r="P2583" i="4"/>
  <c r="P2579" i="4"/>
  <c r="P2575" i="4"/>
  <c r="P2571" i="4"/>
  <c r="P2567" i="4"/>
  <c r="P2096" i="4"/>
  <c r="P2068" i="4"/>
  <c r="P2052" i="4"/>
  <c r="P2029" i="4"/>
  <c r="P2010" i="4"/>
  <c r="P5000" i="4"/>
  <c r="P4973" i="4"/>
  <c r="P4947" i="4"/>
  <c r="P4921" i="4"/>
  <c r="P4911" i="4"/>
  <c r="P4899" i="4"/>
  <c r="P4885" i="4"/>
  <c r="P4855" i="4"/>
  <c r="P4845" i="4"/>
  <c r="P4831" i="4"/>
  <c r="P4823" i="4"/>
  <c r="P4812" i="4"/>
  <c r="P4789" i="4"/>
  <c r="P4779" i="4"/>
  <c r="P4768" i="4"/>
  <c r="P4760" i="4"/>
  <c r="P4747" i="4"/>
  <c r="P1826" i="4"/>
  <c r="P1804" i="4"/>
  <c r="P1780" i="4"/>
  <c r="P1766" i="4"/>
  <c r="P1750" i="4"/>
  <c r="P1689" i="4"/>
  <c r="P1679" i="4"/>
  <c r="P1663" i="4"/>
  <c r="P1628" i="4"/>
  <c r="P1523" i="4"/>
  <c r="P1481" i="4"/>
  <c r="P1465" i="4"/>
  <c r="P1457" i="4"/>
  <c r="P1325" i="4"/>
  <c r="P1233" i="4"/>
  <c r="P1153" i="4"/>
  <c r="P1138" i="4"/>
  <c r="P1068" i="4"/>
  <c r="P1064" i="4"/>
  <c r="P1033" i="4"/>
  <c r="P3072" i="4"/>
  <c r="P2954" i="4"/>
  <c r="P2936" i="4"/>
  <c r="P2932" i="4"/>
  <c r="P2915" i="4"/>
  <c r="P2911" i="4"/>
  <c r="P2907" i="4"/>
  <c r="P2903" i="4"/>
  <c r="P2866" i="4"/>
  <c r="P2788" i="4"/>
  <c r="P2781" i="4"/>
  <c r="P2777" i="4"/>
  <c r="P2657" i="4"/>
  <c r="P2088" i="4"/>
  <c r="P2080" i="4"/>
  <c r="P2072" i="4"/>
  <c r="P2058" i="4"/>
  <c r="P2038" i="4"/>
  <c r="P2030" i="4"/>
  <c r="P2018" i="4"/>
  <c r="P5003" i="4"/>
  <c r="P4995" i="4"/>
  <c r="P4987" i="4"/>
  <c r="P4979" i="4"/>
  <c r="P4968" i="4"/>
  <c r="P4958" i="4"/>
  <c r="P4949" i="4"/>
  <c r="P4937" i="4"/>
  <c r="P4925" i="4"/>
  <c r="P4901" i="4"/>
  <c r="P4890" i="4"/>
  <c r="P4882" i="4"/>
  <c r="P4875" i="4"/>
  <c r="P4867" i="4"/>
  <c r="P4853" i="4"/>
  <c r="P4818" i="4"/>
  <c r="P4811" i="4"/>
  <c r="P4804" i="4"/>
  <c r="P4796" i="4"/>
  <c r="P4778" i="4"/>
  <c r="P4770" i="4"/>
  <c r="P4745" i="4"/>
  <c r="P4736" i="4"/>
  <c r="P4721" i="4"/>
  <c r="P4708" i="4"/>
  <c r="P4694" i="4"/>
  <c r="P4673" i="4"/>
  <c r="P4659" i="4"/>
  <c r="P4643" i="4"/>
  <c r="P4623" i="4"/>
  <c r="P4614" i="4"/>
  <c r="P4601" i="4"/>
  <c r="P4583" i="4"/>
  <c r="P4568" i="4"/>
  <c r="P4556" i="4"/>
  <c r="P4540" i="4"/>
  <c r="P4522" i="4"/>
  <c r="P4510" i="4"/>
  <c r="P4494" i="4"/>
  <c r="P4481" i="4"/>
  <c r="P4470" i="4"/>
  <c r="P4455" i="4"/>
  <c r="P4438" i="4"/>
  <c r="P4424" i="4"/>
  <c r="P4412" i="4"/>
  <c r="P4396" i="4"/>
  <c r="P4383" i="4"/>
  <c r="P4366" i="4"/>
  <c r="P4355" i="4"/>
  <c r="P4341" i="4"/>
  <c r="P4329" i="4"/>
  <c r="P4313" i="4"/>
  <c r="P4300" i="4"/>
  <c r="P4285" i="4"/>
  <c r="P4274" i="4"/>
  <c r="P4246" i="4"/>
  <c r="P4232" i="4"/>
  <c r="P4220" i="4"/>
  <c r="P4205" i="4"/>
  <c r="P4192" i="4"/>
  <c r="P4178" i="4"/>
  <c r="P4162" i="4"/>
  <c r="P4147" i="4"/>
  <c r="P4127" i="4"/>
  <c r="P4108" i="4"/>
  <c r="P4098" i="4"/>
  <c r="P4077" i="4"/>
  <c r="P4064" i="4"/>
  <c r="P4053" i="4"/>
  <c r="P4039" i="4"/>
  <c r="P4026" i="4"/>
  <c r="P4015" i="4"/>
  <c r="P4007" i="4"/>
  <c r="P3998" i="4"/>
  <c r="P3982" i="4"/>
  <c r="P3969" i="4"/>
  <c r="P3953" i="4"/>
  <c r="P3937" i="4"/>
  <c r="P3927" i="4"/>
  <c r="P3907" i="4"/>
  <c r="P3886" i="4"/>
  <c r="P3864" i="4"/>
  <c r="P3848" i="4"/>
  <c r="P3833" i="4"/>
  <c r="P3820" i="4"/>
  <c r="P3800" i="4"/>
  <c r="P3787" i="4"/>
  <c r="P3780" i="4"/>
  <c r="P3771" i="4"/>
  <c r="P3766" i="4"/>
  <c r="P3761" i="4"/>
  <c r="P3757" i="4"/>
  <c r="P3753" i="4"/>
  <c r="P3749" i="4"/>
  <c r="P3745" i="4"/>
  <c r="P3741" i="4"/>
  <c r="P3737" i="4"/>
  <c r="P3733" i="4"/>
  <c r="P3729" i="4"/>
  <c r="P3725" i="4"/>
  <c r="P3721" i="4"/>
  <c r="P3717" i="4"/>
  <c r="P3713" i="4"/>
  <c r="P3709" i="4"/>
  <c r="P3705" i="4"/>
  <c r="P4728" i="4"/>
  <c r="P4720" i="4"/>
  <c r="P4712" i="4"/>
  <c r="P4699" i="4"/>
  <c r="P4688" i="4"/>
  <c r="P4680" i="4"/>
  <c r="P4672" i="4"/>
  <c r="P4664" i="4"/>
  <c r="P4656" i="4"/>
  <c r="P4648" i="4"/>
  <c r="P4634" i="4"/>
  <c r="P4626" i="4"/>
  <c r="P4612" i="4"/>
  <c r="P4602" i="4"/>
  <c r="P4588" i="4"/>
  <c r="P4580" i="4"/>
  <c r="P4572" i="4"/>
  <c r="P4561" i="4"/>
  <c r="P4553" i="4"/>
  <c r="P4543" i="4"/>
  <c r="P4535" i="4"/>
  <c r="P4523" i="4"/>
  <c r="P4511" i="4"/>
  <c r="P4503" i="4"/>
  <c r="P4495" i="4"/>
  <c r="P4486" i="4"/>
  <c r="P4467" i="4"/>
  <c r="P4458" i="4"/>
  <c r="P4446" i="4"/>
  <c r="P4436" i="4"/>
  <c r="P4426" i="4"/>
  <c r="P4409" i="4"/>
  <c r="P4401" i="4"/>
  <c r="P4392" i="4"/>
  <c r="P4381" i="4"/>
  <c r="P4373" i="4"/>
  <c r="P4365" i="4"/>
  <c r="P4358" i="4"/>
  <c r="P4350" i="4"/>
  <c r="P4338" i="4"/>
  <c r="P4328" i="4"/>
  <c r="P4319" i="4"/>
  <c r="P4305" i="4"/>
  <c r="P4287" i="4"/>
  <c r="P4277" i="4"/>
  <c r="P4266" i="4"/>
  <c r="P4257" i="4"/>
  <c r="P4247" i="4"/>
  <c r="P4237" i="4"/>
  <c r="P4226" i="4"/>
  <c r="P4216" i="4"/>
  <c r="P4207" i="4"/>
  <c r="P4195" i="4"/>
  <c r="P4187" i="4"/>
  <c r="P4177" i="4"/>
  <c r="P4169" i="4"/>
  <c r="P4161" i="4"/>
  <c r="P4152" i="4"/>
  <c r="P4144" i="4"/>
  <c r="P4134" i="4"/>
  <c r="P4125" i="4"/>
  <c r="P4113" i="4"/>
  <c r="P4097" i="4"/>
  <c r="P4089" i="4"/>
  <c r="P4080" i="4"/>
  <c r="P4066" i="4"/>
  <c r="P4054" i="4"/>
  <c r="P4046" i="4"/>
  <c r="P4033" i="4"/>
  <c r="P4025" i="4"/>
  <c r="P4006" i="4"/>
  <c r="P3999" i="4"/>
  <c r="P3989" i="4"/>
  <c r="P3981" i="4"/>
  <c r="P3971" i="4"/>
  <c r="P3955" i="4"/>
  <c r="P3948" i="4"/>
  <c r="P3938" i="4"/>
  <c r="P3924" i="4"/>
  <c r="P3915" i="4"/>
  <c r="P3908" i="4"/>
  <c r="P3900" i="4"/>
  <c r="P3892" i="4"/>
  <c r="P3883" i="4"/>
  <c r="P3875" i="4"/>
  <c r="P3867" i="4"/>
  <c r="P3859" i="4"/>
  <c r="P3847" i="4"/>
  <c r="P3837" i="4"/>
  <c r="P3826" i="4"/>
  <c r="P3814" i="4"/>
  <c r="P3806" i="4"/>
  <c r="P3795" i="4"/>
  <c r="P3784" i="4"/>
  <c r="P3773" i="4"/>
  <c r="P4734" i="4"/>
  <c r="P4723" i="4"/>
  <c r="P4709" i="4"/>
  <c r="P4698" i="4"/>
  <c r="P4685" i="4"/>
  <c r="P4677" i="4"/>
  <c r="P4657" i="4"/>
  <c r="P4642" i="4"/>
  <c r="P4633" i="4"/>
  <c r="P4625" i="4"/>
  <c r="P4613" i="4"/>
  <c r="P4600" i="4"/>
  <c r="P4591" i="4"/>
  <c r="P4581" i="4"/>
  <c r="P4567" i="4"/>
  <c r="P4551" i="4"/>
  <c r="P4536" i="4"/>
  <c r="P4528" i="4"/>
  <c r="P4517" i="4"/>
  <c r="P4502" i="4"/>
  <c r="P4487" i="4"/>
  <c r="P4478" i="4"/>
  <c r="P4472" i="4"/>
  <c r="P4457" i="4"/>
  <c r="P4450" i="4"/>
  <c r="P4437" i="4"/>
  <c r="P4425" i="4"/>
  <c r="P4415" i="4"/>
  <c r="P4406" i="4"/>
  <c r="P4388" i="4"/>
  <c r="P4380" i="4"/>
  <c r="P4357" i="4"/>
  <c r="P4342" i="4"/>
  <c r="P4332" i="4"/>
  <c r="P4318" i="4"/>
  <c r="P4308" i="4"/>
  <c r="P4299" i="4"/>
  <c r="P4292" i="4"/>
  <c r="P4283" i="4"/>
  <c r="P4268" i="4"/>
  <c r="P4260" i="4"/>
  <c r="P4252" i="4"/>
  <c r="P4243" i="4"/>
  <c r="P4228" i="4"/>
  <c r="P4217" i="4"/>
  <c r="P4204" i="4"/>
  <c r="P4190" i="4"/>
  <c r="P4176" i="4"/>
  <c r="P4159" i="4"/>
  <c r="P4143" i="4"/>
  <c r="P4135" i="4"/>
  <c r="P4124" i="4"/>
  <c r="P4115" i="4"/>
  <c r="P4105" i="4"/>
  <c r="P4096" i="4"/>
  <c r="P4084" i="4"/>
  <c r="P4073" i="4"/>
  <c r="P4065" i="4"/>
  <c r="P4051" i="4"/>
  <c r="P4038" i="4"/>
  <c r="P4024" i="4"/>
  <c r="P4013" i="4"/>
  <c r="P3994" i="4"/>
  <c r="P3980" i="4"/>
  <c r="P3968" i="4"/>
  <c r="P3961" i="4"/>
  <c r="P3947" i="4"/>
  <c r="P3935" i="4"/>
  <c r="P3925" i="4"/>
  <c r="P3914" i="4"/>
  <c r="P3899" i="4"/>
  <c r="P3888" i="4"/>
  <c r="P3874" i="4"/>
  <c r="P3862" i="4"/>
  <c r="P3853" i="4"/>
  <c r="P3840" i="4"/>
  <c r="P3829" i="4"/>
  <c r="P3815" i="4"/>
  <c r="P3805" i="4"/>
  <c r="P3798" i="4"/>
  <c r="P3779" i="4"/>
  <c r="P1972" i="4"/>
  <c r="P1966" i="4"/>
  <c r="P1944" i="4"/>
  <c r="P1931" i="4"/>
  <c r="P1903" i="4"/>
  <c r="P1763" i="4"/>
  <c r="P1739" i="4"/>
  <c r="P1716" i="4"/>
  <c r="P1710" i="4"/>
  <c r="P1698" i="4"/>
  <c r="P1688" i="4"/>
  <c r="P1678" i="4"/>
  <c r="P1674" i="4"/>
  <c r="P1662" i="4"/>
  <c r="P1652" i="4"/>
  <c r="P1641" i="4"/>
  <c r="P1631" i="4"/>
  <c r="P1621" i="4"/>
  <c r="P1965" i="4"/>
  <c r="P1896" i="4"/>
  <c r="P1855" i="4"/>
  <c r="P1842" i="4"/>
  <c r="P1821" i="4"/>
  <c r="P1755" i="4"/>
  <c r="P2001" i="4"/>
  <c r="P1985" i="4"/>
  <c r="P1961" i="4"/>
  <c r="P1951" i="4"/>
  <c r="P1941" i="4"/>
  <c r="P1923" i="4"/>
  <c r="P1894" i="4"/>
  <c r="P1878" i="4"/>
  <c r="P1600" i="4"/>
  <c r="P1576" i="4"/>
  <c r="P1556" i="4"/>
  <c r="P1530" i="4"/>
  <c r="P1520" i="4"/>
  <c r="P1506" i="4"/>
  <c r="P1490" i="4"/>
  <c r="P1479" i="4"/>
  <c r="P1472" i="4"/>
  <c r="P1453" i="4"/>
  <c r="P1422" i="4"/>
  <c r="P1418" i="4"/>
  <c r="P1409" i="4"/>
  <c r="P1387" i="4"/>
  <c r="P1383" i="4"/>
  <c r="P1376" i="4"/>
  <c r="P1349" i="4"/>
  <c r="P1839" i="4"/>
  <c r="P1807" i="4"/>
  <c r="P1794" i="4"/>
  <c r="P1785" i="4"/>
  <c r="P1762" i="4"/>
  <c r="P1746" i="4"/>
  <c r="P1730" i="4"/>
  <c r="P1714" i="4"/>
  <c r="P1706" i="4"/>
  <c r="P1696" i="4"/>
  <c r="P1686" i="4"/>
  <c r="P1672" i="4"/>
  <c r="P1658" i="4"/>
  <c r="P1610" i="4"/>
  <c r="P1586" i="4"/>
  <c r="P1566" i="4"/>
  <c r="P1554" i="4"/>
  <c r="P1539" i="4"/>
  <c r="P1527" i="4"/>
  <c r="P1515" i="4"/>
  <c r="P1511" i="4"/>
  <c r="P1475" i="4"/>
  <c r="P1469" i="4"/>
  <c r="P1449" i="4"/>
  <c r="P1324" i="4"/>
  <c r="P1320" i="4"/>
  <c r="P1308" i="4"/>
  <c r="P1304" i="4"/>
  <c r="P1291" i="4"/>
  <c r="P1259" i="4"/>
  <c r="P1255" i="4"/>
  <c r="P1245" i="4"/>
  <c r="P1241" i="4"/>
  <c r="P1229" i="4"/>
  <c r="P1225" i="4"/>
  <c r="P1215" i="4"/>
  <c r="P1187" i="4"/>
  <c r="P1159" i="4"/>
  <c r="P1147" i="4"/>
  <c r="P1143" i="4"/>
  <c r="P1131" i="4"/>
  <c r="P1127" i="4"/>
  <c r="P1115" i="4"/>
  <c r="P1111" i="4"/>
  <c r="P1077" i="4"/>
  <c r="P1061" i="4"/>
  <c r="P1030" i="4"/>
  <c r="P1015" i="4"/>
  <c r="P3095" i="4"/>
  <c r="P3084" i="4"/>
  <c r="P3064" i="4"/>
  <c r="P3044" i="4"/>
  <c r="P3027" i="4"/>
  <c r="P3011" i="4"/>
  <c r="P2975" i="4"/>
  <c r="P2927" i="4"/>
  <c r="P2883" i="4"/>
  <c r="P2861" i="4"/>
  <c r="P2833" i="4"/>
  <c r="P2829" i="4"/>
  <c r="P2809" i="4"/>
  <c r="P2805" i="4"/>
  <c r="P2775" i="4"/>
  <c r="P2771" i="4"/>
  <c r="P2767" i="4"/>
  <c r="P2763" i="4"/>
  <c r="P2759" i="4"/>
  <c r="P1427" i="4"/>
  <c r="P1407" i="4"/>
  <c r="P1397" i="4"/>
  <c r="P1374" i="4"/>
  <c r="P1360" i="4"/>
  <c r="P1343" i="4"/>
  <c r="P1334" i="4"/>
  <c r="P1300" i="4"/>
  <c r="P1279" i="4"/>
  <c r="P1269" i="4"/>
  <c r="P1251" i="4"/>
  <c r="P1211" i="4"/>
  <c r="P1201" i="4"/>
  <c r="P1183" i="4"/>
  <c r="P1107" i="4"/>
  <c r="P1093" i="4"/>
  <c r="P1073" i="4"/>
  <c r="P1057" i="4"/>
  <c r="P1013" i="4"/>
  <c r="P3093" i="4"/>
  <c r="P3079" i="4"/>
  <c r="P3059" i="4"/>
  <c r="P3039" i="4"/>
  <c r="P3035" i="4"/>
  <c r="P3023" i="4"/>
  <c r="P3007" i="4"/>
  <c r="P3003" i="4"/>
  <c r="P2992" i="4"/>
  <c r="P2988" i="4"/>
  <c r="P2973" i="4"/>
  <c r="P2959" i="4"/>
  <c r="P2923" i="4"/>
  <c r="P2881" i="4"/>
  <c r="P2877" i="4"/>
  <c r="P2855" i="4"/>
  <c r="P2823" i="4"/>
  <c r="P2799" i="4"/>
  <c r="P2795" i="4"/>
  <c r="P2752" i="4"/>
  <c r="P2748" i="4"/>
  <c r="P2744" i="4"/>
  <c r="P2740" i="4"/>
  <c r="P2736" i="4"/>
  <c r="P2732" i="4"/>
  <c r="P2728" i="4"/>
  <c r="P1024" i="4"/>
  <c r="P2985" i="4"/>
  <c r="P2919" i="4"/>
  <c r="P2720" i="4"/>
  <c r="P1190" i="4"/>
  <c r="P1098" i="4"/>
  <c r="P2963" i="4"/>
  <c r="P2811" i="4"/>
  <c r="P2647" i="4"/>
  <c r="P2608" i="4"/>
  <c r="P2087" i="4"/>
  <c r="P2055" i="4"/>
  <c r="P2025" i="4"/>
  <c r="P2009" i="4"/>
  <c r="P4986" i="4"/>
  <c r="P4964" i="4"/>
  <c r="P4948" i="4"/>
  <c r="P4932" i="4"/>
  <c r="P4916" i="4"/>
  <c r="P4908" i="4"/>
  <c r="P4900" i="4"/>
  <c r="P4889" i="4"/>
  <c r="P4874" i="4"/>
  <c r="P4866" i="4"/>
  <c r="P4858" i="4"/>
  <c r="P4850" i="4"/>
  <c r="P4842" i="4"/>
  <c r="P4834" i="4"/>
  <c r="P4826" i="4"/>
  <c r="P4817" i="4"/>
  <c r="P4799" i="4"/>
  <c r="P4791" i="4"/>
  <c r="P4782" i="4"/>
  <c r="P4767" i="4"/>
  <c r="P4759" i="4"/>
  <c r="P4750" i="4"/>
  <c r="P4742" i="4"/>
  <c r="P1645" i="4"/>
  <c r="P1601" i="4"/>
  <c r="P1581" i="4"/>
  <c r="P1577" i="4"/>
  <c r="P1548" i="4"/>
  <c r="P1544" i="4"/>
  <c r="P1508" i="4"/>
  <c r="P1494" i="4"/>
  <c r="P1434" i="4"/>
  <c r="P1423" i="4"/>
  <c r="P1350" i="4"/>
  <c r="P1312" i="4"/>
  <c r="P1297" i="4"/>
  <c r="P1173" i="4"/>
  <c r="P1166" i="4"/>
  <c r="P1162" i="4"/>
  <c r="P1084" i="4"/>
  <c r="P1080" i="4"/>
  <c r="P1021" i="4"/>
  <c r="P3068" i="4"/>
  <c r="P3017" i="4"/>
  <c r="P2998" i="4"/>
  <c r="P2790" i="4"/>
  <c r="P2782" i="4"/>
  <c r="P2655" i="4"/>
  <c r="P2648" i="4"/>
  <c r="P2640" i="4"/>
  <c r="P2634" i="4"/>
  <c r="P2627" i="4"/>
  <c r="P2620" i="4"/>
  <c r="P2614" i="4"/>
  <c r="P2607" i="4"/>
  <c r="P2603" i="4"/>
  <c r="P2598" i="4"/>
  <c r="P2594" i="4"/>
  <c r="P2590" i="4"/>
  <c r="P2586" i="4"/>
  <c r="P2582" i="4"/>
  <c r="P2578" i="4"/>
  <c r="P2574" i="4"/>
  <c r="P2570" i="4"/>
  <c r="P2566" i="4"/>
  <c r="P2094" i="4"/>
  <c r="P2064" i="4"/>
  <c r="P2050" i="4"/>
  <c r="P2024" i="4"/>
  <c r="P2008" i="4"/>
  <c r="P4998" i="4"/>
  <c r="P4970" i="4"/>
  <c r="P4945" i="4"/>
  <c r="P4919" i="4"/>
  <c r="P4909" i="4"/>
  <c r="P4897" i="4"/>
  <c r="P4883" i="4"/>
  <c r="P4851" i="4"/>
  <c r="P4843" i="4"/>
  <c r="P4829" i="4"/>
  <c r="P4821" i="4"/>
  <c r="P4810" i="4"/>
  <c r="P4787" i="4"/>
  <c r="P4775" i="4"/>
  <c r="P4766" i="4"/>
  <c r="P4755" i="4"/>
  <c r="P4737" i="4"/>
  <c r="P1825" i="4"/>
  <c r="P1803" i="4"/>
  <c r="P1779" i="4"/>
  <c r="P1765" i="4"/>
  <c r="P1749" i="4"/>
  <c r="P1734" i="4"/>
  <c r="P1666" i="4"/>
  <c r="P1627" i="4"/>
  <c r="P1590" i="4"/>
  <c r="P1534" i="4"/>
  <c r="P1456" i="4"/>
  <c r="P1390" i="4"/>
  <c r="P1366" i="4"/>
  <c r="P1232" i="4"/>
  <c r="P1218" i="4"/>
  <c r="P1152" i="4"/>
  <c r="P1137" i="4"/>
  <c r="P1067" i="4"/>
  <c r="P1063" i="4"/>
  <c r="P1031" i="4"/>
  <c r="P3071" i="4"/>
  <c r="P2997" i="4"/>
  <c r="P2953" i="4"/>
  <c r="P2935" i="4"/>
  <c r="P2931" i="4"/>
  <c r="P2918" i="4"/>
  <c r="P2914" i="4"/>
  <c r="P2910" i="4"/>
  <c r="P2906" i="4"/>
  <c r="P2865" i="4"/>
  <c r="P2787" i="4"/>
  <c r="P2780" i="4"/>
  <c r="P2095" i="4"/>
  <c r="P2086" i="4"/>
  <c r="P2078" i="4"/>
  <c r="P2066" i="4"/>
  <c r="P2048" i="4"/>
  <c r="P2036" i="4"/>
  <c r="P2028" i="4"/>
  <c r="P2016" i="4"/>
  <c r="P5001" i="4"/>
  <c r="P4993" i="4"/>
  <c r="P4985" i="4"/>
  <c r="P4976" i="4"/>
  <c r="P4965" i="4"/>
  <c r="P4956" i="4"/>
  <c r="P4943" i="4"/>
  <c r="P4935" i="4"/>
  <c r="P4923" i="4"/>
  <c r="P4896" i="4"/>
  <c r="P4888" i="4"/>
  <c r="P4881" i="4"/>
  <c r="P4873" i="4"/>
  <c r="P4865" i="4"/>
  <c r="P4839" i="4"/>
  <c r="P4816" i="4"/>
  <c r="P4809" i="4"/>
  <c r="P4802" i="4"/>
  <c r="P4794" i="4"/>
  <c r="P4776" i="4"/>
  <c r="P4758" i="4"/>
  <c r="P4743" i="4"/>
  <c r="P4733" i="4"/>
  <c r="P4717" i="4"/>
  <c r="P4706" i="4"/>
  <c r="P4691" i="4"/>
  <c r="P4669" i="4"/>
  <c r="P4655" i="4"/>
  <c r="P4641" i="4"/>
  <c r="P4621" i="4"/>
  <c r="P4609" i="4"/>
  <c r="P4596" i="4"/>
  <c r="P4577" i="4"/>
  <c r="P4564" i="4"/>
  <c r="P4552" i="4"/>
  <c r="P4538" i="4"/>
  <c r="P4519" i="4"/>
  <c r="P4506" i="4"/>
  <c r="P4492" i="4"/>
  <c r="P4479" i="4"/>
  <c r="P4468" i="4"/>
  <c r="P4451" i="4"/>
  <c r="P4435" i="4"/>
  <c r="P4422" i="4"/>
  <c r="P4410" i="4"/>
  <c r="P4394" i="4"/>
  <c r="P4378" i="4"/>
  <c r="P4364" i="4"/>
  <c r="P4351" i="4"/>
  <c r="P4339" i="4"/>
  <c r="P4324" i="4"/>
  <c r="P4311" i="4"/>
  <c r="P4294" i="4"/>
  <c r="P4282" i="4"/>
  <c r="P4271" i="4"/>
  <c r="P4242" i="4"/>
  <c r="P4229" i="4"/>
  <c r="P4215" i="4"/>
  <c r="P4203" i="4"/>
  <c r="P4188" i="4"/>
  <c r="P4172" i="4"/>
  <c r="P4160" i="4"/>
  <c r="P4145" i="4"/>
  <c r="P4123" i="4"/>
  <c r="P4106" i="4"/>
  <c r="P4094" i="4"/>
  <c r="P4074" i="4"/>
  <c r="P4061" i="4"/>
  <c r="P4049" i="4"/>
  <c r="P4037" i="4"/>
  <c r="P4022" i="4"/>
  <c r="P4012" i="4"/>
  <c r="P4005" i="4"/>
  <c r="P3996" i="4"/>
  <c r="P3979" i="4"/>
  <c r="P3967" i="4"/>
  <c r="P3951" i="4"/>
  <c r="P3934" i="4"/>
  <c r="P3923" i="4"/>
  <c r="P3901" i="4"/>
  <c r="P3882" i="4"/>
  <c r="P3858" i="4"/>
  <c r="P3846" i="4"/>
  <c r="P3831" i="4"/>
  <c r="P3818" i="4"/>
  <c r="P3793" i="4"/>
  <c r="P3785" i="4"/>
  <c r="P3777" i="4"/>
  <c r="P3770" i="4"/>
  <c r="P3764" i="4"/>
  <c r="P3760" i="4"/>
  <c r="P3756" i="4"/>
  <c r="P3752" i="4"/>
  <c r="P3748" i="4"/>
  <c r="P3744" i="4"/>
  <c r="P3740" i="4"/>
  <c r="P3736" i="4"/>
  <c r="P3732" i="4"/>
  <c r="P3728" i="4"/>
  <c r="P3724" i="4"/>
  <c r="P3720" i="4"/>
  <c r="P3716" i="4"/>
  <c r="P3712" i="4"/>
  <c r="P3708" i="4"/>
  <c r="P3704" i="4"/>
  <c r="P4726" i="4"/>
  <c r="P4718" i="4"/>
  <c r="P4707" i="4"/>
  <c r="P4696" i="4"/>
  <c r="P4686" i="4"/>
  <c r="P4678" i="4"/>
  <c r="P4670" i="4"/>
  <c r="P4662" i="4"/>
  <c r="P4654" i="4"/>
  <c r="P4646" i="4"/>
  <c r="P4632" i="4"/>
  <c r="P4624" i="4"/>
  <c r="P4610" i="4"/>
  <c r="P4599" i="4"/>
  <c r="P4586" i="4"/>
  <c r="P4578" i="4"/>
  <c r="P4570" i="4"/>
  <c r="P4559" i="4"/>
  <c r="P4549" i="4"/>
  <c r="P4541" i="4"/>
  <c r="P4533" i="4"/>
  <c r="P4520" i="4"/>
  <c r="P4509" i="4"/>
  <c r="P4501" i="4"/>
  <c r="P4493" i="4"/>
  <c r="P4483" i="4"/>
  <c r="P4465" i="4"/>
  <c r="P4453" i="4"/>
  <c r="P4444" i="4"/>
  <c r="P4434" i="4"/>
  <c r="P4418" i="4"/>
  <c r="P4407" i="4"/>
  <c r="P4397" i="4"/>
  <c r="P4389" i="4"/>
  <c r="P4379" i="4"/>
  <c r="P4371" i="4"/>
  <c r="P4363" i="4"/>
  <c r="P4356" i="4"/>
  <c r="P4348" i="4"/>
  <c r="P4336" i="4"/>
  <c r="P4326" i="4"/>
  <c r="P4317" i="4"/>
  <c r="P4302" i="4"/>
  <c r="P4284" i="4"/>
  <c r="P4275" i="4"/>
  <c r="P4263" i="4"/>
  <c r="P4255" i="4"/>
  <c r="P4244" i="4"/>
  <c r="P4235" i="4"/>
  <c r="P4224" i="4"/>
  <c r="P4214" i="4"/>
  <c r="P4201" i="4"/>
  <c r="P4193" i="4"/>
  <c r="P4185" i="4"/>
  <c r="P4175" i="4"/>
  <c r="P4167" i="4"/>
  <c r="P4158" i="4"/>
  <c r="P4150" i="4"/>
  <c r="P4142" i="4"/>
  <c r="P4132" i="4"/>
  <c r="P4120" i="4"/>
  <c r="P4109" i="4"/>
  <c r="P4095" i="4"/>
  <c r="P4087" i="4"/>
  <c r="P4078" i="4"/>
  <c r="P4062" i="4"/>
  <c r="P4052" i="4"/>
  <c r="P4044" i="4"/>
  <c r="P4031" i="4"/>
  <c r="P4023" i="4"/>
  <c r="P4004" i="4"/>
  <c r="P3995" i="4"/>
  <c r="P3987" i="4"/>
  <c r="P3978" i="4"/>
  <c r="P3962" i="4"/>
  <c r="P3954" i="4"/>
  <c r="P3946" i="4"/>
  <c r="P3936" i="4"/>
  <c r="P3921" i="4"/>
  <c r="P3913" i="4"/>
  <c r="P3906" i="4"/>
  <c r="P3898" i="4"/>
  <c r="P3889" i="4"/>
  <c r="P3881" i="4"/>
  <c r="P3873" i="4"/>
  <c r="P3865" i="4"/>
  <c r="P3856" i="4"/>
  <c r="P3845" i="4"/>
  <c r="P3835" i="4"/>
  <c r="P3824" i="4"/>
  <c r="P3812" i="4"/>
  <c r="P3804" i="4"/>
  <c r="P3792" i="4"/>
  <c r="P3782" i="4"/>
  <c r="P3772" i="4"/>
  <c r="P4732" i="4"/>
  <c r="P4719" i="4"/>
  <c r="P4705" i="4"/>
  <c r="P4695" i="4"/>
  <c r="P4683" i="4"/>
  <c r="P4671" i="4"/>
  <c r="P4653" i="4"/>
  <c r="P4640" i="4"/>
  <c r="P4631" i="4"/>
  <c r="P4619" i="4"/>
  <c r="P4611" i="4"/>
  <c r="P4598" i="4"/>
  <c r="P4589" i="4"/>
  <c r="P4579" i="4"/>
  <c r="P4565" i="4"/>
  <c r="P4548" i="4"/>
  <c r="P4534" i="4"/>
  <c r="P4526" i="4"/>
  <c r="P4515" i="4"/>
  <c r="P4500" i="4"/>
  <c r="P4484" i="4"/>
  <c r="P4477" i="4"/>
  <c r="P4466" i="4"/>
  <c r="P4456" i="4"/>
  <c r="P4447" i="4"/>
  <c r="P4432" i="4"/>
  <c r="P4423" i="4"/>
  <c r="P4413" i="4"/>
  <c r="P4404" i="4"/>
  <c r="P4386" i="4"/>
  <c r="P4376" i="4"/>
  <c r="P4353" i="4"/>
  <c r="P4340" i="4"/>
  <c r="P4327" i="4"/>
  <c r="P4314" i="4"/>
  <c r="P4306" i="4"/>
  <c r="P4297" i="4"/>
  <c r="P4290" i="4"/>
  <c r="P4278" i="4"/>
  <c r="P4267" i="4"/>
  <c r="P4258" i="4"/>
  <c r="P4250" i="4"/>
  <c r="P4238" i="4"/>
  <c r="P4223" i="4"/>
  <c r="P4213" i="4"/>
  <c r="P4202" i="4"/>
  <c r="P4186" i="4"/>
  <c r="P4174" i="4"/>
  <c r="P4157" i="4"/>
  <c r="P4141" i="4"/>
  <c r="P4133" i="4"/>
  <c r="P4122" i="4"/>
  <c r="P4114" i="4"/>
  <c r="P4103" i="4"/>
  <c r="P4092" i="4"/>
  <c r="P4081" i="4"/>
  <c r="P4071" i="4"/>
  <c r="P4063" i="4"/>
  <c r="P4047" i="4"/>
  <c r="P4036" i="4"/>
  <c r="P4020" i="4"/>
  <c r="P4011" i="4"/>
  <c r="P3992" i="4"/>
  <c r="P3977" i="4"/>
  <c r="P3966" i="4"/>
  <c r="P3959" i="4"/>
  <c r="P3943" i="4"/>
  <c r="P3933" i="4"/>
  <c r="P3922" i="4"/>
  <c r="P3909" i="4"/>
  <c r="P3897" i="4"/>
  <c r="P3884" i="4"/>
  <c r="P3872" i="4"/>
  <c r="P3860" i="4"/>
  <c r="P3850" i="4"/>
  <c r="P3838" i="4"/>
  <c r="P3825" i="4"/>
  <c r="P3813" i="4"/>
  <c r="P3803" i="4"/>
  <c r="P3796" i="4"/>
  <c r="P1988" i="4"/>
  <c r="P1971" i="4"/>
  <c r="P1963" i="4"/>
  <c r="P1954" i="4"/>
  <c r="P1943" i="4"/>
  <c r="P1934" i="4"/>
  <c r="P1910" i="4"/>
  <c r="P1880" i="4"/>
  <c r="P1865" i="4"/>
  <c r="P1850" i="4"/>
  <c r="P1834" i="4"/>
  <c r="P1748" i="4"/>
  <c r="P1732" i="4"/>
  <c r="P1715" i="4"/>
  <c r="P1709" i="4"/>
  <c r="P1697" i="4"/>
  <c r="P1687" i="4"/>
  <c r="P1677" i="4"/>
  <c r="P1673" i="4"/>
  <c r="P1661" i="4"/>
  <c r="P1651" i="4"/>
  <c r="P1614" i="4"/>
  <c r="P2004" i="4"/>
  <c r="P1964" i="4"/>
  <c r="P1926" i="4"/>
  <c r="P1895" i="4"/>
  <c r="P1888" i="4"/>
  <c r="P1833" i="4"/>
  <c r="P1802" i="4"/>
  <c r="P1789" i="4"/>
  <c r="P1994" i="4"/>
  <c r="P1984" i="4"/>
  <c r="P1978" i="4"/>
  <c r="P1940" i="4"/>
  <c r="P1893" i="4"/>
  <c r="P1877" i="4"/>
  <c r="P1864" i="4"/>
  <c r="P1599" i="4"/>
  <c r="P1575" i="4"/>
  <c r="P1555" i="4"/>
  <c r="P1529" i="4"/>
  <c r="P1519" i="4"/>
  <c r="P1505" i="4"/>
  <c r="P1489" i="4"/>
  <c r="P1471" i="4"/>
  <c r="P1464" i="4"/>
  <c r="P1441" i="4"/>
  <c r="P1421" i="4"/>
  <c r="P1417" i="4"/>
  <c r="P1400" i="4"/>
  <c r="P1386" i="4"/>
  <c r="P1375" i="4"/>
  <c r="P1348" i="4"/>
  <c r="P1830" i="4"/>
  <c r="P1820" i="4"/>
  <c r="P1810" i="4"/>
  <c r="P1793" i="4"/>
  <c r="P1777" i="4"/>
  <c r="P1761" i="4"/>
  <c r="P1745" i="4"/>
  <c r="P1729" i="4"/>
  <c r="P1705" i="4"/>
  <c r="P1695" i="4"/>
  <c r="P1685" i="4"/>
  <c r="P1671" i="4"/>
  <c r="P1640" i="4"/>
  <c r="P1630" i="4"/>
  <c r="P1620" i="4"/>
  <c r="P1613" i="4"/>
  <c r="P1609" i="4"/>
  <c r="P1585" i="4"/>
  <c r="P1553" i="4"/>
  <c r="P1518" i="4"/>
  <c r="P1514" i="4"/>
  <c r="P1502" i="4"/>
  <c r="P1488" i="4"/>
  <c r="P1478" i="4"/>
  <c r="P1462" i="4"/>
  <c r="P1452" i="4"/>
  <c r="P1448" i="4"/>
  <c r="P1337" i="4"/>
  <c r="P1323" i="4"/>
  <c r="P1319" i="4"/>
  <c r="P1307" i="4"/>
  <c r="P1303" i="4"/>
  <c r="P1294" i="4"/>
  <c r="P1290" i="4"/>
  <c r="P1272" i="4"/>
  <c r="P1258" i="4"/>
  <c r="P1244" i="4"/>
  <c r="P1240" i="4"/>
  <c r="P1228" i="4"/>
  <c r="P1204" i="4"/>
  <c r="P1172" i="4"/>
  <c r="P1150" i="4"/>
  <c r="P1146" i="4"/>
  <c r="P1134" i="4"/>
  <c r="P1130" i="4"/>
  <c r="P1118" i="4"/>
  <c r="P1114" i="4"/>
  <c r="P1096" i="4"/>
  <c r="P1076" i="4"/>
  <c r="P1060" i="4"/>
  <c r="P1045" i="4"/>
  <c r="P1029" i="4"/>
  <c r="P3098" i="4"/>
  <c r="P3083" i="4"/>
  <c r="P3063" i="4"/>
  <c r="P3043" i="4"/>
  <c r="P3030" i="4"/>
  <c r="P3014" i="4"/>
  <c r="P2994" i="4"/>
  <c r="P2978" i="4"/>
  <c r="P2974" i="4"/>
  <c r="P2962" i="4"/>
  <c r="P2950" i="4"/>
  <c r="P2930" i="4"/>
  <c r="P2926" i="4"/>
  <c r="P2902" i="4"/>
  <c r="P2886" i="4"/>
  <c r="P2864" i="4"/>
  <c r="P2860" i="4"/>
  <c r="P2832" i="4"/>
  <c r="P2828" i="4"/>
  <c r="P2808" i="4"/>
  <c r="P2804" i="4"/>
  <c r="P2774" i="4"/>
  <c r="P2770" i="4"/>
  <c r="P2766" i="4"/>
  <c r="P2762" i="4"/>
  <c r="P2758" i="4"/>
  <c r="P1440" i="4"/>
  <c r="P1416" i="4"/>
  <c r="P1396" i="4"/>
  <c r="P1382" i="4"/>
  <c r="P1373" i="4"/>
  <c r="P1359" i="4"/>
  <c r="P1346" i="4"/>
  <c r="P1333" i="4"/>
  <c r="P1299" i="4"/>
  <c r="P1268" i="4"/>
  <c r="P1254" i="4"/>
  <c r="P1238" i="4"/>
  <c r="P1224" i="4"/>
  <c r="P1214" i="4"/>
  <c r="P1210" i="4"/>
  <c r="P1200" i="4"/>
  <c r="P1186" i="4"/>
  <c r="P1158" i="4"/>
  <c r="P1142" i="4"/>
  <c r="P1126" i="4"/>
  <c r="P1110" i="4"/>
  <c r="P1092" i="4"/>
  <c r="P1056" i="4"/>
  <c r="P1012" i="4"/>
  <c r="P3092" i="4"/>
  <c r="P3082" i="4"/>
  <c r="P3062" i="4"/>
  <c r="P3042" i="4"/>
  <c r="P3038" i="4"/>
  <c r="P3026" i="4"/>
  <c r="P3022" i="4"/>
  <c r="P3010" i="4"/>
  <c r="P3006" i="4"/>
  <c r="P2991" i="4"/>
  <c r="P2987" i="4"/>
  <c r="P2972" i="4"/>
  <c r="P2958" i="4"/>
  <c r="P2948" i="4"/>
  <c r="P2900" i="4"/>
  <c r="P2880" i="4"/>
  <c r="P2876" i="4"/>
  <c r="P2858" i="4"/>
  <c r="P2826" i="4"/>
  <c r="P2802" i="4"/>
  <c r="P2798" i="4"/>
  <c r="P2755" i="4"/>
  <c r="P2751" i="4"/>
  <c r="P2747" i="4"/>
  <c r="P2743" i="4"/>
  <c r="P2739" i="4"/>
  <c r="P2735" i="4"/>
  <c r="P2731" i="4"/>
  <c r="P2727" i="4"/>
  <c r="P2563" i="4"/>
  <c r="P2559" i="4"/>
  <c r="P2555" i="4"/>
  <c r="P2551" i="4"/>
  <c r="P2547" i="4"/>
  <c r="P2543" i="4"/>
  <c r="P2539" i="4"/>
  <c r="P2535" i="4"/>
  <c r="P2531" i="4"/>
  <c r="P2527" i="4"/>
  <c r="P2523" i="4"/>
  <c r="P2519" i="4"/>
  <c r="P2515" i="4"/>
  <c r="P2511" i="4"/>
  <c r="P2507" i="4"/>
  <c r="P2503" i="4"/>
  <c r="P2499" i="4"/>
  <c r="P2495" i="4"/>
  <c r="P2491" i="4"/>
  <c r="P2487" i="4"/>
  <c r="P2483" i="4"/>
  <c r="P2479" i="4"/>
  <c r="P2475" i="4"/>
  <c r="P2471" i="4"/>
  <c r="P2467" i="4"/>
  <c r="P2463" i="4"/>
  <c r="P2459" i="4"/>
  <c r="P2455" i="4"/>
  <c r="P2451" i="4"/>
  <c r="P2447" i="4"/>
  <c r="P2443" i="4"/>
  <c r="P2439" i="4"/>
  <c r="P2435" i="4"/>
  <c r="P2431" i="4"/>
  <c r="P2427" i="4"/>
  <c r="P2423" i="4"/>
  <c r="P2419" i="4"/>
  <c r="P2415" i="4"/>
  <c r="P2411" i="4"/>
  <c r="P2407" i="4"/>
  <c r="P2403" i="4"/>
  <c r="P2399" i="4"/>
  <c r="P2395" i="4"/>
  <c r="P2391" i="4"/>
  <c r="P2387" i="4"/>
  <c r="P2383" i="4"/>
  <c r="P2379" i="4"/>
  <c r="P2375" i="4"/>
  <c r="P2371" i="4"/>
  <c r="P2367" i="4"/>
  <c r="P2363" i="4"/>
  <c r="P2359" i="4"/>
  <c r="P2355" i="4"/>
  <c r="P2351" i="4"/>
  <c r="P2347" i="4"/>
  <c r="P2343" i="4"/>
  <c r="P2339" i="4"/>
  <c r="P2335" i="4"/>
  <c r="P2331" i="4"/>
  <c r="P2327" i="4"/>
  <c r="P2323" i="4"/>
  <c r="P2319" i="4"/>
  <c r="P2315" i="4"/>
  <c r="P2311" i="4"/>
  <c r="P2307" i="4"/>
  <c r="P2303" i="4"/>
  <c r="P2299" i="4"/>
  <c r="P2295" i="4"/>
  <c r="P2291" i="4"/>
  <c r="P2287" i="4"/>
  <c r="P2283" i="4"/>
  <c r="P2279" i="4"/>
  <c r="P2275" i="4"/>
  <c r="P2271" i="4"/>
  <c r="P2267" i="4"/>
  <c r="P2263" i="4"/>
  <c r="P2259" i="4"/>
  <c r="P2255" i="4"/>
  <c r="P2250" i="4"/>
  <c r="P2246" i="4"/>
  <c r="P2242" i="4"/>
  <c r="P2238" i="4"/>
  <c r="P2234" i="4"/>
  <c r="P2230" i="4"/>
  <c r="P2226" i="4"/>
  <c r="P2222" i="4"/>
  <c r="P2218" i="4"/>
  <c r="P2214" i="4"/>
  <c r="P2210" i="4"/>
  <c r="P2206" i="4"/>
  <c r="P2202" i="4"/>
  <c r="P2198" i="4"/>
  <c r="P2194" i="4"/>
  <c r="P2190" i="4"/>
  <c r="P2186" i="4"/>
  <c r="P2182" i="4"/>
  <c r="P2178" i="4"/>
  <c r="P2174" i="4"/>
  <c r="P2170" i="4"/>
  <c r="P2166" i="4"/>
  <c r="P2162" i="4"/>
  <c r="P2158" i="4"/>
  <c r="P2154" i="4"/>
  <c r="P2150" i="4"/>
  <c r="P2146" i="4"/>
  <c r="P2142" i="4"/>
  <c r="P2138" i="4"/>
  <c r="P3701" i="4"/>
  <c r="P3697" i="4"/>
  <c r="P3693" i="4"/>
  <c r="P3689" i="4"/>
  <c r="P3685" i="4"/>
  <c r="P3681" i="4"/>
  <c r="P3677" i="4"/>
  <c r="P3673" i="4"/>
  <c r="P3669" i="4"/>
  <c r="P3665" i="4"/>
  <c r="P3661" i="4"/>
  <c r="P3657" i="4"/>
  <c r="P3653" i="4"/>
  <c r="P3649" i="4"/>
  <c r="P3645" i="4"/>
  <c r="P3641" i="4"/>
  <c r="P3637" i="4"/>
  <c r="P3633" i="4"/>
  <c r="P3629" i="4"/>
  <c r="P3625" i="4"/>
  <c r="P3621" i="4"/>
  <c r="P3617" i="4"/>
  <c r="P3613" i="4"/>
  <c r="P3609" i="4"/>
  <c r="P3605" i="4"/>
  <c r="P3601" i="4"/>
  <c r="P3597" i="4"/>
  <c r="P3593" i="4"/>
  <c r="P3589" i="4"/>
  <c r="P3585" i="4"/>
  <c r="P3581" i="4"/>
  <c r="P3577" i="4"/>
  <c r="P3573" i="4"/>
  <c r="P3569" i="4"/>
  <c r="P3565" i="4"/>
  <c r="P3561" i="4"/>
  <c r="P3557" i="4"/>
  <c r="P2562" i="4"/>
  <c r="P2558" i="4"/>
  <c r="P2554" i="4"/>
  <c r="P2550" i="4"/>
  <c r="P2546" i="4"/>
  <c r="P2542" i="4"/>
  <c r="P2538" i="4"/>
  <c r="P2534" i="4"/>
  <c r="P2530" i="4"/>
  <c r="P2526" i="4"/>
  <c r="P2522" i="4"/>
  <c r="P2518" i="4"/>
  <c r="P2514" i="4"/>
  <c r="P2510" i="4"/>
  <c r="P2506" i="4"/>
  <c r="P2502" i="4"/>
  <c r="P2498" i="4"/>
  <c r="P2494" i="4"/>
  <c r="P2490" i="4"/>
  <c r="P2486" i="4"/>
  <c r="P2482" i="4"/>
  <c r="P2478" i="4"/>
  <c r="P2474" i="4"/>
  <c r="P2470" i="4"/>
  <c r="P2466" i="4"/>
  <c r="P2462" i="4"/>
  <c r="P2458" i="4"/>
  <c r="P2454" i="4"/>
  <c r="P2450" i="4"/>
  <c r="P2446" i="4"/>
  <c r="P2442" i="4"/>
  <c r="P2438" i="4"/>
  <c r="P2434" i="4"/>
  <c r="P2430" i="4"/>
  <c r="P2426" i="4"/>
  <c r="P2422" i="4"/>
  <c r="P2418" i="4"/>
  <c r="P2414" i="4"/>
  <c r="P2410" i="4"/>
  <c r="P2406" i="4"/>
  <c r="P2402" i="4"/>
  <c r="P2398" i="4"/>
  <c r="P2394" i="4"/>
  <c r="P2390" i="4"/>
  <c r="P2386" i="4"/>
  <c r="P2382" i="4"/>
  <c r="P2378" i="4"/>
  <c r="P2374" i="4"/>
  <c r="P2370" i="4"/>
  <c r="P2366" i="4"/>
  <c r="P2362" i="4"/>
  <c r="P2358" i="4"/>
  <c r="P2354" i="4"/>
  <c r="P2350" i="4"/>
  <c r="P2346" i="4"/>
  <c r="P2342" i="4"/>
  <c r="P2338" i="4"/>
  <c r="P2334" i="4"/>
  <c r="P2330" i="4"/>
  <c r="P2326" i="4"/>
  <c r="P2322" i="4"/>
  <c r="P2318" i="4"/>
  <c r="P2314" i="4"/>
  <c r="P2310" i="4"/>
  <c r="P2306" i="4"/>
  <c r="P2302" i="4"/>
  <c r="P2298" i="4"/>
  <c r="P2294" i="4"/>
  <c r="P2290" i="4"/>
  <c r="P2286" i="4"/>
  <c r="P2282" i="4"/>
  <c r="P2278" i="4"/>
  <c r="P2274" i="4"/>
  <c r="P2270" i="4"/>
  <c r="P2266" i="4"/>
  <c r="P2262" i="4"/>
  <c r="P2258" i="4"/>
  <c r="P2254" i="4"/>
  <c r="P2249" i="4"/>
  <c r="P2245" i="4"/>
  <c r="P2241" i="4"/>
  <c r="P2237" i="4"/>
  <c r="P2233" i="4"/>
  <c r="P2229" i="4"/>
  <c r="P2225" i="4"/>
  <c r="P2221" i="4"/>
  <c r="P2217" i="4"/>
  <c r="P2213" i="4"/>
  <c r="P2209" i="4"/>
  <c r="P2205" i="4"/>
  <c r="P2201" i="4"/>
  <c r="P2197" i="4"/>
  <c r="P2193" i="4"/>
  <c r="P2189" i="4"/>
  <c r="P2185" i="4"/>
  <c r="P2181" i="4"/>
  <c r="P2177" i="4"/>
  <c r="P2173" i="4"/>
  <c r="P2169" i="4"/>
  <c r="P2165" i="4"/>
  <c r="P2161" i="4"/>
  <c r="P2157" i="4"/>
  <c r="P2153" i="4"/>
  <c r="P2149" i="4"/>
  <c r="P2145" i="4"/>
  <c r="P2141" i="4"/>
  <c r="P3700" i="4"/>
  <c r="P3696" i="4"/>
  <c r="P3692" i="4"/>
  <c r="P3688" i="4"/>
  <c r="P3684" i="4"/>
  <c r="P3680" i="4"/>
  <c r="P3676" i="4"/>
  <c r="P3672" i="4"/>
  <c r="P3668" i="4"/>
  <c r="P3664" i="4"/>
  <c r="P3660" i="4"/>
  <c r="P3656" i="4"/>
  <c r="P3652" i="4"/>
  <c r="P3648" i="4"/>
  <c r="P3644" i="4"/>
  <c r="P3640" i="4"/>
  <c r="P3636" i="4"/>
  <c r="P3632" i="4"/>
  <c r="P3628" i="4"/>
  <c r="P3624" i="4"/>
  <c r="P3620" i="4"/>
  <c r="P3616" i="4"/>
  <c r="P3612" i="4"/>
  <c r="P3608" i="4"/>
  <c r="P3604" i="4"/>
  <c r="P3600" i="4"/>
  <c r="P3596" i="4"/>
  <c r="P3592" i="4"/>
  <c r="P3588" i="4"/>
  <c r="P3584" i="4"/>
  <c r="P3580" i="4"/>
  <c r="P3576" i="4"/>
  <c r="P3572" i="4"/>
  <c r="P3568" i="4"/>
  <c r="P3564" i="4"/>
  <c r="P3560" i="4"/>
  <c r="P2726" i="4"/>
  <c r="P2561" i="4"/>
  <c r="P2557" i="4"/>
  <c r="P2553" i="4"/>
  <c r="P2549" i="4"/>
  <c r="P2545" i="4"/>
  <c r="P2541" i="4"/>
  <c r="P2537" i="4"/>
  <c r="P2533" i="4"/>
  <c r="P2529" i="4"/>
  <c r="P2525" i="4"/>
  <c r="P2521" i="4"/>
  <c r="P2517" i="4"/>
  <c r="P2513" i="4"/>
  <c r="P2509" i="4"/>
  <c r="P2505" i="4"/>
  <c r="P2501" i="4"/>
  <c r="P2497" i="4"/>
  <c r="P2493" i="4"/>
  <c r="P2489" i="4"/>
  <c r="P2485" i="4"/>
  <c r="P2481" i="4"/>
  <c r="P2477" i="4"/>
  <c r="P2473" i="4"/>
  <c r="P2469" i="4"/>
  <c r="P2465" i="4"/>
  <c r="P2461" i="4"/>
  <c r="P2457" i="4"/>
  <c r="P2453" i="4"/>
  <c r="P2449" i="4"/>
  <c r="P2445" i="4"/>
  <c r="P2441" i="4"/>
  <c r="P2437" i="4"/>
  <c r="P2433" i="4"/>
  <c r="P2429" i="4"/>
  <c r="P2425" i="4"/>
  <c r="P2421" i="4"/>
  <c r="P2417" i="4"/>
  <c r="P2413" i="4"/>
  <c r="P2409" i="4"/>
  <c r="P2405" i="4"/>
  <c r="P2401" i="4"/>
  <c r="P2397" i="4"/>
  <c r="P2393" i="4"/>
  <c r="P2389" i="4"/>
  <c r="P2385" i="4"/>
  <c r="P2381" i="4"/>
  <c r="P2377" i="4"/>
  <c r="P2373" i="4"/>
  <c r="P2369" i="4"/>
  <c r="P2365" i="4"/>
  <c r="P2361" i="4"/>
  <c r="P2357" i="4"/>
  <c r="P2353" i="4"/>
  <c r="P2349" i="4"/>
  <c r="P2345" i="4"/>
  <c r="P2341" i="4"/>
  <c r="P2337" i="4"/>
  <c r="P2333" i="4"/>
  <c r="P2329" i="4"/>
  <c r="P2325" i="4"/>
  <c r="P2321" i="4"/>
  <c r="P2317" i="4"/>
  <c r="P2313" i="4"/>
  <c r="P2309" i="4"/>
  <c r="P2305" i="4"/>
  <c r="P2301" i="4"/>
  <c r="P2297" i="4"/>
  <c r="P2293" i="4"/>
  <c r="P2289" i="4"/>
  <c r="P2285" i="4"/>
  <c r="P2281" i="4"/>
  <c r="P2277" i="4"/>
  <c r="P2273" i="4"/>
  <c r="P2269" i="4"/>
  <c r="P2265" i="4"/>
  <c r="P2261" i="4"/>
  <c r="P2257" i="4"/>
  <c r="P2253" i="4"/>
  <c r="P2252" i="4"/>
  <c r="P2248" i="4"/>
  <c r="P2244" i="4"/>
  <c r="P2240" i="4"/>
  <c r="P2236" i="4"/>
  <c r="P2232" i="4"/>
  <c r="P2228" i="4"/>
  <c r="P2224" i="4"/>
  <c r="P2220" i="4"/>
  <c r="P2216" i="4"/>
  <c r="P2212" i="4"/>
  <c r="P2208" i="4"/>
  <c r="P2204" i="4"/>
  <c r="P2200" i="4"/>
  <c r="P2196" i="4"/>
  <c r="P2192" i="4"/>
  <c r="P2188" i="4"/>
  <c r="P2184" i="4"/>
  <c r="P2180" i="4"/>
  <c r="P2176" i="4"/>
  <c r="P2172" i="4"/>
  <c r="P2168" i="4"/>
  <c r="P2164" i="4"/>
  <c r="P2160" i="4"/>
  <c r="P2156" i="4"/>
  <c r="P2152" i="4"/>
  <c r="P2148" i="4"/>
  <c r="P2144" i="4"/>
  <c r="P2140" i="4"/>
  <c r="P3699" i="4"/>
  <c r="P3695" i="4"/>
  <c r="P3691" i="4"/>
  <c r="P3687" i="4"/>
  <c r="P3683" i="4"/>
  <c r="P3679" i="4"/>
  <c r="P3675" i="4"/>
  <c r="P3671" i="4"/>
  <c r="P3667" i="4"/>
  <c r="P3663" i="4"/>
  <c r="P3659" i="4"/>
  <c r="P3655" i="4"/>
  <c r="P3651" i="4"/>
  <c r="P3647" i="4"/>
  <c r="P3643" i="4"/>
  <c r="P3639" i="4"/>
  <c r="P3635" i="4"/>
  <c r="P3631" i="4"/>
  <c r="P3627" i="4"/>
  <c r="P3623" i="4"/>
  <c r="P3619" i="4"/>
  <c r="P3615" i="4"/>
  <c r="P3611" i="4"/>
  <c r="P3607" i="4"/>
  <c r="P3603" i="4"/>
  <c r="P3599" i="4"/>
  <c r="P3595" i="4"/>
  <c r="P3591" i="4"/>
  <c r="P3587" i="4"/>
  <c r="P3583" i="4"/>
  <c r="P3579" i="4"/>
  <c r="P3575" i="4"/>
  <c r="P3571" i="4"/>
  <c r="P3567" i="4"/>
  <c r="P3563" i="4"/>
  <c r="P3559" i="4"/>
  <c r="P2564" i="4"/>
  <c r="P2560" i="4"/>
  <c r="P2556" i="4"/>
  <c r="P2552" i="4"/>
  <c r="P2548" i="4"/>
  <c r="P2544" i="4"/>
  <c r="P2540" i="4"/>
  <c r="P2536" i="4"/>
  <c r="P2532" i="4"/>
  <c r="P2528" i="4"/>
  <c r="P2524" i="4"/>
  <c r="P2520" i="4"/>
  <c r="P2516" i="4"/>
  <c r="P2512" i="4"/>
  <c r="P2508" i="4"/>
  <c r="P2504" i="4"/>
  <c r="P2500" i="4"/>
  <c r="P2496" i="4"/>
  <c r="P2492" i="4"/>
  <c r="P2488" i="4"/>
  <c r="P2484" i="4"/>
  <c r="P2480" i="4"/>
  <c r="P2476" i="4"/>
  <c r="P2472" i="4"/>
  <c r="P2468" i="4"/>
  <c r="P2464" i="4"/>
  <c r="P2460" i="4"/>
  <c r="P2456" i="4"/>
  <c r="P2452" i="4"/>
  <c r="P2448" i="4"/>
  <c r="P2444" i="4"/>
  <c r="P2440" i="4"/>
  <c r="P2436" i="4"/>
  <c r="P2432" i="4"/>
  <c r="P2428" i="4"/>
  <c r="P2424" i="4"/>
  <c r="P2420" i="4"/>
  <c r="P2416" i="4"/>
  <c r="P2412" i="4"/>
  <c r="P2408" i="4"/>
  <c r="P2404" i="4"/>
  <c r="P2400" i="4"/>
  <c r="P2396" i="4"/>
  <c r="P2392" i="4"/>
  <c r="P2388" i="4"/>
  <c r="P2384" i="4"/>
  <c r="P2380" i="4"/>
  <c r="P2376" i="4"/>
  <c r="P2372" i="4"/>
  <c r="P2368" i="4"/>
  <c r="P2364" i="4"/>
  <c r="P2360" i="4"/>
  <c r="P2356" i="4"/>
  <c r="P2352" i="4"/>
  <c r="P2348" i="4"/>
  <c r="P2344" i="4"/>
  <c r="P2340" i="4"/>
  <c r="P2336" i="4"/>
  <c r="P2332" i="4"/>
  <c r="P2328" i="4"/>
  <c r="P2324" i="4"/>
  <c r="P2320" i="4"/>
  <c r="P2316" i="4"/>
  <c r="P2312" i="4"/>
  <c r="P2308" i="4"/>
  <c r="P2304" i="4"/>
  <c r="P2300" i="4"/>
  <c r="P2296" i="4"/>
  <c r="P2292" i="4"/>
  <c r="P2288" i="4"/>
  <c r="P2284" i="4"/>
  <c r="P2280" i="4"/>
  <c r="P2276" i="4"/>
  <c r="P2272" i="4"/>
  <c r="P2268" i="4"/>
  <c r="P2264" i="4"/>
  <c r="P2260" i="4"/>
  <c r="P2256" i="4"/>
  <c r="P2251" i="4"/>
  <c r="P2247" i="4"/>
  <c r="P2243" i="4"/>
  <c r="P2239" i="4"/>
  <c r="P2235" i="4"/>
  <c r="P2231" i="4"/>
  <c r="P2227" i="4"/>
  <c r="P2223" i="4"/>
  <c r="P2219" i="4"/>
  <c r="P2215" i="4"/>
  <c r="P2211" i="4"/>
  <c r="P2207" i="4"/>
  <c r="P2203" i="4"/>
  <c r="P2199" i="4"/>
  <c r="P2195" i="4"/>
  <c r="P2191" i="4"/>
  <c r="P2187" i="4"/>
  <c r="P2183" i="4"/>
  <c r="P2179" i="4"/>
  <c r="P2175" i="4"/>
  <c r="P2171" i="4"/>
  <c r="P2167" i="4"/>
  <c r="P2163" i="4"/>
  <c r="P2159" i="4"/>
  <c r="P2155" i="4"/>
  <c r="P2151" i="4"/>
  <c r="P2147" i="4"/>
  <c r="P2143" i="4"/>
  <c r="P2139" i="4"/>
  <c r="P3698" i="4"/>
  <c r="P3694" i="4"/>
  <c r="P3690" i="4"/>
  <c r="P3686" i="4"/>
  <c r="P3682" i="4"/>
  <c r="P3678" i="4"/>
  <c r="P3674" i="4"/>
  <c r="P3670" i="4"/>
  <c r="P3666" i="4"/>
  <c r="P3662" i="4"/>
  <c r="P3658" i="4"/>
  <c r="P3654" i="4"/>
  <c r="P3650" i="4"/>
  <c r="P3646" i="4"/>
  <c r="P3642" i="4"/>
  <c r="P3638" i="4"/>
  <c r="P3634" i="4"/>
  <c r="P3630" i="4"/>
  <c r="P3626" i="4"/>
  <c r="P3622" i="4"/>
  <c r="P3618" i="4"/>
  <c r="P3614" i="4"/>
  <c r="P3610" i="4"/>
  <c r="P3606" i="4"/>
  <c r="P3602" i="4"/>
  <c r="P3598" i="4"/>
  <c r="P3594" i="4"/>
  <c r="P3590" i="4"/>
  <c r="P3586" i="4"/>
  <c r="P3582" i="4"/>
  <c r="P3578" i="4"/>
  <c r="P3574" i="4"/>
  <c r="P3570" i="4"/>
  <c r="P3566" i="4"/>
  <c r="P3562" i="4"/>
  <c r="P3558" i="4"/>
  <c r="P3556" i="4"/>
  <c r="P3552" i="4"/>
  <c r="P3548" i="4"/>
  <c r="P3544" i="4"/>
  <c r="P3540" i="4"/>
  <c r="P3536" i="4"/>
  <c r="P3532" i="4"/>
  <c r="P3528" i="4"/>
  <c r="P3524" i="4"/>
  <c r="P3520" i="4"/>
  <c r="P3516" i="4"/>
  <c r="P3512" i="4"/>
  <c r="P3508" i="4"/>
  <c r="P3504" i="4"/>
  <c r="P3500" i="4"/>
  <c r="P3496" i="4"/>
  <c r="P3492" i="4"/>
  <c r="P3488" i="4"/>
  <c r="P3484" i="4"/>
  <c r="P3480" i="4"/>
  <c r="P3476" i="4"/>
  <c r="P3472" i="4"/>
  <c r="P3468" i="4"/>
  <c r="P3464" i="4"/>
  <c r="P3460" i="4"/>
  <c r="P3456" i="4"/>
  <c r="P3452" i="4"/>
  <c r="P3448" i="4"/>
  <c r="P3444" i="4"/>
  <c r="P3440" i="4"/>
  <c r="P3436" i="4"/>
  <c r="P3432" i="4"/>
  <c r="P3428" i="4"/>
  <c r="P3424" i="4"/>
  <c r="P3420" i="4"/>
  <c r="P3416" i="4"/>
  <c r="P3412" i="4"/>
  <c r="P3408" i="4"/>
  <c r="P3404" i="4"/>
  <c r="P3400" i="4"/>
  <c r="P3396" i="4"/>
  <c r="P3392" i="4"/>
  <c r="P3388" i="4"/>
  <c r="P3384" i="4"/>
  <c r="P3380" i="4"/>
  <c r="P3376" i="4"/>
  <c r="P3372" i="4"/>
  <c r="P3368" i="4"/>
  <c r="P3364" i="4"/>
  <c r="P3360" i="4"/>
  <c r="P3356" i="4"/>
  <c r="P3352" i="4"/>
  <c r="P3348" i="4"/>
  <c r="P3344" i="4"/>
  <c r="P3340" i="4"/>
  <c r="P3336" i="4"/>
  <c r="P3332" i="4"/>
  <c r="P3328" i="4"/>
  <c r="P3324" i="4"/>
  <c r="P3320" i="4"/>
  <c r="P3316" i="4"/>
  <c r="P3312" i="4"/>
  <c r="P3308" i="4"/>
  <c r="P3304" i="4"/>
  <c r="P3300" i="4"/>
  <c r="P3296" i="4"/>
  <c r="P3292" i="4"/>
  <c r="P3288" i="4"/>
  <c r="P3284" i="4"/>
  <c r="P3280" i="4"/>
  <c r="P3276" i="4"/>
  <c r="P3272" i="4"/>
  <c r="P3268" i="4"/>
  <c r="P3264" i="4"/>
  <c r="P3260" i="4"/>
  <c r="P3256" i="4"/>
  <c r="P3252" i="4"/>
  <c r="P3248" i="4"/>
  <c r="P3244" i="4"/>
  <c r="P3240" i="4"/>
  <c r="P3236" i="4"/>
  <c r="P3232" i="4"/>
  <c r="P3228" i="4"/>
  <c r="P3224" i="4"/>
  <c r="P3220" i="4"/>
  <c r="P3216" i="4"/>
  <c r="P3212" i="4"/>
  <c r="P3208" i="4"/>
  <c r="P3204" i="4"/>
  <c r="P3200" i="4"/>
  <c r="P3196" i="4"/>
  <c r="P3192" i="4"/>
  <c r="P3188" i="4"/>
  <c r="P3184" i="4"/>
  <c r="P3180" i="4"/>
  <c r="P3176" i="4"/>
  <c r="P3172" i="4"/>
  <c r="P3168" i="4"/>
  <c r="P3164" i="4"/>
  <c r="P3160" i="4"/>
  <c r="P3156" i="4"/>
  <c r="P3152" i="4"/>
  <c r="P3148" i="4"/>
  <c r="P3144" i="4"/>
  <c r="P3140" i="4"/>
  <c r="P3136" i="4"/>
  <c r="P3132" i="4"/>
  <c r="P3128" i="4"/>
  <c r="P3124" i="4"/>
  <c r="P3120" i="4"/>
  <c r="P3116" i="4"/>
  <c r="P3112" i="4"/>
  <c r="P3108" i="4"/>
  <c r="P3555" i="4"/>
  <c r="P3551" i="4"/>
  <c r="P3547" i="4"/>
  <c r="P3543" i="4"/>
  <c r="P3539" i="4"/>
  <c r="P3535" i="4"/>
  <c r="P3531" i="4"/>
  <c r="P3527" i="4"/>
  <c r="P3523" i="4"/>
  <c r="P3519" i="4"/>
  <c r="P3515" i="4"/>
  <c r="P3511" i="4"/>
  <c r="P3507" i="4"/>
  <c r="P3503" i="4"/>
  <c r="P3499" i="4"/>
  <c r="P3495" i="4"/>
  <c r="P3491" i="4"/>
  <c r="P3487" i="4"/>
  <c r="P3483" i="4"/>
  <c r="P3479" i="4"/>
  <c r="P3475" i="4"/>
  <c r="P3471" i="4"/>
  <c r="P3467" i="4"/>
  <c r="P3463" i="4"/>
  <c r="P3459" i="4"/>
  <c r="P3455" i="4"/>
  <c r="P3451" i="4"/>
  <c r="P3447" i="4"/>
  <c r="P3443" i="4"/>
  <c r="P3439" i="4"/>
  <c r="P3435" i="4"/>
  <c r="P3431" i="4"/>
  <c r="P3427" i="4"/>
  <c r="P3423" i="4"/>
  <c r="P3419" i="4"/>
  <c r="P3415" i="4"/>
  <c r="P3411" i="4"/>
  <c r="P3407" i="4"/>
  <c r="P3403" i="4"/>
  <c r="P3399" i="4"/>
  <c r="P3395" i="4"/>
  <c r="P3391" i="4"/>
  <c r="P3387" i="4"/>
  <c r="P3383" i="4"/>
  <c r="P3379" i="4"/>
  <c r="P3375" i="4"/>
  <c r="P3371" i="4"/>
  <c r="P3367" i="4"/>
  <c r="P3363" i="4"/>
  <c r="P3359" i="4"/>
  <c r="P3355" i="4"/>
  <c r="P3351" i="4"/>
  <c r="P3347" i="4"/>
  <c r="P3343" i="4"/>
  <c r="P3339" i="4"/>
  <c r="P3335" i="4"/>
  <c r="P3331" i="4"/>
  <c r="P3327" i="4"/>
  <c r="P3323" i="4"/>
  <c r="P3319" i="4"/>
  <c r="P3315" i="4"/>
  <c r="P3311" i="4"/>
  <c r="P3307" i="4"/>
  <c r="P3303" i="4"/>
  <c r="P3299" i="4"/>
  <c r="P3295" i="4"/>
  <c r="P3291" i="4"/>
  <c r="P3287" i="4"/>
  <c r="P3283" i="4"/>
  <c r="P3279" i="4"/>
  <c r="P3275" i="4"/>
  <c r="P3271" i="4"/>
  <c r="P3267" i="4"/>
  <c r="P3263" i="4"/>
  <c r="P3259" i="4"/>
  <c r="P3255" i="4"/>
  <c r="P3251" i="4"/>
  <c r="P3247" i="4"/>
  <c r="P3243" i="4"/>
  <c r="P3239" i="4"/>
  <c r="P3235" i="4"/>
  <c r="P3231" i="4"/>
  <c r="P3227" i="4"/>
  <c r="P3223" i="4"/>
  <c r="P3219" i="4"/>
  <c r="P3215" i="4"/>
  <c r="P3211" i="4"/>
  <c r="P3207" i="4"/>
  <c r="P3203" i="4"/>
  <c r="P3199" i="4"/>
  <c r="P3195" i="4"/>
  <c r="P3191" i="4"/>
  <c r="P3187" i="4"/>
  <c r="P3183" i="4"/>
  <c r="P3179" i="4"/>
  <c r="P3175" i="4"/>
  <c r="P3171" i="4"/>
  <c r="P3167" i="4"/>
  <c r="P3163" i="4"/>
  <c r="P3159" i="4"/>
  <c r="P3155" i="4"/>
  <c r="P3151" i="4"/>
  <c r="P3147" i="4"/>
  <c r="P3143" i="4"/>
  <c r="P3139" i="4"/>
  <c r="P3135" i="4"/>
  <c r="P3131" i="4"/>
  <c r="P3127" i="4"/>
  <c r="P3123" i="4"/>
  <c r="P3119" i="4"/>
  <c r="P3115" i="4"/>
  <c r="P3111" i="4"/>
  <c r="P3107" i="4"/>
  <c r="P3554" i="4"/>
  <c r="P3550" i="4"/>
  <c r="P3546" i="4"/>
  <c r="P3542" i="4"/>
  <c r="P3538" i="4"/>
  <c r="P3534" i="4"/>
  <c r="P3530" i="4"/>
  <c r="P3526" i="4"/>
  <c r="P3522" i="4"/>
  <c r="P3518" i="4"/>
  <c r="P3514" i="4"/>
  <c r="P3510" i="4"/>
  <c r="P3506" i="4"/>
  <c r="P3502" i="4"/>
  <c r="P3498" i="4"/>
  <c r="P3494" i="4"/>
  <c r="P3490" i="4"/>
  <c r="P3486" i="4"/>
  <c r="P3482" i="4"/>
  <c r="P3478" i="4"/>
  <c r="P3474" i="4"/>
  <c r="P3470" i="4"/>
  <c r="P3466" i="4"/>
  <c r="P3462" i="4"/>
  <c r="P3458" i="4"/>
  <c r="P3454" i="4"/>
  <c r="P3450" i="4"/>
  <c r="P3446" i="4"/>
  <c r="P3442" i="4"/>
  <c r="P3438" i="4"/>
  <c r="P3434" i="4"/>
  <c r="P3430" i="4"/>
  <c r="P3426" i="4"/>
  <c r="P3422" i="4"/>
  <c r="P3418" i="4"/>
  <c r="P3414" i="4"/>
  <c r="P3410" i="4"/>
  <c r="P3406" i="4"/>
  <c r="P3402" i="4"/>
  <c r="P3398" i="4"/>
  <c r="P3394" i="4"/>
  <c r="P3390" i="4"/>
  <c r="P3386" i="4"/>
  <c r="P3382" i="4"/>
  <c r="P3378" i="4"/>
  <c r="P3374" i="4"/>
  <c r="P3370" i="4"/>
  <c r="P3366" i="4"/>
  <c r="P3362" i="4"/>
  <c r="P3358" i="4"/>
  <c r="P3354" i="4"/>
  <c r="P3350" i="4"/>
  <c r="P3346" i="4"/>
  <c r="P3342" i="4"/>
  <c r="P3338" i="4"/>
  <c r="P3334" i="4"/>
  <c r="P3330" i="4"/>
  <c r="P3326" i="4"/>
  <c r="P3322" i="4"/>
  <c r="P3318" i="4"/>
  <c r="P3314" i="4"/>
  <c r="P3310" i="4"/>
  <c r="P3306" i="4"/>
  <c r="P3302" i="4"/>
  <c r="P3298" i="4"/>
  <c r="P3294" i="4"/>
  <c r="P3290" i="4"/>
  <c r="P3286" i="4"/>
  <c r="P3282" i="4"/>
  <c r="P3278" i="4"/>
  <c r="P3274" i="4"/>
  <c r="P3270" i="4"/>
  <c r="P3266" i="4"/>
  <c r="P3262" i="4"/>
  <c r="P3258" i="4"/>
  <c r="P3254" i="4"/>
  <c r="P3250" i="4"/>
  <c r="P3246" i="4"/>
  <c r="P3242" i="4"/>
  <c r="P3238" i="4"/>
  <c r="P3234" i="4"/>
  <c r="P3230" i="4"/>
  <c r="P3226" i="4"/>
  <c r="P3222" i="4"/>
  <c r="P3218" i="4"/>
  <c r="P3214" i="4"/>
  <c r="P3210" i="4"/>
  <c r="P3206" i="4"/>
  <c r="P3202" i="4"/>
  <c r="P3198" i="4"/>
  <c r="P3194" i="4"/>
  <c r="P3190" i="4"/>
  <c r="P3186" i="4"/>
  <c r="P3182" i="4"/>
  <c r="P3178" i="4"/>
  <c r="P3174" i="4"/>
  <c r="P3170" i="4"/>
  <c r="P3166" i="4"/>
  <c r="P3162" i="4"/>
  <c r="P3158" i="4"/>
  <c r="P3154" i="4"/>
  <c r="P3150" i="4"/>
  <c r="P3146" i="4"/>
  <c r="P3142" i="4"/>
  <c r="P3138" i="4"/>
  <c r="P3134" i="4"/>
  <c r="P3130" i="4"/>
  <c r="P3126" i="4"/>
  <c r="P3122" i="4"/>
  <c r="P3118" i="4"/>
  <c r="P3114" i="4"/>
  <c r="P3110" i="4"/>
  <c r="P3106" i="4"/>
  <c r="P3553" i="4"/>
  <c r="P3549" i="4"/>
  <c r="P3545" i="4"/>
  <c r="P3541" i="4"/>
  <c r="P3537" i="4"/>
  <c r="P3533" i="4"/>
  <c r="P3529" i="4"/>
  <c r="P3525" i="4"/>
  <c r="P3521" i="4"/>
  <c r="P3517" i="4"/>
  <c r="P3513" i="4"/>
  <c r="P3509" i="4"/>
  <c r="P3505" i="4"/>
  <c r="P3501" i="4"/>
  <c r="P3497" i="4"/>
  <c r="P3493" i="4"/>
  <c r="P3489" i="4"/>
  <c r="P3485" i="4"/>
  <c r="P3481" i="4"/>
  <c r="P3477" i="4"/>
  <c r="P3473" i="4"/>
  <c r="P3469" i="4"/>
  <c r="P3465" i="4"/>
  <c r="P3461" i="4"/>
  <c r="P3457" i="4"/>
  <c r="P3453" i="4"/>
  <c r="P3449" i="4"/>
  <c r="P3445" i="4"/>
  <c r="P3441" i="4"/>
  <c r="P3437" i="4"/>
  <c r="P3433" i="4"/>
  <c r="P3429" i="4"/>
  <c r="P3425" i="4"/>
  <c r="P3421" i="4"/>
  <c r="P3417" i="4"/>
  <c r="P3413" i="4"/>
  <c r="P3409" i="4"/>
  <c r="P3405" i="4"/>
  <c r="P3401" i="4"/>
  <c r="P3397" i="4"/>
  <c r="P3393" i="4"/>
  <c r="P3389" i="4"/>
  <c r="P3385" i="4"/>
  <c r="P3381" i="4"/>
  <c r="P3377" i="4"/>
  <c r="P3373" i="4"/>
  <c r="P3369" i="4"/>
  <c r="P3365" i="4"/>
  <c r="P3361" i="4"/>
  <c r="P3357" i="4"/>
  <c r="P3353" i="4"/>
  <c r="P3349" i="4"/>
  <c r="P3345" i="4"/>
  <c r="P3341" i="4"/>
  <c r="P3337" i="4"/>
  <c r="P3333" i="4"/>
  <c r="P3329" i="4"/>
  <c r="P3325" i="4"/>
  <c r="P3321" i="4"/>
  <c r="P3317" i="4"/>
  <c r="P3313" i="4"/>
  <c r="P3309" i="4"/>
  <c r="P3305" i="4"/>
  <c r="P3301" i="4"/>
  <c r="P3297" i="4"/>
  <c r="P3293" i="4"/>
  <c r="P3289" i="4"/>
  <c r="P3285" i="4"/>
  <c r="P3281" i="4"/>
  <c r="P3277" i="4"/>
  <c r="P3273" i="4"/>
  <c r="P3269" i="4"/>
  <c r="P3265" i="4"/>
  <c r="P3261" i="4"/>
  <c r="P3257" i="4"/>
  <c r="P3253" i="4"/>
  <c r="P3249" i="4"/>
  <c r="P3245" i="4"/>
  <c r="P3241" i="4"/>
  <c r="P3237" i="4"/>
  <c r="P3233" i="4"/>
  <c r="P3229" i="4"/>
  <c r="P3225" i="4"/>
  <c r="P3221" i="4"/>
  <c r="P3217" i="4"/>
  <c r="P3213" i="4"/>
  <c r="P3209" i="4"/>
  <c r="P3205" i="4"/>
  <c r="P3201" i="4"/>
  <c r="P3197" i="4"/>
  <c r="P3193" i="4"/>
  <c r="P3189" i="4"/>
  <c r="P3185" i="4"/>
  <c r="P3181" i="4"/>
  <c r="P3177" i="4"/>
  <c r="P3173" i="4"/>
  <c r="P3169" i="4"/>
  <c r="P3165" i="4"/>
  <c r="P3161" i="4"/>
  <c r="P3157" i="4"/>
  <c r="P3153" i="4"/>
  <c r="P3149" i="4"/>
  <c r="P3145" i="4"/>
  <c r="P3141" i="4"/>
  <c r="P3137" i="4"/>
  <c r="P3133" i="4"/>
  <c r="P3129" i="4"/>
  <c r="P3125" i="4"/>
  <c r="P3121" i="4"/>
  <c r="P3117" i="4"/>
  <c r="P3113" i="4"/>
  <c r="P3109" i="4"/>
  <c r="P930" i="4"/>
  <c r="P926" i="4"/>
  <c r="P890" i="4"/>
  <c r="P946" i="4"/>
  <c r="P922" i="4"/>
  <c r="P910" i="4"/>
  <c r="P894" i="4"/>
  <c r="P956" i="4"/>
  <c r="P948" i="4"/>
  <c r="P940" i="4"/>
  <c r="P932" i="4"/>
  <c r="P924" i="4"/>
  <c r="P916" i="4"/>
  <c r="P908" i="4"/>
  <c r="P900" i="4"/>
  <c r="P892" i="4"/>
  <c r="P884" i="4"/>
  <c r="P876" i="4"/>
  <c r="P868" i="4"/>
  <c r="P860" i="4"/>
  <c r="P852" i="4"/>
  <c r="P844" i="4"/>
  <c r="P836" i="4"/>
  <c r="P828" i="4"/>
  <c r="P820" i="4"/>
  <c r="P812" i="4"/>
  <c r="P804" i="4"/>
  <c r="P796" i="4"/>
  <c r="P788" i="4"/>
  <c r="P780" i="4"/>
  <c r="P772" i="4"/>
  <c r="P854" i="4"/>
  <c r="P1000" i="4"/>
  <c r="P1003" i="4"/>
  <c r="P995" i="4"/>
  <c r="P987" i="4"/>
  <c r="P979" i="4"/>
  <c r="P971" i="4"/>
  <c r="P963" i="4"/>
  <c r="P955" i="4"/>
  <c r="P947" i="4"/>
  <c r="P939" i="4"/>
  <c r="P931" i="4"/>
  <c r="P923" i="4"/>
  <c r="P915" i="4"/>
  <c r="P907" i="4"/>
  <c r="P899" i="4"/>
  <c r="P891" i="4"/>
  <c r="P883" i="4"/>
  <c r="P875" i="4"/>
  <c r="P867" i="4"/>
  <c r="P859" i="4"/>
  <c r="P851" i="4"/>
  <c r="P843" i="4"/>
  <c r="P835" i="4"/>
  <c r="P846" i="4"/>
  <c r="P830" i="4"/>
  <c r="P818" i="4"/>
  <c r="P810" i="4"/>
  <c r="P990" i="4"/>
  <c r="P954" i="4"/>
  <c r="P950" i="4"/>
  <c r="P938" i="4"/>
  <c r="P934" i="4"/>
  <c r="P902" i="4"/>
  <c r="P982" i="4"/>
  <c r="P878" i="4"/>
  <c r="P942" i="4"/>
  <c r="P898" i="4"/>
  <c r="P984" i="4"/>
  <c r="P980" i="4"/>
  <c r="P858" i="4"/>
  <c r="P968" i="4"/>
  <c r="P826" i="4"/>
  <c r="P1005" i="4"/>
  <c r="P997" i="4"/>
  <c r="P989" i="4"/>
  <c r="P981" i="4"/>
  <c r="P973" i="4"/>
  <c r="P965" i="4"/>
  <c r="P957" i="4"/>
  <c r="P949" i="4"/>
  <c r="P941" i="4"/>
  <c r="P933" i="4"/>
  <c r="P925" i="4"/>
  <c r="P917" i="4"/>
  <c r="P909" i="4"/>
  <c r="P901" i="4"/>
  <c r="P893" i="4"/>
  <c r="P885" i="4"/>
  <c r="P877" i="4"/>
  <c r="P869" i="4"/>
  <c r="P861" i="4"/>
  <c r="P853" i="4"/>
  <c r="P845" i="4"/>
  <c r="P837" i="4"/>
  <c r="P760" i="4"/>
  <c r="P752" i="4"/>
  <c r="P744" i="4"/>
  <c r="P736" i="4"/>
  <c r="P728" i="4"/>
  <c r="P720" i="4"/>
  <c r="P712" i="4"/>
  <c r="P704" i="4"/>
  <c r="P696" i="4"/>
  <c r="P688" i="4"/>
  <c r="P680" i="4"/>
  <c r="P672" i="4"/>
  <c r="P664" i="4"/>
  <c r="P656" i="4"/>
  <c r="P994" i="4"/>
  <c r="P966" i="4"/>
  <c r="P914" i="4"/>
  <c r="P906" i="4"/>
  <c r="P874" i="4"/>
  <c r="P986" i="4"/>
  <c r="P958" i="4"/>
  <c r="P978" i="4"/>
  <c r="P962" i="4"/>
  <c r="P918" i="4"/>
  <c r="P838" i="4"/>
  <c r="P996" i="4"/>
  <c r="P976" i="4"/>
  <c r="P952" i="4"/>
  <c r="P944" i="4"/>
  <c r="P936" i="4"/>
  <c r="P928" i="4"/>
  <c r="P920" i="4"/>
  <c r="P912" i="4"/>
  <c r="P904" i="4"/>
  <c r="P896" i="4"/>
  <c r="P888" i="4"/>
  <c r="P880" i="4"/>
  <c r="P872" i="4"/>
  <c r="P864" i="4"/>
  <c r="P856" i="4"/>
  <c r="P848" i="4"/>
  <c r="P840" i="4"/>
  <c r="P832" i="4"/>
  <c r="P824" i="4"/>
  <c r="P816" i="4"/>
  <c r="P808" i="4"/>
  <c r="P800" i="4"/>
  <c r="P792" i="4"/>
  <c r="P784" i="4"/>
  <c r="P776" i="4"/>
  <c r="P768" i="4"/>
  <c r="P862" i="4"/>
  <c r="P992" i="4"/>
  <c r="P964" i="4"/>
  <c r="P999" i="4"/>
  <c r="P991" i="4"/>
  <c r="P983" i="4"/>
  <c r="P975" i="4"/>
  <c r="P967" i="4"/>
  <c r="P959" i="4"/>
  <c r="P951" i="4"/>
  <c r="P943" i="4"/>
  <c r="P935" i="4"/>
  <c r="P927" i="4"/>
  <c r="P919" i="4"/>
  <c r="P911" i="4"/>
  <c r="P903" i="4"/>
  <c r="P895" i="4"/>
  <c r="P887" i="4"/>
  <c r="P879" i="4"/>
  <c r="P871" i="4"/>
  <c r="P863" i="4"/>
  <c r="P855" i="4"/>
  <c r="P847" i="4"/>
  <c r="P839" i="4"/>
  <c r="P831" i="4"/>
  <c r="P822" i="4"/>
  <c r="P814" i="4"/>
  <c r="P806" i="4"/>
  <c r="P1002" i="4"/>
  <c r="P974" i="4"/>
  <c r="P886" i="4"/>
  <c r="P866" i="4"/>
  <c r="P834" i="4"/>
  <c r="P1001" i="4"/>
  <c r="P969" i="4"/>
  <c r="P937" i="4"/>
  <c r="P905" i="4"/>
  <c r="P873" i="4"/>
  <c r="P841" i="4"/>
  <c r="P756" i="4"/>
  <c r="P829" i="4"/>
  <c r="P821" i="4"/>
  <c r="P813" i="4"/>
  <c r="P805" i="4"/>
  <c r="P797" i="4"/>
  <c r="P789" i="4"/>
  <c r="P781" i="4"/>
  <c r="P773" i="4"/>
  <c r="P765" i="4"/>
  <c r="P757" i="4"/>
  <c r="P749" i="4"/>
  <c r="P741" i="4"/>
  <c r="P733" i="4"/>
  <c r="P725" i="4"/>
  <c r="P717" i="4"/>
  <c r="P709" i="4"/>
  <c r="P701" i="4"/>
  <c r="P693" i="4"/>
  <c r="P685" i="4"/>
  <c r="P677" i="4"/>
  <c r="P669" i="4"/>
  <c r="P661" i="4"/>
  <c r="P653" i="4"/>
  <c r="P645" i="4"/>
  <c r="P637" i="4"/>
  <c r="P629" i="4"/>
  <c r="P621" i="4"/>
  <c r="P613" i="4"/>
  <c r="P605" i="4"/>
  <c r="P552" i="4"/>
  <c r="P544" i="4"/>
  <c r="P536" i="4"/>
  <c r="P528" i="4"/>
  <c r="P520" i="4"/>
  <c r="P512" i="4"/>
  <c r="P602" i="4"/>
  <c r="P594" i="4"/>
  <c r="P586" i="4"/>
  <c r="P578" i="4"/>
  <c r="P570" i="4"/>
  <c r="P562" i="4"/>
  <c r="P554" i="4"/>
  <c r="P546" i="4"/>
  <c r="P538" i="4"/>
  <c r="P530" i="4"/>
  <c r="P522" i="4"/>
  <c r="P514" i="4"/>
  <c r="P506" i="4"/>
  <c r="P597" i="4"/>
  <c r="P589" i="4"/>
  <c r="P581" i="4"/>
  <c r="P573" i="4"/>
  <c r="P565" i="4"/>
  <c r="P557" i="4"/>
  <c r="P549" i="4"/>
  <c r="P541" i="4"/>
  <c r="P533" i="4"/>
  <c r="P525" i="4"/>
  <c r="P517" i="4"/>
  <c r="P509" i="4"/>
  <c r="P998" i="4"/>
  <c r="P970" i="4"/>
  <c r="P842" i="4"/>
  <c r="P972" i="4"/>
  <c r="P1004" i="4"/>
  <c r="P988" i="4"/>
  <c r="P960" i="4"/>
  <c r="P977" i="4"/>
  <c r="P945" i="4"/>
  <c r="P913" i="4"/>
  <c r="P881" i="4"/>
  <c r="P849" i="4"/>
  <c r="P764" i="4"/>
  <c r="P740" i="4"/>
  <c r="P724" i="4"/>
  <c r="P708" i="4"/>
  <c r="P692" i="4"/>
  <c r="P676" i="4"/>
  <c r="P660" i="4"/>
  <c r="P644" i="4"/>
  <c r="P636" i="4"/>
  <c r="P628" i="4"/>
  <c r="P620" i="4"/>
  <c r="P612" i="4"/>
  <c r="P604" i="4"/>
  <c r="P596" i="4"/>
  <c r="P588" i="4"/>
  <c r="P580" i="4"/>
  <c r="P572" i="4"/>
  <c r="P564" i="4"/>
  <c r="P827" i="4"/>
  <c r="P819" i="4"/>
  <c r="P811" i="4"/>
  <c r="P803" i="4"/>
  <c r="P795" i="4"/>
  <c r="P787" i="4"/>
  <c r="P779" i="4"/>
  <c r="P771" i="4"/>
  <c r="P763" i="4"/>
  <c r="P755" i="4"/>
  <c r="P747" i="4"/>
  <c r="P739" i="4"/>
  <c r="P731" i="4"/>
  <c r="P723" i="4"/>
  <c r="P715" i="4"/>
  <c r="P707" i="4"/>
  <c r="P699" i="4"/>
  <c r="P691" i="4"/>
  <c r="P683" i="4"/>
  <c r="P675" i="4"/>
  <c r="P667" i="4"/>
  <c r="P659" i="4"/>
  <c r="P651" i="4"/>
  <c r="P643" i="4"/>
  <c r="P635" i="4"/>
  <c r="P627" i="4"/>
  <c r="P619" i="4"/>
  <c r="P611" i="4"/>
  <c r="P798" i="4"/>
  <c r="P790" i="4"/>
  <c r="P782" i="4"/>
  <c r="P774" i="4"/>
  <c r="P766" i="4"/>
  <c r="P758" i="4"/>
  <c r="P750" i="4"/>
  <c r="P742" i="4"/>
  <c r="P734" i="4"/>
  <c r="P726" i="4"/>
  <c r="P718" i="4"/>
  <c r="P710" i="4"/>
  <c r="P702" i="4"/>
  <c r="P694" i="4"/>
  <c r="P686" i="4"/>
  <c r="P678" i="4"/>
  <c r="P670" i="4"/>
  <c r="P662" i="4"/>
  <c r="P654" i="4"/>
  <c r="P646" i="4"/>
  <c r="P638" i="4"/>
  <c r="P630" i="4"/>
  <c r="P622" i="4"/>
  <c r="P614" i="4"/>
  <c r="P606" i="4"/>
  <c r="P603" i="4"/>
  <c r="P595" i="4"/>
  <c r="P587" i="4"/>
  <c r="P579" i="4"/>
  <c r="P571" i="4"/>
  <c r="P563" i="4"/>
  <c r="P555" i="4"/>
  <c r="P547" i="4"/>
  <c r="P539" i="4"/>
  <c r="P531" i="4"/>
  <c r="P523" i="4"/>
  <c r="P515" i="4"/>
  <c r="P507" i="4"/>
  <c r="P882" i="4"/>
  <c r="P870" i="4"/>
  <c r="P850" i="4"/>
  <c r="P985" i="4"/>
  <c r="P953" i="4"/>
  <c r="P921" i="4"/>
  <c r="P889" i="4"/>
  <c r="P857" i="4"/>
  <c r="P825" i="4"/>
  <c r="P817" i="4"/>
  <c r="P809" i="4"/>
  <c r="P801" i="4"/>
  <c r="P793" i="4"/>
  <c r="P785" i="4"/>
  <c r="P777" i="4"/>
  <c r="P769" i="4"/>
  <c r="P761" i="4"/>
  <c r="P753" i="4"/>
  <c r="P745" i="4"/>
  <c r="P737" i="4"/>
  <c r="P729" i="4"/>
  <c r="P721" i="4"/>
  <c r="P713" i="4"/>
  <c r="P705" i="4"/>
  <c r="P697" i="4"/>
  <c r="P689" i="4"/>
  <c r="P681" i="4"/>
  <c r="P673" i="4"/>
  <c r="P665" i="4"/>
  <c r="P657" i="4"/>
  <c r="P649" i="4"/>
  <c r="P641" i="4"/>
  <c r="P633" i="4"/>
  <c r="P625" i="4"/>
  <c r="P617" i="4"/>
  <c r="P609" i="4"/>
  <c r="P556" i="4"/>
  <c r="P548" i="4"/>
  <c r="P540" i="4"/>
  <c r="P532" i="4"/>
  <c r="P524" i="4"/>
  <c r="P516" i="4"/>
  <c r="P508" i="4"/>
  <c r="P598" i="4"/>
  <c r="P590" i="4"/>
  <c r="P582" i="4"/>
  <c r="P574" i="4"/>
  <c r="P566" i="4"/>
  <c r="P558" i="4"/>
  <c r="P550" i="4"/>
  <c r="P542" i="4"/>
  <c r="P534" i="4"/>
  <c r="P526" i="4"/>
  <c r="P518" i="4"/>
  <c r="P510" i="4"/>
  <c r="P601" i="4"/>
  <c r="P593" i="4"/>
  <c r="P585" i="4"/>
  <c r="P577" i="4"/>
  <c r="P569" i="4"/>
  <c r="P561" i="4"/>
  <c r="P553" i="4"/>
  <c r="P545" i="4"/>
  <c r="P537" i="4"/>
  <c r="P529" i="4"/>
  <c r="P521" i="4"/>
  <c r="P513" i="4"/>
  <c r="P929" i="4"/>
  <c r="P700" i="4"/>
  <c r="P632" i="4"/>
  <c r="P600" i="4"/>
  <c r="P568" i="4"/>
  <c r="P799" i="4"/>
  <c r="P767" i="4"/>
  <c r="P735" i="4"/>
  <c r="P703" i="4"/>
  <c r="P671" i="4"/>
  <c r="P639" i="4"/>
  <c r="P607" i="4"/>
  <c r="P786" i="4"/>
  <c r="P754" i="4"/>
  <c r="P722" i="4"/>
  <c r="P690" i="4"/>
  <c r="P658" i="4"/>
  <c r="P626" i="4"/>
  <c r="P583" i="4"/>
  <c r="P551" i="4"/>
  <c r="P519" i="4"/>
  <c r="P961" i="4"/>
  <c r="P833" i="4"/>
  <c r="P716" i="4"/>
  <c r="P652" i="4"/>
  <c r="P640" i="4"/>
  <c r="P608" i="4"/>
  <c r="P576" i="4"/>
  <c r="P807" i="4"/>
  <c r="P775" i="4"/>
  <c r="P743" i="4"/>
  <c r="P711" i="4"/>
  <c r="P679" i="4"/>
  <c r="P647" i="4"/>
  <c r="P615" i="4"/>
  <c r="P794" i="4"/>
  <c r="P762" i="4"/>
  <c r="P730" i="4"/>
  <c r="P698" i="4"/>
  <c r="P666" i="4"/>
  <c r="P634" i="4"/>
  <c r="P591" i="4"/>
  <c r="P559" i="4"/>
  <c r="P527" i="4"/>
  <c r="P993" i="4"/>
  <c r="P865" i="4"/>
  <c r="P732" i="4"/>
  <c r="P668" i="4"/>
  <c r="P648" i="4"/>
  <c r="P616" i="4"/>
  <c r="P584" i="4"/>
  <c r="P815" i="4"/>
  <c r="P783" i="4"/>
  <c r="P751" i="4"/>
  <c r="P719" i="4"/>
  <c r="P687" i="4"/>
  <c r="P655" i="4"/>
  <c r="P623" i="4"/>
  <c r="P802" i="4"/>
  <c r="P770" i="4"/>
  <c r="P738" i="4"/>
  <c r="P706" i="4"/>
  <c r="P674" i="4"/>
  <c r="P642" i="4"/>
  <c r="P610" i="4"/>
  <c r="P599" i="4"/>
  <c r="P567" i="4"/>
  <c r="P535" i="4"/>
  <c r="P631" i="4"/>
  <c r="P746" i="4"/>
  <c r="P714" i="4"/>
  <c r="P650" i="4"/>
  <c r="P618" i="4"/>
  <c r="P543" i="4"/>
  <c r="P897" i="4"/>
  <c r="P748" i="4"/>
  <c r="P684" i="4"/>
  <c r="P624" i="4"/>
  <c r="P592" i="4"/>
  <c r="P560" i="4"/>
  <c r="P823" i="4"/>
  <c r="P791" i="4"/>
  <c r="P759" i="4"/>
  <c r="P727" i="4"/>
  <c r="P695" i="4"/>
  <c r="P663" i="4"/>
  <c r="P778" i="4"/>
  <c r="P682" i="4"/>
  <c r="P575" i="4"/>
  <c r="P511" i="4"/>
  <c r="T5011" i="4"/>
  <c r="J5011" i="4"/>
  <c r="P14" i="4"/>
  <c r="P8" i="4"/>
  <c r="P22" i="4"/>
  <c r="P27" i="4"/>
  <c r="P31" i="4"/>
  <c r="P12" i="4"/>
  <c r="P11" i="4"/>
  <c r="P21" i="4"/>
  <c r="P32" i="4"/>
  <c r="P24" i="4"/>
  <c r="P37" i="4"/>
  <c r="P20" i="4"/>
  <c r="P29" i="4"/>
  <c r="P35" i="4"/>
  <c r="P38" i="4"/>
  <c r="P42" i="4"/>
  <c r="P46" i="4"/>
  <c r="P28" i="4"/>
  <c r="P43" i="4"/>
  <c r="P47" i="4"/>
  <c r="P48" i="4"/>
  <c r="P51" i="4"/>
  <c r="P55" i="4"/>
  <c r="P59" i="4"/>
  <c r="P39" i="4"/>
  <c r="P60" i="4"/>
  <c r="P67" i="4"/>
  <c r="P71" i="4"/>
  <c r="P56" i="4"/>
  <c r="P63" i="4"/>
  <c r="P72" i="4"/>
  <c r="P96" i="4"/>
  <c r="P100" i="4"/>
  <c r="P104" i="4"/>
  <c r="P50" i="4"/>
  <c r="P68" i="4"/>
  <c r="P64" i="4"/>
  <c r="P65" i="4"/>
  <c r="P93" i="4"/>
  <c r="P94" i="4"/>
  <c r="P108" i="4"/>
  <c r="P112" i="4"/>
  <c r="P116" i="4"/>
  <c r="P120" i="4"/>
  <c r="P124" i="4"/>
  <c r="P128" i="4"/>
  <c r="P132" i="4"/>
  <c r="P105" i="4"/>
  <c r="P40" i="4"/>
  <c r="P75" i="4"/>
  <c r="P83" i="4"/>
  <c r="P91" i="4"/>
  <c r="P102" i="4"/>
  <c r="P133" i="4"/>
  <c r="P142" i="4"/>
  <c r="P147" i="4"/>
  <c r="P151" i="4"/>
  <c r="P155" i="4"/>
  <c r="P159" i="4"/>
  <c r="P163" i="4"/>
  <c r="P167" i="4"/>
  <c r="P173" i="4"/>
  <c r="P177" i="4"/>
  <c r="P181" i="4"/>
  <c r="P185" i="4"/>
  <c r="P189" i="4"/>
  <c r="P193" i="4"/>
  <c r="P197" i="4"/>
  <c r="P201" i="4"/>
  <c r="P205" i="4"/>
  <c r="P25" i="4"/>
  <c r="P98" i="4"/>
  <c r="P138" i="4"/>
  <c r="P144" i="4"/>
  <c r="P145" i="4"/>
  <c r="P148" i="4"/>
  <c r="P149" i="4"/>
  <c r="P152" i="4"/>
  <c r="P153" i="4"/>
  <c r="P97" i="4"/>
  <c r="P136" i="4"/>
  <c r="P106" i="4"/>
  <c r="P113" i="4"/>
  <c r="P122" i="4"/>
  <c r="P129" i="4"/>
  <c r="P141" i="4"/>
  <c r="P52" i="4"/>
  <c r="P87" i="4"/>
  <c r="P110" i="4"/>
  <c r="P117" i="4"/>
  <c r="P126" i="4"/>
  <c r="P79" i="4"/>
  <c r="P114" i="4"/>
  <c r="P121" i="4"/>
  <c r="P130" i="4"/>
  <c r="P118" i="4"/>
  <c r="P140" i="4"/>
  <c r="P160" i="4"/>
  <c r="P169" i="4"/>
  <c r="P178" i="4"/>
  <c r="P194" i="4"/>
  <c r="P61" i="4"/>
  <c r="P125" i="4"/>
  <c r="P156" i="4"/>
  <c r="P157" i="4"/>
  <c r="P164" i="4"/>
  <c r="P182" i="4"/>
  <c r="P183" i="4"/>
  <c r="P101" i="4"/>
  <c r="P134" i="4"/>
  <c r="P161" i="4"/>
  <c r="P168" i="4"/>
  <c r="P186" i="4"/>
  <c r="P174" i="4"/>
  <c r="P190" i="4"/>
  <c r="P191" i="4"/>
  <c r="P198" i="4"/>
  <c r="P199" i="4"/>
  <c r="P206" i="4"/>
  <c r="P165" i="4"/>
  <c r="P209" i="4"/>
  <c r="P213" i="4"/>
  <c r="P217" i="4"/>
  <c r="P221" i="4"/>
  <c r="P225" i="4"/>
  <c r="P229" i="4"/>
  <c r="P233" i="4"/>
  <c r="P237" i="4"/>
  <c r="P241" i="4"/>
  <c r="P245" i="4"/>
  <c r="P109" i="4"/>
  <c r="P175" i="4"/>
  <c r="P202" i="4"/>
  <c r="P210" i="4"/>
  <c r="P211" i="4"/>
  <c r="P214" i="4"/>
  <c r="P215" i="4"/>
  <c r="P218" i="4"/>
  <c r="P219" i="4"/>
  <c r="P222" i="4"/>
  <c r="P223" i="4"/>
  <c r="P226" i="4"/>
  <c r="P227" i="4"/>
  <c r="P230" i="4"/>
  <c r="P231" i="4"/>
  <c r="P234" i="4"/>
  <c r="P235" i="4"/>
  <c r="P238" i="4"/>
  <c r="P239" i="4"/>
  <c r="P242" i="4"/>
  <c r="P243" i="4"/>
  <c r="P249" i="4"/>
  <c r="P265" i="4"/>
  <c r="P246" i="4"/>
  <c r="P255" i="4"/>
  <c r="P261" i="4"/>
  <c r="P262" i="4"/>
  <c r="P271" i="4"/>
  <c r="P278" i="4"/>
  <c r="P282" i="4"/>
  <c r="P286" i="4"/>
  <c r="P257" i="4"/>
  <c r="P273" i="4"/>
  <c r="P284" i="4"/>
  <c r="P298" i="4"/>
  <c r="P302" i="4"/>
  <c r="P306" i="4"/>
  <c r="P310" i="4"/>
  <c r="P314" i="4"/>
  <c r="P318" i="4"/>
  <c r="P247" i="4"/>
  <c r="P253" i="4"/>
  <c r="P263" i="4"/>
  <c r="P269" i="4"/>
  <c r="P288" i="4"/>
  <c r="P290" i="4"/>
  <c r="P294" i="4"/>
  <c r="P296" i="4"/>
  <c r="P299" i="4"/>
  <c r="P300" i="4"/>
  <c r="P303" i="4"/>
  <c r="P304" i="4"/>
  <c r="P307" i="4"/>
  <c r="P308" i="4"/>
  <c r="P311" i="4"/>
  <c r="P312" i="4"/>
  <c r="P315" i="4"/>
  <c r="P316" i="4"/>
  <c r="P319" i="4"/>
  <c r="P320" i="4"/>
  <c r="P324" i="4"/>
  <c r="P328" i="4"/>
  <c r="P332" i="4"/>
  <c r="P336" i="4"/>
  <c r="P340" i="4"/>
  <c r="P344" i="4"/>
  <c r="P348" i="4"/>
  <c r="P254" i="4"/>
  <c r="P270" i="4"/>
  <c r="P276" i="4"/>
  <c r="P330" i="4"/>
  <c r="P346" i="4"/>
  <c r="P352" i="4"/>
  <c r="P356" i="4"/>
  <c r="P360" i="4"/>
  <c r="P364" i="4"/>
  <c r="P368" i="4"/>
  <c r="P390" i="4"/>
  <c r="P394" i="4"/>
  <c r="P398" i="4"/>
  <c r="P402" i="4"/>
  <c r="P406" i="4"/>
  <c r="P410" i="4"/>
  <c r="P414" i="4"/>
  <c r="P418" i="4"/>
  <c r="P280" i="4"/>
  <c r="P292" i="4"/>
  <c r="P334" i="4"/>
  <c r="P391" i="4"/>
  <c r="P395" i="4"/>
  <c r="P399" i="4"/>
  <c r="P326" i="4"/>
  <c r="P342" i="4"/>
  <c r="P380" i="4"/>
  <c r="P388" i="4"/>
  <c r="P396" i="4"/>
  <c r="P408" i="4"/>
  <c r="P461" i="4"/>
  <c r="P465" i="4"/>
  <c r="P469" i="4"/>
  <c r="P473" i="4"/>
  <c r="P477" i="4"/>
  <c r="P485" i="4"/>
  <c r="P501" i="4"/>
  <c r="P431" i="4"/>
  <c r="P444" i="4"/>
  <c r="P447" i="4"/>
  <c r="P448" i="4"/>
  <c r="P452" i="4"/>
  <c r="P456" i="4"/>
  <c r="P463" i="4"/>
  <c r="P495" i="4"/>
  <c r="P503" i="4"/>
  <c r="P5007" i="4"/>
  <c r="P338" i="4"/>
  <c r="P384" i="4"/>
  <c r="P412" i="4"/>
  <c r="P420" i="4"/>
  <c r="P422" i="4"/>
  <c r="P426" i="4"/>
  <c r="P430" i="4"/>
  <c r="P434" i="4"/>
  <c r="P438" i="4"/>
  <c r="P442" i="4"/>
  <c r="P446" i="4"/>
  <c r="P450" i="4"/>
  <c r="P454" i="4"/>
  <c r="P486" i="4"/>
  <c r="P490" i="4"/>
  <c r="P494" i="4"/>
  <c r="P502" i="4"/>
  <c r="P5006" i="4"/>
  <c r="P392" i="4"/>
  <c r="P400" i="4"/>
  <c r="P427" i="4"/>
  <c r="P435" i="4"/>
  <c r="P439" i="4"/>
  <c r="P467" i="4"/>
  <c r="P499" i="4"/>
  <c r="P350" i="4"/>
  <c r="P354" i="4"/>
  <c r="P358" i="4"/>
  <c r="P362" i="4"/>
  <c r="P366" i="4"/>
  <c r="P376" i="4"/>
  <c r="P404" i="4"/>
  <c r="P481" i="4"/>
  <c r="P489" i="4"/>
  <c r="P493" i="4"/>
  <c r="P497" i="4"/>
  <c r="P505" i="4"/>
  <c r="P498" i="4"/>
  <c r="P322" i="4"/>
  <c r="P372" i="4"/>
  <c r="P416" i="4"/>
  <c r="P423" i="4"/>
  <c r="P424" i="4"/>
  <c r="P428" i="4"/>
  <c r="P432" i="4"/>
  <c r="P436" i="4"/>
  <c r="P440" i="4"/>
  <c r="P443" i="4"/>
  <c r="P451" i="4"/>
  <c r="P455" i="4"/>
  <c r="P459" i="4"/>
  <c r="P471" i="4"/>
  <c r="P475" i="4"/>
  <c r="P479" i="4"/>
  <c r="P483" i="4"/>
  <c r="P487" i="4"/>
  <c r="P491" i="4"/>
  <c r="P504" i="4"/>
  <c r="P492" i="4"/>
  <c r="P474" i="4"/>
  <c r="P458" i="4"/>
  <c r="P478" i="4"/>
  <c r="P462" i="4"/>
  <c r="P401" i="4"/>
  <c r="P381" i="4"/>
  <c r="P335" i="4"/>
  <c r="P321" i="4"/>
  <c r="P419" i="4"/>
  <c r="P389" i="4"/>
  <c r="P373" i="4"/>
  <c r="P378" i="4"/>
  <c r="P457" i="4"/>
  <c r="P453" i="4"/>
  <c r="P449" i="4"/>
  <c r="P445" i="4"/>
  <c r="P441" i="4"/>
  <c r="P437" i="4"/>
  <c r="P433" i="4"/>
  <c r="P429" i="4"/>
  <c r="P425" i="4"/>
  <c r="P421" i="4"/>
  <c r="P405" i="4"/>
  <c r="P386" i="4"/>
  <c r="P365" i="4"/>
  <c r="P357" i="4"/>
  <c r="P349" i="4"/>
  <c r="P387" i="4"/>
  <c r="P383" i="4"/>
  <c r="P379" i="4"/>
  <c r="P375" i="4"/>
  <c r="P371" i="4"/>
  <c r="P331" i="4"/>
  <c r="P355" i="4"/>
  <c r="P343" i="4"/>
  <c r="P289" i="4"/>
  <c r="P285" i="4"/>
  <c r="P274" i="4"/>
  <c r="P251" i="4"/>
  <c r="P281" i="4"/>
  <c r="P250" i="4"/>
  <c r="P195" i="4"/>
  <c r="P187" i="4"/>
  <c r="P200" i="4"/>
  <c r="P188" i="4"/>
  <c r="P180" i="4"/>
  <c r="P69" i="4"/>
  <c r="P57" i="4"/>
  <c r="P90" i="4"/>
  <c r="P78" i="4"/>
  <c r="P15" i="4"/>
  <c r="P484" i="4"/>
  <c r="P488" i="4"/>
  <c r="P353" i="4"/>
  <c r="P323" i="4"/>
  <c r="P305" i="4"/>
  <c r="P179" i="4"/>
  <c r="P266" i="4"/>
  <c r="P99" i="4"/>
  <c r="P92" i="4"/>
  <c r="P80" i="4"/>
  <c r="P62" i="4"/>
  <c r="P23" i="4"/>
  <c r="P17" i="4"/>
  <c r="P9" i="4"/>
  <c r="P500" i="4"/>
  <c r="P480" i="4"/>
  <c r="P464" i="4"/>
  <c r="P417" i="4"/>
  <c r="P393" i="4"/>
  <c r="P415" i="4"/>
  <c r="P291" i="4"/>
  <c r="P385" i="4"/>
  <c r="P370" i="4"/>
  <c r="P317" i="4"/>
  <c r="P325" i="4"/>
  <c r="P297" i="4"/>
  <c r="P347" i="4"/>
  <c r="P279" i="4"/>
  <c r="P359" i="4"/>
  <c r="P259" i="4"/>
  <c r="P293" i="4"/>
  <c r="P258" i="4"/>
  <c r="P207" i="4"/>
  <c r="P84" i="4"/>
  <c r="P208" i="4"/>
  <c r="P176" i="4"/>
  <c r="P170" i="4"/>
  <c r="P166" i="4"/>
  <c r="P162" i="4"/>
  <c r="P158" i="4"/>
  <c r="P154" i="4"/>
  <c r="P150" i="4"/>
  <c r="P146" i="4"/>
  <c r="P88" i="4"/>
  <c r="P34" i="4"/>
  <c r="P58" i="4"/>
  <c r="P33" i="4"/>
  <c r="P30" i="4"/>
  <c r="P411" i="4"/>
  <c r="P361" i="4"/>
  <c r="P277" i="4"/>
  <c r="P329" i="4"/>
  <c r="P275" i="4"/>
  <c r="P171" i="4"/>
  <c r="P137" i="4"/>
  <c r="P76" i="4"/>
  <c r="P103" i="4"/>
  <c r="P45" i="4"/>
  <c r="P13" i="4"/>
  <c r="P468" i="4"/>
  <c r="P472" i="4"/>
  <c r="P403" i="4"/>
  <c r="P382" i="4"/>
  <c r="P295" i="4"/>
  <c r="P377" i="4"/>
  <c r="P409" i="4"/>
  <c r="P397" i="4"/>
  <c r="P374" i="4"/>
  <c r="P337" i="4"/>
  <c r="P407" i="4"/>
  <c r="P339" i="4"/>
  <c r="P313" i="4"/>
  <c r="P203" i="4"/>
  <c r="P333" i="4"/>
  <c r="P367" i="4"/>
  <c r="P351" i="4"/>
  <c r="P345" i="4"/>
  <c r="P327" i="4"/>
  <c r="P287" i="4"/>
  <c r="P267" i="4"/>
  <c r="P283" i="4"/>
  <c r="P204" i="4"/>
  <c r="P272" i="4"/>
  <c r="P268" i="4"/>
  <c r="P264" i="4"/>
  <c r="P260" i="4"/>
  <c r="P256" i="4"/>
  <c r="P252" i="4"/>
  <c r="P248" i="4"/>
  <c r="P244" i="4"/>
  <c r="P240" i="4"/>
  <c r="P236" i="4"/>
  <c r="P232" i="4"/>
  <c r="P228" i="4"/>
  <c r="P224" i="4"/>
  <c r="P220" i="4"/>
  <c r="P216" i="4"/>
  <c r="P212" i="4"/>
  <c r="P196" i="4"/>
  <c r="P172" i="4"/>
  <c r="P184" i="4"/>
  <c r="P81" i="4"/>
  <c r="P192" i="4"/>
  <c r="P89" i="4"/>
  <c r="P73" i="4"/>
  <c r="P77" i="4"/>
  <c r="P143" i="4"/>
  <c r="P139" i="4"/>
  <c r="P135" i="4"/>
  <c r="P131" i="4"/>
  <c r="P127" i="4"/>
  <c r="P123" i="4"/>
  <c r="P119" i="4"/>
  <c r="P115" i="4"/>
  <c r="P111" i="4"/>
  <c r="P107" i="4"/>
  <c r="P66" i="4"/>
  <c r="P70" i="4"/>
  <c r="P49" i="4"/>
  <c r="P41" i="4"/>
  <c r="P26" i="4"/>
  <c r="P86" i="4"/>
  <c r="P82" i="4"/>
  <c r="P74" i="4"/>
  <c r="P16" i="4"/>
  <c r="P10" i="4"/>
  <c r="P476" i="4"/>
  <c r="P460" i="4"/>
  <c r="P496" i="4"/>
  <c r="P482" i="4"/>
  <c r="P466" i="4"/>
  <c r="P470" i="4"/>
  <c r="P301" i="4"/>
  <c r="P413" i="4"/>
  <c r="P369" i="4"/>
  <c r="P341" i="4"/>
  <c r="P363" i="4"/>
  <c r="P309" i="4"/>
  <c r="P95" i="4"/>
  <c r="P53" i="4"/>
  <c r="P85" i="4"/>
  <c r="P36" i="4"/>
  <c r="P54" i="4"/>
  <c r="P44" i="4"/>
  <c r="P18" i="4"/>
  <c r="P19" i="4"/>
  <c r="F30" i="2"/>
  <c r="P5014" i="4" l="1"/>
  <c r="P5015" i="4"/>
  <c r="K5015" i="4"/>
  <c r="K5014" i="4"/>
  <c r="B36" i="6"/>
  <c r="C36" i="6"/>
  <c r="G36" i="6"/>
  <c r="K36" i="6"/>
  <c r="I36" i="6"/>
  <c r="F36" i="6"/>
  <c r="D36" i="6"/>
  <c r="H36" i="6"/>
  <c r="E36" i="6"/>
  <c r="J36" i="6"/>
  <c r="P5011" i="4"/>
  <c r="K5011" i="4"/>
  <c r="F36" i="2"/>
  <c r="F14" i="2"/>
  <c r="F16" i="2" l="1"/>
  <c r="F15" i="2"/>
  <c r="C220" i="4" s="1"/>
  <c r="L36" i="2"/>
  <c r="C137" i="4" l="1"/>
  <c r="L137" i="4" s="1"/>
  <c r="W137" i="4" s="1"/>
  <c r="C286" i="4"/>
  <c r="C133" i="4"/>
  <c r="C99" i="4"/>
  <c r="C34" i="4"/>
  <c r="C323" i="4"/>
  <c r="C66" i="4"/>
  <c r="C298" i="4"/>
  <c r="C356" i="4"/>
  <c r="C79" i="4"/>
  <c r="C411" i="4"/>
  <c r="C199" i="4"/>
  <c r="C76" i="4"/>
  <c r="C230" i="4"/>
  <c r="C383" i="4"/>
  <c r="C400" i="4"/>
  <c r="C447" i="4"/>
  <c r="L447" i="4" s="1"/>
  <c r="W447" i="4" s="1"/>
  <c r="C116" i="4"/>
  <c r="C481" i="4"/>
  <c r="C382" i="4"/>
  <c r="C492" i="4"/>
  <c r="C408" i="4"/>
  <c r="C420" i="4"/>
  <c r="C335" i="4"/>
  <c r="C295" i="4"/>
  <c r="L295" i="4" s="1"/>
  <c r="W295" i="4" s="1"/>
  <c r="C250" i="4"/>
  <c r="C75" i="4"/>
  <c r="C191" i="4"/>
  <c r="C472" i="4"/>
  <c r="C317" i="4"/>
  <c r="C208" i="4"/>
  <c r="C1998" i="4"/>
  <c r="C1774" i="4"/>
  <c r="C1538" i="4"/>
  <c r="C1378" i="4"/>
  <c r="C1142" i="4"/>
  <c r="C3087" i="4"/>
  <c r="C2794" i="4"/>
  <c r="C2659" i="4"/>
  <c r="C2491" i="4"/>
  <c r="C2292" i="4"/>
  <c r="C2002" i="4"/>
  <c r="C1702" i="4"/>
  <c r="C1422" i="4"/>
  <c r="C1198" i="4"/>
  <c r="C3028" i="4"/>
  <c r="C2837" i="4"/>
  <c r="C2729" i="4"/>
  <c r="C2525" i="4"/>
  <c r="C2371" i="4"/>
  <c r="C2132" i="4"/>
  <c r="C1834" i="4"/>
  <c r="C1626" i="4"/>
  <c r="C1330" i="4"/>
  <c r="C1074" i="4"/>
  <c r="C2869" i="4"/>
  <c r="C2630" i="4"/>
  <c r="C2372" i="4"/>
  <c r="C2220" i="4"/>
  <c r="C1886" i="4"/>
  <c r="C1562" i="4"/>
  <c r="C1290" i="4"/>
  <c r="C2986" i="4"/>
  <c r="C2501" i="4"/>
  <c r="C2315" i="4"/>
  <c r="C2189" i="4"/>
  <c r="C2053" i="4"/>
  <c r="C4989" i="4"/>
  <c r="C4672" i="4"/>
  <c r="C4656" i="4"/>
  <c r="C4640" i="4"/>
  <c r="C2100" i="4"/>
  <c r="C1873" i="4"/>
  <c r="C1661" i="4"/>
  <c r="C1994" i="4"/>
  <c r="C1766" i="4"/>
  <c r="C1526" i="4"/>
  <c r="C1370" i="4"/>
  <c r="C1138" i="4"/>
  <c r="C3077" i="4"/>
  <c r="C2788" i="4"/>
  <c r="C2606" i="4"/>
  <c r="C2477" i="4"/>
  <c r="C2291" i="4"/>
  <c r="C1934" i="4"/>
  <c r="C1694" i="4"/>
  <c r="C1402" i="4"/>
  <c r="C1182" i="4"/>
  <c r="C3023" i="4"/>
  <c r="C2836" i="4"/>
  <c r="C2728" i="4"/>
  <c r="C2517" i="4"/>
  <c r="C2365" i="4"/>
  <c r="C2131" i="4"/>
  <c r="C1794" i="4"/>
  <c r="C1622" i="4"/>
  <c r="C1298" i="4"/>
  <c r="C1046" i="4"/>
  <c r="C2868" i="4"/>
  <c r="C2622" i="4"/>
  <c r="C2356" i="4"/>
  <c r="C2213" i="4"/>
  <c r="C1878" i="4"/>
  <c r="C1518" i="4"/>
  <c r="C1278" i="4"/>
  <c r="C2965" i="4"/>
  <c r="C2499" i="4"/>
  <c r="C2309" i="4"/>
  <c r="C2188" i="4"/>
  <c r="C2052" i="4"/>
  <c r="C4988" i="4"/>
  <c r="C4671" i="4"/>
  <c r="C4655" i="4"/>
  <c r="C4639" i="4"/>
  <c r="C2099" i="4"/>
  <c r="C1869" i="4"/>
  <c r="C1950" i="4"/>
  <c r="C1650" i="4"/>
  <c r="C1466" i="4"/>
  <c r="C1314" i="4"/>
  <c r="C1082" i="4"/>
  <c r="C2980" i="4"/>
  <c r="C2711" i="4"/>
  <c r="C2591" i="4"/>
  <c r="C2443" i="4"/>
  <c r="C2267" i="4"/>
  <c r="C1894" i="4"/>
  <c r="C1602" i="4"/>
  <c r="C1306" i="4"/>
  <c r="C1030" i="4"/>
  <c r="C2997" i="4"/>
  <c r="C2789" i="4"/>
  <c r="C2677" i="4"/>
  <c r="C2452" i="4"/>
  <c r="C2323" i="4"/>
  <c r="C1962" i="4"/>
  <c r="C1742" i="4"/>
  <c r="C1534" i="4"/>
  <c r="C1202" i="4"/>
  <c r="C3055" i="4"/>
  <c r="C2713" i="4"/>
  <c r="C2484" i="4"/>
  <c r="C2308" i="4"/>
  <c r="C2164" i="4"/>
  <c r="C1762" i="4"/>
  <c r="C1426" i="4"/>
  <c r="C1158" i="4"/>
  <c r="C2917" i="4"/>
  <c r="C2397" i="4"/>
  <c r="C2260" i="4"/>
  <c r="C2165" i="4"/>
  <c r="C2035" i="4"/>
  <c r="C4966" i="4"/>
  <c r="C4666" i="4"/>
  <c r="C4650" i="4"/>
  <c r="C4634" i="4"/>
  <c r="C2068" i="4"/>
  <c r="C1781" i="4"/>
  <c r="C1597" i="4"/>
  <c r="C1778" i="4"/>
  <c r="C1542" i="4"/>
  <c r="C1394" i="4"/>
  <c r="C1150" i="4"/>
  <c r="C3092" i="4"/>
  <c r="C2820" i="4"/>
  <c r="C2660" i="4"/>
  <c r="C2492" i="4"/>
  <c r="C2317" i="4"/>
  <c r="C2125" i="4"/>
  <c r="C1750" i="4"/>
  <c r="C1434" i="4"/>
  <c r="C1206" i="4"/>
  <c r="C3029" i="4"/>
  <c r="C2842" i="4"/>
  <c r="C2736" i="4"/>
  <c r="C2531" i="4"/>
  <c r="C2373" i="4"/>
  <c r="C2133" i="4"/>
  <c r="C1838" i="4"/>
  <c r="C1654" i="4"/>
  <c r="C1346" i="4"/>
  <c r="C1086" i="4"/>
  <c r="C2900" i="4"/>
  <c r="C2643" i="4"/>
  <c r="C2380" i="4"/>
  <c r="C2227" i="4"/>
  <c r="C1898" i="4"/>
  <c r="C1594" i="4"/>
  <c r="C1302" i="4"/>
  <c r="C2991" i="4"/>
  <c r="C2507" i="4"/>
  <c r="C2316" i="4"/>
  <c r="C2203" i="4"/>
  <c r="C2075" i="4"/>
  <c r="C4990" i="4"/>
  <c r="C4673" i="4"/>
  <c r="C4657" i="4"/>
  <c r="C4641" i="4"/>
  <c r="C2101" i="4"/>
  <c r="C1913" i="4"/>
  <c r="C1621" i="4"/>
  <c r="C1373" i="4"/>
  <c r="C1161" i="4"/>
  <c r="C3064" i="4"/>
  <c r="C2779" i="4"/>
  <c r="C1985" i="4"/>
  <c r="C1789" i="4"/>
  <c r="C1569" i="4"/>
  <c r="C1417" i="4"/>
  <c r="C1209" i="4"/>
  <c r="C1081" i="4"/>
  <c r="C2958" i="4"/>
  <c r="C2792" i="4"/>
  <c r="C2005" i="4"/>
  <c r="C1861" i="4"/>
  <c r="C1697" i="4"/>
  <c r="C1489" i="4"/>
  <c r="C1325" i="4"/>
  <c r="C1145" i="4"/>
  <c r="C3059" i="4"/>
  <c r="C2904" i="4"/>
  <c r="C2696" i="4"/>
  <c r="C2537" i="4"/>
  <c r="C2032" i="4"/>
  <c r="C4603" i="4"/>
  <c r="C4572" i="4"/>
  <c r="C4548" i="4"/>
  <c r="C2576" i="4"/>
  <c r="C2338" i="4"/>
  <c r="C2122" i="4"/>
  <c r="C4956" i="4"/>
  <c r="C4615" i="4"/>
  <c r="C4579" i="4"/>
  <c r="C1988" i="4"/>
  <c r="C1924" i="4"/>
  <c r="C1860" i="4"/>
  <c r="C1796" i="4"/>
  <c r="C1732" i="4"/>
  <c r="C1668" i="4"/>
  <c r="C1604" i="4"/>
  <c r="C1540" i="4"/>
  <c r="C1476" i="4"/>
  <c r="C1412" i="4"/>
  <c r="C1533" i="4"/>
  <c r="C1297" i="4"/>
  <c r="C1065" i="4"/>
  <c r="C2953" i="4"/>
  <c r="C2689" i="4"/>
  <c r="C1905" i="4"/>
  <c r="C1749" i="4"/>
  <c r="C1537" i="4"/>
  <c r="C1357" i="4"/>
  <c r="C1133" i="4"/>
  <c r="C3086" i="4"/>
  <c r="C2910" i="4"/>
  <c r="C2747" i="4"/>
  <c r="C1969" i="4"/>
  <c r="C1813" i="4"/>
  <c r="C1665" i="4"/>
  <c r="C1425" i="4"/>
  <c r="C1281" i="4"/>
  <c r="C1073" i="4"/>
  <c r="C3006" i="4"/>
  <c r="C2841" i="4"/>
  <c r="C2629" i="4"/>
  <c r="C2362" i="4"/>
  <c r="C4623" i="4"/>
  <c r="C4593" i="4"/>
  <c r="C4562" i="4"/>
  <c r="C4543" i="4"/>
  <c r="C2553" i="4"/>
  <c r="C2298" i="4"/>
  <c r="C2050" i="4"/>
  <c r="C4951" i="4"/>
  <c r="C4602" i="4"/>
  <c r="C4568" i="4"/>
  <c r="C1968" i="4"/>
  <c r="C1904" i="4"/>
  <c r="C1840" i="4"/>
  <c r="C1776" i="4"/>
  <c r="C1712" i="4"/>
  <c r="C1648" i="4"/>
  <c r="C1584" i="4"/>
  <c r="C1520" i="4"/>
  <c r="C1456" i="4"/>
  <c r="C1392" i="4"/>
  <c r="C1461" i="4"/>
  <c r="C1241" i="4"/>
  <c r="C1029" i="4"/>
  <c r="C2862" i="4"/>
  <c r="C2590" i="4"/>
  <c r="C1849" i="4"/>
  <c r="C1645" i="4"/>
  <c r="C1477" i="4"/>
  <c r="C1301" i="4"/>
  <c r="C1105" i="4"/>
  <c r="C3033" i="4"/>
  <c r="C2873" i="4"/>
  <c r="C2666" i="4"/>
  <c r="C1933" i="4"/>
  <c r="C1757" i="4"/>
  <c r="C1601" i="4"/>
  <c r="C1377" i="4"/>
  <c r="C1237" i="4"/>
  <c r="C1025" i="4"/>
  <c r="C2979" i="4"/>
  <c r="C2809" i="4"/>
  <c r="C2585" i="4"/>
  <c r="C2186" i="4"/>
  <c r="C4613" i="4"/>
  <c r="C4584" i="4"/>
  <c r="C4554" i="4"/>
  <c r="C4538" i="4"/>
  <c r="C2498" i="4"/>
  <c r="C2226" i="4"/>
  <c r="C4999" i="4"/>
  <c r="C4946" i="4"/>
  <c r="C4592" i="4"/>
  <c r="C4560" i="4"/>
  <c r="C1948" i="4"/>
  <c r="C1884" i="4"/>
  <c r="C1820" i="4"/>
  <c r="C1756" i="4"/>
  <c r="C1692" i="4"/>
  <c r="C1628" i="4"/>
  <c r="C1564" i="4"/>
  <c r="C1500" i="4"/>
  <c r="C1436" i="4"/>
  <c r="C1653" i="4"/>
  <c r="C1385" i="4"/>
  <c r="C1165" i="4"/>
  <c r="C3065" i="4"/>
  <c r="C2780" i="4"/>
  <c r="C1989" i="4"/>
  <c r="C1793" i="4"/>
  <c r="C1573" i="4"/>
  <c r="C1421" i="4"/>
  <c r="C1221" i="4"/>
  <c r="C1085" i="4"/>
  <c r="C2963" i="4"/>
  <c r="C2793" i="4"/>
  <c r="C2598" i="4"/>
  <c r="C1877" i="4"/>
  <c r="C1717" i="4"/>
  <c r="C1493" i="4"/>
  <c r="C1333" i="4"/>
  <c r="C1169" i="4"/>
  <c r="C3070" i="4"/>
  <c r="C2905" i="4"/>
  <c r="C2702" i="4"/>
  <c r="C2559" i="4"/>
  <c r="C2033" i="4"/>
  <c r="C4605" i="4"/>
  <c r="C4574" i="4"/>
  <c r="C4549" i="4"/>
  <c r="C2577" i="4"/>
  <c r="C2370" i="4"/>
  <c r="C2130" i="4"/>
  <c r="C4957" i="4"/>
  <c r="C4616" i="4"/>
  <c r="C4581" i="4"/>
  <c r="C1992" i="4"/>
  <c r="C1928" i="4"/>
  <c r="C1864" i="4"/>
  <c r="C1800" i="4"/>
  <c r="C1736" i="4"/>
  <c r="C1672" i="4"/>
  <c r="C1608" i="4"/>
  <c r="C1544" i="4"/>
  <c r="C1480" i="4"/>
  <c r="C1416" i="4"/>
  <c r="C1352" i="4"/>
  <c r="C1288" i="4"/>
  <c r="C1224" i="4"/>
  <c r="C1160" i="4"/>
  <c r="C1096" i="4"/>
  <c r="C1032" i="4"/>
  <c r="C3068" i="4"/>
  <c r="C3004" i="4"/>
  <c r="C2940" i="4"/>
  <c r="C2876" i="4"/>
  <c r="C2812" i="4"/>
  <c r="C2751" i="4"/>
  <c r="C2707" i="4"/>
  <c r="C2656" i="4"/>
  <c r="C2595" i="4"/>
  <c r="C2258" i="4"/>
  <c r="C2003" i="4"/>
  <c r="C1939" i="4"/>
  <c r="C1875" i="4"/>
  <c r="C1811" i="4"/>
  <c r="C1747" i="4"/>
  <c r="C1683" i="4"/>
  <c r="C1619" i="4"/>
  <c r="C1555" i="4"/>
  <c r="C1491" i="4"/>
  <c r="C1427" i="4"/>
  <c r="C1363" i="4"/>
  <c r="C1299" i="4"/>
  <c r="C1235" i="4"/>
  <c r="C1171" i="4"/>
  <c r="C1107" i="4"/>
  <c r="C1043" i="4"/>
  <c r="C3078" i="4"/>
  <c r="C3014" i="4"/>
  <c r="C2950" i="4"/>
  <c r="C2886" i="4"/>
  <c r="C2822" i="4"/>
  <c r="C2762" i="4"/>
  <c r="C2558" i="4"/>
  <c r="C2503" i="4"/>
  <c r="C2457" i="4"/>
  <c r="C2416" i="4"/>
  <c r="C2375" i="4"/>
  <c r="C2329" i="4"/>
  <c r="C2288" i="4"/>
  <c r="C2247" i="4"/>
  <c r="C2201" i="4"/>
  <c r="C2160" i="4"/>
  <c r="C2119" i="4"/>
  <c r="C2073" i="4"/>
  <c r="C2027" i="4"/>
  <c r="C4939" i="4"/>
  <c r="C4923" i="4"/>
  <c r="C4907" i="4"/>
  <c r="C4891" i="4"/>
  <c r="C4875" i="4"/>
  <c r="C4859" i="4"/>
  <c r="C4843" i="4"/>
  <c r="C4827" i="4"/>
  <c r="C4811" i="4"/>
  <c r="C4795" i="4"/>
  <c r="C4779" i="4"/>
  <c r="C4763" i="4"/>
  <c r="C4747" i="4"/>
  <c r="C4731" i="4"/>
  <c r="C4715" i="4"/>
  <c r="C4530" i="4"/>
  <c r="C4514" i="4"/>
  <c r="C4498" i="4"/>
  <c r="C4482" i="4"/>
  <c r="C4466" i="4"/>
  <c r="C4450" i="4"/>
  <c r="C4434" i="4"/>
  <c r="C4418" i="4"/>
  <c r="C4402" i="4"/>
  <c r="C4386" i="4"/>
  <c r="C4370" i="4"/>
  <c r="C4354" i="4"/>
  <c r="C4338" i="4"/>
  <c r="C4322" i="4"/>
  <c r="C4306" i="4"/>
  <c r="C2625" i="4"/>
  <c r="C2573" i="4"/>
  <c r="C2526" i="4"/>
  <c r="C2398" i="4"/>
  <c r="C1380" i="4"/>
  <c r="C1316" i="4"/>
  <c r="C1252" i="4"/>
  <c r="C1188" i="4"/>
  <c r="C1124" i="4"/>
  <c r="C1060" i="4"/>
  <c r="C3095" i="4"/>
  <c r="C3031" i="4"/>
  <c r="C2967" i="4"/>
  <c r="C2903" i="4"/>
  <c r="C2839" i="4"/>
  <c r="C2771" i="4"/>
  <c r="C2724" i="4"/>
  <c r="C2673" i="4"/>
  <c r="C2626" i="4"/>
  <c r="C2442" i="4"/>
  <c r="C2017" i="4"/>
  <c r="C1967" i="4"/>
  <c r="C1903" i="4"/>
  <c r="C1839" i="4"/>
  <c r="C1775" i="4"/>
  <c r="C1711" i="4"/>
  <c r="C1647" i="4"/>
  <c r="C1583" i="4"/>
  <c r="C1519" i="4"/>
  <c r="C1455" i="4"/>
  <c r="C1391" i="4"/>
  <c r="C1327" i="4"/>
  <c r="C1263" i="4"/>
  <c r="C1199" i="4"/>
  <c r="C1135" i="4"/>
  <c r="C1071" i="4"/>
  <c r="C1007" i="4"/>
  <c r="C3041" i="4"/>
  <c r="C2977" i="4"/>
  <c r="C2913" i="4"/>
  <c r="C2849" i="4"/>
  <c r="C2785" i="4"/>
  <c r="C2698" i="4"/>
  <c r="C2520" i="4"/>
  <c r="C2479" i="4"/>
  <c r="C2433" i="4"/>
  <c r="C2392" i="4"/>
  <c r="C2351" i="4"/>
  <c r="C2305" i="4"/>
  <c r="C2264" i="4"/>
  <c r="C2223" i="4"/>
  <c r="C2177" i="4"/>
  <c r="C2136" i="4"/>
  <c r="C2095" i="4"/>
  <c r="C2046" i="4"/>
  <c r="C4982" i="4"/>
  <c r="C4930" i="4"/>
  <c r="C4914" i="4"/>
  <c r="C4898" i="4"/>
  <c r="C4882" i="4"/>
  <c r="C4866" i="4"/>
  <c r="C4850" i="4"/>
  <c r="C4834" i="4"/>
  <c r="C4818" i="4"/>
  <c r="C4802" i="4"/>
  <c r="C4786" i="4"/>
  <c r="C4770" i="4"/>
  <c r="C4754" i="4"/>
  <c r="C4738" i="4"/>
  <c r="C4722" i="4"/>
  <c r="C4706" i="4"/>
  <c r="C4521" i="4"/>
  <c r="C4505" i="4"/>
  <c r="C4489" i="4"/>
  <c r="C4473" i="4"/>
  <c r="C4457" i="4"/>
  <c r="C4441" i="4"/>
  <c r="C4425" i="4"/>
  <c r="C4409" i="4"/>
  <c r="C4393" i="4"/>
  <c r="C4377" i="4"/>
  <c r="C4361" i="4"/>
  <c r="C4345" i="4"/>
  <c r="C4329" i="4"/>
  <c r="C4313" i="4"/>
  <c r="C2670" i="4"/>
  <c r="C2602" i="4"/>
  <c r="C2549" i="4"/>
  <c r="C2454" i="4"/>
  <c r="C2326" i="4"/>
  <c r="C1344" i="4"/>
  <c r="C1280" i="4"/>
  <c r="C1216" i="4"/>
  <c r="C1152" i="4"/>
  <c r="C1088" i="4"/>
  <c r="C1024" i="4"/>
  <c r="C3058" i="4"/>
  <c r="C2994" i="4"/>
  <c r="C2930" i="4"/>
  <c r="C2866" i="4"/>
  <c r="C2802" i="4"/>
  <c r="C2741" i="4"/>
  <c r="C2700" i="4"/>
  <c r="C2649" i="4"/>
  <c r="C2582" i="4"/>
  <c r="C2170" i="4"/>
  <c r="C1995" i="4"/>
  <c r="C1931" i="4"/>
  <c r="C1867" i="4"/>
  <c r="C1803" i="4"/>
  <c r="C1739" i="4"/>
  <c r="C1675" i="4"/>
  <c r="C1611" i="4"/>
  <c r="C1547" i="4"/>
  <c r="C1483" i="4"/>
  <c r="C1419" i="4"/>
  <c r="C1355" i="4"/>
  <c r="C1291" i="4"/>
  <c r="C1227" i="4"/>
  <c r="C1163" i="4"/>
  <c r="C1099" i="4"/>
  <c r="C1035" i="4"/>
  <c r="C3072" i="4"/>
  <c r="C3008" i="4"/>
  <c r="C2944" i="4"/>
  <c r="C2880" i="4"/>
  <c r="C2816" i="4"/>
  <c r="C2750" i="4"/>
  <c r="C2542" i="4"/>
  <c r="C2496" i="4"/>
  <c r="C2455" i="4"/>
  <c r="C2409" i="4"/>
  <c r="C2368" i="4"/>
  <c r="C2327" i="4"/>
  <c r="C2281" i="4"/>
  <c r="C2240" i="4"/>
  <c r="C2199" i="4"/>
  <c r="C2153" i="4"/>
  <c r="C2112" i="4"/>
  <c r="C2071" i="4"/>
  <c r="C2013" i="4"/>
  <c r="C4937" i="4"/>
  <c r="C4921" i="4"/>
  <c r="C4905" i="4"/>
  <c r="C4889" i="4"/>
  <c r="C4873" i="4"/>
  <c r="C4857" i="4"/>
  <c r="C4841" i="4"/>
  <c r="C4825" i="4"/>
  <c r="C4809" i="4"/>
  <c r="C4793" i="4"/>
  <c r="C4777" i="4"/>
  <c r="C4761" i="4"/>
  <c r="C4745" i="4"/>
  <c r="C4729" i="4"/>
  <c r="C4713" i="4"/>
  <c r="C4528" i="4"/>
  <c r="C4512" i="4"/>
  <c r="C4496" i="4"/>
  <c r="C4480" i="4"/>
  <c r="C4464" i="4"/>
  <c r="C4448" i="4"/>
  <c r="C4432" i="4"/>
  <c r="C4416" i="4"/>
  <c r="C4400" i="4"/>
  <c r="C4384" i="4"/>
  <c r="C4368" i="4"/>
  <c r="C4352" i="4"/>
  <c r="C4336" i="4"/>
  <c r="C4320" i="4"/>
  <c r="C4304" i="4"/>
  <c r="C2623" i="4"/>
  <c r="C2571" i="4"/>
  <c r="C2510" i="4"/>
  <c r="C2382" i="4"/>
  <c r="C1356" i="4"/>
  <c r="C1292" i="4"/>
  <c r="C1228" i="4"/>
  <c r="C1164" i="4"/>
  <c r="C1100" i="4"/>
  <c r="C1036" i="4"/>
  <c r="C3069" i="4"/>
  <c r="C3005" i="4"/>
  <c r="C2941" i="4"/>
  <c r="C2877" i="4"/>
  <c r="C2813" i="4"/>
  <c r="C2752" i="4"/>
  <c r="C2708" i="4"/>
  <c r="C2657" i="4"/>
  <c r="C2596" i="4"/>
  <c r="C2354" i="4"/>
  <c r="C4983" i="4"/>
  <c r="C1943" i="4"/>
  <c r="C1879" i="4"/>
  <c r="C1815" i="4"/>
  <c r="C1751" i="4"/>
  <c r="C1687" i="4"/>
  <c r="C1623" i="4"/>
  <c r="C1559" i="4"/>
  <c r="C1495" i="4"/>
  <c r="C1431" i="4"/>
  <c r="C1367" i="4"/>
  <c r="C1303" i="4"/>
  <c r="C1239" i="4"/>
  <c r="C1175" i="4"/>
  <c r="C1111" i="4"/>
  <c r="C1047" i="4"/>
  <c r="C3083" i="4"/>
  <c r="C3019" i="4"/>
  <c r="C2955" i="4"/>
  <c r="C2891" i="4"/>
  <c r="C2827" i="4"/>
  <c r="C2770" i="4"/>
  <c r="C2566" i="4"/>
  <c r="C2504" i="4"/>
  <c r="C2463" i="4"/>
  <c r="C2417" i="4"/>
  <c r="C2376" i="4"/>
  <c r="C2335" i="4"/>
  <c r="C2289" i="4"/>
  <c r="C2248" i="4"/>
  <c r="C2207" i="4"/>
  <c r="C2161" i="4"/>
  <c r="C2120" i="4"/>
  <c r="C2079" i="4"/>
  <c r="C2028" i="4"/>
  <c r="C4940" i="4"/>
  <c r="C4924" i="4"/>
  <c r="C4908" i="4"/>
  <c r="C4892" i="4"/>
  <c r="C4876" i="4"/>
  <c r="C4860" i="4"/>
  <c r="C4844" i="4"/>
  <c r="C4828" i="4"/>
  <c r="C4812" i="4"/>
  <c r="C4796" i="4"/>
  <c r="C4780" i="4"/>
  <c r="C4764" i="4"/>
  <c r="C4748" i="4"/>
  <c r="C4732" i="4"/>
  <c r="C4716" i="4"/>
  <c r="C4531" i="4"/>
  <c r="C4515" i="4"/>
  <c r="C4499" i="4"/>
  <c r="C4483" i="4"/>
  <c r="C4467" i="4"/>
  <c r="C4451" i="4"/>
  <c r="C4435" i="4"/>
  <c r="C4419" i="4"/>
  <c r="C4379" i="4"/>
  <c r="C4315" i="4"/>
  <c r="C2470" i="4"/>
  <c r="C2206" i="4"/>
  <c r="C4293" i="4"/>
  <c r="C4277" i="4"/>
  <c r="C4261" i="4"/>
  <c r="C4245" i="4"/>
  <c r="C4229" i="4"/>
  <c r="C4213" i="4"/>
  <c r="C4197" i="4"/>
  <c r="C4181" i="4"/>
  <c r="C4165" i="4"/>
  <c r="C4149" i="4"/>
  <c r="C4133" i="4"/>
  <c r="C4117" i="4"/>
  <c r="C4101" i="4"/>
  <c r="C4085" i="4"/>
  <c r="C4069" i="4"/>
  <c r="C4053" i="4"/>
  <c r="C4037" i="4"/>
  <c r="C4021" i="4"/>
  <c r="C4005" i="4"/>
  <c r="C3989" i="4"/>
  <c r="C3973" i="4"/>
  <c r="C2118" i="4"/>
  <c r="C3942" i="4"/>
  <c r="C3926" i="4"/>
  <c r="C3910" i="4"/>
  <c r="C3894" i="4"/>
  <c r="C3878" i="4"/>
  <c r="C3862" i="4"/>
  <c r="C3846" i="4"/>
  <c r="C3830" i="4"/>
  <c r="C3814" i="4"/>
  <c r="C3798" i="4"/>
  <c r="C3783" i="4"/>
  <c r="C3767" i="4"/>
  <c r="C3751" i="4"/>
  <c r="C3735" i="4"/>
  <c r="C3719" i="4"/>
  <c r="C3703" i="4"/>
  <c r="C2010" i="4"/>
  <c r="C4973" i="4"/>
  <c r="C4690" i="4"/>
  <c r="C3699" i="4"/>
  <c r="C3683" i="4"/>
  <c r="C3667" i="4"/>
  <c r="C3651" i="4"/>
  <c r="C3635" i="4"/>
  <c r="C3619" i="4"/>
  <c r="C3603" i="4"/>
  <c r="C3587" i="4"/>
  <c r="C3571" i="4"/>
  <c r="C3555" i="4"/>
  <c r="C3539" i="4"/>
  <c r="C3523" i="4"/>
  <c r="C3507" i="4"/>
  <c r="C3491" i="4"/>
  <c r="C3475" i="4"/>
  <c r="C3459" i="4"/>
  <c r="C3443" i="4"/>
  <c r="C3427" i="4"/>
  <c r="C3411" i="4"/>
  <c r="C3395" i="4"/>
  <c r="C3379" i="4"/>
  <c r="C3363" i="4"/>
  <c r="C3347" i="4"/>
  <c r="C3331" i="4"/>
  <c r="C3315" i="4"/>
  <c r="C3299" i="4"/>
  <c r="C3283" i="4"/>
  <c r="C3267" i="4"/>
  <c r="C3251" i="4"/>
  <c r="C3235" i="4"/>
  <c r="C3219" i="4"/>
  <c r="C3203" i="4"/>
  <c r="C3187" i="4"/>
  <c r="C3171" i="4"/>
  <c r="C3155" i="4"/>
  <c r="C3139" i="4"/>
  <c r="C3123" i="4"/>
  <c r="C3107" i="4"/>
  <c r="C4359" i="4"/>
  <c r="C2654" i="4"/>
  <c r="C2310" i="4"/>
  <c r="C2166" i="4"/>
  <c r="C4288" i="4"/>
  <c r="C4272" i="4"/>
  <c r="C4256" i="4"/>
  <c r="C4240" i="4"/>
  <c r="C4224" i="4"/>
  <c r="C4208" i="4"/>
  <c r="C4192" i="4"/>
  <c r="C4176" i="4"/>
  <c r="C4160" i="4"/>
  <c r="C4144" i="4"/>
  <c r="C4128" i="4"/>
  <c r="C4112" i="4"/>
  <c r="C4096" i="4"/>
  <c r="C4080" i="4"/>
  <c r="C4064" i="4"/>
  <c r="C4048" i="4"/>
  <c r="C4032" i="4"/>
  <c r="C4016" i="4"/>
  <c r="C4000" i="4"/>
  <c r="C3984" i="4"/>
  <c r="C3968" i="4"/>
  <c r="C3953" i="4"/>
  <c r="C3937" i="4"/>
  <c r="C3921" i="4"/>
  <c r="C3905" i="4"/>
  <c r="C3889" i="4"/>
  <c r="C3873" i="4"/>
  <c r="C3857" i="4"/>
  <c r="C3841" i="4"/>
  <c r="C3825" i="4"/>
  <c r="C3809" i="4"/>
  <c r="C3793" i="4"/>
  <c r="C3778" i="4"/>
  <c r="C3762" i="4"/>
  <c r="C3746" i="4"/>
  <c r="C3730" i="4"/>
  <c r="C3714" i="4"/>
  <c r="C2070" i="4"/>
  <c r="C4993" i="4"/>
  <c r="C4701" i="4"/>
  <c r="C4685" i="4"/>
  <c r="C3694" i="4"/>
  <c r="C3678" i="4"/>
  <c r="C3662" i="4"/>
  <c r="C3646" i="4"/>
  <c r="C3630" i="4"/>
  <c r="C3614" i="4"/>
  <c r="C3598" i="4"/>
  <c r="C3582" i="4"/>
  <c r="C3566" i="4"/>
  <c r="C3550" i="4"/>
  <c r="C3534" i="4"/>
  <c r="C3518" i="4"/>
  <c r="C3502" i="4"/>
  <c r="C3486" i="4"/>
  <c r="C3470" i="4"/>
  <c r="C3454" i="4"/>
  <c r="C3438" i="4"/>
  <c r="C3422" i="4"/>
  <c r="C3406" i="4"/>
  <c r="C3390" i="4"/>
  <c r="C3374" i="4"/>
  <c r="C3358" i="4"/>
  <c r="C3342" i="4"/>
  <c r="C3326" i="4"/>
  <c r="C3310" i="4"/>
  <c r="C3294" i="4"/>
  <c r="C3278" i="4"/>
  <c r="C3262" i="4"/>
  <c r="C3246" i="4"/>
  <c r="C3230" i="4"/>
  <c r="C3214" i="4"/>
  <c r="C3198" i="4"/>
  <c r="C3182" i="4"/>
  <c r="C3166" i="4"/>
  <c r="C3150" i="4"/>
  <c r="C3134" i="4"/>
  <c r="C3118" i="4"/>
  <c r="C4403" i="4"/>
  <c r="C4339" i="4"/>
  <c r="C2579" i="4"/>
  <c r="C2254" i="4"/>
  <c r="C2126" i="4"/>
  <c r="C4283" i="4"/>
  <c r="C4267" i="4"/>
  <c r="C4251" i="4"/>
  <c r="C4235" i="4"/>
  <c r="C4219" i="4"/>
  <c r="C4203" i="4"/>
  <c r="C4187" i="4"/>
  <c r="C4171" i="4"/>
  <c r="C4155" i="4"/>
  <c r="C4139" i="4"/>
  <c r="C4123" i="4"/>
  <c r="C4107" i="4"/>
  <c r="C4091" i="4"/>
  <c r="C4075" i="4"/>
  <c r="C4059" i="4"/>
  <c r="C4043" i="4"/>
  <c r="C4027" i="4"/>
  <c r="C4011" i="4"/>
  <c r="C3995" i="4"/>
  <c r="C3979" i="4"/>
  <c r="C3963" i="4"/>
  <c r="C3948" i="4"/>
  <c r="C3932" i="4"/>
  <c r="C3916" i="4"/>
  <c r="C3900" i="4"/>
  <c r="C3884" i="4"/>
  <c r="C3868" i="4"/>
  <c r="C3852" i="4"/>
  <c r="C3836" i="4"/>
  <c r="C3820" i="4"/>
  <c r="C3804" i="4"/>
  <c r="C3788" i="4"/>
  <c r="C3773" i="4"/>
  <c r="C3757" i="4"/>
  <c r="C3741" i="4"/>
  <c r="C3725" i="4"/>
  <c r="C3709" i="4"/>
  <c r="C2040" i="4"/>
  <c r="C4979" i="4"/>
  <c r="C4696" i="4"/>
  <c r="C4680" i="4"/>
  <c r="C3689" i="4"/>
  <c r="C3673" i="4"/>
  <c r="C3657" i="4"/>
  <c r="C3641" i="4"/>
  <c r="C3625" i="4"/>
  <c r="C3609" i="4"/>
  <c r="C3593" i="4"/>
  <c r="C3577" i="4"/>
  <c r="C3561" i="4"/>
  <c r="C3545" i="4"/>
  <c r="C3529" i="4"/>
  <c r="C3513" i="4"/>
  <c r="C3497" i="4"/>
  <c r="C3481" i="4"/>
  <c r="C3465" i="4"/>
  <c r="C3449" i="4"/>
  <c r="C3433" i="4"/>
  <c r="C3417" i="4"/>
  <c r="C3401" i="4"/>
  <c r="C3385" i="4"/>
  <c r="C3369" i="4"/>
  <c r="C3353" i="4"/>
  <c r="C3337" i="4"/>
  <c r="C3321" i="4"/>
  <c r="C3305" i="4"/>
  <c r="C3289" i="4"/>
  <c r="C3273" i="4"/>
  <c r="C3257" i="4"/>
  <c r="C3241" i="4"/>
  <c r="C3225" i="4"/>
  <c r="C3209" i="4"/>
  <c r="C3193" i="4"/>
  <c r="C3177" i="4"/>
  <c r="C3161" i="4"/>
  <c r="C3145" i="4"/>
  <c r="C3129" i="4"/>
  <c r="C3113" i="4"/>
  <c r="C4367" i="4"/>
  <c r="C4303" i="4"/>
  <c r="C2374" i="4"/>
  <c r="C2182" i="4"/>
  <c r="C4290" i="4"/>
  <c r="C4274" i="4"/>
  <c r="C4258" i="4"/>
  <c r="C4242" i="4"/>
  <c r="C4226" i="4"/>
  <c r="C4210" i="4"/>
  <c r="C4194" i="4"/>
  <c r="C4178" i="4"/>
  <c r="C4162" i="4"/>
  <c r="C4146" i="4"/>
  <c r="C4130" i="4"/>
  <c r="C4114" i="4"/>
  <c r="C4098" i="4"/>
  <c r="C4082" i="4"/>
  <c r="C4066" i="4"/>
  <c r="C4050" i="4"/>
  <c r="C4034" i="4"/>
  <c r="C4018" i="4"/>
  <c r="C4002" i="4"/>
  <c r="C3986" i="4"/>
  <c r="C3970" i="4"/>
  <c r="C3955" i="4"/>
  <c r="C3939" i="4"/>
  <c r="C3923" i="4"/>
  <c r="C3907" i="4"/>
  <c r="C3891" i="4"/>
  <c r="C3875" i="4"/>
  <c r="C3859" i="4"/>
  <c r="C3843" i="4"/>
  <c r="C3827" i="4"/>
  <c r="C3811" i="4"/>
  <c r="C3795" i="4"/>
  <c r="C3780" i="4"/>
  <c r="C3764" i="4"/>
  <c r="C3748" i="4"/>
  <c r="C3732" i="4"/>
  <c r="C3716" i="4"/>
  <c r="C2086" i="4"/>
  <c r="C2007" i="4"/>
  <c r="C4970" i="4"/>
  <c r="C4687" i="4"/>
  <c r="C3696" i="4"/>
  <c r="C3680" i="4"/>
  <c r="C3664" i="4"/>
  <c r="C3648" i="4"/>
  <c r="C3632" i="4"/>
  <c r="C3616" i="4"/>
  <c r="C3600" i="4"/>
  <c r="C3584" i="4"/>
  <c r="C3568" i="4"/>
  <c r="C3552" i="4"/>
  <c r="C3536" i="4"/>
  <c r="C3520" i="4"/>
  <c r="C3504" i="4"/>
  <c r="C3488" i="4"/>
  <c r="C3472" i="4"/>
  <c r="C3456" i="4"/>
  <c r="C3440" i="4"/>
  <c r="C3424" i="4"/>
  <c r="C3408" i="4"/>
  <c r="C3392" i="4"/>
  <c r="C3376" i="4"/>
  <c r="C3360" i="4"/>
  <c r="C3344" i="4"/>
  <c r="C3328" i="4"/>
  <c r="C3312" i="4"/>
  <c r="C3296" i="4"/>
  <c r="C3280" i="4"/>
  <c r="C3264" i="4"/>
  <c r="C3248" i="4"/>
  <c r="C3232" i="4"/>
  <c r="C3216" i="4"/>
  <c r="C3200" i="4"/>
  <c r="C3184" i="4"/>
  <c r="C3168" i="4"/>
  <c r="C3152" i="4"/>
  <c r="C3136" i="4"/>
  <c r="C3120" i="4"/>
  <c r="C1970" i="4"/>
  <c r="C1698" i="4"/>
  <c r="C1478" i="4"/>
  <c r="C1326" i="4"/>
  <c r="C1098" i="4"/>
  <c r="C3044" i="4"/>
  <c r="C2743" i="4"/>
  <c r="C2599" i="4"/>
  <c r="C2445" i="4"/>
  <c r="C2269" i="4"/>
  <c r="C1914" i="4"/>
  <c r="C1614" i="4"/>
  <c r="C1318" i="4"/>
  <c r="C1102" i="4"/>
  <c r="C3012" i="4"/>
  <c r="C2804" i="4"/>
  <c r="C2720" i="4"/>
  <c r="C2467" i="4"/>
  <c r="C2325" i="4"/>
  <c r="C1986" i="4"/>
  <c r="C1770" i="4"/>
  <c r="C1550" i="4"/>
  <c r="C1242" i="4"/>
  <c r="C1010" i="4"/>
  <c r="C2815" i="4"/>
  <c r="C2500" i="4"/>
  <c r="C2332" i="4"/>
  <c r="C2172" i="4"/>
  <c r="C1822" i="4"/>
  <c r="C1462" i="4"/>
  <c r="C1234" i="4"/>
  <c r="C2933" i="4"/>
  <c r="C2420" i="4"/>
  <c r="C2299" i="4"/>
  <c r="C2179" i="4"/>
  <c r="C2037" i="4"/>
  <c r="C4968" i="4"/>
  <c r="C4668" i="4"/>
  <c r="C4652" i="4"/>
  <c r="C4636" i="4"/>
  <c r="C2077" i="4"/>
  <c r="C1825" i="4"/>
  <c r="C1613" i="4"/>
  <c r="C1958" i="4"/>
  <c r="C1682" i="4"/>
  <c r="C1470" i="4"/>
  <c r="C1322" i="4"/>
  <c r="C1094" i="4"/>
  <c r="C2981" i="4"/>
  <c r="C2735" i="4"/>
  <c r="C2592" i="4"/>
  <c r="C2444" i="4"/>
  <c r="C2268" i="4"/>
  <c r="C1910" i="4"/>
  <c r="C1610" i="4"/>
  <c r="C1310" i="4"/>
  <c r="C1058" i="4"/>
  <c r="C3002" i="4"/>
  <c r="C2799" i="4"/>
  <c r="C2719" i="4"/>
  <c r="C2453" i="4"/>
  <c r="C2324" i="4"/>
  <c r="C1978" i="4"/>
  <c r="C1746" i="4"/>
  <c r="C1546" i="4"/>
  <c r="C1214" i="4"/>
  <c r="C1006" i="4"/>
  <c r="C2782" i="4"/>
  <c r="C2485" i="4"/>
  <c r="C2331" i="4"/>
  <c r="C2171" i="4"/>
  <c r="C1798" i="4"/>
  <c r="C1458" i="4"/>
  <c r="C1162" i="4"/>
  <c r="C2932" i="4"/>
  <c r="C2419" i="4"/>
  <c r="C2277" i="4"/>
  <c r="C2173" i="4"/>
  <c r="C2036" i="4"/>
  <c r="C4967" i="4"/>
  <c r="C4667" i="4"/>
  <c r="C4651" i="4"/>
  <c r="C4635" i="4"/>
  <c r="C2069" i="4"/>
  <c r="C1801" i="4"/>
  <c r="C1890" i="4"/>
  <c r="C1634" i="4"/>
  <c r="C1442" i="4"/>
  <c r="C1222" i="4"/>
  <c r="C1054" i="4"/>
  <c r="C2884" i="4"/>
  <c r="C2697" i="4"/>
  <c r="C2524" i="4"/>
  <c r="C2395" i="4"/>
  <c r="C2197" i="4"/>
  <c r="C1830" i="4"/>
  <c r="C1558" i="4"/>
  <c r="C1258" i="4"/>
  <c r="C3066" i="4"/>
  <c r="C2927" i="4"/>
  <c r="C2767" i="4"/>
  <c r="C2586" i="4"/>
  <c r="C2435" i="4"/>
  <c r="C2212" i="4"/>
  <c r="C1882" i="4"/>
  <c r="C1706" i="4"/>
  <c r="C1482" i="4"/>
  <c r="C1154" i="4"/>
  <c r="C2954" i="4"/>
  <c r="C2661" i="4"/>
  <c r="C2460" i="4"/>
  <c r="C2283" i="4"/>
  <c r="C2117" i="4"/>
  <c r="C1714" i="4"/>
  <c r="C1374" i="4"/>
  <c r="C1070" i="4"/>
  <c r="C2831" i="4"/>
  <c r="C2381" i="4"/>
  <c r="C2243" i="4"/>
  <c r="C2109" i="4"/>
  <c r="C2019" i="4"/>
  <c r="C4962" i="4"/>
  <c r="C4662" i="4"/>
  <c r="C4646" i="4"/>
  <c r="C4630" i="4"/>
  <c r="C2001" i="4"/>
  <c r="C1709" i="4"/>
  <c r="C1974" i="4"/>
  <c r="C1718" i="4"/>
  <c r="C1490" i="4"/>
  <c r="C1334" i="4"/>
  <c r="C1122" i="4"/>
  <c r="C3071" i="4"/>
  <c r="C2744" i="4"/>
  <c r="C2600" i="4"/>
  <c r="C2468" i="4"/>
  <c r="C2275" i="4"/>
  <c r="C1922" i="4"/>
  <c r="C1618" i="4"/>
  <c r="C1350" i="4"/>
  <c r="C1146" i="4"/>
  <c r="C3013" i="4"/>
  <c r="C2805" i="4"/>
  <c r="C2721" i="4"/>
  <c r="C2515" i="4"/>
  <c r="C2348" i="4"/>
  <c r="C2115" i="4"/>
  <c r="C1786" i="4"/>
  <c r="C1566" i="4"/>
  <c r="C1266" i="4"/>
  <c r="C1014" i="4"/>
  <c r="C2858" i="4"/>
  <c r="C2546" i="4"/>
  <c r="C2333" i="4"/>
  <c r="C2195" i="4"/>
  <c r="C1866" i="4"/>
  <c r="C1486" i="4"/>
  <c r="C1238" i="4"/>
  <c r="C2938" i="4"/>
  <c r="C2421" i="4"/>
  <c r="C2300" i="4"/>
  <c r="C2181" i="4"/>
  <c r="C2038" i="4"/>
  <c r="C4969" i="4"/>
  <c r="C4669" i="4"/>
  <c r="C4653" i="4"/>
  <c r="C4637" i="4"/>
  <c r="C2083" i="4"/>
  <c r="C1837" i="4"/>
  <c r="C1545" i="4"/>
  <c r="C1313" i="4"/>
  <c r="C1141" i="4"/>
  <c r="C3000" i="4"/>
  <c r="C2710" i="4"/>
  <c r="C1909" i="4"/>
  <c r="C1761" i="4"/>
  <c r="C1549" i="4"/>
  <c r="C1381" i="4"/>
  <c r="C1189" i="4"/>
  <c r="C3101" i="4"/>
  <c r="C2915" i="4"/>
  <c r="C2748" i="4"/>
  <c r="C1973" i="4"/>
  <c r="C1829" i="4"/>
  <c r="C1669" i="4"/>
  <c r="C1429" i="4"/>
  <c r="C1285" i="4"/>
  <c r="C1077" i="4"/>
  <c r="C3016" i="4"/>
  <c r="C2846" i="4"/>
  <c r="C2642" i="4"/>
  <c r="C2394" i="4"/>
  <c r="C4625" i="4"/>
  <c r="C4596" i="4"/>
  <c r="C4564" i="4"/>
  <c r="C4544" i="4"/>
  <c r="C2567" i="4"/>
  <c r="C2306" i="4"/>
  <c r="C2066" i="4"/>
  <c r="C4952" i="4"/>
  <c r="C4604" i="4"/>
  <c r="C4571" i="4"/>
  <c r="C1972" i="4"/>
  <c r="C1908" i="4"/>
  <c r="C1844" i="4"/>
  <c r="C1780" i="4"/>
  <c r="C1716" i="4"/>
  <c r="C1652" i="4"/>
  <c r="C1588" i="4"/>
  <c r="C1524" i="4"/>
  <c r="C1460" i="4"/>
  <c r="C1396" i="4"/>
  <c r="C1497" i="4"/>
  <c r="C1245" i="4"/>
  <c r="C1037" i="4"/>
  <c r="C2894" i="4"/>
  <c r="C2613" i="4"/>
  <c r="C1885" i="4"/>
  <c r="C1649" i="4"/>
  <c r="C1481" i="4"/>
  <c r="C1305" i="4"/>
  <c r="C1109" i="4"/>
  <c r="C3043" i="4"/>
  <c r="C2878" i="4"/>
  <c r="C2687" i="4"/>
  <c r="C1941" i="4"/>
  <c r="C1765" i="4"/>
  <c r="C1617" i="4"/>
  <c r="C1401" i="4"/>
  <c r="C1261" i="4"/>
  <c r="C1033" i="4"/>
  <c r="C2984" i="4"/>
  <c r="C2814" i="4"/>
  <c r="C2611" i="4"/>
  <c r="C2242" i="4"/>
  <c r="C4614" i="4"/>
  <c r="C4586" i="4"/>
  <c r="C4555" i="4"/>
  <c r="C4539" i="4"/>
  <c r="C2514" i="4"/>
  <c r="C2234" i="4"/>
  <c r="C5002" i="4"/>
  <c r="C4947" i="4"/>
  <c r="C4594" i="4"/>
  <c r="C4561" i="4"/>
  <c r="C1952" i="4"/>
  <c r="C1888" i="4"/>
  <c r="C1824" i="4"/>
  <c r="C1760" i="4"/>
  <c r="C1696" i="4"/>
  <c r="C1632" i="4"/>
  <c r="C1568" i="4"/>
  <c r="C1504" i="4"/>
  <c r="C1440" i="4"/>
  <c r="C1673" i="4"/>
  <c r="C1441" i="4"/>
  <c r="C1177" i="4"/>
  <c r="C3091" i="4"/>
  <c r="C2787" i="4"/>
  <c r="C2059" i="4"/>
  <c r="C1817" i="4"/>
  <c r="C1585" i="4"/>
  <c r="C1437" i="4"/>
  <c r="C1229" i="4"/>
  <c r="C1089" i="4"/>
  <c r="C2968" i="4"/>
  <c r="C2798" i="4"/>
  <c r="C2605" i="4"/>
  <c r="C1881" i="4"/>
  <c r="C1729" i="4"/>
  <c r="C1529" i="4"/>
  <c r="C1337" i="4"/>
  <c r="C1173" i="4"/>
  <c r="C3080" i="4"/>
  <c r="C2920" i="4"/>
  <c r="C2766" i="4"/>
  <c r="C2560" i="4"/>
  <c r="C2049" i="4"/>
  <c r="C4606" i="4"/>
  <c r="C4576" i="4"/>
  <c r="C4550" i="4"/>
  <c r="C4534" i="4"/>
  <c r="C2386" i="4"/>
  <c r="C2178" i="4"/>
  <c r="C4958" i="4"/>
  <c r="C4618" i="4"/>
  <c r="C4583" i="4"/>
  <c r="C1996" i="4"/>
  <c r="C1932" i="4"/>
  <c r="C1868" i="4"/>
  <c r="C1804" i="4"/>
  <c r="C1740" i="4"/>
  <c r="C1676" i="4"/>
  <c r="C1612" i="4"/>
  <c r="C1548" i="4"/>
  <c r="C1484" i="4"/>
  <c r="C1420" i="4"/>
  <c r="C1565" i="4"/>
  <c r="C1341" i="4"/>
  <c r="C1149" i="4"/>
  <c r="C3001" i="4"/>
  <c r="C2726" i="4"/>
  <c r="C1937" i="4"/>
  <c r="C1769" i="4"/>
  <c r="C1553" i="4"/>
  <c r="C1389" i="4"/>
  <c r="C1193" i="4"/>
  <c r="C3105" i="4"/>
  <c r="C2936" i="4"/>
  <c r="C2759" i="4"/>
  <c r="C1977" i="4"/>
  <c r="C1845" i="4"/>
  <c r="C1685" i="4"/>
  <c r="C1433" i="4"/>
  <c r="C1289" i="4"/>
  <c r="C1121" i="4"/>
  <c r="C3017" i="4"/>
  <c r="C2851" i="4"/>
  <c r="C2674" i="4"/>
  <c r="C2482" i="4"/>
  <c r="C4985" i="4"/>
  <c r="C4598" i="4"/>
  <c r="C4567" i="4"/>
  <c r="C4545" i="4"/>
  <c r="C2568" i="4"/>
  <c r="C2314" i="4"/>
  <c r="C2090" i="4"/>
  <c r="C4953" i="4"/>
  <c r="C4607" i="4"/>
  <c r="C4573" i="4"/>
  <c r="C1976" i="4"/>
  <c r="C1912" i="4"/>
  <c r="C1848" i="4"/>
  <c r="C1784" i="4"/>
  <c r="C1720" i="4"/>
  <c r="C1656" i="4"/>
  <c r="C1592" i="4"/>
  <c r="C1528" i="4"/>
  <c r="C1464" i="4"/>
  <c r="C1400" i="4"/>
  <c r="C1336" i="4"/>
  <c r="C1272" i="4"/>
  <c r="C1208" i="4"/>
  <c r="C1144" i="4"/>
  <c r="C1080" i="4"/>
  <c r="C1016" i="4"/>
  <c r="C3052" i="4"/>
  <c r="C2988" i="4"/>
  <c r="C2924" i="4"/>
  <c r="C2860" i="4"/>
  <c r="C2796" i="4"/>
  <c r="C2739" i="4"/>
  <c r="C2694" i="4"/>
  <c r="C2647" i="4"/>
  <c r="C2544" i="4"/>
  <c r="C2138" i="4"/>
  <c r="C1987" i="4"/>
  <c r="C1923" i="4"/>
  <c r="C1859" i="4"/>
  <c r="C1795" i="4"/>
  <c r="C1731" i="4"/>
  <c r="C1667" i="4"/>
  <c r="C1603" i="4"/>
  <c r="C1539" i="4"/>
  <c r="C1475" i="4"/>
  <c r="C1411" i="4"/>
  <c r="C1347" i="4"/>
  <c r="C1283" i="4"/>
  <c r="C1219" i="4"/>
  <c r="C1155" i="4"/>
  <c r="C1091" i="4"/>
  <c r="C1027" i="4"/>
  <c r="C3062" i="4"/>
  <c r="C2998" i="4"/>
  <c r="C2934" i="4"/>
  <c r="C2870" i="4"/>
  <c r="C2806" i="4"/>
  <c r="C2738" i="4"/>
  <c r="C2535" i="4"/>
  <c r="C2489" i="4"/>
  <c r="C2448" i="4"/>
  <c r="C2407" i="4"/>
  <c r="C2361" i="4"/>
  <c r="C2320" i="4"/>
  <c r="C2279" i="4"/>
  <c r="C2233" i="4"/>
  <c r="C2192" i="4"/>
  <c r="C2151" i="4"/>
  <c r="C2105" i="4"/>
  <c r="C2064" i="4"/>
  <c r="C2011" i="4"/>
  <c r="C4935" i="4"/>
  <c r="C4919" i="4"/>
  <c r="C4903" i="4"/>
  <c r="C4887" i="4"/>
  <c r="C4871" i="4"/>
  <c r="C4855" i="4"/>
  <c r="C4839" i="4"/>
  <c r="C4823" i="4"/>
  <c r="C4807" i="4"/>
  <c r="C4791" i="4"/>
  <c r="C4775" i="4"/>
  <c r="C4759" i="4"/>
  <c r="C4743" i="4"/>
  <c r="C4727" i="4"/>
  <c r="C4711" i="4"/>
  <c r="C4526" i="4"/>
  <c r="C4510" i="4"/>
  <c r="C4494" i="4"/>
  <c r="C4478" i="4"/>
  <c r="C4462" i="4"/>
  <c r="C4446" i="4"/>
  <c r="C4430" i="4"/>
  <c r="C4414" i="4"/>
  <c r="C4398" i="4"/>
  <c r="C4382" i="4"/>
  <c r="C4366" i="4"/>
  <c r="C4350" i="4"/>
  <c r="C4334" i="4"/>
  <c r="C4318" i="4"/>
  <c r="C4302" i="4"/>
  <c r="C2616" i="4"/>
  <c r="C2564" i="4"/>
  <c r="C2494" i="4"/>
  <c r="C2366" i="4"/>
  <c r="C1364" i="4"/>
  <c r="C1300" i="4"/>
  <c r="C1236" i="4"/>
  <c r="C1172" i="4"/>
  <c r="C1108" i="4"/>
  <c r="C1044" i="4"/>
  <c r="C3079" i="4"/>
  <c r="C3015" i="4"/>
  <c r="C2951" i="4"/>
  <c r="C2887" i="4"/>
  <c r="C2823" i="4"/>
  <c r="C2758" i="4"/>
  <c r="C2715" i="4"/>
  <c r="C2664" i="4"/>
  <c r="C2603" i="4"/>
  <c r="C2410" i="4"/>
  <c r="C5000" i="4"/>
  <c r="C1951" i="4"/>
  <c r="C1887" i="4"/>
  <c r="C1823" i="4"/>
  <c r="C1759" i="4"/>
  <c r="C1695" i="4"/>
  <c r="C1631" i="4"/>
  <c r="C1567" i="4"/>
  <c r="C1503" i="4"/>
  <c r="C1439" i="4"/>
  <c r="C1375" i="4"/>
  <c r="C1311" i="4"/>
  <c r="C1247" i="4"/>
  <c r="C1183" i="4"/>
  <c r="C1119" i="4"/>
  <c r="C1055" i="4"/>
  <c r="C3089" i="4"/>
  <c r="C3025" i="4"/>
  <c r="C2961" i="4"/>
  <c r="C2897" i="4"/>
  <c r="C2833" i="4"/>
  <c r="C2776" i="4"/>
  <c r="C2685" i="4"/>
  <c r="C2511" i="4"/>
  <c r="C2465" i="4"/>
  <c r="C2424" i="4"/>
  <c r="C2383" i="4"/>
  <c r="C2337" i="4"/>
  <c r="C2296" i="4"/>
  <c r="C2255" i="4"/>
  <c r="C2209" i="4"/>
  <c r="C2168" i="4"/>
  <c r="C2127" i="4"/>
  <c r="C2081" i="4"/>
  <c r="C2030" i="4"/>
  <c r="C4942" i="4"/>
  <c r="C4926" i="4"/>
  <c r="C4910" i="4"/>
  <c r="C4894" i="4"/>
  <c r="C4878" i="4"/>
  <c r="C4862" i="4"/>
  <c r="C4846" i="4"/>
  <c r="C4830" i="4"/>
  <c r="C4814" i="4"/>
  <c r="C4798" i="4"/>
  <c r="C4782" i="4"/>
  <c r="C4766" i="4"/>
  <c r="C4750" i="4"/>
  <c r="C4734" i="4"/>
  <c r="C4718" i="4"/>
  <c r="C4533" i="4"/>
  <c r="C4517" i="4"/>
  <c r="C4501" i="4"/>
  <c r="C4485" i="4"/>
  <c r="C4469" i="4"/>
  <c r="C4453" i="4"/>
  <c r="C4437" i="4"/>
  <c r="C4421" i="4"/>
  <c r="C4405" i="4"/>
  <c r="C4389" i="4"/>
  <c r="C4373" i="4"/>
  <c r="C4357" i="4"/>
  <c r="C4341" i="4"/>
  <c r="C4325" i="4"/>
  <c r="C4309" i="4"/>
  <c r="C2638" i="4"/>
  <c r="C2581" i="4"/>
  <c r="C2540" i="4"/>
  <c r="C2422" i="4"/>
  <c r="C2294" i="4"/>
  <c r="C1328" i="4"/>
  <c r="C1264" i="4"/>
  <c r="C1200" i="4"/>
  <c r="C1136" i="4"/>
  <c r="C1072" i="4"/>
  <c r="C1008" i="4"/>
  <c r="C3042" i="4"/>
  <c r="C2978" i="4"/>
  <c r="C2914" i="4"/>
  <c r="C2850" i="4"/>
  <c r="C2786" i="4"/>
  <c r="C2732" i="4"/>
  <c r="C2681" i="4"/>
  <c r="C2640" i="4"/>
  <c r="C2530" i="4"/>
  <c r="C2074" i="4"/>
  <c r="C1979" i="4"/>
  <c r="C1915" i="4"/>
  <c r="C1851" i="4"/>
  <c r="C1787" i="4"/>
  <c r="C1723" i="4"/>
  <c r="C1659" i="4"/>
  <c r="C1595" i="4"/>
  <c r="C1531" i="4"/>
  <c r="C1467" i="4"/>
  <c r="C1403" i="4"/>
  <c r="C1339" i="4"/>
  <c r="C1275" i="4"/>
  <c r="C1211" i="4"/>
  <c r="C1147" i="4"/>
  <c r="C1083" i="4"/>
  <c r="C1019" i="4"/>
  <c r="C3056" i="4"/>
  <c r="C2992" i="4"/>
  <c r="C2928" i="4"/>
  <c r="C2864" i="4"/>
  <c r="C2800" i="4"/>
  <c r="C2722" i="4"/>
  <c r="C2528" i="4"/>
  <c r="C2487" i="4"/>
  <c r="C2441" i="4"/>
  <c r="C2400" i="4"/>
  <c r="C2359" i="4"/>
  <c r="C2313" i="4"/>
  <c r="C2272" i="4"/>
  <c r="C2231" i="4"/>
  <c r="C2185" i="4"/>
  <c r="C2144" i="4"/>
  <c r="C2103" i="4"/>
  <c r="C2057" i="4"/>
  <c r="C4997" i="4"/>
  <c r="C4933" i="4"/>
  <c r="C4917" i="4"/>
  <c r="C4901" i="4"/>
  <c r="C4885" i="4"/>
  <c r="C4869" i="4"/>
  <c r="C4853" i="4"/>
  <c r="C4837" i="4"/>
  <c r="C4821" i="4"/>
  <c r="C4805" i="4"/>
  <c r="C4789" i="4"/>
  <c r="C4773" i="4"/>
  <c r="C4757" i="4"/>
  <c r="C4741" i="4"/>
  <c r="C4725" i="4"/>
  <c r="C4709" i="4"/>
  <c r="C4524" i="4"/>
  <c r="C4508" i="4"/>
  <c r="C4492" i="4"/>
  <c r="C4476" i="4"/>
  <c r="C4460" i="4"/>
  <c r="C4444" i="4"/>
  <c r="C4428" i="4"/>
  <c r="C4412" i="4"/>
  <c r="C4396" i="4"/>
  <c r="C4380" i="4"/>
  <c r="C4364" i="4"/>
  <c r="C4348" i="4"/>
  <c r="C4332" i="4"/>
  <c r="C4316" i="4"/>
  <c r="C4300" i="4"/>
  <c r="C2609" i="4"/>
  <c r="C2557" i="4"/>
  <c r="C2478" i="4"/>
  <c r="C2350" i="4"/>
  <c r="C1340" i="4"/>
  <c r="C1276" i="4"/>
  <c r="C1212" i="4"/>
  <c r="C1148" i="4"/>
  <c r="C1084" i="4"/>
  <c r="C1020" i="4"/>
  <c r="C3053" i="4"/>
  <c r="C2989" i="4"/>
  <c r="C2925" i="4"/>
  <c r="C2861" i="4"/>
  <c r="C2797" i="4"/>
  <c r="C2740" i="4"/>
  <c r="C2699" i="4"/>
  <c r="C2648" i="4"/>
  <c r="C2545" i="4"/>
  <c r="C2162" i="4"/>
  <c r="C1991" i="4"/>
  <c r="C1927" i="4"/>
  <c r="C1863" i="4"/>
  <c r="C1799" i="4"/>
  <c r="C1735" i="4"/>
  <c r="C1671" i="4"/>
  <c r="C1607" i="4"/>
  <c r="C1543" i="4"/>
  <c r="C1479" i="4"/>
  <c r="C1415" i="4"/>
  <c r="C1351" i="4"/>
  <c r="C1287" i="4"/>
  <c r="C1223" i="4"/>
  <c r="C1159" i="4"/>
  <c r="C1095" i="4"/>
  <c r="C1031" i="4"/>
  <c r="C3067" i="4"/>
  <c r="C3003" i="4"/>
  <c r="C2939" i="4"/>
  <c r="C2875" i="4"/>
  <c r="C2811" i="4"/>
  <c r="C2745" i="4"/>
  <c r="C2536" i="4"/>
  <c r="C2495" i="4"/>
  <c r="C2449" i="4"/>
  <c r="C2408" i="4"/>
  <c r="C2367" i="4"/>
  <c r="C2321" i="4"/>
  <c r="C2280" i="4"/>
  <c r="C2239" i="4"/>
  <c r="C2193" i="4"/>
  <c r="C2152" i="4"/>
  <c r="C2111" i="4"/>
  <c r="C2065" i="4"/>
  <c r="C2012" i="4"/>
  <c r="C4936" i="4"/>
  <c r="C4920" i="4"/>
  <c r="C4904" i="4"/>
  <c r="C4888" i="4"/>
  <c r="C4872" i="4"/>
  <c r="C4856" i="4"/>
  <c r="C4840" i="4"/>
  <c r="C4824" i="4"/>
  <c r="C4808" i="4"/>
  <c r="C4792" i="4"/>
  <c r="C4776" i="4"/>
  <c r="C4760" i="4"/>
  <c r="C4744" i="4"/>
  <c r="C4728" i="4"/>
  <c r="C4712" i="4"/>
  <c r="C4527" i="4"/>
  <c r="C4511" i="4"/>
  <c r="C4495" i="4"/>
  <c r="C4479" i="4"/>
  <c r="C4463" i="4"/>
  <c r="C4447" i="4"/>
  <c r="C4431" i="4"/>
  <c r="C4415" i="4"/>
  <c r="C4363" i="4"/>
  <c r="C4299" i="4"/>
  <c r="C2342" i="4"/>
  <c r="C2174" i="4"/>
  <c r="C4289" i="4"/>
  <c r="C4273" i="4"/>
  <c r="C4257" i="4"/>
  <c r="C4241" i="4"/>
  <c r="C4225" i="4"/>
  <c r="C4209" i="4"/>
  <c r="C4193" i="4"/>
  <c r="C4177" i="4"/>
  <c r="C4161" i="4"/>
  <c r="C4145" i="4"/>
  <c r="C4129" i="4"/>
  <c r="C4113" i="4"/>
  <c r="C4097" i="4"/>
  <c r="C4081" i="4"/>
  <c r="C4065" i="4"/>
  <c r="C4049" i="4"/>
  <c r="C4033" i="4"/>
  <c r="C4017" i="4"/>
  <c r="C4001" i="4"/>
  <c r="C3985" i="4"/>
  <c r="C3969" i="4"/>
  <c r="C3954" i="4"/>
  <c r="C3938" i="4"/>
  <c r="C3922" i="4"/>
  <c r="C3906" i="4"/>
  <c r="C3890" i="4"/>
  <c r="C3874" i="4"/>
  <c r="C3858" i="4"/>
  <c r="C3842" i="4"/>
  <c r="C3826" i="4"/>
  <c r="C3810" i="4"/>
  <c r="C3794" i="4"/>
  <c r="C3779" i="4"/>
  <c r="C3763" i="4"/>
  <c r="C3747" i="4"/>
  <c r="C3731" i="4"/>
  <c r="C3715" i="4"/>
  <c r="C2078" i="4"/>
  <c r="C4994" i="4"/>
  <c r="C4702" i="4"/>
  <c r="C4686" i="4"/>
  <c r="C3695" i="4"/>
  <c r="C3679" i="4"/>
  <c r="C3663" i="4"/>
  <c r="C3647" i="4"/>
  <c r="C3631" i="4"/>
  <c r="C3615" i="4"/>
  <c r="C3599" i="4"/>
  <c r="C3583" i="4"/>
  <c r="C3567" i="4"/>
  <c r="C3551" i="4"/>
  <c r="C3535" i="4"/>
  <c r="C3519" i="4"/>
  <c r="C3503" i="4"/>
  <c r="C3487" i="4"/>
  <c r="C3471" i="4"/>
  <c r="C3455" i="4"/>
  <c r="C3439" i="4"/>
  <c r="C3423" i="4"/>
  <c r="C3407" i="4"/>
  <c r="C3391" i="4"/>
  <c r="C3375" i="4"/>
  <c r="C3359" i="4"/>
  <c r="C3343" i="4"/>
  <c r="C3327" i="4"/>
  <c r="C3311" i="4"/>
  <c r="C3295" i="4"/>
  <c r="C3279" i="4"/>
  <c r="C3263" i="4"/>
  <c r="C3247" i="4"/>
  <c r="C3231" i="4"/>
  <c r="C3215" i="4"/>
  <c r="C3199" i="4"/>
  <c r="C3183" i="4"/>
  <c r="C3167" i="4"/>
  <c r="C3151" i="4"/>
  <c r="C3135" i="4"/>
  <c r="C3119" i="4"/>
  <c r="C4407" i="4"/>
  <c r="C4343" i="4"/>
  <c r="C2588" i="4"/>
  <c r="C2262" i="4"/>
  <c r="C2134" i="4"/>
  <c r="C4284" i="4"/>
  <c r="C4268" i="4"/>
  <c r="C4252" i="4"/>
  <c r="C4236" i="4"/>
  <c r="C4220" i="4"/>
  <c r="C4204" i="4"/>
  <c r="C4188" i="4"/>
  <c r="C4172" i="4"/>
  <c r="C4156" i="4"/>
  <c r="C4140" i="4"/>
  <c r="C4124" i="4"/>
  <c r="C4108" i="4"/>
  <c r="C4092" i="4"/>
  <c r="C4076" i="4"/>
  <c r="C4060" i="4"/>
  <c r="C4044" i="4"/>
  <c r="C4028" i="4"/>
  <c r="C4012" i="4"/>
  <c r="C3996" i="4"/>
  <c r="C3980" i="4"/>
  <c r="C3964" i="4"/>
  <c r="C3949" i="4"/>
  <c r="C3933" i="4"/>
  <c r="C3917" i="4"/>
  <c r="C3901" i="4"/>
  <c r="C3885" i="4"/>
  <c r="C3869" i="4"/>
  <c r="C3853" i="4"/>
  <c r="C3837" i="4"/>
  <c r="C3821" i="4"/>
  <c r="C3805" i="4"/>
  <c r="C3789" i="4"/>
  <c r="C3774" i="4"/>
  <c r="C3758" i="4"/>
  <c r="C3742" i="4"/>
  <c r="C3726" i="4"/>
  <c r="C3710" i="4"/>
  <c r="C2041" i="4"/>
  <c r="C4980" i="4"/>
  <c r="C4697" i="4"/>
  <c r="C4681" i="4"/>
  <c r="C3690" i="4"/>
  <c r="C3674" i="4"/>
  <c r="C3658" i="4"/>
  <c r="C3642" i="4"/>
  <c r="C3626" i="4"/>
  <c r="C3610" i="4"/>
  <c r="C3594" i="4"/>
  <c r="C3578" i="4"/>
  <c r="C3562" i="4"/>
  <c r="C3546" i="4"/>
  <c r="C3530" i="4"/>
  <c r="C3514" i="4"/>
  <c r="C3498" i="4"/>
  <c r="C3482" i="4"/>
  <c r="C3466" i="4"/>
  <c r="C3450" i="4"/>
  <c r="C3434" i="4"/>
  <c r="C3418" i="4"/>
  <c r="C3402" i="4"/>
  <c r="C3386" i="4"/>
  <c r="C3370" i="4"/>
  <c r="C3354" i="4"/>
  <c r="C3338" i="4"/>
  <c r="C3322" i="4"/>
  <c r="C3306" i="4"/>
  <c r="C3290" i="4"/>
  <c r="C3274" i="4"/>
  <c r="C3258" i="4"/>
  <c r="C3242" i="4"/>
  <c r="C3226" i="4"/>
  <c r="C3210" i="4"/>
  <c r="C3194" i="4"/>
  <c r="C3178" i="4"/>
  <c r="C3162" i="4"/>
  <c r="C3146" i="4"/>
  <c r="C3130" i="4"/>
  <c r="C3114" i="4"/>
  <c r="C4387" i="4"/>
  <c r="C4323" i="4"/>
  <c r="C2534" i="4"/>
  <c r="C2222" i="4"/>
  <c r="C4295" i="4"/>
  <c r="C4279" i="4"/>
  <c r="C4263" i="4"/>
  <c r="C4247" i="4"/>
  <c r="C4231" i="4"/>
  <c r="C4215" i="4"/>
  <c r="C4199" i="4"/>
  <c r="C4183" i="4"/>
  <c r="C4167" i="4"/>
  <c r="C4151" i="4"/>
  <c r="C4135" i="4"/>
  <c r="C4119" i="4"/>
  <c r="C4103" i="4"/>
  <c r="C4087" i="4"/>
  <c r="C4071" i="4"/>
  <c r="C4055" i="4"/>
  <c r="C4039" i="4"/>
  <c r="C4023" i="4"/>
  <c r="C4007" i="4"/>
  <c r="C3991" i="4"/>
  <c r="C3975" i="4"/>
  <c r="C3959" i="4"/>
  <c r="C3944" i="4"/>
  <c r="C3928" i="4"/>
  <c r="C3912" i="4"/>
  <c r="C3896" i="4"/>
  <c r="C3880" i="4"/>
  <c r="C3864" i="4"/>
  <c r="C3848" i="4"/>
  <c r="C3832" i="4"/>
  <c r="C3816" i="4"/>
  <c r="C3800" i="4"/>
  <c r="C3785" i="4"/>
  <c r="C3769" i="4"/>
  <c r="C3753" i="4"/>
  <c r="C3737" i="4"/>
  <c r="C3721" i="4"/>
  <c r="C3705" i="4"/>
  <c r="C2024" i="4"/>
  <c r="C4975" i="4"/>
  <c r="C4692" i="4"/>
  <c r="C3701" i="4"/>
  <c r="C3685" i="4"/>
  <c r="C3669" i="4"/>
  <c r="C3653" i="4"/>
  <c r="C3637" i="4"/>
  <c r="C3621" i="4"/>
  <c r="C3605" i="4"/>
  <c r="C3589" i="4"/>
  <c r="C3573" i="4"/>
  <c r="C3557" i="4"/>
  <c r="C3541" i="4"/>
  <c r="C3525" i="4"/>
  <c r="C3509" i="4"/>
  <c r="C3493" i="4"/>
  <c r="C3477" i="4"/>
  <c r="C3461" i="4"/>
  <c r="C3445" i="4"/>
  <c r="C3429" i="4"/>
  <c r="C3413" i="4"/>
  <c r="C3397" i="4"/>
  <c r="C3381" i="4"/>
  <c r="C3365" i="4"/>
  <c r="C3349" i="4"/>
  <c r="C3333" i="4"/>
  <c r="C3317" i="4"/>
  <c r="C3301" i="4"/>
  <c r="C3285" i="4"/>
  <c r="C3269" i="4"/>
  <c r="C3253" i="4"/>
  <c r="C3237" i="4"/>
  <c r="C3221" i="4"/>
  <c r="C3205" i="4"/>
  <c r="C3189" i="4"/>
  <c r="C3173" i="4"/>
  <c r="C3157" i="4"/>
  <c r="C3141" i="4"/>
  <c r="C3125" i="4"/>
  <c r="C3109" i="4"/>
  <c r="C4351" i="4"/>
  <c r="C2617" i="4"/>
  <c r="C2278" i="4"/>
  <c r="C2150" i="4"/>
  <c r="C4286" i="4"/>
  <c r="C4270" i="4"/>
  <c r="C4254" i="4"/>
  <c r="C4238" i="4"/>
  <c r="C4222" i="4"/>
  <c r="C4206" i="4"/>
  <c r="C4190" i="4"/>
  <c r="C4174" i="4"/>
  <c r="C4158" i="4"/>
  <c r="C4142" i="4"/>
  <c r="C4126" i="4"/>
  <c r="C4110" i="4"/>
  <c r="C4094" i="4"/>
  <c r="C4078" i="4"/>
  <c r="C4062" i="4"/>
  <c r="C4046" i="4"/>
  <c r="C4030" i="4"/>
  <c r="C4014" i="4"/>
  <c r="C3998" i="4"/>
  <c r="C3982" i="4"/>
  <c r="C3966" i="4"/>
  <c r="C3951" i="4"/>
  <c r="C3935" i="4"/>
  <c r="C3919" i="4"/>
  <c r="C3903" i="4"/>
  <c r="C3887" i="4"/>
  <c r="C3871" i="4"/>
  <c r="C3855" i="4"/>
  <c r="C3839" i="4"/>
  <c r="C3823" i="4"/>
  <c r="C3807" i="4"/>
  <c r="C3791" i="4"/>
  <c r="C3776" i="4"/>
  <c r="C3760" i="4"/>
  <c r="C3744" i="4"/>
  <c r="C3728" i="4"/>
  <c r="C3712" i="4"/>
  <c r="C2054" i="4"/>
  <c r="C4991" i="4"/>
  <c r="C4699" i="4"/>
  <c r="C4683" i="4"/>
  <c r="C3692" i="4"/>
  <c r="C3676" i="4"/>
  <c r="C3660" i="4"/>
  <c r="C3644" i="4"/>
  <c r="C3628" i="4"/>
  <c r="C3612" i="4"/>
  <c r="C3596" i="4"/>
  <c r="C3580" i="4"/>
  <c r="C3564" i="4"/>
  <c r="C3548" i="4"/>
  <c r="C3532" i="4"/>
  <c r="C3516" i="4"/>
  <c r="C3500" i="4"/>
  <c r="C3484" i="4"/>
  <c r="C3468" i="4"/>
  <c r="C3452" i="4"/>
  <c r="C3436" i="4"/>
  <c r="C3420" i="4"/>
  <c r="C3404" i="4"/>
  <c r="C3388" i="4"/>
  <c r="C3372" i="4"/>
  <c r="C3356" i="4"/>
  <c r="C3340" i="4"/>
  <c r="C3324" i="4"/>
  <c r="C3308" i="4"/>
  <c r="C3292" i="4"/>
  <c r="C3276" i="4"/>
  <c r="C3260" i="4"/>
  <c r="C3244" i="4"/>
  <c r="C3228" i="4"/>
  <c r="C3212" i="4"/>
  <c r="C3196" i="4"/>
  <c r="C3180" i="4"/>
  <c r="C3164" i="4"/>
  <c r="C3148" i="4"/>
  <c r="C3132" i="4"/>
  <c r="C3116" i="4"/>
  <c r="C1938" i="4"/>
  <c r="C1642" i="4"/>
  <c r="C1450" i="4"/>
  <c r="C1254" i="4"/>
  <c r="C1066" i="4"/>
  <c r="C2906" i="4"/>
  <c r="C2704" i="4"/>
  <c r="C2562" i="4"/>
  <c r="C2428" i="4"/>
  <c r="C2229" i="4"/>
  <c r="C1854" i="4"/>
  <c r="C1578" i="4"/>
  <c r="C1274" i="4"/>
  <c r="C3098" i="4"/>
  <c r="C2970" i="4"/>
  <c r="C2769" i="4"/>
  <c r="C2636" i="4"/>
  <c r="C2437" i="4"/>
  <c r="C2237" i="4"/>
  <c r="C1946" i="4"/>
  <c r="C1722" i="4"/>
  <c r="C1514" i="4"/>
  <c r="C1186" i="4"/>
  <c r="C3007" i="4"/>
  <c r="C2676" i="4"/>
  <c r="C2469" i="4"/>
  <c r="C2285" i="4"/>
  <c r="C2140" i="4"/>
  <c r="C1734" i="4"/>
  <c r="C1386" i="4"/>
  <c r="C1114" i="4"/>
  <c r="C2853" i="4"/>
  <c r="C2388" i="4"/>
  <c r="C2245" i="4"/>
  <c r="C2124" i="4"/>
  <c r="C2021" i="4"/>
  <c r="C4964" i="4"/>
  <c r="C4664" i="4"/>
  <c r="C4648" i="4"/>
  <c r="C4632" i="4"/>
  <c r="C2061" i="4"/>
  <c r="C1745" i="4"/>
  <c r="C1589" i="4"/>
  <c r="C1918" i="4"/>
  <c r="C1638" i="4"/>
  <c r="C1446" i="4"/>
  <c r="C1230" i="4"/>
  <c r="C1062" i="4"/>
  <c r="C2885" i="4"/>
  <c r="C2703" i="4"/>
  <c r="C2538" i="4"/>
  <c r="C2427" i="4"/>
  <c r="C2221" i="4"/>
  <c r="C1850" i="4"/>
  <c r="C1574" i="4"/>
  <c r="C1262" i="4"/>
  <c r="C3082" i="4"/>
  <c r="C2943" i="4"/>
  <c r="C2768" i="4"/>
  <c r="C2635" i="4"/>
  <c r="C2436" i="4"/>
  <c r="C2236" i="4"/>
  <c r="C1902" i="4"/>
  <c r="C1710" i="4"/>
  <c r="C1506" i="4"/>
  <c r="C1174" i="4"/>
  <c r="C2975" i="4"/>
  <c r="C2675" i="4"/>
  <c r="C2461" i="4"/>
  <c r="C2284" i="4"/>
  <c r="C2139" i="4"/>
  <c r="C1730" i="4"/>
  <c r="C1382" i="4"/>
  <c r="C1090" i="4"/>
  <c r="C2852" i="4"/>
  <c r="C2387" i="4"/>
  <c r="C2244" i="4"/>
  <c r="C2123" i="4"/>
  <c r="C2020" i="4"/>
  <c r="C4963" i="4"/>
  <c r="C4663" i="4"/>
  <c r="C4647" i="4"/>
  <c r="C4631" i="4"/>
  <c r="C2060" i="4"/>
  <c r="C1725" i="4"/>
  <c r="C1782" i="4"/>
  <c r="C1570" i="4"/>
  <c r="C1406" i="4"/>
  <c r="C1166" i="4"/>
  <c r="C3093" i="4"/>
  <c r="C2821" i="4"/>
  <c r="C2669" i="4"/>
  <c r="C2493" i="4"/>
  <c r="C2339" i="4"/>
  <c r="C2147" i="4"/>
  <c r="C1754" i="4"/>
  <c r="C1494" i="4"/>
  <c r="C1210" i="4"/>
  <c r="C3039" i="4"/>
  <c r="C2847" i="4"/>
  <c r="C2737" i="4"/>
  <c r="C2532" i="4"/>
  <c r="C2389" i="4"/>
  <c r="C2155" i="4"/>
  <c r="C1842" i="4"/>
  <c r="C1666" i="4"/>
  <c r="C1390" i="4"/>
  <c r="C1106" i="4"/>
  <c r="C2901" i="4"/>
  <c r="C2644" i="4"/>
  <c r="C2403" i="4"/>
  <c r="C2228" i="4"/>
  <c r="C1906" i="4"/>
  <c r="C1630" i="4"/>
  <c r="C1338" i="4"/>
  <c r="C3034" i="4"/>
  <c r="C2614" i="4"/>
  <c r="C2347" i="4"/>
  <c r="C2204" i="4"/>
  <c r="C2076" i="4"/>
  <c r="C5003" i="4"/>
  <c r="C4674" i="4"/>
  <c r="C4658" i="4"/>
  <c r="C4642" i="4"/>
  <c r="C4626" i="4"/>
  <c r="C1925" i="4"/>
  <c r="C1677" i="4"/>
  <c r="C1942" i="4"/>
  <c r="C1646" i="4"/>
  <c r="C1454" i="4"/>
  <c r="C1294" i="4"/>
  <c r="C1078" i="4"/>
  <c r="C2964" i="4"/>
  <c r="C2705" i="4"/>
  <c r="C2570" i="4"/>
  <c r="C2429" i="4"/>
  <c r="C2261" i="4"/>
  <c r="C1862" i="4"/>
  <c r="C1582" i="4"/>
  <c r="C1282" i="4"/>
  <c r="C1022" i="4"/>
  <c r="C2996" i="4"/>
  <c r="C2774" i="4"/>
  <c r="C2637" i="4"/>
  <c r="C2451" i="4"/>
  <c r="C2293" i="4"/>
  <c r="C1954" i="4"/>
  <c r="C1726" i="4"/>
  <c r="C1530" i="4"/>
  <c r="C1194" i="4"/>
  <c r="C3050" i="4"/>
  <c r="C2712" i="4"/>
  <c r="C2483" i="4"/>
  <c r="C2307" i="4"/>
  <c r="C2163" i="4"/>
  <c r="C1738" i="4"/>
  <c r="C1398" i="4"/>
  <c r="C1118" i="4"/>
  <c r="C2916" i="4"/>
  <c r="C2396" i="4"/>
  <c r="C2259" i="4"/>
  <c r="C2141" i="4"/>
  <c r="C2022" i="4"/>
  <c r="C4965" i="4"/>
  <c r="C4665" i="4"/>
  <c r="C4649" i="4"/>
  <c r="C4633" i="4"/>
  <c r="C2067" i="4"/>
  <c r="C1777" i="4"/>
  <c r="C1501" i="4"/>
  <c r="C1249" i="4"/>
  <c r="C1045" i="4"/>
  <c r="C2931" i="4"/>
  <c r="C2619" i="4"/>
  <c r="C1893" i="4"/>
  <c r="C1713" i="4"/>
  <c r="C1505" i="4"/>
  <c r="C1309" i="4"/>
  <c r="C1113" i="4"/>
  <c r="C3048" i="4"/>
  <c r="C2883" i="4"/>
  <c r="C2688" i="4"/>
  <c r="C1945" i="4"/>
  <c r="C1797" i="4"/>
  <c r="C1625" i="4"/>
  <c r="C1405" i="4"/>
  <c r="C1269" i="4"/>
  <c r="C1041" i="4"/>
  <c r="C2985" i="4"/>
  <c r="C2824" i="4"/>
  <c r="C2612" i="4"/>
  <c r="C2250" i="4"/>
  <c r="C4617" i="4"/>
  <c r="C4588" i="4"/>
  <c r="C4556" i="4"/>
  <c r="C4540" i="4"/>
  <c r="C2522" i="4"/>
  <c r="C2266" i="4"/>
  <c r="C2034" i="4"/>
  <c r="C4948" i="4"/>
  <c r="C4595" i="4"/>
  <c r="C4563" i="4"/>
  <c r="C1956" i="4"/>
  <c r="C1892" i="4"/>
  <c r="C1828" i="4"/>
  <c r="C1764" i="4"/>
  <c r="C1700" i="4"/>
  <c r="C1636" i="4"/>
  <c r="C1572" i="4"/>
  <c r="C1508" i="4"/>
  <c r="C1444" i="4"/>
  <c r="C1681" i="4"/>
  <c r="C1445" i="4"/>
  <c r="C1181" i="4"/>
  <c r="C1013" i="4"/>
  <c r="C2819" i="4"/>
  <c r="C2091" i="4"/>
  <c r="C1821" i="4"/>
  <c r="C1605" i="4"/>
  <c r="C1449" i="4"/>
  <c r="C1233" i="4"/>
  <c r="C1093" i="4"/>
  <c r="C2969" i="4"/>
  <c r="C2856" i="4"/>
  <c r="C2620" i="4"/>
  <c r="C1889" i="4"/>
  <c r="C1737" i="4"/>
  <c r="C1541" i="4"/>
  <c r="C1349" i="4"/>
  <c r="C1185" i="4"/>
  <c r="C3081" i="4"/>
  <c r="C2921" i="4"/>
  <c r="C2781" i="4"/>
  <c r="C2561" i="4"/>
  <c r="C2082" i="4"/>
  <c r="C4608" i="4"/>
  <c r="C4578" i="4"/>
  <c r="C4551" i="4"/>
  <c r="C4535" i="4"/>
  <c r="C2402" i="4"/>
  <c r="C2194" i="4"/>
  <c r="C4959" i="4"/>
  <c r="C4620" i="4"/>
  <c r="C4585" i="4"/>
  <c r="C2000" i="4"/>
  <c r="C1936" i="4"/>
  <c r="C1872" i="4"/>
  <c r="C1808" i="4"/>
  <c r="C1744" i="4"/>
  <c r="C1680" i="4"/>
  <c r="C1616" i="4"/>
  <c r="C1552" i="4"/>
  <c r="C1488" i="4"/>
  <c r="C1424" i="4"/>
  <c r="C1593" i="4"/>
  <c r="C1365" i="4"/>
  <c r="C1153" i="4"/>
  <c r="C3011" i="4"/>
  <c r="C2742" i="4"/>
  <c r="C1957" i="4"/>
  <c r="C1773" i="4"/>
  <c r="C1557" i="4"/>
  <c r="C1393" i="4"/>
  <c r="C1201" i="4"/>
  <c r="C1009" i="4"/>
  <c r="C2937" i="4"/>
  <c r="C2760" i="4"/>
  <c r="C1993" i="4"/>
  <c r="C1853" i="4"/>
  <c r="C1689" i="4"/>
  <c r="C1469" i="4"/>
  <c r="C1317" i="4"/>
  <c r="C1125" i="4"/>
  <c r="C3027" i="4"/>
  <c r="C2867" i="4"/>
  <c r="C2682" i="4"/>
  <c r="C2490" i="4"/>
  <c r="C4986" i="4"/>
  <c r="C4600" i="4"/>
  <c r="C4569" i="4"/>
  <c r="C4546" i="4"/>
  <c r="C2569" i="4"/>
  <c r="C2322" i="4"/>
  <c r="C2098" i="4"/>
  <c r="C4954" i="4"/>
  <c r="C4609" i="4"/>
  <c r="C4575" i="4"/>
  <c r="C1980" i="4"/>
  <c r="C1916" i="4"/>
  <c r="C1852" i="4"/>
  <c r="C1788" i="4"/>
  <c r="C1724" i="4"/>
  <c r="C1660" i="4"/>
  <c r="C1596" i="4"/>
  <c r="C1532" i="4"/>
  <c r="C1468" i="4"/>
  <c r="C1404" i="4"/>
  <c r="C1513" i="4"/>
  <c r="C1265" i="4"/>
  <c r="C1049" i="4"/>
  <c r="C2942" i="4"/>
  <c r="C2634" i="4"/>
  <c r="C1897" i="4"/>
  <c r="C1721" i="4"/>
  <c r="C1509" i="4"/>
  <c r="C1329" i="4"/>
  <c r="C1117" i="4"/>
  <c r="C3049" i="4"/>
  <c r="C2888" i="4"/>
  <c r="C2718" i="4"/>
  <c r="C1949" i="4"/>
  <c r="C1805" i="4"/>
  <c r="C1629" i="4"/>
  <c r="C1409" i="4"/>
  <c r="C1273" i="4"/>
  <c r="C1061" i="4"/>
  <c r="C2990" i="4"/>
  <c r="C2825" i="4"/>
  <c r="C2627" i="4"/>
  <c r="C2274" i="4"/>
  <c r="C4619" i="4"/>
  <c r="C4589" i="4"/>
  <c r="C4557" i="4"/>
  <c r="C4541" i="4"/>
  <c r="C2551" i="4"/>
  <c r="C2282" i="4"/>
  <c r="C2047" i="4"/>
  <c r="C4949" i="4"/>
  <c r="C4597" i="4"/>
  <c r="C4565" i="4"/>
  <c r="C1960" i="4"/>
  <c r="C1896" i="4"/>
  <c r="C1832" i="4"/>
  <c r="C1768" i="4"/>
  <c r="C1704" i="4"/>
  <c r="C1640" i="4"/>
  <c r="C1576" i="4"/>
  <c r="C1512" i="4"/>
  <c r="C1448" i="4"/>
  <c r="C1384" i="4"/>
  <c r="C1320" i="4"/>
  <c r="C1256" i="4"/>
  <c r="C1192" i="4"/>
  <c r="C1128" i="4"/>
  <c r="C1064" i="4"/>
  <c r="C3100" i="4"/>
  <c r="C3036" i="4"/>
  <c r="C2972" i="4"/>
  <c r="C2908" i="4"/>
  <c r="C2844" i="4"/>
  <c r="C2772" i="4"/>
  <c r="C2725" i="4"/>
  <c r="C2679" i="4"/>
  <c r="C2633" i="4"/>
  <c r="C2458" i="4"/>
  <c r="C2018" i="4"/>
  <c r="C1971" i="4"/>
  <c r="C1907" i="4"/>
  <c r="C1843" i="4"/>
  <c r="C1779" i="4"/>
  <c r="C1715" i="4"/>
  <c r="C1651" i="4"/>
  <c r="C1587" i="4"/>
  <c r="C1523" i="4"/>
  <c r="C1459" i="4"/>
  <c r="C1395" i="4"/>
  <c r="C1331" i="4"/>
  <c r="C1267" i="4"/>
  <c r="C1203" i="4"/>
  <c r="C1139" i="4"/>
  <c r="C1075" i="4"/>
  <c r="C1011" i="4"/>
  <c r="C3046" i="4"/>
  <c r="C2982" i="4"/>
  <c r="C2918" i="4"/>
  <c r="C2854" i="4"/>
  <c r="C2790" i="4"/>
  <c r="C2706" i="4"/>
  <c r="C2521" i="4"/>
  <c r="C2480" i="4"/>
  <c r="C2439" i="4"/>
  <c r="C2393" i="4"/>
  <c r="C2352" i="4"/>
  <c r="C2311" i="4"/>
  <c r="C2265" i="4"/>
  <c r="C2224" i="4"/>
  <c r="C2183" i="4"/>
  <c r="C2137" i="4"/>
  <c r="C2096" i="4"/>
  <c r="C2055" i="4"/>
  <c r="C4995" i="4"/>
  <c r="C4931" i="4"/>
  <c r="C4915" i="4"/>
  <c r="C4899" i="4"/>
  <c r="C4883" i="4"/>
  <c r="C4867" i="4"/>
  <c r="C4851" i="4"/>
  <c r="C4835" i="4"/>
  <c r="C4819" i="4"/>
  <c r="C4803" i="4"/>
  <c r="C4787" i="4"/>
  <c r="C4771" i="4"/>
  <c r="C4755" i="4"/>
  <c r="C4739" i="4"/>
  <c r="C4723" i="4"/>
  <c r="C4707" i="4"/>
  <c r="C4522" i="4"/>
  <c r="C4506" i="4"/>
  <c r="C4490" i="4"/>
  <c r="C4474" i="4"/>
  <c r="C4458" i="4"/>
  <c r="C4442" i="4"/>
  <c r="C4426" i="4"/>
  <c r="C4410" i="4"/>
  <c r="C4394" i="4"/>
  <c r="C4378" i="4"/>
  <c r="C4362" i="4"/>
  <c r="C4346" i="4"/>
  <c r="C4330" i="4"/>
  <c r="C4314" i="4"/>
  <c r="C2678" i="4"/>
  <c r="C2607" i="4"/>
  <c r="C2555" i="4"/>
  <c r="C2462" i="4"/>
  <c r="C2334" i="4"/>
  <c r="C1348" i="4"/>
  <c r="C1284" i="4"/>
  <c r="C1220" i="4"/>
  <c r="C1156" i="4"/>
  <c r="C1092" i="4"/>
  <c r="C1028" i="4"/>
  <c r="C3063" i="4"/>
  <c r="C2999" i="4"/>
  <c r="C2935" i="4"/>
  <c r="C2871" i="4"/>
  <c r="C2807" i="4"/>
  <c r="C2746" i="4"/>
  <c r="C2701" i="4"/>
  <c r="C2655" i="4"/>
  <c r="C2589" i="4"/>
  <c r="C2202" i="4"/>
  <c r="C1999" i="4"/>
  <c r="C1935" i="4"/>
  <c r="C1871" i="4"/>
  <c r="C1807" i="4"/>
  <c r="C1743" i="4"/>
  <c r="C1679" i="4"/>
  <c r="C1615" i="4"/>
  <c r="C1551" i="4"/>
  <c r="C1487" i="4"/>
  <c r="C1423" i="4"/>
  <c r="C1359" i="4"/>
  <c r="C1295" i="4"/>
  <c r="C1231" i="4"/>
  <c r="C1167" i="4"/>
  <c r="C1103" i="4"/>
  <c r="C1039" i="4"/>
  <c r="C3073" i="4"/>
  <c r="C3009" i="4"/>
  <c r="C2945" i="4"/>
  <c r="C2881" i="4"/>
  <c r="C2817" i="4"/>
  <c r="C2757" i="4"/>
  <c r="C2550" i="4"/>
  <c r="C2497" i="4"/>
  <c r="C2456" i="4"/>
  <c r="C2415" i="4"/>
  <c r="C2369" i="4"/>
  <c r="C2328" i="4"/>
  <c r="C2287" i="4"/>
  <c r="C2241" i="4"/>
  <c r="C2200" i="4"/>
  <c r="C2159" i="4"/>
  <c r="C2113" i="4"/>
  <c r="C2072" i="4"/>
  <c r="C2014" i="4"/>
  <c r="C4938" i="4"/>
  <c r="C4922" i="4"/>
  <c r="C4906" i="4"/>
  <c r="C4890" i="4"/>
  <c r="C4874" i="4"/>
  <c r="C4858" i="4"/>
  <c r="C4842" i="4"/>
  <c r="C4826" i="4"/>
  <c r="C4810" i="4"/>
  <c r="C4794" i="4"/>
  <c r="C4778" i="4"/>
  <c r="C4762" i="4"/>
  <c r="C4746" i="4"/>
  <c r="C4730" i="4"/>
  <c r="C4714" i="4"/>
  <c r="C4529" i="4"/>
  <c r="C4513" i="4"/>
  <c r="C4497" i="4"/>
  <c r="C4481" i="4"/>
  <c r="C4465" i="4"/>
  <c r="C4449" i="4"/>
  <c r="C4433" i="4"/>
  <c r="C4417" i="4"/>
  <c r="C4401" i="4"/>
  <c r="C4385" i="4"/>
  <c r="C4369" i="4"/>
  <c r="C4353" i="4"/>
  <c r="C4337" i="4"/>
  <c r="C4321" i="4"/>
  <c r="C4305" i="4"/>
  <c r="C2624" i="4"/>
  <c r="C2572" i="4"/>
  <c r="C2518" i="4"/>
  <c r="C2390" i="4"/>
  <c r="C1376" i="4"/>
  <c r="C1312" i="4"/>
  <c r="C1248" i="4"/>
  <c r="C1184" i="4"/>
  <c r="C1120" i="4"/>
  <c r="C1056" i="4"/>
  <c r="C3090" i="4"/>
  <c r="C3026" i="4"/>
  <c r="C2962" i="4"/>
  <c r="C2898" i="4"/>
  <c r="C2834" i="4"/>
  <c r="C2765" i="4"/>
  <c r="C2723" i="4"/>
  <c r="C2672" i="4"/>
  <c r="C2618" i="4"/>
  <c r="C2434" i="4"/>
  <c r="C2016" i="4"/>
  <c r="C1963" i="4"/>
  <c r="C1899" i="4"/>
  <c r="C1835" i="4"/>
  <c r="C1771" i="4"/>
  <c r="C1707" i="4"/>
  <c r="C1643" i="4"/>
  <c r="C1579" i="4"/>
  <c r="C1515" i="4"/>
  <c r="C1451" i="4"/>
  <c r="C1387" i="4"/>
  <c r="C1323" i="4"/>
  <c r="C1259" i="4"/>
  <c r="C1195" i="4"/>
  <c r="C1131" i="4"/>
  <c r="C1067" i="4"/>
  <c r="C3103" i="4"/>
  <c r="C3040" i="4"/>
  <c r="C2976" i="4"/>
  <c r="C2912" i="4"/>
  <c r="C2848" i="4"/>
  <c r="C2784" i="4"/>
  <c r="C2693" i="4"/>
  <c r="C2519" i="4"/>
  <c r="C2473" i="4"/>
  <c r="C2432" i="4"/>
  <c r="C2391" i="4"/>
  <c r="C2345" i="4"/>
  <c r="C2304" i="4"/>
  <c r="C2263" i="4"/>
  <c r="C2217" i="4"/>
  <c r="C2176" i="4"/>
  <c r="C2135" i="4"/>
  <c r="C2089" i="4"/>
  <c r="C2045" i="4"/>
  <c r="C4945" i="4"/>
  <c r="C4929" i="4"/>
  <c r="C4913" i="4"/>
  <c r="C4897" i="4"/>
  <c r="C4881" i="4"/>
  <c r="C4865" i="4"/>
  <c r="C4849" i="4"/>
  <c r="C4833" i="4"/>
  <c r="C4817" i="4"/>
  <c r="C4801" i="4"/>
  <c r="C4785" i="4"/>
  <c r="C4769" i="4"/>
  <c r="C4753" i="4"/>
  <c r="C4737" i="4"/>
  <c r="C4721" i="4"/>
  <c r="C4705" i="4"/>
  <c r="C4520" i="4"/>
  <c r="C4504" i="4"/>
  <c r="C4488" i="4"/>
  <c r="C4472" i="4"/>
  <c r="C4456" i="4"/>
  <c r="C4440" i="4"/>
  <c r="C4424" i="4"/>
  <c r="C4408" i="4"/>
  <c r="C4392" i="4"/>
  <c r="C4376" i="4"/>
  <c r="C4360" i="4"/>
  <c r="C4344" i="4"/>
  <c r="C4328" i="4"/>
  <c r="C4312" i="4"/>
  <c r="C2662" i="4"/>
  <c r="C2594" i="4"/>
  <c r="C2548" i="4"/>
  <c r="C2446" i="4"/>
  <c r="C2318" i="4"/>
  <c r="C1324" i="4"/>
  <c r="C1260" i="4"/>
  <c r="C1196" i="4"/>
  <c r="C1132" i="4"/>
  <c r="C1068" i="4"/>
  <c r="C3104" i="4"/>
  <c r="C3037" i="4"/>
  <c r="C2973" i="4"/>
  <c r="C2909" i="4"/>
  <c r="C2845" i="4"/>
  <c r="C2778" i="4"/>
  <c r="C2731" i="4"/>
  <c r="C2680" i="4"/>
  <c r="C2639" i="4"/>
  <c r="C2466" i="4"/>
  <c r="C2058" i="4"/>
  <c r="C1975" i="4"/>
  <c r="C1911" i="4"/>
  <c r="C1847" i="4"/>
  <c r="C1783" i="4"/>
  <c r="C1719" i="4"/>
  <c r="C1655" i="4"/>
  <c r="C1591" i="4"/>
  <c r="C1527" i="4"/>
  <c r="C1463" i="4"/>
  <c r="C1399" i="4"/>
  <c r="C1335" i="4"/>
  <c r="C1271" i="4"/>
  <c r="C1207" i="4"/>
  <c r="C1143" i="4"/>
  <c r="C1079" i="4"/>
  <c r="C1015" i="4"/>
  <c r="C3051" i="4"/>
  <c r="C2987" i="4"/>
  <c r="C2923" i="4"/>
  <c r="C2859" i="4"/>
  <c r="C2795" i="4"/>
  <c r="C2714" i="4"/>
  <c r="C2527" i="4"/>
  <c r="C2481" i="4"/>
  <c r="C2440" i="4"/>
  <c r="C2399" i="4"/>
  <c r="C2353" i="4"/>
  <c r="C2312" i="4"/>
  <c r="C2271" i="4"/>
  <c r="C2225" i="4"/>
  <c r="C2184" i="4"/>
  <c r="C2143" i="4"/>
  <c r="C2097" i="4"/>
  <c r="C2056" i="4"/>
  <c r="C4996" i="4"/>
  <c r="C4932" i="4"/>
  <c r="C4916" i="4"/>
  <c r="C4900" i="4"/>
  <c r="C4884" i="4"/>
  <c r="C4868" i="4"/>
  <c r="C4852" i="4"/>
  <c r="C4836" i="4"/>
  <c r="C4820" i="4"/>
  <c r="C4804" i="4"/>
  <c r="C4788" i="4"/>
  <c r="C4772" i="4"/>
  <c r="C4756" i="4"/>
  <c r="C4740" i="4"/>
  <c r="C4724" i="4"/>
  <c r="C4708" i="4"/>
  <c r="C4523" i="4"/>
  <c r="C4507" i="4"/>
  <c r="C4491" i="4"/>
  <c r="C4475" i="4"/>
  <c r="C4459" i="4"/>
  <c r="C4443" i="4"/>
  <c r="C4427" i="4"/>
  <c r="C4411" i="4"/>
  <c r="C4347" i="4"/>
  <c r="C2608" i="4"/>
  <c r="C2270" i="4"/>
  <c r="C2142" i="4"/>
  <c r="C4285" i="4"/>
  <c r="C4269" i="4"/>
  <c r="C4253" i="4"/>
  <c r="C4237" i="4"/>
  <c r="C4221" i="4"/>
  <c r="C4205" i="4"/>
  <c r="C4189" i="4"/>
  <c r="C4173" i="4"/>
  <c r="C4157" i="4"/>
  <c r="C4141" i="4"/>
  <c r="C4125" i="4"/>
  <c r="C4109" i="4"/>
  <c r="C4093" i="4"/>
  <c r="C4077" i="4"/>
  <c r="C4061" i="4"/>
  <c r="C4045" i="4"/>
  <c r="C4029" i="4"/>
  <c r="C4013" i="4"/>
  <c r="C3997" i="4"/>
  <c r="C3981" i="4"/>
  <c r="C3965" i="4"/>
  <c r="C3950" i="4"/>
  <c r="C3934" i="4"/>
  <c r="C3918" i="4"/>
  <c r="C3902" i="4"/>
  <c r="C3886" i="4"/>
  <c r="C3870" i="4"/>
  <c r="C3854" i="4"/>
  <c r="C3838" i="4"/>
  <c r="C3822" i="4"/>
  <c r="C3806" i="4"/>
  <c r="C3790" i="4"/>
  <c r="C3775" i="4"/>
  <c r="C3759" i="4"/>
  <c r="C3743" i="4"/>
  <c r="C3727" i="4"/>
  <c r="C3711" i="4"/>
  <c r="C2042" i="4"/>
  <c r="C4981" i="4"/>
  <c r="C4698" i="4"/>
  <c r="C4682" i="4"/>
  <c r="C3691" i="4"/>
  <c r="C3675" i="4"/>
  <c r="C3659" i="4"/>
  <c r="C3643" i="4"/>
  <c r="C3627" i="4"/>
  <c r="C3611" i="4"/>
  <c r="C3595" i="4"/>
  <c r="C3579" i="4"/>
  <c r="C3563" i="4"/>
  <c r="C3547" i="4"/>
  <c r="C3531" i="4"/>
  <c r="C3515" i="4"/>
  <c r="C3499" i="4"/>
  <c r="C3483" i="4"/>
  <c r="C3467" i="4"/>
  <c r="C3451" i="4"/>
  <c r="C3435" i="4"/>
  <c r="C3419" i="4"/>
  <c r="C3403" i="4"/>
  <c r="C3387" i="4"/>
  <c r="C3371" i="4"/>
  <c r="C3355" i="4"/>
  <c r="C3339" i="4"/>
  <c r="C3323" i="4"/>
  <c r="C3307" i="4"/>
  <c r="C3291" i="4"/>
  <c r="C3275" i="4"/>
  <c r="C3259" i="4"/>
  <c r="C3243" i="4"/>
  <c r="C3227" i="4"/>
  <c r="C3211" i="4"/>
  <c r="C3195" i="4"/>
  <c r="C3179" i="4"/>
  <c r="C3163" i="4"/>
  <c r="C3147" i="4"/>
  <c r="C3131" i="4"/>
  <c r="C3115" i="4"/>
  <c r="C4391" i="4"/>
  <c r="C4327" i="4"/>
  <c r="C2547" i="4"/>
  <c r="C2230" i="4"/>
  <c r="C4296" i="4"/>
  <c r="C4280" i="4"/>
  <c r="C4264" i="4"/>
  <c r="C4248" i="4"/>
  <c r="C4232" i="4"/>
  <c r="C4216" i="4"/>
  <c r="C4200" i="4"/>
  <c r="C4184" i="4"/>
  <c r="C4168" i="4"/>
  <c r="C4152" i="4"/>
  <c r="C4136" i="4"/>
  <c r="C4120" i="4"/>
  <c r="C4104" i="4"/>
  <c r="C4088" i="4"/>
  <c r="C4072" i="4"/>
  <c r="C4056" i="4"/>
  <c r="C4040" i="4"/>
  <c r="C4024" i="4"/>
  <c r="C4008" i="4"/>
  <c r="C3992" i="4"/>
  <c r="C3976" i="4"/>
  <c r="C3960" i="4"/>
  <c r="C3945" i="4"/>
  <c r="C3929" i="4"/>
  <c r="C3913" i="4"/>
  <c r="C3897" i="4"/>
  <c r="C3881" i="4"/>
  <c r="C3865" i="4"/>
  <c r="C3849" i="4"/>
  <c r="C3833" i="4"/>
  <c r="C3817" i="4"/>
  <c r="C3801" i="4"/>
  <c r="C3786" i="4"/>
  <c r="C3770" i="4"/>
  <c r="C3754" i="4"/>
  <c r="C3738" i="4"/>
  <c r="C3722" i="4"/>
  <c r="C3706" i="4"/>
  <c r="C2025" i="4"/>
  <c r="C4976" i="4"/>
  <c r="C4693" i="4"/>
  <c r="C3702" i="4"/>
  <c r="C3686" i="4"/>
  <c r="C3670" i="4"/>
  <c r="C3654" i="4"/>
  <c r="C3638" i="4"/>
  <c r="C3622" i="4"/>
  <c r="C3606" i="4"/>
  <c r="C3590" i="4"/>
  <c r="C3574" i="4"/>
  <c r="C3558" i="4"/>
  <c r="C3542" i="4"/>
  <c r="C3526" i="4"/>
  <c r="C3510" i="4"/>
  <c r="C3494" i="4"/>
  <c r="C3478" i="4"/>
  <c r="C3462" i="4"/>
  <c r="C3446" i="4"/>
  <c r="C3430" i="4"/>
  <c r="C3414" i="4"/>
  <c r="C3398" i="4"/>
  <c r="C3382" i="4"/>
  <c r="C3366" i="4"/>
  <c r="C3350" i="4"/>
  <c r="C3334" i="4"/>
  <c r="C3318" i="4"/>
  <c r="C3302" i="4"/>
  <c r="C3286" i="4"/>
  <c r="C3270" i="4"/>
  <c r="C3254" i="4"/>
  <c r="C3238" i="4"/>
  <c r="C3222" i="4"/>
  <c r="C3206" i="4"/>
  <c r="C3190" i="4"/>
  <c r="C3174" i="4"/>
  <c r="C3158" i="4"/>
  <c r="C3142" i="4"/>
  <c r="C3126" i="4"/>
  <c r="C3110" i="4"/>
  <c r="C4371" i="4"/>
  <c r="C4307" i="4"/>
  <c r="C2406" i="4"/>
  <c r="C2190" i="4"/>
  <c r="C4291" i="4"/>
  <c r="C4275" i="4"/>
  <c r="C4259" i="4"/>
  <c r="C4243" i="4"/>
  <c r="C4227" i="4"/>
  <c r="C4211" i="4"/>
  <c r="C4195" i="4"/>
  <c r="C4179" i="4"/>
  <c r="C4163" i="4"/>
  <c r="C4147" i="4"/>
  <c r="C4131" i="4"/>
  <c r="C4115" i="4"/>
  <c r="C4099" i="4"/>
  <c r="C4083" i="4"/>
  <c r="C4067" i="4"/>
  <c r="C4051" i="4"/>
  <c r="C4035" i="4"/>
  <c r="C4019" i="4"/>
  <c r="C4003" i="4"/>
  <c r="C3987" i="4"/>
  <c r="C3971" i="4"/>
  <c r="C3956" i="4"/>
  <c r="C3940" i="4"/>
  <c r="C3924" i="4"/>
  <c r="C3908" i="4"/>
  <c r="C3892" i="4"/>
  <c r="C3876" i="4"/>
  <c r="C3860" i="4"/>
  <c r="C3844" i="4"/>
  <c r="C3828" i="4"/>
  <c r="C3812" i="4"/>
  <c r="C3796" i="4"/>
  <c r="C3781" i="4"/>
  <c r="C3765" i="4"/>
  <c r="C3749" i="4"/>
  <c r="C3733" i="4"/>
  <c r="C3717" i="4"/>
  <c r="C2094" i="4"/>
  <c r="C2008" i="4"/>
  <c r="C4971" i="4"/>
  <c r="C4688" i="4"/>
  <c r="C3697" i="4"/>
  <c r="C3681" i="4"/>
  <c r="C3665" i="4"/>
  <c r="C3649" i="4"/>
  <c r="C3633" i="4"/>
  <c r="C3617" i="4"/>
  <c r="C3601" i="4"/>
  <c r="C3585" i="4"/>
  <c r="C3569" i="4"/>
  <c r="C3553" i="4"/>
  <c r="C3537" i="4"/>
  <c r="C3521" i="4"/>
  <c r="C3505" i="4"/>
  <c r="C3489" i="4"/>
  <c r="C3473" i="4"/>
  <c r="C3457" i="4"/>
  <c r="C3441" i="4"/>
  <c r="C3425" i="4"/>
  <c r="C3409" i="4"/>
  <c r="C3393" i="4"/>
  <c r="C3377" i="4"/>
  <c r="C3361" i="4"/>
  <c r="C3345" i="4"/>
  <c r="C3329" i="4"/>
  <c r="C3313" i="4"/>
  <c r="C3297" i="4"/>
  <c r="C3281" i="4"/>
  <c r="C3265" i="4"/>
  <c r="C3249" i="4"/>
  <c r="C3233" i="4"/>
  <c r="C3217" i="4"/>
  <c r="C3201" i="4"/>
  <c r="C3185" i="4"/>
  <c r="C3169" i="4"/>
  <c r="C3153" i="4"/>
  <c r="C3137" i="4"/>
  <c r="C3121" i="4"/>
  <c r="C4399" i="4"/>
  <c r="C4335" i="4"/>
  <c r="C2565" i="4"/>
  <c r="C2246" i="4"/>
  <c r="C4298" i="4"/>
  <c r="C4282" i="4"/>
  <c r="C4266" i="4"/>
  <c r="C4250" i="4"/>
  <c r="C4234" i="4"/>
  <c r="C4218" i="4"/>
  <c r="C4202" i="4"/>
  <c r="C4186" i="4"/>
  <c r="C4170" i="4"/>
  <c r="C4154" i="4"/>
  <c r="C4138" i="4"/>
  <c r="C4122" i="4"/>
  <c r="C4106" i="4"/>
  <c r="C4090" i="4"/>
  <c r="C4074" i="4"/>
  <c r="C4058" i="4"/>
  <c r="C4042" i="4"/>
  <c r="C4026" i="4"/>
  <c r="C4010" i="4"/>
  <c r="C3994" i="4"/>
  <c r="C3978" i="4"/>
  <c r="C3962" i="4"/>
  <c r="C3947" i="4"/>
  <c r="C3931" i="4"/>
  <c r="C3915" i="4"/>
  <c r="C3899" i="4"/>
  <c r="C3883" i="4"/>
  <c r="C3867" i="4"/>
  <c r="C3851" i="4"/>
  <c r="C3835" i="4"/>
  <c r="C3819" i="4"/>
  <c r="C3803" i="4"/>
  <c r="C2110" i="4"/>
  <c r="C3772" i="4"/>
  <c r="C3756" i="4"/>
  <c r="C3740" i="4"/>
  <c r="C3724" i="4"/>
  <c r="C3708" i="4"/>
  <c r="C2039" i="4"/>
  <c r="C4978" i="4"/>
  <c r="C4695" i="4"/>
  <c r="C4679" i="4"/>
  <c r="C3688" i="4"/>
  <c r="C3672" i="4"/>
  <c r="C3656" i="4"/>
  <c r="C3640" i="4"/>
  <c r="C3624" i="4"/>
  <c r="C3608" i="4"/>
  <c r="C3592" i="4"/>
  <c r="C3576" i="4"/>
  <c r="C3560" i="4"/>
  <c r="C3544" i="4"/>
  <c r="C3528" i="4"/>
  <c r="C3512" i="4"/>
  <c r="C3496" i="4"/>
  <c r="C3480" i="4"/>
  <c r="C3464" i="4"/>
  <c r="C3448" i="4"/>
  <c r="C3432" i="4"/>
  <c r="C3416" i="4"/>
  <c r="C3400" i="4"/>
  <c r="C3384" i="4"/>
  <c r="C3368" i="4"/>
  <c r="C3352" i="4"/>
  <c r="C3336" i="4"/>
  <c r="C3320" i="4"/>
  <c r="C3304" i="4"/>
  <c r="C3288" i="4"/>
  <c r="C3272" i="4"/>
  <c r="C3256" i="4"/>
  <c r="C3240" i="4"/>
  <c r="C3224" i="4"/>
  <c r="C3208" i="4"/>
  <c r="C3192" i="4"/>
  <c r="C3176" i="4"/>
  <c r="C3160" i="4"/>
  <c r="C3144" i="4"/>
  <c r="C3128" i="4"/>
  <c r="C3112" i="4"/>
  <c r="C1810" i="4"/>
  <c r="C1598" i="4"/>
  <c r="C1418" i="4"/>
  <c r="C1190" i="4"/>
  <c r="C1026" i="4"/>
  <c r="C2874" i="4"/>
  <c r="C2684" i="4"/>
  <c r="C2509" i="4"/>
  <c r="C2355" i="4"/>
  <c r="C2149" i="4"/>
  <c r="C1814" i="4"/>
  <c r="C1522" i="4"/>
  <c r="C1246" i="4"/>
  <c r="C3060" i="4"/>
  <c r="C2895" i="4"/>
  <c r="C2756" i="4"/>
  <c r="C2554" i="4"/>
  <c r="C2412" i="4"/>
  <c r="C2157" i="4"/>
  <c r="C1858" i="4"/>
  <c r="C1674" i="4"/>
  <c r="C1438" i="4"/>
  <c r="C1130" i="4"/>
  <c r="C2948" i="4"/>
  <c r="C2651" i="4"/>
  <c r="C2405" i="4"/>
  <c r="C2252" i="4"/>
  <c r="C1966" i="4"/>
  <c r="C1662" i="4"/>
  <c r="C1358" i="4"/>
  <c r="C1038" i="4"/>
  <c r="C2667" i="4"/>
  <c r="C2363" i="4"/>
  <c r="C2219" i="4"/>
  <c r="C2107" i="4"/>
  <c r="C5005" i="4"/>
  <c r="C4676" i="4"/>
  <c r="C4660" i="4"/>
  <c r="C4644" i="4"/>
  <c r="C4628" i="4"/>
  <c r="C1965" i="4"/>
  <c r="C1701" i="4"/>
  <c r="C1521" i="4"/>
  <c r="C1806" i="4"/>
  <c r="C1586" i="4"/>
  <c r="C1414" i="4"/>
  <c r="C1170" i="4"/>
  <c r="C1018" i="4"/>
  <c r="C2826" i="4"/>
  <c r="C2683" i="4"/>
  <c r="C2508" i="4"/>
  <c r="C2340" i="4"/>
  <c r="C2148" i="4"/>
  <c r="C1802" i="4"/>
  <c r="C1502" i="4"/>
  <c r="C1226" i="4"/>
  <c r="C3045" i="4"/>
  <c r="C2890" i="4"/>
  <c r="C2755" i="4"/>
  <c r="C2533" i="4"/>
  <c r="C2411" i="4"/>
  <c r="C2156" i="4"/>
  <c r="C1846" i="4"/>
  <c r="C1670" i="4"/>
  <c r="C1410" i="4"/>
  <c r="C1110" i="4"/>
  <c r="C2922" i="4"/>
  <c r="C2645" i="4"/>
  <c r="C2404" i="4"/>
  <c r="C2251" i="4"/>
  <c r="C1930" i="4"/>
  <c r="C1658" i="4"/>
  <c r="C1342" i="4"/>
  <c r="C3102" i="4"/>
  <c r="C2653" i="4"/>
  <c r="C2349" i="4"/>
  <c r="C2205" i="4"/>
  <c r="C2085" i="4"/>
  <c r="C5004" i="4"/>
  <c r="C4675" i="4"/>
  <c r="C4659" i="4"/>
  <c r="C4643" i="4"/>
  <c r="C4627" i="4"/>
  <c r="C1929" i="4"/>
  <c r="C1982" i="4"/>
  <c r="C1758" i="4"/>
  <c r="C1498" i="4"/>
  <c r="C1354" i="4"/>
  <c r="C1126" i="4"/>
  <c r="C3076" i="4"/>
  <c r="C2749" i="4"/>
  <c r="C2601" i="4"/>
  <c r="C2476" i="4"/>
  <c r="C2276" i="4"/>
  <c r="C1926" i="4"/>
  <c r="C1686" i="4"/>
  <c r="C1362" i="4"/>
  <c r="C1178" i="4"/>
  <c r="C3018" i="4"/>
  <c r="C2810" i="4"/>
  <c r="C2727" i="4"/>
  <c r="C2516" i="4"/>
  <c r="C2364" i="4"/>
  <c r="C2116" i="4"/>
  <c r="C1790" i="4"/>
  <c r="C1590" i="4"/>
  <c r="C1286" i="4"/>
  <c r="C1034" i="4"/>
  <c r="C2863" i="4"/>
  <c r="C2593" i="4"/>
  <c r="C2341" i="4"/>
  <c r="C2196" i="4"/>
  <c r="C1870" i="4"/>
  <c r="C1510" i="4"/>
  <c r="C1270" i="4"/>
  <c r="C2959" i="4"/>
  <c r="C2475" i="4"/>
  <c r="C2301" i="4"/>
  <c r="C2187" i="4"/>
  <c r="C2051" i="4"/>
  <c r="C4987" i="4"/>
  <c r="C4670" i="4"/>
  <c r="C4654" i="4"/>
  <c r="C4638" i="4"/>
  <c r="C2084" i="4"/>
  <c r="C1865" i="4"/>
  <c r="C1633" i="4"/>
  <c r="C1818" i="4"/>
  <c r="C1606" i="4"/>
  <c r="C1430" i="4"/>
  <c r="C1218" i="4"/>
  <c r="C1050" i="4"/>
  <c r="C2879" i="4"/>
  <c r="C2690" i="4"/>
  <c r="C2523" i="4"/>
  <c r="C2357" i="4"/>
  <c r="C2180" i="4"/>
  <c r="C1826" i="4"/>
  <c r="C1554" i="4"/>
  <c r="C1250" i="4"/>
  <c r="C3061" i="4"/>
  <c r="C2911" i="4"/>
  <c r="C2761" i="4"/>
  <c r="C2578" i="4"/>
  <c r="C2413" i="4"/>
  <c r="C2211" i="4"/>
  <c r="C1874" i="4"/>
  <c r="C1678" i="4"/>
  <c r="C1474" i="4"/>
  <c r="C1134" i="4"/>
  <c r="C2949" i="4"/>
  <c r="C2652" i="4"/>
  <c r="C2459" i="4"/>
  <c r="C2253" i="4"/>
  <c r="C1990" i="4"/>
  <c r="C1690" i="4"/>
  <c r="C1366" i="4"/>
  <c r="C1042" i="4"/>
  <c r="C2668" i="4"/>
  <c r="C2379" i="4"/>
  <c r="C2235" i="4"/>
  <c r="C2108" i="4"/>
  <c r="C2006" i="4"/>
  <c r="C4677" i="4"/>
  <c r="C4661" i="4"/>
  <c r="C4645" i="4"/>
  <c r="C4629" i="4"/>
  <c r="C1981" i="4"/>
  <c r="C1705" i="4"/>
  <c r="C1453" i="4"/>
  <c r="C1213" i="4"/>
  <c r="C1017" i="4"/>
  <c r="C2830" i="4"/>
  <c r="C2092" i="4"/>
  <c r="C1833" i="4"/>
  <c r="C1637" i="4"/>
  <c r="C1465" i="4"/>
  <c r="C1253" i="4"/>
  <c r="C1097" i="4"/>
  <c r="C3022" i="4"/>
  <c r="C2857" i="4"/>
  <c r="C2621" i="4"/>
  <c r="C1917" i="4"/>
  <c r="C1741" i="4"/>
  <c r="C1577" i="4"/>
  <c r="C1353" i="4"/>
  <c r="C1197" i="4"/>
  <c r="C3096" i="4"/>
  <c r="C2926" i="4"/>
  <c r="C2803" i="4"/>
  <c r="C2583" i="4"/>
  <c r="C2146" i="4"/>
  <c r="C4610" i="4"/>
  <c r="C4580" i="4"/>
  <c r="C4552" i="4"/>
  <c r="C4536" i="4"/>
  <c r="C2450" i="4"/>
  <c r="C2210" i="4"/>
  <c r="C4960" i="4"/>
  <c r="C4622" i="4"/>
  <c r="C4587" i="4"/>
  <c r="C2004" i="4"/>
  <c r="C1940" i="4"/>
  <c r="C1876" i="4"/>
  <c r="C1812" i="4"/>
  <c r="C1748" i="4"/>
  <c r="C1684" i="4"/>
  <c r="C1620" i="4"/>
  <c r="C1556" i="4"/>
  <c r="C1492" i="4"/>
  <c r="C1428" i="4"/>
  <c r="C1609" i="4"/>
  <c r="C1369" i="4"/>
  <c r="C1157" i="4"/>
  <c r="C3038" i="4"/>
  <c r="C2754" i="4"/>
  <c r="C1961" i="4"/>
  <c r="C1785" i="4"/>
  <c r="C1561" i="4"/>
  <c r="C1397" i="4"/>
  <c r="C1205" i="4"/>
  <c r="C1057" i="4"/>
  <c r="C2947" i="4"/>
  <c r="C2773" i="4"/>
  <c r="C1997" i="4"/>
  <c r="C1857" i="4"/>
  <c r="C1693" i="4"/>
  <c r="C1485" i="4"/>
  <c r="C1321" i="4"/>
  <c r="C1137" i="4"/>
  <c r="C3054" i="4"/>
  <c r="C2899" i="4"/>
  <c r="C2695" i="4"/>
  <c r="C2506" i="4"/>
  <c r="C2031" i="4"/>
  <c r="C4601" i="4"/>
  <c r="C4570" i="4"/>
  <c r="C4547" i="4"/>
  <c r="C2575" i="4"/>
  <c r="C2330" i="4"/>
  <c r="C2106" i="4"/>
  <c r="C4955" i="4"/>
  <c r="C4612" i="4"/>
  <c r="C4577" i="4"/>
  <c r="C1984" i="4"/>
  <c r="C1920" i="4"/>
  <c r="C1856" i="4"/>
  <c r="C1792" i="4"/>
  <c r="C1728" i="4"/>
  <c r="C1664" i="4"/>
  <c r="C1600" i="4"/>
  <c r="C1536" i="4"/>
  <c r="C1472" i="4"/>
  <c r="C1408" i="4"/>
  <c r="C1517" i="4"/>
  <c r="C1293" i="4"/>
  <c r="C1053" i="4"/>
  <c r="C2952" i="4"/>
  <c r="C2650" i="4"/>
  <c r="C1901" i="4"/>
  <c r="C1733" i="4"/>
  <c r="C1525" i="4"/>
  <c r="C1345" i="4"/>
  <c r="C1129" i="4"/>
  <c r="C3075" i="4"/>
  <c r="C2889" i="4"/>
  <c r="C2734" i="4"/>
  <c r="C1953" i="4"/>
  <c r="C1809" i="4"/>
  <c r="C1657" i="4"/>
  <c r="C1413" i="4"/>
  <c r="C1277" i="4"/>
  <c r="C1069" i="4"/>
  <c r="C2995" i="4"/>
  <c r="C2840" i="4"/>
  <c r="C2628" i="4"/>
  <c r="C2346" i="4"/>
  <c r="C4621" i="4"/>
  <c r="C4591" i="4"/>
  <c r="C4558" i="4"/>
  <c r="C4542" i="4"/>
  <c r="C2552" i="4"/>
  <c r="C2290" i="4"/>
  <c r="C2048" i="4"/>
  <c r="C4950" i="4"/>
  <c r="C4599" i="4"/>
  <c r="C4566" i="4"/>
  <c r="C1964" i="4"/>
  <c r="C1900" i="4"/>
  <c r="C1836" i="4"/>
  <c r="C1772" i="4"/>
  <c r="C1708" i="4"/>
  <c r="C1644" i="4"/>
  <c r="C1580" i="4"/>
  <c r="C1516" i="4"/>
  <c r="C1452" i="4"/>
  <c r="C1388" i="4"/>
  <c r="C1457" i="4"/>
  <c r="C1225" i="4"/>
  <c r="C1021" i="4"/>
  <c r="C2835" i="4"/>
  <c r="C2093" i="4"/>
  <c r="C1841" i="4"/>
  <c r="C1641" i="4"/>
  <c r="C1473" i="4"/>
  <c r="C1257" i="4"/>
  <c r="C1101" i="4"/>
  <c r="C3032" i="4"/>
  <c r="C2872" i="4"/>
  <c r="C2658" i="4"/>
  <c r="C1921" i="4"/>
  <c r="C1753" i="4"/>
  <c r="C1581" i="4"/>
  <c r="C1361" i="4"/>
  <c r="C1217" i="4"/>
  <c r="C3097" i="4"/>
  <c r="C2974" i="4"/>
  <c r="C2808" i="4"/>
  <c r="C2584" i="4"/>
  <c r="C2154" i="4"/>
  <c r="C4611" i="4"/>
  <c r="C4582" i="4"/>
  <c r="C4553" i="4"/>
  <c r="C4537" i="4"/>
  <c r="C2474" i="4"/>
  <c r="C2218" i="4"/>
  <c r="C4961" i="4"/>
  <c r="C4624" i="4"/>
  <c r="C4590" i="4"/>
  <c r="C4559" i="4"/>
  <c r="C1944" i="4"/>
  <c r="C1880" i="4"/>
  <c r="C1816" i="4"/>
  <c r="C1752" i="4"/>
  <c r="C1688" i="4"/>
  <c r="C1624" i="4"/>
  <c r="C1560" i="4"/>
  <c r="C1496" i="4"/>
  <c r="C1432" i="4"/>
  <c r="C1368" i="4"/>
  <c r="C1304" i="4"/>
  <c r="C1240" i="4"/>
  <c r="C1176" i="4"/>
  <c r="C1112" i="4"/>
  <c r="C1048" i="4"/>
  <c r="C3084" i="4"/>
  <c r="C3020" i="4"/>
  <c r="C2956" i="4"/>
  <c r="C2892" i="4"/>
  <c r="C2828" i="4"/>
  <c r="C2763" i="4"/>
  <c r="C2716" i="4"/>
  <c r="C2665" i="4"/>
  <c r="C2604" i="4"/>
  <c r="C2418" i="4"/>
  <c r="C5001" i="4"/>
  <c r="C1955" i="4"/>
  <c r="C1891" i="4"/>
  <c r="C1827" i="4"/>
  <c r="C1763" i="4"/>
  <c r="C1699" i="4"/>
  <c r="C1635" i="4"/>
  <c r="C1571" i="4"/>
  <c r="C1507" i="4"/>
  <c r="C1443" i="4"/>
  <c r="C1379" i="4"/>
  <c r="C1315" i="4"/>
  <c r="C1251" i="4"/>
  <c r="C1187" i="4"/>
  <c r="C1123" i="4"/>
  <c r="C1059" i="4"/>
  <c r="C3094" i="4"/>
  <c r="C3030" i="4"/>
  <c r="C2966" i="4"/>
  <c r="C2902" i="4"/>
  <c r="C2838" i="4"/>
  <c r="C2777" i="4"/>
  <c r="C2691" i="4"/>
  <c r="C2512" i="4"/>
  <c r="C2471" i="4"/>
  <c r="C2425" i="4"/>
  <c r="C2384" i="4"/>
  <c r="C2343" i="4"/>
  <c r="C2297" i="4"/>
  <c r="C2256" i="4"/>
  <c r="C2215" i="4"/>
  <c r="C2169" i="4"/>
  <c r="C2128" i="4"/>
  <c r="C2087" i="4"/>
  <c r="C2043" i="4"/>
  <c r="C4943" i="4"/>
  <c r="C4927" i="4"/>
  <c r="C4911" i="4"/>
  <c r="C4895" i="4"/>
  <c r="C4879" i="4"/>
  <c r="C4863" i="4"/>
  <c r="C4847" i="4"/>
  <c r="C4831" i="4"/>
  <c r="C4815" i="4"/>
  <c r="C4799" i="4"/>
  <c r="C4783" i="4"/>
  <c r="C4767" i="4"/>
  <c r="C4751" i="4"/>
  <c r="C4735" i="4"/>
  <c r="C4719" i="4"/>
  <c r="C4703" i="4"/>
  <c r="C4518" i="4"/>
  <c r="C4502" i="4"/>
  <c r="C4486" i="4"/>
  <c r="C4470" i="4"/>
  <c r="C4454" i="4"/>
  <c r="C4438" i="4"/>
  <c r="C4422" i="4"/>
  <c r="C4406" i="4"/>
  <c r="C4390" i="4"/>
  <c r="C4374" i="4"/>
  <c r="C4358" i="4"/>
  <c r="C4342" i="4"/>
  <c r="C4326" i="4"/>
  <c r="C4310" i="4"/>
  <c r="C2646" i="4"/>
  <c r="C2587" i="4"/>
  <c r="C2541" i="4"/>
  <c r="C2430" i="4"/>
  <c r="C2302" i="4"/>
  <c r="C1332" i="4"/>
  <c r="C1268" i="4"/>
  <c r="C1204" i="4"/>
  <c r="C1140" i="4"/>
  <c r="C1076" i="4"/>
  <c r="C1012" i="4"/>
  <c r="C3047" i="4"/>
  <c r="C2983" i="4"/>
  <c r="C2919" i="4"/>
  <c r="C2855" i="4"/>
  <c r="C2791" i="4"/>
  <c r="C2733" i="4"/>
  <c r="C2686" i="4"/>
  <c r="C2641" i="4"/>
  <c r="C2543" i="4"/>
  <c r="C2114" i="4"/>
  <c r="C1983" i="4"/>
  <c r="C1919" i="4"/>
  <c r="C1855" i="4"/>
  <c r="C1791" i="4"/>
  <c r="C1727" i="4"/>
  <c r="C1663" i="4"/>
  <c r="C1599" i="4"/>
  <c r="C1535" i="4"/>
  <c r="C1471" i="4"/>
  <c r="C1407" i="4"/>
  <c r="C1343" i="4"/>
  <c r="C1279" i="4"/>
  <c r="C1215" i="4"/>
  <c r="C1151" i="4"/>
  <c r="C1087" i="4"/>
  <c r="C1023" i="4"/>
  <c r="C3057" i="4"/>
  <c r="C2993" i="4"/>
  <c r="C2929" i="4"/>
  <c r="C2865" i="4"/>
  <c r="C2801" i="4"/>
  <c r="C2730" i="4"/>
  <c r="C2529" i="4"/>
  <c r="C2488" i="4"/>
  <c r="C2447" i="4"/>
  <c r="C2401" i="4"/>
  <c r="C2360" i="4"/>
  <c r="C2319" i="4"/>
  <c r="C2273" i="4"/>
  <c r="C2232" i="4"/>
  <c r="C2191" i="4"/>
  <c r="C2145" i="4"/>
  <c r="C2104" i="4"/>
  <c r="C2063" i="4"/>
  <c r="C4998" i="4"/>
  <c r="C4934" i="4"/>
  <c r="C4918" i="4"/>
  <c r="C4902" i="4"/>
  <c r="C4886" i="4"/>
  <c r="C4870" i="4"/>
  <c r="C4854" i="4"/>
  <c r="C4838" i="4"/>
  <c r="C4822" i="4"/>
  <c r="C4806" i="4"/>
  <c r="C4790" i="4"/>
  <c r="C4774" i="4"/>
  <c r="C4758" i="4"/>
  <c r="C4742" i="4"/>
  <c r="C4726" i="4"/>
  <c r="C4710" i="4"/>
  <c r="C4525" i="4"/>
  <c r="C4509" i="4"/>
  <c r="C4493" i="4"/>
  <c r="C4477" i="4"/>
  <c r="C4461" i="4"/>
  <c r="C4445" i="4"/>
  <c r="C4429" i="4"/>
  <c r="C4413" i="4"/>
  <c r="C4397" i="4"/>
  <c r="C4381" i="4"/>
  <c r="C4365" i="4"/>
  <c r="C4349" i="4"/>
  <c r="C4333" i="4"/>
  <c r="C4317" i="4"/>
  <c r="C4301" i="4"/>
  <c r="C2615" i="4"/>
  <c r="C2563" i="4"/>
  <c r="C2486" i="4"/>
  <c r="C2358" i="4"/>
  <c r="C1360" i="4"/>
  <c r="C1296" i="4"/>
  <c r="C1232" i="4"/>
  <c r="C1168" i="4"/>
  <c r="C1104" i="4"/>
  <c r="C1040" i="4"/>
  <c r="C3074" i="4"/>
  <c r="C3010" i="4"/>
  <c r="C2946" i="4"/>
  <c r="C2882" i="4"/>
  <c r="C2818" i="4"/>
  <c r="C2753" i="4"/>
  <c r="C2709" i="4"/>
  <c r="C2663" i="4"/>
  <c r="C2597" i="4"/>
  <c r="C2378" i="4"/>
  <c r="C4984" i="4"/>
  <c r="C1947" i="4"/>
  <c r="C1883" i="4"/>
  <c r="C1819" i="4"/>
  <c r="C1755" i="4"/>
  <c r="C1691" i="4"/>
  <c r="C1627" i="4"/>
  <c r="C1563" i="4"/>
  <c r="C1499" i="4"/>
  <c r="C1435" i="4"/>
  <c r="C1371" i="4"/>
  <c r="C1307" i="4"/>
  <c r="C1243" i="4"/>
  <c r="C1179" i="4"/>
  <c r="C1115" i="4"/>
  <c r="C1051" i="4"/>
  <c r="C3088" i="4"/>
  <c r="C3024" i="4"/>
  <c r="C2960" i="4"/>
  <c r="C2896" i="4"/>
  <c r="C2832" i="4"/>
  <c r="C2775" i="4"/>
  <c r="C2574" i="4"/>
  <c r="C2505" i="4"/>
  <c r="C2464" i="4"/>
  <c r="C2423" i="4"/>
  <c r="C2377" i="4"/>
  <c r="C2336" i="4"/>
  <c r="C2295" i="4"/>
  <c r="C2249" i="4"/>
  <c r="C2208" i="4"/>
  <c r="C2167" i="4"/>
  <c r="C2121" i="4"/>
  <c r="C2080" i="4"/>
  <c r="C2029" i="4"/>
  <c r="C4941" i="4"/>
  <c r="C4925" i="4"/>
  <c r="C4909" i="4"/>
  <c r="C4893" i="4"/>
  <c r="C4877" i="4"/>
  <c r="C4861" i="4"/>
  <c r="C4845" i="4"/>
  <c r="C4829" i="4"/>
  <c r="C4813" i="4"/>
  <c r="C4797" i="4"/>
  <c r="C4781" i="4"/>
  <c r="C4765" i="4"/>
  <c r="C4749" i="4"/>
  <c r="C4733" i="4"/>
  <c r="C4717" i="4"/>
  <c r="C4532" i="4"/>
  <c r="C4516" i="4"/>
  <c r="C4500" i="4"/>
  <c r="C4484" i="4"/>
  <c r="C4468" i="4"/>
  <c r="C4452" i="4"/>
  <c r="C4436" i="4"/>
  <c r="C4420" i="4"/>
  <c r="C4404" i="4"/>
  <c r="C4388" i="4"/>
  <c r="C4372" i="4"/>
  <c r="C4356" i="4"/>
  <c r="C4340" i="4"/>
  <c r="C4324" i="4"/>
  <c r="C4308" i="4"/>
  <c r="C2632" i="4"/>
  <c r="C2580" i="4"/>
  <c r="C2539" i="4"/>
  <c r="C2414" i="4"/>
  <c r="C1372" i="4"/>
  <c r="C1308" i="4"/>
  <c r="C1244" i="4"/>
  <c r="C1180" i="4"/>
  <c r="C1116" i="4"/>
  <c r="C1052" i="4"/>
  <c r="C3085" i="4"/>
  <c r="C3021" i="4"/>
  <c r="C2957" i="4"/>
  <c r="C2893" i="4"/>
  <c r="C2829" i="4"/>
  <c r="C2764" i="4"/>
  <c r="C2717" i="4"/>
  <c r="C2671" i="4"/>
  <c r="C2610" i="4"/>
  <c r="C2426" i="4"/>
  <c r="C2015" i="4"/>
  <c r="C1959" i="4"/>
  <c r="C1895" i="4"/>
  <c r="C1831" i="4"/>
  <c r="C1767" i="4"/>
  <c r="C1703" i="4"/>
  <c r="C1639" i="4"/>
  <c r="C1575" i="4"/>
  <c r="C1511" i="4"/>
  <c r="C1447" i="4"/>
  <c r="C1383" i="4"/>
  <c r="C1319" i="4"/>
  <c r="C1255" i="4"/>
  <c r="C1191" i="4"/>
  <c r="C1127" i="4"/>
  <c r="C1063" i="4"/>
  <c r="C3099" i="4"/>
  <c r="C3035" i="4"/>
  <c r="C2971" i="4"/>
  <c r="C2907" i="4"/>
  <c r="C2843" i="4"/>
  <c r="C2783" i="4"/>
  <c r="C2692" i="4"/>
  <c r="C2513" i="4"/>
  <c r="C2472" i="4"/>
  <c r="C2431" i="4"/>
  <c r="C2385" i="4"/>
  <c r="C2344" i="4"/>
  <c r="C2303" i="4"/>
  <c r="C2257" i="4"/>
  <c r="C2216" i="4"/>
  <c r="C2175" i="4"/>
  <c r="C2129" i="4"/>
  <c r="C2088" i="4"/>
  <c r="C2044" i="4"/>
  <c r="C4944" i="4"/>
  <c r="C4928" i="4"/>
  <c r="C4912" i="4"/>
  <c r="C4896" i="4"/>
  <c r="C4880" i="4"/>
  <c r="C4864" i="4"/>
  <c r="C4848" i="4"/>
  <c r="C4832" i="4"/>
  <c r="C4816" i="4"/>
  <c r="C4800" i="4"/>
  <c r="C4784" i="4"/>
  <c r="C4768" i="4"/>
  <c r="C4752" i="4"/>
  <c r="C4736" i="4"/>
  <c r="C4720" i="4"/>
  <c r="C4704" i="4"/>
  <c r="C4519" i="4"/>
  <c r="C4503" i="4"/>
  <c r="C4487" i="4"/>
  <c r="C4471" i="4"/>
  <c r="C4455" i="4"/>
  <c r="C4439" i="4"/>
  <c r="C4423" i="4"/>
  <c r="C4395" i="4"/>
  <c r="C4331" i="4"/>
  <c r="C2556" i="4"/>
  <c r="C2238" i="4"/>
  <c r="C4297" i="4"/>
  <c r="C4281" i="4"/>
  <c r="C4265" i="4"/>
  <c r="C4249" i="4"/>
  <c r="C4233" i="4"/>
  <c r="C4217" i="4"/>
  <c r="C4201" i="4"/>
  <c r="C4185" i="4"/>
  <c r="C4169" i="4"/>
  <c r="C4153" i="4"/>
  <c r="C4137" i="4"/>
  <c r="C4121" i="4"/>
  <c r="C4105" i="4"/>
  <c r="C4089" i="4"/>
  <c r="C4073" i="4"/>
  <c r="C4057" i="4"/>
  <c r="C4041" i="4"/>
  <c r="C4025" i="4"/>
  <c r="C4009" i="4"/>
  <c r="C3993" i="4"/>
  <c r="C3977" i="4"/>
  <c r="C3961" i="4"/>
  <c r="C3946" i="4"/>
  <c r="C3930" i="4"/>
  <c r="C3914" i="4"/>
  <c r="C3898" i="4"/>
  <c r="C3882" i="4"/>
  <c r="C3866" i="4"/>
  <c r="C3850" i="4"/>
  <c r="C3834" i="4"/>
  <c r="C3818" i="4"/>
  <c r="C3802" i="4"/>
  <c r="C3787" i="4"/>
  <c r="C3771" i="4"/>
  <c r="C3755" i="4"/>
  <c r="C3739" i="4"/>
  <c r="C3723" i="4"/>
  <c r="C3707" i="4"/>
  <c r="C2026" i="4"/>
  <c r="C4977" i="4"/>
  <c r="C4694" i="4"/>
  <c r="C4678" i="4"/>
  <c r="C3687" i="4"/>
  <c r="C3671" i="4"/>
  <c r="C3655" i="4"/>
  <c r="C3639" i="4"/>
  <c r="C3623" i="4"/>
  <c r="C3607" i="4"/>
  <c r="C3591" i="4"/>
  <c r="C3575" i="4"/>
  <c r="C3559" i="4"/>
  <c r="C3543" i="4"/>
  <c r="C3527" i="4"/>
  <c r="C3511" i="4"/>
  <c r="C3495" i="4"/>
  <c r="C3479" i="4"/>
  <c r="C3463" i="4"/>
  <c r="C3447" i="4"/>
  <c r="C3431" i="4"/>
  <c r="C3415" i="4"/>
  <c r="C3399" i="4"/>
  <c r="C3383" i="4"/>
  <c r="C3367" i="4"/>
  <c r="C3351" i="4"/>
  <c r="C3335" i="4"/>
  <c r="C3319" i="4"/>
  <c r="C3303" i="4"/>
  <c r="C3287" i="4"/>
  <c r="C3271" i="4"/>
  <c r="C3255" i="4"/>
  <c r="C3239" i="4"/>
  <c r="C3223" i="4"/>
  <c r="C3207" i="4"/>
  <c r="C3191" i="4"/>
  <c r="C3175" i="4"/>
  <c r="C3159" i="4"/>
  <c r="C3143" i="4"/>
  <c r="C3127" i="4"/>
  <c r="C3111" i="4"/>
  <c r="C4375" i="4"/>
  <c r="C4311" i="4"/>
  <c r="C2438" i="4"/>
  <c r="C2198" i="4"/>
  <c r="C4292" i="4"/>
  <c r="C4276" i="4"/>
  <c r="C4260" i="4"/>
  <c r="C4244" i="4"/>
  <c r="C4228" i="4"/>
  <c r="C4212" i="4"/>
  <c r="C4196" i="4"/>
  <c r="C4180" i="4"/>
  <c r="C4164" i="4"/>
  <c r="C4148" i="4"/>
  <c r="C4132" i="4"/>
  <c r="C4116" i="4"/>
  <c r="C4100" i="4"/>
  <c r="C4084" i="4"/>
  <c r="C4068" i="4"/>
  <c r="C4052" i="4"/>
  <c r="C4036" i="4"/>
  <c r="C4020" i="4"/>
  <c r="C4004" i="4"/>
  <c r="C3988" i="4"/>
  <c r="C3972" i="4"/>
  <c r="C3957" i="4"/>
  <c r="C3941" i="4"/>
  <c r="C3925" i="4"/>
  <c r="C3909" i="4"/>
  <c r="C3893" i="4"/>
  <c r="C3877" i="4"/>
  <c r="C3861" i="4"/>
  <c r="C3845" i="4"/>
  <c r="C3829" i="4"/>
  <c r="C3813" i="4"/>
  <c r="C3797" i="4"/>
  <c r="C3782" i="4"/>
  <c r="C3766" i="4"/>
  <c r="C3750" i="4"/>
  <c r="C3734" i="4"/>
  <c r="C3718" i="4"/>
  <c r="C2102" i="4"/>
  <c r="C2009" i="4"/>
  <c r="C4972" i="4"/>
  <c r="C4689" i="4"/>
  <c r="C3698" i="4"/>
  <c r="C3682" i="4"/>
  <c r="C3666" i="4"/>
  <c r="C3650" i="4"/>
  <c r="C3634" i="4"/>
  <c r="C3618" i="4"/>
  <c r="C3602" i="4"/>
  <c r="C3586" i="4"/>
  <c r="C3570" i="4"/>
  <c r="C3554" i="4"/>
  <c r="C3538" i="4"/>
  <c r="C3522" i="4"/>
  <c r="C3506" i="4"/>
  <c r="C3490" i="4"/>
  <c r="C3474" i="4"/>
  <c r="C3458" i="4"/>
  <c r="C3442" i="4"/>
  <c r="C3426" i="4"/>
  <c r="C3410" i="4"/>
  <c r="C3394" i="4"/>
  <c r="C3378" i="4"/>
  <c r="C3362" i="4"/>
  <c r="C3346" i="4"/>
  <c r="C3330" i="4"/>
  <c r="C3314" i="4"/>
  <c r="C3298" i="4"/>
  <c r="C3282" i="4"/>
  <c r="C3266" i="4"/>
  <c r="C3250" i="4"/>
  <c r="C3234" i="4"/>
  <c r="C3218" i="4"/>
  <c r="C3202" i="4"/>
  <c r="C3186" i="4"/>
  <c r="C3170" i="4"/>
  <c r="C3154" i="4"/>
  <c r="C3138" i="4"/>
  <c r="C3122" i="4"/>
  <c r="C3106" i="4"/>
  <c r="C4355" i="4"/>
  <c r="C2631" i="4"/>
  <c r="C2286" i="4"/>
  <c r="C2158" i="4"/>
  <c r="C4287" i="4"/>
  <c r="C4271" i="4"/>
  <c r="C4255" i="4"/>
  <c r="C4239" i="4"/>
  <c r="C4223" i="4"/>
  <c r="C4207" i="4"/>
  <c r="C4191" i="4"/>
  <c r="C4175" i="4"/>
  <c r="C4159" i="4"/>
  <c r="C4143" i="4"/>
  <c r="C4127" i="4"/>
  <c r="C4111" i="4"/>
  <c r="C4095" i="4"/>
  <c r="C4079" i="4"/>
  <c r="C4063" i="4"/>
  <c r="C4047" i="4"/>
  <c r="C4031" i="4"/>
  <c r="C4015" i="4"/>
  <c r="C3999" i="4"/>
  <c r="C3983" i="4"/>
  <c r="C3967" i="4"/>
  <c r="C3952" i="4"/>
  <c r="C3936" i="4"/>
  <c r="C3920" i="4"/>
  <c r="C3904" i="4"/>
  <c r="C3888" i="4"/>
  <c r="C3872" i="4"/>
  <c r="C3856" i="4"/>
  <c r="C3840" i="4"/>
  <c r="C3824" i="4"/>
  <c r="C3808" i="4"/>
  <c r="C3792" i="4"/>
  <c r="C3777" i="4"/>
  <c r="C3761" i="4"/>
  <c r="C3745" i="4"/>
  <c r="C3729" i="4"/>
  <c r="C3713" i="4"/>
  <c r="C2062" i="4"/>
  <c r="C4992" i="4"/>
  <c r="C4700" i="4"/>
  <c r="C4684" i="4"/>
  <c r="C3693" i="4"/>
  <c r="C3677" i="4"/>
  <c r="C3661" i="4"/>
  <c r="C3645" i="4"/>
  <c r="C3629" i="4"/>
  <c r="C3613" i="4"/>
  <c r="C3597" i="4"/>
  <c r="C3581" i="4"/>
  <c r="C3565" i="4"/>
  <c r="C3549" i="4"/>
  <c r="C3533" i="4"/>
  <c r="C3517" i="4"/>
  <c r="C3501" i="4"/>
  <c r="C3485" i="4"/>
  <c r="C3469" i="4"/>
  <c r="C3453" i="4"/>
  <c r="C3437" i="4"/>
  <c r="C3421" i="4"/>
  <c r="C3405" i="4"/>
  <c r="C3389" i="4"/>
  <c r="C3373" i="4"/>
  <c r="C3357" i="4"/>
  <c r="C3341" i="4"/>
  <c r="C3325" i="4"/>
  <c r="C3309" i="4"/>
  <c r="C3293" i="4"/>
  <c r="C3277" i="4"/>
  <c r="C3261" i="4"/>
  <c r="C3245" i="4"/>
  <c r="C3229" i="4"/>
  <c r="C3213" i="4"/>
  <c r="C3197" i="4"/>
  <c r="C3181" i="4"/>
  <c r="C3165" i="4"/>
  <c r="C3149" i="4"/>
  <c r="C3133" i="4"/>
  <c r="C3117" i="4"/>
  <c r="C4383" i="4"/>
  <c r="C4319" i="4"/>
  <c r="C2502" i="4"/>
  <c r="C2214" i="4"/>
  <c r="C4294" i="4"/>
  <c r="C4278" i="4"/>
  <c r="C4262" i="4"/>
  <c r="C4246" i="4"/>
  <c r="C4230" i="4"/>
  <c r="C4214" i="4"/>
  <c r="C4198" i="4"/>
  <c r="C4182" i="4"/>
  <c r="C4166" i="4"/>
  <c r="C4150" i="4"/>
  <c r="C4134" i="4"/>
  <c r="C4118" i="4"/>
  <c r="C4102" i="4"/>
  <c r="C4086" i="4"/>
  <c r="C4070" i="4"/>
  <c r="C4054" i="4"/>
  <c r="C4038" i="4"/>
  <c r="C4022" i="4"/>
  <c r="C4006" i="4"/>
  <c r="C3990" i="4"/>
  <c r="C3974" i="4"/>
  <c r="C3958" i="4"/>
  <c r="C3943" i="4"/>
  <c r="C3927" i="4"/>
  <c r="C3911" i="4"/>
  <c r="C3895" i="4"/>
  <c r="C3879" i="4"/>
  <c r="C3863" i="4"/>
  <c r="C3847" i="4"/>
  <c r="C3831" i="4"/>
  <c r="C3815" i="4"/>
  <c r="C3799" i="4"/>
  <c r="C3784" i="4"/>
  <c r="C3768" i="4"/>
  <c r="C3752" i="4"/>
  <c r="C3736" i="4"/>
  <c r="C3720" i="4"/>
  <c r="C3704" i="4"/>
  <c r="C2023" i="4"/>
  <c r="C4974" i="4"/>
  <c r="C4691" i="4"/>
  <c r="C3700" i="4"/>
  <c r="C3684" i="4"/>
  <c r="C3668" i="4"/>
  <c r="C3652" i="4"/>
  <c r="C3636" i="4"/>
  <c r="C3620" i="4"/>
  <c r="C3604" i="4"/>
  <c r="C3588" i="4"/>
  <c r="C3572" i="4"/>
  <c r="C3556" i="4"/>
  <c r="C3540" i="4"/>
  <c r="C3524" i="4"/>
  <c r="C3508" i="4"/>
  <c r="C3492" i="4"/>
  <c r="C3476" i="4"/>
  <c r="C3460" i="4"/>
  <c r="C3444" i="4"/>
  <c r="C3428" i="4"/>
  <c r="C3412" i="4"/>
  <c r="C3396" i="4"/>
  <c r="C3380" i="4"/>
  <c r="C3364" i="4"/>
  <c r="C3348" i="4"/>
  <c r="C3332" i="4"/>
  <c r="C3316" i="4"/>
  <c r="C3300" i="4"/>
  <c r="C3284" i="4"/>
  <c r="C3268" i="4"/>
  <c r="C3252" i="4"/>
  <c r="C3236" i="4"/>
  <c r="C3220" i="4"/>
  <c r="C3204" i="4"/>
  <c r="C3188" i="4"/>
  <c r="C3172" i="4"/>
  <c r="C3156" i="4"/>
  <c r="C3140" i="4"/>
  <c r="C3124" i="4"/>
  <c r="C3108" i="4"/>
  <c r="C5007" i="4"/>
  <c r="C414" i="4"/>
  <c r="C437" i="4"/>
  <c r="C129" i="4"/>
  <c r="C134" i="4"/>
  <c r="C294" i="4"/>
  <c r="C412" i="4"/>
  <c r="C450" i="4"/>
  <c r="C181" i="4"/>
  <c r="C324" i="4"/>
  <c r="C173" i="4"/>
  <c r="C368" i="4"/>
  <c r="C282" i="4"/>
  <c r="C397" i="4"/>
  <c r="C19" i="4"/>
  <c r="C395" i="4"/>
  <c r="C231" i="4"/>
  <c r="C161" i="4"/>
  <c r="C371" i="4"/>
  <c r="C139" i="4"/>
  <c r="C306" i="4"/>
  <c r="C106" i="4"/>
  <c r="C39" i="4"/>
  <c r="C387" i="4"/>
  <c r="C180" i="4"/>
  <c r="C388" i="4"/>
  <c r="C105" i="4"/>
  <c r="C469" i="4"/>
  <c r="C403" i="4"/>
  <c r="C262" i="4"/>
  <c r="C871" i="4"/>
  <c r="C875" i="4"/>
  <c r="C839" i="4"/>
  <c r="C990" i="4"/>
  <c r="C958" i="4"/>
  <c r="C926" i="4"/>
  <c r="C894" i="4"/>
  <c r="C862" i="4"/>
  <c r="C761" i="4"/>
  <c r="C729" i="4"/>
  <c r="C697" i="4"/>
  <c r="C665" i="4"/>
  <c r="C955" i="4"/>
  <c r="C975" i="4"/>
  <c r="C997" i="4"/>
  <c r="C937" i="4"/>
  <c r="C905" i="4"/>
  <c r="C873" i="4"/>
  <c r="C841" i="4"/>
  <c r="C809" i="4"/>
  <c r="C777" i="4"/>
  <c r="C1000" i="4"/>
  <c r="C968" i="4"/>
  <c r="C936" i="4"/>
  <c r="C904" i="4"/>
  <c r="C872" i="4"/>
  <c r="C840" i="4"/>
  <c r="C815" i="4"/>
  <c r="C943" i="4"/>
  <c r="C907" i="4"/>
  <c r="C961" i="4"/>
  <c r="C981" i="4"/>
  <c r="C986" i="4"/>
  <c r="C954" i="4"/>
  <c r="C922" i="4"/>
  <c r="C890" i="4"/>
  <c r="C858" i="4"/>
  <c r="C765" i="4"/>
  <c r="C851" i="4"/>
  <c r="C861" i="4"/>
  <c r="C956" i="4"/>
  <c r="C811" i="4"/>
  <c r="C693" i="4"/>
  <c r="C637" i="4"/>
  <c r="C605" i="4"/>
  <c r="C573" i="4"/>
  <c r="C812" i="4"/>
  <c r="C780" i="4"/>
  <c r="C748" i="4"/>
  <c r="C716" i="4"/>
  <c r="C684" i="4"/>
  <c r="C652" i="4"/>
  <c r="C620" i="4"/>
  <c r="C791" i="4"/>
  <c r="C759" i="4"/>
  <c r="C727" i="4"/>
  <c r="C695" i="4"/>
  <c r="C663" i="4"/>
  <c r="C631" i="4"/>
  <c r="C596" i="4"/>
  <c r="C564" i="4"/>
  <c r="C532" i="4"/>
  <c r="C927" i="4"/>
  <c r="C837" i="4"/>
  <c r="C964" i="4"/>
  <c r="C836" i="4"/>
  <c r="C818" i="4"/>
  <c r="C786" i="4"/>
  <c r="C754" i="4"/>
  <c r="C722" i="4"/>
  <c r="C690" i="4"/>
  <c r="C658" i="4"/>
  <c r="C626" i="4"/>
  <c r="C549" i="4"/>
  <c r="C517" i="4"/>
  <c r="C583" i="4"/>
  <c r="C551" i="4"/>
  <c r="C519" i="4"/>
  <c r="C586" i="4"/>
  <c r="C554" i="4"/>
  <c r="C522" i="4"/>
  <c r="C1003" i="4"/>
  <c r="C845" i="4"/>
  <c r="C1004" i="4"/>
  <c r="C876" i="4"/>
  <c r="C717" i="4"/>
  <c r="C653" i="4"/>
  <c r="C625" i="4"/>
  <c r="C593" i="4"/>
  <c r="C561" i="4"/>
  <c r="C800" i="4"/>
  <c r="C768" i="4"/>
  <c r="C736" i="4"/>
  <c r="C704" i="4"/>
  <c r="C672" i="4"/>
  <c r="C640" i="4"/>
  <c r="C608" i="4"/>
  <c r="C779" i="4"/>
  <c r="C747" i="4"/>
  <c r="C715" i="4"/>
  <c r="C683" i="4"/>
  <c r="C651" i="4"/>
  <c r="C619" i="4"/>
  <c r="C584" i="4"/>
  <c r="C552" i="4"/>
  <c r="C520" i="4"/>
  <c r="C884" i="4"/>
  <c r="C726" i="4"/>
  <c r="C529" i="4"/>
  <c r="C598" i="4"/>
  <c r="C853" i="4"/>
  <c r="C766" i="4"/>
  <c r="C638" i="4"/>
  <c r="C571" i="4"/>
  <c r="C542" i="4"/>
  <c r="C843" i="4"/>
  <c r="C710" i="4"/>
  <c r="C545" i="4"/>
  <c r="C515" i="4"/>
  <c r="C852" i="4"/>
  <c r="C686" i="4"/>
  <c r="C521" i="4"/>
  <c r="C895" i="4"/>
  <c r="C980" i="4"/>
  <c r="C526" i="4"/>
  <c r="C983" i="4"/>
  <c r="C979" i="4"/>
  <c r="C959" i="4"/>
  <c r="C969" i="4"/>
  <c r="C982" i="4"/>
  <c r="C950" i="4"/>
  <c r="C918" i="4"/>
  <c r="C886" i="4"/>
  <c r="C854" i="4"/>
  <c r="C753" i="4"/>
  <c r="C721" i="4"/>
  <c r="C689" i="4"/>
  <c r="C657" i="4"/>
  <c r="C935" i="4"/>
  <c r="C931" i="4"/>
  <c r="C977" i="4"/>
  <c r="C929" i="4"/>
  <c r="C897" i="4"/>
  <c r="C865" i="4"/>
  <c r="C833" i="4"/>
  <c r="C801" i="4"/>
  <c r="C769" i="4"/>
  <c r="C992" i="4"/>
  <c r="C960" i="4"/>
  <c r="C928" i="4"/>
  <c r="C896" i="4"/>
  <c r="C864" i="4"/>
  <c r="C832" i="4"/>
  <c r="C807" i="4"/>
  <c r="C911" i="4"/>
  <c r="C887" i="4"/>
  <c r="C835" i="4"/>
  <c r="C863" i="4"/>
  <c r="C978" i="4"/>
  <c r="C946" i="4"/>
  <c r="C914" i="4"/>
  <c r="C882" i="4"/>
  <c r="C850" i="4"/>
  <c r="C757" i="4"/>
  <c r="C957" i="4"/>
  <c r="C829" i="4"/>
  <c r="C924" i="4"/>
  <c r="C741" i="4"/>
  <c r="C677" i="4"/>
  <c r="C629" i="4"/>
  <c r="C597" i="4"/>
  <c r="C565" i="4"/>
  <c r="C804" i="4"/>
  <c r="C772" i="4"/>
  <c r="C740" i="4"/>
  <c r="C708" i="4"/>
  <c r="C676" i="4"/>
  <c r="C644" i="4"/>
  <c r="C612" i="4"/>
  <c r="C783" i="4"/>
  <c r="C751" i="4"/>
  <c r="C719" i="4"/>
  <c r="C687" i="4"/>
  <c r="C655" i="4"/>
  <c r="C623" i="4"/>
  <c r="C588" i="4"/>
  <c r="C556" i="4"/>
  <c r="C524" i="4"/>
  <c r="C933" i="4"/>
  <c r="C805" i="4"/>
  <c r="C932" i="4"/>
  <c r="C831" i="4"/>
  <c r="C810" i="4"/>
  <c r="C778" i="4"/>
  <c r="C746" i="4"/>
  <c r="C714" i="4"/>
  <c r="C682" i="4"/>
  <c r="C650" i="4"/>
  <c r="C618" i="4"/>
  <c r="C541" i="4"/>
  <c r="C509" i="4"/>
  <c r="C575" i="4"/>
  <c r="C543" i="4"/>
  <c r="C511" i="4"/>
  <c r="C578" i="4"/>
  <c r="C546" i="4"/>
  <c r="C514" i="4"/>
  <c r="C941" i="4"/>
  <c r="C813" i="4"/>
  <c r="C972" i="4"/>
  <c r="C844" i="4"/>
  <c r="C701" i="4"/>
  <c r="C649" i="4"/>
  <c r="C617" i="4"/>
  <c r="C585" i="4"/>
  <c r="C824" i="4"/>
  <c r="C792" i="4"/>
  <c r="C760" i="4"/>
  <c r="C728" i="4"/>
  <c r="C696" i="4"/>
  <c r="C664" i="4"/>
  <c r="C632" i="4"/>
  <c r="C803" i="4"/>
  <c r="C771" i="4"/>
  <c r="C739" i="4"/>
  <c r="C707" i="4"/>
  <c r="C675" i="4"/>
  <c r="C643" i="4"/>
  <c r="C611" i="4"/>
  <c r="C576" i="4"/>
  <c r="C544" i="4"/>
  <c r="C512" i="4"/>
  <c r="C822" i="4"/>
  <c r="C694" i="4"/>
  <c r="C595" i="4"/>
  <c r="C566" i="4"/>
  <c r="C916" i="4"/>
  <c r="C734" i="4"/>
  <c r="C606" i="4"/>
  <c r="C539" i="4"/>
  <c r="C510" i="4"/>
  <c r="C806" i="4"/>
  <c r="C678" i="4"/>
  <c r="C513" i="4"/>
  <c r="C582" i="4"/>
  <c r="C814" i="4"/>
  <c r="C654" i="4"/>
  <c r="C555" i="4"/>
  <c r="C891" i="4"/>
  <c r="C750" i="4"/>
  <c r="C951" i="4"/>
  <c r="C899" i="4"/>
  <c r="C859" i="4"/>
  <c r="C827" i="4"/>
  <c r="C974" i="4"/>
  <c r="C942" i="4"/>
  <c r="C910" i="4"/>
  <c r="C878" i="4"/>
  <c r="C846" i="4"/>
  <c r="C745" i="4"/>
  <c r="C713" i="4"/>
  <c r="C681" i="4"/>
  <c r="C963" i="4"/>
  <c r="C903" i="4"/>
  <c r="C915" i="4"/>
  <c r="C953" i="4"/>
  <c r="C921" i="4"/>
  <c r="C889" i="4"/>
  <c r="C857" i="4"/>
  <c r="C825" i="4"/>
  <c r="C793" i="4"/>
  <c r="C993" i="4"/>
  <c r="C984" i="4"/>
  <c r="C952" i="4"/>
  <c r="C920" i="4"/>
  <c r="C888" i="4"/>
  <c r="C856" i="4"/>
  <c r="C855" i="4"/>
  <c r="C999" i="4"/>
  <c r="C995" i="4"/>
  <c r="C883" i="4"/>
  <c r="C1005" i="4"/>
  <c r="C1002" i="4"/>
  <c r="C970" i="4"/>
  <c r="C938" i="4"/>
  <c r="C906" i="4"/>
  <c r="C874" i="4"/>
  <c r="C842" i="4"/>
  <c r="C749" i="4"/>
  <c r="C925" i="4"/>
  <c r="C797" i="4"/>
  <c r="C892" i="4"/>
  <c r="C725" i="4"/>
  <c r="C661" i="4"/>
  <c r="C621" i="4"/>
  <c r="C589" i="4"/>
  <c r="C828" i="4"/>
  <c r="C796" i="4"/>
  <c r="C764" i="4"/>
  <c r="C732" i="4"/>
  <c r="C700" i="4"/>
  <c r="C668" i="4"/>
  <c r="C636" i="4"/>
  <c r="C604" i="4"/>
  <c r="C775" i="4"/>
  <c r="C743" i="4"/>
  <c r="C711" i="4"/>
  <c r="C679" i="4"/>
  <c r="C647" i="4"/>
  <c r="C615" i="4"/>
  <c r="C580" i="4"/>
  <c r="C548" i="4"/>
  <c r="C516" i="4"/>
  <c r="C901" i="4"/>
  <c r="C773" i="4"/>
  <c r="C900" i="4"/>
  <c r="C819" i="4"/>
  <c r="C802" i="4"/>
  <c r="C770" i="4"/>
  <c r="C738" i="4"/>
  <c r="C706" i="4"/>
  <c r="C674" i="4"/>
  <c r="C642" i="4"/>
  <c r="C610" i="4"/>
  <c r="C533" i="4"/>
  <c r="C599" i="4"/>
  <c r="C567" i="4"/>
  <c r="C535" i="4"/>
  <c r="C602" i="4"/>
  <c r="C570" i="4"/>
  <c r="C538" i="4"/>
  <c r="C506" i="4"/>
  <c r="C909" i="4"/>
  <c r="C781" i="4"/>
  <c r="C940" i="4"/>
  <c r="C847" i="4"/>
  <c r="C685" i="4"/>
  <c r="C641" i="4"/>
  <c r="C609" i="4"/>
  <c r="C577" i="4"/>
  <c r="C816" i="4"/>
  <c r="C784" i="4"/>
  <c r="C752" i="4"/>
  <c r="C720" i="4"/>
  <c r="C688" i="4"/>
  <c r="C656" i="4"/>
  <c r="C624" i="4"/>
  <c r="C795" i="4"/>
  <c r="C763" i="4"/>
  <c r="C731" i="4"/>
  <c r="C699" i="4"/>
  <c r="C667" i="4"/>
  <c r="C635" i="4"/>
  <c r="C600" i="4"/>
  <c r="C568" i="4"/>
  <c r="C536" i="4"/>
  <c r="C949" i="4"/>
  <c r="C790" i="4"/>
  <c r="C662" i="4"/>
  <c r="C563" i="4"/>
  <c r="C534" i="4"/>
  <c r="C830" i="4"/>
  <c r="C702" i="4"/>
  <c r="C537" i="4"/>
  <c r="C507" i="4"/>
  <c r="C885" i="4"/>
  <c r="C774" i="4"/>
  <c r="C646" i="4"/>
  <c r="C579" i="4"/>
  <c r="C550" i="4"/>
  <c r="C782" i="4"/>
  <c r="C622" i="4"/>
  <c r="C523" i="4"/>
  <c r="C917" i="4"/>
  <c r="C587" i="4"/>
  <c r="C947" i="4"/>
  <c r="C879" i="4"/>
  <c r="C985" i="4"/>
  <c r="C998" i="4"/>
  <c r="C966" i="4"/>
  <c r="C934" i="4"/>
  <c r="C902" i="4"/>
  <c r="C870" i="4"/>
  <c r="C838" i="4"/>
  <c r="C737" i="4"/>
  <c r="C705" i="4"/>
  <c r="C673" i="4"/>
  <c r="C987" i="4"/>
  <c r="C991" i="4"/>
  <c r="C867" i="4"/>
  <c r="C945" i="4"/>
  <c r="C913" i="4"/>
  <c r="C881" i="4"/>
  <c r="C849" i="4"/>
  <c r="C817" i="4"/>
  <c r="C785" i="4"/>
  <c r="C965" i="4"/>
  <c r="C976" i="4"/>
  <c r="C944" i="4"/>
  <c r="C912" i="4"/>
  <c r="C880" i="4"/>
  <c r="C848" i="4"/>
  <c r="C823" i="4"/>
  <c r="C971" i="4"/>
  <c r="C939" i="4"/>
  <c r="C973" i="4"/>
  <c r="C989" i="4"/>
  <c r="C994" i="4"/>
  <c r="C962" i="4"/>
  <c r="C930" i="4"/>
  <c r="C898" i="4"/>
  <c r="C866" i="4"/>
  <c r="C834" i="4"/>
  <c r="C919" i="4"/>
  <c r="C893" i="4"/>
  <c r="C988" i="4"/>
  <c r="C860" i="4"/>
  <c r="C709" i="4"/>
  <c r="C645" i="4"/>
  <c r="C613" i="4"/>
  <c r="C581" i="4"/>
  <c r="C820" i="4"/>
  <c r="C788" i="4"/>
  <c r="C756" i="4"/>
  <c r="C724" i="4"/>
  <c r="C692" i="4"/>
  <c r="C660" i="4"/>
  <c r="C628" i="4"/>
  <c r="C799" i="4"/>
  <c r="C767" i="4"/>
  <c r="C735" i="4"/>
  <c r="C703" i="4"/>
  <c r="C671" i="4"/>
  <c r="C639" i="4"/>
  <c r="C607" i="4"/>
  <c r="C572" i="4"/>
  <c r="C540" i="4"/>
  <c r="C508" i="4"/>
  <c r="C869" i="4"/>
  <c r="C996" i="4"/>
  <c r="C868" i="4"/>
  <c r="C826" i="4"/>
  <c r="C794" i="4"/>
  <c r="C762" i="4"/>
  <c r="C730" i="4"/>
  <c r="C698" i="4"/>
  <c r="C666" i="4"/>
  <c r="C634" i="4"/>
  <c r="C557" i="4"/>
  <c r="C525" i="4"/>
  <c r="C591" i="4"/>
  <c r="C559" i="4"/>
  <c r="C527" i="4"/>
  <c r="C594" i="4"/>
  <c r="C562" i="4"/>
  <c r="C530" i="4"/>
  <c r="C923" i="4"/>
  <c r="C877" i="4"/>
  <c r="C1001" i="4"/>
  <c r="C908" i="4"/>
  <c r="C733" i="4"/>
  <c r="C669" i="4"/>
  <c r="C633" i="4"/>
  <c r="C601" i="4"/>
  <c r="C569" i="4"/>
  <c r="C808" i="4"/>
  <c r="C776" i="4"/>
  <c r="C744" i="4"/>
  <c r="C712" i="4"/>
  <c r="C680" i="4"/>
  <c r="C648" i="4"/>
  <c r="C616" i="4"/>
  <c r="C787" i="4"/>
  <c r="C755" i="4"/>
  <c r="C723" i="4"/>
  <c r="C691" i="4"/>
  <c r="C659" i="4"/>
  <c r="C627" i="4"/>
  <c r="C592" i="4"/>
  <c r="C560" i="4"/>
  <c r="C528" i="4"/>
  <c r="C821" i="4"/>
  <c r="C758" i="4"/>
  <c r="C630" i="4"/>
  <c r="C531" i="4"/>
  <c r="C967" i="4"/>
  <c r="C798" i="4"/>
  <c r="C670" i="4"/>
  <c r="C603" i="4"/>
  <c r="C574" i="4"/>
  <c r="C948" i="4"/>
  <c r="C742" i="4"/>
  <c r="C614" i="4"/>
  <c r="C547" i="4"/>
  <c r="C518" i="4"/>
  <c r="C718" i="4"/>
  <c r="C553" i="4"/>
  <c r="C590" i="4"/>
  <c r="C789" i="4"/>
  <c r="C558" i="4"/>
  <c r="C271" i="4"/>
  <c r="C428" i="4"/>
  <c r="C232" i="4"/>
  <c r="C89" i="4"/>
  <c r="C253" i="4"/>
  <c r="C265" i="4"/>
  <c r="C423" i="4"/>
  <c r="C254" i="4"/>
  <c r="C244" i="4"/>
  <c r="C64" i="4"/>
  <c r="C140" i="4"/>
  <c r="C468" i="4"/>
  <c r="C31" i="4"/>
  <c r="C241" i="4"/>
  <c r="C239" i="4"/>
  <c r="C203" i="4"/>
  <c r="C494" i="4"/>
  <c r="C353" i="4"/>
  <c r="C272" i="4"/>
  <c r="C119" i="4"/>
  <c r="C36" i="4"/>
  <c r="C61" i="4"/>
  <c r="C427" i="4"/>
  <c r="C156" i="4"/>
  <c r="C378" i="4"/>
  <c r="C440" i="4"/>
  <c r="C373" i="4"/>
  <c r="C410" i="4"/>
  <c r="C441" i="4"/>
  <c r="C343" i="4"/>
  <c r="C177" i="4"/>
  <c r="C72" i="4"/>
  <c r="C336" i="4"/>
  <c r="C145" i="4"/>
  <c r="C422" i="4"/>
  <c r="C168" i="4"/>
  <c r="C151" i="4"/>
  <c r="C92" i="4"/>
  <c r="C352" i="4"/>
  <c r="C338" i="4"/>
  <c r="C330" i="4"/>
  <c r="C288" i="4"/>
  <c r="C296" i="4"/>
  <c r="C480" i="4"/>
  <c r="C488" i="4"/>
  <c r="C325" i="4"/>
  <c r="C405" i="4"/>
  <c r="C281" i="4"/>
  <c r="C228" i="4"/>
  <c r="C97" i="4"/>
  <c r="C95" i="4"/>
  <c r="C14" i="4"/>
  <c r="C300" i="4"/>
  <c r="C20" i="4"/>
  <c r="C430" i="4"/>
  <c r="C185" i="4"/>
  <c r="C11" i="4"/>
  <c r="C15" i="4"/>
  <c r="C258" i="4"/>
  <c r="C169" i="4"/>
  <c r="C213" i="4"/>
  <c r="C153" i="4"/>
  <c r="C243" i="4"/>
  <c r="C415" i="4"/>
  <c r="C462" i="4"/>
  <c r="C407" i="4"/>
  <c r="C309" i="4"/>
  <c r="C299" i="4"/>
  <c r="C256" i="4"/>
  <c r="C158" i="4"/>
  <c r="C104" i="4"/>
  <c r="C49" i="4"/>
  <c r="C44" i="4"/>
  <c r="C69" i="4"/>
  <c r="C88" i="4"/>
  <c r="C454" i="4"/>
  <c r="C339" i="4"/>
  <c r="C166" i="4"/>
  <c r="C38" i="4"/>
  <c r="C21" i="4"/>
  <c r="C259" i="4"/>
  <c r="C463" i="4"/>
  <c r="C167" i="4"/>
  <c r="C467" i="4"/>
  <c r="C136" i="4"/>
  <c r="C495" i="4"/>
  <c r="C391" i="4"/>
  <c r="C433" i="4"/>
  <c r="C365" i="4"/>
  <c r="C327" i="4"/>
  <c r="C189" i="4"/>
  <c r="C141" i="4"/>
  <c r="C103" i="4"/>
  <c r="C10" i="4"/>
  <c r="C58" i="4"/>
  <c r="C82" i="4"/>
  <c r="C115" i="4"/>
  <c r="C192" i="4"/>
  <c r="C41" i="4"/>
  <c r="C62" i="4"/>
  <c r="C90" i="4"/>
  <c r="C131" i="4"/>
  <c r="C24" i="4"/>
  <c r="C47" i="4"/>
  <c r="C154" i="4"/>
  <c r="C178" i="4"/>
  <c r="C252" i="4"/>
  <c r="C226" i="4"/>
  <c r="C287" i="4"/>
  <c r="C297" i="4"/>
  <c r="C279" i="4"/>
  <c r="C384" i="4"/>
  <c r="C367" i="4"/>
  <c r="C449" i="4"/>
  <c r="C435" i="4"/>
  <c r="C443" i="4"/>
  <c r="C321" i="4"/>
  <c r="C436" i="4"/>
  <c r="C221" i="4"/>
  <c r="C48" i="4"/>
  <c r="C187" i="4"/>
  <c r="C432" i="4"/>
  <c r="C251" i="4"/>
  <c r="C112" i="4"/>
  <c r="C219" i="4"/>
  <c r="C385" i="4"/>
  <c r="C269" i="4"/>
  <c r="C155" i="4"/>
  <c r="C35" i="4"/>
  <c r="C346" i="4"/>
  <c r="C16" i="4"/>
  <c r="C70" i="4"/>
  <c r="C188" i="4"/>
  <c r="C216" i="4"/>
  <c r="C285" i="4"/>
  <c r="C270" i="4"/>
  <c r="C363" i="4"/>
  <c r="C337" i="4"/>
  <c r="C328" i="4"/>
  <c r="C284" i="4"/>
  <c r="C237" i="4"/>
  <c r="C28" i="4"/>
  <c r="C215" i="4"/>
  <c r="C320" i="4"/>
  <c r="C45" i="4"/>
  <c r="C63" i="4"/>
  <c r="C91" i="4"/>
  <c r="C135" i="4"/>
  <c r="C60" i="4"/>
  <c r="C113" i="4"/>
  <c r="C224" i="4"/>
  <c r="C202" i="4"/>
  <c r="C277" i="4"/>
  <c r="C331" i="4"/>
  <c r="C401" i="4"/>
  <c r="C369" i="4"/>
  <c r="C318" i="4"/>
  <c r="C434" i="4"/>
  <c r="C484" i="4"/>
  <c r="C399" i="4"/>
  <c r="C476" i="4"/>
  <c r="C487" i="4"/>
  <c r="C312" i="4"/>
  <c r="C144" i="4"/>
  <c r="C377" i="4"/>
  <c r="C471" i="4"/>
  <c r="C344" i="4"/>
  <c r="C147" i="4"/>
  <c r="C444" i="4"/>
  <c r="C503" i="4"/>
  <c r="C360" i="4"/>
  <c r="C190" i="4"/>
  <c r="C108" i="4"/>
  <c r="C499" i="4"/>
  <c r="C179" i="4"/>
  <c r="C54" i="4"/>
  <c r="C204" i="4"/>
  <c r="C238" i="4"/>
  <c r="C375" i="4"/>
  <c r="C478" i="4"/>
  <c r="C290" i="4"/>
  <c r="C418" i="4"/>
  <c r="C479" i="4"/>
  <c r="C29" i="4"/>
  <c r="C18" i="4"/>
  <c r="C50" i="4"/>
  <c r="C78" i="4"/>
  <c r="C107" i="4"/>
  <c r="C184" i="4"/>
  <c r="C162" i="4"/>
  <c r="C160" i="4"/>
  <c r="C260" i="4"/>
  <c r="C234" i="4"/>
  <c r="C303" i="4"/>
  <c r="C313" i="4"/>
  <c r="C310" i="4"/>
  <c r="C390" i="4"/>
  <c r="C419" i="4"/>
  <c r="C453" i="4"/>
  <c r="C470" i="4"/>
  <c r="C455" i="4"/>
  <c r="C431" i="4"/>
  <c r="C326" i="4"/>
  <c r="C227" i="4"/>
  <c r="C53" i="4"/>
  <c r="C130" i="4"/>
  <c r="C381" i="4"/>
  <c r="C209" i="4"/>
  <c r="C98" i="4"/>
  <c r="C114" i="4"/>
  <c r="C372" i="4"/>
  <c r="C245" i="4"/>
  <c r="C138" i="4"/>
  <c r="C33" i="4"/>
  <c r="C247" i="4"/>
  <c r="C17" i="4"/>
  <c r="C172" i="4"/>
  <c r="C186" i="4"/>
  <c r="C333" i="4"/>
  <c r="C504" i="4"/>
  <c r="C452" i="4"/>
  <c r="C235" i="4"/>
  <c r="C416" i="4"/>
  <c r="C101" i="4"/>
  <c r="C30" i="4"/>
  <c r="C74" i="4"/>
  <c r="C176" i="4"/>
  <c r="C170" i="4"/>
  <c r="C197" i="4"/>
  <c r="C268" i="4"/>
  <c r="C242" i="4"/>
  <c r="C311" i="4"/>
  <c r="C329" i="4"/>
  <c r="C349" i="4"/>
  <c r="C398" i="4"/>
  <c r="C425" i="4"/>
  <c r="C457" i="4"/>
  <c r="C490" i="4"/>
  <c r="C482" i="4"/>
  <c r="C466" i="4"/>
  <c r="C280" i="4"/>
  <c r="C195" i="4"/>
  <c r="C8" i="4"/>
  <c r="C12" i="4"/>
  <c r="C362" i="4"/>
  <c r="C174" i="4"/>
  <c r="C118" i="4"/>
  <c r="C475" i="4"/>
  <c r="C366" i="4"/>
  <c r="C255" i="4"/>
  <c r="C165" i="4"/>
  <c r="C25" i="4"/>
  <c r="C304" i="4"/>
  <c r="C26" i="4"/>
  <c r="C87" i="4"/>
  <c r="C148" i="4"/>
  <c r="C248" i="4"/>
  <c r="C307" i="4"/>
  <c r="C361" i="4"/>
  <c r="C438" i="4"/>
  <c r="C458" i="4"/>
  <c r="C249" i="4"/>
  <c r="C483" i="4"/>
  <c r="C207" i="4"/>
  <c r="C392" i="4"/>
  <c r="C124" i="4"/>
  <c r="C57" i="4"/>
  <c r="C23" i="4"/>
  <c r="C55" i="4"/>
  <c r="C67" i="4"/>
  <c r="C93" i="4"/>
  <c r="C100" i="4"/>
  <c r="C193" i="4"/>
  <c r="C240" i="4"/>
  <c r="C214" i="4"/>
  <c r="C194" i="4"/>
  <c r="C347" i="4"/>
  <c r="C417" i="4"/>
  <c r="C379" i="4"/>
  <c r="C355" i="4"/>
  <c r="C442" i="4"/>
  <c r="C421" i="4"/>
  <c r="C493" i="4"/>
  <c r="C500" i="4"/>
  <c r="C374" i="4"/>
  <c r="C261" i="4"/>
  <c r="C122" i="4"/>
  <c r="C229" i="4"/>
  <c r="C332" i="4"/>
  <c r="C274" i="4"/>
  <c r="C157" i="4"/>
  <c r="C334" i="4"/>
  <c r="C424" i="4"/>
  <c r="C233" i="4"/>
  <c r="C175" i="4"/>
  <c r="C110" i="4"/>
  <c r="C386" i="4"/>
  <c r="C102" i="4"/>
  <c r="C71" i="4"/>
  <c r="C125" i="4"/>
  <c r="C293" i="4"/>
  <c r="C341" i="4"/>
  <c r="C439" i="4"/>
  <c r="C211" i="4"/>
  <c r="C267" i="4"/>
  <c r="C266" i="4"/>
  <c r="C404" i="4"/>
  <c r="C27" i="4"/>
  <c r="C56" i="4"/>
  <c r="C86" i="4"/>
  <c r="C123" i="4"/>
  <c r="C200" i="4"/>
  <c r="C109" i="4"/>
  <c r="C212" i="4"/>
  <c r="C164" i="4"/>
  <c r="C246" i="4"/>
  <c r="C319" i="4"/>
  <c r="C389" i="4"/>
  <c r="C357" i="4"/>
  <c r="C301" i="4"/>
  <c r="C429" i="4"/>
  <c r="C464" i="4"/>
  <c r="C305" i="4"/>
  <c r="C498" i="4"/>
  <c r="C502" i="4"/>
  <c r="C340" i="4"/>
  <c r="C171" i="4"/>
  <c r="C473" i="4"/>
  <c r="C491" i="4"/>
  <c r="C342" i="4"/>
  <c r="C223" i="4"/>
  <c r="C65" i="4"/>
  <c r="C461" i="4"/>
  <c r="C350" i="4"/>
  <c r="C182" i="4"/>
  <c r="C132" i="4"/>
  <c r="C40" i="4"/>
  <c r="C206" i="4"/>
  <c r="C59" i="4"/>
  <c r="C150" i="4"/>
  <c r="C276" i="4"/>
  <c r="C394" i="4"/>
  <c r="C485" i="4"/>
  <c r="C278" i="4"/>
  <c r="C448" i="4"/>
  <c r="C456" i="4"/>
  <c r="C73" i="4"/>
  <c r="C446" i="4"/>
  <c r="C85" i="4"/>
  <c r="C316" i="4"/>
  <c r="C292" i="4"/>
  <c r="C198" i="4"/>
  <c r="C501" i="4"/>
  <c r="C359" i="4"/>
  <c r="C283" i="4"/>
  <c r="C146" i="4"/>
  <c r="C42" i="4"/>
  <c r="C37" i="4"/>
  <c r="C264" i="4"/>
  <c r="C22" i="4"/>
  <c r="C459" i="4"/>
  <c r="C477" i="4"/>
  <c r="C474" i="4"/>
  <c r="C426" i="4"/>
  <c r="C315" i="4"/>
  <c r="C121" i="4"/>
  <c r="C51" i="4"/>
  <c r="C257" i="4"/>
  <c r="C393" i="4"/>
  <c r="C43" i="4"/>
  <c r="C159" i="4"/>
  <c r="C94" i="4"/>
  <c r="C84" i="4"/>
  <c r="C489" i="4"/>
  <c r="C376" i="4"/>
  <c r="C210" i="4"/>
  <c r="C80" i="4"/>
  <c r="C120" i="4"/>
  <c r="C451" i="4"/>
  <c r="C314" i="4"/>
  <c r="C111" i="4"/>
  <c r="C370" i="4"/>
  <c r="C163" i="4"/>
  <c r="C406" i="4"/>
  <c r="C128" i="4"/>
  <c r="C348" i="4"/>
  <c r="C77" i="4"/>
  <c r="C396" i="4"/>
  <c r="C497" i="4"/>
  <c r="C445" i="4"/>
  <c r="C380" i="4"/>
  <c r="C291" i="4"/>
  <c r="C218" i="4"/>
  <c r="C117" i="4"/>
  <c r="C96" i="4"/>
  <c r="C68" i="4"/>
  <c r="C13" i="4"/>
  <c r="C52" i="4"/>
  <c r="C465" i="4"/>
  <c r="C409" i="4"/>
  <c r="C143" i="4"/>
  <c r="C225" i="4"/>
  <c r="C149" i="4"/>
  <c r="C358" i="4"/>
  <c r="C81" i="4"/>
  <c r="C354" i="4"/>
  <c r="C9" i="4"/>
  <c r="C217" i="4"/>
  <c r="C486" i="4"/>
  <c r="C460" i="4"/>
  <c r="C402" i="4"/>
  <c r="C345" i="4"/>
  <c r="C201" i="4"/>
  <c r="C205" i="4"/>
  <c r="C196" i="4"/>
  <c r="C83" i="4"/>
  <c r="C32" i="4"/>
  <c r="C275" i="4"/>
  <c r="C364" i="4"/>
  <c r="C5006" i="4"/>
  <c r="C302" i="4"/>
  <c r="C222" i="4"/>
  <c r="C127" i="4"/>
  <c r="C142" i="4"/>
  <c r="C126" i="4"/>
  <c r="C263" i="4"/>
  <c r="C322" i="4"/>
  <c r="C308" i="4"/>
  <c r="C273" i="4"/>
  <c r="C183" i="4"/>
  <c r="C496" i="4"/>
  <c r="C505" i="4"/>
  <c r="C351" i="4"/>
  <c r="C413" i="4"/>
  <c r="C289" i="4"/>
  <c r="C236" i="4"/>
  <c r="C152" i="4"/>
  <c r="C46" i="4"/>
  <c r="L472" i="4"/>
  <c r="W472" i="4" s="1"/>
  <c r="L220" i="4"/>
  <c r="W220" i="4" s="1"/>
  <c r="M36" i="2"/>
  <c r="V855" i="4" s="1"/>
  <c r="C5015" i="4" l="1"/>
  <c r="C5014" i="4"/>
  <c r="L51" i="4"/>
  <c r="W51" i="4" s="1"/>
  <c r="L247" i="4"/>
  <c r="W247" i="4" s="1"/>
  <c r="L328" i="4"/>
  <c r="W328" i="4" s="1"/>
  <c r="L24" i="4"/>
  <c r="W24" i="4" s="1"/>
  <c r="L181" i="4"/>
  <c r="W181" i="4" s="1"/>
  <c r="L43" i="4"/>
  <c r="W43" i="4" s="1"/>
  <c r="L340" i="4"/>
  <c r="W340" i="4" s="1"/>
  <c r="L417" i="4"/>
  <c r="W417" i="4" s="1"/>
  <c r="L249" i="4"/>
  <c r="W249" i="4" s="1"/>
  <c r="L162" i="4"/>
  <c r="W162" i="4" s="1"/>
  <c r="L471" i="4"/>
  <c r="W471" i="4" s="1"/>
  <c r="L113" i="4"/>
  <c r="W113" i="4" s="1"/>
  <c r="L337" i="4"/>
  <c r="W337" i="4" s="1"/>
  <c r="L346" i="4"/>
  <c r="W346" i="4" s="1"/>
  <c r="L343" i="4"/>
  <c r="W343" i="4" s="1"/>
  <c r="L353" i="4"/>
  <c r="W353" i="4" s="1"/>
  <c r="L265" i="4"/>
  <c r="W265" i="4" s="1"/>
  <c r="L450" i="4"/>
  <c r="W450" i="4" s="1"/>
  <c r="L129" i="4"/>
  <c r="W129" i="4" s="1"/>
  <c r="L486" i="4"/>
  <c r="W486" i="4" s="1"/>
  <c r="L80" i="4"/>
  <c r="W80" i="4" s="1"/>
  <c r="L60" i="4"/>
  <c r="W60" i="4" s="1"/>
  <c r="L363" i="4"/>
  <c r="W363" i="4" s="1"/>
  <c r="L321" i="4"/>
  <c r="W321" i="4" s="1"/>
  <c r="L365" i="4"/>
  <c r="W365" i="4" s="1"/>
  <c r="L256" i="4"/>
  <c r="W256" i="4" s="1"/>
  <c r="L151" i="4"/>
  <c r="W151" i="4" s="1"/>
  <c r="L441" i="4"/>
  <c r="W441" i="4" s="1"/>
  <c r="L494" i="4"/>
  <c r="W494" i="4" s="1"/>
  <c r="L314" i="4"/>
  <c r="W314" i="4" s="1"/>
  <c r="L101" i="4"/>
  <c r="W101" i="4" s="1"/>
  <c r="L185" i="4"/>
  <c r="W185" i="4" s="1"/>
  <c r="L72" i="4"/>
  <c r="W72" i="4" s="1"/>
  <c r="L230" i="4"/>
  <c r="W230" i="4" s="1"/>
  <c r="L323" i="4"/>
  <c r="W323" i="4" s="1"/>
  <c r="L66" i="4"/>
  <c r="W66" i="4" s="1"/>
  <c r="L383" i="4"/>
  <c r="W383" i="4" s="1"/>
  <c r="L133" i="4"/>
  <c r="W133" i="4" s="1"/>
  <c r="L408" i="4"/>
  <c r="W408" i="4" s="1"/>
  <c r="L411" i="4"/>
  <c r="W411" i="4" s="1"/>
  <c r="L75" i="4"/>
  <c r="W75" i="4" s="1"/>
  <c r="L481" i="4"/>
  <c r="W481" i="4" s="1"/>
  <c r="L420" i="4"/>
  <c r="W420" i="4" s="1"/>
  <c r="L191" i="4"/>
  <c r="W191" i="4" s="1"/>
  <c r="L199" i="4"/>
  <c r="W199" i="4" s="1"/>
  <c r="L116" i="4"/>
  <c r="W116" i="4" s="1"/>
  <c r="L79" i="4"/>
  <c r="W79" i="4" s="1"/>
  <c r="L250" i="4"/>
  <c r="W250" i="4" s="1"/>
  <c r="L286" i="4"/>
  <c r="W286" i="4" s="1"/>
  <c r="L382" i="4"/>
  <c r="W382" i="4" s="1"/>
  <c r="L335" i="4"/>
  <c r="W335" i="4" s="1"/>
  <c r="L298" i="4"/>
  <c r="W298" i="4" s="1"/>
  <c r="L99" i="4"/>
  <c r="W99" i="4" s="1"/>
  <c r="L400" i="4"/>
  <c r="W400" i="4" s="1"/>
  <c r="L76" i="4"/>
  <c r="W76" i="4" s="1"/>
  <c r="L492" i="4"/>
  <c r="W492" i="4" s="1"/>
  <c r="L356" i="4"/>
  <c r="W356" i="4" s="1"/>
  <c r="L34" i="4"/>
  <c r="W34" i="4" s="1"/>
  <c r="V3192" i="4"/>
  <c r="V3200" i="4"/>
  <c r="V3208" i="4"/>
  <c r="V3216" i="4"/>
  <c r="V3224" i="4"/>
  <c r="V3232" i="4"/>
  <c r="V3240" i="4"/>
  <c r="V3248" i="4"/>
  <c r="V3256" i="4"/>
  <c r="V3264" i="4"/>
  <c r="V3272" i="4"/>
  <c r="V3280" i="4"/>
  <c r="V3288" i="4"/>
  <c r="V3296" i="4"/>
  <c r="V3304" i="4"/>
  <c r="V3312" i="4"/>
  <c r="V3320" i="4"/>
  <c r="V3328" i="4"/>
  <c r="V3336" i="4"/>
  <c r="V3344" i="4"/>
  <c r="V3352" i="4"/>
  <c r="V3360" i="4"/>
  <c r="V3112" i="4"/>
  <c r="V3120" i="4"/>
  <c r="V3128" i="4"/>
  <c r="V3136" i="4"/>
  <c r="V3144" i="4"/>
  <c r="V3152" i="4"/>
  <c r="V3160" i="4"/>
  <c r="V3168" i="4"/>
  <c r="V3176" i="4"/>
  <c r="V3184" i="4"/>
  <c r="V3362" i="4"/>
  <c r="V3370" i="4"/>
  <c r="V3378" i="4"/>
  <c r="V3386" i="4"/>
  <c r="V3394" i="4"/>
  <c r="V3402" i="4"/>
  <c r="V3410" i="4"/>
  <c r="V3418" i="4"/>
  <c r="V3426" i="4"/>
  <c r="V3434" i="4"/>
  <c r="V3442" i="4"/>
  <c r="V3450" i="4"/>
  <c r="V3458" i="4"/>
  <c r="V3466" i="4"/>
  <c r="V3474" i="4"/>
  <c r="V3482" i="4"/>
  <c r="V3490" i="4"/>
  <c r="V3498" i="4"/>
  <c r="V3506" i="4"/>
  <c r="V3514" i="4"/>
  <c r="V3522" i="4"/>
  <c r="V3530" i="4"/>
  <c r="V3538" i="4"/>
  <c r="V3546" i="4"/>
  <c r="V3554" i="4"/>
  <c r="V3562" i="4"/>
  <c r="V3570" i="4"/>
  <c r="V3578" i="4"/>
  <c r="V3586" i="4"/>
  <c r="V3594" i="4"/>
  <c r="V3602" i="4"/>
  <c r="V3610" i="4"/>
  <c r="V3618" i="4"/>
  <c r="V3626" i="4"/>
  <c r="V3634" i="4"/>
  <c r="V3642" i="4"/>
  <c r="V3650" i="4"/>
  <c r="V3658" i="4"/>
  <c r="V3666" i="4"/>
  <c r="V3674" i="4"/>
  <c r="V3682" i="4"/>
  <c r="V3690" i="4"/>
  <c r="V3698" i="4"/>
  <c r="V3195" i="4"/>
  <c r="V3203" i="4"/>
  <c r="V3211" i="4"/>
  <c r="V3219" i="4"/>
  <c r="V3227" i="4"/>
  <c r="V3235" i="4"/>
  <c r="V3243" i="4"/>
  <c r="V3251" i="4"/>
  <c r="V3259" i="4"/>
  <c r="V3267" i="4"/>
  <c r="V3275" i="4"/>
  <c r="V3283" i="4"/>
  <c r="V3291" i="4"/>
  <c r="V3299" i="4"/>
  <c r="V3307" i="4"/>
  <c r="V3315" i="4"/>
  <c r="V3323" i="4"/>
  <c r="V3331" i="4"/>
  <c r="V3339" i="4"/>
  <c r="V3347" i="4"/>
  <c r="V3355" i="4"/>
  <c r="V3109" i="4"/>
  <c r="V3117" i="4"/>
  <c r="V3125" i="4"/>
  <c r="V3133" i="4"/>
  <c r="V3141" i="4"/>
  <c r="V3149" i="4"/>
  <c r="V3157" i="4"/>
  <c r="V3165" i="4"/>
  <c r="V3173" i="4"/>
  <c r="V3181" i="4"/>
  <c r="V3189" i="4"/>
  <c r="V3367" i="4"/>
  <c r="V3375" i="4"/>
  <c r="V3383" i="4"/>
  <c r="V3391" i="4"/>
  <c r="V3399" i="4"/>
  <c r="V3407" i="4"/>
  <c r="V3415" i="4"/>
  <c r="V3423" i="4"/>
  <c r="V3431" i="4"/>
  <c r="V3439" i="4"/>
  <c r="V3447" i="4"/>
  <c r="V3455" i="4"/>
  <c r="V3463" i="4"/>
  <c r="V3471" i="4"/>
  <c r="V3479" i="4"/>
  <c r="V3487" i="4"/>
  <c r="V3495" i="4"/>
  <c r="V3503" i="4"/>
  <c r="V3511" i="4"/>
  <c r="V3519" i="4"/>
  <c r="V3527" i="4"/>
  <c r="V3535" i="4"/>
  <c r="V3543" i="4"/>
  <c r="V3551" i="4"/>
  <c r="V3559" i="4"/>
  <c r="V3567" i="4"/>
  <c r="V3575" i="4"/>
  <c r="V3583" i="4"/>
  <c r="V3591" i="4"/>
  <c r="V3599" i="4"/>
  <c r="V3607" i="4"/>
  <c r="V3615" i="4"/>
  <c r="V3623" i="4"/>
  <c r="V3631" i="4"/>
  <c r="V3639" i="4"/>
  <c r="V3647" i="4"/>
  <c r="V3655" i="4"/>
  <c r="V3663" i="4"/>
  <c r="V3671" i="4"/>
  <c r="V3679" i="4"/>
  <c r="V3687" i="4"/>
  <c r="V3695" i="4"/>
  <c r="V4677" i="4"/>
  <c r="V4685" i="4"/>
  <c r="V4693" i="4"/>
  <c r="V4701" i="4"/>
  <c r="V4709" i="4"/>
  <c r="V4717" i="4"/>
  <c r="V4725" i="4"/>
  <c r="V4733" i="4"/>
  <c r="V4741" i="4"/>
  <c r="V4749" i="4"/>
  <c r="V4757" i="4"/>
  <c r="V4765" i="4"/>
  <c r="V4773" i="4"/>
  <c r="V4781" i="4"/>
  <c r="V4789" i="4"/>
  <c r="V4797" i="4"/>
  <c r="V4805" i="4"/>
  <c r="V4813" i="4"/>
  <c r="V4821" i="4"/>
  <c r="V4829" i="4"/>
  <c r="V4837" i="4"/>
  <c r="V4845" i="4"/>
  <c r="V4853" i="4"/>
  <c r="V4861" i="4"/>
  <c r="V4869" i="4"/>
  <c r="V4877" i="4"/>
  <c r="V4885" i="4"/>
  <c r="V4893" i="4"/>
  <c r="V4901" i="4"/>
  <c r="V4909" i="4"/>
  <c r="V4917" i="4"/>
  <c r="V4925" i="4"/>
  <c r="V4933" i="4"/>
  <c r="V4941" i="4"/>
  <c r="V4949" i="4"/>
  <c r="V4957" i="4"/>
  <c r="V4965" i="4"/>
  <c r="V4973" i="4"/>
  <c r="V4981" i="4"/>
  <c r="V4989" i="4"/>
  <c r="V4997" i="4"/>
  <c r="V5005" i="4"/>
  <c r="V2013" i="4"/>
  <c r="V2021" i="4"/>
  <c r="V2029" i="4"/>
  <c r="V2037" i="4"/>
  <c r="V2045" i="4"/>
  <c r="V2053" i="4"/>
  <c r="V2061" i="4"/>
  <c r="V2069" i="4"/>
  <c r="V2077" i="4"/>
  <c r="V2085" i="4"/>
  <c r="V2093" i="4"/>
  <c r="V2570" i="4"/>
  <c r="V2578" i="4"/>
  <c r="V2586" i="4"/>
  <c r="V2594" i="4"/>
  <c r="V2602" i="4"/>
  <c r="V2610" i="4"/>
  <c r="V2618" i="4"/>
  <c r="V2626" i="4"/>
  <c r="V2634" i="4"/>
  <c r="V2642" i="4"/>
  <c r="V2650" i="4"/>
  <c r="V2658" i="4"/>
  <c r="V3706" i="4"/>
  <c r="V3714" i="4"/>
  <c r="V3722" i="4"/>
  <c r="V3730" i="4"/>
  <c r="V3738" i="4"/>
  <c r="V3746" i="4"/>
  <c r="V3754" i="4"/>
  <c r="V3762" i="4"/>
  <c r="V3770" i="4"/>
  <c r="V3778" i="4"/>
  <c r="V3786" i="4"/>
  <c r="V3794" i="4"/>
  <c r="V3802" i="4"/>
  <c r="V3810" i="4"/>
  <c r="V3818" i="4"/>
  <c r="V3826" i="4"/>
  <c r="V3834" i="4"/>
  <c r="V3842" i="4"/>
  <c r="V3850" i="4"/>
  <c r="V3858" i="4"/>
  <c r="V3866" i="4"/>
  <c r="V3874" i="4"/>
  <c r="V3882" i="4"/>
  <c r="V3890" i="4"/>
  <c r="V3898" i="4"/>
  <c r="V3906" i="4"/>
  <c r="V3914" i="4"/>
  <c r="V3922" i="4"/>
  <c r="V3930" i="4"/>
  <c r="V3938" i="4"/>
  <c r="V3946" i="4"/>
  <c r="V3954" i="4"/>
  <c r="V3962" i="4"/>
  <c r="V3970" i="4"/>
  <c r="V3978" i="4"/>
  <c r="V3986" i="4"/>
  <c r="V3994" i="4"/>
  <c r="V4002" i="4"/>
  <c r="V4010" i="4"/>
  <c r="V4018" i="4"/>
  <c r="V4026" i="4"/>
  <c r="V4034" i="4"/>
  <c r="V4042" i="4"/>
  <c r="V4050" i="4"/>
  <c r="V4058" i="4"/>
  <c r="V4066" i="4"/>
  <c r="V4074" i="4"/>
  <c r="V4082" i="4"/>
  <c r="V4090" i="4"/>
  <c r="V4098" i="4"/>
  <c r="V4106" i="4"/>
  <c r="V4114" i="4"/>
  <c r="V4122" i="4"/>
  <c r="V4130" i="4"/>
  <c r="V4138" i="4"/>
  <c r="V4146" i="4"/>
  <c r="V4154" i="4"/>
  <c r="V4162" i="4"/>
  <c r="V4170" i="4"/>
  <c r="V4178" i="4"/>
  <c r="V4186" i="4"/>
  <c r="V4194" i="4"/>
  <c r="V4202" i="4"/>
  <c r="V4210" i="4"/>
  <c r="V4218" i="4"/>
  <c r="V4226" i="4"/>
  <c r="V4234" i="4"/>
  <c r="V4242" i="4"/>
  <c r="V4250" i="4"/>
  <c r="V4258" i="4"/>
  <c r="V4266" i="4"/>
  <c r="V4274" i="4"/>
  <c r="V4282" i="4"/>
  <c r="V4290" i="4"/>
  <c r="V4298" i="4"/>
  <c r="V4306" i="4"/>
  <c r="V4314" i="4"/>
  <c r="V4322" i="4"/>
  <c r="V4330" i="4"/>
  <c r="V4338" i="4"/>
  <c r="V4346" i="4"/>
  <c r="V4354" i="4"/>
  <c r="V4362" i="4"/>
  <c r="V4370" i="4"/>
  <c r="V4378" i="4"/>
  <c r="V4386" i="4"/>
  <c r="V4394" i="4"/>
  <c r="V4402" i="4"/>
  <c r="V4410" i="4"/>
  <c r="V4418" i="4"/>
  <c r="V4426" i="4"/>
  <c r="V4434" i="4"/>
  <c r="V4442" i="4"/>
  <c r="V4450" i="4"/>
  <c r="V4458" i="4"/>
  <c r="V4466" i="4"/>
  <c r="V4474" i="4"/>
  <c r="V4482" i="4"/>
  <c r="V4490" i="4"/>
  <c r="V4498" i="4"/>
  <c r="V4506" i="4"/>
  <c r="V4514" i="4"/>
  <c r="V4522" i="4"/>
  <c r="V4530" i="4"/>
  <c r="V4538" i="4"/>
  <c r="V4546" i="4"/>
  <c r="V4554" i="4"/>
  <c r="V4562" i="4"/>
  <c r="V4570" i="4"/>
  <c r="V4578" i="4"/>
  <c r="V4586" i="4"/>
  <c r="V4594" i="4"/>
  <c r="V4602" i="4"/>
  <c r="V4610" i="4"/>
  <c r="V4618" i="4"/>
  <c r="V4626" i="4"/>
  <c r="V4634" i="4"/>
  <c r="V4642" i="4"/>
  <c r="V4650" i="4"/>
  <c r="V4658" i="4"/>
  <c r="V4666" i="4"/>
  <c r="V4674" i="4"/>
  <c r="V2258" i="4"/>
  <c r="V2266" i="4"/>
  <c r="V2274" i="4"/>
  <c r="V2282" i="4"/>
  <c r="V2290" i="4"/>
  <c r="V2298" i="4"/>
  <c r="V2306" i="4"/>
  <c r="V2314" i="4"/>
  <c r="V2322" i="4"/>
  <c r="V2330" i="4"/>
  <c r="V2338" i="4"/>
  <c r="V2346" i="4"/>
  <c r="V2354" i="4"/>
  <c r="V2362" i="4"/>
  <c r="V2370" i="4"/>
  <c r="V2378" i="4"/>
  <c r="V2386" i="4"/>
  <c r="V2394" i="4"/>
  <c r="V2402" i="4"/>
  <c r="V2410" i="4"/>
  <c r="V2418" i="4"/>
  <c r="V2426" i="4"/>
  <c r="V2434" i="4"/>
  <c r="V2442" i="4"/>
  <c r="V2450" i="4"/>
  <c r="V2458" i="4"/>
  <c r="V2466" i="4"/>
  <c r="V2474" i="4"/>
  <c r="V2482" i="4"/>
  <c r="V2490" i="4"/>
  <c r="V2498" i="4"/>
  <c r="V2506" i="4"/>
  <c r="V2514" i="4"/>
  <c r="V2522" i="4"/>
  <c r="V2530" i="4"/>
  <c r="V2538" i="4"/>
  <c r="V2546" i="4"/>
  <c r="V2554" i="4"/>
  <c r="V2562" i="4"/>
  <c r="V4682" i="4"/>
  <c r="V4690" i="4"/>
  <c r="V4698" i="4"/>
  <c r="V4706" i="4"/>
  <c r="V4714" i="4"/>
  <c r="V4722" i="4"/>
  <c r="V4730" i="4"/>
  <c r="V4738" i="4"/>
  <c r="V4746" i="4"/>
  <c r="V4754" i="4"/>
  <c r="V4762" i="4"/>
  <c r="V4770" i="4"/>
  <c r="V4778" i="4"/>
  <c r="V4786" i="4"/>
  <c r="V4794" i="4"/>
  <c r="V4802" i="4"/>
  <c r="V4810" i="4"/>
  <c r="V4818" i="4"/>
  <c r="V4826" i="4"/>
  <c r="V4834" i="4"/>
  <c r="V4842" i="4"/>
  <c r="V4850" i="4"/>
  <c r="V4858" i="4"/>
  <c r="V4866" i="4"/>
  <c r="V4874" i="4"/>
  <c r="V4882" i="4"/>
  <c r="V4890" i="4"/>
  <c r="V4898" i="4"/>
  <c r="V4906" i="4"/>
  <c r="V4914" i="4"/>
  <c r="V4922" i="4"/>
  <c r="V4930" i="4"/>
  <c r="V4938" i="4"/>
  <c r="V4946" i="4"/>
  <c r="V4954" i="4"/>
  <c r="V4962" i="4"/>
  <c r="V4970" i="4"/>
  <c r="V4978" i="4"/>
  <c r="V4986" i="4"/>
  <c r="V4994" i="4"/>
  <c r="V5002" i="4"/>
  <c r="V2010" i="4"/>
  <c r="V2018" i="4"/>
  <c r="V2026" i="4"/>
  <c r="V2034" i="4"/>
  <c r="V2042" i="4"/>
  <c r="V2050" i="4"/>
  <c r="V2058" i="4"/>
  <c r="V2066" i="4"/>
  <c r="V2074" i="4"/>
  <c r="V2082" i="4"/>
  <c r="V2090" i="4"/>
  <c r="V2565" i="4"/>
  <c r="V2573" i="4"/>
  <c r="V2581" i="4"/>
  <c r="V2589" i="4"/>
  <c r="V2597" i="4"/>
  <c r="V2605" i="4"/>
  <c r="V2613" i="4"/>
  <c r="V2621" i="4"/>
  <c r="V2629" i="4"/>
  <c r="V2637" i="4"/>
  <c r="V2645" i="4"/>
  <c r="V2653" i="4"/>
  <c r="V2661" i="4"/>
  <c r="V3709" i="4"/>
  <c r="V3717" i="4"/>
  <c r="V3725" i="4"/>
  <c r="V3733" i="4"/>
  <c r="V3741" i="4"/>
  <c r="V3749" i="4"/>
  <c r="V3757" i="4"/>
  <c r="V3765" i="4"/>
  <c r="V3773" i="4"/>
  <c r="V3781" i="4"/>
  <c r="V3789" i="4"/>
  <c r="V3797" i="4"/>
  <c r="V3805" i="4"/>
  <c r="V3813" i="4"/>
  <c r="V3821" i="4"/>
  <c r="V3829" i="4"/>
  <c r="V3837" i="4"/>
  <c r="V3845" i="4"/>
  <c r="V3853" i="4"/>
  <c r="V3861" i="4"/>
  <c r="V3869" i="4"/>
  <c r="V3877" i="4"/>
  <c r="V3885" i="4"/>
  <c r="V3893" i="4"/>
  <c r="V3901" i="4"/>
  <c r="V3909" i="4"/>
  <c r="V3917" i="4"/>
  <c r="V3925" i="4"/>
  <c r="V3933" i="4"/>
  <c r="V3941" i="4"/>
  <c r="V3949" i="4"/>
  <c r="V3957" i="4"/>
  <c r="V3965" i="4"/>
  <c r="V3973" i="4"/>
  <c r="V3981" i="4"/>
  <c r="V3989" i="4"/>
  <c r="V3997" i="4"/>
  <c r="V4005" i="4"/>
  <c r="V4013" i="4"/>
  <c r="V4021" i="4"/>
  <c r="V4029" i="4"/>
  <c r="V4037" i="4"/>
  <c r="V4045" i="4"/>
  <c r="V4053" i="4"/>
  <c r="V4061" i="4"/>
  <c r="V4069" i="4"/>
  <c r="V4077" i="4"/>
  <c r="V4085" i="4"/>
  <c r="V4093" i="4"/>
  <c r="V4101" i="4"/>
  <c r="V4109" i="4"/>
  <c r="V4117" i="4"/>
  <c r="V4125" i="4"/>
  <c r="V4133" i="4"/>
  <c r="V4141" i="4"/>
  <c r="V4149" i="4"/>
  <c r="V4157" i="4"/>
  <c r="V4165" i="4"/>
  <c r="V4173" i="4"/>
  <c r="V4181" i="4"/>
  <c r="V4189" i="4"/>
  <c r="V4197" i="4"/>
  <c r="V4205" i="4"/>
  <c r="V4213" i="4"/>
  <c r="V4221" i="4"/>
  <c r="V4229" i="4"/>
  <c r="V4237" i="4"/>
  <c r="V4245" i="4"/>
  <c r="V4253" i="4"/>
  <c r="V4261" i="4"/>
  <c r="V4269" i="4"/>
  <c r="V4277" i="4"/>
  <c r="V4285" i="4"/>
  <c r="V4293" i="4"/>
  <c r="V4301" i="4"/>
  <c r="V4309" i="4"/>
  <c r="V4317" i="4"/>
  <c r="V4325" i="4"/>
  <c r="V4333" i="4"/>
  <c r="V4341" i="4"/>
  <c r="V4349" i="4"/>
  <c r="V4357" i="4"/>
  <c r="V4365" i="4"/>
  <c r="V4373" i="4"/>
  <c r="V4381" i="4"/>
  <c r="V4389" i="4"/>
  <c r="V4397" i="4"/>
  <c r="V4405" i="4"/>
  <c r="V4413" i="4"/>
  <c r="V4421" i="4"/>
  <c r="V4429" i="4"/>
  <c r="V4437" i="4"/>
  <c r="V4445" i="4"/>
  <c r="V4453" i="4"/>
  <c r="V4461" i="4"/>
  <c r="V4469" i="4"/>
  <c r="V4477" i="4"/>
  <c r="V4485" i="4"/>
  <c r="V4493" i="4"/>
  <c r="V4501" i="4"/>
  <c r="V4509" i="4"/>
  <c r="V4517" i="4"/>
  <c r="V4525" i="4"/>
  <c r="V4533" i="4"/>
  <c r="V4541" i="4"/>
  <c r="V4549" i="4"/>
  <c r="V4557" i="4"/>
  <c r="V4565" i="4"/>
  <c r="V4573" i="4"/>
  <c r="V4581" i="4"/>
  <c r="V4589" i="4"/>
  <c r="V4597" i="4"/>
  <c r="V4605" i="4"/>
  <c r="V4613" i="4"/>
  <c r="V4621" i="4"/>
  <c r="V4629" i="4"/>
  <c r="V4637" i="4"/>
  <c r="V4645" i="4"/>
  <c r="V4653" i="4"/>
  <c r="V4661" i="4"/>
  <c r="V4669" i="4"/>
  <c r="V2253" i="4"/>
  <c r="V2261" i="4"/>
  <c r="V2269" i="4"/>
  <c r="V2277" i="4"/>
  <c r="V2285" i="4"/>
  <c r="V2293" i="4"/>
  <c r="V2301" i="4"/>
  <c r="V2309" i="4"/>
  <c r="V2317" i="4"/>
  <c r="V2325" i="4"/>
  <c r="V2333" i="4"/>
  <c r="V2341" i="4"/>
  <c r="V2349" i="4"/>
  <c r="V2357" i="4"/>
  <c r="V2365" i="4"/>
  <c r="V2373" i="4"/>
  <c r="V2381" i="4"/>
  <c r="V2389" i="4"/>
  <c r="V2397" i="4"/>
  <c r="V2405" i="4"/>
  <c r="V2413" i="4"/>
  <c r="V2421" i="4"/>
  <c r="V2429" i="4"/>
  <c r="V2437" i="4"/>
  <c r="V2445" i="4"/>
  <c r="V2453" i="4"/>
  <c r="V2461" i="4"/>
  <c r="V2469" i="4"/>
  <c r="V2477" i="4"/>
  <c r="V2485" i="4"/>
  <c r="V2493" i="4"/>
  <c r="V2501" i="4"/>
  <c r="V2509" i="4"/>
  <c r="V2517" i="4"/>
  <c r="V2525" i="4"/>
  <c r="V2533" i="4"/>
  <c r="V2541" i="4"/>
  <c r="V2549" i="4"/>
  <c r="V2557" i="4"/>
  <c r="V2757" i="4"/>
  <c r="V2765" i="4"/>
  <c r="V2773" i="4"/>
  <c r="V2808" i="4"/>
  <c r="V2832" i="4"/>
  <c r="V2864" i="4"/>
  <c r="V2925" i="4"/>
  <c r="V2961" i="4"/>
  <c r="V3028" i="4"/>
  <c r="V3064" i="4"/>
  <c r="V3097" i="4"/>
  <c r="V1061" i="4"/>
  <c r="V1112" i="4"/>
  <c r="V1128" i="4"/>
  <c r="V1144" i="4"/>
  <c r="V1160" i="4"/>
  <c r="V1216" i="4"/>
  <c r="V1240" i="4"/>
  <c r="V1256" i="4"/>
  <c r="V1281" i="4"/>
  <c r="V1388" i="4"/>
  <c r="V1420" i="4"/>
  <c r="V2779" i="4"/>
  <c r="V2787" i="4"/>
  <c r="V2815" i="4"/>
  <c r="V2866" i="4"/>
  <c r="V2906" i="4"/>
  <c r="V2914" i="4"/>
  <c r="V2934" i="4"/>
  <c r="V2954" i="4"/>
  <c r="V2982" i="4"/>
  <c r="V3018" i="4"/>
  <c r="V3104" i="4"/>
  <c r="V1067" i="4"/>
  <c r="V1083" i="4"/>
  <c r="V1102" i="4"/>
  <c r="V1138" i="4"/>
  <c r="V1163" i="4"/>
  <c r="V1206" i="4"/>
  <c r="V1247" i="4"/>
  <c r="V1339" i="4"/>
  <c r="V1480" i="4"/>
  <c r="V1520" i="4"/>
  <c r="V1622" i="4"/>
  <c r="V1802" i="4"/>
  <c r="V1834" i="4"/>
  <c r="V1404" i="4"/>
  <c r="V1457" i="4"/>
  <c r="V1918" i="4"/>
  <c r="V1943" i="4"/>
  <c r="V1971" i="4"/>
  <c r="V2003" i="4"/>
  <c r="V1826" i="4"/>
  <c r="V1956" i="4"/>
  <c r="V1627" i="4"/>
  <c r="V1750" i="4"/>
  <c r="V1852" i="4"/>
  <c r="V1936" i="4"/>
  <c r="V2107" i="4"/>
  <c r="V2665" i="4"/>
  <c r="V2705" i="4"/>
  <c r="V2869" i="4"/>
  <c r="V1178" i="4"/>
  <c r="V1327" i="4"/>
  <c r="V1486" i="4"/>
  <c r="V1594" i="4"/>
  <c r="V1691" i="4"/>
  <c r="V2670" i="4"/>
  <c r="V1047" i="4"/>
  <c r="V1087" i="4"/>
  <c r="V1249" i="4"/>
  <c r="V1354" i="4"/>
  <c r="V1474" i="4"/>
  <c r="V1510" i="4"/>
  <c r="V1719" i="4"/>
  <c r="V2699" i="4"/>
  <c r="V3053" i="4"/>
  <c r="V1425" i="4"/>
  <c r="V3082" i="4"/>
  <c r="V1029" i="4"/>
  <c r="V1291" i="4"/>
  <c r="V1307" i="4"/>
  <c r="V1323" i="4"/>
  <c r="V3047" i="4"/>
  <c r="V3071" i="4"/>
  <c r="V1022" i="4"/>
  <c r="V1038" i="4"/>
  <c r="V1542" i="4"/>
  <c r="V1575" i="4"/>
  <c r="V1661" i="4"/>
  <c r="V1688" i="4"/>
  <c r="V1716" i="4"/>
  <c r="V1748" i="4"/>
  <c r="V1796" i="4"/>
  <c r="V1363" i="4"/>
  <c r="V1433" i="4"/>
  <c r="V1508" i="4"/>
  <c r="V1545" i="4"/>
  <c r="V1561" i="4"/>
  <c r="V1580" i="4"/>
  <c r="V1871" i="4"/>
  <c r="V1903" i="4"/>
  <c r="V1957" i="4"/>
  <c r="V1645" i="4"/>
  <c r="V1680" i="4"/>
  <c r="V1712" i="4"/>
  <c r="V1835" i="4"/>
  <c r="V2102" i="4"/>
  <c r="V2689" i="4"/>
  <c r="V2724" i="4"/>
  <c r="V2939" i="4"/>
  <c r="V2956" i="4"/>
  <c r="V1140" i="4"/>
  <c r="V1571" i="4"/>
  <c r="V1752" i="4"/>
  <c r="V2108" i="4"/>
  <c r="V2698" i="4"/>
  <c r="V2722" i="4"/>
  <c r="V2999" i="4"/>
  <c r="V1266" i="4"/>
  <c r="V1283" i="4"/>
  <c r="V1525" i="4"/>
  <c r="V1648" i="4"/>
  <c r="V1816" i="4"/>
  <c r="V1392" i="4"/>
  <c r="V2924" i="4"/>
  <c r="V2756" i="4"/>
  <c r="V2764" i="4"/>
  <c r="V2772" i="4"/>
  <c r="V2805" i="4"/>
  <c r="V2829" i="4"/>
  <c r="V2861" i="4"/>
  <c r="V2901" i="4"/>
  <c r="V2949" i="4"/>
  <c r="V3027" i="4"/>
  <c r="V3063" i="4"/>
  <c r="V3098" i="4"/>
  <c r="V1076" i="4"/>
  <c r="V1113" i="4"/>
  <c r="V1129" i="4"/>
  <c r="V1145" i="4"/>
  <c r="V1172" i="4"/>
  <c r="V1225" i="4"/>
  <c r="V1241" i="4"/>
  <c r="V1257" i="4"/>
  <c r="V1349" i="4"/>
  <c r="V1400" i="4"/>
  <c r="V1421" i="4"/>
  <c r="V2780" i="4"/>
  <c r="V2788" i="4"/>
  <c r="V2816" i="4"/>
  <c r="V2865" i="4"/>
  <c r="V2905" i="4"/>
  <c r="V2913" i="4"/>
  <c r="V2933" i="4"/>
  <c r="V2953" i="4"/>
  <c r="V2981" i="4"/>
  <c r="V3017" i="4"/>
  <c r="V3101" i="4"/>
  <c r="V1064" i="4"/>
  <c r="V1080" i="4"/>
  <c r="V1097" i="4"/>
  <c r="V1121" i="4"/>
  <c r="V1153" i="4"/>
  <c r="V1173" i="4"/>
  <c r="V1232" i="4"/>
  <c r="V1273" i="4"/>
  <c r="V1340" i="4"/>
  <c r="V1479" i="4"/>
  <c r="V1519" i="4"/>
  <c r="V1614" i="4"/>
  <c r="V1778" i="4"/>
  <c r="V1831" i="4"/>
  <c r="V1403" i="4"/>
  <c r="V1458" i="4"/>
  <c r="V1865" i="4"/>
  <c r="V1944" i="4"/>
  <c r="V1972" i="4"/>
  <c r="V2004" i="4"/>
  <c r="V1803" i="4"/>
  <c r="V1897" i="4"/>
  <c r="V1958" i="4"/>
  <c r="V1626" i="4"/>
  <c r="V1742" i="4"/>
  <c r="V1798" i="4"/>
  <c r="V1866" i="4"/>
  <c r="V1913" i="4"/>
  <c r="V1989" i="4"/>
  <c r="V2127" i="4"/>
  <c r="V2674" i="4"/>
  <c r="V2708" i="4"/>
  <c r="V2871" i="4"/>
  <c r="V1221" i="4"/>
  <c r="V1572" i="4"/>
  <c r="V1667" i="4"/>
  <c r="V2667" i="4"/>
  <c r="V2893" i="4"/>
  <c r="V1048" i="4"/>
  <c r="V1088" i="4"/>
  <c r="V1182" i="4"/>
  <c r="V1351" i="4"/>
  <c r="V1379" i="4"/>
  <c r="V1499" i="4"/>
  <c r="V1636" i="4"/>
  <c r="V2128" i="4"/>
  <c r="V2891" i="4"/>
  <c r="V1207" i="4"/>
  <c r="V1704" i="4"/>
  <c r="V2974" i="4"/>
  <c r="V1044" i="4"/>
  <c r="V1304" i="4"/>
  <c r="V1320" i="4"/>
  <c r="V1337" i="4"/>
  <c r="V3048" i="4"/>
  <c r="V3072" i="4"/>
  <c r="V1021" i="4"/>
  <c r="V1037" i="4"/>
  <c r="V1555" i="4"/>
  <c r="V1587" i="4"/>
  <c r="V1673" i="4"/>
  <c r="V1697" i="4"/>
  <c r="V1724" i="4"/>
  <c r="V1756" i="4"/>
  <c r="V1850" i="4"/>
  <c r="V1366" i="4"/>
  <c r="V1436" i="4"/>
  <c r="V1507" i="4"/>
  <c r="V1546" i="4"/>
  <c r="V1562" i="4"/>
  <c r="V1579" i="4"/>
  <c r="V1872" i="4"/>
  <c r="V1904" i="4"/>
  <c r="V1998" i="4"/>
  <c r="V1653" i="4"/>
  <c r="V1689" i="4"/>
  <c r="V1717" i="4"/>
  <c r="V1874" i="4"/>
  <c r="V2675" i="4"/>
  <c r="V2721" i="4"/>
  <c r="V2940" i="4"/>
  <c r="V2955" i="4"/>
  <c r="V1139" i="4"/>
  <c r="V1629" i="4"/>
  <c r="V1805" i="4"/>
  <c r="V2117" i="4"/>
  <c r="V2688" i="4"/>
  <c r="V2793" i="4"/>
  <c r="V3019" i="4"/>
  <c r="V1175" i="4"/>
  <c r="V1380" i="4"/>
  <c r="V1647" i="4"/>
  <c r="V1776" i="4"/>
  <c r="V2895" i="4"/>
  <c r="V1196" i="4"/>
  <c r="V2097" i="4"/>
  <c r="V2132" i="4"/>
  <c r="V2822" i="4"/>
  <c r="V2846" i="4"/>
  <c r="V2968" i="4"/>
  <c r="V3056" i="4"/>
  <c r="V1285" i="4"/>
  <c r="V1657" i="4"/>
  <c r="V1818" i="4"/>
  <c r="V2223" i="4"/>
  <c r="V2751" i="4"/>
  <c r="V2879" i="4"/>
  <c r="V2988" i="4"/>
  <c r="V1202" i="4"/>
  <c r="V1374" i="4"/>
  <c r="V1859" i="4"/>
  <c r="V2144" i="4"/>
  <c r="V2183" i="4"/>
  <c r="V2246" i="4"/>
  <c r="V2750" i="4"/>
  <c r="V1093" i="4"/>
  <c r="V1301" i="4"/>
  <c r="V1947" i="4"/>
  <c r="V2181" i="4"/>
  <c r="V2213" i="4"/>
  <c r="V2797" i="4"/>
  <c r="V1211" i="4"/>
  <c r="V1511" i="4"/>
  <c r="V2143" i="4"/>
  <c r="V2198" i="4"/>
  <c r="V2899" i="4"/>
  <c r="V1107" i="4"/>
  <c r="V1268" i="4"/>
  <c r="V1612" i="4"/>
  <c r="V1786" i="4"/>
  <c r="V1539" i="4"/>
  <c r="V1829" i="4"/>
  <c r="V1728" i="4"/>
  <c r="V1994" i="4"/>
  <c r="V1820" i="4"/>
  <c r="V1962" i="4"/>
  <c r="V1527" i="4"/>
  <c r="V1982" i="4"/>
  <c r="V2153" i="4"/>
  <c r="V2189" i="4"/>
  <c r="V2232" i="4"/>
  <c r="V2736" i="4"/>
  <c r="V1041" i="4"/>
  <c r="V1331" i="4"/>
  <c r="V1937" i="4"/>
  <c r="V2755" i="4"/>
  <c r="V2972" i="4"/>
  <c r="V3036" i="4"/>
  <c r="V1209" i="4"/>
  <c r="V1346" i="4"/>
  <c r="V1868" i="4"/>
  <c r="V1976" i="4"/>
  <c r="V2166" i="4"/>
  <c r="V2799" i="4"/>
  <c r="V1186" i="4"/>
  <c r="V1660" i="4"/>
  <c r="V1986" i="4"/>
  <c r="V1695" i="4"/>
  <c r="V1649" i="4"/>
  <c r="V1840" i="4"/>
  <c r="V1847" i="4"/>
  <c r="V2106" i="4"/>
  <c r="V2135" i="4"/>
  <c r="V2712" i="4"/>
  <c r="V2841" i="4"/>
  <c r="V2849" i="4"/>
  <c r="V3054" i="4"/>
  <c r="V1157" i="4"/>
  <c r="V1286" i="4"/>
  <c r="V1426" i="4"/>
  <c r="V1838" i="4"/>
  <c r="V2243" i="4"/>
  <c r="V2747" i="4"/>
  <c r="V2900" i="4"/>
  <c r="V1223" i="4"/>
  <c r="V1447" i="4"/>
  <c r="V1862" i="4"/>
  <c r="V2150" i="4"/>
  <c r="V2169" i="4"/>
  <c r="V2210" i="4"/>
  <c r="V2242" i="4"/>
  <c r="V2754" i="4"/>
  <c r="V1126" i="4"/>
  <c r="V1332" i="4"/>
  <c r="V1949" i="4"/>
  <c r="V2178" i="4"/>
  <c r="V2225" i="4"/>
  <c r="V2795" i="4"/>
  <c r="V1057" i="4"/>
  <c r="V1408" i="4"/>
  <c r="V1488" i="4"/>
  <c r="V1518" i="4"/>
  <c r="V2185" i="4"/>
  <c r="V2222" i="4"/>
  <c r="V3021" i="4"/>
  <c r="V1183" i="4"/>
  <c r="V1610" i="4"/>
  <c r="V1794" i="4"/>
  <c r="V1721" i="4"/>
  <c r="V1924" i="4"/>
  <c r="V1671" i="4"/>
  <c r="V1902" i="4"/>
  <c r="V2113" i="4"/>
  <c r="V2678" i="4"/>
  <c r="V2707" i="4"/>
  <c r="V2985" i="4"/>
  <c r="V1103" i="4"/>
  <c r="V1193" i="4"/>
  <c r="V1330" i="4"/>
  <c r="V1467" i="4"/>
  <c r="V1792" i="4"/>
  <c r="V2725" i="4"/>
  <c r="V2881" i="4"/>
  <c r="V3080" i="4"/>
  <c r="V1373" i="4"/>
  <c r="V2139" i="4"/>
  <c r="V2159" i="4"/>
  <c r="V2192" i="4"/>
  <c r="V2236" i="4"/>
  <c r="V3092" i="4"/>
  <c r="V1333" i="4"/>
  <c r="V1938" i="4"/>
  <c r="V2235" i="4"/>
  <c r="V2800" i="4"/>
  <c r="V3037" i="4"/>
  <c r="V1014" i="4"/>
  <c r="V1270" i="4"/>
  <c r="V1415" i="4"/>
  <c r="V1867" i="4"/>
  <c r="V1991" i="4"/>
  <c r="V2197" i="4"/>
  <c r="V3008" i="4"/>
  <c r="V1012" i="4"/>
  <c r="V1318" i="4"/>
  <c r="V1658" i="4"/>
  <c r="V1983" i="4"/>
  <c r="V1684" i="4"/>
  <c r="V1970" i="4"/>
  <c r="V1722" i="4"/>
  <c r="V1839" i="4"/>
  <c r="V1754" i="4"/>
  <c r="V3194" i="4"/>
  <c r="V3202" i="4"/>
  <c r="V3210" i="4"/>
  <c r="V3218" i="4"/>
  <c r="V3226" i="4"/>
  <c r="V3234" i="4"/>
  <c r="V3242" i="4"/>
  <c r="V3250" i="4"/>
  <c r="V3258" i="4"/>
  <c r="V3266" i="4"/>
  <c r="V3274" i="4"/>
  <c r="V3282" i="4"/>
  <c r="V3290" i="4"/>
  <c r="V3298" i="4"/>
  <c r="V3306" i="4"/>
  <c r="V3314" i="4"/>
  <c r="V3322" i="4"/>
  <c r="V3330" i="4"/>
  <c r="V3338" i="4"/>
  <c r="V3346" i="4"/>
  <c r="V3354" i="4"/>
  <c r="V3106" i="4"/>
  <c r="V3114" i="4"/>
  <c r="V3122" i="4"/>
  <c r="V3130" i="4"/>
  <c r="V3138" i="4"/>
  <c r="V3146" i="4"/>
  <c r="V3154" i="4"/>
  <c r="V3162" i="4"/>
  <c r="V3170" i="4"/>
  <c r="V3178" i="4"/>
  <c r="V3186" i="4"/>
  <c r="V3364" i="4"/>
  <c r="V3372" i="4"/>
  <c r="V3380" i="4"/>
  <c r="V3388" i="4"/>
  <c r="V3396" i="4"/>
  <c r="V3404" i="4"/>
  <c r="V3412" i="4"/>
  <c r="V3420" i="4"/>
  <c r="V3428" i="4"/>
  <c r="V3436" i="4"/>
  <c r="V3444" i="4"/>
  <c r="V3452" i="4"/>
  <c r="V3460" i="4"/>
  <c r="V3468" i="4"/>
  <c r="V3476" i="4"/>
  <c r="V3484" i="4"/>
  <c r="V3492" i="4"/>
  <c r="V3500" i="4"/>
  <c r="V3508" i="4"/>
  <c r="V3516" i="4"/>
  <c r="V3524" i="4"/>
  <c r="V3532" i="4"/>
  <c r="V3540" i="4"/>
  <c r="V3548" i="4"/>
  <c r="V3556" i="4"/>
  <c r="V3564" i="4"/>
  <c r="V3572" i="4"/>
  <c r="V3580" i="4"/>
  <c r="V3588" i="4"/>
  <c r="V3596" i="4"/>
  <c r="V3604" i="4"/>
  <c r="V3612" i="4"/>
  <c r="V3620" i="4"/>
  <c r="V3628" i="4"/>
  <c r="V3636" i="4"/>
  <c r="V3644" i="4"/>
  <c r="V3652" i="4"/>
  <c r="V3660" i="4"/>
  <c r="V3668" i="4"/>
  <c r="V3676" i="4"/>
  <c r="V3684" i="4"/>
  <c r="V3692" i="4"/>
  <c r="V3700" i="4"/>
  <c r="V3197" i="4"/>
  <c r="V3205" i="4"/>
  <c r="V3213" i="4"/>
  <c r="V3221" i="4"/>
  <c r="V3229" i="4"/>
  <c r="V3237" i="4"/>
  <c r="V3245" i="4"/>
  <c r="V3253" i="4"/>
  <c r="V3261" i="4"/>
  <c r="V3269" i="4"/>
  <c r="V3277" i="4"/>
  <c r="V3285" i="4"/>
  <c r="V3293" i="4"/>
  <c r="V3301" i="4"/>
  <c r="V3309" i="4"/>
  <c r="V3317" i="4"/>
  <c r="V3325" i="4"/>
  <c r="V3333" i="4"/>
  <c r="V3341" i="4"/>
  <c r="V3349" i="4"/>
  <c r="V3357" i="4"/>
  <c r="V3111" i="4"/>
  <c r="V3119" i="4"/>
  <c r="V3127" i="4"/>
  <c r="V3135" i="4"/>
  <c r="V3143" i="4"/>
  <c r="V3151" i="4"/>
  <c r="V3159" i="4"/>
  <c r="V3167" i="4"/>
  <c r="V3175" i="4"/>
  <c r="V3183" i="4"/>
  <c r="V3361" i="4"/>
  <c r="V3369" i="4"/>
  <c r="V3377" i="4"/>
  <c r="V3385" i="4"/>
  <c r="V3393" i="4"/>
  <c r="V3401" i="4"/>
  <c r="V3409" i="4"/>
  <c r="V3417" i="4"/>
  <c r="V3425" i="4"/>
  <c r="V3433" i="4"/>
  <c r="V3441" i="4"/>
  <c r="V3449" i="4"/>
  <c r="V3457" i="4"/>
  <c r="V3465" i="4"/>
  <c r="V3473" i="4"/>
  <c r="V3481" i="4"/>
  <c r="V3489" i="4"/>
  <c r="V3497" i="4"/>
  <c r="V3505" i="4"/>
  <c r="V3513" i="4"/>
  <c r="V3521" i="4"/>
  <c r="V3529" i="4"/>
  <c r="V3537" i="4"/>
  <c r="V3545" i="4"/>
  <c r="V3553" i="4"/>
  <c r="V3561" i="4"/>
  <c r="V3569" i="4"/>
  <c r="V3577" i="4"/>
  <c r="V3585" i="4"/>
  <c r="V3593" i="4"/>
  <c r="V3601" i="4"/>
  <c r="V3609" i="4"/>
  <c r="V3617" i="4"/>
  <c r="V3625" i="4"/>
  <c r="V3633" i="4"/>
  <c r="V3641" i="4"/>
  <c r="V3649" i="4"/>
  <c r="V3657" i="4"/>
  <c r="V3665" i="4"/>
  <c r="V3673" i="4"/>
  <c r="V3681" i="4"/>
  <c r="V3689" i="4"/>
  <c r="V3697" i="4"/>
  <c r="V4679" i="4"/>
  <c r="V4687" i="4"/>
  <c r="V4695" i="4"/>
  <c r="V4703" i="4"/>
  <c r="V4711" i="4"/>
  <c r="V4719" i="4"/>
  <c r="V4727" i="4"/>
  <c r="V4735" i="4"/>
  <c r="V4743" i="4"/>
  <c r="V4751" i="4"/>
  <c r="V4759" i="4"/>
  <c r="V4767" i="4"/>
  <c r="V4775" i="4"/>
  <c r="V4783" i="4"/>
  <c r="V4791" i="4"/>
  <c r="V4799" i="4"/>
  <c r="V4807" i="4"/>
  <c r="V4815" i="4"/>
  <c r="V4823" i="4"/>
  <c r="V4831" i="4"/>
  <c r="V4839" i="4"/>
  <c r="V4847" i="4"/>
  <c r="V4855" i="4"/>
  <c r="V4863" i="4"/>
  <c r="V4871" i="4"/>
  <c r="V4879" i="4"/>
  <c r="V4887" i="4"/>
  <c r="V4895" i="4"/>
  <c r="V4903" i="4"/>
  <c r="V4911" i="4"/>
  <c r="V4919" i="4"/>
  <c r="V4927" i="4"/>
  <c r="V4935" i="4"/>
  <c r="V4943" i="4"/>
  <c r="V4951" i="4"/>
  <c r="V4959" i="4"/>
  <c r="V4967" i="4"/>
  <c r="V4975" i="4"/>
  <c r="V4983" i="4"/>
  <c r="V4991" i="4"/>
  <c r="V4999" i="4"/>
  <c r="V2007" i="4"/>
  <c r="V2015" i="4"/>
  <c r="V2023" i="4"/>
  <c r="V2031" i="4"/>
  <c r="V2039" i="4"/>
  <c r="V2047" i="4"/>
  <c r="V2055" i="4"/>
  <c r="V2063" i="4"/>
  <c r="V2071" i="4"/>
  <c r="V2079" i="4"/>
  <c r="V2087" i="4"/>
  <c r="V2095" i="4"/>
  <c r="V2572" i="4"/>
  <c r="V2580" i="4"/>
  <c r="V2588" i="4"/>
  <c r="V2596" i="4"/>
  <c r="V2604" i="4"/>
  <c r="V2612" i="4"/>
  <c r="V2620" i="4"/>
  <c r="V2628" i="4"/>
  <c r="V2636" i="4"/>
  <c r="V2644" i="4"/>
  <c r="V2652" i="4"/>
  <c r="V2660" i="4"/>
  <c r="V3708" i="4"/>
  <c r="V3716" i="4"/>
  <c r="V3724" i="4"/>
  <c r="V3732" i="4"/>
  <c r="V3740" i="4"/>
  <c r="V3748" i="4"/>
  <c r="V3756" i="4"/>
  <c r="V3764" i="4"/>
  <c r="V3772" i="4"/>
  <c r="V3780" i="4"/>
  <c r="V3788" i="4"/>
  <c r="V3796" i="4"/>
  <c r="V3804" i="4"/>
  <c r="V3812" i="4"/>
  <c r="V3820" i="4"/>
  <c r="V3828" i="4"/>
  <c r="V3836" i="4"/>
  <c r="V3844" i="4"/>
  <c r="V3852" i="4"/>
  <c r="V3860" i="4"/>
  <c r="V3868" i="4"/>
  <c r="V3876" i="4"/>
  <c r="V3884" i="4"/>
  <c r="V3892" i="4"/>
  <c r="V3900" i="4"/>
  <c r="V3908" i="4"/>
  <c r="V3916" i="4"/>
  <c r="V3924" i="4"/>
  <c r="V3932" i="4"/>
  <c r="V3940" i="4"/>
  <c r="V3948" i="4"/>
  <c r="V3956" i="4"/>
  <c r="V3964" i="4"/>
  <c r="V3972" i="4"/>
  <c r="V3980" i="4"/>
  <c r="V3988" i="4"/>
  <c r="V3996" i="4"/>
  <c r="V4004" i="4"/>
  <c r="V4012" i="4"/>
  <c r="V4020" i="4"/>
  <c r="V4028" i="4"/>
  <c r="V4036" i="4"/>
  <c r="V4044" i="4"/>
  <c r="V4052" i="4"/>
  <c r="V4060" i="4"/>
  <c r="V4068" i="4"/>
  <c r="V4076" i="4"/>
  <c r="V4084" i="4"/>
  <c r="V4092" i="4"/>
  <c r="V4100" i="4"/>
  <c r="V4108" i="4"/>
  <c r="V4116" i="4"/>
  <c r="V4124" i="4"/>
  <c r="V4132" i="4"/>
  <c r="V4140" i="4"/>
  <c r="V4148" i="4"/>
  <c r="V4156" i="4"/>
  <c r="V4164" i="4"/>
  <c r="V4172" i="4"/>
  <c r="V4180" i="4"/>
  <c r="V4188" i="4"/>
  <c r="V4196" i="4"/>
  <c r="V4204" i="4"/>
  <c r="V4212" i="4"/>
  <c r="V4220" i="4"/>
  <c r="V4228" i="4"/>
  <c r="V4236" i="4"/>
  <c r="V4244" i="4"/>
  <c r="V4252" i="4"/>
  <c r="V4260" i="4"/>
  <c r="V4268" i="4"/>
  <c r="V4276" i="4"/>
  <c r="V4284" i="4"/>
  <c r="V4292" i="4"/>
  <c r="V4300" i="4"/>
  <c r="V4308" i="4"/>
  <c r="V4316" i="4"/>
  <c r="V4324" i="4"/>
  <c r="V4332" i="4"/>
  <c r="V4340" i="4"/>
  <c r="V4348" i="4"/>
  <c r="V4356" i="4"/>
  <c r="V4364" i="4"/>
  <c r="V4372" i="4"/>
  <c r="V4380" i="4"/>
  <c r="V4388" i="4"/>
  <c r="V4396" i="4"/>
  <c r="V4404" i="4"/>
  <c r="V4412" i="4"/>
  <c r="V4420" i="4"/>
  <c r="V4428" i="4"/>
  <c r="V4436" i="4"/>
  <c r="V4444" i="4"/>
  <c r="V4452" i="4"/>
  <c r="V4460" i="4"/>
  <c r="V4468" i="4"/>
  <c r="V4476" i="4"/>
  <c r="V4484" i="4"/>
  <c r="V4492" i="4"/>
  <c r="V4500" i="4"/>
  <c r="V4508" i="4"/>
  <c r="V4516" i="4"/>
  <c r="V4524" i="4"/>
  <c r="V4532" i="4"/>
  <c r="V4540" i="4"/>
  <c r="V4548" i="4"/>
  <c r="V4556" i="4"/>
  <c r="V4564" i="4"/>
  <c r="V4572" i="4"/>
  <c r="V4580" i="4"/>
  <c r="V4588" i="4"/>
  <c r="V4596" i="4"/>
  <c r="V4604" i="4"/>
  <c r="V4612" i="4"/>
  <c r="V4620" i="4"/>
  <c r="V4628" i="4"/>
  <c r="V4636" i="4"/>
  <c r="V4644" i="4"/>
  <c r="V4652" i="4"/>
  <c r="V4660" i="4"/>
  <c r="V4668" i="4"/>
  <c r="V4676" i="4"/>
  <c r="V2260" i="4"/>
  <c r="V2268" i="4"/>
  <c r="V2276" i="4"/>
  <c r="V2284" i="4"/>
  <c r="V2292" i="4"/>
  <c r="V2300" i="4"/>
  <c r="V2308" i="4"/>
  <c r="V2316" i="4"/>
  <c r="V2324" i="4"/>
  <c r="V2332" i="4"/>
  <c r="V2340" i="4"/>
  <c r="V2348" i="4"/>
  <c r="V2356" i="4"/>
  <c r="V2364" i="4"/>
  <c r="V2372" i="4"/>
  <c r="V2380" i="4"/>
  <c r="V2388" i="4"/>
  <c r="V2396" i="4"/>
  <c r="V2404" i="4"/>
  <c r="V2412" i="4"/>
  <c r="V2420" i="4"/>
  <c r="V2428" i="4"/>
  <c r="V2436" i="4"/>
  <c r="V2444" i="4"/>
  <c r="V2452" i="4"/>
  <c r="V2460" i="4"/>
  <c r="V2468" i="4"/>
  <c r="V2476" i="4"/>
  <c r="V2484" i="4"/>
  <c r="V2492" i="4"/>
  <c r="V2500" i="4"/>
  <c r="V2508" i="4"/>
  <c r="V2516" i="4"/>
  <c r="V2524" i="4"/>
  <c r="V2532" i="4"/>
  <c r="V2540" i="4"/>
  <c r="V2548" i="4"/>
  <c r="V2556" i="4"/>
  <c r="V2564" i="4"/>
  <c r="V4684" i="4"/>
  <c r="V4692" i="4"/>
  <c r="V4700" i="4"/>
  <c r="V4708" i="4"/>
  <c r="V4716" i="4"/>
  <c r="V4724" i="4"/>
  <c r="V4732" i="4"/>
  <c r="V4740" i="4"/>
  <c r="V4748" i="4"/>
  <c r="V4756" i="4"/>
  <c r="V4764" i="4"/>
  <c r="V4772" i="4"/>
  <c r="V4780" i="4"/>
  <c r="V4788" i="4"/>
  <c r="V4796" i="4"/>
  <c r="V4804" i="4"/>
  <c r="V4812" i="4"/>
  <c r="V4820" i="4"/>
  <c r="V4828" i="4"/>
  <c r="V4836" i="4"/>
  <c r="V4844" i="4"/>
  <c r="V4852" i="4"/>
  <c r="V4860" i="4"/>
  <c r="V4868" i="4"/>
  <c r="V4876" i="4"/>
  <c r="V4884" i="4"/>
  <c r="V4892" i="4"/>
  <c r="V4900" i="4"/>
  <c r="V4908" i="4"/>
  <c r="V4916" i="4"/>
  <c r="V4924" i="4"/>
  <c r="V4932" i="4"/>
  <c r="V4940" i="4"/>
  <c r="V4948" i="4"/>
  <c r="V4956" i="4"/>
  <c r="V4964" i="4"/>
  <c r="V4972" i="4"/>
  <c r="V4980" i="4"/>
  <c r="V4988" i="4"/>
  <c r="V4996" i="4"/>
  <c r="V5004" i="4"/>
  <c r="V2012" i="4"/>
  <c r="V2020" i="4"/>
  <c r="V2028" i="4"/>
  <c r="V2036" i="4"/>
  <c r="V2044" i="4"/>
  <c r="V2052" i="4"/>
  <c r="V2060" i="4"/>
  <c r="V2068" i="4"/>
  <c r="V2076" i="4"/>
  <c r="V2084" i="4"/>
  <c r="V2092" i="4"/>
  <c r="V2567" i="4"/>
  <c r="V2575" i="4"/>
  <c r="V2583" i="4"/>
  <c r="V2591" i="4"/>
  <c r="V2599" i="4"/>
  <c r="V2607" i="4"/>
  <c r="V2615" i="4"/>
  <c r="V2623" i="4"/>
  <c r="V2631" i="4"/>
  <c r="V2639" i="4"/>
  <c r="V2647" i="4"/>
  <c r="V2655" i="4"/>
  <c r="V3703" i="4"/>
  <c r="V3711" i="4"/>
  <c r="V3719" i="4"/>
  <c r="V3727" i="4"/>
  <c r="V3735" i="4"/>
  <c r="V3743" i="4"/>
  <c r="V3751" i="4"/>
  <c r="V3759" i="4"/>
  <c r="V3767" i="4"/>
  <c r="V3775" i="4"/>
  <c r="V3783" i="4"/>
  <c r="V3791" i="4"/>
  <c r="V3799" i="4"/>
  <c r="V3807" i="4"/>
  <c r="V3815" i="4"/>
  <c r="V3823" i="4"/>
  <c r="V3831" i="4"/>
  <c r="V3839" i="4"/>
  <c r="V3847" i="4"/>
  <c r="V3855" i="4"/>
  <c r="V3863" i="4"/>
  <c r="V3871" i="4"/>
  <c r="V3879" i="4"/>
  <c r="V3887" i="4"/>
  <c r="V3895" i="4"/>
  <c r="V3903" i="4"/>
  <c r="V3911" i="4"/>
  <c r="V3919" i="4"/>
  <c r="V3927" i="4"/>
  <c r="V3935" i="4"/>
  <c r="V3943" i="4"/>
  <c r="V3951" i="4"/>
  <c r="V3959" i="4"/>
  <c r="V3967" i="4"/>
  <c r="V3975" i="4"/>
  <c r="V3983" i="4"/>
  <c r="V3991" i="4"/>
  <c r="V3999" i="4"/>
  <c r="V4007" i="4"/>
  <c r="V4015" i="4"/>
  <c r="V4023" i="4"/>
  <c r="V4031" i="4"/>
  <c r="V4039" i="4"/>
  <c r="V4047" i="4"/>
  <c r="V4055" i="4"/>
  <c r="V4063" i="4"/>
  <c r="V4071" i="4"/>
  <c r="V4079" i="4"/>
  <c r="V4087" i="4"/>
  <c r="V4095" i="4"/>
  <c r="V4103" i="4"/>
  <c r="V4111" i="4"/>
  <c r="V4119" i="4"/>
  <c r="V4127" i="4"/>
  <c r="V4135" i="4"/>
  <c r="V4143" i="4"/>
  <c r="V4151" i="4"/>
  <c r="V4159" i="4"/>
  <c r="V4167" i="4"/>
  <c r="V4175" i="4"/>
  <c r="V4183" i="4"/>
  <c r="V4191" i="4"/>
  <c r="V4199" i="4"/>
  <c r="V4207" i="4"/>
  <c r="V4215" i="4"/>
  <c r="V4223" i="4"/>
  <c r="V4231" i="4"/>
  <c r="V4239" i="4"/>
  <c r="V4247" i="4"/>
  <c r="V4255" i="4"/>
  <c r="V4263" i="4"/>
  <c r="V4271" i="4"/>
  <c r="V4279" i="4"/>
  <c r="V4287" i="4"/>
  <c r="V4295" i="4"/>
  <c r="V4303" i="4"/>
  <c r="V4311" i="4"/>
  <c r="V4319" i="4"/>
  <c r="V4327" i="4"/>
  <c r="V4335" i="4"/>
  <c r="V4343" i="4"/>
  <c r="V4351" i="4"/>
  <c r="V4359" i="4"/>
  <c r="V4367" i="4"/>
  <c r="V4375" i="4"/>
  <c r="V4383" i="4"/>
  <c r="V4391" i="4"/>
  <c r="V4399" i="4"/>
  <c r="V4407" i="4"/>
  <c r="V4415" i="4"/>
  <c r="V4423" i="4"/>
  <c r="V4431" i="4"/>
  <c r="V4439" i="4"/>
  <c r="V4447" i="4"/>
  <c r="V4455" i="4"/>
  <c r="V4463" i="4"/>
  <c r="V4471" i="4"/>
  <c r="V4479" i="4"/>
  <c r="V4487" i="4"/>
  <c r="V4495" i="4"/>
  <c r="V4503" i="4"/>
  <c r="V4511" i="4"/>
  <c r="V4519" i="4"/>
  <c r="V4527" i="4"/>
  <c r="V4535" i="4"/>
  <c r="V4543" i="4"/>
  <c r="V4551" i="4"/>
  <c r="V4559" i="4"/>
  <c r="V4567" i="4"/>
  <c r="V4575" i="4"/>
  <c r="V4583" i="4"/>
  <c r="V4591" i="4"/>
  <c r="V4599" i="4"/>
  <c r="V4607" i="4"/>
  <c r="V4615" i="4"/>
  <c r="V4623" i="4"/>
  <c r="V4631" i="4"/>
  <c r="V4639" i="4"/>
  <c r="V4647" i="4"/>
  <c r="V4655" i="4"/>
  <c r="V4663" i="4"/>
  <c r="V4671" i="4"/>
  <c r="V2255" i="4"/>
  <c r="V2263" i="4"/>
  <c r="V2271" i="4"/>
  <c r="V2279" i="4"/>
  <c r="V2287" i="4"/>
  <c r="V2295" i="4"/>
  <c r="V2303" i="4"/>
  <c r="V2311" i="4"/>
  <c r="V2319" i="4"/>
  <c r="V2327" i="4"/>
  <c r="V2335" i="4"/>
  <c r="V2343" i="4"/>
  <c r="V2351" i="4"/>
  <c r="V2359" i="4"/>
  <c r="V2367" i="4"/>
  <c r="V2375" i="4"/>
  <c r="V2383" i="4"/>
  <c r="V2391" i="4"/>
  <c r="V2399" i="4"/>
  <c r="V2407" i="4"/>
  <c r="V2415" i="4"/>
  <c r="V2423" i="4"/>
  <c r="V2431" i="4"/>
  <c r="V2439" i="4"/>
  <c r="V2447" i="4"/>
  <c r="V2455" i="4"/>
  <c r="V2463" i="4"/>
  <c r="V2471" i="4"/>
  <c r="V2479" i="4"/>
  <c r="V2487" i="4"/>
  <c r="V2495" i="4"/>
  <c r="V2503" i="4"/>
  <c r="V2511" i="4"/>
  <c r="V2519" i="4"/>
  <c r="V2527" i="4"/>
  <c r="V2535" i="4"/>
  <c r="V2543" i="4"/>
  <c r="V2551" i="4"/>
  <c r="V2559" i="4"/>
  <c r="V2759" i="4"/>
  <c r="V2767" i="4"/>
  <c r="V2775" i="4"/>
  <c r="V2810" i="4"/>
  <c r="V2834" i="4"/>
  <c r="V2883" i="4"/>
  <c r="V2927" i="4"/>
  <c r="V2994" i="4"/>
  <c r="V3030" i="4"/>
  <c r="V3066" i="4"/>
  <c r="V1015" i="4"/>
  <c r="V1075" i="4"/>
  <c r="V1114" i="4"/>
  <c r="V1130" i="4"/>
  <c r="V1146" i="4"/>
  <c r="V1171" i="4"/>
  <c r="V1226" i="4"/>
  <c r="V1242" i="4"/>
  <c r="V1258" i="4"/>
  <c r="V1348" i="4"/>
  <c r="V1399" i="4"/>
  <c r="V1422" i="4"/>
  <c r="V2781" i="4"/>
  <c r="V2789" i="4"/>
  <c r="V2817" i="4"/>
  <c r="V2888" i="4"/>
  <c r="V2908" i="4"/>
  <c r="V2916" i="4"/>
  <c r="V2936" i="4"/>
  <c r="V2964" i="4"/>
  <c r="V2996" i="4"/>
  <c r="V3032" i="4"/>
  <c r="V1006" i="4"/>
  <c r="V1069" i="4"/>
  <c r="V1085" i="4"/>
  <c r="V1120" i="4"/>
  <c r="V1152" i="4"/>
  <c r="V1165" i="4"/>
  <c r="V1217" i="4"/>
  <c r="V1261" i="4"/>
  <c r="V1454" i="4"/>
  <c r="V1490" i="4"/>
  <c r="V1522" i="4"/>
  <c r="V1632" i="4"/>
  <c r="V1812" i="4"/>
  <c r="V1378" i="4"/>
  <c r="V1411" i="4"/>
  <c r="V1481" i="4"/>
  <c r="V1925" i="4"/>
  <c r="V1953" i="4"/>
  <c r="V1980" i="4"/>
  <c r="V1757" i="4"/>
  <c r="V1857" i="4"/>
  <c r="V1616" i="4"/>
  <c r="V1633" i="4"/>
  <c r="V1765" i="4"/>
  <c r="V1882" i="4"/>
  <c r="V1946" i="4"/>
  <c r="V2125" i="4"/>
  <c r="V2671" i="4"/>
  <c r="V2711" i="4"/>
  <c r="V2873" i="4"/>
  <c r="V1220" i="4"/>
  <c r="V1371" i="4"/>
  <c r="V1536" i="4"/>
  <c r="V1596" i="4"/>
  <c r="V1736" i="4"/>
  <c r="V2683" i="4"/>
  <c r="V1049" i="4"/>
  <c r="V1089" i="4"/>
  <c r="V1265" i="4"/>
  <c r="V1356" i="4"/>
  <c r="V1496" i="4"/>
  <c r="V1551" i="4"/>
  <c r="V1800" i="4"/>
  <c r="V2723" i="4"/>
  <c r="V1008" i="4"/>
  <c r="V1670" i="4"/>
  <c r="V1142" i="4"/>
  <c r="V1043" i="4"/>
  <c r="V1293" i="4"/>
  <c r="V1309" i="4"/>
  <c r="V1336" i="4"/>
  <c r="V3049" i="4"/>
  <c r="V3073" i="4"/>
  <c r="V1032" i="4"/>
  <c r="V1311" i="4"/>
  <c r="V1556" i="4"/>
  <c r="V1588" i="4"/>
  <c r="V1674" i="4"/>
  <c r="V1698" i="4"/>
  <c r="V1723" i="4"/>
  <c r="V1755" i="4"/>
  <c r="V1842" i="4"/>
  <c r="V1365" i="4"/>
  <c r="V1435" i="4"/>
  <c r="V1523" i="4"/>
  <c r="V1547" i="4"/>
  <c r="V1563" i="4"/>
  <c r="V1582" i="4"/>
  <c r="V1880" i="4"/>
  <c r="V1909" i="4"/>
  <c r="V1981" i="4"/>
  <c r="V1654" i="4"/>
  <c r="V1690" i="4"/>
  <c r="V1718" i="4"/>
  <c r="V1873" i="4"/>
  <c r="V2115" i="4"/>
  <c r="V2695" i="4"/>
  <c r="V2794" i="4"/>
  <c r="V2941" i="4"/>
  <c r="V3057" i="4"/>
  <c r="V1179" i="4"/>
  <c r="V1682" i="4"/>
  <c r="V1768" i="4"/>
  <c r="V2114" i="4"/>
  <c r="V2704" i="4"/>
  <c r="V2791" i="4"/>
  <c r="V3089" i="4"/>
  <c r="V1274" i="4"/>
  <c r="V1341" i="4"/>
  <c r="V1584" i="4"/>
  <c r="V1743" i="4"/>
  <c r="V2681" i="4"/>
  <c r="V1443" i="4"/>
  <c r="V2989" i="4"/>
  <c r="V2758" i="4"/>
  <c r="V2766" i="4"/>
  <c r="V2774" i="4"/>
  <c r="V2807" i="4"/>
  <c r="V2831" i="4"/>
  <c r="V2863" i="4"/>
  <c r="V2926" i="4"/>
  <c r="V2962" i="4"/>
  <c r="V3029" i="4"/>
  <c r="V3065" i="4"/>
  <c r="V1016" i="4"/>
  <c r="V1078" i="4"/>
  <c r="V1115" i="4"/>
  <c r="V1131" i="4"/>
  <c r="V1147" i="4"/>
  <c r="V1187" i="4"/>
  <c r="V1227" i="4"/>
  <c r="V1243" i="4"/>
  <c r="V1259" i="4"/>
  <c r="V1383" i="4"/>
  <c r="V1410" i="4"/>
  <c r="V1430" i="4"/>
  <c r="V2782" i="4"/>
  <c r="V2790" i="4"/>
  <c r="V2818" i="4"/>
  <c r="V2887" i="4"/>
  <c r="V2907" i="4"/>
  <c r="V2915" i="4"/>
  <c r="V2935" i="4"/>
  <c r="V2963" i="4"/>
  <c r="V2995" i="4"/>
  <c r="V3031" i="4"/>
  <c r="V3103" i="4"/>
  <c r="V1066" i="4"/>
  <c r="V1082" i="4"/>
  <c r="V1099" i="4"/>
  <c r="V1135" i="4"/>
  <c r="V1162" i="4"/>
  <c r="V1190" i="4"/>
  <c r="V1234" i="4"/>
  <c r="V1295" i="4"/>
  <c r="V1453" i="4"/>
  <c r="V1489" i="4"/>
  <c r="V1521" i="4"/>
  <c r="V1621" i="4"/>
  <c r="V1788" i="4"/>
  <c r="V1833" i="4"/>
  <c r="V1412" i="4"/>
  <c r="V1465" i="4"/>
  <c r="V1926" i="4"/>
  <c r="V1954" i="4"/>
  <c r="V1979" i="4"/>
  <c r="V1758" i="4"/>
  <c r="V1825" i="4"/>
  <c r="V1905" i="4"/>
  <c r="V2005" i="4"/>
  <c r="V1628" i="4"/>
  <c r="V1749" i="4"/>
  <c r="V1813" i="4"/>
  <c r="V1881" i="4"/>
  <c r="V1920" i="4"/>
  <c r="V2098" i="4"/>
  <c r="V2133" i="4"/>
  <c r="V2679" i="4"/>
  <c r="V2714" i="4"/>
  <c r="V2919" i="4"/>
  <c r="V1460" i="4"/>
  <c r="V1591" i="4"/>
  <c r="V1735" i="4"/>
  <c r="V2673" i="4"/>
  <c r="V2897" i="4"/>
  <c r="V1050" i="4"/>
  <c r="V1090" i="4"/>
  <c r="V1250" i="4"/>
  <c r="V1353" i="4"/>
  <c r="V1438" i="4"/>
  <c r="V1509" i="4"/>
  <c r="V1638" i="4"/>
  <c r="V2663" i="4"/>
  <c r="V1104" i="4"/>
  <c r="V1263" i="4"/>
  <c r="V2737" i="4"/>
  <c r="V2976" i="4"/>
  <c r="V1290" i="4"/>
  <c r="V1306" i="4"/>
  <c r="V1322" i="4"/>
  <c r="V1361" i="4"/>
  <c r="V3050" i="4"/>
  <c r="V3074" i="4"/>
  <c r="V1031" i="4"/>
  <c r="V1312" i="4"/>
  <c r="V1557" i="4"/>
  <c r="V1600" i="4"/>
  <c r="V1675" i="4"/>
  <c r="V1707" i="4"/>
  <c r="V1731" i="4"/>
  <c r="V1763" i="4"/>
  <c r="V1856" i="4"/>
  <c r="V1423" i="4"/>
  <c r="V1473" i="4"/>
  <c r="V1524" i="4"/>
  <c r="V1548" i="4"/>
  <c r="V1564" i="4"/>
  <c r="V1581" i="4"/>
  <c r="V1879" i="4"/>
  <c r="V1910" i="4"/>
  <c r="V1642" i="4"/>
  <c r="V1663" i="4"/>
  <c r="V1699" i="4"/>
  <c r="V1774" i="4"/>
  <c r="V1968" i="4"/>
  <c r="V2686" i="4"/>
  <c r="V2851" i="4"/>
  <c r="V2942" i="4"/>
  <c r="V3055" i="4"/>
  <c r="V1177" i="4"/>
  <c r="V1694" i="4"/>
  <c r="V1827" i="4"/>
  <c r="V2124" i="4"/>
  <c r="V2701" i="4"/>
  <c r="V2894" i="4"/>
  <c r="V3078" i="4"/>
  <c r="V1275" i="4"/>
  <c r="V1583" i="4"/>
  <c r="V1693" i="4"/>
  <c r="V1799" i="4"/>
  <c r="V1039" i="4"/>
  <c r="V1617" i="4"/>
  <c r="V2104" i="4"/>
  <c r="V2703" i="4"/>
  <c r="V2840" i="4"/>
  <c r="V2848" i="4"/>
  <c r="V2970" i="4"/>
  <c r="V3086" i="4"/>
  <c r="V1368" i="4"/>
  <c r="V1669" i="4"/>
  <c r="V1837" i="4"/>
  <c r="V2231" i="4"/>
  <c r="V2855" i="4"/>
  <c r="V2923" i="4"/>
  <c r="V2992" i="4"/>
  <c r="V1224" i="4"/>
  <c r="V1395" i="4"/>
  <c r="V1861" i="4"/>
  <c r="V2152" i="4"/>
  <c r="V2188" i="4"/>
  <c r="V2726" i="4"/>
  <c r="V2959" i="4"/>
  <c r="V1125" i="4"/>
  <c r="V1334" i="4"/>
  <c r="V1959" i="4"/>
  <c r="V2194" i="4"/>
  <c r="V2221" i="4"/>
  <c r="V2993" i="4"/>
  <c r="V1407" i="4"/>
  <c r="V1513" i="4"/>
  <c r="V2160" i="4"/>
  <c r="V2250" i="4"/>
  <c r="V3005" i="4"/>
  <c r="V1109" i="4"/>
  <c r="V1279" i="4"/>
  <c r="V1659" i="4"/>
  <c r="V1801" i="4"/>
  <c r="V1685" i="4"/>
  <c r="V1885" i="4"/>
  <c r="V1730" i="4"/>
  <c r="V1553" i="4"/>
  <c r="V1878" i="4"/>
  <c r="V1984" i="4"/>
  <c r="V1929" i="4"/>
  <c r="V2141" i="4"/>
  <c r="V2157" i="4"/>
  <c r="V2208" i="4"/>
  <c r="V2240" i="4"/>
  <c r="V2744" i="4"/>
  <c r="V1141" i="4"/>
  <c r="V1382" i="4"/>
  <c r="V1948" i="4"/>
  <c r="V2798" i="4"/>
  <c r="V2990" i="4"/>
  <c r="V3038" i="4"/>
  <c r="V1269" i="4"/>
  <c r="V1416" i="4"/>
  <c r="V1876" i="4"/>
  <c r="V1992" i="4"/>
  <c r="V2171" i="4"/>
  <c r="V3025" i="4"/>
  <c r="V1440" i="4"/>
  <c r="V1706" i="4"/>
  <c r="V1597" i="4"/>
  <c r="V1566" i="4"/>
  <c r="V1745" i="4"/>
  <c r="V1854" i="4"/>
  <c r="V1863" i="4"/>
  <c r="V2112" i="4"/>
  <c r="V2677" i="4"/>
  <c r="V2819" i="4"/>
  <c r="V2843" i="4"/>
  <c r="V2892" i="4"/>
  <c r="V3058" i="4"/>
  <c r="V1235" i="4"/>
  <c r="V1329" i="4"/>
  <c r="V1466" i="4"/>
  <c r="V2211" i="4"/>
  <c r="V2251" i="4"/>
  <c r="V2876" i="4"/>
  <c r="V2957" i="4"/>
  <c r="V1251" i="4"/>
  <c r="V1462" i="4"/>
  <c r="V1884" i="4"/>
  <c r="V2154" i="4"/>
  <c r="V2174" i="4"/>
  <c r="V2218" i="4"/>
  <c r="V2730" i="4"/>
  <c r="V2948" i="4"/>
  <c r="V1201" i="4"/>
  <c r="V1359" i="4"/>
  <c r="V1999" i="4"/>
  <c r="V2202" i="4"/>
  <c r="V2241" i="4"/>
  <c r="V3003" i="4"/>
  <c r="V1073" i="4"/>
  <c r="V1451" i="4"/>
  <c r="V1512" i="4"/>
  <c r="V2162" i="4"/>
  <c r="V2191" i="4"/>
  <c r="V2230" i="4"/>
  <c r="V3023" i="4"/>
  <c r="V1280" i="4"/>
  <c r="V1785" i="4"/>
  <c r="V1893" i="4"/>
  <c r="V1727" i="4"/>
  <c r="V1540" i="4"/>
  <c r="V1819" i="4"/>
  <c r="V1939" i="4"/>
  <c r="V2119" i="4"/>
  <c r="V2684" i="4"/>
  <c r="V2720" i="4"/>
  <c r="V3051" i="4"/>
  <c r="V1105" i="4"/>
  <c r="V1195" i="4"/>
  <c r="V1394" i="4"/>
  <c r="V1618" i="4"/>
  <c r="V1817" i="4"/>
  <c r="V2733" i="4"/>
  <c r="V2960" i="4"/>
  <c r="V3093" i="4"/>
  <c r="V1398" i="4"/>
  <c r="V2147" i="4"/>
  <c r="V2164" i="4"/>
  <c r="V2212" i="4"/>
  <c r="V2244" i="4"/>
  <c r="V1042" i="4"/>
  <c r="V1381" i="4"/>
  <c r="V1950" i="4"/>
  <c r="V2735" i="4"/>
  <c r="V2824" i="4"/>
  <c r="V3039" i="4"/>
  <c r="V1055" i="4"/>
  <c r="V1287" i="4"/>
  <c r="V1448" i="4"/>
  <c r="V1875" i="4"/>
  <c r="V1993" i="4"/>
  <c r="V2201" i="4"/>
  <c r="V3026" i="4"/>
  <c r="V1184" i="4"/>
  <c r="V1439" i="4"/>
  <c r="V1705" i="4"/>
  <c r="V1598" i="4"/>
  <c r="V1696" i="4"/>
  <c r="V1978" i="4"/>
  <c r="V1770" i="4"/>
  <c r="V1841" i="4"/>
  <c r="V1830" i="4"/>
  <c r="V3196" i="4"/>
  <c r="V3204" i="4"/>
  <c r="V3212" i="4"/>
  <c r="V3220" i="4"/>
  <c r="V3228" i="4"/>
  <c r="V3236" i="4"/>
  <c r="V3244" i="4"/>
  <c r="V3252" i="4"/>
  <c r="V3260" i="4"/>
  <c r="V3268" i="4"/>
  <c r="V3276" i="4"/>
  <c r="V3284" i="4"/>
  <c r="V3292" i="4"/>
  <c r="V3300" i="4"/>
  <c r="V3308" i="4"/>
  <c r="V3316" i="4"/>
  <c r="V3324" i="4"/>
  <c r="V3332" i="4"/>
  <c r="V3340" i="4"/>
  <c r="V3348" i="4"/>
  <c r="V3356" i="4"/>
  <c r="V3108" i="4"/>
  <c r="V3116" i="4"/>
  <c r="V3124" i="4"/>
  <c r="V3132" i="4"/>
  <c r="V3140" i="4"/>
  <c r="V3148" i="4"/>
  <c r="V3156" i="4"/>
  <c r="V3164" i="4"/>
  <c r="V3172" i="4"/>
  <c r="V3180" i="4"/>
  <c r="V3188" i="4"/>
  <c r="V3366" i="4"/>
  <c r="V3374" i="4"/>
  <c r="V3382" i="4"/>
  <c r="V3390" i="4"/>
  <c r="V3398" i="4"/>
  <c r="V3406" i="4"/>
  <c r="V3414" i="4"/>
  <c r="V3422" i="4"/>
  <c r="V3430" i="4"/>
  <c r="V3438" i="4"/>
  <c r="V3446" i="4"/>
  <c r="V3454" i="4"/>
  <c r="V3462" i="4"/>
  <c r="V3470" i="4"/>
  <c r="V3478" i="4"/>
  <c r="V3486" i="4"/>
  <c r="V3494" i="4"/>
  <c r="V3502" i="4"/>
  <c r="V3510" i="4"/>
  <c r="V3518" i="4"/>
  <c r="V3526" i="4"/>
  <c r="V3534" i="4"/>
  <c r="V3542" i="4"/>
  <c r="V3550" i="4"/>
  <c r="V3558" i="4"/>
  <c r="V3566" i="4"/>
  <c r="V3574" i="4"/>
  <c r="V3582" i="4"/>
  <c r="V3590" i="4"/>
  <c r="V3598" i="4"/>
  <c r="V3606" i="4"/>
  <c r="V3614" i="4"/>
  <c r="V3622" i="4"/>
  <c r="V3630" i="4"/>
  <c r="V3638" i="4"/>
  <c r="V3646" i="4"/>
  <c r="V3654" i="4"/>
  <c r="V3662" i="4"/>
  <c r="V3670" i="4"/>
  <c r="V3678" i="4"/>
  <c r="V3686" i="4"/>
  <c r="V3694" i="4"/>
  <c r="V3191" i="4"/>
  <c r="V3199" i="4"/>
  <c r="V3207" i="4"/>
  <c r="V3215" i="4"/>
  <c r="V3223" i="4"/>
  <c r="V3231" i="4"/>
  <c r="V3239" i="4"/>
  <c r="V3247" i="4"/>
  <c r="V3255" i="4"/>
  <c r="V3263" i="4"/>
  <c r="V3271" i="4"/>
  <c r="V3279" i="4"/>
  <c r="V3287" i="4"/>
  <c r="V3295" i="4"/>
  <c r="V3303" i="4"/>
  <c r="V3311" i="4"/>
  <c r="V3319" i="4"/>
  <c r="V3327" i="4"/>
  <c r="V3335" i="4"/>
  <c r="V3343" i="4"/>
  <c r="V3351" i="4"/>
  <c r="V3359" i="4"/>
  <c r="V3113" i="4"/>
  <c r="V3121" i="4"/>
  <c r="V3129" i="4"/>
  <c r="V3137" i="4"/>
  <c r="V3145" i="4"/>
  <c r="V3153" i="4"/>
  <c r="V3161" i="4"/>
  <c r="V3169" i="4"/>
  <c r="V3177" i="4"/>
  <c r="V3185" i="4"/>
  <c r="V3363" i="4"/>
  <c r="V3371" i="4"/>
  <c r="V3379" i="4"/>
  <c r="V3387" i="4"/>
  <c r="V3395" i="4"/>
  <c r="V3403" i="4"/>
  <c r="V3411" i="4"/>
  <c r="V3419" i="4"/>
  <c r="V3427" i="4"/>
  <c r="V3435" i="4"/>
  <c r="V3443" i="4"/>
  <c r="V3451" i="4"/>
  <c r="V3459" i="4"/>
  <c r="V3467" i="4"/>
  <c r="V3475" i="4"/>
  <c r="V3483" i="4"/>
  <c r="V3491" i="4"/>
  <c r="V3499" i="4"/>
  <c r="V3507" i="4"/>
  <c r="V3515" i="4"/>
  <c r="V3523" i="4"/>
  <c r="V3531" i="4"/>
  <c r="V3539" i="4"/>
  <c r="V3547" i="4"/>
  <c r="V3555" i="4"/>
  <c r="V3563" i="4"/>
  <c r="V3571" i="4"/>
  <c r="V3579" i="4"/>
  <c r="V3587" i="4"/>
  <c r="V3595" i="4"/>
  <c r="V3603" i="4"/>
  <c r="V3611" i="4"/>
  <c r="V3619" i="4"/>
  <c r="V3627" i="4"/>
  <c r="V3635" i="4"/>
  <c r="V3643" i="4"/>
  <c r="V3651" i="4"/>
  <c r="V3659" i="4"/>
  <c r="V3667" i="4"/>
  <c r="V3675" i="4"/>
  <c r="V3683" i="4"/>
  <c r="V3691" i="4"/>
  <c r="V3699" i="4"/>
  <c r="V4681" i="4"/>
  <c r="V4689" i="4"/>
  <c r="V4697" i="4"/>
  <c r="V4705" i="4"/>
  <c r="V4713" i="4"/>
  <c r="V4721" i="4"/>
  <c r="V4729" i="4"/>
  <c r="V4737" i="4"/>
  <c r="V4745" i="4"/>
  <c r="V4753" i="4"/>
  <c r="V4761" i="4"/>
  <c r="V4769" i="4"/>
  <c r="V4777" i="4"/>
  <c r="V4785" i="4"/>
  <c r="V4793" i="4"/>
  <c r="V4801" i="4"/>
  <c r="V4809" i="4"/>
  <c r="V4817" i="4"/>
  <c r="V4825" i="4"/>
  <c r="V4833" i="4"/>
  <c r="V4841" i="4"/>
  <c r="V4849" i="4"/>
  <c r="V4857" i="4"/>
  <c r="V4865" i="4"/>
  <c r="V4873" i="4"/>
  <c r="V4881" i="4"/>
  <c r="V4889" i="4"/>
  <c r="V4897" i="4"/>
  <c r="V4905" i="4"/>
  <c r="V4913" i="4"/>
  <c r="V4921" i="4"/>
  <c r="V4929" i="4"/>
  <c r="V4937" i="4"/>
  <c r="V4945" i="4"/>
  <c r="V4953" i="4"/>
  <c r="V4961" i="4"/>
  <c r="V4969" i="4"/>
  <c r="V4977" i="4"/>
  <c r="V4985" i="4"/>
  <c r="V4993" i="4"/>
  <c r="V5001" i="4"/>
  <c r="V2009" i="4"/>
  <c r="V2017" i="4"/>
  <c r="V2025" i="4"/>
  <c r="V2033" i="4"/>
  <c r="V2041" i="4"/>
  <c r="V2049" i="4"/>
  <c r="V2057" i="4"/>
  <c r="V2065" i="4"/>
  <c r="V2073" i="4"/>
  <c r="V2081" i="4"/>
  <c r="V2089" i="4"/>
  <c r="V2566" i="4"/>
  <c r="V2574" i="4"/>
  <c r="V2582" i="4"/>
  <c r="V2590" i="4"/>
  <c r="V2598" i="4"/>
  <c r="V2606" i="4"/>
  <c r="V2614" i="4"/>
  <c r="V2622" i="4"/>
  <c r="V2630" i="4"/>
  <c r="V2638" i="4"/>
  <c r="V2646" i="4"/>
  <c r="V2654" i="4"/>
  <c r="V3702" i="4"/>
  <c r="V3710" i="4"/>
  <c r="V3718" i="4"/>
  <c r="V3726" i="4"/>
  <c r="V3734" i="4"/>
  <c r="V3742" i="4"/>
  <c r="V3750" i="4"/>
  <c r="V3758" i="4"/>
  <c r="V3766" i="4"/>
  <c r="V3774" i="4"/>
  <c r="V3782" i="4"/>
  <c r="V3790" i="4"/>
  <c r="V3798" i="4"/>
  <c r="V3806" i="4"/>
  <c r="V3814" i="4"/>
  <c r="V3822" i="4"/>
  <c r="V3830" i="4"/>
  <c r="V3838" i="4"/>
  <c r="V3846" i="4"/>
  <c r="V3854" i="4"/>
  <c r="V3862" i="4"/>
  <c r="V3870" i="4"/>
  <c r="V3878" i="4"/>
  <c r="V3886" i="4"/>
  <c r="V3894" i="4"/>
  <c r="V3902" i="4"/>
  <c r="V3910" i="4"/>
  <c r="V3918" i="4"/>
  <c r="V3926" i="4"/>
  <c r="V3934" i="4"/>
  <c r="V3942" i="4"/>
  <c r="V3950" i="4"/>
  <c r="V3958" i="4"/>
  <c r="V3966" i="4"/>
  <c r="V3974" i="4"/>
  <c r="V3982" i="4"/>
  <c r="V3990" i="4"/>
  <c r="V3998" i="4"/>
  <c r="V4006" i="4"/>
  <c r="V4014" i="4"/>
  <c r="V4022" i="4"/>
  <c r="V4030" i="4"/>
  <c r="V4038" i="4"/>
  <c r="V4046" i="4"/>
  <c r="V4054" i="4"/>
  <c r="V4062" i="4"/>
  <c r="V4070" i="4"/>
  <c r="V4078" i="4"/>
  <c r="V4086" i="4"/>
  <c r="V4094" i="4"/>
  <c r="V4102" i="4"/>
  <c r="V4110" i="4"/>
  <c r="V4118" i="4"/>
  <c r="V4126" i="4"/>
  <c r="V4134" i="4"/>
  <c r="V4142" i="4"/>
  <c r="V4150" i="4"/>
  <c r="V4158" i="4"/>
  <c r="V4166" i="4"/>
  <c r="V4174" i="4"/>
  <c r="V4182" i="4"/>
  <c r="V4190" i="4"/>
  <c r="V4198" i="4"/>
  <c r="V4206" i="4"/>
  <c r="V4214" i="4"/>
  <c r="V4222" i="4"/>
  <c r="V4230" i="4"/>
  <c r="V4238" i="4"/>
  <c r="V4246" i="4"/>
  <c r="V4254" i="4"/>
  <c r="V4262" i="4"/>
  <c r="V4270" i="4"/>
  <c r="V4278" i="4"/>
  <c r="V4286" i="4"/>
  <c r="V4294" i="4"/>
  <c r="V4302" i="4"/>
  <c r="V4310" i="4"/>
  <c r="V4318" i="4"/>
  <c r="V4326" i="4"/>
  <c r="V4334" i="4"/>
  <c r="V4342" i="4"/>
  <c r="V4350" i="4"/>
  <c r="V4358" i="4"/>
  <c r="V4366" i="4"/>
  <c r="V4374" i="4"/>
  <c r="V4382" i="4"/>
  <c r="V4390" i="4"/>
  <c r="V4398" i="4"/>
  <c r="V4406" i="4"/>
  <c r="V4414" i="4"/>
  <c r="V4422" i="4"/>
  <c r="V4430" i="4"/>
  <c r="V4438" i="4"/>
  <c r="V4446" i="4"/>
  <c r="V4454" i="4"/>
  <c r="V4462" i="4"/>
  <c r="V4470" i="4"/>
  <c r="V4478" i="4"/>
  <c r="V4486" i="4"/>
  <c r="V4494" i="4"/>
  <c r="V4502" i="4"/>
  <c r="V4510" i="4"/>
  <c r="V4518" i="4"/>
  <c r="V4526" i="4"/>
  <c r="V4534" i="4"/>
  <c r="V4542" i="4"/>
  <c r="V4550" i="4"/>
  <c r="V4558" i="4"/>
  <c r="V4566" i="4"/>
  <c r="V4574" i="4"/>
  <c r="V4582" i="4"/>
  <c r="V4590" i="4"/>
  <c r="V4598" i="4"/>
  <c r="V4606" i="4"/>
  <c r="V4614" i="4"/>
  <c r="V4622" i="4"/>
  <c r="V4630" i="4"/>
  <c r="V4638" i="4"/>
  <c r="V4646" i="4"/>
  <c r="V4654" i="4"/>
  <c r="V4662" i="4"/>
  <c r="V4670" i="4"/>
  <c r="V2254" i="4"/>
  <c r="V2262" i="4"/>
  <c r="V2270" i="4"/>
  <c r="V2278" i="4"/>
  <c r="V2286" i="4"/>
  <c r="V2294" i="4"/>
  <c r="V2302" i="4"/>
  <c r="V2310" i="4"/>
  <c r="V2318" i="4"/>
  <c r="V2326" i="4"/>
  <c r="V2334" i="4"/>
  <c r="V2342" i="4"/>
  <c r="V2350" i="4"/>
  <c r="V2358" i="4"/>
  <c r="V2366" i="4"/>
  <c r="V2374" i="4"/>
  <c r="V2382" i="4"/>
  <c r="V2390" i="4"/>
  <c r="V2398" i="4"/>
  <c r="V2406" i="4"/>
  <c r="V2414" i="4"/>
  <c r="V2422" i="4"/>
  <c r="V2430" i="4"/>
  <c r="V2438" i="4"/>
  <c r="V2446" i="4"/>
  <c r="V2454" i="4"/>
  <c r="V2462" i="4"/>
  <c r="V2470" i="4"/>
  <c r="V2478" i="4"/>
  <c r="V2486" i="4"/>
  <c r="V2494" i="4"/>
  <c r="V2502" i="4"/>
  <c r="V2510" i="4"/>
  <c r="V2518" i="4"/>
  <c r="V2526" i="4"/>
  <c r="V2534" i="4"/>
  <c r="V2542" i="4"/>
  <c r="V2550" i="4"/>
  <c r="V2558" i="4"/>
  <c r="V4678" i="4"/>
  <c r="V4686" i="4"/>
  <c r="V4694" i="4"/>
  <c r="V4702" i="4"/>
  <c r="V4710" i="4"/>
  <c r="V4718" i="4"/>
  <c r="V4726" i="4"/>
  <c r="V4734" i="4"/>
  <c r="V4742" i="4"/>
  <c r="V4750" i="4"/>
  <c r="V4758" i="4"/>
  <c r="V4766" i="4"/>
  <c r="V4774" i="4"/>
  <c r="V4782" i="4"/>
  <c r="V4790" i="4"/>
  <c r="V4798" i="4"/>
  <c r="V4806" i="4"/>
  <c r="V4814" i="4"/>
  <c r="V4822" i="4"/>
  <c r="V4830" i="4"/>
  <c r="V4838" i="4"/>
  <c r="V4846" i="4"/>
  <c r="V4854" i="4"/>
  <c r="V4862" i="4"/>
  <c r="V4870" i="4"/>
  <c r="V4878" i="4"/>
  <c r="V4886" i="4"/>
  <c r="V4894" i="4"/>
  <c r="V4902" i="4"/>
  <c r="V4910" i="4"/>
  <c r="V4918" i="4"/>
  <c r="V4926" i="4"/>
  <c r="V4934" i="4"/>
  <c r="V4942" i="4"/>
  <c r="V4950" i="4"/>
  <c r="V4958" i="4"/>
  <c r="V4966" i="4"/>
  <c r="V4974" i="4"/>
  <c r="V4982" i="4"/>
  <c r="V4990" i="4"/>
  <c r="V4998" i="4"/>
  <c r="V2006" i="4"/>
  <c r="V2014" i="4"/>
  <c r="V2022" i="4"/>
  <c r="V2030" i="4"/>
  <c r="V2038" i="4"/>
  <c r="V2046" i="4"/>
  <c r="V2054" i="4"/>
  <c r="V2062" i="4"/>
  <c r="V2070" i="4"/>
  <c r="V2078" i="4"/>
  <c r="V2086" i="4"/>
  <c r="V2094" i="4"/>
  <c r="V2569" i="4"/>
  <c r="V2577" i="4"/>
  <c r="V2585" i="4"/>
  <c r="V2593" i="4"/>
  <c r="V2601" i="4"/>
  <c r="V2609" i="4"/>
  <c r="V2617" i="4"/>
  <c r="V2625" i="4"/>
  <c r="V2633" i="4"/>
  <c r="V2641" i="4"/>
  <c r="V2649" i="4"/>
  <c r="V2657" i="4"/>
  <c r="V3705" i="4"/>
  <c r="V3713" i="4"/>
  <c r="V3721" i="4"/>
  <c r="V3729" i="4"/>
  <c r="V3737" i="4"/>
  <c r="V3745" i="4"/>
  <c r="V3753" i="4"/>
  <c r="V3761" i="4"/>
  <c r="V3769" i="4"/>
  <c r="V3777" i="4"/>
  <c r="V3785" i="4"/>
  <c r="V3793" i="4"/>
  <c r="V3801" i="4"/>
  <c r="V3809" i="4"/>
  <c r="V3817" i="4"/>
  <c r="V3825" i="4"/>
  <c r="V3833" i="4"/>
  <c r="V3841" i="4"/>
  <c r="V3849" i="4"/>
  <c r="V3857" i="4"/>
  <c r="V3865" i="4"/>
  <c r="V3873" i="4"/>
  <c r="V3881" i="4"/>
  <c r="V3889" i="4"/>
  <c r="V3897" i="4"/>
  <c r="V3905" i="4"/>
  <c r="V3913" i="4"/>
  <c r="V3921" i="4"/>
  <c r="V3929" i="4"/>
  <c r="V3937" i="4"/>
  <c r="V3945" i="4"/>
  <c r="V3953" i="4"/>
  <c r="V3961" i="4"/>
  <c r="V3969" i="4"/>
  <c r="V3977" i="4"/>
  <c r="V3985" i="4"/>
  <c r="V3993" i="4"/>
  <c r="V4001" i="4"/>
  <c r="V4009" i="4"/>
  <c r="V4017" i="4"/>
  <c r="V4025" i="4"/>
  <c r="V4033" i="4"/>
  <c r="V4041" i="4"/>
  <c r="V4049" i="4"/>
  <c r="V4057" i="4"/>
  <c r="V4065" i="4"/>
  <c r="V4073" i="4"/>
  <c r="V4081" i="4"/>
  <c r="V4089" i="4"/>
  <c r="V4097" i="4"/>
  <c r="V4105" i="4"/>
  <c r="V4113" i="4"/>
  <c r="V4121" i="4"/>
  <c r="V4129" i="4"/>
  <c r="V4137" i="4"/>
  <c r="V4145" i="4"/>
  <c r="V4153" i="4"/>
  <c r="V4161" i="4"/>
  <c r="V4169" i="4"/>
  <c r="V4177" i="4"/>
  <c r="V4185" i="4"/>
  <c r="V4193" i="4"/>
  <c r="V4201" i="4"/>
  <c r="V4209" i="4"/>
  <c r="V4217" i="4"/>
  <c r="V4225" i="4"/>
  <c r="V4233" i="4"/>
  <c r="V4241" i="4"/>
  <c r="V4249" i="4"/>
  <c r="V4257" i="4"/>
  <c r="V4265" i="4"/>
  <c r="V4273" i="4"/>
  <c r="V4281" i="4"/>
  <c r="V4289" i="4"/>
  <c r="V4297" i="4"/>
  <c r="V4305" i="4"/>
  <c r="V4313" i="4"/>
  <c r="V4321" i="4"/>
  <c r="V4329" i="4"/>
  <c r="V4337" i="4"/>
  <c r="V4345" i="4"/>
  <c r="V4353" i="4"/>
  <c r="V4361" i="4"/>
  <c r="V4369" i="4"/>
  <c r="V4377" i="4"/>
  <c r="V4385" i="4"/>
  <c r="V4393" i="4"/>
  <c r="V4401" i="4"/>
  <c r="V4409" i="4"/>
  <c r="V4417" i="4"/>
  <c r="V4425" i="4"/>
  <c r="V4433" i="4"/>
  <c r="V4441" i="4"/>
  <c r="V4449" i="4"/>
  <c r="V4457" i="4"/>
  <c r="V4465" i="4"/>
  <c r="V4473" i="4"/>
  <c r="V4481" i="4"/>
  <c r="V4489" i="4"/>
  <c r="V4497" i="4"/>
  <c r="V4505" i="4"/>
  <c r="V4513" i="4"/>
  <c r="V4521" i="4"/>
  <c r="V4529" i="4"/>
  <c r="V4537" i="4"/>
  <c r="V4545" i="4"/>
  <c r="V4553" i="4"/>
  <c r="V4561" i="4"/>
  <c r="V4569" i="4"/>
  <c r="V4577" i="4"/>
  <c r="V4585" i="4"/>
  <c r="V4593" i="4"/>
  <c r="V4601" i="4"/>
  <c r="V4609" i="4"/>
  <c r="V4617" i="4"/>
  <c r="V4625" i="4"/>
  <c r="V4633" i="4"/>
  <c r="V4641" i="4"/>
  <c r="V4649" i="4"/>
  <c r="V4657" i="4"/>
  <c r="V4665" i="4"/>
  <c r="V4673" i="4"/>
  <c r="V2257" i="4"/>
  <c r="V2265" i="4"/>
  <c r="V2273" i="4"/>
  <c r="V2281" i="4"/>
  <c r="V2289" i="4"/>
  <c r="V2297" i="4"/>
  <c r="V2305" i="4"/>
  <c r="V2313" i="4"/>
  <c r="V2321" i="4"/>
  <c r="V2329" i="4"/>
  <c r="V2337" i="4"/>
  <c r="V2345" i="4"/>
  <c r="V2353" i="4"/>
  <c r="V2361" i="4"/>
  <c r="V2369" i="4"/>
  <c r="V2377" i="4"/>
  <c r="V2385" i="4"/>
  <c r="V2393" i="4"/>
  <c r="V2401" i="4"/>
  <c r="V2409" i="4"/>
  <c r="V2417" i="4"/>
  <c r="V2425" i="4"/>
  <c r="V2433" i="4"/>
  <c r="V2441" i="4"/>
  <c r="V2449" i="4"/>
  <c r="V2457" i="4"/>
  <c r="V2465" i="4"/>
  <c r="V2473" i="4"/>
  <c r="V2481" i="4"/>
  <c r="V2489" i="4"/>
  <c r="V2497" i="4"/>
  <c r="V2505" i="4"/>
  <c r="V2513" i="4"/>
  <c r="V2521" i="4"/>
  <c r="V2529" i="4"/>
  <c r="V2537" i="4"/>
  <c r="V2545" i="4"/>
  <c r="V2553" i="4"/>
  <c r="V2561" i="4"/>
  <c r="V2761" i="4"/>
  <c r="V2769" i="4"/>
  <c r="V2804" i="4"/>
  <c r="V2828" i="4"/>
  <c r="V2860" i="4"/>
  <c r="V2885" i="4"/>
  <c r="V2929" i="4"/>
  <c r="V3012" i="4"/>
  <c r="V3044" i="4"/>
  <c r="V3084" i="4"/>
  <c r="V1017" i="4"/>
  <c r="V1077" i="4"/>
  <c r="V1116" i="4"/>
  <c r="V1132" i="4"/>
  <c r="V1148" i="4"/>
  <c r="V1188" i="4"/>
  <c r="V1228" i="4"/>
  <c r="V1244" i="4"/>
  <c r="V1260" i="4"/>
  <c r="V1384" i="4"/>
  <c r="V1409" i="4"/>
  <c r="V1429" i="4"/>
  <c r="V2783" i="4"/>
  <c r="V2811" i="4"/>
  <c r="V2835" i="4"/>
  <c r="V2890" i="4"/>
  <c r="V2910" i="4"/>
  <c r="V2918" i="4"/>
  <c r="V2938" i="4"/>
  <c r="V2966" i="4"/>
  <c r="V2998" i="4"/>
  <c r="V3100" i="4"/>
  <c r="V1063" i="4"/>
  <c r="V1079" i="4"/>
  <c r="V1098" i="4"/>
  <c r="V1122" i="4"/>
  <c r="V1154" i="4"/>
  <c r="V1174" i="4"/>
  <c r="V1231" i="4"/>
  <c r="V1282" i="4"/>
  <c r="V1464" i="4"/>
  <c r="V1504" i="4"/>
  <c r="V1529" i="4"/>
  <c r="V1787" i="4"/>
  <c r="V1822" i="4"/>
  <c r="V1389" i="4"/>
  <c r="V1413" i="4"/>
  <c r="V1483" i="4"/>
  <c r="V1931" i="4"/>
  <c r="V1963" i="4"/>
  <c r="V1987" i="4"/>
  <c r="V1804" i="4"/>
  <c r="V1890" i="4"/>
  <c r="V1623" i="4"/>
  <c r="V1734" i="4"/>
  <c r="V1780" i="4"/>
  <c r="V1912" i="4"/>
  <c r="V1990" i="4"/>
  <c r="V2130" i="4"/>
  <c r="V2676" i="4"/>
  <c r="V2717" i="4"/>
  <c r="V2920" i="4"/>
  <c r="V1222" i="4"/>
  <c r="V1406" i="4"/>
  <c r="V1538" i="4"/>
  <c r="V1668" i="4"/>
  <c r="V2100" i="4"/>
  <c r="V2709" i="4"/>
  <c r="V1051" i="4"/>
  <c r="V1168" i="4"/>
  <c r="V1315" i="4"/>
  <c r="V1358" i="4"/>
  <c r="V1498" i="4"/>
  <c r="V1635" i="4"/>
  <c r="V1815" i="4"/>
  <c r="V2983" i="4"/>
  <c r="V1198" i="4"/>
  <c r="V2233" i="4"/>
  <c r="V2975" i="4"/>
  <c r="V1045" i="4"/>
  <c r="V1303" i="4"/>
  <c r="V1319" i="4"/>
  <c r="V1362" i="4"/>
  <c r="V3067" i="4"/>
  <c r="V1018" i="4"/>
  <c r="V1034" i="4"/>
  <c r="V1313" i="4"/>
  <c r="V1558" i="4"/>
  <c r="V1599" i="4"/>
  <c r="V1676" i="4"/>
  <c r="V1708" i="4"/>
  <c r="V1732" i="4"/>
  <c r="V1764" i="4"/>
  <c r="V1849" i="4"/>
  <c r="V1424" i="4"/>
  <c r="V1492" i="4"/>
  <c r="V1533" i="4"/>
  <c r="V1549" i="4"/>
  <c r="V1569" i="4"/>
  <c r="V1589" i="4"/>
  <c r="V1887" i="4"/>
  <c r="V1797" i="4"/>
  <c r="V1997" i="4"/>
  <c r="V1664" i="4"/>
  <c r="V1700" i="4"/>
  <c r="V1725" i="4"/>
  <c r="V1919" i="4"/>
  <c r="V2121" i="4"/>
  <c r="V2700" i="4"/>
  <c r="V2853" i="4"/>
  <c r="V2943" i="4"/>
  <c r="V3077" i="4"/>
  <c r="V1367" i="4"/>
  <c r="V1692" i="4"/>
  <c r="V1806" i="4"/>
  <c r="V2134" i="4"/>
  <c r="V2710" i="4"/>
  <c r="V2896" i="4"/>
  <c r="V1024" i="4"/>
  <c r="V1276" i="4"/>
  <c r="V1414" i="4"/>
  <c r="V1604" i="4"/>
  <c r="V1759" i="4"/>
  <c r="V1010" i="4"/>
  <c r="V1791" i="4"/>
  <c r="V1027" i="4"/>
  <c r="V2760" i="4"/>
  <c r="V2768" i="4"/>
  <c r="V2776" i="4"/>
  <c r="V2809" i="4"/>
  <c r="V2833" i="4"/>
  <c r="V2884" i="4"/>
  <c r="V2928" i="4"/>
  <c r="V3011" i="4"/>
  <c r="V3043" i="4"/>
  <c r="V3083" i="4"/>
  <c r="V1060" i="4"/>
  <c r="V1096" i="4"/>
  <c r="V1117" i="4"/>
  <c r="V1133" i="4"/>
  <c r="V1149" i="4"/>
  <c r="V1204" i="4"/>
  <c r="V1229" i="4"/>
  <c r="V1245" i="4"/>
  <c r="V1272" i="4"/>
  <c r="V1385" i="4"/>
  <c r="V1417" i="4"/>
  <c r="V1441" i="4"/>
  <c r="V2784" i="4"/>
  <c r="V2812" i="4"/>
  <c r="V2836" i="4"/>
  <c r="V2889" i="4"/>
  <c r="V2909" i="4"/>
  <c r="V2917" i="4"/>
  <c r="V2937" i="4"/>
  <c r="V2965" i="4"/>
  <c r="V2997" i="4"/>
  <c r="V3033" i="4"/>
  <c r="V3105" i="4"/>
  <c r="V1068" i="4"/>
  <c r="V1084" i="4"/>
  <c r="V1101" i="4"/>
  <c r="V1137" i="4"/>
  <c r="V1164" i="4"/>
  <c r="V1205" i="4"/>
  <c r="V1248" i="4"/>
  <c r="V1297" i="4"/>
  <c r="V1463" i="4"/>
  <c r="V1503" i="4"/>
  <c r="V1530" i="4"/>
  <c r="V1631" i="4"/>
  <c r="V1811" i="4"/>
  <c r="V1390" i="4"/>
  <c r="V1442" i="4"/>
  <c r="V1482" i="4"/>
  <c r="V1932" i="4"/>
  <c r="V1964" i="4"/>
  <c r="V1988" i="4"/>
  <c r="V1781" i="4"/>
  <c r="V1858" i="4"/>
  <c r="V1927" i="4"/>
  <c r="V1615" i="4"/>
  <c r="V1634" i="4"/>
  <c r="V1766" i="4"/>
  <c r="V1836" i="4"/>
  <c r="V1898" i="4"/>
  <c r="V1935" i="4"/>
  <c r="V2110" i="4"/>
  <c r="V2662" i="4"/>
  <c r="V2685" i="4"/>
  <c r="V2854" i="4"/>
  <c r="V1180" i="4"/>
  <c r="V1535" i="4"/>
  <c r="V1593" i="4"/>
  <c r="V1737" i="4"/>
  <c r="V2680" i="4"/>
  <c r="V3000" i="4"/>
  <c r="V1052" i="4"/>
  <c r="V1167" i="4"/>
  <c r="V1298" i="4"/>
  <c r="V1355" i="4"/>
  <c r="V1495" i="4"/>
  <c r="V1526" i="4"/>
  <c r="V1720" i="4"/>
  <c r="V2687" i="4"/>
  <c r="V1124" i="4"/>
  <c r="V1328" i="4"/>
  <c r="V2882" i="4"/>
  <c r="V2978" i="4"/>
  <c r="V1292" i="4"/>
  <c r="V1308" i="4"/>
  <c r="V1324" i="4"/>
  <c r="V1375" i="4"/>
  <c r="V3068" i="4"/>
  <c r="V3085" i="4"/>
  <c r="V1033" i="4"/>
  <c r="V1314" i="4"/>
  <c r="V1567" i="4"/>
  <c r="V1652" i="4"/>
  <c r="V1677" i="4"/>
  <c r="V1709" i="4"/>
  <c r="V1740" i="4"/>
  <c r="V1772" i="4"/>
  <c r="V1350" i="4"/>
  <c r="V1432" i="4"/>
  <c r="V1491" i="4"/>
  <c r="V1534" i="4"/>
  <c r="V1550" i="4"/>
  <c r="V1570" i="4"/>
  <c r="V1590" i="4"/>
  <c r="V1888" i="4"/>
  <c r="V1843" i="4"/>
  <c r="V1644" i="4"/>
  <c r="V1665" i="4"/>
  <c r="V1701" i="4"/>
  <c r="V1779" i="4"/>
  <c r="V1973" i="4"/>
  <c r="V2692" i="4"/>
  <c r="V2872" i="4"/>
  <c r="V2944" i="4"/>
  <c r="V3075" i="4"/>
  <c r="V1181" i="4"/>
  <c r="V1751" i="4"/>
  <c r="V2099" i="4"/>
  <c r="V2131" i="4"/>
  <c r="V2713" i="4"/>
  <c r="V2986" i="4"/>
  <c r="V1023" i="4"/>
  <c r="V1277" i="4"/>
  <c r="V1603" i="4"/>
  <c r="V1744" i="4"/>
  <c r="V2669" i="4"/>
  <c r="V1106" i="4"/>
  <c r="V2745" i="4"/>
  <c r="V2109" i="4"/>
  <c r="V2715" i="4"/>
  <c r="V2842" i="4"/>
  <c r="V2850" i="4"/>
  <c r="V3020" i="4"/>
  <c r="V3088" i="4"/>
  <c r="V1391" i="4"/>
  <c r="V1726" i="4"/>
  <c r="V2206" i="4"/>
  <c r="V2247" i="4"/>
  <c r="V2875" i="4"/>
  <c r="V2958" i="4"/>
  <c r="V3081" i="4"/>
  <c r="V1252" i="4"/>
  <c r="V1449" i="4"/>
  <c r="V1883" i="4"/>
  <c r="V2156" i="4"/>
  <c r="V2200" i="4"/>
  <c r="V2734" i="4"/>
  <c r="V3094" i="4"/>
  <c r="V1199" i="4"/>
  <c r="V1891" i="4"/>
  <c r="V2000" i="4"/>
  <c r="V2199" i="4"/>
  <c r="V2229" i="4"/>
  <c r="V3009" i="4"/>
  <c r="V1475" i="4"/>
  <c r="V1515" i="4"/>
  <c r="V2176" i="4"/>
  <c r="V2802" i="4"/>
  <c r="V3022" i="4"/>
  <c r="V1185" i="4"/>
  <c r="V1502" i="4"/>
  <c r="V1683" i="4"/>
  <c r="V1870" i="4"/>
  <c r="V1714" i="4"/>
  <c r="V1894" i="4"/>
  <c r="V1886" i="4"/>
  <c r="V1639" i="4"/>
  <c r="V1940" i="4"/>
  <c r="V1461" i="4"/>
  <c r="V1960" i="4"/>
  <c r="V2145" i="4"/>
  <c r="V2173" i="4"/>
  <c r="V2216" i="4"/>
  <c r="V2248" i="4"/>
  <c r="V2752" i="4"/>
  <c r="V1200" i="4"/>
  <c r="V1428" i="4"/>
  <c r="V2207" i="4"/>
  <c r="V2823" i="4"/>
  <c r="V3006" i="4"/>
  <c r="V3040" i="4"/>
  <c r="V1288" i="4"/>
  <c r="V1450" i="4"/>
  <c r="V1900" i="4"/>
  <c r="V2148" i="4"/>
  <c r="V2190" i="4"/>
  <c r="V3060" i="4"/>
  <c r="V1609" i="4"/>
  <c r="V1762" i="4"/>
  <c r="V1619" i="4"/>
  <c r="V1574" i="4"/>
  <c r="V1808" i="4"/>
  <c r="V1930" i="4"/>
  <c r="V1901" i="4"/>
  <c r="V2123" i="4"/>
  <c r="V2694" i="4"/>
  <c r="V2821" i="4"/>
  <c r="V2845" i="4"/>
  <c r="V2967" i="4"/>
  <c r="V3087" i="4"/>
  <c r="V1264" i="4"/>
  <c r="V1370" i="4"/>
  <c r="V1565" i="4"/>
  <c r="V2219" i="4"/>
  <c r="V2731" i="4"/>
  <c r="V2878" i="4"/>
  <c r="V2971" i="4"/>
  <c r="V1253" i="4"/>
  <c r="V1846" i="4"/>
  <c r="V2138" i="4"/>
  <c r="V2158" i="4"/>
  <c r="V2180" i="4"/>
  <c r="V2226" i="4"/>
  <c r="V2738" i="4"/>
  <c r="V1092" i="4"/>
  <c r="V1300" i="4"/>
  <c r="V1892" i="4"/>
  <c r="V2165" i="4"/>
  <c r="V2209" i="4"/>
  <c r="V2249" i="4"/>
  <c r="V3007" i="4"/>
  <c r="V1170" i="4"/>
  <c r="V1476" i="4"/>
  <c r="V1514" i="4"/>
  <c r="V2167" i="4"/>
  <c r="V2196" i="4"/>
  <c r="V2732" i="4"/>
  <c r="V1108" i="4"/>
  <c r="V1317" i="4"/>
  <c r="V1869" i="4"/>
  <c r="V1977" i="4"/>
  <c r="V1729" i="4"/>
  <c r="V1554" i="4"/>
  <c r="V1864" i="4"/>
  <c r="V1941" i="4"/>
  <c r="V2666" i="4"/>
  <c r="V2690" i="4"/>
  <c r="V2870" i="4"/>
  <c r="V1007" i="4"/>
  <c r="V1123" i="4"/>
  <c r="V1197" i="4"/>
  <c r="V1444" i="4"/>
  <c r="V1703" i="4"/>
  <c r="V2195" i="4"/>
  <c r="V2741" i="4"/>
  <c r="V2987" i="4"/>
  <c r="V1028" i="4"/>
  <c r="V1469" i="4"/>
  <c r="V2151" i="4"/>
  <c r="V2170" i="4"/>
  <c r="V2220" i="4"/>
  <c r="V2252" i="4"/>
  <c r="V1158" i="4"/>
  <c r="V1427" i="4"/>
  <c r="V2186" i="4"/>
  <c r="V2743" i="4"/>
  <c r="V2826" i="4"/>
  <c r="V3041" i="4"/>
  <c r="V1058" i="4"/>
  <c r="V1343" i="4"/>
  <c r="V1452" i="4"/>
  <c r="V1899" i="4"/>
  <c r="V2146" i="4"/>
  <c r="V2801" i="4"/>
  <c r="V3059" i="4"/>
  <c r="V1213" i="4"/>
  <c r="V1607" i="4"/>
  <c r="V1769" i="4"/>
  <c r="V1620" i="4"/>
  <c r="V1777" i="4"/>
  <c r="V2001" i="4"/>
  <c r="V1807" i="4"/>
  <c r="V1541" i="4"/>
  <c r="V1848" i="4"/>
  <c r="V3198" i="4"/>
  <c r="V3206" i="4"/>
  <c r="V3214" i="4"/>
  <c r="V3222" i="4"/>
  <c r="V3230" i="4"/>
  <c r="V3238" i="4"/>
  <c r="V3246" i="4"/>
  <c r="V3254" i="4"/>
  <c r="V3262" i="4"/>
  <c r="V3270" i="4"/>
  <c r="V3278" i="4"/>
  <c r="V3286" i="4"/>
  <c r="V3294" i="4"/>
  <c r="V3302" i="4"/>
  <c r="V3310" i="4"/>
  <c r="V3318" i="4"/>
  <c r="V3326" i="4"/>
  <c r="V3334" i="4"/>
  <c r="V3342" i="4"/>
  <c r="V3350" i="4"/>
  <c r="V3358" i="4"/>
  <c r="V3110" i="4"/>
  <c r="V3118" i="4"/>
  <c r="V3126" i="4"/>
  <c r="V3134" i="4"/>
  <c r="V3142" i="4"/>
  <c r="V3150" i="4"/>
  <c r="V3158" i="4"/>
  <c r="V3166" i="4"/>
  <c r="V3174" i="4"/>
  <c r="V3182" i="4"/>
  <c r="V3190" i="4"/>
  <c r="V3368" i="4"/>
  <c r="V3376" i="4"/>
  <c r="V3384" i="4"/>
  <c r="V3392" i="4"/>
  <c r="V3400" i="4"/>
  <c r="V3408" i="4"/>
  <c r="V3416" i="4"/>
  <c r="V3424" i="4"/>
  <c r="V3432" i="4"/>
  <c r="V3440" i="4"/>
  <c r="V3448" i="4"/>
  <c r="V3456" i="4"/>
  <c r="V3464" i="4"/>
  <c r="V3472" i="4"/>
  <c r="V3480" i="4"/>
  <c r="V3488" i="4"/>
  <c r="V3496" i="4"/>
  <c r="V3504" i="4"/>
  <c r="V3512" i="4"/>
  <c r="V3520" i="4"/>
  <c r="V3528" i="4"/>
  <c r="V3536" i="4"/>
  <c r="V3544" i="4"/>
  <c r="V3552" i="4"/>
  <c r="V3560" i="4"/>
  <c r="V3568" i="4"/>
  <c r="V3576" i="4"/>
  <c r="V3584" i="4"/>
  <c r="V3592" i="4"/>
  <c r="V3600" i="4"/>
  <c r="V3608" i="4"/>
  <c r="V3616" i="4"/>
  <c r="V3624" i="4"/>
  <c r="V3632" i="4"/>
  <c r="V3640" i="4"/>
  <c r="V3648" i="4"/>
  <c r="V3656" i="4"/>
  <c r="V3664" i="4"/>
  <c r="V3672" i="4"/>
  <c r="V3680" i="4"/>
  <c r="V3688" i="4"/>
  <c r="V3696" i="4"/>
  <c r="V3193" i="4"/>
  <c r="V3201" i="4"/>
  <c r="V3209" i="4"/>
  <c r="V3217" i="4"/>
  <c r="V3225" i="4"/>
  <c r="V3233" i="4"/>
  <c r="V3241" i="4"/>
  <c r="V3249" i="4"/>
  <c r="V3257" i="4"/>
  <c r="V3265" i="4"/>
  <c r="V3273" i="4"/>
  <c r="V3281" i="4"/>
  <c r="V3289" i="4"/>
  <c r="V3297" i="4"/>
  <c r="V3305" i="4"/>
  <c r="V3313" i="4"/>
  <c r="V3321" i="4"/>
  <c r="V3329" i="4"/>
  <c r="V3337" i="4"/>
  <c r="V3345" i="4"/>
  <c r="V3353" i="4"/>
  <c r="V3107" i="4"/>
  <c r="V3115" i="4"/>
  <c r="V3123" i="4"/>
  <c r="V3131" i="4"/>
  <c r="V3139" i="4"/>
  <c r="V3147" i="4"/>
  <c r="V3155" i="4"/>
  <c r="V3163" i="4"/>
  <c r="V3171" i="4"/>
  <c r="V3179" i="4"/>
  <c r="V3187" i="4"/>
  <c r="V3365" i="4"/>
  <c r="V3373" i="4"/>
  <c r="V3381" i="4"/>
  <c r="V3389" i="4"/>
  <c r="V3397" i="4"/>
  <c r="V3405" i="4"/>
  <c r="V3413" i="4"/>
  <c r="V3421" i="4"/>
  <c r="V3429" i="4"/>
  <c r="V3437" i="4"/>
  <c r="V3445" i="4"/>
  <c r="V3453" i="4"/>
  <c r="V3461" i="4"/>
  <c r="V3469" i="4"/>
  <c r="V3477" i="4"/>
  <c r="V3485" i="4"/>
  <c r="V3493" i="4"/>
  <c r="V3501" i="4"/>
  <c r="V3509" i="4"/>
  <c r="V3517" i="4"/>
  <c r="V3525" i="4"/>
  <c r="V3533" i="4"/>
  <c r="V3541" i="4"/>
  <c r="V3549" i="4"/>
  <c r="V3557" i="4"/>
  <c r="V3565" i="4"/>
  <c r="V3573" i="4"/>
  <c r="V3581" i="4"/>
  <c r="V3589" i="4"/>
  <c r="V3597" i="4"/>
  <c r="V3605" i="4"/>
  <c r="V3613" i="4"/>
  <c r="V3621" i="4"/>
  <c r="V3629" i="4"/>
  <c r="V3637" i="4"/>
  <c r="V3645" i="4"/>
  <c r="V3653" i="4"/>
  <c r="V3661" i="4"/>
  <c r="V3669" i="4"/>
  <c r="V3677" i="4"/>
  <c r="V3685" i="4"/>
  <c r="V3693" i="4"/>
  <c r="V3701" i="4"/>
  <c r="V4683" i="4"/>
  <c r="V4691" i="4"/>
  <c r="V4699" i="4"/>
  <c r="V4707" i="4"/>
  <c r="V4715" i="4"/>
  <c r="V4723" i="4"/>
  <c r="V4731" i="4"/>
  <c r="V4739" i="4"/>
  <c r="V4747" i="4"/>
  <c r="V4755" i="4"/>
  <c r="V4763" i="4"/>
  <c r="V4771" i="4"/>
  <c r="V4779" i="4"/>
  <c r="V4787" i="4"/>
  <c r="V4795" i="4"/>
  <c r="V4803" i="4"/>
  <c r="V4811" i="4"/>
  <c r="V4819" i="4"/>
  <c r="V4827" i="4"/>
  <c r="V4835" i="4"/>
  <c r="V4843" i="4"/>
  <c r="V4851" i="4"/>
  <c r="V4859" i="4"/>
  <c r="V4867" i="4"/>
  <c r="V4875" i="4"/>
  <c r="V4883" i="4"/>
  <c r="V4891" i="4"/>
  <c r="V4899" i="4"/>
  <c r="V4907" i="4"/>
  <c r="V4915" i="4"/>
  <c r="V4923" i="4"/>
  <c r="V4931" i="4"/>
  <c r="V4939" i="4"/>
  <c r="V4947" i="4"/>
  <c r="V4955" i="4"/>
  <c r="V4963" i="4"/>
  <c r="V4971" i="4"/>
  <c r="V4979" i="4"/>
  <c r="V4987" i="4"/>
  <c r="V4995" i="4"/>
  <c r="V5003" i="4"/>
  <c r="V2011" i="4"/>
  <c r="V2019" i="4"/>
  <c r="V2027" i="4"/>
  <c r="V2035" i="4"/>
  <c r="V2043" i="4"/>
  <c r="V2051" i="4"/>
  <c r="V2059" i="4"/>
  <c r="V2067" i="4"/>
  <c r="V2075" i="4"/>
  <c r="V2083" i="4"/>
  <c r="V2091" i="4"/>
  <c r="V2568" i="4"/>
  <c r="V2576" i="4"/>
  <c r="V2584" i="4"/>
  <c r="V2592" i="4"/>
  <c r="V2600" i="4"/>
  <c r="V2608" i="4"/>
  <c r="V2616" i="4"/>
  <c r="V2624" i="4"/>
  <c r="V2632" i="4"/>
  <c r="V2640" i="4"/>
  <c r="V2648" i="4"/>
  <c r="V2656" i="4"/>
  <c r="V3704" i="4"/>
  <c r="V3712" i="4"/>
  <c r="V3720" i="4"/>
  <c r="V3728" i="4"/>
  <c r="V3736" i="4"/>
  <c r="V3744" i="4"/>
  <c r="V3752" i="4"/>
  <c r="V3760" i="4"/>
  <c r="V3768" i="4"/>
  <c r="V3776" i="4"/>
  <c r="V3784" i="4"/>
  <c r="V3792" i="4"/>
  <c r="V3800" i="4"/>
  <c r="V3808" i="4"/>
  <c r="V3816" i="4"/>
  <c r="V3824" i="4"/>
  <c r="V3832" i="4"/>
  <c r="V3840" i="4"/>
  <c r="V3848" i="4"/>
  <c r="V3856" i="4"/>
  <c r="V3864" i="4"/>
  <c r="V3872" i="4"/>
  <c r="V3880" i="4"/>
  <c r="V3888" i="4"/>
  <c r="V3896" i="4"/>
  <c r="V3904" i="4"/>
  <c r="V3912" i="4"/>
  <c r="V3920" i="4"/>
  <c r="V3928" i="4"/>
  <c r="V3936" i="4"/>
  <c r="V3944" i="4"/>
  <c r="V3952" i="4"/>
  <c r="V3960" i="4"/>
  <c r="V3968" i="4"/>
  <c r="V3976" i="4"/>
  <c r="V3984" i="4"/>
  <c r="V3992" i="4"/>
  <c r="V4000" i="4"/>
  <c r="V4008" i="4"/>
  <c r="V4016" i="4"/>
  <c r="V4024" i="4"/>
  <c r="V4032" i="4"/>
  <c r="V4040" i="4"/>
  <c r="V4048" i="4"/>
  <c r="V4056" i="4"/>
  <c r="V4064" i="4"/>
  <c r="V4072" i="4"/>
  <c r="V4080" i="4"/>
  <c r="V4088" i="4"/>
  <c r="V4096" i="4"/>
  <c r="V4104" i="4"/>
  <c r="V4112" i="4"/>
  <c r="V4120" i="4"/>
  <c r="V4128" i="4"/>
  <c r="V4136" i="4"/>
  <c r="V4144" i="4"/>
  <c r="V4152" i="4"/>
  <c r="V4160" i="4"/>
  <c r="V4168" i="4"/>
  <c r="V4176" i="4"/>
  <c r="V4184" i="4"/>
  <c r="V4192" i="4"/>
  <c r="V4200" i="4"/>
  <c r="V4208" i="4"/>
  <c r="V4216" i="4"/>
  <c r="V4224" i="4"/>
  <c r="V4232" i="4"/>
  <c r="V4240" i="4"/>
  <c r="V4248" i="4"/>
  <c r="V4256" i="4"/>
  <c r="V4264" i="4"/>
  <c r="V4272" i="4"/>
  <c r="V4280" i="4"/>
  <c r="V4288" i="4"/>
  <c r="V4296" i="4"/>
  <c r="V4304" i="4"/>
  <c r="V4312" i="4"/>
  <c r="V4320" i="4"/>
  <c r="V4328" i="4"/>
  <c r="V4336" i="4"/>
  <c r="V4344" i="4"/>
  <c r="V4352" i="4"/>
  <c r="V4360" i="4"/>
  <c r="V4368" i="4"/>
  <c r="V4376" i="4"/>
  <c r="V4384" i="4"/>
  <c r="V4392" i="4"/>
  <c r="V4400" i="4"/>
  <c r="V4408" i="4"/>
  <c r="V4416" i="4"/>
  <c r="V4424" i="4"/>
  <c r="V4432" i="4"/>
  <c r="V4440" i="4"/>
  <c r="V4448" i="4"/>
  <c r="V4456" i="4"/>
  <c r="V4464" i="4"/>
  <c r="V4472" i="4"/>
  <c r="V4480" i="4"/>
  <c r="V4488" i="4"/>
  <c r="V4496" i="4"/>
  <c r="V4504" i="4"/>
  <c r="V4512" i="4"/>
  <c r="V4520" i="4"/>
  <c r="V4528" i="4"/>
  <c r="V4536" i="4"/>
  <c r="V4544" i="4"/>
  <c r="V4552" i="4"/>
  <c r="V4560" i="4"/>
  <c r="V4568" i="4"/>
  <c r="V4576" i="4"/>
  <c r="V4584" i="4"/>
  <c r="V4592" i="4"/>
  <c r="V4600" i="4"/>
  <c r="V4608" i="4"/>
  <c r="V4616" i="4"/>
  <c r="V4624" i="4"/>
  <c r="V4632" i="4"/>
  <c r="V4640" i="4"/>
  <c r="V4648" i="4"/>
  <c r="V4656" i="4"/>
  <c r="V4664" i="4"/>
  <c r="V4672" i="4"/>
  <c r="V2256" i="4"/>
  <c r="V2264" i="4"/>
  <c r="V2272" i="4"/>
  <c r="V2280" i="4"/>
  <c r="V2288" i="4"/>
  <c r="V2296" i="4"/>
  <c r="V2304" i="4"/>
  <c r="V2312" i="4"/>
  <c r="V2320" i="4"/>
  <c r="V2328" i="4"/>
  <c r="V2336" i="4"/>
  <c r="V2344" i="4"/>
  <c r="V2352" i="4"/>
  <c r="V2360" i="4"/>
  <c r="V2368" i="4"/>
  <c r="V2376" i="4"/>
  <c r="V2384" i="4"/>
  <c r="V2392" i="4"/>
  <c r="V2400" i="4"/>
  <c r="V2408" i="4"/>
  <c r="V2416" i="4"/>
  <c r="V2424" i="4"/>
  <c r="V2432" i="4"/>
  <c r="V2440" i="4"/>
  <c r="V2448" i="4"/>
  <c r="V2456" i="4"/>
  <c r="V2464" i="4"/>
  <c r="V2472" i="4"/>
  <c r="V2480" i="4"/>
  <c r="V2488" i="4"/>
  <c r="V2496" i="4"/>
  <c r="V2504" i="4"/>
  <c r="V2512" i="4"/>
  <c r="V2520" i="4"/>
  <c r="V2528" i="4"/>
  <c r="V2536" i="4"/>
  <c r="V2544" i="4"/>
  <c r="V2552" i="4"/>
  <c r="V2560" i="4"/>
  <c r="V4680" i="4"/>
  <c r="V4688" i="4"/>
  <c r="V4696" i="4"/>
  <c r="V4704" i="4"/>
  <c r="V4712" i="4"/>
  <c r="V4720" i="4"/>
  <c r="V4728" i="4"/>
  <c r="V4736" i="4"/>
  <c r="V4744" i="4"/>
  <c r="V4752" i="4"/>
  <c r="V4760" i="4"/>
  <c r="V4768" i="4"/>
  <c r="V4776" i="4"/>
  <c r="V4784" i="4"/>
  <c r="V4792" i="4"/>
  <c r="V4800" i="4"/>
  <c r="V4808" i="4"/>
  <c r="V4816" i="4"/>
  <c r="V4824" i="4"/>
  <c r="V4832" i="4"/>
  <c r="V4840" i="4"/>
  <c r="V4848" i="4"/>
  <c r="V4856" i="4"/>
  <c r="V4864" i="4"/>
  <c r="V4872" i="4"/>
  <c r="V4880" i="4"/>
  <c r="V4888" i="4"/>
  <c r="V4896" i="4"/>
  <c r="V4904" i="4"/>
  <c r="V4912" i="4"/>
  <c r="V4920" i="4"/>
  <c r="V4928" i="4"/>
  <c r="V4936" i="4"/>
  <c r="V4944" i="4"/>
  <c r="V4952" i="4"/>
  <c r="V4960" i="4"/>
  <c r="V4968" i="4"/>
  <c r="V4976" i="4"/>
  <c r="V4984" i="4"/>
  <c r="V4992" i="4"/>
  <c r="V5000" i="4"/>
  <c r="V2008" i="4"/>
  <c r="V2016" i="4"/>
  <c r="V2024" i="4"/>
  <c r="V2032" i="4"/>
  <c r="V2040" i="4"/>
  <c r="V2048" i="4"/>
  <c r="V2056" i="4"/>
  <c r="V2064" i="4"/>
  <c r="V2072" i="4"/>
  <c r="V2080" i="4"/>
  <c r="V2088" i="4"/>
  <c r="V2096" i="4"/>
  <c r="V2571" i="4"/>
  <c r="V2579" i="4"/>
  <c r="V2587" i="4"/>
  <c r="V2595" i="4"/>
  <c r="V2603" i="4"/>
  <c r="V2611" i="4"/>
  <c r="V2619" i="4"/>
  <c r="V2627" i="4"/>
  <c r="V2635" i="4"/>
  <c r="V2643" i="4"/>
  <c r="V2651" i="4"/>
  <c r="V2659" i="4"/>
  <c r="V3707" i="4"/>
  <c r="V3715" i="4"/>
  <c r="V3723" i="4"/>
  <c r="V3731" i="4"/>
  <c r="V3739" i="4"/>
  <c r="V3747" i="4"/>
  <c r="V3755" i="4"/>
  <c r="V3763" i="4"/>
  <c r="V3771" i="4"/>
  <c r="V3779" i="4"/>
  <c r="V3787" i="4"/>
  <c r="V3795" i="4"/>
  <c r="V3803" i="4"/>
  <c r="V3811" i="4"/>
  <c r="V3819" i="4"/>
  <c r="V3827" i="4"/>
  <c r="V3835" i="4"/>
  <c r="V3843" i="4"/>
  <c r="V3851" i="4"/>
  <c r="V3859" i="4"/>
  <c r="V3867" i="4"/>
  <c r="V3875" i="4"/>
  <c r="V3883" i="4"/>
  <c r="V3891" i="4"/>
  <c r="V3899" i="4"/>
  <c r="V3907" i="4"/>
  <c r="V3915" i="4"/>
  <c r="V3923" i="4"/>
  <c r="V3931" i="4"/>
  <c r="V3939" i="4"/>
  <c r="V3947" i="4"/>
  <c r="V3955" i="4"/>
  <c r="V3963" i="4"/>
  <c r="V3971" i="4"/>
  <c r="V3979" i="4"/>
  <c r="V3987" i="4"/>
  <c r="V3995" i="4"/>
  <c r="V4003" i="4"/>
  <c r="V4011" i="4"/>
  <c r="V4019" i="4"/>
  <c r="V4027" i="4"/>
  <c r="V4035" i="4"/>
  <c r="V4043" i="4"/>
  <c r="V4051" i="4"/>
  <c r="V4059" i="4"/>
  <c r="V4067" i="4"/>
  <c r="V4075" i="4"/>
  <c r="V4083" i="4"/>
  <c r="V4091" i="4"/>
  <c r="V4099" i="4"/>
  <c r="V4107" i="4"/>
  <c r="V4115" i="4"/>
  <c r="V4123" i="4"/>
  <c r="V4131" i="4"/>
  <c r="V4139" i="4"/>
  <c r="V4147" i="4"/>
  <c r="V4155" i="4"/>
  <c r="V4163" i="4"/>
  <c r="V4171" i="4"/>
  <c r="V4179" i="4"/>
  <c r="V4187" i="4"/>
  <c r="V4195" i="4"/>
  <c r="V4203" i="4"/>
  <c r="V4211" i="4"/>
  <c r="V4219" i="4"/>
  <c r="V4227" i="4"/>
  <c r="V4235" i="4"/>
  <c r="V4243" i="4"/>
  <c r="V4251" i="4"/>
  <c r="V4259" i="4"/>
  <c r="V4267" i="4"/>
  <c r="V4275" i="4"/>
  <c r="V4283" i="4"/>
  <c r="V4291" i="4"/>
  <c r="V4299" i="4"/>
  <c r="V4307" i="4"/>
  <c r="V4315" i="4"/>
  <c r="V4323" i="4"/>
  <c r="V4331" i="4"/>
  <c r="V4339" i="4"/>
  <c r="V4347" i="4"/>
  <c r="V4355" i="4"/>
  <c r="V4363" i="4"/>
  <c r="V4371" i="4"/>
  <c r="V4379" i="4"/>
  <c r="V4387" i="4"/>
  <c r="V4395" i="4"/>
  <c r="V4403" i="4"/>
  <c r="V4411" i="4"/>
  <c r="V4419" i="4"/>
  <c r="V4427" i="4"/>
  <c r="V4435" i="4"/>
  <c r="V4443" i="4"/>
  <c r="V4451" i="4"/>
  <c r="V4459" i="4"/>
  <c r="V4467" i="4"/>
  <c r="V4475" i="4"/>
  <c r="V4483" i="4"/>
  <c r="V4491" i="4"/>
  <c r="V4499" i="4"/>
  <c r="V4507" i="4"/>
  <c r="V4515" i="4"/>
  <c r="V4523" i="4"/>
  <c r="V4531" i="4"/>
  <c r="V4539" i="4"/>
  <c r="V4547" i="4"/>
  <c r="V4555" i="4"/>
  <c r="V4563" i="4"/>
  <c r="V4571" i="4"/>
  <c r="V4579" i="4"/>
  <c r="V4587" i="4"/>
  <c r="V4595" i="4"/>
  <c r="V4603" i="4"/>
  <c r="V4611" i="4"/>
  <c r="V4619" i="4"/>
  <c r="V4627" i="4"/>
  <c r="V4635" i="4"/>
  <c r="V4643" i="4"/>
  <c r="V4651" i="4"/>
  <c r="V4659" i="4"/>
  <c r="V4667" i="4"/>
  <c r="V4675" i="4"/>
  <c r="V2259" i="4"/>
  <c r="V2267" i="4"/>
  <c r="V2275" i="4"/>
  <c r="V2283" i="4"/>
  <c r="V2291" i="4"/>
  <c r="V2299" i="4"/>
  <c r="V2307" i="4"/>
  <c r="V2315" i="4"/>
  <c r="V2323" i="4"/>
  <c r="V2331" i="4"/>
  <c r="V2339" i="4"/>
  <c r="V2347" i="4"/>
  <c r="V2355" i="4"/>
  <c r="V2363" i="4"/>
  <c r="V2371" i="4"/>
  <c r="V2379" i="4"/>
  <c r="V2387" i="4"/>
  <c r="V2395" i="4"/>
  <c r="V2403" i="4"/>
  <c r="V2411" i="4"/>
  <c r="V2419" i="4"/>
  <c r="V2427" i="4"/>
  <c r="V2435" i="4"/>
  <c r="V2443" i="4"/>
  <c r="V2451" i="4"/>
  <c r="V2459" i="4"/>
  <c r="V2467" i="4"/>
  <c r="V2475" i="4"/>
  <c r="V2483" i="4"/>
  <c r="V2491" i="4"/>
  <c r="V2499" i="4"/>
  <c r="V2507" i="4"/>
  <c r="V2515" i="4"/>
  <c r="V2523" i="4"/>
  <c r="V2531" i="4"/>
  <c r="V2539" i="4"/>
  <c r="V2547" i="4"/>
  <c r="V2555" i="4"/>
  <c r="V2563" i="4"/>
  <c r="V2763" i="4"/>
  <c r="V2771" i="4"/>
  <c r="V2806" i="4"/>
  <c r="V2830" i="4"/>
  <c r="V2862" i="4"/>
  <c r="V2902" i="4"/>
  <c r="V2950" i="4"/>
  <c r="V3014" i="4"/>
  <c r="V3046" i="4"/>
  <c r="V3095" i="4"/>
  <c r="V1059" i="4"/>
  <c r="V1095" i="4"/>
  <c r="V1118" i="4"/>
  <c r="V1134" i="4"/>
  <c r="V1150" i="4"/>
  <c r="V1203" i="4"/>
  <c r="V1230" i="4"/>
  <c r="V1246" i="4"/>
  <c r="V1271" i="4"/>
  <c r="V1386" i="4"/>
  <c r="V1418" i="4"/>
  <c r="V2777" i="4"/>
  <c r="V2785" i="4"/>
  <c r="V2813" i="4"/>
  <c r="V2837" i="4"/>
  <c r="V2904" i="4"/>
  <c r="V2912" i="4"/>
  <c r="V2932" i="4"/>
  <c r="V2952" i="4"/>
  <c r="V2980" i="4"/>
  <c r="V3016" i="4"/>
  <c r="V3102" i="4"/>
  <c r="V1065" i="4"/>
  <c r="V1081" i="4"/>
  <c r="V1100" i="4"/>
  <c r="V1136" i="4"/>
  <c r="V1161" i="4"/>
  <c r="V1189" i="4"/>
  <c r="V1233" i="4"/>
  <c r="V1296" i="4"/>
  <c r="V1471" i="4"/>
  <c r="V1506" i="4"/>
  <c r="V1531" i="4"/>
  <c r="V1789" i="4"/>
  <c r="V1832" i="4"/>
  <c r="V1402" i="4"/>
  <c r="V1455" i="4"/>
  <c r="V1485" i="4"/>
  <c r="V1933" i="4"/>
  <c r="V1965" i="4"/>
  <c r="V1996" i="4"/>
  <c r="V1824" i="4"/>
  <c r="V1928" i="4"/>
  <c r="V1625" i="4"/>
  <c r="V1741" i="4"/>
  <c r="V1823" i="4"/>
  <c r="V1914" i="4"/>
  <c r="V2101" i="4"/>
  <c r="V2136" i="4"/>
  <c r="V2682" i="4"/>
  <c r="V2852" i="4"/>
  <c r="V3076" i="4"/>
  <c r="V1236" i="4"/>
  <c r="V1459" i="4"/>
  <c r="V1592" i="4"/>
  <c r="V1681" i="4"/>
  <c r="V2664" i="4"/>
  <c r="V3002" i="4"/>
  <c r="V1053" i="4"/>
  <c r="V1176" i="4"/>
  <c r="V1352" i="4"/>
  <c r="V1437" i="4"/>
  <c r="V1500" i="4"/>
  <c r="V1637" i="4"/>
  <c r="V2116" i="4"/>
  <c r="V3034" i="4"/>
  <c r="V1369" i="4"/>
  <c r="V2753" i="4"/>
  <c r="V2977" i="4"/>
  <c r="V1289" i="4"/>
  <c r="V1305" i="4"/>
  <c r="V1321" i="4"/>
  <c r="V1376" i="4"/>
  <c r="V3069" i="4"/>
  <c r="V1020" i="4"/>
  <c r="V1036" i="4"/>
  <c r="V1326" i="4"/>
  <c r="V1568" i="4"/>
  <c r="V1651" i="4"/>
  <c r="V1678" i="4"/>
  <c r="V1710" i="4"/>
  <c r="V1739" i="4"/>
  <c r="V1771" i="4"/>
  <c r="V1855" i="4"/>
  <c r="V1431" i="4"/>
  <c r="V1494" i="4"/>
  <c r="V1543" i="4"/>
  <c r="V1559" i="4"/>
  <c r="V1578" i="4"/>
  <c r="V1602" i="4"/>
  <c r="V1896" i="4"/>
  <c r="V1844" i="4"/>
  <c r="V1643" i="4"/>
  <c r="V1666" i="4"/>
  <c r="V1702" i="4"/>
  <c r="V1773" i="4"/>
  <c r="V1974" i="4"/>
  <c r="V2126" i="4"/>
  <c r="V2718" i="4"/>
  <c r="V2921" i="4"/>
  <c r="V2945" i="4"/>
  <c r="V1071" i="4"/>
  <c r="V1372" i="4"/>
  <c r="V1713" i="4"/>
  <c r="V1828" i="4"/>
  <c r="V2691" i="4"/>
  <c r="V2716" i="4"/>
  <c r="V2984" i="4"/>
  <c r="V1026" i="4"/>
  <c r="V1278" i="4"/>
  <c r="V1468" i="4"/>
  <c r="V1606" i="4"/>
  <c r="V1775" i="4"/>
  <c r="V1192" i="4"/>
  <c r="V2729" i="4"/>
  <c r="V1396" i="4"/>
  <c r="V2762" i="4"/>
  <c r="V2770" i="4"/>
  <c r="V2803" i="4"/>
  <c r="V2827" i="4"/>
  <c r="V2859" i="4"/>
  <c r="V2886" i="4"/>
  <c r="V2930" i="4"/>
  <c r="V3013" i="4"/>
  <c r="V3045" i="4"/>
  <c r="V3096" i="4"/>
  <c r="V1062" i="4"/>
  <c r="V1111" i="4"/>
  <c r="V1127" i="4"/>
  <c r="V1143" i="4"/>
  <c r="V1159" i="4"/>
  <c r="V1215" i="4"/>
  <c r="V1239" i="4"/>
  <c r="V1255" i="4"/>
  <c r="V1347" i="4"/>
  <c r="V1387" i="4"/>
  <c r="V1419" i="4"/>
  <c r="V2778" i="4"/>
  <c r="V2786" i="4"/>
  <c r="V2814" i="4"/>
  <c r="V2838" i="4"/>
  <c r="V2903" i="4"/>
  <c r="V2911" i="4"/>
  <c r="V2931" i="4"/>
  <c r="V2951" i="4"/>
  <c r="V2979" i="4"/>
  <c r="V3015" i="4"/>
  <c r="V3099" i="4"/>
  <c r="V1046" i="4"/>
  <c r="V1070" i="4"/>
  <c r="V1086" i="4"/>
  <c r="V1119" i="4"/>
  <c r="V1151" i="4"/>
  <c r="V1166" i="4"/>
  <c r="V1218" i="4"/>
  <c r="V1262" i="4"/>
  <c r="V1338" i="4"/>
  <c r="V1472" i="4"/>
  <c r="V1505" i="4"/>
  <c r="V1532" i="4"/>
  <c r="V1641" i="4"/>
  <c r="V1821" i="4"/>
  <c r="V1401" i="4"/>
  <c r="V1456" i="4"/>
  <c r="V1484" i="4"/>
  <c r="V1934" i="4"/>
  <c r="V1966" i="4"/>
  <c r="V1995" i="4"/>
  <c r="V1790" i="4"/>
  <c r="V1889" i="4"/>
  <c r="V1945" i="4"/>
  <c r="V1624" i="4"/>
  <c r="V1733" i="4"/>
  <c r="V1782" i="4"/>
  <c r="V1851" i="4"/>
  <c r="V1911" i="4"/>
  <c r="V1967" i="4"/>
  <c r="V2122" i="4"/>
  <c r="V2668" i="4"/>
  <c r="V2696" i="4"/>
  <c r="V2867" i="4"/>
  <c r="V1219" i="4"/>
  <c r="V1537" i="4"/>
  <c r="V1595" i="4"/>
  <c r="V2103" i="4"/>
  <c r="V2792" i="4"/>
  <c r="V3090" i="4"/>
  <c r="V1054" i="4"/>
  <c r="V1169" i="4"/>
  <c r="V1316" i="4"/>
  <c r="V1357" i="4"/>
  <c r="V1497" i="4"/>
  <c r="V1552" i="4"/>
  <c r="V2105" i="4"/>
  <c r="V2868" i="4"/>
  <c r="V1194" i="4"/>
  <c r="V1445" i="4"/>
  <c r="V1056" i="4"/>
  <c r="V1030" i="4"/>
  <c r="V1294" i="4"/>
  <c r="V1310" i="4"/>
  <c r="V1335" i="4"/>
  <c r="V1377" i="4"/>
  <c r="V3070" i="4"/>
  <c r="V1019" i="4"/>
  <c r="V1035" i="4"/>
  <c r="V1325" i="4"/>
  <c r="V1576" i="4"/>
  <c r="V1662" i="4"/>
  <c r="V1687" i="4"/>
  <c r="V1715" i="4"/>
  <c r="V1747" i="4"/>
  <c r="V1795" i="4"/>
  <c r="V1364" i="4"/>
  <c r="V1434" i="4"/>
  <c r="V1493" i="4"/>
  <c r="V1544" i="4"/>
  <c r="V1560" i="4"/>
  <c r="V1577" i="4"/>
  <c r="V1601" i="4"/>
  <c r="V1895" i="4"/>
  <c r="V1955" i="4"/>
  <c r="V1646" i="4"/>
  <c r="V1679" i="4"/>
  <c r="V1711" i="4"/>
  <c r="V1814" i="4"/>
  <c r="V2118" i="4"/>
  <c r="V2697" i="4"/>
  <c r="V2922" i="4"/>
  <c r="V2946" i="4"/>
  <c r="V1072" i="4"/>
  <c r="V1405" i="4"/>
  <c r="V1767" i="4"/>
  <c r="V2111" i="4"/>
  <c r="V2137" i="4"/>
  <c r="V2719" i="4"/>
  <c r="V3001" i="4"/>
  <c r="V1025" i="4"/>
  <c r="V1342" i="4"/>
  <c r="V1605" i="4"/>
  <c r="V1760" i="4"/>
  <c r="V2693" i="4"/>
  <c r="V1156" i="4"/>
  <c r="V2856" i="4"/>
  <c r="V2120" i="4"/>
  <c r="V2820" i="4"/>
  <c r="V2844" i="4"/>
  <c r="V2898" i="4"/>
  <c r="V3052" i="4"/>
  <c r="V1155" i="4"/>
  <c r="V1655" i="4"/>
  <c r="V1784" i="4"/>
  <c r="V2215" i="4"/>
  <c r="V2727" i="4"/>
  <c r="V2877" i="4"/>
  <c r="V2973" i="4"/>
  <c r="V3091" i="4"/>
  <c r="V1254" i="4"/>
  <c r="V1845" i="4"/>
  <c r="V2140" i="4"/>
  <c r="V2177" i="4"/>
  <c r="V2238" i="4"/>
  <c r="V2742" i="4"/>
  <c r="V1091" i="4"/>
  <c r="V1299" i="4"/>
  <c r="V1916" i="4"/>
  <c r="V2175" i="4"/>
  <c r="V2205" i="4"/>
  <c r="V2245" i="4"/>
  <c r="V1074" i="4"/>
  <c r="V1477" i="4"/>
  <c r="V1517" i="4"/>
  <c r="V2182" i="4"/>
  <c r="V2857" i="4"/>
  <c r="V3024" i="4"/>
  <c r="V1214" i="4"/>
  <c r="V1608" i="4"/>
  <c r="V1761" i="4"/>
  <c r="V1952" i="4"/>
  <c r="V1793" i="4"/>
  <c r="V1585" i="4"/>
  <c r="V1923" i="4"/>
  <c r="V1672" i="4"/>
  <c r="V1942" i="4"/>
  <c r="V1470" i="4"/>
  <c r="V1969" i="4"/>
  <c r="V2149" i="4"/>
  <c r="V2184" i="4"/>
  <c r="V2224" i="4"/>
  <c r="V2728" i="4"/>
  <c r="V2947" i="4"/>
  <c r="V1237" i="4"/>
  <c r="V1921" i="4"/>
  <c r="V2239" i="4"/>
  <c r="V2825" i="4"/>
  <c r="V3010" i="4"/>
  <c r="V3042" i="4"/>
  <c r="V1344" i="4"/>
  <c r="V1487" i="4"/>
  <c r="V1906" i="4"/>
  <c r="V2161" i="4"/>
  <c r="V2204" i="4"/>
  <c r="V3062" i="4"/>
  <c r="V1613" i="4"/>
  <c r="V1907" i="4"/>
  <c r="V1686" i="4"/>
  <c r="V1586" i="4"/>
  <c r="V1810" i="4"/>
  <c r="V1753" i="4"/>
  <c r="V1985" i="4"/>
  <c r="V2129" i="4"/>
  <c r="V2706" i="4"/>
  <c r="V2839" i="4"/>
  <c r="V2847" i="4"/>
  <c r="V2969" i="4"/>
  <c r="V1040" i="4"/>
  <c r="V1284" i="4"/>
  <c r="V1393" i="4"/>
  <c r="V1656" i="4"/>
  <c r="V2227" i="4"/>
  <c r="V2739" i="4"/>
  <c r="V2880" i="4"/>
  <c r="V3079" i="4"/>
  <c r="V1397" i="4"/>
  <c r="V1860" i="4"/>
  <c r="V2142" i="4"/>
  <c r="V2163" i="4"/>
  <c r="V2203" i="4"/>
  <c r="V2234" i="4"/>
  <c r="V2746" i="4"/>
  <c r="V1094" i="4"/>
  <c r="V1302" i="4"/>
  <c r="V1915" i="4"/>
  <c r="V2172" i="4"/>
  <c r="V2217" i="4"/>
  <c r="V2749" i="4"/>
  <c r="V1013" i="4"/>
  <c r="V1212" i="4"/>
  <c r="V1478" i="4"/>
  <c r="V1516" i="4"/>
  <c r="V2179" i="4"/>
  <c r="V2214" i="4"/>
  <c r="V2740" i="4"/>
  <c r="V1110" i="4"/>
  <c r="V1501" i="4"/>
  <c r="V1951" i="4"/>
  <c r="V1650" i="4"/>
  <c r="V1746" i="4"/>
  <c r="V1640" i="4"/>
  <c r="V1877" i="4"/>
  <c r="V1961" i="4"/>
  <c r="V2672" i="4"/>
  <c r="V2702" i="4"/>
  <c r="V2874" i="4"/>
  <c r="V1009" i="4"/>
  <c r="V1191" i="4"/>
  <c r="V1208" i="4"/>
  <c r="V1446" i="4"/>
  <c r="V1783" i="4"/>
  <c r="V2237" i="4"/>
  <c r="V2858" i="4"/>
  <c r="V2991" i="4"/>
  <c r="V1360" i="4"/>
  <c r="V1528" i="4"/>
  <c r="V2155" i="4"/>
  <c r="V2187" i="4"/>
  <c r="V2228" i="4"/>
  <c r="V2748" i="4"/>
  <c r="V1238" i="4"/>
  <c r="V1922" i="4"/>
  <c r="V2193" i="4"/>
  <c r="V2796" i="4"/>
  <c r="V3035" i="4"/>
  <c r="V1011" i="4"/>
  <c r="V1210" i="4"/>
  <c r="V1345" i="4"/>
  <c r="V1853" i="4"/>
  <c r="V1975" i="4"/>
  <c r="V2168" i="4"/>
  <c r="V3004" i="4"/>
  <c r="V3061" i="4"/>
  <c r="V1267" i="4"/>
  <c r="V1611" i="4"/>
  <c r="V1917" i="4"/>
  <c r="V1630" i="4"/>
  <c r="V1908" i="4"/>
  <c r="V1573" i="4"/>
  <c r="V1809" i="4"/>
  <c r="V1738" i="4"/>
  <c r="V2002" i="4"/>
  <c r="L317" i="4"/>
  <c r="W317" i="4" s="1"/>
  <c r="L208" i="4"/>
  <c r="W208" i="4" s="1"/>
  <c r="L3156" i="4"/>
  <c r="W3156" i="4" s="1"/>
  <c r="L3220" i="4"/>
  <c r="W3220" i="4" s="1"/>
  <c r="L3284" i="4"/>
  <c r="W3284" i="4" s="1"/>
  <c r="L3348" i="4"/>
  <c r="W3348" i="4" s="1"/>
  <c r="L3412" i="4"/>
  <c r="W3412" i="4" s="1"/>
  <c r="L3476" i="4"/>
  <c r="W3476" i="4" s="1"/>
  <c r="L3540" i="4"/>
  <c r="W3540" i="4" s="1"/>
  <c r="L3604" i="4"/>
  <c r="W3604" i="4" s="1"/>
  <c r="L3668" i="4"/>
  <c r="W3668" i="4" s="1"/>
  <c r="L4974" i="4"/>
  <c r="W4974" i="4" s="1"/>
  <c r="L3736" i="4"/>
  <c r="W3736" i="4" s="1"/>
  <c r="L3799" i="4"/>
  <c r="W3799" i="4" s="1"/>
  <c r="L3863" i="4"/>
  <c r="W3863" i="4" s="1"/>
  <c r="L3927" i="4"/>
  <c r="W3927" i="4" s="1"/>
  <c r="L3990" i="4"/>
  <c r="W3990" i="4" s="1"/>
  <c r="L4054" i="4"/>
  <c r="W4054" i="4" s="1"/>
  <c r="L4118" i="4"/>
  <c r="W4118" i="4" s="1"/>
  <c r="L4182" i="4"/>
  <c r="W4182" i="4" s="1"/>
  <c r="L4246" i="4"/>
  <c r="W4246" i="4" s="1"/>
  <c r="L2214" i="4"/>
  <c r="W2214" i="4" s="1"/>
  <c r="L3117" i="4"/>
  <c r="W3117" i="4" s="1"/>
  <c r="L3181" i="4"/>
  <c r="W3181" i="4" s="1"/>
  <c r="L3245" i="4"/>
  <c r="W3245" i="4" s="1"/>
  <c r="L3309" i="4"/>
  <c r="W3309" i="4" s="1"/>
  <c r="L3373" i="4"/>
  <c r="W3373" i="4" s="1"/>
  <c r="L3437" i="4"/>
  <c r="W3437" i="4" s="1"/>
  <c r="L3501" i="4"/>
  <c r="W3501" i="4" s="1"/>
  <c r="L3565" i="4"/>
  <c r="W3565" i="4" s="1"/>
  <c r="L3629" i="4"/>
  <c r="W3629" i="4" s="1"/>
  <c r="L3693" i="4"/>
  <c r="W3693" i="4" s="1"/>
  <c r="L2062" i="4"/>
  <c r="W2062" i="4" s="1"/>
  <c r="L3761" i="4"/>
  <c r="W3761" i="4" s="1"/>
  <c r="L3824" i="4"/>
  <c r="W3824" i="4" s="1"/>
  <c r="L3888" i="4"/>
  <c r="W3888" i="4" s="1"/>
  <c r="L3952" i="4"/>
  <c r="W3952" i="4" s="1"/>
  <c r="L4015" i="4"/>
  <c r="W4015" i="4" s="1"/>
  <c r="L4079" i="4"/>
  <c r="W4079" i="4" s="1"/>
  <c r="L4143" i="4"/>
  <c r="W4143" i="4" s="1"/>
  <c r="L4207" i="4"/>
  <c r="W4207" i="4" s="1"/>
  <c r="L4271" i="4"/>
  <c r="W4271" i="4" s="1"/>
  <c r="L2631" i="4"/>
  <c r="W2631" i="4" s="1"/>
  <c r="L3138" i="4"/>
  <c r="W3138" i="4" s="1"/>
  <c r="L3202" i="4"/>
  <c r="W3202" i="4" s="1"/>
  <c r="L3266" i="4"/>
  <c r="W3266" i="4" s="1"/>
  <c r="L3330" i="4"/>
  <c r="W3330" i="4" s="1"/>
  <c r="L3394" i="4"/>
  <c r="W3394" i="4" s="1"/>
  <c r="L3458" i="4"/>
  <c r="W3458" i="4" s="1"/>
  <c r="L3522" i="4"/>
  <c r="W3522" i="4" s="1"/>
  <c r="L3586" i="4"/>
  <c r="W3586" i="4" s="1"/>
  <c r="L3650" i="4"/>
  <c r="W3650" i="4" s="1"/>
  <c r="L4689" i="4"/>
  <c r="W4689" i="4" s="1"/>
  <c r="L3718" i="4"/>
  <c r="W3718" i="4" s="1"/>
  <c r="L3782" i="4"/>
  <c r="W3782" i="4" s="1"/>
  <c r="L3845" i="4"/>
  <c r="W3845" i="4" s="1"/>
  <c r="L3909" i="4"/>
  <c r="W3909" i="4" s="1"/>
  <c r="L3972" i="4"/>
  <c r="W3972" i="4" s="1"/>
  <c r="L4036" i="4"/>
  <c r="W4036" i="4" s="1"/>
  <c r="L4100" i="4"/>
  <c r="W4100" i="4" s="1"/>
  <c r="L4164" i="4"/>
  <c r="W4164" i="4" s="1"/>
  <c r="L4228" i="4"/>
  <c r="W4228" i="4" s="1"/>
  <c r="L4292" i="4"/>
  <c r="W4292" i="4" s="1"/>
  <c r="L4375" i="4"/>
  <c r="W4375" i="4" s="1"/>
  <c r="L3159" i="4"/>
  <c r="W3159" i="4" s="1"/>
  <c r="L3223" i="4"/>
  <c r="W3223" i="4" s="1"/>
  <c r="L3287" i="4"/>
  <c r="W3287" i="4" s="1"/>
  <c r="L3351" i="4"/>
  <c r="W3351" i="4" s="1"/>
  <c r="L3415" i="4"/>
  <c r="W3415" i="4" s="1"/>
  <c r="L3479" i="4"/>
  <c r="W3479" i="4" s="1"/>
  <c r="L3543" i="4"/>
  <c r="W3543" i="4" s="1"/>
  <c r="L3607" i="4"/>
  <c r="W3607" i="4" s="1"/>
  <c r="L3671" i="4"/>
  <c r="W3671" i="4" s="1"/>
  <c r="L4977" i="4"/>
  <c r="W4977" i="4" s="1"/>
  <c r="L3739" i="4"/>
  <c r="W3739" i="4" s="1"/>
  <c r="L3802" i="4"/>
  <c r="W3802" i="4" s="1"/>
  <c r="L3866" i="4"/>
  <c r="W3866" i="4" s="1"/>
  <c r="L3930" i="4"/>
  <c r="W3930" i="4" s="1"/>
  <c r="L3993" i="4"/>
  <c r="W3993" i="4" s="1"/>
  <c r="L4057" i="4"/>
  <c r="W4057" i="4" s="1"/>
  <c r="L4121" i="4"/>
  <c r="W4121" i="4" s="1"/>
  <c r="L4185" i="4"/>
  <c r="W4185" i="4" s="1"/>
  <c r="L4249" i="4"/>
  <c r="W4249" i="4" s="1"/>
  <c r="L2238" i="4"/>
  <c r="W2238" i="4" s="1"/>
  <c r="L4423" i="4"/>
  <c r="W4423" i="4" s="1"/>
  <c r="L4487" i="4"/>
  <c r="W4487" i="4" s="1"/>
  <c r="L4720" i="4"/>
  <c r="W4720" i="4" s="1"/>
  <c r="L4784" i="4"/>
  <c r="W4784" i="4" s="1"/>
  <c r="L4848" i="4"/>
  <c r="W4848" i="4" s="1"/>
  <c r="L4912" i="4"/>
  <c r="W4912" i="4" s="1"/>
  <c r="L2088" i="4"/>
  <c r="W2088" i="4" s="1"/>
  <c r="L2257" i="4"/>
  <c r="W2257" i="4" s="1"/>
  <c r="L2431" i="4"/>
  <c r="W2431" i="4" s="1"/>
  <c r="L2783" i="4"/>
  <c r="W2783" i="4" s="1"/>
  <c r="L3035" i="4"/>
  <c r="W3035" i="4" s="1"/>
  <c r="L1191" i="4"/>
  <c r="W1191" i="4" s="1"/>
  <c r="L1447" i="4"/>
  <c r="W1447" i="4" s="1"/>
  <c r="L1703" i="4"/>
  <c r="W1703" i="4" s="1"/>
  <c r="L1959" i="4"/>
  <c r="W1959" i="4" s="1"/>
  <c r="L2671" i="4"/>
  <c r="W2671" i="4" s="1"/>
  <c r="L2893" i="4"/>
  <c r="W2893" i="4" s="1"/>
  <c r="L1052" i="4"/>
  <c r="W1052" i="4" s="1"/>
  <c r="L1308" i="4"/>
  <c r="W1308" i="4" s="1"/>
  <c r="L2580" i="4"/>
  <c r="W2580" i="4" s="1"/>
  <c r="L4340" i="4"/>
  <c r="W4340" i="4" s="1"/>
  <c r="L4404" i="4"/>
  <c r="W4404" i="4" s="1"/>
  <c r="L4468" i="4"/>
  <c r="W4468" i="4" s="1"/>
  <c r="L4532" i="4"/>
  <c r="W4532" i="4" s="1"/>
  <c r="L4765" i="4"/>
  <c r="W4765" i="4" s="1"/>
  <c r="L4829" i="4"/>
  <c r="W4829" i="4" s="1"/>
  <c r="L4893" i="4"/>
  <c r="W4893" i="4" s="1"/>
  <c r="L2029" i="4"/>
  <c r="W2029" i="4" s="1"/>
  <c r="L2208" i="4"/>
  <c r="W2208" i="4" s="1"/>
  <c r="L2377" i="4"/>
  <c r="W2377" i="4" s="1"/>
  <c r="L2574" i="4"/>
  <c r="W2574" i="4" s="1"/>
  <c r="L2960" i="4"/>
  <c r="W2960" i="4" s="1"/>
  <c r="L1115" i="4"/>
  <c r="W1115" i="4" s="1"/>
  <c r="L1371" i="4"/>
  <c r="W1371" i="4" s="1"/>
  <c r="L1627" i="4"/>
  <c r="W1627" i="4" s="1"/>
  <c r="L1883" i="4"/>
  <c r="W1883" i="4" s="1"/>
  <c r="L2597" i="4"/>
  <c r="W2597" i="4" s="1"/>
  <c r="L2818" i="4"/>
  <c r="W2818" i="4" s="1"/>
  <c r="L3074" i="4"/>
  <c r="W3074" i="4" s="1"/>
  <c r="L1232" i="4"/>
  <c r="W1232" i="4" s="1"/>
  <c r="L2486" i="4"/>
  <c r="W2486" i="4" s="1"/>
  <c r="L4317" i="4"/>
  <c r="W4317" i="4" s="1"/>
  <c r="L4381" i="4"/>
  <c r="W4381" i="4" s="1"/>
  <c r="L4445" i="4"/>
  <c r="W4445" i="4" s="1"/>
  <c r="L4509" i="4"/>
  <c r="W4509" i="4" s="1"/>
  <c r="L4742" i="4"/>
  <c r="W4742" i="4" s="1"/>
  <c r="L4806" i="4"/>
  <c r="W4806" i="4" s="1"/>
  <c r="L4870" i="4"/>
  <c r="W4870" i="4" s="1"/>
  <c r="L4934" i="4"/>
  <c r="W4934" i="4" s="1"/>
  <c r="L2145" i="4"/>
  <c r="W2145" i="4" s="1"/>
  <c r="L2319" i="4"/>
  <c r="W2319" i="4" s="1"/>
  <c r="L2488" i="4"/>
  <c r="W2488" i="4" s="1"/>
  <c r="L2865" i="4"/>
  <c r="W2865" i="4" s="1"/>
  <c r="L1023" i="4"/>
  <c r="W1023" i="4" s="1"/>
  <c r="L1279" i="4"/>
  <c r="W1279" i="4" s="1"/>
  <c r="L1535" i="4"/>
  <c r="W1535" i="4" s="1"/>
  <c r="L1791" i="4"/>
  <c r="W1791" i="4" s="1"/>
  <c r="L2114" i="4"/>
  <c r="W2114" i="4" s="1"/>
  <c r="L2733" i="4"/>
  <c r="W2733" i="4" s="1"/>
  <c r="L2983" i="4"/>
  <c r="W2983" i="4" s="1"/>
  <c r="L1140" i="4"/>
  <c r="W1140" i="4" s="1"/>
  <c r="L2302" i="4"/>
  <c r="W2302" i="4" s="1"/>
  <c r="L2646" i="4"/>
  <c r="W2646" i="4" s="1"/>
  <c r="L4358" i="4"/>
  <c r="W4358" i="4" s="1"/>
  <c r="L4422" i="4"/>
  <c r="W4422" i="4" s="1"/>
  <c r="L4486" i="4"/>
  <c r="W4486" i="4" s="1"/>
  <c r="L4719" i="4"/>
  <c r="W4719" i="4" s="1"/>
  <c r="L4783" i="4"/>
  <c r="W4783" i="4" s="1"/>
  <c r="L4847" i="4"/>
  <c r="W4847" i="4" s="1"/>
  <c r="L4911" i="4"/>
  <c r="W4911" i="4" s="1"/>
  <c r="L2087" i="4"/>
  <c r="W2087" i="4" s="1"/>
  <c r="L2256" i="4"/>
  <c r="W2256" i="4" s="1"/>
  <c r="L2425" i="4"/>
  <c r="W2425" i="4" s="1"/>
  <c r="L2777" i="4"/>
  <c r="W2777" i="4" s="1"/>
  <c r="L3030" i="4"/>
  <c r="W3030" i="4" s="1"/>
  <c r="L1187" i="4"/>
  <c r="W1187" i="4" s="1"/>
  <c r="L1443" i="4"/>
  <c r="W1443" i="4" s="1"/>
  <c r="L1699" i="4"/>
  <c r="W1699" i="4" s="1"/>
  <c r="L1955" i="4"/>
  <c r="W1955" i="4" s="1"/>
  <c r="L2665" i="4"/>
  <c r="W2665" i="4" s="1"/>
  <c r="L2892" i="4"/>
  <c r="W2892" i="4" s="1"/>
  <c r="L1048" i="4"/>
  <c r="W1048" i="4" s="1"/>
  <c r="L1304" i="4"/>
  <c r="W1304" i="4" s="1"/>
  <c r="L1560" i="4"/>
  <c r="W1560" i="4" s="1"/>
  <c r="L1816" i="4"/>
  <c r="W1816" i="4" s="1"/>
  <c r="L4590" i="4"/>
  <c r="W4590" i="4" s="1"/>
  <c r="L2474" i="4"/>
  <c r="W2474" i="4" s="1"/>
  <c r="L4611" i="4"/>
  <c r="W4611" i="4" s="1"/>
  <c r="L2974" i="4"/>
  <c r="W2974" i="4" s="1"/>
  <c r="L1581" i="4"/>
  <c r="W1581" i="4" s="1"/>
  <c r="L2872" i="4"/>
  <c r="W2872" i="4" s="1"/>
  <c r="L1473" i="4"/>
  <c r="W1473" i="4" s="1"/>
  <c r="L2835" i="4"/>
  <c r="W2835" i="4" s="1"/>
  <c r="L1388" i="4"/>
  <c r="W1388" i="4" s="1"/>
  <c r="L1644" i="4"/>
  <c r="W1644" i="4" s="1"/>
  <c r="L1900" i="4"/>
  <c r="W1900" i="4" s="1"/>
  <c r="L4950" i="4"/>
  <c r="W4950" i="4" s="1"/>
  <c r="L4542" i="4"/>
  <c r="W4542" i="4" s="1"/>
  <c r="L2346" i="4"/>
  <c r="W2346" i="4" s="1"/>
  <c r="L1069" i="4"/>
  <c r="W1069" i="4" s="1"/>
  <c r="L1809" i="4"/>
  <c r="W1809" i="4" s="1"/>
  <c r="L3075" i="4"/>
  <c r="W3075" i="4" s="1"/>
  <c r="L1733" i="4"/>
  <c r="W1733" i="4" s="1"/>
  <c r="L1053" i="4"/>
  <c r="W1053" i="4" s="1"/>
  <c r="L1472" i="4"/>
  <c r="W1472" i="4" s="1"/>
  <c r="L1728" i="4"/>
  <c r="W1728" i="4" s="1"/>
  <c r="L1984" i="4"/>
  <c r="W1984" i="4" s="1"/>
  <c r="L2106" i="4"/>
  <c r="W2106" i="4" s="1"/>
  <c r="L4570" i="4"/>
  <c r="W4570" i="4" s="1"/>
  <c r="L2695" i="4"/>
  <c r="W2695" i="4" s="1"/>
  <c r="L1321" i="4"/>
  <c r="W1321" i="4" s="1"/>
  <c r="L1997" i="4"/>
  <c r="W1997" i="4" s="1"/>
  <c r="L1205" i="4"/>
  <c r="W1205" i="4" s="1"/>
  <c r="L1961" i="4"/>
  <c r="W1961" i="4" s="1"/>
  <c r="L1369" i="4"/>
  <c r="W1369" i="4" s="1"/>
  <c r="L1556" i="4"/>
  <c r="W1556" i="4" s="1"/>
  <c r="L1812" i="4"/>
  <c r="W1812" i="4" s="1"/>
  <c r="L4587" i="4"/>
  <c r="W4587" i="4" s="1"/>
  <c r="L2450" i="4"/>
  <c r="W2450" i="4" s="1"/>
  <c r="L4610" i="4"/>
  <c r="W4610" i="4" s="1"/>
  <c r="L2926" i="4"/>
  <c r="W2926" i="4" s="1"/>
  <c r="L1577" i="4"/>
  <c r="W1577" i="4" s="1"/>
  <c r="L2857" i="4"/>
  <c r="W2857" i="4" s="1"/>
  <c r="L1465" i="4"/>
  <c r="W1465" i="4" s="1"/>
  <c r="L2830" i="4"/>
  <c r="W2830" i="4" s="1"/>
  <c r="L1705" i="4"/>
  <c r="W1705" i="4" s="1"/>
  <c r="L4661" i="4"/>
  <c r="W4661" i="4" s="1"/>
  <c r="L2235" i="4"/>
  <c r="W2235" i="4" s="1"/>
  <c r="L1366" i="4"/>
  <c r="W1366" i="4" s="1"/>
  <c r="L2459" i="4"/>
  <c r="W2459" i="4" s="1"/>
  <c r="L1474" i="4"/>
  <c r="W1474" i="4" s="1"/>
  <c r="L2413" i="4"/>
  <c r="W2413" i="4" s="1"/>
  <c r="L3061" i="4"/>
  <c r="W3061" i="4" s="1"/>
  <c r="L2180" i="4"/>
  <c r="W2180" i="4" s="1"/>
  <c r="L2879" i="4"/>
  <c r="W2879" i="4" s="1"/>
  <c r="L1606" i="4"/>
  <c r="W1606" i="4" s="1"/>
  <c r="L2084" i="4"/>
  <c r="W2084" i="4" s="1"/>
  <c r="L4987" i="4"/>
  <c r="W4987" i="4" s="1"/>
  <c r="L2475" i="4"/>
  <c r="W2475" i="4" s="1"/>
  <c r="L1870" i="4"/>
  <c r="W1870" i="4" s="1"/>
  <c r="L2863" i="4"/>
  <c r="W2863" i="4" s="1"/>
  <c r="L1790" i="4"/>
  <c r="W1790" i="4" s="1"/>
  <c r="L2727" i="4"/>
  <c r="W2727" i="4" s="1"/>
  <c r="L1362" i="4"/>
  <c r="W1362" i="4" s="1"/>
  <c r="L2476" i="4"/>
  <c r="W2476" i="4" s="1"/>
  <c r="L1126" i="4"/>
  <c r="W1126" i="4" s="1"/>
  <c r="L1982" i="4"/>
  <c r="W1982" i="4" s="1"/>
  <c r="L4659" i="4"/>
  <c r="W4659" i="4" s="1"/>
  <c r="L2205" i="4"/>
  <c r="W2205" i="4" s="1"/>
  <c r="L1342" i="4"/>
  <c r="W1342" i="4" s="1"/>
  <c r="L2404" i="4"/>
  <c r="W2404" i="4" s="1"/>
  <c r="L1410" i="4"/>
  <c r="W1410" i="4" s="1"/>
  <c r="L2411" i="4"/>
  <c r="W2411" i="4" s="1"/>
  <c r="L3045" i="4"/>
  <c r="W3045" i="4" s="1"/>
  <c r="L2148" i="4"/>
  <c r="W2148" i="4" s="1"/>
  <c r="L2826" i="4"/>
  <c r="W2826" i="4" s="1"/>
  <c r="L1586" i="4"/>
  <c r="W1586" i="4" s="1"/>
  <c r="L1965" i="4"/>
  <c r="W1965" i="4" s="1"/>
  <c r="L4676" i="4"/>
  <c r="W4676" i="4" s="1"/>
  <c r="L2363" i="4"/>
  <c r="W2363" i="4" s="1"/>
  <c r="L1662" i="4"/>
  <c r="W1662" i="4" s="1"/>
  <c r="L2651" i="4"/>
  <c r="W2651" i="4" s="1"/>
  <c r="L1674" i="4"/>
  <c r="W1674" i="4" s="1"/>
  <c r="L2554" i="4"/>
  <c r="W2554" i="4" s="1"/>
  <c r="L1246" i="4"/>
  <c r="W1246" i="4" s="1"/>
  <c r="L2355" i="4"/>
  <c r="W2355" i="4" s="1"/>
  <c r="L1026" i="4"/>
  <c r="W1026" i="4" s="1"/>
  <c r="L1810" i="4"/>
  <c r="W1810" i="4" s="1"/>
  <c r="L3160" i="4"/>
  <c r="W3160" i="4" s="1"/>
  <c r="L3224" i="4"/>
  <c r="W3224" i="4" s="1"/>
  <c r="L3288" i="4"/>
  <c r="W3288" i="4" s="1"/>
  <c r="L3352" i="4"/>
  <c r="W3352" i="4" s="1"/>
  <c r="L3416" i="4"/>
  <c r="W3416" i="4" s="1"/>
  <c r="L3480" i="4"/>
  <c r="W3480" i="4" s="1"/>
  <c r="L3544" i="4"/>
  <c r="W3544" i="4" s="1"/>
  <c r="L3608" i="4"/>
  <c r="W3608" i="4" s="1"/>
  <c r="L3672" i="4"/>
  <c r="W3672" i="4" s="1"/>
  <c r="L4978" i="4"/>
  <c r="W4978" i="4" s="1"/>
  <c r="L3740" i="4"/>
  <c r="W3740" i="4" s="1"/>
  <c r="L3803" i="4"/>
  <c r="W3803" i="4" s="1"/>
  <c r="L3867" i="4"/>
  <c r="W3867" i="4" s="1"/>
  <c r="L3931" i="4"/>
  <c r="W3931" i="4" s="1"/>
  <c r="L3994" i="4"/>
  <c r="W3994" i="4" s="1"/>
  <c r="L4058" i="4"/>
  <c r="W4058" i="4" s="1"/>
  <c r="L4122" i="4"/>
  <c r="W4122" i="4" s="1"/>
  <c r="L4186" i="4"/>
  <c r="W4186" i="4" s="1"/>
  <c r="L4250" i="4"/>
  <c r="W4250" i="4" s="1"/>
  <c r="L2246" i="4"/>
  <c r="W2246" i="4" s="1"/>
  <c r="L3121" i="4"/>
  <c r="W3121" i="4" s="1"/>
  <c r="L3185" i="4"/>
  <c r="W3185" i="4" s="1"/>
  <c r="L3249" i="4"/>
  <c r="W3249" i="4" s="1"/>
  <c r="L3313" i="4"/>
  <c r="W3313" i="4" s="1"/>
  <c r="L3377" i="4"/>
  <c r="W3377" i="4" s="1"/>
  <c r="L3441" i="4"/>
  <c r="W3441" i="4" s="1"/>
  <c r="L3505" i="4"/>
  <c r="W3505" i="4" s="1"/>
  <c r="L3569" i="4"/>
  <c r="W3569" i="4" s="1"/>
  <c r="L3633" i="4"/>
  <c r="W3633" i="4" s="1"/>
  <c r="L3697" i="4"/>
  <c r="W3697" i="4" s="1"/>
  <c r="L2094" i="4"/>
  <c r="W2094" i="4" s="1"/>
  <c r="L3765" i="4"/>
  <c r="W3765" i="4" s="1"/>
  <c r="L3828" i="4"/>
  <c r="W3828" i="4" s="1"/>
  <c r="L3892" i="4"/>
  <c r="W3892" i="4" s="1"/>
  <c r="L3956" i="4"/>
  <c r="W3956" i="4" s="1"/>
  <c r="L4019" i="4"/>
  <c r="W4019" i="4" s="1"/>
  <c r="L4083" i="4"/>
  <c r="W4083" i="4" s="1"/>
  <c r="L4147" i="4"/>
  <c r="W4147" i="4" s="1"/>
  <c r="L4211" i="4"/>
  <c r="W4211" i="4" s="1"/>
  <c r="L4275" i="4"/>
  <c r="W4275" i="4" s="1"/>
  <c r="L4307" i="4"/>
  <c r="W4307" i="4" s="1"/>
  <c r="L3142" i="4"/>
  <c r="W3142" i="4" s="1"/>
  <c r="L3206" i="4"/>
  <c r="W3206" i="4" s="1"/>
  <c r="L3270" i="4"/>
  <c r="W3270" i="4" s="1"/>
  <c r="L3334" i="4"/>
  <c r="W3334" i="4" s="1"/>
  <c r="L3398" i="4"/>
  <c r="W3398" i="4" s="1"/>
  <c r="L3462" i="4"/>
  <c r="W3462" i="4" s="1"/>
  <c r="L3526" i="4"/>
  <c r="W3526" i="4" s="1"/>
  <c r="L3590" i="4"/>
  <c r="W3590" i="4" s="1"/>
  <c r="L3654" i="4"/>
  <c r="W3654" i="4" s="1"/>
  <c r="L4693" i="4"/>
  <c r="W4693" i="4" s="1"/>
  <c r="L3722" i="4"/>
  <c r="W3722" i="4" s="1"/>
  <c r="L3786" i="4"/>
  <c r="W3786" i="4" s="1"/>
  <c r="L3849" i="4"/>
  <c r="W3849" i="4" s="1"/>
  <c r="L3913" i="4"/>
  <c r="W3913" i="4" s="1"/>
  <c r="L3976" i="4"/>
  <c r="W3976" i="4" s="1"/>
  <c r="L4040" i="4"/>
  <c r="W4040" i="4" s="1"/>
  <c r="L4104" i="4"/>
  <c r="W4104" i="4" s="1"/>
  <c r="L4168" i="4"/>
  <c r="W4168" i="4" s="1"/>
  <c r="L4232" i="4"/>
  <c r="W4232" i="4" s="1"/>
  <c r="L4296" i="4"/>
  <c r="W4296" i="4" s="1"/>
  <c r="L4391" i="4"/>
  <c r="W4391" i="4" s="1"/>
  <c r="L3163" i="4"/>
  <c r="W3163" i="4" s="1"/>
  <c r="L3227" i="4"/>
  <c r="W3227" i="4" s="1"/>
  <c r="L3291" i="4"/>
  <c r="W3291" i="4" s="1"/>
  <c r="L3355" i="4"/>
  <c r="W3355" i="4" s="1"/>
  <c r="L3419" i="4"/>
  <c r="W3419" i="4" s="1"/>
  <c r="L3483" i="4"/>
  <c r="W3483" i="4" s="1"/>
  <c r="L3547" i="4"/>
  <c r="W3547" i="4" s="1"/>
  <c r="L3611" i="4"/>
  <c r="W3611" i="4" s="1"/>
  <c r="L3675" i="4"/>
  <c r="W3675" i="4" s="1"/>
  <c r="L4981" i="4"/>
  <c r="W4981" i="4" s="1"/>
  <c r="L3743" i="4"/>
  <c r="W3743" i="4" s="1"/>
  <c r="L3806" i="4"/>
  <c r="W3806" i="4" s="1"/>
  <c r="L3870" i="4"/>
  <c r="W3870" i="4" s="1"/>
  <c r="L3934" i="4"/>
  <c r="W3934" i="4" s="1"/>
  <c r="L3997" i="4"/>
  <c r="W3997" i="4" s="1"/>
  <c r="L4061" i="4"/>
  <c r="W4061" i="4" s="1"/>
  <c r="L4125" i="4"/>
  <c r="W4125" i="4" s="1"/>
  <c r="L4189" i="4"/>
  <c r="W4189" i="4" s="1"/>
  <c r="L4253" i="4"/>
  <c r="W4253" i="4" s="1"/>
  <c r="L2270" i="4"/>
  <c r="W2270" i="4" s="1"/>
  <c r="L4427" i="4"/>
  <c r="W4427" i="4" s="1"/>
  <c r="L4491" i="4"/>
  <c r="W4491" i="4" s="1"/>
  <c r="L4724" i="4"/>
  <c r="W4724" i="4" s="1"/>
  <c r="L4788" i="4"/>
  <c r="W4788" i="4" s="1"/>
  <c r="L4852" i="4"/>
  <c r="W4852" i="4" s="1"/>
  <c r="L4916" i="4"/>
  <c r="W4916" i="4" s="1"/>
  <c r="L2097" i="4"/>
  <c r="W2097" i="4" s="1"/>
  <c r="L2271" i="4"/>
  <c r="W2271" i="4" s="1"/>
  <c r="L2440" i="4"/>
  <c r="W2440" i="4" s="1"/>
  <c r="L2795" i="4"/>
  <c r="W2795" i="4" s="1"/>
  <c r="L3051" i="4"/>
  <c r="W3051" i="4" s="1"/>
  <c r="L1207" i="4"/>
  <c r="W1207" i="4" s="1"/>
  <c r="L1463" i="4"/>
  <c r="W1463" i="4" s="1"/>
  <c r="L1719" i="4"/>
  <c r="W1719" i="4" s="1"/>
  <c r="L1975" i="4"/>
  <c r="W1975" i="4" s="1"/>
  <c r="L2680" i="4"/>
  <c r="W2680" i="4" s="1"/>
  <c r="L2909" i="4"/>
  <c r="W2909" i="4" s="1"/>
  <c r="L1068" i="4"/>
  <c r="W1068" i="4" s="1"/>
  <c r="L1324" i="4"/>
  <c r="W1324" i="4" s="1"/>
  <c r="L2594" i="4"/>
  <c r="W2594" i="4" s="1"/>
  <c r="L4344" i="4"/>
  <c r="W4344" i="4" s="1"/>
  <c r="L4408" i="4"/>
  <c r="W4408" i="4" s="1"/>
  <c r="L4472" i="4"/>
  <c r="W4472" i="4" s="1"/>
  <c r="L4705" i="4"/>
  <c r="W4705" i="4" s="1"/>
  <c r="L4769" i="4"/>
  <c r="W4769" i="4" s="1"/>
  <c r="L4833" i="4"/>
  <c r="W4833" i="4" s="1"/>
  <c r="L4897" i="4"/>
  <c r="W4897" i="4" s="1"/>
  <c r="L2045" i="4"/>
  <c r="W2045" i="4" s="1"/>
  <c r="L2217" i="4"/>
  <c r="W2217" i="4" s="1"/>
  <c r="L2391" i="4"/>
  <c r="W2391" i="4" s="1"/>
  <c r="L2693" i="4"/>
  <c r="W2693" i="4" s="1"/>
  <c r="L2976" i="4"/>
  <c r="W2976" i="4" s="1"/>
  <c r="L1131" i="4"/>
  <c r="W1131" i="4" s="1"/>
  <c r="L1387" i="4"/>
  <c r="W1387" i="4" s="1"/>
  <c r="L1643" i="4"/>
  <c r="W1643" i="4" s="1"/>
  <c r="L1899" i="4"/>
  <c r="W1899" i="4" s="1"/>
  <c r="L2618" i="4"/>
  <c r="W2618" i="4" s="1"/>
  <c r="L2834" i="4"/>
  <c r="W2834" i="4" s="1"/>
  <c r="L3090" i="4"/>
  <c r="W3090" i="4" s="1"/>
  <c r="L1248" i="4"/>
  <c r="W1248" i="4" s="1"/>
  <c r="L2518" i="4"/>
  <c r="W2518" i="4" s="1"/>
  <c r="L4321" i="4"/>
  <c r="W4321" i="4" s="1"/>
  <c r="L4385" i="4"/>
  <c r="W4385" i="4" s="1"/>
  <c r="L4449" i="4"/>
  <c r="W4449" i="4" s="1"/>
  <c r="L4513" i="4"/>
  <c r="W4513" i="4" s="1"/>
  <c r="L4746" i="4"/>
  <c r="W4746" i="4" s="1"/>
  <c r="L4810" i="4"/>
  <c r="W4810" i="4" s="1"/>
  <c r="L4874" i="4"/>
  <c r="W4874" i="4" s="1"/>
  <c r="L4938" i="4"/>
  <c r="W4938" i="4" s="1"/>
  <c r="L2159" i="4"/>
  <c r="W2159" i="4" s="1"/>
  <c r="L2328" i="4"/>
  <c r="W2328" i="4" s="1"/>
  <c r="L2497" i="4"/>
  <c r="W2497" i="4" s="1"/>
  <c r="L2881" i="4"/>
  <c r="W2881" i="4" s="1"/>
  <c r="L1039" i="4"/>
  <c r="W1039" i="4" s="1"/>
  <c r="L1295" i="4"/>
  <c r="W1295" i="4" s="1"/>
  <c r="L1551" i="4"/>
  <c r="W1551" i="4" s="1"/>
  <c r="L1807" i="4"/>
  <c r="W1807" i="4" s="1"/>
  <c r="L2202" i="4"/>
  <c r="W2202" i="4" s="1"/>
  <c r="L2746" i="4"/>
  <c r="W2746" i="4" s="1"/>
  <c r="L2999" i="4"/>
  <c r="W2999" i="4" s="1"/>
  <c r="L1156" i="4"/>
  <c r="W1156" i="4" s="1"/>
  <c r="L2334" i="4"/>
  <c r="W2334" i="4" s="1"/>
  <c r="L2678" i="4"/>
  <c r="W2678" i="4" s="1"/>
  <c r="L4362" i="4"/>
  <c r="W4362" i="4" s="1"/>
  <c r="L4426" i="4"/>
  <c r="W4426" i="4" s="1"/>
  <c r="L4490" i="4"/>
  <c r="W4490" i="4" s="1"/>
  <c r="L4723" i="4"/>
  <c r="W4723" i="4" s="1"/>
  <c r="L4787" i="4"/>
  <c r="W4787" i="4" s="1"/>
  <c r="L4851" i="4"/>
  <c r="W4851" i="4" s="1"/>
  <c r="L4915" i="4"/>
  <c r="W4915" i="4" s="1"/>
  <c r="L2096" i="4"/>
  <c r="W2096" i="4" s="1"/>
  <c r="L2265" i="4"/>
  <c r="W2265" i="4" s="1"/>
  <c r="L2439" i="4"/>
  <c r="W2439" i="4" s="1"/>
  <c r="L2790" i="4"/>
  <c r="W2790" i="4" s="1"/>
  <c r="L3046" i="4"/>
  <c r="W3046" i="4" s="1"/>
  <c r="L1203" i="4"/>
  <c r="W1203" i="4" s="1"/>
  <c r="L1459" i="4"/>
  <c r="W1459" i="4" s="1"/>
  <c r="L1715" i="4"/>
  <c r="W1715" i="4" s="1"/>
  <c r="L1971" i="4"/>
  <c r="W1971" i="4" s="1"/>
  <c r="L2679" i="4"/>
  <c r="W2679" i="4" s="1"/>
  <c r="L2908" i="4"/>
  <c r="W2908" i="4" s="1"/>
  <c r="L1064" i="4"/>
  <c r="W1064" i="4" s="1"/>
  <c r="L1320" i="4"/>
  <c r="W1320" i="4" s="1"/>
  <c r="L1576" i="4"/>
  <c r="W1576" i="4" s="1"/>
  <c r="L1832" i="4"/>
  <c r="W1832" i="4" s="1"/>
  <c r="L4597" i="4"/>
  <c r="W4597" i="4" s="1"/>
  <c r="L2551" i="4"/>
  <c r="W2551" i="4" s="1"/>
  <c r="L4619" i="4"/>
  <c r="W4619" i="4" s="1"/>
  <c r="L2990" i="4"/>
  <c r="W2990" i="4" s="1"/>
  <c r="L1629" i="4"/>
  <c r="W1629" i="4" s="1"/>
  <c r="L2888" i="4"/>
  <c r="W2888" i="4" s="1"/>
  <c r="L1509" i="4"/>
  <c r="W1509" i="4" s="1"/>
  <c r="L2942" i="4"/>
  <c r="W2942" i="4" s="1"/>
  <c r="L1404" i="4"/>
  <c r="W1404" i="4" s="1"/>
  <c r="L1660" i="4"/>
  <c r="W1660" i="4" s="1"/>
  <c r="L1916" i="4"/>
  <c r="W1916" i="4" s="1"/>
  <c r="L4954" i="4"/>
  <c r="W4954" i="4" s="1"/>
  <c r="L4546" i="4"/>
  <c r="W4546" i="4" s="1"/>
  <c r="L2490" i="4"/>
  <c r="W2490" i="4" s="1"/>
  <c r="L1125" i="4"/>
  <c r="W1125" i="4" s="1"/>
  <c r="L1853" i="4"/>
  <c r="W1853" i="4" s="1"/>
  <c r="L1009" i="4"/>
  <c r="W1009" i="4" s="1"/>
  <c r="L1773" i="4"/>
  <c r="W1773" i="4" s="1"/>
  <c r="L1153" i="4"/>
  <c r="W1153" i="4" s="1"/>
  <c r="L1488" i="4"/>
  <c r="W1488" i="4" s="1"/>
  <c r="L1744" i="4"/>
  <c r="W1744" i="4" s="1"/>
  <c r="L2000" i="4"/>
  <c r="W2000" i="4" s="1"/>
  <c r="L2194" i="4"/>
  <c r="W2194" i="4" s="1"/>
  <c r="L4578" i="4"/>
  <c r="W4578" i="4" s="1"/>
  <c r="L2781" i="4"/>
  <c r="W2781" i="4" s="1"/>
  <c r="L1349" i="4"/>
  <c r="W1349" i="4" s="1"/>
  <c r="L2620" i="4"/>
  <c r="W2620" i="4" s="1"/>
  <c r="L1233" i="4"/>
  <c r="W1233" i="4" s="1"/>
  <c r="L2091" i="4"/>
  <c r="W2091" i="4" s="1"/>
  <c r="L1445" i="4"/>
  <c r="W1445" i="4" s="1"/>
  <c r="L1572" i="4"/>
  <c r="W1572" i="4" s="1"/>
  <c r="L1828" i="4"/>
  <c r="W1828" i="4" s="1"/>
  <c r="L4595" i="4"/>
  <c r="W4595" i="4" s="1"/>
  <c r="L2522" i="4"/>
  <c r="W2522" i="4" s="1"/>
  <c r="L4617" i="4"/>
  <c r="W4617" i="4" s="1"/>
  <c r="L2985" i="4"/>
  <c r="W2985" i="4" s="1"/>
  <c r="L1625" i="4"/>
  <c r="W1625" i="4" s="1"/>
  <c r="L2883" i="4"/>
  <c r="W2883" i="4" s="1"/>
  <c r="L1505" i="4"/>
  <c r="W1505" i="4" s="1"/>
  <c r="L2931" i="4"/>
  <c r="W2931" i="4" s="1"/>
  <c r="L1777" i="4"/>
  <c r="W1777" i="4" s="1"/>
  <c r="L4665" i="4"/>
  <c r="W4665" i="4" s="1"/>
  <c r="L2259" i="4"/>
  <c r="W2259" i="4" s="1"/>
  <c r="L1398" i="4"/>
  <c r="W1398" i="4" s="1"/>
  <c r="L2483" i="4"/>
  <c r="W2483" i="4" s="1"/>
  <c r="L1530" i="4"/>
  <c r="W1530" i="4" s="1"/>
  <c r="L2451" i="4"/>
  <c r="W2451" i="4" s="1"/>
  <c r="L1022" i="4"/>
  <c r="W1022" i="4" s="1"/>
  <c r="L2261" i="4"/>
  <c r="W2261" i="4" s="1"/>
  <c r="L2964" i="4"/>
  <c r="W2964" i="4" s="1"/>
  <c r="L1646" i="4"/>
  <c r="W1646" i="4" s="1"/>
  <c r="L4626" i="4"/>
  <c r="W4626" i="4" s="1"/>
  <c r="L5003" i="4"/>
  <c r="W5003" i="4" s="1"/>
  <c r="L2614" i="4"/>
  <c r="W2614" i="4" s="1"/>
  <c r="L1906" i="4"/>
  <c r="W1906" i="4" s="1"/>
  <c r="L2901" i="4"/>
  <c r="W2901" i="4" s="1"/>
  <c r="L1842" i="4"/>
  <c r="W1842" i="4" s="1"/>
  <c r="L2737" i="4"/>
  <c r="W2737" i="4" s="1"/>
  <c r="L1494" i="4"/>
  <c r="W1494" i="4" s="1"/>
  <c r="L2493" i="4"/>
  <c r="W2493" i="4" s="1"/>
  <c r="L1166" i="4"/>
  <c r="W1166" i="4" s="1"/>
  <c r="L1725" i="4"/>
  <c r="W1725" i="4" s="1"/>
  <c r="L4663" i="4"/>
  <c r="W4663" i="4" s="1"/>
  <c r="L2244" i="4"/>
  <c r="W2244" i="4" s="1"/>
  <c r="L1382" i="4"/>
  <c r="W1382" i="4" s="1"/>
  <c r="L2461" i="4"/>
  <c r="W2461" i="4" s="1"/>
  <c r="L1506" i="4"/>
  <c r="W1506" i="4" s="1"/>
  <c r="L2436" i="4"/>
  <c r="W2436" i="4" s="1"/>
  <c r="L3082" i="4"/>
  <c r="W3082" i="4" s="1"/>
  <c r="L2221" i="4"/>
  <c r="W2221" i="4" s="1"/>
  <c r="L2885" i="4"/>
  <c r="W2885" i="4" s="1"/>
  <c r="L1638" i="4"/>
  <c r="W1638" i="4" s="1"/>
  <c r="L2061" i="4"/>
  <c r="W2061" i="4" s="1"/>
  <c r="L4964" i="4"/>
  <c r="W4964" i="4" s="1"/>
  <c r="L2388" i="4"/>
  <c r="W2388" i="4" s="1"/>
  <c r="L1734" i="4"/>
  <c r="W1734" i="4" s="1"/>
  <c r="L2676" i="4"/>
  <c r="W2676" i="4" s="1"/>
  <c r="L1722" i="4"/>
  <c r="W1722" i="4" s="1"/>
  <c r="L2636" i="4"/>
  <c r="W2636" i="4" s="1"/>
  <c r="L1274" i="4"/>
  <c r="W1274" i="4" s="1"/>
  <c r="L2428" i="4"/>
  <c r="W2428" i="4" s="1"/>
  <c r="L1066" i="4"/>
  <c r="W1066" i="4" s="1"/>
  <c r="L1938" i="4"/>
  <c r="W1938" i="4" s="1"/>
  <c r="L3164" i="4"/>
  <c r="W3164" i="4" s="1"/>
  <c r="L3228" i="4"/>
  <c r="W3228" i="4" s="1"/>
  <c r="L3292" i="4"/>
  <c r="W3292" i="4" s="1"/>
  <c r="L3356" i="4"/>
  <c r="W3356" i="4" s="1"/>
  <c r="L3420" i="4"/>
  <c r="W3420" i="4" s="1"/>
  <c r="L3484" i="4"/>
  <c r="W3484" i="4" s="1"/>
  <c r="L3548" i="4"/>
  <c r="W3548" i="4" s="1"/>
  <c r="L3612" i="4"/>
  <c r="W3612" i="4" s="1"/>
  <c r="L3676" i="4"/>
  <c r="W3676" i="4" s="1"/>
  <c r="L4991" i="4"/>
  <c r="W4991" i="4" s="1"/>
  <c r="L3744" i="4"/>
  <c r="W3744" i="4" s="1"/>
  <c r="L3807" i="4"/>
  <c r="W3807" i="4" s="1"/>
  <c r="L3871" i="4"/>
  <c r="W3871" i="4" s="1"/>
  <c r="L3935" i="4"/>
  <c r="W3935" i="4" s="1"/>
  <c r="L3998" i="4"/>
  <c r="W3998" i="4" s="1"/>
  <c r="L4062" i="4"/>
  <c r="W4062" i="4" s="1"/>
  <c r="L4126" i="4"/>
  <c r="W4126" i="4" s="1"/>
  <c r="L4190" i="4"/>
  <c r="W4190" i="4" s="1"/>
  <c r="L4254" i="4"/>
  <c r="W4254" i="4" s="1"/>
  <c r="L2278" i="4"/>
  <c r="W2278" i="4" s="1"/>
  <c r="L3125" i="4"/>
  <c r="W3125" i="4" s="1"/>
  <c r="L3189" i="4"/>
  <c r="W3189" i="4" s="1"/>
  <c r="L3253" i="4"/>
  <c r="W3253" i="4" s="1"/>
  <c r="L3317" i="4"/>
  <c r="W3317" i="4" s="1"/>
  <c r="L3381" i="4"/>
  <c r="W3381" i="4" s="1"/>
  <c r="L3445" i="4"/>
  <c r="W3445" i="4" s="1"/>
  <c r="L3509" i="4"/>
  <c r="W3509" i="4" s="1"/>
  <c r="L3573" i="4"/>
  <c r="W3573" i="4" s="1"/>
  <c r="L3637" i="4"/>
  <c r="W3637" i="4" s="1"/>
  <c r="L3701" i="4"/>
  <c r="W3701" i="4" s="1"/>
  <c r="L3705" i="4"/>
  <c r="W3705" i="4" s="1"/>
  <c r="L3769" i="4"/>
  <c r="W3769" i="4" s="1"/>
  <c r="L3832" i="4"/>
  <c r="W3832" i="4" s="1"/>
  <c r="L3896" i="4"/>
  <c r="W3896" i="4" s="1"/>
  <c r="L3959" i="4"/>
  <c r="W3959" i="4" s="1"/>
  <c r="L4023" i="4"/>
  <c r="W4023" i="4" s="1"/>
  <c r="L4087" i="4"/>
  <c r="W4087" i="4" s="1"/>
  <c r="L4151" i="4"/>
  <c r="W4151" i="4" s="1"/>
  <c r="L4215" i="4"/>
  <c r="W4215" i="4" s="1"/>
  <c r="L4279" i="4"/>
  <c r="W4279" i="4" s="1"/>
  <c r="L4323" i="4"/>
  <c r="W4323" i="4" s="1"/>
  <c r="L3146" i="4"/>
  <c r="W3146" i="4" s="1"/>
  <c r="L3210" i="4"/>
  <c r="W3210" i="4" s="1"/>
  <c r="L3274" i="4"/>
  <c r="W3274" i="4" s="1"/>
  <c r="L3338" i="4"/>
  <c r="W3338" i="4" s="1"/>
  <c r="L3402" i="4"/>
  <c r="W3402" i="4" s="1"/>
  <c r="L3466" i="4"/>
  <c r="W3466" i="4" s="1"/>
  <c r="L3530" i="4"/>
  <c r="W3530" i="4" s="1"/>
  <c r="L3594" i="4"/>
  <c r="W3594" i="4" s="1"/>
  <c r="L3658" i="4"/>
  <c r="W3658" i="4" s="1"/>
  <c r="L4697" i="4"/>
  <c r="W4697" i="4" s="1"/>
  <c r="L3726" i="4"/>
  <c r="W3726" i="4" s="1"/>
  <c r="L3789" i="4"/>
  <c r="W3789" i="4" s="1"/>
  <c r="L3853" i="4"/>
  <c r="W3853" i="4" s="1"/>
  <c r="L3917" i="4"/>
  <c r="W3917" i="4" s="1"/>
  <c r="L3980" i="4"/>
  <c r="W3980" i="4" s="1"/>
  <c r="L4044" i="4"/>
  <c r="W4044" i="4" s="1"/>
  <c r="L4108" i="4"/>
  <c r="W4108" i="4" s="1"/>
  <c r="L4172" i="4"/>
  <c r="W4172" i="4" s="1"/>
  <c r="L4236" i="4"/>
  <c r="W4236" i="4" s="1"/>
  <c r="L2134" i="4"/>
  <c r="W2134" i="4" s="1"/>
  <c r="L4407" i="4"/>
  <c r="W4407" i="4" s="1"/>
  <c r="L3167" i="4"/>
  <c r="W3167" i="4" s="1"/>
  <c r="L3231" i="4"/>
  <c r="W3231" i="4" s="1"/>
  <c r="L3295" i="4"/>
  <c r="W3295" i="4" s="1"/>
  <c r="L3359" i="4"/>
  <c r="W3359" i="4" s="1"/>
  <c r="L3423" i="4"/>
  <c r="W3423" i="4" s="1"/>
  <c r="L3487" i="4"/>
  <c r="W3487" i="4" s="1"/>
  <c r="L3551" i="4"/>
  <c r="W3551" i="4" s="1"/>
  <c r="L3615" i="4"/>
  <c r="W3615" i="4" s="1"/>
  <c r="L3679" i="4"/>
  <c r="W3679" i="4" s="1"/>
  <c r="L4994" i="4"/>
  <c r="W4994" i="4" s="1"/>
  <c r="L3747" i="4"/>
  <c r="W3747" i="4" s="1"/>
  <c r="L3810" i="4"/>
  <c r="W3810" i="4" s="1"/>
  <c r="L3874" i="4"/>
  <c r="W3874" i="4" s="1"/>
  <c r="L3938" i="4"/>
  <c r="W3938" i="4" s="1"/>
  <c r="L4001" i="4"/>
  <c r="W4001" i="4" s="1"/>
  <c r="L4065" i="4"/>
  <c r="W4065" i="4" s="1"/>
  <c r="L4129" i="4"/>
  <c r="W4129" i="4" s="1"/>
  <c r="L4193" i="4"/>
  <c r="W4193" i="4" s="1"/>
  <c r="L4257" i="4"/>
  <c r="W4257" i="4" s="1"/>
  <c r="L2342" i="4"/>
  <c r="W2342" i="4" s="1"/>
  <c r="L4431" i="4"/>
  <c r="W4431" i="4" s="1"/>
  <c r="L4495" i="4"/>
  <c r="W4495" i="4" s="1"/>
  <c r="L4728" i="4"/>
  <c r="W4728" i="4" s="1"/>
  <c r="L4792" i="4"/>
  <c r="W4792" i="4" s="1"/>
  <c r="L4856" i="4"/>
  <c r="W4856" i="4" s="1"/>
  <c r="L4920" i="4"/>
  <c r="W4920" i="4" s="1"/>
  <c r="L2111" i="4"/>
  <c r="W2111" i="4" s="1"/>
  <c r="L2280" i="4"/>
  <c r="W2280" i="4" s="1"/>
  <c r="L2449" i="4"/>
  <c r="W2449" i="4" s="1"/>
  <c r="L2811" i="4"/>
  <c r="W2811" i="4" s="1"/>
  <c r="L3067" i="4"/>
  <c r="W3067" i="4" s="1"/>
  <c r="L1223" i="4"/>
  <c r="W1223" i="4" s="1"/>
  <c r="L1479" i="4"/>
  <c r="W1479" i="4" s="1"/>
  <c r="L1735" i="4"/>
  <c r="W1735" i="4" s="1"/>
  <c r="L1991" i="4"/>
  <c r="W1991" i="4" s="1"/>
  <c r="L2699" i="4"/>
  <c r="W2699" i="4" s="1"/>
  <c r="L2925" i="4"/>
  <c r="W2925" i="4" s="1"/>
  <c r="L1084" i="4"/>
  <c r="W1084" i="4" s="1"/>
  <c r="L1340" i="4"/>
  <c r="W1340" i="4" s="1"/>
  <c r="L2609" i="4"/>
  <c r="W2609" i="4" s="1"/>
  <c r="L4348" i="4"/>
  <c r="W4348" i="4" s="1"/>
  <c r="L4412" i="4"/>
  <c r="W4412" i="4" s="1"/>
  <c r="L4476" i="4"/>
  <c r="W4476" i="4" s="1"/>
  <c r="L4709" i="4"/>
  <c r="W4709" i="4" s="1"/>
  <c r="L4773" i="4"/>
  <c r="W4773" i="4" s="1"/>
  <c r="L4837" i="4"/>
  <c r="W4837" i="4" s="1"/>
  <c r="L4901" i="4"/>
  <c r="W4901" i="4" s="1"/>
  <c r="L2057" i="4"/>
  <c r="W2057" i="4" s="1"/>
  <c r="L2231" i="4"/>
  <c r="W2231" i="4" s="1"/>
  <c r="L2400" i="4"/>
  <c r="W2400" i="4" s="1"/>
  <c r="L2722" i="4"/>
  <c r="W2722" i="4" s="1"/>
  <c r="L2992" i="4"/>
  <c r="W2992" i="4" s="1"/>
  <c r="L1147" i="4"/>
  <c r="W1147" i="4" s="1"/>
  <c r="L1403" i="4"/>
  <c r="W1403" i="4" s="1"/>
  <c r="L1659" i="4"/>
  <c r="W1659" i="4" s="1"/>
  <c r="L1915" i="4"/>
  <c r="W1915" i="4" s="1"/>
  <c r="L2640" i="4"/>
  <c r="W2640" i="4" s="1"/>
  <c r="L2850" i="4"/>
  <c r="W2850" i="4" s="1"/>
  <c r="L1008" i="4"/>
  <c r="W1008" i="4" s="1"/>
  <c r="L1264" i="4"/>
  <c r="W1264" i="4" s="1"/>
  <c r="L2540" i="4"/>
  <c r="W2540" i="4" s="1"/>
  <c r="L4325" i="4"/>
  <c r="W4325" i="4" s="1"/>
  <c r="L4389" i="4"/>
  <c r="W4389" i="4" s="1"/>
  <c r="L4453" i="4"/>
  <c r="W4453" i="4" s="1"/>
  <c r="L4517" i="4"/>
  <c r="W4517" i="4" s="1"/>
  <c r="L4750" i="4"/>
  <c r="W4750" i="4" s="1"/>
  <c r="L4814" i="4"/>
  <c r="W4814" i="4" s="1"/>
  <c r="L4878" i="4"/>
  <c r="W4878" i="4" s="1"/>
  <c r="L4942" i="4"/>
  <c r="W4942" i="4" s="1"/>
  <c r="L2168" i="4"/>
  <c r="W2168" i="4" s="1"/>
  <c r="L2337" i="4"/>
  <c r="W2337" i="4" s="1"/>
  <c r="L2511" i="4"/>
  <c r="W2511" i="4" s="1"/>
  <c r="L2897" i="4"/>
  <c r="W2897" i="4" s="1"/>
  <c r="L1055" i="4"/>
  <c r="W1055" i="4" s="1"/>
  <c r="L1311" i="4"/>
  <c r="W1311" i="4" s="1"/>
  <c r="L1567" i="4"/>
  <c r="W1567" i="4" s="1"/>
  <c r="L1823" i="4"/>
  <c r="W1823" i="4" s="1"/>
  <c r="L2410" i="4"/>
  <c r="W2410" i="4" s="1"/>
  <c r="L2758" i="4"/>
  <c r="W2758" i="4" s="1"/>
  <c r="L3015" i="4"/>
  <c r="W3015" i="4" s="1"/>
  <c r="L1172" i="4"/>
  <c r="W1172" i="4" s="1"/>
  <c r="L2366" i="4"/>
  <c r="W2366" i="4" s="1"/>
  <c r="L4302" i="4"/>
  <c r="W4302" i="4" s="1"/>
  <c r="L4366" i="4"/>
  <c r="W4366" i="4" s="1"/>
  <c r="L4430" i="4"/>
  <c r="W4430" i="4" s="1"/>
  <c r="L4494" i="4"/>
  <c r="W4494" i="4" s="1"/>
  <c r="L4727" i="4"/>
  <c r="W4727" i="4" s="1"/>
  <c r="L4791" i="4"/>
  <c r="W4791" i="4" s="1"/>
  <c r="L4855" i="4"/>
  <c r="W4855" i="4" s="1"/>
  <c r="L4919" i="4"/>
  <c r="W4919" i="4" s="1"/>
  <c r="L2105" i="4"/>
  <c r="W2105" i="4" s="1"/>
  <c r="L2279" i="4"/>
  <c r="W2279" i="4" s="1"/>
  <c r="L2448" i="4"/>
  <c r="W2448" i="4" s="1"/>
  <c r="L2806" i="4"/>
  <c r="W2806" i="4" s="1"/>
  <c r="L3062" i="4"/>
  <c r="W3062" i="4" s="1"/>
  <c r="L1219" i="4"/>
  <c r="W1219" i="4" s="1"/>
  <c r="L1475" i="4"/>
  <c r="W1475" i="4" s="1"/>
  <c r="L1731" i="4"/>
  <c r="W1731" i="4" s="1"/>
  <c r="L1987" i="4"/>
  <c r="W1987" i="4" s="1"/>
  <c r="L2694" i="4"/>
  <c r="W2694" i="4" s="1"/>
  <c r="L2924" i="4"/>
  <c r="W2924" i="4" s="1"/>
  <c r="L1080" i="4"/>
  <c r="W1080" i="4" s="1"/>
  <c r="L1336" i="4"/>
  <c r="W1336" i="4" s="1"/>
  <c r="L1592" i="4"/>
  <c r="W1592" i="4" s="1"/>
  <c r="L1848" i="4"/>
  <c r="W1848" i="4" s="1"/>
  <c r="L4607" i="4"/>
  <c r="W4607" i="4" s="1"/>
  <c r="L2568" i="4"/>
  <c r="W2568" i="4" s="1"/>
  <c r="L4985" i="4"/>
  <c r="W4985" i="4" s="1"/>
  <c r="L3017" i="4"/>
  <c r="W3017" i="4" s="1"/>
  <c r="L1685" i="4"/>
  <c r="W1685" i="4" s="1"/>
  <c r="L2936" i="4"/>
  <c r="W2936" i="4" s="1"/>
  <c r="L1553" i="4"/>
  <c r="W1553" i="4" s="1"/>
  <c r="L3001" i="4"/>
  <c r="W3001" i="4" s="1"/>
  <c r="L1420" i="4"/>
  <c r="W1420" i="4" s="1"/>
  <c r="L1676" i="4"/>
  <c r="W1676" i="4" s="1"/>
  <c r="L1932" i="4"/>
  <c r="W1932" i="4" s="1"/>
  <c r="L4958" i="4"/>
  <c r="W4958" i="4" s="1"/>
  <c r="L4550" i="4"/>
  <c r="W4550" i="4" s="1"/>
  <c r="L2560" i="4"/>
  <c r="W2560" i="4" s="1"/>
  <c r="L1173" i="4"/>
  <c r="W1173" i="4" s="1"/>
  <c r="L1881" i="4"/>
  <c r="W1881" i="4" s="1"/>
  <c r="L1089" i="4"/>
  <c r="W1089" i="4" s="1"/>
  <c r="L1817" i="4"/>
  <c r="W1817" i="4" s="1"/>
  <c r="L1177" i="4"/>
  <c r="W1177" i="4" s="1"/>
  <c r="L1504" i="4"/>
  <c r="W1504" i="4" s="1"/>
  <c r="L1760" i="4"/>
  <c r="W1760" i="4" s="1"/>
  <c r="L4561" i="4"/>
  <c r="W4561" i="4" s="1"/>
  <c r="L2234" i="4"/>
  <c r="W2234" i="4" s="1"/>
  <c r="L4586" i="4"/>
  <c r="W4586" i="4" s="1"/>
  <c r="L2814" i="4"/>
  <c r="W2814" i="4" s="1"/>
  <c r="L1401" i="4"/>
  <c r="W1401" i="4" s="1"/>
  <c r="L2687" i="4"/>
  <c r="W2687" i="4" s="1"/>
  <c r="L1305" i="4"/>
  <c r="W1305" i="4" s="1"/>
  <c r="L2613" i="4"/>
  <c r="W2613" i="4" s="1"/>
  <c r="L1497" i="4"/>
  <c r="W1497" i="4" s="1"/>
  <c r="L1588" i="4"/>
  <c r="W1588" i="4" s="1"/>
  <c r="L1844" i="4"/>
  <c r="W1844" i="4" s="1"/>
  <c r="L4604" i="4"/>
  <c r="W4604" i="4" s="1"/>
  <c r="L2567" i="4"/>
  <c r="W2567" i="4" s="1"/>
  <c r="L4625" i="4"/>
  <c r="W4625" i="4" s="1"/>
  <c r="L3016" i="4"/>
  <c r="W3016" i="4" s="1"/>
  <c r="L1669" i="4"/>
  <c r="W1669" i="4" s="1"/>
  <c r="L2915" i="4"/>
  <c r="W2915" i="4" s="1"/>
  <c r="L1549" i="4"/>
  <c r="W1549" i="4" s="1"/>
  <c r="L3000" i="4"/>
  <c r="W3000" i="4" s="1"/>
  <c r="L1837" i="4"/>
  <c r="W1837" i="4" s="1"/>
  <c r="L4669" i="4"/>
  <c r="W4669" i="4" s="1"/>
  <c r="L2300" i="4"/>
  <c r="W2300" i="4" s="1"/>
  <c r="L1486" i="4"/>
  <c r="W1486" i="4" s="1"/>
  <c r="L2546" i="4"/>
  <c r="W2546" i="4" s="1"/>
  <c r="L1566" i="4"/>
  <c r="W1566" i="4" s="1"/>
  <c r="L2515" i="4"/>
  <c r="W2515" i="4" s="1"/>
  <c r="L1146" i="4"/>
  <c r="W1146" i="4" s="1"/>
  <c r="L2275" i="4"/>
  <c r="W2275" i="4" s="1"/>
  <c r="L3071" i="4"/>
  <c r="W3071" i="4" s="1"/>
  <c r="L1718" i="4"/>
  <c r="W1718" i="4" s="1"/>
  <c r="L4630" i="4"/>
  <c r="W4630" i="4" s="1"/>
  <c r="L2019" i="4"/>
  <c r="W2019" i="4" s="1"/>
  <c r="L2831" i="4"/>
  <c r="W2831" i="4" s="1"/>
  <c r="L2117" i="4"/>
  <c r="W2117" i="4" s="1"/>
  <c r="L2954" i="4"/>
  <c r="W2954" i="4" s="1"/>
  <c r="L1882" i="4"/>
  <c r="W1882" i="4" s="1"/>
  <c r="L2767" i="4"/>
  <c r="W2767" i="4" s="1"/>
  <c r="L1558" i="4"/>
  <c r="W1558" i="4" s="1"/>
  <c r="L2524" i="4"/>
  <c r="W2524" i="4" s="1"/>
  <c r="L1222" i="4"/>
  <c r="W1222" i="4" s="1"/>
  <c r="L1801" i="4"/>
  <c r="W1801" i="4" s="1"/>
  <c r="L4667" i="4"/>
  <c r="W4667" i="4" s="1"/>
  <c r="L2277" i="4"/>
  <c r="W2277" i="4" s="1"/>
  <c r="L1458" i="4"/>
  <c r="W1458" i="4" s="1"/>
  <c r="L2485" i="4"/>
  <c r="W2485" i="4" s="1"/>
  <c r="L1546" i="4"/>
  <c r="W1546" i="4" s="1"/>
  <c r="L2453" i="4"/>
  <c r="W2453" i="4" s="1"/>
  <c r="L1058" i="4"/>
  <c r="W1058" i="4" s="1"/>
  <c r="L2268" i="4"/>
  <c r="W2268" i="4" s="1"/>
  <c r="L2981" i="4"/>
  <c r="W2981" i="4" s="1"/>
  <c r="L1682" i="4"/>
  <c r="W1682" i="4" s="1"/>
  <c r="L2077" i="4"/>
  <c r="W2077" i="4" s="1"/>
  <c r="L4968" i="4"/>
  <c r="W4968" i="4" s="1"/>
  <c r="L2420" i="4"/>
  <c r="W2420" i="4" s="1"/>
  <c r="L1822" i="4"/>
  <c r="W1822" i="4" s="1"/>
  <c r="L2815" i="4"/>
  <c r="W2815" i="4" s="1"/>
  <c r="L1770" i="4"/>
  <c r="W1770" i="4" s="1"/>
  <c r="L2720" i="4"/>
  <c r="W2720" i="4" s="1"/>
  <c r="L1318" i="4"/>
  <c r="W1318" i="4" s="1"/>
  <c r="L2445" i="4"/>
  <c r="W2445" i="4" s="1"/>
  <c r="L1098" i="4"/>
  <c r="W1098" i="4" s="1"/>
  <c r="L1970" i="4"/>
  <c r="W1970" i="4" s="1"/>
  <c r="L3168" i="4"/>
  <c r="W3168" i="4" s="1"/>
  <c r="L3232" i="4"/>
  <c r="W3232" i="4" s="1"/>
  <c r="L3296" i="4"/>
  <c r="W3296" i="4" s="1"/>
  <c r="L3360" i="4"/>
  <c r="W3360" i="4" s="1"/>
  <c r="L3424" i="4"/>
  <c r="W3424" i="4" s="1"/>
  <c r="L3488" i="4"/>
  <c r="W3488" i="4" s="1"/>
  <c r="L3552" i="4"/>
  <c r="W3552" i="4" s="1"/>
  <c r="L3616" i="4"/>
  <c r="W3616" i="4" s="1"/>
  <c r="L3680" i="4"/>
  <c r="W3680" i="4" s="1"/>
  <c r="L2007" i="4"/>
  <c r="W2007" i="4" s="1"/>
  <c r="L3748" i="4"/>
  <c r="W3748" i="4" s="1"/>
  <c r="L3811" i="4"/>
  <c r="W3811" i="4" s="1"/>
  <c r="L3875" i="4"/>
  <c r="W3875" i="4" s="1"/>
  <c r="L3939" i="4"/>
  <c r="W3939" i="4" s="1"/>
  <c r="L4002" i="4"/>
  <c r="W4002" i="4" s="1"/>
  <c r="L4066" i="4"/>
  <c r="W4066" i="4" s="1"/>
  <c r="L4130" i="4"/>
  <c r="W4130" i="4" s="1"/>
  <c r="L4194" i="4"/>
  <c r="W4194" i="4" s="1"/>
  <c r="L4258" i="4"/>
  <c r="W4258" i="4" s="1"/>
  <c r="L2374" i="4"/>
  <c r="W2374" i="4" s="1"/>
  <c r="L3129" i="4"/>
  <c r="W3129" i="4" s="1"/>
  <c r="L3193" i="4"/>
  <c r="W3193" i="4" s="1"/>
  <c r="L3257" i="4"/>
  <c r="W3257" i="4" s="1"/>
  <c r="L3321" i="4"/>
  <c r="W3321" i="4" s="1"/>
  <c r="L3385" i="4"/>
  <c r="W3385" i="4" s="1"/>
  <c r="L3449" i="4"/>
  <c r="W3449" i="4" s="1"/>
  <c r="L3513" i="4"/>
  <c r="W3513" i="4" s="1"/>
  <c r="L3577" i="4"/>
  <c r="W3577" i="4" s="1"/>
  <c r="L3641" i="4"/>
  <c r="W3641" i="4" s="1"/>
  <c r="L4680" i="4"/>
  <c r="W4680" i="4" s="1"/>
  <c r="L3709" i="4"/>
  <c r="W3709" i="4" s="1"/>
  <c r="L3773" i="4"/>
  <c r="W3773" i="4" s="1"/>
  <c r="L3836" i="4"/>
  <c r="W3836" i="4" s="1"/>
  <c r="L3900" i="4"/>
  <c r="W3900" i="4" s="1"/>
  <c r="L3963" i="4"/>
  <c r="W3963" i="4" s="1"/>
  <c r="L4027" i="4"/>
  <c r="W4027" i="4" s="1"/>
  <c r="L4091" i="4"/>
  <c r="W4091" i="4" s="1"/>
  <c r="L4155" i="4"/>
  <c r="W4155" i="4" s="1"/>
  <c r="L4219" i="4"/>
  <c r="W4219" i="4" s="1"/>
  <c r="L4283" i="4"/>
  <c r="W4283" i="4" s="1"/>
  <c r="L4339" i="4"/>
  <c r="W4339" i="4" s="1"/>
  <c r="L3150" i="4"/>
  <c r="W3150" i="4" s="1"/>
  <c r="L3214" i="4"/>
  <c r="W3214" i="4" s="1"/>
  <c r="L3278" i="4"/>
  <c r="W3278" i="4" s="1"/>
  <c r="L3342" i="4"/>
  <c r="W3342" i="4" s="1"/>
  <c r="L3406" i="4"/>
  <c r="W3406" i="4" s="1"/>
  <c r="L3470" i="4"/>
  <c r="W3470" i="4" s="1"/>
  <c r="L3534" i="4"/>
  <c r="W3534" i="4" s="1"/>
  <c r="L3598" i="4"/>
  <c r="W3598" i="4" s="1"/>
  <c r="L3662" i="4"/>
  <c r="W3662" i="4" s="1"/>
  <c r="L4701" i="4"/>
  <c r="W4701" i="4" s="1"/>
  <c r="L3730" i="4"/>
  <c r="W3730" i="4" s="1"/>
  <c r="L3793" i="4"/>
  <c r="W3793" i="4" s="1"/>
  <c r="L3857" i="4"/>
  <c r="W3857" i="4" s="1"/>
  <c r="L3921" i="4"/>
  <c r="W3921" i="4" s="1"/>
  <c r="L3984" i="4"/>
  <c r="W3984" i="4" s="1"/>
  <c r="L4048" i="4"/>
  <c r="W4048" i="4" s="1"/>
  <c r="L4112" i="4"/>
  <c r="W4112" i="4" s="1"/>
  <c r="L4176" i="4"/>
  <c r="W4176" i="4" s="1"/>
  <c r="L4240" i="4"/>
  <c r="W4240" i="4" s="1"/>
  <c r="L2166" i="4"/>
  <c r="W2166" i="4" s="1"/>
  <c r="L3107" i="4"/>
  <c r="W3107" i="4" s="1"/>
  <c r="L3171" i="4"/>
  <c r="W3171" i="4" s="1"/>
  <c r="L3235" i="4"/>
  <c r="W3235" i="4" s="1"/>
  <c r="L3299" i="4"/>
  <c r="W3299" i="4" s="1"/>
  <c r="L3363" i="4"/>
  <c r="W3363" i="4" s="1"/>
  <c r="L3427" i="4"/>
  <c r="W3427" i="4" s="1"/>
  <c r="L3491" i="4"/>
  <c r="W3491" i="4" s="1"/>
  <c r="L3555" i="4"/>
  <c r="W3555" i="4" s="1"/>
  <c r="L3619" i="4"/>
  <c r="W3619" i="4" s="1"/>
  <c r="L3683" i="4"/>
  <c r="W3683" i="4" s="1"/>
  <c r="L2010" i="4"/>
  <c r="W2010" i="4" s="1"/>
  <c r="L3751" i="4"/>
  <c r="W3751" i="4" s="1"/>
  <c r="L3814" i="4"/>
  <c r="W3814" i="4" s="1"/>
  <c r="L3878" i="4"/>
  <c r="W3878" i="4" s="1"/>
  <c r="L3942" i="4"/>
  <c r="W3942" i="4" s="1"/>
  <c r="L4005" i="4"/>
  <c r="W4005" i="4" s="1"/>
  <c r="L4069" i="4"/>
  <c r="W4069" i="4" s="1"/>
  <c r="L4133" i="4"/>
  <c r="W4133" i="4" s="1"/>
  <c r="L4197" i="4"/>
  <c r="W4197" i="4" s="1"/>
  <c r="L4261" i="4"/>
  <c r="W4261" i="4" s="1"/>
  <c r="L2470" i="4"/>
  <c r="W2470" i="4" s="1"/>
  <c r="L4435" i="4"/>
  <c r="W4435" i="4" s="1"/>
  <c r="L4499" i="4"/>
  <c r="W4499" i="4" s="1"/>
  <c r="L4732" i="4"/>
  <c r="W4732" i="4" s="1"/>
  <c r="L4796" i="4"/>
  <c r="W4796" i="4" s="1"/>
  <c r="L4860" i="4"/>
  <c r="W4860" i="4" s="1"/>
  <c r="L4924" i="4"/>
  <c r="W4924" i="4" s="1"/>
  <c r="L2120" i="4"/>
  <c r="W2120" i="4" s="1"/>
  <c r="L2289" i="4"/>
  <c r="W2289" i="4" s="1"/>
  <c r="L2463" i="4"/>
  <c r="W2463" i="4" s="1"/>
  <c r="L2827" i="4"/>
  <c r="W2827" i="4" s="1"/>
  <c r="L3083" i="4"/>
  <c r="W3083" i="4" s="1"/>
  <c r="L1239" i="4"/>
  <c r="W1239" i="4" s="1"/>
  <c r="L1495" i="4"/>
  <c r="W1495" i="4" s="1"/>
  <c r="L1751" i="4"/>
  <c r="W1751" i="4" s="1"/>
  <c r="L4983" i="4"/>
  <c r="W4983" i="4" s="1"/>
  <c r="L2708" i="4"/>
  <c r="W2708" i="4" s="1"/>
  <c r="L2941" i="4"/>
  <c r="W2941" i="4" s="1"/>
  <c r="L1100" i="4"/>
  <c r="W1100" i="4" s="1"/>
  <c r="L1356" i="4"/>
  <c r="W1356" i="4" s="1"/>
  <c r="L2623" i="4"/>
  <c r="W2623" i="4" s="1"/>
  <c r="L4352" i="4"/>
  <c r="W4352" i="4" s="1"/>
  <c r="L4416" i="4"/>
  <c r="W4416" i="4" s="1"/>
  <c r="L4480" i="4"/>
  <c r="W4480" i="4" s="1"/>
  <c r="L4713" i="4"/>
  <c r="W4713" i="4" s="1"/>
  <c r="L4777" i="4"/>
  <c r="W4777" i="4" s="1"/>
  <c r="L4841" i="4"/>
  <c r="W4841" i="4" s="1"/>
  <c r="L4905" i="4"/>
  <c r="W4905" i="4" s="1"/>
  <c r="L2071" i="4"/>
  <c r="W2071" i="4" s="1"/>
  <c r="L2240" i="4"/>
  <c r="W2240" i="4" s="1"/>
  <c r="L2409" i="4"/>
  <c r="W2409" i="4" s="1"/>
  <c r="L2750" i="4"/>
  <c r="W2750" i="4" s="1"/>
  <c r="L3008" i="4"/>
  <c r="W3008" i="4" s="1"/>
  <c r="L1163" i="4"/>
  <c r="W1163" i="4" s="1"/>
  <c r="L1419" i="4"/>
  <c r="W1419" i="4" s="1"/>
  <c r="L1675" i="4"/>
  <c r="W1675" i="4" s="1"/>
  <c r="L1931" i="4"/>
  <c r="W1931" i="4" s="1"/>
  <c r="L2649" i="4"/>
  <c r="W2649" i="4" s="1"/>
  <c r="L2866" i="4"/>
  <c r="W2866" i="4" s="1"/>
  <c r="L1024" i="4"/>
  <c r="W1024" i="4" s="1"/>
  <c r="L1280" i="4"/>
  <c r="W1280" i="4" s="1"/>
  <c r="L2549" i="4"/>
  <c r="W2549" i="4" s="1"/>
  <c r="L4329" i="4"/>
  <c r="W4329" i="4" s="1"/>
  <c r="L4393" i="4"/>
  <c r="W4393" i="4" s="1"/>
  <c r="L4457" i="4"/>
  <c r="W4457" i="4" s="1"/>
  <c r="L4521" i="4"/>
  <c r="W4521" i="4" s="1"/>
  <c r="L4754" i="4"/>
  <c r="W4754" i="4" s="1"/>
  <c r="L4818" i="4"/>
  <c r="W4818" i="4" s="1"/>
  <c r="L4882" i="4"/>
  <c r="W4882" i="4" s="1"/>
  <c r="L4982" i="4"/>
  <c r="W4982" i="4" s="1"/>
  <c r="L2177" i="4"/>
  <c r="W2177" i="4" s="1"/>
  <c r="L2351" i="4"/>
  <c r="W2351" i="4" s="1"/>
  <c r="L2520" i="4"/>
  <c r="W2520" i="4" s="1"/>
  <c r="L2913" i="4"/>
  <c r="W2913" i="4" s="1"/>
  <c r="L1071" i="4"/>
  <c r="W1071" i="4" s="1"/>
  <c r="L1327" i="4"/>
  <c r="W1327" i="4" s="1"/>
  <c r="L1583" i="4"/>
  <c r="W1583" i="4" s="1"/>
  <c r="L1839" i="4"/>
  <c r="W1839" i="4" s="1"/>
  <c r="L2442" i="4"/>
  <c r="W2442" i="4" s="1"/>
  <c r="L2771" i="4"/>
  <c r="W2771" i="4" s="1"/>
  <c r="L3031" i="4"/>
  <c r="W3031" i="4" s="1"/>
  <c r="L1188" i="4"/>
  <c r="W1188" i="4" s="1"/>
  <c r="L2398" i="4"/>
  <c r="W2398" i="4" s="1"/>
  <c r="L4306" i="4"/>
  <c r="W4306" i="4" s="1"/>
  <c r="L4370" i="4"/>
  <c r="W4370" i="4" s="1"/>
  <c r="L4434" i="4"/>
  <c r="W4434" i="4" s="1"/>
  <c r="L4498" i="4"/>
  <c r="W4498" i="4" s="1"/>
  <c r="L4731" i="4"/>
  <c r="W4731" i="4" s="1"/>
  <c r="L4795" i="4"/>
  <c r="W4795" i="4" s="1"/>
  <c r="L4859" i="4"/>
  <c r="W4859" i="4" s="1"/>
  <c r="L4923" i="4"/>
  <c r="W4923" i="4" s="1"/>
  <c r="L2119" i="4"/>
  <c r="W2119" i="4" s="1"/>
  <c r="L2288" i="4"/>
  <c r="W2288" i="4" s="1"/>
  <c r="L2457" i="4"/>
  <c r="W2457" i="4" s="1"/>
  <c r="L2822" i="4"/>
  <c r="W2822" i="4" s="1"/>
  <c r="L3078" i="4"/>
  <c r="W3078" i="4" s="1"/>
  <c r="L1235" i="4"/>
  <c r="W1235" i="4" s="1"/>
  <c r="L1491" i="4"/>
  <c r="W1491" i="4" s="1"/>
  <c r="L1747" i="4"/>
  <c r="W1747" i="4" s="1"/>
  <c r="L2003" i="4"/>
  <c r="W2003" i="4" s="1"/>
  <c r="L2707" i="4"/>
  <c r="W2707" i="4" s="1"/>
  <c r="L2940" i="4"/>
  <c r="W2940" i="4" s="1"/>
  <c r="L1096" i="4"/>
  <c r="W1096" i="4" s="1"/>
  <c r="L1352" i="4"/>
  <c r="W1352" i="4" s="1"/>
  <c r="L1608" i="4"/>
  <c r="W1608" i="4" s="1"/>
  <c r="L1864" i="4"/>
  <c r="W1864" i="4" s="1"/>
  <c r="L4616" i="4"/>
  <c r="W4616" i="4" s="1"/>
  <c r="L2577" i="4"/>
  <c r="W2577" i="4" s="1"/>
  <c r="L2033" i="4"/>
  <c r="W2033" i="4" s="1"/>
  <c r="L3070" i="4"/>
  <c r="W3070" i="4" s="1"/>
  <c r="L1717" i="4"/>
  <c r="W1717" i="4" s="1"/>
  <c r="L2963" i="4"/>
  <c r="W2963" i="4" s="1"/>
  <c r="L1573" i="4"/>
  <c r="W1573" i="4" s="1"/>
  <c r="L3065" i="4"/>
  <c r="W3065" i="4" s="1"/>
  <c r="L1436" i="4"/>
  <c r="W1436" i="4" s="1"/>
  <c r="L1692" i="4"/>
  <c r="W1692" i="4" s="1"/>
  <c r="L1948" i="4"/>
  <c r="W1948" i="4" s="1"/>
  <c r="L4999" i="4"/>
  <c r="W4999" i="4" s="1"/>
  <c r="L4554" i="4"/>
  <c r="W4554" i="4" s="1"/>
  <c r="L2585" i="4"/>
  <c r="W2585" i="4" s="1"/>
  <c r="L1237" i="4"/>
  <c r="W1237" i="4" s="1"/>
  <c r="L1933" i="4"/>
  <c r="W1933" i="4" s="1"/>
  <c r="L1105" i="4"/>
  <c r="W1105" i="4" s="1"/>
  <c r="L1849" i="4"/>
  <c r="W1849" i="4" s="1"/>
  <c r="L1241" i="4"/>
  <c r="W1241" i="4" s="1"/>
  <c r="L1520" i="4"/>
  <c r="W1520" i="4" s="1"/>
  <c r="L1776" i="4"/>
  <c r="W1776" i="4" s="1"/>
  <c r="L4568" i="4"/>
  <c r="W4568" i="4" s="1"/>
  <c r="L2298" i="4"/>
  <c r="W2298" i="4" s="1"/>
  <c r="L4593" i="4"/>
  <c r="W4593" i="4" s="1"/>
  <c r="L2841" i="4"/>
  <c r="W2841" i="4" s="1"/>
  <c r="L1425" i="4"/>
  <c r="W1425" i="4" s="1"/>
  <c r="L2747" i="4"/>
  <c r="W2747" i="4" s="1"/>
  <c r="L1357" i="4"/>
  <c r="W1357" i="4" s="1"/>
  <c r="L2689" i="4"/>
  <c r="W2689" i="4" s="1"/>
  <c r="L1533" i="4"/>
  <c r="W1533" i="4" s="1"/>
  <c r="L1604" i="4"/>
  <c r="W1604" i="4" s="1"/>
  <c r="L1860" i="4"/>
  <c r="W1860" i="4" s="1"/>
  <c r="L4615" i="4"/>
  <c r="W4615" i="4" s="1"/>
  <c r="L2576" i="4"/>
  <c r="W2576" i="4" s="1"/>
  <c r="L2032" i="4"/>
  <c r="W2032" i="4" s="1"/>
  <c r="L3059" i="4"/>
  <c r="W3059" i="4" s="1"/>
  <c r="L1697" i="4"/>
  <c r="W1697" i="4" s="1"/>
  <c r="L2958" i="4"/>
  <c r="W2958" i="4" s="1"/>
  <c r="L1569" i="4"/>
  <c r="W1569" i="4" s="1"/>
  <c r="L3064" i="4"/>
  <c r="W3064" i="4" s="1"/>
  <c r="L1913" i="4"/>
  <c r="W1913" i="4" s="1"/>
  <c r="L4673" i="4"/>
  <c r="W4673" i="4" s="1"/>
  <c r="L2316" i="4"/>
  <c r="W2316" i="4" s="1"/>
  <c r="L1594" i="4"/>
  <c r="W1594" i="4" s="1"/>
  <c r="L2643" i="4"/>
  <c r="W2643" i="4" s="1"/>
  <c r="L1654" i="4"/>
  <c r="W1654" i="4" s="1"/>
  <c r="L2531" i="4"/>
  <c r="W2531" i="4" s="1"/>
  <c r="L1206" i="4"/>
  <c r="W1206" i="4" s="1"/>
  <c r="L2317" i="4"/>
  <c r="W2317" i="4" s="1"/>
  <c r="L3092" i="4"/>
  <c r="W3092" i="4" s="1"/>
  <c r="L1778" i="4"/>
  <c r="W1778" i="4" s="1"/>
  <c r="L4634" i="4"/>
  <c r="W4634" i="4" s="1"/>
  <c r="L2035" i="4"/>
  <c r="W2035" i="4" s="1"/>
  <c r="L2917" i="4"/>
  <c r="W2917" i="4" s="1"/>
  <c r="L2164" i="4"/>
  <c r="W2164" i="4" s="1"/>
  <c r="L3055" i="4"/>
  <c r="W3055" i="4" s="1"/>
  <c r="L1962" i="4"/>
  <c r="W1962" i="4" s="1"/>
  <c r="L2789" i="4"/>
  <c r="W2789" i="4" s="1"/>
  <c r="L1602" i="4"/>
  <c r="W1602" i="4" s="1"/>
  <c r="L2591" i="4"/>
  <c r="W2591" i="4" s="1"/>
  <c r="L1314" i="4"/>
  <c r="W1314" i="4" s="1"/>
  <c r="L1869" i="4"/>
  <c r="W1869" i="4" s="1"/>
  <c r="L4671" i="4"/>
  <c r="W4671" i="4" s="1"/>
  <c r="L2309" i="4"/>
  <c r="W2309" i="4" s="1"/>
  <c r="L1518" i="4"/>
  <c r="W1518" i="4" s="1"/>
  <c r="L2622" i="4"/>
  <c r="W2622" i="4" s="1"/>
  <c r="L1622" i="4"/>
  <c r="W1622" i="4" s="1"/>
  <c r="L2517" i="4"/>
  <c r="W2517" i="4" s="1"/>
  <c r="L1182" i="4"/>
  <c r="W1182" i="4" s="1"/>
  <c r="L2291" i="4"/>
  <c r="W2291" i="4" s="1"/>
  <c r="L3077" i="4"/>
  <c r="W3077" i="4" s="1"/>
  <c r="L1766" i="4"/>
  <c r="W1766" i="4" s="1"/>
  <c r="L2100" i="4"/>
  <c r="W2100" i="4" s="1"/>
  <c r="L4989" i="4"/>
  <c r="W4989" i="4" s="1"/>
  <c r="L2501" i="4"/>
  <c r="W2501" i="4" s="1"/>
  <c r="L1886" i="4"/>
  <c r="W1886" i="4" s="1"/>
  <c r="L2869" i="4"/>
  <c r="W2869" i="4" s="1"/>
  <c r="L1834" i="4"/>
  <c r="W1834" i="4" s="1"/>
  <c r="L2729" i="4"/>
  <c r="W2729" i="4" s="1"/>
  <c r="L1422" i="4"/>
  <c r="W1422" i="4" s="1"/>
  <c r="L2491" i="4"/>
  <c r="W2491" i="4" s="1"/>
  <c r="L1142" i="4"/>
  <c r="W1142" i="4" s="1"/>
  <c r="L1998" i="4"/>
  <c r="W1998" i="4" s="1"/>
  <c r="L3108" i="4"/>
  <c r="W3108" i="4" s="1"/>
  <c r="L3172" i="4"/>
  <c r="W3172" i="4" s="1"/>
  <c r="L3236" i="4"/>
  <c r="W3236" i="4" s="1"/>
  <c r="L3300" i="4"/>
  <c r="W3300" i="4" s="1"/>
  <c r="L3364" i="4"/>
  <c r="W3364" i="4" s="1"/>
  <c r="L3428" i="4"/>
  <c r="W3428" i="4" s="1"/>
  <c r="L3492" i="4"/>
  <c r="W3492" i="4" s="1"/>
  <c r="L3556" i="4"/>
  <c r="W3556" i="4" s="1"/>
  <c r="L3620" i="4"/>
  <c r="W3620" i="4" s="1"/>
  <c r="L3684" i="4"/>
  <c r="W3684" i="4" s="1"/>
  <c r="L2023" i="4"/>
  <c r="W2023" i="4" s="1"/>
  <c r="L3752" i="4"/>
  <c r="W3752" i="4" s="1"/>
  <c r="L3815" i="4"/>
  <c r="W3815" i="4" s="1"/>
  <c r="L3879" i="4"/>
  <c r="W3879" i="4" s="1"/>
  <c r="L3943" i="4"/>
  <c r="W3943" i="4" s="1"/>
  <c r="L4006" i="4"/>
  <c r="W4006" i="4" s="1"/>
  <c r="L4070" i="4"/>
  <c r="W4070" i="4" s="1"/>
  <c r="L4134" i="4"/>
  <c r="W4134" i="4" s="1"/>
  <c r="L4198" i="4"/>
  <c r="W4198" i="4" s="1"/>
  <c r="L4262" i="4"/>
  <c r="W4262" i="4" s="1"/>
  <c r="L2502" i="4"/>
  <c r="W2502" i="4" s="1"/>
  <c r="L3133" i="4"/>
  <c r="W3133" i="4" s="1"/>
  <c r="L3197" i="4"/>
  <c r="W3197" i="4" s="1"/>
  <c r="L3261" i="4"/>
  <c r="W3261" i="4" s="1"/>
  <c r="L3325" i="4"/>
  <c r="W3325" i="4" s="1"/>
  <c r="L3389" i="4"/>
  <c r="W3389" i="4" s="1"/>
  <c r="L3453" i="4"/>
  <c r="W3453" i="4" s="1"/>
  <c r="L3517" i="4"/>
  <c r="W3517" i="4" s="1"/>
  <c r="L3581" i="4"/>
  <c r="W3581" i="4" s="1"/>
  <c r="L3645" i="4"/>
  <c r="W3645" i="4" s="1"/>
  <c r="L4684" i="4"/>
  <c r="W4684" i="4" s="1"/>
  <c r="L3713" i="4"/>
  <c r="W3713" i="4" s="1"/>
  <c r="L3777" i="4"/>
  <c r="W3777" i="4" s="1"/>
  <c r="L3840" i="4"/>
  <c r="W3840" i="4" s="1"/>
  <c r="L3904" i="4"/>
  <c r="W3904" i="4" s="1"/>
  <c r="L3967" i="4"/>
  <c r="W3967" i="4" s="1"/>
  <c r="L4031" i="4"/>
  <c r="W4031" i="4" s="1"/>
  <c r="L4095" i="4"/>
  <c r="W4095" i="4" s="1"/>
  <c r="L4159" i="4"/>
  <c r="W4159" i="4" s="1"/>
  <c r="L4223" i="4"/>
  <c r="W4223" i="4" s="1"/>
  <c r="L4287" i="4"/>
  <c r="W4287" i="4" s="1"/>
  <c r="L4355" i="4"/>
  <c r="W4355" i="4" s="1"/>
  <c r="L3154" i="4"/>
  <c r="W3154" i="4" s="1"/>
  <c r="L3218" i="4"/>
  <c r="W3218" i="4" s="1"/>
  <c r="L3282" i="4"/>
  <c r="W3282" i="4" s="1"/>
  <c r="L3346" i="4"/>
  <c r="W3346" i="4" s="1"/>
  <c r="L3410" i="4"/>
  <c r="W3410" i="4" s="1"/>
  <c r="L3474" i="4"/>
  <c r="W3474" i="4" s="1"/>
  <c r="L3538" i="4"/>
  <c r="W3538" i="4" s="1"/>
  <c r="L3602" i="4"/>
  <c r="W3602" i="4" s="1"/>
  <c r="L3666" i="4"/>
  <c r="W3666" i="4" s="1"/>
  <c r="L4972" i="4"/>
  <c r="W4972" i="4" s="1"/>
  <c r="L3734" i="4"/>
  <c r="W3734" i="4" s="1"/>
  <c r="L3797" i="4"/>
  <c r="W3797" i="4" s="1"/>
  <c r="L3861" i="4"/>
  <c r="W3861" i="4" s="1"/>
  <c r="L3925" i="4"/>
  <c r="W3925" i="4" s="1"/>
  <c r="L3988" i="4"/>
  <c r="W3988" i="4" s="1"/>
  <c r="L4052" i="4"/>
  <c r="W4052" i="4" s="1"/>
  <c r="L4116" i="4"/>
  <c r="W4116" i="4" s="1"/>
  <c r="L4180" i="4"/>
  <c r="W4180" i="4" s="1"/>
  <c r="L4244" i="4"/>
  <c r="W4244" i="4" s="1"/>
  <c r="L2198" i="4"/>
  <c r="W2198" i="4" s="1"/>
  <c r="L3111" i="4"/>
  <c r="W3111" i="4" s="1"/>
  <c r="L3175" i="4"/>
  <c r="W3175" i="4" s="1"/>
  <c r="L3239" i="4"/>
  <c r="W3239" i="4" s="1"/>
  <c r="L3303" i="4"/>
  <c r="W3303" i="4" s="1"/>
  <c r="L3367" i="4"/>
  <c r="W3367" i="4" s="1"/>
  <c r="L3431" i="4"/>
  <c r="W3431" i="4" s="1"/>
  <c r="L3495" i="4"/>
  <c r="W3495" i="4" s="1"/>
  <c r="L3559" i="4"/>
  <c r="W3559" i="4" s="1"/>
  <c r="L3623" i="4"/>
  <c r="W3623" i="4" s="1"/>
  <c r="L3687" i="4"/>
  <c r="W3687" i="4" s="1"/>
  <c r="L2026" i="4"/>
  <c r="W2026" i="4" s="1"/>
  <c r="L3755" i="4"/>
  <c r="W3755" i="4" s="1"/>
  <c r="L3818" i="4"/>
  <c r="W3818" i="4" s="1"/>
  <c r="L3882" i="4"/>
  <c r="W3882" i="4" s="1"/>
  <c r="L3946" i="4"/>
  <c r="W3946" i="4" s="1"/>
  <c r="L4009" i="4"/>
  <c r="W4009" i="4" s="1"/>
  <c r="L4073" i="4"/>
  <c r="W4073" i="4" s="1"/>
  <c r="L4137" i="4"/>
  <c r="W4137" i="4" s="1"/>
  <c r="L4201" i="4"/>
  <c r="W4201" i="4" s="1"/>
  <c r="L4265" i="4"/>
  <c r="W4265" i="4" s="1"/>
  <c r="L2556" i="4"/>
  <c r="W2556" i="4" s="1"/>
  <c r="L4439" i="4"/>
  <c r="W4439" i="4" s="1"/>
  <c r="L4503" i="4"/>
  <c r="W4503" i="4" s="1"/>
  <c r="L4736" i="4"/>
  <c r="W4736" i="4" s="1"/>
  <c r="L4800" i="4"/>
  <c r="W4800" i="4" s="1"/>
  <c r="L4864" i="4"/>
  <c r="W4864" i="4" s="1"/>
  <c r="L4928" i="4"/>
  <c r="W4928" i="4" s="1"/>
  <c r="L2129" i="4"/>
  <c r="W2129" i="4" s="1"/>
  <c r="L2303" i="4"/>
  <c r="W2303" i="4" s="1"/>
  <c r="L2472" i="4"/>
  <c r="W2472" i="4" s="1"/>
  <c r="L2843" i="4"/>
  <c r="W2843" i="4" s="1"/>
  <c r="L3099" i="4"/>
  <c r="W3099" i="4" s="1"/>
  <c r="L1255" i="4"/>
  <c r="W1255" i="4" s="1"/>
  <c r="L1511" i="4"/>
  <c r="W1511" i="4" s="1"/>
  <c r="L1767" i="4"/>
  <c r="W1767" i="4" s="1"/>
  <c r="L2015" i="4"/>
  <c r="W2015" i="4" s="1"/>
  <c r="L2717" i="4"/>
  <c r="W2717" i="4" s="1"/>
  <c r="L2957" i="4"/>
  <c r="W2957" i="4" s="1"/>
  <c r="L1116" i="4"/>
  <c r="W1116" i="4" s="1"/>
  <c r="L1372" i="4"/>
  <c r="W1372" i="4" s="1"/>
  <c r="L2632" i="4"/>
  <c r="W2632" i="4" s="1"/>
  <c r="L4356" i="4"/>
  <c r="W4356" i="4" s="1"/>
  <c r="L4420" i="4"/>
  <c r="W4420" i="4" s="1"/>
  <c r="L4484" i="4"/>
  <c r="W4484" i="4" s="1"/>
  <c r="L4717" i="4"/>
  <c r="W4717" i="4" s="1"/>
  <c r="L4781" i="4"/>
  <c r="W4781" i="4" s="1"/>
  <c r="L4845" i="4"/>
  <c r="W4845" i="4" s="1"/>
  <c r="L4909" i="4"/>
  <c r="W4909" i="4" s="1"/>
  <c r="L2080" i="4"/>
  <c r="W2080" i="4" s="1"/>
  <c r="L2249" i="4"/>
  <c r="W2249" i="4" s="1"/>
  <c r="L2423" i="4"/>
  <c r="W2423" i="4" s="1"/>
  <c r="L2775" i="4"/>
  <c r="W2775" i="4" s="1"/>
  <c r="L3024" i="4"/>
  <c r="W3024" i="4" s="1"/>
  <c r="L1179" i="4"/>
  <c r="W1179" i="4" s="1"/>
  <c r="L1435" i="4"/>
  <c r="W1435" i="4" s="1"/>
  <c r="L1691" i="4"/>
  <c r="W1691" i="4" s="1"/>
  <c r="L1947" i="4"/>
  <c r="W1947" i="4" s="1"/>
  <c r="L2663" i="4"/>
  <c r="W2663" i="4" s="1"/>
  <c r="L2882" i="4"/>
  <c r="W2882" i="4" s="1"/>
  <c r="L1040" i="4"/>
  <c r="W1040" i="4" s="1"/>
  <c r="L1296" i="4"/>
  <c r="W1296" i="4" s="1"/>
  <c r="L2563" i="4"/>
  <c r="W2563" i="4" s="1"/>
  <c r="L4333" i="4"/>
  <c r="W4333" i="4" s="1"/>
  <c r="L4397" i="4"/>
  <c r="W4397" i="4" s="1"/>
  <c r="L4461" i="4"/>
  <c r="W4461" i="4" s="1"/>
  <c r="L4525" i="4"/>
  <c r="W4525" i="4" s="1"/>
  <c r="L4758" i="4"/>
  <c r="W4758" i="4" s="1"/>
  <c r="L4822" i="4"/>
  <c r="W4822" i="4" s="1"/>
  <c r="L4886" i="4"/>
  <c r="W4886" i="4" s="1"/>
  <c r="L4998" i="4"/>
  <c r="W4998" i="4" s="1"/>
  <c r="L2191" i="4"/>
  <c r="W2191" i="4" s="1"/>
  <c r="L2360" i="4"/>
  <c r="W2360" i="4" s="1"/>
  <c r="L2529" i="4"/>
  <c r="W2529" i="4" s="1"/>
  <c r="L2929" i="4"/>
  <c r="W2929" i="4" s="1"/>
  <c r="L1087" i="4"/>
  <c r="W1087" i="4" s="1"/>
  <c r="L1343" i="4"/>
  <c r="W1343" i="4" s="1"/>
  <c r="L1599" i="4"/>
  <c r="W1599" i="4" s="1"/>
  <c r="L1855" i="4"/>
  <c r="W1855" i="4" s="1"/>
  <c r="L2543" i="4"/>
  <c r="W2543" i="4" s="1"/>
  <c r="L2791" i="4"/>
  <c r="W2791" i="4" s="1"/>
  <c r="L3047" i="4"/>
  <c r="W3047" i="4" s="1"/>
  <c r="L1204" i="4"/>
  <c r="W1204" i="4" s="1"/>
  <c r="L2430" i="4"/>
  <c r="W2430" i="4" s="1"/>
  <c r="L4310" i="4"/>
  <c r="W4310" i="4" s="1"/>
  <c r="L4374" i="4"/>
  <c r="W4374" i="4" s="1"/>
  <c r="L4438" i="4"/>
  <c r="W4438" i="4" s="1"/>
  <c r="L4502" i="4"/>
  <c r="W4502" i="4" s="1"/>
  <c r="L4735" i="4"/>
  <c r="W4735" i="4" s="1"/>
  <c r="L4799" i="4"/>
  <c r="W4799" i="4" s="1"/>
  <c r="L4863" i="4"/>
  <c r="W4863" i="4" s="1"/>
  <c r="L4927" i="4"/>
  <c r="W4927" i="4" s="1"/>
  <c r="L2128" i="4"/>
  <c r="W2128" i="4" s="1"/>
  <c r="L2297" i="4"/>
  <c r="W2297" i="4" s="1"/>
  <c r="L2471" i="4"/>
  <c r="W2471" i="4" s="1"/>
  <c r="L2838" i="4"/>
  <c r="W2838" i="4" s="1"/>
  <c r="L3094" i="4"/>
  <c r="W3094" i="4" s="1"/>
  <c r="L1251" i="4"/>
  <c r="W1251" i="4" s="1"/>
  <c r="L1507" i="4"/>
  <c r="W1507" i="4" s="1"/>
  <c r="L1763" i="4"/>
  <c r="W1763" i="4" s="1"/>
  <c r="L5001" i="4"/>
  <c r="W5001" i="4" s="1"/>
  <c r="L2716" i="4"/>
  <c r="W2716" i="4" s="1"/>
  <c r="L2956" i="4"/>
  <c r="W2956" i="4" s="1"/>
  <c r="L1112" i="4"/>
  <c r="W1112" i="4" s="1"/>
  <c r="L1368" i="4"/>
  <c r="W1368" i="4" s="1"/>
  <c r="L1624" i="4"/>
  <c r="W1624" i="4" s="1"/>
  <c r="L1880" i="4"/>
  <c r="W1880" i="4" s="1"/>
  <c r="L4624" i="4"/>
  <c r="W4624" i="4" s="1"/>
  <c r="L4537" i="4"/>
  <c r="W4537" i="4" s="1"/>
  <c r="L2154" i="4"/>
  <c r="W2154" i="4" s="1"/>
  <c r="L3097" i="4"/>
  <c r="W3097" i="4" s="1"/>
  <c r="L1753" i="4"/>
  <c r="W1753" i="4" s="1"/>
  <c r="L3032" i="4"/>
  <c r="W3032" i="4" s="1"/>
  <c r="L1641" i="4"/>
  <c r="W1641" i="4" s="1"/>
  <c r="L1021" i="4"/>
  <c r="W1021" i="4" s="1"/>
  <c r="L1452" i="4"/>
  <c r="W1452" i="4" s="1"/>
  <c r="L1708" i="4"/>
  <c r="W1708" i="4" s="1"/>
  <c r="L1964" i="4"/>
  <c r="W1964" i="4" s="1"/>
  <c r="L2048" i="4"/>
  <c r="W2048" i="4" s="1"/>
  <c r="L4558" i="4"/>
  <c r="W4558" i="4" s="1"/>
  <c r="L2628" i="4"/>
  <c r="W2628" i="4" s="1"/>
  <c r="L1277" i="4"/>
  <c r="W1277" i="4" s="1"/>
  <c r="L1953" i="4"/>
  <c r="W1953" i="4" s="1"/>
  <c r="L1129" i="4"/>
  <c r="W1129" i="4" s="1"/>
  <c r="L1901" i="4"/>
  <c r="W1901" i="4" s="1"/>
  <c r="L1293" i="4"/>
  <c r="W1293" i="4" s="1"/>
  <c r="L1536" i="4"/>
  <c r="W1536" i="4" s="1"/>
  <c r="L1792" i="4"/>
  <c r="W1792" i="4" s="1"/>
  <c r="L4577" i="4"/>
  <c r="W4577" i="4" s="1"/>
  <c r="L2330" i="4"/>
  <c r="W2330" i="4" s="1"/>
  <c r="L4601" i="4"/>
  <c r="W4601" i="4" s="1"/>
  <c r="L2899" i="4"/>
  <c r="W2899" i="4" s="1"/>
  <c r="L1485" i="4"/>
  <c r="W1485" i="4" s="1"/>
  <c r="L2773" i="4"/>
  <c r="W2773" i="4" s="1"/>
  <c r="L1397" i="4"/>
  <c r="W1397" i="4" s="1"/>
  <c r="L2754" i="4"/>
  <c r="W2754" i="4" s="1"/>
  <c r="L1609" i="4"/>
  <c r="W1609" i="4" s="1"/>
  <c r="L1620" i="4"/>
  <c r="W1620" i="4" s="1"/>
  <c r="L1876" i="4"/>
  <c r="W1876" i="4" s="1"/>
  <c r="L4622" i="4"/>
  <c r="W4622" i="4" s="1"/>
  <c r="L4536" i="4"/>
  <c r="W4536" i="4" s="1"/>
  <c r="L2146" i="4"/>
  <c r="W2146" i="4" s="1"/>
  <c r="L3096" i="4"/>
  <c r="W3096" i="4" s="1"/>
  <c r="L1741" i="4"/>
  <c r="W1741" i="4" s="1"/>
  <c r="L3022" i="4"/>
  <c r="W3022" i="4" s="1"/>
  <c r="L1637" i="4"/>
  <c r="W1637" i="4" s="1"/>
  <c r="L1017" i="4"/>
  <c r="W1017" i="4" s="1"/>
  <c r="L1981" i="4"/>
  <c r="W1981" i="4" s="1"/>
  <c r="L4677" i="4"/>
  <c r="W4677" i="4" s="1"/>
  <c r="L2379" i="4"/>
  <c r="W2379" i="4" s="1"/>
  <c r="L1690" i="4"/>
  <c r="W1690" i="4" s="1"/>
  <c r="L2652" i="4"/>
  <c r="W2652" i="4" s="1"/>
  <c r="L1678" i="4"/>
  <c r="W1678" i="4" s="1"/>
  <c r="L2578" i="4"/>
  <c r="W2578" i="4" s="1"/>
  <c r="L1250" i="4"/>
  <c r="W1250" i="4" s="1"/>
  <c r="L2357" i="4"/>
  <c r="W2357" i="4" s="1"/>
  <c r="L1050" i="4"/>
  <c r="W1050" i="4" s="1"/>
  <c r="L1818" i="4"/>
  <c r="W1818" i="4" s="1"/>
  <c r="L4638" i="4"/>
  <c r="W4638" i="4" s="1"/>
  <c r="L2051" i="4"/>
  <c r="W2051" i="4" s="1"/>
  <c r="L2959" i="4"/>
  <c r="W2959" i="4" s="1"/>
  <c r="L2196" i="4"/>
  <c r="W2196" i="4" s="1"/>
  <c r="L1034" i="4"/>
  <c r="W1034" i="4" s="1"/>
  <c r="L2116" i="4"/>
  <c r="W2116" i="4" s="1"/>
  <c r="L2810" i="4"/>
  <c r="W2810" i="4" s="1"/>
  <c r="L1686" i="4"/>
  <c r="W1686" i="4" s="1"/>
  <c r="L2601" i="4"/>
  <c r="W2601" i="4" s="1"/>
  <c r="L1354" i="4"/>
  <c r="W1354" i="4" s="1"/>
  <c r="L1929" i="4"/>
  <c r="W1929" i="4" s="1"/>
  <c r="L4675" i="4"/>
  <c r="W4675" i="4" s="1"/>
  <c r="L2349" i="4"/>
  <c r="W2349" i="4" s="1"/>
  <c r="L1658" i="4"/>
  <c r="W1658" i="4" s="1"/>
  <c r="L2645" i="4"/>
  <c r="W2645" i="4" s="1"/>
  <c r="L1670" i="4"/>
  <c r="W1670" i="4" s="1"/>
  <c r="L2533" i="4"/>
  <c r="W2533" i="4" s="1"/>
  <c r="L1226" i="4"/>
  <c r="W1226" i="4" s="1"/>
  <c r="L2340" i="4"/>
  <c r="W2340" i="4" s="1"/>
  <c r="L1018" i="4"/>
  <c r="W1018" i="4" s="1"/>
  <c r="L1806" i="4"/>
  <c r="W1806" i="4" s="1"/>
  <c r="L4628" i="4"/>
  <c r="W4628" i="4" s="1"/>
  <c r="L5005" i="4"/>
  <c r="W5005" i="4" s="1"/>
  <c r="L2667" i="4"/>
  <c r="W2667" i="4" s="1"/>
  <c r="L1966" i="4"/>
  <c r="W1966" i="4" s="1"/>
  <c r="L2948" i="4"/>
  <c r="W2948" i="4" s="1"/>
  <c r="L1858" i="4"/>
  <c r="W1858" i="4" s="1"/>
  <c r="L2756" i="4"/>
  <c r="W2756" i="4" s="1"/>
  <c r="L1522" i="4"/>
  <c r="W1522" i="4" s="1"/>
  <c r="L2509" i="4"/>
  <c r="W2509" i="4" s="1"/>
  <c r="L1190" i="4"/>
  <c r="W1190" i="4" s="1"/>
  <c r="L3112" i="4"/>
  <c r="W3112" i="4" s="1"/>
  <c r="L3176" i="4"/>
  <c r="W3176" i="4" s="1"/>
  <c r="L3240" i="4"/>
  <c r="W3240" i="4" s="1"/>
  <c r="L3304" i="4"/>
  <c r="W3304" i="4" s="1"/>
  <c r="L3368" i="4"/>
  <c r="W3368" i="4" s="1"/>
  <c r="L3432" i="4"/>
  <c r="W3432" i="4" s="1"/>
  <c r="L3496" i="4"/>
  <c r="W3496" i="4" s="1"/>
  <c r="L3560" i="4"/>
  <c r="W3560" i="4" s="1"/>
  <c r="L3624" i="4"/>
  <c r="W3624" i="4" s="1"/>
  <c r="L3688" i="4"/>
  <c r="W3688" i="4" s="1"/>
  <c r="L2039" i="4"/>
  <c r="W2039" i="4" s="1"/>
  <c r="L3756" i="4"/>
  <c r="W3756" i="4" s="1"/>
  <c r="L3819" i="4"/>
  <c r="W3819" i="4" s="1"/>
  <c r="L3883" i="4"/>
  <c r="W3883" i="4" s="1"/>
  <c r="L3947" i="4"/>
  <c r="W3947" i="4" s="1"/>
  <c r="L4010" i="4"/>
  <c r="W4010" i="4" s="1"/>
  <c r="L4074" i="4"/>
  <c r="W4074" i="4" s="1"/>
  <c r="L4138" i="4"/>
  <c r="W4138" i="4" s="1"/>
  <c r="L4202" i="4"/>
  <c r="W4202" i="4" s="1"/>
  <c r="L4266" i="4"/>
  <c r="W4266" i="4" s="1"/>
  <c r="L2565" i="4"/>
  <c r="W2565" i="4" s="1"/>
  <c r="L3137" i="4"/>
  <c r="W3137" i="4" s="1"/>
  <c r="L3201" i="4"/>
  <c r="W3201" i="4" s="1"/>
  <c r="L3265" i="4"/>
  <c r="W3265" i="4" s="1"/>
  <c r="L3329" i="4"/>
  <c r="W3329" i="4" s="1"/>
  <c r="L3393" i="4"/>
  <c r="W3393" i="4" s="1"/>
  <c r="L3457" i="4"/>
  <c r="W3457" i="4" s="1"/>
  <c r="L3521" i="4"/>
  <c r="W3521" i="4" s="1"/>
  <c r="L3585" i="4"/>
  <c r="W3585" i="4" s="1"/>
  <c r="L3649" i="4"/>
  <c r="W3649" i="4" s="1"/>
  <c r="L4688" i="4"/>
  <c r="W4688" i="4" s="1"/>
  <c r="L3717" i="4"/>
  <c r="W3717" i="4" s="1"/>
  <c r="L3781" i="4"/>
  <c r="W3781" i="4" s="1"/>
  <c r="L3844" i="4"/>
  <c r="W3844" i="4" s="1"/>
  <c r="L3908" i="4"/>
  <c r="W3908" i="4" s="1"/>
  <c r="L3971" i="4"/>
  <c r="W3971" i="4" s="1"/>
  <c r="L4035" i="4"/>
  <c r="W4035" i="4" s="1"/>
  <c r="L4099" i="4"/>
  <c r="W4099" i="4" s="1"/>
  <c r="L4163" i="4"/>
  <c r="W4163" i="4" s="1"/>
  <c r="L4227" i="4"/>
  <c r="W4227" i="4" s="1"/>
  <c r="L4291" i="4"/>
  <c r="W4291" i="4" s="1"/>
  <c r="L4371" i="4"/>
  <c r="W4371" i="4" s="1"/>
  <c r="L3158" i="4"/>
  <c r="W3158" i="4" s="1"/>
  <c r="L3222" i="4"/>
  <c r="W3222" i="4" s="1"/>
  <c r="L3286" i="4"/>
  <c r="W3286" i="4" s="1"/>
  <c r="L3350" i="4"/>
  <c r="W3350" i="4" s="1"/>
  <c r="L3414" i="4"/>
  <c r="W3414" i="4" s="1"/>
  <c r="L3478" i="4"/>
  <c r="W3478" i="4" s="1"/>
  <c r="L3542" i="4"/>
  <c r="W3542" i="4" s="1"/>
  <c r="L3606" i="4"/>
  <c r="W3606" i="4" s="1"/>
  <c r="L3670" i="4"/>
  <c r="W3670" i="4" s="1"/>
  <c r="L4976" i="4"/>
  <c r="W4976" i="4" s="1"/>
  <c r="L3738" i="4"/>
  <c r="W3738" i="4" s="1"/>
  <c r="L3801" i="4"/>
  <c r="W3801" i="4" s="1"/>
  <c r="L3865" i="4"/>
  <c r="W3865" i="4" s="1"/>
  <c r="L3929" i="4"/>
  <c r="W3929" i="4" s="1"/>
  <c r="L3992" i="4"/>
  <c r="W3992" i="4" s="1"/>
  <c r="L4056" i="4"/>
  <c r="W4056" i="4" s="1"/>
  <c r="L4120" i="4"/>
  <c r="W4120" i="4" s="1"/>
  <c r="L4184" i="4"/>
  <c r="W4184" i="4" s="1"/>
  <c r="L4248" i="4"/>
  <c r="W4248" i="4" s="1"/>
  <c r="L2230" i="4"/>
  <c r="W2230" i="4" s="1"/>
  <c r="L3115" i="4"/>
  <c r="W3115" i="4" s="1"/>
  <c r="L3179" i="4"/>
  <c r="W3179" i="4" s="1"/>
  <c r="L3243" i="4"/>
  <c r="W3243" i="4" s="1"/>
  <c r="L3307" i="4"/>
  <c r="W3307" i="4" s="1"/>
  <c r="L3371" i="4"/>
  <c r="W3371" i="4" s="1"/>
  <c r="L3435" i="4"/>
  <c r="W3435" i="4" s="1"/>
  <c r="L3499" i="4"/>
  <c r="W3499" i="4" s="1"/>
  <c r="L3563" i="4"/>
  <c r="W3563" i="4" s="1"/>
  <c r="L3627" i="4"/>
  <c r="W3627" i="4" s="1"/>
  <c r="L3691" i="4"/>
  <c r="W3691" i="4" s="1"/>
  <c r="L2042" i="4"/>
  <c r="W2042" i="4" s="1"/>
  <c r="L3759" i="4"/>
  <c r="W3759" i="4" s="1"/>
  <c r="L3822" i="4"/>
  <c r="W3822" i="4" s="1"/>
  <c r="L3886" i="4"/>
  <c r="W3886" i="4" s="1"/>
  <c r="L3950" i="4"/>
  <c r="W3950" i="4" s="1"/>
  <c r="L4013" i="4"/>
  <c r="W4013" i="4" s="1"/>
  <c r="L4077" i="4"/>
  <c r="W4077" i="4" s="1"/>
  <c r="L4141" i="4"/>
  <c r="W4141" i="4" s="1"/>
  <c r="L4205" i="4"/>
  <c r="W4205" i="4" s="1"/>
  <c r="L4269" i="4"/>
  <c r="W4269" i="4" s="1"/>
  <c r="L2608" i="4"/>
  <c r="W2608" i="4" s="1"/>
  <c r="L4443" i="4"/>
  <c r="W4443" i="4" s="1"/>
  <c r="L4507" i="4"/>
  <c r="W4507" i="4" s="1"/>
  <c r="L4740" i="4"/>
  <c r="W4740" i="4" s="1"/>
  <c r="L4804" i="4"/>
  <c r="W4804" i="4" s="1"/>
  <c r="L4868" i="4"/>
  <c r="W4868" i="4" s="1"/>
  <c r="L4932" i="4"/>
  <c r="W4932" i="4" s="1"/>
  <c r="L2143" i="4"/>
  <c r="W2143" i="4" s="1"/>
  <c r="L2312" i="4"/>
  <c r="W2312" i="4" s="1"/>
  <c r="L2481" i="4"/>
  <c r="W2481" i="4" s="1"/>
  <c r="L2859" i="4"/>
  <c r="W2859" i="4" s="1"/>
  <c r="L1015" i="4"/>
  <c r="W1015" i="4" s="1"/>
  <c r="L1271" i="4"/>
  <c r="W1271" i="4" s="1"/>
  <c r="L1527" i="4"/>
  <c r="W1527" i="4" s="1"/>
  <c r="L1783" i="4"/>
  <c r="W1783" i="4" s="1"/>
  <c r="L2058" i="4"/>
  <c r="W2058" i="4" s="1"/>
  <c r="L2731" i="4"/>
  <c r="W2731" i="4" s="1"/>
  <c r="L2973" i="4"/>
  <c r="W2973" i="4" s="1"/>
  <c r="L1132" i="4"/>
  <c r="W1132" i="4" s="1"/>
  <c r="L2318" i="4"/>
  <c r="W2318" i="4" s="1"/>
  <c r="L2662" i="4"/>
  <c r="W2662" i="4" s="1"/>
  <c r="L4360" i="4"/>
  <c r="W4360" i="4" s="1"/>
  <c r="L4424" i="4"/>
  <c r="W4424" i="4" s="1"/>
  <c r="L4488" i="4"/>
  <c r="W4488" i="4" s="1"/>
  <c r="L4721" i="4"/>
  <c r="W4721" i="4" s="1"/>
  <c r="L4785" i="4"/>
  <c r="W4785" i="4" s="1"/>
  <c r="L4849" i="4"/>
  <c r="W4849" i="4" s="1"/>
  <c r="L4913" i="4"/>
  <c r="W4913" i="4" s="1"/>
  <c r="L2089" i="4"/>
  <c r="W2089" i="4" s="1"/>
  <c r="L2263" i="4"/>
  <c r="W2263" i="4" s="1"/>
  <c r="L2432" i="4"/>
  <c r="W2432" i="4" s="1"/>
  <c r="L2784" i="4"/>
  <c r="W2784" i="4" s="1"/>
  <c r="L3040" i="4"/>
  <c r="W3040" i="4" s="1"/>
  <c r="L1195" i="4"/>
  <c r="W1195" i="4" s="1"/>
  <c r="L1451" i="4"/>
  <c r="W1451" i="4" s="1"/>
  <c r="L1707" i="4"/>
  <c r="W1707" i="4" s="1"/>
  <c r="L1963" i="4"/>
  <c r="W1963" i="4" s="1"/>
  <c r="L2672" i="4"/>
  <c r="W2672" i="4" s="1"/>
  <c r="L2898" i="4"/>
  <c r="W2898" i="4" s="1"/>
  <c r="L1056" i="4"/>
  <c r="W1056" i="4" s="1"/>
  <c r="L1312" i="4"/>
  <c r="W1312" i="4" s="1"/>
  <c r="L2572" i="4"/>
  <c r="W2572" i="4" s="1"/>
  <c r="L4337" i="4"/>
  <c r="W4337" i="4" s="1"/>
  <c r="L4401" i="4"/>
  <c r="W4401" i="4" s="1"/>
  <c r="L4465" i="4"/>
  <c r="W4465" i="4" s="1"/>
  <c r="L4529" i="4"/>
  <c r="W4529" i="4" s="1"/>
  <c r="L4762" i="4"/>
  <c r="W4762" i="4" s="1"/>
  <c r="L4826" i="4"/>
  <c r="W4826" i="4" s="1"/>
  <c r="L4890" i="4"/>
  <c r="W4890" i="4" s="1"/>
  <c r="L2014" i="4"/>
  <c r="W2014" i="4" s="1"/>
  <c r="L2200" i="4"/>
  <c r="W2200" i="4" s="1"/>
  <c r="L2369" i="4"/>
  <c r="W2369" i="4" s="1"/>
  <c r="L2550" i="4"/>
  <c r="W2550" i="4" s="1"/>
  <c r="L2945" i="4"/>
  <c r="W2945" i="4" s="1"/>
  <c r="L1103" i="4"/>
  <c r="W1103" i="4" s="1"/>
  <c r="L1359" i="4"/>
  <c r="W1359" i="4" s="1"/>
  <c r="L1615" i="4"/>
  <c r="W1615" i="4" s="1"/>
  <c r="L1871" i="4"/>
  <c r="W1871" i="4" s="1"/>
  <c r="L2589" i="4"/>
  <c r="W2589" i="4" s="1"/>
  <c r="L2807" i="4"/>
  <c r="W2807" i="4" s="1"/>
  <c r="L3063" i="4"/>
  <c r="W3063" i="4" s="1"/>
  <c r="L1220" i="4"/>
  <c r="W1220" i="4" s="1"/>
  <c r="L2462" i="4"/>
  <c r="W2462" i="4" s="1"/>
  <c r="L4314" i="4"/>
  <c r="W4314" i="4" s="1"/>
  <c r="L4378" i="4"/>
  <c r="W4378" i="4" s="1"/>
  <c r="L4442" i="4"/>
  <c r="W4442" i="4" s="1"/>
  <c r="L4506" i="4"/>
  <c r="W4506" i="4" s="1"/>
  <c r="L4739" i="4"/>
  <c r="W4739" i="4" s="1"/>
  <c r="L4803" i="4"/>
  <c r="W4803" i="4" s="1"/>
  <c r="L4867" i="4"/>
  <c r="W4867" i="4" s="1"/>
  <c r="L4931" i="4"/>
  <c r="W4931" i="4" s="1"/>
  <c r="L2137" i="4"/>
  <c r="W2137" i="4" s="1"/>
  <c r="L2311" i="4"/>
  <c r="W2311" i="4" s="1"/>
  <c r="L2480" i="4"/>
  <c r="W2480" i="4" s="1"/>
  <c r="L2854" i="4"/>
  <c r="W2854" i="4" s="1"/>
  <c r="L1011" i="4"/>
  <c r="W1011" i="4" s="1"/>
  <c r="L1267" i="4"/>
  <c r="W1267" i="4" s="1"/>
  <c r="L1523" i="4"/>
  <c r="W1523" i="4" s="1"/>
  <c r="L1779" i="4"/>
  <c r="W1779" i="4" s="1"/>
  <c r="L2018" i="4"/>
  <c r="W2018" i="4" s="1"/>
  <c r="L2725" i="4"/>
  <c r="W2725" i="4" s="1"/>
  <c r="L2972" i="4"/>
  <c r="W2972" i="4" s="1"/>
  <c r="L1128" i="4"/>
  <c r="W1128" i="4" s="1"/>
  <c r="L1384" i="4"/>
  <c r="W1384" i="4" s="1"/>
  <c r="L1640" i="4"/>
  <c r="W1640" i="4" s="1"/>
  <c r="L1896" i="4"/>
  <c r="W1896" i="4" s="1"/>
  <c r="L4949" i="4"/>
  <c r="W4949" i="4" s="1"/>
  <c r="L4541" i="4"/>
  <c r="W4541" i="4" s="1"/>
  <c r="L2274" i="4"/>
  <c r="W2274" i="4" s="1"/>
  <c r="L1061" i="4"/>
  <c r="W1061" i="4" s="1"/>
  <c r="L1805" i="4"/>
  <c r="W1805" i="4" s="1"/>
  <c r="L3049" i="4"/>
  <c r="W3049" i="4" s="1"/>
  <c r="L1721" i="4"/>
  <c r="W1721" i="4" s="1"/>
  <c r="L1049" i="4"/>
  <c r="W1049" i="4" s="1"/>
  <c r="L1468" i="4"/>
  <c r="W1468" i="4" s="1"/>
  <c r="L1724" i="4"/>
  <c r="W1724" i="4" s="1"/>
  <c r="L1980" i="4"/>
  <c r="W1980" i="4" s="1"/>
  <c r="L2098" i="4"/>
  <c r="W2098" i="4" s="1"/>
  <c r="L4569" i="4"/>
  <c r="W4569" i="4" s="1"/>
  <c r="L2682" i="4"/>
  <c r="W2682" i="4" s="1"/>
  <c r="L1317" i="4"/>
  <c r="W1317" i="4" s="1"/>
  <c r="L1993" i="4"/>
  <c r="W1993" i="4" s="1"/>
  <c r="L1201" i="4"/>
  <c r="W1201" i="4" s="1"/>
  <c r="L1957" i="4"/>
  <c r="W1957" i="4" s="1"/>
  <c r="L1365" i="4"/>
  <c r="W1365" i="4" s="1"/>
  <c r="L1552" i="4"/>
  <c r="W1552" i="4" s="1"/>
  <c r="L1808" i="4"/>
  <c r="W1808" i="4" s="1"/>
  <c r="L4585" i="4"/>
  <c r="W4585" i="4" s="1"/>
  <c r="L2402" i="4"/>
  <c r="W2402" i="4" s="1"/>
  <c r="L4608" i="4"/>
  <c r="W4608" i="4" s="1"/>
  <c r="L2921" i="4"/>
  <c r="W2921" i="4" s="1"/>
  <c r="L1541" i="4"/>
  <c r="W1541" i="4" s="1"/>
  <c r="L2856" i="4"/>
  <c r="W2856" i="4" s="1"/>
  <c r="L1449" i="4"/>
  <c r="W1449" i="4" s="1"/>
  <c r="L2819" i="4"/>
  <c r="W2819" i="4" s="1"/>
  <c r="L1681" i="4"/>
  <c r="W1681" i="4" s="1"/>
  <c r="L1636" i="4"/>
  <c r="W1636" i="4" s="1"/>
  <c r="L1892" i="4"/>
  <c r="W1892" i="4" s="1"/>
  <c r="L4948" i="4"/>
  <c r="W4948" i="4" s="1"/>
  <c r="L4540" i="4"/>
  <c r="W4540" i="4" s="1"/>
  <c r="L2250" i="4"/>
  <c r="W2250" i="4" s="1"/>
  <c r="L1041" i="4"/>
  <c r="W1041" i="4" s="1"/>
  <c r="L1797" i="4"/>
  <c r="W1797" i="4" s="1"/>
  <c r="L3048" i="4"/>
  <c r="W3048" i="4" s="1"/>
  <c r="L1713" i="4"/>
  <c r="W1713" i="4" s="1"/>
  <c r="L1045" i="4"/>
  <c r="W1045" i="4" s="1"/>
  <c r="L2067" i="4"/>
  <c r="W2067" i="4" s="1"/>
  <c r="L4965" i="4"/>
  <c r="W4965" i="4" s="1"/>
  <c r="L2396" i="4"/>
  <c r="W2396" i="4" s="1"/>
  <c r="L1738" i="4"/>
  <c r="W1738" i="4" s="1"/>
  <c r="L2712" i="4"/>
  <c r="W2712" i="4" s="1"/>
  <c r="L1726" i="4"/>
  <c r="W1726" i="4" s="1"/>
  <c r="L2637" i="4"/>
  <c r="W2637" i="4" s="1"/>
  <c r="L1282" i="4"/>
  <c r="W1282" i="4" s="1"/>
  <c r="L2429" i="4"/>
  <c r="W2429" i="4" s="1"/>
  <c r="L1078" i="4"/>
  <c r="W1078" i="4" s="1"/>
  <c r="L1942" i="4"/>
  <c r="W1942" i="4" s="1"/>
  <c r="L4642" i="4"/>
  <c r="W4642" i="4" s="1"/>
  <c r="L2076" i="4"/>
  <c r="W2076" i="4" s="1"/>
  <c r="L3034" i="4"/>
  <c r="W3034" i="4" s="1"/>
  <c r="L2228" i="4"/>
  <c r="W2228" i="4" s="1"/>
  <c r="L1106" i="4"/>
  <c r="W1106" i="4" s="1"/>
  <c r="L2155" i="4"/>
  <c r="W2155" i="4" s="1"/>
  <c r="L2847" i="4"/>
  <c r="W2847" i="4" s="1"/>
  <c r="L1754" i="4"/>
  <c r="W1754" i="4" s="1"/>
  <c r="L2669" i="4"/>
  <c r="W2669" i="4" s="1"/>
  <c r="L1406" i="4"/>
  <c r="W1406" i="4" s="1"/>
  <c r="L2060" i="4"/>
  <c r="W2060" i="4" s="1"/>
  <c r="L4963" i="4"/>
  <c r="W4963" i="4" s="1"/>
  <c r="L2387" i="4"/>
  <c r="W2387" i="4" s="1"/>
  <c r="L1730" i="4"/>
  <c r="W1730" i="4" s="1"/>
  <c r="L2675" i="4"/>
  <c r="W2675" i="4" s="1"/>
  <c r="L1710" i="4"/>
  <c r="W1710" i="4" s="1"/>
  <c r="L2635" i="4"/>
  <c r="W2635" i="4" s="1"/>
  <c r="L1262" i="4"/>
  <c r="W1262" i="4" s="1"/>
  <c r="L2427" i="4"/>
  <c r="W2427" i="4" s="1"/>
  <c r="L1062" i="4"/>
  <c r="W1062" i="4" s="1"/>
  <c r="L1918" i="4"/>
  <c r="W1918" i="4" s="1"/>
  <c r="L4632" i="4"/>
  <c r="W4632" i="4" s="1"/>
  <c r="L2021" i="4"/>
  <c r="W2021" i="4" s="1"/>
  <c r="L2853" i="4"/>
  <c r="W2853" i="4" s="1"/>
  <c r="L2140" i="4"/>
  <c r="W2140" i="4" s="1"/>
  <c r="L3007" i="4"/>
  <c r="W3007" i="4" s="1"/>
  <c r="L1946" i="4"/>
  <c r="W1946" i="4" s="1"/>
  <c r="L2769" i="4"/>
  <c r="W2769" i="4" s="1"/>
  <c r="L1578" i="4"/>
  <c r="W1578" i="4" s="1"/>
  <c r="L2562" i="4"/>
  <c r="W2562" i="4" s="1"/>
  <c r="L1254" i="4"/>
  <c r="W1254" i="4" s="1"/>
  <c r="L3116" i="4"/>
  <c r="W3116" i="4" s="1"/>
  <c r="L3180" i="4"/>
  <c r="W3180" i="4" s="1"/>
  <c r="L3244" i="4"/>
  <c r="W3244" i="4" s="1"/>
  <c r="L3308" i="4"/>
  <c r="W3308" i="4" s="1"/>
  <c r="L3372" i="4"/>
  <c r="W3372" i="4" s="1"/>
  <c r="L3436" i="4"/>
  <c r="W3436" i="4" s="1"/>
  <c r="L3500" i="4"/>
  <c r="W3500" i="4" s="1"/>
  <c r="L3564" i="4"/>
  <c r="W3564" i="4" s="1"/>
  <c r="L3628" i="4"/>
  <c r="W3628" i="4" s="1"/>
  <c r="L3692" i="4"/>
  <c r="W3692" i="4" s="1"/>
  <c r="L2054" i="4"/>
  <c r="W2054" i="4" s="1"/>
  <c r="L3760" i="4"/>
  <c r="W3760" i="4" s="1"/>
  <c r="L3823" i="4"/>
  <c r="W3823" i="4" s="1"/>
  <c r="L3887" i="4"/>
  <c r="W3887" i="4" s="1"/>
  <c r="L3951" i="4"/>
  <c r="W3951" i="4" s="1"/>
  <c r="L4014" i="4"/>
  <c r="W4014" i="4" s="1"/>
  <c r="L4078" i="4"/>
  <c r="W4078" i="4" s="1"/>
  <c r="L4142" i="4"/>
  <c r="W4142" i="4" s="1"/>
  <c r="L4206" i="4"/>
  <c r="W4206" i="4" s="1"/>
  <c r="L4270" i="4"/>
  <c r="W4270" i="4" s="1"/>
  <c r="L2617" i="4"/>
  <c r="W2617" i="4" s="1"/>
  <c r="L3141" i="4"/>
  <c r="W3141" i="4" s="1"/>
  <c r="L3205" i="4"/>
  <c r="W3205" i="4" s="1"/>
  <c r="L3269" i="4"/>
  <c r="W3269" i="4" s="1"/>
  <c r="L3333" i="4"/>
  <c r="W3333" i="4" s="1"/>
  <c r="L3397" i="4"/>
  <c r="W3397" i="4" s="1"/>
  <c r="L3461" i="4"/>
  <c r="W3461" i="4" s="1"/>
  <c r="L3525" i="4"/>
  <c r="W3525" i="4" s="1"/>
  <c r="L3589" i="4"/>
  <c r="W3589" i="4" s="1"/>
  <c r="L3653" i="4"/>
  <c r="W3653" i="4" s="1"/>
  <c r="L4692" i="4"/>
  <c r="W4692" i="4" s="1"/>
  <c r="L3721" i="4"/>
  <c r="W3721" i="4" s="1"/>
  <c r="L3785" i="4"/>
  <c r="W3785" i="4" s="1"/>
  <c r="L3848" i="4"/>
  <c r="W3848" i="4" s="1"/>
  <c r="L3912" i="4"/>
  <c r="W3912" i="4" s="1"/>
  <c r="L3975" i="4"/>
  <c r="W3975" i="4" s="1"/>
  <c r="L4039" i="4"/>
  <c r="W4039" i="4" s="1"/>
  <c r="L4103" i="4"/>
  <c r="W4103" i="4" s="1"/>
  <c r="L4167" i="4"/>
  <c r="W4167" i="4" s="1"/>
  <c r="L4231" i="4"/>
  <c r="W4231" i="4" s="1"/>
  <c r="L4295" i="4"/>
  <c r="W4295" i="4" s="1"/>
  <c r="L4387" i="4"/>
  <c r="W4387" i="4" s="1"/>
  <c r="L3162" i="4"/>
  <c r="W3162" i="4" s="1"/>
  <c r="L3226" i="4"/>
  <c r="W3226" i="4" s="1"/>
  <c r="L3290" i="4"/>
  <c r="W3290" i="4" s="1"/>
  <c r="L3354" i="4"/>
  <c r="W3354" i="4" s="1"/>
  <c r="L3418" i="4"/>
  <c r="W3418" i="4" s="1"/>
  <c r="L3482" i="4"/>
  <c r="W3482" i="4" s="1"/>
  <c r="L3546" i="4"/>
  <c r="W3546" i="4" s="1"/>
  <c r="L3610" i="4"/>
  <c r="W3610" i="4" s="1"/>
  <c r="L3674" i="4"/>
  <c r="W3674" i="4" s="1"/>
  <c r="L4980" i="4"/>
  <c r="W4980" i="4" s="1"/>
  <c r="L3742" i="4"/>
  <c r="W3742" i="4" s="1"/>
  <c r="L3805" i="4"/>
  <c r="W3805" i="4" s="1"/>
  <c r="L3869" i="4"/>
  <c r="W3869" i="4" s="1"/>
  <c r="L3933" i="4"/>
  <c r="W3933" i="4" s="1"/>
  <c r="L3996" i="4"/>
  <c r="W3996" i="4" s="1"/>
  <c r="L4060" i="4"/>
  <c r="W4060" i="4" s="1"/>
  <c r="L4124" i="4"/>
  <c r="W4124" i="4" s="1"/>
  <c r="L4188" i="4"/>
  <c r="W4188" i="4" s="1"/>
  <c r="L4252" i="4"/>
  <c r="W4252" i="4" s="1"/>
  <c r="L2262" i="4"/>
  <c r="W2262" i="4" s="1"/>
  <c r="L3119" i="4"/>
  <c r="W3119" i="4" s="1"/>
  <c r="L3183" i="4"/>
  <c r="W3183" i="4" s="1"/>
  <c r="L3247" i="4"/>
  <c r="W3247" i="4" s="1"/>
  <c r="L3311" i="4"/>
  <c r="W3311" i="4" s="1"/>
  <c r="L3375" i="4"/>
  <c r="W3375" i="4" s="1"/>
  <c r="L3439" i="4"/>
  <c r="W3439" i="4" s="1"/>
  <c r="L3503" i="4"/>
  <c r="W3503" i="4" s="1"/>
  <c r="L3567" i="4"/>
  <c r="W3567" i="4" s="1"/>
  <c r="L3631" i="4"/>
  <c r="W3631" i="4" s="1"/>
  <c r="L3695" i="4"/>
  <c r="W3695" i="4" s="1"/>
  <c r="L2078" i="4"/>
  <c r="W2078" i="4" s="1"/>
  <c r="L3763" i="4"/>
  <c r="W3763" i="4" s="1"/>
  <c r="L3826" i="4"/>
  <c r="W3826" i="4" s="1"/>
  <c r="L3890" i="4"/>
  <c r="W3890" i="4" s="1"/>
  <c r="L3954" i="4"/>
  <c r="W3954" i="4" s="1"/>
  <c r="L4017" i="4"/>
  <c r="W4017" i="4" s="1"/>
  <c r="L4081" i="4"/>
  <c r="W4081" i="4" s="1"/>
  <c r="L4145" i="4"/>
  <c r="W4145" i="4" s="1"/>
  <c r="L4209" i="4"/>
  <c r="W4209" i="4" s="1"/>
  <c r="L4273" i="4"/>
  <c r="W4273" i="4" s="1"/>
  <c r="L4299" i="4"/>
  <c r="W4299" i="4" s="1"/>
  <c r="L4447" i="4"/>
  <c r="W4447" i="4" s="1"/>
  <c r="L4511" i="4"/>
  <c r="W4511" i="4" s="1"/>
  <c r="L4744" i="4"/>
  <c r="W4744" i="4" s="1"/>
  <c r="L4808" i="4"/>
  <c r="W4808" i="4" s="1"/>
  <c r="L4872" i="4"/>
  <c r="W4872" i="4" s="1"/>
  <c r="L4936" i="4"/>
  <c r="W4936" i="4" s="1"/>
  <c r="L2152" i="4"/>
  <c r="W2152" i="4" s="1"/>
  <c r="L2321" i="4"/>
  <c r="W2321" i="4" s="1"/>
  <c r="L2495" i="4"/>
  <c r="W2495" i="4" s="1"/>
  <c r="L2875" i="4"/>
  <c r="W2875" i="4" s="1"/>
  <c r="L1031" i="4"/>
  <c r="W1031" i="4" s="1"/>
  <c r="L1287" i="4"/>
  <c r="W1287" i="4" s="1"/>
  <c r="L1543" i="4"/>
  <c r="W1543" i="4" s="1"/>
  <c r="L1799" i="4"/>
  <c r="W1799" i="4" s="1"/>
  <c r="L2162" i="4"/>
  <c r="W2162" i="4" s="1"/>
  <c r="L2740" i="4"/>
  <c r="W2740" i="4" s="1"/>
  <c r="L2989" i="4"/>
  <c r="W2989" i="4" s="1"/>
  <c r="L1148" i="4"/>
  <c r="W1148" i="4" s="1"/>
  <c r="L2350" i="4"/>
  <c r="W2350" i="4" s="1"/>
  <c r="L4300" i="4"/>
  <c r="W4300" i="4" s="1"/>
  <c r="L4364" i="4"/>
  <c r="W4364" i="4" s="1"/>
  <c r="L4428" i="4"/>
  <c r="W4428" i="4" s="1"/>
  <c r="L4492" i="4"/>
  <c r="W4492" i="4" s="1"/>
  <c r="L4725" i="4"/>
  <c r="W4725" i="4" s="1"/>
  <c r="L4789" i="4"/>
  <c r="W4789" i="4" s="1"/>
  <c r="L4853" i="4"/>
  <c r="W4853" i="4" s="1"/>
  <c r="L4917" i="4"/>
  <c r="W4917" i="4" s="1"/>
  <c r="L2103" i="4"/>
  <c r="W2103" i="4" s="1"/>
  <c r="L2272" i="4"/>
  <c r="W2272" i="4" s="1"/>
  <c r="L2441" i="4"/>
  <c r="W2441" i="4" s="1"/>
  <c r="L2800" i="4"/>
  <c r="W2800" i="4" s="1"/>
  <c r="L3056" i="4"/>
  <c r="W3056" i="4" s="1"/>
  <c r="L1211" i="4"/>
  <c r="W1211" i="4" s="1"/>
  <c r="L1467" i="4"/>
  <c r="W1467" i="4" s="1"/>
  <c r="L1723" i="4"/>
  <c r="W1723" i="4" s="1"/>
  <c r="L1979" i="4"/>
  <c r="W1979" i="4" s="1"/>
  <c r="L2681" i="4"/>
  <c r="W2681" i="4" s="1"/>
  <c r="L2914" i="4"/>
  <c r="W2914" i="4" s="1"/>
  <c r="L1072" i="4"/>
  <c r="W1072" i="4" s="1"/>
  <c r="L1328" i="4"/>
  <c r="W1328" i="4" s="1"/>
  <c r="L2581" i="4"/>
  <c r="W2581" i="4" s="1"/>
  <c r="L4341" i="4"/>
  <c r="W4341" i="4" s="1"/>
  <c r="L4405" i="4"/>
  <c r="W4405" i="4" s="1"/>
  <c r="L4469" i="4"/>
  <c r="W4469" i="4" s="1"/>
  <c r="L4533" i="4"/>
  <c r="W4533" i="4" s="1"/>
  <c r="L4766" i="4"/>
  <c r="W4766" i="4" s="1"/>
  <c r="L4830" i="4"/>
  <c r="W4830" i="4" s="1"/>
  <c r="L4894" i="4"/>
  <c r="W4894" i="4" s="1"/>
  <c r="L2030" i="4"/>
  <c r="W2030" i="4" s="1"/>
  <c r="L2209" i="4"/>
  <c r="W2209" i="4" s="1"/>
  <c r="L2383" i="4"/>
  <c r="W2383" i="4" s="1"/>
  <c r="L2685" i="4"/>
  <c r="W2685" i="4" s="1"/>
  <c r="L2961" i="4"/>
  <c r="W2961" i="4" s="1"/>
  <c r="L1119" i="4"/>
  <c r="W1119" i="4" s="1"/>
  <c r="L1375" i="4"/>
  <c r="W1375" i="4" s="1"/>
  <c r="L1631" i="4"/>
  <c r="W1631" i="4" s="1"/>
  <c r="L1887" i="4"/>
  <c r="W1887" i="4" s="1"/>
  <c r="L2603" i="4"/>
  <c r="W2603" i="4" s="1"/>
  <c r="L2823" i="4"/>
  <c r="W2823" i="4" s="1"/>
  <c r="L3079" i="4"/>
  <c r="W3079" i="4" s="1"/>
  <c r="L1236" i="4"/>
  <c r="W1236" i="4" s="1"/>
  <c r="L2494" i="4"/>
  <c r="W2494" i="4" s="1"/>
  <c r="L4318" i="4"/>
  <c r="W4318" i="4" s="1"/>
  <c r="L4382" i="4"/>
  <c r="W4382" i="4" s="1"/>
  <c r="L4446" i="4"/>
  <c r="W4446" i="4" s="1"/>
  <c r="L4510" i="4"/>
  <c r="W4510" i="4" s="1"/>
  <c r="L4743" i="4"/>
  <c r="W4743" i="4" s="1"/>
  <c r="L4807" i="4"/>
  <c r="W4807" i="4" s="1"/>
  <c r="L4871" i="4"/>
  <c r="W4871" i="4" s="1"/>
  <c r="L4935" i="4"/>
  <c r="W4935" i="4" s="1"/>
  <c r="L2151" i="4"/>
  <c r="W2151" i="4" s="1"/>
  <c r="L2320" i="4"/>
  <c r="W2320" i="4" s="1"/>
  <c r="L2489" i="4"/>
  <c r="W2489" i="4" s="1"/>
  <c r="L2870" i="4"/>
  <c r="W2870" i="4" s="1"/>
  <c r="L1027" i="4"/>
  <c r="W1027" i="4" s="1"/>
  <c r="L1283" i="4"/>
  <c r="W1283" i="4" s="1"/>
  <c r="L1539" i="4"/>
  <c r="W1539" i="4" s="1"/>
  <c r="L1795" i="4"/>
  <c r="W1795" i="4" s="1"/>
  <c r="L2138" i="4"/>
  <c r="W2138" i="4" s="1"/>
  <c r="L2739" i="4"/>
  <c r="W2739" i="4" s="1"/>
  <c r="L2988" i="4"/>
  <c r="W2988" i="4" s="1"/>
  <c r="L1144" i="4"/>
  <c r="W1144" i="4" s="1"/>
  <c r="L1400" i="4"/>
  <c r="W1400" i="4" s="1"/>
  <c r="L1656" i="4"/>
  <c r="W1656" i="4" s="1"/>
  <c r="L1912" i="4"/>
  <c r="W1912" i="4" s="1"/>
  <c r="L4953" i="4"/>
  <c r="W4953" i="4" s="1"/>
  <c r="L4545" i="4"/>
  <c r="W4545" i="4" s="1"/>
  <c r="L2482" i="4"/>
  <c r="W2482" i="4" s="1"/>
  <c r="L1121" i="4"/>
  <c r="W1121" i="4" s="1"/>
  <c r="L1845" i="4"/>
  <c r="W1845" i="4" s="1"/>
  <c r="L3105" i="4"/>
  <c r="W3105" i="4" s="1"/>
  <c r="L1769" i="4"/>
  <c r="W1769" i="4" s="1"/>
  <c r="L1149" i="4"/>
  <c r="W1149" i="4" s="1"/>
  <c r="L1484" i="4"/>
  <c r="W1484" i="4" s="1"/>
  <c r="L1740" i="4"/>
  <c r="W1740" i="4" s="1"/>
  <c r="L1996" i="4"/>
  <c r="W1996" i="4" s="1"/>
  <c r="L2178" i="4"/>
  <c r="W2178" i="4" s="1"/>
  <c r="L4576" i="4"/>
  <c r="W4576" i="4" s="1"/>
  <c r="L2766" i="4"/>
  <c r="W2766" i="4" s="1"/>
  <c r="L1337" i="4"/>
  <c r="W1337" i="4" s="1"/>
  <c r="L2605" i="4"/>
  <c r="W2605" i="4" s="1"/>
  <c r="L1229" i="4"/>
  <c r="W1229" i="4" s="1"/>
  <c r="L2059" i="4"/>
  <c r="W2059" i="4" s="1"/>
  <c r="L1441" i="4"/>
  <c r="W1441" i="4" s="1"/>
  <c r="L1568" i="4"/>
  <c r="W1568" i="4" s="1"/>
  <c r="L1824" i="4"/>
  <c r="W1824" i="4" s="1"/>
  <c r="L4594" i="4"/>
  <c r="W4594" i="4" s="1"/>
  <c r="L2514" i="4"/>
  <c r="W2514" i="4" s="1"/>
  <c r="L4614" i="4"/>
  <c r="W4614" i="4" s="1"/>
  <c r="L2984" i="4"/>
  <c r="W2984" i="4" s="1"/>
  <c r="L1617" i="4"/>
  <c r="W1617" i="4" s="1"/>
  <c r="L2878" i="4"/>
  <c r="W2878" i="4" s="1"/>
  <c r="L1481" i="4"/>
  <c r="W1481" i="4" s="1"/>
  <c r="L2894" i="4"/>
  <c r="W2894" i="4" s="1"/>
  <c r="L1396" i="4"/>
  <c r="W1396" i="4" s="1"/>
  <c r="L1652" i="4"/>
  <c r="W1652" i="4" s="1"/>
  <c r="L1908" i="4"/>
  <c r="W1908" i="4" s="1"/>
  <c r="L4952" i="4"/>
  <c r="W4952" i="4" s="1"/>
  <c r="L4544" i="4"/>
  <c r="W4544" i="4" s="1"/>
  <c r="L2394" i="4"/>
  <c r="W2394" i="4" s="1"/>
  <c r="L1077" i="4"/>
  <c r="W1077" i="4" s="1"/>
  <c r="L1829" i="4"/>
  <c r="W1829" i="4" s="1"/>
  <c r="L3101" i="4"/>
  <c r="W3101" i="4" s="1"/>
  <c r="L1761" i="4"/>
  <c r="W1761" i="4" s="1"/>
  <c r="L1141" i="4"/>
  <c r="W1141" i="4" s="1"/>
  <c r="L2083" i="4"/>
  <c r="W2083" i="4" s="1"/>
  <c r="L4969" i="4"/>
  <c r="W4969" i="4" s="1"/>
  <c r="L2421" i="4"/>
  <c r="W2421" i="4" s="1"/>
  <c r="L1866" i="4"/>
  <c r="W1866" i="4" s="1"/>
  <c r="L2858" i="4"/>
  <c r="W2858" i="4" s="1"/>
  <c r="L1786" i="4"/>
  <c r="W1786" i="4" s="1"/>
  <c r="L2721" i="4"/>
  <c r="W2721" i="4" s="1"/>
  <c r="L1350" i="4"/>
  <c r="W1350" i="4" s="1"/>
  <c r="L2468" i="4"/>
  <c r="W2468" i="4" s="1"/>
  <c r="L1122" i="4"/>
  <c r="W1122" i="4" s="1"/>
  <c r="L1974" i="4"/>
  <c r="W1974" i="4" s="1"/>
  <c r="L4646" i="4"/>
  <c r="W4646" i="4" s="1"/>
  <c r="L2109" i="4"/>
  <c r="W2109" i="4" s="1"/>
  <c r="L1070" i="4"/>
  <c r="W1070" i="4" s="1"/>
  <c r="L2283" i="4"/>
  <c r="W2283" i="4" s="1"/>
  <c r="L1154" i="4"/>
  <c r="W1154" i="4" s="1"/>
  <c r="L2212" i="4"/>
  <c r="W2212" i="4" s="1"/>
  <c r="L2927" i="4"/>
  <c r="W2927" i="4" s="1"/>
  <c r="L1830" i="4"/>
  <c r="W1830" i="4" s="1"/>
  <c r="L2697" i="4"/>
  <c r="W2697" i="4" s="1"/>
  <c r="L1442" i="4"/>
  <c r="W1442" i="4" s="1"/>
  <c r="L2069" i="4"/>
  <c r="W2069" i="4" s="1"/>
  <c r="L4967" i="4"/>
  <c r="W4967" i="4" s="1"/>
  <c r="L2419" i="4"/>
  <c r="W2419" i="4" s="1"/>
  <c r="L1798" i="4"/>
  <c r="W1798" i="4" s="1"/>
  <c r="L2782" i="4"/>
  <c r="W2782" i="4" s="1"/>
  <c r="L1746" i="4"/>
  <c r="W1746" i="4" s="1"/>
  <c r="L2719" i="4"/>
  <c r="W2719" i="4" s="1"/>
  <c r="L1310" i="4"/>
  <c r="W1310" i="4" s="1"/>
  <c r="L2444" i="4"/>
  <c r="W2444" i="4" s="1"/>
  <c r="L1094" i="4"/>
  <c r="W1094" i="4" s="1"/>
  <c r="L1958" i="4"/>
  <c r="W1958" i="4" s="1"/>
  <c r="L4636" i="4"/>
  <c r="W4636" i="4" s="1"/>
  <c r="L2037" i="4"/>
  <c r="W2037" i="4" s="1"/>
  <c r="L2933" i="4"/>
  <c r="W2933" i="4" s="1"/>
  <c r="L2172" i="4"/>
  <c r="W2172" i="4" s="1"/>
  <c r="L1010" i="4"/>
  <c r="W1010" i="4" s="1"/>
  <c r="L1986" i="4"/>
  <c r="W1986" i="4" s="1"/>
  <c r="L2804" i="4"/>
  <c r="W2804" i="4" s="1"/>
  <c r="L1614" i="4"/>
  <c r="W1614" i="4" s="1"/>
  <c r="L2599" i="4"/>
  <c r="W2599" i="4" s="1"/>
  <c r="L1326" i="4"/>
  <c r="W1326" i="4" s="1"/>
  <c r="L3120" i="4"/>
  <c r="W3120" i="4" s="1"/>
  <c r="L3184" i="4"/>
  <c r="W3184" i="4" s="1"/>
  <c r="L3248" i="4"/>
  <c r="W3248" i="4" s="1"/>
  <c r="L3312" i="4"/>
  <c r="W3312" i="4" s="1"/>
  <c r="L3376" i="4"/>
  <c r="W3376" i="4" s="1"/>
  <c r="L3440" i="4"/>
  <c r="W3440" i="4" s="1"/>
  <c r="L3504" i="4"/>
  <c r="W3504" i="4" s="1"/>
  <c r="L3568" i="4"/>
  <c r="W3568" i="4" s="1"/>
  <c r="L3632" i="4"/>
  <c r="W3632" i="4" s="1"/>
  <c r="L3696" i="4"/>
  <c r="W3696" i="4" s="1"/>
  <c r="L2086" i="4"/>
  <c r="W2086" i="4" s="1"/>
  <c r="L3764" i="4"/>
  <c r="W3764" i="4" s="1"/>
  <c r="L3827" i="4"/>
  <c r="W3827" i="4" s="1"/>
  <c r="L3891" i="4"/>
  <c r="W3891" i="4" s="1"/>
  <c r="L3955" i="4"/>
  <c r="W3955" i="4" s="1"/>
  <c r="L4018" i="4"/>
  <c r="W4018" i="4" s="1"/>
  <c r="L4082" i="4"/>
  <c r="W4082" i="4" s="1"/>
  <c r="L4146" i="4"/>
  <c r="W4146" i="4" s="1"/>
  <c r="L4210" i="4"/>
  <c r="W4210" i="4" s="1"/>
  <c r="L4274" i="4"/>
  <c r="W4274" i="4" s="1"/>
  <c r="L4303" i="4"/>
  <c r="W4303" i="4" s="1"/>
  <c r="L3145" i="4"/>
  <c r="W3145" i="4" s="1"/>
  <c r="L3209" i="4"/>
  <c r="W3209" i="4" s="1"/>
  <c r="L3273" i="4"/>
  <c r="W3273" i="4" s="1"/>
  <c r="L3337" i="4"/>
  <c r="W3337" i="4" s="1"/>
  <c r="L3401" i="4"/>
  <c r="W3401" i="4" s="1"/>
  <c r="L3465" i="4"/>
  <c r="W3465" i="4" s="1"/>
  <c r="L3529" i="4"/>
  <c r="W3529" i="4" s="1"/>
  <c r="L3593" i="4"/>
  <c r="W3593" i="4" s="1"/>
  <c r="L3657" i="4"/>
  <c r="W3657" i="4" s="1"/>
  <c r="L4696" i="4"/>
  <c r="W4696" i="4" s="1"/>
  <c r="L3725" i="4"/>
  <c r="W3725" i="4" s="1"/>
  <c r="L3788" i="4"/>
  <c r="W3788" i="4" s="1"/>
  <c r="L3852" i="4"/>
  <c r="W3852" i="4" s="1"/>
  <c r="L3916" i="4"/>
  <c r="W3916" i="4" s="1"/>
  <c r="L3979" i="4"/>
  <c r="W3979" i="4" s="1"/>
  <c r="L4043" i="4"/>
  <c r="W4043" i="4" s="1"/>
  <c r="L4107" i="4"/>
  <c r="W4107" i="4" s="1"/>
  <c r="L4171" i="4"/>
  <c r="W4171" i="4" s="1"/>
  <c r="L4235" i="4"/>
  <c r="W4235" i="4" s="1"/>
  <c r="L2126" i="4"/>
  <c r="W2126" i="4" s="1"/>
  <c r="L4403" i="4"/>
  <c r="W4403" i="4" s="1"/>
  <c r="L3166" i="4"/>
  <c r="W3166" i="4" s="1"/>
  <c r="L3230" i="4"/>
  <c r="W3230" i="4" s="1"/>
  <c r="L3294" i="4"/>
  <c r="W3294" i="4" s="1"/>
  <c r="L3358" i="4"/>
  <c r="W3358" i="4" s="1"/>
  <c r="L3422" i="4"/>
  <c r="W3422" i="4" s="1"/>
  <c r="L3486" i="4"/>
  <c r="W3486" i="4" s="1"/>
  <c r="L3550" i="4"/>
  <c r="W3550" i="4" s="1"/>
  <c r="L3614" i="4"/>
  <c r="W3614" i="4" s="1"/>
  <c r="L3678" i="4"/>
  <c r="W3678" i="4" s="1"/>
  <c r="L4993" i="4"/>
  <c r="W4993" i="4" s="1"/>
  <c r="L3746" i="4"/>
  <c r="W3746" i="4" s="1"/>
  <c r="L3809" i="4"/>
  <c r="W3809" i="4" s="1"/>
  <c r="L3873" i="4"/>
  <c r="W3873" i="4" s="1"/>
  <c r="L3937" i="4"/>
  <c r="W3937" i="4" s="1"/>
  <c r="L4000" i="4"/>
  <c r="W4000" i="4" s="1"/>
  <c r="L4064" i="4"/>
  <c r="W4064" i="4" s="1"/>
  <c r="L4128" i="4"/>
  <c r="W4128" i="4" s="1"/>
  <c r="L4192" i="4"/>
  <c r="W4192" i="4" s="1"/>
  <c r="L4256" i="4"/>
  <c r="W4256" i="4" s="1"/>
  <c r="L2310" i="4"/>
  <c r="W2310" i="4" s="1"/>
  <c r="L3123" i="4"/>
  <c r="W3123" i="4" s="1"/>
  <c r="L3187" i="4"/>
  <c r="W3187" i="4" s="1"/>
  <c r="L3251" i="4"/>
  <c r="W3251" i="4" s="1"/>
  <c r="L3315" i="4"/>
  <c r="W3315" i="4" s="1"/>
  <c r="L3379" i="4"/>
  <c r="W3379" i="4" s="1"/>
  <c r="L3443" i="4"/>
  <c r="W3443" i="4" s="1"/>
  <c r="L3507" i="4"/>
  <c r="W3507" i="4" s="1"/>
  <c r="L3571" i="4"/>
  <c r="W3571" i="4" s="1"/>
  <c r="L3635" i="4"/>
  <c r="W3635" i="4" s="1"/>
  <c r="L3699" i="4"/>
  <c r="W3699" i="4" s="1"/>
  <c r="L3703" i="4"/>
  <c r="W3703" i="4" s="1"/>
  <c r="L3767" i="4"/>
  <c r="W3767" i="4" s="1"/>
  <c r="L3830" i="4"/>
  <c r="W3830" i="4" s="1"/>
  <c r="L3894" i="4"/>
  <c r="W3894" i="4" s="1"/>
  <c r="L2118" i="4"/>
  <c r="W2118" i="4" s="1"/>
  <c r="L4021" i="4"/>
  <c r="W4021" i="4" s="1"/>
  <c r="L4085" i="4"/>
  <c r="W4085" i="4" s="1"/>
  <c r="L4149" i="4"/>
  <c r="W4149" i="4" s="1"/>
  <c r="L4213" i="4"/>
  <c r="W4213" i="4" s="1"/>
  <c r="L4277" i="4"/>
  <c r="W4277" i="4" s="1"/>
  <c r="L4315" i="4"/>
  <c r="W4315" i="4" s="1"/>
  <c r="L4451" i="4"/>
  <c r="W4451" i="4" s="1"/>
  <c r="L4515" i="4"/>
  <c r="W4515" i="4" s="1"/>
  <c r="L4748" i="4"/>
  <c r="W4748" i="4" s="1"/>
  <c r="L4812" i="4"/>
  <c r="W4812" i="4" s="1"/>
  <c r="L4876" i="4"/>
  <c r="W4876" i="4" s="1"/>
  <c r="L4940" i="4"/>
  <c r="W4940" i="4" s="1"/>
  <c r="L2161" i="4"/>
  <c r="W2161" i="4" s="1"/>
  <c r="L2335" i="4"/>
  <c r="W2335" i="4" s="1"/>
  <c r="L2504" i="4"/>
  <c r="W2504" i="4" s="1"/>
  <c r="L2891" i="4"/>
  <c r="W2891" i="4" s="1"/>
  <c r="L1047" i="4"/>
  <c r="W1047" i="4" s="1"/>
  <c r="L1303" i="4"/>
  <c r="W1303" i="4" s="1"/>
  <c r="L1559" i="4"/>
  <c r="W1559" i="4" s="1"/>
  <c r="L1815" i="4"/>
  <c r="W1815" i="4" s="1"/>
  <c r="L2354" i="4"/>
  <c r="W2354" i="4" s="1"/>
  <c r="L2752" i="4"/>
  <c r="W2752" i="4" s="1"/>
  <c r="L3005" i="4"/>
  <c r="W3005" i="4" s="1"/>
  <c r="L1164" i="4"/>
  <c r="W1164" i="4" s="1"/>
  <c r="L2382" i="4"/>
  <c r="W2382" i="4" s="1"/>
  <c r="L4304" i="4"/>
  <c r="W4304" i="4" s="1"/>
  <c r="L4368" i="4"/>
  <c r="W4368" i="4" s="1"/>
  <c r="L4432" i="4"/>
  <c r="W4432" i="4" s="1"/>
  <c r="L4496" i="4"/>
  <c r="W4496" i="4" s="1"/>
  <c r="L4729" i="4"/>
  <c r="W4729" i="4" s="1"/>
  <c r="L4793" i="4"/>
  <c r="W4793" i="4" s="1"/>
  <c r="L4857" i="4"/>
  <c r="W4857" i="4" s="1"/>
  <c r="L4921" i="4"/>
  <c r="W4921" i="4" s="1"/>
  <c r="L2112" i="4"/>
  <c r="W2112" i="4" s="1"/>
  <c r="L2281" i="4"/>
  <c r="W2281" i="4" s="1"/>
  <c r="L2455" i="4"/>
  <c r="W2455" i="4" s="1"/>
  <c r="L2816" i="4"/>
  <c r="W2816" i="4" s="1"/>
  <c r="L3072" i="4"/>
  <c r="W3072" i="4" s="1"/>
  <c r="L1227" i="4"/>
  <c r="W1227" i="4" s="1"/>
  <c r="L1483" i="4"/>
  <c r="W1483" i="4" s="1"/>
  <c r="L1739" i="4"/>
  <c r="W1739" i="4" s="1"/>
  <c r="L1995" i="4"/>
  <c r="W1995" i="4" s="1"/>
  <c r="L2700" i="4"/>
  <c r="W2700" i="4" s="1"/>
  <c r="L2930" i="4"/>
  <c r="W2930" i="4" s="1"/>
  <c r="L1088" i="4"/>
  <c r="W1088" i="4" s="1"/>
  <c r="L1344" i="4"/>
  <c r="W1344" i="4" s="1"/>
  <c r="L2602" i="4"/>
  <c r="W2602" i="4" s="1"/>
  <c r="L4345" i="4"/>
  <c r="W4345" i="4" s="1"/>
  <c r="L4409" i="4"/>
  <c r="W4409" i="4" s="1"/>
  <c r="L4473" i="4"/>
  <c r="W4473" i="4" s="1"/>
  <c r="L4706" i="4"/>
  <c r="W4706" i="4" s="1"/>
  <c r="L4770" i="4"/>
  <c r="W4770" i="4" s="1"/>
  <c r="L4834" i="4"/>
  <c r="W4834" i="4" s="1"/>
  <c r="L4898" i="4"/>
  <c r="W4898" i="4" s="1"/>
  <c r="L2046" i="4"/>
  <c r="W2046" i="4" s="1"/>
  <c r="L2223" i="4"/>
  <c r="W2223" i="4" s="1"/>
  <c r="L2392" i="4"/>
  <c r="W2392" i="4" s="1"/>
  <c r="L2698" i="4"/>
  <c r="W2698" i="4" s="1"/>
  <c r="L2977" i="4"/>
  <c r="W2977" i="4" s="1"/>
  <c r="L1135" i="4"/>
  <c r="W1135" i="4" s="1"/>
  <c r="L1391" i="4"/>
  <c r="W1391" i="4" s="1"/>
  <c r="L1647" i="4"/>
  <c r="W1647" i="4" s="1"/>
  <c r="L1903" i="4"/>
  <c r="W1903" i="4" s="1"/>
  <c r="L2626" i="4"/>
  <c r="W2626" i="4" s="1"/>
  <c r="L2839" i="4"/>
  <c r="W2839" i="4" s="1"/>
  <c r="L3095" i="4"/>
  <c r="W3095" i="4" s="1"/>
  <c r="L1252" i="4"/>
  <c r="W1252" i="4" s="1"/>
  <c r="L2526" i="4"/>
  <c r="W2526" i="4" s="1"/>
  <c r="L4322" i="4"/>
  <c r="W4322" i="4" s="1"/>
  <c r="L4386" i="4"/>
  <c r="W4386" i="4" s="1"/>
  <c r="L4450" i="4"/>
  <c r="W4450" i="4" s="1"/>
  <c r="L4514" i="4"/>
  <c r="W4514" i="4" s="1"/>
  <c r="L4747" i="4"/>
  <c r="W4747" i="4" s="1"/>
  <c r="L4811" i="4"/>
  <c r="W4811" i="4" s="1"/>
  <c r="L4875" i="4"/>
  <c r="W4875" i="4" s="1"/>
  <c r="L4939" i="4"/>
  <c r="W4939" i="4" s="1"/>
  <c r="L2160" i="4"/>
  <c r="W2160" i="4" s="1"/>
  <c r="L2329" i="4"/>
  <c r="W2329" i="4" s="1"/>
  <c r="L2503" i="4"/>
  <c r="W2503" i="4" s="1"/>
  <c r="L2886" i="4"/>
  <c r="W2886" i="4" s="1"/>
  <c r="L1043" i="4"/>
  <c r="W1043" i="4" s="1"/>
  <c r="L1299" i="4"/>
  <c r="W1299" i="4" s="1"/>
  <c r="L1555" i="4"/>
  <c r="W1555" i="4" s="1"/>
  <c r="L1811" i="4"/>
  <c r="W1811" i="4" s="1"/>
  <c r="L2258" i="4"/>
  <c r="W2258" i="4" s="1"/>
  <c r="L2751" i="4"/>
  <c r="W2751" i="4" s="1"/>
  <c r="L3004" i="4"/>
  <c r="W3004" i="4" s="1"/>
  <c r="L1160" i="4"/>
  <c r="W1160" i="4" s="1"/>
  <c r="L1416" i="4"/>
  <c r="W1416" i="4" s="1"/>
  <c r="L1672" i="4"/>
  <c r="W1672" i="4" s="1"/>
  <c r="L1928" i="4"/>
  <c r="W1928" i="4" s="1"/>
  <c r="L4957" i="4"/>
  <c r="W4957" i="4" s="1"/>
  <c r="L4549" i="4"/>
  <c r="W4549" i="4" s="1"/>
  <c r="L2559" i="4"/>
  <c r="W2559" i="4" s="1"/>
  <c r="L1169" i="4"/>
  <c r="W1169" i="4" s="1"/>
  <c r="L1877" i="4"/>
  <c r="W1877" i="4" s="1"/>
  <c r="L1085" i="4"/>
  <c r="W1085" i="4" s="1"/>
  <c r="L1793" i="4"/>
  <c r="W1793" i="4" s="1"/>
  <c r="L1165" i="4"/>
  <c r="W1165" i="4" s="1"/>
  <c r="L1500" i="4"/>
  <c r="W1500" i="4" s="1"/>
  <c r="L1756" i="4"/>
  <c r="W1756" i="4" s="1"/>
  <c r="L4560" i="4"/>
  <c r="W4560" i="4" s="1"/>
  <c r="L2226" i="4"/>
  <c r="W2226" i="4" s="1"/>
  <c r="L4584" i="4"/>
  <c r="W4584" i="4" s="1"/>
  <c r="L2809" i="4"/>
  <c r="W2809" i="4" s="1"/>
  <c r="L1377" i="4"/>
  <c r="W1377" i="4" s="1"/>
  <c r="L2666" i="4"/>
  <c r="W2666" i="4" s="1"/>
  <c r="L1301" i="4"/>
  <c r="W1301" i="4" s="1"/>
  <c r="L2590" i="4"/>
  <c r="W2590" i="4" s="1"/>
  <c r="L1461" i="4"/>
  <c r="W1461" i="4" s="1"/>
  <c r="L1584" i="4"/>
  <c r="W1584" i="4" s="1"/>
  <c r="L1840" i="4"/>
  <c r="W1840" i="4" s="1"/>
  <c r="L4602" i="4"/>
  <c r="W4602" i="4" s="1"/>
  <c r="L2553" i="4"/>
  <c r="W2553" i="4" s="1"/>
  <c r="L4623" i="4"/>
  <c r="W4623" i="4" s="1"/>
  <c r="L3006" i="4"/>
  <c r="W3006" i="4" s="1"/>
  <c r="L1665" i="4"/>
  <c r="W1665" i="4" s="1"/>
  <c r="L2910" i="4"/>
  <c r="W2910" i="4" s="1"/>
  <c r="L1537" i="4"/>
  <c r="W1537" i="4" s="1"/>
  <c r="L2953" i="4"/>
  <c r="W2953" i="4" s="1"/>
  <c r="L1412" i="4"/>
  <c r="W1412" i="4" s="1"/>
  <c r="L1668" i="4"/>
  <c r="W1668" i="4" s="1"/>
  <c r="L1924" i="4"/>
  <c r="W1924" i="4" s="1"/>
  <c r="L4956" i="4"/>
  <c r="W4956" i="4" s="1"/>
  <c r="L4548" i="4"/>
  <c r="W4548" i="4" s="1"/>
  <c r="L2537" i="4"/>
  <c r="W2537" i="4" s="1"/>
  <c r="L1145" i="4"/>
  <c r="W1145" i="4" s="1"/>
  <c r="L1861" i="4"/>
  <c r="W1861" i="4" s="1"/>
  <c r="L1081" i="4"/>
  <c r="W1081" i="4" s="1"/>
  <c r="L1789" i="4"/>
  <c r="W1789" i="4" s="1"/>
  <c r="L1161" i="4"/>
  <c r="W1161" i="4" s="1"/>
  <c r="L2101" i="4"/>
  <c r="W2101" i="4" s="1"/>
  <c r="L4990" i="4"/>
  <c r="W4990" i="4" s="1"/>
  <c r="L2507" i="4"/>
  <c r="W2507" i="4" s="1"/>
  <c r="L1898" i="4"/>
  <c r="W1898" i="4" s="1"/>
  <c r="L2900" i="4"/>
  <c r="W2900" i="4" s="1"/>
  <c r="L1838" i="4"/>
  <c r="W1838" i="4" s="1"/>
  <c r="L2736" i="4"/>
  <c r="W2736" i="4" s="1"/>
  <c r="L1434" i="4"/>
  <c r="W1434" i="4" s="1"/>
  <c r="L2492" i="4"/>
  <c r="W2492" i="4" s="1"/>
  <c r="L1150" i="4"/>
  <c r="W1150" i="4" s="1"/>
  <c r="L1597" i="4"/>
  <c r="W1597" i="4" s="1"/>
  <c r="L4650" i="4"/>
  <c r="W4650" i="4" s="1"/>
  <c r="L2165" i="4"/>
  <c r="W2165" i="4" s="1"/>
  <c r="L1158" i="4"/>
  <c r="W1158" i="4" s="1"/>
  <c r="L2308" i="4"/>
  <c r="W2308" i="4" s="1"/>
  <c r="L1202" i="4"/>
  <c r="W1202" i="4" s="1"/>
  <c r="L2323" i="4"/>
  <c r="W2323" i="4" s="1"/>
  <c r="L2997" i="4"/>
  <c r="W2997" i="4" s="1"/>
  <c r="L1894" i="4"/>
  <c r="W1894" i="4" s="1"/>
  <c r="L2711" i="4"/>
  <c r="W2711" i="4" s="1"/>
  <c r="L1466" i="4"/>
  <c r="W1466" i="4" s="1"/>
  <c r="L2099" i="4"/>
  <c r="W2099" i="4" s="1"/>
  <c r="L4988" i="4"/>
  <c r="W4988" i="4" s="1"/>
  <c r="L2499" i="4"/>
  <c r="W2499" i="4" s="1"/>
  <c r="L1878" i="4"/>
  <c r="W1878" i="4" s="1"/>
  <c r="L2868" i="4"/>
  <c r="W2868" i="4" s="1"/>
  <c r="L1794" i="4"/>
  <c r="W1794" i="4" s="1"/>
  <c r="L2728" i="4"/>
  <c r="W2728" i="4" s="1"/>
  <c r="L1402" i="4"/>
  <c r="W1402" i="4" s="1"/>
  <c r="L2477" i="4"/>
  <c r="W2477" i="4" s="1"/>
  <c r="L1138" i="4"/>
  <c r="W1138" i="4" s="1"/>
  <c r="L1994" i="4"/>
  <c r="W1994" i="4" s="1"/>
  <c r="L4640" i="4"/>
  <c r="W4640" i="4" s="1"/>
  <c r="L2053" i="4"/>
  <c r="W2053" i="4" s="1"/>
  <c r="L2986" i="4"/>
  <c r="W2986" i="4" s="1"/>
  <c r="L2220" i="4"/>
  <c r="W2220" i="4" s="1"/>
  <c r="L1074" i="4"/>
  <c r="W1074" i="4" s="1"/>
  <c r="L2132" i="4"/>
  <c r="W2132" i="4" s="1"/>
  <c r="L2837" i="4"/>
  <c r="W2837" i="4" s="1"/>
  <c r="L1702" i="4"/>
  <c r="W1702" i="4" s="1"/>
  <c r="L2659" i="4"/>
  <c r="W2659" i="4" s="1"/>
  <c r="L1378" i="4"/>
  <c r="W1378" i="4" s="1"/>
  <c r="L3124" i="4"/>
  <c r="W3124" i="4" s="1"/>
  <c r="L3188" i="4"/>
  <c r="W3188" i="4" s="1"/>
  <c r="L3252" i="4"/>
  <c r="W3252" i="4" s="1"/>
  <c r="L3316" i="4"/>
  <c r="W3316" i="4" s="1"/>
  <c r="L3380" i="4"/>
  <c r="W3380" i="4" s="1"/>
  <c r="L3444" i="4"/>
  <c r="W3444" i="4" s="1"/>
  <c r="L3508" i="4"/>
  <c r="W3508" i="4" s="1"/>
  <c r="L3572" i="4"/>
  <c r="W3572" i="4" s="1"/>
  <c r="L3636" i="4"/>
  <c r="W3636" i="4" s="1"/>
  <c r="L3700" i="4"/>
  <c r="W3700" i="4" s="1"/>
  <c r="L3704" i="4"/>
  <c r="W3704" i="4" s="1"/>
  <c r="L3768" i="4"/>
  <c r="W3768" i="4" s="1"/>
  <c r="L3831" i="4"/>
  <c r="W3831" i="4" s="1"/>
  <c r="L3895" i="4"/>
  <c r="W3895" i="4" s="1"/>
  <c r="L3958" i="4"/>
  <c r="W3958" i="4" s="1"/>
  <c r="L4022" i="4"/>
  <c r="W4022" i="4" s="1"/>
  <c r="L4086" i="4"/>
  <c r="W4086" i="4" s="1"/>
  <c r="L4150" i="4"/>
  <c r="W4150" i="4" s="1"/>
  <c r="L4214" i="4"/>
  <c r="W4214" i="4" s="1"/>
  <c r="L4278" i="4"/>
  <c r="W4278" i="4" s="1"/>
  <c r="L4319" i="4"/>
  <c r="W4319" i="4" s="1"/>
  <c r="L3149" i="4"/>
  <c r="W3149" i="4" s="1"/>
  <c r="L3213" i="4"/>
  <c r="W3213" i="4" s="1"/>
  <c r="L3277" i="4"/>
  <c r="W3277" i="4" s="1"/>
  <c r="L3341" i="4"/>
  <c r="W3341" i="4" s="1"/>
  <c r="L3405" i="4"/>
  <c r="W3405" i="4" s="1"/>
  <c r="L3469" i="4"/>
  <c r="W3469" i="4" s="1"/>
  <c r="L3533" i="4"/>
  <c r="W3533" i="4" s="1"/>
  <c r="L3597" i="4"/>
  <c r="W3597" i="4" s="1"/>
  <c r="L3661" i="4"/>
  <c r="W3661" i="4" s="1"/>
  <c r="L4700" i="4"/>
  <c r="W4700" i="4" s="1"/>
  <c r="L3729" i="4"/>
  <c r="W3729" i="4" s="1"/>
  <c r="L3792" i="4"/>
  <c r="W3792" i="4" s="1"/>
  <c r="L3856" i="4"/>
  <c r="W3856" i="4" s="1"/>
  <c r="L3920" i="4"/>
  <c r="W3920" i="4" s="1"/>
  <c r="L3983" i="4"/>
  <c r="W3983" i="4" s="1"/>
  <c r="L4047" i="4"/>
  <c r="W4047" i="4" s="1"/>
  <c r="L4111" i="4"/>
  <c r="W4111" i="4" s="1"/>
  <c r="L4175" i="4"/>
  <c r="W4175" i="4" s="1"/>
  <c r="L4239" i="4"/>
  <c r="W4239" i="4" s="1"/>
  <c r="L2158" i="4"/>
  <c r="W2158" i="4" s="1"/>
  <c r="L3106" i="4"/>
  <c r="W3106" i="4" s="1"/>
  <c r="L3170" i="4"/>
  <c r="W3170" i="4" s="1"/>
  <c r="L3234" i="4"/>
  <c r="W3234" i="4" s="1"/>
  <c r="L3298" i="4"/>
  <c r="W3298" i="4" s="1"/>
  <c r="L3362" i="4"/>
  <c r="W3362" i="4" s="1"/>
  <c r="L3426" i="4"/>
  <c r="W3426" i="4" s="1"/>
  <c r="L3490" i="4"/>
  <c r="W3490" i="4" s="1"/>
  <c r="L3554" i="4"/>
  <c r="W3554" i="4" s="1"/>
  <c r="L3618" i="4"/>
  <c r="W3618" i="4" s="1"/>
  <c r="L3682" i="4"/>
  <c r="W3682" i="4" s="1"/>
  <c r="L2009" i="4"/>
  <c r="W2009" i="4" s="1"/>
  <c r="L3750" i="4"/>
  <c r="W3750" i="4" s="1"/>
  <c r="L3813" i="4"/>
  <c r="W3813" i="4" s="1"/>
  <c r="L3877" i="4"/>
  <c r="W3877" i="4" s="1"/>
  <c r="L3941" i="4"/>
  <c r="W3941" i="4" s="1"/>
  <c r="L4004" i="4"/>
  <c r="W4004" i="4" s="1"/>
  <c r="L4068" i="4"/>
  <c r="W4068" i="4" s="1"/>
  <c r="L4132" i="4"/>
  <c r="W4132" i="4" s="1"/>
  <c r="L4196" i="4"/>
  <c r="W4196" i="4" s="1"/>
  <c r="L4260" i="4"/>
  <c r="W4260" i="4" s="1"/>
  <c r="L2438" i="4"/>
  <c r="W2438" i="4" s="1"/>
  <c r="L3127" i="4"/>
  <c r="W3127" i="4" s="1"/>
  <c r="L3191" i="4"/>
  <c r="W3191" i="4" s="1"/>
  <c r="L3255" i="4"/>
  <c r="W3255" i="4" s="1"/>
  <c r="L3319" i="4"/>
  <c r="W3319" i="4" s="1"/>
  <c r="L3383" i="4"/>
  <c r="W3383" i="4" s="1"/>
  <c r="L3447" i="4"/>
  <c r="W3447" i="4" s="1"/>
  <c r="L3511" i="4"/>
  <c r="W3511" i="4" s="1"/>
  <c r="L3575" i="4"/>
  <c r="W3575" i="4" s="1"/>
  <c r="L3639" i="4"/>
  <c r="W3639" i="4" s="1"/>
  <c r="L4678" i="4"/>
  <c r="W4678" i="4" s="1"/>
  <c r="L3707" i="4"/>
  <c r="W3707" i="4" s="1"/>
  <c r="L3771" i="4"/>
  <c r="W3771" i="4" s="1"/>
  <c r="L3834" i="4"/>
  <c r="W3834" i="4" s="1"/>
  <c r="L3898" i="4"/>
  <c r="W3898" i="4" s="1"/>
  <c r="L3961" i="4"/>
  <c r="W3961" i="4" s="1"/>
  <c r="L4025" i="4"/>
  <c r="W4025" i="4" s="1"/>
  <c r="L4089" i="4"/>
  <c r="W4089" i="4" s="1"/>
  <c r="L4153" i="4"/>
  <c r="W4153" i="4" s="1"/>
  <c r="L4217" i="4"/>
  <c r="W4217" i="4" s="1"/>
  <c r="L4281" i="4"/>
  <c r="W4281" i="4" s="1"/>
  <c r="L4331" i="4"/>
  <c r="W4331" i="4" s="1"/>
  <c r="L4455" i="4"/>
  <c r="W4455" i="4" s="1"/>
  <c r="L4519" i="4"/>
  <c r="W4519" i="4" s="1"/>
  <c r="L4752" i="4"/>
  <c r="W4752" i="4" s="1"/>
  <c r="L4816" i="4"/>
  <c r="W4816" i="4" s="1"/>
  <c r="L4880" i="4"/>
  <c r="W4880" i="4" s="1"/>
  <c r="L4944" i="4"/>
  <c r="W4944" i="4" s="1"/>
  <c r="L2175" i="4"/>
  <c r="W2175" i="4" s="1"/>
  <c r="L2344" i="4"/>
  <c r="W2344" i="4" s="1"/>
  <c r="L2513" i="4"/>
  <c r="W2513" i="4" s="1"/>
  <c r="L2907" i="4"/>
  <c r="W2907" i="4" s="1"/>
  <c r="L1063" i="4"/>
  <c r="W1063" i="4" s="1"/>
  <c r="L1319" i="4"/>
  <c r="W1319" i="4" s="1"/>
  <c r="L1575" i="4"/>
  <c r="W1575" i="4" s="1"/>
  <c r="L1831" i="4"/>
  <c r="W1831" i="4" s="1"/>
  <c r="L2426" i="4"/>
  <c r="W2426" i="4" s="1"/>
  <c r="L2764" i="4"/>
  <c r="W2764" i="4" s="1"/>
  <c r="L3021" i="4"/>
  <c r="W3021" i="4" s="1"/>
  <c r="L1180" i="4"/>
  <c r="W1180" i="4" s="1"/>
  <c r="L2414" i="4"/>
  <c r="W2414" i="4" s="1"/>
  <c r="L4308" i="4"/>
  <c r="W4308" i="4" s="1"/>
  <c r="L4372" i="4"/>
  <c r="W4372" i="4" s="1"/>
  <c r="L4436" i="4"/>
  <c r="W4436" i="4" s="1"/>
  <c r="L4500" i="4"/>
  <c r="W4500" i="4" s="1"/>
  <c r="L4733" i="4"/>
  <c r="W4733" i="4" s="1"/>
  <c r="L4797" i="4"/>
  <c r="W4797" i="4" s="1"/>
  <c r="L4861" i="4"/>
  <c r="W4861" i="4" s="1"/>
  <c r="L4925" i="4"/>
  <c r="W4925" i="4" s="1"/>
  <c r="L2121" i="4"/>
  <c r="W2121" i="4" s="1"/>
  <c r="L2295" i="4"/>
  <c r="W2295" i="4" s="1"/>
  <c r="L2464" i="4"/>
  <c r="W2464" i="4" s="1"/>
  <c r="L2832" i="4"/>
  <c r="W2832" i="4" s="1"/>
  <c r="L3088" i="4"/>
  <c r="W3088" i="4" s="1"/>
  <c r="L1243" i="4"/>
  <c r="W1243" i="4" s="1"/>
  <c r="L1499" i="4"/>
  <c r="W1499" i="4" s="1"/>
  <c r="L1755" i="4"/>
  <c r="W1755" i="4" s="1"/>
  <c r="L4984" i="4"/>
  <c r="W4984" i="4" s="1"/>
  <c r="L2709" i="4"/>
  <c r="W2709" i="4" s="1"/>
  <c r="L2946" i="4"/>
  <c r="W2946" i="4" s="1"/>
  <c r="L1104" i="4"/>
  <c r="W1104" i="4" s="1"/>
  <c r="L1360" i="4"/>
  <c r="W1360" i="4" s="1"/>
  <c r="L2615" i="4"/>
  <c r="W2615" i="4" s="1"/>
  <c r="L4349" i="4"/>
  <c r="W4349" i="4" s="1"/>
  <c r="L4413" i="4"/>
  <c r="W4413" i="4" s="1"/>
  <c r="L4477" i="4"/>
  <c r="W4477" i="4" s="1"/>
  <c r="L4710" i="4"/>
  <c r="W4710" i="4" s="1"/>
  <c r="L4774" i="4"/>
  <c r="W4774" i="4" s="1"/>
  <c r="L4838" i="4"/>
  <c r="W4838" i="4" s="1"/>
  <c r="L4902" i="4"/>
  <c r="W4902" i="4" s="1"/>
  <c r="L2063" i="4"/>
  <c r="W2063" i="4" s="1"/>
  <c r="L2232" i="4"/>
  <c r="W2232" i="4" s="1"/>
  <c r="L2401" i="4"/>
  <c r="W2401" i="4" s="1"/>
  <c r="L2730" i="4"/>
  <c r="W2730" i="4" s="1"/>
  <c r="L2993" i="4"/>
  <c r="W2993" i="4" s="1"/>
  <c r="L1151" i="4"/>
  <c r="W1151" i="4" s="1"/>
  <c r="L1407" i="4"/>
  <c r="W1407" i="4" s="1"/>
  <c r="L1663" i="4"/>
  <c r="W1663" i="4" s="1"/>
  <c r="L1919" i="4"/>
  <c r="W1919" i="4" s="1"/>
  <c r="L2641" i="4"/>
  <c r="W2641" i="4" s="1"/>
  <c r="L2855" i="4"/>
  <c r="W2855" i="4" s="1"/>
  <c r="L1012" i="4"/>
  <c r="W1012" i="4" s="1"/>
  <c r="L1268" i="4"/>
  <c r="W1268" i="4" s="1"/>
  <c r="L2541" i="4"/>
  <c r="W2541" i="4" s="1"/>
  <c r="L4326" i="4"/>
  <c r="W4326" i="4" s="1"/>
  <c r="L4390" i="4"/>
  <c r="W4390" i="4" s="1"/>
  <c r="L4454" i="4"/>
  <c r="W4454" i="4" s="1"/>
  <c r="L4518" i="4"/>
  <c r="W4518" i="4" s="1"/>
  <c r="L4751" i="4"/>
  <c r="W4751" i="4" s="1"/>
  <c r="L4815" i="4"/>
  <c r="W4815" i="4" s="1"/>
  <c r="L4879" i="4"/>
  <c r="W4879" i="4" s="1"/>
  <c r="L4943" i="4"/>
  <c r="W4943" i="4" s="1"/>
  <c r="L2169" i="4"/>
  <c r="W2169" i="4" s="1"/>
  <c r="L2343" i="4"/>
  <c r="W2343" i="4" s="1"/>
  <c r="L2512" i="4"/>
  <c r="W2512" i="4" s="1"/>
  <c r="L2902" i="4"/>
  <c r="W2902" i="4" s="1"/>
  <c r="L1059" i="4"/>
  <c r="W1059" i="4" s="1"/>
  <c r="L1315" i="4"/>
  <c r="W1315" i="4" s="1"/>
  <c r="L1571" i="4"/>
  <c r="W1571" i="4" s="1"/>
  <c r="L1827" i="4"/>
  <c r="W1827" i="4" s="1"/>
  <c r="L2418" i="4"/>
  <c r="W2418" i="4" s="1"/>
  <c r="L2763" i="4"/>
  <c r="W2763" i="4" s="1"/>
  <c r="L3020" i="4"/>
  <c r="W3020" i="4" s="1"/>
  <c r="L1176" i="4"/>
  <c r="W1176" i="4" s="1"/>
  <c r="L1432" i="4"/>
  <c r="W1432" i="4" s="1"/>
  <c r="L1688" i="4"/>
  <c r="W1688" i="4" s="1"/>
  <c r="L1944" i="4"/>
  <c r="W1944" i="4" s="1"/>
  <c r="L4961" i="4"/>
  <c r="W4961" i="4" s="1"/>
  <c r="L4553" i="4"/>
  <c r="W4553" i="4" s="1"/>
  <c r="L2584" i="4"/>
  <c r="W2584" i="4" s="1"/>
  <c r="L1217" i="4"/>
  <c r="W1217" i="4" s="1"/>
  <c r="L1921" i="4"/>
  <c r="W1921" i="4" s="1"/>
  <c r="L1101" i="4"/>
  <c r="W1101" i="4" s="1"/>
  <c r="L1841" i="4"/>
  <c r="W1841" i="4" s="1"/>
  <c r="L1225" i="4"/>
  <c r="W1225" i="4" s="1"/>
  <c r="L1516" i="4"/>
  <c r="W1516" i="4" s="1"/>
  <c r="L1772" i="4"/>
  <c r="W1772" i="4" s="1"/>
  <c r="L4566" i="4"/>
  <c r="W4566" i="4" s="1"/>
  <c r="L2290" i="4"/>
  <c r="W2290" i="4" s="1"/>
  <c r="L4591" i="4"/>
  <c r="W4591" i="4" s="1"/>
  <c r="L2840" i="4"/>
  <c r="W2840" i="4" s="1"/>
  <c r="L1413" i="4"/>
  <c r="W1413" i="4" s="1"/>
  <c r="L2734" i="4"/>
  <c r="W2734" i="4" s="1"/>
  <c r="L1345" i="4"/>
  <c r="W1345" i="4" s="1"/>
  <c r="L2650" i="4"/>
  <c r="W2650" i="4" s="1"/>
  <c r="L1517" i="4"/>
  <c r="W1517" i="4" s="1"/>
  <c r="L1600" i="4"/>
  <c r="W1600" i="4" s="1"/>
  <c r="L1856" i="4"/>
  <c r="W1856" i="4" s="1"/>
  <c r="L4612" i="4"/>
  <c r="W4612" i="4" s="1"/>
  <c r="L2575" i="4"/>
  <c r="W2575" i="4" s="1"/>
  <c r="L2031" i="4"/>
  <c r="W2031" i="4" s="1"/>
  <c r="L3054" i="4"/>
  <c r="W3054" i="4" s="1"/>
  <c r="L1693" i="4"/>
  <c r="W1693" i="4" s="1"/>
  <c r="L2947" i="4"/>
  <c r="W2947" i="4" s="1"/>
  <c r="L1561" i="4"/>
  <c r="W1561" i="4" s="1"/>
  <c r="L3038" i="4"/>
  <c r="W3038" i="4" s="1"/>
  <c r="L1428" i="4"/>
  <c r="W1428" i="4" s="1"/>
  <c r="L1684" i="4"/>
  <c r="W1684" i="4" s="1"/>
  <c r="L1940" i="4"/>
  <c r="W1940" i="4" s="1"/>
  <c r="L4960" i="4"/>
  <c r="W4960" i="4" s="1"/>
  <c r="L4552" i="4"/>
  <c r="W4552" i="4" s="1"/>
  <c r="L2583" i="4"/>
  <c r="W2583" i="4" s="1"/>
  <c r="L1197" i="4"/>
  <c r="W1197" i="4" s="1"/>
  <c r="L1917" i="4"/>
  <c r="W1917" i="4" s="1"/>
  <c r="L1097" i="4"/>
  <c r="W1097" i="4" s="1"/>
  <c r="L1833" i="4"/>
  <c r="W1833" i="4" s="1"/>
  <c r="L1213" i="4"/>
  <c r="W1213" i="4" s="1"/>
  <c r="L4629" i="4"/>
  <c r="W4629" i="4" s="1"/>
  <c r="L2006" i="4"/>
  <c r="W2006" i="4" s="1"/>
  <c r="L2668" i="4"/>
  <c r="W2668" i="4" s="1"/>
  <c r="L1990" i="4"/>
  <c r="W1990" i="4" s="1"/>
  <c r="L2949" i="4"/>
  <c r="W2949" i="4" s="1"/>
  <c r="L1874" i="4"/>
  <c r="W1874" i="4" s="1"/>
  <c r="L2761" i="4"/>
  <c r="W2761" i="4" s="1"/>
  <c r="L1554" i="4"/>
  <c r="W1554" i="4" s="1"/>
  <c r="L2523" i="4"/>
  <c r="W2523" i="4" s="1"/>
  <c r="L1218" i="4"/>
  <c r="W1218" i="4" s="1"/>
  <c r="L1633" i="4"/>
  <c r="W1633" i="4" s="1"/>
  <c r="L4654" i="4"/>
  <c r="W4654" i="4" s="1"/>
  <c r="L2187" i="4"/>
  <c r="W2187" i="4" s="1"/>
  <c r="L1270" i="4"/>
  <c r="W1270" i="4" s="1"/>
  <c r="L2341" i="4"/>
  <c r="W2341" i="4" s="1"/>
  <c r="L1286" i="4"/>
  <c r="W1286" i="4" s="1"/>
  <c r="L2364" i="4"/>
  <c r="W2364" i="4" s="1"/>
  <c r="L3018" i="4"/>
  <c r="W3018" i="4" s="1"/>
  <c r="L1926" i="4"/>
  <c r="W1926" i="4" s="1"/>
  <c r="L2749" i="4"/>
  <c r="W2749" i="4" s="1"/>
  <c r="L1498" i="4"/>
  <c r="W1498" i="4" s="1"/>
  <c r="L4627" i="4"/>
  <c r="W4627" i="4" s="1"/>
  <c r="L5004" i="4"/>
  <c r="W5004" i="4" s="1"/>
  <c r="L2653" i="4"/>
  <c r="W2653" i="4" s="1"/>
  <c r="L1930" i="4"/>
  <c r="W1930" i="4" s="1"/>
  <c r="L2922" i="4"/>
  <c r="W2922" i="4" s="1"/>
  <c r="L1846" i="4"/>
  <c r="W1846" i="4" s="1"/>
  <c r="L2755" i="4"/>
  <c r="W2755" i="4" s="1"/>
  <c r="L1502" i="4"/>
  <c r="W1502" i="4" s="1"/>
  <c r="L2508" i="4"/>
  <c r="W2508" i="4" s="1"/>
  <c r="L1170" i="4"/>
  <c r="W1170" i="4" s="1"/>
  <c r="L1521" i="4"/>
  <c r="W1521" i="4" s="1"/>
  <c r="L4644" i="4"/>
  <c r="W4644" i="4" s="1"/>
  <c r="L2107" i="4"/>
  <c r="W2107" i="4" s="1"/>
  <c r="L1038" i="4"/>
  <c r="W1038" i="4" s="1"/>
  <c r="L2252" i="4"/>
  <c r="W2252" i="4" s="1"/>
  <c r="L1130" i="4"/>
  <c r="W1130" i="4" s="1"/>
  <c r="L2157" i="4"/>
  <c r="W2157" i="4" s="1"/>
  <c r="L2895" i="4"/>
  <c r="W2895" i="4" s="1"/>
  <c r="L1814" i="4"/>
  <c r="W1814" i="4" s="1"/>
  <c r="L2684" i="4"/>
  <c r="W2684" i="4" s="1"/>
  <c r="L1418" i="4"/>
  <c r="W1418" i="4" s="1"/>
  <c r="L3128" i="4"/>
  <c r="W3128" i="4" s="1"/>
  <c r="L3192" i="4"/>
  <c r="W3192" i="4" s="1"/>
  <c r="L3256" i="4"/>
  <c r="W3256" i="4" s="1"/>
  <c r="L3320" i="4"/>
  <c r="W3320" i="4" s="1"/>
  <c r="L3384" i="4"/>
  <c r="W3384" i="4" s="1"/>
  <c r="L3448" i="4"/>
  <c r="W3448" i="4" s="1"/>
  <c r="L3512" i="4"/>
  <c r="W3512" i="4" s="1"/>
  <c r="L3576" i="4"/>
  <c r="W3576" i="4" s="1"/>
  <c r="L3640" i="4"/>
  <c r="W3640" i="4" s="1"/>
  <c r="L4679" i="4"/>
  <c r="W4679" i="4" s="1"/>
  <c r="L3708" i="4"/>
  <c r="W3708" i="4" s="1"/>
  <c r="L3772" i="4"/>
  <c r="W3772" i="4" s="1"/>
  <c r="L3835" i="4"/>
  <c r="W3835" i="4" s="1"/>
  <c r="L3899" i="4"/>
  <c r="W3899" i="4" s="1"/>
  <c r="L3962" i="4"/>
  <c r="W3962" i="4" s="1"/>
  <c r="L4026" i="4"/>
  <c r="W4026" i="4" s="1"/>
  <c r="L4090" i="4"/>
  <c r="W4090" i="4" s="1"/>
  <c r="L4154" i="4"/>
  <c r="W4154" i="4" s="1"/>
  <c r="L4218" i="4"/>
  <c r="W4218" i="4" s="1"/>
  <c r="L4282" i="4"/>
  <c r="W4282" i="4" s="1"/>
  <c r="L4335" i="4"/>
  <c r="W4335" i="4" s="1"/>
  <c r="L3153" i="4"/>
  <c r="W3153" i="4" s="1"/>
  <c r="L3217" i="4"/>
  <c r="W3217" i="4" s="1"/>
  <c r="L3281" i="4"/>
  <c r="W3281" i="4" s="1"/>
  <c r="L3345" i="4"/>
  <c r="W3345" i="4" s="1"/>
  <c r="L3409" i="4"/>
  <c r="W3409" i="4" s="1"/>
  <c r="L3473" i="4"/>
  <c r="W3473" i="4" s="1"/>
  <c r="L3537" i="4"/>
  <c r="W3537" i="4" s="1"/>
  <c r="L3601" i="4"/>
  <c r="W3601" i="4" s="1"/>
  <c r="L3665" i="4"/>
  <c r="W3665" i="4" s="1"/>
  <c r="L4971" i="4"/>
  <c r="W4971" i="4" s="1"/>
  <c r="L3733" i="4"/>
  <c r="W3733" i="4" s="1"/>
  <c r="L3796" i="4"/>
  <c r="W3796" i="4" s="1"/>
  <c r="L3860" i="4"/>
  <c r="W3860" i="4" s="1"/>
  <c r="L3924" i="4"/>
  <c r="W3924" i="4" s="1"/>
  <c r="L3987" i="4"/>
  <c r="W3987" i="4" s="1"/>
  <c r="L4051" i="4"/>
  <c r="W4051" i="4" s="1"/>
  <c r="L4115" i="4"/>
  <c r="W4115" i="4" s="1"/>
  <c r="L4179" i="4"/>
  <c r="W4179" i="4" s="1"/>
  <c r="L4243" i="4"/>
  <c r="W4243" i="4" s="1"/>
  <c r="L2190" i="4"/>
  <c r="W2190" i="4" s="1"/>
  <c r="L3110" i="4"/>
  <c r="W3110" i="4" s="1"/>
  <c r="L3174" i="4"/>
  <c r="W3174" i="4" s="1"/>
  <c r="L3238" i="4"/>
  <c r="W3238" i="4" s="1"/>
  <c r="L3302" i="4"/>
  <c r="W3302" i="4" s="1"/>
  <c r="L3366" i="4"/>
  <c r="W3366" i="4" s="1"/>
  <c r="L3430" i="4"/>
  <c r="W3430" i="4" s="1"/>
  <c r="L3494" i="4"/>
  <c r="W3494" i="4" s="1"/>
  <c r="L3558" i="4"/>
  <c r="W3558" i="4" s="1"/>
  <c r="L3622" i="4"/>
  <c r="W3622" i="4" s="1"/>
  <c r="L3686" i="4"/>
  <c r="W3686" i="4" s="1"/>
  <c r="L2025" i="4"/>
  <c r="W2025" i="4" s="1"/>
  <c r="L3754" i="4"/>
  <c r="W3754" i="4" s="1"/>
  <c r="L3817" i="4"/>
  <c r="W3817" i="4" s="1"/>
  <c r="L3881" i="4"/>
  <c r="W3881" i="4" s="1"/>
  <c r="L3945" i="4"/>
  <c r="W3945" i="4" s="1"/>
  <c r="L4008" i="4"/>
  <c r="W4008" i="4" s="1"/>
  <c r="L4072" i="4"/>
  <c r="W4072" i="4" s="1"/>
  <c r="L4136" i="4"/>
  <c r="W4136" i="4" s="1"/>
  <c r="L4200" i="4"/>
  <c r="W4200" i="4" s="1"/>
  <c r="L4264" i="4"/>
  <c r="W4264" i="4" s="1"/>
  <c r="L2547" i="4"/>
  <c r="W2547" i="4" s="1"/>
  <c r="L3131" i="4"/>
  <c r="W3131" i="4" s="1"/>
  <c r="L3195" i="4"/>
  <c r="W3195" i="4" s="1"/>
  <c r="L3259" i="4"/>
  <c r="W3259" i="4" s="1"/>
  <c r="L3323" i="4"/>
  <c r="W3323" i="4" s="1"/>
  <c r="L3387" i="4"/>
  <c r="W3387" i="4" s="1"/>
  <c r="L3451" i="4"/>
  <c r="W3451" i="4" s="1"/>
  <c r="L3515" i="4"/>
  <c r="W3515" i="4" s="1"/>
  <c r="L3579" i="4"/>
  <c r="W3579" i="4" s="1"/>
  <c r="L3643" i="4"/>
  <c r="W3643" i="4" s="1"/>
  <c r="L4682" i="4"/>
  <c r="W4682" i="4" s="1"/>
  <c r="L3711" i="4"/>
  <c r="W3711" i="4" s="1"/>
  <c r="L3775" i="4"/>
  <c r="W3775" i="4" s="1"/>
  <c r="L3838" i="4"/>
  <c r="W3838" i="4" s="1"/>
  <c r="L3902" i="4"/>
  <c r="W3902" i="4" s="1"/>
  <c r="L3965" i="4"/>
  <c r="W3965" i="4" s="1"/>
  <c r="L4029" i="4"/>
  <c r="W4029" i="4" s="1"/>
  <c r="L4093" i="4"/>
  <c r="W4093" i="4" s="1"/>
  <c r="L4157" i="4"/>
  <c r="W4157" i="4" s="1"/>
  <c r="L4221" i="4"/>
  <c r="W4221" i="4" s="1"/>
  <c r="L4285" i="4"/>
  <c r="W4285" i="4" s="1"/>
  <c r="L4347" i="4"/>
  <c r="W4347" i="4" s="1"/>
  <c r="L4459" i="4"/>
  <c r="W4459" i="4" s="1"/>
  <c r="L4523" i="4"/>
  <c r="W4523" i="4" s="1"/>
  <c r="L4756" i="4"/>
  <c r="W4756" i="4" s="1"/>
  <c r="L4820" i="4"/>
  <c r="W4820" i="4" s="1"/>
  <c r="L4884" i="4"/>
  <c r="W4884" i="4" s="1"/>
  <c r="L4996" i="4"/>
  <c r="W4996" i="4" s="1"/>
  <c r="L2184" i="4"/>
  <c r="W2184" i="4" s="1"/>
  <c r="L2353" i="4"/>
  <c r="W2353" i="4" s="1"/>
  <c r="L2527" i="4"/>
  <c r="W2527" i="4" s="1"/>
  <c r="L2923" i="4"/>
  <c r="W2923" i="4" s="1"/>
  <c r="L1079" i="4"/>
  <c r="W1079" i="4" s="1"/>
  <c r="L1335" i="4"/>
  <c r="W1335" i="4" s="1"/>
  <c r="L1591" i="4"/>
  <c r="W1591" i="4" s="1"/>
  <c r="L1847" i="4"/>
  <c r="W1847" i="4" s="1"/>
  <c r="L2466" i="4"/>
  <c r="W2466" i="4" s="1"/>
  <c r="L2778" i="4"/>
  <c r="W2778" i="4" s="1"/>
  <c r="L3037" i="4"/>
  <c r="W3037" i="4" s="1"/>
  <c r="L1196" i="4"/>
  <c r="W1196" i="4" s="1"/>
  <c r="L2446" i="4"/>
  <c r="W2446" i="4" s="1"/>
  <c r="L4312" i="4"/>
  <c r="W4312" i="4" s="1"/>
  <c r="L4376" i="4"/>
  <c r="W4376" i="4" s="1"/>
  <c r="L4440" i="4"/>
  <c r="W4440" i="4" s="1"/>
  <c r="L4504" i="4"/>
  <c r="W4504" i="4" s="1"/>
  <c r="L4737" i="4"/>
  <c r="W4737" i="4" s="1"/>
  <c r="L4801" i="4"/>
  <c r="W4801" i="4" s="1"/>
  <c r="L4865" i="4"/>
  <c r="W4865" i="4" s="1"/>
  <c r="L4929" i="4"/>
  <c r="W4929" i="4" s="1"/>
  <c r="L2135" i="4"/>
  <c r="W2135" i="4" s="1"/>
  <c r="L2304" i="4"/>
  <c r="W2304" i="4" s="1"/>
  <c r="L2473" i="4"/>
  <c r="W2473" i="4" s="1"/>
  <c r="L2848" i="4"/>
  <c r="W2848" i="4" s="1"/>
  <c r="L3103" i="4"/>
  <c r="W3103" i="4" s="1"/>
  <c r="L1259" i="4"/>
  <c r="W1259" i="4" s="1"/>
  <c r="L1515" i="4"/>
  <c r="W1515" i="4" s="1"/>
  <c r="L1771" i="4"/>
  <c r="W1771" i="4" s="1"/>
  <c r="L2016" i="4"/>
  <c r="W2016" i="4" s="1"/>
  <c r="L2723" i="4"/>
  <c r="W2723" i="4" s="1"/>
  <c r="L2962" i="4"/>
  <c r="W2962" i="4" s="1"/>
  <c r="L1120" i="4"/>
  <c r="W1120" i="4" s="1"/>
  <c r="L1376" i="4"/>
  <c r="W1376" i="4" s="1"/>
  <c r="L2624" i="4"/>
  <c r="W2624" i="4" s="1"/>
  <c r="L4353" i="4"/>
  <c r="W4353" i="4" s="1"/>
  <c r="L4417" i="4"/>
  <c r="W4417" i="4" s="1"/>
  <c r="L4481" i="4"/>
  <c r="W4481" i="4" s="1"/>
  <c r="L4714" i="4"/>
  <c r="W4714" i="4" s="1"/>
  <c r="L4778" i="4"/>
  <c r="W4778" i="4" s="1"/>
  <c r="L4842" i="4"/>
  <c r="W4842" i="4" s="1"/>
  <c r="L4906" i="4"/>
  <c r="W4906" i="4" s="1"/>
  <c r="L2072" i="4"/>
  <c r="W2072" i="4" s="1"/>
  <c r="L2241" i="4"/>
  <c r="W2241" i="4" s="1"/>
  <c r="L2415" i="4"/>
  <c r="W2415" i="4" s="1"/>
  <c r="L2757" i="4"/>
  <c r="W2757" i="4" s="1"/>
  <c r="L3009" i="4"/>
  <c r="W3009" i="4" s="1"/>
  <c r="L1167" i="4"/>
  <c r="W1167" i="4" s="1"/>
  <c r="L1423" i="4"/>
  <c r="W1423" i="4" s="1"/>
  <c r="L1679" i="4"/>
  <c r="W1679" i="4" s="1"/>
  <c r="L1935" i="4"/>
  <c r="W1935" i="4" s="1"/>
  <c r="L2655" i="4"/>
  <c r="W2655" i="4" s="1"/>
  <c r="L2871" i="4"/>
  <c r="W2871" i="4" s="1"/>
  <c r="L1028" i="4"/>
  <c r="W1028" i="4" s="1"/>
  <c r="L1284" i="4"/>
  <c r="W1284" i="4" s="1"/>
  <c r="L2555" i="4"/>
  <c r="W2555" i="4" s="1"/>
  <c r="L4330" i="4"/>
  <c r="W4330" i="4" s="1"/>
  <c r="L4394" i="4"/>
  <c r="W4394" i="4" s="1"/>
  <c r="L4458" i="4"/>
  <c r="W4458" i="4" s="1"/>
  <c r="L4522" i="4"/>
  <c r="W4522" i="4" s="1"/>
  <c r="L4755" i="4"/>
  <c r="W4755" i="4" s="1"/>
  <c r="L4819" i="4"/>
  <c r="W4819" i="4" s="1"/>
  <c r="L4883" i="4"/>
  <c r="W4883" i="4" s="1"/>
  <c r="L4995" i="4"/>
  <c r="W4995" i="4" s="1"/>
  <c r="L2183" i="4"/>
  <c r="W2183" i="4" s="1"/>
  <c r="L2352" i="4"/>
  <c r="W2352" i="4" s="1"/>
  <c r="L2521" i="4"/>
  <c r="W2521" i="4" s="1"/>
  <c r="L2918" i="4"/>
  <c r="W2918" i="4" s="1"/>
  <c r="L1075" i="4"/>
  <c r="W1075" i="4" s="1"/>
  <c r="L1331" i="4"/>
  <c r="W1331" i="4" s="1"/>
  <c r="L1587" i="4"/>
  <c r="W1587" i="4" s="1"/>
  <c r="L1843" i="4"/>
  <c r="W1843" i="4" s="1"/>
  <c r="L2458" i="4"/>
  <c r="W2458" i="4" s="1"/>
  <c r="L2772" i="4"/>
  <c r="W2772" i="4" s="1"/>
  <c r="L3036" i="4"/>
  <c r="W3036" i="4" s="1"/>
  <c r="L1192" i="4"/>
  <c r="W1192" i="4" s="1"/>
  <c r="L1448" i="4"/>
  <c r="W1448" i="4" s="1"/>
  <c r="L1704" i="4"/>
  <c r="W1704" i="4" s="1"/>
  <c r="L1960" i="4"/>
  <c r="W1960" i="4" s="1"/>
  <c r="L2047" i="4"/>
  <c r="W2047" i="4" s="1"/>
  <c r="L4557" i="4"/>
  <c r="W4557" i="4" s="1"/>
  <c r="L2627" i="4"/>
  <c r="W2627" i="4" s="1"/>
  <c r="L1273" i="4"/>
  <c r="W1273" i="4" s="1"/>
  <c r="L1949" i="4"/>
  <c r="W1949" i="4" s="1"/>
  <c r="L1117" i="4"/>
  <c r="W1117" i="4" s="1"/>
  <c r="L1897" i="4"/>
  <c r="W1897" i="4" s="1"/>
  <c r="L1265" i="4"/>
  <c r="W1265" i="4" s="1"/>
  <c r="L1532" i="4"/>
  <c r="W1532" i="4" s="1"/>
  <c r="L1788" i="4"/>
  <c r="W1788" i="4" s="1"/>
  <c r="L4575" i="4"/>
  <c r="W4575" i="4" s="1"/>
  <c r="L2322" i="4"/>
  <c r="W2322" i="4" s="1"/>
  <c r="L4600" i="4"/>
  <c r="W4600" i="4" s="1"/>
  <c r="L2867" i="4"/>
  <c r="W2867" i="4" s="1"/>
  <c r="L1469" i="4"/>
  <c r="W1469" i="4" s="1"/>
  <c r="L2760" i="4"/>
  <c r="W2760" i="4" s="1"/>
  <c r="L1393" i="4"/>
  <c r="W1393" i="4" s="1"/>
  <c r="L2742" i="4"/>
  <c r="W2742" i="4" s="1"/>
  <c r="L1593" i="4"/>
  <c r="W1593" i="4" s="1"/>
  <c r="L1616" i="4"/>
  <c r="W1616" i="4" s="1"/>
  <c r="L1872" i="4"/>
  <c r="W1872" i="4" s="1"/>
  <c r="L4620" i="4"/>
  <c r="W4620" i="4" s="1"/>
  <c r="L4535" i="4"/>
  <c r="W4535" i="4" s="1"/>
  <c r="L2082" i="4"/>
  <c r="W2082" i="4" s="1"/>
  <c r="L3081" i="4"/>
  <c r="W3081" i="4" s="1"/>
  <c r="L1737" i="4"/>
  <c r="W1737" i="4" s="1"/>
  <c r="L2969" i="4"/>
  <c r="W2969" i="4" s="1"/>
  <c r="L1605" i="4"/>
  <c r="W1605" i="4" s="1"/>
  <c r="L1013" i="4"/>
  <c r="W1013" i="4" s="1"/>
  <c r="L1444" i="4"/>
  <c r="W1444" i="4" s="1"/>
  <c r="L1700" i="4"/>
  <c r="W1700" i="4" s="1"/>
  <c r="L1956" i="4"/>
  <c r="W1956" i="4" s="1"/>
  <c r="L2034" i="4"/>
  <c r="W2034" i="4" s="1"/>
  <c r="L4556" i="4"/>
  <c r="W4556" i="4" s="1"/>
  <c r="L2612" i="4"/>
  <c r="W2612" i="4" s="1"/>
  <c r="L1269" i="4"/>
  <c r="W1269" i="4" s="1"/>
  <c r="L1945" i="4"/>
  <c r="W1945" i="4" s="1"/>
  <c r="L1113" i="4"/>
  <c r="W1113" i="4" s="1"/>
  <c r="L1893" i="4"/>
  <c r="W1893" i="4" s="1"/>
  <c r="L1249" i="4"/>
  <c r="W1249" i="4" s="1"/>
  <c r="L4633" i="4"/>
  <c r="W4633" i="4" s="1"/>
  <c r="L2022" i="4"/>
  <c r="W2022" i="4" s="1"/>
  <c r="L2916" i="4"/>
  <c r="W2916" i="4" s="1"/>
  <c r="L2163" i="4"/>
  <c r="W2163" i="4" s="1"/>
  <c r="L3050" i="4"/>
  <c r="W3050" i="4" s="1"/>
  <c r="L1954" i="4"/>
  <c r="W1954" i="4" s="1"/>
  <c r="L2774" i="4"/>
  <c r="W2774" i="4" s="1"/>
  <c r="L1582" i="4"/>
  <c r="W1582" i="4" s="1"/>
  <c r="L2570" i="4"/>
  <c r="W2570" i="4" s="1"/>
  <c r="L1294" i="4"/>
  <c r="W1294" i="4" s="1"/>
  <c r="L1677" i="4"/>
  <c r="W1677" i="4" s="1"/>
  <c r="L4658" i="4"/>
  <c r="W4658" i="4" s="1"/>
  <c r="L2204" i="4"/>
  <c r="W2204" i="4" s="1"/>
  <c r="L1338" i="4"/>
  <c r="W1338" i="4" s="1"/>
  <c r="L2403" i="4"/>
  <c r="W2403" i="4" s="1"/>
  <c r="L1390" i="4"/>
  <c r="W1390" i="4" s="1"/>
  <c r="L2389" i="4"/>
  <c r="W2389" i="4" s="1"/>
  <c r="L3039" i="4"/>
  <c r="W3039" i="4" s="1"/>
  <c r="L2147" i="4"/>
  <c r="W2147" i="4" s="1"/>
  <c r="L2821" i="4"/>
  <c r="W2821" i="4" s="1"/>
  <c r="L1570" i="4"/>
  <c r="W1570" i="4" s="1"/>
  <c r="L4631" i="4"/>
  <c r="W4631" i="4" s="1"/>
  <c r="L2020" i="4"/>
  <c r="W2020" i="4" s="1"/>
  <c r="L2852" i="4"/>
  <c r="W2852" i="4" s="1"/>
  <c r="L2139" i="4"/>
  <c r="W2139" i="4" s="1"/>
  <c r="L2975" i="4"/>
  <c r="W2975" i="4" s="1"/>
  <c r="L1902" i="4"/>
  <c r="W1902" i="4" s="1"/>
  <c r="L2768" i="4"/>
  <c r="W2768" i="4" s="1"/>
  <c r="L1574" i="4"/>
  <c r="W1574" i="4" s="1"/>
  <c r="L2538" i="4"/>
  <c r="W2538" i="4" s="1"/>
  <c r="L1230" i="4"/>
  <c r="W1230" i="4" s="1"/>
  <c r="L1589" i="4"/>
  <c r="W1589" i="4" s="1"/>
  <c r="L4648" i="4"/>
  <c r="W4648" i="4" s="1"/>
  <c r="L2124" i="4"/>
  <c r="W2124" i="4" s="1"/>
  <c r="L1114" i="4"/>
  <c r="W1114" i="4" s="1"/>
  <c r="L2285" i="4"/>
  <c r="W2285" i="4" s="1"/>
  <c r="L1186" i="4"/>
  <c r="W1186" i="4" s="1"/>
  <c r="L2237" i="4"/>
  <c r="W2237" i="4" s="1"/>
  <c r="L2970" i="4"/>
  <c r="W2970" i="4" s="1"/>
  <c r="L1854" i="4"/>
  <c r="W1854" i="4" s="1"/>
  <c r="L2704" i="4"/>
  <c r="W2704" i="4" s="1"/>
  <c r="L1450" i="4"/>
  <c r="W1450" i="4" s="1"/>
  <c r="L3132" i="4"/>
  <c r="W3132" i="4" s="1"/>
  <c r="L3196" i="4"/>
  <c r="W3196" i="4" s="1"/>
  <c r="L3260" i="4"/>
  <c r="W3260" i="4" s="1"/>
  <c r="L3324" i="4"/>
  <c r="W3324" i="4" s="1"/>
  <c r="L3388" i="4"/>
  <c r="W3388" i="4" s="1"/>
  <c r="L3452" i="4"/>
  <c r="W3452" i="4" s="1"/>
  <c r="L3516" i="4"/>
  <c r="W3516" i="4" s="1"/>
  <c r="L3580" i="4"/>
  <c r="W3580" i="4" s="1"/>
  <c r="L3644" i="4"/>
  <c r="W3644" i="4" s="1"/>
  <c r="L4683" i="4"/>
  <c r="W4683" i="4" s="1"/>
  <c r="L3712" i="4"/>
  <c r="W3712" i="4" s="1"/>
  <c r="L3776" i="4"/>
  <c r="W3776" i="4" s="1"/>
  <c r="L3839" i="4"/>
  <c r="W3839" i="4" s="1"/>
  <c r="L3903" i="4"/>
  <c r="W3903" i="4" s="1"/>
  <c r="L3966" i="4"/>
  <c r="W3966" i="4" s="1"/>
  <c r="L4030" i="4"/>
  <c r="W4030" i="4" s="1"/>
  <c r="L4094" i="4"/>
  <c r="W4094" i="4" s="1"/>
  <c r="L4158" i="4"/>
  <c r="W4158" i="4" s="1"/>
  <c r="L4222" i="4"/>
  <c r="W4222" i="4" s="1"/>
  <c r="L4286" i="4"/>
  <c r="W4286" i="4" s="1"/>
  <c r="L4351" i="4"/>
  <c r="W4351" i="4" s="1"/>
  <c r="L3157" i="4"/>
  <c r="W3157" i="4" s="1"/>
  <c r="L3221" i="4"/>
  <c r="W3221" i="4" s="1"/>
  <c r="L3285" i="4"/>
  <c r="W3285" i="4" s="1"/>
  <c r="L3349" i="4"/>
  <c r="W3349" i="4" s="1"/>
  <c r="L3413" i="4"/>
  <c r="W3413" i="4" s="1"/>
  <c r="L3477" i="4"/>
  <c r="W3477" i="4" s="1"/>
  <c r="L3541" i="4"/>
  <c r="W3541" i="4" s="1"/>
  <c r="L3605" i="4"/>
  <c r="W3605" i="4" s="1"/>
  <c r="L3669" i="4"/>
  <c r="W3669" i="4" s="1"/>
  <c r="L4975" i="4"/>
  <c r="W4975" i="4" s="1"/>
  <c r="L3737" i="4"/>
  <c r="W3737" i="4" s="1"/>
  <c r="L3800" i="4"/>
  <c r="W3800" i="4" s="1"/>
  <c r="L3864" i="4"/>
  <c r="W3864" i="4" s="1"/>
  <c r="L3928" i="4"/>
  <c r="W3928" i="4" s="1"/>
  <c r="L3991" i="4"/>
  <c r="W3991" i="4" s="1"/>
  <c r="L4055" i="4"/>
  <c r="W4055" i="4" s="1"/>
  <c r="L4119" i="4"/>
  <c r="W4119" i="4" s="1"/>
  <c r="L4183" i="4"/>
  <c r="W4183" i="4" s="1"/>
  <c r="L4247" i="4"/>
  <c r="W4247" i="4" s="1"/>
  <c r="L2222" i="4"/>
  <c r="W2222" i="4" s="1"/>
  <c r="L3114" i="4"/>
  <c r="W3114" i="4" s="1"/>
  <c r="L3178" i="4"/>
  <c r="W3178" i="4" s="1"/>
  <c r="L3242" i="4"/>
  <c r="W3242" i="4" s="1"/>
  <c r="L3306" i="4"/>
  <c r="W3306" i="4" s="1"/>
  <c r="L3370" i="4"/>
  <c r="W3370" i="4" s="1"/>
  <c r="L3434" i="4"/>
  <c r="W3434" i="4" s="1"/>
  <c r="L3498" i="4"/>
  <c r="W3498" i="4" s="1"/>
  <c r="L3562" i="4"/>
  <c r="W3562" i="4" s="1"/>
  <c r="L3626" i="4"/>
  <c r="W3626" i="4" s="1"/>
  <c r="L3690" i="4"/>
  <c r="W3690" i="4" s="1"/>
  <c r="L2041" i="4"/>
  <c r="W2041" i="4" s="1"/>
  <c r="L3758" i="4"/>
  <c r="W3758" i="4" s="1"/>
  <c r="L3821" i="4"/>
  <c r="W3821" i="4" s="1"/>
  <c r="L3885" i="4"/>
  <c r="W3885" i="4" s="1"/>
  <c r="L3949" i="4"/>
  <c r="W3949" i="4" s="1"/>
  <c r="L4012" i="4"/>
  <c r="W4012" i="4" s="1"/>
  <c r="L4076" i="4"/>
  <c r="W4076" i="4" s="1"/>
  <c r="L4140" i="4"/>
  <c r="W4140" i="4" s="1"/>
  <c r="L4204" i="4"/>
  <c r="W4204" i="4" s="1"/>
  <c r="L4268" i="4"/>
  <c r="W4268" i="4" s="1"/>
  <c r="L2588" i="4"/>
  <c r="W2588" i="4" s="1"/>
  <c r="L3135" i="4"/>
  <c r="W3135" i="4" s="1"/>
  <c r="L3199" i="4"/>
  <c r="W3199" i="4" s="1"/>
  <c r="L3263" i="4"/>
  <c r="W3263" i="4" s="1"/>
  <c r="L3327" i="4"/>
  <c r="W3327" i="4" s="1"/>
  <c r="L3391" i="4"/>
  <c r="W3391" i="4" s="1"/>
  <c r="L3455" i="4"/>
  <c r="W3455" i="4" s="1"/>
  <c r="L3519" i="4"/>
  <c r="W3519" i="4" s="1"/>
  <c r="L3583" i="4"/>
  <c r="W3583" i="4" s="1"/>
  <c r="L3647" i="4"/>
  <c r="W3647" i="4" s="1"/>
  <c r="L4686" i="4"/>
  <c r="W4686" i="4" s="1"/>
  <c r="L3715" i="4"/>
  <c r="W3715" i="4" s="1"/>
  <c r="L3779" i="4"/>
  <c r="W3779" i="4" s="1"/>
  <c r="L3842" i="4"/>
  <c r="W3842" i="4" s="1"/>
  <c r="L3906" i="4"/>
  <c r="W3906" i="4" s="1"/>
  <c r="L3969" i="4"/>
  <c r="W3969" i="4" s="1"/>
  <c r="L4033" i="4"/>
  <c r="W4033" i="4" s="1"/>
  <c r="L4097" i="4"/>
  <c r="W4097" i="4" s="1"/>
  <c r="L4161" i="4"/>
  <c r="W4161" i="4" s="1"/>
  <c r="L4225" i="4"/>
  <c r="W4225" i="4" s="1"/>
  <c r="L4289" i="4"/>
  <c r="W4289" i="4" s="1"/>
  <c r="L4363" i="4"/>
  <c r="W4363" i="4" s="1"/>
  <c r="L4463" i="4"/>
  <c r="W4463" i="4" s="1"/>
  <c r="L4527" i="4"/>
  <c r="W4527" i="4" s="1"/>
  <c r="L4760" i="4"/>
  <c r="W4760" i="4" s="1"/>
  <c r="L4824" i="4"/>
  <c r="W4824" i="4" s="1"/>
  <c r="L4888" i="4"/>
  <c r="W4888" i="4" s="1"/>
  <c r="L2012" i="4"/>
  <c r="W2012" i="4" s="1"/>
  <c r="L2193" i="4"/>
  <c r="W2193" i="4" s="1"/>
  <c r="L2367" i="4"/>
  <c r="W2367" i="4" s="1"/>
  <c r="L2536" i="4"/>
  <c r="W2536" i="4" s="1"/>
  <c r="L2939" i="4"/>
  <c r="W2939" i="4" s="1"/>
  <c r="L1095" i="4"/>
  <c r="W1095" i="4" s="1"/>
  <c r="L1351" i="4"/>
  <c r="W1351" i="4" s="1"/>
  <c r="L1607" i="4"/>
  <c r="W1607" i="4" s="1"/>
  <c r="L1863" i="4"/>
  <c r="W1863" i="4" s="1"/>
  <c r="L2545" i="4"/>
  <c r="W2545" i="4" s="1"/>
  <c r="L2797" i="4"/>
  <c r="W2797" i="4" s="1"/>
  <c r="L3053" i="4"/>
  <c r="W3053" i="4" s="1"/>
  <c r="L1212" i="4"/>
  <c r="W1212" i="4" s="1"/>
  <c r="L2478" i="4"/>
  <c r="W2478" i="4" s="1"/>
  <c r="L4316" i="4"/>
  <c r="W4316" i="4" s="1"/>
  <c r="L4380" i="4"/>
  <c r="W4380" i="4" s="1"/>
  <c r="L4444" i="4"/>
  <c r="W4444" i="4" s="1"/>
  <c r="L4508" i="4"/>
  <c r="W4508" i="4" s="1"/>
  <c r="L4741" i="4"/>
  <c r="W4741" i="4" s="1"/>
  <c r="L4805" i="4"/>
  <c r="W4805" i="4" s="1"/>
  <c r="L4869" i="4"/>
  <c r="W4869" i="4" s="1"/>
  <c r="L4933" i="4"/>
  <c r="W4933" i="4" s="1"/>
  <c r="L2144" i="4"/>
  <c r="W2144" i="4" s="1"/>
  <c r="L2313" i="4"/>
  <c r="W2313" i="4" s="1"/>
  <c r="L2487" i="4"/>
  <c r="W2487" i="4" s="1"/>
  <c r="L2864" i="4"/>
  <c r="W2864" i="4" s="1"/>
  <c r="L1019" i="4"/>
  <c r="W1019" i="4" s="1"/>
  <c r="L1275" i="4"/>
  <c r="W1275" i="4" s="1"/>
  <c r="L1531" i="4"/>
  <c r="W1531" i="4" s="1"/>
  <c r="L1787" i="4"/>
  <c r="W1787" i="4" s="1"/>
  <c r="L2074" i="4"/>
  <c r="W2074" i="4" s="1"/>
  <c r="L2732" i="4"/>
  <c r="W2732" i="4" s="1"/>
  <c r="L2978" i="4"/>
  <c r="W2978" i="4" s="1"/>
  <c r="L1136" i="4"/>
  <c r="W1136" i="4" s="1"/>
  <c r="L2294" i="4"/>
  <c r="W2294" i="4" s="1"/>
  <c r="L2638" i="4"/>
  <c r="W2638" i="4" s="1"/>
  <c r="L4357" i="4"/>
  <c r="W4357" i="4" s="1"/>
  <c r="L4421" i="4"/>
  <c r="W4421" i="4" s="1"/>
  <c r="L4485" i="4"/>
  <c r="W4485" i="4" s="1"/>
  <c r="L4718" i="4"/>
  <c r="W4718" i="4" s="1"/>
  <c r="L4782" i="4"/>
  <c r="W4782" i="4" s="1"/>
  <c r="L4846" i="4"/>
  <c r="W4846" i="4" s="1"/>
  <c r="L4910" i="4"/>
  <c r="W4910" i="4" s="1"/>
  <c r="L2081" i="4"/>
  <c r="W2081" i="4" s="1"/>
  <c r="L2255" i="4"/>
  <c r="W2255" i="4" s="1"/>
  <c r="L2424" i="4"/>
  <c r="W2424" i="4" s="1"/>
  <c r="L2776" i="4"/>
  <c r="W2776" i="4" s="1"/>
  <c r="L3025" i="4"/>
  <c r="W3025" i="4" s="1"/>
  <c r="L1183" i="4"/>
  <c r="W1183" i="4" s="1"/>
  <c r="L1439" i="4"/>
  <c r="W1439" i="4" s="1"/>
  <c r="L1695" i="4"/>
  <c r="W1695" i="4" s="1"/>
  <c r="L1951" i="4"/>
  <c r="W1951" i="4" s="1"/>
  <c r="L2664" i="4"/>
  <c r="W2664" i="4" s="1"/>
  <c r="L2887" i="4"/>
  <c r="W2887" i="4" s="1"/>
  <c r="L1044" i="4"/>
  <c r="W1044" i="4" s="1"/>
  <c r="L1300" i="4"/>
  <c r="W1300" i="4" s="1"/>
  <c r="L2564" i="4"/>
  <c r="W2564" i="4" s="1"/>
  <c r="L4334" i="4"/>
  <c r="W4334" i="4" s="1"/>
  <c r="L4398" i="4"/>
  <c r="W4398" i="4" s="1"/>
  <c r="L4462" i="4"/>
  <c r="W4462" i="4" s="1"/>
  <c r="L4526" i="4"/>
  <c r="W4526" i="4" s="1"/>
  <c r="L4759" i="4"/>
  <c r="W4759" i="4" s="1"/>
  <c r="L4823" i="4"/>
  <c r="W4823" i="4" s="1"/>
  <c r="L4887" i="4"/>
  <c r="W4887" i="4" s="1"/>
  <c r="L2011" i="4"/>
  <c r="W2011" i="4" s="1"/>
  <c r="L2192" i="4"/>
  <c r="W2192" i="4" s="1"/>
  <c r="L2361" i="4"/>
  <c r="W2361" i="4" s="1"/>
  <c r="L2535" i="4"/>
  <c r="W2535" i="4" s="1"/>
  <c r="L2934" i="4"/>
  <c r="W2934" i="4" s="1"/>
  <c r="L1091" i="4"/>
  <c r="W1091" i="4" s="1"/>
  <c r="L1347" i="4"/>
  <c r="W1347" i="4" s="1"/>
  <c r="L1603" i="4"/>
  <c r="W1603" i="4" s="1"/>
  <c r="L1859" i="4"/>
  <c r="W1859" i="4" s="1"/>
  <c r="L2544" i="4"/>
  <c r="W2544" i="4" s="1"/>
  <c r="L2796" i="4"/>
  <c r="W2796" i="4" s="1"/>
  <c r="L3052" i="4"/>
  <c r="W3052" i="4" s="1"/>
  <c r="L1208" i="4"/>
  <c r="W1208" i="4" s="1"/>
  <c r="L1464" i="4"/>
  <c r="W1464" i="4" s="1"/>
  <c r="L1720" i="4"/>
  <c r="W1720" i="4" s="1"/>
  <c r="L1976" i="4"/>
  <c r="W1976" i="4" s="1"/>
  <c r="L2090" i="4"/>
  <c r="W2090" i="4" s="1"/>
  <c r="L4567" i="4"/>
  <c r="W4567" i="4" s="1"/>
  <c r="L2674" i="4"/>
  <c r="W2674" i="4" s="1"/>
  <c r="L1289" i="4"/>
  <c r="W1289" i="4" s="1"/>
  <c r="L1977" i="4"/>
  <c r="W1977" i="4" s="1"/>
  <c r="L1193" i="4"/>
  <c r="W1193" i="4" s="1"/>
  <c r="L1937" i="4"/>
  <c r="W1937" i="4" s="1"/>
  <c r="L1341" i="4"/>
  <c r="W1341" i="4" s="1"/>
  <c r="L1548" i="4"/>
  <c r="W1548" i="4" s="1"/>
  <c r="L1804" i="4"/>
  <c r="W1804" i="4" s="1"/>
  <c r="L4583" i="4"/>
  <c r="W4583" i="4" s="1"/>
  <c r="L2386" i="4"/>
  <c r="W2386" i="4" s="1"/>
  <c r="L4606" i="4"/>
  <c r="W4606" i="4" s="1"/>
  <c r="L2920" i="4"/>
  <c r="W2920" i="4" s="1"/>
  <c r="L1529" i="4"/>
  <c r="W1529" i="4" s="1"/>
  <c r="L2798" i="4"/>
  <c r="W2798" i="4" s="1"/>
  <c r="L1437" i="4"/>
  <c r="W1437" i="4" s="1"/>
  <c r="L2787" i="4"/>
  <c r="W2787" i="4" s="1"/>
  <c r="L1673" i="4"/>
  <c r="W1673" i="4" s="1"/>
  <c r="L1632" i="4"/>
  <c r="W1632" i="4" s="1"/>
  <c r="L1888" i="4"/>
  <c r="W1888" i="4" s="1"/>
  <c r="L4947" i="4"/>
  <c r="W4947" i="4" s="1"/>
  <c r="L4539" i="4"/>
  <c r="W4539" i="4" s="1"/>
  <c r="L2242" i="4"/>
  <c r="W2242" i="4" s="1"/>
  <c r="L1033" i="4"/>
  <c r="W1033" i="4" s="1"/>
  <c r="L1765" i="4"/>
  <c r="W1765" i="4" s="1"/>
  <c r="L3043" i="4"/>
  <c r="W3043" i="4" s="1"/>
  <c r="L1649" i="4"/>
  <c r="W1649" i="4" s="1"/>
  <c r="L1037" i="4"/>
  <c r="W1037" i="4" s="1"/>
  <c r="L1460" i="4"/>
  <c r="W1460" i="4" s="1"/>
  <c r="L1716" i="4"/>
  <c r="W1716" i="4" s="1"/>
  <c r="L1972" i="4"/>
  <c r="W1972" i="4" s="1"/>
  <c r="L2066" i="4"/>
  <c r="W2066" i="4" s="1"/>
  <c r="L4564" i="4"/>
  <c r="W4564" i="4" s="1"/>
  <c r="L2642" i="4"/>
  <c r="W2642" i="4" s="1"/>
  <c r="L1285" i="4"/>
  <c r="W1285" i="4" s="1"/>
  <c r="L1973" i="4"/>
  <c r="W1973" i="4" s="1"/>
  <c r="L1189" i="4"/>
  <c r="W1189" i="4" s="1"/>
  <c r="L1909" i="4"/>
  <c r="W1909" i="4" s="1"/>
  <c r="L1313" i="4"/>
  <c r="W1313" i="4" s="1"/>
  <c r="L4637" i="4"/>
  <c r="W4637" i="4" s="1"/>
  <c r="L2038" i="4"/>
  <c r="W2038" i="4" s="1"/>
  <c r="L2938" i="4"/>
  <c r="W2938" i="4" s="1"/>
  <c r="L2195" i="4"/>
  <c r="W2195" i="4" s="1"/>
  <c r="L1014" i="4"/>
  <c r="W1014" i="4" s="1"/>
  <c r="L2115" i="4"/>
  <c r="W2115" i="4" s="1"/>
  <c r="L2805" i="4"/>
  <c r="W2805" i="4" s="1"/>
  <c r="L1618" i="4"/>
  <c r="W1618" i="4" s="1"/>
  <c r="L2600" i="4"/>
  <c r="W2600" i="4" s="1"/>
  <c r="L1334" i="4"/>
  <c r="W1334" i="4" s="1"/>
  <c r="L1709" i="4"/>
  <c r="W1709" i="4" s="1"/>
  <c r="L4662" i="4"/>
  <c r="W4662" i="4" s="1"/>
  <c r="L2243" i="4"/>
  <c r="W2243" i="4" s="1"/>
  <c r="L1374" i="4"/>
  <c r="W1374" i="4" s="1"/>
  <c r="L2460" i="4"/>
  <c r="W2460" i="4" s="1"/>
  <c r="L1482" i="4"/>
  <c r="W1482" i="4" s="1"/>
  <c r="L2435" i="4"/>
  <c r="W2435" i="4" s="1"/>
  <c r="L3066" i="4"/>
  <c r="W3066" i="4" s="1"/>
  <c r="L2197" i="4"/>
  <c r="W2197" i="4" s="1"/>
  <c r="L2884" i="4"/>
  <c r="W2884" i="4" s="1"/>
  <c r="L1634" i="4"/>
  <c r="W1634" i="4" s="1"/>
  <c r="L4635" i="4"/>
  <c r="W4635" i="4" s="1"/>
  <c r="L2036" i="4"/>
  <c r="W2036" i="4" s="1"/>
  <c r="L2932" i="4"/>
  <c r="W2932" i="4" s="1"/>
  <c r="L2171" i="4"/>
  <c r="W2171" i="4" s="1"/>
  <c r="L1006" i="4"/>
  <c r="W1006" i="4" s="1"/>
  <c r="L1978" i="4"/>
  <c r="W1978" i="4" s="1"/>
  <c r="L2799" i="4"/>
  <c r="W2799" i="4" s="1"/>
  <c r="L1610" i="4"/>
  <c r="W1610" i="4" s="1"/>
  <c r="L2592" i="4"/>
  <c r="W2592" i="4" s="1"/>
  <c r="L1322" i="4"/>
  <c r="W1322" i="4" s="1"/>
  <c r="L1613" i="4"/>
  <c r="W1613" i="4" s="1"/>
  <c r="L4652" i="4"/>
  <c r="W4652" i="4" s="1"/>
  <c r="L2179" i="4"/>
  <c r="W2179" i="4" s="1"/>
  <c r="L1234" i="4"/>
  <c r="W1234" i="4" s="1"/>
  <c r="L2332" i="4"/>
  <c r="W2332" i="4" s="1"/>
  <c r="L1242" i="4"/>
  <c r="W1242" i="4" s="1"/>
  <c r="L2325" i="4"/>
  <c r="W2325" i="4" s="1"/>
  <c r="L3012" i="4"/>
  <c r="W3012" i="4" s="1"/>
  <c r="L1914" i="4"/>
  <c r="W1914" i="4" s="1"/>
  <c r="L2743" i="4"/>
  <c r="W2743" i="4" s="1"/>
  <c r="L1478" i="4"/>
  <c r="W1478" i="4" s="1"/>
  <c r="L3136" i="4"/>
  <c r="W3136" i="4" s="1"/>
  <c r="L3200" i="4"/>
  <c r="W3200" i="4" s="1"/>
  <c r="L3264" i="4"/>
  <c r="W3264" i="4" s="1"/>
  <c r="L3328" i="4"/>
  <c r="W3328" i="4" s="1"/>
  <c r="L3392" i="4"/>
  <c r="W3392" i="4" s="1"/>
  <c r="L3456" i="4"/>
  <c r="W3456" i="4" s="1"/>
  <c r="L3520" i="4"/>
  <c r="W3520" i="4" s="1"/>
  <c r="L3584" i="4"/>
  <c r="W3584" i="4" s="1"/>
  <c r="L3648" i="4"/>
  <c r="W3648" i="4" s="1"/>
  <c r="L4687" i="4"/>
  <c r="W4687" i="4" s="1"/>
  <c r="L3716" i="4"/>
  <c r="W3716" i="4" s="1"/>
  <c r="L3780" i="4"/>
  <c r="W3780" i="4" s="1"/>
  <c r="L3843" i="4"/>
  <c r="W3843" i="4" s="1"/>
  <c r="L3907" i="4"/>
  <c r="W3907" i="4" s="1"/>
  <c r="L3970" i="4"/>
  <c r="W3970" i="4" s="1"/>
  <c r="L4034" i="4"/>
  <c r="W4034" i="4" s="1"/>
  <c r="L4098" i="4"/>
  <c r="W4098" i="4" s="1"/>
  <c r="L4162" i="4"/>
  <c r="W4162" i="4" s="1"/>
  <c r="L4226" i="4"/>
  <c r="W4226" i="4" s="1"/>
  <c r="L4290" i="4"/>
  <c r="W4290" i="4" s="1"/>
  <c r="L4367" i="4"/>
  <c r="W4367" i="4" s="1"/>
  <c r="L3161" i="4"/>
  <c r="W3161" i="4" s="1"/>
  <c r="L3225" i="4"/>
  <c r="W3225" i="4" s="1"/>
  <c r="L3289" i="4"/>
  <c r="W3289" i="4" s="1"/>
  <c r="L3353" i="4"/>
  <c r="W3353" i="4" s="1"/>
  <c r="L3417" i="4"/>
  <c r="W3417" i="4" s="1"/>
  <c r="L3481" i="4"/>
  <c r="W3481" i="4" s="1"/>
  <c r="L3545" i="4"/>
  <c r="W3545" i="4" s="1"/>
  <c r="L3609" i="4"/>
  <c r="W3609" i="4" s="1"/>
  <c r="L3673" i="4"/>
  <c r="W3673" i="4" s="1"/>
  <c r="L4979" i="4"/>
  <c r="W4979" i="4" s="1"/>
  <c r="L3741" i="4"/>
  <c r="W3741" i="4" s="1"/>
  <c r="L3804" i="4"/>
  <c r="W3804" i="4" s="1"/>
  <c r="L3868" i="4"/>
  <c r="W3868" i="4" s="1"/>
  <c r="L3932" i="4"/>
  <c r="W3932" i="4" s="1"/>
  <c r="L3995" i="4"/>
  <c r="W3995" i="4" s="1"/>
  <c r="L4059" i="4"/>
  <c r="W4059" i="4" s="1"/>
  <c r="L4123" i="4"/>
  <c r="W4123" i="4" s="1"/>
  <c r="L4187" i="4"/>
  <c r="W4187" i="4" s="1"/>
  <c r="L4251" i="4"/>
  <c r="W4251" i="4" s="1"/>
  <c r="L2254" i="4"/>
  <c r="W2254" i="4" s="1"/>
  <c r="L3118" i="4"/>
  <c r="W3118" i="4" s="1"/>
  <c r="L3182" i="4"/>
  <c r="W3182" i="4" s="1"/>
  <c r="L3246" i="4"/>
  <c r="W3246" i="4" s="1"/>
  <c r="L3310" i="4"/>
  <c r="W3310" i="4" s="1"/>
  <c r="L3374" i="4"/>
  <c r="W3374" i="4" s="1"/>
  <c r="L3438" i="4"/>
  <c r="W3438" i="4" s="1"/>
  <c r="L3502" i="4"/>
  <c r="W3502" i="4" s="1"/>
  <c r="L3566" i="4"/>
  <c r="W3566" i="4" s="1"/>
  <c r="L3630" i="4"/>
  <c r="W3630" i="4" s="1"/>
  <c r="L3694" i="4"/>
  <c r="W3694" i="4" s="1"/>
  <c r="L2070" i="4"/>
  <c r="W2070" i="4" s="1"/>
  <c r="L3762" i="4"/>
  <c r="W3762" i="4" s="1"/>
  <c r="L3825" i="4"/>
  <c r="W3825" i="4" s="1"/>
  <c r="L3889" i="4"/>
  <c r="W3889" i="4" s="1"/>
  <c r="L3953" i="4"/>
  <c r="W3953" i="4" s="1"/>
  <c r="L4016" i="4"/>
  <c r="W4016" i="4" s="1"/>
  <c r="L4080" i="4"/>
  <c r="W4080" i="4" s="1"/>
  <c r="L4144" i="4"/>
  <c r="W4144" i="4" s="1"/>
  <c r="L4208" i="4"/>
  <c r="W4208" i="4" s="1"/>
  <c r="L4272" i="4"/>
  <c r="W4272" i="4" s="1"/>
  <c r="L2654" i="4"/>
  <c r="W2654" i="4" s="1"/>
  <c r="L3139" i="4"/>
  <c r="W3139" i="4" s="1"/>
  <c r="L3203" i="4"/>
  <c r="W3203" i="4" s="1"/>
  <c r="L3267" i="4"/>
  <c r="W3267" i="4" s="1"/>
  <c r="L3331" i="4"/>
  <c r="W3331" i="4" s="1"/>
  <c r="L3395" i="4"/>
  <c r="W3395" i="4" s="1"/>
  <c r="L3459" i="4"/>
  <c r="W3459" i="4" s="1"/>
  <c r="L3523" i="4"/>
  <c r="W3523" i="4" s="1"/>
  <c r="L3587" i="4"/>
  <c r="W3587" i="4" s="1"/>
  <c r="L3651" i="4"/>
  <c r="W3651" i="4" s="1"/>
  <c r="L4690" i="4"/>
  <c r="W4690" i="4" s="1"/>
  <c r="L3719" i="4"/>
  <c r="W3719" i="4" s="1"/>
  <c r="L3783" i="4"/>
  <c r="W3783" i="4" s="1"/>
  <c r="L3846" i="4"/>
  <c r="W3846" i="4" s="1"/>
  <c r="L3910" i="4"/>
  <c r="W3910" i="4" s="1"/>
  <c r="L3973" i="4"/>
  <c r="W3973" i="4" s="1"/>
  <c r="L4037" i="4"/>
  <c r="W4037" i="4" s="1"/>
  <c r="L4101" i="4"/>
  <c r="W4101" i="4" s="1"/>
  <c r="L4165" i="4"/>
  <c r="W4165" i="4" s="1"/>
  <c r="L4229" i="4"/>
  <c r="W4229" i="4" s="1"/>
  <c r="L4293" i="4"/>
  <c r="W4293" i="4" s="1"/>
  <c r="L4379" i="4"/>
  <c r="W4379" i="4" s="1"/>
  <c r="L4467" i="4"/>
  <c r="W4467" i="4" s="1"/>
  <c r="L4531" i="4"/>
  <c r="W4531" i="4" s="1"/>
  <c r="L4764" i="4"/>
  <c r="W4764" i="4" s="1"/>
  <c r="L4828" i="4"/>
  <c r="W4828" i="4" s="1"/>
  <c r="L4892" i="4"/>
  <c r="W4892" i="4" s="1"/>
  <c r="L2028" i="4"/>
  <c r="W2028" i="4" s="1"/>
  <c r="L2207" i="4"/>
  <c r="W2207" i="4" s="1"/>
  <c r="L2376" i="4"/>
  <c r="W2376" i="4" s="1"/>
  <c r="L2566" i="4"/>
  <c r="W2566" i="4" s="1"/>
  <c r="L2955" i="4"/>
  <c r="W2955" i="4" s="1"/>
  <c r="L1111" i="4"/>
  <c r="W1111" i="4" s="1"/>
  <c r="L1367" i="4"/>
  <c r="W1367" i="4" s="1"/>
  <c r="L1623" i="4"/>
  <c r="W1623" i="4" s="1"/>
  <c r="L1879" i="4"/>
  <c r="W1879" i="4" s="1"/>
  <c r="L2596" i="4"/>
  <c r="W2596" i="4" s="1"/>
  <c r="L2813" i="4"/>
  <c r="W2813" i="4" s="1"/>
  <c r="L3069" i="4"/>
  <c r="W3069" i="4" s="1"/>
  <c r="L1228" i="4"/>
  <c r="W1228" i="4" s="1"/>
  <c r="L2510" i="4"/>
  <c r="W2510" i="4" s="1"/>
  <c r="L4320" i="4"/>
  <c r="W4320" i="4" s="1"/>
  <c r="L4384" i="4"/>
  <c r="W4384" i="4" s="1"/>
  <c r="L4448" i="4"/>
  <c r="W4448" i="4" s="1"/>
  <c r="L4512" i="4"/>
  <c r="W4512" i="4" s="1"/>
  <c r="L4745" i="4"/>
  <c r="W4745" i="4" s="1"/>
  <c r="L4809" i="4"/>
  <c r="W4809" i="4" s="1"/>
  <c r="L4873" i="4"/>
  <c r="W4873" i="4" s="1"/>
  <c r="L4937" i="4"/>
  <c r="W4937" i="4" s="1"/>
  <c r="L2153" i="4"/>
  <c r="W2153" i="4" s="1"/>
  <c r="L2327" i="4"/>
  <c r="W2327" i="4" s="1"/>
  <c r="L2496" i="4"/>
  <c r="W2496" i="4" s="1"/>
  <c r="L2880" i="4"/>
  <c r="W2880" i="4" s="1"/>
  <c r="L1035" i="4"/>
  <c r="W1035" i="4" s="1"/>
  <c r="L1291" i="4"/>
  <c r="W1291" i="4" s="1"/>
  <c r="L1547" i="4"/>
  <c r="W1547" i="4" s="1"/>
  <c r="L1803" i="4"/>
  <c r="W1803" i="4" s="1"/>
  <c r="L2170" i="4"/>
  <c r="W2170" i="4" s="1"/>
  <c r="L2741" i="4"/>
  <c r="W2741" i="4" s="1"/>
  <c r="L2994" i="4"/>
  <c r="W2994" i="4" s="1"/>
  <c r="L1152" i="4"/>
  <c r="W1152" i="4" s="1"/>
  <c r="L2326" i="4"/>
  <c r="W2326" i="4" s="1"/>
  <c r="L2670" i="4"/>
  <c r="W2670" i="4" s="1"/>
  <c r="L4361" i="4"/>
  <c r="W4361" i="4" s="1"/>
  <c r="L4425" i="4"/>
  <c r="W4425" i="4" s="1"/>
  <c r="L4489" i="4"/>
  <c r="W4489" i="4" s="1"/>
  <c r="L4722" i="4"/>
  <c r="W4722" i="4" s="1"/>
  <c r="L4786" i="4"/>
  <c r="W4786" i="4" s="1"/>
  <c r="L4850" i="4"/>
  <c r="W4850" i="4" s="1"/>
  <c r="L4914" i="4"/>
  <c r="W4914" i="4" s="1"/>
  <c r="L2095" i="4"/>
  <c r="W2095" i="4" s="1"/>
  <c r="L2264" i="4"/>
  <c r="W2264" i="4" s="1"/>
  <c r="L2433" i="4"/>
  <c r="W2433" i="4" s="1"/>
  <c r="L2785" i="4"/>
  <c r="W2785" i="4" s="1"/>
  <c r="L3041" i="4"/>
  <c r="W3041" i="4" s="1"/>
  <c r="L1199" i="4"/>
  <c r="W1199" i="4" s="1"/>
  <c r="L1455" i="4"/>
  <c r="W1455" i="4" s="1"/>
  <c r="L1711" i="4"/>
  <c r="W1711" i="4" s="1"/>
  <c r="L1967" i="4"/>
  <c r="W1967" i="4" s="1"/>
  <c r="L2673" i="4"/>
  <c r="W2673" i="4" s="1"/>
  <c r="L2903" i="4"/>
  <c r="W2903" i="4" s="1"/>
  <c r="L1060" i="4"/>
  <c r="W1060" i="4" s="1"/>
  <c r="L1316" i="4"/>
  <c r="W1316" i="4" s="1"/>
  <c r="L2573" i="4"/>
  <c r="W2573" i="4" s="1"/>
  <c r="L4338" i="4"/>
  <c r="W4338" i="4" s="1"/>
  <c r="L4402" i="4"/>
  <c r="W4402" i="4" s="1"/>
  <c r="L4466" i="4"/>
  <c r="W4466" i="4" s="1"/>
  <c r="L4530" i="4"/>
  <c r="W4530" i="4" s="1"/>
  <c r="L4763" i="4"/>
  <c r="W4763" i="4" s="1"/>
  <c r="L4827" i="4"/>
  <c r="W4827" i="4" s="1"/>
  <c r="L4891" i="4"/>
  <c r="W4891" i="4" s="1"/>
  <c r="L2027" i="4"/>
  <c r="W2027" i="4" s="1"/>
  <c r="L2201" i="4"/>
  <c r="W2201" i="4" s="1"/>
  <c r="L2375" i="4"/>
  <c r="W2375" i="4" s="1"/>
  <c r="L2558" i="4"/>
  <c r="W2558" i="4" s="1"/>
  <c r="L2950" i="4"/>
  <c r="W2950" i="4" s="1"/>
  <c r="L1107" i="4"/>
  <c r="W1107" i="4" s="1"/>
  <c r="L1363" i="4"/>
  <c r="W1363" i="4" s="1"/>
  <c r="L1619" i="4"/>
  <c r="W1619" i="4" s="1"/>
  <c r="L1875" i="4"/>
  <c r="W1875" i="4" s="1"/>
  <c r="L2595" i="4"/>
  <c r="W2595" i="4" s="1"/>
  <c r="L2812" i="4"/>
  <c r="W2812" i="4" s="1"/>
  <c r="L3068" i="4"/>
  <c r="W3068" i="4" s="1"/>
  <c r="L1224" i="4"/>
  <c r="W1224" i="4" s="1"/>
  <c r="L1480" i="4"/>
  <c r="W1480" i="4" s="1"/>
  <c r="L1736" i="4"/>
  <c r="W1736" i="4" s="1"/>
  <c r="L1992" i="4"/>
  <c r="W1992" i="4" s="1"/>
  <c r="L2130" i="4"/>
  <c r="W2130" i="4" s="1"/>
  <c r="L4574" i="4"/>
  <c r="W4574" i="4" s="1"/>
  <c r="L2702" i="4"/>
  <c r="W2702" i="4" s="1"/>
  <c r="L1333" i="4"/>
  <c r="W1333" i="4" s="1"/>
  <c r="L2598" i="4"/>
  <c r="W2598" i="4" s="1"/>
  <c r="L1221" i="4"/>
  <c r="W1221" i="4" s="1"/>
  <c r="L1989" i="4"/>
  <c r="W1989" i="4" s="1"/>
  <c r="L1385" i="4"/>
  <c r="W1385" i="4" s="1"/>
  <c r="L1564" i="4"/>
  <c r="W1564" i="4" s="1"/>
  <c r="L1820" i="4"/>
  <c r="W1820" i="4" s="1"/>
  <c r="L4592" i="4"/>
  <c r="W4592" i="4" s="1"/>
  <c r="L2498" i="4"/>
  <c r="W2498" i="4" s="1"/>
  <c r="L4613" i="4"/>
  <c r="W4613" i="4" s="1"/>
  <c r="L2979" i="4"/>
  <c r="W2979" i="4" s="1"/>
  <c r="L1601" i="4"/>
  <c r="W1601" i="4" s="1"/>
  <c r="L2873" i="4"/>
  <c r="W2873" i="4" s="1"/>
  <c r="L1477" i="4"/>
  <c r="W1477" i="4" s="1"/>
  <c r="L2862" i="4"/>
  <c r="W2862" i="4" s="1"/>
  <c r="L1392" i="4"/>
  <c r="W1392" i="4" s="1"/>
  <c r="L1648" i="4"/>
  <c r="W1648" i="4" s="1"/>
  <c r="L1904" i="4"/>
  <c r="W1904" i="4" s="1"/>
  <c r="L4951" i="4"/>
  <c r="W4951" i="4" s="1"/>
  <c r="L4543" i="4"/>
  <c r="W4543" i="4" s="1"/>
  <c r="L2362" i="4"/>
  <c r="W2362" i="4" s="1"/>
  <c r="L1073" i="4"/>
  <c r="W1073" i="4" s="1"/>
  <c r="L1813" i="4"/>
  <c r="W1813" i="4" s="1"/>
  <c r="L3086" i="4"/>
  <c r="W3086" i="4" s="1"/>
  <c r="L1749" i="4"/>
  <c r="W1749" i="4" s="1"/>
  <c r="L1065" i="4"/>
  <c r="W1065" i="4" s="1"/>
  <c r="L1476" i="4"/>
  <c r="W1476" i="4" s="1"/>
  <c r="L1732" i="4"/>
  <c r="W1732" i="4" s="1"/>
  <c r="L1988" i="4"/>
  <c r="W1988" i="4" s="1"/>
  <c r="L2122" i="4"/>
  <c r="W2122" i="4" s="1"/>
  <c r="L4572" i="4"/>
  <c r="W4572" i="4" s="1"/>
  <c r="L2696" i="4"/>
  <c r="W2696" i="4" s="1"/>
  <c r="L1325" i="4"/>
  <c r="W1325" i="4" s="1"/>
  <c r="L2005" i="4"/>
  <c r="W2005" i="4" s="1"/>
  <c r="L1209" i="4"/>
  <c r="W1209" i="4" s="1"/>
  <c r="L1985" i="4"/>
  <c r="W1985" i="4" s="1"/>
  <c r="L1373" i="4"/>
  <c r="W1373" i="4" s="1"/>
  <c r="L4641" i="4"/>
  <c r="W4641" i="4" s="1"/>
  <c r="L2075" i="4"/>
  <c r="W2075" i="4" s="1"/>
  <c r="L2991" i="4"/>
  <c r="W2991" i="4" s="1"/>
  <c r="L2227" i="4"/>
  <c r="W2227" i="4" s="1"/>
  <c r="L1086" i="4"/>
  <c r="W1086" i="4" s="1"/>
  <c r="L2133" i="4"/>
  <c r="W2133" i="4" s="1"/>
  <c r="L2842" i="4"/>
  <c r="W2842" i="4" s="1"/>
  <c r="L1750" i="4"/>
  <c r="W1750" i="4" s="1"/>
  <c r="L2660" i="4"/>
  <c r="W2660" i="4" s="1"/>
  <c r="L1394" i="4"/>
  <c r="W1394" i="4" s="1"/>
  <c r="L1781" i="4"/>
  <c r="W1781" i="4" s="1"/>
  <c r="L4666" i="4"/>
  <c r="W4666" i="4" s="1"/>
  <c r="L2260" i="4"/>
  <c r="W2260" i="4" s="1"/>
  <c r="L1426" i="4"/>
  <c r="W1426" i="4" s="1"/>
  <c r="L2484" i="4"/>
  <c r="W2484" i="4" s="1"/>
  <c r="L1534" i="4"/>
  <c r="W1534" i="4" s="1"/>
  <c r="L2452" i="4"/>
  <c r="W2452" i="4" s="1"/>
  <c r="L1030" i="4"/>
  <c r="W1030" i="4" s="1"/>
  <c r="L2267" i="4"/>
  <c r="W2267" i="4" s="1"/>
  <c r="L2980" i="4"/>
  <c r="W2980" i="4" s="1"/>
  <c r="L1650" i="4"/>
  <c r="W1650" i="4" s="1"/>
  <c r="L4639" i="4"/>
  <c r="W4639" i="4" s="1"/>
  <c r="L2052" i="4"/>
  <c r="W2052" i="4" s="1"/>
  <c r="L2965" i="4"/>
  <c r="W2965" i="4" s="1"/>
  <c r="L2213" i="4"/>
  <c r="W2213" i="4" s="1"/>
  <c r="L1046" i="4"/>
  <c r="W1046" i="4" s="1"/>
  <c r="L2131" i="4"/>
  <c r="W2131" i="4" s="1"/>
  <c r="L2836" i="4"/>
  <c r="W2836" i="4" s="1"/>
  <c r="L1694" i="4"/>
  <c r="W1694" i="4" s="1"/>
  <c r="L2606" i="4"/>
  <c r="W2606" i="4" s="1"/>
  <c r="L1370" i="4"/>
  <c r="W1370" i="4" s="1"/>
  <c r="L1661" i="4"/>
  <c r="W1661" i="4" s="1"/>
  <c r="L4656" i="4"/>
  <c r="W4656" i="4" s="1"/>
  <c r="L2189" i="4"/>
  <c r="W2189" i="4" s="1"/>
  <c r="L1290" i="4"/>
  <c r="W1290" i="4" s="1"/>
  <c r="L2372" i="4"/>
  <c r="W2372" i="4" s="1"/>
  <c r="L1330" i="4"/>
  <c r="W1330" i="4" s="1"/>
  <c r="L2371" i="4"/>
  <c r="W2371" i="4" s="1"/>
  <c r="L3028" i="4"/>
  <c r="W3028" i="4" s="1"/>
  <c r="L2002" i="4"/>
  <c r="W2002" i="4" s="1"/>
  <c r="L2794" i="4"/>
  <c r="W2794" i="4" s="1"/>
  <c r="L1538" i="4"/>
  <c r="W1538" i="4" s="1"/>
  <c r="L3140" i="4"/>
  <c r="W3140" i="4" s="1"/>
  <c r="L3204" i="4"/>
  <c r="W3204" i="4" s="1"/>
  <c r="L3268" i="4"/>
  <c r="W3268" i="4" s="1"/>
  <c r="L3332" i="4"/>
  <c r="W3332" i="4" s="1"/>
  <c r="L3396" i="4"/>
  <c r="W3396" i="4" s="1"/>
  <c r="L3460" i="4"/>
  <c r="W3460" i="4" s="1"/>
  <c r="L3524" i="4"/>
  <c r="W3524" i="4" s="1"/>
  <c r="L3588" i="4"/>
  <c r="W3588" i="4" s="1"/>
  <c r="L3652" i="4"/>
  <c r="W3652" i="4" s="1"/>
  <c r="L4691" i="4"/>
  <c r="W4691" i="4" s="1"/>
  <c r="L3720" i="4"/>
  <c r="W3720" i="4" s="1"/>
  <c r="L3784" i="4"/>
  <c r="W3784" i="4" s="1"/>
  <c r="L3847" i="4"/>
  <c r="W3847" i="4" s="1"/>
  <c r="L3911" i="4"/>
  <c r="W3911" i="4" s="1"/>
  <c r="L3974" i="4"/>
  <c r="W3974" i="4" s="1"/>
  <c r="L4038" i="4"/>
  <c r="W4038" i="4" s="1"/>
  <c r="L4102" i="4"/>
  <c r="W4102" i="4" s="1"/>
  <c r="L4166" i="4"/>
  <c r="W4166" i="4" s="1"/>
  <c r="L4230" i="4"/>
  <c r="W4230" i="4" s="1"/>
  <c r="L4294" i="4"/>
  <c r="W4294" i="4" s="1"/>
  <c r="L4383" i="4"/>
  <c r="W4383" i="4" s="1"/>
  <c r="L3165" i="4"/>
  <c r="W3165" i="4" s="1"/>
  <c r="L3229" i="4"/>
  <c r="W3229" i="4" s="1"/>
  <c r="L3293" i="4"/>
  <c r="W3293" i="4" s="1"/>
  <c r="L3357" i="4"/>
  <c r="W3357" i="4" s="1"/>
  <c r="L3421" i="4"/>
  <c r="W3421" i="4" s="1"/>
  <c r="L3485" i="4"/>
  <c r="W3485" i="4" s="1"/>
  <c r="L3549" i="4"/>
  <c r="W3549" i="4" s="1"/>
  <c r="L3613" i="4"/>
  <c r="W3613" i="4" s="1"/>
  <c r="L3677" i="4"/>
  <c r="W3677" i="4" s="1"/>
  <c r="L4992" i="4"/>
  <c r="W4992" i="4" s="1"/>
  <c r="L3745" i="4"/>
  <c r="W3745" i="4" s="1"/>
  <c r="L3808" i="4"/>
  <c r="W3808" i="4" s="1"/>
  <c r="L3872" i="4"/>
  <c r="W3872" i="4" s="1"/>
  <c r="L3936" i="4"/>
  <c r="W3936" i="4" s="1"/>
  <c r="L3999" i="4"/>
  <c r="W3999" i="4" s="1"/>
  <c r="L4063" i="4"/>
  <c r="W4063" i="4" s="1"/>
  <c r="L4127" i="4"/>
  <c r="W4127" i="4" s="1"/>
  <c r="L4191" i="4"/>
  <c r="W4191" i="4" s="1"/>
  <c r="L4255" i="4"/>
  <c r="W4255" i="4" s="1"/>
  <c r="L2286" i="4"/>
  <c r="W2286" i="4" s="1"/>
  <c r="L3122" i="4"/>
  <c r="W3122" i="4" s="1"/>
  <c r="L3186" i="4"/>
  <c r="W3186" i="4" s="1"/>
  <c r="L3250" i="4"/>
  <c r="W3250" i="4" s="1"/>
  <c r="L3314" i="4"/>
  <c r="W3314" i="4" s="1"/>
  <c r="L3378" i="4"/>
  <c r="W3378" i="4" s="1"/>
  <c r="L3442" i="4"/>
  <c r="W3442" i="4" s="1"/>
  <c r="L3506" i="4"/>
  <c r="W3506" i="4" s="1"/>
  <c r="L3570" i="4"/>
  <c r="W3570" i="4" s="1"/>
  <c r="L3634" i="4"/>
  <c r="W3634" i="4" s="1"/>
  <c r="L3698" i="4"/>
  <c r="W3698" i="4" s="1"/>
  <c r="L2102" i="4"/>
  <c r="W2102" i="4" s="1"/>
  <c r="L3766" i="4"/>
  <c r="W3766" i="4" s="1"/>
  <c r="L3829" i="4"/>
  <c r="W3829" i="4" s="1"/>
  <c r="L3893" i="4"/>
  <c r="W3893" i="4" s="1"/>
  <c r="L3957" i="4"/>
  <c r="W3957" i="4" s="1"/>
  <c r="L4020" i="4"/>
  <c r="W4020" i="4" s="1"/>
  <c r="L4084" i="4"/>
  <c r="W4084" i="4" s="1"/>
  <c r="L4148" i="4"/>
  <c r="W4148" i="4" s="1"/>
  <c r="L4212" i="4"/>
  <c r="W4212" i="4" s="1"/>
  <c r="L4276" i="4"/>
  <c r="W4276" i="4" s="1"/>
  <c r="L4311" i="4"/>
  <c r="W4311" i="4" s="1"/>
  <c r="L3143" i="4"/>
  <c r="W3143" i="4" s="1"/>
  <c r="L3207" i="4"/>
  <c r="W3207" i="4" s="1"/>
  <c r="L3271" i="4"/>
  <c r="W3271" i="4" s="1"/>
  <c r="L3335" i="4"/>
  <c r="W3335" i="4" s="1"/>
  <c r="L3399" i="4"/>
  <c r="W3399" i="4" s="1"/>
  <c r="L3463" i="4"/>
  <c r="W3463" i="4" s="1"/>
  <c r="L3527" i="4"/>
  <c r="W3527" i="4" s="1"/>
  <c r="L3591" i="4"/>
  <c r="W3591" i="4" s="1"/>
  <c r="L3655" i="4"/>
  <c r="W3655" i="4" s="1"/>
  <c r="L4694" i="4"/>
  <c r="W4694" i="4" s="1"/>
  <c r="L3723" i="4"/>
  <c r="W3723" i="4" s="1"/>
  <c r="L3787" i="4"/>
  <c r="W3787" i="4" s="1"/>
  <c r="L3850" i="4"/>
  <c r="W3850" i="4" s="1"/>
  <c r="L3914" i="4"/>
  <c r="W3914" i="4" s="1"/>
  <c r="L3977" i="4"/>
  <c r="W3977" i="4" s="1"/>
  <c r="L4041" i="4"/>
  <c r="W4041" i="4" s="1"/>
  <c r="L4105" i="4"/>
  <c r="W4105" i="4" s="1"/>
  <c r="L4169" i="4"/>
  <c r="W4169" i="4" s="1"/>
  <c r="L4233" i="4"/>
  <c r="W4233" i="4" s="1"/>
  <c r="L4297" i="4"/>
  <c r="W4297" i="4" s="1"/>
  <c r="L4395" i="4"/>
  <c r="W4395" i="4" s="1"/>
  <c r="L4471" i="4"/>
  <c r="W4471" i="4" s="1"/>
  <c r="L4704" i="4"/>
  <c r="W4704" i="4" s="1"/>
  <c r="L4768" i="4"/>
  <c r="W4768" i="4" s="1"/>
  <c r="L4832" i="4"/>
  <c r="W4832" i="4" s="1"/>
  <c r="L4896" i="4"/>
  <c r="W4896" i="4" s="1"/>
  <c r="L2044" i="4"/>
  <c r="W2044" i="4" s="1"/>
  <c r="L2216" i="4"/>
  <c r="W2216" i="4" s="1"/>
  <c r="L2385" i="4"/>
  <c r="W2385" i="4" s="1"/>
  <c r="L2692" i="4"/>
  <c r="W2692" i="4" s="1"/>
  <c r="L2971" i="4"/>
  <c r="W2971" i="4" s="1"/>
  <c r="L1127" i="4"/>
  <c r="W1127" i="4" s="1"/>
  <c r="L1383" i="4"/>
  <c r="W1383" i="4" s="1"/>
  <c r="L1639" i="4"/>
  <c r="W1639" i="4" s="1"/>
  <c r="L1895" i="4"/>
  <c r="W1895" i="4" s="1"/>
  <c r="L2610" i="4"/>
  <c r="W2610" i="4" s="1"/>
  <c r="L2829" i="4"/>
  <c r="W2829" i="4" s="1"/>
  <c r="L3085" i="4"/>
  <c r="W3085" i="4" s="1"/>
  <c r="L1244" i="4"/>
  <c r="W1244" i="4" s="1"/>
  <c r="L2539" i="4"/>
  <c r="W2539" i="4" s="1"/>
  <c r="L4324" i="4"/>
  <c r="W4324" i="4" s="1"/>
  <c r="L4388" i="4"/>
  <c r="W4388" i="4" s="1"/>
  <c r="L4452" i="4"/>
  <c r="W4452" i="4" s="1"/>
  <c r="L4516" i="4"/>
  <c r="W4516" i="4" s="1"/>
  <c r="L4749" i="4"/>
  <c r="W4749" i="4" s="1"/>
  <c r="L4813" i="4"/>
  <c r="W4813" i="4" s="1"/>
  <c r="L4877" i="4"/>
  <c r="W4877" i="4" s="1"/>
  <c r="L4941" i="4"/>
  <c r="W4941" i="4" s="1"/>
  <c r="L2167" i="4"/>
  <c r="W2167" i="4" s="1"/>
  <c r="L2336" i="4"/>
  <c r="W2336" i="4" s="1"/>
  <c r="L2505" i="4"/>
  <c r="W2505" i="4" s="1"/>
  <c r="L2896" i="4"/>
  <c r="W2896" i="4" s="1"/>
  <c r="L1051" i="4"/>
  <c r="W1051" i="4" s="1"/>
  <c r="L1307" i="4"/>
  <c r="W1307" i="4" s="1"/>
  <c r="L1563" i="4"/>
  <c r="W1563" i="4" s="1"/>
  <c r="L1819" i="4"/>
  <c r="W1819" i="4" s="1"/>
  <c r="L2378" i="4"/>
  <c r="W2378" i="4" s="1"/>
  <c r="L2753" i="4"/>
  <c r="W2753" i="4" s="1"/>
  <c r="L3010" i="4"/>
  <c r="W3010" i="4" s="1"/>
  <c r="L1168" i="4"/>
  <c r="W1168" i="4" s="1"/>
  <c r="L2358" i="4"/>
  <c r="W2358" i="4" s="1"/>
  <c r="L4301" i="4"/>
  <c r="W4301" i="4" s="1"/>
  <c r="L4365" i="4"/>
  <c r="W4365" i="4" s="1"/>
  <c r="L4429" i="4"/>
  <c r="W4429" i="4" s="1"/>
  <c r="L4493" i="4"/>
  <c r="W4493" i="4" s="1"/>
  <c r="L4726" i="4"/>
  <c r="W4726" i="4" s="1"/>
  <c r="L4790" i="4"/>
  <c r="W4790" i="4" s="1"/>
  <c r="L4854" i="4"/>
  <c r="W4854" i="4" s="1"/>
  <c r="L4918" i="4"/>
  <c r="W4918" i="4" s="1"/>
  <c r="L2104" i="4"/>
  <c r="W2104" i="4" s="1"/>
  <c r="L2273" i="4"/>
  <c r="W2273" i="4" s="1"/>
  <c r="L2447" i="4"/>
  <c r="W2447" i="4" s="1"/>
  <c r="L2801" i="4"/>
  <c r="W2801" i="4" s="1"/>
  <c r="L3057" i="4"/>
  <c r="W3057" i="4" s="1"/>
  <c r="L1215" i="4"/>
  <c r="W1215" i="4" s="1"/>
  <c r="L1471" i="4"/>
  <c r="W1471" i="4" s="1"/>
  <c r="L1727" i="4"/>
  <c r="W1727" i="4" s="1"/>
  <c r="L1983" i="4"/>
  <c r="W1983" i="4" s="1"/>
  <c r="L2686" i="4"/>
  <c r="W2686" i="4" s="1"/>
  <c r="L2919" i="4"/>
  <c r="W2919" i="4" s="1"/>
  <c r="L1076" i="4"/>
  <c r="W1076" i="4" s="1"/>
  <c r="L1332" i="4"/>
  <c r="W1332" i="4" s="1"/>
  <c r="L2587" i="4"/>
  <c r="W2587" i="4" s="1"/>
  <c r="L4342" i="4"/>
  <c r="W4342" i="4" s="1"/>
  <c r="L4406" i="4"/>
  <c r="W4406" i="4" s="1"/>
  <c r="L4470" i="4"/>
  <c r="W4470" i="4" s="1"/>
  <c r="L4703" i="4"/>
  <c r="W4703" i="4" s="1"/>
  <c r="L4767" i="4"/>
  <c r="W4767" i="4" s="1"/>
  <c r="L4831" i="4"/>
  <c r="W4831" i="4" s="1"/>
  <c r="L4895" i="4"/>
  <c r="W4895" i="4" s="1"/>
  <c r="L2043" i="4"/>
  <c r="W2043" i="4" s="1"/>
  <c r="L2215" i="4"/>
  <c r="W2215" i="4" s="1"/>
  <c r="L2384" i="4"/>
  <c r="W2384" i="4" s="1"/>
  <c r="L2691" i="4"/>
  <c r="W2691" i="4" s="1"/>
  <c r="L2966" i="4"/>
  <c r="W2966" i="4" s="1"/>
  <c r="L1123" i="4"/>
  <c r="W1123" i="4" s="1"/>
  <c r="L1379" i="4"/>
  <c r="W1379" i="4" s="1"/>
  <c r="L1635" i="4"/>
  <c r="W1635" i="4" s="1"/>
  <c r="L1891" i="4"/>
  <c r="W1891" i="4" s="1"/>
  <c r="L2604" i="4"/>
  <c r="W2604" i="4" s="1"/>
  <c r="L2828" i="4"/>
  <c r="W2828" i="4" s="1"/>
  <c r="L3084" i="4"/>
  <c r="W3084" i="4" s="1"/>
  <c r="L1240" i="4"/>
  <c r="W1240" i="4" s="1"/>
  <c r="L1496" i="4"/>
  <c r="W1496" i="4" s="1"/>
  <c r="L1752" i="4"/>
  <c r="W1752" i="4" s="1"/>
  <c r="L4559" i="4"/>
  <c r="W4559" i="4" s="1"/>
  <c r="L2218" i="4"/>
  <c r="W2218" i="4" s="1"/>
  <c r="L4582" i="4"/>
  <c r="W4582" i="4" s="1"/>
  <c r="L2808" i="4"/>
  <c r="W2808" i="4" s="1"/>
  <c r="L1361" i="4"/>
  <c r="W1361" i="4" s="1"/>
  <c r="L2658" i="4"/>
  <c r="W2658" i="4" s="1"/>
  <c r="L1257" i="4"/>
  <c r="W1257" i="4" s="1"/>
  <c r="L2093" i="4"/>
  <c r="W2093" i="4" s="1"/>
  <c r="L1457" i="4"/>
  <c r="W1457" i="4" s="1"/>
  <c r="L1580" i="4"/>
  <c r="W1580" i="4" s="1"/>
  <c r="L1836" i="4"/>
  <c r="W1836" i="4" s="1"/>
  <c r="L4599" i="4"/>
  <c r="W4599" i="4" s="1"/>
  <c r="L2552" i="4"/>
  <c r="W2552" i="4" s="1"/>
  <c r="L4621" i="4"/>
  <c r="W4621" i="4" s="1"/>
  <c r="L2995" i="4"/>
  <c r="W2995" i="4" s="1"/>
  <c r="L1657" i="4"/>
  <c r="W1657" i="4" s="1"/>
  <c r="L2889" i="4"/>
  <c r="W2889" i="4" s="1"/>
  <c r="L1525" i="4"/>
  <c r="W1525" i="4" s="1"/>
  <c r="L2952" i="4"/>
  <c r="W2952" i="4" s="1"/>
  <c r="L1408" i="4"/>
  <c r="W1408" i="4" s="1"/>
  <c r="L1664" i="4"/>
  <c r="W1664" i="4" s="1"/>
  <c r="L1920" i="4"/>
  <c r="W1920" i="4" s="1"/>
  <c r="L4955" i="4"/>
  <c r="W4955" i="4" s="1"/>
  <c r="L4547" i="4"/>
  <c r="W4547" i="4" s="1"/>
  <c r="L2506" i="4"/>
  <c r="W2506" i="4" s="1"/>
  <c r="L1137" i="4"/>
  <c r="W1137" i="4" s="1"/>
  <c r="L1857" i="4"/>
  <c r="W1857" i="4" s="1"/>
  <c r="L1057" i="4"/>
  <c r="W1057" i="4" s="1"/>
  <c r="L1785" i="4"/>
  <c r="W1785" i="4" s="1"/>
  <c r="L1157" i="4"/>
  <c r="W1157" i="4" s="1"/>
  <c r="L1492" i="4"/>
  <c r="W1492" i="4" s="1"/>
  <c r="L1748" i="4"/>
  <c r="W1748" i="4" s="1"/>
  <c r="L2004" i="4"/>
  <c r="W2004" i="4" s="1"/>
  <c r="L2210" i="4"/>
  <c r="W2210" i="4" s="1"/>
  <c r="L4580" i="4"/>
  <c r="W4580" i="4" s="1"/>
  <c r="L2803" i="4"/>
  <c r="W2803" i="4" s="1"/>
  <c r="L1353" i="4"/>
  <c r="W1353" i="4" s="1"/>
  <c r="L2621" i="4"/>
  <c r="W2621" i="4" s="1"/>
  <c r="L1253" i="4"/>
  <c r="W1253" i="4" s="1"/>
  <c r="L2092" i="4"/>
  <c r="W2092" i="4" s="1"/>
  <c r="L1453" i="4"/>
  <c r="W1453" i="4" s="1"/>
  <c r="L4645" i="4"/>
  <c r="W4645" i="4" s="1"/>
  <c r="L2108" i="4"/>
  <c r="W2108" i="4" s="1"/>
  <c r="L1042" i="4"/>
  <c r="W1042" i="4" s="1"/>
  <c r="L2253" i="4"/>
  <c r="W2253" i="4" s="1"/>
  <c r="L1134" i="4"/>
  <c r="W1134" i="4" s="1"/>
  <c r="L2211" i="4"/>
  <c r="W2211" i="4" s="1"/>
  <c r="L2911" i="4"/>
  <c r="W2911" i="4" s="1"/>
  <c r="L1826" i="4"/>
  <c r="W1826" i="4" s="1"/>
  <c r="L2690" i="4"/>
  <c r="W2690" i="4" s="1"/>
  <c r="L1430" i="4"/>
  <c r="W1430" i="4" s="1"/>
  <c r="L1865" i="4"/>
  <c r="W1865" i="4" s="1"/>
  <c r="L4670" i="4"/>
  <c r="W4670" i="4" s="1"/>
  <c r="L2301" i="4"/>
  <c r="W2301" i="4" s="1"/>
  <c r="L1510" i="4"/>
  <c r="W1510" i="4" s="1"/>
  <c r="L2593" i="4"/>
  <c r="W2593" i="4" s="1"/>
  <c r="L1590" i="4"/>
  <c r="W1590" i="4" s="1"/>
  <c r="L2516" i="4"/>
  <c r="W2516" i="4" s="1"/>
  <c r="L1178" i="4"/>
  <c r="W1178" i="4" s="1"/>
  <c r="L2276" i="4"/>
  <c r="W2276" i="4" s="1"/>
  <c r="L3076" i="4"/>
  <c r="W3076" i="4" s="1"/>
  <c r="L1758" i="4"/>
  <c r="W1758" i="4" s="1"/>
  <c r="L4643" i="4"/>
  <c r="W4643" i="4" s="1"/>
  <c r="L2085" i="4"/>
  <c r="W2085" i="4" s="1"/>
  <c r="L3102" i="4"/>
  <c r="W3102" i="4" s="1"/>
  <c r="L2251" i="4"/>
  <c r="W2251" i="4" s="1"/>
  <c r="L1110" i="4"/>
  <c r="W1110" i="4" s="1"/>
  <c r="L2156" i="4"/>
  <c r="W2156" i="4" s="1"/>
  <c r="L2890" i="4"/>
  <c r="W2890" i="4" s="1"/>
  <c r="L1802" i="4"/>
  <c r="W1802" i="4" s="1"/>
  <c r="L2683" i="4"/>
  <c r="W2683" i="4" s="1"/>
  <c r="L1414" i="4"/>
  <c r="W1414" i="4" s="1"/>
  <c r="L1701" i="4"/>
  <c r="W1701" i="4" s="1"/>
  <c r="L4660" i="4"/>
  <c r="W4660" i="4" s="1"/>
  <c r="L2219" i="4"/>
  <c r="W2219" i="4" s="1"/>
  <c r="L1358" i="4"/>
  <c r="W1358" i="4" s="1"/>
  <c r="L2405" i="4"/>
  <c r="W2405" i="4" s="1"/>
  <c r="L1438" i="4"/>
  <c r="W1438" i="4" s="1"/>
  <c r="L2412" i="4"/>
  <c r="W2412" i="4" s="1"/>
  <c r="L3060" i="4"/>
  <c r="W3060" i="4" s="1"/>
  <c r="L2149" i="4"/>
  <c r="W2149" i="4" s="1"/>
  <c r="L2874" i="4"/>
  <c r="W2874" i="4" s="1"/>
  <c r="L1598" i="4"/>
  <c r="W1598" i="4" s="1"/>
  <c r="L3144" i="4"/>
  <c r="W3144" i="4" s="1"/>
  <c r="L3208" i="4"/>
  <c r="W3208" i="4" s="1"/>
  <c r="L3272" i="4"/>
  <c r="W3272" i="4" s="1"/>
  <c r="L3336" i="4"/>
  <c r="W3336" i="4" s="1"/>
  <c r="L3400" i="4"/>
  <c r="W3400" i="4" s="1"/>
  <c r="L3464" i="4"/>
  <c r="W3464" i="4" s="1"/>
  <c r="L3528" i="4"/>
  <c r="W3528" i="4" s="1"/>
  <c r="L3592" i="4"/>
  <c r="W3592" i="4" s="1"/>
  <c r="L3656" i="4"/>
  <c r="W3656" i="4" s="1"/>
  <c r="L4695" i="4"/>
  <c r="W4695" i="4" s="1"/>
  <c r="L3724" i="4"/>
  <c r="W3724" i="4" s="1"/>
  <c r="L2110" i="4"/>
  <c r="W2110" i="4" s="1"/>
  <c r="L3851" i="4"/>
  <c r="W3851" i="4" s="1"/>
  <c r="L3915" i="4"/>
  <c r="W3915" i="4" s="1"/>
  <c r="L3978" i="4"/>
  <c r="W3978" i="4" s="1"/>
  <c r="L4042" i="4"/>
  <c r="W4042" i="4" s="1"/>
  <c r="L4106" i="4"/>
  <c r="W4106" i="4" s="1"/>
  <c r="L4170" i="4"/>
  <c r="W4170" i="4" s="1"/>
  <c r="L4234" i="4"/>
  <c r="W4234" i="4" s="1"/>
  <c r="L4298" i="4"/>
  <c r="W4298" i="4" s="1"/>
  <c r="L4399" i="4"/>
  <c r="W4399" i="4" s="1"/>
  <c r="L3169" i="4"/>
  <c r="W3169" i="4" s="1"/>
  <c r="L3233" i="4"/>
  <c r="W3233" i="4" s="1"/>
  <c r="L3297" i="4"/>
  <c r="W3297" i="4" s="1"/>
  <c r="L3361" i="4"/>
  <c r="W3361" i="4" s="1"/>
  <c r="L3425" i="4"/>
  <c r="W3425" i="4" s="1"/>
  <c r="L3489" i="4"/>
  <c r="W3489" i="4" s="1"/>
  <c r="L3553" i="4"/>
  <c r="W3553" i="4" s="1"/>
  <c r="L3617" i="4"/>
  <c r="W3617" i="4" s="1"/>
  <c r="L3681" i="4"/>
  <c r="W3681" i="4" s="1"/>
  <c r="L2008" i="4"/>
  <c r="W2008" i="4" s="1"/>
  <c r="L3749" i="4"/>
  <c r="W3749" i="4" s="1"/>
  <c r="L3812" i="4"/>
  <c r="W3812" i="4" s="1"/>
  <c r="L3876" i="4"/>
  <c r="W3876" i="4" s="1"/>
  <c r="L3940" i="4"/>
  <c r="W3940" i="4" s="1"/>
  <c r="L4003" i="4"/>
  <c r="W4003" i="4" s="1"/>
  <c r="L4067" i="4"/>
  <c r="W4067" i="4" s="1"/>
  <c r="L4131" i="4"/>
  <c r="W4131" i="4" s="1"/>
  <c r="L4195" i="4"/>
  <c r="W4195" i="4" s="1"/>
  <c r="L4259" i="4"/>
  <c r="W4259" i="4" s="1"/>
  <c r="L2406" i="4"/>
  <c r="W2406" i="4" s="1"/>
  <c r="L3126" i="4"/>
  <c r="W3126" i="4" s="1"/>
  <c r="L3190" i="4"/>
  <c r="W3190" i="4" s="1"/>
  <c r="L3254" i="4"/>
  <c r="W3254" i="4" s="1"/>
  <c r="L3318" i="4"/>
  <c r="W3318" i="4" s="1"/>
  <c r="L3382" i="4"/>
  <c r="W3382" i="4" s="1"/>
  <c r="L3446" i="4"/>
  <c r="W3446" i="4" s="1"/>
  <c r="L3510" i="4"/>
  <c r="W3510" i="4" s="1"/>
  <c r="L3574" i="4"/>
  <c r="W3574" i="4" s="1"/>
  <c r="L3638" i="4"/>
  <c r="W3638" i="4" s="1"/>
  <c r="L3702" i="4"/>
  <c r="W3702" i="4" s="1"/>
  <c r="L3706" i="4"/>
  <c r="W3706" i="4" s="1"/>
  <c r="L3770" i="4"/>
  <c r="W3770" i="4" s="1"/>
  <c r="L3833" i="4"/>
  <c r="W3833" i="4" s="1"/>
  <c r="L3897" i="4"/>
  <c r="W3897" i="4" s="1"/>
  <c r="L3960" i="4"/>
  <c r="W3960" i="4" s="1"/>
  <c r="L4024" i="4"/>
  <c r="W4024" i="4" s="1"/>
  <c r="L4088" i="4"/>
  <c r="W4088" i="4" s="1"/>
  <c r="L4152" i="4"/>
  <c r="W4152" i="4" s="1"/>
  <c r="L4216" i="4"/>
  <c r="W4216" i="4" s="1"/>
  <c r="L4280" i="4"/>
  <c r="W4280" i="4" s="1"/>
  <c r="L4327" i="4"/>
  <c r="W4327" i="4" s="1"/>
  <c r="L3147" i="4"/>
  <c r="W3147" i="4" s="1"/>
  <c r="L3211" i="4"/>
  <c r="W3211" i="4" s="1"/>
  <c r="L3275" i="4"/>
  <c r="W3275" i="4" s="1"/>
  <c r="L3339" i="4"/>
  <c r="W3339" i="4" s="1"/>
  <c r="L3403" i="4"/>
  <c r="W3403" i="4" s="1"/>
  <c r="L3467" i="4"/>
  <c r="W3467" i="4" s="1"/>
  <c r="L3531" i="4"/>
  <c r="W3531" i="4" s="1"/>
  <c r="L3595" i="4"/>
  <c r="W3595" i="4" s="1"/>
  <c r="L3659" i="4"/>
  <c r="W3659" i="4" s="1"/>
  <c r="L4698" i="4"/>
  <c r="W4698" i="4" s="1"/>
  <c r="L3727" i="4"/>
  <c r="W3727" i="4" s="1"/>
  <c r="L3790" i="4"/>
  <c r="W3790" i="4" s="1"/>
  <c r="L3854" i="4"/>
  <c r="W3854" i="4" s="1"/>
  <c r="L3918" i="4"/>
  <c r="W3918" i="4" s="1"/>
  <c r="L3981" i="4"/>
  <c r="W3981" i="4" s="1"/>
  <c r="L4045" i="4"/>
  <c r="W4045" i="4" s="1"/>
  <c r="L4109" i="4"/>
  <c r="W4109" i="4" s="1"/>
  <c r="L4173" i="4"/>
  <c r="W4173" i="4" s="1"/>
  <c r="L4237" i="4"/>
  <c r="W4237" i="4" s="1"/>
  <c r="L2142" i="4"/>
  <c r="W2142" i="4" s="1"/>
  <c r="L4411" i="4"/>
  <c r="W4411" i="4" s="1"/>
  <c r="L4475" i="4"/>
  <c r="W4475" i="4" s="1"/>
  <c r="L4708" i="4"/>
  <c r="W4708" i="4" s="1"/>
  <c r="L4772" i="4"/>
  <c r="W4772" i="4" s="1"/>
  <c r="L4836" i="4"/>
  <c r="W4836" i="4" s="1"/>
  <c r="L4900" i="4"/>
  <c r="W4900" i="4" s="1"/>
  <c r="L2056" i="4"/>
  <c r="W2056" i="4" s="1"/>
  <c r="L2225" i="4"/>
  <c r="W2225" i="4" s="1"/>
  <c r="L2399" i="4"/>
  <c r="W2399" i="4" s="1"/>
  <c r="L2714" i="4"/>
  <c r="W2714" i="4" s="1"/>
  <c r="L2987" i="4"/>
  <c r="W2987" i="4" s="1"/>
  <c r="L1143" i="4"/>
  <c r="W1143" i="4" s="1"/>
  <c r="L1399" i="4"/>
  <c r="W1399" i="4" s="1"/>
  <c r="L1655" i="4"/>
  <c r="W1655" i="4" s="1"/>
  <c r="L1911" i="4"/>
  <c r="W1911" i="4" s="1"/>
  <c r="L2639" i="4"/>
  <c r="W2639" i="4" s="1"/>
  <c r="L2845" i="4"/>
  <c r="W2845" i="4" s="1"/>
  <c r="L3104" i="4"/>
  <c r="W3104" i="4" s="1"/>
  <c r="L1260" i="4"/>
  <c r="W1260" i="4" s="1"/>
  <c r="L2548" i="4"/>
  <c r="W2548" i="4" s="1"/>
  <c r="L4328" i="4"/>
  <c r="W4328" i="4" s="1"/>
  <c r="L4392" i="4"/>
  <c r="W4392" i="4" s="1"/>
  <c r="L4456" i="4"/>
  <c r="W4456" i="4" s="1"/>
  <c r="L4520" i="4"/>
  <c r="W4520" i="4" s="1"/>
  <c r="L4753" i="4"/>
  <c r="W4753" i="4" s="1"/>
  <c r="L4817" i="4"/>
  <c r="W4817" i="4" s="1"/>
  <c r="L4881" i="4"/>
  <c r="W4881" i="4" s="1"/>
  <c r="L4945" i="4"/>
  <c r="W4945" i="4" s="1"/>
  <c r="L2176" i="4"/>
  <c r="W2176" i="4" s="1"/>
  <c r="L2345" i="4"/>
  <c r="W2345" i="4" s="1"/>
  <c r="L2519" i="4"/>
  <c r="W2519" i="4" s="1"/>
  <c r="L2912" i="4"/>
  <c r="W2912" i="4" s="1"/>
  <c r="L1067" i="4"/>
  <c r="W1067" i="4" s="1"/>
  <c r="L1323" i="4"/>
  <c r="W1323" i="4" s="1"/>
  <c r="L1579" i="4"/>
  <c r="W1579" i="4" s="1"/>
  <c r="L1835" i="4"/>
  <c r="W1835" i="4" s="1"/>
  <c r="L2434" i="4"/>
  <c r="W2434" i="4" s="1"/>
  <c r="L2765" i="4"/>
  <c r="W2765" i="4" s="1"/>
  <c r="L3026" i="4"/>
  <c r="W3026" i="4" s="1"/>
  <c r="L1184" i="4"/>
  <c r="W1184" i="4" s="1"/>
  <c r="L2390" i="4"/>
  <c r="W2390" i="4" s="1"/>
  <c r="L4305" i="4"/>
  <c r="W4305" i="4" s="1"/>
  <c r="L4369" i="4"/>
  <c r="W4369" i="4" s="1"/>
  <c r="L4433" i="4"/>
  <c r="W4433" i="4" s="1"/>
  <c r="L4497" i="4"/>
  <c r="W4497" i="4" s="1"/>
  <c r="L4730" i="4"/>
  <c r="W4730" i="4" s="1"/>
  <c r="L4794" i="4"/>
  <c r="W4794" i="4" s="1"/>
  <c r="L4858" i="4"/>
  <c r="W4858" i="4" s="1"/>
  <c r="L4922" i="4"/>
  <c r="W4922" i="4" s="1"/>
  <c r="L2113" i="4"/>
  <c r="W2113" i="4" s="1"/>
  <c r="L2287" i="4"/>
  <c r="W2287" i="4" s="1"/>
  <c r="L2456" i="4"/>
  <c r="W2456" i="4" s="1"/>
  <c r="L2817" i="4"/>
  <c r="W2817" i="4" s="1"/>
  <c r="L3073" i="4"/>
  <c r="W3073" i="4" s="1"/>
  <c r="L1231" i="4"/>
  <c r="W1231" i="4" s="1"/>
  <c r="L1487" i="4"/>
  <c r="W1487" i="4" s="1"/>
  <c r="L1743" i="4"/>
  <c r="W1743" i="4" s="1"/>
  <c r="L1999" i="4"/>
  <c r="W1999" i="4" s="1"/>
  <c r="L2701" i="4"/>
  <c r="W2701" i="4" s="1"/>
  <c r="L2935" i="4"/>
  <c r="W2935" i="4" s="1"/>
  <c r="L1092" i="4"/>
  <c r="W1092" i="4" s="1"/>
  <c r="L1348" i="4"/>
  <c r="W1348" i="4" s="1"/>
  <c r="L2607" i="4"/>
  <c r="W2607" i="4" s="1"/>
  <c r="L4346" i="4"/>
  <c r="W4346" i="4" s="1"/>
  <c r="L4410" i="4"/>
  <c r="W4410" i="4" s="1"/>
  <c r="L4474" i="4"/>
  <c r="W4474" i="4" s="1"/>
  <c r="L4707" i="4"/>
  <c r="W4707" i="4" s="1"/>
  <c r="L4771" i="4"/>
  <c r="W4771" i="4" s="1"/>
  <c r="L4835" i="4"/>
  <c r="W4835" i="4" s="1"/>
  <c r="L4899" i="4"/>
  <c r="W4899" i="4" s="1"/>
  <c r="L2055" i="4"/>
  <c r="W2055" i="4" s="1"/>
  <c r="L2224" i="4"/>
  <c r="W2224" i="4" s="1"/>
  <c r="L2393" i="4"/>
  <c r="W2393" i="4" s="1"/>
  <c r="L2706" i="4"/>
  <c r="W2706" i="4" s="1"/>
  <c r="L2982" i="4"/>
  <c r="W2982" i="4" s="1"/>
  <c r="L1139" i="4"/>
  <c r="W1139" i="4" s="1"/>
  <c r="L1395" i="4"/>
  <c r="W1395" i="4" s="1"/>
  <c r="L1651" i="4"/>
  <c r="W1651" i="4" s="1"/>
  <c r="L1907" i="4"/>
  <c r="W1907" i="4" s="1"/>
  <c r="L2633" i="4"/>
  <c r="W2633" i="4" s="1"/>
  <c r="L2844" i="4"/>
  <c r="W2844" i="4" s="1"/>
  <c r="L3100" i="4"/>
  <c r="W3100" i="4" s="1"/>
  <c r="L1256" i="4"/>
  <c r="W1256" i="4" s="1"/>
  <c r="L1512" i="4"/>
  <c r="W1512" i="4" s="1"/>
  <c r="L1768" i="4"/>
  <c r="W1768" i="4" s="1"/>
  <c r="L4565" i="4"/>
  <c r="W4565" i="4" s="1"/>
  <c r="L2282" i="4"/>
  <c r="W2282" i="4" s="1"/>
  <c r="L4589" i="4"/>
  <c r="W4589" i="4" s="1"/>
  <c r="L2825" i="4"/>
  <c r="W2825" i="4" s="1"/>
  <c r="L1409" i="4"/>
  <c r="W1409" i="4" s="1"/>
  <c r="L2718" i="4"/>
  <c r="W2718" i="4" s="1"/>
  <c r="L1329" i="4"/>
  <c r="W1329" i="4" s="1"/>
  <c r="L2634" i="4"/>
  <c r="W2634" i="4" s="1"/>
  <c r="L1513" i="4"/>
  <c r="W1513" i="4" s="1"/>
  <c r="L1596" i="4"/>
  <c r="W1596" i="4" s="1"/>
  <c r="L1852" i="4"/>
  <c r="W1852" i="4" s="1"/>
  <c r="L4609" i="4"/>
  <c r="W4609" i="4" s="1"/>
  <c r="L2569" i="4"/>
  <c r="W2569" i="4" s="1"/>
  <c r="L4986" i="4"/>
  <c r="W4986" i="4" s="1"/>
  <c r="L3027" i="4"/>
  <c r="W3027" i="4" s="1"/>
  <c r="L1689" i="4"/>
  <c r="W1689" i="4" s="1"/>
  <c r="L2937" i="4"/>
  <c r="W2937" i="4" s="1"/>
  <c r="L1557" i="4"/>
  <c r="W1557" i="4" s="1"/>
  <c r="L3011" i="4"/>
  <c r="W3011" i="4" s="1"/>
  <c r="L1424" i="4"/>
  <c r="W1424" i="4" s="1"/>
  <c r="L1680" i="4"/>
  <c r="W1680" i="4" s="1"/>
  <c r="L1936" i="4"/>
  <c r="W1936" i="4" s="1"/>
  <c r="L4959" i="4"/>
  <c r="W4959" i="4" s="1"/>
  <c r="L4551" i="4"/>
  <c r="W4551" i="4" s="1"/>
  <c r="L2561" i="4"/>
  <c r="W2561" i="4" s="1"/>
  <c r="L1185" i="4"/>
  <c r="W1185" i="4" s="1"/>
  <c r="L1889" i="4"/>
  <c r="W1889" i="4" s="1"/>
  <c r="L1093" i="4"/>
  <c r="W1093" i="4" s="1"/>
  <c r="L1821" i="4"/>
  <c r="W1821" i="4" s="1"/>
  <c r="L1181" i="4"/>
  <c r="W1181" i="4" s="1"/>
  <c r="L1508" i="4"/>
  <c r="W1508" i="4" s="1"/>
  <c r="L1764" i="4"/>
  <c r="W1764" i="4" s="1"/>
  <c r="L4563" i="4"/>
  <c r="W4563" i="4" s="1"/>
  <c r="L2266" i="4"/>
  <c r="W2266" i="4" s="1"/>
  <c r="L4588" i="4"/>
  <c r="W4588" i="4" s="1"/>
  <c r="L2824" i="4"/>
  <c r="W2824" i="4" s="1"/>
  <c r="L1405" i="4"/>
  <c r="W1405" i="4" s="1"/>
  <c r="L2688" i="4"/>
  <c r="W2688" i="4" s="1"/>
  <c r="L1309" i="4"/>
  <c r="W1309" i="4" s="1"/>
  <c r="L2619" i="4"/>
  <c r="W2619" i="4" s="1"/>
  <c r="L1501" i="4"/>
  <c r="W1501" i="4" s="1"/>
  <c r="L4649" i="4"/>
  <c r="W4649" i="4" s="1"/>
  <c r="L2141" i="4"/>
  <c r="W2141" i="4" s="1"/>
  <c r="L1118" i="4"/>
  <c r="W1118" i="4" s="1"/>
  <c r="L2307" i="4"/>
  <c r="W2307" i="4" s="1"/>
  <c r="L1194" i="4"/>
  <c r="W1194" i="4" s="1"/>
  <c r="L2293" i="4"/>
  <c r="W2293" i="4" s="1"/>
  <c r="L2996" i="4"/>
  <c r="W2996" i="4" s="1"/>
  <c r="L1862" i="4"/>
  <c r="W1862" i="4" s="1"/>
  <c r="L2705" i="4"/>
  <c r="W2705" i="4" s="1"/>
  <c r="L1454" i="4"/>
  <c r="W1454" i="4" s="1"/>
  <c r="L1925" i="4"/>
  <c r="W1925" i="4" s="1"/>
  <c r="L4674" i="4"/>
  <c r="W4674" i="4" s="1"/>
  <c r="L2347" i="4"/>
  <c r="W2347" i="4" s="1"/>
  <c r="L1630" i="4"/>
  <c r="W1630" i="4" s="1"/>
  <c r="L2644" i="4"/>
  <c r="W2644" i="4" s="1"/>
  <c r="L1666" i="4"/>
  <c r="W1666" i="4" s="1"/>
  <c r="L2532" i="4"/>
  <c r="W2532" i="4" s="1"/>
  <c r="L1210" i="4"/>
  <c r="W1210" i="4" s="1"/>
  <c r="L2339" i="4"/>
  <c r="W2339" i="4" s="1"/>
  <c r="L3093" i="4"/>
  <c r="W3093" i="4" s="1"/>
  <c r="L1782" i="4"/>
  <c r="W1782" i="4" s="1"/>
  <c r="L4647" i="4"/>
  <c r="W4647" i="4" s="1"/>
  <c r="L2123" i="4"/>
  <c r="W2123" i="4" s="1"/>
  <c r="L1090" i="4"/>
  <c r="W1090" i="4" s="1"/>
  <c r="L2284" i="4"/>
  <c r="W2284" i="4" s="1"/>
  <c r="L1174" i="4"/>
  <c r="W1174" i="4" s="1"/>
  <c r="L2236" i="4"/>
  <c r="W2236" i="4" s="1"/>
  <c r="L2943" i="4"/>
  <c r="W2943" i="4" s="1"/>
  <c r="L1850" i="4"/>
  <c r="W1850" i="4" s="1"/>
  <c r="L2703" i="4"/>
  <c r="W2703" i="4" s="1"/>
  <c r="L1446" i="4"/>
  <c r="W1446" i="4" s="1"/>
  <c r="L1745" i="4"/>
  <c r="W1745" i="4" s="1"/>
  <c r="L4664" i="4"/>
  <c r="W4664" i="4" s="1"/>
  <c r="L2245" i="4"/>
  <c r="W2245" i="4" s="1"/>
  <c r="L1386" i="4"/>
  <c r="W1386" i="4" s="1"/>
  <c r="L2469" i="4"/>
  <c r="W2469" i="4" s="1"/>
  <c r="L1514" i="4"/>
  <c r="W1514" i="4" s="1"/>
  <c r="L2437" i="4"/>
  <c r="W2437" i="4" s="1"/>
  <c r="L3098" i="4"/>
  <c r="W3098" i="4" s="1"/>
  <c r="L2229" i="4"/>
  <c r="W2229" i="4" s="1"/>
  <c r="L2906" i="4"/>
  <c r="W2906" i="4" s="1"/>
  <c r="L1642" i="4"/>
  <c r="W1642" i="4" s="1"/>
  <c r="L3148" i="4"/>
  <c r="W3148" i="4" s="1"/>
  <c r="L3212" i="4"/>
  <c r="W3212" i="4" s="1"/>
  <c r="L3276" i="4"/>
  <c r="W3276" i="4" s="1"/>
  <c r="L3340" i="4"/>
  <c r="W3340" i="4" s="1"/>
  <c r="L3404" i="4"/>
  <c r="W3404" i="4" s="1"/>
  <c r="L3468" i="4"/>
  <c r="W3468" i="4" s="1"/>
  <c r="L3532" i="4"/>
  <c r="W3532" i="4" s="1"/>
  <c r="L3596" i="4"/>
  <c r="W3596" i="4" s="1"/>
  <c r="L3660" i="4"/>
  <c r="W3660" i="4" s="1"/>
  <c r="L4699" i="4"/>
  <c r="W4699" i="4" s="1"/>
  <c r="L3728" i="4"/>
  <c r="W3728" i="4" s="1"/>
  <c r="L3791" i="4"/>
  <c r="W3791" i="4" s="1"/>
  <c r="L3855" i="4"/>
  <c r="W3855" i="4" s="1"/>
  <c r="L3919" i="4"/>
  <c r="W3919" i="4" s="1"/>
  <c r="L3982" i="4"/>
  <c r="W3982" i="4" s="1"/>
  <c r="L4046" i="4"/>
  <c r="W4046" i="4" s="1"/>
  <c r="L4110" i="4"/>
  <c r="W4110" i="4" s="1"/>
  <c r="L4174" i="4"/>
  <c r="W4174" i="4" s="1"/>
  <c r="L4238" i="4"/>
  <c r="W4238" i="4" s="1"/>
  <c r="L2150" i="4"/>
  <c r="W2150" i="4" s="1"/>
  <c r="L3109" i="4"/>
  <c r="W3109" i="4" s="1"/>
  <c r="L3173" i="4"/>
  <c r="W3173" i="4" s="1"/>
  <c r="L3237" i="4"/>
  <c r="W3237" i="4" s="1"/>
  <c r="L3301" i="4"/>
  <c r="W3301" i="4" s="1"/>
  <c r="L3365" i="4"/>
  <c r="W3365" i="4" s="1"/>
  <c r="L3429" i="4"/>
  <c r="W3429" i="4" s="1"/>
  <c r="L3493" i="4"/>
  <c r="W3493" i="4" s="1"/>
  <c r="L3557" i="4"/>
  <c r="W3557" i="4" s="1"/>
  <c r="L3621" i="4"/>
  <c r="W3621" i="4" s="1"/>
  <c r="L3685" i="4"/>
  <c r="W3685" i="4" s="1"/>
  <c r="L2024" i="4"/>
  <c r="W2024" i="4" s="1"/>
  <c r="L3753" i="4"/>
  <c r="W3753" i="4" s="1"/>
  <c r="L3816" i="4"/>
  <c r="W3816" i="4" s="1"/>
  <c r="L3880" i="4"/>
  <c r="W3880" i="4" s="1"/>
  <c r="L3944" i="4"/>
  <c r="W3944" i="4" s="1"/>
  <c r="L4007" i="4"/>
  <c r="W4007" i="4" s="1"/>
  <c r="L4071" i="4"/>
  <c r="W4071" i="4" s="1"/>
  <c r="L4135" i="4"/>
  <c r="W4135" i="4" s="1"/>
  <c r="L4199" i="4"/>
  <c r="W4199" i="4" s="1"/>
  <c r="L4263" i="4"/>
  <c r="W4263" i="4" s="1"/>
  <c r="L2534" i="4"/>
  <c r="W2534" i="4" s="1"/>
  <c r="L3130" i="4"/>
  <c r="W3130" i="4" s="1"/>
  <c r="L3194" i="4"/>
  <c r="W3194" i="4" s="1"/>
  <c r="L3258" i="4"/>
  <c r="W3258" i="4" s="1"/>
  <c r="L3322" i="4"/>
  <c r="W3322" i="4" s="1"/>
  <c r="L3386" i="4"/>
  <c r="W3386" i="4" s="1"/>
  <c r="L3450" i="4"/>
  <c r="W3450" i="4" s="1"/>
  <c r="L3514" i="4"/>
  <c r="W3514" i="4" s="1"/>
  <c r="L3578" i="4"/>
  <c r="W3578" i="4" s="1"/>
  <c r="L3642" i="4"/>
  <c r="W3642" i="4" s="1"/>
  <c r="L4681" i="4"/>
  <c r="W4681" i="4" s="1"/>
  <c r="L3710" i="4"/>
  <c r="W3710" i="4" s="1"/>
  <c r="L3774" i="4"/>
  <c r="W3774" i="4" s="1"/>
  <c r="L3837" i="4"/>
  <c r="W3837" i="4" s="1"/>
  <c r="L3901" i="4"/>
  <c r="W3901" i="4" s="1"/>
  <c r="L3964" i="4"/>
  <c r="W3964" i="4" s="1"/>
  <c r="L4028" i="4"/>
  <c r="W4028" i="4" s="1"/>
  <c r="L4092" i="4"/>
  <c r="W4092" i="4" s="1"/>
  <c r="L4156" i="4"/>
  <c r="W4156" i="4" s="1"/>
  <c r="L4220" i="4"/>
  <c r="W4220" i="4" s="1"/>
  <c r="L4284" i="4"/>
  <c r="W4284" i="4" s="1"/>
  <c r="L4343" i="4"/>
  <c r="W4343" i="4" s="1"/>
  <c r="L3151" i="4"/>
  <c r="W3151" i="4" s="1"/>
  <c r="L3215" i="4"/>
  <c r="W3215" i="4" s="1"/>
  <c r="L3279" i="4"/>
  <c r="W3279" i="4" s="1"/>
  <c r="L3343" i="4"/>
  <c r="W3343" i="4" s="1"/>
  <c r="L3407" i="4"/>
  <c r="W3407" i="4" s="1"/>
  <c r="L3471" i="4"/>
  <c r="W3471" i="4" s="1"/>
  <c r="L3535" i="4"/>
  <c r="W3535" i="4" s="1"/>
  <c r="L3599" i="4"/>
  <c r="W3599" i="4" s="1"/>
  <c r="L3663" i="4"/>
  <c r="W3663" i="4" s="1"/>
  <c r="L4702" i="4"/>
  <c r="W4702" i="4" s="1"/>
  <c r="L3731" i="4"/>
  <c r="W3731" i="4" s="1"/>
  <c r="L3794" i="4"/>
  <c r="W3794" i="4" s="1"/>
  <c r="L3858" i="4"/>
  <c r="W3858" i="4" s="1"/>
  <c r="L3922" i="4"/>
  <c r="W3922" i="4" s="1"/>
  <c r="L3985" i="4"/>
  <c r="W3985" i="4" s="1"/>
  <c r="L4049" i="4"/>
  <c r="W4049" i="4" s="1"/>
  <c r="L4113" i="4"/>
  <c r="W4113" i="4" s="1"/>
  <c r="L4177" i="4"/>
  <c r="W4177" i="4" s="1"/>
  <c r="L4241" i="4"/>
  <c r="W4241" i="4" s="1"/>
  <c r="L2174" i="4"/>
  <c r="W2174" i="4" s="1"/>
  <c r="L4415" i="4"/>
  <c r="W4415" i="4" s="1"/>
  <c r="L4479" i="4"/>
  <c r="W4479" i="4" s="1"/>
  <c r="L4712" i="4"/>
  <c r="W4712" i="4" s="1"/>
  <c r="L4776" i="4"/>
  <c r="W4776" i="4" s="1"/>
  <c r="L4840" i="4"/>
  <c r="W4840" i="4" s="1"/>
  <c r="L4904" i="4"/>
  <c r="W4904" i="4" s="1"/>
  <c r="L2065" i="4"/>
  <c r="W2065" i="4" s="1"/>
  <c r="L2239" i="4"/>
  <c r="W2239" i="4" s="1"/>
  <c r="L2408" i="4"/>
  <c r="W2408" i="4" s="1"/>
  <c r="L2745" i="4"/>
  <c r="W2745" i="4" s="1"/>
  <c r="L3003" i="4"/>
  <c r="W3003" i="4" s="1"/>
  <c r="L1159" i="4"/>
  <c r="W1159" i="4" s="1"/>
  <c r="L1415" i="4"/>
  <c r="W1415" i="4" s="1"/>
  <c r="L1671" i="4"/>
  <c r="W1671" i="4" s="1"/>
  <c r="L1927" i="4"/>
  <c r="W1927" i="4" s="1"/>
  <c r="L2648" i="4"/>
  <c r="W2648" i="4" s="1"/>
  <c r="L2861" i="4"/>
  <c r="W2861" i="4" s="1"/>
  <c r="L1020" i="4"/>
  <c r="W1020" i="4" s="1"/>
  <c r="L1276" i="4"/>
  <c r="W1276" i="4" s="1"/>
  <c r="L2557" i="4"/>
  <c r="W2557" i="4" s="1"/>
  <c r="L4332" i="4"/>
  <c r="W4332" i="4" s="1"/>
  <c r="L4396" i="4"/>
  <c r="W4396" i="4" s="1"/>
  <c r="L4460" i="4"/>
  <c r="W4460" i="4" s="1"/>
  <c r="L4524" i="4"/>
  <c r="W4524" i="4" s="1"/>
  <c r="L4757" i="4"/>
  <c r="W4757" i="4" s="1"/>
  <c r="L4821" i="4"/>
  <c r="W4821" i="4" s="1"/>
  <c r="L4885" i="4"/>
  <c r="W4885" i="4" s="1"/>
  <c r="L4997" i="4"/>
  <c r="W4997" i="4" s="1"/>
  <c r="L2185" i="4"/>
  <c r="W2185" i="4" s="1"/>
  <c r="L2359" i="4"/>
  <c r="W2359" i="4" s="1"/>
  <c r="L2528" i="4"/>
  <c r="W2528" i="4" s="1"/>
  <c r="L2928" i="4"/>
  <c r="W2928" i="4" s="1"/>
  <c r="L1083" i="4"/>
  <c r="W1083" i="4" s="1"/>
  <c r="L1339" i="4"/>
  <c r="W1339" i="4" s="1"/>
  <c r="L1595" i="4"/>
  <c r="W1595" i="4" s="1"/>
  <c r="L1851" i="4"/>
  <c r="W1851" i="4" s="1"/>
  <c r="L2530" i="4"/>
  <c r="W2530" i="4" s="1"/>
  <c r="L2786" i="4"/>
  <c r="W2786" i="4" s="1"/>
  <c r="L3042" i="4"/>
  <c r="W3042" i="4" s="1"/>
  <c r="L1200" i="4"/>
  <c r="W1200" i="4" s="1"/>
  <c r="L2422" i="4"/>
  <c r="W2422" i="4" s="1"/>
  <c r="L4309" i="4"/>
  <c r="W4309" i="4" s="1"/>
  <c r="L4373" i="4"/>
  <c r="W4373" i="4" s="1"/>
  <c r="L4437" i="4"/>
  <c r="W4437" i="4" s="1"/>
  <c r="L4501" i="4"/>
  <c r="W4501" i="4" s="1"/>
  <c r="L4734" i="4"/>
  <c r="W4734" i="4" s="1"/>
  <c r="L4798" i="4"/>
  <c r="W4798" i="4" s="1"/>
  <c r="L4862" i="4"/>
  <c r="W4862" i="4" s="1"/>
  <c r="L4926" i="4"/>
  <c r="W4926" i="4" s="1"/>
  <c r="L2127" i="4"/>
  <c r="W2127" i="4" s="1"/>
  <c r="L2296" i="4"/>
  <c r="W2296" i="4" s="1"/>
  <c r="L2465" i="4"/>
  <c r="W2465" i="4" s="1"/>
  <c r="L2833" i="4"/>
  <c r="W2833" i="4" s="1"/>
  <c r="L3089" i="4"/>
  <c r="W3089" i="4" s="1"/>
  <c r="L1247" i="4"/>
  <c r="W1247" i="4" s="1"/>
  <c r="L1503" i="4"/>
  <c r="W1503" i="4" s="1"/>
  <c r="L1759" i="4"/>
  <c r="W1759" i="4" s="1"/>
  <c r="L5000" i="4"/>
  <c r="W5000" i="4" s="1"/>
  <c r="L2715" i="4"/>
  <c r="W2715" i="4" s="1"/>
  <c r="L2951" i="4"/>
  <c r="W2951" i="4" s="1"/>
  <c r="L1108" i="4"/>
  <c r="W1108" i="4" s="1"/>
  <c r="L1364" i="4"/>
  <c r="W1364" i="4" s="1"/>
  <c r="L2616" i="4"/>
  <c r="W2616" i="4" s="1"/>
  <c r="L4350" i="4"/>
  <c r="W4350" i="4" s="1"/>
  <c r="L4414" i="4"/>
  <c r="W4414" i="4" s="1"/>
  <c r="L4478" i="4"/>
  <c r="W4478" i="4" s="1"/>
  <c r="L4711" i="4"/>
  <c r="W4711" i="4" s="1"/>
  <c r="L4775" i="4"/>
  <c r="W4775" i="4" s="1"/>
  <c r="L4839" i="4"/>
  <c r="W4839" i="4" s="1"/>
  <c r="L4903" i="4"/>
  <c r="W4903" i="4" s="1"/>
  <c r="L2064" i="4"/>
  <c r="W2064" i="4" s="1"/>
  <c r="L2233" i="4"/>
  <c r="W2233" i="4" s="1"/>
  <c r="L2407" i="4"/>
  <c r="W2407" i="4" s="1"/>
  <c r="L2738" i="4"/>
  <c r="W2738" i="4" s="1"/>
  <c r="L2998" i="4"/>
  <c r="W2998" i="4" s="1"/>
  <c r="L1155" i="4"/>
  <c r="W1155" i="4" s="1"/>
  <c r="L1411" i="4"/>
  <c r="W1411" i="4" s="1"/>
  <c r="L1667" i="4"/>
  <c r="W1667" i="4" s="1"/>
  <c r="L1923" i="4"/>
  <c r="W1923" i="4" s="1"/>
  <c r="L2647" i="4"/>
  <c r="W2647" i="4" s="1"/>
  <c r="L2860" i="4"/>
  <c r="W2860" i="4" s="1"/>
  <c r="L1016" i="4"/>
  <c r="W1016" i="4" s="1"/>
  <c r="L1272" i="4"/>
  <c r="W1272" i="4" s="1"/>
  <c r="L1528" i="4"/>
  <c r="W1528" i="4" s="1"/>
  <c r="L1784" i="4"/>
  <c r="W1784" i="4" s="1"/>
  <c r="L4573" i="4"/>
  <c r="W4573" i="4" s="1"/>
  <c r="L2314" i="4"/>
  <c r="W2314" i="4" s="1"/>
  <c r="L4598" i="4"/>
  <c r="W4598" i="4" s="1"/>
  <c r="L2851" i="4"/>
  <c r="W2851" i="4" s="1"/>
  <c r="L1433" i="4"/>
  <c r="W1433" i="4" s="1"/>
  <c r="L2759" i="4"/>
  <c r="W2759" i="4" s="1"/>
  <c r="L1389" i="4"/>
  <c r="W1389" i="4" s="1"/>
  <c r="L2726" i="4"/>
  <c r="W2726" i="4" s="1"/>
  <c r="L1565" i="4"/>
  <c r="W1565" i="4" s="1"/>
  <c r="L1612" i="4"/>
  <c r="W1612" i="4" s="1"/>
  <c r="L1868" i="4"/>
  <c r="W1868" i="4" s="1"/>
  <c r="L4618" i="4"/>
  <c r="W4618" i="4" s="1"/>
  <c r="L4534" i="4"/>
  <c r="W4534" i="4" s="1"/>
  <c r="L2049" i="4"/>
  <c r="W2049" i="4" s="1"/>
  <c r="L3080" i="4"/>
  <c r="W3080" i="4" s="1"/>
  <c r="L1729" i="4"/>
  <c r="W1729" i="4" s="1"/>
  <c r="L2968" i="4"/>
  <c r="W2968" i="4" s="1"/>
  <c r="L1585" i="4"/>
  <c r="W1585" i="4" s="1"/>
  <c r="L3091" i="4"/>
  <c r="W3091" i="4" s="1"/>
  <c r="L1440" i="4"/>
  <c r="W1440" i="4" s="1"/>
  <c r="L1696" i="4"/>
  <c r="W1696" i="4" s="1"/>
  <c r="L1952" i="4"/>
  <c r="W1952" i="4" s="1"/>
  <c r="L5002" i="4"/>
  <c r="W5002" i="4" s="1"/>
  <c r="L4555" i="4"/>
  <c r="W4555" i="4" s="1"/>
  <c r="L2611" i="4"/>
  <c r="W2611" i="4" s="1"/>
  <c r="L1261" i="4"/>
  <c r="W1261" i="4" s="1"/>
  <c r="L1941" i="4"/>
  <c r="W1941" i="4" s="1"/>
  <c r="L1109" i="4"/>
  <c r="W1109" i="4" s="1"/>
  <c r="L1885" i="4"/>
  <c r="W1885" i="4" s="1"/>
  <c r="L1245" i="4"/>
  <c r="W1245" i="4" s="1"/>
  <c r="L1524" i="4"/>
  <c r="W1524" i="4" s="1"/>
  <c r="L1780" i="4"/>
  <c r="W1780" i="4" s="1"/>
  <c r="L4571" i="4"/>
  <c r="W4571" i="4" s="1"/>
  <c r="L2306" i="4"/>
  <c r="W2306" i="4" s="1"/>
  <c r="L4596" i="4"/>
  <c r="W4596" i="4" s="1"/>
  <c r="L2846" i="4"/>
  <c r="W2846" i="4" s="1"/>
  <c r="L1429" i="4"/>
  <c r="W1429" i="4" s="1"/>
  <c r="L2748" i="4"/>
  <c r="W2748" i="4" s="1"/>
  <c r="L1381" i="4"/>
  <c r="W1381" i="4" s="1"/>
  <c r="L2710" i="4"/>
  <c r="W2710" i="4" s="1"/>
  <c r="L1545" i="4"/>
  <c r="W1545" i="4" s="1"/>
  <c r="L4653" i="4"/>
  <c r="W4653" i="4" s="1"/>
  <c r="L2181" i="4"/>
  <c r="W2181" i="4" s="1"/>
  <c r="L1238" i="4"/>
  <c r="W1238" i="4" s="1"/>
  <c r="L2333" i="4"/>
  <c r="W2333" i="4" s="1"/>
  <c r="L1266" i="4"/>
  <c r="W1266" i="4" s="1"/>
  <c r="L2348" i="4"/>
  <c r="W2348" i="4" s="1"/>
  <c r="L3013" i="4"/>
  <c r="W3013" i="4" s="1"/>
  <c r="L1922" i="4"/>
  <c r="W1922" i="4" s="1"/>
  <c r="L2744" i="4"/>
  <c r="W2744" i="4" s="1"/>
  <c r="L1490" i="4"/>
  <c r="W1490" i="4" s="1"/>
  <c r="L2001" i="4"/>
  <c r="W2001" i="4" s="1"/>
  <c r="L4962" i="4"/>
  <c r="W4962" i="4" s="1"/>
  <c r="L2381" i="4"/>
  <c r="W2381" i="4" s="1"/>
  <c r="L1714" i="4"/>
  <c r="W1714" i="4" s="1"/>
  <c r="L2661" i="4"/>
  <c r="W2661" i="4" s="1"/>
  <c r="L1706" i="4"/>
  <c r="W1706" i="4" s="1"/>
  <c r="L2586" i="4"/>
  <c r="W2586" i="4" s="1"/>
  <c r="L1258" i="4"/>
  <c r="W1258" i="4" s="1"/>
  <c r="L2395" i="4"/>
  <c r="W2395" i="4" s="1"/>
  <c r="L1054" i="4"/>
  <c r="W1054" i="4" s="1"/>
  <c r="L1890" i="4"/>
  <c r="W1890" i="4" s="1"/>
  <c r="L4651" i="4"/>
  <c r="W4651" i="4" s="1"/>
  <c r="L2173" i="4"/>
  <c r="W2173" i="4" s="1"/>
  <c r="L1162" i="4"/>
  <c r="W1162" i="4" s="1"/>
  <c r="L2331" i="4"/>
  <c r="W2331" i="4" s="1"/>
  <c r="L1214" i="4"/>
  <c r="W1214" i="4" s="1"/>
  <c r="L2324" i="4"/>
  <c r="W2324" i="4" s="1"/>
  <c r="L3002" i="4"/>
  <c r="W3002" i="4" s="1"/>
  <c r="L1910" i="4"/>
  <c r="W1910" i="4" s="1"/>
  <c r="L2735" i="4"/>
  <c r="W2735" i="4" s="1"/>
  <c r="L1470" i="4"/>
  <c r="W1470" i="4" s="1"/>
  <c r="L1825" i="4"/>
  <c r="W1825" i="4" s="1"/>
  <c r="L4668" i="4"/>
  <c r="W4668" i="4" s="1"/>
  <c r="L2299" i="4"/>
  <c r="W2299" i="4" s="1"/>
  <c r="L1462" i="4"/>
  <c r="W1462" i="4" s="1"/>
  <c r="L2500" i="4"/>
  <c r="W2500" i="4" s="1"/>
  <c r="L1550" i="4"/>
  <c r="W1550" i="4" s="1"/>
  <c r="L2467" i="4"/>
  <c r="W2467" i="4" s="1"/>
  <c r="L1102" i="4"/>
  <c r="W1102" i="4" s="1"/>
  <c r="L2269" i="4"/>
  <c r="W2269" i="4" s="1"/>
  <c r="L3044" i="4"/>
  <c r="W3044" i="4" s="1"/>
  <c r="L1698" i="4"/>
  <c r="W1698" i="4" s="1"/>
  <c r="L3152" i="4"/>
  <c r="W3152" i="4" s="1"/>
  <c r="L3216" i="4"/>
  <c r="W3216" i="4" s="1"/>
  <c r="L3280" i="4"/>
  <c r="W3280" i="4" s="1"/>
  <c r="L3344" i="4"/>
  <c r="W3344" i="4" s="1"/>
  <c r="L3408" i="4"/>
  <c r="W3408" i="4" s="1"/>
  <c r="L3472" i="4"/>
  <c r="W3472" i="4" s="1"/>
  <c r="L3536" i="4"/>
  <c r="W3536" i="4" s="1"/>
  <c r="L3600" i="4"/>
  <c r="W3600" i="4" s="1"/>
  <c r="L3664" i="4"/>
  <c r="W3664" i="4" s="1"/>
  <c r="L4970" i="4"/>
  <c r="W4970" i="4" s="1"/>
  <c r="L3732" i="4"/>
  <c r="W3732" i="4" s="1"/>
  <c r="L3795" i="4"/>
  <c r="W3795" i="4" s="1"/>
  <c r="L3859" i="4"/>
  <c r="W3859" i="4" s="1"/>
  <c r="L3923" i="4"/>
  <c r="W3923" i="4" s="1"/>
  <c r="L3986" i="4"/>
  <c r="W3986" i="4" s="1"/>
  <c r="L4050" i="4"/>
  <c r="W4050" i="4" s="1"/>
  <c r="L4114" i="4"/>
  <c r="W4114" i="4" s="1"/>
  <c r="L4178" i="4"/>
  <c r="W4178" i="4" s="1"/>
  <c r="L4242" i="4"/>
  <c r="W4242" i="4" s="1"/>
  <c r="L2182" i="4"/>
  <c r="W2182" i="4" s="1"/>
  <c r="L3113" i="4"/>
  <c r="W3113" i="4" s="1"/>
  <c r="L3177" i="4"/>
  <c r="W3177" i="4" s="1"/>
  <c r="L3241" i="4"/>
  <c r="W3241" i="4" s="1"/>
  <c r="L3305" i="4"/>
  <c r="W3305" i="4" s="1"/>
  <c r="L3369" i="4"/>
  <c r="W3369" i="4" s="1"/>
  <c r="L3433" i="4"/>
  <c r="W3433" i="4" s="1"/>
  <c r="L3497" i="4"/>
  <c r="W3497" i="4" s="1"/>
  <c r="L3561" i="4"/>
  <c r="W3561" i="4" s="1"/>
  <c r="L3625" i="4"/>
  <c r="W3625" i="4" s="1"/>
  <c r="L3689" i="4"/>
  <c r="W3689" i="4" s="1"/>
  <c r="L2040" i="4"/>
  <c r="W2040" i="4" s="1"/>
  <c r="L3757" i="4"/>
  <c r="W3757" i="4" s="1"/>
  <c r="L3820" i="4"/>
  <c r="W3820" i="4" s="1"/>
  <c r="L3884" i="4"/>
  <c r="W3884" i="4" s="1"/>
  <c r="L3948" i="4"/>
  <c r="W3948" i="4" s="1"/>
  <c r="L4011" i="4"/>
  <c r="W4011" i="4" s="1"/>
  <c r="L4075" i="4"/>
  <c r="W4075" i="4" s="1"/>
  <c r="L4139" i="4"/>
  <c r="W4139" i="4" s="1"/>
  <c r="L4203" i="4"/>
  <c r="W4203" i="4" s="1"/>
  <c r="L4267" i="4"/>
  <c r="W4267" i="4" s="1"/>
  <c r="L2579" i="4"/>
  <c r="W2579" i="4" s="1"/>
  <c r="L3134" i="4"/>
  <c r="W3134" i="4" s="1"/>
  <c r="L3198" i="4"/>
  <c r="W3198" i="4" s="1"/>
  <c r="L3262" i="4"/>
  <c r="W3262" i="4" s="1"/>
  <c r="L3326" i="4"/>
  <c r="W3326" i="4" s="1"/>
  <c r="L3390" i="4"/>
  <c r="W3390" i="4" s="1"/>
  <c r="L3454" i="4"/>
  <c r="W3454" i="4" s="1"/>
  <c r="L3518" i="4"/>
  <c r="W3518" i="4" s="1"/>
  <c r="L3582" i="4"/>
  <c r="W3582" i="4" s="1"/>
  <c r="L3646" i="4"/>
  <c r="W3646" i="4" s="1"/>
  <c r="L4685" i="4"/>
  <c r="W4685" i="4" s="1"/>
  <c r="L3714" i="4"/>
  <c r="W3714" i="4" s="1"/>
  <c r="L3778" i="4"/>
  <c r="W3778" i="4" s="1"/>
  <c r="L3841" i="4"/>
  <c r="W3841" i="4" s="1"/>
  <c r="L3905" i="4"/>
  <c r="W3905" i="4" s="1"/>
  <c r="L3968" i="4"/>
  <c r="W3968" i="4" s="1"/>
  <c r="L4032" i="4"/>
  <c r="W4032" i="4" s="1"/>
  <c r="L4096" i="4"/>
  <c r="W4096" i="4" s="1"/>
  <c r="L4160" i="4"/>
  <c r="W4160" i="4" s="1"/>
  <c r="L4224" i="4"/>
  <c r="W4224" i="4" s="1"/>
  <c r="L4288" i="4"/>
  <c r="W4288" i="4" s="1"/>
  <c r="L4359" i="4"/>
  <c r="W4359" i="4" s="1"/>
  <c r="L3155" i="4"/>
  <c r="W3155" i="4" s="1"/>
  <c r="L3219" i="4"/>
  <c r="W3219" i="4" s="1"/>
  <c r="L3283" i="4"/>
  <c r="W3283" i="4" s="1"/>
  <c r="L3347" i="4"/>
  <c r="W3347" i="4" s="1"/>
  <c r="L3411" i="4"/>
  <c r="W3411" i="4" s="1"/>
  <c r="L3475" i="4"/>
  <c r="W3475" i="4" s="1"/>
  <c r="L3539" i="4"/>
  <c r="W3539" i="4" s="1"/>
  <c r="L3603" i="4"/>
  <c r="W3603" i="4" s="1"/>
  <c r="L3667" i="4"/>
  <c r="W3667" i="4" s="1"/>
  <c r="L4973" i="4"/>
  <c r="W4973" i="4" s="1"/>
  <c r="L3735" i="4"/>
  <c r="W3735" i="4" s="1"/>
  <c r="L3798" i="4"/>
  <c r="W3798" i="4" s="1"/>
  <c r="L3862" i="4"/>
  <c r="W3862" i="4" s="1"/>
  <c r="L3926" i="4"/>
  <c r="W3926" i="4" s="1"/>
  <c r="L3989" i="4"/>
  <c r="W3989" i="4" s="1"/>
  <c r="L4053" i="4"/>
  <c r="W4053" i="4" s="1"/>
  <c r="L4117" i="4"/>
  <c r="W4117" i="4" s="1"/>
  <c r="L4181" i="4"/>
  <c r="W4181" i="4" s="1"/>
  <c r="L4245" i="4"/>
  <c r="W4245" i="4" s="1"/>
  <c r="L2206" i="4"/>
  <c r="W2206" i="4" s="1"/>
  <c r="L4419" i="4"/>
  <c r="W4419" i="4" s="1"/>
  <c r="L4483" i="4"/>
  <c r="W4483" i="4" s="1"/>
  <c r="L4716" i="4"/>
  <c r="W4716" i="4" s="1"/>
  <c r="L4780" i="4"/>
  <c r="W4780" i="4" s="1"/>
  <c r="L4844" i="4"/>
  <c r="W4844" i="4" s="1"/>
  <c r="L4908" i="4"/>
  <c r="W4908" i="4" s="1"/>
  <c r="L2079" i="4"/>
  <c r="W2079" i="4" s="1"/>
  <c r="L2248" i="4"/>
  <c r="W2248" i="4" s="1"/>
  <c r="L2417" i="4"/>
  <c r="W2417" i="4" s="1"/>
  <c r="L2770" i="4"/>
  <c r="W2770" i="4" s="1"/>
  <c r="L3019" i="4"/>
  <c r="W3019" i="4" s="1"/>
  <c r="L1175" i="4"/>
  <c r="W1175" i="4" s="1"/>
  <c r="L1431" i="4"/>
  <c r="W1431" i="4" s="1"/>
  <c r="L1687" i="4"/>
  <c r="W1687" i="4" s="1"/>
  <c r="L1943" i="4"/>
  <c r="W1943" i="4" s="1"/>
  <c r="L2657" i="4"/>
  <c r="W2657" i="4" s="1"/>
  <c r="L2877" i="4"/>
  <c r="W2877" i="4" s="1"/>
  <c r="L1036" i="4"/>
  <c r="W1036" i="4" s="1"/>
  <c r="L1292" i="4"/>
  <c r="W1292" i="4" s="1"/>
  <c r="L2571" i="4"/>
  <c r="W2571" i="4" s="1"/>
  <c r="L4336" i="4"/>
  <c r="W4336" i="4" s="1"/>
  <c r="L4400" i="4"/>
  <c r="W4400" i="4" s="1"/>
  <c r="L4464" i="4"/>
  <c r="W4464" i="4" s="1"/>
  <c r="L4528" i="4"/>
  <c r="W4528" i="4" s="1"/>
  <c r="L4761" i="4"/>
  <c r="W4761" i="4" s="1"/>
  <c r="L4825" i="4"/>
  <c r="W4825" i="4" s="1"/>
  <c r="L4889" i="4"/>
  <c r="W4889" i="4" s="1"/>
  <c r="L2013" i="4"/>
  <c r="W2013" i="4" s="1"/>
  <c r="L2199" i="4"/>
  <c r="W2199" i="4" s="1"/>
  <c r="L2368" i="4"/>
  <c r="W2368" i="4" s="1"/>
  <c r="L2542" i="4"/>
  <c r="W2542" i="4" s="1"/>
  <c r="L2944" i="4"/>
  <c r="W2944" i="4" s="1"/>
  <c r="L1099" i="4"/>
  <c r="W1099" i="4" s="1"/>
  <c r="L1355" i="4"/>
  <c r="W1355" i="4" s="1"/>
  <c r="L1611" i="4"/>
  <c r="W1611" i="4" s="1"/>
  <c r="L1867" i="4"/>
  <c r="W1867" i="4" s="1"/>
  <c r="L2582" i="4"/>
  <c r="W2582" i="4" s="1"/>
  <c r="L2802" i="4"/>
  <c r="W2802" i="4" s="1"/>
  <c r="L3058" i="4"/>
  <c r="W3058" i="4" s="1"/>
  <c r="L1216" i="4"/>
  <c r="W1216" i="4" s="1"/>
  <c r="L2454" i="4"/>
  <c r="W2454" i="4" s="1"/>
  <c r="L4313" i="4"/>
  <c r="W4313" i="4" s="1"/>
  <c r="L4377" i="4"/>
  <c r="W4377" i="4" s="1"/>
  <c r="L4441" i="4"/>
  <c r="W4441" i="4" s="1"/>
  <c r="L4505" i="4"/>
  <c r="W4505" i="4" s="1"/>
  <c r="L4738" i="4"/>
  <c r="W4738" i="4" s="1"/>
  <c r="L4802" i="4"/>
  <c r="W4802" i="4" s="1"/>
  <c r="L4866" i="4"/>
  <c r="W4866" i="4" s="1"/>
  <c r="L4930" i="4"/>
  <c r="W4930" i="4" s="1"/>
  <c r="L2136" i="4"/>
  <c r="W2136" i="4" s="1"/>
  <c r="L2305" i="4"/>
  <c r="W2305" i="4" s="1"/>
  <c r="L2479" i="4"/>
  <c r="W2479" i="4" s="1"/>
  <c r="L2849" i="4"/>
  <c r="W2849" i="4" s="1"/>
  <c r="L1007" i="4"/>
  <c r="W1007" i="4" s="1"/>
  <c r="L1263" i="4"/>
  <c r="W1263" i="4" s="1"/>
  <c r="L1519" i="4"/>
  <c r="W1519" i="4" s="1"/>
  <c r="L1775" i="4"/>
  <c r="W1775" i="4" s="1"/>
  <c r="L2017" i="4"/>
  <c r="W2017" i="4" s="1"/>
  <c r="L2724" i="4"/>
  <c r="W2724" i="4" s="1"/>
  <c r="L2967" i="4"/>
  <c r="W2967" i="4" s="1"/>
  <c r="L1124" i="4"/>
  <c r="W1124" i="4" s="1"/>
  <c r="L1380" i="4"/>
  <c r="W1380" i="4" s="1"/>
  <c r="L2625" i="4"/>
  <c r="W2625" i="4" s="1"/>
  <c r="L4354" i="4"/>
  <c r="W4354" i="4" s="1"/>
  <c r="L4418" i="4"/>
  <c r="W4418" i="4" s="1"/>
  <c r="L4482" i="4"/>
  <c r="W4482" i="4" s="1"/>
  <c r="L4715" i="4"/>
  <c r="W4715" i="4" s="1"/>
  <c r="L4779" i="4"/>
  <c r="W4779" i="4" s="1"/>
  <c r="L4843" i="4"/>
  <c r="W4843" i="4" s="1"/>
  <c r="L4907" i="4"/>
  <c r="W4907" i="4" s="1"/>
  <c r="L2073" i="4"/>
  <c r="W2073" i="4" s="1"/>
  <c r="L2247" i="4"/>
  <c r="W2247" i="4" s="1"/>
  <c r="L2416" i="4"/>
  <c r="W2416" i="4" s="1"/>
  <c r="L2762" i="4"/>
  <c r="W2762" i="4" s="1"/>
  <c r="L3014" i="4"/>
  <c r="W3014" i="4" s="1"/>
  <c r="L1171" i="4"/>
  <c r="W1171" i="4" s="1"/>
  <c r="L1427" i="4"/>
  <c r="W1427" i="4" s="1"/>
  <c r="L1683" i="4"/>
  <c r="W1683" i="4" s="1"/>
  <c r="L1939" i="4"/>
  <c r="W1939" i="4" s="1"/>
  <c r="L2656" i="4"/>
  <c r="W2656" i="4" s="1"/>
  <c r="L2876" i="4"/>
  <c r="W2876" i="4" s="1"/>
  <c r="L1032" i="4"/>
  <c r="W1032" i="4" s="1"/>
  <c r="L1288" i="4"/>
  <c r="W1288" i="4" s="1"/>
  <c r="L1544" i="4"/>
  <c r="W1544" i="4" s="1"/>
  <c r="L1800" i="4"/>
  <c r="W1800" i="4" s="1"/>
  <c r="L4581" i="4"/>
  <c r="W4581" i="4" s="1"/>
  <c r="L2370" i="4"/>
  <c r="W2370" i="4" s="1"/>
  <c r="L4605" i="4"/>
  <c r="W4605" i="4" s="1"/>
  <c r="L2905" i="4"/>
  <c r="W2905" i="4" s="1"/>
  <c r="L1493" i="4"/>
  <c r="W1493" i="4" s="1"/>
  <c r="L2793" i="4"/>
  <c r="W2793" i="4" s="1"/>
  <c r="L1421" i="4"/>
  <c r="W1421" i="4" s="1"/>
  <c r="L2780" i="4"/>
  <c r="W2780" i="4" s="1"/>
  <c r="L1653" i="4"/>
  <c r="W1653" i="4" s="1"/>
  <c r="L1628" i="4"/>
  <c r="W1628" i="4" s="1"/>
  <c r="L1884" i="4"/>
  <c r="W1884" i="4" s="1"/>
  <c r="L4946" i="4"/>
  <c r="W4946" i="4" s="1"/>
  <c r="L4538" i="4"/>
  <c r="W4538" i="4" s="1"/>
  <c r="L2186" i="4"/>
  <c r="W2186" i="4" s="1"/>
  <c r="L1025" i="4"/>
  <c r="W1025" i="4" s="1"/>
  <c r="L1757" i="4"/>
  <c r="W1757" i="4" s="1"/>
  <c r="L3033" i="4"/>
  <c r="W3033" i="4" s="1"/>
  <c r="L1645" i="4"/>
  <c r="W1645" i="4" s="1"/>
  <c r="L1029" i="4"/>
  <c r="W1029" i="4" s="1"/>
  <c r="L1456" i="4"/>
  <c r="W1456" i="4" s="1"/>
  <c r="L1712" i="4"/>
  <c r="W1712" i="4" s="1"/>
  <c r="L1968" i="4"/>
  <c r="W1968" i="4" s="1"/>
  <c r="L2050" i="4"/>
  <c r="W2050" i="4" s="1"/>
  <c r="L4562" i="4"/>
  <c r="W4562" i="4" s="1"/>
  <c r="L2629" i="4"/>
  <c r="W2629" i="4" s="1"/>
  <c r="L1281" i="4"/>
  <c r="W1281" i="4" s="1"/>
  <c r="L1969" i="4"/>
  <c r="W1969" i="4" s="1"/>
  <c r="L1133" i="4"/>
  <c r="W1133" i="4" s="1"/>
  <c r="L1905" i="4"/>
  <c r="W1905" i="4" s="1"/>
  <c r="L1297" i="4"/>
  <c r="W1297" i="4" s="1"/>
  <c r="L1540" i="4"/>
  <c r="W1540" i="4" s="1"/>
  <c r="L1796" i="4"/>
  <c r="W1796" i="4" s="1"/>
  <c r="L4579" i="4"/>
  <c r="W4579" i="4" s="1"/>
  <c r="L2338" i="4"/>
  <c r="W2338" i="4" s="1"/>
  <c r="L4603" i="4"/>
  <c r="W4603" i="4" s="1"/>
  <c r="L2904" i="4"/>
  <c r="W2904" i="4" s="1"/>
  <c r="L1489" i="4"/>
  <c r="W1489" i="4" s="1"/>
  <c r="L2792" i="4"/>
  <c r="W2792" i="4" s="1"/>
  <c r="L1417" i="4"/>
  <c r="W1417" i="4" s="1"/>
  <c r="L2779" i="4"/>
  <c r="W2779" i="4" s="1"/>
  <c r="L1621" i="4"/>
  <c r="W1621" i="4" s="1"/>
  <c r="L4657" i="4"/>
  <c r="W4657" i="4" s="1"/>
  <c r="L2203" i="4"/>
  <c r="W2203" i="4" s="1"/>
  <c r="L1302" i="4"/>
  <c r="W1302" i="4" s="1"/>
  <c r="L2380" i="4"/>
  <c r="W2380" i="4" s="1"/>
  <c r="L1346" i="4"/>
  <c r="W1346" i="4" s="1"/>
  <c r="L2373" i="4"/>
  <c r="W2373" i="4" s="1"/>
  <c r="L3029" i="4"/>
  <c r="W3029" i="4" s="1"/>
  <c r="L2125" i="4"/>
  <c r="W2125" i="4" s="1"/>
  <c r="L2820" i="4"/>
  <c r="W2820" i="4" s="1"/>
  <c r="L1542" i="4"/>
  <c r="W1542" i="4" s="1"/>
  <c r="L2068" i="4"/>
  <c r="W2068" i="4" s="1"/>
  <c r="L4966" i="4"/>
  <c r="W4966" i="4" s="1"/>
  <c r="L2397" i="4"/>
  <c r="W2397" i="4" s="1"/>
  <c r="L1762" i="4"/>
  <c r="W1762" i="4" s="1"/>
  <c r="L2713" i="4"/>
  <c r="W2713" i="4" s="1"/>
  <c r="L1742" i="4"/>
  <c r="W1742" i="4" s="1"/>
  <c r="L2677" i="4"/>
  <c r="W2677" i="4" s="1"/>
  <c r="L1306" i="4"/>
  <c r="W1306" i="4" s="1"/>
  <c r="L2443" i="4"/>
  <c r="W2443" i="4" s="1"/>
  <c r="L1082" i="4"/>
  <c r="W1082" i="4" s="1"/>
  <c r="L1950" i="4"/>
  <c r="W1950" i="4" s="1"/>
  <c r="L4655" i="4"/>
  <c r="W4655" i="4" s="1"/>
  <c r="L2188" i="4"/>
  <c r="W2188" i="4" s="1"/>
  <c r="L1278" i="4"/>
  <c r="W1278" i="4" s="1"/>
  <c r="L2356" i="4"/>
  <c r="W2356" i="4" s="1"/>
  <c r="L1298" i="4"/>
  <c r="W1298" i="4" s="1"/>
  <c r="L2365" i="4"/>
  <c r="W2365" i="4" s="1"/>
  <c r="L3023" i="4"/>
  <c r="W3023" i="4" s="1"/>
  <c r="L1934" i="4"/>
  <c r="W1934" i="4" s="1"/>
  <c r="L2788" i="4"/>
  <c r="W2788" i="4" s="1"/>
  <c r="L1526" i="4"/>
  <c r="W1526" i="4" s="1"/>
  <c r="L1873" i="4"/>
  <c r="W1873" i="4" s="1"/>
  <c r="L4672" i="4"/>
  <c r="W4672" i="4" s="1"/>
  <c r="L2315" i="4"/>
  <c r="W2315" i="4" s="1"/>
  <c r="L1562" i="4"/>
  <c r="W1562" i="4" s="1"/>
  <c r="L2630" i="4"/>
  <c r="W2630" i="4" s="1"/>
  <c r="L1626" i="4"/>
  <c r="W1626" i="4" s="1"/>
  <c r="L2525" i="4"/>
  <c r="W2525" i="4" s="1"/>
  <c r="L1198" i="4"/>
  <c r="W1198" i="4" s="1"/>
  <c r="L2292" i="4"/>
  <c r="W2292" i="4" s="1"/>
  <c r="L3087" i="4"/>
  <c r="W3087" i="4" s="1"/>
  <c r="L1774" i="4"/>
  <c r="W1774" i="4" s="1"/>
  <c r="V802" i="4"/>
  <c r="V599" i="4"/>
  <c r="V527" i="4"/>
  <c r="V997" i="4"/>
  <c r="V840" i="4"/>
  <c r="V588" i="4"/>
  <c r="V719" i="4"/>
  <c r="V644" i="4"/>
  <c r="V772" i="4"/>
  <c r="V621" i="4"/>
  <c r="V992" i="4"/>
  <c r="V550" i="4"/>
  <c r="V579" i="4"/>
  <c r="V662" i="4"/>
  <c r="V790" i="4"/>
  <c r="V953" i="4"/>
  <c r="V611" i="4"/>
  <c r="V739" i="4"/>
  <c r="V672" i="4"/>
  <c r="V800" i="4"/>
  <c r="V665" i="4"/>
  <c r="V881" i="4"/>
  <c r="V910" i="4"/>
  <c r="V985" i="4"/>
  <c r="V836" i="4"/>
  <c r="V964" i="4"/>
  <c r="V845" i="4"/>
  <c r="V887" i="4"/>
  <c r="V725" i="4"/>
  <c r="V914" i="4"/>
  <c r="V973" i="4"/>
  <c r="V514" i="4"/>
  <c r="V698" i="4"/>
  <c r="V626" i="4"/>
  <c r="V519" i="4"/>
  <c r="V859" i="4"/>
  <c r="V623" i="4"/>
  <c r="V751" i="4"/>
  <c r="V676" i="4"/>
  <c r="V804" i="4"/>
  <c r="V657" i="4"/>
  <c r="V865" i="4"/>
  <c r="V582" i="4"/>
  <c r="V521" i="4"/>
  <c r="V694" i="4"/>
  <c r="V822" i="4"/>
  <c r="V520" i="4"/>
  <c r="V643" i="4"/>
  <c r="V771" i="4"/>
  <c r="V704" i="4"/>
  <c r="V561" i="4"/>
  <c r="V729" i="4"/>
  <c r="V753" i="4"/>
  <c r="V942" i="4"/>
  <c r="V895" i="4"/>
  <c r="V868" i="4"/>
  <c r="V996" i="4"/>
  <c r="V877" i="4"/>
  <c r="V971" i="4"/>
  <c r="V757" i="4"/>
  <c r="V946" i="4"/>
  <c r="V975" i="4"/>
  <c r="V578" i="4"/>
  <c r="V575" i="4"/>
  <c r="V826" i="4"/>
  <c r="V754" i="4"/>
  <c r="V549" i="4"/>
  <c r="V524" i="4"/>
  <c r="V655" i="4"/>
  <c r="V783" i="4"/>
  <c r="V708" i="4"/>
  <c r="V557" i="4"/>
  <c r="V721" i="4"/>
  <c r="V899" i="4"/>
  <c r="V515" i="4"/>
  <c r="V553" i="4"/>
  <c r="V726" i="4"/>
  <c r="V920" i="4"/>
  <c r="V552" i="4"/>
  <c r="V675" i="4"/>
  <c r="V608" i="4"/>
  <c r="V736" i="4"/>
  <c r="V593" i="4"/>
  <c r="V912" i="4"/>
  <c r="V846" i="4"/>
  <c r="V974" i="4"/>
  <c r="V923" i="4"/>
  <c r="V900" i="4"/>
  <c r="V781" i="4"/>
  <c r="V909" i="4"/>
  <c r="V661" i="4"/>
  <c r="V850" i="4"/>
  <c r="V978" i="4"/>
  <c r="V987" i="4"/>
  <c r="V642" i="4"/>
  <c r="V570" i="4"/>
  <c r="V935" i="4"/>
  <c r="V872" i="4"/>
  <c r="V714" i="4"/>
  <c r="V556" i="4"/>
  <c r="V687" i="4"/>
  <c r="V612" i="4"/>
  <c r="V740" i="4"/>
  <c r="V589" i="4"/>
  <c r="V864" i="4"/>
  <c r="V518" i="4"/>
  <c r="V547" i="4"/>
  <c r="V630" i="4"/>
  <c r="V758" i="4"/>
  <c r="V825" i="4"/>
  <c r="V584" i="4"/>
  <c r="V707" i="4"/>
  <c r="V640" i="4"/>
  <c r="V768" i="4"/>
  <c r="V625" i="4"/>
  <c r="V823" i="4"/>
  <c r="V878" i="4"/>
  <c r="V827" i="4"/>
  <c r="V831" i="4"/>
  <c r="V932" i="4"/>
  <c r="V813" i="4"/>
  <c r="V941" i="4"/>
  <c r="V693" i="4"/>
  <c r="V882" i="4"/>
  <c r="L5007" i="4"/>
  <c r="W5007" i="4" s="1"/>
  <c r="L231" i="4"/>
  <c r="W231" i="4" s="1"/>
  <c r="L306" i="4"/>
  <c r="W306" i="4" s="1"/>
  <c r="L134" i="4"/>
  <c r="W134" i="4" s="1"/>
  <c r="L403" i="4"/>
  <c r="W403" i="4" s="1"/>
  <c r="L282" i="4"/>
  <c r="W282" i="4" s="1"/>
  <c r="L19" i="4"/>
  <c r="W19" i="4" s="1"/>
  <c r="L388" i="4"/>
  <c r="W388" i="4" s="1"/>
  <c r="L412" i="4"/>
  <c r="W412" i="4" s="1"/>
  <c r="L105" i="4"/>
  <c r="W105" i="4" s="1"/>
  <c r="L371" i="4"/>
  <c r="W371" i="4" s="1"/>
  <c r="L39" i="4"/>
  <c r="W39" i="4" s="1"/>
  <c r="L173" i="4"/>
  <c r="W173" i="4" s="1"/>
  <c r="L437" i="4"/>
  <c r="W437" i="4" s="1"/>
  <c r="L262" i="4"/>
  <c r="W262" i="4" s="1"/>
  <c r="L368" i="4"/>
  <c r="W368" i="4" s="1"/>
  <c r="L469" i="4"/>
  <c r="W469" i="4" s="1"/>
  <c r="L161" i="4"/>
  <c r="W161" i="4" s="1"/>
  <c r="L387" i="4"/>
  <c r="W387" i="4" s="1"/>
  <c r="L139" i="4"/>
  <c r="W139" i="4" s="1"/>
  <c r="L106" i="4"/>
  <c r="W106" i="4" s="1"/>
  <c r="L395" i="4"/>
  <c r="W395" i="4" s="1"/>
  <c r="L414" i="4"/>
  <c r="W414" i="4" s="1"/>
  <c r="L397" i="4"/>
  <c r="W397" i="4" s="1"/>
  <c r="L294" i="4"/>
  <c r="W294" i="4" s="1"/>
  <c r="L324" i="4"/>
  <c r="W324" i="4" s="1"/>
  <c r="L180" i="4"/>
  <c r="W180" i="4" s="1"/>
  <c r="L336" i="4"/>
  <c r="W336" i="4" s="1"/>
  <c r="L241" i="4"/>
  <c r="W241" i="4" s="1"/>
  <c r="L63" i="4"/>
  <c r="W63" i="4" s="1"/>
  <c r="L315" i="4"/>
  <c r="W315" i="4" s="1"/>
  <c r="L428" i="4"/>
  <c r="W428" i="4" s="1"/>
  <c r="L499" i="4"/>
  <c r="W499" i="4" s="1"/>
  <c r="L44" i="4"/>
  <c r="W44" i="4" s="1"/>
  <c r="L110" i="4"/>
  <c r="W110" i="4" s="1"/>
  <c r="L11" i="4"/>
  <c r="W11" i="4" s="1"/>
  <c r="L64" i="4"/>
  <c r="W64" i="4" s="1"/>
  <c r="L28" i="4"/>
  <c r="W28" i="4" s="1"/>
  <c r="L432" i="4"/>
  <c r="W432" i="4" s="1"/>
  <c r="L228" i="4"/>
  <c r="W228" i="4" s="1"/>
  <c r="L466" i="4"/>
  <c r="W466" i="4" s="1"/>
  <c r="L103" i="4"/>
  <c r="W103" i="4" s="1"/>
  <c r="L487" i="4"/>
  <c r="W487" i="4" s="1"/>
  <c r="L211" i="4"/>
  <c r="W211" i="4" s="1"/>
  <c r="L330" i="4"/>
  <c r="W330" i="4" s="1"/>
  <c r="L789" i="4"/>
  <c r="W789" i="4" s="1"/>
  <c r="L758" i="4"/>
  <c r="W758" i="4" s="1"/>
  <c r="L776" i="4"/>
  <c r="W776" i="4" s="1"/>
  <c r="L591" i="4"/>
  <c r="W591" i="4" s="1"/>
  <c r="L607" i="4"/>
  <c r="W607" i="4" s="1"/>
  <c r="L645" i="4"/>
  <c r="W645" i="4" s="1"/>
  <c r="L823" i="4"/>
  <c r="W823" i="4" s="1"/>
  <c r="L870" i="4"/>
  <c r="W870" i="4" s="1"/>
  <c r="L622" i="4"/>
  <c r="W622" i="4" s="1"/>
  <c r="L536" i="4"/>
  <c r="W536" i="4" s="1"/>
  <c r="L720" i="4"/>
  <c r="W720" i="4" s="1"/>
  <c r="L535" i="4"/>
  <c r="W535" i="4" s="1"/>
  <c r="L548" i="4"/>
  <c r="W548" i="4" s="1"/>
  <c r="L892" i="4"/>
  <c r="W892" i="4" s="1"/>
  <c r="L888" i="4"/>
  <c r="W888" i="4" s="1"/>
  <c r="L745" i="4"/>
  <c r="W745" i="4" s="1"/>
  <c r="L566" i="4"/>
  <c r="W566" i="4" s="1"/>
  <c r="L824" i="4"/>
  <c r="W824" i="4" s="1"/>
  <c r="L541" i="4"/>
  <c r="W541" i="4" s="1"/>
  <c r="L655" i="4"/>
  <c r="W655" i="4" s="1"/>
  <c r="L741" i="4"/>
  <c r="W741" i="4" s="1"/>
  <c r="L992" i="4"/>
  <c r="W992" i="4" s="1"/>
  <c r="L721" i="4"/>
  <c r="W721" i="4" s="1"/>
  <c r="L638" i="4"/>
  <c r="W638" i="4" s="1"/>
  <c r="L608" i="4"/>
  <c r="W608" i="4" s="1"/>
  <c r="L522" i="4"/>
  <c r="W522" i="4" s="1"/>
  <c r="L564" i="4"/>
  <c r="W564" i="4" s="1"/>
  <c r="L605" i="4"/>
  <c r="W605" i="4" s="1"/>
  <c r="L904" i="4"/>
  <c r="W904" i="4" s="1"/>
  <c r="L948" i="4"/>
  <c r="W948" i="4" s="1"/>
  <c r="L723" i="4"/>
  <c r="W723" i="4" s="1"/>
  <c r="L633" i="4"/>
  <c r="W633" i="4" s="1"/>
  <c r="L666" i="4"/>
  <c r="W666" i="4" s="1"/>
  <c r="L735" i="4"/>
  <c r="W735" i="4" s="1"/>
  <c r="L893" i="4"/>
  <c r="W893" i="4" s="1"/>
  <c r="L944" i="4"/>
  <c r="W944" i="4" s="1"/>
  <c r="L998" i="4"/>
  <c r="W998" i="4" s="1"/>
  <c r="L537" i="4"/>
  <c r="W537" i="4" s="1"/>
  <c r="L795" i="4"/>
  <c r="W795" i="4" s="1"/>
  <c r="L506" i="4"/>
  <c r="W506" i="4" s="1"/>
  <c r="L900" i="4"/>
  <c r="W900" i="4" s="1"/>
  <c r="L732" i="4"/>
  <c r="W732" i="4" s="1"/>
  <c r="L970" i="4"/>
  <c r="W970" i="4" s="1"/>
  <c r="L889" i="4"/>
  <c r="W889" i="4" s="1"/>
  <c r="L899" i="4"/>
  <c r="W899" i="4" s="1"/>
  <c r="L555" i="4"/>
  <c r="W555" i="4" s="1"/>
  <c r="L512" i="4"/>
  <c r="W512" i="4" s="1"/>
  <c r="L696" i="4"/>
  <c r="W696" i="4" s="1"/>
  <c r="L941" i="4"/>
  <c r="W941" i="4" s="1"/>
  <c r="L524" i="4"/>
  <c r="W524" i="4" s="1"/>
  <c r="L565" i="4"/>
  <c r="W565" i="4" s="1"/>
  <c r="L887" i="4"/>
  <c r="W887" i="4" s="1"/>
  <c r="L865" i="4"/>
  <c r="W865" i="4" s="1"/>
  <c r="L959" i="4"/>
  <c r="W959" i="4" s="1"/>
  <c r="L686" i="4"/>
  <c r="W686" i="4" s="1"/>
  <c r="L529" i="4"/>
  <c r="W529" i="4" s="1"/>
  <c r="L736" i="4"/>
  <c r="W736" i="4" s="1"/>
  <c r="L551" i="4"/>
  <c r="W551" i="4" s="1"/>
  <c r="L964" i="4"/>
  <c r="W964" i="4" s="1"/>
  <c r="L620" i="4"/>
  <c r="W620" i="4" s="1"/>
  <c r="L956" i="4"/>
  <c r="W956" i="4" s="1"/>
  <c r="L943" i="4"/>
  <c r="W943" i="4" s="1"/>
  <c r="L777" i="4"/>
  <c r="W777" i="4" s="1"/>
  <c r="L955" i="4"/>
  <c r="W955" i="4" s="1"/>
  <c r="L958" i="4"/>
  <c r="W958" i="4" s="1"/>
  <c r="L590" i="4"/>
  <c r="W590" i="4" s="1"/>
  <c r="L547" i="4"/>
  <c r="W547" i="4" s="1"/>
  <c r="L574" i="4"/>
  <c r="W574" i="4" s="1"/>
  <c r="L967" i="4"/>
  <c r="W967" i="4" s="1"/>
  <c r="L821" i="4"/>
  <c r="W821" i="4" s="1"/>
  <c r="L627" i="4"/>
  <c r="W627" i="4" s="1"/>
  <c r="L755" i="4"/>
  <c r="W755" i="4" s="1"/>
  <c r="L680" i="4"/>
  <c r="W680" i="4" s="1"/>
  <c r="L808" i="4"/>
  <c r="W808" i="4" s="1"/>
  <c r="L669" i="4"/>
  <c r="W669" i="4" s="1"/>
  <c r="L877" i="4"/>
  <c r="W877" i="4" s="1"/>
  <c r="L594" i="4"/>
  <c r="W594" i="4" s="1"/>
  <c r="L525" i="4"/>
  <c r="W525" i="4" s="1"/>
  <c r="L698" i="4"/>
  <c r="W698" i="4" s="1"/>
  <c r="L826" i="4"/>
  <c r="W826" i="4" s="1"/>
  <c r="L508" i="4"/>
  <c r="W508" i="4" s="1"/>
  <c r="L639" i="4"/>
  <c r="W639" i="4" s="1"/>
  <c r="L767" i="4"/>
  <c r="W767" i="4" s="1"/>
  <c r="L692" i="4"/>
  <c r="W692" i="4" s="1"/>
  <c r="L820" i="4"/>
  <c r="W820" i="4" s="1"/>
  <c r="L709" i="4"/>
  <c r="W709" i="4" s="1"/>
  <c r="L919" i="4"/>
  <c r="W919" i="4" s="1"/>
  <c r="L930" i="4"/>
  <c r="W930" i="4" s="1"/>
  <c r="L973" i="4"/>
  <c r="W973" i="4" s="1"/>
  <c r="L848" i="4"/>
  <c r="W848" i="4" s="1"/>
  <c r="L976" i="4"/>
  <c r="W976" i="4" s="1"/>
  <c r="L849" i="4"/>
  <c r="W849" i="4" s="1"/>
  <c r="L867" i="4"/>
  <c r="W867" i="4" s="1"/>
  <c r="L705" i="4"/>
  <c r="W705" i="4" s="1"/>
  <c r="L902" i="4"/>
  <c r="W902" i="4" s="1"/>
  <c r="L985" i="4"/>
  <c r="W985" i="4" s="1"/>
  <c r="L587" i="4"/>
  <c r="W587" i="4" s="1"/>
  <c r="L782" i="4"/>
  <c r="W782" i="4" s="1"/>
  <c r="L774" i="4"/>
  <c r="W774" i="4" s="1"/>
  <c r="L702" i="4"/>
  <c r="W702" i="4" s="1"/>
  <c r="L662" i="4"/>
  <c r="W662" i="4" s="1"/>
  <c r="L568" i="4"/>
  <c r="W568" i="4" s="1"/>
  <c r="L699" i="4"/>
  <c r="W699" i="4" s="1"/>
  <c r="L624" i="4"/>
  <c r="W624" i="4" s="1"/>
  <c r="L752" i="4"/>
  <c r="W752" i="4" s="1"/>
  <c r="L609" i="4"/>
  <c r="W609" i="4" s="1"/>
  <c r="L940" i="4"/>
  <c r="W940" i="4" s="1"/>
  <c r="L538" i="4"/>
  <c r="W538" i="4" s="1"/>
  <c r="L567" i="4"/>
  <c r="W567" i="4" s="1"/>
  <c r="L642" i="4"/>
  <c r="W642" i="4" s="1"/>
  <c r="L770" i="4"/>
  <c r="W770" i="4" s="1"/>
  <c r="L773" i="4"/>
  <c r="W773" i="4" s="1"/>
  <c r="L580" i="4"/>
  <c r="W580" i="4" s="1"/>
  <c r="L711" i="4"/>
  <c r="W711" i="4" s="1"/>
  <c r="L636" i="4"/>
  <c r="W636" i="4" s="1"/>
  <c r="L764" i="4"/>
  <c r="W764" i="4" s="1"/>
  <c r="L621" i="4"/>
  <c r="W621" i="4" s="1"/>
  <c r="L797" i="4"/>
  <c r="W797" i="4" s="1"/>
  <c r="L874" i="4"/>
  <c r="W874" i="4" s="1"/>
  <c r="L1002" i="4"/>
  <c r="W1002" i="4" s="1"/>
  <c r="L999" i="4"/>
  <c r="W999" i="4" s="1"/>
  <c r="L920" i="4"/>
  <c r="W920" i="4" s="1"/>
  <c r="L793" i="4"/>
  <c r="W793" i="4" s="1"/>
  <c r="L921" i="4"/>
  <c r="W921" i="4" s="1"/>
  <c r="L963" i="4"/>
  <c r="W963" i="4" s="1"/>
  <c r="L846" i="4"/>
  <c r="W846" i="4" s="1"/>
  <c r="L974" i="4"/>
  <c r="W974" i="4" s="1"/>
  <c r="L951" i="4"/>
  <c r="W951" i="4" s="1"/>
  <c r="L654" i="4"/>
  <c r="W654" i="4" s="1"/>
  <c r="L678" i="4"/>
  <c r="W678" i="4" s="1"/>
  <c r="L606" i="4"/>
  <c r="W606" i="4" s="1"/>
  <c r="L595" i="4"/>
  <c r="W595" i="4" s="1"/>
  <c r="L544" i="4"/>
  <c r="W544" i="4" s="1"/>
  <c r="L675" i="4"/>
  <c r="W675" i="4" s="1"/>
  <c r="L803" i="4"/>
  <c r="W803" i="4" s="1"/>
  <c r="L728" i="4"/>
  <c r="W728" i="4" s="1"/>
  <c r="L585" i="4"/>
  <c r="W585" i="4" s="1"/>
  <c r="L844" i="4"/>
  <c r="W844" i="4" s="1"/>
  <c r="L514" i="4"/>
  <c r="W514" i="4" s="1"/>
  <c r="L543" i="4"/>
  <c r="W543" i="4" s="1"/>
  <c r="L618" i="4"/>
  <c r="W618" i="4" s="1"/>
  <c r="L746" i="4"/>
  <c r="W746" i="4" s="1"/>
  <c r="L932" i="4"/>
  <c r="W932" i="4" s="1"/>
  <c r="L556" i="4"/>
  <c r="W556" i="4" s="1"/>
  <c r="L687" i="4"/>
  <c r="W687" i="4" s="1"/>
  <c r="L612" i="4"/>
  <c r="W612" i="4" s="1"/>
  <c r="L740" i="4"/>
  <c r="W740" i="4" s="1"/>
  <c r="L597" i="4"/>
  <c r="W597" i="4" s="1"/>
  <c r="L924" i="4"/>
  <c r="W924" i="4" s="1"/>
  <c r="L850" i="4"/>
  <c r="W850" i="4" s="1"/>
  <c r="L978" i="4"/>
  <c r="W978" i="4" s="1"/>
  <c r="L911" i="4"/>
  <c r="W911" i="4" s="1"/>
  <c r="L896" i="4"/>
  <c r="W896" i="4" s="1"/>
  <c r="L769" i="4"/>
  <c r="W769" i="4" s="1"/>
  <c r="L897" i="4"/>
  <c r="W897" i="4" s="1"/>
  <c r="L935" i="4"/>
  <c r="W935" i="4" s="1"/>
  <c r="L753" i="4"/>
  <c r="W753" i="4" s="1"/>
  <c r="L950" i="4"/>
  <c r="W950" i="4" s="1"/>
  <c r="L979" i="4"/>
  <c r="W979" i="4" s="1"/>
  <c r="L980" i="4"/>
  <c r="W980" i="4" s="1"/>
  <c r="L852" i="4"/>
  <c r="W852" i="4" s="1"/>
  <c r="L843" i="4"/>
  <c r="W843" i="4" s="1"/>
  <c r="L766" i="4"/>
  <c r="W766" i="4" s="1"/>
  <c r="L726" i="4"/>
  <c r="W726" i="4" s="1"/>
  <c r="L584" i="4"/>
  <c r="W584" i="4" s="1"/>
  <c r="L715" i="4"/>
  <c r="W715" i="4" s="1"/>
  <c r="L640" i="4"/>
  <c r="W640" i="4" s="1"/>
  <c r="L768" i="4"/>
  <c r="W768" i="4" s="1"/>
  <c r="L625" i="4"/>
  <c r="W625" i="4" s="1"/>
  <c r="L1004" i="4"/>
  <c r="W1004" i="4" s="1"/>
  <c r="L554" i="4"/>
  <c r="W554" i="4" s="1"/>
  <c r="L583" i="4"/>
  <c r="W583" i="4" s="1"/>
  <c r="L658" i="4"/>
  <c r="W658" i="4" s="1"/>
  <c r="L786" i="4"/>
  <c r="W786" i="4" s="1"/>
  <c r="L837" i="4"/>
  <c r="W837" i="4" s="1"/>
  <c r="L596" i="4"/>
  <c r="W596" i="4" s="1"/>
  <c r="L727" i="4"/>
  <c r="W727" i="4" s="1"/>
  <c r="L652" i="4"/>
  <c r="W652" i="4" s="1"/>
  <c r="L780" i="4"/>
  <c r="W780" i="4" s="1"/>
  <c r="L637" i="4"/>
  <c r="W637" i="4" s="1"/>
  <c r="L861" i="4"/>
  <c r="W861" i="4" s="1"/>
  <c r="L890" i="4"/>
  <c r="W890" i="4" s="1"/>
  <c r="L981" i="4"/>
  <c r="W981" i="4" s="1"/>
  <c r="L815" i="4"/>
  <c r="W815" i="4" s="1"/>
  <c r="L936" i="4"/>
  <c r="W936" i="4" s="1"/>
  <c r="L809" i="4"/>
  <c r="W809" i="4" s="1"/>
  <c r="L937" i="4"/>
  <c r="W937" i="4" s="1"/>
  <c r="L665" i="4"/>
  <c r="W665" i="4" s="1"/>
  <c r="L862" i="4"/>
  <c r="W862" i="4" s="1"/>
  <c r="L990" i="4"/>
  <c r="W990" i="4" s="1"/>
  <c r="V509" i="4"/>
  <c r="V674" i="4"/>
  <c r="V936" i="4"/>
  <c r="V546" i="4"/>
  <c r="V738" i="4"/>
  <c r="V602" i="4"/>
  <c r="V533" i="4"/>
  <c r="V730" i="4"/>
  <c r="V904" i="4"/>
  <c r="V530" i="4"/>
  <c r="V559" i="4"/>
  <c r="V658" i="4"/>
  <c r="V786" i="4"/>
  <c r="V1000" i="4"/>
  <c r="V522" i="4"/>
  <c r="V551" i="4"/>
  <c r="V618" i="4"/>
  <c r="V746" i="4"/>
  <c r="V968" i="4"/>
  <c r="V983" i="4"/>
  <c r="V532" i="4"/>
  <c r="V564" i="4"/>
  <c r="V596" i="4"/>
  <c r="V631" i="4"/>
  <c r="V663" i="4"/>
  <c r="V695" i="4"/>
  <c r="V727" i="4"/>
  <c r="V759" i="4"/>
  <c r="V791" i="4"/>
  <c r="V620" i="4"/>
  <c r="V652" i="4"/>
  <c r="V684" i="4"/>
  <c r="V716" i="4"/>
  <c r="V748" i="4"/>
  <c r="V780" i="4"/>
  <c r="V812" i="4"/>
  <c r="V565" i="4"/>
  <c r="V597" i="4"/>
  <c r="V629" i="4"/>
  <c r="V673" i="4"/>
  <c r="V737" i="4"/>
  <c r="V896" i="4"/>
  <c r="V769" i="4"/>
  <c r="V897" i="4"/>
  <c r="V979" i="4"/>
  <c r="V526" i="4"/>
  <c r="V558" i="4"/>
  <c r="V590" i="4"/>
  <c r="V523" i="4"/>
  <c r="V555" i="4"/>
  <c r="V587" i="4"/>
  <c r="V529" i="4"/>
  <c r="V606" i="4"/>
  <c r="V638" i="4"/>
  <c r="V670" i="4"/>
  <c r="V702" i="4"/>
  <c r="V734" i="4"/>
  <c r="V766" i="4"/>
  <c r="V798" i="4"/>
  <c r="V807" i="4"/>
  <c r="V952" i="4"/>
  <c r="V857" i="4"/>
  <c r="V875" i="4"/>
  <c r="V528" i="4"/>
  <c r="V560" i="4"/>
  <c r="V592" i="4"/>
  <c r="V619" i="4"/>
  <c r="V651" i="4"/>
  <c r="V683" i="4"/>
  <c r="V715" i="4"/>
  <c r="V747" i="4"/>
  <c r="V779" i="4"/>
  <c r="V616" i="4"/>
  <c r="V648" i="4"/>
  <c r="V680" i="4"/>
  <c r="V712" i="4"/>
  <c r="V744" i="4"/>
  <c r="V776" i="4"/>
  <c r="V808" i="4"/>
  <c r="V569" i="4"/>
  <c r="V601" i="4"/>
  <c r="V633" i="4"/>
  <c r="V681" i="4"/>
  <c r="V745" i="4"/>
  <c r="V944" i="4"/>
  <c r="V785" i="4"/>
  <c r="V913" i="4"/>
  <c r="V761" i="4"/>
  <c r="V854" i="4"/>
  <c r="V886" i="4"/>
  <c r="V918" i="4"/>
  <c r="V950" i="4"/>
  <c r="V982" i="4"/>
  <c r="V843" i="4"/>
  <c r="V851" i="4"/>
  <c r="V919" i="4"/>
  <c r="V927" i="4"/>
  <c r="V835" i="4"/>
  <c r="V844" i="4"/>
  <c r="V876" i="4"/>
  <c r="V908" i="4"/>
  <c r="V940" i="4"/>
  <c r="V972" i="4"/>
  <c r="V1004" i="4"/>
  <c r="V789" i="4"/>
  <c r="V821" i="4"/>
  <c r="V853" i="4"/>
  <c r="V885" i="4"/>
  <c r="V917" i="4"/>
  <c r="V949" i="4"/>
  <c r="V995" i="4"/>
  <c r="V999" i="4"/>
  <c r="V669" i="4"/>
  <c r="V701" i="4"/>
  <c r="V733" i="4"/>
  <c r="V765" i="4"/>
  <c r="V858" i="4"/>
  <c r="V890" i="4"/>
  <c r="V922" i="4"/>
  <c r="V954" i="4"/>
  <c r="V986" i="4"/>
  <c r="V989" i="4"/>
  <c r="V879" i="4"/>
  <c r="V991" i="4"/>
  <c r="V903" i="4"/>
  <c r="L798" i="4"/>
  <c r="W798" i="4" s="1"/>
  <c r="L648" i="4"/>
  <c r="W648" i="4" s="1"/>
  <c r="L562" i="4"/>
  <c r="W562" i="4" s="1"/>
  <c r="L869" i="4"/>
  <c r="W869" i="4" s="1"/>
  <c r="L788" i="4"/>
  <c r="W788" i="4" s="1"/>
  <c r="L989" i="4"/>
  <c r="W989" i="4" s="1"/>
  <c r="L945" i="4"/>
  <c r="W945" i="4" s="1"/>
  <c r="L563" i="4"/>
  <c r="W563" i="4" s="1"/>
  <c r="L577" i="4"/>
  <c r="W577" i="4" s="1"/>
  <c r="L610" i="4"/>
  <c r="W610" i="4" s="1"/>
  <c r="L679" i="4"/>
  <c r="W679" i="4" s="1"/>
  <c r="L589" i="4"/>
  <c r="W589" i="4" s="1"/>
  <c r="L995" i="4"/>
  <c r="W995" i="4" s="1"/>
  <c r="L903" i="4"/>
  <c r="W903" i="4" s="1"/>
  <c r="L513" i="4"/>
  <c r="W513" i="4" s="1"/>
  <c r="L643" i="4"/>
  <c r="W643" i="4" s="1"/>
  <c r="L701" i="4"/>
  <c r="W701" i="4" s="1"/>
  <c r="L714" i="4"/>
  <c r="W714" i="4" s="1"/>
  <c r="L783" i="4"/>
  <c r="W783" i="4" s="1"/>
  <c r="L757" i="4"/>
  <c r="W757" i="4" s="1"/>
  <c r="L864" i="4"/>
  <c r="W864" i="4" s="1"/>
  <c r="L918" i="4"/>
  <c r="W918" i="4" s="1"/>
  <c r="L710" i="4"/>
  <c r="W710" i="4" s="1"/>
  <c r="L683" i="4"/>
  <c r="W683" i="4" s="1"/>
  <c r="L876" i="4"/>
  <c r="W876" i="4" s="1"/>
  <c r="L748" i="4"/>
  <c r="W748" i="4" s="1"/>
  <c r="L553" i="4"/>
  <c r="W553" i="4" s="1"/>
  <c r="L614" i="4"/>
  <c r="W614" i="4" s="1"/>
  <c r="L603" i="4"/>
  <c r="W603" i="4" s="1"/>
  <c r="L531" i="4"/>
  <c r="W531" i="4" s="1"/>
  <c r="L528" i="4"/>
  <c r="W528" i="4" s="1"/>
  <c r="L659" i="4"/>
  <c r="W659" i="4" s="1"/>
  <c r="L787" i="4"/>
  <c r="W787" i="4" s="1"/>
  <c r="L712" i="4"/>
  <c r="W712" i="4" s="1"/>
  <c r="L569" i="4"/>
  <c r="W569" i="4" s="1"/>
  <c r="L733" i="4"/>
  <c r="W733" i="4" s="1"/>
  <c r="L923" i="4"/>
  <c r="W923" i="4" s="1"/>
  <c r="L527" i="4"/>
  <c r="W527" i="4" s="1"/>
  <c r="L557" i="4"/>
  <c r="W557" i="4" s="1"/>
  <c r="L730" i="4"/>
  <c r="W730" i="4" s="1"/>
  <c r="L868" i="4"/>
  <c r="W868" i="4" s="1"/>
  <c r="L540" i="4"/>
  <c r="W540" i="4" s="1"/>
  <c r="L671" i="4"/>
  <c r="W671" i="4" s="1"/>
  <c r="L799" i="4"/>
  <c r="W799" i="4" s="1"/>
  <c r="L724" i="4"/>
  <c r="W724" i="4" s="1"/>
  <c r="L581" i="4"/>
  <c r="W581" i="4" s="1"/>
  <c r="L860" i="4"/>
  <c r="W860" i="4" s="1"/>
  <c r="L834" i="4"/>
  <c r="W834" i="4" s="1"/>
  <c r="L962" i="4"/>
  <c r="W962" i="4" s="1"/>
  <c r="L939" i="4"/>
  <c r="W939" i="4" s="1"/>
  <c r="L880" i="4"/>
  <c r="W880" i="4" s="1"/>
  <c r="L965" i="4"/>
  <c r="W965" i="4" s="1"/>
  <c r="L881" i="4"/>
  <c r="W881" i="4" s="1"/>
  <c r="L991" i="4"/>
  <c r="W991" i="4" s="1"/>
  <c r="L737" i="4"/>
  <c r="W737" i="4" s="1"/>
  <c r="L934" i="4"/>
  <c r="W934" i="4" s="1"/>
  <c r="L879" i="4"/>
  <c r="W879" i="4" s="1"/>
  <c r="L917" i="4"/>
  <c r="W917" i="4" s="1"/>
  <c r="L550" i="4"/>
  <c r="W550" i="4" s="1"/>
  <c r="L885" i="4"/>
  <c r="W885" i="4" s="1"/>
  <c r="L830" i="4"/>
  <c r="W830" i="4" s="1"/>
  <c r="L790" i="4"/>
  <c r="W790" i="4" s="1"/>
  <c r="L600" i="4"/>
  <c r="W600" i="4" s="1"/>
  <c r="L731" i="4"/>
  <c r="W731" i="4" s="1"/>
  <c r="L656" i="4"/>
  <c r="W656" i="4" s="1"/>
  <c r="L784" i="4"/>
  <c r="W784" i="4" s="1"/>
  <c r="L641" i="4"/>
  <c r="W641" i="4" s="1"/>
  <c r="L781" i="4"/>
  <c r="W781" i="4" s="1"/>
  <c r="L570" i="4"/>
  <c r="W570" i="4" s="1"/>
  <c r="L599" i="4"/>
  <c r="W599" i="4" s="1"/>
  <c r="L674" i="4"/>
  <c r="W674" i="4" s="1"/>
  <c r="L802" i="4"/>
  <c r="W802" i="4" s="1"/>
  <c r="L901" i="4"/>
  <c r="W901" i="4" s="1"/>
  <c r="L615" i="4"/>
  <c r="W615" i="4" s="1"/>
  <c r="L743" i="4"/>
  <c r="W743" i="4" s="1"/>
  <c r="L668" i="4"/>
  <c r="W668" i="4" s="1"/>
  <c r="L796" i="4"/>
  <c r="W796" i="4" s="1"/>
  <c r="L661" i="4"/>
  <c r="W661" i="4" s="1"/>
  <c r="L925" i="4"/>
  <c r="W925" i="4" s="1"/>
  <c r="L906" i="4"/>
  <c r="W906" i="4" s="1"/>
  <c r="L1005" i="4"/>
  <c r="W1005" i="4" s="1"/>
  <c r="L855" i="4"/>
  <c r="W855" i="4" s="1"/>
  <c r="L952" i="4"/>
  <c r="W952" i="4" s="1"/>
  <c r="L825" i="4"/>
  <c r="W825" i="4" s="1"/>
  <c r="L953" i="4"/>
  <c r="W953" i="4" s="1"/>
  <c r="L681" i="4"/>
  <c r="W681" i="4" s="1"/>
  <c r="L878" i="4"/>
  <c r="W878" i="4" s="1"/>
  <c r="L827" i="4"/>
  <c r="W827" i="4" s="1"/>
  <c r="L750" i="4"/>
  <c r="W750" i="4" s="1"/>
  <c r="L814" i="4"/>
  <c r="W814" i="4" s="1"/>
  <c r="L806" i="4"/>
  <c r="W806" i="4" s="1"/>
  <c r="L734" i="4"/>
  <c r="W734" i="4" s="1"/>
  <c r="L694" i="4"/>
  <c r="W694" i="4" s="1"/>
  <c r="L576" i="4"/>
  <c r="W576" i="4" s="1"/>
  <c r="L707" i="4"/>
  <c r="W707" i="4" s="1"/>
  <c r="L632" i="4"/>
  <c r="W632" i="4" s="1"/>
  <c r="L760" i="4"/>
  <c r="W760" i="4" s="1"/>
  <c r="L617" i="4"/>
  <c r="W617" i="4" s="1"/>
  <c r="L972" i="4"/>
  <c r="W972" i="4" s="1"/>
  <c r="L546" i="4"/>
  <c r="W546" i="4" s="1"/>
  <c r="L575" i="4"/>
  <c r="W575" i="4" s="1"/>
  <c r="L650" i="4"/>
  <c r="W650" i="4" s="1"/>
  <c r="L778" i="4"/>
  <c r="W778" i="4" s="1"/>
  <c r="L805" i="4"/>
  <c r="W805" i="4" s="1"/>
  <c r="L588" i="4"/>
  <c r="W588" i="4" s="1"/>
  <c r="L719" i="4"/>
  <c r="W719" i="4" s="1"/>
  <c r="L644" i="4"/>
  <c r="W644" i="4" s="1"/>
  <c r="L772" i="4"/>
  <c r="W772" i="4" s="1"/>
  <c r="L629" i="4"/>
  <c r="W629" i="4" s="1"/>
  <c r="L829" i="4"/>
  <c r="W829" i="4" s="1"/>
  <c r="L882" i="4"/>
  <c r="W882" i="4" s="1"/>
  <c r="L863" i="4"/>
  <c r="W863" i="4" s="1"/>
  <c r="L807" i="4"/>
  <c r="W807" i="4" s="1"/>
  <c r="L928" i="4"/>
  <c r="W928" i="4" s="1"/>
  <c r="L801" i="4"/>
  <c r="W801" i="4" s="1"/>
  <c r="L929" i="4"/>
  <c r="W929" i="4" s="1"/>
  <c r="L657" i="4"/>
  <c r="W657" i="4" s="1"/>
  <c r="L854" i="4"/>
  <c r="W854" i="4" s="1"/>
  <c r="L982" i="4"/>
  <c r="W982" i="4" s="1"/>
  <c r="L983" i="4"/>
  <c r="W983" i="4" s="1"/>
  <c r="L895" i="4"/>
  <c r="W895" i="4" s="1"/>
  <c r="L515" i="4"/>
  <c r="W515" i="4" s="1"/>
  <c r="L542" i="4"/>
  <c r="W542" i="4" s="1"/>
  <c r="L853" i="4"/>
  <c r="W853" i="4" s="1"/>
  <c r="L884" i="4"/>
  <c r="W884" i="4" s="1"/>
  <c r="L619" i="4"/>
  <c r="W619" i="4" s="1"/>
  <c r="L747" i="4"/>
  <c r="W747" i="4" s="1"/>
  <c r="L672" i="4"/>
  <c r="W672" i="4" s="1"/>
  <c r="L800" i="4"/>
  <c r="W800" i="4" s="1"/>
  <c r="L653" i="4"/>
  <c r="W653" i="4" s="1"/>
  <c r="L845" i="4"/>
  <c r="W845" i="4" s="1"/>
  <c r="L586" i="4"/>
  <c r="W586" i="4" s="1"/>
  <c r="L517" i="4"/>
  <c r="W517" i="4" s="1"/>
  <c r="L690" i="4"/>
  <c r="W690" i="4" s="1"/>
  <c r="L818" i="4"/>
  <c r="W818" i="4" s="1"/>
  <c r="L927" i="4"/>
  <c r="W927" i="4" s="1"/>
  <c r="L631" i="4"/>
  <c r="W631" i="4" s="1"/>
  <c r="L759" i="4"/>
  <c r="W759" i="4" s="1"/>
  <c r="L684" i="4"/>
  <c r="W684" i="4" s="1"/>
  <c r="L812" i="4"/>
  <c r="W812" i="4" s="1"/>
  <c r="L693" i="4"/>
  <c r="W693" i="4" s="1"/>
  <c r="L851" i="4"/>
  <c r="W851" i="4" s="1"/>
  <c r="L922" i="4"/>
  <c r="W922" i="4" s="1"/>
  <c r="L961" i="4"/>
  <c r="W961" i="4" s="1"/>
  <c r="L840" i="4"/>
  <c r="W840" i="4" s="1"/>
  <c r="L968" i="4"/>
  <c r="W968" i="4" s="1"/>
  <c r="L841" i="4"/>
  <c r="W841" i="4" s="1"/>
  <c r="L997" i="4"/>
  <c r="W997" i="4" s="1"/>
  <c r="L697" i="4"/>
  <c r="W697" i="4" s="1"/>
  <c r="L894" i="4"/>
  <c r="W894" i="4" s="1"/>
  <c r="L839" i="4"/>
  <c r="W839" i="4" s="1"/>
  <c r="V541" i="4"/>
  <c r="V706" i="4"/>
  <c r="V993" i="4"/>
  <c r="V511" i="4"/>
  <c r="V506" i="4"/>
  <c r="V535" i="4"/>
  <c r="V634" i="4"/>
  <c r="V762" i="4"/>
  <c r="V841" i="4"/>
  <c r="V562" i="4"/>
  <c r="V591" i="4"/>
  <c r="V690" i="4"/>
  <c r="V818" i="4"/>
  <c r="V809" i="4"/>
  <c r="V554" i="4"/>
  <c r="V583" i="4"/>
  <c r="V650" i="4"/>
  <c r="V778" i="4"/>
  <c r="V777" i="4"/>
  <c r="V508" i="4"/>
  <c r="V540" i="4"/>
  <c r="V572" i="4"/>
  <c r="V607" i="4"/>
  <c r="V639" i="4"/>
  <c r="V671" i="4"/>
  <c r="V703" i="4"/>
  <c r="V735" i="4"/>
  <c r="V767" i="4"/>
  <c r="V799" i="4"/>
  <c r="V628" i="4"/>
  <c r="V660" i="4"/>
  <c r="V692" i="4"/>
  <c r="V724" i="4"/>
  <c r="V756" i="4"/>
  <c r="V788" i="4"/>
  <c r="V820" i="4"/>
  <c r="V573" i="4"/>
  <c r="V605" i="4"/>
  <c r="V637" i="4"/>
  <c r="V689" i="4"/>
  <c r="V815" i="4"/>
  <c r="V928" i="4"/>
  <c r="V801" i="4"/>
  <c r="V929" i="4"/>
  <c r="V939" i="4"/>
  <c r="V534" i="4"/>
  <c r="V566" i="4"/>
  <c r="V598" i="4"/>
  <c r="V531" i="4"/>
  <c r="V563" i="4"/>
  <c r="V595" i="4"/>
  <c r="V537" i="4"/>
  <c r="V614" i="4"/>
  <c r="V646" i="4"/>
  <c r="V678" i="4"/>
  <c r="V710" i="4"/>
  <c r="V742" i="4"/>
  <c r="V774" i="4"/>
  <c r="V806" i="4"/>
  <c r="V856" i="4"/>
  <c r="V984" i="4"/>
  <c r="V889" i="4"/>
  <c r="V947" i="4"/>
  <c r="V536" i="4"/>
  <c r="V568" i="4"/>
  <c r="V600" i="4"/>
  <c r="V627" i="4"/>
  <c r="V659" i="4"/>
  <c r="V691" i="4"/>
  <c r="V723" i="4"/>
  <c r="V755" i="4"/>
  <c r="V787" i="4"/>
  <c r="V624" i="4"/>
  <c r="V656" i="4"/>
  <c r="V688" i="4"/>
  <c r="V720" i="4"/>
  <c r="V752" i="4"/>
  <c r="V784" i="4"/>
  <c r="V816" i="4"/>
  <c r="V577" i="4"/>
  <c r="V609" i="4"/>
  <c r="V641" i="4"/>
  <c r="V697" i="4"/>
  <c r="V848" i="4"/>
  <c r="V976" i="4"/>
  <c r="V817" i="4"/>
  <c r="V945" i="4"/>
  <c r="V830" i="4"/>
  <c r="V862" i="4"/>
  <c r="V894" i="4"/>
  <c r="V926" i="4"/>
  <c r="V958" i="4"/>
  <c r="V990" i="4"/>
  <c r="V847" i="4"/>
  <c r="V871" i="4"/>
  <c r="V967" i="4"/>
  <c r="V811" i="4"/>
  <c r="V863" i="4"/>
  <c r="V852" i="4"/>
  <c r="V884" i="4"/>
  <c r="V916" i="4"/>
  <c r="V948" i="4"/>
  <c r="V980" i="4"/>
  <c r="V1001" i="4"/>
  <c r="V797" i="4"/>
  <c r="V829" i="4"/>
  <c r="V861" i="4"/>
  <c r="V893" i="4"/>
  <c r="V925" i="4"/>
  <c r="V957" i="4"/>
  <c r="V911" i="4"/>
  <c r="V1003" i="4"/>
  <c r="V677" i="4"/>
  <c r="V709" i="4"/>
  <c r="V741" i="4"/>
  <c r="V834" i="4"/>
  <c r="V866" i="4"/>
  <c r="V898" i="4"/>
  <c r="V930" i="4"/>
  <c r="V962" i="4"/>
  <c r="V994" i="4"/>
  <c r="V1005" i="4"/>
  <c r="V915" i="4"/>
  <c r="V955" i="4"/>
  <c r="V907" i="4"/>
  <c r="L518" i="4"/>
  <c r="W518" i="4" s="1"/>
  <c r="L592" i="4"/>
  <c r="W592" i="4" s="1"/>
  <c r="L1001" i="4"/>
  <c r="W1001" i="4" s="1"/>
  <c r="L794" i="4"/>
  <c r="W794" i="4" s="1"/>
  <c r="L660" i="4"/>
  <c r="W660" i="4" s="1"/>
  <c r="L898" i="4"/>
  <c r="W898" i="4" s="1"/>
  <c r="L817" i="4"/>
  <c r="W817" i="4" s="1"/>
  <c r="L673" i="4"/>
  <c r="W673" i="4" s="1"/>
  <c r="L646" i="4"/>
  <c r="W646" i="4" s="1"/>
  <c r="L667" i="4"/>
  <c r="W667" i="4" s="1"/>
  <c r="L847" i="4"/>
  <c r="W847" i="4" s="1"/>
  <c r="L738" i="4"/>
  <c r="W738" i="4" s="1"/>
  <c r="L604" i="4"/>
  <c r="W604" i="4" s="1"/>
  <c r="L842" i="4"/>
  <c r="W842" i="4" s="1"/>
  <c r="L993" i="4"/>
  <c r="W993" i="4" s="1"/>
  <c r="L942" i="4"/>
  <c r="W942" i="4" s="1"/>
  <c r="L539" i="4"/>
  <c r="W539" i="4" s="1"/>
  <c r="L771" i="4"/>
  <c r="W771" i="4" s="1"/>
  <c r="L511" i="4"/>
  <c r="W511" i="4" s="1"/>
  <c r="L831" i="4"/>
  <c r="W831" i="4" s="1"/>
  <c r="L708" i="4"/>
  <c r="W708" i="4" s="1"/>
  <c r="L946" i="4"/>
  <c r="W946" i="4" s="1"/>
  <c r="L931" i="4"/>
  <c r="W931" i="4" s="1"/>
  <c r="L526" i="4"/>
  <c r="W526" i="4" s="1"/>
  <c r="L552" i="4"/>
  <c r="W552" i="4" s="1"/>
  <c r="L593" i="4"/>
  <c r="W593" i="4" s="1"/>
  <c r="L626" i="4"/>
  <c r="W626" i="4" s="1"/>
  <c r="L754" i="4"/>
  <c r="W754" i="4" s="1"/>
  <c r="L695" i="4"/>
  <c r="W695" i="4" s="1"/>
  <c r="L858" i="4"/>
  <c r="W858" i="4" s="1"/>
  <c r="L986" i="4"/>
  <c r="W986" i="4" s="1"/>
  <c r="L905" i="4"/>
  <c r="W905" i="4" s="1"/>
  <c r="L761" i="4"/>
  <c r="W761" i="4" s="1"/>
  <c r="L871" i="4"/>
  <c r="W871" i="4" s="1"/>
  <c r="L558" i="4"/>
  <c r="W558" i="4" s="1"/>
  <c r="L718" i="4"/>
  <c r="W718" i="4" s="1"/>
  <c r="L742" i="4"/>
  <c r="W742" i="4" s="1"/>
  <c r="L670" i="4"/>
  <c r="W670" i="4" s="1"/>
  <c r="L630" i="4"/>
  <c r="W630" i="4" s="1"/>
  <c r="L560" i="4"/>
  <c r="W560" i="4" s="1"/>
  <c r="L691" i="4"/>
  <c r="W691" i="4" s="1"/>
  <c r="L616" i="4"/>
  <c r="W616" i="4" s="1"/>
  <c r="L744" i="4"/>
  <c r="W744" i="4" s="1"/>
  <c r="L601" i="4"/>
  <c r="W601" i="4" s="1"/>
  <c r="L908" i="4"/>
  <c r="W908" i="4" s="1"/>
  <c r="L530" i="4"/>
  <c r="W530" i="4" s="1"/>
  <c r="L559" i="4"/>
  <c r="W559" i="4" s="1"/>
  <c r="L634" i="4"/>
  <c r="W634" i="4" s="1"/>
  <c r="L762" i="4"/>
  <c r="W762" i="4" s="1"/>
  <c r="L996" i="4"/>
  <c r="W996" i="4" s="1"/>
  <c r="L572" i="4"/>
  <c r="W572" i="4" s="1"/>
  <c r="L703" i="4"/>
  <c r="W703" i="4" s="1"/>
  <c r="L628" i="4"/>
  <c r="W628" i="4" s="1"/>
  <c r="L756" i="4"/>
  <c r="W756" i="4" s="1"/>
  <c r="L613" i="4"/>
  <c r="W613" i="4" s="1"/>
  <c r="L988" i="4"/>
  <c r="W988" i="4" s="1"/>
  <c r="L866" i="4"/>
  <c r="W866" i="4" s="1"/>
  <c r="L994" i="4"/>
  <c r="W994" i="4" s="1"/>
  <c r="L971" i="4"/>
  <c r="W971" i="4" s="1"/>
  <c r="L912" i="4"/>
  <c r="W912" i="4" s="1"/>
  <c r="L785" i="4"/>
  <c r="W785" i="4" s="1"/>
  <c r="L913" i="4"/>
  <c r="W913" i="4" s="1"/>
  <c r="L987" i="4"/>
  <c r="W987" i="4" s="1"/>
  <c r="L838" i="4"/>
  <c r="W838" i="4" s="1"/>
  <c r="L966" i="4"/>
  <c r="W966" i="4" s="1"/>
  <c r="L947" i="4"/>
  <c r="W947" i="4" s="1"/>
  <c r="L523" i="4"/>
  <c r="W523" i="4" s="1"/>
  <c r="L579" i="4"/>
  <c r="W579" i="4" s="1"/>
  <c r="L507" i="4"/>
  <c r="W507" i="4" s="1"/>
  <c r="L534" i="4"/>
  <c r="W534" i="4" s="1"/>
  <c r="L949" i="4"/>
  <c r="W949" i="4" s="1"/>
  <c r="L635" i="4"/>
  <c r="W635" i="4" s="1"/>
  <c r="L763" i="4"/>
  <c r="W763" i="4" s="1"/>
  <c r="L688" i="4"/>
  <c r="W688" i="4" s="1"/>
  <c r="L816" i="4"/>
  <c r="W816" i="4" s="1"/>
  <c r="L685" i="4"/>
  <c r="W685" i="4" s="1"/>
  <c r="L909" i="4"/>
  <c r="W909" i="4" s="1"/>
  <c r="L602" i="4"/>
  <c r="W602" i="4" s="1"/>
  <c r="L533" i="4"/>
  <c r="W533" i="4" s="1"/>
  <c r="L706" i="4"/>
  <c r="W706" i="4" s="1"/>
  <c r="L819" i="4"/>
  <c r="W819" i="4" s="1"/>
  <c r="L516" i="4"/>
  <c r="W516" i="4" s="1"/>
  <c r="L647" i="4"/>
  <c r="W647" i="4" s="1"/>
  <c r="L775" i="4"/>
  <c r="W775" i="4" s="1"/>
  <c r="L700" i="4"/>
  <c r="W700" i="4" s="1"/>
  <c r="L828" i="4"/>
  <c r="W828" i="4" s="1"/>
  <c r="L725" i="4"/>
  <c r="W725" i="4" s="1"/>
  <c r="L749" i="4"/>
  <c r="W749" i="4" s="1"/>
  <c r="L938" i="4"/>
  <c r="W938" i="4" s="1"/>
  <c r="L883" i="4"/>
  <c r="W883" i="4" s="1"/>
  <c r="L856" i="4"/>
  <c r="W856" i="4" s="1"/>
  <c r="L984" i="4"/>
  <c r="W984" i="4" s="1"/>
  <c r="L857" i="4"/>
  <c r="W857" i="4" s="1"/>
  <c r="L915" i="4"/>
  <c r="W915" i="4" s="1"/>
  <c r="L713" i="4"/>
  <c r="W713" i="4" s="1"/>
  <c r="L910" i="4"/>
  <c r="W910" i="4" s="1"/>
  <c r="L859" i="4"/>
  <c r="W859" i="4" s="1"/>
  <c r="L891" i="4"/>
  <c r="W891" i="4" s="1"/>
  <c r="L582" i="4"/>
  <c r="W582" i="4" s="1"/>
  <c r="L510" i="4"/>
  <c r="W510" i="4" s="1"/>
  <c r="L916" i="4"/>
  <c r="W916" i="4" s="1"/>
  <c r="L822" i="4"/>
  <c r="W822" i="4" s="1"/>
  <c r="L611" i="4"/>
  <c r="W611" i="4" s="1"/>
  <c r="L739" i="4"/>
  <c r="W739" i="4" s="1"/>
  <c r="L664" i="4"/>
  <c r="W664" i="4" s="1"/>
  <c r="L792" i="4"/>
  <c r="W792" i="4" s="1"/>
  <c r="L649" i="4"/>
  <c r="W649" i="4" s="1"/>
  <c r="L813" i="4"/>
  <c r="W813" i="4" s="1"/>
  <c r="L578" i="4"/>
  <c r="W578" i="4" s="1"/>
  <c r="L509" i="4"/>
  <c r="W509" i="4" s="1"/>
  <c r="L682" i="4"/>
  <c r="W682" i="4" s="1"/>
  <c r="L810" i="4"/>
  <c r="W810" i="4" s="1"/>
  <c r="L933" i="4"/>
  <c r="W933" i="4" s="1"/>
  <c r="L623" i="4"/>
  <c r="W623" i="4" s="1"/>
  <c r="L751" i="4"/>
  <c r="W751" i="4" s="1"/>
  <c r="L676" i="4"/>
  <c r="W676" i="4" s="1"/>
  <c r="L804" i="4"/>
  <c r="W804" i="4" s="1"/>
  <c r="L677" i="4"/>
  <c r="W677" i="4" s="1"/>
  <c r="L957" i="4"/>
  <c r="W957" i="4" s="1"/>
  <c r="L914" i="4"/>
  <c r="W914" i="4" s="1"/>
  <c r="L835" i="4"/>
  <c r="W835" i="4" s="1"/>
  <c r="L832" i="4"/>
  <c r="W832" i="4" s="1"/>
  <c r="L960" i="4"/>
  <c r="W960" i="4" s="1"/>
  <c r="L833" i="4"/>
  <c r="W833" i="4" s="1"/>
  <c r="L977" i="4"/>
  <c r="W977" i="4" s="1"/>
  <c r="L689" i="4"/>
  <c r="W689" i="4" s="1"/>
  <c r="L886" i="4"/>
  <c r="W886" i="4" s="1"/>
  <c r="L969" i="4"/>
  <c r="W969" i="4" s="1"/>
  <c r="L521" i="4"/>
  <c r="W521" i="4" s="1"/>
  <c r="L545" i="4"/>
  <c r="W545" i="4" s="1"/>
  <c r="L571" i="4"/>
  <c r="W571" i="4" s="1"/>
  <c r="L598" i="4"/>
  <c r="W598" i="4" s="1"/>
  <c r="L520" i="4"/>
  <c r="W520" i="4" s="1"/>
  <c r="L651" i="4"/>
  <c r="W651" i="4" s="1"/>
  <c r="L779" i="4"/>
  <c r="W779" i="4" s="1"/>
  <c r="L704" i="4"/>
  <c r="W704" i="4" s="1"/>
  <c r="L561" i="4"/>
  <c r="W561" i="4" s="1"/>
  <c r="L717" i="4"/>
  <c r="W717" i="4" s="1"/>
  <c r="L1003" i="4"/>
  <c r="W1003" i="4" s="1"/>
  <c r="L519" i="4"/>
  <c r="W519" i="4" s="1"/>
  <c r="L549" i="4"/>
  <c r="W549" i="4" s="1"/>
  <c r="L722" i="4"/>
  <c r="W722" i="4" s="1"/>
  <c r="L836" i="4"/>
  <c r="W836" i="4" s="1"/>
  <c r="L532" i="4"/>
  <c r="W532" i="4" s="1"/>
  <c r="L663" i="4"/>
  <c r="W663" i="4" s="1"/>
  <c r="L791" i="4"/>
  <c r="W791" i="4" s="1"/>
  <c r="L716" i="4"/>
  <c r="W716" i="4" s="1"/>
  <c r="L573" i="4"/>
  <c r="W573" i="4" s="1"/>
  <c r="L811" i="4"/>
  <c r="W811" i="4" s="1"/>
  <c r="L765" i="4"/>
  <c r="W765" i="4" s="1"/>
  <c r="L954" i="4"/>
  <c r="W954" i="4" s="1"/>
  <c r="L907" i="4"/>
  <c r="W907" i="4" s="1"/>
  <c r="L872" i="4"/>
  <c r="W872" i="4" s="1"/>
  <c r="L1000" i="4"/>
  <c r="W1000" i="4" s="1"/>
  <c r="L873" i="4"/>
  <c r="W873" i="4" s="1"/>
  <c r="L975" i="4"/>
  <c r="W975" i="4" s="1"/>
  <c r="L729" i="4"/>
  <c r="W729" i="4" s="1"/>
  <c r="L926" i="4"/>
  <c r="W926" i="4" s="1"/>
  <c r="L875" i="4"/>
  <c r="W875" i="4" s="1"/>
  <c r="V610" i="4"/>
  <c r="V770" i="4"/>
  <c r="V873" i="4"/>
  <c r="V543" i="4"/>
  <c r="V538" i="4"/>
  <c r="V567" i="4"/>
  <c r="V666" i="4"/>
  <c r="V794" i="4"/>
  <c r="V977" i="4"/>
  <c r="V594" i="4"/>
  <c r="V525" i="4"/>
  <c r="V722" i="4"/>
  <c r="V803" i="4"/>
  <c r="V937" i="4"/>
  <c r="V586" i="4"/>
  <c r="V517" i="4"/>
  <c r="V682" i="4"/>
  <c r="V810" i="4"/>
  <c r="V905" i="4"/>
  <c r="V516" i="4"/>
  <c r="V548" i="4"/>
  <c r="V580" i="4"/>
  <c r="V615" i="4"/>
  <c r="V647" i="4"/>
  <c r="V679" i="4"/>
  <c r="V711" i="4"/>
  <c r="V743" i="4"/>
  <c r="V775" i="4"/>
  <c r="V604" i="4"/>
  <c r="V636" i="4"/>
  <c r="V668" i="4"/>
  <c r="V700" i="4"/>
  <c r="V732" i="4"/>
  <c r="V764" i="4"/>
  <c r="V796" i="4"/>
  <c r="V828" i="4"/>
  <c r="V581" i="4"/>
  <c r="V613" i="4"/>
  <c r="V645" i="4"/>
  <c r="V705" i="4"/>
  <c r="V832" i="4"/>
  <c r="V960" i="4"/>
  <c r="V833" i="4"/>
  <c r="V981" i="4"/>
  <c r="V510" i="4"/>
  <c r="V542" i="4"/>
  <c r="V574" i="4"/>
  <c r="V507" i="4"/>
  <c r="V539" i="4"/>
  <c r="V571" i="4"/>
  <c r="V513" i="4"/>
  <c r="V545" i="4"/>
  <c r="V622" i="4"/>
  <c r="V654" i="4"/>
  <c r="V686" i="4"/>
  <c r="V718" i="4"/>
  <c r="V750" i="4"/>
  <c r="V782" i="4"/>
  <c r="V814" i="4"/>
  <c r="V888" i="4"/>
  <c r="V793" i="4"/>
  <c r="V921" i="4"/>
  <c r="V512" i="4"/>
  <c r="V544" i="4"/>
  <c r="V576" i="4"/>
  <c r="V603" i="4"/>
  <c r="V635" i="4"/>
  <c r="V667" i="4"/>
  <c r="V699" i="4"/>
  <c r="V731" i="4"/>
  <c r="V763" i="4"/>
  <c r="V795" i="4"/>
  <c r="V632" i="4"/>
  <c r="V664" i="4"/>
  <c r="V696" i="4"/>
  <c r="V728" i="4"/>
  <c r="V760" i="4"/>
  <c r="V792" i="4"/>
  <c r="V824" i="4"/>
  <c r="V585" i="4"/>
  <c r="V617" i="4"/>
  <c r="V649" i="4"/>
  <c r="V713" i="4"/>
  <c r="V880" i="4"/>
  <c r="V965" i="4"/>
  <c r="V849" i="4"/>
  <c r="V951" i="4"/>
  <c r="V838" i="4"/>
  <c r="V870" i="4"/>
  <c r="V902" i="4"/>
  <c r="V934" i="4"/>
  <c r="V966" i="4"/>
  <c r="V998" i="4"/>
  <c r="V969" i="4"/>
  <c r="V891" i="4"/>
  <c r="V883" i="4"/>
  <c r="V819" i="4"/>
  <c r="V867" i="4"/>
  <c r="V860" i="4"/>
  <c r="V892" i="4"/>
  <c r="V924" i="4"/>
  <c r="V956" i="4"/>
  <c r="V988" i="4"/>
  <c r="V773" i="4"/>
  <c r="V805" i="4"/>
  <c r="V837" i="4"/>
  <c r="V869" i="4"/>
  <c r="V901" i="4"/>
  <c r="V933" i="4"/>
  <c r="V839" i="4"/>
  <c r="V943" i="4"/>
  <c r="V653" i="4"/>
  <c r="V685" i="4"/>
  <c r="V717" i="4"/>
  <c r="V749" i="4"/>
  <c r="V842" i="4"/>
  <c r="V874" i="4"/>
  <c r="V906" i="4"/>
  <c r="V938" i="4"/>
  <c r="V970" i="4"/>
  <c r="V1002" i="4"/>
  <c r="V961" i="4"/>
  <c r="V931" i="4"/>
  <c r="V959" i="4"/>
  <c r="V963" i="4"/>
  <c r="L301" i="4"/>
  <c r="W301" i="4" s="1"/>
  <c r="L355" i="4"/>
  <c r="W355" i="4" s="1"/>
  <c r="L459" i="4"/>
  <c r="W459" i="4" s="1"/>
  <c r="L217" i="4"/>
  <c r="W217" i="4" s="1"/>
  <c r="L396" i="4"/>
  <c r="W396" i="4" s="1"/>
  <c r="L23" i="4"/>
  <c r="W23" i="4" s="1"/>
  <c r="L12" i="4"/>
  <c r="W12" i="4" s="1"/>
  <c r="L170" i="4"/>
  <c r="W170" i="4" s="1"/>
  <c r="L235" i="4"/>
  <c r="W235" i="4" s="1"/>
  <c r="L431" i="4"/>
  <c r="W431" i="4" s="1"/>
  <c r="L418" i="4"/>
  <c r="W418" i="4" s="1"/>
  <c r="L216" i="4"/>
  <c r="W216" i="4" s="1"/>
  <c r="L297" i="4"/>
  <c r="W297" i="4" s="1"/>
  <c r="L82" i="4"/>
  <c r="W82" i="4" s="1"/>
  <c r="L136" i="4"/>
  <c r="W136" i="4" s="1"/>
  <c r="L339" i="4"/>
  <c r="W339" i="4" s="1"/>
  <c r="L462" i="4"/>
  <c r="W462" i="4" s="1"/>
  <c r="L52" i="4"/>
  <c r="W52" i="4" s="1"/>
  <c r="L206" i="4"/>
  <c r="W206" i="4" s="1"/>
  <c r="L270" i="4"/>
  <c r="W270" i="4" s="1"/>
  <c r="L490" i="4"/>
  <c r="W490" i="4" s="1"/>
  <c r="L227" i="4"/>
  <c r="W227" i="4" s="1"/>
  <c r="L307" i="4"/>
  <c r="W307" i="4" s="1"/>
  <c r="L309" i="4"/>
  <c r="W309" i="4" s="1"/>
  <c r="L443" i="4"/>
  <c r="W443" i="4" s="1"/>
  <c r="L254" i="4"/>
  <c r="W254" i="4" s="1"/>
  <c r="L124" i="4"/>
  <c r="W124" i="4" s="1"/>
  <c r="L209" i="4"/>
  <c r="W209" i="4" s="1"/>
  <c r="L144" i="4"/>
  <c r="W144" i="4" s="1"/>
  <c r="L46" i="4"/>
  <c r="W46" i="4" s="1"/>
  <c r="L183" i="4"/>
  <c r="W183" i="4" s="1"/>
  <c r="L445" i="4"/>
  <c r="W445" i="4" s="1"/>
  <c r="L370" i="4"/>
  <c r="W370" i="4" s="1"/>
  <c r="L456" i="4"/>
  <c r="W456" i="4" s="1"/>
  <c r="L342" i="4"/>
  <c r="W342" i="4" s="1"/>
  <c r="L67" i="4"/>
  <c r="W67" i="4" s="1"/>
  <c r="L117" i="4"/>
  <c r="W117" i="4" s="1"/>
  <c r="L155" i="4"/>
  <c r="W155" i="4" s="1"/>
  <c r="L389" i="4"/>
  <c r="W389" i="4" s="1"/>
  <c r="L147" i="4"/>
  <c r="W147" i="4" s="1"/>
  <c r="L159" i="4"/>
  <c r="W159" i="4" s="1"/>
  <c r="L190" i="4"/>
  <c r="W190" i="4" s="1"/>
  <c r="L266" i="4"/>
  <c r="W266" i="4" s="1"/>
  <c r="L48" i="4"/>
  <c r="W48" i="4" s="1"/>
  <c r="L283" i="4"/>
  <c r="W283" i="4" s="1"/>
  <c r="L430" i="4"/>
  <c r="W430" i="4" s="1"/>
  <c r="L470" i="4"/>
  <c r="W470" i="4" s="1"/>
  <c r="L274" i="4"/>
  <c r="W274" i="4" s="1"/>
  <c r="L222" i="4"/>
  <c r="W222" i="4" s="1"/>
  <c r="L460" i="4"/>
  <c r="W460" i="4" s="1"/>
  <c r="L202" i="4"/>
  <c r="W202" i="4" s="1"/>
  <c r="L261" i="4"/>
  <c r="W261" i="4" s="1"/>
  <c r="L104" i="4"/>
  <c r="W104" i="4" s="1"/>
  <c r="L275" i="4"/>
  <c r="W275" i="4" s="1"/>
  <c r="L376" i="4"/>
  <c r="W376" i="4" s="1"/>
  <c r="L474" i="4"/>
  <c r="W474" i="4" s="1"/>
  <c r="L464" i="4"/>
  <c r="W464" i="4" s="1"/>
  <c r="L86" i="4"/>
  <c r="W86" i="4" s="1"/>
  <c r="L421" i="4"/>
  <c r="W421" i="4" s="1"/>
  <c r="L310" i="4"/>
  <c r="W310" i="4" s="1"/>
  <c r="L54" i="4"/>
  <c r="W54" i="4" s="1"/>
  <c r="L369" i="4"/>
  <c r="W369" i="4" s="1"/>
  <c r="L135" i="4"/>
  <c r="W135" i="4" s="1"/>
  <c r="L90" i="4"/>
  <c r="W90" i="4" s="1"/>
  <c r="L189" i="4"/>
  <c r="W189" i="4" s="1"/>
  <c r="L167" i="4"/>
  <c r="W167" i="4" s="1"/>
  <c r="L88" i="4"/>
  <c r="W88" i="4" s="1"/>
  <c r="L405" i="4"/>
  <c r="W405" i="4" s="1"/>
  <c r="L422" i="4"/>
  <c r="W422" i="4" s="1"/>
  <c r="L156" i="4"/>
  <c r="W156" i="4" s="1"/>
  <c r="L89" i="4"/>
  <c r="W89" i="4" s="1"/>
  <c r="L120" i="4"/>
  <c r="W120" i="4" s="1"/>
  <c r="L112" i="4"/>
  <c r="W112" i="4" s="1"/>
  <c r="L195" i="4"/>
  <c r="W195" i="4" s="1"/>
  <c r="L226" i="4"/>
  <c r="W226" i="4" s="1"/>
  <c r="L243" i="4"/>
  <c r="W243" i="4" s="1"/>
  <c r="L10" i="4"/>
  <c r="W10" i="4" s="1"/>
  <c r="L260" i="4"/>
  <c r="W260" i="4" s="1"/>
  <c r="L263" i="4"/>
  <c r="W263" i="4" s="1"/>
  <c r="L205" i="4"/>
  <c r="W205" i="4" s="1"/>
  <c r="L264" i="4"/>
  <c r="W264" i="4" s="1"/>
  <c r="L292" i="4"/>
  <c r="W292" i="4" s="1"/>
  <c r="L394" i="4"/>
  <c r="W394" i="4" s="1"/>
  <c r="L350" i="4"/>
  <c r="W350" i="4" s="1"/>
  <c r="L212" i="4"/>
  <c r="W212" i="4" s="1"/>
  <c r="L341" i="4"/>
  <c r="W341" i="4" s="1"/>
  <c r="L233" i="4"/>
  <c r="W233" i="4" s="1"/>
  <c r="L240" i="4"/>
  <c r="W240" i="4" s="1"/>
  <c r="L26" i="4"/>
  <c r="W26" i="4" s="1"/>
  <c r="L349" i="4"/>
  <c r="W349" i="4" s="1"/>
  <c r="L268" i="4"/>
  <c r="W268" i="4" s="1"/>
  <c r="L245" i="4"/>
  <c r="W245" i="4" s="1"/>
  <c r="L107" i="4"/>
  <c r="W107" i="4" s="1"/>
  <c r="L478" i="4"/>
  <c r="W478" i="4" s="1"/>
  <c r="L320" i="4"/>
  <c r="W320" i="4" s="1"/>
  <c r="L284" i="4"/>
  <c r="W284" i="4" s="1"/>
  <c r="L70" i="4"/>
  <c r="W70" i="4" s="1"/>
  <c r="L384" i="4"/>
  <c r="W384" i="4" s="1"/>
  <c r="L47" i="4"/>
  <c r="W47" i="4" s="1"/>
  <c r="L192" i="4"/>
  <c r="W192" i="4" s="1"/>
  <c r="L38" i="4"/>
  <c r="W38" i="4" s="1"/>
  <c r="L95" i="4"/>
  <c r="W95" i="4" s="1"/>
  <c r="L296" i="4"/>
  <c r="W296" i="4" s="1"/>
  <c r="L352" i="4"/>
  <c r="W352" i="4" s="1"/>
  <c r="L410" i="4"/>
  <c r="W410" i="4" s="1"/>
  <c r="L119" i="4"/>
  <c r="W119" i="4" s="1"/>
  <c r="L174" i="4"/>
  <c r="W174" i="4" s="1"/>
  <c r="L354" i="4"/>
  <c r="W354" i="4" s="1"/>
  <c r="L255" i="4"/>
  <c r="W255" i="4" s="1"/>
  <c r="L17" i="4"/>
  <c r="W17" i="4" s="1"/>
  <c r="L102" i="4"/>
  <c r="W102" i="4" s="1"/>
  <c r="L225" i="4"/>
  <c r="W225" i="4" s="1"/>
  <c r="L74" i="4"/>
  <c r="W74" i="4" s="1"/>
  <c r="L258" i="4"/>
  <c r="W258" i="4" s="1"/>
  <c r="L468" i="4"/>
  <c r="W468" i="4" s="1"/>
  <c r="L391" i="4"/>
  <c r="W391" i="4" s="1"/>
  <c r="L29" i="4"/>
  <c r="W29" i="4" s="1"/>
  <c r="L504" i="4"/>
  <c r="W504" i="4" s="1"/>
  <c r="L203" i="4"/>
  <c r="W203" i="4" s="1"/>
  <c r="L399" i="4"/>
  <c r="W399" i="4" s="1"/>
  <c r="L348" i="4"/>
  <c r="W348" i="4" s="1"/>
  <c r="L413" i="4"/>
  <c r="W413" i="4" s="1"/>
  <c r="L285" i="4"/>
  <c r="W285" i="4" s="1"/>
  <c r="L287" i="4"/>
  <c r="W287" i="4" s="1"/>
  <c r="L280" i="4"/>
  <c r="W280" i="4" s="1"/>
  <c r="L81" i="4"/>
  <c r="W81" i="4" s="1"/>
  <c r="L318" i="4"/>
  <c r="W318" i="4" s="1"/>
  <c r="L234" i="4"/>
  <c r="W234" i="4" s="1"/>
  <c r="L290" i="4"/>
  <c r="W290" i="4" s="1"/>
  <c r="L476" i="4"/>
  <c r="W476" i="4" s="1"/>
  <c r="L465" i="4"/>
  <c r="W465" i="4" s="1"/>
  <c r="L163" i="4"/>
  <c r="W163" i="4" s="1"/>
  <c r="L198" i="4"/>
  <c r="W198" i="4" s="1"/>
  <c r="L182" i="4"/>
  <c r="W182" i="4" s="1"/>
  <c r="L223" i="4"/>
  <c r="W223" i="4" s="1"/>
  <c r="L171" i="4"/>
  <c r="W171" i="4" s="1"/>
  <c r="L357" i="4"/>
  <c r="W357" i="4" s="1"/>
  <c r="L123" i="4"/>
  <c r="W123" i="4" s="1"/>
  <c r="L439" i="4"/>
  <c r="W439" i="4" s="1"/>
  <c r="L175" i="4"/>
  <c r="W175" i="4" s="1"/>
  <c r="L379" i="4"/>
  <c r="W379" i="4" s="1"/>
  <c r="L361" i="4"/>
  <c r="W361" i="4" s="1"/>
  <c r="L165" i="4"/>
  <c r="W165" i="4" s="1"/>
  <c r="L8" i="4"/>
  <c r="L176" i="4"/>
  <c r="W176" i="4" s="1"/>
  <c r="L122" i="4"/>
  <c r="W122" i="4" s="1"/>
  <c r="L164" i="4"/>
  <c r="W164" i="4" s="1"/>
  <c r="L496" i="4"/>
  <c r="W496" i="4" s="1"/>
  <c r="L196" i="4"/>
  <c r="W196" i="4" s="1"/>
  <c r="L149" i="4"/>
  <c r="W149" i="4" s="1"/>
  <c r="L73" i="4"/>
  <c r="W73" i="4" s="1"/>
  <c r="L157" i="4"/>
  <c r="W157" i="4" s="1"/>
  <c r="L289" i="4"/>
  <c r="W289" i="4" s="1"/>
  <c r="L485" i="4"/>
  <c r="W485" i="4" s="1"/>
  <c r="L493" i="4"/>
  <c r="W493" i="4" s="1"/>
  <c r="L364" i="4"/>
  <c r="W364" i="4" s="1"/>
  <c r="L108" i="4"/>
  <c r="W108" i="4" s="1"/>
  <c r="L154" i="4"/>
  <c r="W154" i="4" s="1"/>
  <c r="L131" i="4"/>
  <c r="W131" i="4" s="1"/>
  <c r="L58" i="4"/>
  <c r="W58" i="4" s="1"/>
  <c r="L244" i="4"/>
  <c r="W244" i="4" s="1"/>
  <c r="L187" i="4"/>
  <c r="W187" i="4" s="1"/>
  <c r="L21" i="4"/>
  <c r="W21" i="4" s="1"/>
  <c r="L299" i="4"/>
  <c r="W299" i="4" s="1"/>
  <c r="L138" i="4"/>
  <c r="W138" i="4" s="1"/>
  <c r="L455" i="4"/>
  <c r="W455" i="4" s="1"/>
  <c r="L184" i="4"/>
  <c r="W184" i="4" s="1"/>
  <c r="L204" i="4"/>
  <c r="W204" i="4" s="1"/>
  <c r="L377" i="4"/>
  <c r="W377" i="4" s="1"/>
  <c r="L277" i="4"/>
  <c r="W277" i="4" s="1"/>
  <c r="L49" i="4"/>
  <c r="W49" i="4" s="1"/>
  <c r="L169" i="4"/>
  <c r="W169" i="4" s="1"/>
  <c r="L378" i="4"/>
  <c r="W378" i="4" s="1"/>
  <c r="L31" i="4"/>
  <c r="W31" i="4" s="1"/>
  <c r="L237" i="4"/>
  <c r="W237" i="4" s="1"/>
  <c r="L271" i="4"/>
  <c r="W271" i="4" s="1"/>
  <c r="L35" i="4"/>
  <c r="W35" i="4" s="1"/>
  <c r="L467" i="4"/>
  <c r="W467" i="4" s="1"/>
  <c r="L367" i="4"/>
  <c r="W367" i="4" s="1"/>
  <c r="L390" i="4"/>
  <c r="W390" i="4" s="1"/>
  <c r="L45" i="4"/>
  <c r="W45" i="4" s="1"/>
  <c r="L281" i="4"/>
  <c r="W281" i="4" s="1"/>
  <c r="L14" i="4"/>
  <c r="W14" i="4" s="1"/>
  <c r="L188" i="4"/>
  <c r="W188" i="4" s="1"/>
  <c r="L433" i="4"/>
  <c r="W433" i="4" s="1"/>
  <c r="L415" i="4"/>
  <c r="W415" i="4" s="1"/>
  <c r="L480" i="4"/>
  <c r="W480" i="4" s="1"/>
  <c r="L168" i="4"/>
  <c r="W168" i="4" s="1"/>
  <c r="L338" i="4"/>
  <c r="W338" i="4" s="1"/>
  <c r="L53" i="4"/>
  <c r="W53" i="4" s="1"/>
  <c r="L141" i="4"/>
  <c r="W141" i="4" s="1"/>
  <c r="L219" i="4"/>
  <c r="W219" i="4" s="1"/>
  <c r="L444" i="4"/>
  <c r="W444" i="4" s="1"/>
  <c r="L36" i="4"/>
  <c r="W36" i="4" s="1"/>
  <c r="L98" i="4"/>
  <c r="W98" i="4" s="1"/>
  <c r="L18" i="4"/>
  <c r="W18" i="4" s="1"/>
  <c r="L253" i="4"/>
  <c r="W253" i="4" s="1"/>
  <c r="L454" i="4"/>
  <c r="W454" i="4" s="1"/>
  <c r="L322" i="4"/>
  <c r="W322" i="4" s="1"/>
  <c r="L127" i="4"/>
  <c r="W127" i="4" s="1"/>
  <c r="L402" i="4"/>
  <c r="W402" i="4" s="1"/>
  <c r="L9" i="4"/>
  <c r="W9" i="4" s="1"/>
  <c r="L96" i="4"/>
  <c r="W96" i="4" s="1"/>
  <c r="L380" i="4"/>
  <c r="W380" i="4" s="1"/>
  <c r="L77" i="4"/>
  <c r="W77" i="4" s="1"/>
  <c r="L451" i="4"/>
  <c r="W451" i="4" s="1"/>
  <c r="L210" i="4"/>
  <c r="W210" i="4" s="1"/>
  <c r="L94" i="4"/>
  <c r="W94" i="4" s="1"/>
  <c r="L257" i="4"/>
  <c r="W257" i="4" s="1"/>
  <c r="L426" i="4"/>
  <c r="W426" i="4" s="1"/>
  <c r="L22" i="4"/>
  <c r="W22" i="4" s="1"/>
  <c r="L146" i="4"/>
  <c r="W146" i="4" s="1"/>
  <c r="L446" i="4"/>
  <c r="W446" i="4" s="1"/>
  <c r="L59" i="4"/>
  <c r="W59" i="4" s="1"/>
  <c r="L305" i="4"/>
  <c r="W305" i="4" s="1"/>
  <c r="L404" i="4"/>
  <c r="W404" i="4" s="1"/>
  <c r="L71" i="4"/>
  <c r="W71" i="4" s="1"/>
  <c r="L214" i="4"/>
  <c r="W214" i="4" s="1"/>
  <c r="L93" i="4"/>
  <c r="W93" i="4" s="1"/>
  <c r="L57" i="4"/>
  <c r="W57" i="4" s="1"/>
  <c r="L483" i="4"/>
  <c r="W483" i="4" s="1"/>
  <c r="L87" i="4"/>
  <c r="W87" i="4" s="1"/>
  <c r="L118" i="4"/>
  <c r="W118" i="4" s="1"/>
  <c r="L482" i="4"/>
  <c r="W482" i="4" s="1"/>
  <c r="L398" i="4"/>
  <c r="W398" i="4" s="1"/>
  <c r="L242" i="4"/>
  <c r="W242" i="4" s="1"/>
  <c r="L452" i="4"/>
  <c r="W452" i="4" s="1"/>
  <c r="L172" i="4"/>
  <c r="W172" i="4" s="1"/>
  <c r="L435" i="4"/>
  <c r="W435" i="4" s="1"/>
  <c r="L145" i="4"/>
  <c r="W145" i="4" s="1"/>
  <c r="L423" i="4"/>
  <c r="W423" i="4" s="1"/>
  <c r="L97" i="4"/>
  <c r="W97" i="4" s="1"/>
  <c r="L239" i="4"/>
  <c r="W239" i="4" s="1"/>
  <c r="L386" i="4"/>
  <c r="W386" i="4" s="1"/>
  <c r="L32" i="4"/>
  <c r="W32" i="4" s="1"/>
  <c r="L332" i="4"/>
  <c r="W332" i="4" s="1"/>
  <c r="L374" i="4"/>
  <c r="W374" i="4" s="1"/>
  <c r="L333" i="4"/>
  <c r="W333" i="4" s="1"/>
  <c r="L152" i="4"/>
  <c r="W152" i="4" s="1"/>
  <c r="L351" i="4"/>
  <c r="W351" i="4" s="1"/>
  <c r="L273" i="4"/>
  <c r="W273" i="4" s="1"/>
  <c r="L126" i="4"/>
  <c r="W126" i="4" s="1"/>
  <c r="L302" i="4"/>
  <c r="W302" i="4" s="1"/>
  <c r="L201" i="4"/>
  <c r="W201" i="4" s="1"/>
  <c r="L143" i="4"/>
  <c r="W143" i="4" s="1"/>
  <c r="L13" i="4"/>
  <c r="W13" i="4" s="1"/>
  <c r="L218" i="4"/>
  <c r="W218" i="4" s="1"/>
  <c r="L497" i="4"/>
  <c r="W497" i="4" s="1"/>
  <c r="L128" i="4"/>
  <c r="W128" i="4" s="1"/>
  <c r="L111" i="4"/>
  <c r="W111" i="4" s="1"/>
  <c r="L121" i="4"/>
  <c r="W121" i="4" s="1"/>
  <c r="L477" i="4"/>
  <c r="W477" i="4" s="1"/>
  <c r="L359" i="4"/>
  <c r="W359" i="4" s="1"/>
  <c r="L316" i="4"/>
  <c r="W316" i="4" s="1"/>
  <c r="L448" i="4"/>
  <c r="W448" i="4" s="1"/>
  <c r="L276" i="4"/>
  <c r="W276" i="4" s="1"/>
  <c r="L40" i="4"/>
  <c r="W40" i="4" s="1"/>
  <c r="L461" i="4"/>
  <c r="W461" i="4" s="1"/>
  <c r="L429" i="4"/>
  <c r="W429" i="4" s="1"/>
  <c r="L319" i="4"/>
  <c r="W319" i="4" s="1"/>
  <c r="L109" i="4"/>
  <c r="W109" i="4" s="1"/>
  <c r="L56" i="4"/>
  <c r="W56" i="4" s="1"/>
  <c r="L293" i="4"/>
  <c r="W293" i="4" s="1"/>
  <c r="L424" i="4"/>
  <c r="W424" i="4" s="1"/>
  <c r="L442" i="4"/>
  <c r="W442" i="4" s="1"/>
  <c r="L347" i="4"/>
  <c r="W347" i="4" s="1"/>
  <c r="L193" i="4"/>
  <c r="W193" i="4" s="1"/>
  <c r="L55" i="4"/>
  <c r="W55" i="4" s="1"/>
  <c r="L392" i="4"/>
  <c r="W392" i="4" s="1"/>
  <c r="L458" i="4"/>
  <c r="W458" i="4" s="1"/>
  <c r="L248" i="4"/>
  <c r="W248" i="4" s="1"/>
  <c r="L304" i="4"/>
  <c r="W304" i="4" s="1"/>
  <c r="L366" i="4"/>
  <c r="W366" i="4" s="1"/>
  <c r="L362" i="4"/>
  <c r="W362" i="4" s="1"/>
  <c r="L457" i="4"/>
  <c r="W457" i="4" s="1"/>
  <c r="L329" i="4"/>
  <c r="W329" i="4" s="1"/>
  <c r="L197" i="4"/>
  <c r="W197" i="4" s="1"/>
  <c r="L30" i="4"/>
  <c r="W30" i="4" s="1"/>
  <c r="L416" i="4"/>
  <c r="W416" i="4" s="1"/>
  <c r="L372" i="4"/>
  <c r="W372" i="4" s="1"/>
  <c r="L381" i="4"/>
  <c r="W381" i="4" s="1"/>
  <c r="L326" i="4"/>
  <c r="W326" i="4" s="1"/>
  <c r="L453" i="4"/>
  <c r="W453" i="4" s="1"/>
  <c r="L313" i="4"/>
  <c r="W313" i="4" s="1"/>
  <c r="L160" i="4"/>
  <c r="W160" i="4" s="1"/>
  <c r="L78" i="4"/>
  <c r="W78" i="4" s="1"/>
  <c r="L479" i="4"/>
  <c r="W479" i="4" s="1"/>
  <c r="L375" i="4"/>
  <c r="W375" i="4" s="1"/>
  <c r="L360" i="4"/>
  <c r="W360" i="4" s="1"/>
  <c r="L344" i="4"/>
  <c r="W344" i="4" s="1"/>
  <c r="L312" i="4"/>
  <c r="W312" i="4" s="1"/>
  <c r="L484" i="4"/>
  <c r="W484" i="4" s="1"/>
  <c r="L401" i="4"/>
  <c r="W401" i="4" s="1"/>
  <c r="L224" i="4"/>
  <c r="W224" i="4" s="1"/>
  <c r="L91" i="4"/>
  <c r="W91" i="4" s="1"/>
  <c r="L16" i="4"/>
  <c r="W16" i="4" s="1"/>
  <c r="L269" i="4"/>
  <c r="W269" i="4" s="1"/>
  <c r="L221" i="4"/>
  <c r="W221" i="4" s="1"/>
  <c r="L279" i="4"/>
  <c r="W279" i="4" s="1"/>
  <c r="L252" i="4"/>
  <c r="W252" i="4" s="1"/>
  <c r="L62" i="4"/>
  <c r="W62" i="4" s="1"/>
  <c r="L115" i="4"/>
  <c r="W115" i="4" s="1"/>
  <c r="L327" i="4"/>
  <c r="W327" i="4" s="1"/>
  <c r="L495" i="4"/>
  <c r="W495" i="4" s="1"/>
  <c r="L463" i="4"/>
  <c r="W463" i="4" s="1"/>
  <c r="L166" i="4"/>
  <c r="W166" i="4" s="1"/>
  <c r="L69" i="4"/>
  <c r="W69" i="4" s="1"/>
  <c r="L158" i="4"/>
  <c r="W158" i="4" s="1"/>
  <c r="L407" i="4"/>
  <c r="W407" i="4" s="1"/>
  <c r="L153" i="4"/>
  <c r="W153" i="4" s="1"/>
  <c r="L15" i="4"/>
  <c r="W15" i="4" s="1"/>
  <c r="L20" i="4"/>
  <c r="W20" i="4" s="1"/>
  <c r="L325" i="4"/>
  <c r="W325" i="4" s="1"/>
  <c r="L288" i="4"/>
  <c r="W288" i="4" s="1"/>
  <c r="L92" i="4"/>
  <c r="W92" i="4" s="1"/>
  <c r="L177" i="4"/>
  <c r="W177" i="4" s="1"/>
  <c r="L373" i="4"/>
  <c r="W373" i="4" s="1"/>
  <c r="L427" i="4"/>
  <c r="W427" i="4" s="1"/>
  <c r="L272" i="4"/>
  <c r="W272" i="4" s="1"/>
  <c r="L140" i="4"/>
  <c r="W140" i="4" s="1"/>
  <c r="L232" i="4"/>
  <c r="W232" i="4" s="1"/>
  <c r="L491" i="4"/>
  <c r="W491" i="4" s="1"/>
  <c r="L502" i="4"/>
  <c r="W502" i="4" s="1"/>
  <c r="L267" i="4"/>
  <c r="W267" i="4" s="1"/>
  <c r="L179" i="4"/>
  <c r="W179" i="4" s="1"/>
  <c r="L215" i="4"/>
  <c r="W215" i="4" s="1"/>
  <c r="L489" i="4"/>
  <c r="W489" i="4" s="1"/>
  <c r="L251" i="4"/>
  <c r="W251" i="4" s="1"/>
  <c r="L37" i="4"/>
  <c r="W37" i="4" s="1"/>
  <c r="L236" i="4"/>
  <c r="W236" i="4" s="1"/>
  <c r="L358" i="4"/>
  <c r="W358" i="4" s="1"/>
  <c r="L68" i="4"/>
  <c r="W68" i="4" s="1"/>
  <c r="L291" i="4"/>
  <c r="W291" i="4" s="1"/>
  <c r="L406" i="4"/>
  <c r="W406" i="4" s="1"/>
  <c r="L393" i="4"/>
  <c r="W393" i="4" s="1"/>
  <c r="L501" i="4"/>
  <c r="W501" i="4" s="1"/>
  <c r="L150" i="4"/>
  <c r="W150" i="4" s="1"/>
  <c r="L132" i="4"/>
  <c r="W132" i="4" s="1"/>
  <c r="L65" i="4"/>
  <c r="W65" i="4" s="1"/>
  <c r="L473" i="4"/>
  <c r="W473" i="4" s="1"/>
  <c r="L498" i="4"/>
  <c r="W498" i="4" s="1"/>
  <c r="L246" i="4"/>
  <c r="W246" i="4" s="1"/>
  <c r="L229" i="4"/>
  <c r="W229" i="4" s="1"/>
  <c r="L500" i="4"/>
  <c r="W500" i="4" s="1"/>
  <c r="L194" i="4"/>
  <c r="W194" i="4" s="1"/>
  <c r="L100" i="4"/>
  <c r="W100" i="4" s="1"/>
  <c r="L207" i="4"/>
  <c r="W207" i="4" s="1"/>
  <c r="L425" i="4"/>
  <c r="W425" i="4" s="1"/>
  <c r="L41" i="4"/>
  <c r="W41" i="4" s="1"/>
  <c r="L213" i="4"/>
  <c r="W213" i="4" s="1"/>
  <c r="L488" i="4"/>
  <c r="W488" i="4" s="1"/>
  <c r="L85" i="4"/>
  <c r="W85" i="4" s="1"/>
  <c r="L503" i="4"/>
  <c r="W503" i="4" s="1"/>
  <c r="L300" i="4"/>
  <c r="W300" i="4" s="1"/>
  <c r="L142" i="4"/>
  <c r="W142" i="4" s="1"/>
  <c r="L440" i="4"/>
  <c r="W440" i="4" s="1"/>
  <c r="L178" i="4"/>
  <c r="W178" i="4" s="1"/>
  <c r="L42" i="4"/>
  <c r="W42" i="4" s="1"/>
  <c r="L148" i="4"/>
  <c r="W148" i="4" s="1"/>
  <c r="L84" i="4"/>
  <c r="W84" i="4" s="1"/>
  <c r="L311" i="4"/>
  <c r="W311" i="4" s="1"/>
  <c r="L278" i="4"/>
  <c r="W278" i="4" s="1"/>
  <c r="L50" i="4"/>
  <c r="W50" i="4" s="1"/>
  <c r="L331" i="4"/>
  <c r="W331" i="4" s="1"/>
  <c r="L434" i="4"/>
  <c r="W434" i="4" s="1"/>
  <c r="L130" i="4"/>
  <c r="W130" i="4" s="1"/>
  <c r="L449" i="4"/>
  <c r="W449" i="4" s="1"/>
  <c r="L5006" i="4"/>
  <c r="W5006" i="4" s="1"/>
  <c r="L25" i="4"/>
  <c r="W25" i="4" s="1"/>
  <c r="L125" i="4"/>
  <c r="W125" i="4" s="1"/>
  <c r="L27" i="4"/>
  <c r="W27" i="4" s="1"/>
  <c r="L200" i="4"/>
  <c r="W200" i="4" s="1"/>
  <c r="L438" i="4"/>
  <c r="W438" i="4" s="1"/>
  <c r="L259" i="4"/>
  <c r="W259" i="4" s="1"/>
  <c r="L409" i="4"/>
  <c r="W409" i="4" s="1"/>
  <c r="L345" i="4"/>
  <c r="W345" i="4" s="1"/>
  <c r="L114" i="4"/>
  <c r="W114" i="4" s="1"/>
  <c r="L436" i="4"/>
  <c r="W436" i="4" s="1"/>
  <c r="L385" i="4"/>
  <c r="W385" i="4" s="1"/>
  <c r="L83" i="4"/>
  <c r="W83" i="4" s="1"/>
  <c r="L33" i="4"/>
  <c r="W33" i="4" s="1"/>
  <c r="L186" i="4"/>
  <c r="W186" i="4" s="1"/>
  <c r="L238" i="4"/>
  <c r="W238" i="4" s="1"/>
  <c r="L308" i="4"/>
  <c r="W308" i="4" s="1"/>
  <c r="L303" i="4"/>
  <c r="W303" i="4" s="1"/>
  <c r="L334" i="4"/>
  <c r="W334" i="4" s="1"/>
  <c r="L475" i="4"/>
  <c r="W475" i="4" s="1"/>
  <c r="L505" i="4"/>
  <c r="W505" i="4" s="1"/>
  <c r="L61" i="4"/>
  <c r="W61" i="4" s="1"/>
  <c r="L419" i="4"/>
  <c r="W419" i="4" s="1"/>
  <c r="C5011" i="4"/>
  <c r="V46" i="4"/>
  <c r="V105" i="4"/>
  <c r="V109" i="4"/>
  <c r="V483" i="4"/>
  <c r="V316" i="4"/>
  <c r="V228" i="4"/>
  <c r="V171" i="4"/>
  <c r="V42" i="4"/>
  <c r="V137" i="4"/>
  <c r="V75" i="4"/>
  <c r="V125" i="4"/>
  <c r="V398" i="4"/>
  <c r="V416" i="4"/>
  <c r="V212" i="4"/>
  <c r="V158" i="4"/>
  <c r="V48" i="4"/>
  <c r="V12" i="4"/>
  <c r="V409" i="4"/>
  <c r="V310" i="4"/>
  <c r="V322" i="4"/>
  <c r="V99" i="4"/>
  <c r="V426" i="4"/>
  <c r="V479" i="4"/>
  <c r="V176" i="4"/>
  <c r="V68" i="4"/>
  <c r="V273" i="4"/>
  <c r="V64" i="4"/>
  <c r="V441" i="4"/>
  <c r="V459" i="4"/>
  <c r="V217" i="4"/>
  <c r="V172" i="4"/>
  <c r="V127" i="4"/>
  <c r="V399" i="4"/>
  <c r="V285" i="4"/>
  <c r="V454" i="4"/>
  <c r="V309" i="4"/>
  <c r="V306" i="4"/>
  <c r="V293" i="4"/>
  <c r="V493" i="4"/>
  <c r="V233" i="4"/>
  <c r="V344" i="4"/>
  <c r="V366" i="4"/>
  <c r="V253" i="4"/>
  <c r="V243" i="4"/>
  <c r="V149" i="4"/>
  <c r="V108" i="4"/>
  <c r="V98" i="4"/>
  <c r="V10" i="4"/>
  <c r="V446" i="4"/>
  <c r="V333" i="4"/>
  <c r="V482" i="4"/>
  <c r="V367" i="4"/>
  <c r="V472" i="4"/>
  <c r="V265" i="4"/>
  <c r="V477" i="4"/>
  <c r="V484" i="4"/>
  <c r="V308" i="4"/>
  <c r="V350" i="4"/>
  <c r="V209" i="4"/>
  <c r="V227" i="4"/>
  <c r="V136" i="4"/>
  <c r="V74" i="4"/>
  <c r="V81" i="4"/>
  <c r="V13" i="4"/>
  <c r="V226" i="4"/>
  <c r="V50" i="4"/>
  <c r="V173" i="4"/>
  <c r="V335" i="4"/>
  <c r="V455" i="4"/>
  <c r="V218" i="4"/>
  <c r="V274" i="4"/>
  <c r="V443" i="4"/>
  <c r="V186" i="4"/>
  <c r="V28" i="4"/>
  <c r="V168" i="4"/>
  <c r="V301" i="4"/>
  <c r="V450" i="4"/>
  <c r="V504" i="4"/>
  <c r="V364" i="4"/>
  <c r="V418" i="4"/>
  <c r="V444" i="4"/>
  <c r="V389" i="4"/>
  <c r="V400" i="4"/>
  <c r="V286" i="4"/>
  <c r="V229" i="4"/>
  <c r="V237" i="4"/>
  <c r="V193" i="4"/>
  <c r="V211" i="4"/>
  <c r="V155" i="4"/>
  <c r="V203" i="4"/>
  <c r="V140" i="4"/>
  <c r="V134" i="4"/>
  <c r="V111" i="4"/>
  <c r="V62" i="4"/>
  <c r="V17" i="4"/>
  <c r="V307" i="4"/>
  <c r="V20" i="4"/>
  <c r="V250" i="4"/>
  <c r="V281" i="4"/>
  <c r="V478" i="4"/>
  <c r="V377" i="4"/>
  <c r="V283" i="4"/>
  <c r="V425" i="4"/>
  <c r="V254" i="4"/>
  <c r="V93" i="4"/>
  <c r="V230" i="4"/>
  <c r="V323" i="4"/>
  <c r="V464" i="4"/>
  <c r="V499" i="4"/>
  <c r="V296" i="4"/>
  <c r="V328" i="4"/>
  <c r="V428" i="4"/>
  <c r="V374" i="4"/>
  <c r="V384" i="4"/>
  <c r="V338" i="4"/>
  <c r="V280" i="4"/>
  <c r="V244" i="4"/>
  <c r="V259" i="4"/>
  <c r="V180" i="4"/>
  <c r="V165" i="4"/>
  <c r="V187" i="4"/>
  <c r="V124" i="4"/>
  <c r="V118" i="4"/>
  <c r="V37" i="4"/>
  <c r="V69" i="4"/>
  <c r="V22" i="4"/>
  <c r="V43" i="4"/>
  <c r="V210" i="4"/>
  <c r="V289" i="4"/>
  <c r="V385" i="4"/>
  <c r="V476" i="4"/>
  <c r="V59" i="4"/>
  <c r="V88" i="4"/>
  <c r="V39" i="4"/>
  <c r="V91" i="4"/>
  <c r="V206" i="4"/>
  <c r="V190" i="4"/>
  <c r="V262" i="4"/>
  <c r="V318" i="4"/>
  <c r="V321" i="4"/>
  <c r="V365" i="4"/>
  <c r="V363" i="4"/>
  <c r="V439" i="4"/>
  <c r="V325" i="4"/>
  <c r="V462" i="4"/>
  <c r="V422" i="4"/>
  <c r="V474" i="4"/>
  <c r="V71" i="4"/>
  <c r="V343" i="4"/>
  <c r="V52" i="4"/>
  <c r="V148" i="4"/>
  <c r="V258" i="4"/>
  <c r="V302" i="4"/>
  <c r="V361" i="4"/>
  <c r="V359" i="4"/>
  <c r="V431" i="4"/>
  <c r="V387" i="4"/>
  <c r="V453" i="4"/>
  <c r="V72" i="4"/>
  <c r="V164" i="4"/>
  <c r="V205" i="4"/>
  <c r="V317" i="4"/>
  <c r="V486" i="4"/>
  <c r="V36" i="4"/>
  <c r="V32" i="4"/>
  <c r="V79" i="4"/>
  <c r="V121" i="4"/>
  <c r="V178" i="4"/>
  <c r="V222" i="4"/>
  <c r="V287" i="4"/>
  <c r="V319" i="4"/>
  <c r="V305" i="4"/>
  <c r="V381" i="4"/>
  <c r="V435" i="4"/>
  <c r="V407" i="4"/>
  <c r="V458" i="4"/>
  <c r="V430" i="4"/>
  <c r="V497" i="4"/>
  <c r="V481" i="4"/>
  <c r="V457" i="4"/>
  <c r="V503" i="4"/>
  <c r="V487" i="4"/>
  <c r="V410" i="4"/>
  <c r="V368" i="4"/>
  <c r="V352" i="4"/>
  <c r="V406" i="4"/>
  <c r="V488" i="4"/>
  <c r="V429" i="4"/>
  <c r="V379" i="4"/>
  <c r="V383" i="4"/>
  <c r="V463" i="4"/>
  <c r="V448" i="4"/>
  <c r="V432" i="4"/>
  <c r="V375" i="4"/>
  <c r="V332" i="4"/>
  <c r="V393" i="4"/>
  <c r="V378" i="4"/>
  <c r="V324" i="4"/>
  <c r="V290" i="4"/>
  <c r="V404" i="4"/>
  <c r="V388" i="4"/>
  <c r="V372" i="4"/>
  <c r="V354" i="4"/>
  <c r="V304" i="4"/>
  <c r="V342" i="4"/>
  <c r="V326" i="4"/>
  <c r="V260" i="4"/>
  <c r="V248" i="4"/>
  <c r="V284" i="4"/>
  <c r="V268" i="4"/>
  <c r="V225" i="4"/>
  <c r="V256" i="4"/>
  <c r="V177" i="4"/>
  <c r="V232" i="4"/>
  <c r="V216" i="4"/>
  <c r="V196" i="4"/>
  <c r="V263" i="4"/>
  <c r="V247" i="4"/>
  <c r="V231" i="4"/>
  <c r="V215" i="4"/>
  <c r="V151" i="4"/>
  <c r="V185" i="4"/>
  <c r="V188" i="4"/>
  <c r="V78" i="4"/>
  <c r="V169" i="4"/>
  <c r="V153" i="4"/>
  <c r="V35" i="4"/>
  <c r="V207" i="4"/>
  <c r="V191" i="4"/>
  <c r="V175" i="4"/>
  <c r="V162" i="4"/>
  <c r="V146" i="4"/>
  <c r="V128" i="4"/>
  <c r="V112" i="4"/>
  <c r="V82" i="4"/>
  <c r="V138" i="4"/>
  <c r="V122" i="4"/>
  <c r="V106" i="4"/>
  <c r="V131" i="4"/>
  <c r="V115" i="4"/>
  <c r="V96" i="4"/>
  <c r="V102" i="4"/>
  <c r="V85" i="4"/>
  <c r="V66" i="4"/>
  <c r="V45" i="4"/>
  <c r="V54" i="4"/>
  <c r="V41" i="4"/>
  <c r="V27" i="4"/>
  <c r="V26" i="4"/>
  <c r="V16" i="4"/>
  <c r="V25" i="4"/>
  <c r="V194" i="4"/>
  <c r="V242" i="4"/>
  <c r="V329" i="4"/>
  <c r="V257" i="4"/>
  <c r="V15" i="4"/>
  <c r="V76" i="4"/>
  <c r="V23" i="4"/>
  <c r="V144" i="4"/>
  <c r="V156" i="4"/>
  <c r="V197" i="4"/>
  <c r="V266" i="4"/>
  <c r="V249" i="4"/>
  <c r="V347" i="4"/>
  <c r="V349" i="4"/>
  <c r="V345" i="4"/>
  <c r="V419" i="4"/>
  <c r="V341" i="4"/>
  <c r="V405" i="4"/>
  <c r="V502" i="4"/>
  <c r="V490" i="4"/>
  <c r="V31" i="4"/>
  <c r="V299" i="4"/>
  <c r="V403" i="4"/>
  <c r="V24" i="4"/>
  <c r="V97" i="4"/>
  <c r="V245" i="4"/>
  <c r="V298" i="4"/>
  <c r="V327" i="4"/>
  <c r="V417" i="4"/>
  <c r="V313" i="4"/>
  <c r="V470" i="4"/>
  <c r="V438" i="4"/>
  <c r="V133" i="4"/>
  <c r="V160" i="4"/>
  <c r="V291" i="4"/>
  <c r="V413" i="4"/>
  <c r="V11" i="4"/>
  <c r="V47" i="4"/>
  <c r="V80" i="4"/>
  <c r="V113" i="4"/>
  <c r="V129" i="4"/>
  <c r="V189" i="4"/>
  <c r="V238" i="4"/>
  <c r="V303" i="4"/>
  <c r="V279" i="4"/>
  <c r="V337" i="4"/>
  <c r="V391" i="4"/>
  <c r="V395" i="4"/>
  <c r="V449" i="4"/>
  <c r="V468" i="4"/>
  <c r="V480" i="4"/>
  <c r="V489" i="4"/>
  <c r="V469" i="4"/>
  <c r="V500" i="4"/>
  <c r="V495" i="4"/>
  <c r="V471" i="4"/>
  <c r="V390" i="4"/>
  <c r="V360" i="4"/>
  <c r="V505" i="4"/>
  <c r="V496" i="4"/>
  <c r="V437" i="4"/>
  <c r="V402" i="4"/>
  <c r="V473" i="4"/>
  <c r="V475" i="4"/>
  <c r="V456" i="4"/>
  <c r="V440" i="4"/>
  <c r="V424" i="4"/>
  <c r="V312" i="4"/>
  <c r="V401" i="4"/>
  <c r="V386" i="4"/>
  <c r="V370" i="4"/>
  <c r="V300" i="4"/>
  <c r="V412" i="4"/>
  <c r="V396" i="4"/>
  <c r="V380" i="4"/>
  <c r="V362" i="4"/>
  <c r="V336" i="4"/>
  <c r="V282" i="4"/>
  <c r="V334" i="4"/>
  <c r="V292" i="4"/>
  <c r="V261" i="4"/>
  <c r="V213" i="4"/>
  <c r="V276" i="4"/>
  <c r="V252" i="4"/>
  <c r="V275" i="4"/>
  <c r="V221" i="4"/>
  <c r="V240" i="4"/>
  <c r="V224" i="4"/>
  <c r="V208" i="4"/>
  <c r="V271" i="4"/>
  <c r="V255" i="4"/>
  <c r="V239" i="4"/>
  <c r="V223" i="4"/>
  <c r="V192" i="4"/>
  <c r="V167" i="4"/>
  <c r="V163" i="4"/>
  <c r="V159" i="4"/>
  <c r="V95" i="4"/>
  <c r="V161" i="4"/>
  <c r="V145" i="4"/>
  <c r="V135" i="4"/>
  <c r="V199" i="4"/>
  <c r="V183" i="4"/>
  <c r="V170" i="4"/>
  <c r="V154" i="4"/>
  <c r="V139" i="4"/>
  <c r="V120" i="4"/>
  <c r="V100" i="4"/>
  <c r="V67" i="4"/>
  <c r="V130" i="4"/>
  <c r="V114" i="4"/>
  <c r="V55" i="4"/>
  <c r="V123" i="4"/>
  <c r="V107" i="4"/>
  <c r="V51" i="4"/>
  <c r="V94" i="4"/>
  <c r="V77" i="4"/>
  <c r="V58" i="4"/>
  <c r="V65" i="4"/>
  <c r="V57" i="4"/>
  <c r="V44" i="4"/>
  <c r="V14" i="4"/>
  <c r="V19" i="4"/>
  <c r="V33" i="4"/>
  <c r="V9" i="4"/>
  <c r="V141" i="4"/>
  <c r="V198" i="4"/>
  <c r="V369" i="4"/>
  <c r="V460" i="4"/>
  <c r="V60" i="4"/>
  <c r="V84" i="4"/>
  <c r="V21" i="4"/>
  <c r="V152" i="4"/>
  <c r="V182" i="4"/>
  <c r="V202" i="4"/>
  <c r="V246" i="4"/>
  <c r="V277" i="4"/>
  <c r="V314" i="4"/>
  <c r="V357" i="4"/>
  <c r="V355" i="4"/>
  <c r="V423" i="4"/>
  <c r="V415" i="4"/>
  <c r="V297" i="4"/>
  <c r="V442" i="4"/>
  <c r="V5006" i="4"/>
  <c r="V63" i="4"/>
  <c r="V315" i="4"/>
  <c r="V434" i="4"/>
  <c r="V87" i="4"/>
  <c r="V181" i="4"/>
  <c r="V270" i="4"/>
  <c r="V353" i="4"/>
  <c r="V351" i="4"/>
  <c r="V427" i="4"/>
  <c r="V339" i="4"/>
  <c r="V498" i="4"/>
  <c r="V494" i="4"/>
  <c r="V83" i="4"/>
  <c r="V234" i="4"/>
  <c r="V331" i="4"/>
  <c r="V447" i="4"/>
  <c r="V8" i="4"/>
  <c r="V56" i="4"/>
  <c r="V92" i="4"/>
  <c r="V117" i="4"/>
  <c r="V101" i="4"/>
  <c r="V214" i="4"/>
  <c r="V174" i="4"/>
  <c r="V311" i="4"/>
  <c r="V295" i="4"/>
  <c r="V373" i="4"/>
  <c r="V411" i="4"/>
  <c r="V451" i="4"/>
  <c r="V421" i="4"/>
  <c r="V466" i="4"/>
  <c r="V445" i="4"/>
  <c r="V485" i="4"/>
  <c r="V461" i="4"/>
  <c r="V5007" i="4"/>
  <c r="V491" i="4"/>
  <c r="V420" i="4"/>
  <c r="V371" i="4"/>
  <c r="V356" i="4"/>
  <c r="V501" i="4"/>
  <c r="V492" i="4"/>
  <c r="V433" i="4"/>
  <c r="V394" i="4"/>
  <c r="V465" i="4"/>
  <c r="V467" i="4"/>
  <c r="V452" i="4"/>
  <c r="V436" i="4"/>
  <c r="V414" i="4"/>
  <c r="V348" i="4"/>
  <c r="V397" i="4"/>
  <c r="V382" i="4"/>
  <c r="V340" i="4"/>
  <c r="V294" i="4"/>
  <c r="V408" i="4"/>
  <c r="V392" i="4"/>
  <c r="V376" i="4"/>
  <c r="V358" i="4"/>
  <c r="V320" i="4"/>
  <c r="V346" i="4"/>
  <c r="V330" i="4"/>
  <c r="V278" i="4"/>
  <c r="V264" i="4"/>
  <c r="V288" i="4"/>
  <c r="V269" i="4"/>
  <c r="V241" i="4"/>
  <c r="V272" i="4"/>
  <c r="V201" i="4"/>
  <c r="V236" i="4"/>
  <c r="V220" i="4"/>
  <c r="V200" i="4"/>
  <c r="V267" i="4"/>
  <c r="V251" i="4"/>
  <c r="V235" i="4"/>
  <c r="V219" i="4"/>
  <c r="V184" i="4"/>
  <c r="V104" i="4"/>
  <c r="V204" i="4"/>
  <c r="V147" i="4"/>
  <c r="V86" i="4"/>
  <c r="V157" i="4"/>
  <c r="V143" i="4"/>
  <c r="V70" i="4"/>
  <c r="V195" i="4"/>
  <c r="V179" i="4"/>
  <c r="V166" i="4"/>
  <c r="V150" i="4"/>
  <c r="V132" i="4"/>
  <c r="V116" i="4"/>
  <c r="V90" i="4"/>
  <c r="V142" i="4"/>
  <c r="V126" i="4"/>
  <c r="V110" i="4"/>
  <c r="V38" i="4"/>
  <c r="V119" i="4"/>
  <c r="V103" i="4"/>
  <c r="V34" i="4"/>
  <c r="V89" i="4"/>
  <c r="V73" i="4"/>
  <c r="V49" i="4"/>
  <c r="V61" i="4"/>
  <c r="V53" i="4"/>
  <c r="V40" i="4"/>
  <c r="V30" i="4"/>
  <c r="V18" i="4"/>
  <c r="V29" i="4"/>
  <c r="V5015" i="4" l="1"/>
  <c r="V5014" i="4"/>
  <c r="W8" i="4"/>
  <c r="L5014" i="4"/>
  <c r="L5015" i="4"/>
  <c r="B76" i="6"/>
  <c r="D76" i="6"/>
  <c r="F76" i="6"/>
  <c r="K76" i="6"/>
  <c r="I76" i="6"/>
  <c r="H76" i="6"/>
  <c r="J76" i="6"/>
  <c r="E76" i="6"/>
  <c r="C76" i="6"/>
  <c r="G76" i="6"/>
  <c r="L5011" i="4"/>
  <c r="V5011" i="4"/>
  <c r="X2956" i="4" l="1"/>
  <c r="X1246" i="4"/>
  <c r="X1871" i="4"/>
  <c r="X1870" i="4"/>
  <c r="X1092" i="4"/>
  <c r="X1512" i="4"/>
  <c r="X3048" i="4"/>
  <c r="X1496" i="4"/>
  <c r="X2817" i="4"/>
  <c r="X1188" i="4"/>
  <c r="X1751" i="4"/>
  <c r="X1149" i="4"/>
  <c r="X4605" i="4"/>
  <c r="X1553" i="4"/>
  <c r="X3061" i="4"/>
  <c r="X2149" i="4"/>
  <c r="X3055" i="4"/>
  <c r="X1350" i="4"/>
  <c r="X2267" i="4"/>
  <c r="X2472" i="4"/>
  <c r="X4541" i="4"/>
  <c r="X2759" i="4"/>
  <c r="X4617" i="4"/>
  <c r="X4586" i="4"/>
  <c r="X1169" i="4"/>
  <c r="X1929" i="4"/>
  <c r="X1558" i="4"/>
  <c r="X2437" i="4"/>
  <c r="X1526" i="4"/>
  <c r="X4751" i="4"/>
  <c r="X2405" i="4"/>
  <c r="X4204" i="4"/>
  <c r="X3956" i="4"/>
  <c r="X3768" i="4"/>
  <c r="X2051" i="4"/>
  <c r="X4898" i="4"/>
  <c r="X4770" i="4"/>
  <c r="X4473" i="4"/>
  <c r="X4409" i="4"/>
  <c r="X4345" i="4"/>
  <c r="X2605" i="4"/>
  <c r="X1996" i="4"/>
  <c r="X1740" i="4"/>
  <c r="X4287" i="4"/>
  <c r="X4223" i="4"/>
  <c r="X4159" i="4"/>
  <c r="X4095" i="4"/>
  <c r="X4031" i="4"/>
  <c r="X3911" i="4"/>
  <c r="X1525" i="4"/>
  <c r="X2191" i="4"/>
  <c r="X4789" i="4"/>
  <c r="X4725" i="4"/>
  <c r="X4492" i="4"/>
  <c r="X4364" i="4"/>
  <c r="X4300" i="4"/>
  <c r="X2205" i="4"/>
  <c r="X4998" i="4"/>
  <c r="X4178" i="4"/>
  <c r="X4114" i="4"/>
  <c r="X4050" i="4"/>
  <c r="X3986" i="4"/>
  <c r="X3930" i="4"/>
  <c r="X3866" i="4"/>
  <c r="X3802" i="4"/>
  <c r="X4936" i="4"/>
  <c r="X4872" i="4"/>
  <c r="X4808" i="4"/>
  <c r="X4744" i="4"/>
  <c r="X4447" i="4"/>
  <c r="X4319" i="4"/>
  <c r="X2319" i="4"/>
  <c r="X1892" i="4"/>
  <c r="X1621" i="4"/>
  <c r="X4261" i="4"/>
  <c r="X4069" i="4"/>
  <c r="X4005" i="4"/>
  <c r="X3949" i="4"/>
  <c r="X3885" i="4"/>
  <c r="X3821" i="4"/>
  <c r="X3761" i="4"/>
  <c r="X1514" i="4"/>
  <c r="X1173" i="4"/>
  <c r="X1551" i="4"/>
  <c r="X2883" i="4"/>
  <c r="X2627" i="4"/>
  <c r="X2458" i="4"/>
  <c r="X2252" i="4"/>
  <c r="X4976" i="4"/>
  <c r="X4645" i="4"/>
  <c r="X3530" i="4"/>
  <c r="X3402" i="4"/>
  <c r="X3338" i="4"/>
  <c r="X3274" i="4"/>
  <c r="X3210" i="4"/>
  <c r="X3146" i="4"/>
  <c r="X3723" i="4"/>
  <c r="X1296" i="4"/>
  <c r="X1643" i="4"/>
  <c r="X1387" i="4"/>
  <c r="X1131" i="4"/>
  <c r="X2974" i="4"/>
  <c r="X2720" i="4"/>
  <c r="X2347" i="4"/>
  <c r="X2091" i="4"/>
  <c r="X3617" i="4"/>
  <c r="X3553" i="4"/>
  <c r="X3425" i="4"/>
  <c r="X3297" i="4"/>
  <c r="X3742" i="4"/>
  <c r="X1397" i="4"/>
  <c r="X1056" i="4"/>
  <c r="X1463" i="4"/>
  <c r="X1207" i="4"/>
  <c r="X3049" i="4"/>
  <c r="X2570" i="4"/>
  <c r="X4687" i="4"/>
  <c r="X3700" i="4"/>
  <c r="X3572" i="4"/>
  <c r="X3508" i="4"/>
  <c r="X3380" i="4"/>
  <c r="X3316" i="4"/>
  <c r="X3252" i="4"/>
  <c r="X3188" i="4"/>
  <c r="X3124" i="4"/>
  <c r="X1157" i="4"/>
  <c r="X1539" i="4"/>
  <c r="X1027" i="4"/>
  <c r="X2868" i="4"/>
  <c r="X2619" i="4"/>
  <c r="X2450" i="4"/>
  <c r="X2241" i="4"/>
  <c r="X4973" i="4"/>
  <c r="X4642" i="4"/>
  <c r="X3655" i="4"/>
  <c r="X3591" i="4"/>
  <c r="X3463" i="4"/>
  <c r="X3399" i="4"/>
  <c r="X3271" i="4"/>
  <c r="X3207" i="4"/>
  <c r="X3143" i="4"/>
  <c r="X1190" i="4"/>
  <c r="X2052" i="4"/>
  <c r="X4859" i="4"/>
  <c r="X4795" i="4"/>
  <c r="X4731" i="4"/>
  <c r="X4498" i="4"/>
  <c r="X4434" i="4"/>
  <c r="X4370" i="4"/>
  <c r="X2274" i="4"/>
  <c r="X1840" i="4"/>
  <c r="X2227" i="4"/>
  <c r="X5004" i="4"/>
  <c r="X4248" i="4"/>
  <c r="X4184" i="4"/>
  <c r="X4120" i="4"/>
  <c r="X4056" i="4"/>
  <c r="X3936" i="4"/>
  <c r="X3872" i="4"/>
  <c r="X3808" i="4"/>
  <c r="X3748" i="4"/>
  <c r="X4878" i="4"/>
  <c r="X4814" i="4"/>
  <c r="X4750" i="4"/>
  <c r="X4702" i="4"/>
  <c r="X4517" i="4"/>
  <c r="X4469" i="4"/>
  <c r="X4453" i="4"/>
  <c r="X4389" i="4"/>
  <c r="X4325" i="4"/>
  <c r="X2565" i="4"/>
  <c r="X2389" i="4"/>
  <c r="X1980" i="4"/>
  <c r="X1916" i="4"/>
  <c r="X1724" i="4"/>
  <c r="X1653" i="4"/>
  <c r="X2043" i="4"/>
  <c r="X4283" i="4"/>
  <c r="X4267" i="4"/>
  <c r="X4155" i="4"/>
  <c r="X4139" i="4"/>
  <c r="X4091" i="4"/>
  <c r="X4075" i="4"/>
  <c r="X4027" i="4"/>
  <c r="X4011" i="4"/>
  <c r="X3963" i="4"/>
  <c r="X3955" i="4"/>
  <c r="X3907" i="4"/>
  <c r="X3891" i="4"/>
  <c r="X3827" i="4"/>
  <c r="X3767" i="4"/>
  <c r="X2050" i="4"/>
  <c r="X4913" i="4"/>
  <c r="X4849" i="4"/>
  <c r="X4785" i="4"/>
  <c r="X4769" i="4"/>
  <c r="X4721" i="4"/>
  <c r="X4705" i="4"/>
  <c r="X4488" i="4"/>
  <c r="X4472" i="4"/>
  <c r="X4424" i="4"/>
  <c r="X4408" i="4"/>
  <c r="X4360" i="4"/>
  <c r="X4344" i="4"/>
  <c r="X2721" i="4"/>
  <c r="X2597" i="4"/>
  <c r="X2137" i="4"/>
  <c r="X1992" i="4"/>
  <c r="X1800" i="4"/>
  <c r="X1736" i="4"/>
  <c r="X2121" i="4"/>
  <c r="X4965" i="4"/>
  <c r="X4286" i="4"/>
  <c r="X4222" i="4"/>
  <c r="X4174" i="4"/>
  <c r="X4158" i="4"/>
  <c r="X4110" i="4"/>
  <c r="X4094" i="4"/>
  <c r="X4046" i="4"/>
  <c r="X4030" i="4"/>
  <c r="X3982" i="4"/>
  <c r="X3966" i="4"/>
  <c r="X3910" i="4"/>
  <c r="X3862" i="4"/>
  <c r="X3846" i="4"/>
  <c r="X3798" i="4"/>
  <c r="X3786" i="4"/>
  <c r="X2339" i="4"/>
  <c r="X2190" i="4"/>
  <c r="X4932" i="4"/>
  <c r="X4916" i="4"/>
  <c r="X4868" i="4"/>
  <c r="X4804" i="4"/>
  <c r="X4788" i="4"/>
  <c r="X4740" i="4"/>
  <c r="X4724" i="4"/>
  <c r="X4507" i="4"/>
  <c r="X4491" i="4"/>
  <c r="X4443" i="4"/>
  <c r="X4427" i="4"/>
  <c r="X4379" i="4"/>
  <c r="X4363" i="4"/>
  <c r="X4315" i="4"/>
  <c r="X4299" i="4"/>
  <c r="X2307" i="4"/>
  <c r="X2148" i="4"/>
  <c r="X1876" i="4"/>
  <c r="X1812" i="4"/>
  <c r="X1600" i="4"/>
  <c r="X2196" i="4"/>
  <c r="X2013" i="4"/>
  <c r="X4968" i="4"/>
  <c r="X4257" i="4"/>
  <c r="X4193" i="4"/>
  <c r="X4177" i="4"/>
  <c r="X4129" i="4"/>
  <c r="X4113" i="4"/>
  <c r="X4065" i="4"/>
  <c r="X4049" i="4"/>
  <c r="X4001" i="4"/>
  <c r="X3985" i="4"/>
  <c r="X3945" i="4"/>
  <c r="X3929" i="4"/>
  <c r="X3881" i="4"/>
  <c r="X3865" i="4"/>
  <c r="X3817" i="4"/>
  <c r="X3801" i="4"/>
  <c r="X3757" i="4"/>
  <c r="X3744" i="4"/>
  <c r="X1408" i="4"/>
  <c r="X1152" i="4"/>
  <c r="X1066" i="4"/>
  <c r="X1535" i="4"/>
  <c r="X1471" i="4"/>
  <c r="X1279" i="4"/>
  <c r="X1215" i="4"/>
  <c r="X1023" i="4"/>
  <c r="X3059" i="4"/>
  <c r="X2867" i="4"/>
  <c r="X2803" i="4"/>
  <c r="X2618" i="4"/>
  <c r="X2572" i="4"/>
  <c r="X2444" i="4"/>
  <c r="X2403" i="4"/>
  <c r="X2232" i="4"/>
  <c r="X2168" i="4"/>
  <c r="X4972" i="4"/>
  <c r="X4689" i="4"/>
  <c r="X4641" i="4"/>
  <c r="X3654" i="4"/>
  <c r="X3638" i="4"/>
  <c r="X3590" i="4"/>
  <c r="X3574" i="4"/>
  <c r="X3526" i="4"/>
  <c r="X3510" i="4"/>
  <c r="X3462" i="4"/>
  <c r="X3446" i="4"/>
  <c r="X3398" i="4"/>
  <c r="X3382" i="4"/>
  <c r="X3334" i="4"/>
  <c r="X3318" i="4"/>
  <c r="X3270" i="4"/>
  <c r="X3254" i="4"/>
  <c r="X3206" i="4"/>
  <c r="X3190" i="4"/>
  <c r="X3142" i="4"/>
  <c r="X3126" i="4"/>
  <c r="X3719" i="4"/>
  <c r="X3703" i="4"/>
  <c r="X1274" i="4"/>
  <c r="X1189" i="4"/>
  <c r="X1627" i="4"/>
  <c r="X1563" i="4"/>
  <c r="X1371" i="4"/>
  <c r="X1307" i="4"/>
  <c r="X1051" i="4"/>
  <c r="X2958" i="4"/>
  <c r="X2894" i="4"/>
  <c r="X2641" i="4"/>
  <c r="X2507" i="4"/>
  <c r="X2466" i="4"/>
  <c r="X2327" i="4"/>
  <c r="X2263" i="4"/>
  <c r="X2071" i="4"/>
  <c r="X4979" i="4"/>
  <c r="X4664" i="4"/>
  <c r="X4648" i="4"/>
  <c r="X3677" i="4"/>
  <c r="X3661" i="4"/>
  <c r="X3613" i="4"/>
  <c r="X3597" i="4"/>
  <c r="X3549" i="4"/>
  <c r="X3533" i="4"/>
  <c r="X3485" i="4"/>
  <c r="X3421" i="4"/>
  <c r="X3405" i="4"/>
  <c r="X3357" i="4"/>
  <c r="X3341" i="4"/>
  <c r="X3293" i="4"/>
  <c r="X3277" i="4"/>
  <c r="X3229" i="4"/>
  <c r="X3213" i="4"/>
  <c r="X3165" i="4"/>
  <c r="X3149" i="4"/>
  <c r="X3738" i="4"/>
  <c r="X3722" i="4"/>
  <c r="X1376" i="4"/>
  <c r="X1290" i="4"/>
  <c r="X1034" i="4"/>
  <c r="X1639" i="4"/>
  <c r="X1447" i="4"/>
  <c r="X1383" i="4"/>
  <c r="X1191" i="4"/>
  <c r="X1127" i="4"/>
  <c r="X3033" i="4"/>
  <c r="X2773" i="4"/>
  <c r="X2719" i="4"/>
  <c r="X2556" i="4"/>
  <c r="X2515" i="4"/>
  <c r="X2387" i="4"/>
  <c r="X2346" i="4"/>
  <c r="X2154" i="4"/>
  <c r="X2090" i="4"/>
  <c r="X4683" i="4"/>
  <c r="X4667" i="4"/>
  <c r="X3696" i="4"/>
  <c r="X3680" i="4"/>
  <c r="X3632" i="4"/>
  <c r="X3616" i="4"/>
  <c r="X3568" i="4"/>
  <c r="X3552" i="4"/>
  <c r="X3504" i="4"/>
  <c r="X3488" i="4"/>
  <c r="X3440" i="4"/>
  <c r="X3424" i="4"/>
  <c r="X3376" i="4"/>
  <c r="X3360" i="4"/>
  <c r="X3312" i="4"/>
  <c r="X3296" i="4"/>
  <c r="X3248" i="4"/>
  <c r="X3232" i="4"/>
  <c r="X3184" i="4"/>
  <c r="X3120" i="4"/>
  <c r="X3741" i="4"/>
  <c r="X1477" i="4"/>
  <c r="X1392" i="4"/>
  <c r="X1136" i="4"/>
  <c r="X1050" i="4"/>
  <c r="X1523" i="4"/>
  <c r="X1459" i="4"/>
  <c r="X1267" i="4"/>
  <c r="X1203" i="4"/>
  <c r="X1011" i="4"/>
  <c r="X3044" i="4"/>
  <c r="X2852" i="4"/>
  <c r="X2788" i="4"/>
  <c r="X2610" i="4"/>
  <c r="X2564" i="4"/>
  <c r="X2436" i="4"/>
  <c r="X2395" i="4"/>
  <c r="X2229" i="4"/>
  <c r="X4969" i="4"/>
  <c r="X4686" i="4"/>
  <c r="X4638" i="4"/>
  <c r="X3699" i="4"/>
  <c r="X3651" i="4"/>
  <c r="X3635" i="4"/>
  <c r="X3587" i="4"/>
  <c r="X3571" i="4"/>
  <c r="X3523" i="4"/>
  <c r="X3507" i="4"/>
  <c r="X3459" i="4"/>
  <c r="X3443" i="4"/>
  <c r="X3395" i="4"/>
  <c r="X3379" i="4"/>
  <c r="X3331" i="4"/>
  <c r="X3315" i="4"/>
  <c r="X3267" i="4"/>
  <c r="X3251" i="4"/>
  <c r="X3203" i="4"/>
  <c r="X3187" i="4"/>
  <c r="X3139" i="4"/>
  <c r="X3123" i="4"/>
  <c r="X1089" i="4"/>
  <c r="X2944" i="4"/>
  <c r="X2020" i="4"/>
  <c r="X4919" i="4"/>
  <c r="X4855" i="4"/>
  <c r="X4839" i="4"/>
  <c r="X4791" i="4"/>
  <c r="X4775" i="4"/>
  <c r="X4727" i="4"/>
  <c r="X4711" i="4"/>
  <c r="X4494" i="4"/>
  <c r="X4478" i="4"/>
  <c r="X4430" i="4"/>
  <c r="X4414" i="4"/>
  <c r="X4366" i="4"/>
  <c r="X4350" i="4"/>
  <c r="X4302" i="4"/>
  <c r="X2644" i="4"/>
  <c r="X2211" i="4"/>
  <c r="X2084" i="4"/>
  <c r="X1824" i="4"/>
  <c r="X1760" i="4"/>
  <c r="X2207" i="4"/>
  <c r="X2143" i="4"/>
  <c r="X5000" i="4"/>
  <c r="X4292" i="4"/>
  <c r="X4244" i="4"/>
  <c r="X4228" i="4"/>
  <c r="X4180" i="4"/>
  <c r="X4164" i="4"/>
  <c r="X4116" i="4"/>
  <c r="X4100" i="4"/>
  <c r="X4052" i="4"/>
  <c r="X4036" i="4"/>
  <c r="X3988" i="4"/>
  <c r="X3972" i="4"/>
  <c r="X3932" i="4"/>
  <c r="X3916" i="4"/>
  <c r="X3868" i="4"/>
  <c r="X3804" i="4"/>
  <c r="X3788" i="4"/>
  <c r="X2429" i="4"/>
  <c r="X2223" i="4"/>
  <c r="X4938" i="4"/>
  <c r="X4922" i="4"/>
  <c r="X4874" i="4"/>
  <c r="X4858" i="4"/>
  <c r="X4810" i="4"/>
  <c r="X4794" i="4"/>
  <c r="X4746" i="4"/>
  <c r="X4730" i="4"/>
  <c r="X4513" i="4"/>
  <c r="X4497" i="4"/>
  <c r="X4449" i="4"/>
  <c r="X4385" i="4"/>
  <c r="X4369" i="4"/>
  <c r="X4321" i="4"/>
  <c r="X4305" i="4"/>
  <c r="X2338" i="4"/>
  <c r="X2265" i="4"/>
  <c r="X1900" i="4"/>
  <c r="X1836" i="4"/>
  <c r="X1632" i="4"/>
  <c r="X2226" i="4"/>
  <c r="X2039" i="4"/>
  <c r="X4263" i="4"/>
  <c r="X4247" i="4"/>
  <c r="X4231" i="4"/>
  <c r="X4199" i="4"/>
  <c r="X4183" i="4"/>
  <c r="X4135" i="4"/>
  <c r="X4071" i="4"/>
  <c r="X4055" i="4"/>
  <c r="X4007" i="4"/>
  <c r="X3991" i="4"/>
  <c r="X3951" i="4"/>
  <c r="X3935" i="4"/>
  <c r="X3887" i="4"/>
  <c r="X3871" i="4"/>
  <c r="X3855" i="4"/>
  <c r="X3823" i="4"/>
  <c r="X3807" i="4"/>
  <c r="X3763" i="4"/>
  <c r="X3747" i="4"/>
  <c r="X2026" i="4"/>
  <c r="X4941" i="4"/>
  <c r="X4893" i="4"/>
  <c r="X4877" i="4"/>
  <c r="X4829" i="4"/>
  <c r="X4813" i="4"/>
  <c r="X4797" i="4"/>
  <c r="X4765" i="4"/>
  <c r="X4749" i="4"/>
  <c r="X4532" i="4"/>
  <c r="X4516" i="4"/>
  <c r="X4500" i="4"/>
  <c r="X4468" i="4"/>
  <c r="X4452" i="4"/>
  <c r="X4436" i="4"/>
  <c r="X4404" i="4"/>
  <c r="X4340" i="4"/>
  <c r="X2549" i="4"/>
  <c r="X2381" i="4"/>
  <c r="X1976" i="4"/>
  <c r="X1912" i="4"/>
  <c r="X1720" i="4"/>
  <c r="X1648" i="4"/>
  <c r="X2109" i="4"/>
  <c r="X2042" i="4"/>
  <c r="X4282" i="4"/>
  <c r="X4266" i="4"/>
  <c r="X4218" i="4"/>
  <c r="X4202" i="4"/>
  <c r="X4154" i="4"/>
  <c r="X4090" i="4"/>
  <c r="X4074" i="4"/>
  <c r="X4058" i="4"/>
  <c r="X4026" i="4"/>
  <c r="X4010" i="4"/>
  <c r="X3994" i="4"/>
  <c r="X3962" i="4"/>
  <c r="X3954" i="4"/>
  <c r="X3938" i="4"/>
  <c r="X3906" i="4"/>
  <c r="X3890" i="4"/>
  <c r="X3874" i="4"/>
  <c r="X3842" i="4"/>
  <c r="X3826" i="4"/>
  <c r="X3810" i="4"/>
  <c r="X3782" i="4"/>
  <c r="X3766" i="4"/>
  <c r="X3750" i="4"/>
  <c r="X2178" i="4"/>
  <c r="X2029" i="4"/>
  <c r="X4944" i="4"/>
  <c r="X4912" i="4"/>
  <c r="X4896" i="4"/>
  <c r="X4848" i="4"/>
  <c r="X4832" i="4"/>
  <c r="X4784" i="4"/>
  <c r="X4768" i="4"/>
  <c r="X4752" i="4"/>
  <c r="X4720" i="4"/>
  <c r="X4704" i="4"/>
  <c r="X4487" i="4"/>
  <c r="X4471" i="4"/>
  <c r="X4455" i="4"/>
  <c r="X4423" i="4"/>
  <c r="X4407" i="4"/>
  <c r="X4391" i="4"/>
  <c r="X4359" i="4"/>
  <c r="X4343" i="4"/>
  <c r="X2713" i="4"/>
  <c r="X2589" i="4"/>
  <c r="X2421" i="4"/>
  <c r="X2127" i="4"/>
  <c r="X1988" i="4"/>
  <c r="X1924" i="4"/>
  <c r="X1796" i="4"/>
  <c r="X1732" i="4"/>
  <c r="X1664" i="4"/>
  <c r="X2176" i="4"/>
  <c r="X2112" i="4"/>
  <c r="X2045" i="4"/>
  <c r="X4964" i="4"/>
  <c r="X4285" i="4"/>
  <c r="X4269" i="4"/>
  <c r="X4237" i="4"/>
  <c r="X4221" i="4"/>
  <c r="X4205" i="4"/>
  <c r="X4173" i="4"/>
  <c r="X4157" i="4"/>
  <c r="X4109" i="4"/>
  <c r="X4093" i="4"/>
  <c r="X4045" i="4"/>
  <c r="X4029" i="4"/>
  <c r="X4013" i="4"/>
  <c r="X3981" i="4"/>
  <c r="X3965" i="4"/>
  <c r="X3925" i="4"/>
  <c r="X3909" i="4"/>
  <c r="X3893" i="4"/>
  <c r="X3861" i="4"/>
  <c r="X3845" i="4"/>
  <c r="X3829" i="4"/>
  <c r="X3797" i="4"/>
  <c r="X3785" i="4"/>
  <c r="X3769" i="4"/>
  <c r="X3740" i="4"/>
  <c r="X3724" i="4"/>
  <c r="X3708" i="4"/>
  <c r="X1386" i="4"/>
  <c r="X1301" i="4"/>
  <c r="X1045" i="4"/>
  <c r="X1647" i="4"/>
  <c r="X1583" i="4"/>
  <c r="X1455" i="4"/>
  <c r="X1327" i="4"/>
  <c r="X1199" i="4"/>
  <c r="X1135" i="4"/>
  <c r="X1071" i="4"/>
  <c r="X3043" i="4"/>
  <c r="X2979" i="4"/>
  <c r="X2915" i="4"/>
  <c r="X2787" i="4"/>
  <c r="X2726" i="4"/>
  <c r="X2681" i="4"/>
  <c r="X2563" i="4"/>
  <c r="X2476" i="4"/>
  <c r="X2394" i="4"/>
  <c r="X2348" i="4"/>
  <c r="X2284" i="4"/>
  <c r="X2156" i="4"/>
  <c r="X2092" i="4"/>
  <c r="X4685" i="4"/>
  <c r="X4669" i="4"/>
  <c r="X4653" i="4"/>
  <c r="X3698" i="4"/>
  <c r="X3682" i="4"/>
  <c r="X3666" i="4"/>
  <c r="X3634" i="4"/>
  <c r="X3618" i="4"/>
  <c r="X3602" i="4"/>
  <c r="X3570" i="4"/>
  <c r="X3554" i="4"/>
  <c r="X3538" i="4"/>
  <c r="X3506" i="4"/>
  <c r="X3474" i="4"/>
  <c r="X3442" i="4"/>
  <c r="X3426" i="4"/>
  <c r="X3410" i="4"/>
  <c r="X3378" i="4"/>
  <c r="X3362" i="4"/>
  <c r="X3346" i="4"/>
  <c r="X3314" i="4"/>
  <c r="X3298" i="4"/>
  <c r="X3282" i="4"/>
  <c r="X3250" i="4"/>
  <c r="X3234" i="4"/>
  <c r="X3218" i="4"/>
  <c r="X3186" i="4"/>
  <c r="X3170" i="4"/>
  <c r="X3154" i="4"/>
  <c r="X3122" i="4"/>
  <c r="X3106" i="4"/>
  <c r="X3731" i="4"/>
  <c r="X1509" i="4"/>
  <c r="X1424" i="4"/>
  <c r="X1168" i="4"/>
  <c r="X1082" i="4"/>
  <c r="X1547" i="4"/>
  <c r="X1483" i="4"/>
  <c r="X1419" i="4"/>
  <c r="X1291" i="4"/>
  <c r="X1227" i="4"/>
  <c r="X1163" i="4"/>
  <c r="X1035" i="4"/>
  <c r="X3070" i="4"/>
  <c r="X3006" i="4"/>
  <c r="X2878" i="4"/>
  <c r="X2814" i="4"/>
  <c r="X2743" i="4"/>
  <c r="X2626" i="4"/>
  <c r="X2580" i="4"/>
  <c r="X2452" i="4"/>
  <c r="X2411" i="4"/>
  <c r="X2370" i="4"/>
  <c r="X2251" i="4"/>
  <c r="X2187" i="4"/>
  <c r="X2123" i="4"/>
  <c r="X4975" i="4"/>
  <c r="X4692" i="4"/>
  <c r="X4676" i="4"/>
  <c r="X4644" i="4"/>
  <c r="X4628" i="4"/>
  <c r="X3689" i="4"/>
  <c r="X3657" i="4"/>
  <c r="X3641" i="4"/>
  <c r="X3625" i="4"/>
  <c r="X3593" i="4"/>
  <c r="X3577" i="4"/>
  <c r="X3561" i="4"/>
  <c r="X3529" i="4"/>
  <c r="X3497" i="4"/>
  <c r="X3465" i="4"/>
  <c r="X3449" i="4"/>
  <c r="X3433" i="4"/>
  <c r="X3401" i="4"/>
  <c r="X3385" i="4"/>
  <c r="X3369" i="4"/>
  <c r="X3337" i="4"/>
  <c r="X3321" i="4"/>
  <c r="X3305" i="4"/>
  <c r="X3273" i="4"/>
  <c r="X3257" i="4"/>
  <c r="X3241" i="4"/>
  <c r="X3209" i="4"/>
  <c r="X3193" i="4"/>
  <c r="X3145" i="4"/>
  <c r="X3129" i="4"/>
  <c r="X3113" i="4"/>
  <c r="X3718" i="4"/>
  <c r="X3702" i="4"/>
  <c r="X1440" i="4"/>
  <c r="X1269" i="4"/>
  <c r="X1184" i="4"/>
  <c r="X1098" i="4"/>
  <c r="X1623" i="4"/>
  <c r="X1367" i="4"/>
  <c r="X1303" i="4"/>
  <c r="X1239" i="4"/>
  <c r="X1111" i="4"/>
  <c r="X2953" i="4"/>
  <c r="X2889" i="4"/>
  <c r="X2825" i="4"/>
  <c r="X2710" i="4"/>
  <c r="X2633" i="4"/>
  <c r="X2588" i="4"/>
  <c r="X2506" i="4"/>
  <c r="X2460" i="4"/>
  <c r="X2419" i="4"/>
  <c r="X2326" i="4"/>
  <c r="X2262" i="4"/>
  <c r="X2198" i="4"/>
  <c r="X2070" i="4"/>
  <c r="X4978" i="4"/>
  <c r="X4695" i="4"/>
  <c r="X4663" i="4"/>
  <c r="X4647" i="4"/>
  <c r="X4631" i="4"/>
  <c r="X3676" i="4"/>
  <c r="X3660" i="4"/>
  <c r="X3644" i="4"/>
  <c r="X3612" i="4"/>
  <c r="X3596" i="4"/>
  <c r="X3580" i="4"/>
  <c r="X3548" i="4"/>
  <c r="X3532" i="4"/>
  <c r="X3516" i="4"/>
  <c r="X3484" i="4"/>
  <c r="X3468" i="4"/>
  <c r="X3452" i="4"/>
  <c r="X3420" i="4"/>
  <c r="X3404" i="4"/>
  <c r="X3356" i="4"/>
  <c r="X3340" i="4"/>
  <c r="X3324" i="4"/>
  <c r="X3292" i="4"/>
  <c r="X3276" i="4"/>
  <c r="X3228" i="4"/>
  <c r="X3212" i="4"/>
  <c r="X3196" i="4"/>
  <c r="X3164" i="4"/>
  <c r="X3148" i="4"/>
  <c r="X3132" i="4"/>
  <c r="X3737" i="4"/>
  <c r="X3721" i="4"/>
  <c r="X3705" i="4"/>
  <c r="X1370" i="4"/>
  <c r="X1285" i="4"/>
  <c r="X1200" i="4"/>
  <c r="X1029" i="4"/>
  <c r="X1635" i="4"/>
  <c r="X1571" i="4"/>
  <c r="X1443" i="4"/>
  <c r="X1379" i="4"/>
  <c r="X1315" i="4"/>
  <c r="X1187" i="4"/>
  <c r="X1123" i="4"/>
  <c r="X1059" i="4"/>
  <c r="X3028" i="4"/>
  <c r="X2964" i="4"/>
  <c r="X2765" i="4"/>
  <c r="X2718" i="4"/>
  <c r="X2657" i="4"/>
  <c r="X2555" i="4"/>
  <c r="X2514" i="4"/>
  <c r="X2468" i="4"/>
  <c r="X2386" i="4"/>
  <c r="X2337" i="4"/>
  <c r="X2145" i="4"/>
  <c r="X2081" i="4"/>
  <c r="X4981" i="4"/>
  <c r="X4682" i="4"/>
  <c r="X4666" i="4"/>
  <c r="X4650" i="4"/>
  <c r="X3695" i="4"/>
  <c r="X3679" i="4"/>
  <c r="X3631" i="4"/>
  <c r="X3615" i="4"/>
  <c r="X3599" i="4"/>
  <c r="X3567" i="4"/>
  <c r="X3551" i="4"/>
  <c r="X3535" i="4"/>
  <c r="X3503" i="4"/>
  <c r="X3487" i="4"/>
  <c r="X3439" i="4"/>
  <c r="X3423" i="4"/>
  <c r="X3407" i="4"/>
  <c r="X3375" i="4"/>
  <c r="X3359" i="4"/>
  <c r="X3343" i="4"/>
  <c r="X3311" i="4"/>
  <c r="X3295" i="4"/>
  <c r="X3279" i="4"/>
  <c r="X3247" i="4"/>
  <c r="X3231" i="4"/>
  <c r="X3215" i="4"/>
  <c r="X3183" i="4"/>
  <c r="X3167" i="4"/>
  <c r="X3151" i="4"/>
  <c r="X3119" i="4"/>
  <c r="X1334" i="4"/>
  <c r="X2906" i="4"/>
  <c r="X2658" i="4"/>
  <c r="X2189" i="4"/>
  <c r="X4915" i="4"/>
  <c r="X4883" i="4"/>
  <c r="X4867" i="4"/>
  <c r="X4835" i="4"/>
  <c r="X4819" i="4"/>
  <c r="X4803" i="4"/>
  <c r="X4771" i="4"/>
  <c r="X4755" i="4"/>
  <c r="X4739" i="4"/>
  <c r="X4707" i="4"/>
  <c r="X4522" i="4"/>
  <c r="X4506" i="4"/>
  <c r="X4474" i="4"/>
  <c r="X4458" i="4"/>
  <c r="X4442" i="4"/>
  <c r="X4410" i="4"/>
  <c r="X4394" i="4"/>
  <c r="X4378" i="4"/>
  <c r="X4346" i="4"/>
  <c r="X4330" i="4"/>
  <c r="X4314" i="4"/>
  <c r="X2613" i="4"/>
  <c r="X2461" i="4"/>
  <c r="X2306" i="4"/>
  <c r="X2000" i="4"/>
  <c r="X1936" i="4"/>
  <c r="X1744" i="4"/>
  <c r="X1680" i="4"/>
  <c r="X1594" i="4"/>
  <c r="X2131" i="4"/>
  <c r="X2067" i="4"/>
  <c r="X2012" i="4"/>
  <c r="X4288" i="4"/>
  <c r="X4272" i="4"/>
  <c r="X4256" i="4"/>
  <c r="X4224" i="4"/>
  <c r="X4208" i="4"/>
  <c r="X4192" i="4"/>
  <c r="X4160" i="4"/>
  <c r="X4144" i="4"/>
  <c r="X4128" i="4"/>
  <c r="X4096" i="4"/>
  <c r="X4080" i="4"/>
  <c r="X4064" i="4"/>
  <c r="X4032" i="4"/>
  <c r="X4016" i="4"/>
  <c r="X4000" i="4"/>
  <c r="X3968" i="4"/>
  <c r="X1562" i="4"/>
  <c r="X3944" i="4"/>
  <c r="X3912" i="4"/>
  <c r="X3896" i="4"/>
  <c r="X3880" i="4"/>
  <c r="X3848" i="4"/>
  <c r="X3832" i="4"/>
  <c r="X3816" i="4"/>
  <c r="X1530" i="4"/>
  <c r="X3772" i="4"/>
  <c r="X3756" i="4"/>
  <c r="X2192" i="4"/>
  <c r="X2063" i="4"/>
  <c r="X2019" i="4"/>
  <c r="X4918" i="4"/>
  <c r="X4902" i="4"/>
  <c r="X4886" i="4"/>
  <c r="X4854" i="4"/>
  <c r="X4838" i="4"/>
  <c r="X4790" i="4"/>
  <c r="X4774" i="4"/>
  <c r="X4726" i="4"/>
  <c r="X4710" i="4"/>
  <c r="X4525" i="4"/>
  <c r="X4493" i="4"/>
  <c r="X4477" i="4"/>
  <c r="X4461" i="4"/>
  <c r="X4429" i="4"/>
  <c r="X4413" i="4"/>
  <c r="X4397" i="4"/>
  <c r="X4365" i="4"/>
  <c r="X4349" i="4"/>
  <c r="X4333" i="4"/>
  <c r="X4301" i="4"/>
  <c r="X2643" i="4"/>
  <c r="X2485" i="4"/>
  <c r="X2210" i="4"/>
  <c r="X2083" i="4"/>
  <c r="X1948" i="4"/>
  <c r="X1820" i="4"/>
  <c r="X1756" i="4"/>
  <c r="X1692" i="4"/>
  <c r="X2206" i="4"/>
  <c r="X2142" i="4"/>
  <c r="X2078" i="4"/>
  <c r="X4999" i="4"/>
  <c r="X4291" i="4"/>
  <c r="X4275" i="4"/>
  <c r="X4243" i="4"/>
  <c r="X4227" i="4"/>
  <c r="X4211" i="4"/>
  <c r="X4179" i="4"/>
  <c r="X4163" i="4"/>
  <c r="X4147" i="4"/>
  <c r="X4115" i="4"/>
  <c r="X4099" i="4"/>
  <c r="X4083" i="4"/>
  <c r="X4051" i="4"/>
  <c r="X4035" i="4"/>
  <c r="X4019" i="4"/>
  <c r="X3987" i="4"/>
  <c r="X3971" i="4"/>
  <c r="X3931" i="4"/>
  <c r="X3915" i="4"/>
  <c r="X3899" i="4"/>
  <c r="X3867" i="4"/>
  <c r="X3851" i="4"/>
  <c r="X3835" i="4"/>
  <c r="X3803" i="4"/>
  <c r="X3787" i="4"/>
  <c r="X3775" i="4"/>
  <c r="X2413" i="4"/>
  <c r="X2222" i="4"/>
  <c r="X2105" i="4"/>
  <c r="X4937" i="4"/>
  <c r="X4921" i="4"/>
  <c r="X4905" i="4"/>
  <c r="X4873" i="4"/>
  <c r="X4857" i="4"/>
  <c r="X4841" i="4"/>
  <c r="X4809" i="4"/>
  <c r="X4793" i="4"/>
  <c r="X4777" i="4"/>
  <c r="X4745" i="4"/>
  <c r="X4729" i="4"/>
  <c r="X4713" i="4"/>
  <c r="X4512" i="4"/>
  <c r="X4496" i="4"/>
  <c r="X4480" i="4"/>
  <c r="X4448" i="4"/>
  <c r="X4432" i="4"/>
  <c r="X4416" i="4"/>
  <c r="X4384" i="4"/>
  <c r="X4368" i="4"/>
  <c r="X4352" i="4"/>
  <c r="X4320" i="4"/>
  <c r="X4304" i="4"/>
  <c r="X2651" i="4"/>
  <c r="X2320" i="4"/>
  <c r="X2233" i="4"/>
  <c r="X2094" i="4"/>
  <c r="X1896" i="4"/>
  <c r="X1832" i="4"/>
  <c r="X1768" i="4"/>
  <c r="X1626" i="4"/>
  <c r="X2217" i="4"/>
  <c r="X2153" i="4"/>
  <c r="X2038" i="4"/>
  <c r="X5002" i="4"/>
  <c r="X4294" i="4"/>
  <c r="X4262" i="4"/>
  <c r="X4246" i="4"/>
  <c r="X4198" i="4"/>
  <c r="X4182" i="4"/>
  <c r="X4166" i="4"/>
  <c r="X4134" i="4"/>
  <c r="X4118" i="4"/>
  <c r="X4070" i="4"/>
  <c r="X4054" i="4"/>
  <c r="X4006" i="4"/>
  <c r="X3990" i="4"/>
  <c r="X3974" i="4"/>
  <c r="X3950" i="4"/>
  <c r="X3934" i="4"/>
  <c r="X3886" i="4"/>
  <c r="X3870" i="4"/>
  <c r="X3822" i="4"/>
  <c r="X3806" i="4"/>
  <c r="X3790" i="4"/>
  <c r="X3762" i="4"/>
  <c r="X3746" i="4"/>
  <c r="X2242" i="4"/>
  <c r="X2025" i="4"/>
  <c r="X4940" i="4"/>
  <c r="X4924" i="4"/>
  <c r="X4892" i="4"/>
  <c r="X4876" i="4"/>
  <c r="X4860" i="4"/>
  <c r="X4828" i="4"/>
  <c r="X4812" i="4"/>
  <c r="X4764" i="4"/>
  <c r="X4748" i="4"/>
  <c r="X4732" i="4"/>
  <c r="X4531" i="4"/>
  <c r="X4515" i="4"/>
  <c r="X4499" i="4"/>
  <c r="X4467" i="4"/>
  <c r="X4451" i="4"/>
  <c r="X4435" i="4"/>
  <c r="X4403" i="4"/>
  <c r="X4387" i="4"/>
  <c r="X4371" i="4"/>
  <c r="X4339" i="4"/>
  <c r="X4323" i="4"/>
  <c r="X4307" i="4"/>
  <c r="X2533" i="4"/>
  <c r="X2373" i="4"/>
  <c r="X2275" i="4"/>
  <c r="X1972" i="4"/>
  <c r="X1908" i="4"/>
  <c r="X1716" i="4"/>
  <c r="X1642" i="4"/>
  <c r="X2100" i="4"/>
  <c r="X2041" i="4"/>
  <c r="X4281" i="4"/>
  <c r="X4265" i="4"/>
  <c r="X4249" i="4"/>
  <c r="X4217" i="4"/>
  <c r="X4201" i="4"/>
  <c r="X4185" i="4"/>
  <c r="X4153" i="4"/>
  <c r="X4137" i="4"/>
  <c r="X4121" i="4"/>
  <c r="X4089" i="4"/>
  <c r="X4073" i="4"/>
  <c r="X4057" i="4"/>
  <c r="X4025" i="4"/>
  <c r="X4009" i="4"/>
  <c r="X3993" i="4"/>
  <c r="X3961" i="4"/>
  <c r="X3953" i="4"/>
  <c r="X3937" i="4"/>
  <c r="X3905" i="4"/>
  <c r="X3889" i="4"/>
  <c r="X3841" i="4"/>
  <c r="X3825" i="4"/>
  <c r="X3781" i="4"/>
  <c r="X3765" i="4"/>
  <c r="X3720" i="4"/>
  <c r="X3704" i="4"/>
  <c r="X1450" i="4"/>
  <c r="X1280" i="4"/>
  <c r="X1194" i="4"/>
  <c r="X1109" i="4"/>
  <c r="X1631" i="4"/>
  <c r="X1567" i="4"/>
  <c r="X1375" i="4"/>
  <c r="X1311" i="4"/>
  <c r="X1247" i="4"/>
  <c r="X1119" i="4"/>
  <c r="X1055" i="4"/>
  <c r="X2963" i="4"/>
  <c r="X2899" i="4"/>
  <c r="X2835" i="4"/>
  <c r="X2712" i="4"/>
  <c r="X2649" i="4"/>
  <c r="X2595" i="4"/>
  <c r="X2508" i="4"/>
  <c r="X2467" i="4"/>
  <c r="X2328" i="4"/>
  <c r="X2264" i="4"/>
  <c r="X2200" i="4"/>
  <c r="X2072" i="4"/>
  <c r="X4980" i="4"/>
  <c r="X4697" i="4"/>
  <c r="X4665" i="4"/>
  <c r="X4649" i="4"/>
  <c r="X3678" i="4"/>
  <c r="X3662" i="4"/>
  <c r="X3614" i="4"/>
  <c r="X3598" i="4"/>
  <c r="X3582" i="4"/>
  <c r="X3550" i="4"/>
  <c r="X3534" i="4"/>
  <c r="X3518" i="4"/>
  <c r="X3486" i="4"/>
  <c r="X3470" i="4"/>
  <c r="X3454" i="4"/>
  <c r="X3422" i="4"/>
  <c r="X3406" i="4"/>
  <c r="X3390" i="4"/>
  <c r="X3358" i="4"/>
  <c r="X3342" i="4"/>
  <c r="X3326" i="4"/>
  <c r="X3294" i="4"/>
  <c r="X3278" i="4"/>
  <c r="X3262" i="4"/>
  <c r="X3230" i="4"/>
  <c r="X3214" i="4"/>
  <c r="X3198" i="4"/>
  <c r="X3166" i="4"/>
  <c r="X3150" i="4"/>
  <c r="X3134" i="4"/>
  <c r="X3118" i="4"/>
  <c r="X3743" i="4"/>
  <c r="X3727" i="4"/>
  <c r="X3711" i="4"/>
  <c r="X1402" i="4"/>
  <c r="X1317" i="4"/>
  <c r="X1232" i="4"/>
  <c r="X1061" i="4"/>
  <c r="X1659" i="4"/>
  <c r="X1595" i="4"/>
  <c r="X1467" i="4"/>
  <c r="X1403" i="4"/>
  <c r="X1339" i="4"/>
  <c r="X1211" i="4"/>
  <c r="X1147" i="4"/>
  <c r="X1019" i="4"/>
  <c r="X3054" i="4"/>
  <c r="X2990" i="4"/>
  <c r="X2926" i="4"/>
  <c r="X2798" i="4"/>
  <c r="X2734" i="4"/>
  <c r="X2571" i="4"/>
  <c r="X2530" i="4"/>
  <c r="X2484" i="4"/>
  <c r="X2402" i="4"/>
  <c r="X2356" i="4"/>
  <c r="X2295" i="4"/>
  <c r="X2167" i="4"/>
  <c r="X2103" i="4"/>
  <c r="X2047" i="4"/>
  <c r="X4971" i="4"/>
  <c r="X4688" i="4"/>
  <c r="X4672" i="4"/>
  <c r="X4640" i="4"/>
  <c r="X3701" i="4"/>
  <c r="X3685" i="4"/>
  <c r="X3669" i="4"/>
  <c r="X3653" i="4"/>
  <c r="X3637" i="4"/>
  <c r="X3621" i="4"/>
  <c r="X3605" i="4"/>
  <c r="X3573" i="4"/>
  <c r="X3557" i="4"/>
  <c r="X3541" i="4"/>
  <c r="X3509" i="4"/>
  <c r="X3493" i="4"/>
  <c r="X3477" i="4"/>
  <c r="X3445" i="4"/>
  <c r="X3429" i="4"/>
  <c r="X3413" i="4"/>
  <c r="X3397" i="4"/>
  <c r="X3381" i="4"/>
  <c r="X3349" i="4"/>
  <c r="X3317" i="4"/>
  <c r="X3301" i="4"/>
  <c r="X3285" i="4"/>
  <c r="X3269" i="4"/>
  <c r="X3253" i="4"/>
  <c r="X3237" i="4"/>
  <c r="X3221" i="4"/>
  <c r="X3189" i="4"/>
  <c r="X3173" i="4"/>
  <c r="X3157" i="4"/>
  <c r="X3141" i="4"/>
  <c r="X3125" i="4"/>
  <c r="X3109" i="4"/>
  <c r="X3730" i="4"/>
  <c r="X3714" i="4"/>
  <c r="X1504" i="4"/>
  <c r="X1418" i="4"/>
  <c r="X1333" i="4"/>
  <c r="X1248" i="4"/>
  <c r="X1162" i="4"/>
  <c r="X1077" i="4"/>
  <c r="X1671" i="4"/>
  <c r="X1607" i="4"/>
  <c r="X1543" i="4"/>
  <c r="X1479" i="4"/>
  <c r="X1415" i="4"/>
  <c r="X1287" i="4"/>
  <c r="X1223" i="4"/>
  <c r="X1159" i="4"/>
  <c r="X1095" i="4"/>
  <c r="X1031" i="4"/>
  <c r="X3065" i="4"/>
  <c r="X3001" i="4"/>
  <c r="X2873" i="4"/>
  <c r="X2809" i="4"/>
  <c r="X2742" i="4"/>
  <c r="X2620" i="4"/>
  <c r="X2579" i="4"/>
  <c r="X2538" i="4"/>
  <c r="X2492" i="4"/>
  <c r="X2451" i="4"/>
  <c r="X2410" i="4"/>
  <c r="X2364" i="4"/>
  <c r="X2314" i="4"/>
  <c r="X2250" i="4"/>
  <c r="X2186" i="4"/>
  <c r="X2122" i="4"/>
  <c r="X2058" i="4"/>
  <c r="X4974" i="4"/>
  <c r="X4691" i="4"/>
  <c r="X4675" i="4"/>
  <c r="X4643" i="4"/>
  <c r="X4627" i="4"/>
  <c r="X3688" i="4"/>
  <c r="X3656" i="4"/>
  <c r="X3640" i="4"/>
  <c r="X3624" i="4"/>
  <c r="X3608" i="4"/>
  <c r="X3592" i="4"/>
  <c r="X3576" i="4"/>
  <c r="X3560" i="4"/>
  <c r="X3528" i="4"/>
  <c r="X3512" i="4"/>
  <c r="X3480" i="4"/>
  <c r="X3464" i="4"/>
  <c r="X3448" i="4"/>
  <c r="X3432" i="4"/>
  <c r="X3416" i="4"/>
  <c r="X3400" i="4"/>
  <c r="X3384" i="4"/>
  <c r="X3368" i="4"/>
  <c r="X3352" i="4"/>
  <c r="X3336" i="4"/>
  <c r="X3320" i="4"/>
  <c r="X3304" i="4"/>
  <c r="X3272" i="4"/>
  <c r="X3256" i="4"/>
  <c r="X3208" i="4"/>
  <c r="X3192" i="4"/>
  <c r="X3144" i="4"/>
  <c r="X3128" i="4"/>
  <c r="X3112" i="4"/>
  <c r="X3733" i="4"/>
  <c r="X3717" i="4"/>
  <c r="X1520" i="4"/>
  <c r="X1434" i="4"/>
  <c r="X1264" i="4"/>
  <c r="X1178" i="4"/>
  <c r="X1093" i="4"/>
  <c r="X1008" i="4"/>
  <c r="X1619" i="4"/>
  <c r="X1555" i="4"/>
  <c r="X1491" i="4"/>
  <c r="X1363" i="4"/>
  <c r="X1299" i="4"/>
  <c r="X1235" i="4"/>
  <c r="X1171" i="4"/>
  <c r="X1107" i="4"/>
  <c r="X1043" i="4"/>
  <c r="X3076" i="4"/>
  <c r="X2948" i="4"/>
  <c r="X2884" i="4"/>
  <c r="X2820" i="4"/>
  <c r="X2704" i="4"/>
  <c r="X2628" i="4"/>
  <c r="X2587" i="4"/>
  <c r="X2500" i="4"/>
  <c r="X2459" i="4"/>
  <c r="X2418" i="4"/>
  <c r="X2372" i="4"/>
  <c r="X2325" i="4"/>
  <c r="X2261" i="4"/>
  <c r="X2197" i="4"/>
  <c r="X2133" i="4"/>
  <c r="X2069" i="4"/>
  <c r="X4977" i="4"/>
  <c r="X4694" i="4"/>
  <c r="X4678" i="4"/>
  <c r="X4662" i="4"/>
  <c r="X4646" i="4"/>
  <c r="X4630" i="4"/>
  <c r="X3691" i="4"/>
  <c r="X3675" i="4"/>
  <c r="X3659" i="4"/>
  <c r="X3611" i="4"/>
  <c r="X3595" i="4"/>
  <c r="X3579" i="4"/>
  <c r="X3563" i="4"/>
  <c r="X3547" i="4"/>
  <c r="X3531" i="4"/>
  <c r="X3515" i="4"/>
  <c r="X3499" i="4"/>
  <c r="X3483" i="4"/>
  <c r="X3467" i="4"/>
  <c r="X3451" i="4"/>
  <c r="X3435" i="4"/>
  <c r="X3419" i="4"/>
  <c r="X3403" i="4"/>
  <c r="X3387" i="4"/>
  <c r="X3355" i="4"/>
  <c r="X3339" i="4"/>
  <c r="X3323" i="4"/>
  <c r="X3307" i="4"/>
  <c r="X3291" i="4"/>
  <c r="X3275" i="4"/>
  <c r="X3259" i="4"/>
  <c r="X3243" i="4"/>
  <c r="X3227" i="4"/>
  <c r="X3211" i="4"/>
  <c r="X3195" i="4"/>
  <c r="X3179" i="4"/>
  <c r="X3163" i="4"/>
  <c r="X3147" i="4"/>
  <c r="X3131" i="4"/>
  <c r="X3115" i="4"/>
  <c r="X4133" i="4"/>
  <c r="X2717" i="4"/>
  <c r="X4758" i="4"/>
  <c r="X4374" i="4"/>
  <c r="X1452" i="4"/>
  <c r="X1798" i="4"/>
  <c r="X1815" i="4"/>
  <c r="X2761" i="4"/>
  <c r="X2911" i="4"/>
  <c r="X2851" i="4"/>
  <c r="X1780" i="4"/>
  <c r="X1266" i="4"/>
  <c r="X3820" i="4"/>
  <c r="X3888" i="4"/>
  <c r="X3607" i="4"/>
  <c r="X1052" i="4"/>
  <c r="X4911" i="4"/>
  <c r="X1342" i="4"/>
  <c r="X4186" i="4"/>
  <c r="X4189" i="4"/>
  <c r="X4490" i="4"/>
  <c r="X2636" i="4"/>
  <c r="X4190" i="4"/>
  <c r="X4151" i="4"/>
  <c r="X3658" i="4"/>
  <c r="X1718" i="4"/>
  <c r="X2981" i="4"/>
  <c r="X3900" i="4"/>
  <c r="X1096" i="4"/>
  <c r="X2298" i="4"/>
  <c r="X1569" i="4"/>
  <c r="X2501" i="4"/>
  <c r="X2959" i="4"/>
  <c r="X4138" i="4"/>
  <c r="X3606" i="4"/>
  <c r="X2369" i="4"/>
  <c r="X2682" i="4"/>
  <c r="X3308" i="4"/>
  <c r="X2495" i="4"/>
  <c r="X4830" i="4"/>
  <c r="X4545" i="4"/>
  <c r="X4623" i="4"/>
  <c r="X1994" i="4"/>
  <c r="X3575" i="4"/>
  <c r="X2426" i="4"/>
  <c r="X2922" i="4"/>
  <c r="X3153" i="4"/>
  <c r="X3238" i="4"/>
  <c r="X3009" i="4"/>
  <c r="X3036" i="4"/>
  <c r="X2285" i="4"/>
  <c r="X1289" i="4"/>
  <c r="X1765" i="4"/>
  <c r="X3417" i="4"/>
  <c r="X4293" i="4"/>
  <c r="X4338" i="4"/>
  <c r="X1480" i="4"/>
  <c r="X1476" i="4"/>
  <c r="X2995" i="4"/>
  <c r="X2639" i="4"/>
  <c r="X2456" i="4"/>
  <c r="X2141" i="4"/>
  <c r="X1745" i="4"/>
  <c r="X4479" i="4"/>
  <c r="X2359" i="4"/>
  <c r="X4053" i="4"/>
  <c r="X2136" i="4"/>
  <c r="X1421" i="4"/>
  <c r="X1489" i="4"/>
  <c r="X1298" i="4"/>
  <c r="X1774" i="4"/>
  <c r="X3437" i="4"/>
  <c r="X4271" i="4"/>
  <c r="X3650" i="4"/>
  <c r="X3479" i="4"/>
  <c r="X2257" i="4"/>
  <c r="X2818" i="4"/>
  <c r="X2488" i="4"/>
  <c r="X4358" i="4"/>
  <c r="X2665" i="4"/>
  <c r="X4611" i="4"/>
  <c r="X1053" i="4"/>
  <c r="X1961" i="4"/>
  <c r="X1577" i="4"/>
  <c r="X1790" i="4"/>
  <c r="X2826" i="4"/>
  <c r="X2355" i="4"/>
  <c r="X3185" i="4"/>
  <c r="X3892" i="4"/>
  <c r="X4232" i="4"/>
  <c r="X1719" i="4"/>
  <c r="X4833" i="4"/>
  <c r="X1899" i="4"/>
  <c r="X4362" i="4"/>
  <c r="X2679" i="4"/>
  <c r="X4619" i="4"/>
  <c r="X1153" i="4"/>
  <c r="X1777" i="4"/>
  <c r="X1646" i="4"/>
  <c r="X1494" i="4"/>
  <c r="X1506" i="4"/>
  <c r="X2388" i="4"/>
  <c r="X4062" i="4"/>
  <c r="X4108" i="4"/>
  <c r="X4920" i="4"/>
  <c r="X1735" i="4"/>
  <c r="X4412" i="4"/>
  <c r="X2400" i="4"/>
  <c r="X2850" i="4"/>
  <c r="X2279" i="4"/>
  <c r="X1592" i="4"/>
  <c r="X1837" i="4"/>
  <c r="X1458" i="4"/>
  <c r="X2815" i="4"/>
  <c r="X4194" i="4"/>
  <c r="X4680" i="4"/>
  <c r="X4112" i="4"/>
  <c r="X3491" i="4"/>
  <c r="X3942" i="4"/>
  <c r="X2827" i="4"/>
  <c r="X1100" i="4"/>
  <c r="X2409" i="4"/>
  <c r="X2866" i="4"/>
  <c r="X4882" i="4"/>
  <c r="X2033" i="4"/>
  <c r="X2841" i="4"/>
  <c r="X1913" i="4"/>
  <c r="X2317" i="4"/>
  <c r="X1962" i="4"/>
  <c r="X1622" i="4"/>
  <c r="X2491" i="4"/>
  <c r="X3428" i="4"/>
  <c r="X3879" i="4"/>
  <c r="X3133" i="4"/>
  <c r="X3645" i="4"/>
  <c r="X3175" i="4"/>
  <c r="X3687" i="4"/>
  <c r="X4864" i="4"/>
  <c r="X1511" i="4"/>
  <c r="X4356" i="4"/>
  <c r="X2249" i="4"/>
  <c r="X2663" i="4"/>
  <c r="X2929" i="4"/>
  <c r="X1204" i="4"/>
  <c r="X4863" i="4"/>
  <c r="X1507" i="4"/>
  <c r="X1880" i="4"/>
  <c r="X1021" i="4"/>
  <c r="X1953" i="4"/>
  <c r="X4601" i="4"/>
  <c r="X1017" i="4"/>
  <c r="X1806" i="4"/>
  <c r="X3176" i="4"/>
  <c r="X3137" i="4"/>
  <c r="X3649" i="4"/>
  <c r="X3759" i="4"/>
  <c r="X1015" i="4"/>
  <c r="X4826" i="4"/>
  <c r="X2807" i="4"/>
  <c r="X2480" i="4"/>
  <c r="X1541" i="4"/>
  <c r="X4540" i="4"/>
  <c r="X1078" i="4"/>
  <c r="X2060" i="4"/>
  <c r="X2021" i="4"/>
  <c r="X1254" i="4"/>
  <c r="X3760" i="4"/>
  <c r="X3482" i="4"/>
  <c r="X3933" i="4"/>
  <c r="X2162" i="4"/>
  <c r="X4533" i="4"/>
  <c r="X1236" i="4"/>
  <c r="X4871" i="4"/>
  <c r="X1568" i="4"/>
  <c r="X1481" i="4"/>
  <c r="X1866" i="4"/>
  <c r="X2697" i="4"/>
  <c r="X2172" i="4"/>
  <c r="X4146" i="4"/>
  <c r="X3852" i="4"/>
  <c r="X4277" i="4"/>
  <c r="X2161" i="4"/>
  <c r="X2354" i="4"/>
  <c r="X4717" i="4"/>
  <c r="X2297" i="4"/>
  <c r="X1277" i="4"/>
  <c r="X1652" i="4"/>
  <c r="X1746" i="4"/>
  <c r="X4210" i="4"/>
  <c r="X3830" i="4"/>
  <c r="X2575" i="4"/>
  <c r="X1865" i="4"/>
  <c r="X2846" i="4"/>
  <c r="X3013" i="4"/>
  <c r="X4015" i="4"/>
  <c r="X2377" i="4"/>
  <c r="X2777" i="4"/>
  <c r="X1606" i="4"/>
  <c r="X2246" i="4"/>
  <c r="X2270" i="4"/>
  <c r="X4787" i="4"/>
  <c r="X4546" i="4"/>
  <c r="X4595" i="4"/>
  <c r="X4279" i="4"/>
  <c r="X2806" i="4"/>
  <c r="X2687" i="4"/>
  <c r="X1882" i="4"/>
  <c r="X2077" i="4"/>
  <c r="X4066" i="4"/>
  <c r="X3984" i="4"/>
  <c r="X4329" i="4"/>
  <c r="X1608" i="4"/>
  <c r="X2747" i="4"/>
  <c r="X1518" i="4"/>
  <c r="X2349" i="4"/>
  <c r="X2945" i="4"/>
  <c r="X1049" i="4"/>
  <c r="X1957" i="4"/>
  <c r="X2669" i="4"/>
  <c r="X3436" i="4"/>
  <c r="X2350" i="4"/>
  <c r="X2030" i="4"/>
  <c r="X1121" i="4"/>
  <c r="X1665" i="4"/>
  <c r="X2997" i="4"/>
  <c r="X2220" i="4"/>
  <c r="X3856" i="4"/>
  <c r="X3941" i="4"/>
  <c r="X3771" i="4"/>
  <c r="X3021" i="4"/>
  <c r="X2755" i="4"/>
  <c r="X3860" i="4"/>
  <c r="X3494" i="4"/>
  <c r="X2446" i="4"/>
  <c r="X1935" i="4"/>
  <c r="X1788" i="4"/>
  <c r="X1113" i="4"/>
  <c r="X3114" i="4"/>
  <c r="X3199" i="4"/>
  <c r="X2799" i="4"/>
  <c r="X4251" i="4"/>
  <c r="X4722" i="4"/>
  <c r="X2558" i="4"/>
  <c r="X1209" i="4"/>
  <c r="X3204" i="4"/>
  <c r="X3999" i="4"/>
  <c r="X2896" i="4"/>
  <c r="X2952" i="4"/>
  <c r="X1835" i="4"/>
  <c r="X1487" i="4"/>
  <c r="X2706" i="4"/>
  <c r="X4563" i="4"/>
  <c r="X4674" i="4"/>
  <c r="X3130" i="4"/>
  <c r="X2745" i="4"/>
  <c r="X4309" i="4"/>
  <c r="X4483" i="4"/>
  <c r="X4482" i="4"/>
  <c r="X2380" i="4"/>
  <c r="X3023" i="4"/>
  <c r="X3348" i="4"/>
  <c r="X3799" i="4"/>
  <c r="X2214" i="4"/>
  <c r="X3693" i="4"/>
  <c r="X3138" i="4"/>
  <c r="X4375" i="4"/>
  <c r="X2238" i="4"/>
  <c r="X2783" i="4"/>
  <c r="X2960" i="4"/>
  <c r="X2114" i="4"/>
  <c r="X4486" i="4"/>
  <c r="X1048" i="4"/>
  <c r="X1581" i="4"/>
  <c r="X4542" i="4"/>
  <c r="X2106" i="4"/>
  <c r="X1556" i="4"/>
  <c r="X1465" i="4"/>
  <c r="X2180" i="4"/>
  <c r="X1126" i="4"/>
  <c r="X1965" i="4"/>
  <c r="X1810" i="4"/>
  <c r="X3313" i="4"/>
  <c r="X3849" i="4"/>
  <c r="X2680" i="4"/>
  <c r="X2391" i="4"/>
  <c r="X2834" i="4"/>
  <c r="X2202" i="4"/>
  <c r="X1064" i="4"/>
  <c r="X1629" i="4"/>
  <c r="X2194" i="4"/>
  <c r="X1572" i="4"/>
  <c r="X2259" i="4"/>
  <c r="X5003" i="4"/>
  <c r="X1166" i="4"/>
  <c r="X3082" i="4"/>
  <c r="X2676" i="4"/>
  <c r="X2278" i="4"/>
  <c r="X3726" i="4"/>
  <c r="X4236" i="4"/>
  <c r="X4994" i="4"/>
  <c r="X2342" i="4"/>
  <c r="X2280" i="4"/>
  <c r="X2699" i="4"/>
  <c r="X4709" i="4"/>
  <c r="X2992" i="4"/>
  <c r="X3015" i="4"/>
  <c r="X1731" i="4"/>
  <c r="X4607" i="4"/>
  <c r="X1932" i="4"/>
  <c r="X1177" i="4"/>
  <c r="X1588" i="4"/>
  <c r="X2300" i="4"/>
  <c r="X1546" i="4"/>
  <c r="X2007" i="4"/>
  <c r="X3773" i="4"/>
  <c r="X3107" i="4"/>
  <c r="X3619" i="4"/>
  <c r="X4796" i="4"/>
  <c r="X2623" i="4"/>
  <c r="X3008" i="4"/>
  <c r="X2177" i="4"/>
  <c r="X2442" i="4"/>
  <c r="X1747" i="4"/>
  <c r="X1717" i="4"/>
  <c r="X4554" i="4"/>
  <c r="X1604" i="4"/>
  <c r="X2316" i="4"/>
  <c r="X1778" i="4"/>
  <c r="X1602" i="4"/>
  <c r="X1998" i="4"/>
  <c r="X3556" i="4"/>
  <c r="X3261" i="4"/>
  <c r="X3713" i="4"/>
  <c r="X3303" i="4"/>
  <c r="X3755" i="4"/>
  <c r="X2129" i="4"/>
  <c r="X2015" i="4"/>
  <c r="X4484" i="4"/>
  <c r="X2775" i="4"/>
  <c r="X1040" i="4"/>
  <c r="X4822" i="4"/>
  <c r="X1343" i="4"/>
  <c r="X4310" i="4"/>
  <c r="X2128" i="4"/>
  <c r="X5001" i="4"/>
  <c r="X4537" i="4"/>
  <c r="X1708" i="4"/>
  <c r="X1901" i="4"/>
  <c r="X1485" i="4"/>
  <c r="X4536" i="4"/>
  <c r="X4677" i="4"/>
  <c r="X2645" i="4"/>
  <c r="X5005" i="4"/>
  <c r="X3265" i="4"/>
  <c r="X1527" i="4"/>
  <c r="X1195" i="4"/>
  <c r="X2014" i="4"/>
  <c r="X1449" i="4"/>
  <c r="X1041" i="4"/>
  <c r="X1738" i="4"/>
  <c r="X3034" i="4"/>
  <c r="X2675" i="4"/>
  <c r="X2140" i="4"/>
  <c r="X3180" i="4"/>
  <c r="X3975" i="4"/>
  <c r="X3610" i="4"/>
  <c r="X4060" i="4"/>
  <c r="X4017" i="4"/>
  <c r="X2989" i="4"/>
  <c r="X4917" i="4"/>
  <c r="X1723" i="4"/>
  <c r="X2961" i="4"/>
  <c r="X4318" i="4"/>
  <c r="X2151" i="4"/>
  <c r="X2138" i="4"/>
  <c r="X3105" i="4"/>
  <c r="X2766" i="4"/>
  <c r="X4594" i="4"/>
  <c r="X1396" i="4"/>
  <c r="X3101" i="4"/>
  <c r="X1786" i="4"/>
  <c r="X1070" i="4"/>
  <c r="X1986" i="4"/>
  <c r="X3764" i="4"/>
  <c r="X4274" i="4"/>
  <c r="X3979" i="4"/>
  <c r="X4993" i="4"/>
  <c r="X3894" i="4"/>
  <c r="X2504" i="4"/>
  <c r="X3005" i="4"/>
  <c r="X2602" i="4"/>
  <c r="X2046" i="4"/>
  <c r="X3197" i="4"/>
  <c r="X3024" i="4"/>
  <c r="X2716" i="4"/>
  <c r="X4622" i="4"/>
  <c r="X2933" i="4"/>
  <c r="X4303" i="4"/>
  <c r="X2064" i="4"/>
  <c r="X2748" i="4"/>
  <c r="X2744" i="4"/>
  <c r="X3220" i="4"/>
  <c r="X3522" i="4"/>
  <c r="X4317" i="4"/>
  <c r="X1699" i="4"/>
  <c r="X1362" i="4"/>
  <c r="X3697" i="4"/>
  <c r="X1125" i="4"/>
  <c r="X1505" i="4"/>
  <c r="X2366" i="4"/>
  <c r="X1219" i="4"/>
  <c r="X4604" i="4"/>
  <c r="X2374" i="4"/>
  <c r="X4240" i="4"/>
  <c r="X2398" i="4"/>
  <c r="X1105" i="4"/>
  <c r="X2689" i="4"/>
  <c r="X1182" i="4"/>
  <c r="X1250" i="4"/>
  <c r="X1858" i="4"/>
  <c r="X2318" i="4"/>
  <c r="X1220" i="4"/>
  <c r="X2972" i="4"/>
  <c r="X1552" i="4"/>
  <c r="X4270" i="4"/>
  <c r="X1072" i="4"/>
  <c r="X2383" i="4"/>
  <c r="X2590" i="4"/>
  <c r="X1537" i="4"/>
  <c r="X2499" i="4"/>
  <c r="X4239" i="4"/>
  <c r="X4068" i="4"/>
  <c r="X4679" i="4"/>
  <c r="X4200" i="4"/>
  <c r="X4801" i="4"/>
  <c r="X1284" i="4"/>
  <c r="X1605" i="4"/>
  <c r="X1954" i="4"/>
  <c r="X3903" i="4"/>
  <c r="X3242" i="4"/>
  <c r="X3455" i="4"/>
  <c r="X4759" i="4"/>
  <c r="X2332" i="4"/>
  <c r="X2566" i="4"/>
  <c r="X3041" i="4"/>
  <c r="X1385" i="4"/>
  <c r="X1394" i="4"/>
  <c r="X3460" i="4"/>
  <c r="X4255" i="4"/>
  <c r="X4297" i="4"/>
  <c r="X2225" i="4"/>
  <c r="X4433" i="4"/>
  <c r="X4588" i="4"/>
  <c r="X3753" i="4"/>
  <c r="X3837" i="4"/>
  <c r="X3344" i="4"/>
  <c r="X4313" i="4"/>
  <c r="X4581" i="4"/>
  <c r="X1884" i="4"/>
  <c r="X1905" i="4"/>
  <c r="X4966" i="4"/>
  <c r="X3476" i="4"/>
  <c r="X3927" i="4"/>
  <c r="X3181" i="4"/>
  <c r="X3266" i="4"/>
  <c r="X3223" i="4"/>
  <c r="X1703" i="4"/>
  <c r="X4742" i="4"/>
  <c r="X2983" i="4"/>
  <c r="X2256" i="4"/>
  <c r="X1560" i="4"/>
  <c r="X1473" i="4"/>
  <c r="X1069" i="4"/>
  <c r="X2695" i="4"/>
  <c r="X4587" i="4"/>
  <c r="X1705" i="4"/>
  <c r="X4987" i="4"/>
  <c r="X1410" i="4"/>
  <c r="X2363" i="4"/>
  <c r="X3224" i="4"/>
  <c r="X3441" i="4"/>
  <c r="X3976" i="4"/>
  <c r="X2271" i="4"/>
  <c r="X2594" i="4"/>
  <c r="X2976" i="4"/>
  <c r="X2497" i="4"/>
  <c r="X2999" i="4"/>
  <c r="X2790" i="4"/>
  <c r="X1576" i="4"/>
  <c r="X1404" i="4"/>
  <c r="X2781" i="4"/>
  <c r="X2483" i="4"/>
  <c r="X1906" i="4"/>
  <c r="X2885" i="4"/>
  <c r="X2428" i="4"/>
  <c r="X4991" i="4"/>
  <c r="X3853" i="4"/>
  <c r="X4495" i="4"/>
  <c r="X2811" i="4"/>
  <c r="X1084" i="4"/>
  <c r="X4837" i="4"/>
  <c r="X2511" i="4"/>
  <c r="X2694" i="4"/>
  <c r="X4985" i="4"/>
  <c r="X4550" i="4"/>
  <c r="X4625" i="4"/>
  <c r="X2546" i="4"/>
  <c r="X2117" i="4"/>
  <c r="X1058" i="4"/>
  <c r="X2445" i="4"/>
  <c r="X3811" i="4"/>
  <c r="X3235" i="4"/>
  <c r="X2010" i="4"/>
  <c r="X4197" i="4"/>
  <c r="X4457" i="4"/>
  <c r="X2520" i="4"/>
  <c r="X3031" i="4"/>
  <c r="X2288" i="4"/>
  <c r="X2707" i="4"/>
  <c r="X1573" i="4"/>
  <c r="X1237" i="4"/>
  <c r="X2032" i="4"/>
  <c r="X2035" i="4"/>
  <c r="X1314" i="4"/>
  <c r="X2869" i="4"/>
  <c r="X3172" i="4"/>
  <c r="X3684" i="4"/>
  <c r="X3389" i="4"/>
  <c r="X3840" i="4"/>
  <c r="X4355" i="4"/>
  <c r="X3431" i="4"/>
  <c r="X3882" i="4"/>
  <c r="X4439" i="4"/>
  <c r="X2957" i="4"/>
  <c r="X4781" i="4"/>
  <c r="X1179" i="4"/>
  <c r="X1855" i="4"/>
  <c r="X4438" i="4"/>
  <c r="X2471" i="4"/>
  <c r="X3097" i="4"/>
  <c r="X2048" i="4"/>
  <c r="X1536" i="4"/>
  <c r="X3096" i="4"/>
  <c r="X1690" i="4"/>
  <c r="X2810" i="4"/>
  <c r="X1966" i="4"/>
  <c r="X3883" i="4"/>
  <c r="X3393" i="4"/>
  <c r="X3844" i="4"/>
  <c r="X3350" i="4"/>
  <c r="X1707" i="4"/>
  <c r="X4401" i="4"/>
  <c r="X1359" i="4"/>
  <c r="X2018" i="4"/>
  <c r="X1993" i="4"/>
  <c r="X1681" i="4"/>
  <c r="X1726" i="4"/>
  <c r="X1106" i="4"/>
  <c r="X2635" i="4"/>
  <c r="X1946" i="4"/>
  <c r="X3564" i="4"/>
  <c r="X4014" i="4"/>
  <c r="X3525" i="4"/>
  <c r="X4103" i="4"/>
  <c r="X4188" i="4"/>
  <c r="X4145" i="4"/>
  <c r="X2272" i="4"/>
  <c r="X1887" i="4"/>
  <c r="X4446" i="4"/>
  <c r="X2489" i="4"/>
  <c r="X2988" i="4"/>
  <c r="X4614" i="4"/>
  <c r="X1141" i="4"/>
  <c r="X1154" i="4"/>
  <c r="X1958" i="4"/>
  <c r="X1614" i="4"/>
  <c r="X4107" i="4"/>
  <c r="X3809" i="4"/>
  <c r="X2310" i="4"/>
  <c r="X4021" i="4"/>
  <c r="X1047" i="4"/>
  <c r="X2382" i="4"/>
  <c r="X1767" i="4"/>
  <c r="X2882" i="4"/>
  <c r="X2529" i="4"/>
  <c r="X1112" i="4"/>
  <c r="X4967" i="4"/>
  <c r="X2599" i="4"/>
  <c r="X3873" i="4"/>
  <c r="X1833" i="4"/>
  <c r="X1411" i="4"/>
  <c r="X1952" i="4"/>
  <c r="X3565" i="4"/>
  <c r="X4445" i="4"/>
  <c r="X4783" i="4"/>
  <c r="X1728" i="4"/>
  <c r="X4659" i="4"/>
  <c r="X4061" i="4"/>
  <c r="X1068" i="4"/>
  <c r="X2159" i="4"/>
  <c r="X1009" i="4"/>
  <c r="X4023" i="4"/>
  <c r="X1420" i="4"/>
  <c r="X1549" i="4"/>
  <c r="X4923" i="4"/>
  <c r="X1776" i="4"/>
  <c r="X4615" i="4"/>
  <c r="X3077" i="4"/>
  <c r="X3222" i="4"/>
  <c r="X2784" i="4"/>
  <c r="X2098" i="4"/>
  <c r="X4585" i="4"/>
  <c r="X2427" i="4"/>
  <c r="X3226" i="4"/>
  <c r="X2152" i="4"/>
  <c r="X2581" i="4"/>
  <c r="X1584" i="4"/>
  <c r="X4990" i="4"/>
  <c r="X2477" i="4"/>
  <c r="X2438" i="4"/>
  <c r="X1063" i="4"/>
  <c r="X2107" i="4"/>
  <c r="X2547" i="4"/>
  <c r="X4929" i="4"/>
  <c r="X1587" i="4"/>
  <c r="X1956" i="4"/>
  <c r="X1589" i="4"/>
  <c r="X3370" i="4"/>
  <c r="X3583" i="4"/>
  <c r="X3328" i="4"/>
  <c r="X1316" i="4"/>
  <c r="X3068" i="4"/>
  <c r="X4895" i="4"/>
  <c r="X4259" i="4"/>
  <c r="X1655" i="4"/>
  <c r="X1852" i="4"/>
  <c r="X1501" i="4"/>
  <c r="X1174" i="4"/>
  <c r="X3964" i="4"/>
  <c r="X2174" i="4"/>
  <c r="X4821" i="4"/>
  <c r="X4441" i="4"/>
  <c r="X4538" i="4"/>
  <c r="X4603" i="4"/>
  <c r="X1742" i="4"/>
  <c r="X2315" i="4"/>
  <c r="X3604" i="4"/>
  <c r="X3309" i="4"/>
  <c r="X4143" i="4"/>
  <c r="X3394" i="4"/>
  <c r="X3351" i="4"/>
  <c r="X2671" i="4"/>
  <c r="X1883" i="4"/>
  <c r="X4870" i="4"/>
  <c r="X2302" i="4"/>
  <c r="X4590" i="4"/>
  <c r="X1388" i="4"/>
  <c r="X3075" i="4"/>
  <c r="X1997" i="4"/>
  <c r="X4610" i="4"/>
  <c r="X2235" i="4"/>
  <c r="X3045" i="4"/>
  <c r="X2554" i="4"/>
  <c r="X3569" i="4"/>
  <c r="X4104" i="4"/>
  <c r="X2795" i="4"/>
  <c r="X1039" i="4"/>
  <c r="X2334" i="4"/>
  <c r="X1715" i="4"/>
  <c r="X4597" i="4"/>
  <c r="X1625" i="4"/>
  <c r="X1842" i="4"/>
  <c r="X1382" i="4"/>
  <c r="X2061" i="4"/>
  <c r="X1938" i="4"/>
  <c r="X3980" i="4"/>
  <c r="X4792" i="4"/>
  <c r="X2609" i="4"/>
  <c r="X2057" i="4"/>
  <c r="X1915" i="4"/>
  <c r="X1080" i="4"/>
  <c r="X1685" i="4"/>
  <c r="X2234" i="4"/>
  <c r="X1669" i="4"/>
  <c r="X1222" i="4"/>
  <c r="X2420" i="4"/>
  <c r="X1970" i="4"/>
  <c r="X3939" i="4"/>
  <c r="X3857" i="4"/>
  <c r="X3363" i="4"/>
  <c r="X3814" i="4"/>
  <c r="X2470" i="4"/>
  <c r="X2289" i="4"/>
  <c r="X2708" i="4"/>
  <c r="X1931" i="4"/>
  <c r="X4754" i="4"/>
  <c r="X2822" i="4"/>
  <c r="X4616" i="4"/>
  <c r="X1436" i="4"/>
  <c r="X1241" i="4"/>
  <c r="X1697" i="4"/>
  <c r="X2531" i="4"/>
  <c r="X2164" i="4"/>
  <c r="X4671" i="4"/>
  <c r="X2729" i="4"/>
  <c r="X3300" i="4"/>
  <c r="X3752" i="4"/>
  <c r="X3517" i="4"/>
  <c r="X3967" i="4"/>
  <c r="X3559" i="4"/>
  <c r="X4736" i="4"/>
  <c r="X3099" i="4"/>
  <c r="X1372" i="4"/>
  <c r="X4909" i="4"/>
  <c r="X1691" i="4"/>
  <c r="X2360" i="4"/>
  <c r="X2791" i="4"/>
  <c r="X4735" i="4"/>
  <c r="X3094" i="4"/>
  <c r="X1368" i="4"/>
  <c r="X3032" i="4"/>
  <c r="X4577" i="4"/>
  <c r="X1609" i="4"/>
  <c r="X3022" i="4"/>
  <c r="X1678" i="4"/>
  <c r="X2601" i="4"/>
  <c r="X2340" i="4"/>
  <c r="X1522" i="4"/>
  <c r="X3521" i="4"/>
  <c r="X3478" i="4"/>
  <c r="X2230" i="4"/>
  <c r="X4141" i="4"/>
  <c r="X2481" i="4"/>
  <c r="X2973" i="4"/>
  <c r="X2672" i="4"/>
  <c r="X4529" i="4"/>
  <c r="X1384" i="4"/>
  <c r="X4608" i="4"/>
  <c r="X1282" i="4"/>
  <c r="X2847" i="4"/>
  <c r="X1918" i="4"/>
  <c r="X1578" i="4"/>
  <c r="X3692" i="4"/>
  <c r="X4142" i="4"/>
  <c r="X3354" i="4"/>
  <c r="X3805" i="4"/>
  <c r="X4273" i="4"/>
  <c r="X2800" i="4"/>
  <c r="X4405" i="4"/>
  <c r="X2823" i="4"/>
  <c r="X4743" i="4"/>
  <c r="X1400" i="4"/>
  <c r="X2059" i="4"/>
  <c r="X1617" i="4"/>
  <c r="X4544" i="4"/>
  <c r="X1122" i="4"/>
  <c r="X2927" i="4"/>
  <c r="X2782" i="4"/>
  <c r="X2037" i="4"/>
  <c r="X1326" i="4"/>
  <c r="X4018" i="4"/>
  <c r="X3725" i="4"/>
  <c r="X4235" i="4"/>
  <c r="X4149" i="4"/>
  <c r="X1559" i="4"/>
  <c r="X2816" i="4"/>
  <c r="X1088" i="4"/>
  <c r="X4834" i="4"/>
  <c r="X1391" i="4"/>
  <c r="X4322" i="4"/>
  <c r="X2160" i="4"/>
  <c r="X2258" i="4"/>
  <c r="X4549" i="4"/>
  <c r="X4602" i="4"/>
  <c r="X1145" i="4"/>
  <c r="X1838" i="4"/>
  <c r="X1202" i="4"/>
  <c r="X2728" i="4"/>
  <c r="X1378" i="4"/>
  <c r="X4150" i="4"/>
  <c r="X3813" i="4"/>
  <c r="X3447" i="4"/>
  <c r="X2175" i="4"/>
  <c r="X4372" i="4"/>
  <c r="X2709" i="4"/>
  <c r="X1919" i="4"/>
  <c r="X4454" i="4"/>
  <c r="X2512" i="4"/>
  <c r="X3020" i="4"/>
  <c r="X1217" i="4"/>
  <c r="X2290" i="4"/>
  <c r="X1561" i="4"/>
  <c r="X1197" i="4"/>
  <c r="X1990" i="4"/>
  <c r="X4654" i="4"/>
  <c r="X2749" i="4"/>
  <c r="X3537" i="4"/>
  <c r="X3110" i="4"/>
  <c r="X2184" i="4"/>
  <c r="X3037" i="4"/>
  <c r="X2848" i="4"/>
  <c r="X1120" i="4"/>
  <c r="X4842" i="4"/>
  <c r="X2871" i="4"/>
  <c r="X1273" i="4"/>
  <c r="X4620" i="4"/>
  <c r="X4556" i="4"/>
  <c r="X1582" i="4"/>
  <c r="X1390" i="4"/>
  <c r="X2124" i="4"/>
  <c r="X3776" i="4"/>
  <c r="X3864" i="4"/>
  <c r="X3498" i="4"/>
  <c r="X4161" i="4"/>
  <c r="X4888" i="4"/>
  <c r="X3053" i="4"/>
  <c r="X4805" i="4"/>
  <c r="X1275" i="4"/>
  <c r="X2638" i="4"/>
  <c r="X1951" i="4"/>
  <c r="X4462" i="4"/>
  <c r="X1603" i="4"/>
  <c r="X1804" i="4"/>
  <c r="X4947" i="4"/>
  <c r="X4564" i="4"/>
  <c r="X3066" i="4"/>
  <c r="X1006" i="4"/>
  <c r="X3456" i="4"/>
  <c r="X3161" i="4"/>
  <c r="X3630" i="4"/>
  <c r="X4037" i="4"/>
  <c r="X2510" i="4"/>
  <c r="X2741" i="4"/>
  <c r="X4850" i="4"/>
  <c r="X1967" i="4"/>
  <c r="X4891" i="4"/>
  <c r="X4574" i="4"/>
  <c r="X2498" i="4"/>
  <c r="X4951" i="4"/>
  <c r="X2075" i="4"/>
  <c r="X1426" i="4"/>
  <c r="X4639" i="4"/>
  <c r="X2606" i="4"/>
  <c r="X2002" i="4"/>
  <c r="X4311" i="4"/>
  <c r="X4169" i="4"/>
  <c r="X2216" i="4"/>
  <c r="X2539" i="4"/>
  <c r="X2753" i="4"/>
  <c r="X4342" i="4"/>
  <c r="X2691" i="4"/>
  <c r="X3084" i="4"/>
  <c r="X1361" i="4"/>
  <c r="X2552" i="4"/>
  <c r="X1857" i="4"/>
  <c r="X4580" i="4"/>
  <c r="X2108" i="4"/>
  <c r="X1430" i="4"/>
  <c r="X1110" i="4"/>
  <c r="X2219" i="4"/>
  <c r="X1598" i="4"/>
  <c r="X4042" i="4"/>
  <c r="X3749" i="4"/>
  <c r="X3706" i="4"/>
  <c r="X4216" i="4"/>
  <c r="X3918" i="4"/>
  <c r="X4772" i="4"/>
  <c r="X3104" i="4"/>
  <c r="X4817" i="4"/>
  <c r="X1323" i="4"/>
  <c r="X2935" i="4"/>
  <c r="X1139" i="4"/>
  <c r="X4565" i="4"/>
  <c r="X1513" i="4"/>
  <c r="X3011" i="4"/>
  <c r="X1821" i="4"/>
  <c r="X1630" i="4"/>
  <c r="X1090" i="4"/>
  <c r="X2469" i="4"/>
  <c r="X3919" i="4"/>
  <c r="X3258" i="4"/>
  <c r="X3710" i="4"/>
  <c r="X3471" i="4"/>
  <c r="X3922" i="4"/>
  <c r="X2239" i="4"/>
  <c r="X2557" i="4"/>
  <c r="X2928" i="4"/>
  <c r="X2738" i="4"/>
  <c r="X1016" i="4"/>
  <c r="X1433" i="4"/>
  <c r="X4534" i="4"/>
  <c r="X1696" i="4"/>
  <c r="X1885" i="4"/>
  <c r="X1429" i="4"/>
  <c r="X2333" i="4"/>
  <c r="X4962" i="4"/>
  <c r="X1054" i="4"/>
  <c r="X3002" i="4"/>
  <c r="X3216" i="4"/>
  <c r="X3795" i="4"/>
  <c r="X2182" i="4"/>
  <c r="X3475" i="4"/>
  <c r="X4181" i="4"/>
  <c r="X2248" i="4"/>
  <c r="X4528" i="4"/>
  <c r="X1216" i="4"/>
  <c r="X1007" i="4"/>
  <c r="X1380" i="4"/>
  <c r="X2247" i="4"/>
  <c r="X2656" i="4"/>
  <c r="X1025" i="4"/>
  <c r="X1969" i="4"/>
  <c r="X1542" i="4"/>
  <c r="X4655" i="4"/>
  <c r="X2525" i="4"/>
  <c r="X3412" i="4"/>
  <c r="X3863" i="4"/>
  <c r="X3117" i="4"/>
  <c r="X3629" i="4"/>
  <c r="X4079" i="4"/>
  <c r="X3330" i="4"/>
  <c r="X3543" i="4"/>
  <c r="X3035" i="4"/>
  <c r="X1308" i="4"/>
  <c r="X4381" i="4"/>
  <c r="X2733" i="4"/>
  <c r="X4719" i="4"/>
  <c r="X3030" i="4"/>
  <c r="X1304" i="4"/>
  <c r="X2872" i="4"/>
  <c r="X1984" i="4"/>
  <c r="X1369" i="4"/>
  <c r="X2857" i="4"/>
  <c r="X1474" i="4"/>
  <c r="X2475" i="4"/>
  <c r="X1982" i="4"/>
  <c r="X1674" i="4"/>
  <c r="X3288" i="4"/>
  <c r="X4250" i="4"/>
  <c r="X3505" i="4"/>
  <c r="X4693" i="4"/>
  <c r="X4168" i="4"/>
  <c r="X2440" i="4"/>
  <c r="X2909" i="4"/>
  <c r="X2518" i="4"/>
  <c r="X1807" i="4"/>
  <c r="X4426" i="4"/>
  <c r="X2439" i="4"/>
  <c r="X2908" i="4"/>
  <c r="X4954" i="4"/>
  <c r="X1488" i="4"/>
  <c r="X1233" i="4"/>
  <c r="X2985" i="4"/>
  <c r="X1398" i="4"/>
  <c r="X4626" i="4"/>
  <c r="X2493" i="4"/>
  <c r="X1734" i="4"/>
  <c r="X4126" i="4"/>
  <c r="X3594" i="4"/>
  <c r="X4044" i="4"/>
  <c r="X2111" i="4"/>
  <c r="X1991" i="4"/>
  <c r="X4476" i="4"/>
  <c r="X2722" i="4"/>
  <c r="X1987" i="4"/>
  <c r="X2568" i="4"/>
  <c r="X1676" i="4"/>
  <c r="X1817" i="4"/>
  <c r="X1401" i="4"/>
  <c r="X2567" i="4"/>
  <c r="X3071" i="4"/>
  <c r="X2767" i="4"/>
  <c r="X4002" i="4"/>
  <c r="X3709" i="4"/>
  <c r="X4219" i="4"/>
  <c r="X3921" i="4"/>
  <c r="X3171" i="4"/>
  <c r="X3683" i="4"/>
  <c r="X2463" i="4"/>
  <c r="X2941" i="4"/>
  <c r="X4982" i="4"/>
  <c r="X1839" i="4"/>
  <c r="X2457" i="4"/>
  <c r="X2940" i="4"/>
  <c r="X1357" i="4"/>
  <c r="X4634" i="4"/>
  <c r="X2591" i="4"/>
  <c r="X2517" i="4"/>
  <c r="X1886" i="4"/>
  <c r="X3108" i="4"/>
  <c r="X3620" i="4"/>
  <c r="X3453" i="4"/>
  <c r="X3904" i="4"/>
  <c r="X3367" i="4"/>
  <c r="X3818" i="4"/>
  <c r="X2303" i="4"/>
  <c r="X2632" i="4"/>
  <c r="X2423" i="4"/>
  <c r="X2543" i="4"/>
  <c r="X4799" i="4"/>
  <c r="X1763" i="4"/>
  <c r="X1753" i="4"/>
  <c r="X1129" i="4"/>
  <c r="X2146" i="4"/>
  <c r="X2379" i="4"/>
  <c r="X1818" i="4"/>
  <c r="X1686" i="4"/>
  <c r="X1670" i="4"/>
  <c r="X2667" i="4"/>
  <c r="X3329" i="4"/>
  <c r="X3542" i="4"/>
  <c r="X3992" i="4"/>
  <c r="X1783" i="4"/>
  <c r="X2432" i="4"/>
  <c r="X2898" i="4"/>
  <c r="X4762" i="4"/>
  <c r="X1103" i="4"/>
  <c r="X2462" i="4"/>
  <c r="X4931" i="4"/>
  <c r="X1779" i="4"/>
  <c r="X4949" i="4"/>
  <c r="X1468" i="4"/>
  <c r="X1201" i="4"/>
  <c r="X2921" i="4"/>
  <c r="X4948" i="4"/>
  <c r="X2155" i="4"/>
  <c r="X1730" i="4"/>
  <c r="X4632" i="4"/>
  <c r="X2562" i="4"/>
  <c r="X3500" i="4"/>
  <c r="X3205" i="4"/>
  <c r="X4167" i="4"/>
  <c r="X3418" i="4"/>
  <c r="X3869" i="4"/>
  <c r="X4081" i="4"/>
  <c r="X1979" i="4"/>
  <c r="X2685" i="4"/>
  <c r="X3079" i="4"/>
  <c r="X4807" i="4"/>
  <c r="X1283" i="4"/>
  <c r="X1656" i="4"/>
  <c r="X1769" i="4"/>
  <c r="X1229" i="4"/>
  <c r="X2984" i="4"/>
  <c r="X1829" i="4"/>
  <c r="X2858" i="4"/>
  <c r="X2283" i="4"/>
  <c r="X1310" i="4"/>
  <c r="X2804" i="4"/>
  <c r="X4082" i="4"/>
  <c r="X4696" i="4"/>
  <c r="X4171" i="4"/>
  <c r="X3072" i="4"/>
  <c r="X1344" i="4"/>
  <c r="X2526" i="4"/>
  <c r="X4939" i="4"/>
  <c r="X1811" i="4"/>
  <c r="X4957" i="4"/>
  <c r="X1500" i="4"/>
  <c r="X4956" i="4"/>
  <c r="X2101" i="4"/>
  <c r="X2323" i="4"/>
  <c r="X1878" i="4"/>
  <c r="X2659" i="4"/>
  <c r="X3958" i="4"/>
  <c r="X4700" i="4"/>
  <c r="X4175" i="4"/>
  <c r="X3877" i="4"/>
  <c r="X3127" i="4"/>
  <c r="X3639" i="4"/>
  <c r="X4816" i="4"/>
  <c r="X1319" i="4"/>
  <c r="X4308" i="4"/>
  <c r="X4984" i="4"/>
  <c r="X2730" i="4"/>
  <c r="X1012" i="4"/>
  <c r="X4815" i="4"/>
  <c r="X1688" i="4"/>
  <c r="X1841" i="4"/>
  <c r="X1413" i="4"/>
  <c r="X2947" i="4"/>
  <c r="X2583" i="4"/>
  <c r="X2949" i="4"/>
  <c r="X2341" i="4"/>
  <c r="X1170" i="4"/>
  <c r="X2895" i="4"/>
  <c r="X4335" i="4"/>
  <c r="X3601" i="4"/>
  <c r="X3302" i="4"/>
  <c r="X3754" i="4"/>
  <c r="X4264" i="4"/>
  <c r="X4523" i="4"/>
  <c r="X2923" i="4"/>
  <c r="X1196" i="4"/>
  <c r="X4865" i="4"/>
  <c r="X1515" i="4"/>
  <c r="X4353" i="4"/>
  <c r="X2655" i="4"/>
  <c r="X2918" i="4"/>
  <c r="X1192" i="4"/>
  <c r="X1949" i="4"/>
  <c r="X4600" i="4"/>
  <c r="X1872" i="4"/>
  <c r="X1013" i="4"/>
  <c r="X1945" i="4"/>
  <c r="X3050" i="4"/>
  <c r="X2204" i="4"/>
  <c r="X1570" i="4"/>
  <c r="X1574" i="4"/>
  <c r="X1186" i="4"/>
  <c r="X3260" i="4"/>
  <c r="X3712" i="4"/>
  <c r="X3928" i="4"/>
  <c r="X3178" i="4"/>
  <c r="X3690" i="4"/>
  <c r="X4140" i="4"/>
  <c r="X3391" i="4"/>
  <c r="X2367" i="4"/>
  <c r="X2797" i="4"/>
  <c r="X4741" i="4"/>
  <c r="X2294" i="4"/>
  <c r="X4910" i="4"/>
  <c r="X1695" i="4"/>
  <c r="X4398" i="4"/>
  <c r="X2361" i="4"/>
  <c r="X2796" i="4"/>
  <c r="X2674" i="4"/>
  <c r="X4583" i="4"/>
  <c r="X1673" i="4"/>
  <c r="X2642" i="4"/>
  <c r="X2938" i="4"/>
  <c r="X1709" i="4"/>
  <c r="X1978" i="4"/>
  <c r="X1234" i="4"/>
  <c r="X3136" i="4"/>
  <c r="X3648" i="4"/>
  <c r="X4098" i="4"/>
  <c r="X3353" i="4"/>
  <c r="X2254" i="4"/>
  <c r="X3566" i="4"/>
  <c r="X4229" i="4"/>
  <c r="X2028" i="4"/>
  <c r="X1879" i="4"/>
  <c r="X2496" i="4"/>
  <c r="X2994" i="4"/>
  <c r="X4786" i="4"/>
  <c r="X2573" i="4"/>
  <c r="X2027" i="4"/>
  <c r="X1875" i="4"/>
  <c r="X2130" i="4"/>
  <c r="X1564" i="4"/>
  <c r="X1073" i="4"/>
  <c r="X2660" i="4"/>
  <c r="X2213" i="4"/>
  <c r="X4656" i="4"/>
  <c r="X2794" i="4"/>
  <c r="X3524" i="4"/>
  <c r="X4992" i="4"/>
  <c r="X4191" i="4"/>
  <c r="X4105" i="4"/>
  <c r="X4324" i="4"/>
  <c r="X2378" i="4"/>
  <c r="X2801" i="4"/>
  <c r="X1076" i="4"/>
  <c r="X4831" i="4"/>
  <c r="X1752" i="4"/>
  <c r="X2093" i="4"/>
  <c r="X1657" i="4"/>
  <c r="X4547" i="4"/>
  <c r="X1748" i="4"/>
  <c r="X1134" i="4"/>
  <c r="X2516" i="4"/>
  <c r="X4660" i="4"/>
  <c r="X2874" i="4"/>
  <c r="X3978" i="4"/>
  <c r="X3233" i="4"/>
  <c r="X2008" i="4"/>
  <c r="X4195" i="4"/>
  <c r="X3897" i="4"/>
  <c r="X4836" i="4"/>
  <c r="X1399" i="4"/>
  <c r="X4328" i="4"/>
  <c r="X2434" i="4"/>
  <c r="X1395" i="4"/>
  <c r="X2634" i="4"/>
  <c r="X1689" i="4"/>
  <c r="X4551" i="4"/>
  <c r="X1764" i="4"/>
  <c r="X2996" i="4"/>
  <c r="X1446" i="4"/>
  <c r="X3098" i="4"/>
  <c r="X3322" i="4"/>
  <c r="X3774" i="4"/>
  <c r="X4284" i="4"/>
  <c r="X4712" i="4"/>
  <c r="X3003" i="4"/>
  <c r="X1276" i="4"/>
  <c r="X4885" i="4"/>
  <c r="X4373" i="4"/>
  <c r="X2296" i="4"/>
  <c r="X2715" i="4"/>
  <c r="X1923" i="4"/>
  <c r="X1729" i="4"/>
  <c r="X1261" i="4"/>
  <c r="X2661" i="4"/>
  <c r="X2173" i="4"/>
  <c r="X1470" i="4"/>
  <c r="X1102" i="4"/>
  <c r="X3408" i="4"/>
  <c r="X3859" i="4"/>
  <c r="X2040" i="4"/>
  <c r="X3411" i="4"/>
  <c r="X4419" i="4"/>
  <c r="X2417" i="4"/>
  <c r="X2877" i="4"/>
  <c r="X4761" i="4"/>
  <c r="X1099" i="4"/>
  <c r="X2454" i="4"/>
  <c r="X1903" i="4"/>
  <c r="X4450" i="4"/>
  <c r="X2503" i="4"/>
  <c r="X3004" i="4"/>
  <c r="X1412" i="4"/>
  <c r="X1081" i="4"/>
  <c r="X2711" i="4"/>
  <c r="X2053" i="4"/>
  <c r="X4278" i="4"/>
  <c r="X3729" i="4"/>
  <c r="X4196" i="4"/>
  <c r="X2513" i="4"/>
  <c r="X2832" i="4"/>
  <c r="X1104" i="4"/>
  <c r="X2401" i="4"/>
  <c r="X2855" i="4"/>
  <c r="X1432" i="4"/>
  <c r="X1101" i="4"/>
  <c r="X2840" i="4"/>
  <c r="X4612" i="4"/>
  <c r="X1428" i="4"/>
  <c r="X1097" i="4"/>
  <c r="X1874" i="4"/>
  <c r="X1270" i="4"/>
  <c r="X2157" i="4"/>
  <c r="X3665" i="4"/>
  <c r="X3366" i="4"/>
  <c r="X4459" i="4"/>
  <c r="X2527" i="4"/>
  <c r="X4376" i="4"/>
  <c r="X1259" i="4"/>
  <c r="X2624" i="4"/>
  <c r="X2183" i="4"/>
  <c r="X1448" i="4"/>
  <c r="X1117" i="4"/>
  <c r="X2760" i="4"/>
  <c r="X2082" i="4"/>
  <c r="X1249" i="4"/>
  <c r="X1294" i="4"/>
  <c r="X3039" i="4"/>
  <c r="X2975" i="4"/>
  <c r="X2237" i="4"/>
  <c r="X3626" i="4"/>
  <c r="X4076" i="4"/>
  <c r="X3779" i="4"/>
  <c r="X4289" i="4"/>
  <c r="X2193" i="4"/>
  <c r="X2478" i="4"/>
  <c r="X4933" i="4"/>
  <c r="X1787" i="4"/>
  <c r="X4421" i="4"/>
  <c r="X2424" i="4"/>
  <c r="X2887" i="4"/>
  <c r="X4887" i="4"/>
  <c r="X2544" i="4"/>
  <c r="X4567" i="4"/>
  <c r="X2920" i="4"/>
  <c r="X1649" i="4"/>
  <c r="X2195" i="4"/>
  <c r="X2592" i="4"/>
  <c r="X1914" i="4"/>
  <c r="X3584" i="4"/>
  <c r="X4034" i="4"/>
  <c r="X3289" i="4"/>
  <c r="X3246" i="4"/>
  <c r="X2654" i="4"/>
  <c r="X4690" i="4"/>
  <c r="X4165" i="4"/>
  <c r="X2880" i="4"/>
  <c r="X2095" i="4"/>
  <c r="X2903" i="4"/>
  <c r="X2201" i="4"/>
  <c r="X2362" i="4"/>
  <c r="X4572" i="4"/>
  <c r="X1534" i="4"/>
  <c r="X2965" i="4"/>
  <c r="X1661" i="4"/>
  <c r="X1538" i="4"/>
  <c r="X3784" i="4"/>
  <c r="X3745" i="4"/>
  <c r="X3957" i="4"/>
  <c r="X2692" i="4"/>
  <c r="X4388" i="4"/>
  <c r="X2336" i="4"/>
  <c r="X2104" i="4"/>
  <c r="X1983" i="4"/>
  <c r="X4470" i="4"/>
  <c r="X1257" i="4"/>
  <c r="X1785" i="4"/>
  <c r="X1353" i="4"/>
  <c r="X2253" i="4"/>
  <c r="X4670" i="4"/>
  <c r="X2890" i="4"/>
  <c r="X4170" i="4"/>
  <c r="X3876" i="4"/>
  <c r="X3833" i="4"/>
  <c r="X4327" i="4"/>
  <c r="X4900" i="4"/>
  <c r="X2548" i="4"/>
  <c r="X4945" i="4"/>
  <c r="X2113" i="4"/>
  <c r="X1348" i="4"/>
  <c r="X1651" i="4"/>
  <c r="X4589" i="4"/>
  <c r="X2569" i="4"/>
  <c r="X4959" i="4"/>
  <c r="X1508" i="4"/>
  <c r="X2293" i="4"/>
  <c r="X1666" i="4"/>
  <c r="X2943" i="4"/>
  <c r="X3386" i="4"/>
  <c r="X4092" i="4"/>
  <c r="X4396" i="4"/>
  <c r="X4437" i="4"/>
  <c r="X2465" i="4"/>
  <c r="X2951" i="4"/>
  <c r="X1155" i="4"/>
  <c r="X1528" i="4"/>
  <c r="X1389" i="4"/>
  <c r="X3080" i="4"/>
  <c r="X1524" i="4"/>
  <c r="X1381" i="4"/>
  <c r="X1714" i="4"/>
  <c r="X4651" i="4"/>
  <c r="X2735" i="4"/>
  <c r="X3472" i="4"/>
  <c r="X3923" i="4"/>
  <c r="X3177" i="4"/>
  <c r="X3603" i="4"/>
  <c r="X2770" i="4"/>
  <c r="X1036" i="4"/>
  <c r="X4825" i="4"/>
  <c r="X1355" i="4"/>
  <c r="X4738" i="4"/>
  <c r="X1519" i="4"/>
  <c r="X4354" i="4"/>
  <c r="X2762" i="4"/>
  <c r="X1032" i="4"/>
  <c r="X1712" i="4"/>
  <c r="X1540" i="4"/>
  <c r="X2203" i="4"/>
  <c r="X1762" i="4"/>
  <c r="X1278" i="4"/>
  <c r="X2292" i="4"/>
  <c r="X3540" i="4"/>
  <c r="X3245" i="4"/>
  <c r="X2062" i="4"/>
  <c r="X4207" i="4"/>
  <c r="X3458" i="4"/>
  <c r="X3159" i="4"/>
  <c r="X3671" i="4"/>
  <c r="X2208" i="4"/>
  <c r="X4509" i="4"/>
  <c r="X2865" i="4"/>
  <c r="X1140" i="4"/>
  <c r="X4847" i="4"/>
  <c r="X1816" i="4"/>
  <c r="X1809" i="4"/>
  <c r="X4570" i="4"/>
  <c r="X2830" i="4"/>
  <c r="X2863" i="4"/>
  <c r="X1586" i="4"/>
  <c r="X3121" i="4"/>
  <c r="X3633" i="4"/>
  <c r="X4296" i="4"/>
  <c r="X3997" i="4"/>
  <c r="X3051" i="4"/>
  <c r="X1324" i="4"/>
  <c r="X4897" i="4"/>
  <c r="X2746" i="4"/>
  <c r="X4723" i="4"/>
  <c r="X3046" i="4"/>
  <c r="X1320" i="4"/>
  <c r="X2888" i="4"/>
  <c r="X2490" i="4"/>
  <c r="X1445" i="4"/>
  <c r="X2614" i="4"/>
  <c r="X1725" i="4"/>
  <c r="X2221" i="4"/>
  <c r="X1722" i="4"/>
  <c r="X4254" i="4"/>
  <c r="X3959" i="4"/>
  <c r="X4172" i="4"/>
  <c r="X4431" i="4"/>
  <c r="X2449" i="4"/>
  <c r="X2925" i="4"/>
  <c r="X4773" i="4"/>
  <c r="X2540" i="4"/>
  <c r="X4942" i="4"/>
  <c r="X1823" i="4"/>
  <c r="X2448" i="4"/>
  <c r="X2924" i="4"/>
  <c r="X3017" i="4"/>
  <c r="X4958" i="4"/>
  <c r="X1305" i="4"/>
  <c r="X3016" i="4"/>
  <c r="X1486" i="4"/>
  <c r="X2524" i="4"/>
  <c r="X2453" i="4"/>
  <c r="X1822" i="4"/>
  <c r="X3168" i="4"/>
  <c r="X4130" i="4"/>
  <c r="X3836" i="4"/>
  <c r="X4048" i="4"/>
  <c r="X3299" i="4"/>
  <c r="X3751" i="4"/>
  <c r="X3083" i="4"/>
  <c r="X1356" i="4"/>
  <c r="X1675" i="4"/>
  <c r="X4393" i="4"/>
  <c r="X2351" i="4"/>
  <c r="X2771" i="4"/>
  <c r="X3078" i="4"/>
  <c r="X1352" i="4"/>
  <c r="X2585" i="4"/>
  <c r="X4568" i="4"/>
  <c r="X1533" i="4"/>
  <c r="X1654" i="4"/>
  <c r="X2917" i="4"/>
  <c r="X1869" i="4"/>
  <c r="X2291" i="4"/>
  <c r="X1834" i="4"/>
  <c r="X3236" i="4"/>
  <c r="X2023" i="4"/>
  <c r="X3581" i="4"/>
  <c r="X3734" i="4"/>
  <c r="X3495" i="4"/>
  <c r="X3946" i="4"/>
  <c r="X4503" i="4"/>
  <c r="X2843" i="4"/>
  <c r="X4420" i="4"/>
  <c r="X1435" i="4"/>
  <c r="X3047" i="4"/>
  <c r="X4927" i="4"/>
  <c r="X1624" i="4"/>
  <c r="X1641" i="4"/>
  <c r="X1293" i="4"/>
  <c r="X1741" i="4"/>
  <c r="X2652" i="4"/>
  <c r="X1354" i="4"/>
  <c r="X1226" i="4"/>
  <c r="X3240" i="4"/>
  <c r="X3457" i="4"/>
  <c r="X3908" i="4"/>
  <c r="X3158" i="4"/>
  <c r="X3670" i="4"/>
  <c r="X3371" i="4"/>
  <c r="X2608" i="4"/>
  <c r="X2312" i="4"/>
  <c r="X2731" i="4"/>
  <c r="X3040" i="4"/>
  <c r="X1312" i="4"/>
  <c r="X4890" i="4"/>
  <c r="X1615" i="4"/>
  <c r="X2311" i="4"/>
  <c r="X2725" i="4"/>
  <c r="X1365" i="4"/>
  <c r="X2856" i="4"/>
  <c r="X2396" i="4"/>
  <c r="X1942" i="4"/>
  <c r="X1754" i="4"/>
  <c r="X1710" i="4"/>
  <c r="X2853" i="4"/>
  <c r="X3116" i="4"/>
  <c r="X3628" i="4"/>
  <c r="X4078" i="4"/>
  <c r="X3333" i="4"/>
  <c r="X4295" i="4"/>
  <c r="X3546" i="4"/>
  <c r="X3996" i="4"/>
  <c r="X4209" i="4"/>
  <c r="X1799" i="4"/>
  <c r="X4428" i="4"/>
  <c r="X2441" i="4"/>
  <c r="X2914" i="4"/>
  <c r="X4766" i="4"/>
  <c r="X2494" i="4"/>
  <c r="X4935" i="4"/>
  <c r="X1795" i="4"/>
  <c r="X4953" i="4"/>
  <c r="X1484" i="4"/>
  <c r="X1441" i="4"/>
  <c r="X1761" i="4"/>
  <c r="X2212" i="4"/>
  <c r="X1094" i="4"/>
  <c r="X2086" i="4"/>
  <c r="X2126" i="4"/>
  <c r="X2118" i="4"/>
  <c r="X2752" i="4"/>
  <c r="X4386" i="4"/>
  <c r="X2329" i="4"/>
  <c r="X2751" i="4"/>
  <c r="X2559" i="4"/>
  <c r="X4560" i="4"/>
  <c r="X1461" i="4"/>
  <c r="X2910" i="4"/>
  <c r="X2537" i="4"/>
  <c r="X1597" i="4"/>
  <c r="X1894" i="4"/>
  <c r="X1794" i="4"/>
  <c r="X2986" i="4"/>
  <c r="X3636" i="4"/>
  <c r="X4086" i="4"/>
  <c r="X3792" i="4"/>
  <c r="X2158" i="4"/>
  <c r="X4004" i="4"/>
  <c r="X3255" i="4"/>
  <c r="X3707" i="4"/>
  <c r="X1831" i="4"/>
  <c r="X2464" i="4"/>
  <c r="X2946" i="4"/>
  <c r="X1151" i="4"/>
  <c r="X2541" i="4"/>
  <c r="X4943" i="4"/>
  <c r="X1827" i="4"/>
  <c r="X4961" i="4"/>
  <c r="X1516" i="4"/>
  <c r="X1345" i="4"/>
  <c r="X3038" i="4"/>
  <c r="X1917" i="4"/>
  <c r="X2523" i="4"/>
  <c r="X1930" i="4"/>
  <c r="X2684" i="4"/>
  <c r="X3217" i="4"/>
  <c r="X3430" i="4"/>
  <c r="X3643" i="4"/>
  <c r="X4820" i="4"/>
  <c r="X1335" i="4"/>
  <c r="X4312" i="4"/>
  <c r="X2135" i="4"/>
  <c r="X2016" i="4"/>
  <c r="X4481" i="4"/>
  <c r="X2757" i="4"/>
  <c r="X1028" i="4"/>
  <c r="X1331" i="4"/>
  <c r="X1704" i="4"/>
  <c r="X1897" i="4"/>
  <c r="X1469" i="4"/>
  <c r="X4535" i="4"/>
  <c r="X1700" i="4"/>
  <c r="X1893" i="4"/>
  <c r="X2774" i="4"/>
  <c r="X1230" i="4"/>
  <c r="X2970" i="4"/>
  <c r="X3388" i="4"/>
  <c r="X3839" i="4"/>
  <c r="X4351" i="4"/>
  <c r="X3306" i="4"/>
  <c r="X3758" i="4"/>
  <c r="X4268" i="4"/>
  <c r="X3519" i="4"/>
  <c r="X3969" i="4"/>
  <c r="X4527" i="4"/>
  <c r="X2939" i="4"/>
  <c r="X1212" i="4"/>
  <c r="X4869" i="4"/>
  <c r="X1531" i="4"/>
  <c r="X4357" i="4"/>
  <c r="X2255" i="4"/>
  <c r="X2664" i="4"/>
  <c r="X4526" i="4"/>
  <c r="X2934" i="4"/>
  <c r="X1208" i="4"/>
  <c r="X1977" i="4"/>
  <c r="X4606" i="4"/>
  <c r="X1888" i="4"/>
  <c r="X1037" i="4"/>
  <c r="X1973" i="4"/>
  <c r="X1014" i="4"/>
  <c r="X2243" i="4"/>
  <c r="X1634" i="4"/>
  <c r="X1610" i="4"/>
  <c r="X1242" i="4"/>
  <c r="X3264" i="4"/>
  <c r="X3716" i="4"/>
  <c r="X4226" i="4"/>
  <c r="X3481" i="4"/>
  <c r="X3182" i="4"/>
  <c r="X3694" i="4"/>
  <c r="X2376" i="4"/>
  <c r="X2813" i="4"/>
  <c r="X4914" i="4"/>
  <c r="X1711" i="4"/>
  <c r="X4402" i="4"/>
  <c r="X2375" i="4"/>
  <c r="X2812" i="4"/>
  <c r="X2702" i="4"/>
  <c r="X4592" i="4"/>
  <c r="X3086" i="4"/>
  <c r="X2696" i="4"/>
  <c r="X2991" i="4"/>
  <c r="X1781" i="4"/>
  <c r="X3140" i="4"/>
  <c r="X3652" i="4"/>
  <c r="X4102" i="4"/>
  <c r="X2286" i="4"/>
  <c r="X4020" i="4"/>
  <c r="X4233" i="4"/>
  <c r="X2044" i="4"/>
  <c r="X1895" i="4"/>
  <c r="X2505" i="4"/>
  <c r="X3010" i="4"/>
  <c r="X1891" i="4"/>
  <c r="X2218" i="4"/>
  <c r="X1580" i="4"/>
  <c r="X1137" i="4"/>
  <c r="X2690" i="4"/>
  <c r="X2276" i="4"/>
  <c r="X1358" i="4"/>
  <c r="X4106" i="4"/>
  <c r="X3361" i="4"/>
  <c r="X3812" i="4"/>
  <c r="X2406" i="4"/>
  <c r="X4024" i="4"/>
  <c r="X2056" i="4"/>
  <c r="X1911" i="4"/>
  <c r="X4456" i="4"/>
  <c r="X2519" i="4"/>
  <c r="X3026" i="4"/>
  <c r="X1231" i="4"/>
  <c r="X2607" i="4"/>
  <c r="X2055" i="4"/>
  <c r="X1907" i="4"/>
  <c r="X2282" i="4"/>
  <c r="X1596" i="4"/>
  <c r="X1557" i="4"/>
  <c r="X1185" i="4"/>
  <c r="X2266" i="4"/>
  <c r="X2705" i="4"/>
  <c r="X2532" i="4"/>
  <c r="X2024" i="4"/>
  <c r="X3450" i="4"/>
  <c r="X3901" i="4"/>
  <c r="X3663" i="4"/>
  <c r="X4840" i="4"/>
  <c r="X4332" i="4"/>
  <c r="X2185" i="4"/>
  <c r="X4501" i="4"/>
  <c r="X2833" i="4"/>
  <c r="X1108" i="4"/>
  <c r="X2860" i="4"/>
  <c r="X1612" i="4"/>
  <c r="X1585" i="4"/>
  <c r="X1238" i="4"/>
  <c r="X2586" i="4"/>
  <c r="X2331" i="4"/>
  <c r="X4668" i="4"/>
  <c r="X3536" i="4"/>
  <c r="X3948" i="4"/>
  <c r="X3778" i="4"/>
  <c r="X3539" i="4"/>
  <c r="X3989" i="4"/>
  <c r="X4716" i="4"/>
  <c r="X3019" i="4"/>
  <c r="X1292" i="4"/>
  <c r="X4889" i="4"/>
  <c r="X1611" i="4"/>
  <c r="X4377" i="4"/>
  <c r="X2305" i="4"/>
  <c r="X2724" i="4"/>
  <c r="X1739" i="4"/>
  <c r="X2392" i="4"/>
  <c r="X2839" i="4"/>
  <c r="X4747" i="4"/>
  <c r="X1416" i="4"/>
  <c r="X1085" i="4"/>
  <c r="X1161" i="4"/>
  <c r="X1150" i="4"/>
  <c r="X2099" i="4"/>
  <c r="X2132" i="4"/>
  <c r="X3895" i="4"/>
  <c r="X3983" i="4"/>
  <c r="X3490" i="4"/>
  <c r="X3191" i="4"/>
  <c r="X3898" i="4"/>
  <c r="X1575" i="4"/>
  <c r="X1243" i="4"/>
  <c r="X2615" i="4"/>
  <c r="X2993" i="4"/>
  <c r="X1268" i="4"/>
  <c r="X4879" i="4"/>
  <c r="X1944" i="4"/>
  <c r="X1225" i="4"/>
  <c r="X2031" i="4"/>
  <c r="X1940" i="4"/>
  <c r="X1213" i="4"/>
  <c r="X1554" i="4"/>
  <c r="X1286" i="4"/>
  <c r="X2653" i="4"/>
  <c r="X1814" i="4"/>
  <c r="X3281" i="4"/>
  <c r="X3622" i="4"/>
  <c r="X4072" i="4"/>
  <c r="X3902" i="4"/>
  <c r="X4756" i="4"/>
  <c r="X1079" i="4"/>
  <c r="X4504" i="4"/>
  <c r="X1771" i="4"/>
  <c r="X4417" i="4"/>
  <c r="X2415" i="4"/>
  <c r="X2521" i="4"/>
  <c r="X1960" i="4"/>
  <c r="X1265" i="4"/>
  <c r="X1737" i="4"/>
  <c r="X2022" i="4"/>
  <c r="X4658" i="4"/>
  <c r="X2821" i="4"/>
  <c r="X2768" i="4"/>
  <c r="X1854" i="4"/>
  <c r="X4119" i="4"/>
  <c r="X4463" i="4"/>
  <c r="X2536" i="4"/>
  <c r="X4380" i="4"/>
  <c r="X2313" i="4"/>
  <c r="X2732" i="4"/>
  <c r="X4718" i="4"/>
  <c r="X3025" i="4"/>
  <c r="X1300" i="4"/>
  <c r="X2535" i="4"/>
  <c r="X3052" i="4"/>
  <c r="X1193" i="4"/>
  <c r="X1460" i="4"/>
  <c r="X2115" i="4"/>
  <c r="X1374" i="4"/>
  <c r="X4635" i="4"/>
  <c r="X1613" i="4"/>
  <c r="X1478" i="4"/>
  <c r="X4162" i="4"/>
  <c r="X3545" i="4"/>
  <c r="X3995" i="4"/>
  <c r="X3374" i="4"/>
  <c r="X3783" i="4"/>
  <c r="X2596" i="4"/>
  <c r="X2670" i="4"/>
  <c r="X2433" i="4"/>
  <c r="X4466" i="4"/>
  <c r="X1221" i="4"/>
  <c r="X2862" i="4"/>
  <c r="X1813" i="4"/>
  <c r="X1325" i="4"/>
  <c r="X1030" i="4"/>
  <c r="X1046" i="4"/>
  <c r="X3332" i="4"/>
  <c r="X4084" i="4"/>
  <c r="X3335" i="4"/>
  <c r="X3914" i="4"/>
  <c r="X2447" i="4"/>
  <c r="X2919" i="4"/>
  <c r="X4767" i="4"/>
  <c r="X4559" i="4"/>
  <c r="X1457" i="4"/>
  <c r="X4955" i="4"/>
  <c r="X1492" i="4"/>
  <c r="X1253" i="4"/>
  <c r="X1510" i="4"/>
  <c r="X2683" i="4"/>
  <c r="X2412" i="4"/>
  <c r="X2110" i="4"/>
  <c r="X4298" i="4"/>
  <c r="X4003" i="4"/>
  <c r="X3960" i="4"/>
  <c r="X4698" i="4"/>
  <c r="X2714" i="4"/>
  <c r="X4392" i="4"/>
  <c r="X2345" i="4"/>
  <c r="X3073" i="4"/>
  <c r="X4899" i="4"/>
  <c r="X1409" i="4"/>
  <c r="X3027" i="4"/>
  <c r="X2561" i="4"/>
  <c r="X1405" i="4"/>
  <c r="X1862" i="4"/>
  <c r="X1210" i="4"/>
  <c r="X2703" i="4"/>
  <c r="X4699" i="4"/>
  <c r="X2150" i="4"/>
  <c r="X3514" i="4"/>
  <c r="X4220" i="4"/>
  <c r="X4776" i="4"/>
  <c r="X2648" i="4"/>
  <c r="X4524" i="4"/>
  <c r="X1851" i="4"/>
  <c r="X4734" i="4"/>
  <c r="X3089" i="4"/>
  <c r="X1364" i="4"/>
  <c r="X4903" i="4"/>
  <c r="X1667" i="4"/>
  <c r="X4573" i="4"/>
  <c r="X1565" i="4"/>
  <c r="X2968" i="4"/>
  <c r="X2611" i="4"/>
  <c r="X4571" i="4"/>
  <c r="X1545" i="4"/>
  <c r="X1922" i="4"/>
  <c r="X1706" i="4"/>
  <c r="X1825" i="4"/>
  <c r="X2269" i="4"/>
  <c r="X3600" i="4"/>
  <c r="X3219" i="4"/>
  <c r="X4780" i="4"/>
  <c r="X1175" i="4"/>
  <c r="X1867" i="4"/>
  <c r="X4866" i="4"/>
  <c r="X2017" i="4"/>
  <c r="X4779" i="4"/>
  <c r="X1544" i="4"/>
  <c r="X4579" i="4"/>
  <c r="X1306" i="4"/>
  <c r="X1873" i="4"/>
  <c r="X3156" i="4"/>
  <c r="X3668" i="4"/>
  <c r="X3373" i="4"/>
  <c r="X3824" i="4"/>
  <c r="X2631" i="4"/>
  <c r="X3586" i="4"/>
  <c r="X3287" i="4"/>
  <c r="X3739" i="4"/>
  <c r="X2088" i="4"/>
  <c r="X1959" i="4"/>
  <c r="X2574" i="4"/>
  <c r="X3074" i="4"/>
  <c r="X4806" i="4"/>
  <c r="X2646" i="4"/>
  <c r="X2087" i="4"/>
  <c r="X1955" i="4"/>
  <c r="X2474" i="4"/>
  <c r="X1644" i="4"/>
  <c r="X1733" i="4"/>
  <c r="X1321" i="4"/>
  <c r="X4661" i="4"/>
  <c r="X2879" i="4"/>
  <c r="X2727" i="4"/>
  <c r="X2404" i="4"/>
  <c r="X1026" i="4"/>
  <c r="X3544" i="4"/>
  <c r="X3249" i="4"/>
  <c r="X3913" i="4"/>
  <c r="X4125" i="4"/>
  <c r="X4852" i="4"/>
  <c r="X2881" i="4"/>
  <c r="X1156" i="4"/>
  <c r="X4851" i="4"/>
  <c r="X2942" i="4"/>
  <c r="X1853" i="4"/>
  <c r="X4578" i="4"/>
  <c r="X1828" i="4"/>
  <c r="X2931" i="4"/>
  <c r="X1022" i="4"/>
  <c r="X2901" i="4"/>
  <c r="X2244" i="4"/>
  <c r="X1638" i="4"/>
  <c r="X4087" i="4"/>
  <c r="X3789" i="4"/>
  <c r="X2134" i="4"/>
  <c r="X4728" i="4"/>
  <c r="X3067" i="4"/>
  <c r="X1340" i="4"/>
  <c r="X4901" i="4"/>
  <c r="X2758" i="4"/>
  <c r="X3062" i="4"/>
  <c r="X1336" i="4"/>
  <c r="X2936" i="4"/>
  <c r="X2560" i="4"/>
  <c r="X4561" i="4"/>
  <c r="X1497" i="4"/>
  <c r="X1566" i="4"/>
  <c r="X2831" i="4"/>
  <c r="X1801" i="4"/>
  <c r="X2268" i="4"/>
  <c r="X1770" i="4"/>
  <c r="X4258" i="4"/>
  <c r="X3513" i="4"/>
  <c r="X4701" i="4"/>
  <c r="X4176" i="4"/>
  <c r="X3427" i="4"/>
  <c r="X3878" i="4"/>
  <c r="X1495" i="4"/>
  <c r="X2240" i="4"/>
  <c r="X4521" i="4"/>
  <c r="X2913" i="4"/>
  <c r="X1864" i="4"/>
  <c r="X1933" i="4"/>
  <c r="X4593" i="4"/>
  <c r="X1860" i="4"/>
  <c r="X3064" i="4"/>
  <c r="X1206" i="4"/>
  <c r="X2309" i="4"/>
  <c r="X1766" i="4"/>
  <c r="X1422" i="4"/>
  <c r="X3364" i="4"/>
  <c r="X3815" i="4"/>
  <c r="X2502" i="4"/>
  <c r="X4684" i="4"/>
  <c r="X3111" i="4"/>
  <c r="X3623" i="4"/>
  <c r="X4800" i="4"/>
  <c r="X1255" i="4"/>
  <c r="X4845" i="4"/>
  <c r="X1947" i="4"/>
  <c r="X1087" i="4"/>
  <c r="X2430" i="4"/>
  <c r="X2838" i="4"/>
  <c r="X4624" i="4"/>
  <c r="X1964" i="4"/>
  <c r="X1792" i="4"/>
  <c r="X2754" i="4"/>
  <c r="X1637" i="4"/>
  <c r="X2578" i="4"/>
  <c r="X1018" i="4"/>
  <c r="X2756" i="4"/>
  <c r="X3819" i="4"/>
  <c r="X3585" i="4"/>
  <c r="X3286" i="4"/>
  <c r="X2859" i="4"/>
  <c r="X1132" i="4"/>
  <c r="X1451" i="4"/>
  <c r="X4337" i="4"/>
  <c r="X2854" i="4"/>
  <c r="X1128" i="4"/>
  <c r="X1805" i="4"/>
  <c r="X4569" i="4"/>
  <c r="X1808" i="4"/>
  <c r="X2819" i="4"/>
  <c r="X1797" i="4"/>
  <c r="X2076" i="4"/>
  <c r="X1406" i="4"/>
  <c r="X1262" i="4"/>
  <c r="X3007" i="4"/>
  <c r="X3244" i="4"/>
  <c r="X2054" i="4"/>
  <c r="X4206" i="4"/>
  <c r="X3461" i="4"/>
  <c r="X3162" i="4"/>
  <c r="X3674" i="4"/>
  <c r="X4124" i="4"/>
  <c r="X2321" i="4"/>
  <c r="X2740" i="4"/>
  <c r="X3056" i="4"/>
  <c r="X1328" i="4"/>
  <c r="X4894" i="4"/>
  <c r="X4382" i="4"/>
  <c r="X2739" i="4"/>
  <c r="X2482" i="4"/>
  <c r="X4576" i="4"/>
  <c r="X4952" i="4"/>
  <c r="X1830" i="4"/>
  <c r="X4636" i="4"/>
  <c r="X4085" i="4"/>
  <c r="X2335" i="4"/>
  <c r="X1164" i="4"/>
  <c r="X1995" i="4"/>
  <c r="X4514" i="4"/>
  <c r="X2886" i="4"/>
  <c r="X1160" i="4"/>
  <c r="X1877" i="4"/>
  <c r="X4584" i="4"/>
  <c r="X1861" i="4"/>
  <c r="X2900" i="4"/>
  <c r="X2165" i="4"/>
  <c r="X1466" i="4"/>
  <c r="X1074" i="4"/>
  <c r="X4214" i="4"/>
  <c r="X3469" i="4"/>
  <c r="X3920" i="4"/>
  <c r="X4132" i="4"/>
  <c r="X3383" i="4"/>
  <c r="X3834" i="4"/>
  <c r="X4331" i="4"/>
  <c r="X2344" i="4"/>
  <c r="X2764" i="4"/>
  <c r="X4733" i="4"/>
  <c r="X3088" i="4"/>
  <c r="X1360" i="4"/>
  <c r="X1663" i="4"/>
  <c r="X4390" i="4"/>
  <c r="X2343" i="4"/>
  <c r="X2763" i="4"/>
  <c r="X2584" i="4"/>
  <c r="X4566" i="4"/>
  <c r="X1517" i="4"/>
  <c r="X1684" i="4"/>
  <c r="X4629" i="4"/>
  <c r="X1633" i="4"/>
  <c r="X1926" i="4"/>
  <c r="X1846" i="4"/>
  <c r="X1038" i="4"/>
  <c r="X3345" i="4"/>
  <c r="X3796" i="4"/>
  <c r="X3558" i="4"/>
  <c r="X4008" i="4"/>
  <c r="X4996" i="4"/>
  <c r="X1847" i="4"/>
  <c r="X4440" i="4"/>
  <c r="X2473" i="4"/>
  <c r="X2962" i="4"/>
  <c r="X4778" i="4"/>
  <c r="X1167" i="4"/>
  <c r="X4995" i="4"/>
  <c r="X1843" i="4"/>
  <c r="X1532" i="4"/>
  <c r="X1393" i="4"/>
  <c r="X3081" i="4"/>
  <c r="X2034" i="4"/>
  <c r="X4633" i="4"/>
  <c r="X2139" i="4"/>
  <c r="X3434" i="4"/>
  <c r="X3135" i="4"/>
  <c r="X3647" i="4"/>
  <c r="X4097" i="4"/>
  <c r="X4824" i="4"/>
  <c r="X1351" i="4"/>
  <c r="X4316" i="4"/>
  <c r="X2144" i="4"/>
  <c r="X2074" i="4"/>
  <c r="X4485" i="4"/>
  <c r="X2776" i="4"/>
  <c r="X1044" i="4"/>
  <c r="X4823" i="4"/>
  <c r="X1347" i="4"/>
  <c r="X1937" i="4"/>
  <c r="X1529" i="4"/>
  <c r="X4539" i="4"/>
  <c r="X1909" i="4"/>
  <c r="X2805" i="4"/>
  <c r="X2036" i="4"/>
  <c r="X1322" i="4"/>
  <c r="X3012" i="4"/>
  <c r="X3392" i="4"/>
  <c r="X3843" i="4"/>
  <c r="X4367" i="4"/>
  <c r="X3609" i="4"/>
  <c r="X4059" i="4"/>
  <c r="X3310" i="4"/>
  <c r="X3973" i="4"/>
  <c r="X2955" i="4"/>
  <c r="X1228" i="4"/>
  <c r="X4361" i="4"/>
  <c r="X2673" i="4"/>
  <c r="X4530" i="4"/>
  <c r="X2950" i="4"/>
  <c r="X1224" i="4"/>
  <c r="X2598" i="4"/>
  <c r="X4613" i="4"/>
  <c r="X1904" i="4"/>
  <c r="X1065" i="4"/>
  <c r="X2005" i="4"/>
  <c r="X1086" i="4"/>
  <c r="X2260" i="4"/>
  <c r="X1650" i="4"/>
  <c r="X1694" i="4"/>
  <c r="X1330" i="4"/>
  <c r="X3268" i="4"/>
  <c r="X4230" i="4"/>
  <c r="X4148" i="4"/>
  <c r="X3850" i="4"/>
  <c r="X4395" i="4"/>
  <c r="X2385" i="4"/>
  <c r="X2829" i="4"/>
  <c r="X2358" i="4"/>
  <c r="X1727" i="4"/>
  <c r="X4406" i="4"/>
  <c r="X2384" i="4"/>
  <c r="X2828" i="4"/>
  <c r="X2808" i="4"/>
  <c r="X4599" i="4"/>
  <c r="X1057" i="4"/>
  <c r="X2621" i="4"/>
  <c r="X2301" i="4"/>
  <c r="X1758" i="4"/>
  <c r="X1802" i="4"/>
  <c r="X1438" i="4"/>
  <c r="X4234" i="4"/>
  <c r="X3489" i="4"/>
  <c r="X3940" i="4"/>
  <c r="X4152" i="4"/>
  <c r="X3854" i="4"/>
  <c r="X4411" i="4"/>
  <c r="X2399" i="4"/>
  <c r="X2845" i="4"/>
  <c r="X4753" i="4"/>
  <c r="X1067" i="4"/>
  <c r="X2390" i="4"/>
  <c r="X1743" i="4"/>
  <c r="X2393" i="4"/>
  <c r="X2844" i="4"/>
  <c r="X4609" i="4"/>
  <c r="X2824" i="4"/>
  <c r="X1118" i="4"/>
  <c r="X1925" i="4"/>
  <c r="X2236" i="4"/>
  <c r="X3365" i="4"/>
  <c r="X2534" i="4"/>
  <c r="X3578" i="4"/>
  <c r="X4028" i="4"/>
  <c r="X4241" i="4"/>
  <c r="X2065" i="4"/>
  <c r="X1927" i="4"/>
  <c r="X4460" i="4"/>
  <c r="X2528" i="4"/>
  <c r="X3042" i="4"/>
  <c r="X4798" i="4"/>
  <c r="X2616" i="4"/>
  <c r="X2407" i="4"/>
  <c r="X1272" i="4"/>
  <c r="X4618" i="4"/>
  <c r="X1245" i="4"/>
  <c r="X2001" i="4"/>
  <c r="X2324" i="4"/>
  <c r="X1462" i="4"/>
  <c r="X3152" i="4"/>
  <c r="X3664" i="4"/>
  <c r="X3155" i="4"/>
  <c r="X3667" i="4"/>
  <c r="X4117" i="4"/>
  <c r="X4844" i="4"/>
  <c r="X1431" i="4"/>
  <c r="X4336" i="4"/>
  <c r="X2199" i="4"/>
  <c r="X2582" i="4"/>
  <c r="X4505" i="4"/>
  <c r="X2281" i="4"/>
  <c r="X2700" i="4"/>
  <c r="X4706" i="4"/>
  <c r="X2977" i="4"/>
  <c r="X1252" i="4"/>
  <c r="X4875" i="4"/>
  <c r="X1928" i="4"/>
  <c r="X1165" i="4"/>
  <c r="X2666" i="4"/>
  <c r="X4548" i="4"/>
  <c r="X1898" i="4"/>
  <c r="X1158" i="4"/>
  <c r="X1702" i="4"/>
  <c r="X3444" i="4"/>
  <c r="X4022" i="4"/>
  <c r="X4111" i="4"/>
  <c r="X2009" i="4"/>
  <c r="X3319" i="4"/>
  <c r="X4880" i="4"/>
  <c r="X2414" i="4"/>
  <c r="X4925" i="4"/>
  <c r="X1755" i="4"/>
  <c r="X1407" i="4"/>
  <c r="X4326" i="4"/>
  <c r="X2169" i="4"/>
  <c r="X4553" i="4"/>
  <c r="X1772" i="4"/>
  <c r="X2650" i="4"/>
  <c r="X1693" i="4"/>
  <c r="X4552" i="4"/>
  <c r="X2006" i="4"/>
  <c r="X1218" i="4"/>
  <c r="X3018" i="4"/>
  <c r="X1521" i="4"/>
  <c r="X3409" i="4"/>
  <c r="X4884" i="4"/>
  <c r="X1591" i="4"/>
  <c r="X2304" i="4"/>
  <c r="X2723" i="4"/>
  <c r="X4714" i="4"/>
  <c r="X1423" i="4"/>
  <c r="X1075" i="4"/>
  <c r="X4557" i="4"/>
  <c r="X2322" i="4"/>
  <c r="X1616" i="4"/>
  <c r="X1444" i="4"/>
  <c r="X2163" i="4"/>
  <c r="X1338" i="4"/>
  <c r="X3327" i="4"/>
  <c r="X4033" i="4"/>
  <c r="X4760" i="4"/>
  <c r="X2545" i="4"/>
  <c r="X4508" i="4"/>
  <c r="X2864" i="4"/>
  <c r="X4846" i="4"/>
  <c r="X1439" i="4"/>
  <c r="X4334" i="4"/>
  <c r="X1091" i="4"/>
  <c r="X1464" i="4"/>
  <c r="X1341" i="4"/>
  <c r="X1313" i="4"/>
  <c r="X1618" i="4"/>
  <c r="X1482" i="4"/>
  <c r="X2932" i="4"/>
  <c r="X2179" i="4"/>
  <c r="X3200" i="4"/>
  <c r="X3780" i="4"/>
  <c r="X4290" i="4"/>
  <c r="X3673" i="4"/>
  <c r="X4123" i="4"/>
  <c r="X3502" i="4"/>
  <c r="X3069" i="4"/>
  <c r="X1803" i="4"/>
  <c r="X4425" i="4"/>
  <c r="X4763" i="4"/>
  <c r="X1749" i="4"/>
  <c r="X1373" i="4"/>
  <c r="X1750" i="4"/>
  <c r="X2980" i="4"/>
  <c r="X2836" i="4"/>
  <c r="X2371" i="4"/>
  <c r="X3588" i="4"/>
  <c r="X4038" i="4"/>
  <c r="X4127" i="4"/>
  <c r="X2102" i="4"/>
  <c r="X4212" i="4"/>
  <c r="X4041" i="4"/>
  <c r="X3085" i="4"/>
  <c r="X1819" i="4"/>
  <c r="X3057" i="4"/>
  <c r="X1332" i="4"/>
  <c r="X2215" i="4"/>
  <c r="X2604" i="4"/>
  <c r="X4582" i="4"/>
  <c r="X2004" i="4"/>
  <c r="X1453" i="4"/>
  <c r="X1826" i="4"/>
  <c r="X1590" i="4"/>
  <c r="X3102" i="4"/>
  <c r="X1701" i="4"/>
  <c r="X3169" i="4"/>
  <c r="X3681" i="4"/>
  <c r="X4131" i="4"/>
  <c r="X4088" i="4"/>
  <c r="X4475" i="4"/>
  <c r="X1143" i="4"/>
  <c r="X4520" i="4"/>
  <c r="X2912" i="4"/>
  <c r="X1999" i="4"/>
  <c r="X2224" i="4"/>
  <c r="X3100" i="4"/>
  <c r="X1329" i="4"/>
  <c r="X2937" i="4"/>
  <c r="X1889" i="4"/>
  <c r="X1309" i="4"/>
  <c r="X1454" i="4"/>
  <c r="X3093" i="4"/>
  <c r="X2245" i="4"/>
  <c r="X3791" i="4"/>
  <c r="X3642" i="4"/>
  <c r="X3794" i="4"/>
  <c r="X4904" i="4"/>
  <c r="X1020" i="4"/>
  <c r="X4997" i="4"/>
  <c r="X2786" i="4"/>
  <c r="X4862" i="4"/>
  <c r="X1503" i="4"/>
  <c r="X2647" i="4"/>
  <c r="X4598" i="4"/>
  <c r="X1868" i="4"/>
  <c r="X3091" i="4"/>
  <c r="X1941" i="4"/>
  <c r="X4596" i="4"/>
  <c r="X2181" i="4"/>
  <c r="X1490" i="4"/>
  <c r="X1258" i="4"/>
  <c r="X1214" i="4"/>
  <c r="X2299" i="4"/>
  <c r="X1698" i="4"/>
  <c r="X4970" i="4"/>
  <c r="X3884" i="4"/>
  <c r="X3646" i="4"/>
  <c r="X3347" i="4"/>
  <c r="X3926" i="4"/>
  <c r="X4908" i="4"/>
  <c r="X1687" i="4"/>
  <c r="X4400" i="4"/>
  <c r="X2368" i="4"/>
  <c r="X2802" i="4"/>
  <c r="X2479" i="4"/>
  <c r="X2967" i="4"/>
  <c r="X4907" i="4"/>
  <c r="X1683" i="4"/>
  <c r="X1493" i="4"/>
  <c r="X2629" i="4"/>
  <c r="X1417" i="4"/>
  <c r="X2125" i="4"/>
  <c r="X2630" i="4"/>
  <c r="X3284" i="4"/>
  <c r="X3736" i="4"/>
  <c r="X3501" i="4"/>
  <c r="X3952" i="4"/>
  <c r="X3202" i="4"/>
  <c r="X3415" i="4"/>
  <c r="X2431" i="4"/>
  <c r="X2893" i="4"/>
  <c r="X1115" i="4"/>
  <c r="X2486" i="4"/>
  <c r="X4934" i="4"/>
  <c r="X1791" i="4"/>
  <c r="X4422" i="4"/>
  <c r="X2425" i="4"/>
  <c r="X2892" i="4"/>
  <c r="X4950" i="4"/>
  <c r="X1472" i="4"/>
  <c r="X1205" i="4"/>
  <c r="X1366" i="4"/>
  <c r="X1662" i="4"/>
  <c r="X3160" i="4"/>
  <c r="X3672" i="4"/>
  <c r="X4122" i="4"/>
  <c r="X3377" i="4"/>
  <c r="X3828" i="4"/>
  <c r="X4040" i="4"/>
  <c r="X4253" i="4"/>
  <c r="X2097" i="4"/>
  <c r="X1975" i="4"/>
  <c r="X2693" i="4"/>
  <c r="X3090" i="4"/>
  <c r="X1295" i="4"/>
  <c r="X2678" i="4"/>
  <c r="X2096" i="4"/>
  <c r="X1971" i="4"/>
  <c r="X2551" i="4"/>
  <c r="X1660" i="4"/>
  <c r="X1773" i="4"/>
  <c r="X1349" i="4"/>
  <c r="X2522" i="4"/>
  <c r="X2737" i="4"/>
  <c r="X3998" i="4"/>
  <c r="X4215" i="4"/>
  <c r="X3466" i="4"/>
  <c r="X3917" i="4"/>
  <c r="X4856" i="4"/>
  <c r="X4348" i="4"/>
  <c r="X2231" i="4"/>
  <c r="X2640" i="4"/>
  <c r="X2897" i="4"/>
  <c r="X1172" i="4"/>
  <c r="X1475" i="4"/>
  <c r="X1848" i="4"/>
  <c r="X1881" i="4"/>
  <c r="X1844" i="4"/>
  <c r="X3000" i="4"/>
  <c r="X1146" i="4"/>
  <c r="X2954" i="4"/>
  <c r="X2277" i="4"/>
  <c r="X1682" i="4"/>
  <c r="X1318" i="4"/>
  <c r="X3875" i="4"/>
  <c r="X3793" i="4"/>
  <c r="X2166" i="4"/>
  <c r="X3555" i="4"/>
  <c r="X2120" i="4"/>
  <c r="X4983" i="4"/>
  <c r="X2750" i="4"/>
  <c r="X1024" i="4"/>
  <c r="X4818" i="4"/>
  <c r="X4306" i="4"/>
  <c r="X2119" i="4"/>
  <c r="X2003" i="4"/>
  <c r="X2577" i="4"/>
  <c r="X1849" i="4"/>
  <c r="X1425" i="4"/>
  <c r="X2576" i="4"/>
  <c r="X4673" i="4"/>
  <c r="X3092" i="4"/>
  <c r="X2789" i="4"/>
  <c r="X2622" i="4"/>
  <c r="X4989" i="4"/>
  <c r="X1142" i="4"/>
  <c r="X3492" i="4"/>
  <c r="X3943" i="4"/>
  <c r="X3325" i="4"/>
  <c r="X3777" i="4"/>
  <c r="X3239" i="4"/>
  <c r="X4928" i="4"/>
  <c r="X1116" i="4"/>
  <c r="X2080" i="4"/>
  <c r="X1599" i="4"/>
  <c r="X4502" i="4"/>
  <c r="X1251" i="4"/>
  <c r="X4558" i="4"/>
  <c r="X2330" i="4"/>
  <c r="X1620" i="4"/>
  <c r="X1981" i="4"/>
  <c r="X2357" i="4"/>
  <c r="X2116" i="4"/>
  <c r="X1658" i="4"/>
  <c r="X2509" i="4"/>
  <c r="X3496" i="4"/>
  <c r="X3947" i="4"/>
  <c r="X3201" i="4"/>
  <c r="X3414" i="4"/>
  <c r="X3627" i="4"/>
  <c r="X4077" i="4"/>
  <c r="X1271" i="4"/>
  <c r="X2662" i="4"/>
  <c r="X2089" i="4"/>
  <c r="X1963" i="4"/>
  <c r="X4465" i="4"/>
  <c r="X2550" i="4"/>
  <c r="X3063" i="4"/>
  <c r="X1640" i="4"/>
  <c r="X1721" i="4"/>
  <c r="X1636" i="4"/>
  <c r="X1713" i="4"/>
  <c r="X2637" i="4"/>
  <c r="X2228" i="4"/>
  <c r="X4963" i="4"/>
  <c r="X1062" i="4"/>
  <c r="X2769" i="4"/>
  <c r="X3372" i="4"/>
  <c r="X2617" i="4"/>
  <c r="X3589" i="4"/>
  <c r="X4039" i="4"/>
  <c r="X3290" i="4"/>
  <c r="X4252" i="4"/>
  <c r="X4511" i="4"/>
  <c r="X2875" i="4"/>
  <c r="X1148" i="4"/>
  <c r="X4853" i="4"/>
  <c r="X4341" i="4"/>
  <c r="X2209" i="4"/>
  <c r="X2603" i="4"/>
  <c r="X4510" i="4"/>
  <c r="X2870" i="4"/>
  <c r="X1144" i="4"/>
  <c r="X1845" i="4"/>
  <c r="X1337" i="4"/>
  <c r="X1974" i="4"/>
  <c r="X1442" i="4"/>
  <c r="X1010" i="4"/>
  <c r="X4043" i="4"/>
  <c r="X4213" i="4"/>
  <c r="X2891" i="4"/>
  <c r="X2455" i="4"/>
  <c r="X2930" i="4"/>
  <c r="X2698" i="4"/>
  <c r="X3095" i="4"/>
  <c r="X4811" i="4"/>
  <c r="X1672" i="4"/>
  <c r="X1793" i="4"/>
  <c r="X1377" i="4"/>
  <c r="X2553" i="4"/>
  <c r="X1668" i="4"/>
  <c r="X1789" i="4"/>
  <c r="X2736" i="4"/>
  <c r="X2308" i="4"/>
  <c r="X4988" i="4"/>
  <c r="X1138" i="4"/>
  <c r="X2837" i="4"/>
  <c r="X3831" i="4"/>
  <c r="X4047" i="4"/>
  <c r="X4260" i="4"/>
  <c r="X3511" i="4"/>
  <c r="X4519" i="4"/>
  <c r="X2907" i="4"/>
  <c r="X1180" i="4"/>
  <c r="X4861" i="4"/>
  <c r="X1499" i="4"/>
  <c r="X4518" i="4"/>
  <c r="X2902" i="4"/>
  <c r="X1176" i="4"/>
  <c r="X1921" i="4"/>
  <c r="X4591" i="4"/>
  <c r="X1856" i="4"/>
  <c r="X4960" i="4"/>
  <c r="X2668" i="4"/>
  <c r="X1498" i="4"/>
  <c r="X1502" i="4"/>
  <c r="X1130" i="4"/>
  <c r="X3473" i="4"/>
  <c r="X3924" i="4"/>
  <c r="X3174" i="4"/>
  <c r="X3686" i="4"/>
  <c r="X4136" i="4"/>
  <c r="X3838" i="4"/>
  <c r="X4347" i="4"/>
  <c r="X2353" i="4"/>
  <c r="X2778" i="4"/>
  <c r="X4737" i="4"/>
  <c r="X3103" i="4"/>
  <c r="X4906" i="4"/>
  <c r="X1679" i="4"/>
  <c r="X2352" i="4"/>
  <c r="X2772" i="4"/>
  <c r="X4575" i="4"/>
  <c r="X1593" i="4"/>
  <c r="X2969" i="4"/>
  <c r="X2612" i="4"/>
  <c r="X2916" i="4"/>
  <c r="X1677" i="4"/>
  <c r="X2147" i="4"/>
  <c r="X1902" i="4"/>
  <c r="X1114" i="4"/>
  <c r="X3800" i="4"/>
  <c r="X3562" i="4"/>
  <c r="X4012" i="4"/>
  <c r="X3263" i="4"/>
  <c r="X3715" i="4"/>
  <c r="X4225" i="4"/>
  <c r="X1863" i="4"/>
  <c r="X4444" i="4"/>
  <c r="X2487" i="4"/>
  <c r="X2978" i="4"/>
  <c r="X4782" i="4"/>
  <c r="X1183" i="4"/>
  <c r="X2011" i="4"/>
  <c r="X1859" i="4"/>
  <c r="X1548" i="4"/>
  <c r="X1437" i="4"/>
  <c r="X1033" i="4"/>
  <c r="X2066" i="4"/>
  <c r="X4637" i="4"/>
  <c r="X2600" i="4"/>
  <c r="X2435" i="4"/>
  <c r="X2171" i="4"/>
  <c r="X4652" i="4"/>
  <c r="X3520" i="4"/>
  <c r="X3970" i="4"/>
  <c r="X3225" i="4"/>
  <c r="X4187" i="4"/>
  <c r="X3438" i="4"/>
  <c r="X4101" i="4"/>
  <c r="X2170" i="4"/>
  <c r="X4489" i="4"/>
  <c r="X2785" i="4"/>
  <c r="X1060" i="4"/>
  <c r="X4827" i="4"/>
  <c r="X1989" i="4"/>
  <c r="X1601" i="4"/>
  <c r="X4543" i="4"/>
  <c r="X1985" i="4"/>
  <c r="X2842" i="4"/>
  <c r="X3396" i="4"/>
  <c r="X3847" i="4"/>
  <c r="X4383" i="4"/>
  <c r="X4063" i="4"/>
  <c r="X4276" i="4"/>
  <c r="X3527" i="4"/>
  <c r="X3977" i="4"/>
  <c r="X2971" i="4"/>
  <c r="X1244" i="4"/>
  <c r="X2273" i="4"/>
  <c r="X2686" i="4"/>
  <c r="X4703" i="4"/>
  <c r="X2966" i="4"/>
  <c r="X1240" i="4"/>
  <c r="X4621" i="4"/>
  <c r="X1920" i="4"/>
  <c r="X1042" i="4"/>
  <c r="X2593" i="4"/>
  <c r="X2085" i="4"/>
  <c r="X1414" i="4"/>
  <c r="X3060" i="4"/>
  <c r="X4399" i="4"/>
  <c r="X4067" i="4"/>
  <c r="X3770" i="4"/>
  <c r="X4280" i="4"/>
  <c r="X4708" i="4"/>
  <c r="X2987" i="4"/>
  <c r="X1260" i="4"/>
  <c r="X4881" i="4"/>
  <c r="X1579" i="4"/>
  <c r="X2287" i="4"/>
  <c r="X2701" i="4"/>
  <c r="X2982" i="4"/>
  <c r="X1256" i="4"/>
  <c r="X4986" i="4"/>
  <c r="X1181" i="4"/>
  <c r="X2688" i="4"/>
  <c r="X1782" i="4"/>
  <c r="X1850" i="4"/>
  <c r="X3728" i="4"/>
  <c r="X4238" i="4"/>
  <c r="X3194" i="4"/>
  <c r="X4681" i="4"/>
  <c r="X4156" i="4"/>
  <c r="X3858" i="4"/>
  <c r="X4415" i="4"/>
  <c r="X2408" i="4"/>
  <c r="X2861" i="4"/>
  <c r="X4757" i="4"/>
  <c r="X1083" i="4"/>
  <c r="X2422" i="4"/>
  <c r="X4926" i="4"/>
  <c r="X1759" i="4"/>
  <c r="X2998" i="4"/>
  <c r="X1784" i="4"/>
  <c r="X2049" i="4"/>
  <c r="X4555" i="4"/>
  <c r="X1890" i="4"/>
  <c r="X1910" i="4"/>
  <c r="X1550" i="4"/>
  <c r="X3280" i="4"/>
  <c r="X3732" i="4"/>
  <c r="X4242" i="4"/>
  <c r="X4203" i="4"/>
  <c r="X3283" i="4"/>
  <c r="X3735" i="4"/>
  <c r="X4245" i="4"/>
  <c r="X2079" i="4"/>
  <c r="X1943" i="4"/>
  <c r="X4464" i="4"/>
  <c r="X2542" i="4"/>
  <c r="X3058" i="4"/>
  <c r="X4802" i="4"/>
  <c r="X1263" i="4"/>
  <c r="X2625" i="4"/>
  <c r="X2073" i="4"/>
  <c r="X1939" i="4"/>
  <c r="X1628" i="4"/>
  <c r="X1645" i="4"/>
  <c r="X1281" i="4"/>
  <c r="X4657" i="4"/>
  <c r="X2677" i="4"/>
  <c r="X3087" i="4"/>
  <c r="X4930" i="4"/>
  <c r="X1775" i="4"/>
  <c r="X4418" i="4"/>
  <c r="X2416" i="4"/>
  <c r="X2876" i="4"/>
  <c r="X2905" i="4"/>
  <c r="X4946" i="4"/>
  <c r="X1456" i="4"/>
  <c r="X1133" i="4"/>
  <c r="X2904" i="4"/>
  <c r="X1302" i="4"/>
  <c r="X2068" i="4"/>
  <c r="X2443" i="4"/>
  <c r="X2365" i="4"/>
  <c r="X4715" i="4"/>
  <c r="X3014" i="4"/>
  <c r="X1288" i="4"/>
  <c r="X2793" i="4"/>
  <c r="X1968" i="4"/>
  <c r="X1297" i="4"/>
  <c r="X2792" i="4"/>
  <c r="X1346" i="4"/>
  <c r="X2397" i="4"/>
  <c r="X1950" i="4"/>
  <c r="X1934" i="4"/>
  <c r="X2849" i="4"/>
  <c r="X1124" i="4"/>
  <c r="X4843" i="4"/>
  <c r="X1427" i="4"/>
  <c r="X2780" i="4"/>
  <c r="X1757" i="4"/>
  <c r="X4562" i="4"/>
  <c r="X2779" i="4"/>
  <c r="X3029" i="4"/>
  <c r="X2188" i="4"/>
  <c r="X1198" i="4"/>
  <c r="X12" i="4"/>
  <c r="X999" i="4" l="1"/>
  <c r="X707" i="4"/>
  <c r="X938" i="4"/>
  <c r="X682" i="4"/>
  <c r="X881" i="4"/>
  <c r="X625" i="4"/>
  <c r="X856" i="4"/>
  <c r="X600" i="4"/>
  <c r="X911" i="4"/>
  <c r="X655" i="4"/>
  <c r="X886" i="4"/>
  <c r="X630" i="4"/>
  <c r="X829" i="4"/>
  <c r="X573" i="4"/>
  <c r="X804" i="4"/>
  <c r="X554" i="4"/>
  <c r="X859" i="4"/>
  <c r="X603" i="4"/>
  <c r="X834" i="4"/>
  <c r="X578" i="4"/>
  <c r="X777" i="4"/>
  <c r="X1005" i="4"/>
  <c r="X752" i="4"/>
  <c r="X541" i="4"/>
  <c r="X807" i="4"/>
  <c r="X551" i="4"/>
  <c r="X782" i="4"/>
  <c r="X981" i="4"/>
  <c r="X725" i="4"/>
  <c r="X956" i="4"/>
  <c r="X700" i="4"/>
  <c r="X552" i="4"/>
  <c r="X755" i="4"/>
  <c r="X979" i="4"/>
  <c r="X730" i="4"/>
  <c r="X929" i="4"/>
  <c r="X673" i="4"/>
  <c r="X904" i="4"/>
  <c r="X648" i="4"/>
  <c r="X963" i="4"/>
  <c r="X703" i="4"/>
  <c r="X934" i="4"/>
  <c r="X678" i="4"/>
  <c r="X877" i="4"/>
  <c r="X621" i="4"/>
  <c r="X852" i="4"/>
  <c r="X596" i="4"/>
  <c r="X907" i="4"/>
  <c r="X651" i="4"/>
  <c r="X882" i="4"/>
  <c r="X626" i="4"/>
  <c r="X825" i="4"/>
  <c r="X569" i="4"/>
  <c r="X800" i="4"/>
  <c r="X550" i="4"/>
  <c r="X855" i="4"/>
  <c r="X599" i="4"/>
  <c r="X830" i="4"/>
  <c r="X987" i="4"/>
  <c r="X773" i="4"/>
  <c r="X1004" i="4"/>
  <c r="X748" i="4"/>
  <c r="X537" i="4"/>
  <c r="X851" i="4"/>
  <c r="X595" i="4"/>
  <c r="X826" i="4"/>
  <c r="X983" i="4"/>
  <c r="X769" i="4"/>
  <c r="X1000" i="4"/>
  <c r="X744" i="4"/>
  <c r="X533" i="4"/>
  <c r="X799" i="4"/>
  <c r="X543" i="4"/>
  <c r="X774" i="4"/>
  <c r="X973" i="4"/>
  <c r="X717" i="4"/>
  <c r="X948" i="4"/>
  <c r="X692" i="4"/>
  <c r="X544" i="4"/>
  <c r="X747" i="4"/>
  <c r="X955" i="4"/>
  <c r="X722" i="4"/>
  <c r="X921" i="4"/>
  <c r="X665" i="4"/>
  <c r="X896" i="4"/>
  <c r="X640" i="4"/>
  <c r="X951" i="4"/>
  <c r="X695" i="4"/>
  <c r="X926" i="4"/>
  <c r="X670" i="4"/>
  <c r="X869" i="4"/>
  <c r="X613" i="4"/>
  <c r="X844" i="4"/>
  <c r="X588" i="4"/>
  <c r="X714" i="4"/>
  <c r="X632" i="4"/>
  <c r="X662" i="4"/>
  <c r="X580" i="4"/>
  <c r="X610" i="4"/>
  <c r="X534" i="4"/>
  <c r="X982" i="4"/>
  <c r="X521" i="4"/>
  <c r="X842" i="4"/>
  <c r="X760" i="4"/>
  <c r="X790" i="4"/>
  <c r="X708" i="4"/>
  <c r="X738" i="4"/>
  <c r="X656" i="4"/>
  <c r="X686" i="4"/>
  <c r="X604" i="4"/>
  <c r="X778" i="4"/>
  <c r="X696" i="4"/>
  <c r="X726" i="4"/>
  <c r="X644" i="4"/>
  <c r="X674" i="4"/>
  <c r="X592" i="4"/>
  <c r="X622" i="4"/>
  <c r="X546" i="4"/>
  <c r="X650" i="4"/>
  <c r="X1001" i="4"/>
  <c r="X879" i="4"/>
  <c r="X775" i="4"/>
  <c r="X675" i="4"/>
  <c r="X571" i="4"/>
  <c r="X854" i="4"/>
  <c r="X750" i="4"/>
  <c r="X899" i="4"/>
  <c r="X643" i="4"/>
  <c r="X874" i="4"/>
  <c r="X618" i="4"/>
  <c r="X817" i="4"/>
  <c r="X561" i="4"/>
  <c r="X792" i="4"/>
  <c r="X542" i="4"/>
  <c r="X847" i="4"/>
  <c r="X591" i="4"/>
  <c r="X822" i="4"/>
  <c r="X967" i="4"/>
  <c r="X765" i="4"/>
  <c r="X996" i="4"/>
  <c r="X740" i="4"/>
  <c r="X529" i="4"/>
  <c r="X795" i="4"/>
  <c r="X539" i="4"/>
  <c r="X770" i="4"/>
  <c r="X969" i="4"/>
  <c r="X713" i="4"/>
  <c r="X944" i="4"/>
  <c r="X688" i="4"/>
  <c r="X540" i="4"/>
  <c r="X743" i="4"/>
  <c r="X1002" i="4"/>
  <c r="X718" i="4"/>
  <c r="X917" i="4"/>
  <c r="X661" i="4"/>
  <c r="X892" i="4"/>
  <c r="X636" i="4"/>
  <c r="X947" i="4"/>
  <c r="X691" i="4"/>
  <c r="X922" i="4"/>
  <c r="X666" i="4"/>
  <c r="X865" i="4"/>
  <c r="X609" i="4"/>
  <c r="X840" i="4"/>
  <c r="X584" i="4"/>
  <c r="X895" i="4"/>
  <c r="X639" i="4"/>
  <c r="X870" i="4"/>
  <c r="X614" i="4"/>
  <c r="X813" i="4"/>
  <c r="X557" i="4"/>
  <c r="X788" i="4"/>
  <c r="X538" i="4"/>
  <c r="X843" i="4"/>
  <c r="X587" i="4"/>
  <c r="X818" i="4"/>
  <c r="X986" i="4"/>
  <c r="X761" i="4"/>
  <c r="X992" i="4"/>
  <c r="X736" i="4"/>
  <c r="X525" i="4"/>
  <c r="X791" i="4"/>
  <c r="X535" i="4"/>
  <c r="X766" i="4"/>
  <c r="X965" i="4"/>
  <c r="X709" i="4"/>
  <c r="X940" i="4"/>
  <c r="X684" i="4"/>
  <c r="X536" i="4"/>
  <c r="X787" i="4"/>
  <c r="X531" i="4"/>
  <c r="X762" i="4"/>
  <c r="X961" i="4"/>
  <c r="X705" i="4"/>
  <c r="X936" i="4"/>
  <c r="X680" i="4"/>
  <c r="X532" i="4"/>
  <c r="X735" i="4"/>
  <c r="X990" i="4"/>
  <c r="X710" i="4"/>
  <c r="X909" i="4"/>
  <c r="X653" i="4"/>
  <c r="X884" i="4"/>
  <c r="X628" i="4"/>
  <c r="X939" i="4"/>
  <c r="X683" i="4"/>
  <c r="X914" i="4"/>
  <c r="X658" i="4"/>
  <c r="X857" i="4"/>
  <c r="X601" i="4"/>
  <c r="X832" i="4"/>
  <c r="X576" i="4"/>
  <c r="X887" i="4"/>
  <c r="X631" i="4"/>
  <c r="X862" i="4"/>
  <c r="X606" i="4"/>
  <c r="X805" i="4"/>
  <c r="X549" i="4"/>
  <c r="X780" i="4"/>
  <c r="X530" i="4"/>
  <c r="X913" i="4"/>
  <c r="X943" i="4"/>
  <c r="X861" i="4"/>
  <c r="X891" i="4"/>
  <c r="X809" i="4"/>
  <c r="X839" i="4"/>
  <c r="X757" i="4"/>
  <c r="X586" i="4"/>
  <c r="X510" i="4"/>
  <c r="X989" i="4"/>
  <c r="X560" i="4"/>
  <c r="X937" i="4"/>
  <c r="X508" i="4"/>
  <c r="X885" i="4"/>
  <c r="X977" i="4"/>
  <c r="X548" i="4"/>
  <c r="X925" i="4"/>
  <c r="X959" i="4"/>
  <c r="X873" i="4"/>
  <c r="X903" i="4"/>
  <c r="X821" i="4"/>
  <c r="X574" i="4"/>
  <c r="X509" i="4"/>
  <c r="X797" i="4"/>
  <c r="X693" i="4"/>
  <c r="X593" i="4"/>
  <c r="X976" i="4"/>
  <c r="X772" i="4"/>
  <c r="X668" i="4"/>
  <c r="X835" i="4"/>
  <c r="X579" i="4"/>
  <c r="X810" i="4"/>
  <c r="X970" i="4"/>
  <c r="X753" i="4"/>
  <c r="X984" i="4"/>
  <c r="X728" i="4"/>
  <c r="X517" i="4"/>
  <c r="X783" i="4"/>
  <c r="X527" i="4"/>
  <c r="X758" i="4"/>
  <c r="X957" i="4"/>
  <c r="X701" i="4"/>
  <c r="X932" i="4"/>
  <c r="X676" i="4"/>
  <c r="X528" i="4"/>
  <c r="X731" i="4"/>
  <c r="X978" i="4"/>
  <c r="X706" i="4"/>
  <c r="X905" i="4"/>
  <c r="X649" i="4"/>
  <c r="X880" i="4"/>
  <c r="X624" i="4"/>
  <c r="X935" i="4"/>
  <c r="X679" i="4"/>
  <c r="X910" i="4"/>
  <c r="X654" i="4"/>
  <c r="X853" i="4"/>
  <c r="X597" i="4"/>
  <c r="X828" i="4"/>
  <c r="X572" i="4"/>
  <c r="X883" i="4"/>
  <c r="X627" i="4"/>
  <c r="X858" i="4"/>
  <c r="X602" i="4"/>
  <c r="X801" i="4"/>
  <c r="X1003" i="4"/>
  <c r="X776" i="4"/>
  <c r="X526" i="4"/>
  <c r="X831" i="4"/>
  <c r="X575" i="4"/>
  <c r="X806" i="4"/>
  <c r="X962" i="4"/>
  <c r="X749" i="4"/>
  <c r="X980" i="4"/>
  <c r="X724" i="4"/>
  <c r="X513" i="4"/>
  <c r="X779" i="4"/>
  <c r="X523" i="4"/>
  <c r="X754" i="4"/>
  <c r="X953" i="4"/>
  <c r="X697" i="4"/>
  <c r="X928" i="4"/>
  <c r="X672" i="4"/>
  <c r="X524" i="4"/>
  <c r="X727" i="4"/>
  <c r="X966" i="4"/>
  <c r="X702" i="4"/>
  <c r="X901" i="4"/>
  <c r="X645" i="4"/>
  <c r="X876" i="4"/>
  <c r="X620" i="4"/>
  <c r="X723" i="4"/>
  <c r="X954" i="4"/>
  <c r="X698" i="4"/>
  <c r="X897" i="4"/>
  <c r="X641" i="4"/>
  <c r="X872" i="4"/>
  <c r="X616" i="4"/>
  <c r="X927" i="4"/>
  <c r="X671" i="4"/>
  <c r="X902" i="4"/>
  <c r="X646" i="4"/>
  <c r="X845" i="4"/>
  <c r="X589" i="4"/>
  <c r="X820" i="4"/>
  <c r="X570" i="4"/>
  <c r="X875" i="4"/>
  <c r="X619" i="4"/>
  <c r="X850" i="4"/>
  <c r="X594" i="4"/>
  <c r="X793" i="4"/>
  <c r="X975" i="4"/>
  <c r="X768" i="4"/>
  <c r="X518" i="4"/>
  <c r="X823" i="4"/>
  <c r="X567" i="4"/>
  <c r="X798" i="4"/>
  <c r="X997" i="4"/>
  <c r="X741" i="4"/>
  <c r="X972" i="4"/>
  <c r="X716" i="4"/>
  <c r="X568" i="4"/>
  <c r="X739" i="4"/>
  <c r="X657" i="4"/>
  <c r="X687" i="4"/>
  <c r="X605" i="4"/>
  <c r="X635" i="4"/>
  <c r="X553" i="4"/>
  <c r="X583" i="4"/>
  <c r="X988" i="4"/>
  <c r="X867" i="4"/>
  <c r="X785" i="4"/>
  <c r="X815" i="4"/>
  <c r="X733" i="4"/>
  <c r="X763" i="4"/>
  <c r="X681" i="4"/>
  <c r="X711" i="4"/>
  <c r="X629" i="4"/>
  <c r="X803" i="4"/>
  <c r="X721" i="4"/>
  <c r="X751" i="4"/>
  <c r="X669" i="4"/>
  <c r="X699" i="4"/>
  <c r="X617" i="4"/>
  <c r="X647" i="4"/>
  <c r="X565" i="4"/>
  <c r="X598" i="4"/>
  <c r="X949" i="4"/>
  <c r="X931" i="4"/>
  <c r="X827" i="4"/>
  <c r="X623" i="4"/>
  <c r="X519" i="4"/>
  <c r="X906" i="4"/>
  <c r="X802" i="4"/>
  <c r="X771" i="4"/>
  <c r="X515" i="4"/>
  <c r="X746" i="4"/>
  <c r="X945" i="4"/>
  <c r="X689" i="4"/>
  <c r="X920" i="4"/>
  <c r="X664" i="4"/>
  <c r="X516" i="4"/>
  <c r="X719" i="4"/>
  <c r="X950" i="4"/>
  <c r="X694" i="4"/>
  <c r="X893" i="4"/>
  <c r="X637" i="4"/>
  <c r="X868" i="4"/>
  <c r="X612" i="4"/>
  <c r="X923" i="4"/>
  <c r="X667" i="4"/>
  <c r="X898" i="4"/>
  <c r="X642" i="4"/>
  <c r="X841" i="4"/>
  <c r="X585" i="4"/>
  <c r="X816" i="4"/>
  <c r="X566" i="4"/>
  <c r="X871" i="4"/>
  <c r="X615" i="4"/>
  <c r="X846" i="4"/>
  <c r="X590" i="4"/>
  <c r="X789" i="4"/>
  <c r="X994" i="4"/>
  <c r="X764" i="4"/>
  <c r="X514" i="4"/>
  <c r="X819" i="4"/>
  <c r="X563" i="4"/>
  <c r="X794" i="4"/>
  <c r="X993" i="4"/>
  <c r="X737" i="4"/>
  <c r="X968" i="4"/>
  <c r="X712" i="4"/>
  <c r="X564" i="4"/>
  <c r="X767" i="4"/>
  <c r="X511" i="4"/>
  <c r="X742" i="4"/>
  <c r="X941" i="4"/>
  <c r="X685" i="4"/>
  <c r="X916" i="4"/>
  <c r="X660" i="4"/>
  <c r="X512" i="4"/>
  <c r="X715" i="4"/>
  <c r="X946" i="4"/>
  <c r="X690" i="4"/>
  <c r="X889" i="4"/>
  <c r="X633" i="4"/>
  <c r="X864" i="4"/>
  <c r="X608" i="4"/>
  <c r="X919" i="4"/>
  <c r="X663" i="4"/>
  <c r="X894" i="4"/>
  <c r="X638" i="4"/>
  <c r="X837" i="4"/>
  <c r="X581" i="4"/>
  <c r="X812" i="4"/>
  <c r="X562" i="4"/>
  <c r="X915" i="4"/>
  <c r="X659" i="4"/>
  <c r="X890" i="4"/>
  <c r="X634" i="4"/>
  <c r="X833" i="4"/>
  <c r="X577" i="4"/>
  <c r="X808" i="4"/>
  <c r="X558" i="4"/>
  <c r="X863" i="4"/>
  <c r="X607" i="4"/>
  <c r="X838" i="4"/>
  <c r="X582" i="4"/>
  <c r="X781" i="4"/>
  <c r="X958" i="4"/>
  <c r="X756" i="4"/>
  <c r="X545" i="4"/>
  <c r="X811" i="4"/>
  <c r="X555" i="4"/>
  <c r="X786" i="4"/>
  <c r="X985" i="4"/>
  <c r="X729" i="4"/>
  <c r="X960" i="4"/>
  <c r="X704" i="4"/>
  <c r="X556" i="4"/>
  <c r="X759" i="4"/>
  <c r="X995" i="4"/>
  <c r="X734" i="4"/>
  <c r="X933" i="4"/>
  <c r="X677" i="4"/>
  <c r="X908" i="4"/>
  <c r="X652" i="4"/>
  <c r="X506" i="4"/>
  <c r="X998" i="4"/>
  <c r="X888" i="4"/>
  <c r="X918" i="4"/>
  <c r="X836" i="4"/>
  <c r="X866" i="4"/>
  <c r="X784" i="4"/>
  <c r="X814" i="4"/>
  <c r="X732" i="4"/>
  <c r="X611" i="4"/>
  <c r="X974" i="4"/>
  <c r="X559" i="4"/>
  <c r="X964" i="4"/>
  <c r="X507" i="4"/>
  <c r="X912" i="4"/>
  <c r="X942" i="4"/>
  <c r="X860" i="4"/>
  <c r="X547" i="4"/>
  <c r="X952" i="4"/>
  <c r="X971" i="4"/>
  <c r="X900" i="4"/>
  <c r="X930" i="4"/>
  <c r="X848" i="4"/>
  <c r="X878" i="4"/>
  <c r="X796" i="4"/>
  <c r="X522" i="4"/>
  <c r="X520" i="4"/>
  <c r="X849" i="4"/>
  <c r="X745" i="4"/>
  <c r="X991" i="4"/>
  <c r="X924" i="4"/>
  <c r="X824" i="4"/>
  <c r="X720" i="4"/>
  <c r="X71" i="4"/>
  <c r="X96" i="4"/>
  <c r="X228" i="4"/>
  <c r="X350" i="4"/>
  <c r="X500" i="4"/>
  <c r="X405" i="4"/>
  <c r="X104" i="4"/>
  <c r="X439" i="4"/>
  <c r="X403" i="4"/>
  <c r="X279" i="4"/>
  <c r="X65" i="4"/>
  <c r="X147" i="4"/>
  <c r="X216" i="4"/>
  <c r="X308" i="4"/>
  <c r="X404" i="4"/>
  <c r="X499" i="4"/>
  <c r="X472" i="4"/>
  <c r="X375" i="4"/>
  <c r="X470" i="4"/>
  <c r="X13" i="4"/>
  <c r="X151" i="4"/>
  <c r="X204" i="4"/>
  <c r="X378" i="4"/>
  <c r="X497" i="4"/>
  <c r="X457" i="4"/>
  <c r="X24" i="4"/>
  <c r="X49" i="4"/>
  <c r="X33" i="4"/>
  <c r="X61" i="4"/>
  <c r="X35" i="4"/>
  <c r="X119" i="4"/>
  <c r="X62" i="4"/>
  <c r="X150" i="4"/>
  <c r="X200" i="4"/>
  <c r="X227" i="4"/>
  <c r="X212" i="4"/>
  <c r="X253" i="4"/>
  <c r="X297" i="4"/>
  <c r="X282" i="4"/>
  <c r="X400" i="4"/>
  <c r="X401" i="4"/>
  <c r="X410" i="4"/>
  <c r="X495" i="4"/>
  <c r="X484" i="4"/>
  <c r="X489" i="4"/>
  <c r="X426" i="4"/>
  <c r="X359" i="4"/>
  <c r="X86" i="4"/>
  <c r="X383" i="4"/>
  <c r="X474" i="4"/>
  <c r="X310" i="4"/>
  <c r="X163" i="4"/>
  <c r="X39" i="4"/>
  <c r="X438" i="4"/>
  <c r="X293" i="4"/>
  <c r="X91" i="4"/>
  <c r="X43" i="4"/>
  <c r="X377" i="4"/>
  <c r="X23" i="4"/>
  <c r="X41" i="4"/>
  <c r="X54" i="4"/>
  <c r="X107" i="4"/>
  <c r="X199" i="4"/>
  <c r="X136" i="4"/>
  <c r="X158" i="4"/>
  <c r="X215" i="4"/>
  <c r="X205" i="4"/>
  <c r="X275" i="4"/>
  <c r="X229" i="4"/>
  <c r="X248" i="4"/>
  <c r="X388" i="4"/>
  <c r="X389" i="4"/>
  <c r="X368" i="4"/>
  <c r="X471" i="4"/>
  <c r="X300" i="4"/>
  <c r="X469" i="4"/>
  <c r="X473" i="4"/>
  <c r="X321" i="4"/>
  <c r="X254" i="4"/>
  <c r="X502" i="4"/>
  <c r="X490" i="4"/>
  <c r="X306" i="4"/>
  <c r="X193" i="4"/>
  <c r="X68" i="4"/>
  <c r="X494" i="4"/>
  <c r="X319" i="4"/>
  <c r="X121" i="4"/>
  <c r="X48" i="4"/>
  <c r="X77" i="4"/>
  <c r="X122" i="4"/>
  <c r="X171" i="4"/>
  <c r="X108" i="4"/>
  <c r="X165" i="4"/>
  <c r="X181" i="4"/>
  <c r="X251" i="4"/>
  <c r="X236" i="4"/>
  <c r="X284" i="4"/>
  <c r="X322" i="4"/>
  <c r="X358" i="4"/>
  <c r="X320" i="4"/>
  <c r="X344" i="4"/>
  <c r="X444" i="4"/>
  <c r="X445" i="4"/>
  <c r="X294" i="4"/>
  <c r="X491" i="4"/>
  <c r="X399" i="4"/>
  <c r="X202" i="4"/>
  <c r="X133" i="4"/>
  <c r="X177" i="4"/>
  <c r="X423" i="4"/>
  <c r="X281" i="4"/>
  <c r="X125" i="4"/>
  <c r="X369" i="4"/>
  <c r="X435" i="4"/>
  <c r="X222" i="4"/>
  <c r="X56" i="4"/>
  <c r="X16" i="4"/>
  <c r="X27" i="4"/>
  <c r="X98" i="4"/>
  <c r="X142" i="4"/>
  <c r="X191" i="4"/>
  <c r="X128" i="4"/>
  <c r="X154" i="4"/>
  <c r="X197" i="4"/>
  <c r="X271" i="4"/>
  <c r="X217" i="4"/>
  <c r="X173" i="4"/>
  <c r="X342" i="4"/>
  <c r="X380" i="4"/>
  <c r="X382" i="4"/>
  <c r="X360" i="4"/>
  <c r="X463" i="4"/>
  <c r="X501" i="4"/>
  <c r="X441" i="4"/>
  <c r="X461" i="4"/>
  <c r="X349" i="4"/>
  <c r="X201" i="4"/>
  <c r="X31" i="4"/>
  <c r="X498" i="4"/>
  <c r="X337" i="4"/>
  <c r="X230" i="4"/>
  <c r="X105" i="4"/>
  <c r="X36" i="4"/>
  <c r="X387" i="4"/>
  <c r="X160" i="4"/>
  <c r="X10" i="4"/>
  <c r="X55" i="4"/>
  <c r="X343" i="4"/>
  <c r="X84" i="4"/>
  <c r="X246" i="4"/>
  <c r="X72" i="4"/>
  <c r="X329" i="4"/>
  <c r="X40" i="4"/>
  <c r="X140" i="4"/>
  <c r="X243" i="4"/>
  <c r="X313" i="4"/>
  <c r="X416" i="4"/>
  <c r="X402" i="4"/>
  <c r="X475" i="4"/>
  <c r="X289" i="4"/>
  <c r="X291" i="4"/>
  <c r="X476" i="4"/>
  <c r="X95" i="4"/>
  <c r="X123" i="4"/>
  <c r="X256" i="4"/>
  <c r="X424" i="4"/>
  <c r="X488" i="4"/>
  <c r="X144" i="4"/>
  <c r="X458" i="4"/>
  <c r="X482" i="4"/>
  <c r="X94" i="4"/>
  <c r="X187" i="4"/>
  <c r="X192" i="4"/>
  <c r="X338" i="4"/>
  <c r="X356" i="4"/>
  <c r="X210" i="4"/>
  <c r="X486" i="4"/>
  <c r="X249" i="4"/>
  <c r="X168" i="4"/>
  <c r="X29" i="4"/>
  <c r="X99" i="4"/>
  <c r="X146" i="4"/>
  <c r="X223" i="4"/>
  <c r="X237" i="4"/>
  <c r="X292" i="4"/>
  <c r="X398" i="4"/>
  <c r="X487" i="4"/>
  <c r="X468" i="4"/>
  <c r="X367" i="4"/>
  <c r="X379" i="4"/>
  <c r="X325" i="4"/>
  <c r="X194" i="4"/>
  <c r="X5006" i="4"/>
  <c r="X79" i="4"/>
  <c r="X28" i="4"/>
  <c r="X257" i="4"/>
  <c r="X262" i="4"/>
  <c r="X46" i="4"/>
  <c r="X130" i="4"/>
  <c r="X116" i="4"/>
  <c r="X166" i="4"/>
  <c r="X244" i="4"/>
  <c r="X330" i="4"/>
  <c r="X366" i="4"/>
  <c r="X340" i="4"/>
  <c r="X429" i="4"/>
  <c r="X318" i="4"/>
  <c r="X295" i="4"/>
  <c r="X268" i="4"/>
  <c r="X206" i="4"/>
  <c r="X462" i="4"/>
  <c r="X78" i="4"/>
  <c r="X73" i="4"/>
  <c r="X161" i="4"/>
  <c r="X172" i="4"/>
  <c r="X317" i="4"/>
  <c r="X304" i="4"/>
  <c r="X440" i="4"/>
  <c r="X418" i="4"/>
  <c r="X504" i="4"/>
  <c r="X479" i="4"/>
  <c r="X419" i="4"/>
  <c r="X260" i="4"/>
  <c r="X87" i="4"/>
  <c r="X186" i="4"/>
  <c r="X431" i="4"/>
  <c r="X218" i="4"/>
  <c r="X156" i="4"/>
  <c r="X355" i="4"/>
  <c r="X443" i="4"/>
  <c r="X265" i="4"/>
  <c r="X25" i="4"/>
  <c r="X45" i="4"/>
  <c r="X58" i="4"/>
  <c r="X111" i="4"/>
  <c r="X203" i="4"/>
  <c r="X139" i="4"/>
  <c r="X170" i="4"/>
  <c r="X219" i="4"/>
  <c r="X196" i="4"/>
  <c r="X221" i="4"/>
  <c r="X261" i="4"/>
  <c r="X264" i="4"/>
  <c r="X392" i="4"/>
  <c r="X393" i="4"/>
  <c r="X390" i="4"/>
  <c r="X483" i="4"/>
  <c r="X324" i="4"/>
  <c r="X481" i="4"/>
  <c r="X478" i="4"/>
  <c r="X298" i="4"/>
  <c r="X238" i="4"/>
  <c r="X464" i="4"/>
  <c r="X454" i="4"/>
  <c r="X339" i="4"/>
  <c r="X185" i="4"/>
  <c r="X47" i="4"/>
  <c r="X450" i="4"/>
  <c r="X311" i="4"/>
  <c r="X113" i="4"/>
  <c r="X92" i="4"/>
  <c r="X26" i="4"/>
  <c r="X51" i="4"/>
  <c r="X110" i="4"/>
  <c r="X131" i="4"/>
  <c r="X90" i="4"/>
  <c r="X153" i="4"/>
  <c r="X159" i="4"/>
  <c r="X239" i="4"/>
  <c r="X224" i="4"/>
  <c r="X272" i="4"/>
  <c r="X309" i="4"/>
  <c r="X348" i="4"/>
  <c r="X412" i="4"/>
  <c r="X296" i="4"/>
  <c r="X432" i="4"/>
  <c r="X394" i="4"/>
  <c r="X496" i="4"/>
  <c r="X420" i="4"/>
  <c r="X409" i="4"/>
  <c r="X373" i="4"/>
  <c r="X141" i="4"/>
  <c r="X385" i="4"/>
  <c r="X447" i="4"/>
  <c r="X299" i="4"/>
  <c r="X152" i="4"/>
  <c r="X417" i="4"/>
  <c r="X391" i="4"/>
  <c r="X252" i="4"/>
  <c r="X137" i="4"/>
  <c r="X363" i="4"/>
  <c r="X11" i="4"/>
  <c r="X83" i="4"/>
  <c r="X361" i="4"/>
  <c r="X242" i="4"/>
  <c r="X460" i="4"/>
  <c r="X114" i="4"/>
  <c r="X157" i="4"/>
  <c r="X162" i="4"/>
  <c r="X276" i="4"/>
  <c r="X312" i="4"/>
  <c r="X436" i="4"/>
  <c r="X323" i="4"/>
  <c r="X341" i="4"/>
  <c r="X164" i="4"/>
  <c r="X451" i="4"/>
  <c r="X38" i="4"/>
  <c r="X19" i="4"/>
  <c r="X74" i="4"/>
  <c r="X145" i="4"/>
  <c r="X231" i="4"/>
  <c r="X301" i="4"/>
  <c r="X213" i="4"/>
  <c r="X505" i="4"/>
  <c r="X351" i="4"/>
  <c r="X315" i="4"/>
  <c r="X182" i="4"/>
  <c r="X287" i="4"/>
  <c r="X57" i="4"/>
  <c r="X138" i="4"/>
  <c r="X124" i="4"/>
  <c r="X267" i="4"/>
  <c r="X241" i="4"/>
  <c r="X376" i="4"/>
  <c r="X459" i="4"/>
  <c r="X437" i="4"/>
  <c r="X357" i="4"/>
  <c r="X395" i="4"/>
  <c r="X67" i="4"/>
  <c r="X411" i="4"/>
  <c r="X59" i="4"/>
  <c r="X115" i="4"/>
  <c r="X207" i="4"/>
  <c r="X184" i="4"/>
  <c r="X208" i="4"/>
  <c r="X278" i="4"/>
  <c r="X396" i="4"/>
  <c r="X397" i="4"/>
  <c r="X414" i="4"/>
  <c r="X485" i="4"/>
  <c r="X148" i="4"/>
  <c r="X422" i="4"/>
  <c r="X50" i="4"/>
  <c r="X303" i="4"/>
  <c r="X430" i="4"/>
  <c r="X442" i="4"/>
  <c r="X14" i="4"/>
  <c r="X331" i="4"/>
  <c r="X85" i="4"/>
  <c r="X179" i="4"/>
  <c r="X70" i="4"/>
  <c r="X259" i="4"/>
  <c r="X209" i="4"/>
  <c r="X370" i="4"/>
  <c r="X452" i="4"/>
  <c r="X477" i="4"/>
  <c r="X316" i="4"/>
  <c r="X266" i="4"/>
  <c r="X76" i="4"/>
  <c r="X93" i="4"/>
  <c r="X407" i="4"/>
  <c r="X109" i="4"/>
  <c r="X415" i="4"/>
  <c r="X17" i="4"/>
  <c r="X44" i="4"/>
  <c r="X118" i="4"/>
  <c r="X143" i="4"/>
  <c r="X100" i="4"/>
  <c r="X247" i="4"/>
  <c r="X232" i="4"/>
  <c r="X280" i="4"/>
  <c r="X354" i="4"/>
  <c r="X328" i="4"/>
  <c r="X18" i="4"/>
  <c r="X30" i="4"/>
  <c r="X102" i="4"/>
  <c r="X66" i="4"/>
  <c r="X195" i="4"/>
  <c r="X132" i="4"/>
  <c r="X103" i="4"/>
  <c r="X211" i="4"/>
  <c r="X167" i="4"/>
  <c r="X233" i="4"/>
  <c r="X286" i="4"/>
  <c r="X346" i="4"/>
  <c r="X384" i="4"/>
  <c r="X386" i="4"/>
  <c r="X364" i="4"/>
  <c r="X467" i="4"/>
  <c r="X189" i="4"/>
  <c r="X449" i="4"/>
  <c r="X465" i="4"/>
  <c r="X335" i="4"/>
  <c r="X270" i="4"/>
  <c r="X21" i="4"/>
  <c r="X434" i="4"/>
  <c r="X327" i="4"/>
  <c r="X226" i="4"/>
  <c r="X60" i="4"/>
  <c r="X15" i="4"/>
  <c r="X345" i="4"/>
  <c r="X129" i="4"/>
  <c r="X101" i="4"/>
  <c r="X314" i="4"/>
  <c r="X9" i="4"/>
  <c r="X53" i="4"/>
  <c r="X89" i="4"/>
  <c r="X134" i="4"/>
  <c r="X183" i="4"/>
  <c r="X120" i="4"/>
  <c r="X135" i="4"/>
  <c r="X176" i="4"/>
  <c r="X263" i="4"/>
  <c r="X180" i="4"/>
  <c r="X225" i="4"/>
  <c r="X334" i="4"/>
  <c r="X372" i="4"/>
  <c r="X374" i="4"/>
  <c r="X352" i="4"/>
  <c r="X456" i="4"/>
  <c r="X493" i="4"/>
  <c r="X433" i="4"/>
  <c r="X421" i="4"/>
  <c r="X365" i="4"/>
  <c r="X250" i="4"/>
  <c r="X52" i="4"/>
  <c r="X88" i="4"/>
  <c r="X333" i="4"/>
  <c r="X277" i="4"/>
  <c r="X75" i="4"/>
  <c r="X234" i="4"/>
  <c r="X347" i="4"/>
  <c r="X174" i="4"/>
  <c r="X22" i="4"/>
  <c r="X69" i="4"/>
  <c r="X106" i="4"/>
  <c r="X127" i="4"/>
  <c r="X82" i="4"/>
  <c r="X149" i="4"/>
  <c r="X155" i="4"/>
  <c r="X235" i="4"/>
  <c r="X220" i="4"/>
  <c r="X269" i="4"/>
  <c r="X305" i="4"/>
  <c r="X332" i="4"/>
  <c r="X408" i="4"/>
  <c r="X245" i="4"/>
  <c r="X428" i="4"/>
  <c r="X5007" i="4"/>
  <c r="X492" i="4"/>
  <c r="X406" i="4"/>
  <c r="X446" i="4"/>
  <c r="X381" i="4"/>
  <c r="X42" i="4"/>
  <c r="X353" i="4"/>
  <c r="X455" i="4"/>
  <c r="X307" i="4"/>
  <c r="X190" i="4"/>
  <c r="X480" i="4"/>
  <c r="X466" i="4"/>
  <c r="X274" i="4"/>
  <c r="X63" i="4"/>
  <c r="X34" i="4"/>
  <c r="X37" i="4"/>
  <c r="X81" i="4"/>
  <c r="X126" i="4"/>
  <c r="X175" i="4"/>
  <c r="X112" i="4"/>
  <c r="X169" i="4"/>
  <c r="X188" i="4"/>
  <c r="X255" i="4"/>
  <c r="X240" i="4"/>
  <c r="X288" i="4"/>
  <c r="X326" i="4"/>
  <c r="X362" i="4"/>
  <c r="X336" i="4"/>
  <c r="X290" i="4"/>
  <c r="X448" i="4"/>
  <c r="X453" i="4"/>
  <c r="X425" i="4"/>
  <c r="X503" i="4"/>
  <c r="X371" i="4"/>
  <c r="X214" i="4"/>
  <c r="X97" i="4"/>
  <c r="X178" i="4"/>
  <c r="X302" i="4"/>
  <c r="X273" i="4"/>
  <c r="X117" i="4"/>
  <c r="X283" i="4"/>
  <c r="X427" i="4"/>
  <c r="X198" i="4"/>
  <c r="X32" i="4"/>
  <c r="X258" i="4"/>
  <c r="X413" i="4"/>
  <c r="X20" i="4"/>
  <c r="X285" i="4"/>
  <c r="X64" i="4"/>
  <c r="X80" i="4"/>
  <c r="X8" i="4"/>
  <c r="R5011" i="4"/>
  <c r="V5017" i="4" l="1"/>
  <c r="V5018" i="4"/>
  <c r="V5019" i="4"/>
  <c r="V5020" i="4" s="1"/>
  <c r="V5021" i="4" s="1"/>
  <c r="W5021" i="4" l="1"/>
</calcChain>
</file>

<file path=xl/sharedStrings.xml><?xml version="1.0" encoding="utf-8"?>
<sst xmlns="http://schemas.openxmlformats.org/spreadsheetml/2006/main" count="183" uniqueCount="134">
  <si>
    <t>Parameter</t>
  </si>
  <si>
    <t>Trial</t>
  </si>
  <si>
    <t>rand 0-1</t>
  </si>
  <si>
    <t>RESULT</t>
  </si>
  <si>
    <t>Description</t>
  </si>
  <si>
    <t>Distribution Function</t>
  </si>
  <si>
    <t>Normal</t>
  </si>
  <si>
    <t>Beta</t>
  </si>
  <si>
    <r>
      <t>b</t>
    </r>
    <r>
      <rPr>
        <vertAlign val="subscript"/>
        <sz val="11"/>
        <color theme="1"/>
        <rFont val="Calibri"/>
        <family val="2"/>
        <scheme val="minor"/>
      </rPr>
      <t>e</t>
    </r>
  </si>
  <si>
    <t>Constant</t>
  </si>
  <si>
    <r>
      <t>T</t>
    </r>
    <r>
      <rPr>
        <vertAlign val="subscript"/>
        <sz val="11"/>
        <color theme="1"/>
        <rFont val="Calibri"/>
        <family val="2"/>
        <scheme val="minor"/>
      </rPr>
      <t>ref</t>
    </r>
  </si>
  <si>
    <t>Initial Chloride Content of Concrete</t>
  </si>
  <si>
    <t>Δx</t>
  </si>
  <si>
    <t>α</t>
  </si>
  <si>
    <t>Log-Normal</t>
  </si>
  <si>
    <r>
      <t>k</t>
    </r>
    <r>
      <rPr>
        <vertAlign val="subscript"/>
        <sz val="11"/>
        <color theme="1"/>
        <rFont val="Calibri"/>
        <family val="2"/>
        <scheme val="minor"/>
      </rPr>
      <t>e</t>
    </r>
  </si>
  <si>
    <r>
      <t>k</t>
    </r>
    <r>
      <rPr>
        <b/>
        <vertAlign val="subscript"/>
        <sz val="11"/>
        <color theme="1"/>
        <rFont val="Calibri"/>
        <family val="2"/>
        <scheme val="minor"/>
      </rPr>
      <t>e</t>
    </r>
  </si>
  <si>
    <t>A(t)</t>
  </si>
  <si>
    <r>
      <t>t</t>
    </r>
    <r>
      <rPr>
        <vertAlign val="subscript"/>
        <sz val="11"/>
        <color theme="1"/>
        <rFont val="Calibri"/>
        <family val="2"/>
      </rPr>
      <t>o</t>
    </r>
  </si>
  <si>
    <r>
      <t>k</t>
    </r>
    <r>
      <rPr>
        <vertAlign val="subscript"/>
        <sz val="11"/>
        <color theme="1"/>
        <rFont val="Calibri"/>
        <family val="2"/>
        <scheme val="minor"/>
      </rPr>
      <t>t</t>
    </r>
  </si>
  <si>
    <t>Transfer parameter</t>
  </si>
  <si>
    <t>Units</t>
  </si>
  <si>
    <r>
      <t>m</t>
    </r>
    <r>
      <rPr>
        <vertAlign val="superscript"/>
        <sz val="11"/>
        <color theme="1"/>
        <rFont val="Calibri"/>
        <family val="2"/>
        <scheme val="minor"/>
      </rPr>
      <t>2</t>
    </r>
    <r>
      <rPr>
        <sz val="11"/>
        <color theme="1"/>
        <rFont val="Calibri"/>
        <family val="2"/>
        <scheme val="minor"/>
      </rPr>
      <t>/sec</t>
    </r>
  </si>
  <si>
    <t>°C</t>
  </si>
  <si>
    <r>
      <rPr>
        <sz val="11"/>
        <color theme="1"/>
        <rFont val="Calibri"/>
        <family val="2"/>
      </rPr>
      <t>°</t>
    </r>
    <r>
      <rPr>
        <sz val="11"/>
        <color theme="1"/>
        <rFont val="Calibri"/>
        <family val="2"/>
        <scheme val="minor"/>
      </rPr>
      <t>K</t>
    </r>
  </si>
  <si>
    <t>Standard test temperature</t>
  </si>
  <si>
    <t>yrs</t>
  </si>
  <si>
    <t>mm</t>
  </si>
  <si>
    <t>mass% of binder</t>
  </si>
  <si>
    <t>Reference point of time (28 days = 0.0767 yrs)</t>
  </si>
  <si>
    <t>Critical chloride content (plain reinforcing)</t>
  </si>
  <si>
    <t>β</t>
  </si>
  <si>
    <t>Concrete cover</t>
  </si>
  <si>
    <t>Lower Bound, a</t>
  </si>
  <si>
    <t>Upper Bound, b</t>
  </si>
  <si>
    <r>
      <t xml:space="preserve">Mean, </t>
    </r>
    <r>
      <rPr>
        <b/>
        <sz val="11"/>
        <color theme="1"/>
        <rFont val="Calibri"/>
        <family val="2"/>
      </rPr>
      <t>μ</t>
    </r>
  </si>
  <si>
    <r>
      <t xml:space="preserve">Std Dev, </t>
    </r>
    <r>
      <rPr>
        <b/>
        <sz val="11"/>
        <color theme="1"/>
        <rFont val="Calibri"/>
        <family val="2"/>
      </rPr>
      <t>σ</t>
    </r>
  </si>
  <si>
    <t>sec/yr</t>
  </si>
  <si>
    <r>
      <t>mm</t>
    </r>
    <r>
      <rPr>
        <vertAlign val="superscript"/>
        <sz val="11"/>
        <color theme="1"/>
        <rFont val="Calibri"/>
        <family val="2"/>
        <scheme val="minor"/>
      </rPr>
      <t>2</t>
    </r>
    <r>
      <rPr>
        <sz val="11"/>
        <color theme="1"/>
        <rFont val="Calibri"/>
        <family val="2"/>
        <scheme val="minor"/>
      </rPr>
      <t>/m</t>
    </r>
    <r>
      <rPr>
        <vertAlign val="superscript"/>
        <sz val="11"/>
        <color theme="1"/>
        <rFont val="Calibri"/>
        <family val="2"/>
        <scheme val="minor"/>
      </rPr>
      <t>2</t>
    </r>
  </si>
  <si>
    <t>Conversions</t>
  </si>
  <si>
    <r>
      <t>m</t>
    </r>
    <r>
      <rPr>
        <vertAlign val="superscript"/>
        <sz val="11"/>
        <color theme="1"/>
        <rFont val="Calibri"/>
        <family val="2"/>
        <scheme val="minor"/>
      </rPr>
      <t>2</t>
    </r>
    <r>
      <rPr>
        <sz val="11"/>
        <color theme="1"/>
        <rFont val="Calibri"/>
        <family val="2"/>
        <scheme val="minor"/>
      </rPr>
      <t>/sec to mm</t>
    </r>
    <r>
      <rPr>
        <vertAlign val="superscript"/>
        <sz val="11"/>
        <color theme="1"/>
        <rFont val="Calibri"/>
        <family val="2"/>
        <scheme val="minor"/>
      </rPr>
      <t>2</t>
    </r>
    <r>
      <rPr>
        <sz val="11"/>
        <color theme="1"/>
        <rFont val="Calibri"/>
        <family val="2"/>
        <scheme val="minor"/>
      </rPr>
      <t>/yr</t>
    </r>
  </si>
  <si>
    <r>
      <t>mm</t>
    </r>
    <r>
      <rPr>
        <vertAlign val="superscript"/>
        <sz val="11"/>
        <color theme="1"/>
        <rFont val="Calibri"/>
        <family val="2"/>
        <scheme val="minor"/>
      </rPr>
      <t>2</t>
    </r>
    <r>
      <rPr>
        <sz val="11"/>
        <color theme="1"/>
        <rFont val="Calibri"/>
        <family val="2"/>
        <scheme val="minor"/>
      </rPr>
      <t>/yr</t>
    </r>
  </si>
  <si>
    <t>Temperature (from Local Weather Data)</t>
  </si>
  <si>
    <t>Log-Normal Distr Coeffs</t>
  </si>
  <si>
    <t>Beta  Distr Coeffs</t>
  </si>
  <si>
    <t>Normal Distr Coefficients</t>
  </si>
  <si>
    <t>Pass (1) /Fail (0)</t>
  </si>
  <si>
    <r>
      <t>P</t>
    </r>
    <r>
      <rPr>
        <vertAlign val="subscript"/>
        <sz val="11"/>
        <color theme="1"/>
        <rFont val="Calibri"/>
        <family val="2"/>
        <scheme val="minor"/>
      </rPr>
      <t>f</t>
    </r>
    <r>
      <rPr>
        <sz val="11"/>
        <color theme="1"/>
        <rFont val="Calibri"/>
        <family val="2"/>
        <scheme val="minor"/>
      </rPr>
      <t>, Probability of failure</t>
    </r>
  </si>
  <si>
    <t>Reliability</t>
  </si>
  <si>
    <t>Design service life</t>
  </si>
  <si>
    <t>Fick's 2nd Law</t>
  </si>
  <si>
    <t>Equation (B2.1-3)</t>
  </si>
  <si>
    <t>Equation (B2.1-2)</t>
  </si>
  <si>
    <t>Equation (B2.1-1)</t>
  </si>
  <si>
    <t>Environmental transfer variable</t>
  </si>
  <si>
    <t>Regression variable, (limited to 3500 °K to 5500 °K)</t>
  </si>
  <si>
    <t>in</t>
  </si>
  <si>
    <t>°F</t>
  </si>
  <si>
    <t>cover, a</t>
  </si>
  <si>
    <t>Equation (B2.1-4)</t>
  </si>
  <si>
    <t>Coeff of Variation, σ/μ</t>
  </si>
  <si>
    <t>n/a</t>
  </si>
  <si>
    <r>
      <t>T</t>
    </r>
    <r>
      <rPr>
        <b/>
        <vertAlign val="subscript"/>
        <sz val="11"/>
        <color theme="1"/>
        <rFont val="Calibri"/>
        <family val="2"/>
        <scheme val="minor"/>
      </rPr>
      <t xml:space="preserve">real  </t>
    </r>
    <r>
      <rPr>
        <b/>
        <sz val="11"/>
        <color theme="1"/>
        <rFont val="Calibri"/>
        <family val="2"/>
        <scheme val="minor"/>
      </rPr>
      <t>(°K)</t>
    </r>
  </si>
  <si>
    <r>
      <t>b</t>
    </r>
    <r>
      <rPr>
        <b/>
        <vertAlign val="subscript"/>
        <sz val="11"/>
        <color theme="1"/>
        <rFont val="Calibri"/>
        <family val="2"/>
        <scheme val="minor"/>
      </rPr>
      <t xml:space="preserve">e  </t>
    </r>
    <r>
      <rPr>
        <b/>
        <sz val="11"/>
        <color theme="1"/>
        <rFont val="Calibri"/>
        <family val="2"/>
        <scheme val="minor"/>
      </rPr>
      <t>(°K)</t>
    </r>
  </si>
  <si>
    <t>Δx (mm)</t>
  </si>
  <si>
    <t>cover (mm)</t>
  </si>
  <si>
    <r>
      <t>C</t>
    </r>
    <r>
      <rPr>
        <b/>
        <vertAlign val="subscript"/>
        <sz val="11"/>
        <color theme="1"/>
        <rFont val="Calibri"/>
        <family val="2"/>
        <scheme val="minor"/>
      </rPr>
      <t xml:space="preserve">crit </t>
    </r>
    <r>
      <rPr>
        <b/>
        <sz val="11"/>
        <color theme="1"/>
        <rFont val="Calibri"/>
        <family val="2"/>
        <scheme val="minor"/>
      </rPr>
      <t>(mass% of binder)</t>
    </r>
  </si>
  <si>
    <r>
      <t>C</t>
    </r>
    <r>
      <rPr>
        <b/>
        <vertAlign val="subscript"/>
        <sz val="11"/>
        <color theme="1"/>
        <rFont val="Calibri"/>
        <family val="2"/>
        <scheme val="minor"/>
      </rPr>
      <t xml:space="preserve">o </t>
    </r>
    <r>
      <rPr>
        <b/>
        <sz val="11"/>
        <color theme="1"/>
        <rFont val="Calibri"/>
        <family val="2"/>
        <scheme val="minor"/>
      </rPr>
      <t>(mass% of binder)</t>
    </r>
  </si>
  <si>
    <t>Target Reliability</t>
  </si>
  <si>
    <t>β, Reliability Index (calculated)</t>
  </si>
  <si>
    <t>β, Target Reliability Index</t>
  </si>
  <si>
    <r>
      <t>D</t>
    </r>
    <r>
      <rPr>
        <b/>
        <vertAlign val="subscript"/>
        <sz val="11"/>
        <color theme="1"/>
        <rFont val="Calibri"/>
        <family val="2"/>
        <scheme val="minor"/>
      </rPr>
      <t xml:space="preserve">RCM,0 </t>
    </r>
    <r>
      <rPr>
        <b/>
        <sz val="11"/>
        <color theme="1"/>
        <rFont val="Calibri"/>
        <family val="2"/>
        <scheme val="minor"/>
      </rPr>
      <t>(mm</t>
    </r>
    <r>
      <rPr>
        <b/>
        <vertAlign val="superscript"/>
        <sz val="11"/>
        <color theme="1"/>
        <rFont val="Calibri"/>
        <family val="2"/>
        <scheme val="minor"/>
      </rPr>
      <t>2</t>
    </r>
    <r>
      <rPr>
        <b/>
        <sz val="11"/>
        <color theme="1"/>
        <rFont val="Calibri"/>
        <family val="2"/>
        <scheme val="minor"/>
      </rPr>
      <t>/yr)</t>
    </r>
  </si>
  <si>
    <r>
      <t>C</t>
    </r>
    <r>
      <rPr>
        <b/>
        <vertAlign val="subscript"/>
        <sz val="11"/>
        <color theme="1"/>
        <rFont val="Calibri"/>
        <family val="2"/>
        <scheme val="minor"/>
      </rPr>
      <t xml:space="preserve">s,Δx </t>
    </r>
    <r>
      <rPr>
        <b/>
        <sz val="11"/>
        <color theme="1"/>
        <rFont val="Calibri"/>
        <family val="2"/>
        <scheme val="minor"/>
      </rPr>
      <t>(mass% of binder)</t>
    </r>
  </si>
  <si>
    <r>
      <t>m</t>
    </r>
    <r>
      <rPr>
        <vertAlign val="superscript"/>
        <sz val="11"/>
        <color theme="1"/>
        <rFont val="Calibri"/>
        <family val="2"/>
        <scheme val="minor"/>
      </rPr>
      <t>2</t>
    </r>
    <r>
      <rPr>
        <sz val="11"/>
        <color theme="1"/>
        <rFont val="Calibri"/>
        <family val="2"/>
        <scheme val="minor"/>
      </rPr>
      <t>/sec to in</t>
    </r>
    <r>
      <rPr>
        <vertAlign val="superscript"/>
        <sz val="11"/>
        <color theme="1"/>
        <rFont val="Calibri"/>
        <family val="2"/>
        <scheme val="minor"/>
      </rPr>
      <t>2</t>
    </r>
    <r>
      <rPr>
        <sz val="11"/>
        <color theme="1"/>
        <rFont val="Calibri"/>
        <family val="2"/>
        <scheme val="minor"/>
      </rPr>
      <t>/sec</t>
    </r>
  </si>
  <si>
    <t>Trial Results of Randomly Generated Values of Input Parameters to Fick's 2nd Law</t>
  </si>
  <si>
    <t>t, (yrs)</t>
  </si>
  <si>
    <r>
      <t>D</t>
    </r>
    <r>
      <rPr>
        <vertAlign val="subscript"/>
        <sz val="11"/>
        <color theme="1"/>
        <rFont val="Calibri"/>
        <family val="2"/>
        <scheme val="minor"/>
      </rPr>
      <t>app,C</t>
    </r>
    <r>
      <rPr>
        <sz val="11"/>
        <color theme="1"/>
        <rFont val="Calibri"/>
        <family val="2"/>
        <scheme val="minor"/>
      </rPr>
      <t xml:space="preserve"> (mm</t>
    </r>
    <r>
      <rPr>
        <vertAlign val="superscript"/>
        <sz val="11"/>
        <color theme="1"/>
        <rFont val="Calibri"/>
        <family val="2"/>
        <scheme val="minor"/>
      </rPr>
      <t>2</t>
    </r>
    <r>
      <rPr>
        <sz val="11"/>
        <color theme="1"/>
        <rFont val="Calibri"/>
        <family val="2"/>
        <scheme val="minor"/>
      </rPr>
      <t>/yr)</t>
    </r>
  </si>
  <si>
    <r>
      <t>C(x=cov,t</t>
    </r>
    <r>
      <rPr>
        <b/>
        <vertAlign val="subscript"/>
        <sz val="11"/>
        <color theme="1"/>
        <rFont val="Calibri"/>
        <family val="2"/>
        <scheme val="minor"/>
      </rPr>
      <t>SL</t>
    </r>
    <r>
      <rPr>
        <b/>
        <sz val="11"/>
        <color theme="1"/>
        <rFont val="Calibri"/>
        <family val="2"/>
        <scheme val="minor"/>
      </rPr>
      <t>)</t>
    </r>
  </si>
  <si>
    <r>
      <t>D</t>
    </r>
    <r>
      <rPr>
        <vertAlign val="subscript"/>
        <sz val="11"/>
        <color rgb="FF3F3F76"/>
        <rFont val="Calibri"/>
        <family val="2"/>
        <scheme val="minor"/>
      </rPr>
      <t>RCM,0</t>
    </r>
  </si>
  <si>
    <r>
      <t>T</t>
    </r>
    <r>
      <rPr>
        <vertAlign val="subscript"/>
        <sz val="11"/>
        <color rgb="FF3F3F76"/>
        <rFont val="Calibri"/>
        <family val="2"/>
        <scheme val="minor"/>
      </rPr>
      <t>real</t>
    </r>
  </si>
  <si>
    <r>
      <t>C</t>
    </r>
    <r>
      <rPr>
        <vertAlign val="subscript"/>
        <sz val="11"/>
        <color rgb="FF3F3F76"/>
        <rFont val="Calibri"/>
        <family val="2"/>
        <scheme val="minor"/>
      </rPr>
      <t>o</t>
    </r>
  </si>
  <si>
    <r>
      <t>C</t>
    </r>
    <r>
      <rPr>
        <vertAlign val="subscript"/>
        <sz val="11"/>
        <color rgb="FF3F3F76"/>
        <rFont val="Calibri"/>
        <family val="2"/>
        <scheme val="minor"/>
      </rPr>
      <t>crit</t>
    </r>
  </si>
  <si>
    <r>
      <t>t</t>
    </r>
    <r>
      <rPr>
        <vertAlign val="subscript"/>
        <sz val="11"/>
        <color rgb="FF3F3F76"/>
        <rFont val="Calibri"/>
        <family val="2"/>
        <scheme val="minor"/>
      </rPr>
      <t>SL</t>
    </r>
  </si>
  <si>
    <t>Input Parameters Tab</t>
  </si>
  <si>
    <r>
      <rPr>
        <b/>
        <sz val="11"/>
        <color theme="1"/>
        <rFont val="Calibri"/>
        <family val="2"/>
        <scheme val="minor"/>
      </rPr>
      <t>C</t>
    </r>
    <r>
      <rPr>
        <b/>
        <vertAlign val="subscript"/>
        <sz val="11"/>
        <color theme="1"/>
        <rFont val="Calibri"/>
        <family val="2"/>
        <scheme val="minor"/>
      </rPr>
      <t>o</t>
    </r>
    <r>
      <rPr>
        <sz val="11"/>
        <color theme="1"/>
        <rFont val="Calibri"/>
        <family val="2"/>
        <scheme val="minor"/>
      </rPr>
      <t xml:space="preserve"> is the initial background chloride content of the concrete. It may be caused by chloride contaminated aggregates, cements, or the water used for production. This variable has been set up as a distribution function, but can also be considered to be a constant value equal to the maximum chloride content allowed by the Standard Specifications. When using a single value, set the standard deviation to a small non-zero magnitude. </t>
    </r>
    <r>
      <rPr>
        <i/>
        <sz val="11"/>
        <color theme="1"/>
        <rFont val="Calibri"/>
        <family val="2"/>
        <scheme val="minor"/>
      </rPr>
      <t>fib</t>
    </r>
    <r>
      <rPr>
        <sz val="11"/>
        <color theme="1"/>
        <rFont val="Calibri"/>
        <family val="2"/>
        <scheme val="minor"/>
      </rPr>
      <t xml:space="preserve"> Bulletin 34, B2.2.4 (2) indicates that in contrast to chloride profiles resulting from chloride ingress from the surface, the distribution can be assumed to be uniform over the whole cross section. However, this distribution should not to be confused with the probabilistic distribution of the variable C</t>
    </r>
    <r>
      <rPr>
        <vertAlign val="subscript"/>
        <sz val="11"/>
        <color theme="1"/>
        <rFont val="Calibri"/>
        <family val="2"/>
        <scheme val="minor"/>
      </rPr>
      <t>o</t>
    </r>
    <r>
      <rPr>
        <sz val="11"/>
        <color theme="1"/>
        <rFont val="Calibri"/>
        <family val="2"/>
        <scheme val="minor"/>
      </rPr>
      <t>. The magnitude of C</t>
    </r>
    <r>
      <rPr>
        <vertAlign val="subscript"/>
        <sz val="11"/>
        <color theme="1"/>
        <rFont val="Calibri"/>
        <family val="2"/>
        <scheme val="minor"/>
      </rPr>
      <t>o</t>
    </r>
    <r>
      <rPr>
        <sz val="11"/>
        <color theme="1"/>
        <rFont val="Calibri"/>
        <family val="2"/>
        <scheme val="minor"/>
      </rPr>
      <t xml:space="preserve"> may be considered as a distribution with a mean and standard deviation, just like the other variables in the equation for Fick's 2nd Law to be a more true probabilistic approach.</t>
    </r>
  </si>
  <si>
    <r>
      <rPr>
        <b/>
        <sz val="11"/>
        <color theme="1"/>
        <rFont val="Calibri"/>
        <family val="2"/>
        <scheme val="minor"/>
      </rPr>
      <t>t</t>
    </r>
    <r>
      <rPr>
        <b/>
        <vertAlign val="subscript"/>
        <sz val="11"/>
        <color theme="1"/>
        <rFont val="Calibri"/>
        <family val="2"/>
        <scheme val="minor"/>
      </rPr>
      <t>SL</t>
    </r>
    <r>
      <rPr>
        <sz val="11"/>
        <color theme="1"/>
        <rFont val="Calibri"/>
        <family val="2"/>
        <scheme val="minor"/>
      </rPr>
      <t xml:space="preserve"> is the Design Service Life expected of the structure in years.</t>
    </r>
  </si>
  <si>
    <r>
      <t>C</t>
    </r>
    <r>
      <rPr>
        <vertAlign val="subscript"/>
        <sz val="11"/>
        <color rgb="FF3F3F76"/>
        <rFont val="Calibri"/>
        <family val="2"/>
        <scheme val="minor"/>
      </rPr>
      <t>s</t>
    </r>
    <r>
      <rPr>
        <sz val="11"/>
        <color rgb="FF3F3F76"/>
        <rFont val="Calibri"/>
        <family val="2"/>
        <scheme val="minor"/>
      </rPr>
      <t xml:space="preserve"> or C</t>
    </r>
    <r>
      <rPr>
        <vertAlign val="subscript"/>
        <sz val="11"/>
        <color rgb="FF3F3F76"/>
        <rFont val="Calibri"/>
        <family val="2"/>
        <scheme val="minor"/>
      </rPr>
      <t>s,Δx</t>
    </r>
  </si>
  <si>
    <r>
      <t xml:space="preserve">Chloride Concentration at surface, or at substitute surface </t>
    </r>
    <r>
      <rPr>
        <sz val="11"/>
        <color theme="1"/>
        <rFont val="Calibri"/>
        <family val="2"/>
      </rPr>
      <t>Δx</t>
    </r>
  </si>
  <si>
    <r>
      <rPr>
        <b/>
        <sz val="11"/>
        <color theme="1"/>
        <rFont val="Calibri"/>
        <family val="2"/>
        <scheme val="minor"/>
      </rPr>
      <t>C</t>
    </r>
    <r>
      <rPr>
        <b/>
        <vertAlign val="subscript"/>
        <sz val="11"/>
        <color theme="1"/>
        <rFont val="Calibri"/>
        <family val="2"/>
        <scheme val="minor"/>
      </rPr>
      <t>s,</t>
    </r>
    <r>
      <rPr>
        <b/>
        <vertAlign val="subscript"/>
        <sz val="11"/>
        <color theme="1"/>
        <rFont val="Calibri"/>
        <family val="2"/>
      </rPr>
      <t>Δ</t>
    </r>
    <r>
      <rPr>
        <b/>
        <vertAlign val="subscript"/>
        <sz val="11"/>
        <color theme="1"/>
        <rFont val="Calibri"/>
        <family val="2"/>
        <scheme val="minor"/>
      </rPr>
      <t>x</t>
    </r>
    <r>
      <rPr>
        <sz val="11"/>
        <color theme="1"/>
        <rFont val="Calibri"/>
        <family val="2"/>
        <scheme val="minor"/>
      </rPr>
      <t xml:space="preserve"> is the chloride concentration at the substitute surface and represents the environmental loading on the structure. For elements intermittently exposed to chlorides, the chloride concentration should be taken at the level </t>
    </r>
    <r>
      <rPr>
        <sz val="11"/>
        <color theme="1"/>
        <rFont val="Calibri"/>
        <family val="2"/>
      </rPr>
      <t>Δx below the surface. For atmospheric or submerged zones, it should be taken at the surface. The distribution function is Log-Normal.</t>
    </r>
  </si>
  <si>
    <t>Monte Carlo Trial Results</t>
  </si>
  <si>
    <t>Chloride Diffusion Coefficient</t>
  </si>
  <si>
    <t>°K</t>
  </si>
  <si>
    <t>All input parameters that need to be determined are shown with the orange fill color, and are described below. Input units are typically in inches and years. Conversions to meters/seconds, and millimeters/years are also given.</t>
  </si>
  <si>
    <r>
      <rPr>
        <b/>
        <sz val="11"/>
        <color theme="1"/>
        <rFont val="Calibri"/>
        <family val="2"/>
        <scheme val="minor"/>
      </rPr>
      <t>α</t>
    </r>
    <r>
      <rPr>
        <sz val="11"/>
        <color theme="1"/>
        <rFont val="Calibri"/>
        <family val="2"/>
        <scheme val="minor"/>
      </rPr>
      <t xml:space="preserve"> is the aging exponent, and is dependent on the constituents of the concrete used. For regular type I Portland Cement concrete, use a mean value of 0.3 and a standard deviation of 0.12. For concrete with 20% or more fly ash, use a mean value of 0.6 and a standard deviation of 0.15. For Type III cement including blast furnace slag, use a mean of 0.45 and a standard deviation of 0.20. All of these mix designs assume water/cement ratios between 0.4 and 0.6. A Beta Distribution function is used.</t>
    </r>
  </si>
  <si>
    <t>This tab illustrates the significant time dependent variation of the aging function and the corresponding Chloride Diffusion Coefficient.</t>
  </si>
  <si>
    <t>Total Passing</t>
  </si>
  <si>
    <t>Total # of Trials</t>
  </si>
  <si>
    <r>
      <t>Chloride Migration Coefficient (from Nordtest NT Build 492 - results are given in m</t>
    </r>
    <r>
      <rPr>
        <vertAlign val="superscript"/>
        <sz val="11"/>
        <color theme="1"/>
        <rFont val="Calibri"/>
        <family val="2"/>
        <scheme val="minor"/>
      </rPr>
      <t>2</t>
    </r>
    <r>
      <rPr>
        <sz val="11"/>
        <color theme="1"/>
        <rFont val="Calibri"/>
        <family val="2"/>
        <scheme val="minor"/>
      </rPr>
      <t>/sec)</t>
    </r>
  </si>
  <si>
    <r>
      <t>in</t>
    </r>
    <r>
      <rPr>
        <vertAlign val="superscript"/>
        <sz val="11"/>
        <color theme="1"/>
        <rFont val="Calibri"/>
        <family val="2"/>
        <scheme val="minor"/>
      </rPr>
      <t>2</t>
    </r>
    <r>
      <rPr>
        <sz val="11"/>
        <color theme="1"/>
        <rFont val="Calibri"/>
        <family val="2"/>
        <scheme val="minor"/>
      </rPr>
      <t>/yr</t>
    </r>
  </si>
  <si>
    <t>Transfer function - splash/spray zone</t>
  </si>
  <si>
    <t>Transfer function - submerged, atmospheric zones</t>
  </si>
  <si>
    <r>
      <rPr>
        <b/>
        <sz val="11"/>
        <color theme="1"/>
        <rFont val="Calibri"/>
        <family val="2"/>
        <scheme val="minor"/>
      </rPr>
      <t>D</t>
    </r>
    <r>
      <rPr>
        <b/>
        <vertAlign val="subscript"/>
        <sz val="11"/>
        <color theme="1"/>
        <rFont val="Calibri"/>
        <family val="2"/>
        <scheme val="minor"/>
      </rPr>
      <t>RCM,0</t>
    </r>
    <r>
      <rPr>
        <sz val="11"/>
        <color theme="1"/>
        <rFont val="Calibri"/>
        <family val="2"/>
        <scheme val="minor"/>
      </rPr>
      <t xml:space="preserve"> is the Chloride Migration Coefficient. This is the durability property of the concrete obtained from performing Nordtest NT Build 492, the Rapid Chloride Migration test. The mean value is determined from the test results. The recommended coefficient of variation is 0.2, and a Normal distribution function is assumed. This is one of the key input variables for design.</t>
    </r>
  </si>
  <si>
    <r>
      <t>The aging function, A(t), is heavily time dependent. It is used with the Chloride Migration Coefficient D</t>
    </r>
    <r>
      <rPr>
        <vertAlign val="subscript"/>
        <sz val="11"/>
        <color theme="1"/>
        <rFont val="Calibri"/>
        <family val="2"/>
        <scheme val="minor"/>
      </rPr>
      <t>RCM,0</t>
    </r>
    <r>
      <rPr>
        <sz val="11"/>
        <color theme="1"/>
        <rFont val="Calibri"/>
        <family val="2"/>
        <scheme val="minor"/>
      </rPr>
      <t>, to calculate the Chloride Diffusion Coefficient, D</t>
    </r>
    <r>
      <rPr>
        <vertAlign val="subscript"/>
        <sz val="11"/>
        <color theme="1"/>
        <rFont val="Calibri"/>
        <family val="2"/>
        <scheme val="minor"/>
      </rPr>
      <t>app,C</t>
    </r>
    <r>
      <rPr>
        <sz val="11"/>
        <color theme="1"/>
        <rFont val="Calibri"/>
        <family val="2"/>
        <scheme val="minor"/>
      </rPr>
      <t>, at various times in the service life of the structure. At an age of 100 years for concrete containing flyash, D</t>
    </r>
    <r>
      <rPr>
        <vertAlign val="subscript"/>
        <sz val="11"/>
        <color theme="1"/>
        <rFont val="Calibri"/>
        <family val="2"/>
        <scheme val="minor"/>
      </rPr>
      <t>app,C</t>
    </r>
    <r>
      <rPr>
        <sz val="11"/>
        <color theme="1"/>
        <rFont val="Calibri"/>
        <family val="2"/>
        <scheme val="minor"/>
      </rPr>
      <t xml:space="preserve"> can have a magnitude of as little as 2-3% of the value at 28 days. Per </t>
    </r>
    <r>
      <rPr>
        <i/>
        <sz val="11"/>
        <color theme="1"/>
        <rFont val="Calibri"/>
        <family val="2"/>
        <scheme val="minor"/>
      </rPr>
      <t>fib</t>
    </r>
    <r>
      <rPr>
        <sz val="11"/>
        <color theme="1"/>
        <rFont val="Calibri"/>
        <family val="2"/>
        <scheme val="minor"/>
      </rPr>
      <t xml:space="preserve"> Bulletin 34, a single value for A(t) is to be used and is taken at the Design Service Life, t</t>
    </r>
    <r>
      <rPr>
        <vertAlign val="subscript"/>
        <sz val="11"/>
        <color theme="1"/>
        <rFont val="Calibri"/>
        <family val="2"/>
        <scheme val="minor"/>
      </rPr>
      <t>SL</t>
    </r>
    <r>
      <rPr>
        <sz val="11"/>
        <color theme="1"/>
        <rFont val="Calibri"/>
        <family val="2"/>
        <scheme val="minor"/>
      </rPr>
      <t>.</t>
    </r>
  </si>
  <si>
    <r>
      <t xml:space="preserve">Column AP has the distribution results for critical chloride content, and column AS has the solution to Fick's 2nd Law. If the value in column AS is greater than column AP, that trial is assumed to have failed (corrosion is initiated), and a 0 is placed in column AU. Otherwise a 1 is seen in column AU. The reliability is the sum of column AU divided by the number of trials. Likewise the probability of failure is one minus the reliability. The reliability index, </t>
    </r>
    <r>
      <rPr>
        <sz val="11"/>
        <color theme="1"/>
        <rFont val="Calibri"/>
        <family val="2"/>
      </rPr>
      <t>β, is the Normal Distribution value of the probability of failure for the 5,000 trials. The actual reliability index is compared to the target reliability index to determine whether the design parameters are sufficient to satisfy the design intent.</t>
    </r>
  </si>
  <si>
    <r>
      <rPr>
        <b/>
        <sz val="11"/>
        <color theme="1"/>
        <rFont val="Calibri"/>
        <family val="2"/>
      </rPr>
      <t>β</t>
    </r>
    <r>
      <rPr>
        <sz val="11"/>
        <color theme="1"/>
        <rFont val="Calibri"/>
        <family val="2"/>
        <scheme val="minor"/>
      </rPr>
      <t xml:space="preserve"> is the target reliability index. The recommended value for initation of corrosion is 1.3, which is approximately equivalent to a probability of failure of 10%, or a reliability of 90%. The actual reliability is slightly higher at 90.32%.</t>
    </r>
  </si>
  <si>
    <r>
      <t>D</t>
    </r>
    <r>
      <rPr>
        <b/>
        <vertAlign val="subscript"/>
        <sz val="11"/>
        <color theme="1"/>
        <rFont val="Calibri"/>
        <family val="2"/>
        <scheme val="minor"/>
      </rPr>
      <t xml:space="preserve">app,C </t>
    </r>
    <r>
      <rPr>
        <b/>
        <sz val="11"/>
        <color theme="1"/>
        <rFont val="Calibri"/>
        <family val="2"/>
        <scheme val="minor"/>
      </rPr>
      <t>(mm</t>
    </r>
    <r>
      <rPr>
        <b/>
        <vertAlign val="superscript"/>
        <sz val="11"/>
        <color theme="1"/>
        <rFont val="Calibri"/>
        <family val="2"/>
        <scheme val="minor"/>
      </rPr>
      <t>2</t>
    </r>
    <r>
      <rPr>
        <b/>
        <sz val="11"/>
        <color theme="1"/>
        <rFont val="Calibri"/>
        <family val="2"/>
        <scheme val="minor"/>
      </rPr>
      <t>/yr)</t>
    </r>
  </si>
  <si>
    <r>
      <t>A(t</t>
    </r>
    <r>
      <rPr>
        <b/>
        <vertAlign val="subscript"/>
        <sz val="11"/>
        <color theme="1"/>
        <rFont val="Calibri"/>
        <family val="2"/>
        <scheme val="minor"/>
      </rPr>
      <t>SL</t>
    </r>
    <r>
      <rPr>
        <b/>
        <sz val="11"/>
        <color theme="1"/>
        <rFont val="Calibri"/>
        <family val="2"/>
        <scheme val="minor"/>
      </rPr>
      <t>)</t>
    </r>
  </si>
  <si>
    <t>SUMMARY</t>
  </si>
  <si>
    <t>Input Mean</t>
  </si>
  <si>
    <t>Computed Mean</t>
  </si>
  <si>
    <t>Max</t>
  </si>
  <si>
    <t>Min</t>
  </si>
  <si>
    <t>Chloride Ingress Deterioration Model</t>
  </si>
  <si>
    <t>Instructions for use of Full-Probabilistic Spreadsheet Design Tool</t>
  </si>
  <si>
    <t>http://www.ncdc.noaa.gov/</t>
  </si>
  <si>
    <r>
      <rPr>
        <b/>
        <sz val="11"/>
        <color theme="1"/>
        <rFont val="Calibri"/>
        <family val="2"/>
        <scheme val="minor"/>
      </rPr>
      <t>T</t>
    </r>
    <r>
      <rPr>
        <b/>
        <vertAlign val="subscript"/>
        <sz val="11"/>
        <color theme="1"/>
        <rFont val="Calibri"/>
        <family val="2"/>
        <scheme val="minor"/>
      </rPr>
      <t>real</t>
    </r>
    <r>
      <rPr>
        <sz val="11"/>
        <color theme="1"/>
        <rFont val="Calibri"/>
        <family val="2"/>
        <scheme val="minor"/>
      </rPr>
      <t xml:space="preserve"> is the ambient temperature of the structure component. This data should be researched from available weather data at or near the project site. One of the most comprehensive sources for temperature data is through the National Oceanic and Atmospheric Administration (NOAA), found online at the link below. The mean annual temperature and the standard deviation are required. A Normal Distribution function is used.</t>
    </r>
  </si>
  <si>
    <r>
      <t xml:space="preserve">In addition to this </t>
    </r>
    <r>
      <rPr>
        <i/>
        <sz val="11"/>
        <color theme="1"/>
        <rFont val="Calibri"/>
        <family val="2"/>
        <scheme val="minor"/>
      </rPr>
      <t>Instructions</t>
    </r>
    <r>
      <rPr>
        <sz val="11"/>
        <color theme="1"/>
        <rFont val="Calibri"/>
        <family val="2"/>
        <scheme val="minor"/>
      </rPr>
      <t xml:space="preserve"> tab, this spreadsheet tool has been divided into calculation tabs for Input Parameters, Monte Carlo Trial Results, and a Chloride Diffusion Coefficient graph.</t>
    </r>
  </si>
  <si>
    <r>
      <rPr>
        <b/>
        <sz val="11"/>
        <color theme="1"/>
        <rFont val="Calibri"/>
        <family val="2"/>
      </rPr>
      <t>Δ</t>
    </r>
    <r>
      <rPr>
        <b/>
        <sz val="11"/>
        <color theme="1"/>
        <rFont val="Calibri"/>
        <family val="2"/>
        <scheme val="minor"/>
      </rPr>
      <t>x</t>
    </r>
    <r>
      <rPr>
        <sz val="11"/>
        <color theme="1"/>
        <rFont val="Calibri"/>
        <family val="2"/>
        <scheme val="minor"/>
      </rPr>
      <t xml:space="preserve"> is the transfer function and occurs in elements which are intermittently exposed to chloride- contaminated solutions, such as in a spray or splash zone in sea water, or to de-icing salts. For elements that are in an atmospheric zone or are submerged, </t>
    </r>
    <r>
      <rPr>
        <sz val="11"/>
        <color theme="1"/>
        <rFont val="Calibri"/>
        <family val="2"/>
      </rPr>
      <t>Δ</t>
    </r>
    <r>
      <rPr>
        <sz val="11"/>
        <color theme="1"/>
        <rFont val="Calibri"/>
        <family val="2"/>
        <scheme val="minor"/>
      </rPr>
      <t xml:space="preserve">x = 0. For splash conditions, </t>
    </r>
    <r>
      <rPr>
        <sz val="11"/>
        <color theme="1"/>
        <rFont val="Calibri"/>
        <family val="2"/>
      </rPr>
      <t>Δx is described as a Beta distribution with a mean value of 8.9 mm,  a standard deviation of 5.6 mm, and lower and upper bounds of 0 and 50 mm.</t>
    </r>
  </si>
  <si>
    <r>
      <t>The other parameters (</t>
    </r>
    <r>
      <rPr>
        <b/>
        <sz val="11"/>
        <color theme="1"/>
        <rFont val="Calibri"/>
        <family val="2"/>
        <scheme val="minor"/>
      </rPr>
      <t>b</t>
    </r>
    <r>
      <rPr>
        <b/>
        <vertAlign val="subscript"/>
        <sz val="11"/>
        <color theme="1"/>
        <rFont val="Calibri"/>
        <family val="2"/>
        <scheme val="minor"/>
      </rPr>
      <t>e</t>
    </r>
    <r>
      <rPr>
        <b/>
        <sz val="11"/>
        <color theme="1"/>
        <rFont val="Calibri"/>
        <family val="2"/>
        <scheme val="minor"/>
      </rPr>
      <t>, T</t>
    </r>
    <r>
      <rPr>
        <b/>
        <vertAlign val="subscript"/>
        <sz val="11"/>
        <color theme="1"/>
        <rFont val="Calibri"/>
        <family val="2"/>
        <scheme val="minor"/>
      </rPr>
      <t>ref</t>
    </r>
    <r>
      <rPr>
        <b/>
        <sz val="11"/>
        <color theme="1"/>
        <rFont val="Calibri"/>
        <family val="2"/>
        <scheme val="minor"/>
      </rPr>
      <t>, k</t>
    </r>
    <r>
      <rPr>
        <b/>
        <vertAlign val="subscript"/>
        <sz val="11"/>
        <color theme="1"/>
        <rFont val="Calibri"/>
        <family val="2"/>
        <scheme val="minor"/>
      </rPr>
      <t>t</t>
    </r>
    <r>
      <rPr>
        <b/>
        <sz val="11"/>
        <color theme="1"/>
        <rFont val="Calibri"/>
        <family val="2"/>
        <scheme val="minor"/>
      </rPr>
      <t>, t</t>
    </r>
    <r>
      <rPr>
        <b/>
        <vertAlign val="subscript"/>
        <sz val="11"/>
        <color theme="1"/>
        <rFont val="Calibri"/>
        <family val="2"/>
        <scheme val="minor"/>
      </rPr>
      <t>o</t>
    </r>
    <r>
      <rPr>
        <sz val="11"/>
        <color theme="1"/>
        <rFont val="Calibri"/>
        <family val="2"/>
        <scheme val="minor"/>
      </rPr>
      <t>)  given on the</t>
    </r>
    <r>
      <rPr>
        <i/>
        <sz val="11"/>
        <color theme="1"/>
        <rFont val="Calibri"/>
        <family val="2"/>
        <scheme val="minor"/>
      </rPr>
      <t xml:space="preserve"> Input Parameters</t>
    </r>
    <r>
      <rPr>
        <sz val="11"/>
        <color theme="1"/>
        <rFont val="Calibri"/>
        <family val="2"/>
        <scheme val="minor"/>
      </rPr>
      <t xml:space="preserve"> tab are predefined and should not be modified.</t>
    </r>
  </si>
  <si>
    <r>
      <t xml:space="preserve">This tab contains all of the computations. All input to this tab comes from the </t>
    </r>
    <r>
      <rPr>
        <i/>
        <sz val="11"/>
        <color theme="1"/>
        <rFont val="Calibri"/>
        <family val="2"/>
        <scheme val="minor"/>
      </rPr>
      <t xml:space="preserve">Input Parameters </t>
    </r>
    <r>
      <rPr>
        <sz val="11"/>
        <color theme="1"/>
        <rFont val="Calibri"/>
        <family val="2"/>
        <scheme val="minor"/>
      </rPr>
      <t xml:space="preserve">tab. Parameter values used are mm and years to match those in the </t>
    </r>
    <r>
      <rPr>
        <i/>
        <sz val="11"/>
        <color theme="1"/>
        <rFont val="Calibri"/>
        <family val="2"/>
        <scheme val="minor"/>
      </rPr>
      <t>fib</t>
    </r>
    <r>
      <rPr>
        <sz val="11"/>
        <color theme="1"/>
        <rFont val="Calibri"/>
        <family val="2"/>
        <scheme val="minor"/>
      </rPr>
      <t xml:space="preserve"> Bulletin 34.</t>
    </r>
  </si>
  <si>
    <r>
      <t>M</t>
    </r>
    <r>
      <rPr>
        <b/>
        <u/>
        <sz val="12"/>
        <color theme="1"/>
        <rFont val="Franklin Gothic Book"/>
        <family val="2"/>
      </rPr>
      <t>onte Carlo Trial Results</t>
    </r>
  </si>
  <si>
    <r>
      <t xml:space="preserve">Calculations on this tab are performed for 5,000 trials. Additional trials can be incorporated by inserting lines above the last trial line, and copying the formulas down. Each trial uses a unique random number generator to be used in determining the value for each variable. Random numbers are generated between 0 and 1 only. The distribution function corresponding to the data on the </t>
    </r>
    <r>
      <rPr>
        <i/>
        <sz val="11"/>
        <color theme="1"/>
        <rFont val="Calibri"/>
        <family val="2"/>
        <scheme val="minor"/>
      </rPr>
      <t>Input Parameters</t>
    </r>
    <r>
      <rPr>
        <sz val="11"/>
        <color theme="1"/>
        <rFont val="Calibri"/>
        <family val="2"/>
        <scheme val="minor"/>
      </rPr>
      <t xml:space="preserve"> page is used to develop the value of each variable in the equation for Fick's 2nd Law.</t>
    </r>
  </si>
  <si>
    <t>Input Parameters</t>
  </si>
  <si>
    <r>
      <t xml:space="preserve">This tool has been developed to follow the full-probabilistic design method detailed in </t>
    </r>
    <r>
      <rPr>
        <i/>
        <sz val="11"/>
        <color theme="1"/>
        <rFont val="Calibri"/>
        <family val="2"/>
        <scheme val="minor"/>
      </rPr>
      <t>fib</t>
    </r>
    <r>
      <rPr>
        <sz val="11"/>
        <color theme="1"/>
        <rFont val="Calibri"/>
        <family val="2"/>
        <scheme val="minor"/>
      </rPr>
      <t xml:space="preserve"> Bulletin 34 - Model Code for Service Life Design (2006), for chloride-induced corrosion in uncracked concrete. Uncracked concrete is defined as concrete in which the ordinary crack width is less than 0.3 mm or 0.012". Service life design is based on the solution to the mathematical model for depassivation (or initiation of corrosion) in the reinforcing steel of a concrete section exposed to chlorides. The model uses Fick's 2</t>
    </r>
    <r>
      <rPr>
        <vertAlign val="superscript"/>
        <sz val="11"/>
        <color theme="1"/>
        <rFont val="Calibri"/>
        <family val="2"/>
        <scheme val="minor"/>
      </rPr>
      <t>nd</t>
    </r>
    <r>
      <rPr>
        <sz val="11"/>
        <color theme="1"/>
        <rFont val="Calibri"/>
        <family val="2"/>
        <scheme val="minor"/>
      </rPr>
      <t xml:space="preserve"> Law, defined in equations (B2.1-1 to B2.1-4), to compare the chloride concentration in the concrete at the depth of the reinforcing steel at a specified time, to the critical chloride concentration for the reinforcement. The method uses a Monte Carlo approach to solve </t>
    </r>
    <r>
      <rPr>
        <sz val="11"/>
        <rFont val="Calibri"/>
        <family val="2"/>
        <scheme val="minor"/>
      </rPr>
      <t>Equation</t>
    </r>
    <r>
      <rPr>
        <sz val="11"/>
        <color theme="1"/>
        <rFont val="Calibri"/>
        <family val="2"/>
        <scheme val="minor"/>
      </rPr>
      <t xml:space="preserve"> (B2.1-1) repeatedly, by varying each of the variables in the equation according to a probablistic distribution of values. Each variable is defined by a mean value, a standard deviation, and a distribution type (Normal, Log-Normal, Beta, etc.). Each individual calculation solution either passes or fails the comparison of chloride concentrations. The total number of times that the critical chloride content is exceeded is compared to the number of trials and results in a probability of failure and reliability index. The reliability index recommended by </t>
    </r>
    <r>
      <rPr>
        <i/>
        <sz val="11"/>
        <color theme="1"/>
        <rFont val="Calibri"/>
        <family val="2"/>
        <scheme val="minor"/>
      </rPr>
      <t>fib</t>
    </r>
    <r>
      <rPr>
        <sz val="11"/>
        <color theme="1"/>
        <rFont val="Calibri"/>
        <family val="2"/>
        <scheme val="minor"/>
      </rPr>
      <t xml:space="preserve"> Bulletin 34 is 1.3. Other reliability indices can be considered. Equations (B2.1-1 to B2.1-4) are shown below.</t>
    </r>
  </si>
  <si>
    <r>
      <rPr>
        <b/>
        <sz val="11"/>
        <color theme="1"/>
        <rFont val="Calibri"/>
        <family val="2"/>
        <scheme val="minor"/>
      </rPr>
      <t>cover, a</t>
    </r>
    <r>
      <rPr>
        <sz val="11"/>
        <color theme="1"/>
        <rFont val="Calibri"/>
        <family val="2"/>
        <scheme val="minor"/>
      </rPr>
      <t xml:space="preserve"> is the concrete cover dimension. Depth of cover is the other key parameter that is used in design for durability. The mean value should be that considered for design, and the standard deviation taken as the tolerance allowed by the standard specifications. A Log-Norma</t>
    </r>
    <r>
      <rPr>
        <sz val="11"/>
        <rFont val="Calibri"/>
        <family val="2"/>
        <scheme val="minor"/>
      </rPr>
      <t>l distribution</t>
    </r>
    <r>
      <rPr>
        <sz val="11"/>
        <color theme="1"/>
        <rFont val="Calibri"/>
        <family val="2"/>
        <scheme val="minor"/>
      </rPr>
      <t xml:space="preserve"> function is used.</t>
    </r>
  </si>
  <si>
    <r>
      <rPr>
        <b/>
        <sz val="11"/>
        <color theme="1"/>
        <rFont val="Calibri"/>
        <family val="2"/>
        <scheme val="minor"/>
      </rPr>
      <t>C</t>
    </r>
    <r>
      <rPr>
        <b/>
        <vertAlign val="subscript"/>
        <sz val="11"/>
        <color theme="1"/>
        <rFont val="Calibri"/>
        <family val="2"/>
        <scheme val="minor"/>
      </rPr>
      <t>crit</t>
    </r>
    <r>
      <rPr>
        <sz val="11"/>
        <color theme="1"/>
        <rFont val="Calibri"/>
        <family val="2"/>
        <scheme val="minor"/>
      </rPr>
      <t xml:space="preserve"> is the critical chloride concentration at the level of the reinforcing that will initiate corrosion, expressed in weight percentage of the cement and other binders. For conventional reinforcing steel, the critical chloride content is described with a Beta distribution with a mean value of 0.6, standard deviation of 0.15, and lower and upper bounds of 0.2 and 2.0. There is currently no data to account for epoxy coating of reinforcing. Stainless steel reinforcing may have a mean value of 10 or more times </t>
    </r>
    <r>
      <rPr>
        <sz val="11"/>
        <rFont val="Calibri"/>
        <family val="2"/>
        <scheme val="minor"/>
      </rPr>
      <t xml:space="preserve">that of </t>
    </r>
    <r>
      <rPr>
        <sz val="11"/>
        <color theme="1"/>
        <rFont val="Calibri"/>
        <family val="2"/>
        <scheme val="minor"/>
      </rPr>
      <t>conventional reinforcement.</t>
    </r>
  </si>
  <si>
    <r>
      <rPr>
        <sz val="11"/>
        <rFont val="Calibri"/>
        <family val="2"/>
        <scheme val="minor"/>
      </rPr>
      <t xml:space="preserve">Aging </t>
    </r>
    <r>
      <rPr>
        <sz val="11"/>
        <color rgb="FF3F3F76"/>
        <rFont val="Calibri"/>
        <family val="2"/>
        <scheme val="minor"/>
      </rPr>
      <t>exponent - All types in atmospheric zone</t>
    </r>
  </si>
  <si>
    <t>Aging exponent - All types in atmospheric zone</t>
  </si>
  <si>
    <t>Aging exponent - Type I Portland Cement (PCC)</t>
  </si>
  <si>
    <r>
      <t xml:space="preserve">Aging exponent - PCC w/ </t>
    </r>
    <r>
      <rPr>
        <sz val="11"/>
        <color theme="1"/>
        <rFont val="Calibri"/>
        <family val="2"/>
      </rPr>
      <t xml:space="preserve">≥ </t>
    </r>
    <r>
      <rPr>
        <sz val="11"/>
        <color theme="1"/>
        <rFont val="Calibri"/>
        <family val="2"/>
        <scheme val="minor"/>
      </rPr>
      <t>20% Flyash</t>
    </r>
  </si>
  <si>
    <t>Aging exponent - PCC w/ Blast Furnace Slag</t>
  </si>
  <si>
    <r>
      <rPr>
        <sz val="11"/>
        <rFont val="Calibri"/>
        <family val="2"/>
        <scheme val="minor"/>
      </rPr>
      <t>Aging</t>
    </r>
    <r>
      <rPr>
        <sz val="11"/>
        <color theme="1"/>
        <rFont val="Calibri"/>
        <family val="2"/>
        <scheme val="minor"/>
      </rPr>
      <t xml:space="preserve"> function</t>
    </r>
  </si>
  <si>
    <t>A(t), Aging Function</t>
  </si>
  <si>
    <r>
      <rPr>
        <i/>
        <sz val="14"/>
        <color theme="1"/>
        <rFont val="Calibri"/>
        <family val="2"/>
        <scheme val="minor"/>
      </rPr>
      <t>fib</t>
    </r>
    <r>
      <rPr>
        <sz val="14"/>
        <color theme="1"/>
        <rFont val="Calibri"/>
        <family val="2"/>
        <scheme val="minor"/>
      </rPr>
      <t xml:space="preserve"> Bulletin 34, Section B2 - Full probabilistic design method for chloride induced corrosion - uncracked concrete</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</si>
</sst>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0.0000"/>
  </numFmts>
  <fonts count="22" x14ac:knownFonts="1">
    <font>
      <sz val="11"/>
      <color theme="1"/>
      <name val="Calibri"/>
      <family val="2"/>
      <scheme val="minor"/>
    </font>
    <font>
      <b/>
      <sz val="11"/>
      <color theme="1"/>
      <name val="Calibri"/>
      <family val="2"/>
      <scheme val="minor"/>
    </font>
    <font>
      <b/>
      <vertAlign val="superscript"/>
      <sz val="11"/>
      <color theme="1"/>
      <name val="Calibri"/>
      <family val="2"/>
      <scheme val="minor"/>
    </font>
    <font>
      <vertAlign val="subscript"/>
      <sz val="11"/>
      <color theme="1"/>
      <name val="Calibri"/>
      <family val="2"/>
      <scheme val="minor"/>
    </font>
    <font>
      <b/>
      <vertAlign val="subscript"/>
      <sz val="11"/>
      <color theme="1"/>
      <name val="Calibri"/>
      <family val="2"/>
      <scheme val="minor"/>
    </font>
    <font>
      <vertAlign val="superscript"/>
      <sz val="11"/>
      <color theme="1"/>
      <name val="Calibri"/>
      <family val="2"/>
      <scheme val="minor"/>
    </font>
    <font>
      <sz val="11"/>
      <color theme="1"/>
      <name val="Calibri"/>
      <family val="2"/>
    </font>
    <font>
      <vertAlign val="subscript"/>
      <sz val="11"/>
      <color theme="1"/>
      <name val="Calibri"/>
      <family val="2"/>
    </font>
    <font>
      <sz val="11"/>
      <color rgb="FF3F3F76"/>
      <name val="Calibri"/>
      <family val="2"/>
      <scheme val="minor"/>
    </font>
    <font>
      <b/>
      <sz val="11"/>
      <color theme="1"/>
      <name val="Calibri"/>
      <family val="2"/>
    </font>
    <font>
      <i/>
      <sz val="11"/>
      <color theme="1"/>
      <name val="Calibri"/>
      <family val="2"/>
      <scheme val="minor"/>
    </font>
    <font>
      <vertAlign val="subscript"/>
      <sz val="11"/>
      <color rgb="FF3F3F76"/>
      <name val="Calibri"/>
      <family val="2"/>
      <scheme val="minor"/>
    </font>
    <font>
      <b/>
      <u/>
      <sz val="11"/>
      <color theme="1"/>
      <name val="Calibri"/>
      <family val="2"/>
      <scheme val="minor"/>
    </font>
    <font>
      <b/>
      <vertAlign val="subscript"/>
      <sz val="11"/>
      <color theme="1"/>
      <name val="Calibri"/>
      <family val="2"/>
    </font>
    <font>
      <u/>
      <sz val="11"/>
      <color theme="10"/>
      <name val="Calibri"/>
      <family val="2"/>
      <scheme val="minor"/>
    </font>
    <font>
      <b/>
      <i/>
      <sz val="14"/>
      <color theme="1"/>
      <name val="Franklin Gothic Book"/>
      <family val="2"/>
    </font>
    <font>
      <b/>
      <sz val="16"/>
      <color theme="1"/>
      <name val="Franklin Gothic Book"/>
      <family val="2"/>
    </font>
    <font>
      <b/>
      <u/>
      <sz val="12"/>
      <color theme="1"/>
      <name val="Franklin Gothic Book"/>
      <family val="2"/>
    </font>
    <font>
      <sz val="14"/>
      <color theme="1"/>
      <name val="Calibri"/>
      <family val="2"/>
      <scheme val="minor"/>
    </font>
    <font>
      <sz val="11"/>
      <name val="Calibri"/>
      <family val="2"/>
      <scheme val="minor"/>
    </font>
    <font>
      <i/>
      <sz val="14"/>
      <color theme="1"/>
      <name val="Calibri"/>
      <family val="2"/>
      <scheme val="minor"/>
    </font>
    <font>
      <b/>
      <i/>
      <sz val="18"/>
      <color theme="1"/>
      <name val="Franklin Gothic Book"/>
      <family val="2"/>
    </font>
  </fonts>
  <fills count="3">
    <fill>
      <patternFill patternType="none"/>
    </fill>
    <fill>
      <patternFill patternType="gray125"/>
    </fill>
    <fill>
      <patternFill patternType="solid">
        <fgColor rgb="FFFFCC99"/>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thin">
        <color rgb="FF7F7F7F"/>
      </left>
      <right style="thin">
        <color rgb="FF7F7F7F"/>
      </right>
      <top style="medium">
        <color indexed="64"/>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medium">
        <color indexed="64"/>
      </top>
      <bottom style="thin">
        <color rgb="FF7F7F7F"/>
      </bottom>
      <diagonal/>
    </border>
    <border>
      <left style="medium">
        <color indexed="64"/>
      </left>
      <right style="medium">
        <color indexed="64"/>
      </right>
      <top style="thin">
        <color rgb="FF7F7F7F"/>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medium">
        <color indexed="64"/>
      </left>
      <right style="thin">
        <color rgb="FF7F7F7F"/>
      </right>
      <top style="medium">
        <color indexed="64"/>
      </top>
      <bottom style="thin">
        <color rgb="FF7F7F7F"/>
      </bottom>
      <diagonal/>
    </border>
    <border>
      <left style="thin">
        <color rgb="FF7F7F7F"/>
      </left>
      <right style="medium">
        <color indexed="64"/>
      </right>
      <top style="medium">
        <color indexed="64"/>
      </top>
      <bottom style="thin">
        <color rgb="FF7F7F7F"/>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8" fillId="2" borderId="25" applyNumberFormat="0" applyAlignment="0" applyProtection="0"/>
    <xf numFmtId="0" fontId="14" fillId="0" borderId="0" applyNumberFormat="0" applyFill="0" applyBorder="0" applyAlignment="0" applyProtection="0"/>
  </cellStyleXfs>
  <cellXfs count="230">
    <xf numFmtId="0" fontId="0" fillId="0" borderId="0" xfId="0"/>
    <xf numFmtId="0" fontId="0" fillId="0" borderId="0" xfId="0" applyAlignment="1">
      <alignment horizontal="right"/>
    </xf>
    <xf numFmtId="2" fontId="0" fillId="0" borderId="0" xfId="0" applyNumberFormat="1"/>
    <xf numFmtId="0" fontId="0" fillId="0" borderId="1" xfId="0" applyBorder="1"/>
    <xf numFmtId="0" fontId="0" fillId="0" borderId="6" xfId="0" applyBorder="1"/>
    <xf numFmtId="0" fontId="0" fillId="0" borderId="8" xfId="0" applyBorder="1"/>
    <xf numFmtId="0" fontId="0" fillId="0" borderId="0" xfId="0" applyBorder="1" applyAlignment="1">
      <alignment horizontal="center"/>
    </xf>
    <xf numFmtId="0" fontId="0" fillId="0" borderId="0" xfId="0" applyBorder="1"/>
    <xf numFmtId="165" fontId="0" fillId="0" borderId="10" xfId="0" applyNumberFormat="1" applyBorder="1"/>
    <xf numFmtId="165" fontId="0" fillId="0" borderId="11" xfId="0" applyNumberFormat="1" applyBorder="1"/>
    <xf numFmtId="165" fontId="0" fillId="0" borderId="5" xfId="0" applyNumberFormat="1" applyBorder="1"/>
    <xf numFmtId="165" fontId="0" fillId="0" borderId="7" xfId="0" applyNumberFormat="1" applyBorder="1"/>
    <xf numFmtId="165" fontId="0" fillId="0" borderId="2" xfId="0" applyNumberFormat="1" applyBorder="1"/>
    <xf numFmtId="164" fontId="0" fillId="0" borderId="4" xfId="0" applyNumberFormat="1" applyBorder="1"/>
    <xf numFmtId="164" fontId="0" fillId="0" borderId="1" xfId="0" applyNumberFormat="1" applyBorder="1"/>
    <xf numFmtId="2" fontId="0" fillId="0" borderId="6" xfId="0" applyNumberFormat="1" applyBorder="1"/>
    <xf numFmtId="164" fontId="0" fillId="0" borderId="9" xfId="0" applyNumberFormat="1" applyBorder="1"/>
    <xf numFmtId="164" fontId="0" fillId="0" borderId="0" xfId="0" applyNumberFormat="1" applyBorder="1"/>
    <xf numFmtId="2" fontId="0" fillId="0" borderId="1" xfId="0" applyNumberFormat="1" applyBorder="1"/>
    <xf numFmtId="0" fontId="0" fillId="0" borderId="17" xfId="0" applyBorder="1" applyAlignment="1">
      <alignment horizontal="center"/>
    </xf>
    <xf numFmtId="0" fontId="0" fillId="0" borderId="19" xfId="0" applyBorder="1" applyAlignment="1">
      <alignment horizontal="center"/>
    </xf>
    <xf numFmtId="11" fontId="0" fillId="0" borderId="14" xfId="0" applyNumberFormat="1" applyBorder="1"/>
    <xf numFmtId="0" fontId="0" fillId="0" borderId="22" xfId="0" applyBorder="1" applyAlignment="1">
      <alignment horizontal="center"/>
    </xf>
    <xf numFmtId="2" fontId="0" fillId="0" borderId="24" xfId="0" applyNumberFormat="1" applyBorder="1"/>
    <xf numFmtId="2" fontId="0" fillId="0" borderId="10" xfId="0" applyNumberFormat="1" applyBorder="1"/>
    <xf numFmtId="2" fontId="0" fillId="0" borderId="11" xfId="0" applyNumberFormat="1" applyBorder="1"/>
    <xf numFmtId="164" fontId="0" fillId="0" borderId="6" xfId="0" applyNumberFormat="1" applyBorder="1"/>
    <xf numFmtId="0" fontId="0" fillId="0" borderId="3" xfId="0" applyBorder="1"/>
    <xf numFmtId="0" fontId="1" fillId="0" borderId="0" xfId="0" applyFont="1" applyBorder="1" applyAlignment="1"/>
    <xf numFmtId="165" fontId="0" fillId="0" borderId="4" xfId="0" applyNumberFormat="1" applyBorder="1"/>
    <xf numFmtId="165" fontId="0" fillId="0" borderId="6" xfId="0" applyNumberFormat="1" applyBorder="1"/>
    <xf numFmtId="165" fontId="0" fillId="0" borderId="9" xfId="0" applyNumberFormat="1" applyBorder="1"/>
    <xf numFmtId="165" fontId="0" fillId="0" borderId="24" xfId="0" applyNumberFormat="1" applyBorder="1"/>
    <xf numFmtId="11" fontId="0" fillId="0" borderId="13" xfId="0" applyNumberFormat="1" applyBorder="1"/>
    <xf numFmtId="0" fontId="0" fillId="0" borderId="9" xfId="0" applyBorder="1"/>
    <xf numFmtId="0" fontId="1" fillId="0" borderId="18" xfId="0" applyFont="1" applyBorder="1" applyAlignment="1">
      <alignment horizontal="center"/>
    </xf>
    <xf numFmtId="0" fontId="6" fillId="0" borderId="0" xfId="0" applyFont="1"/>
    <xf numFmtId="165" fontId="0" fillId="0" borderId="23" xfId="0" applyNumberFormat="1" applyBorder="1"/>
    <xf numFmtId="11" fontId="0" fillId="0" borderId="0" xfId="0" applyNumberFormat="1"/>
    <xf numFmtId="2" fontId="0" fillId="0" borderId="0" xfId="0" applyNumberFormat="1" applyFill="1" applyBorder="1"/>
    <xf numFmtId="0" fontId="1" fillId="0" borderId="17" xfId="0" applyFont="1" applyBorder="1" applyAlignment="1">
      <alignment horizontal="center"/>
    </xf>
    <xf numFmtId="0" fontId="1" fillId="0" borderId="19" xfId="0" applyFont="1" applyBorder="1" applyAlignment="1">
      <alignment horizontal="center" wrapText="1"/>
    </xf>
    <xf numFmtId="0" fontId="1" fillId="0" borderId="17" xfId="0" applyFont="1" applyBorder="1" applyAlignment="1">
      <alignment horizontal="center" wrapText="1"/>
    </xf>
    <xf numFmtId="0" fontId="1" fillId="0" borderId="18" xfId="0" applyFont="1" applyBorder="1" applyAlignment="1">
      <alignment horizontal="center" wrapText="1"/>
    </xf>
    <xf numFmtId="0" fontId="9" fillId="0" borderId="18" xfId="0" applyFont="1" applyBorder="1" applyAlignment="1">
      <alignment horizontal="center" wrapText="1"/>
    </xf>
    <xf numFmtId="0" fontId="9" fillId="0" borderId="19" xfId="0" applyFont="1" applyBorder="1" applyAlignment="1">
      <alignment horizontal="center" wrapText="1"/>
    </xf>
    <xf numFmtId="2" fontId="0" fillId="0" borderId="2" xfId="0" applyNumberFormat="1" applyBorder="1"/>
    <xf numFmtId="2" fontId="0" fillId="0" borderId="3" xfId="0" applyNumberFormat="1" applyBorder="1"/>
    <xf numFmtId="2" fontId="0" fillId="0" borderId="7" xfId="0" applyNumberFormat="1" applyBorder="1"/>
    <xf numFmtId="2" fontId="0" fillId="0" borderId="8" xfId="0" applyNumberFormat="1" applyBorder="1"/>
    <xf numFmtId="2" fontId="0" fillId="0" borderId="9" xfId="0" applyNumberFormat="1" applyBorder="1"/>
    <xf numFmtId="2" fontId="0" fillId="0" borderId="0" xfId="0" applyNumberFormat="1" applyBorder="1"/>
    <xf numFmtId="11" fontId="0" fillId="0" borderId="3" xfId="0" applyNumberFormat="1" applyBorder="1"/>
    <xf numFmtId="11" fontId="0" fillId="0" borderId="4" xfId="0" applyNumberFormat="1" applyBorder="1"/>
    <xf numFmtId="2" fontId="8" fillId="2" borderId="29" xfId="1" applyNumberFormat="1" applyBorder="1"/>
    <xf numFmtId="2" fontId="0" fillId="0" borderId="4" xfId="0" applyNumberFormat="1" applyBorder="1"/>
    <xf numFmtId="164" fontId="0" fillId="0" borderId="33" xfId="0" applyNumberFormat="1" applyBorder="1"/>
    <xf numFmtId="164" fontId="0" fillId="0" borderId="34" xfId="0" applyNumberFormat="1" applyBorder="1"/>
    <xf numFmtId="164" fontId="0" fillId="0" borderId="35" xfId="0" applyNumberFormat="1" applyBorder="1"/>
    <xf numFmtId="1" fontId="0" fillId="0" borderId="0" xfId="0" applyNumberFormat="1" applyBorder="1"/>
    <xf numFmtId="2" fontId="0" fillId="0" borderId="36" xfId="0" applyNumberFormat="1" applyBorder="1"/>
    <xf numFmtId="2" fontId="0" fillId="0" borderId="37" xfId="0" applyNumberFormat="1" applyBorder="1"/>
    <xf numFmtId="1" fontId="0" fillId="0" borderId="36" xfId="0" applyNumberFormat="1" applyBorder="1"/>
    <xf numFmtId="1" fontId="0" fillId="0" borderId="37" xfId="0" applyNumberFormat="1" applyBorder="1"/>
    <xf numFmtId="164" fontId="0" fillId="0" borderId="36" xfId="0" applyNumberFormat="1" applyBorder="1"/>
    <xf numFmtId="164" fontId="0" fillId="0" borderId="37" xfId="0" applyNumberFormat="1" applyBorder="1"/>
    <xf numFmtId="0" fontId="0" fillId="0" borderId="34" xfId="0" applyBorder="1"/>
    <xf numFmtId="0" fontId="0" fillId="0" borderId="35" xfId="0" applyBorder="1"/>
    <xf numFmtId="2" fontId="0" fillId="0" borderId="33" xfId="0" applyNumberFormat="1" applyBorder="1"/>
    <xf numFmtId="2" fontId="0" fillId="0" borderId="34" xfId="0" applyNumberFormat="1" applyBorder="1"/>
    <xf numFmtId="2" fontId="0" fillId="0" borderId="35" xfId="0" applyNumberFormat="1" applyBorder="1"/>
    <xf numFmtId="164" fontId="0" fillId="0" borderId="0" xfId="0" applyNumberFormat="1"/>
    <xf numFmtId="0" fontId="0" fillId="0" borderId="38" xfId="0" applyBorder="1" applyAlignment="1">
      <alignment horizontal="center"/>
    </xf>
    <xf numFmtId="0" fontId="0" fillId="0" borderId="0" xfId="0" applyAlignment="1">
      <alignment horizontal="center" wrapText="1"/>
    </xf>
    <xf numFmtId="0" fontId="0" fillId="0" borderId="0" xfId="0" applyAlignment="1">
      <alignment wrapText="1"/>
    </xf>
    <xf numFmtId="0" fontId="1" fillId="0" borderId="20" xfId="0" applyFont="1" applyBorder="1"/>
    <xf numFmtId="11" fontId="0" fillId="0" borderId="8" xfId="0" applyNumberFormat="1" applyBorder="1"/>
    <xf numFmtId="11" fontId="0" fillId="0" borderId="42" xfId="0" applyNumberFormat="1" applyBorder="1"/>
    <xf numFmtId="11" fontId="0" fillId="0" borderId="46" xfId="0" applyNumberFormat="1" applyBorder="1"/>
    <xf numFmtId="0" fontId="0" fillId="0" borderId="20" xfId="0" applyBorder="1"/>
    <xf numFmtId="0" fontId="0" fillId="0" borderId="18" xfId="0" applyBorder="1"/>
    <xf numFmtId="1" fontId="0" fillId="0" borderId="18" xfId="0" applyNumberFormat="1" applyBorder="1"/>
    <xf numFmtId="0" fontId="0" fillId="0" borderId="19" xfId="0" applyBorder="1"/>
    <xf numFmtId="0" fontId="0" fillId="0" borderId="4" xfId="0" applyBorder="1"/>
    <xf numFmtId="2" fontId="0" fillId="0" borderId="18" xfId="0" applyNumberFormat="1" applyBorder="1"/>
    <xf numFmtId="0" fontId="8" fillId="2" borderId="20" xfId="1" applyBorder="1"/>
    <xf numFmtId="0" fontId="8" fillId="2" borderId="18" xfId="1" applyBorder="1"/>
    <xf numFmtId="2" fontId="0" fillId="0" borderId="18" xfId="0" applyNumberFormat="1" applyFill="1" applyBorder="1"/>
    <xf numFmtId="2" fontId="0" fillId="0" borderId="19" xfId="0" applyNumberFormat="1" applyFill="1" applyBorder="1"/>
    <xf numFmtId="0" fontId="6" fillId="0" borderId="20" xfId="0" applyFont="1" applyBorder="1"/>
    <xf numFmtId="0" fontId="8" fillId="0" borderId="18" xfId="1" applyFill="1" applyBorder="1"/>
    <xf numFmtId="0" fontId="8" fillId="0" borderId="19" xfId="1" applyFill="1" applyBorder="1"/>
    <xf numFmtId="0" fontId="8" fillId="0" borderId="3" xfId="1" applyFill="1" applyBorder="1"/>
    <xf numFmtId="0" fontId="8" fillId="0" borderId="4" xfId="1" applyFill="1" applyBorder="1"/>
    <xf numFmtId="0" fontId="0" fillId="0" borderId="39" xfId="0" applyBorder="1"/>
    <xf numFmtId="0" fontId="0" fillId="0" borderId="28" xfId="0" applyBorder="1"/>
    <xf numFmtId="0" fontId="0" fillId="0" borderId="47" xfId="0" applyBorder="1"/>
    <xf numFmtId="0" fontId="0" fillId="0" borderId="31" xfId="0" applyBorder="1"/>
    <xf numFmtId="164" fontId="0" fillId="0" borderId="42" xfId="0" applyNumberFormat="1" applyBorder="1"/>
    <xf numFmtId="0" fontId="0" fillId="0" borderId="42" xfId="0" applyBorder="1"/>
    <xf numFmtId="0" fontId="0" fillId="0" borderId="46" xfId="0" applyBorder="1"/>
    <xf numFmtId="0" fontId="0" fillId="0" borderId="20" xfId="0" applyBorder="1" applyAlignment="1">
      <alignment wrapText="1"/>
    </xf>
    <xf numFmtId="0" fontId="0" fillId="0" borderId="33" xfId="0" applyBorder="1"/>
    <xf numFmtId="0" fontId="0" fillId="0" borderId="35" xfId="0" applyFill="1" applyBorder="1"/>
    <xf numFmtId="0" fontId="6" fillId="0" borderId="33" xfId="0" applyFont="1" applyBorder="1"/>
    <xf numFmtId="164" fontId="0" fillId="0" borderId="31" xfId="0" applyNumberFormat="1" applyBorder="1"/>
    <xf numFmtId="0" fontId="1" fillId="0" borderId="20" xfId="0" applyFont="1" applyBorder="1" applyAlignment="1">
      <alignment wrapText="1"/>
    </xf>
    <xf numFmtId="2" fontId="8" fillId="2" borderId="49" xfId="1" applyNumberFormat="1" applyBorder="1"/>
    <xf numFmtId="164" fontId="0" fillId="0" borderId="5" xfId="0" applyNumberFormat="1" applyBorder="1"/>
    <xf numFmtId="11" fontId="0" fillId="0" borderId="7" xfId="0" applyNumberFormat="1" applyBorder="1"/>
    <xf numFmtId="0" fontId="0" fillId="0" borderId="17" xfId="0" applyBorder="1"/>
    <xf numFmtId="0" fontId="8" fillId="2" borderId="48" xfId="1" applyBorder="1"/>
    <xf numFmtId="164" fontId="0" fillId="0" borderId="7" xfId="0" applyNumberFormat="1" applyBorder="1"/>
    <xf numFmtId="0" fontId="0" fillId="0" borderId="2" xfId="0" applyBorder="1"/>
    <xf numFmtId="164" fontId="0" fillId="0" borderId="17" xfId="0" applyNumberFormat="1" applyBorder="1"/>
    <xf numFmtId="2" fontId="8" fillId="2" borderId="17" xfId="1" applyNumberFormat="1" applyBorder="1"/>
    <xf numFmtId="165" fontId="8" fillId="2" borderId="19" xfId="1" applyNumberFormat="1" applyBorder="1"/>
    <xf numFmtId="2" fontId="8" fillId="2" borderId="19" xfId="1" applyNumberFormat="1" applyBorder="1"/>
    <xf numFmtId="2" fontId="8" fillId="2" borderId="2" xfId="1" applyNumberFormat="1" applyBorder="1"/>
    <xf numFmtId="0" fontId="0" fillId="0" borderId="50" xfId="0" applyBorder="1"/>
    <xf numFmtId="1" fontId="8" fillId="2" borderId="17" xfId="1" applyNumberFormat="1" applyBorder="1"/>
    <xf numFmtId="164" fontId="8" fillId="2" borderId="17" xfId="1" applyNumberFormat="1" applyBorder="1"/>
    <xf numFmtId="164" fontId="0" fillId="0" borderId="41" xfId="0" applyNumberFormat="1" applyBorder="1"/>
    <xf numFmtId="11" fontId="0" fillId="0" borderId="51" xfId="0" applyNumberFormat="1" applyBorder="1"/>
    <xf numFmtId="164" fontId="0" fillId="0" borderId="52" xfId="0" applyNumberFormat="1" applyBorder="1"/>
    <xf numFmtId="164" fontId="0" fillId="0" borderId="14" xfId="0" applyNumberFormat="1" applyBorder="1"/>
    <xf numFmtId="164" fontId="0" fillId="0" borderId="40" xfId="0" applyNumberFormat="1" applyBorder="1"/>
    <xf numFmtId="164" fontId="0" fillId="0" borderId="46" xfId="0" applyNumberFormat="1" applyBorder="1"/>
    <xf numFmtId="2" fontId="0" fillId="0" borderId="15" xfId="0" applyNumberFormat="1" applyBorder="1"/>
    <xf numFmtId="2" fontId="0" fillId="0" borderId="19" xfId="0" applyNumberFormat="1" applyBorder="1"/>
    <xf numFmtId="2" fontId="0" fillId="0" borderId="51" xfId="0" applyNumberFormat="1" applyBorder="1"/>
    <xf numFmtId="2" fontId="0" fillId="0" borderId="53" xfId="0" applyNumberFormat="1" applyBorder="1"/>
    <xf numFmtId="2" fontId="0" fillId="0" borderId="54" xfId="0" applyNumberFormat="1" applyBorder="1"/>
    <xf numFmtId="164" fontId="0" fillId="0" borderId="2" xfId="0" applyNumberFormat="1" applyBorder="1"/>
    <xf numFmtId="2" fontId="0" fillId="0" borderId="17" xfId="0" applyNumberFormat="1" applyBorder="1"/>
    <xf numFmtId="11" fontId="0" fillId="0" borderId="52" xfId="0" applyNumberFormat="1" applyBorder="1"/>
    <xf numFmtId="11" fontId="0" fillId="0" borderId="40" xfId="0" applyNumberFormat="1" applyBorder="1"/>
    <xf numFmtId="0" fontId="0" fillId="0" borderId="15" xfId="0" applyBorder="1"/>
    <xf numFmtId="0" fontId="0" fillId="0" borderId="51" xfId="0" applyBorder="1"/>
    <xf numFmtId="0" fontId="0" fillId="0" borderId="53" xfId="0" applyBorder="1"/>
    <xf numFmtId="0" fontId="0" fillId="0" borderId="54" xfId="0" applyBorder="1"/>
    <xf numFmtId="0" fontId="8" fillId="2" borderId="17" xfId="1" applyBorder="1"/>
    <xf numFmtId="0" fontId="12" fillId="0" borderId="0" xfId="0" applyFont="1"/>
    <xf numFmtId="0" fontId="0" fillId="0" borderId="20" xfId="0" applyBorder="1" applyAlignment="1"/>
    <xf numFmtId="0" fontId="0" fillId="0" borderId="31" xfId="0" applyBorder="1" applyAlignment="1">
      <alignment wrapText="1"/>
    </xf>
    <xf numFmtId="0" fontId="6" fillId="0" borderId="34" xfId="0" applyFont="1" applyBorder="1"/>
    <xf numFmtId="165" fontId="0" fillId="0" borderId="12" xfId="0" applyNumberFormat="1" applyBorder="1"/>
    <xf numFmtId="0" fontId="0" fillId="0" borderId="52" xfId="0" applyBorder="1"/>
    <xf numFmtId="2" fontId="0" fillId="0" borderId="57" xfId="0" applyNumberFormat="1" applyBorder="1"/>
    <xf numFmtId="0" fontId="0" fillId="0" borderId="58" xfId="0" applyBorder="1"/>
    <xf numFmtId="2" fontId="0" fillId="0" borderId="59" xfId="0" applyNumberFormat="1" applyBorder="1"/>
    <xf numFmtId="0" fontId="0" fillId="0" borderId="60" xfId="0" applyBorder="1"/>
    <xf numFmtId="2" fontId="0" fillId="0" borderId="60" xfId="0" applyNumberFormat="1" applyBorder="1"/>
    <xf numFmtId="2" fontId="0" fillId="0" borderId="57" xfId="0" applyNumberFormat="1" applyFill="1" applyBorder="1"/>
    <xf numFmtId="2" fontId="0" fillId="0" borderId="60" xfId="0" applyNumberFormat="1" applyFill="1" applyBorder="1"/>
    <xf numFmtId="1" fontId="0" fillId="0" borderId="57" xfId="0" applyNumberFormat="1" applyBorder="1"/>
    <xf numFmtId="0" fontId="0" fillId="0" borderId="0" xfId="0" applyAlignment="1">
      <alignment vertical="center" wrapText="1"/>
    </xf>
    <xf numFmtId="0" fontId="0" fillId="0" borderId="0" xfId="0" applyAlignment="1">
      <alignment vertical="center"/>
    </xf>
    <xf numFmtId="0" fontId="0" fillId="0" borderId="0" xfId="0" applyAlignment="1">
      <alignment horizontal="right" vertical="center"/>
    </xf>
    <xf numFmtId="0" fontId="12" fillId="0" borderId="0" xfId="0" applyFont="1" applyAlignment="1">
      <alignment vertical="center"/>
    </xf>
    <xf numFmtId="165" fontId="0" fillId="0" borderId="0" xfId="0" applyNumberFormat="1"/>
    <xf numFmtId="165" fontId="8" fillId="2" borderId="48" xfId="1" applyNumberFormat="1" applyBorder="1"/>
    <xf numFmtId="165" fontId="0" fillId="0" borderId="3" xfId="0" applyNumberFormat="1" applyBorder="1"/>
    <xf numFmtId="0" fontId="8" fillId="2" borderId="25" xfId="1" applyAlignment="1">
      <alignment wrapText="1"/>
    </xf>
    <xf numFmtId="1" fontId="0" fillId="0" borderId="59" xfId="0" applyNumberFormat="1" applyBorder="1"/>
    <xf numFmtId="0" fontId="0" fillId="0" borderId="20" xfId="0" applyBorder="1" applyAlignment="1">
      <alignment horizontal="center" vertical="top"/>
    </xf>
    <xf numFmtId="0" fontId="0" fillId="0" borderId="16" xfId="0" applyBorder="1" applyAlignment="1">
      <alignment horizontal="center"/>
    </xf>
    <xf numFmtId="166" fontId="0" fillId="0" borderId="33" xfId="0" applyNumberFormat="1" applyBorder="1"/>
    <xf numFmtId="166" fontId="0" fillId="0" borderId="34" xfId="0" applyNumberFormat="1" applyBorder="1"/>
    <xf numFmtId="166" fontId="0" fillId="0" borderId="35" xfId="0" applyNumberFormat="1" applyBorder="1"/>
    <xf numFmtId="1" fontId="0" fillId="0" borderId="0" xfId="0" applyNumberFormat="1"/>
    <xf numFmtId="0" fontId="0" fillId="0" borderId="20" xfId="0" applyBorder="1" applyAlignment="1">
      <alignment horizontal="center"/>
    </xf>
    <xf numFmtId="0" fontId="0" fillId="0" borderId="26" xfId="0" applyBorder="1" applyAlignment="1">
      <alignment horizontal="center"/>
    </xf>
    <xf numFmtId="0" fontId="14" fillId="0" borderId="0" xfId="2"/>
    <xf numFmtId="0" fontId="14" fillId="0" borderId="0" xfId="2" applyAlignment="1">
      <alignment vertical="center" wrapText="1"/>
    </xf>
    <xf numFmtId="0" fontId="15" fillId="0" borderId="0" xfId="0" applyFont="1" applyAlignment="1">
      <alignment horizontal="center"/>
    </xf>
    <xf numFmtId="0" fontId="16" fillId="0" borderId="0" xfId="0" applyFont="1" applyAlignment="1">
      <alignment horizontal="center"/>
    </xf>
    <xf numFmtId="0" fontId="17" fillId="0" borderId="0" xfId="0" applyFont="1" applyAlignment="1">
      <alignment vertical="center"/>
    </xf>
    <xf numFmtId="0" fontId="17" fillId="0" borderId="0" xfId="0" applyFont="1" applyAlignment="1">
      <alignment vertical="center" wrapText="1"/>
    </xf>
    <xf numFmtId="0" fontId="18" fillId="0" borderId="0" xfId="0" applyFont="1"/>
    <xf numFmtId="0" fontId="8" fillId="2" borderId="25" xfId="1" applyAlignment="1">
      <alignment wrapText="1"/>
    </xf>
    <xf numFmtId="0" fontId="8" fillId="2" borderId="44" xfId="1" applyBorder="1" applyAlignment="1"/>
    <xf numFmtId="0" fontId="8" fillId="2" borderId="45" xfId="1" applyBorder="1" applyAlignment="1"/>
    <xf numFmtId="0" fontId="0" fillId="0" borderId="30" xfId="0" applyBorder="1" applyAlignment="1"/>
    <xf numFmtId="0" fontId="0" fillId="0" borderId="39" xfId="0" applyBorder="1" applyAlignment="1"/>
    <xf numFmtId="0" fontId="0" fillId="0" borderId="30" xfId="0" applyBorder="1" applyAlignment="1">
      <alignment wrapText="1"/>
    </xf>
    <xf numFmtId="0" fontId="0" fillId="0" borderId="31" xfId="0" applyBorder="1" applyAlignment="1">
      <alignment wrapText="1"/>
    </xf>
    <xf numFmtId="0" fontId="0" fillId="0" borderId="31" xfId="0" applyBorder="1" applyAlignment="1"/>
    <xf numFmtId="0" fontId="0" fillId="0" borderId="0" xfId="0" applyAlignment="1">
      <alignment horizontal="center"/>
    </xf>
    <xf numFmtId="0" fontId="21" fillId="0" borderId="61" xfId="0" applyFont="1" applyBorder="1" applyAlignment="1">
      <alignment horizontal="center"/>
    </xf>
    <xf numFmtId="0" fontId="16" fillId="0" borderId="62" xfId="0" applyFont="1" applyBorder="1" applyAlignment="1">
      <alignment horizontal="center"/>
    </xf>
    <xf numFmtId="0" fontId="16" fillId="0" borderId="10" xfId="0" applyFont="1" applyBorder="1" applyAlignment="1">
      <alignment horizontal="center"/>
    </xf>
    <xf numFmtId="0" fontId="0" fillId="0" borderId="39" xfId="0" applyBorder="1" applyAlignment="1">
      <alignment wrapText="1"/>
    </xf>
    <xf numFmtId="0" fontId="8" fillId="2" borderId="43" xfId="1" applyBorder="1" applyAlignment="1"/>
    <xf numFmtId="0" fontId="1" fillId="0" borderId="21" xfId="0" applyFont="1" applyBorder="1" applyAlignment="1">
      <alignment horizontal="center"/>
    </xf>
    <xf numFmtId="0" fontId="1" fillId="0" borderId="26" xfId="0" applyFont="1" applyBorder="1" applyAlignment="1">
      <alignment horizontal="center"/>
    </xf>
    <xf numFmtId="0" fontId="1" fillId="0" borderId="27" xfId="0" applyFont="1" applyBorder="1" applyAlignment="1">
      <alignment horizontal="center"/>
    </xf>
    <xf numFmtId="0" fontId="1" fillId="0" borderId="15" xfId="0" applyFont="1" applyBorder="1" applyAlignment="1">
      <alignment horizontal="center" wrapText="1"/>
    </xf>
    <xf numFmtId="0" fontId="1" fillId="0" borderId="16" xfId="0" applyFont="1" applyBorder="1" applyAlignment="1">
      <alignment horizontal="center" wrapText="1"/>
    </xf>
    <xf numFmtId="0" fontId="1" fillId="0" borderId="15" xfId="0" applyFont="1" applyBorder="1" applyAlignment="1">
      <alignment horizontal="center"/>
    </xf>
    <xf numFmtId="0" fontId="1" fillId="0" borderId="16" xfId="0" applyFont="1" applyBorder="1" applyAlignment="1">
      <alignment horizontal="center"/>
    </xf>
    <xf numFmtId="0" fontId="1" fillId="0" borderId="21" xfId="0" applyFont="1" applyBorder="1" applyAlignment="1">
      <alignment horizontal="center" wrapText="1"/>
    </xf>
    <xf numFmtId="0" fontId="1" fillId="0" borderId="27" xfId="0" applyFont="1" applyBorder="1" applyAlignment="1">
      <alignment horizontal="center" wrapText="1"/>
    </xf>
    <xf numFmtId="0" fontId="0" fillId="0" borderId="40" xfId="0" applyBorder="1" applyAlignment="1">
      <alignment horizontal="center" wrapText="1"/>
    </xf>
    <xf numFmtId="0" fontId="0" fillId="0" borderId="37" xfId="0" applyBorder="1" applyAlignment="1">
      <alignment horizontal="center" wrapText="1"/>
    </xf>
    <xf numFmtId="0" fontId="1" fillId="0" borderId="30" xfId="0" applyFont="1" applyBorder="1" applyAlignment="1">
      <alignment horizontal="center" wrapText="1"/>
    </xf>
    <xf numFmtId="0" fontId="0" fillId="0" borderId="31" xfId="0" applyBorder="1" applyAlignment="1">
      <alignment horizontal="center" wrapText="1"/>
    </xf>
    <xf numFmtId="0" fontId="1" fillId="0" borderId="37" xfId="0" applyFont="1" applyBorder="1" applyAlignment="1">
      <alignment horizontal="center" wrapText="1"/>
    </xf>
    <xf numFmtId="0" fontId="21" fillId="0" borderId="63" xfId="0" applyFont="1"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68" xfId="0" applyBorder="1" applyAlignment="1">
      <alignment horizontal="center" vertical="center"/>
    </xf>
    <xf numFmtId="0" fontId="18" fillId="0" borderId="0" xfId="0" applyFont="1" applyAlignment="1"/>
    <xf numFmtId="0" fontId="0" fillId="0" borderId="0" xfId="0" applyAlignment="1"/>
    <xf numFmtId="0" fontId="0" fillId="0" borderId="30"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1" fillId="0" borderId="0" xfId="0" applyFont="1" applyBorder="1" applyAlignment="1">
      <alignment horizontal="center" wrapText="1"/>
    </xf>
    <xf numFmtId="0" fontId="1" fillId="0" borderId="0" xfId="0" applyFont="1" applyAlignment="1">
      <alignment wrapText="1"/>
    </xf>
    <xf numFmtId="0" fontId="0" fillId="0" borderId="0" xfId="0" applyBorder="1" applyAlignment="1">
      <alignment horizontal="center" wrapText="1"/>
    </xf>
    <xf numFmtId="0" fontId="0" fillId="0" borderId="0" xfId="0" applyAlignment="1">
      <alignment wrapText="1"/>
    </xf>
    <xf numFmtId="0" fontId="1" fillId="0" borderId="30" xfId="0" applyFont="1" applyBorder="1" applyAlignment="1">
      <alignment horizontal="center"/>
    </xf>
    <xf numFmtId="0" fontId="0" fillId="0" borderId="31" xfId="0" applyBorder="1" applyAlignment="1">
      <alignment horizontal="center"/>
    </xf>
    <xf numFmtId="0" fontId="0" fillId="0" borderId="37" xfId="0" applyBorder="1" applyAlignment="1">
      <alignment horizontal="center"/>
    </xf>
    <xf numFmtId="0" fontId="1" fillId="0" borderId="26" xfId="0" applyFont="1" applyBorder="1" applyAlignment="1">
      <alignment horizontal="center" wrapText="1"/>
    </xf>
    <xf numFmtId="0" fontId="0" fillId="0" borderId="32" xfId="0" applyBorder="1" applyAlignment="1">
      <alignment horizontal="center" wrapText="1"/>
    </xf>
  </cellXfs>
  <cellStyles count="3">
    <cellStyle name="Hyperlink" xfId="2" builtinId="8"/>
    <cellStyle name="Input" xfId="1" builtinId="2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Franklin Gothic Book" panose="020B0503020102020204" pitchFamily="34" charset="0"/>
                <a:ea typeface="+mn-ea"/>
                <a:cs typeface="+mn-cs"/>
              </a:defRPr>
            </a:pPr>
            <a:r>
              <a:rPr lang="en-US" sz="1800" b="1">
                <a:solidFill>
                  <a:sysClr val="windowText" lastClr="000000"/>
                </a:solidFill>
                <a:latin typeface="Franklin Gothic Book" panose="020B0503020102020204" pitchFamily="34" charset="0"/>
              </a:rPr>
              <a:t>Aging Function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Franklin Gothic Book" panose="020B0503020102020204" pitchFamily="34" charset="0"/>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'Chloride Diffusion Coefficient'!$B$35:$K$35</c:f>
              <c:numCache>
                <c:formatCode>General</c:formatCode>
                <c:ptCount val="10"/>
                <c:pt idx="0">
                  <c:v>7.6700000000000004E-2</c:v>
                </c:pt>
                <c:pt idx="1">
                  <c:v>0.33329999999999999</c:v>
                </c:pt>
                <c:pt idx="2">
                  <c:v>1</c:v>
                </c:pt>
                <c:pt idx="3">
                  <c:v>5</c:v>
                </c:pt>
                <c:pt idx="4">
                  <c:v>10</c:v>
                </c:pt>
                <c:pt idx="5">
                  <c:v>20</c:v>
                </c:pt>
                <c:pt idx="6">
                  <c:v>40</c:v>
                </c:pt>
                <c:pt idx="7">
                  <c:v>60</c:v>
                </c:pt>
                <c:pt idx="8">
                  <c:v>80</c:v>
                </c:pt>
                <c:pt idx="9" formatCode="0">
                  <c:v>100</c:v>
                </c:pt>
              </c:numCache>
            </c:numRef>
          </c:xVal>
          <c:yVal>
            <c:numRef>
              <c:f>'Chloride Diffusion Coefficient'!$B$36:$K$36</c:f>
              <c:numCache>
                <c:formatCode>0.000</c:formatCode>
                <c:ptCount val="10"/>
                <c:pt idx="0">
                  <c:v>1</c:v>
                </c:pt>
                <c:pt idx="1">
                  <c:v>0.38456838881879429</c:v>
                </c:pt>
                <c:pt idx="2">
                  <c:v>0.18818796331122822</c:v>
                </c:pt>
                <c:pt idx="3">
                  <c:v>6.6059030814233366E-2</c:v>
                </c:pt>
                <c:pt idx="4">
                  <c:v>4.2084381307181007E-2</c:v>
                </c:pt>
                <c:pt idx="5">
                  <c:v>2.6810795256575246E-2</c:v>
                </c:pt>
                <c:pt idx="6">
                  <c:v>1.7080416058471149E-2</c:v>
                </c:pt>
                <c:pt idx="7">
                  <c:v>1.3120675856235137E-2</c:v>
                </c:pt>
                <c:pt idx="8">
                  <c:v>1.0881460618328022E-2</c:v>
                </c:pt>
                <c:pt idx="9">
                  <c:v>9.4113094102577666E-3</c:v>
                </c:pt>
              </c:numCache>
            </c:numRef>
          </c:yVal>
          <c:smooth val="0"/>
        </c:ser>
        <c:dLbls>
          <c:showLegendKey val="0"/>
          <c:showVal val="0"/>
          <c:showCatName val="0"/>
          <c:showSerName val="0"/>
          <c:showPercent val="0"/>
          <c:showBubbleSize val="0"/>
        </c:dLbls>
        <c:axId val="258842824"/>
        <c:axId val="316853760"/>
      </c:scatterChart>
      <c:valAx>
        <c:axId val="25884282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t (yrs)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6853760"/>
        <c:crosses val="autoZero"/>
        <c:crossBetween val="midCat"/>
        <c:majorUnit val="10"/>
      </c:valAx>
      <c:valAx>
        <c:axId val="316853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Aging Function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8842824"/>
        <c:crosses val="autoZero"/>
        <c:crossBetween val="midCat"/>
      </c:valAx>
      <c:spPr>
        <a:noFill/>
        <a:ln>
          <a:noFill/>
        </a:ln>
        <a:effectLst/>
      </c:spPr>
    </c:plotArea>
    <c:plotVisOnly val="1"/>
    <c:dispBlanksAs val="gap"/>
    <c:showDLblsOverMax val="0"/>
  </c:chart>
  <c:spPr>
    <a:noFill/>
    <a:ln w="1270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solidFill>
                  <a:sysClr val="windowText" lastClr="000000"/>
                </a:solidFill>
                <a:latin typeface="Franklin Gothic Book" panose="020B0503020102020204" pitchFamily="34" charset="0"/>
              </a:rPr>
              <a:t>Chloride Diffusion Coefficient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'Chloride Diffusion Coefficient'!$B$75:$K$75</c:f>
              <c:numCache>
                <c:formatCode>General</c:formatCode>
                <c:ptCount val="10"/>
                <c:pt idx="0">
                  <c:v>7.6700000000000004E-2</c:v>
                </c:pt>
                <c:pt idx="1">
                  <c:v>0.33329999999999999</c:v>
                </c:pt>
                <c:pt idx="2">
                  <c:v>1</c:v>
                </c:pt>
                <c:pt idx="3">
                  <c:v>5</c:v>
                </c:pt>
                <c:pt idx="4">
                  <c:v>10</c:v>
                </c:pt>
                <c:pt idx="5">
                  <c:v>20</c:v>
                </c:pt>
                <c:pt idx="6">
                  <c:v>40</c:v>
                </c:pt>
                <c:pt idx="7">
                  <c:v>60</c:v>
                </c:pt>
                <c:pt idx="8">
                  <c:v>80</c:v>
                </c:pt>
                <c:pt idx="9">
                  <c:v>100</c:v>
                </c:pt>
              </c:numCache>
            </c:numRef>
          </c:xVal>
          <c:yVal>
            <c:numRef>
              <c:f>'Chloride Diffusion Coefficient'!$B$76:$K$76</c:f>
              <c:numCache>
                <c:formatCode>0.00</c:formatCode>
                <c:ptCount val="10"/>
                <c:pt idx="0">
                  <c:v>161.11529123336823</c:v>
                </c:pt>
                <c:pt idx="1">
                  <c:v>61.959847963687231</c:v>
                </c:pt>
                <c:pt idx="2">
                  <c:v>30.31995851550295</c:v>
                </c:pt>
                <c:pt idx="3">
                  <c:v>10.643119988229255</c:v>
                </c:pt>
                <c:pt idx="4">
                  <c:v>6.7804373506825861</c:v>
                </c:pt>
                <c:pt idx="5">
                  <c:v>4.3196290859613278</c:v>
                </c:pt>
                <c:pt idx="6">
                  <c:v>2.7519162076476786</c:v>
                </c:pt>
                <c:pt idx="7">
                  <c:v>2.113941511755947</c:v>
                </c:pt>
                <c:pt idx="8">
                  <c:v>1.7531696965663464</c:v>
                </c:pt>
                <c:pt idx="9">
                  <c:v>1.516305856521019</c:v>
                </c:pt>
              </c:numCache>
            </c:numRef>
          </c:yVal>
          <c:smooth val="0"/>
        </c:ser>
        <c:dLbls>
          <c:showLegendKey val="0"/>
          <c:showVal val="0"/>
          <c:showCatName val="0"/>
          <c:showSerName val="0"/>
          <c:showPercent val="0"/>
          <c:showBubbleSize val="0"/>
        </c:dLbls>
        <c:axId val="262417968"/>
        <c:axId val="262646720"/>
      </c:scatterChart>
      <c:valAx>
        <c:axId val="2624179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Time, t (yrs)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2646720"/>
        <c:crosses val="autoZero"/>
        <c:crossBetween val="midCat"/>
        <c:majorUnit val="10"/>
      </c:valAx>
      <c:valAx>
        <c:axId val="262646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Dapp,C (mm2/yr)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2417968"/>
        <c:crosses val="autoZero"/>
        <c:crossBetween val="midCat"/>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647701</xdr:colOff>
      <xdr:row>10</xdr:row>
      <xdr:rowOff>104775</xdr:rowOff>
    </xdr:from>
    <xdr:ext cx="3657600" cy="461963"/>
    <mc:AlternateContent xmlns:mc="http://schemas.openxmlformats.org/markup-compatibility/2006" xmlns:a14="http://schemas.microsoft.com/office/drawing/2010/main">
      <mc:Choice Requires="a14">
        <xdr:sp macro="" textlink="">
          <xdr:nvSpPr>
            <xdr:cNvPr id="3" name="TextBox 2"/>
            <xdr:cNvSpPr txBox="1"/>
          </xdr:nvSpPr>
          <xdr:spPr>
            <a:xfrm>
              <a:off x="647701" y="5353050"/>
              <a:ext cx="3657600" cy="461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crit</m:t>
                    </m:r>
                    <m:r>
                      <a:rPr lang="en-US" sz="1100" b="0" i="1">
                        <a:latin typeface="Cambria Math" panose="02040503050406030204" pitchFamily="18" charset="0"/>
                      </a:rPr>
                      <m:t>=</m:t>
                    </m:r>
                    <m:r>
                      <m:rPr>
                        <m:sty m:val="p"/>
                      </m:rPr>
                      <a:rPr lang="en-US" sz="1100" b="0" i="0">
                        <a:latin typeface="Cambria Math" panose="02040503050406030204" pitchFamily="18" charset="0"/>
                      </a:rPr>
                      <m:t>C</m:t>
                    </m:r>
                    <m:d>
                      <m:dPr>
                        <m:ctrlPr>
                          <a:rPr lang="en-US" sz="1100" b="0" i="1">
                            <a:latin typeface="Cambria Math" panose="02040503050406030204" pitchFamily="18" charset="0"/>
                          </a:rPr>
                        </m:ctrlPr>
                      </m:dPr>
                      <m:e>
                        <m:r>
                          <m:rPr>
                            <m:sty m:val="p"/>
                          </m:rPr>
                          <a:rPr lang="en-US" sz="1100" b="0" i="0">
                            <a:latin typeface="Cambria Math" panose="02040503050406030204" pitchFamily="18" charset="0"/>
                          </a:rPr>
                          <m:t>x</m:t>
                        </m:r>
                        <m:r>
                          <a:rPr lang="en-US" sz="1100" b="0" i="1">
                            <a:latin typeface="Cambria Math" panose="02040503050406030204" pitchFamily="18" charset="0"/>
                          </a:rPr>
                          <m:t>=</m:t>
                        </m:r>
                        <m:r>
                          <m:rPr>
                            <m:sty m:val="p"/>
                          </m:rPr>
                          <a:rPr lang="en-US" sz="1100" b="0" i="0">
                            <a:latin typeface="Cambria Math" panose="02040503050406030204" pitchFamily="18" charset="0"/>
                          </a:rPr>
                          <m:t>a</m:t>
                        </m:r>
                        <m:r>
                          <a:rPr lang="en-US" sz="1100" b="0" i="1">
                            <a:latin typeface="Cambria Math" panose="02040503050406030204" pitchFamily="18" charset="0"/>
                          </a:rPr>
                          <m:t>,</m:t>
                        </m:r>
                        <m:r>
                          <m:rPr>
                            <m:sty m:val="p"/>
                          </m:rPr>
                          <a:rPr lang="en-US" sz="1100" b="0" i="0">
                            <a:latin typeface="Cambria Math" panose="02040503050406030204" pitchFamily="18" charset="0"/>
                          </a:rPr>
                          <m:t>t</m:t>
                        </m:r>
                      </m:e>
                    </m:d>
                    <m:r>
                      <a:rPr lang="en-US" sz="1100" b="0" i="1">
                        <a:latin typeface="Cambria Math" panose="02040503050406030204" pitchFamily="18" charset="0"/>
                      </a:rPr>
                      <m:t>=</m:t>
                    </m:r>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o</m:t>
                    </m:r>
                    <m:r>
                      <a:rPr lang="en-US" sz="1100" b="0" i="1">
                        <a:latin typeface="Cambria Math" panose="02040503050406030204" pitchFamily="18" charset="0"/>
                      </a:rPr>
                      <m:t>+(</m:t>
                    </m:r>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s</m:t>
                    </m:r>
                    <m:r>
                      <a:rPr lang="en-US" sz="1100" b="0" i="0" baseline="-25000">
                        <a:latin typeface="Cambria Math" panose="02040503050406030204" pitchFamily="18" charset="0"/>
                      </a:rPr>
                      <m:t>,</m:t>
                    </m:r>
                    <m:r>
                      <m:rPr>
                        <m:sty m:val="p"/>
                      </m:rPr>
                      <a:rPr lang="en-US" sz="1100" b="0" i="0" baseline="-25000">
                        <a:latin typeface="Cambria Math" panose="02040503050406030204" pitchFamily="18" charset="0"/>
                        <a:ea typeface="Cambria Math" panose="02040503050406030204" pitchFamily="18" charset="0"/>
                      </a:rPr>
                      <m:t>Δx</m:t>
                    </m:r>
                    <m:r>
                      <a:rPr lang="en-US" sz="1100" b="0" i="1">
                        <a:latin typeface="Cambria Math" panose="02040503050406030204" pitchFamily="18" charset="0"/>
                      </a:rPr>
                      <m:t>−</m:t>
                    </m:r>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o</m:t>
                    </m:r>
                    <m:r>
                      <a:rPr lang="en-US" sz="1100" b="0" i="1">
                        <a:latin typeface="Cambria Math" panose="02040503050406030204" pitchFamily="18" charset="0"/>
                      </a:rPr>
                      <m:t>)</m:t>
                    </m:r>
                    <m:r>
                      <a:rPr lang="en-US" sz="1100" b="0" i="1">
                        <a:latin typeface="Cambria Math" panose="02040503050406030204" pitchFamily="18" charset="0"/>
                        <a:ea typeface="Cambria Math" panose="02040503050406030204" pitchFamily="18" charset="0"/>
                      </a:rPr>
                      <m:t>∙</m:t>
                    </m:r>
                    <m:d>
                      <m:dPr>
                        <m:begChr m:val="["/>
                        <m:endChr m:val="]"/>
                        <m:ctrlPr>
                          <a:rPr lang="en-US" sz="1100" b="0" i="1">
                            <a:latin typeface="Cambria Math" panose="02040503050406030204" pitchFamily="18" charset="0"/>
                          </a:rPr>
                        </m:ctrlPr>
                      </m:dPr>
                      <m:e>
                        <m:r>
                          <a:rPr lang="en-US" sz="1100" b="0" i="1">
                            <a:latin typeface="Cambria Math" panose="02040503050406030204" pitchFamily="18" charset="0"/>
                          </a:rPr>
                          <m:t>1−</m:t>
                        </m:r>
                        <m:r>
                          <m:rPr>
                            <m:sty m:val="p"/>
                          </m:rPr>
                          <a:rPr lang="en-US" sz="1100" b="0" i="0">
                            <a:latin typeface="Cambria Math" panose="02040503050406030204" pitchFamily="18" charset="0"/>
                          </a:rPr>
                          <m:t>erf</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m:rPr>
                                    <m:sty m:val="p"/>
                                  </m:rPr>
                                  <a:rPr lang="en-US" sz="1100" b="0" i="0">
                                    <a:latin typeface="Cambria Math" panose="02040503050406030204" pitchFamily="18" charset="0"/>
                                  </a:rPr>
                                  <m:t>a</m:t>
                                </m:r>
                                <m:r>
                                  <a:rPr lang="en-US" sz="1100" b="0" i="1">
                                    <a:latin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Δ</m:t>
                                </m:r>
                                <m:r>
                                  <m:rPr>
                                    <m:sty m:val="p"/>
                                  </m:rPr>
                                  <a:rPr lang="en-US" sz="1100" b="0" i="0">
                                    <a:latin typeface="Cambria Math" panose="02040503050406030204" pitchFamily="18" charset="0"/>
                                  </a:rPr>
                                  <m:t>x</m:t>
                                </m:r>
                              </m:num>
                              <m:den>
                                <m:r>
                                  <a:rPr lang="en-US" sz="1100" b="0" i="1">
                                    <a:latin typeface="Cambria Math" panose="02040503050406030204" pitchFamily="18" charset="0"/>
                                  </a:rPr>
                                  <m:t>2</m:t>
                                </m:r>
                                <m:rad>
                                  <m:radPr>
                                    <m:degHide m:val="on"/>
                                    <m:ctrlPr>
                                      <a:rPr lang="en-US" sz="1100" b="0" i="1">
                                        <a:latin typeface="Cambria Math" panose="02040503050406030204" pitchFamily="18" charset="0"/>
                                      </a:rPr>
                                    </m:ctrlPr>
                                  </m:radPr>
                                  <m:deg/>
                                  <m:e>
                                    <m:r>
                                      <m:rPr>
                                        <m:sty m:val="p"/>
                                      </m:rPr>
                                      <a:rPr lang="en-US" sz="1100" b="0" i="0">
                                        <a:latin typeface="Cambria Math" panose="02040503050406030204" pitchFamily="18" charset="0"/>
                                      </a:rPr>
                                      <m:t>D</m:t>
                                    </m:r>
                                    <m:r>
                                      <m:rPr>
                                        <m:sty m:val="p"/>
                                      </m:rPr>
                                      <a:rPr lang="en-US" sz="1100" b="0" i="0" baseline="-25000">
                                        <a:latin typeface="Cambria Math" panose="02040503050406030204" pitchFamily="18" charset="0"/>
                                      </a:rPr>
                                      <m:t>app</m:t>
                                    </m:r>
                                    <m:r>
                                      <a:rPr lang="en-US" sz="1100" b="0" i="0" baseline="-25000">
                                        <a:latin typeface="Cambria Math" panose="02040503050406030204" pitchFamily="18" charset="0"/>
                                      </a:rPr>
                                      <m:t>,</m:t>
                                    </m:r>
                                    <m:r>
                                      <m:rPr>
                                        <m:sty m:val="p"/>
                                      </m:rPr>
                                      <a:rPr lang="en-US" sz="1100" b="0" i="0" baseline="-25000">
                                        <a:latin typeface="Cambria Math" panose="02040503050406030204" pitchFamily="18" charset="0"/>
                                      </a:rPr>
                                      <m:t>C</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m:t>
                                    </m:r>
                                  </m:e>
                                </m:rad>
                              </m:den>
                            </m:f>
                          </m:e>
                        </m:d>
                      </m:e>
                    </m:d>
                  </m:oMath>
                </m:oMathPara>
              </a14:m>
              <a:endParaRPr lang="en-US" sz="1100"/>
            </a:p>
          </xdr:txBody>
        </xdr:sp>
      </mc:Choice>
      <mc:Fallback xmlns="">
        <xdr:sp macro="" textlink="">
          <xdr:nvSpPr>
            <xdr:cNvPr id="3" name="TextBox 2"/>
            <xdr:cNvSpPr txBox="1"/>
          </xdr:nvSpPr>
          <xdr:spPr>
            <a:xfrm>
              <a:off x="647701" y="5353050"/>
              <a:ext cx="3657600" cy="461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latin typeface="Cambria Math" panose="02040503050406030204" pitchFamily="18" charset="0"/>
                </a:rPr>
                <a:t>C</a:t>
              </a:r>
              <a:r>
                <a:rPr lang="en-US" sz="1100" b="0" i="0" baseline="-25000">
                  <a:latin typeface="Cambria Math" panose="02040503050406030204" pitchFamily="18" charset="0"/>
                </a:rPr>
                <a:t>crit</a:t>
              </a:r>
              <a:r>
                <a:rPr lang="en-US" sz="1100" b="0" i="0">
                  <a:latin typeface="Cambria Math" panose="02040503050406030204" pitchFamily="18" charset="0"/>
                </a:rPr>
                <a:t>=C(x=a,t)=C</a:t>
              </a:r>
              <a:r>
                <a:rPr lang="en-US" sz="1100" b="0" i="0" baseline="-25000">
                  <a:latin typeface="Cambria Math" panose="02040503050406030204" pitchFamily="18" charset="0"/>
                </a:rPr>
                <a:t>o</a:t>
              </a:r>
              <a:r>
                <a:rPr lang="en-US" sz="1100" b="0" i="0">
                  <a:latin typeface="Cambria Math" panose="02040503050406030204" pitchFamily="18" charset="0"/>
                </a:rPr>
                <a:t>+(C</a:t>
              </a:r>
              <a:r>
                <a:rPr lang="en-US" sz="1100" b="0" i="0" baseline="-25000">
                  <a:latin typeface="Cambria Math" panose="02040503050406030204" pitchFamily="18" charset="0"/>
                </a:rPr>
                <a:t>s,</a:t>
              </a:r>
              <a:r>
                <a:rPr lang="en-US" sz="1100" b="0" i="0" baseline="-25000">
                  <a:latin typeface="Cambria Math" panose="02040503050406030204" pitchFamily="18" charset="0"/>
                  <a:ea typeface="Cambria Math" panose="02040503050406030204" pitchFamily="18" charset="0"/>
                </a:rPr>
                <a:t>Δx</a:t>
              </a:r>
              <a:r>
                <a:rPr lang="en-US" sz="1100" b="0" i="0">
                  <a:latin typeface="Cambria Math" panose="02040503050406030204" pitchFamily="18" charset="0"/>
                </a:rPr>
                <a:t>−C</a:t>
              </a:r>
              <a:r>
                <a:rPr lang="en-US" sz="1100" b="0" i="0" baseline="-25000">
                  <a:latin typeface="Cambria Math" panose="02040503050406030204" pitchFamily="18" charset="0"/>
                </a:rPr>
                <a:t>o</a:t>
              </a:r>
              <a:r>
                <a:rPr lang="en-US" sz="1100" b="0" i="0">
                  <a:latin typeface="Cambria Math" panose="02040503050406030204" pitchFamily="18" charset="0"/>
                </a:rPr>
                <a:t>)</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[1−erf((a−</a:t>
              </a:r>
              <a:r>
                <a:rPr lang="en-US" sz="1100" b="0" i="0">
                  <a:latin typeface="Cambria Math" panose="02040503050406030204" pitchFamily="18" charset="0"/>
                  <a:ea typeface="Cambria Math" panose="02040503050406030204" pitchFamily="18" charset="0"/>
                </a:rPr>
                <a:t>Δ</a:t>
              </a:r>
              <a:r>
                <a:rPr lang="en-US" sz="1100" b="0" i="0">
                  <a:latin typeface="Cambria Math" panose="02040503050406030204" pitchFamily="18" charset="0"/>
                </a:rPr>
                <a:t>x)/(2√(D</a:t>
              </a:r>
              <a:r>
                <a:rPr lang="en-US" sz="1100" b="0" i="0" baseline="-25000">
                  <a:latin typeface="Cambria Math" panose="02040503050406030204" pitchFamily="18" charset="0"/>
                </a:rPr>
                <a:t>app,C</a:t>
              </a:r>
              <a:r>
                <a:rPr lang="en-US" sz="1100" b="0" i="0">
                  <a:latin typeface="Cambria Math" panose="02040503050406030204" pitchFamily="18" charset="0"/>
                  <a:ea typeface="Cambria Math" panose="02040503050406030204" pitchFamily="18" charset="0"/>
                </a:rPr>
                <a:t>∙t)))]</a:t>
              </a:r>
              <a:endParaRPr lang="en-US" sz="1100"/>
            </a:p>
          </xdr:txBody>
        </xdr:sp>
      </mc:Fallback>
    </mc:AlternateContent>
    <xdr:clientData/>
  </xdr:oneCellAnchor>
  <xdr:oneCellAnchor>
    <xdr:from>
      <xdr:col>0</xdr:col>
      <xdr:colOff>657225</xdr:colOff>
      <xdr:row>14</xdr:row>
      <xdr:rowOff>66675</xdr:rowOff>
    </xdr:from>
    <xdr:ext cx="1659877" cy="437492"/>
    <mc:AlternateContent xmlns:mc="http://schemas.openxmlformats.org/markup-compatibility/2006" xmlns:a14="http://schemas.microsoft.com/office/drawing/2010/main">
      <mc:Choice Requires="a14">
        <xdr:sp macro="" textlink="">
          <xdr:nvSpPr>
            <xdr:cNvPr id="5" name="TextBox 4"/>
            <xdr:cNvSpPr txBox="1"/>
          </xdr:nvSpPr>
          <xdr:spPr>
            <a:xfrm>
              <a:off x="657225" y="6076950"/>
              <a:ext cx="1659877" cy="437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k</m:t>
                    </m:r>
                    <m:r>
                      <m:rPr>
                        <m:sty m:val="p"/>
                      </m:rPr>
                      <a:rPr lang="en-US" sz="1100" b="0" i="0" baseline="-25000">
                        <a:latin typeface="Cambria Math" panose="02040503050406030204" pitchFamily="18" charset="0"/>
                      </a:rPr>
                      <m:t>e</m:t>
                    </m:r>
                    <m:r>
                      <a:rPr lang="en-US" sz="1100" b="0" i="0">
                        <a:latin typeface="Cambria Math" panose="02040503050406030204" pitchFamily="18" charset="0"/>
                      </a:rPr>
                      <m:t>=</m:t>
                    </m:r>
                    <m:r>
                      <m:rPr>
                        <m:sty m:val="p"/>
                      </m:rPr>
                      <a:rPr lang="en-US" sz="1100" b="0" i="0">
                        <a:latin typeface="Cambria Math" panose="02040503050406030204" pitchFamily="18" charset="0"/>
                      </a:rPr>
                      <m:t>exp</m:t>
                    </m:r>
                    <m:r>
                      <a:rPr lang="en-US" sz="1100" b="0" i="0">
                        <a:latin typeface="Cambria Math" panose="02040503050406030204" pitchFamily="18" charset="0"/>
                      </a:rPr>
                      <m:t>⁡</m:t>
                    </m:r>
                    <m:d>
                      <m:dPr>
                        <m:ctrlPr>
                          <a:rPr lang="en-US" sz="1100" b="0" i="1">
                            <a:latin typeface="Cambria Math" panose="02040503050406030204" pitchFamily="18" charset="0"/>
                          </a:rPr>
                        </m:ctrlPr>
                      </m:dPr>
                      <m:e>
                        <m:r>
                          <m:rPr>
                            <m:sty m:val="p"/>
                          </m:rPr>
                          <a:rPr lang="en-US" sz="1100" b="0" i="0">
                            <a:latin typeface="Cambria Math" panose="02040503050406030204" pitchFamily="18" charset="0"/>
                          </a:rPr>
                          <m:t>b</m:t>
                        </m:r>
                        <m:r>
                          <m:rPr>
                            <m:sty m:val="p"/>
                          </m:rPr>
                          <a:rPr lang="en-US" sz="1100" b="0" i="0" baseline="-25000">
                            <a:latin typeface="Cambria Math" panose="02040503050406030204" pitchFamily="18" charset="0"/>
                          </a:rPr>
                          <m:t>e</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a:rPr lang="en-US" sz="1100" b="0" i="0">
                                    <a:latin typeface="Cambria Math" panose="02040503050406030204" pitchFamily="18" charset="0"/>
                                  </a:rPr>
                                  <m:t>1</m:t>
                                </m:r>
                              </m:num>
                              <m:den>
                                <m:r>
                                  <m:rPr>
                                    <m:sty m:val="p"/>
                                  </m:rPr>
                                  <a:rPr lang="en-US" sz="1100" b="0" i="0">
                                    <a:latin typeface="Cambria Math" panose="02040503050406030204" pitchFamily="18" charset="0"/>
                                  </a:rPr>
                                  <m:t>T</m:t>
                                </m:r>
                                <m:r>
                                  <m:rPr>
                                    <m:sty m:val="p"/>
                                  </m:rPr>
                                  <a:rPr lang="en-US" sz="1100" b="0" i="0" baseline="-25000">
                                    <a:latin typeface="Cambria Math" panose="02040503050406030204" pitchFamily="18" charset="0"/>
                                  </a:rPr>
                                  <m:t>ref</m:t>
                                </m:r>
                              </m:den>
                            </m:f>
                            <m:r>
                              <a:rPr lang="en-US" sz="1100" b="0" i="0">
                                <a:latin typeface="Cambria Math" panose="02040503050406030204" pitchFamily="18" charset="0"/>
                              </a:rPr>
                              <m:t>+</m:t>
                            </m:r>
                            <m:f>
                              <m:fPr>
                                <m:ctrlPr>
                                  <a:rPr lang="en-US" sz="1100" b="0" i="1">
                                    <a:latin typeface="Cambria Math" panose="02040503050406030204" pitchFamily="18" charset="0"/>
                                  </a:rPr>
                                </m:ctrlPr>
                              </m:fPr>
                              <m:num>
                                <m:r>
                                  <a:rPr lang="en-US" sz="1100" b="0" i="0">
                                    <a:latin typeface="Cambria Math" panose="02040503050406030204" pitchFamily="18" charset="0"/>
                                  </a:rPr>
                                  <m:t>1</m:t>
                                </m:r>
                              </m:num>
                              <m:den>
                                <m:r>
                                  <m:rPr>
                                    <m:sty m:val="p"/>
                                  </m:rPr>
                                  <a:rPr lang="en-US" sz="1100" b="0" i="0">
                                    <a:latin typeface="Cambria Math" panose="02040503050406030204" pitchFamily="18" charset="0"/>
                                  </a:rPr>
                                  <m:t>T</m:t>
                                </m:r>
                                <m:r>
                                  <m:rPr>
                                    <m:sty m:val="p"/>
                                  </m:rPr>
                                  <a:rPr lang="en-US" sz="1100" b="0" i="0" baseline="-25000">
                                    <a:latin typeface="Cambria Math" panose="02040503050406030204" pitchFamily="18" charset="0"/>
                                  </a:rPr>
                                  <m:t>real</m:t>
                                </m:r>
                              </m:den>
                            </m:f>
                          </m:e>
                        </m:d>
                      </m:e>
                    </m:d>
                  </m:oMath>
                </m:oMathPara>
              </a14:m>
              <a:endParaRPr lang="en-US" sz="1100" i="0"/>
            </a:p>
          </xdr:txBody>
        </xdr:sp>
      </mc:Choice>
      <mc:Fallback xmlns="">
        <xdr:sp macro="" textlink="">
          <xdr:nvSpPr>
            <xdr:cNvPr id="5" name="TextBox 4"/>
            <xdr:cNvSpPr txBox="1"/>
          </xdr:nvSpPr>
          <xdr:spPr>
            <a:xfrm>
              <a:off x="657225" y="6076950"/>
              <a:ext cx="1659877" cy="437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k</a:t>
              </a:r>
              <a:r>
                <a:rPr lang="en-US" sz="1100" b="0" i="0" baseline="-25000">
                  <a:latin typeface="Cambria Math" panose="02040503050406030204" pitchFamily="18" charset="0"/>
                </a:rPr>
                <a:t>e</a:t>
              </a:r>
              <a:r>
                <a:rPr lang="en-US" sz="1100" b="0" i="0">
                  <a:latin typeface="Cambria Math" panose="02040503050406030204" pitchFamily="18" charset="0"/>
                </a:rPr>
                <a:t>=exp⁡(b</a:t>
              </a:r>
              <a:r>
                <a:rPr lang="en-US" sz="1100" b="0" i="0" baseline="-25000">
                  <a:latin typeface="Cambria Math" panose="02040503050406030204" pitchFamily="18" charset="0"/>
                </a:rPr>
                <a:t>e(</a:t>
              </a:r>
              <a:r>
                <a:rPr lang="en-US" sz="1100" b="0" i="0">
                  <a:latin typeface="Cambria Math" panose="02040503050406030204" pitchFamily="18" charset="0"/>
                </a:rPr>
                <a:t>1/T</a:t>
              </a:r>
              <a:r>
                <a:rPr lang="en-US" sz="1100" b="0" i="0" baseline="-25000">
                  <a:latin typeface="Cambria Math" panose="02040503050406030204" pitchFamily="18" charset="0"/>
                </a:rPr>
                <a:t>ref</a:t>
              </a:r>
              <a:r>
                <a:rPr lang="en-US" sz="1100" b="0" i="0">
                  <a:latin typeface="Cambria Math" panose="02040503050406030204" pitchFamily="18" charset="0"/>
                </a:rPr>
                <a:t>+1/T</a:t>
              </a:r>
              <a:r>
                <a:rPr lang="en-US" sz="1100" b="0" i="0" baseline="-25000">
                  <a:latin typeface="Cambria Math" panose="02040503050406030204" pitchFamily="18" charset="0"/>
                </a:rPr>
                <a:t>real))</a:t>
              </a:r>
              <a:endParaRPr lang="en-US" sz="1100" i="0"/>
            </a:p>
          </xdr:txBody>
        </xdr:sp>
      </mc:Fallback>
    </mc:AlternateContent>
    <xdr:clientData/>
  </xdr:oneCellAnchor>
  <xdr:oneCellAnchor>
    <xdr:from>
      <xdr:col>0</xdr:col>
      <xdr:colOff>647700</xdr:colOff>
      <xdr:row>17</xdr:row>
      <xdr:rowOff>133350</xdr:rowOff>
    </xdr:from>
    <xdr:ext cx="778675" cy="327910"/>
    <mc:AlternateContent xmlns:mc="http://schemas.openxmlformats.org/markup-compatibility/2006" xmlns:a14="http://schemas.microsoft.com/office/drawing/2010/main">
      <mc:Choice Requires="a14">
        <xdr:sp macro="" textlink="">
          <xdr:nvSpPr>
            <xdr:cNvPr id="6" name="TextBox 5"/>
            <xdr:cNvSpPr txBox="1"/>
          </xdr:nvSpPr>
          <xdr:spPr>
            <a:xfrm>
              <a:off x="647700" y="6715125"/>
              <a:ext cx="778675" cy="3279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A</m:t>
                    </m:r>
                    <m:d>
                      <m:dPr>
                        <m:ctrlPr>
                          <a:rPr lang="en-US" sz="1100" b="0" i="1">
                            <a:latin typeface="Cambria Math" panose="02040503050406030204" pitchFamily="18" charset="0"/>
                          </a:rPr>
                        </m:ctrlPr>
                      </m:dPr>
                      <m:e>
                        <m:r>
                          <m:rPr>
                            <m:sty m:val="p"/>
                          </m:rPr>
                          <a:rPr lang="en-US" sz="1100" b="0" i="0">
                            <a:latin typeface="Cambria Math" panose="02040503050406030204" pitchFamily="18" charset="0"/>
                          </a:rPr>
                          <m:t>t</m:t>
                        </m:r>
                      </m:e>
                    </m:d>
                    <m:r>
                      <a:rPr lang="en-US" sz="1100" b="0" i="0">
                        <a:latin typeface="Cambria Math" panose="02040503050406030204" pitchFamily="18" charset="0"/>
                      </a:rPr>
                      <m:t>=</m:t>
                    </m:r>
                    <m:sSup>
                      <m:sSupPr>
                        <m:ctrlPr>
                          <a:rPr lang="en-US" sz="1100" b="0" i="1">
                            <a:latin typeface="Cambria Math" panose="02040503050406030204" pitchFamily="18" charset="0"/>
                          </a:rPr>
                        </m:ctrlPr>
                      </m:sSupPr>
                      <m:e>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m:rPr>
                                    <m:sty m:val="p"/>
                                  </m:rPr>
                                  <a:rPr lang="en-US" sz="1100" b="0" i="0">
                                    <a:latin typeface="Cambria Math" panose="02040503050406030204" pitchFamily="18" charset="0"/>
                                  </a:rPr>
                                  <m:t>t</m:t>
                                </m:r>
                                <m:r>
                                  <m:rPr>
                                    <m:sty m:val="p"/>
                                  </m:rPr>
                                  <a:rPr lang="en-US" sz="1100" b="0" i="0" baseline="-25000">
                                    <a:latin typeface="Cambria Math" panose="02040503050406030204" pitchFamily="18" charset="0"/>
                                  </a:rPr>
                                  <m:t>o</m:t>
                                </m:r>
                              </m:num>
                              <m:den>
                                <m:r>
                                  <m:rPr>
                                    <m:sty m:val="p"/>
                                  </m:rPr>
                                  <a:rPr lang="en-US" sz="1100" b="0" i="0">
                                    <a:latin typeface="Cambria Math" panose="02040503050406030204" pitchFamily="18" charset="0"/>
                                  </a:rPr>
                                  <m:t>t</m:t>
                                </m:r>
                              </m:den>
                            </m:f>
                          </m:e>
                        </m:d>
                      </m:e>
                      <m:sup>
                        <m:r>
                          <m:rPr>
                            <m:sty m:val="p"/>
                          </m:rPr>
                          <a:rPr lang="en-US" sz="1100" b="0" i="0">
                            <a:latin typeface="Cambria Math" panose="02040503050406030204" pitchFamily="18" charset="0"/>
                            <a:ea typeface="Cambria Math" panose="02040503050406030204" pitchFamily="18" charset="0"/>
                          </a:rPr>
                          <m:t>α</m:t>
                        </m:r>
                      </m:sup>
                    </m:sSup>
                  </m:oMath>
                </m:oMathPara>
              </a14:m>
              <a:endParaRPr lang="en-US" sz="1100" i="0"/>
            </a:p>
          </xdr:txBody>
        </xdr:sp>
      </mc:Choice>
      <mc:Fallback xmlns="">
        <xdr:sp macro="" textlink="">
          <xdr:nvSpPr>
            <xdr:cNvPr id="6" name="TextBox 5"/>
            <xdr:cNvSpPr txBox="1"/>
          </xdr:nvSpPr>
          <xdr:spPr>
            <a:xfrm>
              <a:off x="647700" y="6715125"/>
              <a:ext cx="778675" cy="3279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A(t)=(t</a:t>
              </a:r>
              <a:r>
                <a:rPr lang="en-US" sz="1100" b="0" i="0" baseline="-25000">
                  <a:latin typeface="Cambria Math" panose="02040503050406030204" pitchFamily="18" charset="0"/>
                </a:rPr>
                <a:t>o/</a:t>
              </a:r>
              <a:r>
                <a:rPr lang="en-US" sz="1100" b="0" i="0">
                  <a:latin typeface="Cambria Math" panose="02040503050406030204" pitchFamily="18" charset="0"/>
                </a:rPr>
                <a:t>t)^</a:t>
              </a:r>
              <a:r>
                <a:rPr lang="en-US" sz="1100" b="0" i="0">
                  <a:latin typeface="Cambria Math" panose="02040503050406030204" pitchFamily="18" charset="0"/>
                  <a:ea typeface="Cambria Math" panose="02040503050406030204" pitchFamily="18" charset="0"/>
                </a:rPr>
                <a:t>α</a:t>
              </a:r>
              <a:endParaRPr lang="en-US" sz="1100" i="0"/>
            </a:p>
          </xdr:txBody>
        </xdr:sp>
      </mc:Fallback>
    </mc:AlternateContent>
    <xdr:clientData/>
  </xdr:oneCellAnchor>
  <xdr:oneCellAnchor>
    <xdr:from>
      <xdr:col>0</xdr:col>
      <xdr:colOff>647700</xdr:colOff>
      <xdr:row>12</xdr:row>
      <xdr:rowOff>185737</xdr:rowOff>
    </xdr:from>
    <xdr:ext cx="1822935" cy="184602"/>
    <mc:AlternateContent xmlns:mc="http://schemas.openxmlformats.org/markup-compatibility/2006" xmlns:a14="http://schemas.microsoft.com/office/drawing/2010/main">
      <mc:Choice Requires="a14">
        <xdr:sp macro="" textlink="">
          <xdr:nvSpPr>
            <xdr:cNvPr id="2" name="TextBox 1"/>
            <xdr:cNvSpPr txBox="1"/>
          </xdr:nvSpPr>
          <xdr:spPr>
            <a:xfrm>
              <a:off x="647700" y="5815012"/>
              <a:ext cx="1822935" cy="184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m:rPr>
                            <m:sty m:val="p"/>
                          </m:rPr>
                          <a:rPr lang="en-US" sz="1100" b="0" i="0">
                            <a:latin typeface="Cambria Math" panose="02040503050406030204" pitchFamily="18" charset="0"/>
                          </a:rPr>
                          <m:t>D</m:t>
                        </m:r>
                      </m:e>
                      <m:sub>
                        <m:r>
                          <m:rPr>
                            <m:sty m:val="p"/>
                          </m:rPr>
                          <a:rPr lang="en-US" sz="1100" b="0" i="0">
                            <a:latin typeface="Cambria Math" panose="02040503050406030204" pitchFamily="18" charset="0"/>
                          </a:rPr>
                          <m:t>app</m:t>
                        </m:r>
                        <m:r>
                          <a:rPr lang="en-US" sz="1100" b="0" i="0">
                            <a:latin typeface="Cambria Math" panose="02040503050406030204" pitchFamily="18" charset="0"/>
                          </a:rPr>
                          <m:t>,</m:t>
                        </m:r>
                        <m:r>
                          <m:rPr>
                            <m:sty m:val="p"/>
                          </m:rPr>
                          <a:rPr lang="en-US" sz="1100" b="0" i="0">
                            <a:latin typeface="Cambria Math" panose="02040503050406030204" pitchFamily="18" charset="0"/>
                          </a:rPr>
                          <m:t>C</m:t>
                        </m:r>
                      </m:sub>
                    </m:sSub>
                    <m:r>
                      <a:rPr lang="en-US" sz="1100" b="0" i="0">
                        <a:latin typeface="Cambria Math" panose="02040503050406030204" pitchFamily="18" charset="0"/>
                      </a:rPr>
                      <m:t>=</m:t>
                    </m:r>
                    <m:sSub>
                      <m:sSubPr>
                        <m:ctrlPr>
                          <a:rPr lang="en-US" sz="1100" b="0" i="1">
                            <a:latin typeface="Cambria Math" panose="02040503050406030204" pitchFamily="18" charset="0"/>
                          </a:rPr>
                        </m:ctrlPr>
                      </m:sSubPr>
                      <m:e>
                        <m:r>
                          <m:rPr>
                            <m:sty m:val="p"/>
                          </m:rPr>
                          <a:rPr lang="en-US" sz="1100" b="0" i="0">
                            <a:latin typeface="Cambria Math" panose="02040503050406030204" pitchFamily="18" charset="0"/>
                          </a:rPr>
                          <m:t>k</m:t>
                        </m:r>
                      </m:e>
                      <m:sub>
                        <m:r>
                          <m:rPr>
                            <m:sty m:val="p"/>
                          </m:rPr>
                          <a:rPr lang="en-US" sz="1100" b="0" i="0">
                            <a:latin typeface="Cambria Math" panose="02040503050406030204" pitchFamily="18" charset="0"/>
                          </a:rPr>
                          <m:t>e</m:t>
                        </m:r>
                      </m:sub>
                    </m:sSub>
                    <m:r>
                      <a:rPr lang="en-US" sz="1100" b="0" i="0">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m:rPr>
                            <m:sty m:val="p"/>
                          </m:rPr>
                          <a:rPr lang="en-US" sz="1100" b="0" i="0">
                            <a:latin typeface="Cambria Math" panose="02040503050406030204" pitchFamily="18" charset="0"/>
                            <a:ea typeface="Cambria Math" panose="02040503050406030204" pitchFamily="18" charset="0"/>
                          </a:rPr>
                          <m:t>D</m:t>
                        </m:r>
                      </m:e>
                      <m:sub>
                        <m:r>
                          <m:rPr>
                            <m:sty m:val="p"/>
                          </m:rPr>
                          <a:rPr lang="en-US" sz="1100" b="0" i="0">
                            <a:latin typeface="Cambria Math" panose="02040503050406030204" pitchFamily="18" charset="0"/>
                            <a:ea typeface="Cambria Math" panose="02040503050406030204" pitchFamily="18" charset="0"/>
                          </a:rPr>
                          <m:t>RCM</m:t>
                        </m:r>
                        <m:r>
                          <a:rPr lang="en-US" sz="1100" b="0" i="0">
                            <a:latin typeface="Cambria Math" panose="02040503050406030204" pitchFamily="18" charset="0"/>
                            <a:ea typeface="Cambria Math" panose="02040503050406030204" pitchFamily="18" charset="0"/>
                          </a:rPr>
                          <m:t>,0</m:t>
                        </m:r>
                      </m:sub>
                    </m:sSub>
                    <m:r>
                      <a:rPr lang="en-US" sz="1100" b="0" i="0">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m:rPr>
                            <m:sty m:val="p"/>
                          </m:rPr>
                          <a:rPr lang="en-US" sz="1100" b="0" i="0">
                            <a:latin typeface="Cambria Math" panose="02040503050406030204" pitchFamily="18" charset="0"/>
                            <a:ea typeface="Cambria Math" panose="02040503050406030204" pitchFamily="18" charset="0"/>
                          </a:rPr>
                          <m:t>k</m:t>
                        </m:r>
                      </m:e>
                      <m:sub>
                        <m:r>
                          <m:rPr>
                            <m:sty m:val="p"/>
                          </m:rPr>
                          <a:rPr lang="en-US" sz="1100" b="0" i="0">
                            <a:latin typeface="Cambria Math" panose="02040503050406030204" pitchFamily="18" charset="0"/>
                            <a:ea typeface="Cambria Math" panose="02040503050406030204" pitchFamily="18" charset="0"/>
                          </a:rPr>
                          <m:t>t</m:t>
                        </m:r>
                      </m:sub>
                    </m:sSub>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A</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m:t>
                    </m:r>
                    <m:r>
                      <a:rPr lang="en-US" sz="1100" b="0" i="0">
                        <a:latin typeface="Cambria Math" panose="02040503050406030204" pitchFamily="18" charset="0"/>
                        <a:ea typeface="Cambria Math" panose="02040503050406030204" pitchFamily="18" charset="0"/>
                      </a:rPr>
                      <m:t>)</m:t>
                    </m:r>
                  </m:oMath>
                </m:oMathPara>
              </a14:m>
              <a:endParaRPr lang="en-US" sz="1100" i="0"/>
            </a:p>
          </xdr:txBody>
        </xdr:sp>
      </mc:Choice>
      <mc:Fallback xmlns="">
        <xdr:sp macro="" textlink="">
          <xdr:nvSpPr>
            <xdr:cNvPr id="2" name="TextBox 1"/>
            <xdr:cNvSpPr txBox="1"/>
          </xdr:nvSpPr>
          <xdr:spPr>
            <a:xfrm>
              <a:off x="647700" y="5815012"/>
              <a:ext cx="1822935" cy="184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D_(app,C)=k_e</a:t>
              </a:r>
              <a:r>
                <a:rPr lang="en-US" sz="1100" b="0" i="0">
                  <a:latin typeface="Cambria Math" panose="02040503050406030204" pitchFamily="18" charset="0"/>
                  <a:ea typeface="Cambria Math" panose="02040503050406030204" pitchFamily="18" charset="0"/>
                </a:rPr>
                <a:t>∙D_(RCM,0)∙k_t∙A(t)</a:t>
              </a:r>
              <a:endParaRPr lang="en-US" sz="1100" i="0"/>
            </a:p>
          </xdr:txBody>
        </xdr:sp>
      </mc:Fallback>
    </mc:AlternateContent>
    <xdr:clientData/>
  </xdr:oneCellAnchor>
  <xdr:twoCellAnchor editAs="oneCell">
    <xdr:from>
      <xdr:col>0</xdr:col>
      <xdr:colOff>1447800</xdr:colOff>
      <xdr:row>0</xdr:row>
      <xdr:rowOff>0</xdr:rowOff>
    </xdr:from>
    <xdr:to>
      <xdr:col>0</xdr:col>
      <xdr:colOff>4705349</xdr:colOff>
      <xdr:row>3</xdr:row>
      <xdr:rowOff>162596</xdr:rowOff>
    </xdr:to>
    <xdr:pic>
      <xdr:nvPicPr>
        <xdr:cNvPr id="4" name="Picture 3"/>
        <xdr:cNvPicPr>
          <a:picLocks noChangeAspect="1"/>
        </xdr:cNvPicPr>
      </xdr:nvPicPr>
      <xdr:blipFill>
        <a:blip xmlns:r="http://schemas.openxmlformats.org/officeDocument/2006/relationships" r:embed="rId1"/>
        <a:stretch>
          <a:fillRect/>
        </a:stretch>
      </xdr:blipFill>
      <xdr:spPr>
        <a:xfrm>
          <a:off x="1447800" y="0"/>
          <a:ext cx="3257549" cy="734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123825</xdr:colOff>
      <xdr:row>18</xdr:row>
      <xdr:rowOff>114300</xdr:rowOff>
    </xdr:from>
    <xdr:ext cx="65" cy="172227"/>
    <xdr:sp macro="" textlink="">
      <xdr:nvSpPr>
        <xdr:cNvPr id="2" name="TextBox 1"/>
        <xdr:cNvSpPr txBox="1"/>
      </xdr:nvSpPr>
      <xdr:spPr>
        <a:xfrm>
          <a:off x="7229475" y="1847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52387</xdr:colOff>
      <xdr:row>12</xdr:row>
      <xdr:rowOff>0</xdr:rowOff>
    </xdr:from>
    <xdr:ext cx="1405449" cy="175369"/>
    <mc:AlternateContent xmlns:mc="http://schemas.openxmlformats.org/markup-compatibility/2006" xmlns:a14="http://schemas.microsoft.com/office/drawing/2010/main">
      <mc:Choice Requires="a14">
        <xdr:sp macro="" textlink="">
          <xdr:nvSpPr>
            <xdr:cNvPr id="11" name="TextBox 10"/>
            <xdr:cNvSpPr txBox="1"/>
          </xdr:nvSpPr>
          <xdr:spPr>
            <a:xfrm>
              <a:off x="7540095" y="2734028"/>
              <a:ext cx="1405449"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unc>
                    <m:funcPr>
                      <m:ctrlPr>
                        <a:rPr lang="en-US" sz="1100" b="0" i="1">
                          <a:latin typeface="Cambria Math" panose="02040503050406030204" pitchFamily="18" charset="0"/>
                        </a:rPr>
                      </m:ctrlPr>
                    </m:funcPr>
                    <m:fName>
                      <m:r>
                        <m:rPr>
                          <m:sty m:val="p"/>
                        </m:rPr>
                        <a:rPr lang="en-US" sz="1100" b="0" i="0">
                          <a:latin typeface="Cambria Math" panose="02040503050406030204" pitchFamily="18" charset="0"/>
                        </a:rPr>
                        <m:t>ln</m:t>
                      </m:r>
                    </m:fName>
                    <m:e>
                      <m:r>
                        <m:rPr>
                          <m:sty m:val="p"/>
                        </m:rPr>
                        <a:rPr lang="en-US" sz="1100" b="0" i="0">
                          <a:latin typeface="Cambria Math" panose="02040503050406030204" pitchFamily="18" charset="0"/>
                          <a:ea typeface="Cambria Math" panose="02040503050406030204" pitchFamily="18" charset="0"/>
                        </a:rPr>
                        <m:t>μ</m:t>
                      </m:r>
                    </m:e>
                  </m:func>
                  <m:r>
                    <a:rPr lang="en-US" sz="1100" b="0" i="1">
                      <a:latin typeface="Cambria Math" panose="02040503050406030204" pitchFamily="18" charset="0"/>
                    </a:rPr>
                    <m:t>−</m:t>
                  </m:r>
                  <m:func>
                    <m:funcPr>
                      <m:ctrlPr>
                        <a:rPr lang="en-US" sz="1100" b="0" i="1">
                          <a:solidFill>
                            <a:schemeClr val="tx1"/>
                          </a:solidFill>
                          <a:effectLst/>
                          <a:latin typeface="Cambria Math" panose="02040503050406030204" pitchFamily="18" charset="0"/>
                          <a:ea typeface="+mn-ea"/>
                          <a:cs typeface="+mn-cs"/>
                        </a:rPr>
                      </m:ctrlPr>
                    </m:funcPr>
                    <m:fName>
                      <m:r>
                        <m:rPr>
                          <m:sty m:val="p"/>
                        </m:rPr>
                        <a:rPr lang="en-US" sz="1100" b="0" i="0">
                          <a:solidFill>
                            <a:schemeClr val="tx1"/>
                          </a:solidFill>
                          <a:effectLst/>
                          <a:latin typeface="Cambria Math" panose="02040503050406030204" pitchFamily="18" charset="0"/>
                          <a:ea typeface="+mn-ea"/>
                          <a:cs typeface="+mn-cs"/>
                        </a:rPr>
                        <m:t>ln</m:t>
                      </m:r>
                    </m:fName>
                    <m:e>
                      <m:sSup>
                        <m:sSupPr>
                          <m:ctrlPr>
                            <a:rPr lang="en-US" sz="1100" b="0" i="1">
                              <a:solidFill>
                                <a:schemeClr val="tx1"/>
                              </a:solidFill>
                              <a:effectLst/>
                              <a:latin typeface="Cambria Math" panose="02040503050406030204" pitchFamily="18" charset="0"/>
                              <a:ea typeface="+mn-ea"/>
                              <a:cs typeface="+mn-cs"/>
                            </a:rPr>
                          </m:ctrlPr>
                        </m:sSupPr>
                        <m:e>
                          <m:r>
                            <a:rPr lang="en-US" sz="1100" b="0" i="1">
                              <a:solidFill>
                                <a:schemeClr val="tx1"/>
                              </a:solidFill>
                              <a:effectLst/>
                              <a:latin typeface="Cambria Math" panose="02040503050406030204" pitchFamily="18" charset="0"/>
                              <a:ea typeface="+mn-ea"/>
                              <a:cs typeface="+mn-cs"/>
                            </a:rPr>
                            <m:t>((</m:t>
                          </m:r>
                          <m:r>
                            <m:rPr>
                              <m:sty m:val="p"/>
                            </m:rPr>
                            <a:rPr lang="en-US" sz="1100" b="0" i="0">
                              <a:solidFill>
                                <a:schemeClr val="tx1"/>
                              </a:solidFill>
                              <a:effectLst/>
                              <a:latin typeface="Cambria Math" panose="02040503050406030204" pitchFamily="18" charset="0"/>
                              <a:ea typeface="+mn-ea"/>
                              <a:cs typeface="+mn-cs"/>
                            </a:rPr>
                            <m:t>σ</m:t>
                          </m:r>
                          <m:r>
                            <a:rPr lang="en-US" sz="1100" b="0" i="1">
                              <a:solidFill>
                                <a:schemeClr val="tx1"/>
                              </a:solidFill>
                              <a:effectLst/>
                              <a:latin typeface="Cambria Math" panose="02040503050406030204" pitchFamily="18" charset="0"/>
                              <a:ea typeface="+mn-ea"/>
                              <a:cs typeface="+mn-cs"/>
                            </a:rPr>
                            <m:t>/</m:t>
                          </m:r>
                          <m:r>
                            <m:rPr>
                              <m:sty m:val="p"/>
                            </m:rPr>
                            <a:rPr lang="en-US" sz="1100" b="0" i="0">
                              <a:solidFill>
                                <a:schemeClr val="tx1"/>
                              </a:solidFill>
                              <a:effectLst/>
                              <a:latin typeface="Cambria Math" panose="02040503050406030204" pitchFamily="18" charset="0"/>
                              <a:ea typeface="+mn-ea"/>
                              <a:cs typeface="+mn-cs"/>
                            </a:rPr>
                            <m:t>μ</m:t>
                          </m:r>
                          <m:r>
                            <a:rPr lang="en-US" sz="1100" b="0" i="1">
                              <a:solidFill>
                                <a:schemeClr val="tx1"/>
                              </a:solidFill>
                              <a:effectLst/>
                              <a:latin typeface="Cambria Math" panose="02040503050406030204" pitchFamily="18" charset="0"/>
                              <a:ea typeface="+mn-ea"/>
                              <a:cs typeface="+mn-cs"/>
                            </a:rPr>
                            <m:t>)</m:t>
                          </m:r>
                        </m:e>
                        <m:sup>
                          <m:r>
                            <a:rPr lang="en-US" sz="1100" b="0" i="1">
                              <a:solidFill>
                                <a:schemeClr val="tx1"/>
                              </a:solidFill>
                              <a:effectLst/>
                              <a:latin typeface="Cambria Math" panose="02040503050406030204" pitchFamily="18" charset="0"/>
                              <a:ea typeface="+mn-ea"/>
                              <a:cs typeface="+mn-cs"/>
                            </a:rPr>
                            <m:t>2</m:t>
                          </m:r>
                        </m:sup>
                      </m:sSup>
                    </m:e>
                  </m:func>
                  <m:r>
                    <a:rPr lang="en-US" sz="1100" b="0" i="1">
                      <a:solidFill>
                        <a:schemeClr val="tx1"/>
                      </a:solidFill>
                      <a:effectLst/>
                      <a:latin typeface="Cambria Math" panose="02040503050406030204" pitchFamily="18" charset="0"/>
                      <a:ea typeface="+mn-ea"/>
                      <a:cs typeface="+mn-cs"/>
                    </a:rPr>
                    <m:t>+1)</m:t>
                  </m:r>
                </m:oMath>
              </a14:m>
              <a:r>
                <a:rPr lang="en-US" sz="1100"/>
                <a:t>/</a:t>
              </a:r>
              <a:r>
                <a:rPr lang="en-US" sz="1100" baseline="0">
                  <a:latin typeface="Cambria Math" panose="02040503050406030204" pitchFamily="18" charset="0"/>
                </a:rPr>
                <a:t>2</a:t>
              </a:r>
            </a:p>
          </xdr:txBody>
        </xdr:sp>
      </mc:Choice>
      <mc:Fallback xmlns="">
        <xdr:sp macro="" textlink="">
          <xdr:nvSpPr>
            <xdr:cNvPr id="11" name="TextBox 10"/>
            <xdr:cNvSpPr txBox="1"/>
          </xdr:nvSpPr>
          <xdr:spPr>
            <a:xfrm>
              <a:off x="7540095" y="2734028"/>
              <a:ext cx="1405449" cy="175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ln</a:t>
              </a:r>
              <a:r>
                <a:rPr lang="en-US" sz="1100" b="0" i="0">
                  <a:latin typeface="Cambria Math"/>
                </a:rPr>
                <a:t>⁡</a:t>
              </a:r>
              <a:r>
                <a:rPr lang="en-US" sz="1100" b="0" i="0">
                  <a:latin typeface="Cambria Math" panose="02040503050406030204" pitchFamily="18" charset="0"/>
                  <a:ea typeface="Cambria Math" panose="02040503050406030204" pitchFamily="18" charset="0"/>
                </a:rPr>
                <a:t>μ</a:t>
              </a:r>
              <a:r>
                <a:rPr lang="en-US" sz="11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ln</a:t>
              </a:r>
              <a:r>
                <a:rPr lang="en-US" sz="1100" b="0" i="0">
                  <a:solidFill>
                    <a:schemeClr val="tx1"/>
                  </a:solidFill>
                  <a:effectLst/>
                  <a:latin typeface="Cambria Math"/>
                  <a:ea typeface="+mn-ea"/>
                  <a:cs typeface="+mn-cs"/>
                </a:rPr>
                <a:t>⁡〖〖</a:t>
              </a:r>
              <a:r>
                <a:rPr lang="en-US" sz="1100" b="0" i="0">
                  <a:solidFill>
                    <a:schemeClr val="tx1"/>
                  </a:solidFill>
                  <a:effectLst/>
                  <a:latin typeface="Cambria Math" panose="02040503050406030204" pitchFamily="18" charset="0"/>
                  <a:ea typeface="+mn-ea"/>
                  <a:cs typeface="+mn-cs"/>
                </a:rPr>
                <a:t>((σ/μ)</a:t>
              </a:r>
              <a:r>
                <a:rPr lang="en-US" sz="1100" b="0" i="0">
                  <a:solidFill>
                    <a:schemeClr val="tx1"/>
                  </a:solidFill>
                  <a:effectLst/>
                  <a:latin typeface="Cambria Math"/>
                  <a:ea typeface="+mn-ea"/>
                  <a:cs typeface="+mn-cs"/>
                </a:rPr>
                <a:t>〗^</a:t>
              </a:r>
              <a:r>
                <a:rPr lang="en-US" sz="1100" b="0" i="0">
                  <a:solidFill>
                    <a:schemeClr val="tx1"/>
                  </a:solidFill>
                  <a:effectLst/>
                  <a:latin typeface="Cambria Math" panose="02040503050406030204" pitchFamily="18" charset="0"/>
                  <a:ea typeface="+mn-ea"/>
                  <a:cs typeface="+mn-cs"/>
                </a:rPr>
                <a:t>2</a:t>
              </a:r>
              <a:r>
                <a:rPr lang="en-US" sz="1100" b="0" i="0">
                  <a:solidFill>
                    <a:schemeClr val="tx1"/>
                  </a:solidFill>
                  <a:effectLst/>
                  <a:latin typeface="Cambria Math"/>
                  <a:ea typeface="+mn-ea"/>
                  <a:cs typeface="+mn-cs"/>
                </a:rPr>
                <a:t> 〗</a:t>
              </a:r>
              <a:r>
                <a:rPr lang="en-US" sz="1100" b="0" i="0">
                  <a:solidFill>
                    <a:schemeClr val="tx1"/>
                  </a:solidFill>
                  <a:effectLst/>
                  <a:latin typeface="Cambria Math" panose="02040503050406030204" pitchFamily="18" charset="0"/>
                  <a:ea typeface="+mn-ea"/>
                  <a:cs typeface="+mn-cs"/>
                </a:rPr>
                <a:t>+1)</a:t>
              </a:r>
              <a:r>
                <a:rPr lang="en-US" sz="1100"/>
                <a:t>/</a:t>
              </a:r>
              <a:r>
                <a:rPr lang="en-US" sz="1100" baseline="0">
                  <a:latin typeface="Cambria Math" panose="02040503050406030204" pitchFamily="18" charset="0"/>
                </a:rPr>
                <a:t>2</a:t>
              </a:r>
            </a:p>
          </xdr:txBody>
        </xdr:sp>
      </mc:Fallback>
    </mc:AlternateContent>
    <xdr:clientData/>
  </xdr:oneCellAnchor>
  <xdr:oneCellAnchor>
    <xdr:from>
      <xdr:col>7</xdr:col>
      <xdr:colOff>433387</xdr:colOff>
      <xdr:row>12</xdr:row>
      <xdr:rowOff>190500</xdr:rowOff>
    </xdr:from>
    <xdr:ext cx="1035733" cy="208199"/>
    <mc:AlternateContent xmlns:mc="http://schemas.openxmlformats.org/markup-compatibility/2006" xmlns:a14="http://schemas.microsoft.com/office/drawing/2010/main">
      <mc:Choice Requires="a14">
        <xdr:sp macro="" textlink="">
          <xdr:nvSpPr>
            <xdr:cNvPr id="12" name="TextBox 11"/>
            <xdr:cNvSpPr txBox="1"/>
          </xdr:nvSpPr>
          <xdr:spPr>
            <a:xfrm>
              <a:off x="7921095" y="2924528"/>
              <a:ext cx="1035733" cy="2081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ad>
                      <m:radPr>
                        <m:degHide m:val="on"/>
                        <m:ctrlPr>
                          <a:rPr lang="en-US" sz="1100" i="1">
                            <a:latin typeface="Cambria Math" panose="02040503050406030204" pitchFamily="18" charset="0"/>
                          </a:rPr>
                        </m:ctrlPr>
                      </m:radPr>
                      <m:deg/>
                      <m:e>
                        <m:func>
                          <m:funcPr>
                            <m:ctrlPr>
                              <a:rPr lang="en-US" sz="1100" b="0" i="1">
                                <a:latin typeface="Cambria Math" panose="02040503050406030204" pitchFamily="18" charset="0"/>
                              </a:rPr>
                            </m:ctrlPr>
                          </m:funcPr>
                          <m:fName>
                            <m:r>
                              <m:rPr>
                                <m:sty m:val="p"/>
                              </m:rPr>
                              <a:rPr lang="en-US" sz="1100" b="0" i="0">
                                <a:latin typeface="Cambria Math" panose="02040503050406030204" pitchFamily="18" charset="0"/>
                              </a:rPr>
                              <m:t>ln</m:t>
                            </m:r>
                          </m:fName>
                          <m:e>
                            <m:sSup>
                              <m:sSupPr>
                                <m:ctrlPr>
                                  <a:rPr lang="en-US" sz="1100" b="0" i="1">
                                    <a:latin typeface="Cambria Math" panose="02040503050406030204" pitchFamily="18" charset="0"/>
                                  </a:rPr>
                                </m:ctrlPr>
                              </m:sSupPr>
                              <m:e>
                                <m:r>
                                  <a:rPr lang="en-US" sz="1100" b="0" i="1">
                                    <a:latin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σ</m:t>
                                </m:r>
                                <m:r>
                                  <a:rPr lang="en-US" sz="1100" b="0" i="1">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μ</m:t>
                                </m:r>
                                <m:r>
                                  <a:rPr lang="en-US" sz="1100" b="0" i="1">
                                    <a:latin typeface="Cambria Math" panose="02040503050406030204" pitchFamily="18" charset="0"/>
                                  </a:rPr>
                                  <m:t>)</m:t>
                                </m:r>
                              </m:e>
                              <m:sup>
                                <m:r>
                                  <a:rPr lang="en-US" sz="1100" b="0" i="1">
                                    <a:latin typeface="Cambria Math" panose="02040503050406030204" pitchFamily="18" charset="0"/>
                                  </a:rPr>
                                  <m:t>2</m:t>
                                </m:r>
                              </m:sup>
                            </m:sSup>
                          </m:e>
                        </m:func>
                        <m:r>
                          <a:rPr lang="en-US" sz="1100" b="0" i="1">
                            <a:latin typeface="Cambria Math" panose="02040503050406030204" pitchFamily="18" charset="0"/>
                          </a:rPr>
                          <m:t>+1)</m:t>
                        </m:r>
                      </m:e>
                    </m:rad>
                  </m:oMath>
                </m:oMathPara>
              </a14:m>
              <a:endParaRPr lang="en-US" sz="1100"/>
            </a:p>
          </xdr:txBody>
        </xdr:sp>
      </mc:Choice>
      <mc:Fallback xmlns="">
        <xdr:sp macro="" textlink="">
          <xdr:nvSpPr>
            <xdr:cNvPr id="12" name="TextBox 11"/>
            <xdr:cNvSpPr txBox="1"/>
          </xdr:nvSpPr>
          <xdr:spPr>
            <a:xfrm>
              <a:off x="7921095" y="2924528"/>
              <a:ext cx="1035733" cy="2081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a:rPr>
                <a:t>√(</a:t>
              </a:r>
              <a:r>
                <a:rPr lang="en-US" sz="1100" b="0" i="0">
                  <a:latin typeface="Cambria Math" panose="02040503050406030204" pitchFamily="18" charset="0"/>
                </a:rPr>
                <a:t>ln</a:t>
              </a:r>
              <a:r>
                <a:rPr lang="en-US" sz="1100" b="0" i="0">
                  <a:latin typeface="Cambria Math"/>
                </a:rPr>
                <a:t>⁡〖〖</a:t>
              </a:r>
              <a:r>
                <a:rPr lang="en-US" sz="1100" b="0" i="0">
                  <a:latin typeface="Cambria Math" panose="02040503050406030204" pitchFamily="18" charset="0"/>
                </a:rPr>
                <a:t>((</a:t>
              </a:r>
              <a:r>
                <a:rPr lang="en-US" sz="1100" b="0" i="0">
                  <a:latin typeface="Cambria Math" panose="02040503050406030204" pitchFamily="18" charset="0"/>
                  <a:ea typeface="Cambria Math" panose="02040503050406030204" pitchFamily="18" charset="0"/>
                </a:rPr>
                <a:t>σ/μ</a:t>
              </a:r>
              <a:r>
                <a:rPr lang="en-US" sz="1100" b="0" i="0">
                  <a:latin typeface="Cambria Math" panose="02040503050406030204" pitchFamily="18" charset="0"/>
                </a:rPr>
                <a:t>)</a:t>
              </a:r>
              <a:r>
                <a:rPr lang="en-US" sz="1100" b="0" i="0">
                  <a:latin typeface="Cambria Math"/>
                </a:rPr>
                <a:t>〗^</a:t>
              </a:r>
              <a:r>
                <a:rPr lang="en-US" sz="1100" b="0" i="0">
                  <a:latin typeface="Cambria Math" panose="02040503050406030204" pitchFamily="18" charset="0"/>
                </a:rPr>
                <a:t>2</a:t>
              </a:r>
              <a:r>
                <a:rPr lang="en-US" sz="1100" b="0" i="0">
                  <a:latin typeface="Cambria Math"/>
                </a:rPr>
                <a:t> 〗</a:t>
              </a:r>
              <a:r>
                <a:rPr lang="en-US" sz="1100" b="0" i="0">
                  <a:latin typeface="Cambria Math" panose="02040503050406030204" pitchFamily="18" charset="0"/>
                </a:rPr>
                <a:t>+1)</a:t>
              </a:r>
              <a:r>
                <a:rPr lang="en-US" sz="1100" b="0" i="0">
                  <a:latin typeface="Cambria Math"/>
                </a:rPr>
                <a:t>)</a:t>
              </a:r>
              <a:endParaRPr lang="en-US" sz="1100"/>
            </a:p>
          </xdr:txBody>
        </xdr:sp>
      </mc:Fallback>
    </mc:AlternateContent>
    <xdr:clientData/>
  </xdr:oneCellAnchor>
  <xdr:twoCellAnchor>
    <xdr:from>
      <xdr:col>7</xdr:col>
      <xdr:colOff>369227</xdr:colOff>
      <xdr:row>12</xdr:row>
      <xdr:rowOff>171236</xdr:rowOff>
    </xdr:from>
    <xdr:to>
      <xdr:col>7</xdr:col>
      <xdr:colOff>371476</xdr:colOff>
      <xdr:row>12</xdr:row>
      <xdr:rowOff>571500</xdr:rowOff>
    </xdr:to>
    <xdr:cxnSp macro="">
      <xdr:nvCxnSpPr>
        <xdr:cNvPr id="5" name="Straight Arrow Connector 4"/>
        <xdr:cNvCxnSpPr/>
      </xdr:nvCxnSpPr>
      <xdr:spPr>
        <a:xfrm>
          <a:off x="8807949" y="615379"/>
          <a:ext cx="2249" cy="40026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381000</xdr:colOff>
      <xdr:row>12</xdr:row>
      <xdr:rowOff>400050</xdr:rowOff>
    </xdr:from>
    <xdr:to>
      <xdr:col>8</xdr:col>
      <xdr:colOff>381000</xdr:colOff>
      <xdr:row>12</xdr:row>
      <xdr:rowOff>571500</xdr:rowOff>
    </xdr:to>
    <xdr:cxnSp macro="">
      <xdr:nvCxnSpPr>
        <xdr:cNvPr id="7" name="Straight Arrow Connector 6"/>
        <xdr:cNvCxnSpPr/>
      </xdr:nvCxnSpPr>
      <xdr:spPr>
        <a:xfrm>
          <a:off x="9534525" y="847725"/>
          <a:ext cx="0" cy="1714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7</xdr:col>
      <xdr:colOff>733425</xdr:colOff>
      <xdr:row>40</xdr:row>
      <xdr:rowOff>176212</xdr:rowOff>
    </xdr:from>
    <xdr:ext cx="1763175" cy="462947"/>
    <mc:AlternateContent xmlns:mc="http://schemas.openxmlformats.org/markup-compatibility/2006" xmlns:a14="http://schemas.microsoft.com/office/drawing/2010/main">
      <mc:Choice Requires="a14">
        <xdr:sp macro="" textlink="">
          <xdr:nvSpPr>
            <xdr:cNvPr id="3" name="TextBox 2"/>
            <xdr:cNvSpPr txBox="1"/>
          </xdr:nvSpPr>
          <xdr:spPr>
            <a:xfrm>
              <a:off x="7562850" y="10320337"/>
              <a:ext cx="1763175" cy="4629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ea typeface="Cambria Math" panose="02040503050406030204" pitchFamily="18" charset="0"/>
                      </a:rPr>
                      <m:t>α</m:t>
                    </m:r>
                    <m:r>
                      <a:rPr lang="en-US" sz="1100" b="0" i="0">
                        <a:latin typeface="Cambria Math" panose="02040503050406030204" pitchFamily="18" charset="0"/>
                      </a:rPr>
                      <m:t>=</m:t>
                    </m:r>
                    <m:f>
                      <m:fPr>
                        <m:ctrlPr>
                          <a:rPr lang="en-US" sz="1100" i="1">
                            <a:latin typeface="Cambria Math" panose="02040503050406030204" pitchFamily="18" charset="0"/>
                          </a:rPr>
                        </m:ctrlPr>
                      </m:fPr>
                      <m:num>
                        <m:f>
                          <m:fPr>
                            <m:ctrlPr>
                              <a:rPr lang="en-US" sz="1100" i="1">
                                <a:latin typeface="Cambria Math" panose="02040503050406030204" pitchFamily="18" charset="0"/>
                              </a:rPr>
                            </m:ctrlPr>
                          </m:fPr>
                          <m:num>
                            <m:sSup>
                              <m:sSupPr>
                                <m:ctrlPr>
                                  <a:rPr lang="en-US" sz="1100" i="1">
                                    <a:latin typeface="Cambria Math" panose="02040503050406030204" pitchFamily="18" charset="0"/>
                                  </a:rPr>
                                </m:ctrlPr>
                              </m:sSupPr>
                              <m:e>
                                <m:d>
                                  <m:dPr>
                                    <m:ctrlPr>
                                      <a:rPr lang="en-US" sz="1100" b="0" i="1">
                                        <a:latin typeface="Cambria Math" panose="02040503050406030204" pitchFamily="18" charset="0"/>
                                      </a:rPr>
                                    </m:ctrlPr>
                                  </m:dPr>
                                  <m:e>
                                    <m:r>
                                      <m:rPr>
                                        <m:sty m:val="p"/>
                                      </m:rPr>
                                      <a:rPr lang="en-US" sz="1100" b="0" i="0">
                                        <a:latin typeface="Cambria Math" panose="02040503050406030204" pitchFamily="18" charset="0"/>
                                      </a:rPr>
                                      <m:t>a</m:t>
                                    </m:r>
                                    <m:r>
                                      <a:rPr lang="en-US" sz="1100" b="0" i="0">
                                        <a:latin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μ</m:t>
                                    </m:r>
                                  </m:e>
                                </m:d>
                              </m:e>
                              <m:sup>
                                <m:r>
                                  <a:rPr lang="en-US" sz="1100" b="0" i="0">
                                    <a:latin typeface="Cambria Math" panose="02040503050406030204" pitchFamily="18" charset="0"/>
                                  </a:rPr>
                                  <m:t>2</m:t>
                                </m:r>
                              </m:sup>
                            </m:sSup>
                            <m:r>
                              <a:rPr lang="en-US" sz="1100" b="0" i="0">
                                <a:latin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μ</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b</m:t>
                            </m:r>
                            <m:r>
                              <a:rPr lang="en-US" sz="1100" b="0" i="0">
                                <a:latin typeface="Cambria Math" panose="02040503050406030204" pitchFamily="18" charset="0"/>
                              </a:rPr>
                              <m:t>)</m:t>
                            </m:r>
                          </m:num>
                          <m:den>
                            <m:sSup>
                              <m:sSupPr>
                                <m:ctrlPr>
                                  <a:rPr lang="en-US" sz="1100" i="1">
                                    <a:latin typeface="Cambria Math" panose="02040503050406030204" pitchFamily="18" charset="0"/>
                                    <a:ea typeface="Cambria Math" panose="02040503050406030204" pitchFamily="18" charset="0"/>
                                  </a:rPr>
                                </m:ctrlPr>
                              </m:sSupPr>
                              <m:e>
                                <m:r>
                                  <m:rPr>
                                    <m:sty m:val="p"/>
                                  </m:rPr>
                                  <a:rPr lang="en-US" sz="1100" i="0">
                                    <a:latin typeface="Cambria Math" panose="02040503050406030204" pitchFamily="18" charset="0"/>
                                    <a:ea typeface="Cambria Math" panose="02040503050406030204" pitchFamily="18" charset="0"/>
                                  </a:rPr>
                                  <m:t>σ</m:t>
                                </m:r>
                              </m:e>
                              <m:sup>
                                <m:r>
                                  <a:rPr lang="en-US" sz="1100" b="0" i="0">
                                    <a:latin typeface="Cambria Math" panose="02040503050406030204" pitchFamily="18" charset="0"/>
                                    <a:ea typeface="Cambria Math" panose="02040503050406030204" pitchFamily="18" charset="0"/>
                                  </a:rPr>
                                  <m:t>2</m:t>
                                </m:r>
                              </m:sup>
                            </m:sSup>
                          </m:den>
                        </m:f>
                        <m:r>
                          <a:rPr lang="en-US" sz="1100" b="0" i="0">
                            <a:latin typeface="Cambria Math" panose="02040503050406030204" pitchFamily="18" charset="0"/>
                          </a:rPr>
                          <m:t>−</m:t>
                        </m:r>
                        <m:r>
                          <m:rPr>
                            <m:sty m:val="p"/>
                          </m:rPr>
                          <a:rPr lang="en-US" sz="1100" b="0" i="0">
                            <a:latin typeface="Cambria Math" panose="02040503050406030204" pitchFamily="18" charset="0"/>
                          </a:rPr>
                          <m:t>a</m:t>
                        </m:r>
                        <m:r>
                          <a:rPr lang="en-US" sz="1100" b="0" i="0">
                            <a:latin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μ</m:t>
                        </m:r>
                      </m:num>
                      <m:den>
                        <m:r>
                          <m:rPr>
                            <m:sty m:val="p"/>
                          </m:rPr>
                          <a:rPr lang="en-US" sz="1100" b="0" i="0">
                            <a:latin typeface="Cambria Math" panose="02040503050406030204" pitchFamily="18" charset="0"/>
                          </a:rPr>
                          <m:t>a</m:t>
                        </m:r>
                        <m:r>
                          <a:rPr lang="en-US" sz="1100" b="0" i="0">
                            <a:latin typeface="Cambria Math" panose="02040503050406030204" pitchFamily="18" charset="0"/>
                          </a:rPr>
                          <m:t>−</m:t>
                        </m:r>
                        <m:r>
                          <m:rPr>
                            <m:sty m:val="p"/>
                          </m:rPr>
                          <a:rPr lang="en-US" sz="1100" b="0" i="0">
                            <a:latin typeface="Cambria Math" panose="02040503050406030204" pitchFamily="18" charset="0"/>
                          </a:rPr>
                          <m:t>b</m:t>
                        </m:r>
                      </m:den>
                    </m:f>
                  </m:oMath>
                </m:oMathPara>
              </a14:m>
              <a:endParaRPr lang="en-US" sz="1100" i="0"/>
            </a:p>
          </xdr:txBody>
        </xdr:sp>
      </mc:Choice>
      <mc:Fallback xmlns="">
        <xdr:sp macro="" textlink="">
          <xdr:nvSpPr>
            <xdr:cNvPr id="3" name="TextBox 2"/>
            <xdr:cNvSpPr txBox="1"/>
          </xdr:nvSpPr>
          <xdr:spPr>
            <a:xfrm>
              <a:off x="7562850" y="10320337"/>
              <a:ext cx="1763175" cy="4629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ea typeface="Cambria Math" panose="02040503050406030204" pitchFamily="18" charset="0"/>
                </a:rPr>
                <a:t>α</a:t>
              </a:r>
              <a:r>
                <a:rPr lang="en-US" sz="1100" b="0" i="0">
                  <a:latin typeface="Cambria Math" panose="02040503050406030204" pitchFamily="18" charset="0"/>
                </a:rPr>
                <a:t>=</a:t>
              </a:r>
              <a:r>
                <a:rPr lang="en-US" sz="1100" i="0">
                  <a:latin typeface="Cambria Math" panose="02040503050406030204" pitchFamily="18" charset="0"/>
                </a:rPr>
                <a:t>((</a:t>
              </a:r>
              <a:r>
                <a:rPr lang="en-US" sz="1100" b="0" i="0">
                  <a:latin typeface="Cambria Math" panose="02040503050406030204" pitchFamily="18" charset="0"/>
                </a:rPr>
                <a:t>(a−</a:t>
              </a:r>
              <a:r>
                <a:rPr lang="en-US" sz="1100" b="0" i="0">
                  <a:latin typeface="Cambria Math" panose="02040503050406030204" pitchFamily="18" charset="0"/>
                  <a:ea typeface="Cambria Math" panose="02040503050406030204" pitchFamily="18" charset="0"/>
                </a:rPr>
                <a:t>μ)^</a:t>
              </a:r>
              <a:r>
                <a:rPr lang="en-US" sz="1100" b="0" i="0">
                  <a:latin typeface="Cambria Math" panose="02040503050406030204" pitchFamily="18" charset="0"/>
                </a:rPr>
                <a:t>2 (</a:t>
              </a:r>
              <a:r>
                <a:rPr lang="en-US" sz="1100" b="0" i="0">
                  <a:latin typeface="Cambria Math" panose="02040503050406030204" pitchFamily="18" charset="0"/>
                  <a:ea typeface="Cambria Math" panose="02040503050406030204" pitchFamily="18" charset="0"/>
                </a:rPr>
                <a:t>μ−b</a:t>
              </a:r>
              <a:r>
                <a:rPr lang="en-US" sz="1100" b="0" i="0">
                  <a:latin typeface="Cambria Math" panose="02040503050406030204" pitchFamily="18" charset="0"/>
                </a:rPr>
                <a:t>))/</a:t>
              </a:r>
              <a:r>
                <a:rPr lang="en-US" sz="1100" i="0">
                  <a:latin typeface="Cambria Math" panose="02040503050406030204" pitchFamily="18" charset="0"/>
                  <a:ea typeface="Cambria Math" panose="02040503050406030204" pitchFamily="18" charset="0"/>
                </a:rPr>
                <a:t>σ^</a:t>
              </a:r>
              <a:r>
                <a:rPr lang="en-US" sz="1100" b="0" i="0">
                  <a:latin typeface="Cambria Math" panose="02040503050406030204" pitchFamily="18" charset="0"/>
                  <a:ea typeface="Cambria Math" panose="02040503050406030204" pitchFamily="18" charset="0"/>
                </a:rPr>
                <a:t>2 </a:t>
              </a:r>
              <a:r>
                <a:rPr lang="en-US" sz="1100" b="0" i="0">
                  <a:latin typeface="Cambria Math" panose="02040503050406030204" pitchFamily="18" charset="0"/>
                </a:rPr>
                <a:t>−a+</a:t>
              </a:r>
              <a:r>
                <a:rPr lang="en-US" sz="1100" b="0" i="0">
                  <a:latin typeface="Cambria Math" panose="02040503050406030204" pitchFamily="18" charset="0"/>
                  <a:ea typeface="Cambria Math" panose="02040503050406030204" pitchFamily="18" charset="0"/>
                </a:rPr>
                <a:t>μ)/(</a:t>
              </a:r>
              <a:r>
                <a:rPr lang="en-US" sz="1100" b="0" i="0">
                  <a:latin typeface="Cambria Math" panose="02040503050406030204" pitchFamily="18" charset="0"/>
                </a:rPr>
                <a:t>a−b)</a:t>
              </a:r>
              <a:endParaRPr lang="en-US" sz="1100" i="0"/>
            </a:p>
          </xdr:txBody>
        </xdr:sp>
      </mc:Fallback>
    </mc:AlternateContent>
    <xdr:clientData/>
  </xdr:oneCellAnchor>
  <xdr:oneCellAnchor>
    <xdr:from>
      <xdr:col>9</xdr:col>
      <xdr:colOff>222005</xdr:colOff>
      <xdr:row>44</xdr:row>
      <xdr:rowOff>81820</xdr:rowOff>
    </xdr:from>
    <xdr:ext cx="1169486" cy="355034"/>
    <mc:AlternateContent xmlns:mc="http://schemas.openxmlformats.org/markup-compatibility/2006" xmlns:a14="http://schemas.microsoft.com/office/drawing/2010/main">
      <mc:Choice Requires="a14">
        <xdr:sp macro="" textlink="">
          <xdr:nvSpPr>
            <xdr:cNvPr id="6" name="TextBox 5"/>
            <xdr:cNvSpPr txBox="1"/>
          </xdr:nvSpPr>
          <xdr:spPr>
            <a:xfrm>
              <a:off x="8556380" y="11016520"/>
              <a:ext cx="1169486" cy="3550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i="0">
                        <a:latin typeface="Cambria Math" panose="02040503050406030204" pitchFamily="18" charset="0"/>
                        <a:ea typeface="Cambria Math" panose="02040503050406030204" pitchFamily="18" charset="0"/>
                      </a:rPr>
                      <m:t>β</m:t>
                    </m:r>
                    <m:r>
                      <a:rPr lang="en-US" sz="1100" b="0" i="0">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d>
                          <m:dPr>
                            <m:ctrlPr>
                              <a:rPr lang="en-US" sz="1100" b="0" i="1">
                                <a:latin typeface="Cambria Math" panose="02040503050406030204" pitchFamily="18" charset="0"/>
                                <a:ea typeface="Cambria Math" panose="02040503050406030204" pitchFamily="18" charset="0"/>
                              </a:rPr>
                            </m:ctrlPr>
                          </m:dPr>
                          <m:e>
                            <m:r>
                              <m:rPr>
                                <m:sty m:val="p"/>
                              </m:rPr>
                              <a:rPr lang="en-US" sz="1100" b="0" i="0">
                                <a:latin typeface="Cambria Math" panose="02040503050406030204" pitchFamily="18" charset="0"/>
                                <a:ea typeface="Cambria Math" panose="02040503050406030204" pitchFamily="18" charset="0"/>
                              </a:rPr>
                              <m:t>b</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a</m:t>
                            </m:r>
                          </m:e>
                        </m:d>
                      </m:num>
                      <m:den>
                        <m:d>
                          <m:dPr>
                            <m:ctrlPr>
                              <a:rPr lang="en-US" sz="1100" b="0" i="1">
                                <a:latin typeface="Cambria Math" panose="02040503050406030204" pitchFamily="18" charset="0"/>
                                <a:ea typeface="Cambria Math" panose="02040503050406030204" pitchFamily="18" charset="0"/>
                              </a:rPr>
                            </m:ctrlPr>
                          </m:dPr>
                          <m:e>
                            <m:r>
                              <m:rPr>
                                <m:sty m:val="p"/>
                              </m:rPr>
                              <a:rPr lang="en-US" sz="1100" b="0" i="0">
                                <a:latin typeface="Cambria Math" panose="02040503050406030204" pitchFamily="18" charset="0"/>
                                <a:ea typeface="Cambria Math" panose="02040503050406030204" pitchFamily="18" charset="0"/>
                              </a:rPr>
                              <m:t>μ</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a</m:t>
                            </m:r>
                          </m:e>
                        </m:d>
                      </m:den>
                    </m:f>
                    <m:r>
                      <a:rPr lang="en-US" sz="1100" b="0" i="0">
                        <a:latin typeface="Cambria Math" panose="02040503050406030204" pitchFamily="18" charset="0"/>
                        <a:ea typeface="Cambria Math" panose="02040503050406030204" pitchFamily="18" charset="0"/>
                      </a:rPr>
                      <m:t>−1)</m:t>
                    </m:r>
                    <m:r>
                      <m:rPr>
                        <m:sty m:val="p"/>
                      </m:rPr>
                      <a:rPr lang="en-US" sz="1100" b="0" i="0">
                        <a:latin typeface="Cambria Math" panose="02040503050406030204" pitchFamily="18" charset="0"/>
                        <a:ea typeface="Cambria Math" panose="02040503050406030204" pitchFamily="18" charset="0"/>
                      </a:rPr>
                      <m:t>α</m:t>
                    </m:r>
                  </m:oMath>
                </m:oMathPara>
              </a14:m>
              <a:endParaRPr lang="en-US" sz="1100" i="0"/>
            </a:p>
          </xdr:txBody>
        </xdr:sp>
      </mc:Choice>
      <mc:Fallback xmlns="">
        <xdr:sp macro="" textlink="">
          <xdr:nvSpPr>
            <xdr:cNvPr id="6" name="TextBox 5"/>
            <xdr:cNvSpPr txBox="1"/>
          </xdr:nvSpPr>
          <xdr:spPr>
            <a:xfrm>
              <a:off x="8556380" y="11016520"/>
              <a:ext cx="1169486" cy="3550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i="0">
                  <a:latin typeface="Cambria Math" panose="02040503050406030204" pitchFamily="18" charset="0"/>
                  <a:ea typeface="Cambria Math" panose="02040503050406030204" pitchFamily="18" charset="0"/>
                </a:rPr>
                <a:t>β</a:t>
              </a:r>
              <a:r>
                <a:rPr lang="en-US" sz="1100" b="0" i="0">
                  <a:latin typeface="Cambria Math" panose="02040503050406030204" pitchFamily="18" charset="0"/>
                  <a:ea typeface="Cambria Math" panose="02040503050406030204" pitchFamily="18" charset="0"/>
                </a:rPr>
                <a:t>=(((b−a))/((μ−a) )−1)α</a:t>
              </a:r>
              <a:endParaRPr lang="en-US" sz="1100" i="0"/>
            </a:p>
          </xdr:txBody>
        </xdr:sp>
      </mc:Fallback>
    </mc:AlternateContent>
    <xdr:clientData/>
  </xdr:oneCellAnchor>
  <xdr:oneCellAnchor>
    <xdr:from>
      <xdr:col>0</xdr:col>
      <xdr:colOff>600075</xdr:colOff>
      <xdr:row>4</xdr:row>
      <xdr:rowOff>100012</xdr:rowOff>
    </xdr:from>
    <xdr:ext cx="3794437" cy="461963"/>
    <mc:AlternateContent xmlns:mc="http://schemas.openxmlformats.org/markup-compatibility/2006" xmlns:a14="http://schemas.microsoft.com/office/drawing/2010/main">
      <mc:Choice Requires="a14">
        <xdr:sp macro="" textlink="">
          <xdr:nvSpPr>
            <xdr:cNvPr id="8" name="TextBox 7"/>
            <xdr:cNvSpPr txBox="1"/>
          </xdr:nvSpPr>
          <xdr:spPr>
            <a:xfrm>
              <a:off x="1209675" y="481012"/>
              <a:ext cx="3794437" cy="461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crit</m:t>
                    </m:r>
                    <m:r>
                      <a:rPr lang="en-US" sz="1100" b="0" i="1">
                        <a:latin typeface="Cambria Math" panose="02040503050406030204" pitchFamily="18" charset="0"/>
                      </a:rPr>
                      <m:t>=</m:t>
                    </m:r>
                    <m:r>
                      <m:rPr>
                        <m:sty m:val="p"/>
                      </m:rPr>
                      <a:rPr lang="en-US" sz="1100" b="0" i="0">
                        <a:latin typeface="Cambria Math" panose="02040503050406030204" pitchFamily="18" charset="0"/>
                      </a:rPr>
                      <m:t>C</m:t>
                    </m:r>
                    <m:d>
                      <m:dPr>
                        <m:ctrlPr>
                          <a:rPr lang="en-US" sz="1100" b="0" i="1">
                            <a:latin typeface="Cambria Math" panose="02040503050406030204" pitchFamily="18" charset="0"/>
                          </a:rPr>
                        </m:ctrlPr>
                      </m:dPr>
                      <m:e>
                        <m:r>
                          <m:rPr>
                            <m:sty m:val="p"/>
                          </m:rPr>
                          <a:rPr lang="en-US" sz="1100" b="0" i="0">
                            <a:latin typeface="Cambria Math" panose="02040503050406030204" pitchFamily="18" charset="0"/>
                          </a:rPr>
                          <m:t>x</m:t>
                        </m:r>
                        <m:r>
                          <a:rPr lang="en-US" sz="1100" b="0" i="1">
                            <a:latin typeface="Cambria Math" panose="02040503050406030204" pitchFamily="18" charset="0"/>
                          </a:rPr>
                          <m:t>=</m:t>
                        </m:r>
                        <m:r>
                          <m:rPr>
                            <m:sty m:val="p"/>
                          </m:rPr>
                          <a:rPr lang="en-US" sz="1100" b="0" i="0">
                            <a:latin typeface="Cambria Math" panose="02040503050406030204" pitchFamily="18" charset="0"/>
                          </a:rPr>
                          <m:t>a</m:t>
                        </m:r>
                        <m:r>
                          <a:rPr lang="en-US" sz="1100" b="0" i="1">
                            <a:latin typeface="Cambria Math" panose="02040503050406030204" pitchFamily="18" charset="0"/>
                          </a:rPr>
                          <m:t>,</m:t>
                        </m:r>
                        <m:r>
                          <m:rPr>
                            <m:sty m:val="p"/>
                          </m:rPr>
                          <a:rPr lang="en-US" sz="1100" b="0" i="0">
                            <a:latin typeface="Cambria Math" panose="02040503050406030204" pitchFamily="18" charset="0"/>
                          </a:rPr>
                          <m:t>t</m:t>
                        </m:r>
                      </m:e>
                    </m:d>
                    <m:r>
                      <a:rPr lang="en-US" sz="1100" b="0" i="1">
                        <a:latin typeface="Cambria Math" panose="02040503050406030204" pitchFamily="18" charset="0"/>
                      </a:rPr>
                      <m:t>=</m:t>
                    </m:r>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o</m:t>
                    </m:r>
                    <m:r>
                      <a:rPr lang="en-US" sz="1100" b="0" i="1">
                        <a:latin typeface="Cambria Math" panose="02040503050406030204" pitchFamily="18" charset="0"/>
                      </a:rPr>
                      <m:t>+(</m:t>
                    </m:r>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s</m:t>
                    </m:r>
                    <m:r>
                      <a:rPr lang="en-US" sz="1100" b="0" i="0" baseline="-25000">
                        <a:latin typeface="Cambria Math" panose="02040503050406030204" pitchFamily="18" charset="0"/>
                      </a:rPr>
                      <m:t>,</m:t>
                    </m:r>
                    <m:r>
                      <m:rPr>
                        <m:sty m:val="p"/>
                      </m:rPr>
                      <a:rPr lang="en-US" sz="1100" b="0" i="0" baseline="-25000">
                        <a:latin typeface="Cambria Math" panose="02040503050406030204" pitchFamily="18" charset="0"/>
                        <a:ea typeface="Cambria Math" panose="02040503050406030204" pitchFamily="18" charset="0"/>
                      </a:rPr>
                      <m:t>Δx</m:t>
                    </m:r>
                    <m:r>
                      <a:rPr lang="en-US" sz="1100" b="0" i="1">
                        <a:latin typeface="Cambria Math" panose="02040503050406030204" pitchFamily="18" charset="0"/>
                      </a:rPr>
                      <m:t>−</m:t>
                    </m:r>
                    <m:r>
                      <m:rPr>
                        <m:sty m:val="p"/>
                      </m:rPr>
                      <a:rPr lang="en-US" sz="1100" b="0" i="0">
                        <a:latin typeface="Cambria Math" panose="02040503050406030204" pitchFamily="18" charset="0"/>
                      </a:rPr>
                      <m:t>C</m:t>
                    </m:r>
                    <m:r>
                      <m:rPr>
                        <m:sty m:val="p"/>
                      </m:rPr>
                      <a:rPr lang="en-US" sz="1100" b="0" i="0" baseline="-25000">
                        <a:latin typeface="Cambria Math" panose="02040503050406030204" pitchFamily="18" charset="0"/>
                      </a:rPr>
                      <m:t>o</m:t>
                    </m:r>
                    <m:r>
                      <a:rPr lang="en-US" sz="1100" b="0" i="1">
                        <a:latin typeface="Cambria Math" panose="02040503050406030204" pitchFamily="18" charset="0"/>
                      </a:rPr>
                      <m:t>)</m:t>
                    </m:r>
                    <m:r>
                      <a:rPr lang="en-US" sz="1100" b="0" i="1">
                        <a:latin typeface="Cambria Math" panose="02040503050406030204" pitchFamily="18" charset="0"/>
                        <a:ea typeface="Cambria Math" panose="02040503050406030204" pitchFamily="18" charset="0"/>
                      </a:rPr>
                      <m:t>∙</m:t>
                    </m:r>
                    <m:d>
                      <m:dPr>
                        <m:begChr m:val="["/>
                        <m:endChr m:val="]"/>
                        <m:ctrlPr>
                          <a:rPr lang="en-US" sz="1100" b="0" i="1">
                            <a:latin typeface="Cambria Math" panose="02040503050406030204" pitchFamily="18" charset="0"/>
                          </a:rPr>
                        </m:ctrlPr>
                      </m:dPr>
                      <m:e>
                        <m:r>
                          <a:rPr lang="en-US" sz="1100" b="0" i="1">
                            <a:latin typeface="Cambria Math" panose="02040503050406030204" pitchFamily="18" charset="0"/>
                          </a:rPr>
                          <m:t>1−</m:t>
                        </m:r>
                        <m:r>
                          <m:rPr>
                            <m:sty m:val="p"/>
                          </m:rPr>
                          <a:rPr lang="en-US" sz="1100" b="0" i="0">
                            <a:latin typeface="Cambria Math" panose="02040503050406030204" pitchFamily="18" charset="0"/>
                          </a:rPr>
                          <m:t>erf</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m:rPr>
                                    <m:sty m:val="p"/>
                                  </m:rPr>
                                  <a:rPr lang="en-US" sz="1100" b="0" i="0">
                                    <a:latin typeface="Cambria Math" panose="02040503050406030204" pitchFamily="18" charset="0"/>
                                  </a:rPr>
                                  <m:t>a</m:t>
                                </m:r>
                                <m:r>
                                  <a:rPr lang="en-US" sz="1100" b="0" i="1">
                                    <a:latin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Δ</m:t>
                                </m:r>
                                <m:r>
                                  <m:rPr>
                                    <m:sty m:val="p"/>
                                  </m:rPr>
                                  <a:rPr lang="en-US" sz="1100" b="0" i="0">
                                    <a:latin typeface="Cambria Math" panose="02040503050406030204" pitchFamily="18" charset="0"/>
                                  </a:rPr>
                                  <m:t>x</m:t>
                                </m:r>
                              </m:num>
                              <m:den>
                                <m:r>
                                  <a:rPr lang="en-US" sz="1100" b="0" i="1">
                                    <a:latin typeface="Cambria Math" panose="02040503050406030204" pitchFamily="18" charset="0"/>
                                  </a:rPr>
                                  <m:t>2</m:t>
                                </m:r>
                                <m:rad>
                                  <m:radPr>
                                    <m:degHide m:val="on"/>
                                    <m:ctrlPr>
                                      <a:rPr lang="en-US" sz="1100" b="0" i="1">
                                        <a:latin typeface="Cambria Math" panose="02040503050406030204" pitchFamily="18" charset="0"/>
                                      </a:rPr>
                                    </m:ctrlPr>
                                  </m:radPr>
                                  <m:deg/>
                                  <m:e>
                                    <m:r>
                                      <m:rPr>
                                        <m:sty m:val="p"/>
                                      </m:rPr>
                                      <a:rPr lang="en-US" sz="1100" b="0" i="0">
                                        <a:latin typeface="Cambria Math" panose="02040503050406030204" pitchFamily="18" charset="0"/>
                                      </a:rPr>
                                      <m:t>D</m:t>
                                    </m:r>
                                    <m:r>
                                      <m:rPr>
                                        <m:sty m:val="p"/>
                                      </m:rPr>
                                      <a:rPr lang="en-US" sz="1100" b="0" i="0" baseline="-25000">
                                        <a:latin typeface="Cambria Math" panose="02040503050406030204" pitchFamily="18" charset="0"/>
                                      </a:rPr>
                                      <m:t>app</m:t>
                                    </m:r>
                                    <m:r>
                                      <a:rPr lang="en-US" sz="1100" b="0" i="0" baseline="-25000">
                                        <a:latin typeface="Cambria Math" panose="02040503050406030204" pitchFamily="18" charset="0"/>
                                      </a:rPr>
                                      <m:t>,</m:t>
                                    </m:r>
                                    <m:r>
                                      <m:rPr>
                                        <m:sty m:val="p"/>
                                      </m:rPr>
                                      <a:rPr lang="en-US" sz="1100" b="0" i="0" baseline="-25000">
                                        <a:latin typeface="Cambria Math" panose="02040503050406030204" pitchFamily="18" charset="0"/>
                                      </a:rPr>
                                      <m:t>C</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m:t>
                                    </m:r>
                                  </m:e>
                                </m:rad>
                              </m:den>
                            </m:f>
                          </m:e>
                        </m:d>
                      </m:e>
                    </m:d>
                  </m:oMath>
                </m:oMathPara>
              </a14:m>
              <a:endParaRPr lang="en-US" sz="1100"/>
            </a:p>
          </xdr:txBody>
        </xdr:sp>
      </mc:Choice>
      <mc:Fallback xmlns="">
        <xdr:sp macro="" textlink="">
          <xdr:nvSpPr>
            <xdr:cNvPr id="8" name="TextBox 7"/>
            <xdr:cNvSpPr txBox="1"/>
          </xdr:nvSpPr>
          <xdr:spPr>
            <a:xfrm>
              <a:off x="1209675" y="481012"/>
              <a:ext cx="3794437" cy="461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b="0" i="0">
                  <a:latin typeface="Cambria Math" panose="02040503050406030204" pitchFamily="18" charset="0"/>
                </a:rPr>
                <a:t>C</a:t>
              </a:r>
              <a:r>
                <a:rPr lang="en-US" sz="1100" b="0" i="0" baseline="-25000">
                  <a:latin typeface="Cambria Math" panose="02040503050406030204" pitchFamily="18" charset="0"/>
                </a:rPr>
                <a:t>crit</a:t>
              </a:r>
              <a:r>
                <a:rPr lang="en-US" sz="1100" b="0" i="0">
                  <a:latin typeface="Cambria Math" panose="02040503050406030204" pitchFamily="18" charset="0"/>
                </a:rPr>
                <a:t>=C(x=a,t)=C</a:t>
              </a:r>
              <a:r>
                <a:rPr lang="en-US" sz="1100" b="0" i="0" baseline="-25000">
                  <a:latin typeface="Cambria Math" panose="02040503050406030204" pitchFamily="18" charset="0"/>
                </a:rPr>
                <a:t>o</a:t>
              </a:r>
              <a:r>
                <a:rPr lang="en-US" sz="1100" b="0" i="0">
                  <a:latin typeface="Cambria Math" panose="02040503050406030204" pitchFamily="18" charset="0"/>
                </a:rPr>
                <a:t>+(C</a:t>
              </a:r>
              <a:r>
                <a:rPr lang="en-US" sz="1100" b="0" i="0" baseline="-25000">
                  <a:latin typeface="Cambria Math" panose="02040503050406030204" pitchFamily="18" charset="0"/>
                </a:rPr>
                <a:t>s,</a:t>
              </a:r>
              <a:r>
                <a:rPr lang="en-US" sz="1100" b="0" i="0" baseline="-25000">
                  <a:latin typeface="Cambria Math" panose="02040503050406030204" pitchFamily="18" charset="0"/>
                  <a:ea typeface="Cambria Math" panose="02040503050406030204" pitchFamily="18" charset="0"/>
                </a:rPr>
                <a:t>Δx</a:t>
              </a:r>
              <a:r>
                <a:rPr lang="en-US" sz="1100" b="0" i="0">
                  <a:latin typeface="Cambria Math" panose="02040503050406030204" pitchFamily="18" charset="0"/>
                </a:rPr>
                <a:t>−C</a:t>
              </a:r>
              <a:r>
                <a:rPr lang="en-US" sz="1100" b="0" i="0" baseline="-25000">
                  <a:latin typeface="Cambria Math" panose="02040503050406030204" pitchFamily="18" charset="0"/>
                </a:rPr>
                <a:t>o</a:t>
              </a:r>
              <a:r>
                <a:rPr lang="en-US" sz="1100" b="0" i="0">
                  <a:latin typeface="Cambria Math" panose="02040503050406030204" pitchFamily="18" charset="0"/>
                </a:rPr>
                <a:t>)</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[1−erf((a−</a:t>
              </a:r>
              <a:r>
                <a:rPr lang="en-US" sz="1100" b="0" i="0">
                  <a:latin typeface="Cambria Math" panose="02040503050406030204" pitchFamily="18" charset="0"/>
                  <a:ea typeface="Cambria Math" panose="02040503050406030204" pitchFamily="18" charset="0"/>
                </a:rPr>
                <a:t>Δ</a:t>
              </a:r>
              <a:r>
                <a:rPr lang="en-US" sz="1100" b="0" i="0">
                  <a:latin typeface="Cambria Math" panose="02040503050406030204" pitchFamily="18" charset="0"/>
                </a:rPr>
                <a:t>x)/(2√(D</a:t>
              </a:r>
              <a:r>
                <a:rPr lang="en-US" sz="1100" b="0" i="0" baseline="-25000">
                  <a:latin typeface="Cambria Math" panose="02040503050406030204" pitchFamily="18" charset="0"/>
                </a:rPr>
                <a:t>app,C</a:t>
              </a:r>
              <a:r>
                <a:rPr lang="en-US" sz="1100" b="0" i="0">
                  <a:latin typeface="Cambria Math" panose="02040503050406030204" pitchFamily="18" charset="0"/>
                  <a:ea typeface="Cambria Math" panose="02040503050406030204" pitchFamily="18" charset="0"/>
                </a:rPr>
                <a:t>∙t)))]</a:t>
              </a:r>
              <a:endParaRPr lang="en-US" sz="1100"/>
            </a:p>
          </xdr:txBody>
        </xdr:sp>
      </mc:Fallback>
    </mc:AlternateContent>
    <xdr:clientData/>
  </xdr:oneCellAnchor>
  <xdr:oneCellAnchor>
    <xdr:from>
      <xdr:col>1</xdr:col>
      <xdr:colOff>85725</xdr:colOff>
      <xdr:row>7</xdr:row>
      <xdr:rowOff>185737</xdr:rowOff>
    </xdr:from>
    <xdr:ext cx="65" cy="172227"/>
    <xdr:sp macro="" textlink="">
      <xdr:nvSpPr>
        <xdr:cNvPr id="9" name="TextBox 8"/>
        <xdr:cNvSpPr txBox="1"/>
      </xdr:nvSpPr>
      <xdr:spPr>
        <a:xfrm>
          <a:off x="1381125" y="113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38100</xdr:colOff>
      <xdr:row>4</xdr:row>
      <xdr:rowOff>80962</xdr:rowOff>
    </xdr:from>
    <xdr:ext cx="1659877" cy="437492"/>
    <mc:AlternateContent xmlns:mc="http://schemas.openxmlformats.org/markup-compatibility/2006" xmlns:a14="http://schemas.microsoft.com/office/drawing/2010/main">
      <mc:Choice Requires="a14">
        <xdr:sp macro="" textlink="">
          <xdr:nvSpPr>
            <xdr:cNvPr id="14" name="TextBox 13"/>
            <xdr:cNvSpPr txBox="1"/>
          </xdr:nvSpPr>
          <xdr:spPr>
            <a:xfrm>
              <a:off x="7534275" y="461962"/>
              <a:ext cx="1659877" cy="437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k</m:t>
                    </m:r>
                    <m:r>
                      <m:rPr>
                        <m:sty m:val="p"/>
                      </m:rPr>
                      <a:rPr lang="en-US" sz="1100" b="0" i="0" baseline="-25000">
                        <a:latin typeface="Cambria Math" panose="02040503050406030204" pitchFamily="18" charset="0"/>
                      </a:rPr>
                      <m:t>e</m:t>
                    </m:r>
                    <m:r>
                      <a:rPr lang="en-US" sz="1100" b="0" i="0">
                        <a:latin typeface="Cambria Math" panose="02040503050406030204" pitchFamily="18" charset="0"/>
                      </a:rPr>
                      <m:t>=</m:t>
                    </m:r>
                    <m:r>
                      <m:rPr>
                        <m:sty m:val="p"/>
                      </m:rPr>
                      <a:rPr lang="en-US" sz="1100" b="0" i="0">
                        <a:latin typeface="Cambria Math" panose="02040503050406030204" pitchFamily="18" charset="0"/>
                      </a:rPr>
                      <m:t>exp</m:t>
                    </m:r>
                    <m:r>
                      <a:rPr lang="en-US" sz="1100" b="0" i="0">
                        <a:latin typeface="Cambria Math" panose="02040503050406030204" pitchFamily="18" charset="0"/>
                      </a:rPr>
                      <m:t>⁡</m:t>
                    </m:r>
                    <m:d>
                      <m:dPr>
                        <m:ctrlPr>
                          <a:rPr lang="en-US" sz="1100" b="0" i="1">
                            <a:latin typeface="Cambria Math" panose="02040503050406030204" pitchFamily="18" charset="0"/>
                          </a:rPr>
                        </m:ctrlPr>
                      </m:dPr>
                      <m:e>
                        <m:r>
                          <m:rPr>
                            <m:sty m:val="p"/>
                          </m:rPr>
                          <a:rPr lang="en-US" sz="1100" b="0" i="0">
                            <a:latin typeface="Cambria Math" panose="02040503050406030204" pitchFamily="18" charset="0"/>
                          </a:rPr>
                          <m:t>b</m:t>
                        </m:r>
                        <m:r>
                          <m:rPr>
                            <m:sty m:val="p"/>
                          </m:rPr>
                          <a:rPr lang="en-US" sz="1100" b="0" i="0" baseline="-25000">
                            <a:latin typeface="Cambria Math" panose="02040503050406030204" pitchFamily="18" charset="0"/>
                          </a:rPr>
                          <m:t>e</m:t>
                        </m:r>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a:rPr lang="en-US" sz="1100" b="0" i="0">
                                    <a:latin typeface="Cambria Math" panose="02040503050406030204" pitchFamily="18" charset="0"/>
                                  </a:rPr>
                                  <m:t>1</m:t>
                                </m:r>
                              </m:num>
                              <m:den>
                                <m:r>
                                  <m:rPr>
                                    <m:sty m:val="p"/>
                                  </m:rPr>
                                  <a:rPr lang="en-US" sz="1100" b="0" i="0">
                                    <a:latin typeface="Cambria Math" panose="02040503050406030204" pitchFamily="18" charset="0"/>
                                  </a:rPr>
                                  <m:t>T</m:t>
                                </m:r>
                                <m:r>
                                  <m:rPr>
                                    <m:sty m:val="p"/>
                                  </m:rPr>
                                  <a:rPr lang="en-US" sz="1100" b="0" i="0" baseline="-25000">
                                    <a:latin typeface="Cambria Math" panose="02040503050406030204" pitchFamily="18" charset="0"/>
                                  </a:rPr>
                                  <m:t>ref</m:t>
                                </m:r>
                              </m:den>
                            </m:f>
                            <m:r>
                              <a:rPr lang="en-US" sz="1100" b="0" i="0">
                                <a:latin typeface="Cambria Math" panose="02040503050406030204" pitchFamily="18" charset="0"/>
                              </a:rPr>
                              <m:t>+</m:t>
                            </m:r>
                            <m:f>
                              <m:fPr>
                                <m:ctrlPr>
                                  <a:rPr lang="en-US" sz="1100" b="0" i="1">
                                    <a:latin typeface="Cambria Math" panose="02040503050406030204" pitchFamily="18" charset="0"/>
                                  </a:rPr>
                                </m:ctrlPr>
                              </m:fPr>
                              <m:num>
                                <m:r>
                                  <a:rPr lang="en-US" sz="1100" b="0" i="0">
                                    <a:latin typeface="Cambria Math" panose="02040503050406030204" pitchFamily="18" charset="0"/>
                                  </a:rPr>
                                  <m:t>1</m:t>
                                </m:r>
                              </m:num>
                              <m:den>
                                <m:r>
                                  <m:rPr>
                                    <m:sty m:val="p"/>
                                  </m:rPr>
                                  <a:rPr lang="en-US" sz="1100" b="0" i="0">
                                    <a:latin typeface="Cambria Math" panose="02040503050406030204" pitchFamily="18" charset="0"/>
                                  </a:rPr>
                                  <m:t>T</m:t>
                                </m:r>
                                <m:r>
                                  <m:rPr>
                                    <m:sty m:val="p"/>
                                  </m:rPr>
                                  <a:rPr lang="en-US" sz="1100" b="0" i="0" baseline="-25000">
                                    <a:latin typeface="Cambria Math" panose="02040503050406030204" pitchFamily="18" charset="0"/>
                                  </a:rPr>
                                  <m:t>real</m:t>
                                </m:r>
                              </m:den>
                            </m:f>
                          </m:e>
                        </m:d>
                      </m:e>
                    </m:d>
                  </m:oMath>
                </m:oMathPara>
              </a14:m>
              <a:endParaRPr lang="en-US" sz="1100" i="0"/>
            </a:p>
          </xdr:txBody>
        </xdr:sp>
      </mc:Choice>
      <mc:Fallback xmlns="">
        <xdr:sp macro="" textlink="">
          <xdr:nvSpPr>
            <xdr:cNvPr id="14" name="TextBox 13"/>
            <xdr:cNvSpPr txBox="1"/>
          </xdr:nvSpPr>
          <xdr:spPr>
            <a:xfrm>
              <a:off x="7534275" y="461962"/>
              <a:ext cx="1659877" cy="437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k</a:t>
              </a:r>
              <a:r>
                <a:rPr lang="en-US" sz="1100" b="0" i="0" baseline="-25000">
                  <a:latin typeface="Cambria Math" panose="02040503050406030204" pitchFamily="18" charset="0"/>
                </a:rPr>
                <a:t>e</a:t>
              </a:r>
              <a:r>
                <a:rPr lang="en-US" sz="1100" b="0" i="0">
                  <a:latin typeface="Cambria Math" panose="02040503050406030204" pitchFamily="18" charset="0"/>
                </a:rPr>
                <a:t>=exp⁡(b</a:t>
              </a:r>
              <a:r>
                <a:rPr lang="en-US" sz="1100" b="0" i="0" baseline="-25000">
                  <a:latin typeface="Cambria Math" panose="02040503050406030204" pitchFamily="18" charset="0"/>
                </a:rPr>
                <a:t>e(</a:t>
              </a:r>
              <a:r>
                <a:rPr lang="en-US" sz="1100" b="0" i="0">
                  <a:latin typeface="Cambria Math" panose="02040503050406030204" pitchFamily="18" charset="0"/>
                </a:rPr>
                <a:t>1/T</a:t>
              </a:r>
              <a:r>
                <a:rPr lang="en-US" sz="1100" b="0" i="0" baseline="-25000">
                  <a:latin typeface="Cambria Math" panose="02040503050406030204" pitchFamily="18" charset="0"/>
                </a:rPr>
                <a:t>ref</a:t>
              </a:r>
              <a:r>
                <a:rPr lang="en-US" sz="1100" b="0" i="0">
                  <a:latin typeface="Cambria Math" panose="02040503050406030204" pitchFamily="18" charset="0"/>
                </a:rPr>
                <a:t>+1/T</a:t>
              </a:r>
              <a:r>
                <a:rPr lang="en-US" sz="1100" b="0" i="0" baseline="-25000">
                  <a:latin typeface="Cambria Math" panose="02040503050406030204" pitchFamily="18" charset="0"/>
                </a:rPr>
                <a:t>real))</a:t>
              </a:r>
              <a:endParaRPr lang="en-US" sz="1100" i="0"/>
            </a:p>
          </xdr:txBody>
        </xdr:sp>
      </mc:Fallback>
    </mc:AlternateContent>
    <xdr:clientData/>
  </xdr:oneCellAnchor>
  <xdr:oneCellAnchor>
    <xdr:from>
      <xdr:col>7</xdr:col>
      <xdr:colOff>9525</xdr:colOff>
      <xdr:row>7</xdr:row>
      <xdr:rowOff>109537</xdr:rowOff>
    </xdr:from>
    <xdr:ext cx="778675" cy="327910"/>
    <mc:AlternateContent xmlns:mc="http://schemas.openxmlformats.org/markup-compatibility/2006" xmlns:a14="http://schemas.microsoft.com/office/drawing/2010/main">
      <mc:Choice Requires="a14">
        <xdr:sp macro="" textlink="">
          <xdr:nvSpPr>
            <xdr:cNvPr id="15" name="TextBox 14"/>
            <xdr:cNvSpPr txBox="1"/>
          </xdr:nvSpPr>
          <xdr:spPr>
            <a:xfrm>
              <a:off x="7505700" y="1062037"/>
              <a:ext cx="778675" cy="3279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en-US" sz="1100" b="0" i="0">
                        <a:latin typeface="Cambria Math" panose="02040503050406030204" pitchFamily="18" charset="0"/>
                      </a:rPr>
                      <m:t>A</m:t>
                    </m:r>
                    <m:d>
                      <m:dPr>
                        <m:ctrlPr>
                          <a:rPr lang="en-US" sz="1100" b="0" i="1">
                            <a:latin typeface="Cambria Math" panose="02040503050406030204" pitchFamily="18" charset="0"/>
                          </a:rPr>
                        </m:ctrlPr>
                      </m:dPr>
                      <m:e>
                        <m:r>
                          <m:rPr>
                            <m:sty m:val="p"/>
                          </m:rPr>
                          <a:rPr lang="en-US" sz="1100" b="0" i="0">
                            <a:latin typeface="Cambria Math" panose="02040503050406030204" pitchFamily="18" charset="0"/>
                          </a:rPr>
                          <m:t>t</m:t>
                        </m:r>
                      </m:e>
                    </m:d>
                    <m:r>
                      <a:rPr lang="en-US" sz="1100" b="0" i="0">
                        <a:latin typeface="Cambria Math" panose="02040503050406030204" pitchFamily="18" charset="0"/>
                      </a:rPr>
                      <m:t>=</m:t>
                    </m:r>
                    <m:sSup>
                      <m:sSupPr>
                        <m:ctrlPr>
                          <a:rPr lang="en-US" sz="1100" b="0" i="1">
                            <a:latin typeface="Cambria Math" panose="02040503050406030204" pitchFamily="18" charset="0"/>
                          </a:rPr>
                        </m:ctrlPr>
                      </m:sSupPr>
                      <m:e>
                        <m:d>
                          <m:dPr>
                            <m:ctrlPr>
                              <a:rPr lang="en-US" sz="1100" b="0" i="1">
                                <a:latin typeface="Cambria Math" panose="02040503050406030204" pitchFamily="18" charset="0"/>
                              </a:rPr>
                            </m:ctrlPr>
                          </m:dPr>
                          <m:e>
                            <m:f>
                              <m:fPr>
                                <m:ctrlPr>
                                  <a:rPr lang="en-US" sz="1100" b="0" i="1">
                                    <a:latin typeface="Cambria Math" panose="02040503050406030204" pitchFamily="18" charset="0"/>
                                  </a:rPr>
                                </m:ctrlPr>
                              </m:fPr>
                              <m:num>
                                <m:r>
                                  <m:rPr>
                                    <m:sty m:val="p"/>
                                  </m:rPr>
                                  <a:rPr lang="en-US" sz="1100" b="0" i="0">
                                    <a:latin typeface="Cambria Math" panose="02040503050406030204" pitchFamily="18" charset="0"/>
                                  </a:rPr>
                                  <m:t>t</m:t>
                                </m:r>
                                <m:r>
                                  <m:rPr>
                                    <m:sty m:val="p"/>
                                  </m:rPr>
                                  <a:rPr lang="en-US" sz="1100" b="0" i="0" baseline="-25000">
                                    <a:latin typeface="Cambria Math" panose="02040503050406030204" pitchFamily="18" charset="0"/>
                                  </a:rPr>
                                  <m:t>o</m:t>
                                </m:r>
                              </m:num>
                              <m:den>
                                <m:r>
                                  <m:rPr>
                                    <m:sty m:val="p"/>
                                  </m:rPr>
                                  <a:rPr lang="en-US" sz="1100" b="0" i="0">
                                    <a:latin typeface="Cambria Math" panose="02040503050406030204" pitchFamily="18" charset="0"/>
                                  </a:rPr>
                                  <m:t>t</m:t>
                                </m:r>
                              </m:den>
                            </m:f>
                          </m:e>
                        </m:d>
                      </m:e>
                      <m:sup>
                        <m:r>
                          <m:rPr>
                            <m:sty m:val="p"/>
                          </m:rPr>
                          <a:rPr lang="en-US" sz="1100" b="0" i="0">
                            <a:latin typeface="Cambria Math" panose="02040503050406030204" pitchFamily="18" charset="0"/>
                            <a:ea typeface="Cambria Math" panose="02040503050406030204" pitchFamily="18" charset="0"/>
                          </a:rPr>
                          <m:t>α</m:t>
                        </m:r>
                      </m:sup>
                    </m:sSup>
                  </m:oMath>
                </m:oMathPara>
              </a14:m>
              <a:endParaRPr lang="en-US" sz="1100" i="0"/>
            </a:p>
          </xdr:txBody>
        </xdr:sp>
      </mc:Choice>
      <mc:Fallback xmlns="">
        <xdr:sp macro="" textlink="">
          <xdr:nvSpPr>
            <xdr:cNvPr id="15" name="TextBox 14"/>
            <xdr:cNvSpPr txBox="1"/>
          </xdr:nvSpPr>
          <xdr:spPr>
            <a:xfrm>
              <a:off x="7505700" y="1062037"/>
              <a:ext cx="778675" cy="3279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A(t)=(t</a:t>
              </a:r>
              <a:r>
                <a:rPr lang="en-US" sz="1100" b="0" i="0" baseline="-25000">
                  <a:latin typeface="Cambria Math" panose="02040503050406030204" pitchFamily="18" charset="0"/>
                </a:rPr>
                <a:t>o/</a:t>
              </a:r>
              <a:r>
                <a:rPr lang="en-US" sz="1100" b="0" i="0">
                  <a:latin typeface="Cambria Math" panose="02040503050406030204" pitchFamily="18" charset="0"/>
                </a:rPr>
                <a:t>t)^</a:t>
              </a:r>
              <a:r>
                <a:rPr lang="en-US" sz="1100" b="0" i="0">
                  <a:latin typeface="Cambria Math" panose="02040503050406030204" pitchFamily="18" charset="0"/>
                  <a:ea typeface="Cambria Math" panose="02040503050406030204" pitchFamily="18" charset="0"/>
                </a:rPr>
                <a:t>α</a:t>
              </a:r>
              <a:endParaRPr lang="en-US" sz="1100" i="0"/>
            </a:p>
          </xdr:txBody>
        </xdr:sp>
      </mc:Fallback>
    </mc:AlternateContent>
    <xdr:clientData/>
  </xdr:oneCellAnchor>
  <xdr:twoCellAnchor>
    <xdr:from>
      <xdr:col>11</xdr:col>
      <xdr:colOff>308402</xdr:colOff>
      <xdr:row>40</xdr:row>
      <xdr:rowOff>13132</xdr:rowOff>
    </xdr:from>
    <xdr:to>
      <xdr:col>11</xdr:col>
      <xdr:colOff>309296</xdr:colOff>
      <xdr:row>42</xdr:row>
      <xdr:rowOff>103533</xdr:rowOff>
    </xdr:to>
    <xdr:cxnSp macro="">
      <xdr:nvCxnSpPr>
        <xdr:cNvPr id="24" name="Straight Arrow Connector 23"/>
        <xdr:cNvCxnSpPr/>
      </xdr:nvCxnSpPr>
      <xdr:spPr>
        <a:xfrm flipH="1" flipV="1">
          <a:off x="10471577" y="8471332"/>
          <a:ext cx="894" cy="47140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116248</xdr:colOff>
      <xdr:row>42</xdr:row>
      <xdr:rowOff>100575</xdr:rowOff>
    </xdr:from>
    <xdr:to>
      <xdr:col>11</xdr:col>
      <xdr:colOff>312254</xdr:colOff>
      <xdr:row>42</xdr:row>
      <xdr:rowOff>102827</xdr:rowOff>
    </xdr:to>
    <xdr:cxnSp macro="">
      <xdr:nvCxnSpPr>
        <xdr:cNvPr id="34" name="Straight Connector 33"/>
        <xdr:cNvCxnSpPr/>
      </xdr:nvCxnSpPr>
      <xdr:spPr>
        <a:xfrm flipH="1">
          <a:off x="10279423" y="8939775"/>
          <a:ext cx="196006" cy="225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308796</xdr:colOff>
      <xdr:row>40</xdr:row>
      <xdr:rowOff>8875</xdr:rowOff>
    </xdr:from>
    <xdr:to>
      <xdr:col>12</xdr:col>
      <xdr:colOff>317451</xdr:colOff>
      <xdr:row>45</xdr:row>
      <xdr:rowOff>55810</xdr:rowOff>
    </xdr:to>
    <xdr:cxnSp macro="">
      <xdr:nvCxnSpPr>
        <xdr:cNvPr id="37" name="Straight Arrow Connector 36"/>
        <xdr:cNvCxnSpPr/>
      </xdr:nvCxnSpPr>
      <xdr:spPr>
        <a:xfrm flipH="1" flipV="1">
          <a:off x="11052996" y="8467075"/>
          <a:ext cx="8655" cy="105658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60167</xdr:colOff>
      <xdr:row>45</xdr:row>
      <xdr:rowOff>55642</xdr:rowOff>
    </xdr:from>
    <xdr:to>
      <xdr:col>12</xdr:col>
      <xdr:colOff>318563</xdr:colOff>
      <xdr:row>45</xdr:row>
      <xdr:rowOff>56943</xdr:rowOff>
    </xdr:to>
    <xdr:cxnSp macro="">
      <xdr:nvCxnSpPr>
        <xdr:cNvPr id="38" name="Straight Connector 37"/>
        <xdr:cNvCxnSpPr/>
      </xdr:nvCxnSpPr>
      <xdr:spPr>
        <a:xfrm flipH="1">
          <a:off x="10804367" y="9523492"/>
          <a:ext cx="258396" cy="130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19050</xdr:colOff>
      <xdr:row>7</xdr:row>
      <xdr:rowOff>0</xdr:rowOff>
    </xdr:from>
    <xdr:ext cx="1822935" cy="184602"/>
    <mc:AlternateContent xmlns:mc="http://schemas.openxmlformats.org/markup-compatibility/2006" xmlns:a14="http://schemas.microsoft.com/office/drawing/2010/main">
      <mc:Choice Requires="a14">
        <xdr:sp macro="" textlink="">
          <xdr:nvSpPr>
            <xdr:cNvPr id="19" name="TextBox 18"/>
            <xdr:cNvSpPr txBox="1"/>
          </xdr:nvSpPr>
          <xdr:spPr>
            <a:xfrm>
              <a:off x="704850" y="952500"/>
              <a:ext cx="1822935" cy="184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m:rPr>
                            <m:sty m:val="p"/>
                          </m:rPr>
                          <a:rPr lang="en-US" sz="1100" b="0" i="0">
                            <a:latin typeface="Cambria Math" panose="02040503050406030204" pitchFamily="18" charset="0"/>
                          </a:rPr>
                          <m:t>D</m:t>
                        </m:r>
                      </m:e>
                      <m:sub>
                        <m:r>
                          <m:rPr>
                            <m:sty m:val="p"/>
                          </m:rPr>
                          <a:rPr lang="en-US" sz="1100" b="0" i="0">
                            <a:latin typeface="Cambria Math" panose="02040503050406030204" pitchFamily="18" charset="0"/>
                          </a:rPr>
                          <m:t>app</m:t>
                        </m:r>
                        <m:r>
                          <a:rPr lang="en-US" sz="1100" b="0" i="0">
                            <a:latin typeface="Cambria Math" panose="02040503050406030204" pitchFamily="18" charset="0"/>
                          </a:rPr>
                          <m:t>,</m:t>
                        </m:r>
                        <m:r>
                          <m:rPr>
                            <m:sty m:val="p"/>
                          </m:rPr>
                          <a:rPr lang="en-US" sz="1100" b="0" i="0">
                            <a:latin typeface="Cambria Math" panose="02040503050406030204" pitchFamily="18" charset="0"/>
                          </a:rPr>
                          <m:t>C</m:t>
                        </m:r>
                      </m:sub>
                    </m:sSub>
                    <m:r>
                      <a:rPr lang="en-US" sz="1100" b="0" i="0">
                        <a:latin typeface="Cambria Math" panose="02040503050406030204" pitchFamily="18" charset="0"/>
                      </a:rPr>
                      <m:t>=</m:t>
                    </m:r>
                    <m:sSub>
                      <m:sSubPr>
                        <m:ctrlPr>
                          <a:rPr lang="en-US" sz="1100" b="0" i="1">
                            <a:latin typeface="Cambria Math" panose="02040503050406030204" pitchFamily="18" charset="0"/>
                          </a:rPr>
                        </m:ctrlPr>
                      </m:sSubPr>
                      <m:e>
                        <m:r>
                          <m:rPr>
                            <m:sty m:val="p"/>
                          </m:rPr>
                          <a:rPr lang="en-US" sz="1100" b="0" i="0">
                            <a:latin typeface="Cambria Math" panose="02040503050406030204" pitchFamily="18" charset="0"/>
                          </a:rPr>
                          <m:t>k</m:t>
                        </m:r>
                      </m:e>
                      <m:sub>
                        <m:r>
                          <m:rPr>
                            <m:sty m:val="p"/>
                          </m:rPr>
                          <a:rPr lang="en-US" sz="1100" b="0" i="0">
                            <a:latin typeface="Cambria Math" panose="02040503050406030204" pitchFamily="18" charset="0"/>
                          </a:rPr>
                          <m:t>e</m:t>
                        </m:r>
                      </m:sub>
                    </m:sSub>
                    <m:r>
                      <a:rPr lang="en-US" sz="1100" b="0" i="0">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m:rPr>
                            <m:sty m:val="p"/>
                          </m:rPr>
                          <a:rPr lang="en-US" sz="1100" b="0" i="0">
                            <a:latin typeface="Cambria Math" panose="02040503050406030204" pitchFamily="18" charset="0"/>
                            <a:ea typeface="Cambria Math" panose="02040503050406030204" pitchFamily="18" charset="0"/>
                          </a:rPr>
                          <m:t>D</m:t>
                        </m:r>
                      </m:e>
                      <m:sub>
                        <m:r>
                          <m:rPr>
                            <m:sty m:val="p"/>
                          </m:rPr>
                          <a:rPr lang="en-US" sz="1100" b="0" i="0">
                            <a:latin typeface="Cambria Math" panose="02040503050406030204" pitchFamily="18" charset="0"/>
                            <a:ea typeface="Cambria Math" panose="02040503050406030204" pitchFamily="18" charset="0"/>
                          </a:rPr>
                          <m:t>RCM</m:t>
                        </m:r>
                        <m:r>
                          <a:rPr lang="en-US" sz="1100" b="0" i="0">
                            <a:latin typeface="Cambria Math" panose="02040503050406030204" pitchFamily="18" charset="0"/>
                            <a:ea typeface="Cambria Math" panose="02040503050406030204" pitchFamily="18" charset="0"/>
                          </a:rPr>
                          <m:t>,0</m:t>
                        </m:r>
                      </m:sub>
                    </m:sSub>
                    <m:r>
                      <a:rPr lang="en-US" sz="1100" b="0" i="0">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m:rPr>
                            <m:sty m:val="p"/>
                          </m:rPr>
                          <a:rPr lang="en-US" sz="1100" b="0" i="0">
                            <a:latin typeface="Cambria Math" panose="02040503050406030204" pitchFamily="18" charset="0"/>
                            <a:ea typeface="Cambria Math" panose="02040503050406030204" pitchFamily="18" charset="0"/>
                          </a:rPr>
                          <m:t>k</m:t>
                        </m:r>
                      </m:e>
                      <m:sub>
                        <m:r>
                          <m:rPr>
                            <m:sty m:val="p"/>
                          </m:rPr>
                          <a:rPr lang="en-US" sz="1100" b="0" i="0">
                            <a:latin typeface="Cambria Math" panose="02040503050406030204" pitchFamily="18" charset="0"/>
                            <a:ea typeface="Cambria Math" panose="02040503050406030204" pitchFamily="18" charset="0"/>
                          </a:rPr>
                          <m:t>t</m:t>
                        </m:r>
                      </m:sub>
                    </m:sSub>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A</m:t>
                    </m:r>
                    <m:r>
                      <a:rPr lang="en-US" sz="1100" b="0" i="0">
                        <a:latin typeface="Cambria Math" panose="02040503050406030204" pitchFamily="18" charset="0"/>
                        <a:ea typeface="Cambria Math" panose="02040503050406030204" pitchFamily="18" charset="0"/>
                      </a:rPr>
                      <m:t>(</m:t>
                    </m:r>
                    <m:r>
                      <m:rPr>
                        <m:sty m:val="p"/>
                      </m:rPr>
                      <a:rPr lang="en-US" sz="1100" b="0" i="0">
                        <a:latin typeface="Cambria Math" panose="02040503050406030204" pitchFamily="18" charset="0"/>
                        <a:ea typeface="Cambria Math" panose="02040503050406030204" pitchFamily="18" charset="0"/>
                      </a:rPr>
                      <m:t>t</m:t>
                    </m:r>
                    <m:r>
                      <a:rPr lang="en-US" sz="1100" b="0" i="0">
                        <a:latin typeface="Cambria Math" panose="02040503050406030204" pitchFamily="18" charset="0"/>
                        <a:ea typeface="Cambria Math" panose="02040503050406030204" pitchFamily="18" charset="0"/>
                      </a:rPr>
                      <m:t>)</m:t>
                    </m:r>
                  </m:oMath>
                </m:oMathPara>
              </a14:m>
              <a:endParaRPr lang="en-US" sz="1100" i="0"/>
            </a:p>
          </xdr:txBody>
        </xdr:sp>
      </mc:Choice>
      <mc:Fallback xmlns="">
        <xdr:sp macro="" textlink="">
          <xdr:nvSpPr>
            <xdr:cNvPr id="19" name="TextBox 18"/>
            <xdr:cNvSpPr txBox="1"/>
          </xdr:nvSpPr>
          <xdr:spPr>
            <a:xfrm>
              <a:off x="704850" y="952500"/>
              <a:ext cx="1822935" cy="184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D_(app,C)=k_e</a:t>
              </a:r>
              <a:r>
                <a:rPr lang="en-US" sz="1100" b="0" i="0">
                  <a:latin typeface="Cambria Math" panose="02040503050406030204" pitchFamily="18" charset="0"/>
                  <a:ea typeface="Cambria Math" panose="02040503050406030204" pitchFamily="18" charset="0"/>
                </a:rPr>
                <a:t>∙D_(RCM,0)∙k_t∙A(t)</a:t>
              </a:r>
              <a:endParaRPr lang="en-US" sz="1100" i="0"/>
            </a:p>
          </xdr:txBody>
        </xdr:sp>
      </mc:Fallback>
    </mc:AlternateContent>
    <xdr:clientData/>
  </xdr:oneCellAnchor>
  <xdr:twoCellAnchor editAs="oneCell">
    <xdr:from>
      <xdr:col>2</xdr:col>
      <xdr:colOff>390525</xdr:colOff>
      <xdr:row>0</xdr:row>
      <xdr:rowOff>0</xdr:rowOff>
    </xdr:from>
    <xdr:to>
      <xdr:col>6</xdr:col>
      <xdr:colOff>531396</xdr:colOff>
      <xdr:row>0</xdr:row>
      <xdr:rowOff>731583</xdr:rowOff>
    </xdr:to>
    <xdr:pic>
      <xdr:nvPicPr>
        <xdr:cNvPr id="10" name="Picture 9"/>
        <xdr:cNvPicPr>
          <a:picLocks noChangeAspect="1"/>
        </xdr:cNvPicPr>
      </xdr:nvPicPr>
      <xdr:blipFill>
        <a:blip xmlns:r="http://schemas.openxmlformats.org/officeDocument/2006/relationships" r:embed="rId1"/>
        <a:stretch>
          <a:fillRect/>
        </a:stretch>
      </xdr:blipFill>
      <xdr:spPr>
        <a:xfrm>
          <a:off x="4124325" y="0"/>
          <a:ext cx="3255546" cy="7315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12</xdr:row>
      <xdr:rowOff>114300</xdr:rowOff>
    </xdr:from>
    <xdr:ext cx="65" cy="172227"/>
    <xdr:sp macro="" textlink="">
      <xdr:nvSpPr>
        <xdr:cNvPr id="3" name="TextBox 2"/>
        <xdr:cNvSpPr txBox="1"/>
      </xdr:nvSpPr>
      <xdr:spPr>
        <a:xfrm>
          <a:off x="5676900" y="4543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0</xdr:col>
      <xdr:colOff>0</xdr:colOff>
      <xdr:row>3</xdr:row>
      <xdr:rowOff>0</xdr:rowOff>
    </xdr:from>
    <xdr:ext cx="65" cy="172227"/>
    <xdr:sp macro="" textlink="">
      <xdr:nvSpPr>
        <xdr:cNvPr id="11" name="TextBox 10"/>
        <xdr:cNvSpPr txBox="1"/>
      </xdr:nvSpPr>
      <xdr:spPr>
        <a:xfrm>
          <a:off x="771525" y="11382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editAs="oneCell">
    <xdr:from>
      <xdr:col>10</xdr:col>
      <xdr:colOff>63500</xdr:colOff>
      <xdr:row>0</xdr:row>
      <xdr:rowOff>63207</xdr:rowOff>
    </xdr:from>
    <xdr:to>
      <xdr:col>14</xdr:col>
      <xdr:colOff>504985</xdr:colOff>
      <xdr:row>0</xdr:row>
      <xdr:rowOff>703287</xdr:rowOff>
    </xdr:to>
    <xdr:pic>
      <xdr:nvPicPr>
        <xdr:cNvPr id="5" name="Picture 4"/>
        <xdr:cNvPicPr>
          <a:picLocks noChangeAspect="1"/>
        </xdr:cNvPicPr>
      </xdr:nvPicPr>
      <xdr:blipFill>
        <a:blip xmlns:r="http://schemas.openxmlformats.org/officeDocument/2006/relationships" r:embed="rId1"/>
        <a:stretch>
          <a:fillRect/>
        </a:stretch>
      </xdr:blipFill>
      <xdr:spPr>
        <a:xfrm>
          <a:off x="5791200" y="63207"/>
          <a:ext cx="2879885" cy="6400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19051</xdr:colOff>
      <xdr:row>3</xdr:row>
      <xdr:rowOff>9525</xdr:rowOff>
    </xdr:from>
    <xdr:to>
      <xdr:col>14</xdr:col>
      <xdr:colOff>609599</xdr:colOff>
      <xdr:row>33</xdr:row>
      <xdr:rowOff>9525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xdr:colOff>
      <xdr:row>43</xdr:row>
      <xdr:rowOff>14287</xdr:rowOff>
    </xdr:from>
    <xdr:to>
      <xdr:col>15</xdr:col>
      <xdr:colOff>9525</xdr:colOff>
      <xdr:row>73</xdr:row>
      <xdr:rowOff>9525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xdr:col>
      <xdr:colOff>466725</xdr:colOff>
      <xdr:row>0</xdr:row>
      <xdr:rowOff>104775</xdr:rowOff>
    </xdr:from>
    <xdr:to>
      <xdr:col>10</xdr:col>
      <xdr:colOff>528633</xdr:colOff>
      <xdr:row>1</xdr:row>
      <xdr:rowOff>9525</xdr:rowOff>
    </xdr:to>
    <xdr:pic>
      <xdr:nvPicPr>
        <xdr:cNvPr id="7" name="Picture 6"/>
        <xdr:cNvPicPr>
          <a:picLocks noChangeAspect="1"/>
        </xdr:cNvPicPr>
      </xdr:nvPicPr>
      <xdr:blipFill>
        <a:blip xmlns:r="http://schemas.openxmlformats.org/officeDocument/2006/relationships" r:embed="rId3"/>
        <a:stretch>
          <a:fillRect/>
        </a:stretch>
      </xdr:blipFill>
      <xdr:spPr>
        <a:xfrm>
          <a:off x="3676650" y="104775"/>
          <a:ext cx="3719508" cy="838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www.ncdc.noaa.gov/"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6:H66"/>
  <sheetViews>
    <sheetView zoomScaleNormal="100" workbookViewId="0"/>
  </sheetViews>
  <sheetFormatPr defaultRowHeight="15" x14ac:dyDescent="0.25"/>
  <cols>
    <col min="1" max="1" width="90.7109375" customWidth="1"/>
  </cols>
  <sheetData>
    <row r="6" spans="1:1" ht="21" x14ac:dyDescent="0.35">
      <c r="A6" s="176" t="s">
        <v>112</v>
      </c>
    </row>
    <row r="7" spans="1:1" ht="19.5" x14ac:dyDescent="0.35">
      <c r="A7" s="175" t="s">
        <v>113</v>
      </c>
    </row>
    <row r="9" spans="1:1" ht="227.25" x14ac:dyDescent="0.25">
      <c r="A9" s="156" t="s">
        <v>123</v>
      </c>
    </row>
    <row r="10" spans="1:1" x14ac:dyDescent="0.25">
      <c r="A10" s="157"/>
    </row>
    <row r="11" spans="1:1" x14ac:dyDescent="0.25">
      <c r="A11" s="156"/>
    </row>
    <row r="12" spans="1:1" x14ac:dyDescent="0.25">
      <c r="A12" s="158" t="s">
        <v>53</v>
      </c>
    </row>
    <row r="13" spans="1:1" x14ac:dyDescent="0.25">
      <c r="A13" s="158"/>
    </row>
    <row r="14" spans="1:1" x14ac:dyDescent="0.25">
      <c r="A14" s="158" t="s">
        <v>52</v>
      </c>
    </row>
    <row r="15" spans="1:1" x14ac:dyDescent="0.25">
      <c r="A15" s="158"/>
    </row>
    <row r="16" spans="1:1" x14ac:dyDescent="0.25">
      <c r="A16" s="158" t="s">
        <v>51</v>
      </c>
    </row>
    <row r="17" spans="1:8" x14ac:dyDescent="0.25">
      <c r="A17" s="158"/>
    </row>
    <row r="18" spans="1:8" x14ac:dyDescent="0.25">
      <c r="A18" s="158"/>
    </row>
    <row r="19" spans="1:8" x14ac:dyDescent="0.25">
      <c r="A19" s="158" t="s">
        <v>59</v>
      </c>
    </row>
    <row r="20" spans="1:8" x14ac:dyDescent="0.25">
      <c r="A20" s="156"/>
    </row>
    <row r="21" spans="1:8" x14ac:dyDescent="0.25">
      <c r="A21" s="156"/>
    </row>
    <row r="22" spans="1:8" ht="30" x14ac:dyDescent="0.25">
      <c r="A22" s="156" t="s">
        <v>116</v>
      </c>
    </row>
    <row r="23" spans="1:8" x14ac:dyDescent="0.25">
      <c r="A23" s="157"/>
    </row>
    <row r="24" spans="1:8" ht="16.5" x14ac:dyDescent="0.25">
      <c r="A24" s="177" t="s">
        <v>83</v>
      </c>
    </row>
    <row r="25" spans="1:8" x14ac:dyDescent="0.25">
      <c r="A25" s="157"/>
    </row>
    <row r="26" spans="1:8" ht="45" x14ac:dyDescent="0.25">
      <c r="A26" s="156" t="s">
        <v>92</v>
      </c>
    </row>
    <row r="27" spans="1:8" x14ac:dyDescent="0.25">
      <c r="A27" s="156"/>
    </row>
    <row r="28" spans="1:8" ht="63" x14ac:dyDescent="0.25">
      <c r="A28" s="156" t="s">
        <v>101</v>
      </c>
    </row>
    <row r="29" spans="1:8" x14ac:dyDescent="0.25">
      <c r="A29" s="156"/>
      <c r="H29" s="173"/>
    </row>
    <row r="30" spans="1:8" ht="78" x14ac:dyDescent="0.25">
      <c r="A30" s="156" t="s">
        <v>115</v>
      </c>
    </row>
    <row r="31" spans="1:8" x14ac:dyDescent="0.25">
      <c r="A31" s="174" t="s">
        <v>114</v>
      </c>
    </row>
    <row r="32" spans="1:8" x14ac:dyDescent="0.25">
      <c r="A32" s="174"/>
    </row>
    <row r="33" spans="1:1" ht="90" x14ac:dyDescent="0.25">
      <c r="A33" s="156" t="s">
        <v>93</v>
      </c>
    </row>
    <row r="34" spans="1:1" x14ac:dyDescent="0.25">
      <c r="A34" s="156"/>
    </row>
    <row r="35" spans="1:1" ht="156" x14ac:dyDescent="0.25">
      <c r="A35" s="156" t="s">
        <v>84</v>
      </c>
    </row>
    <row r="36" spans="1:1" x14ac:dyDescent="0.25">
      <c r="A36" s="156"/>
    </row>
    <row r="37" spans="1:1" ht="63" x14ac:dyDescent="0.25">
      <c r="A37" s="156" t="s">
        <v>88</v>
      </c>
    </row>
    <row r="38" spans="1:1" x14ac:dyDescent="0.25">
      <c r="A38" s="156"/>
    </row>
    <row r="39" spans="1:1" ht="75" x14ac:dyDescent="0.25">
      <c r="A39" s="156" t="s">
        <v>117</v>
      </c>
    </row>
    <row r="40" spans="1:1" x14ac:dyDescent="0.25">
      <c r="A40" s="156"/>
    </row>
    <row r="41" spans="1:1" ht="60" x14ac:dyDescent="0.25">
      <c r="A41" s="156" t="s">
        <v>124</v>
      </c>
    </row>
    <row r="42" spans="1:1" x14ac:dyDescent="0.25">
      <c r="A42" s="156"/>
    </row>
    <row r="43" spans="1:1" ht="93" x14ac:dyDescent="0.25">
      <c r="A43" s="156" t="s">
        <v>125</v>
      </c>
    </row>
    <row r="44" spans="1:1" x14ac:dyDescent="0.25">
      <c r="A44" s="156"/>
    </row>
    <row r="45" spans="1:1" ht="18" x14ac:dyDescent="0.25">
      <c r="A45" s="156" t="s">
        <v>85</v>
      </c>
    </row>
    <row r="46" spans="1:1" x14ac:dyDescent="0.25">
      <c r="A46" s="156"/>
    </row>
    <row r="47" spans="1:1" ht="45" x14ac:dyDescent="0.25">
      <c r="A47" s="156" t="s">
        <v>104</v>
      </c>
    </row>
    <row r="48" spans="1:1" x14ac:dyDescent="0.25">
      <c r="A48" s="156"/>
    </row>
    <row r="49" spans="1:1" ht="33" x14ac:dyDescent="0.25">
      <c r="A49" s="156" t="s">
        <v>118</v>
      </c>
    </row>
    <row r="50" spans="1:1" x14ac:dyDescent="0.25">
      <c r="A50" s="157"/>
    </row>
    <row r="51" spans="1:1" ht="16.5" x14ac:dyDescent="0.25">
      <c r="A51" s="159" t="s">
        <v>120</v>
      </c>
    </row>
    <row r="52" spans="1:1" x14ac:dyDescent="0.25">
      <c r="A52" s="157"/>
    </row>
    <row r="53" spans="1:1" ht="30" x14ac:dyDescent="0.25">
      <c r="A53" s="156" t="s">
        <v>119</v>
      </c>
    </row>
    <row r="54" spans="1:1" x14ac:dyDescent="0.25">
      <c r="A54" s="156"/>
    </row>
    <row r="55" spans="1:1" ht="90" x14ac:dyDescent="0.25">
      <c r="A55" s="156" t="s">
        <v>121</v>
      </c>
    </row>
    <row r="56" spans="1:1" x14ac:dyDescent="0.25">
      <c r="A56" s="156"/>
    </row>
    <row r="57" spans="1:1" ht="84" x14ac:dyDescent="0.25">
      <c r="A57" s="156" t="s">
        <v>102</v>
      </c>
    </row>
    <row r="58" spans="1:1" x14ac:dyDescent="0.25">
      <c r="A58" s="156"/>
    </row>
    <row r="59" spans="1:1" ht="120" x14ac:dyDescent="0.25">
      <c r="A59" s="156" t="s">
        <v>103</v>
      </c>
    </row>
    <row r="60" spans="1:1" x14ac:dyDescent="0.25">
      <c r="A60" s="156"/>
    </row>
    <row r="61" spans="1:1" ht="16.5" x14ac:dyDescent="0.25">
      <c r="A61" s="178" t="s">
        <v>90</v>
      </c>
    </row>
    <row r="62" spans="1:1" x14ac:dyDescent="0.25">
      <c r="A62" s="156"/>
    </row>
    <row r="63" spans="1:1" ht="30" x14ac:dyDescent="0.25">
      <c r="A63" s="156" t="s">
        <v>94</v>
      </c>
    </row>
    <row r="64" spans="1:1" x14ac:dyDescent="0.25">
      <c r="A64" s="74"/>
    </row>
    <row r="65" spans="1:1" x14ac:dyDescent="0.25">
      <c r="A65" s="74"/>
    </row>
    <row r="66" spans="1:1" x14ac:dyDescent="0.25">
      <c r="A66" s="74"/>
    </row>
  </sheetData>
  <hyperlinks>
    <hyperlink ref="A31" r:id="rId1"/>
  </hyperlinks>
  <pageMargins left="0.7" right="0.7" top="0.75" bottom="0.75" header="0.3" footer="0.3"/>
  <pageSetup scale="99" fitToHeight="0" orientation="portrait"/>
  <headerFooter>
    <oddHeader>&amp;C
&amp;G</oddHeader>
    <oddFooter>&amp;C&amp;P of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07"/>
  <sheetViews>
    <sheetView tabSelected="1" zoomScale="75" zoomScaleNormal="75" workbookViewId="0">
      <selection activeCell="P24" sqref="P24"/>
    </sheetView>
  </sheetViews>
  <sheetFormatPr defaultRowHeight="15" x14ac:dyDescent="0.25"/>
  <cols>
    <col min="1" max="1" width="10.28515625" bestFit="1" customWidth="1"/>
    <col min="2" max="2" width="45.7109375" customWidth="1"/>
    <col min="3" max="3" width="15.7109375" bestFit="1" customWidth="1"/>
    <col min="4" max="4" width="11.5703125" bestFit="1" customWidth="1"/>
    <col min="5" max="7" width="9.7109375" customWidth="1"/>
    <col min="8" max="9" width="11.28515625" customWidth="1"/>
    <col min="10" max="13" width="8.7109375" customWidth="1"/>
    <col min="16" max="16" width="12" bestFit="1" customWidth="1"/>
    <col min="18" max="18" width="12" bestFit="1" customWidth="1"/>
  </cols>
  <sheetData>
    <row r="1" spans="1:16" ht="68.25" customHeight="1" x14ac:dyDescent="0.25">
      <c r="A1" s="188"/>
      <c r="B1" s="188"/>
      <c r="C1" s="188"/>
      <c r="D1" s="188"/>
      <c r="E1" s="188"/>
      <c r="F1" s="188"/>
      <c r="G1" s="188"/>
      <c r="H1" s="188"/>
      <c r="I1" s="188"/>
      <c r="J1" s="188"/>
      <c r="K1" s="188"/>
      <c r="L1" s="188"/>
      <c r="M1" s="188"/>
    </row>
    <row r="2" spans="1:16" ht="24" x14ac:dyDescent="0.4">
      <c r="A2" s="189" t="s">
        <v>122</v>
      </c>
      <c r="B2" s="190"/>
      <c r="C2" s="190"/>
      <c r="D2" s="190"/>
      <c r="E2" s="190"/>
      <c r="F2" s="190"/>
      <c r="G2" s="190"/>
      <c r="H2" s="190"/>
      <c r="I2" s="190"/>
      <c r="J2" s="190"/>
      <c r="K2" s="190"/>
      <c r="L2" s="190"/>
      <c r="M2" s="191"/>
    </row>
    <row r="3" spans="1:16" s="179" customFormat="1" ht="18.75" x14ac:dyDescent="0.3">
      <c r="A3" s="179" t="s">
        <v>133</v>
      </c>
    </row>
    <row r="4" spans="1:16" s="179" customFormat="1" ht="18.75" x14ac:dyDescent="0.3">
      <c r="A4" s="179" t="s">
        <v>50</v>
      </c>
    </row>
    <row r="6" spans="1:16" x14ac:dyDescent="0.25">
      <c r="D6" t="s">
        <v>53</v>
      </c>
      <c r="L6" t="s">
        <v>51</v>
      </c>
    </row>
    <row r="8" spans="1:16" x14ac:dyDescent="0.25">
      <c r="D8" t="s">
        <v>52</v>
      </c>
    </row>
    <row r="9" spans="1:16" x14ac:dyDescent="0.25">
      <c r="L9" t="s">
        <v>59</v>
      </c>
    </row>
    <row r="11" spans="1:16" ht="15.75" thickBot="1" x14ac:dyDescent="0.3">
      <c r="B11" s="142"/>
    </row>
    <row r="12" spans="1:16" ht="15.75" thickBot="1" x14ac:dyDescent="0.3">
      <c r="E12" s="194" t="s">
        <v>45</v>
      </c>
      <c r="F12" s="195"/>
      <c r="G12" s="196"/>
      <c r="H12" s="197" t="s">
        <v>43</v>
      </c>
      <c r="I12" s="198"/>
      <c r="J12" s="194" t="s">
        <v>44</v>
      </c>
      <c r="K12" s="195"/>
      <c r="L12" s="195"/>
      <c r="M12" s="196"/>
      <c r="O12" s="28"/>
    </row>
    <row r="13" spans="1:16" ht="45.75" thickBot="1" x14ac:dyDescent="0.3">
      <c r="A13" s="75" t="s">
        <v>0</v>
      </c>
      <c r="B13" s="75" t="s">
        <v>4</v>
      </c>
      <c r="C13" s="75" t="s">
        <v>21</v>
      </c>
      <c r="D13" s="106" t="s">
        <v>5</v>
      </c>
      <c r="E13" s="40" t="s">
        <v>35</v>
      </c>
      <c r="F13" s="35" t="s">
        <v>36</v>
      </c>
      <c r="G13" s="41" t="s">
        <v>60</v>
      </c>
      <c r="H13" s="199"/>
      <c r="I13" s="200"/>
      <c r="J13" s="42" t="s">
        <v>33</v>
      </c>
      <c r="K13" s="43" t="s">
        <v>34</v>
      </c>
      <c r="L13" s="44" t="s">
        <v>13</v>
      </c>
      <c r="M13" s="45" t="s">
        <v>31</v>
      </c>
      <c r="O13" s="6"/>
    </row>
    <row r="14" spans="1:16" ht="17.25" x14ac:dyDescent="0.25">
      <c r="A14" s="181" t="s">
        <v>78</v>
      </c>
      <c r="B14" s="185" t="s">
        <v>97</v>
      </c>
      <c r="C14" s="102" t="s">
        <v>98</v>
      </c>
      <c r="D14" s="183" t="s">
        <v>6</v>
      </c>
      <c r="E14" s="161">
        <v>0.42</v>
      </c>
      <c r="F14" s="162">
        <f>E14*G14</f>
        <v>8.4000000000000005E-2</v>
      </c>
      <c r="G14" s="107">
        <v>0.2</v>
      </c>
      <c r="H14" s="123"/>
      <c r="I14" s="53"/>
      <c r="J14" s="123"/>
      <c r="K14" s="52"/>
      <c r="L14" s="52"/>
      <c r="M14" s="53"/>
      <c r="O14" s="7"/>
      <c r="P14" s="160"/>
    </row>
    <row r="15" spans="1:16" ht="17.25" x14ac:dyDescent="0.25">
      <c r="A15" s="193"/>
      <c r="B15" s="192"/>
      <c r="C15" s="66" t="s">
        <v>41</v>
      </c>
      <c r="D15" s="184"/>
      <c r="E15" s="108">
        <f>E14*(CONVERT(1,"in","mm"))^2</f>
        <v>270.96719999999999</v>
      </c>
      <c r="F15" s="14">
        <f>F14*(CONVERT(1,"in","mm"))^2</f>
        <v>54.193440000000002</v>
      </c>
      <c r="G15" s="4"/>
      <c r="H15" s="124"/>
      <c r="I15" s="125"/>
      <c r="J15" s="135"/>
      <c r="K15" s="33"/>
      <c r="L15" s="33"/>
      <c r="M15" s="21"/>
      <c r="O15" s="7"/>
    </row>
    <row r="16" spans="1:16" ht="18" thickBot="1" x14ac:dyDescent="0.3">
      <c r="A16" s="182"/>
      <c r="B16" s="186"/>
      <c r="C16" s="103" t="s">
        <v>22</v>
      </c>
      <c r="D16" s="187"/>
      <c r="E16" s="109">
        <f>E14/CONVERT(1,"yr","sec")*(CONVERT(1,"in","m")^2)</f>
        <v>8.5864324283215445E-12</v>
      </c>
      <c r="F16" s="76">
        <f>F14/CONVERT(1,"yr","sec")*(CONVERT(1,"in","m")^2)</f>
        <v>1.7172864856643089E-12</v>
      </c>
      <c r="G16" s="34"/>
      <c r="H16" s="126"/>
      <c r="I16" s="127"/>
      <c r="J16" s="136"/>
      <c r="K16" s="77"/>
      <c r="L16" s="77"/>
      <c r="M16" s="78"/>
      <c r="O16" s="7"/>
    </row>
    <row r="17" spans="1:15" ht="18.75" thickBot="1" x14ac:dyDescent="0.4">
      <c r="A17" s="79" t="s">
        <v>8</v>
      </c>
      <c r="B17" s="143" t="s">
        <v>55</v>
      </c>
      <c r="C17" s="79" t="s">
        <v>24</v>
      </c>
      <c r="D17" s="79" t="s">
        <v>6</v>
      </c>
      <c r="E17" s="110">
        <v>4800</v>
      </c>
      <c r="F17" s="81">
        <v>700</v>
      </c>
      <c r="G17" s="82"/>
      <c r="H17" s="128"/>
      <c r="I17" s="129"/>
      <c r="J17" s="137"/>
      <c r="K17" s="80"/>
      <c r="L17" s="80"/>
      <c r="M17" s="82"/>
      <c r="O17" s="7"/>
    </row>
    <row r="18" spans="1:15" x14ac:dyDescent="0.25">
      <c r="A18" s="181" t="s">
        <v>79</v>
      </c>
      <c r="B18" s="185" t="s">
        <v>42</v>
      </c>
      <c r="C18" s="104" t="s">
        <v>57</v>
      </c>
      <c r="D18" s="183" t="s">
        <v>6</v>
      </c>
      <c r="E18" s="111">
        <v>49.1</v>
      </c>
      <c r="F18" s="54">
        <v>12.06</v>
      </c>
      <c r="G18" s="83"/>
      <c r="H18" s="130"/>
      <c r="I18" s="55"/>
      <c r="J18" s="138"/>
      <c r="K18" s="27"/>
      <c r="L18" s="27"/>
      <c r="M18" s="83"/>
      <c r="O18" s="7"/>
    </row>
    <row r="19" spans="1:15" x14ac:dyDescent="0.25">
      <c r="A19" s="193"/>
      <c r="B19" s="192"/>
      <c r="C19" s="145" t="s">
        <v>23</v>
      </c>
      <c r="D19" s="184"/>
      <c r="E19" s="108">
        <f>CONVERT(E18,"F","C")</f>
        <v>9.5</v>
      </c>
      <c r="F19" s="18">
        <f>F18/1.8</f>
        <v>6.7</v>
      </c>
      <c r="G19" s="4"/>
      <c r="H19" s="131"/>
      <c r="I19" s="15"/>
      <c r="J19" s="139"/>
      <c r="K19" s="3"/>
      <c r="L19" s="3"/>
      <c r="M19" s="4"/>
      <c r="O19" s="7"/>
    </row>
    <row r="20" spans="1:15" ht="18" customHeight="1" thickBot="1" x14ac:dyDescent="0.3">
      <c r="A20" s="182"/>
      <c r="B20" s="186"/>
      <c r="C20" s="67" t="s">
        <v>91</v>
      </c>
      <c r="D20" s="187"/>
      <c r="E20" s="48">
        <f>CONVERT(E18,"F","K")</f>
        <v>282.64999999999998</v>
      </c>
      <c r="F20" s="49">
        <f>F19</f>
        <v>6.7</v>
      </c>
      <c r="G20" s="34"/>
      <c r="H20" s="132"/>
      <c r="I20" s="50"/>
      <c r="J20" s="140"/>
      <c r="K20" s="5"/>
      <c r="L20" s="5"/>
      <c r="M20" s="34"/>
      <c r="O20" s="7"/>
    </row>
    <row r="21" spans="1:15" ht="18" customHeight="1" x14ac:dyDescent="0.25">
      <c r="A21" s="183" t="s">
        <v>10</v>
      </c>
      <c r="B21" s="185" t="s">
        <v>25</v>
      </c>
      <c r="C21" s="104" t="s">
        <v>57</v>
      </c>
      <c r="D21" s="183" t="s">
        <v>9</v>
      </c>
      <c r="E21" s="113">
        <v>67.599999999999994</v>
      </c>
      <c r="F21" s="47"/>
      <c r="G21" s="83"/>
      <c r="H21" s="130"/>
      <c r="I21" s="55"/>
      <c r="J21" s="138"/>
      <c r="K21" s="27"/>
      <c r="L21" s="27"/>
      <c r="M21" s="83"/>
      <c r="O21" s="7"/>
    </row>
    <row r="22" spans="1:15" x14ac:dyDescent="0.25">
      <c r="A22" s="184"/>
      <c r="B22" s="192"/>
      <c r="C22" s="145" t="s">
        <v>23</v>
      </c>
      <c r="D22" s="184"/>
      <c r="E22" s="108">
        <f>CONVERT(E21,"F","C")</f>
        <v>19.777777777777775</v>
      </c>
      <c r="F22" s="18"/>
      <c r="G22" s="4"/>
      <c r="H22" s="131"/>
      <c r="I22" s="15"/>
      <c r="J22" s="139"/>
      <c r="K22" s="3"/>
      <c r="L22" s="3"/>
      <c r="M22" s="4"/>
      <c r="O22" s="7"/>
    </row>
    <row r="23" spans="1:15" ht="15.75" thickBot="1" x14ac:dyDescent="0.3">
      <c r="A23" s="187"/>
      <c r="B23" s="186"/>
      <c r="C23" s="67" t="s">
        <v>91</v>
      </c>
      <c r="D23" s="187"/>
      <c r="E23" s="112">
        <f>CONVERT(E21,"F","K")</f>
        <v>292.92777777777775</v>
      </c>
      <c r="F23" s="49"/>
      <c r="G23" s="34"/>
      <c r="H23" s="132"/>
      <c r="I23" s="50"/>
      <c r="J23" s="140"/>
      <c r="K23" s="5"/>
      <c r="L23" s="5"/>
      <c r="M23" s="34"/>
      <c r="O23" s="7"/>
    </row>
    <row r="24" spans="1:15" ht="18.75" thickBot="1" x14ac:dyDescent="0.4">
      <c r="A24" s="79" t="s">
        <v>15</v>
      </c>
      <c r="B24" s="101" t="s">
        <v>54</v>
      </c>
      <c r="C24" s="79" t="s">
        <v>61</v>
      </c>
      <c r="D24" s="79" t="s">
        <v>61</v>
      </c>
      <c r="E24" s="114"/>
      <c r="F24" s="84"/>
      <c r="G24" s="82"/>
      <c r="H24" s="128"/>
      <c r="I24" s="129"/>
      <c r="J24" s="137"/>
      <c r="K24" s="80"/>
      <c r="L24" s="80"/>
      <c r="M24" s="82"/>
      <c r="O24" s="7"/>
    </row>
    <row r="25" spans="1:15" ht="18.75" thickBot="1" x14ac:dyDescent="0.4">
      <c r="A25" s="79" t="s">
        <v>19</v>
      </c>
      <c r="B25" s="101" t="s">
        <v>20</v>
      </c>
      <c r="C25" s="79" t="s">
        <v>61</v>
      </c>
      <c r="D25" s="79" t="s">
        <v>9</v>
      </c>
      <c r="E25" s="114">
        <v>1</v>
      </c>
      <c r="F25" s="84"/>
      <c r="G25" s="82"/>
      <c r="H25" s="128"/>
      <c r="I25" s="129"/>
      <c r="J25" s="137"/>
      <c r="K25" s="80"/>
      <c r="L25" s="80"/>
      <c r="M25" s="82"/>
      <c r="O25" s="7"/>
    </row>
    <row r="26" spans="1:15" ht="15.75" thickBot="1" x14ac:dyDescent="0.3">
      <c r="A26" s="85" t="s">
        <v>13</v>
      </c>
      <c r="B26" s="163" t="s">
        <v>126</v>
      </c>
      <c r="C26" s="79" t="s">
        <v>61</v>
      </c>
      <c r="D26" s="79" t="s">
        <v>7</v>
      </c>
      <c r="E26" s="119">
        <f>IF(B26='List boxes'!B2,'List boxes'!E2,IF(B26='List boxes'!B3,'List boxes'!E3,IF(B26='List boxes'!B4,'List boxes'!E4,IF(B26='List boxes'!B5,'List boxes'!E5,"error"))))</f>
        <v>0.65</v>
      </c>
      <c r="F26" s="95">
        <f>IF(B26='List boxes'!B2,'List boxes'!F2,IF(B26='List boxes'!B3,'List boxes'!F3,IF(B26='List boxes'!B4,'List boxes'!F4,IF(B26='List boxes'!B5,'List boxes'!F5,"error"))))</f>
        <v>0.15</v>
      </c>
      <c r="G26" s="96"/>
      <c r="H26" s="119"/>
      <c r="I26" s="96"/>
      <c r="J26" s="119">
        <v>0</v>
      </c>
      <c r="K26" s="95">
        <v>1</v>
      </c>
      <c r="L26" s="87">
        <f>(((((J26-E26)^2)*(E26-K26))/F26^2)-(J26-E26))/(J26-K26)</f>
        <v>5.9222222222222225</v>
      </c>
      <c r="M26" s="88">
        <f>(((K26-J26)/(E26-J26))-1)*L26</f>
        <v>3.1888888888888882</v>
      </c>
      <c r="O26" s="7"/>
    </row>
    <row r="27" spans="1:15" ht="18.75" thickBot="1" x14ac:dyDescent="0.4">
      <c r="A27" s="89" t="s">
        <v>18</v>
      </c>
      <c r="B27" s="143" t="s">
        <v>29</v>
      </c>
      <c r="C27" s="79" t="s">
        <v>26</v>
      </c>
      <c r="D27" s="79" t="s">
        <v>9</v>
      </c>
      <c r="E27" s="110">
        <v>7.6700000000000004E-2</v>
      </c>
      <c r="F27" s="84"/>
      <c r="G27" s="82"/>
      <c r="H27" s="128"/>
      <c r="I27" s="129"/>
      <c r="J27" s="137"/>
      <c r="K27" s="80"/>
      <c r="L27" s="90"/>
      <c r="M27" s="91"/>
      <c r="O27" s="7"/>
    </row>
    <row r="28" spans="1:15" ht="15.75" thickBot="1" x14ac:dyDescent="0.3">
      <c r="A28" s="89" t="s">
        <v>17</v>
      </c>
      <c r="B28" s="101" t="s">
        <v>131</v>
      </c>
      <c r="C28" s="79" t="s">
        <v>61</v>
      </c>
      <c r="D28" s="79" t="s">
        <v>61</v>
      </c>
      <c r="E28" s="110"/>
      <c r="F28" s="84"/>
      <c r="G28" s="82"/>
      <c r="H28" s="128"/>
      <c r="I28" s="129"/>
      <c r="J28" s="137"/>
      <c r="K28" s="80"/>
      <c r="L28" s="80"/>
      <c r="M28" s="82"/>
      <c r="O28" s="7"/>
    </row>
    <row r="29" spans="1:15" ht="18.75" thickBot="1" x14ac:dyDescent="0.4">
      <c r="A29" s="85" t="s">
        <v>80</v>
      </c>
      <c r="B29" s="143" t="s">
        <v>11</v>
      </c>
      <c r="C29" s="79" t="s">
        <v>28</v>
      </c>
      <c r="D29" s="79" t="s">
        <v>6</v>
      </c>
      <c r="E29" s="115">
        <v>0.1</v>
      </c>
      <c r="F29" s="84">
        <f>E29*G29</f>
        <v>1E-4</v>
      </c>
      <c r="G29" s="116">
        <v>1E-3</v>
      </c>
      <c r="H29" s="128"/>
      <c r="I29" s="129"/>
      <c r="J29" s="137"/>
      <c r="K29" s="80"/>
      <c r="L29" s="80"/>
      <c r="M29" s="82"/>
      <c r="O29" s="7"/>
    </row>
    <row r="30" spans="1:15" ht="32.25" thickBot="1" x14ac:dyDescent="0.4">
      <c r="A30" s="85" t="s">
        <v>86</v>
      </c>
      <c r="B30" s="101" t="s">
        <v>87</v>
      </c>
      <c r="C30" s="79" t="s">
        <v>28</v>
      </c>
      <c r="D30" s="79" t="s">
        <v>14</v>
      </c>
      <c r="E30" s="115">
        <v>3</v>
      </c>
      <c r="F30" s="84">
        <f>E30*G30</f>
        <v>1.5</v>
      </c>
      <c r="G30" s="117">
        <v>0.5</v>
      </c>
      <c r="H30" s="114">
        <f>LN(E30)-0.5*I30^2</f>
        <v>0.98704051301100493</v>
      </c>
      <c r="I30" s="129">
        <f>(LN(G30^2+1))^0.5</f>
        <v>0.47238072707743883</v>
      </c>
      <c r="J30" s="110"/>
      <c r="K30" s="80"/>
      <c r="L30" s="80"/>
      <c r="M30" s="82"/>
      <c r="O30" s="7"/>
    </row>
    <row r="31" spans="1:15" x14ac:dyDescent="0.25">
      <c r="A31" s="181" t="s">
        <v>12</v>
      </c>
      <c r="B31" s="180" t="s">
        <v>100</v>
      </c>
      <c r="C31" s="102" t="s">
        <v>56</v>
      </c>
      <c r="D31" s="183" t="str">
        <f>IF(B31='List boxes'!B9,"Beta",IF(B31='List boxes'!B10,"Constant","error"))</f>
        <v>Constant</v>
      </c>
      <c r="E31" s="46">
        <f>CONVERT(E32,"mm","in")</f>
        <v>0</v>
      </c>
      <c r="F31" s="47">
        <f>CONVERT(F32,"mm","in")</f>
        <v>0</v>
      </c>
      <c r="G31" s="29" t="str">
        <f>IF(E32=0," ",F32/E32)</f>
        <v xml:space="preserve"> </v>
      </c>
      <c r="H31" s="46"/>
      <c r="I31" s="55"/>
      <c r="J31" s="138" t="str">
        <f>IF(B31='List boxes'!B9,CONVERT(J32,"mm","in"),IF(B31='List boxes'!B10," ","error"))</f>
        <v xml:space="preserve"> </v>
      </c>
      <c r="K31" s="47" t="str">
        <f>IF(B31='List boxes'!B9,CONVERT(K32,"mm","in"),IF(B31='List boxes'!B10," ","error"))</f>
        <v xml:space="preserve"> </v>
      </c>
      <c r="L31" s="153" t="str">
        <f>IF(E31=0," ",(((((J31-E31)^2)*(E31-K31))/F31^2)-(J31-E31))/(J31-K31))</f>
        <v xml:space="preserve"> </v>
      </c>
      <c r="M31" s="154" t="str">
        <f>IF(E31=0," ",(((K31-J31)/(E31-J31))-1)*L31)</f>
        <v xml:space="preserve"> </v>
      </c>
      <c r="O31" s="7"/>
    </row>
    <row r="32" spans="1:15" ht="15.75" thickBot="1" x14ac:dyDescent="0.3">
      <c r="A32" s="182"/>
      <c r="B32" s="180"/>
      <c r="C32" s="149" t="s">
        <v>27</v>
      </c>
      <c r="D32" s="184"/>
      <c r="E32" s="150">
        <f>IF(B31='List boxes'!B9,'List boxes'!E9,IF(B31='List boxes'!B10,'List boxes'!E10,"error"))</f>
        <v>0</v>
      </c>
      <c r="F32" s="148">
        <f>IF(B31='List boxes'!B9,'List boxes'!F9,IF(B31='List boxes'!B10,'List boxes'!F10,"error"))</f>
        <v>0</v>
      </c>
      <c r="G32" s="151"/>
      <c r="H32" s="150"/>
      <c r="I32" s="152"/>
      <c r="J32" s="164" t="str">
        <f>IF(B31='List boxes'!B9,'List boxes'!J9,IF(B31='List boxes'!B10," ","error"))</f>
        <v xml:space="preserve"> </v>
      </c>
      <c r="K32" s="155" t="str">
        <f>IF(B31='List boxes'!B9,'List boxes'!K9,IF(B31='List boxes'!B10," ","error"))</f>
        <v xml:space="preserve"> </v>
      </c>
      <c r="L32" s="153" t="str">
        <f>IF(E32=0," ",(((((J32-E32)^2)*(E32-K32))/F32^2)-(J32-E32))/(J32-K32))</f>
        <v xml:space="preserve"> </v>
      </c>
      <c r="M32" s="154" t="str">
        <f>IF(E32=0," ",(((K32-J32)/(E32-J32))-1)*L32)</f>
        <v xml:space="preserve"> </v>
      </c>
      <c r="O32" s="7"/>
    </row>
    <row r="33" spans="1:15" x14ac:dyDescent="0.25">
      <c r="A33" s="181" t="s">
        <v>58</v>
      </c>
      <c r="B33" s="185" t="s">
        <v>32</v>
      </c>
      <c r="C33" s="102" t="s">
        <v>56</v>
      </c>
      <c r="D33" s="183" t="s">
        <v>14</v>
      </c>
      <c r="E33" s="118">
        <v>2</v>
      </c>
      <c r="F33" s="54">
        <v>0.25</v>
      </c>
      <c r="G33" s="29">
        <f>F33/E33</f>
        <v>0.125</v>
      </c>
      <c r="H33" s="133"/>
      <c r="I33" s="55"/>
      <c r="J33" s="113"/>
      <c r="K33" s="27"/>
      <c r="L33" s="92"/>
      <c r="M33" s="93"/>
      <c r="O33" s="7"/>
    </row>
    <row r="34" spans="1:15" ht="15.75" thickBot="1" x14ac:dyDescent="0.3">
      <c r="A34" s="182"/>
      <c r="B34" s="186"/>
      <c r="C34" s="67" t="s">
        <v>27</v>
      </c>
      <c r="D34" s="187"/>
      <c r="E34" s="48">
        <f>CONVERT(E33,"in","mm")</f>
        <v>50.8</v>
      </c>
      <c r="F34" s="49">
        <f>CONVERT(F33,"in","mm")</f>
        <v>6.35</v>
      </c>
      <c r="G34" s="34"/>
      <c r="H34" s="132">
        <f>LN(E34)-0.5*I34^2</f>
        <v>3.9201442613164534</v>
      </c>
      <c r="I34" s="50">
        <f>(LN(G33^2+1))^0.5</f>
        <v>0.12451580837775281</v>
      </c>
      <c r="J34" s="140"/>
      <c r="K34" s="5"/>
      <c r="L34" s="5"/>
      <c r="M34" s="34"/>
      <c r="O34" s="7"/>
    </row>
    <row r="35" spans="1:15" ht="15.75" thickBot="1" x14ac:dyDescent="0.3">
      <c r="A35" s="94"/>
      <c r="B35" s="144"/>
      <c r="C35" s="94"/>
      <c r="D35" s="94"/>
      <c r="E35" s="119"/>
      <c r="F35" s="95"/>
      <c r="G35" s="96"/>
      <c r="H35" s="119"/>
      <c r="I35" s="96"/>
      <c r="J35" s="119"/>
      <c r="K35" s="95"/>
      <c r="L35" s="95"/>
      <c r="M35" s="96"/>
      <c r="O35" s="7"/>
    </row>
    <row r="36" spans="1:15" ht="18.75" thickBot="1" x14ac:dyDescent="0.4">
      <c r="A36" s="85" t="s">
        <v>81</v>
      </c>
      <c r="B36" s="143" t="s">
        <v>30</v>
      </c>
      <c r="C36" s="79" t="s">
        <v>28</v>
      </c>
      <c r="D36" s="79" t="s">
        <v>7</v>
      </c>
      <c r="E36" s="115">
        <v>0.6</v>
      </c>
      <c r="F36" s="86">
        <f>E36*G36</f>
        <v>0.15</v>
      </c>
      <c r="G36" s="82">
        <v>0.25</v>
      </c>
      <c r="H36" s="134"/>
      <c r="I36" s="129"/>
      <c r="J36" s="141">
        <v>0.2</v>
      </c>
      <c r="K36" s="86">
        <v>2</v>
      </c>
      <c r="L36" s="87">
        <f>(((((J36-E36)^2)*(E36-K36))/F36^2)-(J36-E36))/(J36-K36)</f>
        <v>5.3086419753086407</v>
      </c>
      <c r="M36" s="88">
        <f>(((K36-J36)/(E36-J36))-1)*L36</f>
        <v>18.580246913580247</v>
      </c>
      <c r="O36" s="7"/>
    </row>
    <row r="37" spans="1:15" ht="15.75" thickBot="1" x14ac:dyDescent="0.3">
      <c r="A37" s="94"/>
      <c r="B37" s="101"/>
      <c r="C37" s="94"/>
      <c r="D37" s="94"/>
      <c r="E37" s="119"/>
      <c r="F37" s="95"/>
      <c r="G37" s="96"/>
      <c r="H37" s="119"/>
      <c r="I37" s="96"/>
      <c r="J37" s="119"/>
      <c r="K37" s="95"/>
      <c r="L37" s="95"/>
      <c r="M37" s="96"/>
      <c r="O37" s="7"/>
    </row>
    <row r="38" spans="1:15" ht="18.75" thickBot="1" x14ac:dyDescent="0.4">
      <c r="A38" s="85" t="s">
        <v>82</v>
      </c>
      <c r="B38" s="101" t="s">
        <v>49</v>
      </c>
      <c r="C38" s="79" t="s">
        <v>26</v>
      </c>
      <c r="D38" s="79" t="s">
        <v>61</v>
      </c>
      <c r="E38" s="120">
        <v>100</v>
      </c>
      <c r="F38" s="84"/>
      <c r="G38" s="82"/>
      <c r="H38" s="128"/>
      <c r="I38" s="129"/>
      <c r="J38" s="137"/>
      <c r="K38" s="80"/>
      <c r="L38" s="80"/>
      <c r="M38" s="82"/>
      <c r="O38" s="7"/>
    </row>
    <row r="39" spans="1:15" ht="15.75" thickBot="1" x14ac:dyDescent="0.3">
      <c r="A39" s="85" t="s">
        <v>31</v>
      </c>
      <c r="B39" s="101" t="s">
        <v>68</v>
      </c>
      <c r="C39" s="79" t="s">
        <v>61</v>
      </c>
      <c r="D39" s="79" t="s">
        <v>61</v>
      </c>
      <c r="E39" s="121">
        <v>1.3</v>
      </c>
      <c r="F39" s="84"/>
      <c r="G39" s="82"/>
      <c r="H39" s="128"/>
      <c r="I39" s="129"/>
      <c r="J39" s="137"/>
      <c r="K39" s="80"/>
      <c r="L39" s="80"/>
      <c r="M39" s="82"/>
      <c r="O39" s="7"/>
    </row>
    <row r="40" spans="1:15" ht="15.75" thickBot="1" x14ac:dyDescent="0.3">
      <c r="A40" s="97"/>
      <c r="B40" s="101"/>
      <c r="C40" s="105"/>
      <c r="D40" s="97"/>
      <c r="E40" s="122"/>
      <c r="F40" s="98"/>
      <c r="G40" s="100"/>
      <c r="H40" s="126"/>
      <c r="I40" s="127"/>
      <c r="J40" s="126"/>
      <c r="K40" s="98"/>
      <c r="L40" s="99"/>
      <c r="M40" s="100"/>
      <c r="O40" s="7"/>
    </row>
    <row r="41" spans="1:15" x14ac:dyDescent="0.25">
      <c r="L41" s="17"/>
      <c r="M41" s="17"/>
      <c r="O41" s="7"/>
    </row>
    <row r="42" spans="1:15" x14ac:dyDescent="0.25">
      <c r="C42" s="1" t="s">
        <v>39</v>
      </c>
      <c r="O42" s="7"/>
    </row>
    <row r="43" spans="1:15" x14ac:dyDescent="0.25">
      <c r="A43" s="1"/>
      <c r="B43" s="1"/>
      <c r="C43">
        <f>CONVERT(1,"yr","sec")</f>
        <v>31557600</v>
      </c>
      <c r="D43" s="7" t="s">
        <v>37</v>
      </c>
      <c r="J43" s="2"/>
      <c r="K43" s="2"/>
      <c r="O43" s="7"/>
    </row>
    <row r="44" spans="1:15" ht="17.25" x14ac:dyDescent="0.25">
      <c r="C44">
        <f>(CONVERT(1,"m","mm"))^2</f>
        <v>1000000</v>
      </c>
      <c r="D44" s="7" t="s">
        <v>38</v>
      </c>
      <c r="L44" s="2"/>
      <c r="M44" s="2"/>
      <c r="O44" s="7"/>
    </row>
    <row r="45" spans="1:15" ht="17.25" x14ac:dyDescent="0.25">
      <c r="C45" s="38">
        <f>C43*C44</f>
        <v>31557600000000</v>
      </c>
      <c r="D45" s="7" t="s">
        <v>40</v>
      </c>
      <c r="O45" s="7"/>
    </row>
    <row r="46" spans="1:15" ht="17.25" x14ac:dyDescent="0.25">
      <c r="C46">
        <f>(CONVERT(1,"m","in"))^2</f>
        <v>1550.0031000062002</v>
      </c>
      <c r="D46" s="7" t="s">
        <v>73</v>
      </c>
      <c r="O46" s="7"/>
    </row>
    <row r="47" spans="1:15" x14ac:dyDescent="0.25">
      <c r="O47" s="7"/>
    </row>
    <row r="48" spans="1:15" x14ac:dyDescent="0.25">
      <c r="O48" s="7"/>
    </row>
    <row r="49" spans="15:15" x14ac:dyDescent="0.25">
      <c r="O49" s="7"/>
    </row>
    <row r="50" spans="15:15" x14ac:dyDescent="0.25">
      <c r="O50" s="7"/>
    </row>
    <row r="51" spans="15:15" x14ac:dyDescent="0.25">
      <c r="O51" s="7"/>
    </row>
    <row r="52" spans="15:15" x14ac:dyDescent="0.25">
      <c r="O52" s="7"/>
    </row>
    <row r="53" spans="15:15" x14ac:dyDescent="0.25">
      <c r="O53" s="7"/>
    </row>
    <row r="54" spans="15:15" x14ac:dyDescent="0.25">
      <c r="O54" s="7"/>
    </row>
    <row r="55" spans="15:15" x14ac:dyDescent="0.25">
      <c r="O55" s="7"/>
    </row>
    <row r="56" spans="15:15" x14ac:dyDescent="0.25">
      <c r="O56" s="7"/>
    </row>
    <row r="57" spans="15:15" x14ac:dyDescent="0.25">
      <c r="O57" s="7"/>
    </row>
    <row r="58" spans="15:15" x14ac:dyDescent="0.25">
      <c r="O58" s="7"/>
    </row>
    <row r="59" spans="15:15" x14ac:dyDescent="0.25">
      <c r="O59" s="7"/>
    </row>
    <row r="60" spans="15:15" x14ac:dyDescent="0.25">
      <c r="O60" s="7"/>
    </row>
    <row r="61" spans="15:15" x14ac:dyDescent="0.25">
      <c r="O61" s="7"/>
    </row>
    <row r="62" spans="15:15" x14ac:dyDescent="0.25">
      <c r="O62" s="7"/>
    </row>
    <row r="63" spans="15:15" x14ac:dyDescent="0.25">
      <c r="O63" s="7"/>
    </row>
    <row r="64" spans="15:15" x14ac:dyDescent="0.25">
      <c r="O64" s="7"/>
    </row>
    <row r="65" spans="15:15" x14ac:dyDescent="0.25">
      <c r="O65" s="7"/>
    </row>
    <row r="66" spans="15:15" x14ac:dyDescent="0.25">
      <c r="O66" s="7"/>
    </row>
    <row r="67" spans="15:15" x14ac:dyDescent="0.25">
      <c r="O67" s="7"/>
    </row>
    <row r="68" spans="15:15" x14ac:dyDescent="0.25">
      <c r="O68" s="7"/>
    </row>
    <row r="69" spans="15:15" x14ac:dyDescent="0.25">
      <c r="O69" s="7"/>
    </row>
    <row r="70" spans="15:15" x14ac:dyDescent="0.25">
      <c r="O70" s="7"/>
    </row>
    <row r="71" spans="15:15" x14ac:dyDescent="0.25">
      <c r="O71" s="7"/>
    </row>
    <row r="72" spans="15:15" x14ac:dyDescent="0.25">
      <c r="O72" s="7"/>
    </row>
    <row r="73" spans="15:15" x14ac:dyDescent="0.25">
      <c r="O73" s="7"/>
    </row>
    <row r="74" spans="15:15" x14ac:dyDescent="0.25">
      <c r="O74" s="7"/>
    </row>
    <row r="75" spans="15:15" x14ac:dyDescent="0.25">
      <c r="O75" s="7"/>
    </row>
    <row r="76" spans="15:15" x14ac:dyDescent="0.25">
      <c r="O76" s="7"/>
    </row>
    <row r="77" spans="15:15" x14ac:dyDescent="0.25">
      <c r="O77" s="7"/>
    </row>
    <row r="78" spans="15:15" x14ac:dyDescent="0.25">
      <c r="O78" s="7"/>
    </row>
    <row r="79" spans="15:15" x14ac:dyDescent="0.25">
      <c r="O79" s="7"/>
    </row>
    <row r="80" spans="15:15" x14ac:dyDescent="0.25">
      <c r="O80" s="7"/>
    </row>
    <row r="81" spans="15:15" x14ac:dyDescent="0.25">
      <c r="O81" s="7"/>
    </row>
    <row r="82" spans="15:15" x14ac:dyDescent="0.25">
      <c r="O82" s="7"/>
    </row>
    <row r="83" spans="15:15" x14ac:dyDescent="0.25">
      <c r="O83" s="7"/>
    </row>
    <row r="84" spans="15:15" x14ac:dyDescent="0.25">
      <c r="O84" s="7"/>
    </row>
    <row r="85" spans="15:15" x14ac:dyDescent="0.25">
      <c r="O85" s="7"/>
    </row>
    <row r="86" spans="15:15" x14ac:dyDescent="0.25">
      <c r="O86" s="7"/>
    </row>
    <row r="87" spans="15:15" x14ac:dyDescent="0.25">
      <c r="O87" s="7"/>
    </row>
    <row r="88" spans="15:15" x14ac:dyDescent="0.25">
      <c r="O88" s="7"/>
    </row>
    <row r="89" spans="15:15" x14ac:dyDescent="0.25">
      <c r="O89" s="7"/>
    </row>
    <row r="90" spans="15:15" x14ac:dyDescent="0.25">
      <c r="O90" s="7"/>
    </row>
    <row r="91" spans="15:15" x14ac:dyDescent="0.25">
      <c r="O91" s="7"/>
    </row>
    <row r="92" spans="15:15" x14ac:dyDescent="0.25">
      <c r="O92" s="7"/>
    </row>
    <row r="93" spans="15:15" x14ac:dyDescent="0.25">
      <c r="O93" s="7"/>
    </row>
    <row r="94" spans="15:15" x14ac:dyDescent="0.25">
      <c r="O94" s="7"/>
    </row>
    <row r="95" spans="15:15" x14ac:dyDescent="0.25">
      <c r="O95" s="7"/>
    </row>
    <row r="96" spans="15:15" x14ac:dyDescent="0.25">
      <c r="O96" s="7"/>
    </row>
    <row r="97" spans="15:15" x14ac:dyDescent="0.25">
      <c r="O97" s="7"/>
    </row>
    <row r="98" spans="15:15" x14ac:dyDescent="0.25">
      <c r="O98" s="7"/>
    </row>
    <row r="99" spans="15:15" x14ac:dyDescent="0.25">
      <c r="O99" s="7"/>
    </row>
    <row r="100" spans="15:15" x14ac:dyDescent="0.25">
      <c r="O100" s="7"/>
    </row>
    <row r="101" spans="15:15" x14ac:dyDescent="0.25">
      <c r="O101" s="7"/>
    </row>
    <row r="102" spans="15:15" x14ac:dyDescent="0.25">
      <c r="O102" s="7"/>
    </row>
    <row r="103" spans="15:15" x14ac:dyDescent="0.25">
      <c r="O103" s="7"/>
    </row>
    <row r="104" spans="15:15" x14ac:dyDescent="0.25">
      <c r="O104" s="7"/>
    </row>
    <row r="105" spans="15:15" x14ac:dyDescent="0.25">
      <c r="O105" s="7"/>
    </row>
    <row r="106" spans="15:15" x14ac:dyDescent="0.25">
      <c r="O106" s="7"/>
    </row>
    <row r="107" spans="15:15" x14ac:dyDescent="0.25">
      <c r="O107" s="7"/>
    </row>
    <row r="108" spans="15:15" x14ac:dyDescent="0.25">
      <c r="O108" s="7"/>
    </row>
    <row r="109" spans="15:15" x14ac:dyDescent="0.25">
      <c r="O109" s="7"/>
    </row>
    <row r="110" spans="15:15" x14ac:dyDescent="0.25">
      <c r="O110" s="7"/>
    </row>
    <row r="111" spans="15:15" x14ac:dyDescent="0.25">
      <c r="O111" s="7"/>
    </row>
    <row r="112" spans="15:15" x14ac:dyDescent="0.25">
      <c r="O112" s="7"/>
    </row>
    <row r="113" spans="15:15" x14ac:dyDescent="0.25">
      <c r="O113" s="7"/>
    </row>
    <row r="114" spans="15:15" x14ac:dyDescent="0.25">
      <c r="O114" s="7"/>
    </row>
    <row r="115" spans="15:15" x14ac:dyDescent="0.25">
      <c r="O115" s="7"/>
    </row>
    <row r="116" spans="15:15" x14ac:dyDescent="0.25">
      <c r="O116" s="7"/>
    </row>
    <row r="117" spans="15:15" x14ac:dyDescent="0.25">
      <c r="O117" s="7"/>
    </row>
    <row r="118" spans="15:15" x14ac:dyDescent="0.25">
      <c r="O118" s="7"/>
    </row>
    <row r="119" spans="15:15" x14ac:dyDescent="0.25">
      <c r="O119" s="7"/>
    </row>
    <row r="120" spans="15:15" x14ac:dyDescent="0.25">
      <c r="O120" s="7"/>
    </row>
    <row r="121" spans="15:15" x14ac:dyDescent="0.25">
      <c r="O121" s="7"/>
    </row>
    <row r="122" spans="15:15" x14ac:dyDescent="0.25">
      <c r="O122" s="7"/>
    </row>
    <row r="123" spans="15:15" x14ac:dyDescent="0.25">
      <c r="O123" s="7"/>
    </row>
    <row r="124" spans="15:15" x14ac:dyDescent="0.25">
      <c r="O124" s="7"/>
    </row>
    <row r="125" spans="15:15" x14ac:dyDescent="0.25">
      <c r="O125" s="7"/>
    </row>
    <row r="126" spans="15:15" x14ac:dyDescent="0.25">
      <c r="O126" s="7"/>
    </row>
    <row r="127" spans="15:15" x14ac:dyDescent="0.25">
      <c r="O127" s="7"/>
    </row>
    <row r="128" spans="15:15" x14ac:dyDescent="0.25">
      <c r="O128" s="7"/>
    </row>
    <row r="129" spans="15:15" x14ac:dyDescent="0.25">
      <c r="O129" s="7"/>
    </row>
    <row r="130" spans="15:15" x14ac:dyDescent="0.25">
      <c r="O130" s="7"/>
    </row>
    <row r="131" spans="15:15" x14ac:dyDescent="0.25">
      <c r="O131" s="7"/>
    </row>
    <row r="132" spans="15:15" x14ac:dyDescent="0.25">
      <c r="O132" s="7"/>
    </row>
    <row r="133" spans="15:15" x14ac:dyDescent="0.25">
      <c r="O133" s="7"/>
    </row>
    <row r="134" spans="15:15" x14ac:dyDescent="0.25">
      <c r="O134" s="7"/>
    </row>
    <row r="135" spans="15:15" x14ac:dyDescent="0.25">
      <c r="O135" s="7"/>
    </row>
    <row r="136" spans="15:15" x14ac:dyDescent="0.25">
      <c r="O136" s="7"/>
    </row>
    <row r="137" spans="15:15" x14ac:dyDescent="0.25">
      <c r="O137" s="7"/>
    </row>
    <row r="138" spans="15:15" x14ac:dyDescent="0.25">
      <c r="O138" s="7"/>
    </row>
    <row r="139" spans="15:15" x14ac:dyDescent="0.25">
      <c r="O139" s="7"/>
    </row>
    <row r="140" spans="15:15" x14ac:dyDescent="0.25">
      <c r="O140" s="7"/>
    </row>
    <row r="141" spans="15:15" x14ac:dyDescent="0.25">
      <c r="O141" s="7"/>
    </row>
    <row r="142" spans="15:15" x14ac:dyDescent="0.25">
      <c r="O142" s="7"/>
    </row>
    <row r="143" spans="15:15" x14ac:dyDescent="0.25">
      <c r="O143" s="7"/>
    </row>
    <row r="144" spans="15:15" x14ac:dyDescent="0.25">
      <c r="O144" s="7"/>
    </row>
    <row r="145" spans="15:15" x14ac:dyDescent="0.25">
      <c r="O145" s="7"/>
    </row>
    <row r="146" spans="15:15" x14ac:dyDescent="0.25">
      <c r="O146" s="7"/>
    </row>
    <row r="147" spans="15:15" x14ac:dyDescent="0.25">
      <c r="O147" s="7"/>
    </row>
    <row r="148" spans="15:15" x14ac:dyDescent="0.25">
      <c r="O148" s="7"/>
    </row>
    <row r="149" spans="15:15" x14ac:dyDescent="0.25">
      <c r="O149" s="7"/>
    </row>
    <row r="150" spans="15:15" x14ac:dyDescent="0.25">
      <c r="O150" s="7"/>
    </row>
    <row r="151" spans="15:15" x14ac:dyDescent="0.25">
      <c r="O151" s="7"/>
    </row>
    <row r="152" spans="15:15" x14ac:dyDescent="0.25">
      <c r="O152" s="7"/>
    </row>
    <row r="153" spans="15:15" x14ac:dyDescent="0.25">
      <c r="O153" s="7"/>
    </row>
    <row r="154" spans="15:15" x14ac:dyDescent="0.25">
      <c r="O154" s="7"/>
    </row>
    <row r="155" spans="15:15" x14ac:dyDescent="0.25">
      <c r="O155" s="7"/>
    </row>
    <row r="156" spans="15:15" x14ac:dyDescent="0.25">
      <c r="O156" s="7"/>
    </row>
    <row r="157" spans="15:15" x14ac:dyDescent="0.25">
      <c r="O157" s="7"/>
    </row>
    <row r="158" spans="15:15" x14ac:dyDescent="0.25">
      <c r="O158" s="7"/>
    </row>
    <row r="159" spans="15:15" x14ac:dyDescent="0.25">
      <c r="O159" s="7"/>
    </row>
    <row r="160" spans="15:15" x14ac:dyDescent="0.25">
      <c r="O160" s="7"/>
    </row>
    <row r="161" spans="15:15" x14ac:dyDescent="0.25">
      <c r="O161" s="7"/>
    </row>
    <row r="162" spans="15:15" x14ac:dyDescent="0.25">
      <c r="O162" s="7"/>
    </row>
    <row r="163" spans="15:15" x14ac:dyDescent="0.25">
      <c r="O163" s="7"/>
    </row>
    <row r="164" spans="15:15" x14ac:dyDescent="0.25">
      <c r="O164" s="7"/>
    </row>
    <row r="165" spans="15:15" x14ac:dyDescent="0.25">
      <c r="O165" s="7"/>
    </row>
    <row r="166" spans="15:15" x14ac:dyDescent="0.25">
      <c r="O166" s="7"/>
    </row>
    <row r="167" spans="15:15" x14ac:dyDescent="0.25">
      <c r="O167" s="7"/>
    </row>
    <row r="168" spans="15:15" x14ac:dyDescent="0.25">
      <c r="O168" s="7"/>
    </row>
    <row r="169" spans="15:15" x14ac:dyDescent="0.25">
      <c r="O169" s="7"/>
    </row>
    <row r="170" spans="15:15" x14ac:dyDescent="0.25">
      <c r="O170" s="7"/>
    </row>
    <row r="171" spans="15:15" x14ac:dyDescent="0.25">
      <c r="O171" s="7"/>
    </row>
    <row r="172" spans="15:15" x14ac:dyDescent="0.25">
      <c r="O172" s="7"/>
    </row>
    <row r="173" spans="15:15" x14ac:dyDescent="0.25">
      <c r="O173" s="7"/>
    </row>
    <row r="174" spans="15:15" x14ac:dyDescent="0.25">
      <c r="O174" s="7"/>
    </row>
    <row r="175" spans="15:15" x14ac:dyDescent="0.25">
      <c r="O175" s="7"/>
    </row>
    <row r="176" spans="15:15" x14ac:dyDescent="0.25">
      <c r="O176" s="7"/>
    </row>
    <row r="177" spans="15:15" x14ac:dyDescent="0.25">
      <c r="O177" s="7"/>
    </row>
    <row r="178" spans="15:15" x14ac:dyDescent="0.25">
      <c r="O178" s="7"/>
    </row>
    <row r="179" spans="15:15" x14ac:dyDescent="0.25">
      <c r="O179" s="7"/>
    </row>
    <row r="180" spans="15:15" x14ac:dyDescent="0.25">
      <c r="O180" s="7"/>
    </row>
    <row r="181" spans="15:15" x14ac:dyDescent="0.25">
      <c r="O181" s="7"/>
    </row>
    <row r="182" spans="15:15" x14ac:dyDescent="0.25">
      <c r="O182" s="7"/>
    </row>
    <row r="183" spans="15:15" x14ac:dyDescent="0.25">
      <c r="O183" s="7"/>
    </row>
    <row r="184" spans="15:15" x14ac:dyDescent="0.25">
      <c r="O184" s="7"/>
    </row>
    <row r="185" spans="15:15" x14ac:dyDescent="0.25">
      <c r="O185" s="7"/>
    </row>
    <row r="186" spans="15:15" x14ac:dyDescent="0.25">
      <c r="O186" s="7"/>
    </row>
    <row r="187" spans="15:15" x14ac:dyDescent="0.25">
      <c r="O187" s="7"/>
    </row>
    <row r="188" spans="15:15" x14ac:dyDescent="0.25">
      <c r="O188" s="7"/>
    </row>
    <row r="189" spans="15:15" x14ac:dyDescent="0.25">
      <c r="O189" s="7"/>
    </row>
    <row r="190" spans="15:15" x14ac:dyDescent="0.25">
      <c r="O190" s="7"/>
    </row>
    <row r="191" spans="15:15" x14ac:dyDescent="0.25">
      <c r="O191" s="7"/>
    </row>
    <row r="192" spans="15:15" x14ac:dyDescent="0.25">
      <c r="O192" s="7"/>
    </row>
    <row r="193" spans="15:15" x14ac:dyDescent="0.25">
      <c r="O193" s="7"/>
    </row>
    <row r="194" spans="15:15" x14ac:dyDescent="0.25">
      <c r="O194" s="7"/>
    </row>
    <row r="195" spans="15:15" x14ac:dyDescent="0.25">
      <c r="O195" s="7"/>
    </row>
    <row r="196" spans="15:15" x14ac:dyDescent="0.25">
      <c r="O196" s="7"/>
    </row>
    <row r="197" spans="15:15" x14ac:dyDescent="0.25">
      <c r="O197" s="7"/>
    </row>
    <row r="198" spans="15:15" x14ac:dyDescent="0.25">
      <c r="O198" s="7"/>
    </row>
    <row r="199" spans="15:15" x14ac:dyDescent="0.25">
      <c r="O199" s="7"/>
    </row>
    <row r="200" spans="15:15" x14ac:dyDescent="0.25">
      <c r="O200" s="7"/>
    </row>
    <row r="201" spans="15:15" x14ac:dyDescent="0.25">
      <c r="O201" s="7"/>
    </row>
    <row r="202" spans="15:15" x14ac:dyDescent="0.25">
      <c r="O202" s="7"/>
    </row>
    <row r="203" spans="15:15" x14ac:dyDescent="0.25">
      <c r="O203" s="7"/>
    </row>
    <row r="204" spans="15:15" x14ac:dyDescent="0.25">
      <c r="O204" s="7"/>
    </row>
    <row r="205" spans="15:15" x14ac:dyDescent="0.25">
      <c r="O205" s="7"/>
    </row>
    <row r="206" spans="15:15" x14ac:dyDescent="0.25">
      <c r="O206" s="7"/>
    </row>
    <row r="207" spans="15:15" x14ac:dyDescent="0.25">
      <c r="O207" s="7"/>
    </row>
    <row r="208" spans="15:15" x14ac:dyDescent="0.25">
      <c r="O208" s="7"/>
    </row>
    <row r="209" spans="15:15" x14ac:dyDescent="0.25">
      <c r="O209" s="7"/>
    </row>
    <row r="210" spans="15:15" x14ac:dyDescent="0.25">
      <c r="O210" s="7"/>
    </row>
    <row r="211" spans="15:15" x14ac:dyDescent="0.25">
      <c r="O211" s="7"/>
    </row>
    <row r="212" spans="15:15" x14ac:dyDescent="0.25">
      <c r="O212" s="7"/>
    </row>
    <row r="213" spans="15:15" x14ac:dyDescent="0.25">
      <c r="O213" s="7"/>
    </row>
    <row r="214" spans="15:15" x14ac:dyDescent="0.25">
      <c r="O214" s="7"/>
    </row>
    <row r="215" spans="15:15" x14ac:dyDescent="0.25">
      <c r="O215" s="7"/>
    </row>
    <row r="216" spans="15:15" x14ac:dyDescent="0.25">
      <c r="O216" s="7"/>
    </row>
    <row r="217" spans="15:15" x14ac:dyDescent="0.25">
      <c r="O217" s="7"/>
    </row>
    <row r="218" spans="15:15" x14ac:dyDescent="0.25">
      <c r="O218" s="7"/>
    </row>
    <row r="219" spans="15:15" x14ac:dyDescent="0.25">
      <c r="O219" s="7"/>
    </row>
    <row r="220" spans="15:15" x14ac:dyDescent="0.25">
      <c r="O220" s="7"/>
    </row>
    <row r="221" spans="15:15" x14ac:dyDescent="0.25">
      <c r="O221" s="7"/>
    </row>
    <row r="222" spans="15:15" x14ac:dyDescent="0.25">
      <c r="O222" s="7"/>
    </row>
    <row r="223" spans="15:15" x14ac:dyDescent="0.25">
      <c r="O223" s="7"/>
    </row>
    <row r="224" spans="15:15" x14ac:dyDescent="0.25">
      <c r="O224" s="7"/>
    </row>
    <row r="225" spans="15:15" x14ac:dyDescent="0.25">
      <c r="O225" s="7"/>
    </row>
    <row r="226" spans="15:15" x14ac:dyDescent="0.25">
      <c r="O226" s="7"/>
    </row>
    <row r="227" spans="15:15" x14ac:dyDescent="0.25">
      <c r="O227" s="7"/>
    </row>
    <row r="228" spans="15:15" x14ac:dyDescent="0.25">
      <c r="O228" s="7"/>
    </row>
    <row r="229" spans="15:15" x14ac:dyDescent="0.25">
      <c r="O229" s="7"/>
    </row>
    <row r="230" spans="15:15" x14ac:dyDescent="0.25">
      <c r="O230" s="7"/>
    </row>
    <row r="231" spans="15:15" x14ac:dyDescent="0.25">
      <c r="O231" s="7"/>
    </row>
    <row r="232" spans="15:15" x14ac:dyDescent="0.25">
      <c r="O232" s="7"/>
    </row>
    <row r="233" spans="15:15" x14ac:dyDescent="0.25">
      <c r="O233" s="7"/>
    </row>
    <row r="234" spans="15:15" x14ac:dyDescent="0.25">
      <c r="O234" s="7"/>
    </row>
    <row r="235" spans="15:15" x14ac:dyDescent="0.25">
      <c r="O235" s="7"/>
    </row>
    <row r="236" spans="15:15" x14ac:dyDescent="0.25">
      <c r="O236" s="7"/>
    </row>
    <row r="237" spans="15:15" x14ac:dyDescent="0.25">
      <c r="O237" s="7"/>
    </row>
    <row r="238" spans="15:15" x14ac:dyDescent="0.25">
      <c r="O238" s="7"/>
    </row>
    <row r="239" spans="15:15" x14ac:dyDescent="0.25">
      <c r="O239" s="7"/>
    </row>
    <row r="240" spans="15:15" x14ac:dyDescent="0.25">
      <c r="O240" s="7"/>
    </row>
    <row r="241" spans="15:15" x14ac:dyDescent="0.25">
      <c r="O241" s="7"/>
    </row>
    <row r="242" spans="15:15" x14ac:dyDescent="0.25">
      <c r="O242" s="7"/>
    </row>
    <row r="243" spans="15:15" x14ac:dyDescent="0.25">
      <c r="O243" s="7"/>
    </row>
    <row r="244" spans="15:15" x14ac:dyDescent="0.25">
      <c r="O244" s="7"/>
    </row>
    <row r="245" spans="15:15" x14ac:dyDescent="0.25">
      <c r="O245" s="7"/>
    </row>
    <row r="246" spans="15:15" x14ac:dyDescent="0.25">
      <c r="O246" s="7"/>
    </row>
    <row r="247" spans="15:15" x14ac:dyDescent="0.25">
      <c r="O247" s="7"/>
    </row>
    <row r="248" spans="15:15" x14ac:dyDescent="0.25">
      <c r="O248" s="7"/>
    </row>
    <row r="249" spans="15:15" x14ac:dyDescent="0.25">
      <c r="O249" s="7"/>
    </row>
    <row r="250" spans="15:15" x14ac:dyDescent="0.25">
      <c r="O250" s="7"/>
    </row>
    <row r="251" spans="15:15" x14ac:dyDescent="0.25">
      <c r="O251" s="7"/>
    </row>
    <row r="252" spans="15:15" x14ac:dyDescent="0.25">
      <c r="O252" s="7"/>
    </row>
    <row r="253" spans="15:15" x14ac:dyDescent="0.25">
      <c r="O253" s="7"/>
    </row>
    <row r="254" spans="15:15" x14ac:dyDescent="0.25">
      <c r="O254" s="7"/>
    </row>
    <row r="255" spans="15:15" x14ac:dyDescent="0.25">
      <c r="O255" s="7"/>
    </row>
    <row r="256" spans="15:15" x14ac:dyDescent="0.25">
      <c r="O256" s="7"/>
    </row>
    <row r="257" spans="15:15" x14ac:dyDescent="0.25">
      <c r="O257" s="7"/>
    </row>
    <row r="258" spans="15:15" x14ac:dyDescent="0.25">
      <c r="O258" s="7"/>
    </row>
    <row r="259" spans="15:15" x14ac:dyDescent="0.25">
      <c r="O259" s="7"/>
    </row>
    <row r="260" spans="15:15" x14ac:dyDescent="0.25">
      <c r="O260" s="7"/>
    </row>
    <row r="261" spans="15:15" x14ac:dyDescent="0.25">
      <c r="O261" s="7"/>
    </row>
    <row r="262" spans="15:15" x14ac:dyDescent="0.25">
      <c r="O262" s="7"/>
    </row>
    <row r="263" spans="15:15" x14ac:dyDescent="0.25">
      <c r="O263" s="7"/>
    </row>
    <row r="264" spans="15:15" x14ac:dyDescent="0.25">
      <c r="O264" s="7"/>
    </row>
    <row r="265" spans="15:15" x14ac:dyDescent="0.25">
      <c r="O265" s="7"/>
    </row>
    <row r="266" spans="15:15" x14ac:dyDescent="0.25">
      <c r="O266" s="7"/>
    </row>
    <row r="267" spans="15:15" x14ac:dyDescent="0.25">
      <c r="O267" s="7"/>
    </row>
    <row r="268" spans="15:15" x14ac:dyDescent="0.25">
      <c r="O268" s="7"/>
    </row>
    <row r="269" spans="15:15" x14ac:dyDescent="0.25">
      <c r="O269" s="7"/>
    </row>
    <row r="270" spans="15:15" x14ac:dyDescent="0.25">
      <c r="O270" s="7"/>
    </row>
    <row r="271" spans="15:15" x14ac:dyDescent="0.25">
      <c r="O271" s="7"/>
    </row>
    <row r="272" spans="15:15" x14ac:dyDescent="0.25">
      <c r="O272" s="7"/>
    </row>
    <row r="273" spans="15:15" x14ac:dyDescent="0.25">
      <c r="O273" s="7"/>
    </row>
    <row r="274" spans="15:15" x14ac:dyDescent="0.25">
      <c r="O274" s="7"/>
    </row>
    <row r="275" spans="15:15" x14ac:dyDescent="0.25">
      <c r="O275" s="7"/>
    </row>
    <row r="276" spans="15:15" x14ac:dyDescent="0.25">
      <c r="O276" s="7"/>
    </row>
    <row r="277" spans="15:15" x14ac:dyDescent="0.25">
      <c r="O277" s="7"/>
    </row>
    <row r="278" spans="15:15" x14ac:dyDescent="0.25">
      <c r="O278" s="7"/>
    </row>
    <row r="279" spans="15:15" x14ac:dyDescent="0.25">
      <c r="O279" s="7"/>
    </row>
    <row r="280" spans="15:15" x14ac:dyDescent="0.25">
      <c r="O280" s="7"/>
    </row>
    <row r="281" spans="15:15" x14ac:dyDescent="0.25">
      <c r="O281" s="7"/>
    </row>
    <row r="282" spans="15:15" x14ac:dyDescent="0.25">
      <c r="O282" s="7"/>
    </row>
    <row r="283" spans="15:15" x14ac:dyDescent="0.25">
      <c r="O283" s="7"/>
    </row>
    <row r="284" spans="15:15" x14ac:dyDescent="0.25">
      <c r="O284" s="7"/>
    </row>
    <row r="285" spans="15:15" x14ac:dyDescent="0.25">
      <c r="O285" s="7"/>
    </row>
    <row r="286" spans="15:15" x14ac:dyDescent="0.25">
      <c r="O286" s="7"/>
    </row>
    <row r="287" spans="15:15" x14ac:dyDescent="0.25">
      <c r="O287" s="7"/>
    </row>
    <row r="288" spans="15:15" x14ac:dyDescent="0.25">
      <c r="O288" s="7"/>
    </row>
    <row r="289" spans="15:15" x14ac:dyDescent="0.25">
      <c r="O289" s="7"/>
    </row>
    <row r="290" spans="15:15" x14ac:dyDescent="0.25">
      <c r="O290" s="7"/>
    </row>
    <row r="291" spans="15:15" x14ac:dyDescent="0.25">
      <c r="O291" s="7"/>
    </row>
    <row r="292" spans="15:15" x14ac:dyDescent="0.25">
      <c r="O292" s="7"/>
    </row>
    <row r="293" spans="15:15" x14ac:dyDescent="0.25">
      <c r="O293" s="7"/>
    </row>
    <row r="294" spans="15:15" x14ac:dyDescent="0.25">
      <c r="O294" s="7"/>
    </row>
    <row r="295" spans="15:15" x14ac:dyDescent="0.25">
      <c r="O295" s="7"/>
    </row>
    <row r="296" spans="15:15" x14ac:dyDescent="0.25">
      <c r="O296" s="7"/>
    </row>
    <row r="297" spans="15:15" x14ac:dyDescent="0.25">
      <c r="O297" s="7"/>
    </row>
    <row r="298" spans="15:15" x14ac:dyDescent="0.25">
      <c r="O298" s="7"/>
    </row>
    <row r="299" spans="15:15" x14ac:dyDescent="0.25">
      <c r="O299" s="7"/>
    </row>
    <row r="300" spans="15:15" x14ac:dyDescent="0.25">
      <c r="O300" s="7"/>
    </row>
    <row r="301" spans="15:15" x14ac:dyDescent="0.25">
      <c r="O301" s="7"/>
    </row>
    <row r="302" spans="15:15" x14ac:dyDescent="0.25">
      <c r="O302" s="7"/>
    </row>
    <row r="303" spans="15:15" x14ac:dyDescent="0.25">
      <c r="O303" s="7"/>
    </row>
    <row r="304" spans="15:15" x14ac:dyDescent="0.25">
      <c r="O304" s="7"/>
    </row>
    <row r="305" spans="15:15" x14ac:dyDescent="0.25">
      <c r="O305" s="7"/>
    </row>
    <row r="306" spans="15:15" x14ac:dyDescent="0.25">
      <c r="O306" s="7"/>
    </row>
    <row r="307" spans="15:15" x14ac:dyDescent="0.25">
      <c r="O307" s="7"/>
    </row>
    <row r="308" spans="15:15" x14ac:dyDescent="0.25">
      <c r="O308" s="7"/>
    </row>
    <row r="309" spans="15:15" x14ac:dyDescent="0.25">
      <c r="O309" s="7"/>
    </row>
    <row r="310" spans="15:15" x14ac:dyDescent="0.25">
      <c r="O310" s="7"/>
    </row>
    <row r="311" spans="15:15" x14ac:dyDescent="0.25">
      <c r="O311" s="7"/>
    </row>
    <row r="312" spans="15:15" x14ac:dyDescent="0.25">
      <c r="O312" s="7"/>
    </row>
    <row r="313" spans="15:15" x14ac:dyDescent="0.25">
      <c r="O313" s="7"/>
    </row>
    <row r="314" spans="15:15" x14ac:dyDescent="0.25">
      <c r="O314" s="7"/>
    </row>
    <row r="315" spans="15:15" x14ac:dyDescent="0.25">
      <c r="O315" s="7"/>
    </row>
    <row r="316" spans="15:15" x14ac:dyDescent="0.25">
      <c r="O316" s="7"/>
    </row>
    <row r="317" spans="15:15" x14ac:dyDescent="0.25">
      <c r="O317" s="7"/>
    </row>
    <row r="318" spans="15:15" x14ac:dyDescent="0.25">
      <c r="O318" s="7"/>
    </row>
    <row r="319" spans="15:15" x14ac:dyDescent="0.25">
      <c r="O319" s="7"/>
    </row>
    <row r="320" spans="15:15" x14ac:dyDescent="0.25">
      <c r="O320" s="7"/>
    </row>
    <row r="321" spans="15:15" x14ac:dyDescent="0.25">
      <c r="O321" s="7"/>
    </row>
    <row r="322" spans="15:15" x14ac:dyDescent="0.25">
      <c r="O322" s="7"/>
    </row>
    <row r="323" spans="15:15" x14ac:dyDescent="0.25">
      <c r="O323" s="7"/>
    </row>
    <row r="324" spans="15:15" x14ac:dyDescent="0.25">
      <c r="O324" s="7"/>
    </row>
    <row r="325" spans="15:15" x14ac:dyDescent="0.25">
      <c r="O325" s="7"/>
    </row>
    <row r="326" spans="15:15" x14ac:dyDescent="0.25">
      <c r="O326" s="7"/>
    </row>
    <row r="327" spans="15:15" x14ac:dyDescent="0.25">
      <c r="O327" s="7"/>
    </row>
    <row r="328" spans="15:15" x14ac:dyDescent="0.25">
      <c r="O328" s="7"/>
    </row>
    <row r="329" spans="15:15" x14ac:dyDescent="0.25">
      <c r="O329" s="7"/>
    </row>
    <row r="330" spans="15:15" x14ac:dyDescent="0.25">
      <c r="O330" s="7"/>
    </row>
    <row r="331" spans="15:15" x14ac:dyDescent="0.25">
      <c r="O331" s="7"/>
    </row>
    <row r="332" spans="15:15" x14ac:dyDescent="0.25">
      <c r="O332" s="7"/>
    </row>
    <row r="333" spans="15:15" x14ac:dyDescent="0.25">
      <c r="O333" s="7"/>
    </row>
    <row r="334" spans="15:15" x14ac:dyDescent="0.25">
      <c r="O334" s="7"/>
    </row>
    <row r="335" spans="15:15" x14ac:dyDescent="0.25">
      <c r="O335" s="7"/>
    </row>
    <row r="336" spans="15:15" x14ac:dyDescent="0.25">
      <c r="O336" s="7"/>
    </row>
    <row r="337" spans="15:15" x14ac:dyDescent="0.25">
      <c r="O337" s="7"/>
    </row>
    <row r="338" spans="15:15" x14ac:dyDescent="0.25">
      <c r="O338" s="7"/>
    </row>
    <row r="339" spans="15:15" x14ac:dyDescent="0.25">
      <c r="O339" s="7"/>
    </row>
    <row r="340" spans="15:15" x14ac:dyDescent="0.25">
      <c r="O340" s="7"/>
    </row>
    <row r="341" spans="15:15" x14ac:dyDescent="0.25">
      <c r="O341" s="7"/>
    </row>
    <row r="342" spans="15:15" x14ac:dyDescent="0.25">
      <c r="O342" s="7"/>
    </row>
    <row r="343" spans="15:15" x14ac:dyDescent="0.25">
      <c r="O343" s="7"/>
    </row>
    <row r="344" spans="15:15" x14ac:dyDescent="0.25">
      <c r="O344" s="7"/>
    </row>
    <row r="345" spans="15:15" x14ac:dyDescent="0.25">
      <c r="O345" s="7"/>
    </row>
    <row r="346" spans="15:15" x14ac:dyDescent="0.25">
      <c r="O346" s="7"/>
    </row>
    <row r="347" spans="15:15" x14ac:dyDescent="0.25">
      <c r="O347" s="7"/>
    </row>
    <row r="348" spans="15:15" x14ac:dyDescent="0.25">
      <c r="O348" s="7"/>
    </row>
    <row r="349" spans="15:15" x14ac:dyDescent="0.25">
      <c r="O349" s="7"/>
    </row>
    <row r="350" spans="15:15" x14ac:dyDescent="0.25">
      <c r="O350" s="7"/>
    </row>
    <row r="351" spans="15:15" x14ac:dyDescent="0.25">
      <c r="O351" s="7"/>
    </row>
    <row r="352" spans="15:15" x14ac:dyDescent="0.25">
      <c r="O352" s="7"/>
    </row>
    <row r="353" spans="15:15" x14ac:dyDescent="0.25">
      <c r="O353" s="7"/>
    </row>
    <row r="354" spans="15:15" x14ac:dyDescent="0.25">
      <c r="O354" s="7"/>
    </row>
    <row r="355" spans="15:15" x14ac:dyDescent="0.25">
      <c r="O355" s="7"/>
    </row>
    <row r="356" spans="15:15" x14ac:dyDescent="0.25">
      <c r="O356" s="7"/>
    </row>
    <row r="357" spans="15:15" x14ac:dyDescent="0.25">
      <c r="O357" s="7"/>
    </row>
    <row r="358" spans="15:15" x14ac:dyDescent="0.25">
      <c r="O358" s="7"/>
    </row>
    <row r="359" spans="15:15" x14ac:dyDescent="0.25">
      <c r="O359" s="7"/>
    </row>
    <row r="360" spans="15:15" x14ac:dyDescent="0.25">
      <c r="O360" s="7"/>
    </row>
    <row r="361" spans="15:15" x14ac:dyDescent="0.25">
      <c r="O361" s="7"/>
    </row>
    <row r="362" spans="15:15" x14ac:dyDescent="0.25">
      <c r="O362" s="7"/>
    </row>
    <row r="363" spans="15:15" x14ac:dyDescent="0.25">
      <c r="O363" s="7"/>
    </row>
    <row r="364" spans="15:15" x14ac:dyDescent="0.25">
      <c r="O364" s="7"/>
    </row>
    <row r="365" spans="15:15" x14ac:dyDescent="0.25">
      <c r="O365" s="7"/>
    </row>
    <row r="366" spans="15:15" x14ac:dyDescent="0.25">
      <c r="O366" s="7"/>
    </row>
    <row r="367" spans="15:15" x14ac:dyDescent="0.25">
      <c r="O367" s="7"/>
    </row>
    <row r="368" spans="15:15" x14ac:dyDescent="0.25">
      <c r="O368" s="7"/>
    </row>
    <row r="369" spans="15:15" x14ac:dyDescent="0.25">
      <c r="O369" s="7"/>
    </row>
    <row r="370" spans="15:15" x14ac:dyDescent="0.25">
      <c r="O370" s="7"/>
    </row>
    <row r="371" spans="15:15" x14ac:dyDescent="0.25">
      <c r="O371" s="7"/>
    </row>
    <row r="372" spans="15:15" x14ac:dyDescent="0.25">
      <c r="O372" s="7"/>
    </row>
    <row r="373" spans="15:15" x14ac:dyDescent="0.25">
      <c r="O373" s="7"/>
    </row>
    <row r="374" spans="15:15" x14ac:dyDescent="0.25">
      <c r="O374" s="7"/>
    </row>
    <row r="375" spans="15:15" x14ac:dyDescent="0.25">
      <c r="O375" s="7"/>
    </row>
    <row r="376" spans="15:15" x14ac:dyDescent="0.25">
      <c r="O376" s="7"/>
    </row>
    <row r="377" spans="15:15" x14ac:dyDescent="0.25">
      <c r="O377" s="7"/>
    </row>
    <row r="378" spans="15:15" x14ac:dyDescent="0.25">
      <c r="O378" s="7"/>
    </row>
    <row r="379" spans="15:15" x14ac:dyDescent="0.25">
      <c r="O379" s="7"/>
    </row>
    <row r="380" spans="15:15" x14ac:dyDescent="0.25">
      <c r="O380" s="7"/>
    </row>
    <row r="381" spans="15:15" x14ac:dyDescent="0.25">
      <c r="O381" s="7"/>
    </row>
    <row r="382" spans="15:15" x14ac:dyDescent="0.25">
      <c r="O382" s="7"/>
    </row>
    <row r="383" spans="15:15" x14ac:dyDescent="0.25">
      <c r="O383" s="7"/>
    </row>
    <row r="384" spans="15:15" x14ac:dyDescent="0.25">
      <c r="O384" s="7"/>
    </row>
    <row r="385" spans="15:15" x14ac:dyDescent="0.25">
      <c r="O385" s="7"/>
    </row>
    <row r="386" spans="15:15" x14ac:dyDescent="0.25">
      <c r="O386" s="7"/>
    </row>
    <row r="387" spans="15:15" x14ac:dyDescent="0.25">
      <c r="O387" s="7"/>
    </row>
    <row r="388" spans="15:15" x14ac:dyDescent="0.25">
      <c r="O388" s="7"/>
    </row>
    <row r="389" spans="15:15" x14ac:dyDescent="0.25">
      <c r="O389" s="7"/>
    </row>
    <row r="390" spans="15:15" x14ac:dyDescent="0.25">
      <c r="O390" s="7"/>
    </row>
    <row r="391" spans="15:15" x14ac:dyDescent="0.25">
      <c r="O391" s="7"/>
    </row>
    <row r="392" spans="15:15" x14ac:dyDescent="0.25">
      <c r="O392" s="7"/>
    </row>
    <row r="393" spans="15:15" x14ac:dyDescent="0.25">
      <c r="O393" s="7"/>
    </row>
    <row r="394" spans="15:15" x14ac:dyDescent="0.25">
      <c r="O394" s="7"/>
    </row>
    <row r="395" spans="15:15" x14ac:dyDescent="0.25">
      <c r="O395" s="7"/>
    </row>
    <row r="396" spans="15:15" x14ac:dyDescent="0.25">
      <c r="O396" s="7"/>
    </row>
    <row r="397" spans="15:15" x14ac:dyDescent="0.25">
      <c r="O397" s="7"/>
    </row>
    <row r="398" spans="15:15" x14ac:dyDescent="0.25">
      <c r="O398" s="7"/>
    </row>
    <row r="399" spans="15:15" x14ac:dyDescent="0.25">
      <c r="O399" s="7"/>
    </row>
    <row r="400" spans="15:15" x14ac:dyDescent="0.25">
      <c r="O400" s="7"/>
    </row>
    <row r="401" spans="15:15" x14ac:dyDescent="0.25">
      <c r="O401" s="7"/>
    </row>
    <row r="402" spans="15:15" x14ac:dyDescent="0.25">
      <c r="O402" s="7"/>
    </row>
    <row r="403" spans="15:15" x14ac:dyDescent="0.25">
      <c r="O403" s="7"/>
    </row>
    <row r="404" spans="15:15" x14ac:dyDescent="0.25">
      <c r="O404" s="7"/>
    </row>
    <row r="405" spans="15:15" x14ac:dyDescent="0.25">
      <c r="O405" s="7"/>
    </row>
    <row r="406" spans="15:15" x14ac:dyDescent="0.25">
      <c r="O406" s="7"/>
    </row>
    <row r="407" spans="15:15" x14ac:dyDescent="0.25">
      <c r="O407" s="7"/>
    </row>
    <row r="408" spans="15:15" x14ac:dyDescent="0.25">
      <c r="O408" s="7"/>
    </row>
    <row r="409" spans="15:15" x14ac:dyDescent="0.25">
      <c r="O409" s="7"/>
    </row>
    <row r="410" spans="15:15" x14ac:dyDescent="0.25">
      <c r="O410" s="7"/>
    </row>
    <row r="411" spans="15:15" x14ac:dyDescent="0.25">
      <c r="O411" s="7"/>
    </row>
    <row r="412" spans="15:15" x14ac:dyDescent="0.25">
      <c r="O412" s="7"/>
    </row>
    <row r="413" spans="15:15" x14ac:dyDescent="0.25">
      <c r="O413" s="7"/>
    </row>
    <row r="414" spans="15:15" x14ac:dyDescent="0.25">
      <c r="O414" s="7"/>
    </row>
    <row r="415" spans="15:15" x14ac:dyDescent="0.25">
      <c r="O415" s="7"/>
    </row>
    <row r="416" spans="15:15" x14ac:dyDescent="0.25">
      <c r="O416" s="7"/>
    </row>
    <row r="417" spans="15:15" x14ac:dyDescent="0.25">
      <c r="O417" s="7"/>
    </row>
    <row r="418" spans="15:15" x14ac:dyDescent="0.25">
      <c r="O418" s="7"/>
    </row>
    <row r="419" spans="15:15" x14ac:dyDescent="0.25">
      <c r="O419" s="7"/>
    </row>
    <row r="420" spans="15:15" x14ac:dyDescent="0.25">
      <c r="O420" s="7"/>
    </row>
    <row r="421" spans="15:15" x14ac:dyDescent="0.25">
      <c r="O421" s="7"/>
    </row>
    <row r="422" spans="15:15" x14ac:dyDescent="0.25">
      <c r="O422" s="7"/>
    </row>
    <row r="423" spans="15:15" x14ac:dyDescent="0.25">
      <c r="O423" s="7"/>
    </row>
    <row r="424" spans="15:15" x14ac:dyDescent="0.25">
      <c r="O424" s="7"/>
    </row>
    <row r="425" spans="15:15" x14ac:dyDescent="0.25">
      <c r="O425" s="7"/>
    </row>
    <row r="426" spans="15:15" x14ac:dyDescent="0.25">
      <c r="O426" s="7"/>
    </row>
    <row r="427" spans="15:15" x14ac:dyDescent="0.25">
      <c r="O427" s="7"/>
    </row>
    <row r="428" spans="15:15" x14ac:dyDescent="0.25">
      <c r="O428" s="7"/>
    </row>
    <row r="429" spans="15:15" x14ac:dyDescent="0.25">
      <c r="O429" s="7"/>
    </row>
    <row r="430" spans="15:15" x14ac:dyDescent="0.25">
      <c r="O430" s="7"/>
    </row>
    <row r="431" spans="15:15" x14ac:dyDescent="0.25">
      <c r="O431" s="7"/>
    </row>
    <row r="432" spans="15:15" x14ac:dyDescent="0.25">
      <c r="O432" s="7"/>
    </row>
    <row r="433" spans="15:15" x14ac:dyDescent="0.25">
      <c r="O433" s="7"/>
    </row>
    <row r="434" spans="15:15" x14ac:dyDescent="0.25">
      <c r="O434" s="7"/>
    </row>
    <row r="435" spans="15:15" x14ac:dyDescent="0.25">
      <c r="O435" s="7"/>
    </row>
    <row r="436" spans="15:15" x14ac:dyDescent="0.25">
      <c r="O436" s="7"/>
    </row>
    <row r="437" spans="15:15" x14ac:dyDescent="0.25">
      <c r="O437" s="7"/>
    </row>
    <row r="438" spans="15:15" x14ac:dyDescent="0.25">
      <c r="O438" s="7"/>
    </row>
    <row r="439" spans="15:15" x14ac:dyDescent="0.25">
      <c r="O439" s="7"/>
    </row>
    <row r="440" spans="15:15" x14ac:dyDescent="0.25">
      <c r="O440" s="7"/>
    </row>
    <row r="441" spans="15:15" x14ac:dyDescent="0.25">
      <c r="O441" s="7"/>
    </row>
    <row r="442" spans="15:15" x14ac:dyDescent="0.25">
      <c r="O442" s="7"/>
    </row>
    <row r="443" spans="15:15" x14ac:dyDescent="0.25">
      <c r="O443" s="7"/>
    </row>
    <row r="444" spans="15:15" x14ac:dyDescent="0.25">
      <c r="O444" s="7"/>
    </row>
    <row r="445" spans="15:15" x14ac:dyDescent="0.25">
      <c r="O445" s="7"/>
    </row>
    <row r="446" spans="15:15" x14ac:dyDescent="0.25">
      <c r="O446" s="7"/>
    </row>
    <row r="447" spans="15:15" x14ac:dyDescent="0.25">
      <c r="O447" s="7"/>
    </row>
    <row r="448" spans="15:15" x14ac:dyDescent="0.25">
      <c r="O448" s="7"/>
    </row>
    <row r="449" spans="15:15" x14ac:dyDescent="0.25">
      <c r="O449" s="7"/>
    </row>
    <row r="450" spans="15:15" x14ac:dyDescent="0.25">
      <c r="O450" s="7"/>
    </row>
    <row r="451" spans="15:15" x14ac:dyDescent="0.25">
      <c r="O451" s="7"/>
    </row>
    <row r="452" spans="15:15" x14ac:dyDescent="0.25">
      <c r="O452" s="7"/>
    </row>
    <row r="453" spans="15:15" x14ac:dyDescent="0.25">
      <c r="O453" s="7"/>
    </row>
    <row r="454" spans="15:15" x14ac:dyDescent="0.25">
      <c r="O454" s="7"/>
    </row>
    <row r="455" spans="15:15" x14ac:dyDescent="0.25">
      <c r="O455" s="7"/>
    </row>
    <row r="456" spans="15:15" x14ac:dyDescent="0.25">
      <c r="O456" s="7"/>
    </row>
    <row r="457" spans="15:15" x14ac:dyDescent="0.25">
      <c r="O457" s="7"/>
    </row>
    <row r="458" spans="15:15" x14ac:dyDescent="0.25">
      <c r="O458" s="7"/>
    </row>
    <row r="459" spans="15:15" x14ac:dyDescent="0.25">
      <c r="O459" s="7"/>
    </row>
    <row r="460" spans="15:15" x14ac:dyDescent="0.25">
      <c r="O460" s="7"/>
    </row>
    <row r="461" spans="15:15" x14ac:dyDescent="0.25">
      <c r="O461" s="7"/>
    </row>
    <row r="462" spans="15:15" x14ac:dyDescent="0.25">
      <c r="O462" s="7"/>
    </row>
    <row r="463" spans="15:15" x14ac:dyDescent="0.25">
      <c r="O463" s="7"/>
    </row>
    <row r="464" spans="15:15" x14ac:dyDescent="0.25">
      <c r="O464" s="7"/>
    </row>
    <row r="465" spans="15:15" x14ac:dyDescent="0.25">
      <c r="O465" s="7"/>
    </row>
    <row r="466" spans="15:15" x14ac:dyDescent="0.25">
      <c r="O466" s="7"/>
    </row>
    <row r="467" spans="15:15" x14ac:dyDescent="0.25">
      <c r="O467" s="7"/>
    </row>
    <row r="468" spans="15:15" x14ac:dyDescent="0.25">
      <c r="O468" s="7"/>
    </row>
    <row r="469" spans="15:15" x14ac:dyDescent="0.25">
      <c r="O469" s="7"/>
    </row>
    <row r="470" spans="15:15" x14ac:dyDescent="0.25">
      <c r="O470" s="7"/>
    </row>
    <row r="471" spans="15:15" x14ac:dyDescent="0.25">
      <c r="O471" s="7"/>
    </row>
    <row r="472" spans="15:15" x14ac:dyDescent="0.25">
      <c r="O472" s="7"/>
    </row>
    <row r="473" spans="15:15" x14ac:dyDescent="0.25">
      <c r="O473" s="7"/>
    </row>
    <row r="474" spans="15:15" x14ac:dyDescent="0.25">
      <c r="O474" s="7"/>
    </row>
    <row r="475" spans="15:15" x14ac:dyDescent="0.25">
      <c r="O475" s="7"/>
    </row>
    <row r="476" spans="15:15" x14ac:dyDescent="0.25">
      <c r="O476" s="7"/>
    </row>
    <row r="477" spans="15:15" x14ac:dyDescent="0.25">
      <c r="O477" s="7"/>
    </row>
    <row r="478" spans="15:15" x14ac:dyDescent="0.25">
      <c r="O478" s="7"/>
    </row>
    <row r="479" spans="15:15" x14ac:dyDescent="0.25">
      <c r="O479" s="7"/>
    </row>
    <row r="480" spans="15:15" x14ac:dyDescent="0.25">
      <c r="O480" s="7"/>
    </row>
    <row r="481" spans="15:15" x14ac:dyDescent="0.25">
      <c r="O481" s="7"/>
    </row>
    <row r="482" spans="15:15" x14ac:dyDescent="0.25">
      <c r="O482" s="7"/>
    </row>
    <row r="483" spans="15:15" x14ac:dyDescent="0.25">
      <c r="O483" s="7"/>
    </row>
    <row r="484" spans="15:15" x14ac:dyDescent="0.25">
      <c r="O484" s="7"/>
    </row>
    <row r="485" spans="15:15" x14ac:dyDescent="0.25">
      <c r="O485" s="7"/>
    </row>
    <row r="486" spans="15:15" x14ac:dyDescent="0.25">
      <c r="O486" s="7"/>
    </row>
    <row r="487" spans="15:15" x14ac:dyDescent="0.25">
      <c r="O487" s="7"/>
    </row>
    <row r="488" spans="15:15" x14ac:dyDescent="0.25">
      <c r="O488" s="7"/>
    </row>
    <row r="489" spans="15:15" x14ac:dyDescent="0.25">
      <c r="O489" s="7"/>
    </row>
    <row r="490" spans="15:15" x14ac:dyDescent="0.25">
      <c r="O490" s="7"/>
    </row>
    <row r="491" spans="15:15" x14ac:dyDescent="0.25">
      <c r="O491" s="7"/>
    </row>
    <row r="492" spans="15:15" x14ac:dyDescent="0.25">
      <c r="O492" s="7"/>
    </row>
    <row r="493" spans="15:15" x14ac:dyDescent="0.25">
      <c r="O493" s="7"/>
    </row>
    <row r="494" spans="15:15" x14ac:dyDescent="0.25">
      <c r="O494" s="7"/>
    </row>
    <row r="495" spans="15:15" x14ac:dyDescent="0.25">
      <c r="O495" s="7"/>
    </row>
    <row r="496" spans="15:15" x14ac:dyDescent="0.25">
      <c r="O496" s="7"/>
    </row>
    <row r="497" spans="15:15" x14ac:dyDescent="0.25">
      <c r="O497" s="7"/>
    </row>
    <row r="498" spans="15:15" x14ac:dyDescent="0.25">
      <c r="O498" s="7"/>
    </row>
    <row r="499" spans="15:15" x14ac:dyDescent="0.25">
      <c r="O499" s="7"/>
    </row>
    <row r="500" spans="15:15" x14ac:dyDescent="0.25">
      <c r="O500" s="7"/>
    </row>
    <row r="501" spans="15:15" x14ac:dyDescent="0.25">
      <c r="O501" s="7"/>
    </row>
    <row r="502" spans="15:15" x14ac:dyDescent="0.25">
      <c r="O502" s="7"/>
    </row>
    <row r="503" spans="15:15" x14ac:dyDescent="0.25">
      <c r="O503" s="7"/>
    </row>
    <row r="504" spans="15:15" x14ac:dyDescent="0.25">
      <c r="O504" s="7"/>
    </row>
    <row r="505" spans="15:15" x14ac:dyDescent="0.25">
      <c r="O505" s="7"/>
    </row>
    <row r="506" spans="15:15" x14ac:dyDescent="0.25">
      <c r="O506" s="7"/>
    </row>
    <row r="507" spans="15:15" x14ac:dyDescent="0.25">
      <c r="O507" s="7"/>
    </row>
  </sheetData>
  <mergeCells count="21">
    <mergeCell ref="A1:M1"/>
    <mergeCell ref="A2:M2"/>
    <mergeCell ref="B21:B23"/>
    <mergeCell ref="A21:A23"/>
    <mergeCell ref="D21:D23"/>
    <mergeCell ref="B18:B20"/>
    <mergeCell ref="A18:A20"/>
    <mergeCell ref="D18:D20"/>
    <mergeCell ref="J12:M12"/>
    <mergeCell ref="H12:I12"/>
    <mergeCell ref="H13:I13"/>
    <mergeCell ref="E12:G12"/>
    <mergeCell ref="A14:A16"/>
    <mergeCell ref="D14:D16"/>
    <mergeCell ref="B14:B16"/>
    <mergeCell ref="B31:B32"/>
    <mergeCell ref="A31:A32"/>
    <mergeCell ref="D31:D32"/>
    <mergeCell ref="B33:B34"/>
    <mergeCell ref="A33:A34"/>
    <mergeCell ref="D33:D34"/>
  </mergeCells>
  <dataValidations disablePrompts="1" count="2">
    <dataValidation type="list" allowBlank="1" showInputMessage="1" showErrorMessage="1" promptTitle="Ageing exponent" prompt="Select concrete mix type" sqref="B26">
      <formula1>ageing_exponent</formula1>
    </dataValidation>
    <dataValidation type="list" allowBlank="1" showInputMessage="1" showErrorMessage="1" promptTitle="Transfer function" prompt="Select exposure zone" sqref="B31:B32">
      <formula1>Transfer_function</formula1>
    </dataValidation>
  </dataValidations>
  <pageMargins left="0.7" right="0.7" top="0.5" bottom="0.25" header="0.3" footer="0.3"/>
  <pageSetup scale="65" orientation="landscape"/>
  <headerFooter>
    <oddHeader>&amp;C
&amp;G</oddHeader>
  </headerFooter>
  <drawing r:id="rId1"/>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22"/>
  <sheetViews>
    <sheetView zoomScale="75" zoomScaleNormal="75" workbookViewId="0">
      <pane xSplit="1" ySplit="7" topLeftCell="B8" activePane="bottomRight" state="frozen"/>
      <selection pane="topRight" activeCell="B1" sqref="B1"/>
      <selection pane="bottomLeft" activeCell="A8" sqref="A8"/>
      <selection pane="bottomRight" activeCell="B8" sqref="B8"/>
    </sheetView>
  </sheetViews>
  <sheetFormatPr defaultRowHeight="15" x14ac:dyDescent="0.25"/>
  <cols>
    <col min="1" max="1" width="10.7109375" customWidth="1"/>
    <col min="2" max="2" width="9.28515625" bestFit="1" customWidth="1"/>
    <col min="3" max="3" width="8.5703125" customWidth="1"/>
    <col min="4" max="4" width="9.28515625" bestFit="1" customWidth="1"/>
    <col min="5" max="5" width="7.85546875" customWidth="1"/>
    <col min="6" max="6" width="9.28515625" bestFit="1" customWidth="1"/>
    <col min="7" max="7" width="7.42578125" customWidth="1"/>
    <col min="8" max="8" width="7.28515625" customWidth="1"/>
    <col min="9" max="9" width="8" customWidth="1"/>
    <col min="10" max="10" width="8.140625" customWidth="1"/>
    <col min="11" max="22" width="9.140625" customWidth="1"/>
    <col min="23" max="23" width="11.7109375" customWidth="1"/>
    <col min="24" max="24" width="9.140625" customWidth="1"/>
  </cols>
  <sheetData>
    <row r="1" spans="1:25" ht="61.5" customHeight="1" x14ac:dyDescent="0.25"/>
    <row r="2" spans="1:25" x14ac:dyDescent="0.25">
      <c r="A2" s="208" t="s">
        <v>89</v>
      </c>
      <c r="B2" s="209"/>
      <c r="C2" s="209"/>
      <c r="D2" s="209"/>
      <c r="E2" s="209"/>
      <c r="F2" s="209"/>
      <c r="G2" s="209"/>
      <c r="H2" s="209"/>
      <c r="I2" s="209"/>
      <c r="J2" s="209"/>
      <c r="K2" s="209"/>
      <c r="L2" s="209"/>
      <c r="M2" s="209"/>
      <c r="N2" s="209"/>
      <c r="O2" s="209"/>
      <c r="P2" s="209"/>
      <c r="Q2" s="209"/>
      <c r="R2" s="209"/>
      <c r="S2" s="209"/>
      <c r="T2" s="209"/>
      <c r="U2" s="209"/>
      <c r="V2" s="209"/>
      <c r="W2" s="209"/>
      <c r="X2" s="210"/>
    </row>
    <row r="3" spans="1:25" x14ac:dyDescent="0.25">
      <c r="A3" s="211"/>
      <c r="B3" s="212"/>
      <c r="C3" s="212"/>
      <c r="D3" s="212"/>
      <c r="E3" s="212"/>
      <c r="F3" s="212"/>
      <c r="G3" s="212"/>
      <c r="H3" s="212"/>
      <c r="I3" s="212"/>
      <c r="J3" s="212"/>
      <c r="K3" s="212"/>
      <c r="L3" s="212"/>
      <c r="M3" s="212"/>
      <c r="N3" s="212"/>
      <c r="O3" s="212"/>
      <c r="P3" s="212"/>
      <c r="Q3" s="212"/>
      <c r="R3" s="212"/>
      <c r="S3" s="212"/>
      <c r="T3" s="212"/>
      <c r="U3" s="212"/>
      <c r="V3" s="212"/>
      <c r="W3" s="212"/>
      <c r="X3" s="213"/>
    </row>
    <row r="4" spans="1:25" ht="19.5" thickBot="1" x14ac:dyDescent="0.35">
      <c r="A4" s="214" t="s">
        <v>74</v>
      </c>
      <c r="B4" s="215"/>
      <c r="C4" s="215"/>
      <c r="D4" s="215"/>
      <c r="E4" s="215"/>
      <c r="F4" s="215"/>
      <c r="G4" s="215"/>
      <c r="H4" s="215"/>
      <c r="I4" s="215"/>
      <c r="J4" s="215"/>
      <c r="K4" s="215"/>
      <c r="L4" s="215"/>
      <c r="M4" s="215"/>
      <c r="N4" s="215"/>
      <c r="O4" s="215"/>
      <c r="P4" s="215"/>
      <c r="Q4" s="215"/>
      <c r="R4" s="215"/>
      <c r="S4" s="215"/>
      <c r="T4" s="215"/>
      <c r="U4" s="215"/>
      <c r="V4" s="215"/>
      <c r="W4" s="215"/>
      <c r="X4" s="215"/>
    </row>
    <row r="5" spans="1:25" ht="19.5" customHeight="1" x14ac:dyDescent="0.25">
      <c r="A5" s="216" t="s">
        <v>1</v>
      </c>
      <c r="B5" s="194" t="s">
        <v>71</v>
      </c>
      <c r="C5" s="196"/>
      <c r="D5" s="194" t="s">
        <v>63</v>
      </c>
      <c r="E5" s="196"/>
      <c r="F5" s="194" t="s">
        <v>62</v>
      </c>
      <c r="G5" s="196"/>
      <c r="H5" s="225" t="s">
        <v>16</v>
      </c>
      <c r="I5" s="194" t="s">
        <v>13</v>
      </c>
      <c r="J5" s="196"/>
      <c r="K5" s="202" t="s">
        <v>106</v>
      </c>
      <c r="L5" s="205" t="s">
        <v>105</v>
      </c>
      <c r="M5" s="228" t="s">
        <v>67</v>
      </c>
      <c r="N5" s="202"/>
      <c r="O5" s="201" t="s">
        <v>72</v>
      </c>
      <c r="P5" s="202"/>
      <c r="Q5" s="194" t="s">
        <v>64</v>
      </c>
      <c r="R5" s="196"/>
      <c r="S5" s="194" t="s">
        <v>65</v>
      </c>
      <c r="T5" s="196"/>
      <c r="U5" s="201" t="s">
        <v>66</v>
      </c>
      <c r="V5" s="202"/>
      <c r="W5" s="221" t="s">
        <v>77</v>
      </c>
      <c r="X5" s="223" t="s">
        <v>46</v>
      </c>
      <c r="Y5" s="28"/>
    </row>
    <row r="6" spans="1:25" ht="15.75" thickBot="1" x14ac:dyDescent="0.3">
      <c r="A6" s="217"/>
      <c r="B6" s="219"/>
      <c r="C6" s="220"/>
      <c r="D6" s="219"/>
      <c r="E6" s="220"/>
      <c r="F6" s="219"/>
      <c r="G6" s="220"/>
      <c r="H6" s="226"/>
      <c r="I6" s="218"/>
      <c r="J6" s="227"/>
      <c r="K6" s="207"/>
      <c r="L6" s="206"/>
      <c r="M6" s="229"/>
      <c r="N6" s="204"/>
      <c r="O6" s="203"/>
      <c r="P6" s="204"/>
      <c r="Q6" s="218"/>
      <c r="R6" s="227"/>
      <c r="S6" s="218"/>
      <c r="T6" s="227"/>
      <c r="U6" s="203"/>
      <c r="V6" s="204"/>
      <c r="W6" s="222"/>
      <c r="X6" s="224"/>
      <c r="Y6" s="28"/>
    </row>
    <row r="7" spans="1:25" ht="15.75" thickBot="1" x14ac:dyDescent="0.3">
      <c r="A7" s="218"/>
      <c r="B7" s="19" t="s">
        <v>2</v>
      </c>
      <c r="C7" s="20" t="s">
        <v>3</v>
      </c>
      <c r="D7" s="19" t="s">
        <v>2</v>
      </c>
      <c r="E7" s="20" t="s">
        <v>3</v>
      </c>
      <c r="F7" s="19" t="s">
        <v>2</v>
      </c>
      <c r="G7" s="20" t="s">
        <v>3</v>
      </c>
      <c r="H7" s="171"/>
      <c r="I7" s="19" t="s">
        <v>2</v>
      </c>
      <c r="J7" s="20" t="s">
        <v>3</v>
      </c>
      <c r="K7" s="166"/>
      <c r="L7" s="165"/>
      <c r="M7" s="72" t="s">
        <v>2</v>
      </c>
      <c r="N7" s="172" t="s">
        <v>3</v>
      </c>
      <c r="O7" s="19" t="s">
        <v>2</v>
      </c>
      <c r="P7" s="20" t="s">
        <v>3</v>
      </c>
      <c r="Q7" s="19" t="s">
        <v>2</v>
      </c>
      <c r="R7" s="20" t="s">
        <v>3</v>
      </c>
      <c r="S7" s="22" t="s">
        <v>2</v>
      </c>
      <c r="T7" s="20" t="s">
        <v>3</v>
      </c>
      <c r="U7" s="19" t="s">
        <v>2</v>
      </c>
      <c r="V7" s="20" t="s">
        <v>3</v>
      </c>
      <c r="W7" s="73" t="s">
        <v>3</v>
      </c>
      <c r="X7" s="215"/>
      <c r="Y7" s="6"/>
    </row>
    <row r="8" spans="1:25" ht="15" customHeight="1" x14ac:dyDescent="0.25">
      <c r="A8" s="147">
        <v>1</v>
      </c>
      <c r="B8" s="146">
        <f t="shared" ref="B8:B71" ca="1" si="0">RAND()</f>
        <v>0.38578537320399076</v>
      </c>
      <c r="C8" s="60">
        <f ca="1">_xlfn.NORM.INV(B8,'Input Parameters'!$E$15,'Input Parameters'!$F$15)</f>
        <v>255.2337113871869</v>
      </c>
      <c r="D8" s="146">
        <f ca="1">RANDBETWEEN(32,842)/1000</f>
        <v>0.79500000000000004</v>
      </c>
      <c r="E8" s="62">
        <f ca="1">IF(_xlfn.NORM.INV(D8,'Input Parameters'!$E$17,'Input Parameters'!$F$17)&lt;3500,3500,IF(_xlfn.NORM.INV(D8,'Input Parameters'!$E$17,'Input Parameters'!$F$17)&gt;5500,5500,_xlfn.NORM.INV(D8,'Input Parameters'!$E$17,'Input Parameters'!$F$17)))</f>
        <v>5376.7255412369905</v>
      </c>
      <c r="F8" s="146">
        <f t="shared" ref="F8:F71" ca="1" si="1">RAND()</f>
        <v>0.51833009237933403</v>
      </c>
      <c r="G8" s="64">
        <f ca="1">_xlfn.NORM.INV(F8,'Input Parameters'!$E$20,'Input Parameters'!$F$20)</f>
        <v>282.95795147127603</v>
      </c>
      <c r="H8" s="56">
        <f ca="1">EXP(E8*(1/'Input Parameters'!$E$23-1/G8))</f>
        <v>0.52375566559434061</v>
      </c>
      <c r="I8" s="12">
        <f t="shared" ref="I8:I71" ca="1" si="2">RAND()</f>
        <v>0.52563414491469873</v>
      </c>
      <c r="J8" s="29">
        <f ca="1">_xlfn.BETA.INV(I8,'Input Parameters'!$L$26,'Input Parameters'!$M$26,'Input Parameters'!$J$26,'Input Parameters'!$K$26)</f>
        <v>0.67168875704495301</v>
      </c>
      <c r="K8" s="167">
        <f ca="1">('Input Parameters'!$E$27/'Input Parameters'!$E$38)^$J8</f>
        <v>8.0826183047587128E-3</v>
      </c>
      <c r="L8" s="68">
        <f ca="1">$H8*$C8*'Input Parameters'!$E$25*K8</f>
        <v>1.0804852425570881</v>
      </c>
      <c r="M8" s="23">
        <f t="shared" ref="M8:M71" ca="1" si="3">RAND()</f>
        <v>0.25329434817382657</v>
      </c>
      <c r="N8" s="55">
        <f ca="1">_xlfn.NORM.INV(M8,'Input Parameters'!$E$29,'Input Parameters'!$F$29)</f>
        <v>9.9933584122618269E-2</v>
      </c>
      <c r="O8" s="32">
        <f t="shared" ref="O8:O71" ca="1" si="4">RAND()</f>
        <v>0.2830544463369179</v>
      </c>
      <c r="P8" s="29">
        <f ca="1">_xlfn.LOGNORM.INV(O8,'Input Parameters'!$H$30,'Input Parameters'!$I$30)</f>
        <v>2.0462164648545338</v>
      </c>
      <c r="Q8" s="12">
        <f t="shared" ref="Q8:Q71" ca="1" si="5">RAND()</f>
        <v>0.34648060996858654</v>
      </c>
      <c r="R8" s="29">
        <f>IF('Input Parameters'!$E$32=0,0,_xlfn.BETA.INV(Q8,'Input Parameters'!$L$32,'Input Parameters'!$M$32,'Input Parameters'!$J$32,'Input Parameters'!$K$32))</f>
        <v>0</v>
      </c>
      <c r="S8" s="12">
        <f t="shared" ref="S8:S71" ca="1" si="6">RAND()</f>
        <v>5.5557192182327242E-3</v>
      </c>
      <c r="T8" s="13">
        <f ca="1">_xlfn.LOGNORM.INV(S8,'Input Parameters'!$H$34,'Input Parameters'!$I$34)</f>
        <v>36.744071571369517</v>
      </c>
      <c r="U8" s="12">
        <f t="shared" ref="U8:U71" ca="1" si="7">RAND()</f>
        <v>1.8855271839101295E-2</v>
      </c>
      <c r="V8" s="37">
        <f ca="1">_xlfn.BETA.INV(U8,'Input Parameters'!$L$36,'Input Parameters'!$M$36,'Input Parameters'!$J$36,'Input Parameters'!$K$36)</f>
        <v>0.33996156825558044</v>
      </c>
      <c r="W8" s="2">
        <f ca="1">N8+(P8-N8)*(1-ERF((T8-R8)/(2*SQRT(L8*'Input Parameters'!$E$38))))</f>
        <v>0.12413542981742168</v>
      </c>
      <c r="X8">
        <f t="shared" ref="X8:X71" ca="1" si="8">IF(W8&gt;V8,0,1)</f>
        <v>1</v>
      </c>
      <c r="Y8" s="7"/>
    </row>
    <row r="9" spans="1:25" ht="15" customHeight="1" x14ac:dyDescent="0.25">
      <c r="A9" s="139">
        <v>2</v>
      </c>
      <c r="B9" s="10">
        <f t="shared" ca="1" si="0"/>
        <v>0.72219008132118079</v>
      </c>
      <c r="C9" s="60">
        <f ca="1">_xlfn.NORM.INV(B9,'Input Parameters'!$E$15,'Input Parameters'!$F$15)</f>
        <v>302.90664305385866</v>
      </c>
      <c r="D9" s="10">
        <f t="shared" ref="D9:D71" ca="1" si="9">RAND()</f>
        <v>0.98945277917724961</v>
      </c>
      <c r="E9" s="62">
        <f ca="1">IF(_xlfn.NORM.INV(D9,'Input Parameters'!$E$17,'Input Parameters'!$F$17)&lt;3500,3500,IF(_xlfn.NORM.INV(D9,'Input Parameters'!$E$17,'Input Parameters'!$F$17)&gt;5500,5500,_xlfn.NORM.INV(D9,'Input Parameters'!$E$17,'Input Parameters'!$F$17)))</f>
        <v>5500</v>
      </c>
      <c r="F9" s="10">
        <f t="shared" ca="1" si="1"/>
        <v>0.64520425435908024</v>
      </c>
      <c r="G9" s="64">
        <f ca="1">_xlfn.NORM.INV(F9,'Input Parameters'!$E$20,'Input Parameters'!$F$20)</f>
        <v>285.14511206427323</v>
      </c>
      <c r="H9" s="57">
        <f ca="1">EXP(E9*(1/'Input Parameters'!$E$23-1/G9))</f>
        <v>0.59901691971714732</v>
      </c>
      <c r="I9" s="10">
        <f t="shared" ca="1" si="2"/>
        <v>0.13232147245550518</v>
      </c>
      <c r="J9" s="30">
        <f ca="1">_xlfn.BETA.INV(I9,'Input Parameters'!$L$26,'Input Parameters'!$M$26,'Input Parameters'!$J$26,'Input Parameters'!$K$26)</f>
        <v>0.47287701036251673</v>
      </c>
      <c r="K9" s="168">
        <f ca="1">('Input Parameters'!$E$27/'Input Parameters'!$E$38)^$J9</f>
        <v>3.3642738898584622E-2</v>
      </c>
      <c r="L9" s="69">
        <f ca="1">$H9*$C9*'Input Parameters'!$E$25*K9</f>
        <v>6.1043472748653151</v>
      </c>
      <c r="M9" s="24">
        <f t="shared" ca="1" si="3"/>
        <v>0.60068822836132019</v>
      </c>
      <c r="N9" s="15">
        <f ca="1">_xlfn.NORM.INV(M9,'Input Parameters'!$E$29,'Input Parameters'!$F$29)</f>
        <v>0.10002551289004147</v>
      </c>
      <c r="O9" s="8">
        <f t="shared" ca="1" si="4"/>
        <v>0.95123493509974888</v>
      </c>
      <c r="P9" s="30">
        <f ca="1">_xlfn.LOGNORM.INV(O9,'Input Parameters'!$H$30,'Input Parameters'!$I$30)</f>
        <v>5.8693886743097075</v>
      </c>
      <c r="Q9" s="10">
        <f t="shared" ca="1" si="5"/>
        <v>0.77504909388693399</v>
      </c>
      <c r="R9" s="30">
        <f>IF('Input Parameters'!$E$32=0,0,_xlfn.BETA.INV(Q9,'Input Parameters'!$L$32,'Input Parameters'!$M$32,'Input Parameters'!$J$32,'Input Parameters'!$K$32))</f>
        <v>0</v>
      </c>
      <c r="S9" s="10">
        <f t="shared" ca="1" si="6"/>
        <v>0.12578844648575882</v>
      </c>
      <c r="T9" s="26">
        <f ca="1">_xlfn.LOGNORM.INV(S9,'Input Parameters'!$H$34,'Input Parameters'!$I$34)</f>
        <v>43.701544470821304</v>
      </c>
      <c r="U9" s="10">
        <f t="shared" ca="1" si="7"/>
        <v>0.38179911742911898</v>
      </c>
      <c r="V9" s="30">
        <f ca="1">_xlfn.BETA.INV(U9,'Input Parameters'!$L$36,'Input Parameters'!$M$36,'Input Parameters'!$J$36,'Input Parameters'!$K$36)</f>
        <v>0.54142770626165915</v>
      </c>
      <c r="W9" s="2">
        <f ca="1">N9+(P9-N9)*(1-ERF((T9-R9)/(2*SQRT(L9*'Input Parameters'!$E$38))))</f>
        <v>1.3175599975279759</v>
      </c>
      <c r="X9">
        <f t="shared" ca="1" si="8"/>
        <v>0</v>
      </c>
      <c r="Y9" s="7"/>
    </row>
    <row r="10" spans="1:25" ht="15" customHeight="1" x14ac:dyDescent="0.25">
      <c r="A10" s="139">
        <v>3</v>
      </c>
      <c r="B10" s="10">
        <f t="shared" ca="1" si="0"/>
        <v>0.37002056308639064</v>
      </c>
      <c r="C10" s="60">
        <f ca="1">_xlfn.NORM.INV(B10,'Input Parameters'!$E$15,'Input Parameters'!$F$15)</f>
        <v>252.98587702629104</v>
      </c>
      <c r="D10" s="10">
        <f t="shared" ca="1" si="9"/>
        <v>0.52405582391862204</v>
      </c>
      <c r="E10" s="62">
        <f ca="1">IF(_xlfn.NORM.INV(D10,'Input Parameters'!$E$17,'Input Parameters'!$F$17)&lt;3500,3500,IF(_xlfn.NORM.INV(D10,'Input Parameters'!$E$17,'Input Parameters'!$F$17)&gt;5500,5500,_xlfn.NORM.INV(D10,'Input Parameters'!$E$17,'Input Parameters'!$F$17)))</f>
        <v>4842.2349171163251</v>
      </c>
      <c r="F10" s="10">
        <f t="shared" ca="1" si="1"/>
        <v>0.2235731614407388</v>
      </c>
      <c r="G10" s="64">
        <f ca="1">_xlfn.NORM.INV(F10,'Input Parameters'!$E$20,'Input Parameters'!$F$20)</f>
        <v>277.55678642980286</v>
      </c>
      <c r="H10" s="57">
        <f ca="1">EXP(E10*(1/'Input Parameters'!$E$23-1/G10))</f>
        <v>0.40033584626739227</v>
      </c>
      <c r="I10" s="10">
        <f t="shared" ca="1" si="2"/>
        <v>0.88227742555193345</v>
      </c>
      <c r="J10" s="30">
        <f ca="1">_xlfn.BETA.INV(I10,'Input Parameters'!$L$26,'Input Parameters'!$M$26,'Input Parameters'!$J$26,'Input Parameters'!$K$26)</f>
        <v>0.82819348420485017</v>
      </c>
      <c r="K10" s="168">
        <f ca="1">('Input Parameters'!$E$27/'Input Parameters'!$E$38)^$J10</f>
        <v>2.6303153441535306E-3</v>
      </c>
      <c r="L10" s="69">
        <f ca="1">$H10*$C10*'Input Parameters'!$E$25*K10</f>
        <v>0.26639653674495245</v>
      </c>
      <c r="M10" s="24">
        <f t="shared" ca="1" si="3"/>
        <v>0.98496779649951205</v>
      </c>
      <c r="N10" s="15">
        <f ca="1">_xlfn.NORM.INV(M10,'Input Parameters'!$E$29,'Input Parameters'!$F$29)</f>
        <v>0.10021692408011068</v>
      </c>
      <c r="O10" s="8">
        <f t="shared" ca="1" si="4"/>
        <v>4.3494332583383644E-3</v>
      </c>
      <c r="P10" s="30">
        <f ca="1">_xlfn.LOGNORM.INV(O10,'Input Parameters'!$H$30,'Input Parameters'!$I$30)</f>
        <v>0.77698872525721785</v>
      </c>
      <c r="Q10" s="10">
        <f t="shared" ca="1" si="5"/>
        <v>0.51607426651055011</v>
      </c>
      <c r="R10" s="30">
        <f>IF('Input Parameters'!$E$32=0,0,_xlfn.BETA.INV(Q10,'Input Parameters'!$L$32,'Input Parameters'!$M$32,'Input Parameters'!$J$32,'Input Parameters'!$K$32))</f>
        <v>0</v>
      </c>
      <c r="S10" s="10">
        <f t="shared" ca="1" si="6"/>
        <v>0.88038521763660149</v>
      </c>
      <c r="T10" s="26">
        <f ca="1">_xlfn.LOGNORM.INV(S10,'Input Parameters'!$H$34,'Input Parameters'!$I$34)</f>
        <v>58.363386123857886</v>
      </c>
      <c r="U10" s="10">
        <f t="shared" ca="1" si="7"/>
        <v>0.74025940123401179</v>
      </c>
      <c r="V10" s="30">
        <f ca="1">_xlfn.BETA.INV(U10,'Input Parameters'!$L$36,'Input Parameters'!$M$36,'Input Parameters'!$J$36,'Input Parameters'!$K$36)</f>
        <v>0.68975945664979532</v>
      </c>
      <c r="W10" s="2">
        <f ca="1">N10+(P10-N10)*(1-ERF((T10-R10)/(2*SQRT(L10*'Input Parameters'!$E$38))))</f>
        <v>0.10021692408011158</v>
      </c>
      <c r="X10">
        <f t="shared" ca="1" si="8"/>
        <v>1</v>
      </c>
      <c r="Y10" s="7"/>
    </row>
    <row r="11" spans="1:25" ht="15" customHeight="1" x14ac:dyDescent="0.25">
      <c r="A11" s="139">
        <v>4</v>
      </c>
      <c r="B11" s="10">
        <f t="shared" ca="1" si="0"/>
        <v>0.52945720015811093</v>
      </c>
      <c r="C11" s="60">
        <f ca="1">_xlfn.NORM.INV(B11,'Input Parameters'!$E$15,'Input Parameters'!$F$15)</f>
        <v>274.97239190205323</v>
      </c>
      <c r="D11" s="10">
        <f t="shared" ca="1" si="9"/>
        <v>0.99777153538764585</v>
      </c>
      <c r="E11" s="62">
        <f ca="1">IF(_xlfn.NORM.INV(D11,'Input Parameters'!$E$17,'Input Parameters'!$F$17)&lt;3500,3500,IF(_xlfn.NORM.INV(D11,'Input Parameters'!$E$17,'Input Parameters'!$F$17)&gt;5500,5500,_xlfn.NORM.INV(D11,'Input Parameters'!$E$17,'Input Parameters'!$F$17)))</f>
        <v>5500</v>
      </c>
      <c r="F11" s="10">
        <f t="shared" ca="1" si="1"/>
        <v>0.18209135651223585</v>
      </c>
      <c r="G11" s="64">
        <f ca="1">_xlfn.NORM.INV(F11,'Input Parameters'!$E$20,'Input Parameters'!$F$20)</f>
        <v>276.57026034595827</v>
      </c>
      <c r="H11" s="57">
        <f ca="1">EXP(E11*(1/'Input Parameters'!$E$23-1/G11))</f>
        <v>0.32939802735985585</v>
      </c>
      <c r="I11" s="10">
        <f t="shared" ca="1" si="2"/>
        <v>0.51331313380045163</v>
      </c>
      <c r="J11" s="30">
        <f ca="1">_xlfn.BETA.INV(I11,'Input Parameters'!$L$26,'Input Parameters'!$M$26,'Input Parameters'!$J$26,'Input Parameters'!$K$26)</f>
        <v>0.6667536183523719</v>
      </c>
      <c r="K11" s="168">
        <f ca="1">('Input Parameters'!$E$27/'Input Parameters'!$E$38)^$J11</f>
        <v>8.3738665793485247E-3</v>
      </c>
      <c r="L11" s="69">
        <f ca="1">$H11*$C11*'Input Parameters'!$E$25*K11</f>
        <v>0.75846600908179651</v>
      </c>
      <c r="M11" s="24">
        <f t="shared" ca="1" si="3"/>
        <v>8.0919552740716383E-2</v>
      </c>
      <c r="N11" s="15">
        <f ca="1">_xlfn.NORM.INV(M11,'Input Parameters'!$E$29,'Input Parameters'!$F$29)</f>
        <v>9.9860108710590964E-2</v>
      </c>
      <c r="O11" s="8">
        <f t="shared" ca="1" si="4"/>
        <v>0.26456255499258896</v>
      </c>
      <c r="P11" s="30">
        <f ca="1">_xlfn.LOGNORM.INV(O11,'Input Parameters'!$H$30,'Input Parameters'!$I$30)</f>
        <v>1.9932200182008157</v>
      </c>
      <c r="Q11" s="10">
        <f t="shared" ca="1" si="5"/>
        <v>0.32361049391996488</v>
      </c>
      <c r="R11" s="30">
        <f>IF('Input Parameters'!$E$32=0,0,_xlfn.BETA.INV(Q11,'Input Parameters'!$L$32,'Input Parameters'!$M$32,'Input Parameters'!$J$32,'Input Parameters'!$K$32))</f>
        <v>0</v>
      </c>
      <c r="S11" s="10">
        <f t="shared" ca="1" si="6"/>
        <v>0.24397773954071023</v>
      </c>
      <c r="T11" s="26">
        <f ca="1">_xlfn.LOGNORM.INV(S11,'Input Parameters'!$H$34,'Input Parameters'!$I$34)</f>
        <v>46.237194037854842</v>
      </c>
      <c r="U11" s="10">
        <f t="shared" ca="1" si="7"/>
        <v>0.56496179201987418</v>
      </c>
      <c r="V11" s="30">
        <f ca="1">_xlfn.BETA.INV(U11,'Input Parameters'!$L$36,'Input Parameters'!$M$36,'Input Parameters'!$J$36,'Input Parameters'!$K$36)</f>
        <v>0.61119701561320894</v>
      </c>
      <c r="W11" s="2">
        <f ca="1">N11+(P11-N11)*(1-ERF((T11-R11)/(2*SQRT(L11*'Input Parameters'!$E$38))))</f>
        <v>0.10018945857979364</v>
      </c>
      <c r="X11">
        <f t="shared" ca="1" si="8"/>
        <v>1</v>
      </c>
      <c r="Y11" s="7"/>
    </row>
    <row r="12" spans="1:25" ht="15" customHeight="1" x14ac:dyDescent="0.25">
      <c r="A12" s="139">
        <v>5</v>
      </c>
      <c r="B12" s="10">
        <f t="shared" ca="1" si="0"/>
        <v>0.7081770990650591</v>
      </c>
      <c r="C12" s="60">
        <f ca="1">_xlfn.NORM.INV(B12,'Input Parameters'!$E$15,'Input Parameters'!$F$15)</f>
        <v>300.66884372445793</v>
      </c>
      <c r="D12" s="10">
        <f t="shared" ca="1" si="9"/>
        <v>0.66218625085024119</v>
      </c>
      <c r="E12" s="62">
        <f ca="1">IF(_xlfn.NORM.INV(D12,'Input Parameters'!$E$17,'Input Parameters'!$F$17)&lt;3500,3500,IF(_xlfn.NORM.INV(D12,'Input Parameters'!$E$17,'Input Parameters'!$F$17)&gt;5500,5500,_xlfn.NORM.INV(D12,'Input Parameters'!$E$17,'Input Parameters'!$F$17)))</f>
        <v>5092.9060349289302</v>
      </c>
      <c r="F12" s="10">
        <f t="shared" ca="1" si="1"/>
        <v>0.78284853263572896</v>
      </c>
      <c r="G12" s="64">
        <f ca="1">_xlfn.NORM.INV(F12,'Input Parameters'!$E$20,'Input Parameters'!$F$20)</f>
        <v>287.88839269436755</v>
      </c>
      <c r="H12" s="57">
        <f ca="1">EXP(E12*(1/'Input Parameters'!$E$23-1/G12))</f>
        <v>0.7376103148342158</v>
      </c>
      <c r="I12" s="10">
        <f t="shared" ca="1" si="2"/>
        <v>0.74398971167056149</v>
      </c>
      <c r="J12" s="30">
        <f ca="1">_xlfn.BETA.INV(I12,'Input Parameters'!$L$26,'Input Parameters'!$M$26,'Input Parameters'!$J$26,'Input Parameters'!$K$26)</f>
        <v>0.76028797845828233</v>
      </c>
      <c r="K12" s="168">
        <f ca="1">('Input Parameters'!$E$27/'Input Parameters'!$E$38)^$J12</f>
        <v>4.2810210646393211E-3</v>
      </c>
      <c r="L12" s="69">
        <f ca="1">$H12*$C12*'Input Parameters'!$E$25*K12</f>
        <v>0.94942961333747955</v>
      </c>
      <c r="M12" s="24">
        <f t="shared" ca="1" si="3"/>
        <v>0.73347397343999621</v>
      </c>
      <c r="N12" s="15">
        <f ca="1">_xlfn.NORM.INV(M12,'Input Parameters'!$E$29,'Input Parameters'!$F$29)</f>
        <v>0.10006233537964536</v>
      </c>
      <c r="O12" s="8">
        <f t="shared" ca="1" si="4"/>
        <v>0.3927878372393091</v>
      </c>
      <c r="P12" s="30">
        <f ca="1">_xlfn.LOGNORM.INV(O12,'Input Parameters'!$H$30,'Input Parameters'!$I$30)</f>
        <v>2.3596763809874224</v>
      </c>
      <c r="Q12" s="10">
        <f t="shared" ca="1" si="5"/>
        <v>0.81701493897348298</v>
      </c>
      <c r="R12" s="30">
        <f>IF('Input Parameters'!$E$32=0,0,_xlfn.BETA.INV(Q12,'Input Parameters'!$L$32,'Input Parameters'!$M$32,'Input Parameters'!$J$32,'Input Parameters'!$K$32))</f>
        <v>0</v>
      </c>
      <c r="S12" s="10">
        <f t="shared" ca="1" si="6"/>
        <v>2.7817064926088597E-2</v>
      </c>
      <c r="T12" s="26">
        <f ca="1">_xlfn.LOGNORM.INV(S12,'Input Parameters'!$H$34,'Input Parameters'!$I$34)</f>
        <v>39.71919691766243</v>
      </c>
      <c r="U12" s="10">
        <f t="shared" ca="1" si="7"/>
        <v>0.89937410264989581</v>
      </c>
      <c r="V12" s="30">
        <f ca="1">_xlfn.BETA.INV(U12,'Input Parameters'!$L$36,'Input Parameters'!$M$36,'Input Parameters'!$J$36,'Input Parameters'!$K$36)</f>
        <v>0.80147930954831037</v>
      </c>
      <c r="W12" s="2">
        <f ca="1">N12+(P12-N12)*(1-ERF((T12-R12)/(2*SQRT(L12*'Input Parameters'!$E$38))))</f>
        <v>0.10898012447680488</v>
      </c>
      <c r="X12">
        <f t="shared" ca="1" si="8"/>
        <v>1</v>
      </c>
      <c r="Y12" s="7"/>
    </row>
    <row r="13" spans="1:25" ht="15" customHeight="1" x14ac:dyDescent="0.25">
      <c r="A13" s="139">
        <v>6</v>
      </c>
      <c r="B13" s="10">
        <f t="shared" ca="1" si="0"/>
        <v>0.33238592816178614</v>
      </c>
      <c r="C13" s="60">
        <f ca="1">_xlfn.NORM.INV(B13,'Input Parameters'!$E$15,'Input Parameters'!$F$15)</f>
        <v>247.48331863211172</v>
      </c>
      <c r="D13" s="10">
        <f t="shared" ca="1" si="9"/>
        <v>0.35574979584562705</v>
      </c>
      <c r="E13" s="62">
        <f ca="1">IF(_xlfn.NORM.INV(D13,'Input Parameters'!$E$17,'Input Parameters'!$F$17)&lt;3500,3500,IF(_xlfn.NORM.INV(D13,'Input Parameters'!$E$17,'Input Parameters'!$F$17)&gt;5500,5500,_xlfn.NORM.INV(D13,'Input Parameters'!$E$17,'Input Parameters'!$F$17)))</f>
        <v>4541.1100105912519</v>
      </c>
      <c r="F13" s="10">
        <f t="shared" ca="1" si="1"/>
        <v>0.14789073144991194</v>
      </c>
      <c r="G13" s="64">
        <f ca="1">_xlfn.NORM.INV(F13,'Input Parameters'!$E$20,'Input Parameters'!$F$20)</f>
        <v>275.64499802837452</v>
      </c>
      <c r="H13" s="57">
        <f ca="1">EXP(E13*(1/'Input Parameters'!$E$23-1/G13))</f>
        <v>0.37832674693924068</v>
      </c>
      <c r="I13" s="10">
        <f t="shared" ca="1" si="2"/>
        <v>0.15540628237230214</v>
      </c>
      <c r="J13" s="30">
        <f ca="1">_xlfn.BETA.INV(I13,'Input Parameters'!$L$26,'Input Parameters'!$M$26,'Input Parameters'!$J$26,'Input Parameters'!$K$26)</f>
        <v>0.49033922061104807</v>
      </c>
      <c r="K13" s="168">
        <f ca="1">('Input Parameters'!$E$27/'Input Parameters'!$E$38)^$J13</f>
        <v>2.9681988105659092E-2</v>
      </c>
      <c r="L13" s="69">
        <f ca="1">$H13*$C13*'Input Parameters'!$E$25*K13</f>
        <v>2.7791114524151186</v>
      </c>
      <c r="M13" s="24">
        <f t="shared" ca="1" si="3"/>
        <v>0.24562427219011818</v>
      </c>
      <c r="N13" s="15">
        <f ca="1">_xlfn.NORM.INV(M13,'Input Parameters'!$E$29,'Input Parameters'!$F$29)</f>
        <v>9.9931167563936343E-2</v>
      </c>
      <c r="O13" s="8">
        <f t="shared" ca="1" si="4"/>
        <v>0.74347563551106888</v>
      </c>
      <c r="P13" s="30">
        <f ca="1">_xlfn.LOGNORM.INV(O13,'Input Parameters'!$H$30,'Input Parameters'!$I$30)</f>
        <v>3.6547356263584048</v>
      </c>
      <c r="Q13" s="10">
        <f t="shared" ca="1" si="5"/>
        <v>0.52368129734716096</v>
      </c>
      <c r="R13" s="30">
        <f>IF('Input Parameters'!$E$32=0,0,_xlfn.BETA.INV(Q13,'Input Parameters'!$L$32,'Input Parameters'!$M$32,'Input Parameters'!$J$32,'Input Parameters'!$K$32))</f>
        <v>0</v>
      </c>
      <c r="S13" s="10">
        <f t="shared" ca="1" si="6"/>
        <v>6.9919846306236377E-2</v>
      </c>
      <c r="T13" s="26">
        <f ca="1">_xlfn.LOGNORM.INV(S13,'Input Parameters'!$H$34,'Input Parameters'!$I$34)</f>
        <v>41.942959315738477</v>
      </c>
      <c r="U13" s="10">
        <f t="shared" ca="1" si="7"/>
        <v>2.9255240398434634E-2</v>
      </c>
      <c r="V13" s="30">
        <f ca="1">_xlfn.BETA.INV(U13,'Input Parameters'!$L$36,'Input Parameters'!$M$36,'Input Parameters'!$J$36,'Input Parameters'!$K$36)</f>
        <v>0.35598303953427574</v>
      </c>
      <c r="W13" s="2">
        <f ca="1">N13+(P13-N13)*(1-ERF((T13-R13)/(2*SQRT(L13*'Input Parameters'!$E$38))))</f>
        <v>0.36735766307045636</v>
      </c>
      <c r="X13">
        <f t="shared" ca="1" si="8"/>
        <v>0</v>
      </c>
      <c r="Y13" s="7"/>
    </row>
    <row r="14" spans="1:25" ht="15" customHeight="1" x14ac:dyDescent="0.25">
      <c r="A14" s="139">
        <v>7</v>
      </c>
      <c r="B14" s="10">
        <f t="shared" ca="1" si="0"/>
        <v>0.60728234327734842</v>
      </c>
      <c r="C14" s="60">
        <f ca="1">_xlfn.NORM.INV(B14,'Input Parameters'!$E$15,'Input Parameters'!$F$15)</f>
        <v>285.7209753338924</v>
      </c>
      <c r="D14" s="10">
        <f t="shared" ca="1" si="9"/>
        <v>0.56198294211068855</v>
      </c>
      <c r="E14" s="62">
        <f ca="1">IF(_xlfn.NORM.INV(D14,'Input Parameters'!$E$17,'Input Parameters'!$F$17)&lt;3500,3500,IF(_xlfn.NORM.INV(D14,'Input Parameters'!$E$17,'Input Parameters'!$F$17)&gt;5500,5500,_xlfn.NORM.INV(D14,'Input Parameters'!$E$17,'Input Parameters'!$F$17)))</f>
        <v>4909.19902796715</v>
      </c>
      <c r="F14" s="10">
        <f t="shared" ca="1" si="1"/>
        <v>0.76196502995283977</v>
      </c>
      <c r="G14" s="64">
        <f ca="1">_xlfn.NORM.INV(F14,'Input Parameters'!$E$20,'Input Parameters'!$F$20)</f>
        <v>287.42467298653287</v>
      </c>
      <c r="H14" s="57">
        <f ca="1">EXP(E14*(1/'Input Parameters'!$E$23-1/G14))</f>
        <v>0.72551503997158306</v>
      </c>
      <c r="I14" s="10">
        <f t="shared" ca="1" si="2"/>
        <v>0.41666478650087124</v>
      </c>
      <c r="J14" s="30">
        <f ca="1">_xlfn.BETA.INV(I14,'Input Parameters'!$L$26,'Input Parameters'!$M$26,'Input Parameters'!$J$26,'Input Parameters'!$K$26)</f>
        <v>0.62702899425567982</v>
      </c>
      <c r="K14" s="168">
        <f ca="1">('Input Parameters'!$E$27/'Input Parameters'!$E$38)^$J14</f>
        <v>1.1134644870445914E-2</v>
      </c>
      <c r="L14" s="69">
        <f ca="1">$H14*$C14*'Input Parameters'!$E$25*K14</f>
        <v>2.3081547034614722</v>
      </c>
      <c r="M14" s="24">
        <f t="shared" ca="1" si="3"/>
        <v>0.52727639749354205</v>
      </c>
      <c r="N14" s="15">
        <f ca="1">_xlfn.NORM.INV(M14,'Input Parameters'!$E$29,'Input Parameters'!$F$29)</f>
        <v>0.10000684251461389</v>
      </c>
      <c r="O14" s="8">
        <f t="shared" ca="1" si="4"/>
        <v>0.27329147216186322</v>
      </c>
      <c r="P14" s="30">
        <f ca="1">_xlfn.LOGNORM.INV(O14,'Input Parameters'!$H$30,'Input Parameters'!$I$30)</f>
        <v>2.0182840295372189</v>
      </c>
      <c r="Q14" s="10">
        <f t="shared" ca="1" si="5"/>
        <v>0.55040996470852088</v>
      </c>
      <c r="R14" s="30">
        <f>IF('Input Parameters'!$E$32=0,0,_xlfn.BETA.INV(Q14,'Input Parameters'!$L$32,'Input Parameters'!$M$32,'Input Parameters'!$J$32,'Input Parameters'!$K$32))</f>
        <v>0</v>
      </c>
      <c r="S14" s="10">
        <f t="shared" ca="1" si="6"/>
        <v>0.9649360160578101</v>
      </c>
      <c r="T14" s="26">
        <f ca="1">_xlfn.LOGNORM.INV(S14,'Input Parameters'!$H$34,'Input Parameters'!$I$34)</f>
        <v>63.158835673366745</v>
      </c>
      <c r="U14" s="10">
        <f t="shared" ca="1" si="7"/>
        <v>0.4495822175375993</v>
      </c>
      <c r="V14" s="30">
        <f ca="1">_xlfn.BETA.INV(U14,'Input Parameters'!$L$36,'Input Parameters'!$M$36,'Input Parameters'!$J$36,'Input Parameters'!$K$36)</f>
        <v>0.5668210103585245</v>
      </c>
      <c r="W14" s="2">
        <f ca="1">N14+(P14-N14)*(1-ERF((T14-R14)/(2*SQRT(L14*'Input Parameters'!$E$38))))</f>
        <v>0.10631121316582573</v>
      </c>
      <c r="X14">
        <f t="shared" ca="1" si="8"/>
        <v>1</v>
      </c>
      <c r="Y14" s="7"/>
    </row>
    <row r="15" spans="1:25" ht="15" customHeight="1" x14ac:dyDescent="0.25">
      <c r="A15" s="139">
        <v>8</v>
      </c>
      <c r="B15" s="10">
        <f t="shared" ca="1" si="0"/>
        <v>0.39925176474709922</v>
      </c>
      <c r="C15" s="60">
        <f ca="1">_xlfn.NORM.INV(B15,'Input Parameters'!$E$15,'Input Parameters'!$F$15)</f>
        <v>257.13246591337349</v>
      </c>
      <c r="D15" s="10">
        <f t="shared" ca="1" si="9"/>
        <v>0.55674153010273564</v>
      </c>
      <c r="E15" s="62">
        <f ca="1">IF(_xlfn.NORM.INV(D15,'Input Parameters'!$E$17,'Input Parameters'!$F$17)&lt;3500,3500,IF(_xlfn.NORM.INV(D15,'Input Parameters'!$E$17,'Input Parameters'!$F$17)&gt;5500,5500,_xlfn.NORM.INV(D15,'Input Parameters'!$E$17,'Input Parameters'!$F$17)))</f>
        <v>4899.8990197959729</v>
      </c>
      <c r="F15" s="10">
        <f t="shared" ca="1" si="1"/>
        <v>0.79063466210780209</v>
      </c>
      <c r="G15" s="64">
        <f ca="1">_xlfn.NORM.INV(F15,'Input Parameters'!$E$20,'Input Parameters'!$F$20)</f>
        <v>288.06778988035387</v>
      </c>
      <c r="H15" s="57">
        <f ca="1">EXP(E15*(1/'Input Parameters'!$E$23-1/G15))</f>
        <v>0.75411791979594278</v>
      </c>
      <c r="I15" s="10">
        <f t="shared" ca="1" si="2"/>
        <v>0.29879040566291692</v>
      </c>
      <c r="J15" s="30">
        <f ca="1">_xlfn.BETA.INV(I15,'Input Parameters'!$L$26,'Input Parameters'!$M$26,'Input Parameters'!$J$26,'Input Parameters'!$K$26)</f>
        <v>0.57363825613261277</v>
      </c>
      <c r="K15" s="168">
        <f ca="1">('Input Parameters'!$E$27/'Input Parameters'!$E$38)^$J15</f>
        <v>1.6330498612606728E-2</v>
      </c>
      <c r="L15" s="69">
        <f ca="1">$H15*$C15*'Input Parameters'!$E$25*K15</f>
        <v>3.1666175960799072</v>
      </c>
      <c r="M15" s="24">
        <f t="shared" ca="1" si="3"/>
        <v>0.34008005192602719</v>
      </c>
      <c r="N15" s="15">
        <f ca="1">_xlfn.NORM.INV(M15,'Input Parameters'!$E$29,'Input Parameters'!$F$29)</f>
        <v>9.9958775533688773E-2</v>
      </c>
      <c r="O15" s="8">
        <f t="shared" ca="1" si="4"/>
        <v>0.60585584544341398</v>
      </c>
      <c r="P15" s="30">
        <f ca="1">_xlfn.LOGNORM.INV(O15,'Input Parameters'!$H$30,'Input Parameters'!$I$30)</f>
        <v>3.0461874676587546</v>
      </c>
      <c r="Q15" s="10">
        <f t="shared" ca="1" si="5"/>
        <v>0.42328914044949428</v>
      </c>
      <c r="R15" s="30">
        <f>IF('Input Parameters'!$E$32=0,0,_xlfn.BETA.INV(Q15,'Input Parameters'!$L$32,'Input Parameters'!$M$32,'Input Parameters'!$J$32,'Input Parameters'!$K$32))</f>
        <v>0</v>
      </c>
      <c r="S15" s="10">
        <f t="shared" ca="1" si="6"/>
        <v>0.66519099598933695</v>
      </c>
      <c r="T15" s="26">
        <f ca="1">_xlfn.LOGNORM.INV(S15,'Input Parameters'!$H$34,'Input Parameters'!$I$34)</f>
        <v>53.158164809711103</v>
      </c>
      <c r="U15" s="10">
        <f t="shared" ca="1" si="7"/>
        <v>3.6281147922138768E-2</v>
      </c>
      <c r="V15" s="30">
        <f ca="1">_xlfn.BETA.INV(U15,'Input Parameters'!$L$36,'Input Parameters'!$M$36,'Input Parameters'!$J$36,'Input Parameters'!$K$36)</f>
        <v>0.36473166700714621</v>
      </c>
      <c r="W15" s="2">
        <f ca="1">N15+(P15-N15)*(1-ERF((T15-R15)/(2*SQRT(L15*'Input Parameters'!$E$38))))</f>
        <v>0.20207526958790922</v>
      </c>
      <c r="X15">
        <f t="shared" ca="1" si="8"/>
        <v>1</v>
      </c>
      <c r="Y15" s="7"/>
    </row>
    <row r="16" spans="1:25" ht="15" customHeight="1" x14ac:dyDescent="0.25">
      <c r="A16" s="139">
        <v>9</v>
      </c>
      <c r="B16" s="10">
        <f t="shared" ca="1" si="0"/>
        <v>0.54502377887329578</v>
      </c>
      <c r="C16" s="60">
        <f ca="1">_xlfn.NORM.INV(B16,'Input Parameters'!$E$15,'Input Parameters'!$F$15)</f>
        <v>277.09639827335229</v>
      </c>
      <c r="D16" s="10">
        <f t="shared" ca="1" si="9"/>
        <v>0.19596284779141415</v>
      </c>
      <c r="E16" s="62">
        <f ca="1">IF(_xlfn.NORM.INV(D16,'Input Parameters'!$E$17,'Input Parameters'!$F$17)&lt;3500,3500,IF(_xlfn.NORM.INV(D16,'Input Parameters'!$E$17,'Input Parameters'!$F$17)&gt;5500,5500,_xlfn.NORM.INV(D16,'Input Parameters'!$E$17,'Input Parameters'!$F$17)))</f>
        <v>4200.7087712225321</v>
      </c>
      <c r="F16" s="10">
        <f t="shared" ca="1" si="1"/>
        <v>0.88371676908465679</v>
      </c>
      <c r="G16" s="64">
        <f ca="1">_xlfn.NORM.INV(F16,'Input Parameters'!$E$20,'Input Parameters'!$F$20)</f>
        <v>290.64828447971274</v>
      </c>
      <c r="H16" s="57">
        <f ca="1">EXP(E16*(1/'Input Parameters'!$E$23-1/G16))</f>
        <v>0.89362510952447638</v>
      </c>
      <c r="I16" s="10">
        <f t="shared" ca="1" si="2"/>
        <v>0.52334914676786159</v>
      </c>
      <c r="J16" s="30">
        <f ca="1">_xlfn.BETA.INV(I16,'Input Parameters'!$L$26,'Input Parameters'!$M$26,'Input Parameters'!$J$26,'Input Parameters'!$K$26)</f>
        <v>0.67077483542494898</v>
      </c>
      <c r="K16" s="168">
        <f ca="1">('Input Parameters'!$E$27/'Input Parameters'!$E$38)^$J16</f>
        <v>8.1357786257489958E-3</v>
      </c>
      <c r="L16" s="69">
        <f ca="1">$H16*$C16*'Input Parameters'!$E$25*K16</f>
        <v>2.0145839379874149</v>
      </c>
      <c r="M16" s="24">
        <f t="shared" ca="1" si="3"/>
        <v>0.63484290135815491</v>
      </c>
      <c r="N16" s="15">
        <f ca="1">_xlfn.NORM.INV(M16,'Input Parameters'!$E$29,'Input Parameters'!$F$29)</f>
        <v>0.10003447076089073</v>
      </c>
      <c r="O16" s="8">
        <f t="shared" ca="1" si="4"/>
        <v>0.17215529231657056</v>
      </c>
      <c r="P16" s="30">
        <f ca="1">_xlfn.LOGNORM.INV(O16,'Input Parameters'!$H$30,'Input Parameters'!$I$30)</f>
        <v>1.7165532523812668</v>
      </c>
      <c r="Q16" s="10">
        <f t="shared" ca="1" si="5"/>
        <v>0.56853988267257149</v>
      </c>
      <c r="R16" s="30">
        <f>IF('Input Parameters'!$E$32=0,0,_xlfn.BETA.INV(Q16,'Input Parameters'!$L$32,'Input Parameters'!$M$32,'Input Parameters'!$J$32,'Input Parameters'!$K$32))</f>
        <v>0</v>
      </c>
      <c r="S16" s="10">
        <f t="shared" ca="1" si="6"/>
        <v>0.94336737316721131</v>
      </c>
      <c r="T16" s="26">
        <f ca="1">_xlfn.LOGNORM.INV(S16,'Input Parameters'!$H$34,'Input Parameters'!$I$34)</f>
        <v>61.395599932728402</v>
      </c>
      <c r="U16" s="10">
        <f t="shared" ca="1" si="7"/>
        <v>0.5454524833297536</v>
      </c>
      <c r="V16" s="30">
        <f ca="1">_xlfn.BETA.INV(U16,'Input Parameters'!$L$36,'Input Parameters'!$M$36,'Input Parameters'!$J$36,'Input Parameters'!$K$36)</f>
        <v>0.60347538819681934</v>
      </c>
      <c r="W16" s="2">
        <f ca="1">N16+(P16-N16)*(1-ERF((T16-R16)/(2*SQRT(L16*'Input Parameters'!$E$38))))</f>
        <v>0.10362860431805154</v>
      </c>
      <c r="X16">
        <f t="shared" ca="1" si="8"/>
        <v>1</v>
      </c>
      <c r="Y16" s="7"/>
    </row>
    <row r="17" spans="1:25" ht="15" customHeight="1" x14ac:dyDescent="0.25">
      <c r="A17" s="139">
        <v>10</v>
      </c>
      <c r="B17" s="10">
        <f t="shared" ca="1" si="0"/>
        <v>4.2992345529841769E-2</v>
      </c>
      <c r="C17" s="60">
        <f ca="1">_xlfn.NORM.INV(B17,'Input Parameters'!$E$15,'Input Parameters'!$F$15)</f>
        <v>177.91870045237482</v>
      </c>
      <c r="D17" s="10">
        <f t="shared" ca="1" si="9"/>
        <v>0.9719990904135738</v>
      </c>
      <c r="E17" s="62">
        <f ca="1">IF(_xlfn.NORM.INV(D17,'Input Parameters'!$E$17,'Input Parameters'!$F$17)&lt;3500,3500,IF(_xlfn.NORM.INV(D17,'Input Parameters'!$E$17,'Input Parameters'!$F$17)&gt;5500,5500,_xlfn.NORM.INV(D17,'Input Parameters'!$E$17,'Input Parameters'!$F$17)))</f>
        <v>5500</v>
      </c>
      <c r="F17" s="10">
        <f t="shared" ca="1" si="1"/>
        <v>0.64544658773159946</v>
      </c>
      <c r="G17" s="64">
        <f ca="1">_xlfn.NORM.INV(F17,'Input Parameters'!$E$20,'Input Parameters'!$F$20)</f>
        <v>285.14947466817597</v>
      </c>
      <c r="H17" s="57">
        <f ca="1">EXP(E17*(1/'Input Parameters'!$E$23-1/G17))</f>
        <v>0.5991937160030758</v>
      </c>
      <c r="I17" s="10">
        <f t="shared" ca="1" si="2"/>
        <v>0.21342992401589755</v>
      </c>
      <c r="J17" s="30">
        <f ca="1">_xlfn.BETA.INV(I17,'Input Parameters'!$L$26,'Input Parameters'!$M$26,'Input Parameters'!$J$26,'Input Parameters'!$K$26)</f>
        <v>0.52796223061856895</v>
      </c>
      <c r="K17" s="168">
        <f ca="1">('Input Parameters'!$E$27/'Input Parameters'!$E$38)^$J17</f>
        <v>2.2661550009911154E-2</v>
      </c>
      <c r="L17" s="69">
        <f ca="1">$H17*$C17*'Input Parameters'!$E$25*K17</f>
        <v>2.4158972494453281</v>
      </c>
      <c r="M17" s="24">
        <f t="shared" ca="1" si="3"/>
        <v>0.70977764779183272</v>
      </c>
      <c r="N17" s="15">
        <f ca="1">_xlfn.NORM.INV(M17,'Input Parameters'!$E$29,'Input Parameters'!$F$29)</f>
        <v>0.10005527352611006</v>
      </c>
      <c r="O17" s="8">
        <f t="shared" ca="1" si="4"/>
        <v>0.57675635408001347</v>
      </c>
      <c r="P17" s="30">
        <f ca="1">_xlfn.LOGNORM.INV(O17,'Input Parameters'!$H$30,'Input Parameters'!$I$30)</f>
        <v>2.940249705063319</v>
      </c>
      <c r="Q17" s="10">
        <f t="shared" ca="1" si="5"/>
        <v>0.46365723567547001</v>
      </c>
      <c r="R17" s="30">
        <f>IF('Input Parameters'!$E$32=0,0,_xlfn.BETA.INV(Q17,'Input Parameters'!$L$32,'Input Parameters'!$M$32,'Input Parameters'!$J$32,'Input Parameters'!$K$32))</f>
        <v>0</v>
      </c>
      <c r="S17" s="10">
        <f t="shared" ca="1" si="6"/>
        <v>0.60129889173306705</v>
      </c>
      <c r="T17" s="26">
        <f ca="1">_xlfn.LOGNORM.INV(S17,'Input Parameters'!$H$34,'Input Parameters'!$I$34)</f>
        <v>52.045002895814214</v>
      </c>
      <c r="U17" s="10">
        <f t="shared" ca="1" si="7"/>
        <v>0.98893980569383577</v>
      </c>
      <c r="V17" s="30">
        <f ca="1">_xlfn.BETA.INV(U17,'Input Parameters'!$L$36,'Input Parameters'!$M$36,'Input Parameters'!$J$36,'Input Parameters'!$K$36)</f>
        <v>0.99172738522532855</v>
      </c>
      <c r="W17" s="2">
        <f ca="1">N17+(P17-N17)*(1-ERF((T17-R17)/(2*SQRT(L17*'Input Parameters'!$E$38))))</f>
        <v>0.15089343231094188</v>
      </c>
      <c r="X17">
        <f t="shared" ca="1" si="8"/>
        <v>1</v>
      </c>
      <c r="Y17" s="7"/>
    </row>
    <row r="18" spans="1:25" ht="15" customHeight="1" x14ac:dyDescent="0.25">
      <c r="A18" s="139">
        <v>11</v>
      </c>
      <c r="B18" s="10">
        <f t="shared" ca="1" si="0"/>
        <v>0.37816200891677065</v>
      </c>
      <c r="C18" s="60">
        <f ca="1">_xlfn.NORM.INV(B18,'Input Parameters'!$E$15,'Input Parameters'!$F$15)</f>
        <v>254.1503474296855</v>
      </c>
      <c r="D18" s="10">
        <f t="shared" ca="1" si="9"/>
        <v>0.29927026542195345</v>
      </c>
      <c r="E18" s="62">
        <f ca="1">IF(_xlfn.NORM.INV(D18,'Input Parameters'!$E$17,'Input Parameters'!$F$17)&lt;3500,3500,IF(_xlfn.NORM.INV(D18,'Input Parameters'!$E$17,'Input Parameters'!$F$17)&gt;5500,5500,_xlfn.NORM.INV(D18,'Input Parameters'!$E$17,'Input Parameters'!$F$17)))</f>
        <v>4431.4496763453772</v>
      </c>
      <c r="F18" s="10">
        <f t="shared" ca="1" si="1"/>
        <v>6.6544153870353284E-2</v>
      </c>
      <c r="G18" s="64">
        <f ca="1">_xlfn.NORM.INV(F18,'Input Parameters'!$E$20,'Input Parameters'!$F$20)</f>
        <v>272.58637166774588</v>
      </c>
      <c r="H18" s="57">
        <f ca="1">EXP(E18*(1/'Input Parameters'!$E$23-1/G18))</f>
        <v>0.32338322081099191</v>
      </c>
      <c r="I18" s="10">
        <f t="shared" ca="1" si="2"/>
        <v>0.7352201698041555</v>
      </c>
      <c r="J18" s="30">
        <f ca="1">_xlfn.BETA.INV(I18,'Input Parameters'!$L$26,'Input Parameters'!$M$26,'Input Parameters'!$J$26,'Input Parameters'!$K$26)</f>
        <v>0.7565134434009535</v>
      </c>
      <c r="K18" s="168">
        <f ca="1">('Input Parameters'!$E$27/'Input Parameters'!$E$38)^$J18</f>
        <v>4.3985123315264957E-3</v>
      </c>
      <c r="L18" s="69">
        <f ca="1">$H18*$C18*'Input Parameters'!$E$25*K18</f>
        <v>0.36150474642309255</v>
      </c>
      <c r="M18" s="24">
        <f t="shared" ca="1" si="3"/>
        <v>0.62516738856381071</v>
      </c>
      <c r="N18" s="15">
        <f ca="1">_xlfn.NORM.INV(M18,'Input Parameters'!$E$29,'Input Parameters'!$F$29)</f>
        <v>0.1000319080826103</v>
      </c>
      <c r="O18" s="8">
        <f t="shared" ca="1" si="4"/>
        <v>0.41457144612332242</v>
      </c>
      <c r="P18" s="30">
        <f ca="1">_xlfn.LOGNORM.INV(O18,'Input Parameters'!$H$30,'Input Parameters'!$I$30)</f>
        <v>2.423227414315738</v>
      </c>
      <c r="Q18" s="10">
        <f t="shared" ca="1" si="5"/>
        <v>0.98533562352154291</v>
      </c>
      <c r="R18" s="30">
        <f>IF('Input Parameters'!$E$32=0,0,_xlfn.BETA.INV(Q18,'Input Parameters'!$L$32,'Input Parameters'!$M$32,'Input Parameters'!$J$32,'Input Parameters'!$K$32))</f>
        <v>0</v>
      </c>
      <c r="S18" s="10">
        <f t="shared" ca="1" si="6"/>
        <v>0.90951497336834519</v>
      </c>
      <c r="T18" s="26">
        <f ca="1">_xlfn.LOGNORM.INV(S18,'Input Parameters'!$H$34,'Input Parameters'!$I$34)</f>
        <v>59.544164503595738</v>
      </c>
      <c r="U18" s="10">
        <f t="shared" ca="1" si="7"/>
        <v>0.37780766467876925</v>
      </c>
      <c r="V18" s="30">
        <f ca="1">_xlfn.BETA.INV(U18,'Input Parameters'!$L$36,'Input Parameters'!$M$36,'Input Parameters'!$J$36,'Input Parameters'!$K$36)</f>
        <v>0.53992805101926089</v>
      </c>
      <c r="W18" s="2">
        <f ca="1">N18+(P18-N18)*(1-ERF((T18-R18)/(2*SQRT(L18*'Input Parameters'!$E$38))))</f>
        <v>0.10003190808844227</v>
      </c>
      <c r="X18">
        <f t="shared" ca="1" si="8"/>
        <v>1</v>
      </c>
      <c r="Y18" s="7"/>
    </row>
    <row r="19" spans="1:25" ht="15" customHeight="1" x14ac:dyDescent="0.25">
      <c r="A19" s="139">
        <v>12</v>
      </c>
      <c r="B19" s="10">
        <f t="shared" ca="1" si="0"/>
        <v>6.1530861535509906E-2</v>
      </c>
      <c r="C19" s="60">
        <f ca="1">_xlfn.NORM.INV(B19,'Input Parameters'!$E$15,'Input Parameters'!$F$15)</f>
        <v>187.39826813073279</v>
      </c>
      <c r="D19" s="10">
        <f t="shared" ca="1" si="9"/>
        <v>0.87582767639362558</v>
      </c>
      <c r="E19" s="62">
        <f ca="1">IF(_xlfn.NORM.INV(D19,'Input Parameters'!$E$17,'Input Parameters'!$F$17)&lt;3500,3500,IF(_xlfn.NORM.INV(D19,'Input Parameters'!$E$17,'Input Parameters'!$F$17)&gt;5500,5500,_xlfn.NORM.INV(D19,'Input Parameters'!$E$17,'Input Parameters'!$F$17)))</f>
        <v>5500</v>
      </c>
      <c r="F19" s="10">
        <f t="shared" ca="1" si="1"/>
        <v>0.56152609476155479</v>
      </c>
      <c r="G19" s="64">
        <f ca="1">_xlfn.NORM.INV(F19,'Input Parameters'!$E$20,'Input Parameters'!$F$20)</f>
        <v>283.68742498781643</v>
      </c>
      <c r="H19" s="57">
        <f ca="1">EXP(E19*(1/'Input Parameters'!$E$23-1/G19))</f>
        <v>0.54249509589101219</v>
      </c>
      <c r="I19" s="10">
        <f t="shared" ca="1" si="2"/>
        <v>0.6971592581009658</v>
      </c>
      <c r="J19" s="30">
        <f ca="1">_xlfn.BETA.INV(I19,'Input Parameters'!$L$26,'Input Parameters'!$M$26,'Input Parameters'!$J$26,'Input Parameters'!$K$26)</f>
        <v>0.74050113135520712</v>
      </c>
      <c r="K19" s="168">
        <f ca="1">('Input Parameters'!$E$27/'Input Parameters'!$E$38)^$J19</f>
        <v>4.9338670496208836E-3</v>
      </c>
      <c r="L19" s="69">
        <f ca="1">$H19*$C19*'Input Parameters'!$E$25*K19</f>
        <v>0.50158995677523632</v>
      </c>
      <c r="M19" s="24">
        <f t="shared" ca="1" si="3"/>
        <v>0.3134465822525222</v>
      </c>
      <c r="N19" s="15">
        <f ca="1">_xlfn.NORM.INV(M19,'Input Parameters'!$E$29,'Input Parameters'!$F$29)</f>
        <v>9.995138956240561E-2</v>
      </c>
      <c r="O19" s="8">
        <f t="shared" ca="1" si="4"/>
        <v>0.5003035973342308</v>
      </c>
      <c r="P19" s="30">
        <f ca="1">_xlfn.LOGNORM.INV(O19,'Input Parameters'!$H$30,'Input Parameters'!$I$30)</f>
        <v>2.6842463443802895</v>
      </c>
      <c r="Q19" s="10">
        <f t="shared" ca="1" si="5"/>
        <v>0.54640700939405462</v>
      </c>
      <c r="R19" s="30">
        <f>IF('Input Parameters'!$E$32=0,0,_xlfn.BETA.INV(Q19,'Input Parameters'!$L$32,'Input Parameters'!$M$32,'Input Parameters'!$J$32,'Input Parameters'!$K$32))</f>
        <v>0</v>
      </c>
      <c r="S19" s="10">
        <f t="shared" ca="1" si="6"/>
        <v>0.50267179031123055</v>
      </c>
      <c r="T19" s="26">
        <f ca="1">_xlfn.LOGNORM.INV(S19,'Input Parameters'!$H$34,'Input Parameters'!$I$34)</f>
        <v>50.449769250905611</v>
      </c>
      <c r="U19" s="10">
        <f t="shared" ca="1" si="7"/>
        <v>0.27557848062301171</v>
      </c>
      <c r="V19" s="30">
        <f ca="1">_xlfn.BETA.INV(U19,'Input Parameters'!$L$36,'Input Parameters'!$M$36,'Input Parameters'!$J$36,'Input Parameters'!$K$36)</f>
        <v>0.50054125684187833</v>
      </c>
      <c r="W19" s="2">
        <f ca="1">N19+(P19-N19)*(1-ERF((T19-R19)/(2*SQRT(L19*'Input Parameters'!$E$38))))</f>
        <v>9.9952611797573657E-2</v>
      </c>
      <c r="X19">
        <f t="shared" ca="1" si="8"/>
        <v>1</v>
      </c>
      <c r="Y19" s="7"/>
    </row>
    <row r="20" spans="1:25" ht="15" customHeight="1" x14ac:dyDescent="0.25">
      <c r="A20" s="139">
        <v>13</v>
      </c>
      <c r="B20" s="10">
        <f t="shared" ca="1" si="0"/>
        <v>0.93994276720380554</v>
      </c>
      <c r="C20" s="60">
        <f ca="1">_xlfn.NORM.INV(B20,'Input Parameters'!$E$15,'Input Parameters'!$F$15)</f>
        <v>355.19970191689544</v>
      </c>
      <c r="D20" s="10">
        <f t="shared" ca="1" si="9"/>
        <v>0.96508916174831927</v>
      </c>
      <c r="E20" s="62">
        <f ca="1">IF(_xlfn.NORM.INV(D20,'Input Parameters'!$E$17,'Input Parameters'!$F$17)&lt;3500,3500,IF(_xlfn.NORM.INV(D20,'Input Parameters'!$E$17,'Input Parameters'!$F$17)&gt;5500,5500,_xlfn.NORM.INV(D20,'Input Parameters'!$E$17,'Input Parameters'!$F$17)))</f>
        <v>5500</v>
      </c>
      <c r="F20" s="10">
        <f t="shared" ca="1" si="1"/>
        <v>0.16557016025692672</v>
      </c>
      <c r="G20" s="64">
        <f ca="1">_xlfn.NORM.INV(F20,'Input Parameters'!$E$20,'Input Parameters'!$F$20)</f>
        <v>276.13880891169879</v>
      </c>
      <c r="H20" s="57">
        <f ca="1">EXP(E20*(1/'Input Parameters'!$E$23-1/G20))</f>
        <v>0.31932052142328882</v>
      </c>
      <c r="I20" s="10">
        <f t="shared" ca="1" si="2"/>
        <v>0.18530013441146187</v>
      </c>
      <c r="J20" s="30">
        <f ca="1">_xlfn.BETA.INV(I20,'Input Parameters'!$L$26,'Input Parameters'!$M$26,'Input Parameters'!$J$26,'Input Parameters'!$K$26)</f>
        <v>0.51063700887013885</v>
      </c>
      <c r="K20" s="168">
        <f ca="1">('Input Parameters'!$E$27/'Input Parameters'!$E$38)^$J20</f>
        <v>2.5660270051661688E-2</v>
      </c>
      <c r="L20" s="69">
        <f ca="1">$H20*$C20*'Input Parameters'!$E$25*K20</f>
        <v>2.9104533662435124</v>
      </c>
      <c r="M20" s="24">
        <f t="shared" ca="1" si="3"/>
        <v>0.63053062016925354</v>
      </c>
      <c r="N20" s="15">
        <f ca="1">_xlfn.NORM.INV(M20,'Input Parameters'!$E$29,'Input Parameters'!$F$29)</f>
        <v>0.10003332590340543</v>
      </c>
      <c r="O20" s="8">
        <f t="shared" ca="1" si="4"/>
        <v>0.63409071178320009</v>
      </c>
      <c r="P20" s="30">
        <f ca="1">_xlfn.LOGNORM.INV(O20,'Input Parameters'!$H$30,'Input Parameters'!$I$30)</f>
        <v>3.1548119661287286</v>
      </c>
      <c r="Q20" s="10">
        <f t="shared" ca="1" si="5"/>
        <v>0.97139134996693544</v>
      </c>
      <c r="R20" s="30">
        <f>IF('Input Parameters'!$E$32=0,0,_xlfn.BETA.INV(Q20,'Input Parameters'!$L$32,'Input Parameters'!$M$32,'Input Parameters'!$J$32,'Input Parameters'!$K$32))</f>
        <v>0</v>
      </c>
      <c r="S20" s="10">
        <f t="shared" ca="1" si="6"/>
        <v>0.67660836374254896</v>
      </c>
      <c r="T20" s="26">
        <f ca="1">_xlfn.LOGNORM.INV(S20,'Input Parameters'!$H$34,'Input Parameters'!$I$34)</f>
        <v>53.367493383814001</v>
      </c>
      <c r="U20" s="10">
        <f t="shared" ca="1" si="7"/>
        <v>0.96943829448746555</v>
      </c>
      <c r="V20" s="30">
        <f ca="1">_xlfn.BETA.INV(U20,'Input Parameters'!$L$36,'Input Parameters'!$M$36,'Input Parameters'!$J$36,'Input Parameters'!$K$36)</f>
        <v>0.91227905775283236</v>
      </c>
      <c r="W20" s="2">
        <f ca="1">N20+(P20-N20)*(1-ERF((T20-R20)/(2*SQRT(L20*'Input Parameters'!$E$38))))</f>
        <v>0.18241442913411032</v>
      </c>
      <c r="X20">
        <f t="shared" ca="1" si="8"/>
        <v>1</v>
      </c>
      <c r="Y20" s="7"/>
    </row>
    <row r="21" spans="1:25" ht="15" customHeight="1" x14ac:dyDescent="0.25">
      <c r="A21" s="139">
        <v>14</v>
      </c>
      <c r="B21" s="10">
        <f t="shared" ca="1" si="0"/>
        <v>2.8846994141260018E-2</v>
      </c>
      <c r="C21" s="60">
        <f ca="1">_xlfn.NORM.INV(B21,'Input Parameters'!$E$15,'Input Parameters'!$F$15)</f>
        <v>168.1071895110714</v>
      </c>
      <c r="D21" s="10">
        <f t="shared" ca="1" si="9"/>
        <v>0.42416935993714677</v>
      </c>
      <c r="E21" s="62">
        <f ca="1">IF(_xlfn.NORM.INV(D21,'Input Parameters'!$E$17,'Input Parameters'!$F$17)&lt;3500,3500,IF(_xlfn.NORM.INV(D21,'Input Parameters'!$E$17,'Input Parameters'!$F$17)&gt;5500,5500,_xlfn.NORM.INV(D21,'Input Parameters'!$E$17,'Input Parameters'!$F$17)))</f>
        <v>4666.1330306183281</v>
      </c>
      <c r="F21" s="10">
        <f t="shared" ca="1" si="1"/>
        <v>0.80520058545952355</v>
      </c>
      <c r="G21" s="64">
        <f ca="1">_xlfn.NORM.INV(F21,'Input Parameters'!$E$20,'Input Parameters'!$F$20)</f>
        <v>288.41431229083344</v>
      </c>
      <c r="H21" s="57">
        <f ca="1">EXP(E21*(1/'Input Parameters'!$E$23-1/G21))</f>
        <v>0.77936062948463658</v>
      </c>
      <c r="I21" s="10">
        <f t="shared" ca="1" si="2"/>
        <v>0.32810300159273287</v>
      </c>
      <c r="J21" s="30">
        <f ca="1">_xlfn.BETA.INV(I21,'Input Parameters'!$L$26,'Input Parameters'!$M$26,'Input Parameters'!$J$26,'Input Parameters'!$K$26)</f>
        <v>0.5876881780368518</v>
      </c>
      <c r="K21" s="168">
        <f ca="1">('Input Parameters'!$E$27/'Input Parameters'!$E$38)^$J21</f>
        <v>1.4764918811278321E-2</v>
      </c>
      <c r="L21" s="69">
        <f ca="1">$H21*$C21*'Input Parameters'!$E$25*K21</f>
        <v>1.9344424491579277</v>
      </c>
      <c r="M21" s="24">
        <f t="shared" ca="1" si="3"/>
        <v>0.30235822721078898</v>
      </c>
      <c r="N21" s="15">
        <f ca="1">_xlfn.NORM.INV(M21,'Input Parameters'!$E$29,'Input Parameters'!$F$29)</f>
        <v>9.9948237001157E-2</v>
      </c>
      <c r="O21" s="8">
        <f t="shared" ca="1" si="4"/>
        <v>0.62653221477367027</v>
      </c>
      <c r="P21" s="30">
        <f ca="1">_xlfn.LOGNORM.INV(O21,'Input Parameters'!$H$30,'Input Parameters'!$I$30)</f>
        <v>3.12511034192047</v>
      </c>
      <c r="Q21" s="10">
        <f t="shared" ca="1" si="5"/>
        <v>0.84226259752540511</v>
      </c>
      <c r="R21" s="30">
        <f>IF('Input Parameters'!$E$32=0,0,_xlfn.BETA.INV(Q21,'Input Parameters'!$L$32,'Input Parameters'!$M$32,'Input Parameters'!$J$32,'Input Parameters'!$K$32))</f>
        <v>0</v>
      </c>
      <c r="S21" s="10">
        <f t="shared" ca="1" si="6"/>
        <v>0.75639913676632442</v>
      </c>
      <c r="T21" s="26">
        <f ca="1">_xlfn.LOGNORM.INV(S21,'Input Parameters'!$H$34,'Input Parameters'!$I$34)</f>
        <v>54.962638675999408</v>
      </c>
      <c r="U21" s="10">
        <f t="shared" ca="1" si="7"/>
        <v>8.8213278695273845E-3</v>
      </c>
      <c r="V21" s="30">
        <f ca="1">_xlfn.BETA.INV(U21,'Input Parameters'!$L$36,'Input Parameters'!$M$36,'Input Parameters'!$J$36,'Input Parameters'!$K$36)</f>
        <v>0.31692674638850205</v>
      </c>
      <c r="W21" s="2">
        <f ca="1">N21+(P21-N21)*(1-ERF((T21-R21)/(2*SQRT(L21*'Input Parameters'!$E$38))))</f>
        <v>0.11568225825547901</v>
      </c>
      <c r="X21">
        <f t="shared" ca="1" si="8"/>
        <v>1</v>
      </c>
      <c r="Y21" s="7"/>
    </row>
    <row r="22" spans="1:25" ht="15" customHeight="1" x14ac:dyDescent="0.25">
      <c r="A22" s="139">
        <v>15</v>
      </c>
      <c r="B22" s="10">
        <f t="shared" ca="1" si="0"/>
        <v>0.52163126782802383</v>
      </c>
      <c r="C22" s="60">
        <f ca="1">_xlfn.NORM.INV(B22,'Input Parameters'!$E$15,'Input Parameters'!$F$15)</f>
        <v>273.90709349744714</v>
      </c>
      <c r="D22" s="10">
        <f t="shared" ca="1" si="9"/>
        <v>0.16663084593611499</v>
      </c>
      <c r="E22" s="62">
        <f ca="1">IF(_xlfn.NORM.INV(D22,'Input Parameters'!$E$17,'Input Parameters'!$F$17)&lt;3500,3500,IF(_xlfn.NORM.INV(D22,'Input Parameters'!$E$17,'Input Parameters'!$F$17)&gt;5500,5500,_xlfn.NORM.INV(D22,'Input Parameters'!$E$17,'Input Parameters'!$F$17)))</f>
        <v>4122.7045388854358</v>
      </c>
      <c r="F22" s="10">
        <f t="shared" ca="1" si="1"/>
        <v>0.29600181583548169</v>
      </c>
      <c r="G22" s="64">
        <f ca="1">_xlfn.NORM.INV(F22,'Input Parameters'!$E$20,'Input Parameters'!$F$20)</f>
        <v>279.05923702709799</v>
      </c>
      <c r="H22" s="57">
        <f ca="1">EXP(E22*(1/'Input Parameters'!$E$23-1/G22))</f>
        <v>0.49685902542782617</v>
      </c>
      <c r="I22" s="10">
        <f t="shared" ca="1" si="2"/>
        <v>0.90411834030590421</v>
      </c>
      <c r="J22" s="30">
        <f ca="1">_xlfn.BETA.INV(I22,'Input Parameters'!$L$26,'Input Parameters'!$M$26,'Input Parameters'!$J$26,'Input Parameters'!$K$26)</f>
        <v>0.84167905635646634</v>
      </c>
      <c r="K22" s="168">
        <f ca="1">('Input Parameters'!$E$27/'Input Parameters'!$E$38)^$J22</f>
        <v>2.3877975462451946E-3</v>
      </c>
      <c r="L22" s="69">
        <f ca="1">$H22*$C22*'Input Parameters'!$E$25*K22</f>
        <v>0.32496303655891084</v>
      </c>
      <c r="M22" s="24">
        <f t="shared" ca="1" si="3"/>
        <v>0.34483093539251697</v>
      </c>
      <c r="N22" s="15">
        <f ca="1">_xlfn.NORM.INV(M22,'Input Parameters'!$E$29,'Input Parameters'!$F$29)</f>
        <v>9.9960068602454585E-2</v>
      </c>
      <c r="O22" s="8">
        <f t="shared" ca="1" si="4"/>
        <v>0.97400721348731101</v>
      </c>
      <c r="P22" s="30">
        <f ca="1">_xlfn.LOGNORM.INV(O22,'Input Parameters'!$H$30,'Input Parameters'!$I$30)</f>
        <v>6.7193798945741232</v>
      </c>
      <c r="Q22" s="10">
        <f t="shared" ca="1" si="5"/>
        <v>3.2097199608319138E-2</v>
      </c>
      <c r="R22" s="30">
        <f>IF('Input Parameters'!$E$32=0,0,_xlfn.BETA.INV(Q22,'Input Parameters'!$L$32,'Input Parameters'!$M$32,'Input Parameters'!$J$32,'Input Parameters'!$K$32))</f>
        <v>0</v>
      </c>
      <c r="S22" s="10">
        <f t="shared" ca="1" si="6"/>
        <v>0.6796165927291179</v>
      </c>
      <c r="T22" s="26">
        <f ca="1">_xlfn.LOGNORM.INV(S22,'Input Parameters'!$H$34,'Input Parameters'!$I$34)</f>
        <v>53.423284541086879</v>
      </c>
      <c r="U22" s="10">
        <f t="shared" ca="1" si="7"/>
        <v>0.67684371851701131</v>
      </c>
      <c r="V22" s="30">
        <f ca="1">_xlfn.BETA.INV(U22,'Input Parameters'!$L$36,'Input Parameters'!$M$36,'Input Parameters'!$J$36,'Input Parameters'!$K$36)</f>
        <v>0.65877065826022407</v>
      </c>
      <c r="W22" s="2">
        <f ca="1">N22+(P22-N22)*(1-ERF((T22-R22)/(2*SQRT(L22*'Input Parameters'!$E$38))))</f>
        <v>9.9960068829652124E-2</v>
      </c>
      <c r="X22">
        <f t="shared" ca="1" si="8"/>
        <v>1</v>
      </c>
      <c r="Y22" s="7"/>
    </row>
    <row r="23" spans="1:25" ht="15" customHeight="1" x14ac:dyDescent="0.25">
      <c r="A23" s="139">
        <v>16</v>
      </c>
      <c r="B23" s="10">
        <f t="shared" ca="1" si="0"/>
        <v>0.15554725837984551</v>
      </c>
      <c r="C23" s="60">
        <f ca="1">_xlfn.NORM.INV(B23,'Input Parameters'!$E$15,'Input Parameters'!$F$15)</f>
        <v>216.07314309351591</v>
      </c>
      <c r="D23" s="10">
        <f t="shared" ca="1" si="9"/>
        <v>0.369355878785809</v>
      </c>
      <c r="E23" s="62">
        <f ca="1">IF(_xlfn.NORM.INV(D23,'Input Parameters'!$E$17,'Input Parameters'!$F$17)&lt;3500,3500,IF(_xlfn.NORM.INV(D23,'Input Parameters'!$E$17,'Input Parameters'!$F$17)&gt;5500,5500,_xlfn.NORM.INV(D23,'Input Parameters'!$E$17,'Input Parameters'!$F$17)))</f>
        <v>4566.5081401840343</v>
      </c>
      <c r="F23" s="10">
        <f t="shared" ca="1" si="1"/>
        <v>0.74520563536649409</v>
      </c>
      <c r="G23" s="64">
        <f ca="1">_xlfn.NORM.INV(F23,'Input Parameters'!$E$20,'Input Parameters'!$F$20)</f>
        <v>287.0685040568153</v>
      </c>
      <c r="H23" s="57">
        <f ca="1">EXP(E23*(1/'Input Parameters'!$E$23-1/G23))</f>
        <v>0.72746701227922306</v>
      </c>
      <c r="I23" s="10">
        <f t="shared" ca="1" si="2"/>
        <v>0.19156391365454617</v>
      </c>
      <c r="J23" s="30">
        <f ca="1">_xlfn.BETA.INV(I23,'Input Parameters'!$L$26,'Input Parameters'!$M$26,'Input Parameters'!$J$26,'Input Parameters'!$K$26)</f>
        <v>0.51462598427303685</v>
      </c>
      <c r="K23" s="168">
        <f ca="1">('Input Parameters'!$E$27/'Input Parameters'!$E$38)^$J23</f>
        <v>2.4936456970463098E-2</v>
      </c>
      <c r="L23" s="69">
        <f ca="1">$H23*$C23*'Input Parameters'!$E$25*K23</f>
        <v>3.9196640160322902</v>
      </c>
      <c r="M23" s="24">
        <f t="shared" ca="1" si="3"/>
        <v>0.99950579131050665</v>
      </c>
      <c r="N23" s="15">
        <f ca="1">_xlfn.NORM.INV(M23,'Input Parameters'!$E$29,'Input Parameters'!$F$29)</f>
        <v>0.10032938030233431</v>
      </c>
      <c r="O23" s="8">
        <f t="shared" ca="1" si="4"/>
        <v>0.92208347971730786</v>
      </c>
      <c r="P23" s="30">
        <f ca="1">_xlfn.LOGNORM.INV(O23,'Input Parameters'!$H$30,'Input Parameters'!$I$30)</f>
        <v>5.2459464886911418</v>
      </c>
      <c r="Q23" s="10">
        <f t="shared" ca="1" si="5"/>
        <v>0.82473981549264164</v>
      </c>
      <c r="R23" s="30">
        <f>IF('Input Parameters'!$E$32=0,0,_xlfn.BETA.INV(Q23,'Input Parameters'!$L$32,'Input Parameters'!$M$32,'Input Parameters'!$J$32,'Input Parameters'!$K$32))</f>
        <v>0</v>
      </c>
      <c r="S23" s="10">
        <f t="shared" ca="1" si="6"/>
        <v>0.21666154406780169</v>
      </c>
      <c r="T23" s="26">
        <f ca="1">_xlfn.LOGNORM.INV(S23,'Input Parameters'!$H$34,'Input Parameters'!$I$34)</f>
        <v>45.722197655010049</v>
      </c>
      <c r="U23" s="10">
        <f t="shared" ca="1" si="7"/>
        <v>0.52668937205768351</v>
      </c>
      <c r="V23" s="30">
        <f ca="1">_xlfn.BETA.INV(U23,'Input Parameters'!$L$36,'Input Parameters'!$M$36,'Input Parameters'!$J$36,'Input Parameters'!$K$36)</f>
        <v>0.59615520761062168</v>
      </c>
      <c r="W23" s="2">
        <f ca="1">N23+(P23-N23)*(1-ERF((T23-R23)/(2*SQRT(L23*'Input Parameters'!$E$38))))</f>
        <v>0.62758952641045029</v>
      </c>
      <c r="X23">
        <f t="shared" ca="1" si="8"/>
        <v>0</v>
      </c>
      <c r="Y23" s="7"/>
    </row>
    <row r="24" spans="1:25" ht="15" customHeight="1" x14ac:dyDescent="0.25">
      <c r="A24" s="139">
        <v>17</v>
      </c>
      <c r="B24" s="10">
        <f t="shared" ca="1" si="0"/>
        <v>0.78078620891897821</v>
      </c>
      <c r="C24" s="60">
        <f ca="1">_xlfn.NORM.INV(B24,'Input Parameters'!$E$15,'Input Parameters'!$F$15)</f>
        <v>312.95905282506544</v>
      </c>
      <c r="D24" s="10">
        <f t="shared" ca="1" si="9"/>
        <v>0.67356776268673968</v>
      </c>
      <c r="E24" s="62">
        <f ca="1">IF(_xlfn.NORM.INV(D24,'Input Parameters'!$E$17,'Input Parameters'!$F$17)&lt;3500,3500,IF(_xlfn.NORM.INV(D24,'Input Parameters'!$E$17,'Input Parameters'!$F$17)&gt;5500,5500,_xlfn.NORM.INV(D24,'Input Parameters'!$E$17,'Input Parameters'!$F$17)))</f>
        <v>5114.8504707480006</v>
      </c>
      <c r="F24" s="10">
        <f t="shared" ca="1" si="1"/>
        <v>0.44700842510995364</v>
      </c>
      <c r="G24" s="64">
        <f ca="1">_xlfn.NORM.INV(F24,'Input Parameters'!$E$20,'Input Parameters'!$F$20)</f>
        <v>281.75740444799669</v>
      </c>
      <c r="H24" s="57">
        <f ca="1">EXP(E24*(1/'Input Parameters'!$E$23-1/G24))</f>
        <v>0.50044737905543457</v>
      </c>
      <c r="I24" s="10">
        <f t="shared" ca="1" si="2"/>
        <v>0.26061628912105983</v>
      </c>
      <c r="J24" s="30">
        <f ca="1">_xlfn.BETA.INV(I24,'Input Parameters'!$L$26,'Input Parameters'!$M$26,'Input Parameters'!$J$26,'Input Parameters'!$K$26)</f>
        <v>0.55424212320186073</v>
      </c>
      <c r="K24" s="168">
        <f ca="1">('Input Parameters'!$E$27/'Input Parameters'!$E$38)^$J24</f>
        <v>1.8768189002918906E-2</v>
      </c>
      <c r="L24" s="69">
        <f ca="1">$H24*$C24*'Input Parameters'!$E$25*K24</f>
        <v>2.9394650858161104</v>
      </c>
      <c r="M24" s="24">
        <f t="shared" ca="1" si="3"/>
        <v>0.31009170057479507</v>
      </c>
      <c r="N24" s="15">
        <f ca="1">_xlfn.NORM.INV(M24,'Input Parameters'!$E$29,'Input Parameters'!$F$29)</f>
        <v>9.9950440956294351E-2</v>
      </c>
      <c r="O24" s="8">
        <f t="shared" ca="1" si="4"/>
        <v>0.55097803237793308</v>
      </c>
      <c r="P24" s="30">
        <f ca="1">_xlfn.LOGNORM.INV(O24,'Input Parameters'!$H$30,'Input Parameters'!$I$30)</f>
        <v>2.8507095974888745</v>
      </c>
      <c r="Q24" s="10">
        <f t="shared" ca="1" si="5"/>
        <v>0.64987845581297543</v>
      </c>
      <c r="R24" s="30">
        <f>IF('Input Parameters'!$E$32=0,0,_xlfn.BETA.INV(Q24,'Input Parameters'!$L$32,'Input Parameters'!$M$32,'Input Parameters'!$J$32,'Input Parameters'!$K$32))</f>
        <v>0</v>
      </c>
      <c r="S24" s="10">
        <f t="shared" ca="1" si="6"/>
        <v>0.35128666703587152</v>
      </c>
      <c r="T24" s="26">
        <f ca="1">_xlfn.LOGNORM.INV(S24,'Input Parameters'!$H$34,'Input Parameters'!$I$34)</f>
        <v>48.067103211506108</v>
      </c>
      <c r="U24" s="10">
        <f t="shared" ca="1" si="7"/>
        <v>0.15842701391449021</v>
      </c>
      <c r="V24" s="30">
        <f ca="1">_xlfn.BETA.INV(U24,'Input Parameters'!$L$36,'Input Parameters'!$M$36,'Input Parameters'!$J$36,'Input Parameters'!$K$36)</f>
        <v>0.44916433698187119</v>
      </c>
      <c r="W24" s="2">
        <f ca="1">N24+(P24-N24)*(1-ERF((T24-R24)/(2*SQRT(L24*'Input Parameters'!$E$38))))</f>
        <v>0.23042075223592576</v>
      </c>
      <c r="X24">
        <f t="shared" ca="1" si="8"/>
        <v>1</v>
      </c>
      <c r="Y24" s="7"/>
    </row>
    <row r="25" spans="1:25" ht="15" customHeight="1" x14ac:dyDescent="0.25">
      <c r="A25" s="139">
        <v>18</v>
      </c>
      <c r="B25" s="10">
        <f t="shared" ca="1" si="0"/>
        <v>0.27260629515329915</v>
      </c>
      <c r="C25" s="60">
        <f ca="1">_xlfn.NORM.INV(B25,'Input Parameters'!$E$15,'Input Parameters'!$F$15)</f>
        <v>238.18290872063389</v>
      </c>
      <c r="D25" s="10">
        <f t="shared" ca="1" si="9"/>
        <v>0.75450578554000314</v>
      </c>
      <c r="E25" s="62">
        <f ca="1">IF(_xlfn.NORM.INV(D25,'Input Parameters'!$E$17,'Input Parameters'!$F$17)&lt;3500,3500,IF(_xlfn.NORM.INV(D25,'Input Parameters'!$E$17,'Input Parameters'!$F$17)&gt;5500,5500,_xlfn.NORM.INV(D25,'Input Parameters'!$E$17,'Input Parameters'!$F$17)))</f>
        <v>5282.1162990041266</v>
      </c>
      <c r="F25" s="10">
        <f t="shared" ca="1" si="1"/>
        <v>0.78279221115543263</v>
      </c>
      <c r="G25" s="64">
        <f ca="1">_xlfn.NORM.INV(F25,'Input Parameters'!$E$20,'Input Parameters'!$F$20)</f>
        <v>287.88710875072923</v>
      </c>
      <c r="H25" s="57">
        <f ca="1">EXP(E25*(1/'Input Parameters'!$E$23-1/G25))</f>
        <v>0.72925763931668885</v>
      </c>
      <c r="I25" s="10">
        <f t="shared" ca="1" si="2"/>
        <v>0.66250318796274921</v>
      </c>
      <c r="J25" s="30">
        <f ca="1">_xlfn.BETA.INV(I25,'Input Parameters'!$L$26,'Input Parameters'!$M$26,'Input Parameters'!$J$26,'Input Parameters'!$K$26)</f>
        <v>0.72631550457032568</v>
      </c>
      <c r="K25" s="168">
        <f ca="1">('Input Parameters'!$E$27/'Input Parameters'!$E$38)^$J25</f>
        <v>5.4623380365052118E-3</v>
      </c>
      <c r="L25" s="69">
        <f ca="1">$H25*$C25*'Input Parameters'!$E$25*K25</f>
        <v>0.94879012257484074</v>
      </c>
      <c r="M25" s="24">
        <f t="shared" ca="1" si="3"/>
        <v>7.9612337896521779E-2</v>
      </c>
      <c r="N25" s="15">
        <f ca="1">_xlfn.NORM.INV(M25,'Input Parameters'!$E$29,'Input Parameters'!$F$29)</f>
        <v>9.985923160477192E-2</v>
      </c>
      <c r="O25" s="8">
        <f t="shared" ca="1" si="4"/>
        <v>0.38216301138751485</v>
      </c>
      <c r="P25" s="30">
        <f ca="1">_xlfn.LOGNORM.INV(O25,'Input Parameters'!$H$30,'Input Parameters'!$I$30)</f>
        <v>2.3289522408535546</v>
      </c>
      <c r="Q25" s="10">
        <f t="shared" ca="1" si="5"/>
        <v>0.85395126845288982</v>
      </c>
      <c r="R25" s="30">
        <f>IF('Input Parameters'!$E$32=0,0,_xlfn.BETA.INV(Q25,'Input Parameters'!$L$32,'Input Parameters'!$M$32,'Input Parameters'!$J$32,'Input Parameters'!$K$32))</f>
        <v>0</v>
      </c>
      <c r="S25" s="10">
        <f t="shared" ca="1" si="6"/>
        <v>0.41534735918998311</v>
      </c>
      <c r="T25" s="26">
        <f ca="1">_xlfn.LOGNORM.INV(S25,'Input Parameters'!$H$34,'Input Parameters'!$I$34)</f>
        <v>49.083427639649081</v>
      </c>
      <c r="U25" s="10">
        <f t="shared" ca="1" si="7"/>
        <v>6.9318791139575064E-2</v>
      </c>
      <c r="V25" s="30">
        <f ca="1">_xlfn.BETA.INV(U25,'Input Parameters'!$L$36,'Input Parameters'!$M$36,'Input Parameters'!$J$36,'Input Parameters'!$K$36)</f>
        <v>0.39555100821825112</v>
      </c>
      <c r="W25" s="2">
        <f ca="1">N25+(P25-N25)*(1-ERF((T25-R25)/(2*SQRT(L25*'Input Parameters'!$E$38))))</f>
        <v>0.10067602278738275</v>
      </c>
      <c r="X25">
        <f t="shared" ca="1" si="8"/>
        <v>1</v>
      </c>
      <c r="Y25" s="7"/>
    </row>
    <row r="26" spans="1:25" ht="15" customHeight="1" x14ac:dyDescent="0.25">
      <c r="A26" s="139">
        <v>19</v>
      </c>
      <c r="B26" s="10">
        <f t="shared" ca="1" si="0"/>
        <v>0.8915735100993798</v>
      </c>
      <c r="C26" s="60">
        <f ca="1">_xlfn.NORM.INV(B26,'Input Parameters'!$E$15,'Input Parameters'!$F$15)</f>
        <v>337.89282573652883</v>
      </c>
      <c r="D26" s="10">
        <f t="shared" ca="1" si="9"/>
        <v>0.31179402114286636</v>
      </c>
      <c r="E26" s="62">
        <f ca="1">IF(_xlfn.NORM.INV(D26,'Input Parameters'!$E$17,'Input Parameters'!$F$17)&lt;3500,3500,IF(_xlfn.NORM.INV(D26,'Input Parameters'!$E$17,'Input Parameters'!$F$17)&gt;5500,5500,_xlfn.NORM.INV(D26,'Input Parameters'!$E$17,'Input Parameters'!$F$17)))</f>
        <v>4456.4599229905671</v>
      </c>
      <c r="F26" s="10">
        <f t="shared" ca="1" si="1"/>
        <v>6.6912440645326754E-2</v>
      </c>
      <c r="G26" s="64">
        <f ca="1">_xlfn.NORM.INV(F26,'Input Parameters'!$E$20,'Input Parameters'!$F$20)</f>
        <v>272.6054407630599</v>
      </c>
      <c r="H26" s="57">
        <f ca="1">EXP(E26*(1/'Input Parameters'!$E$23-1/G26))</f>
        <v>0.32169705844346069</v>
      </c>
      <c r="I26" s="10">
        <f t="shared" ca="1" si="2"/>
        <v>0.7819283494060264</v>
      </c>
      <c r="J26" s="30">
        <f ca="1">_xlfn.BETA.INV(I26,'Input Parameters'!$L$26,'Input Parameters'!$M$26,'Input Parameters'!$J$26,'Input Parameters'!$K$26)</f>
        <v>0.7771044885638847</v>
      </c>
      <c r="K26" s="168">
        <f ca="1">('Input Parameters'!$E$27/'Input Parameters'!$E$38)^$J26</f>
        <v>3.7945518760773597E-3</v>
      </c>
      <c r="L26" s="69">
        <f ca="1">$H26*$C26*'Input Parameters'!$E$25*K26</f>
        <v>0.41246448049242423</v>
      </c>
      <c r="M26" s="24">
        <f t="shared" ca="1" si="3"/>
        <v>0.82746330129209433</v>
      </c>
      <c r="N26" s="15">
        <f ca="1">_xlfn.NORM.INV(M26,'Input Parameters'!$E$29,'Input Parameters'!$F$29)</f>
        <v>0.10009441883696356</v>
      </c>
      <c r="O26" s="8">
        <f t="shared" ca="1" si="4"/>
        <v>9.2184169749468525E-2</v>
      </c>
      <c r="P26" s="30">
        <f ca="1">_xlfn.LOGNORM.INV(O26,'Input Parameters'!$H$30,'Input Parameters'!$I$30)</f>
        <v>1.4333162559277497</v>
      </c>
      <c r="Q26" s="10">
        <f t="shared" ca="1" si="5"/>
        <v>0.91227776457935705</v>
      </c>
      <c r="R26" s="30">
        <f>IF('Input Parameters'!$E$32=0,0,_xlfn.BETA.INV(Q26,'Input Parameters'!$L$32,'Input Parameters'!$M$32,'Input Parameters'!$J$32,'Input Parameters'!$K$32))</f>
        <v>0</v>
      </c>
      <c r="S26" s="10">
        <f t="shared" ca="1" si="6"/>
        <v>0.88183786931287877</v>
      </c>
      <c r="T26" s="26">
        <f ca="1">_xlfn.LOGNORM.INV(S26,'Input Parameters'!$H$34,'Input Parameters'!$I$34)</f>
        <v>58.416531002580342</v>
      </c>
      <c r="U26" s="10">
        <f t="shared" ca="1" si="7"/>
        <v>0.58014801500083135</v>
      </c>
      <c r="V26" s="30">
        <f ca="1">_xlfn.BETA.INV(U26,'Input Parameters'!$L$36,'Input Parameters'!$M$36,'Input Parameters'!$J$36,'Input Parameters'!$K$36)</f>
        <v>0.6172980637464125</v>
      </c>
      <c r="W26" s="2">
        <f ca="1">N26+(P26-N26)*(1-ERF((T26-R26)/(2*SQRT(L26*'Input Parameters'!$E$38))))</f>
        <v>0.10009441900516768</v>
      </c>
      <c r="X26">
        <f t="shared" ca="1" si="8"/>
        <v>1</v>
      </c>
      <c r="Y26" s="7"/>
    </row>
    <row r="27" spans="1:25" ht="15" customHeight="1" x14ac:dyDescent="0.25">
      <c r="A27" s="139">
        <v>20</v>
      </c>
      <c r="B27" s="10">
        <f t="shared" ca="1" si="0"/>
        <v>0.35084944867838663</v>
      </c>
      <c r="C27" s="60">
        <f ca="1">_xlfn.NORM.INV(B27,'Input Parameters'!$E$15,'Input Parameters'!$F$15)</f>
        <v>250.20958731684394</v>
      </c>
      <c r="D27" s="10">
        <f t="shared" ca="1" si="9"/>
        <v>0.71937553793504982</v>
      </c>
      <c r="E27" s="62">
        <f ca="1">IF(_xlfn.NORM.INV(D27,'Input Parameters'!$E$17,'Input Parameters'!$F$17)&lt;3500,3500,IF(_xlfn.NORM.INV(D27,'Input Parameters'!$E$17,'Input Parameters'!$F$17)&gt;5500,5500,_xlfn.NORM.INV(D27,'Input Parameters'!$E$17,'Input Parameters'!$F$17)))</f>
        <v>5206.6912022815659</v>
      </c>
      <c r="F27" s="10">
        <f t="shared" ca="1" si="1"/>
        <v>0.65443109009631706</v>
      </c>
      <c r="G27" s="64">
        <f ca="1">_xlfn.NORM.INV(F27,'Input Parameters'!$E$20,'Input Parameters'!$F$20)</f>
        <v>285.3119865798302</v>
      </c>
      <c r="H27" s="57">
        <f ca="1">EXP(E27*(1/'Input Parameters'!$E$23-1/G27))</f>
        <v>0.62222322822890852</v>
      </c>
      <c r="I27" s="10">
        <f t="shared" ca="1" si="2"/>
        <v>0.34997081758640347</v>
      </c>
      <c r="J27" s="30">
        <f ca="1">_xlfn.BETA.INV(I27,'Input Parameters'!$L$26,'Input Parameters'!$M$26,'Input Parameters'!$J$26,'Input Parameters'!$K$26)</f>
        <v>0.59778490086996627</v>
      </c>
      <c r="K27" s="168">
        <f ca="1">('Input Parameters'!$E$27/'Input Parameters'!$E$38)^$J27</f>
        <v>1.373338848677861E-2</v>
      </c>
      <c r="L27" s="69">
        <f ca="1">$H27*$C27*'Input Parameters'!$E$25*K27</f>
        <v>2.1380993022143633</v>
      </c>
      <c r="M27" s="24">
        <f t="shared" ca="1" si="3"/>
        <v>0.3615494482885121</v>
      </c>
      <c r="N27" s="15">
        <f ca="1">_xlfn.NORM.INV(M27,'Input Parameters'!$E$29,'Input Parameters'!$F$29)</f>
        <v>9.9964567975402069E-2</v>
      </c>
      <c r="O27" s="8">
        <f t="shared" ca="1" si="4"/>
        <v>0.44668588736009429</v>
      </c>
      <c r="P27" s="30">
        <f ca="1">_xlfn.LOGNORM.INV(O27,'Input Parameters'!$H$30,'Input Parameters'!$I$30)</f>
        <v>2.5186501327005648</v>
      </c>
      <c r="Q27" s="10">
        <f t="shared" ca="1" si="5"/>
        <v>0.383403169850979</v>
      </c>
      <c r="R27" s="30">
        <f>IF('Input Parameters'!$E$32=0,0,_xlfn.BETA.INV(Q27,'Input Parameters'!$L$32,'Input Parameters'!$M$32,'Input Parameters'!$J$32,'Input Parameters'!$K$32))</f>
        <v>0</v>
      </c>
      <c r="S27" s="10">
        <f t="shared" ca="1" si="6"/>
        <v>0.76934073530203728</v>
      </c>
      <c r="T27" s="26">
        <f ca="1">_xlfn.LOGNORM.INV(S27,'Input Parameters'!$H$34,'Input Parameters'!$I$34)</f>
        <v>55.250215909125458</v>
      </c>
      <c r="U27" s="10">
        <f t="shared" ca="1" si="7"/>
        <v>1.0751233233770585E-2</v>
      </c>
      <c r="V27" s="30">
        <f ca="1">_xlfn.BETA.INV(U27,'Input Parameters'!$L$36,'Input Parameters'!$M$36,'Input Parameters'!$J$36,'Input Parameters'!$K$36)</f>
        <v>0.32243576952920316</v>
      </c>
      <c r="W27" s="2">
        <f ca="1">N27+(P27-N27)*(1-ERF((T27-R27)/(2*SQRT(L27*'Input Parameters'!$E$38))))</f>
        <v>0.11821211828080418</v>
      </c>
      <c r="X27">
        <f t="shared" ca="1" si="8"/>
        <v>1</v>
      </c>
      <c r="Y27" s="7"/>
    </row>
    <row r="28" spans="1:25" ht="15" customHeight="1" x14ac:dyDescent="0.25">
      <c r="A28" s="139">
        <v>21</v>
      </c>
      <c r="B28" s="10">
        <f t="shared" ca="1" si="0"/>
        <v>0.22189587981581316</v>
      </c>
      <c r="C28" s="60">
        <f ca="1">_xlfn.NORM.INV(B28,'Input Parameters'!$E$15,'Input Parameters'!$F$15)</f>
        <v>229.46553994801008</v>
      </c>
      <c r="D28" s="10">
        <f t="shared" ca="1" si="9"/>
        <v>0.13020528009377785</v>
      </c>
      <c r="E28" s="62">
        <f ca="1">IF(_xlfn.NORM.INV(D28,'Input Parameters'!$E$17,'Input Parameters'!$F$17)&lt;3500,3500,IF(_xlfn.NORM.INV(D28,'Input Parameters'!$E$17,'Input Parameters'!$F$17)&gt;5500,5500,_xlfn.NORM.INV(D28,'Input Parameters'!$E$17,'Input Parameters'!$F$17)))</f>
        <v>4012.2051079638222</v>
      </c>
      <c r="F28" s="10">
        <f t="shared" ca="1" si="1"/>
        <v>0.69004340183158441</v>
      </c>
      <c r="G28" s="64">
        <f ca="1">_xlfn.NORM.INV(F28,'Input Parameters'!$E$20,'Input Parameters'!$F$20)</f>
        <v>285.9730216086387</v>
      </c>
      <c r="H28" s="57">
        <f ca="1">EXP(E28*(1/'Input Parameters'!$E$23-1/G28))</f>
        <v>0.71669589254358501</v>
      </c>
      <c r="I28" s="10">
        <f t="shared" ca="1" si="2"/>
        <v>0.89940739854436469</v>
      </c>
      <c r="J28" s="30">
        <f ca="1">_xlfn.BETA.INV(I28,'Input Parameters'!$L$26,'Input Parameters'!$M$26,'Input Parameters'!$J$26,'Input Parameters'!$K$26)</f>
        <v>0.83865311251723074</v>
      </c>
      <c r="K28" s="168">
        <f ca="1">('Input Parameters'!$E$27/'Input Parameters'!$E$38)^$J28</f>
        <v>2.4401916452402484E-3</v>
      </c>
      <c r="L28" s="69">
        <f ca="1">$H28*$C28*'Input Parameters'!$E$25*K28</f>
        <v>0.40130662170810927</v>
      </c>
      <c r="M28" s="24">
        <f t="shared" ca="1" si="3"/>
        <v>0.73703811259726215</v>
      </c>
      <c r="N28" s="15">
        <f ca="1">_xlfn.NORM.INV(M28,'Input Parameters'!$E$29,'Input Parameters'!$F$29)</f>
        <v>0.10006342406618254</v>
      </c>
      <c r="O28" s="8">
        <f t="shared" ca="1" si="4"/>
        <v>0.5094890564349891</v>
      </c>
      <c r="P28" s="30">
        <f ca="1">_xlfn.LOGNORM.INV(O28,'Input Parameters'!$H$30,'Input Parameters'!$I$30)</f>
        <v>2.713603352359458</v>
      </c>
      <c r="Q28" s="10">
        <f t="shared" ca="1" si="5"/>
        <v>0.76706263614253445</v>
      </c>
      <c r="R28" s="30">
        <f>IF('Input Parameters'!$E$32=0,0,_xlfn.BETA.INV(Q28,'Input Parameters'!$L$32,'Input Parameters'!$M$32,'Input Parameters'!$J$32,'Input Parameters'!$K$32))</f>
        <v>0</v>
      </c>
      <c r="S28" s="10">
        <f t="shared" ca="1" si="6"/>
        <v>0.35571929453072137</v>
      </c>
      <c r="T28" s="26">
        <f ca="1">_xlfn.LOGNORM.INV(S28,'Input Parameters'!$H$34,'Input Parameters'!$I$34)</f>
        <v>48.138524752213918</v>
      </c>
      <c r="U28" s="10">
        <f t="shared" ca="1" si="7"/>
        <v>0.4342965648769832</v>
      </c>
      <c r="V28" s="30">
        <f ca="1">_xlfn.BETA.INV(U28,'Input Parameters'!$L$36,'Input Parameters'!$M$36,'Input Parameters'!$J$36,'Input Parameters'!$K$36)</f>
        <v>0.5610896506986417</v>
      </c>
      <c r="W28" s="2">
        <f ca="1">N28+(P28-N28)*(1-ERF((T28-R28)/(2*SQRT(L28*'Input Parameters'!$E$38))))</f>
        <v>0.1000636261355782</v>
      </c>
      <c r="X28">
        <f t="shared" ca="1" si="8"/>
        <v>1</v>
      </c>
      <c r="Y28" s="7"/>
    </row>
    <row r="29" spans="1:25" ht="15" customHeight="1" x14ac:dyDescent="0.25">
      <c r="A29" s="139">
        <v>22</v>
      </c>
      <c r="B29" s="10">
        <f t="shared" ca="1" si="0"/>
        <v>0.55322134334700734</v>
      </c>
      <c r="C29" s="60">
        <f ca="1">_xlfn.NORM.INV(B29,'Input Parameters'!$E$15,'Input Parameters'!$F$15)</f>
        <v>278.21851623316593</v>
      </c>
      <c r="D29" s="10">
        <f t="shared" ca="1" si="9"/>
        <v>0.83154105770189013</v>
      </c>
      <c r="E29" s="62">
        <f ca="1">IF(_xlfn.NORM.INV(D29,'Input Parameters'!$E$17,'Input Parameters'!$F$17)&lt;3500,3500,IF(_xlfn.NORM.INV(D29,'Input Parameters'!$E$17,'Input Parameters'!$F$17)&gt;5500,5500,_xlfn.NORM.INV(D29,'Input Parameters'!$E$17,'Input Parameters'!$F$17)))</f>
        <v>5472.191031179249</v>
      </c>
      <c r="F29" s="10">
        <f t="shared" ca="1" si="1"/>
        <v>0.87047541569332254</v>
      </c>
      <c r="G29" s="64">
        <f ca="1">_xlfn.NORM.INV(F29,'Input Parameters'!$E$20,'Input Parameters'!$F$20)</f>
        <v>290.21189690583344</v>
      </c>
      <c r="H29" s="57">
        <f ca="1">EXP(E29*(1/'Input Parameters'!$E$23-1/G29))</f>
        <v>0.83960641917966317</v>
      </c>
      <c r="I29" s="10">
        <f t="shared" ca="1" si="2"/>
        <v>0.44144517396148886</v>
      </c>
      <c r="J29" s="30">
        <f ca="1">_xlfn.BETA.INV(I29,'Input Parameters'!$L$26,'Input Parameters'!$M$26,'Input Parameters'!$J$26,'Input Parameters'!$K$26)</f>
        <v>0.63744188901530097</v>
      </c>
      <c r="K29" s="168">
        <f ca="1">('Input Parameters'!$E$27/'Input Parameters'!$E$38)^$J29</f>
        <v>1.0333277014838903E-2</v>
      </c>
      <c r="L29" s="69">
        <f ca="1">$H29*$C29*'Input Parameters'!$E$25*K29</f>
        <v>2.4137920500294174</v>
      </c>
      <c r="M29" s="24">
        <f t="shared" ca="1" si="3"/>
        <v>0.67754481198087779</v>
      </c>
      <c r="N29" s="15">
        <f ca="1">_xlfn.NORM.INV(M29,'Input Parameters'!$E$29,'Input Parameters'!$F$29)</f>
        <v>0.10004608442164555</v>
      </c>
      <c r="O29" s="8">
        <f t="shared" ca="1" si="4"/>
        <v>0.85447282792501378</v>
      </c>
      <c r="P29" s="30">
        <f ca="1">_xlfn.LOGNORM.INV(O29,'Input Parameters'!$H$30,'Input Parameters'!$I$30)</f>
        <v>4.4184348013288801</v>
      </c>
      <c r="Q29" s="10">
        <f t="shared" ca="1" si="5"/>
        <v>0.79268597570259991</v>
      </c>
      <c r="R29" s="30">
        <f>IF('Input Parameters'!$E$32=0,0,_xlfn.BETA.INV(Q29,'Input Parameters'!$L$32,'Input Parameters'!$M$32,'Input Parameters'!$J$32,'Input Parameters'!$K$32))</f>
        <v>0</v>
      </c>
      <c r="S29" s="10">
        <f t="shared" ca="1" si="6"/>
        <v>0.55426526229282758</v>
      </c>
      <c r="T29" s="26">
        <f ca="1">_xlfn.LOGNORM.INV(S29,'Input Parameters'!$H$34,'Input Parameters'!$I$34)</f>
        <v>51.271437584503708</v>
      </c>
      <c r="U29" s="10">
        <f t="shared" ca="1" si="7"/>
        <v>0.79508565041567181</v>
      </c>
      <c r="V29" s="30">
        <f ca="1">_xlfn.BETA.INV(U29,'Input Parameters'!$L$36,'Input Parameters'!$M$36,'Input Parameters'!$J$36,'Input Parameters'!$K$36)</f>
        <v>0.72065305827866877</v>
      </c>
      <c r="W29" s="2">
        <f ca="1">N29+(P29-N29)*(1-ERF((T29-R29)/(2*SQRT(L29*'Input Parameters'!$E$38))))</f>
        <v>0.18477779148861587</v>
      </c>
      <c r="X29">
        <f t="shared" ca="1" si="8"/>
        <v>1</v>
      </c>
      <c r="Y29" s="7"/>
    </row>
    <row r="30" spans="1:25" ht="15" customHeight="1" x14ac:dyDescent="0.25">
      <c r="A30" s="139">
        <v>23</v>
      </c>
      <c r="B30" s="10">
        <f t="shared" ca="1" si="0"/>
        <v>0.48743380832346672</v>
      </c>
      <c r="C30" s="60">
        <f ca="1">_xlfn.NORM.INV(B30,'Input Parameters'!$E$15,'Input Parameters'!$F$15)</f>
        <v>269.2598908485856</v>
      </c>
      <c r="D30" s="10">
        <f t="shared" ca="1" si="9"/>
        <v>0.3082851755238003</v>
      </c>
      <c r="E30" s="62">
        <f ca="1">IF(_xlfn.NORM.INV(D30,'Input Parameters'!$E$17,'Input Parameters'!$F$17)&lt;3500,3500,IF(_xlfn.NORM.INV(D30,'Input Parameters'!$E$17,'Input Parameters'!$F$17)&gt;5500,5500,_xlfn.NORM.INV(D30,'Input Parameters'!$E$17,'Input Parameters'!$F$17)))</f>
        <v>4449.4981444987889</v>
      </c>
      <c r="F30" s="10">
        <f t="shared" ca="1" si="1"/>
        <v>0.46074494116410647</v>
      </c>
      <c r="G30" s="64">
        <f ca="1">_xlfn.NORM.INV(F30,'Input Parameters'!$E$20,'Input Parameters'!$F$20)</f>
        <v>281.98966699940752</v>
      </c>
      <c r="H30" s="57">
        <f ca="1">EXP(E30*(1/'Input Parameters'!$E$23-1/G30))</f>
        <v>0.55477328904393719</v>
      </c>
      <c r="I30" s="10">
        <f t="shared" ca="1" si="2"/>
        <v>0.41403356428920124</v>
      </c>
      <c r="J30" s="30">
        <f ca="1">_xlfn.BETA.INV(I30,'Input Parameters'!$L$26,'Input Parameters'!$M$26,'Input Parameters'!$J$26,'Input Parameters'!$K$26)</f>
        <v>0.62591118390390066</v>
      </c>
      <c r="K30" s="168">
        <f ca="1">('Input Parameters'!$E$27/'Input Parameters'!$E$38)^$J30</f>
        <v>1.122428222563544E-2</v>
      </c>
      <c r="L30" s="69">
        <f ca="1">$H30*$C30*'Input Parameters'!$E$25*K30</f>
        <v>1.6766630218833958</v>
      </c>
      <c r="M30" s="24">
        <f t="shared" ca="1" si="3"/>
        <v>0.60702814645524583</v>
      </c>
      <c r="N30" s="15">
        <f ca="1">_xlfn.NORM.INV(M30,'Input Parameters'!$E$29,'Input Parameters'!$F$29)</f>
        <v>0.10002715816544257</v>
      </c>
      <c r="O30" s="8">
        <f t="shared" ca="1" si="4"/>
        <v>0.95826182740357135</v>
      </c>
      <c r="P30" s="30">
        <f ca="1">_xlfn.LOGNORM.INV(O30,'Input Parameters'!$H$30,'Input Parameters'!$I$30)</f>
        <v>6.0779438532105976</v>
      </c>
      <c r="Q30" s="10">
        <f t="shared" ca="1" si="5"/>
        <v>0.26530967529589089</v>
      </c>
      <c r="R30" s="30">
        <f>IF('Input Parameters'!$E$32=0,0,_xlfn.BETA.INV(Q30,'Input Parameters'!$L$32,'Input Parameters'!$M$32,'Input Parameters'!$J$32,'Input Parameters'!$K$32))</f>
        <v>0</v>
      </c>
      <c r="S30" s="10">
        <f t="shared" ca="1" si="6"/>
        <v>0.24068187617494063</v>
      </c>
      <c r="T30" s="26">
        <f ca="1">_xlfn.LOGNORM.INV(S30,'Input Parameters'!$H$34,'Input Parameters'!$I$34)</f>
        <v>46.176514808705555</v>
      </c>
      <c r="U30" s="10">
        <f t="shared" ca="1" si="7"/>
        <v>0.66826999618660698</v>
      </c>
      <c r="V30" s="30">
        <f ca="1">_xlfn.BETA.INV(U30,'Input Parameters'!$L$36,'Input Parameters'!$M$36,'Input Parameters'!$J$36,'Input Parameters'!$K$36)</f>
        <v>0.65485967581153126</v>
      </c>
      <c r="W30" s="2">
        <f ca="1">N30+(P30-N30)*(1-ERF((T30-R30)/(2*SQRT(L30*'Input Parameters'!$E$38))))</f>
        <v>0.16985451292003803</v>
      </c>
      <c r="X30">
        <f t="shared" ca="1" si="8"/>
        <v>1</v>
      </c>
      <c r="Y30" s="7"/>
    </row>
    <row r="31" spans="1:25" ht="15" customHeight="1" x14ac:dyDescent="0.25">
      <c r="A31" s="139">
        <v>24</v>
      </c>
      <c r="B31" s="10">
        <f t="shared" ca="1" si="0"/>
        <v>0.7424836243875188</v>
      </c>
      <c r="C31" s="60">
        <f ca="1">_xlfn.NORM.INV(B31,'Input Parameters'!$E$15,'Input Parameters'!$F$15)</f>
        <v>306.24828259176002</v>
      </c>
      <c r="D31" s="10">
        <f t="shared" ca="1" si="9"/>
        <v>0.80115732873279533</v>
      </c>
      <c r="E31" s="62">
        <f ca="1">IF(_xlfn.NORM.INV(D31,'Input Parameters'!$E$17,'Input Parameters'!$F$17)&lt;3500,3500,IF(_xlfn.NORM.INV(D31,'Input Parameters'!$E$17,'Input Parameters'!$F$17)&gt;5500,5500,_xlfn.NORM.INV(D31,'Input Parameters'!$E$17,'Input Parameters'!$F$17)))</f>
        <v>5392.0336327226059</v>
      </c>
      <c r="F31" s="10">
        <f t="shared" ca="1" si="1"/>
        <v>0.60241701976492168</v>
      </c>
      <c r="G31" s="64">
        <f ca="1">_xlfn.NORM.INV(F31,'Input Parameters'!$E$20,'Input Parameters'!$F$20)</f>
        <v>284.38937537425471</v>
      </c>
      <c r="H31" s="57">
        <f ca="1">EXP(E31*(1/'Input Parameters'!$E$23-1/G31))</f>
        <v>0.57541917386900709</v>
      </c>
      <c r="I31" s="10">
        <f t="shared" ca="1" si="2"/>
        <v>8.1670825174326445E-2</v>
      </c>
      <c r="J31" s="30">
        <f ca="1">_xlfn.BETA.INV(I31,'Input Parameters'!$L$26,'Input Parameters'!$M$26,'Input Parameters'!$J$26,'Input Parameters'!$K$26)</f>
        <v>0.42570259192358717</v>
      </c>
      <c r="K31" s="168">
        <f ca="1">('Input Parameters'!$E$27/'Input Parameters'!$E$38)^$J31</f>
        <v>4.7189927711158403E-2</v>
      </c>
      <c r="L31" s="69">
        <f ca="1">$H31*$C31*'Input Parameters'!$E$25*K31</f>
        <v>8.3158625636786283</v>
      </c>
      <c r="M31" s="24">
        <f t="shared" ca="1" si="3"/>
        <v>0.54316169469407682</v>
      </c>
      <c r="N31" s="15">
        <f ca="1">_xlfn.NORM.INV(M31,'Input Parameters'!$E$29,'Input Parameters'!$F$29)</f>
        <v>0.10001084022573134</v>
      </c>
      <c r="O31" s="8">
        <f t="shared" ca="1" si="4"/>
        <v>0.19773300873779764</v>
      </c>
      <c r="P31" s="30">
        <f ca="1">_xlfn.LOGNORM.INV(O31,'Input Parameters'!$H$30,'Input Parameters'!$I$30)</f>
        <v>1.7961340848353813</v>
      </c>
      <c r="Q31" s="10">
        <f t="shared" ca="1" si="5"/>
        <v>0.59546646027040306</v>
      </c>
      <c r="R31" s="30">
        <f>IF('Input Parameters'!$E$32=0,0,_xlfn.BETA.INV(Q31,'Input Parameters'!$L$32,'Input Parameters'!$M$32,'Input Parameters'!$J$32,'Input Parameters'!$K$32))</f>
        <v>0</v>
      </c>
      <c r="S31" s="10">
        <f t="shared" ca="1" si="6"/>
        <v>0.32115925616055052</v>
      </c>
      <c r="T31" s="26">
        <f ca="1">_xlfn.LOGNORM.INV(S31,'Input Parameters'!$H$34,'Input Parameters'!$I$34)</f>
        <v>47.57520400646149</v>
      </c>
      <c r="U31" s="10">
        <f t="shared" ca="1" si="7"/>
        <v>0.78431133233224271</v>
      </c>
      <c r="V31" s="30">
        <f ca="1">_xlfn.BETA.INV(U31,'Input Parameters'!$L$36,'Input Parameters'!$M$36,'Input Parameters'!$J$36,'Input Parameters'!$K$36)</f>
        <v>0.71418321916533434</v>
      </c>
      <c r="W31" s="2">
        <f ca="1">N31+(P31-N31)*(1-ERF((T31-R31)/(2*SQRT(L31*'Input Parameters'!$E$38))))</f>
        <v>0.51281798902956766</v>
      </c>
      <c r="X31">
        <f t="shared" ca="1" si="8"/>
        <v>1</v>
      </c>
      <c r="Y31" s="7"/>
    </row>
    <row r="32" spans="1:25" ht="15" customHeight="1" x14ac:dyDescent="0.25">
      <c r="A32" s="139">
        <v>25</v>
      </c>
      <c r="B32" s="10">
        <f t="shared" ca="1" si="0"/>
        <v>0.56743457475074843</v>
      </c>
      <c r="C32" s="60">
        <f ca="1">_xlfn.NORM.INV(B32,'Input Parameters'!$E$15,'Input Parameters'!$F$15)</f>
        <v>280.17176651789555</v>
      </c>
      <c r="D32" s="10">
        <f t="shared" ca="1" si="9"/>
        <v>0.32654298695528539</v>
      </c>
      <c r="E32" s="62">
        <f ca="1">IF(_xlfn.NORM.INV(D32,'Input Parameters'!$E$17,'Input Parameters'!$F$17)&lt;3500,3500,IF(_xlfn.NORM.INV(D32,'Input Parameters'!$E$17,'Input Parameters'!$F$17)&gt;5500,5500,_xlfn.NORM.INV(D32,'Input Parameters'!$E$17,'Input Parameters'!$F$17)))</f>
        <v>4485.3645255059673</v>
      </c>
      <c r="F32" s="10">
        <f t="shared" ca="1" si="1"/>
        <v>0.11471303154220103</v>
      </c>
      <c r="G32" s="64">
        <f ca="1">_xlfn.NORM.INV(F32,'Input Parameters'!$E$20,'Input Parameters'!$F$20)</f>
        <v>274.59768131181386</v>
      </c>
      <c r="H32" s="57">
        <f ca="1">EXP(E32*(1/'Input Parameters'!$E$23-1/G32))</f>
        <v>0.35982859098273207</v>
      </c>
      <c r="I32" s="10">
        <f t="shared" ca="1" si="2"/>
        <v>0.45319159370970419</v>
      </c>
      <c r="J32" s="30">
        <f ca="1">_xlfn.BETA.INV(I32,'Input Parameters'!$L$26,'Input Parameters'!$M$26,'Input Parameters'!$J$26,'Input Parameters'!$K$26)</f>
        <v>0.64231278271266168</v>
      </c>
      <c r="K32" s="168">
        <f ca="1">('Input Parameters'!$E$27/'Input Parameters'!$E$38)^$J32</f>
        <v>9.9784765604549307E-3</v>
      </c>
      <c r="L32" s="69">
        <f ca="1">$H32*$C32*'Input Parameters'!$E$25*K32</f>
        <v>1.0059682598053294</v>
      </c>
      <c r="M32" s="24">
        <f t="shared" ca="1" si="3"/>
        <v>0.42974923439649249</v>
      </c>
      <c r="N32" s="15">
        <f ca="1">_xlfn.NORM.INV(M32,'Input Parameters'!$E$29,'Input Parameters'!$F$29)</f>
        <v>9.9982298736982195E-2</v>
      </c>
      <c r="O32" s="8">
        <f t="shared" ca="1" si="4"/>
        <v>0.18586517523232227</v>
      </c>
      <c r="P32" s="30">
        <f ca="1">_xlfn.LOGNORM.INV(O32,'Input Parameters'!$H$30,'Input Parameters'!$I$30)</f>
        <v>1.7596107899397233</v>
      </c>
      <c r="Q32" s="10">
        <f t="shared" ca="1" si="5"/>
        <v>0.53845256848960843</v>
      </c>
      <c r="R32" s="30">
        <f>IF('Input Parameters'!$E$32=0,0,_xlfn.BETA.INV(Q32,'Input Parameters'!$L$32,'Input Parameters'!$M$32,'Input Parameters'!$J$32,'Input Parameters'!$K$32))</f>
        <v>0</v>
      </c>
      <c r="S32" s="10">
        <f t="shared" ca="1" si="6"/>
        <v>7.1348723866178965E-2</v>
      </c>
      <c r="T32" s="26">
        <f ca="1">_xlfn.LOGNORM.INV(S32,'Input Parameters'!$H$34,'Input Parameters'!$I$34)</f>
        <v>41.998191273866823</v>
      </c>
      <c r="U32" s="10">
        <f t="shared" ca="1" si="7"/>
        <v>0.24192133617566813</v>
      </c>
      <c r="V32" s="30">
        <f ca="1">_xlfn.BETA.INV(U32,'Input Parameters'!$L$36,'Input Parameters'!$M$36,'Input Parameters'!$J$36,'Input Parameters'!$K$36)</f>
        <v>0.4868047438883979</v>
      </c>
      <c r="W32" s="2">
        <f ca="1">N32+(P32-N32)*(1-ERF((T32-R32)/(2*SQRT(L32*'Input Parameters'!$E$38))))</f>
        <v>0.10507310099151491</v>
      </c>
      <c r="X32">
        <f t="shared" ca="1" si="8"/>
        <v>1</v>
      </c>
      <c r="Y32" s="7"/>
    </row>
    <row r="33" spans="1:25" ht="15" customHeight="1" x14ac:dyDescent="0.25">
      <c r="A33" s="139">
        <v>26</v>
      </c>
      <c r="B33" s="10">
        <f t="shared" ca="1" si="0"/>
        <v>0.58894402432995985</v>
      </c>
      <c r="C33" s="60">
        <f ca="1">_xlfn.NORM.INV(B33,'Input Parameters'!$E$15,'Input Parameters'!$F$15)</f>
        <v>283.15148154588331</v>
      </c>
      <c r="D33" s="10">
        <f t="shared" ca="1" si="9"/>
        <v>0.32537980760243768</v>
      </c>
      <c r="E33" s="62">
        <f ca="1">IF(_xlfn.NORM.INV(D33,'Input Parameters'!$E$17,'Input Parameters'!$F$17)&lt;3500,3500,IF(_xlfn.NORM.INV(D33,'Input Parameters'!$E$17,'Input Parameters'!$F$17)&gt;5500,5500,_xlfn.NORM.INV(D33,'Input Parameters'!$E$17,'Input Parameters'!$F$17)))</f>
        <v>4483.1049803050055</v>
      </c>
      <c r="F33" s="10">
        <f t="shared" ca="1" si="1"/>
        <v>8.3296584422456799E-2</v>
      </c>
      <c r="G33" s="64">
        <f ca="1">_xlfn.NORM.INV(F33,'Input Parameters'!$E$20,'Input Parameters'!$F$20)</f>
        <v>273.38233309961191</v>
      </c>
      <c r="H33" s="57">
        <f ca="1">EXP(E33*(1/'Input Parameters'!$E$23-1/G33))</f>
        <v>0.33481008606683099</v>
      </c>
      <c r="I33" s="10">
        <f t="shared" ca="1" si="2"/>
        <v>0.4642723714679714</v>
      </c>
      <c r="J33" s="30">
        <f ca="1">_xlfn.BETA.INV(I33,'Input Parameters'!$L$26,'Input Parameters'!$M$26,'Input Parameters'!$J$26,'Input Parameters'!$K$26)</f>
        <v>0.64687426402868453</v>
      </c>
      <c r="K33" s="168">
        <f ca="1">('Input Parameters'!$E$27/'Input Parameters'!$E$38)^$J33</f>
        <v>9.6572682229249581E-3</v>
      </c>
      <c r="L33" s="69">
        <f ca="1">$H33*$C33*'Input Parameters'!$E$25*K33</f>
        <v>0.91552807076160492</v>
      </c>
      <c r="M33" s="24">
        <f t="shared" ca="1" si="3"/>
        <v>0.10205223484538029</v>
      </c>
      <c r="N33" s="15">
        <f ca="1">_xlfn.NORM.INV(M33,'Input Parameters'!$E$29,'Input Parameters'!$F$29)</f>
        <v>9.9873005569458703E-2</v>
      </c>
      <c r="O33" s="8">
        <f t="shared" ca="1" si="4"/>
        <v>0.32833536951374409</v>
      </c>
      <c r="P33" s="30">
        <f ca="1">_xlfn.LOGNORM.INV(O33,'Input Parameters'!$H$30,'Input Parameters'!$I$30)</f>
        <v>2.1750692212271505</v>
      </c>
      <c r="Q33" s="10">
        <f t="shared" ca="1" si="5"/>
        <v>0.30684379176225385</v>
      </c>
      <c r="R33" s="30">
        <f>IF('Input Parameters'!$E$32=0,0,_xlfn.BETA.INV(Q33,'Input Parameters'!$L$32,'Input Parameters'!$M$32,'Input Parameters'!$J$32,'Input Parameters'!$K$32))</f>
        <v>0</v>
      </c>
      <c r="S33" s="10">
        <f t="shared" ca="1" si="6"/>
        <v>0.50184424315520237</v>
      </c>
      <c r="T33" s="26">
        <f ca="1">_xlfn.LOGNORM.INV(S33,'Input Parameters'!$H$34,'Input Parameters'!$I$34)</f>
        <v>50.436740064151024</v>
      </c>
      <c r="U33" s="10">
        <f t="shared" ca="1" si="7"/>
        <v>0.7076459973435083</v>
      </c>
      <c r="V33" s="30">
        <f ca="1">_xlfn.BETA.INV(U33,'Input Parameters'!$L$36,'Input Parameters'!$M$36,'Input Parameters'!$J$36,'Input Parameters'!$K$36)</f>
        <v>0.67332419379304609</v>
      </c>
      <c r="W33" s="2">
        <f ca="1">N33+(P33-N33)*(1-ERF((T33-R33)/(2*SQRT(L33*'Input Parameters'!$E$38))))</f>
        <v>0.10027461825947924</v>
      </c>
      <c r="X33">
        <f t="shared" ca="1" si="8"/>
        <v>1</v>
      </c>
      <c r="Y33" s="7"/>
    </row>
    <row r="34" spans="1:25" ht="15" customHeight="1" x14ac:dyDescent="0.25">
      <c r="A34" s="139">
        <v>27</v>
      </c>
      <c r="B34" s="10">
        <f t="shared" ca="1" si="0"/>
        <v>0.78520146145907588</v>
      </c>
      <c r="C34" s="60">
        <f ca="1">_xlfn.NORM.INV(B34,'Input Parameters'!$E$15,'Input Parameters'!$F$15)</f>
        <v>313.77358634116177</v>
      </c>
      <c r="D34" s="10">
        <f t="shared" ca="1" si="9"/>
        <v>0.26557579344865601</v>
      </c>
      <c r="E34" s="62">
        <f ca="1">IF(_xlfn.NORM.INV(D34,'Input Parameters'!$E$17,'Input Parameters'!$F$17)&lt;3500,3500,IF(_xlfn.NORM.INV(D34,'Input Parameters'!$E$17,'Input Parameters'!$F$17)&gt;5500,5500,_xlfn.NORM.INV(D34,'Input Parameters'!$E$17,'Input Parameters'!$F$17)))</f>
        <v>4361.6256517675329</v>
      </c>
      <c r="F34" s="10">
        <f t="shared" ca="1" si="1"/>
        <v>0.92811705984558179</v>
      </c>
      <c r="G34" s="64">
        <f ca="1">_xlfn.NORM.INV(F34,'Input Parameters'!$E$20,'Input Parameters'!$F$20)</f>
        <v>292.44479685315139</v>
      </c>
      <c r="H34" s="57">
        <f ca="1">EXP(E34*(1/'Input Parameters'!$E$23-1/G34))</f>
        <v>0.97570902125834025</v>
      </c>
      <c r="I34" s="10">
        <f t="shared" ca="1" si="2"/>
        <v>0.84928033652677204</v>
      </c>
      <c r="J34" s="30">
        <f ca="1">_xlfn.BETA.INV(I34,'Input Parameters'!$L$26,'Input Parameters'!$M$26,'Input Parameters'!$J$26,'Input Parameters'!$K$26)</f>
        <v>0.80987607193584343</v>
      </c>
      <c r="K34" s="168">
        <f ca="1">('Input Parameters'!$E$27/'Input Parameters'!$E$38)^$J34</f>
        <v>2.9996480798991478E-3</v>
      </c>
      <c r="L34" s="69">
        <f ca="1">$H34*$C34*'Input Parameters'!$E$25*K34</f>
        <v>0.91834741553319754</v>
      </c>
      <c r="M34" s="24">
        <f t="shared" ca="1" si="3"/>
        <v>0.18880201910439776</v>
      </c>
      <c r="N34" s="15">
        <f ca="1">_xlfn.NORM.INV(M34,'Input Parameters'!$E$29,'Input Parameters'!$F$29)</f>
        <v>9.991176804703493E-2</v>
      </c>
      <c r="O34" s="8">
        <f t="shared" ca="1" si="4"/>
        <v>0.18546319362088792</v>
      </c>
      <c r="P34" s="30">
        <f ca="1">_xlfn.LOGNORM.INV(O34,'Input Parameters'!$H$30,'Input Parameters'!$I$30)</f>
        <v>1.7583622625225606</v>
      </c>
      <c r="Q34" s="10">
        <f t="shared" ca="1" si="5"/>
        <v>0.31359586719361221</v>
      </c>
      <c r="R34" s="30">
        <f>IF('Input Parameters'!$E$32=0,0,_xlfn.BETA.INV(Q34,'Input Parameters'!$L$32,'Input Parameters'!$M$32,'Input Parameters'!$J$32,'Input Parameters'!$K$32))</f>
        <v>0</v>
      </c>
      <c r="S34" s="10">
        <f t="shared" ca="1" si="6"/>
        <v>0.53266167093477523</v>
      </c>
      <c r="T34" s="26">
        <f ca="1">_xlfn.LOGNORM.INV(S34,'Input Parameters'!$H$34,'Input Parameters'!$I$34)</f>
        <v>50.924791547692735</v>
      </c>
      <c r="U34" s="10">
        <f t="shared" ca="1" si="7"/>
        <v>0.30428623551380118</v>
      </c>
      <c r="V34" s="30">
        <f ca="1">_xlfn.BETA.INV(U34,'Input Parameters'!$L$36,'Input Parameters'!$M$36,'Input Parameters'!$J$36,'Input Parameters'!$K$36)</f>
        <v>0.51187396506068339</v>
      </c>
      <c r="W34" s="2">
        <f ca="1">N34+(P34-N34)*(1-ERF((T34-R34)/(2*SQRT(L34*'Input Parameters'!$E$38))))</f>
        <v>0.10019627451253327</v>
      </c>
      <c r="X34">
        <f t="shared" ca="1" si="8"/>
        <v>1</v>
      </c>
      <c r="Y34" s="7"/>
    </row>
    <row r="35" spans="1:25" ht="15" customHeight="1" x14ac:dyDescent="0.25">
      <c r="A35" s="139">
        <v>28</v>
      </c>
      <c r="B35" s="10">
        <f t="shared" ca="1" si="0"/>
        <v>0.43815511323836698</v>
      </c>
      <c r="C35" s="60">
        <f ca="1">_xlfn.NORM.INV(B35,'Input Parameters'!$E$15,'Input Parameters'!$F$15)</f>
        <v>262.53208150859831</v>
      </c>
      <c r="D35" s="10">
        <f t="shared" ca="1" si="9"/>
        <v>0.62790190450083916</v>
      </c>
      <c r="E35" s="62">
        <f ca="1">IF(_xlfn.NORM.INV(D35,'Input Parameters'!$E$17,'Input Parameters'!$F$17)&lt;3500,3500,IF(_xlfn.NORM.INV(D35,'Input Parameters'!$E$17,'Input Parameters'!$F$17)&gt;5500,5500,_xlfn.NORM.INV(D35,'Input Parameters'!$E$17,'Input Parameters'!$F$17)))</f>
        <v>5028.4111077827747</v>
      </c>
      <c r="F35" s="10">
        <f t="shared" ca="1" si="1"/>
        <v>0.7451226737533484</v>
      </c>
      <c r="G35" s="64">
        <f ca="1">_xlfn.NORM.INV(F35,'Input Parameters'!$E$20,'Input Parameters'!$F$20)</f>
        <v>287.06677246806652</v>
      </c>
      <c r="H35" s="57">
        <f ca="1">EXP(E35*(1/'Input Parameters'!$E$23-1/G35))</f>
        <v>0.70435209860568837</v>
      </c>
      <c r="I35" s="10">
        <f t="shared" ca="1" si="2"/>
        <v>3.7443365763579983E-2</v>
      </c>
      <c r="J35" s="30">
        <f ca="1">_xlfn.BETA.INV(I35,'Input Parameters'!$L$26,'Input Parameters'!$M$26,'Input Parameters'!$J$26,'Input Parameters'!$K$26)</f>
        <v>0.36226356187248232</v>
      </c>
      <c r="K35" s="168">
        <f ca="1">('Input Parameters'!$E$27/'Input Parameters'!$E$38)^$J35</f>
        <v>7.4383202501659529E-2</v>
      </c>
      <c r="L35" s="69">
        <f ca="1">$H35*$C35*'Input Parameters'!$E$25*K35</f>
        <v>13.754571568820811</v>
      </c>
      <c r="M35" s="24">
        <f t="shared" ca="1" si="3"/>
        <v>0.63964456030675465</v>
      </c>
      <c r="N35" s="15">
        <f ca="1">_xlfn.NORM.INV(M35,'Input Parameters'!$E$29,'Input Parameters'!$F$29)</f>
        <v>0.10003575088802762</v>
      </c>
      <c r="O35" s="8">
        <f t="shared" ca="1" si="4"/>
        <v>0.34706658270836932</v>
      </c>
      <c r="P35" s="30">
        <f ca="1">_xlfn.LOGNORM.INV(O35,'Input Parameters'!$H$30,'Input Parameters'!$I$30)</f>
        <v>2.2283819043261865</v>
      </c>
      <c r="Q35" s="10">
        <f t="shared" ca="1" si="5"/>
        <v>0.86993748269742555</v>
      </c>
      <c r="R35" s="30">
        <f>IF('Input Parameters'!$E$32=0,0,_xlfn.BETA.INV(Q35,'Input Parameters'!$L$32,'Input Parameters'!$M$32,'Input Parameters'!$J$32,'Input Parameters'!$K$32))</f>
        <v>0</v>
      </c>
      <c r="S35" s="10">
        <f t="shared" ca="1" si="6"/>
        <v>0.27556024964385273</v>
      </c>
      <c r="T35" s="26">
        <f ca="1">_xlfn.LOGNORM.INV(S35,'Input Parameters'!$H$34,'Input Parameters'!$I$34)</f>
        <v>46.801845631777908</v>
      </c>
      <c r="U35" s="10">
        <f t="shared" ca="1" si="7"/>
        <v>0.48699628441760412</v>
      </c>
      <c r="V35" s="30">
        <f ca="1">_xlfn.BETA.INV(U35,'Input Parameters'!$L$36,'Input Parameters'!$M$36,'Input Parameters'!$J$36,'Input Parameters'!$K$36)</f>
        <v>0.58093763285760758</v>
      </c>
      <c r="W35" s="2">
        <f ca="1">N35+(P35-N35)*(1-ERF((T35-R35)/(2*SQRT(L35*'Input Parameters'!$E$38))))</f>
        <v>0.89224286121748586</v>
      </c>
      <c r="X35">
        <f t="shared" ca="1" si="8"/>
        <v>0</v>
      </c>
      <c r="Y35" s="7"/>
    </row>
    <row r="36" spans="1:25" ht="15" customHeight="1" x14ac:dyDescent="0.25">
      <c r="A36" s="139">
        <v>29</v>
      </c>
      <c r="B36" s="10">
        <f t="shared" ca="1" si="0"/>
        <v>2.4286565080658962E-2</v>
      </c>
      <c r="C36" s="60">
        <f ca="1">_xlfn.NORM.INV(B36,'Input Parameters'!$E$15,'Input Parameters'!$F$15)</f>
        <v>164.08041449270053</v>
      </c>
      <c r="D36" s="10">
        <f t="shared" ca="1" si="9"/>
        <v>0.36107307593428195</v>
      </c>
      <c r="E36" s="62">
        <f ca="1">IF(_xlfn.NORM.INV(D36,'Input Parameters'!$E$17,'Input Parameters'!$F$17)&lt;3500,3500,IF(_xlfn.NORM.INV(D36,'Input Parameters'!$E$17,'Input Parameters'!$F$17)&gt;5500,5500,_xlfn.NORM.INV(D36,'Input Parameters'!$E$17,'Input Parameters'!$F$17)))</f>
        <v>4551.0856151578573</v>
      </c>
      <c r="F36" s="10">
        <f t="shared" ca="1" si="1"/>
        <v>0.62027970059138482</v>
      </c>
      <c r="G36" s="64">
        <f ca="1">_xlfn.NORM.INV(F36,'Input Parameters'!$E$20,'Input Parameters'!$F$20)</f>
        <v>284.7016436105518</v>
      </c>
      <c r="H36" s="57">
        <f ca="1">EXP(E36*(1/'Input Parameters'!$E$23-1/G36))</f>
        <v>0.63832289676488108</v>
      </c>
      <c r="I36" s="10">
        <f t="shared" ca="1" si="2"/>
        <v>1.1090682465286772E-2</v>
      </c>
      <c r="J36" s="30">
        <f ca="1">_xlfn.BETA.INV(I36,'Input Parameters'!$L$26,'Input Parameters'!$M$26,'Input Parameters'!$J$26,'Input Parameters'!$K$26)</f>
        <v>0.28534950807136711</v>
      </c>
      <c r="K36" s="168">
        <f ca="1">('Input Parameters'!$E$27/'Input Parameters'!$E$38)^$J36</f>
        <v>0.1291450871126443</v>
      </c>
      <c r="L36" s="69">
        <f ca="1">$H36*$C36*'Input Parameters'!$E$25*K36</f>
        <v>13.526176712345404</v>
      </c>
      <c r="M36" s="24">
        <f t="shared" ca="1" si="3"/>
        <v>0.28411939143890386</v>
      </c>
      <c r="N36" s="15">
        <f ca="1">_xlfn.NORM.INV(M36,'Input Parameters'!$E$29,'Input Parameters'!$F$29)</f>
        <v>9.9942935275030662E-2</v>
      </c>
      <c r="O36" s="8">
        <f t="shared" ca="1" si="4"/>
        <v>1.8747087581394428E-3</v>
      </c>
      <c r="P36" s="30">
        <f ca="1">_xlfn.LOGNORM.INV(O36,'Input Parameters'!$H$30,'Input Parameters'!$I$30)</f>
        <v>0.68238641186596682</v>
      </c>
      <c r="Q36" s="10">
        <f t="shared" ca="1" si="5"/>
        <v>0.53448849264531517</v>
      </c>
      <c r="R36" s="30">
        <f>IF('Input Parameters'!$E$32=0,0,_xlfn.BETA.INV(Q36,'Input Parameters'!$L$32,'Input Parameters'!$M$32,'Input Parameters'!$J$32,'Input Parameters'!$K$32))</f>
        <v>0</v>
      </c>
      <c r="S36" s="10">
        <f t="shared" ca="1" si="6"/>
        <v>0.72751136880604661</v>
      </c>
      <c r="T36" s="26">
        <f ca="1">_xlfn.LOGNORM.INV(S36,'Input Parameters'!$H$34,'Input Parameters'!$I$34)</f>
        <v>54.353778541533352</v>
      </c>
      <c r="U36" s="10">
        <f t="shared" ca="1" si="7"/>
        <v>0.98559126805094999</v>
      </c>
      <c r="V36" s="30">
        <f ca="1">_xlfn.BETA.INV(U36,'Input Parameters'!$L$36,'Input Parameters'!$M$36,'Input Parameters'!$J$36,'Input Parameters'!$K$36)</f>
        <v>0.97208398178915645</v>
      </c>
      <c r="W36" s="2">
        <f ca="1">N36+(P36-N36)*(1-ERF((T36-R36)/(2*SQRT(L36*'Input Parameters'!$E$38))))</f>
        <v>0.27235250710112424</v>
      </c>
      <c r="X36">
        <f t="shared" ca="1" si="8"/>
        <v>1</v>
      </c>
      <c r="Y36" s="7"/>
    </row>
    <row r="37" spans="1:25" ht="15" customHeight="1" x14ac:dyDescent="0.25">
      <c r="A37" s="139">
        <v>30</v>
      </c>
      <c r="B37" s="10">
        <f t="shared" ca="1" si="0"/>
        <v>0.30405041969776192</v>
      </c>
      <c r="C37" s="60">
        <f ca="1">_xlfn.NORM.INV(B37,'Input Parameters'!$E$15,'Input Parameters'!$F$15)</f>
        <v>243.1775483797062</v>
      </c>
      <c r="D37" s="10">
        <f t="shared" ca="1" si="9"/>
        <v>0.9390740627265175</v>
      </c>
      <c r="E37" s="62">
        <f ca="1">IF(_xlfn.NORM.INV(D37,'Input Parameters'!$E$17,'Input Parameters'!$F$17)&lt;3500,3500,IF(_xlfn.NORM.INV(D37,'Input Parameters'!$E$17,'Input Parameters'!$F$17)&gt;5500,5500,_xlfn.NORM.INV(D37,'Input Parameters'!$E$17,'Input Parameters'!$F$17)))</f>
        <v>5500</v>
      </c>
      <c r="F37" s="10">
        <f t="shared" ca="1" si="1"/>
        <v>0.57468572391073947</v>
      </c>
      <c r="G37" s="64">
        <f ca="1">_xlfn.NORM.INV(F37,'Input Parameters'!$E$20,'Input Parameters'!$F$20)</f>
        <v>283.91172054521962</v>
      </c>
      <c r="H37" s="57">
        <f ca="1">EXP(E37*(1/'Input Parameters'!$E$23-1/G37))</f>
        <v>0.55086818966154771</v>
      </c>
      <c r="I37" s="10">
        <f t="shared" ca="1" si="2"/>
        <v>0.4601836282815509</v>
      </c>
      <c r="J37" s="30">
        <f ca="1">_xlfn.BETA.INV(I37,'Input Parameters'!$L$26,'Input Parameters'!$M$26,'Input Parameters'!$J$26,'Input Parameters'!$K$26)</f>
        <v>0.64519466591637264</v>
      </c>
      <c r="K37" s="168">
        <f ca="1">('Input Parameters'!$E$27/'Input Parameters'!$E$38)^$J37</f>
        <v>9.7743207281873901E-3</v>
      </c>
      <c r="L37" s="69">
        <f ca="1">$H37*$C37*'Input Parameters'!$E$25*K37</f>
        <v>1.3093560394376316</v>
      </c>
      <c r="M37" s="24">
        <f t="shared" ca="1" si="3"/>
        <v>0.27408399395673044</v>
      </c>
      <c r="N37" s="15">
        <f ca="1">_xlfn.NORM.INV(M37,'Input Parameters'!$E$29,'Input Parameters'!$F$29)</f>
        <v>9.9939949238575021E-2</v>
      </c>
      <c r="O37" s="8">
        <f t="shared" ca="1" si="4"/>
        <v>0.62271004455470591</v>
      </c>
      <c r="P37" s="30">
        <f ca="1">_xlfn.LOGNORM.INV(O37,'Input Parameters'!$H$30,'Input Parameters'!$I$30)</f>
        <v>3.1102702821404122</v>
      </c>
      <c r="Q37" s="10">
        <f t="shared" ca="1" si="5"/>
        <v>0.44269062506903234</v>
      </c>
      <c r="R37" s="30">
        <f>IF('Input Parameters'!$E$32=0,0,_xlfn.BETA.INV(Q37,'Input Parameters'!$L$32,'Input Parameters'!$M$32,'Input Parameters'!$J$32,'Input Parameters'!$K$32))</f>
        <v>0</v>
      </c>
      <c r="S37" s="10">
        <f t="shared" ca="1" si="6"/>
        <v>0.16865011214243042</v>
      </c>
      <c r="T37" s="26">
        <f ca="1">_xlfn.LOGNORM.INV(S37,'Input Parameters'!$H$34,'Input Parameters'!$I$34)</f>
        <v>44.731130343633559</v>
      </c>
      <c r="U37" s="10">
        <f t="shared" ca="1" si="7"/>
        <v>0.70720808183907957</v>
      </c>
      <c r="V37" s="30">
        <f ca="1">_xlfn.BETA.INV(U37,'Input Parameters'!$L$36,'Input Parameters'!$M$36,'Input Parameters'!$J$36,'Input Parameters'!$K$36)</f>
        <v>0.67311123193538147</v>
      </c>
      <c r="W37" s="2">
        <f ca="1">N37+(P37-N37)*(1-ERF((T37-R37)/(2*SQRT(L37*'Input Parameters'!$E$38))))</f>
        <v>0.11711882362932531</v>
      </c>
      <c r="X37">
        <f t="shared" ca="1" si="8"/>
        <v>1</v>
      </c>
      <c r="Y37" s="7"/>
    </row>
    <row r="38" spans="1:25" ht="15" customHeight="1" x14ac:dyDescent="0.25">
      <c r="A38" s="139">
        <v>31</v>
      </c>
      <c r="B38" s="10">
        <f t="shared" ca="1" si="0"/>
        <v>0.26638667075825351</v>
      </c>
      <c r="C38" s="60">
        <f ca="1">_xlfn.NORM.INV(B38,'Input Parameters'!$E$15,'Input Parameters'!$F$15)</f>
        <v>237.16252041174391</v>
      </c>
      <c r="D38" s="10">
        <f t="shared" ca="1" si="9"/>
        <v>0.2668473624208112</v>
      </c>
      <c r="E38" s="62">
        <f ca="1">IF(_xlfn.NORM.INV(D38,'Input Parameters'!$E$17,'Input Parameters'!$F$17)&lt;3500,3500,IF(_xlfn.NORM.INV(D38,'Input Parameters'!$E$17,'Input Parameters'!$F$17)&gt;5500,5500,_xlfn.NORM.INV(D38,'Input Parameters'!$E$17,'Input Parameters'!$F$17)))</f>
        <v>4364.336871334438</v>
      </c>
      <c r="F38" s="10">
        <f t="shared" ca="1" si="1"/>
        <v>0.66851684691407709</v>
      </c>
      <c r="G38" s="64">
        <f ca="1">_xlfn.NORM.INV(F38,'Input Parameters'!$E$20,'Input Parameters'!$F$20)</f>
        <v>285.57000347096516</v>
      </c>
      <c r="H38" s="57">
        <f ca="1">EXP(E38*(1/'Input Parameters'!$E$23-1/G38))</f>
        <v>0.68121551772365041</v>
      </c>
      <c r="I38" s="10">
        <f t="shared" ca="1" si="2"/>
        <v>0.92968016931335529</v>
      </c>
      <c r="J38" s="30">
        <f ca="1">_xlfn.BETA.INV(I38,'Input Parameters'!$L$26,'Input Parameters'!$M$26,'Input Parameters'!$J$26,'Input Parameters'!$K$26)</f>
        <v>0.85960332102962511</v>
      </c>
      <c r="K38" s="168">
        <f ca="1">('Input Parameters'!$E$27/'Input Parameters'!$E$38)^$J38</f>
        <v>2.0997120913787345E-3</v>
      </c>
      <c r="L38" s="69">
        <f ca="1">$H38*$C38*'Input Parameters'!$E$25*K38</f>
        <v>0.33922694299832623</v>
      </c>
      <c r="M38" s="24">
        <f t="shared" ca="1" si="3"/>
        <v>0.9960955683692313</v>
      </c>
      <c r="N38" s="15">
        <f ca="1">_xlfn.NORM.INV(M38,'Input Parameters'!$E$29,'Input Parameters'!$F$29)</f>
        <v>0.10026602242835977</v>
      </c>
      <c r="O38" s="8">
        <f t="shared" ca="1" si="4"/>
        <v>0.64426987573000982</v>
      </c>
      <c r="P38" s="30">
        <f ca="1">_xlfn.LOGNORM.INV(O38,'Input Parameters'!$H$30,'Input Parameters'!$I$30)</f>
        <v>3.1955911219780866</v>
      </c>
      <c r="Q38" s="10">
        <f t="shared" ca="1" si="5"/>
        <v>3.9503470148810171E-2</v>
      </c>
      <c r="R38" s="30">
        <f>IF('Input Parameters'!$E$32=0,0,_xlfn.BETA.INV(Q38,'Input Parameters'!$L$32,'Input Parameters'!$M$32,'Input Parameters'!$J$32,'Input Parameters'!$K$32))</f>
        <v>0</v>
      </c>
      <c r="S38" s="10">
        <f t="shared" ca="1" si="6"/>
        <v>0.9754442925785185</v>
      </c>
      <c r="T38" s="26">
        <f ca="1">_xlfn.LOGNORM.INV(S38,'Input Parameters'!$H$34,'Input Parameters'!$I$34)</f>
        <v>64.401984483126185</v>
      </c>
      <c r="U38" s="10">
        <f t="shared" ca="1" si="7"/>
        <v>0.67346620441945526</v>
      </c>
      <c r="V38" s="30">
        <f ca="1">_xlfn.BETA.INV(U38,'Input Parameters'!$L$36,'Input Parameters'!$M$36,'Input Parameters'!$J$36,'Input Parameters'!$K$36)</f>
        <v>0.65722328325768564</v>
      </c>
      <c r="W38" s="2">
        <f ca="1">N38+(P38-N38)*(1-ERF((T38-R38)/(2*SQRT(L38*'Input Parameters'!$E$38))))</f>
        <v>0.10026602242837628</v>
      </c>
      <c r="X38">
        <f t="shared" ca="1" si="8"/>
        <v>1</v>
      </c>
      <c r="Y38" s="7"/>
    </row>
    <row r="39" spans="1:25" ht="15" customHeight="1" x14ac:dyDescent="0.25">
      <c r="A39" s="139">
        <v>32</v>
      </c>
      <c r="B39" s="10">
        <f t="shared" ca="1" si="0"/>
        <v>0.39536092505685794</v>
      </c>
      <c r="C39" s="60">
        <f ca="1">_xlfn.NORM.INV(B39,'Input Parameters'!$E$15,'Input Parameters'!$F$15)</f>
        <v>256.58570430108603</v>
      </c>
      <c r="D39" s="10">
        <f t="shared" ca="1" si="9"/>
        <v>0.18096529205028056</v>
      </c>
      <c r="E39" s="62">
        <f ca="1">IF(_xlfn.NORM.INV(D39,'Input Parameters'!$E$17,'Input Parameters'!$F$17)&lt;3500,3500,IF(_xlfn.NORM.INV(D39,'Input Parameters'!$E$17,'Input Parameters'!$F$17)&gt;5500,5500,_xlfn.NORM.INV(D39,'Input Parameters'!$E$17,'Input Parameters'!$F$17)))</f>
        <v>4161.8152113136603</v>
      </c>
      <c r="F39" s="10">
        <f t="shared" ca="1" si="1"/>
        <v>0.75813947622929667</v>
      </c>
      <c r="G39" s="64">
        <f ca="1">_xlfn.NORM.INV(F39,'Input Parameters'!$E$20,'Input Parameters'!$F$20)</f>
        <v>287.34221307228967</v>
      </c>
      <c r="H39" s="57">
        <f ca="1">EXP(E39*(1/'Input Parameters'!$E$23-1/G39))</f>
        <v>0.75867748284891445</v>
      </c>
      <c r="I39" s="10">
        <f t="shared" ca="1" si="2"/>
        <v>0.63267670930521203</v>
      </c>
      <c r="J39" s="30">
        <f ca="1">_xlfn.BETA.INV(I39,'Input Parameters'!$L$26,'Input Parameters'!$M$26,'Input Parameters'!$J$26,'Input Parameters'!$K$26)</f>
        <v>0.71430511249833084</v>
      </c>
      <c r="K39" s="168">
        <f ca="1">('Input Parameters'!$E$27/'Input Parameters'!$E$38)^$J39</f>
        <v>5.9537884877838799E-3</v>
      </c>
      <c r="L39" s="69">
        <f ca="1">$H39*$C39*'Input Parameters'!$E$25*K39</f>
        <v>1.1589989768223987</v>
      </c>
      <c r="M39" s="24">
        <f t="shared" ca="1" si="3"/>
        <v>0.39000552621637441</v>
      </c>
      <c r="N39" s="15">
        <f ca="1">_xlfn.NORM.INV(M39,'Input Parameters'!$E$29,'Input Parameters'!$F$29)</f>
        <v>9.9972069536873903E-2</v>
      </c>
      <c r="O39" s="8">
        <f t="shared" ca="1" si="4"/>
        <v>0.26762297295036908</v>
      </c>
      <c r="P39" s="30">
        <f ca="1">_xlfn.LOGNORM.INV(O39,'Input Parameters'!$H$30,'Input Parameters'!$I$30)</f>
        <v>2.0020185892709725</v>
      </c>
      <c r="Q39" s="10">
        <f t="shared" ca="1" si="5"/>
        <v>0.64136618040812832</v>
      </c>
      <c r="R39" s="30">
        <f>IF('Input Parameters'!$E$32=0,0,_xlfn.BETA.INV(Q39,'Input Parameters'!$L$32,'Input Parameters'!$M$32,'Input Parameters'!$J$32,'Input Parameters'!$K$32))</f>
        <v>0</v>
      </c>
      <c r="S39" s="10">
        <f t="shared" ca="1" si="6"/>
        <v>0.34624519570502144</v>
      </c>
      <c r="T39" s="26">
        <f ca="1">_xlfn.LOGNORM.INV(S39,'Input Parameters'!$H$34,'Input Parameters'!$I$34)</f>
        <v>47.985603479581975</v>
      </c>
      <c r="U39" s="10">
        <f t="shared" ca="1" si="7"/>
        <v>0.84586462412819474</v>
      </c>
      <c r="V39" s="30">
        <f ca="1">_xlfn.BETA.INV(U39,'Input Parameters'!$L$36,'Input Parameters'!$M$36,'Input Parameters'!$J$36,'Input Parameters'!$K$36)</f>
        <v>0.75484088959600149</v>
      </c>
      <c r="W39" s="2">
        <f ca="1">N39+(P39-N39)*(1-ERF((T39-R39)/(2*SQRT(L39*'Input Parameters'!$E$38))))</f>
        <v>0.10305879380220806</v>
      </c>
      <c r="X39">
        <f t="shared" ca="1" si="8"/>
        <v>1</v>
      </c>
      <c r="Y39" s="7"/>
    </row>
    <row r="40" spans="1:25" ht="15" customHeight="1" x14ac:dyDescent="0.25">
      <c r="A40" s="139">
        <v>33</v>
      </c>
      <c r="B40" s="10">
        <f t="shared" ca="1" si="0"/>
        <v>0.86182761682154563</v>
      </c>
      <c r="C40" s="60">
        <f ca="1">_xlfn.NORM.INV(B40,'Input Parameters'!$E$15,'Input Parameters'!$F$15)</f>
        <v>329.96040384265081</v>
      </c>
      <c r="D40" s="10">
        <f t="shared" ca="1" si="9"/>
        <v>0.64130237883184593</v>
      </c>
      <c r="E40" s="62">
        <f ca="1">IF(_xlfn.NORM.INV(D40,'Input Parameters'!$E$17,'Input Parameters'!$F$17)&lt;3500,3500,IF(_xlfn.NORM.INV(D40,'Input Parameters'!$E$17,'Input Parameters'!$F$17)&gt;5500,5500,_xlfn.NORM.INV(D40,'Input Parameters'!$E$17,'Input Parameters'!$F$17)))</f>
        <v>5053.3595226017223</v>
      </c>
      <c r="F40" s="10">
        <f t="shared" ca="1" si="1"/>
        <v>0.73116725013517148</v>
      </c>
      <c r="G40" s="64">
        <f ca="1">_xlfn.NORM.INV(F40,'Input Parameters'!$E$20,'Input Parameters'!$F$20)</f>
        <v>286.77952515830606</v>
      </c>
      <c r="H40" s="57">
        <f ca="1">EXP(E40*(1/'Input Parameters'!$E$23-1/G40))</f>
        <v>0.69083937258353778</v>
      </c>
      <c r="I40" s="10">
        <f t="shared" ca="1" si="2"/>
        <v>0.55195709860655617</v>
      </c>
      <c r="J40" s="30">
        <f ca="1">_xlfn.BETA.INV(I40,'Input Parameters'!$L$26,'Input Parameters'!$M$26,'Input Parameters'!$J$26,'Input Parameters'!$K$26)</f>
        <v>0.68218342296597179</v>
      </c>
      <c r="K40" s="168">
        <f ca="1">('Input Parameters'!$E$27/'Input Parameters'!$E$38)^$J40</f>
        <v>7.4965085065662098E-3</v>
      </c>
      <c r="L40" s="69">
        <f ca="1">$H40*$C40*'Input Parameters'!$E$25*K40</f>
        <v>1.7088264030949103</v>
      </c>
      <c r="M40" s="24">
        <f t="shared" ca="1" si="3"/>
        <v>0.42250572790655738</v>
      </c>
      <c r="N40" s="15">
        <f ca="1">_xlfn.NORM.INV(M40,'Input Parameters'!$E$29,'Input Parameters'!$F$29)</f>
        <v>9.9980451267035447E-2</v>
      </c>
      <c r="O40" s="8">
        <f t="shared" ca="1" si="4"/>
        <v>0.42903345959103001</v>
      </c>
      <c r="P40" s="30">
        <f ca="1">_xlfn.LOGNORM.INV(O40,'Input Parameters'!$H$30,'Input Parameters'!$I$30)</f>
        <v>2.4659129383166554</v>
      </c>
      <c r="Q40" s="10">
        <f t="shared" ca="1" si="5"/>
        <v>0.66096294210877293</v>
      </c>
      <c r="R40" s="30">
        <f>IF('Input Parameters'!$E$32=0,0,_xlfn.BETA.INV(Q40,'Input Parameters'!$L$32,'Input Parameters'!$M$32,'Input Parameters'!$J$32,'Input Parameters'!$K$32))</f>
        <v>0</v>
      </c>
      <c r="S40" s="10">
        <f t="shared" ca="1" si="6"/>
        <v>0.87512768844625077</v>
      </c>
      <c r="T40" s="26">
        <f ca="1">_xlfn.LOGNORM.INV(S40,'Input Parameters'!$H$34,'Input Parameters'!$I$34)</f>
        <v>58.175145342323681</v>
      </c>
      <c r="U40" s="10">
        <f t="shared" ca="1" si="7"/>
        <v>0.59122764197848776</v>
      </c>
      <c r="V40" s="30">
        <f ca="1">_xlfn.BETA.INV(U40,'Input Parameters'!$L$36,'Input Parameters'!$M$36,'Input Parameters'!$J$36,'Input Parameters'!$K$36)</f>
        <v>0.62180564001580829</v>
      </c>
      <c r="W40" s="2">
        <f ca="1">N40+(P40-N40)*(1-ERF((T40-R40)/(2*SQRT(L40*'Input Parameters'!$E$38))))</f>
        <v>0.10388542226305739</v>
      </c>
      <c r="X40">
        <f t="shared" ca="1" si="8"/>
        <v>1</v>
      </c>
      <c r="Y40" s="7"/>
    </row>
    <row r="41" spans="1:25" ht="15" customHeight="1" x14ac:dyDescent="0.25">
      <c r="A41" s="139">
        <v>34</v>
      </c>
      <c r="B41" s="10">
        <f t="shared" ca="1" si="0"/>
        <v>0.2693669797090591</v>
      </c>
      <c r="C41" s="60">
        <f ca="1">_xlfn.NORM.INV(B41,'Input Parameters'!$E$15,'Input Parameters'!$F$15)</f>
        <v>237.65294171619155</v>
      </c>
      <c r="D41" s="10">
        <f t="shared" ca="1" si="9"/>
        <v>0.17566548701309515</v>
      </c>
      <c r="E41" s="62">
        <f ca="1">IF(_xlfn.NORM.INV(D41,'Input Parameters'!$E$17,'Input Parameters'!$F$17)&lt;3500,3500,IF(_xlfn.NORM.INV(D41,'Input Parameters'!$E$17,'Input Parameters'!$F$17)&gt;5500,5500,_xlfn.NORM.INV(D41,'Input Parameters'!$E$17,'Input Parameters'!$F$17)))</f>
        <v>4147.5924806133344</v>
      </c>
      <c r="F41" s="10">
        <f t="shared" ca="1" si="1"/>
        <v>0.65941713956649228</v>
      </c>
      <c r="G41" s="64">
        <f ca="1">_xlfn.NORM.INV(F41,'Input Parameters'!$E$20,'Input Parameters'!$F$20)</f>
        <v>285.40284855701981</v>
      </c>
      <c r="H41" s="57">
        <f ca="1">EXP(E41*(1/'Input Parameters'!$E$23-1/G41))</f>
        <v>0.6884458537693362</v>
      </c>
      <c r="I41" s="10">
        <f t="shared" ca="1" si="2"/>
        <v>0.98205067211158159</v>
      </c>
      <c r="J41" s="30">
        <f ca="1">_xlfn.BETA.INV(I41,'Input Parameters'!$L$26,'Input Parameters'!$M$26,'Input Parameters'!$J$26,'Input Parameters'!$K$26)</f>
        <v>0.9146010609568701</v>
      </c>
      <c r="K41" s="168">
        <f ca="1">('Input Parameters'!$E$27/'Input Parameters'!$E$38)^$J41</f>
        <v>1.4152414335106545E-3</v>
      </c>
      <c r="L41" s="69">
        <f ca="1">$H41*$C41*'Input Parameters'!$E$25*K41</f>
        <v>0.2315493242623855</v>
      </c>
      <c r="M41" s="24">
        <f t="shared" ca="1" si="3"/>
        <v>0.21154251960449655</v>
      </c>
      <c r="N41" s="15">
        <f ca="1">_xlfn.NORM.INV(M41,'Input Parameters'!$E$29,'Input Parameters'!$F$29)</f>
        <v>9.991989194911495E-2</v>
      </c>
      <c r="O41" s="8">
        <f t="shared" ca="1" si="4"/>
        <v>0.76406551322313843</v>
      </c>
      <c r="P41" s="30">
        <f ca="1">_xlfn.LOGNORM.INV(O41,'Input Parameters'!$H$30,'Input Parameters'!$I$30)</f>
        <v>3.769305556434781</v>
      </c>
      <c r="Q41" s="10">
        <f t="shared" ca="1" si="5"/>
        <v>0.84888845792773959</v>
      </c>
      <c r="R41" s="30">
        <f>IF('Input Parameters'!$E$32=0,0,_xlfn.BETA.INV(Q41,'Input Parameters'!$L$32,'Input Parameters'!$M$32,'Input Parameters'!$J$32,'Input Parameters'!$K$32))</f>
        <v>0</v>
      </c>
      <c r="S41" s="10">
        <f t="shared" ca="1" si="6"/>
        <v>0.1009836525507547</v>
      </c>
      <c r="T41" s="26">
        <f ca="1">_xlfn.LOGNORM.INV(S41,'Input Parameters'!$H$34,'Input Parameters'!$I$34)</f>
        <v>43.002843492425995</v>
      </c>
      <c r="U41" s="10">
        <f t="shared" ca="1" si="7"/>
        <v>0.59603321887451022</v>
      </c>
      <c r="V41" s="30">
        <f ca="1">_xlfn.BETA.INV(U41,'Input Parameters'!$L$36,'Input Parameters'!$M$36,'Input Parameters'!$J$36,'Input Parameters'!$K$36)</f>
        <v>0.62377670215012215</v>
      </c>
      <c r="W41" s="2">
        <f ca="1">N41+(P41-N41)*(1-ERF((T41-R41)/(2*SQRT(L41*'Input Parameters'!$E$38))))</f>
        <v>9.9919892914025921E-2</v>
      </c>
      <c r="X41">
        <f t="shared" ca="1" si="8"/>
        <v>1</v>
      </c>
      <c r="Y41" s="7"/>
    </row>
    <row r="42" spans="1:25" ht="15" customHeight="1" x14ac:dyDescent="0.25">
      <c r="A42" s="139">
        <v>35</v>
      </c>
      <c r="B42" s="10">
        <f t="shared" ca="1" si="0"/>
        <v>0.16144216438898251</v>
      </c>
      <c r="C42" s="60">
        <f ca="1">_xlfn.NORM.INV(B42,'Input Parameters'!$E$15,'Input Parameters'!$F$15)</f>
        <v>217.39438217721789</v>
      </c>
      <c r="D42" s="10">
        <f t="shared" ca="1" si="9"/>
        <v>0.12129653609595203</v>
      </c>
      <c r="E42" s="62">
        <f ca="1">IF(_xlfn.NORM.INV(D42,'Input Parameters'!$E$17,'Input Parameters'!$F$17)&lt;3500,3500,IF(_xlfn.NORM.INV(D42,'Input Parameters'!$E$17,'Input Parameters'!$F$17)&gt;5500,5500,_xlfn.NORM.INV(D42,'Input Parameters'!$E$17,'Input Parameters'!$F$17)))</f>
        <v>3982.0290464277487</v>
      </c>
      <c r="F42" s="10">
        <f t="shared" ca="1" si="1"/>
        <v>0.76312609774226214</v>
      </c>
      <c r="G42" s="64">
        <f ca="1">_xlfn.NORM.INV(F42,'Input Parameters'!$E$20,'Input Parameters'!$F$20)</f>
        <v>287.44984299331577</v>
      </c>
      <c r="H42" s="57">
        <f ca="1">EXP(E42*(1/'Input Parameters'!$E$23-1/G42))</f>
        <v>0.77177750351627905</v>
      </c>
      <c r="I42" s="10">
        <f t="shared" ca="1" si="2"/>
        <v>0.11080771967243708</v>
      </c>
      <c r="J42" s="30">
        <f ca="1">_xlfn.BETA.INV(I42,'Input Parameters'!$L$26,'Input Parameters'!$M$26,'Input Parameters'!$J$26,'Input Parameters'!$K$26)</f>
        <v>0.45468230476510707</v>
      </c>
      <c r="K42" s="168">
        <f ca="1">('Input Parameters'!$E$27/'Input Parameters'!$E$38)^$J42</f>
        <v>3.8332891180149618E-2</v>
      </c>
      <c r="L42" s="69">
        <f ca="1">$H42*$C42*'Input Parameters'!$E$25*K42</f>
        <v>6.431496068446692</v>
      </c>
      <c r="M42" s="24">
        <f t="shared" ca="1" si="3"/>
        <v>0.64719239756003455</v>
      </c>
      <c r="N42" s="15">
        <f ca="1">_xlfn.NORM.INV(M42,'Input Parameters'!$E$29,'Input Parameters'!$F$29)</f>
        <v>0.10003777515015057</v>
      </c>
      <c r="O42" s="8">
        <f t="shared" ca="1" si="4"/>
        <v>0.14569116883686151</v>
      </c>
      <c r="P42" s="30">
        <f ca="1">_xlfn.LOGNORM.INV(O42,'Input Parameters'!$H$30,'Input Parameters'!$I$30)</f>
        <v>1.6300887220091105</v>
      </c>
      <c r="Q42" s="10">
        <f t="shared" ca="1" si="5"/>
        <v>0.13516017447864148</v>
      </c>
      <c r="R42" s="30">
        <f>IF('Input Parameters'!$E$32=0,0,_xlfn.BETA.INV(Q42,'Input Parameters'!$L$32,'Input Parameters'!$M$32,'Input Parameters'!$J$32,'Input Parameters'!$K$32))</f>
        <v>0</v>
      </c>
      <c r="S42" s="10">
        <f t="shared" ca="1" si="6"/>
        <v>0.39806355341377164</v>
      </c>
      <c r="T42" s="26">
        <f ca="1">_xlfn.LOGNORM.INV(S42,'Input Parameters'!$H$34,'Input Parameters'!$I$34)</f>
        <v>48.811895236565938</v>
      </c>
      <c r="U42" s="10">
        <f t="shared" ca="1" si="7"/>
        <v>0.28999045753961328</v>
      </c>
      <c r="V42" s="30">
        <f ca="1">_xlfn.BETA.INV(U42,'Input Parameters'!$L$36,'Input Parameters'!$M$36,'Input Parameters'!$J$36,'Input Parameters'!$K$36)</f>
        <v>0.50626749091683365</v>
      </c>
      <c r="W42" s="2">
        <f ca="1">N42+(P42-N42)*(1-ERF((T42-R42)/(2*SQRT(L42*'Input Parameters'!$E$38))))</f>
        <v>0.36552779802553914</v>
      </c>
      <c r="X42">
        <f t="shared" ca="1" si="8"/>
        <v>1</v>
      </c>
      <c r="Y42" s="7"/>
    </row>
    <row r="43" spans="1:25" ht="15" customHeight="1" x14ac:dyDescent="0.25">
      <c r="A43" s="139">
        <v>36</v>
      </c>
      <c r="B43" s="10">
        <f t="shared" ca="1" si="0"/>
        <v>0.24015512271449635</v>
      </c>
      <c r="C43" s="60">
        <f ca="1">_xlfn.NORM.INV(B43,'Input Parameters'!$E$15,'Input Parameters'!$F$15)</f>
        <v>232.71727167781705</v>
      </c>
      <c r="D43" s="10">
        <f t="shared" ca="1" si="9"/>
        <v>0.46753285771240849</v>
      </c>
      <c r="E43" s="62">
        <f ca="1">IF(_xlfn.NORM.INV(D43,'Input Parameters'!$E$17,'Input Parameters'!$F$17)&lt;3500,3500,IF(_xlfn.NORM.INV(D43,'Input Parameters'!$E$17,'Input Parameters'!$F$17)&gt;5500,5500,_xlfn.NORM.INV(D43,'Input Parameters'!$E$17,'Input Parameters'!$F$17)))</f>
        <v>4742.9688287587942</v>
      </c>
      <c r="F43" s="10">
        <f t="shared" ca="1" si="1"/>
        <v>0.37965688178439483</v>
      </c>
      <c r="G43" s="64">
        <f ca="1">_xlfn.NORM.INV(F43,'Input Parameters'!$E$20,'Input Parameters'!$F$20)</f>
        <v>280.59724017605816</v>
      </c>
      <c r="H43" s="57">
        <f ca="1">EXP(E43*(1/'Input Parameters'!$E$23-1/G43))</f>
        <v>0.49089648627932819</v>
      </c>
      <c r="I43" s="10">
        <f t="shared" ca="1" si="2"/>
        <v>0.32020764090414022</v>
      </c>
      <c r="J43" s="30">
        <f ca="1">_xlfn.BETA.INV(I43,'Input Parameters'!$L$26,'Input Parameters'!$M$26,'Input Parameters'!$J$26,'Input Parameters'!$K$26)</f>
        <v>0.58396606473826262</v>
      </c>
      <c r="K43" s="168">
        <f ca="1">('Input Parameters'!$E$27/'Input Parameters'!$E$38)^$J43</f>
        <v>1.5164434089573256E-2</v>
      </c>
      <c r="L43" s="69">
        <f ca="1">$H43*$C43*'Input Parameters'!$E$25*K43</f>
        <v>1.732386329797575</v>
      </c>
      <c r="M43" s="24">
        <f t="shared" ca="1" si="3"/>
        <v>0.10329827686133186</v>
      </c>
      <c r="N43" s="15">
        <f ca="1">_xlfn.NORM.INV(M43,'Input Parameters'!$E$29,'Input Parameters'!$F$29)</f>
        <v>9.9873702051844163E-2</v>
      </c>
      <c r="O43" s="8">
        <f t="shared" ca="1" si="4"/>
        <v>0.54976700668048784</v>
      </c>
      <c r="P43" s="30">
        <f ca="1">_xlfn.LOGNORM.INV(O43,'Input Parameters'!$H$30,'Input Parameters'!$I$30)</f>
        <v>2.8465918922895863</v>
      </c>
      <c r="Q43" s="10">
        <f t="shared" ca="1" si="5"/>
        <v>0.13395098461928756</v>
      </c>
      <c r="R43" s="30">
        <f>IF('Input Parameters'!$E$32=0,0,_xlfn.BETA.INV(Q43,'Input Parameters'!$L$32,'Input Parameters'!$M$32,'Input Parameters'!$J$32,'Input Parameters'!$K$32))</f>
        <v>0</v>
      </c>
      <c r="S43" s="10">
        <f t="shared" ca="1" si="6"/>
        <v>0.19590483774787948</v>
      </c>
      <c r="T43" s="26">
        <f ca="1">_xlfn.LOGNORM.INV(S43,'Input Parameters'!$H$34,'Input Parameters'!$I$34)</f>
        <v>45.309484388702366</v>
      </c>
      <c r="U43" s="10">
        <f t="shared" ca="1" si="7"/>
        <v>0.18255755517114602</v>
      </c>
      <c r="V43" s="30">
        <f ca="1">_xlfn.BETA.INV(U43,'Input Parameters'!$L$36,'Input Parameters'!$M$36,'Input Parameters'!$J$36,'Input Parameters'!$K$36)</f>
        <v>0.46075424839364038</v>
      </c>
      <c r="W43" s="2">
        <f ca="1">N43+(P43-N43)*(1-ERF((T43-R43)/(2*SQRT(L43*'Input Parameters'!$E$38))))</f>
        <v>0.14087063643247746</v>
      </c>
      <c r="X43">
        <f t="shared" ca="1" si="8"/>
        <v>1</v>
      </c>
      <c r="Y43" s="7"/>
    </row>
    <row r="44" spans="1:25" ht="15" customHeight="1" x14ac:dyDescent="0.25">
      <c r="A44" s="139">
        <v>37</v>
      </c>
      <c r="B44" s="10">
        <f t="shared" ca="1" si="0"/>
        <v>0.41726979647553664</v>
      </c>
      <c r="C44" s="60">
        <f ca="1">_xlfn.NORM.INV(B44,'Input Parameters'!$E$15,'Input Parameters'!$F$15)</f>
        <v>259.64711288632702</v>
      </c>
      <c r="D44" s="10">
        <f t="shared" ca="1" si="9"/>
        <v>0.7467753126874499</v>
      </c>
      <c r="E44" s="62">
        <f ca="1">IF(_xlfn.NORM.INV(D44,'Input Parameters'!$E$17,'Input Parameters'!$F$17)&lt;3500,3500,IF(_xlfn.NORM.INV(D44,'Input Parameters'!$E$17,'Input Parameters'!$F$17)&gt;5500,5500,_xlfn.NORM.INV(D44,'Input Parameters'!$E$17,'Input Parameters'!$F$17)))</f>
        <v>5265.063544616547</v>
      </c>
      <c r="F44" s="10">
        <f t="shared" ca="1" si="1"/>
        <v>0.55287846800073792</v>
      </c>
      <c r="G44" s="64">
        <f ca="1">_xlfn.NORM.INV(F44,'Input Parameters'!$E$20,'Input Parameters'!$F$20)</f>
        <v>283.54067909293491</v>
      </c>
      <c r="H44" s="57">
        <f ca="1">EXP(E44*(1/'Input Parameters'!$E$23-1/G44))</f>
        <v>0.55153074977241479</v>
      </c>
      <c r="I44" s="10">
        <f t="shared" ca="1" si="2"/>
        <v>0.49605050669804696</v>
      </c>
      <c r="J44" s="30">
        <f ca="1">_xlfn.BETA.INV(I44,'Input Parameters'!$L$26,'Input Parameters'!$M$26,'Input Parameters'!$J$26,'Input Parameters'!$K$26)</f>
        <v>0.65980477389937242</v>
      </c>
      <c r="K44" s="168">
        <f ca="1">('Input Parameters'!$E$27/'Input Parameters'!$E$38)^$J44</f>
        <v>8.8018326993082215E-3</v>
      </c>
      <c r="L44" s="69">
        <f ca="1">$H44*$C44*'Input Parameters'!$E$25*K44</f>
        <v>1.2604520769600156</v>
      </c>
      <c r="M44" s="24">
        <f t="shared" ca="1" si="3"/>
        <v>0.64273048028395474</v>
      </c>
      <c r="N44" s="15">
        <f ca="1">_xlfn.NORM.INV(M44,'Input Parameters'!$E$29,'Input Parameters'!$F$29)</f>
        <v>0.10003657668751194</v>
      </c>
      <c r="O44" s="8">
        <f t="shared" ca="1" si="4"/>
        <v>0.28029680887482455</v>
      </c>
      <c r="P44" s="30">
        <f ca="1">_xlfn.LOGNORM.INV(O44,'Input Parameters'!$H$30,'Input Parameters'!$I$30)</f>
        <v>2.0383360647946254</v>
      </c>
      <c r="Q44" s="10">
        <f t="shared" ca="1" si="5"/>
        <v>0.23603159665570383</v>
      </c>
      <c r="R44" s="30">
        <f>IF('Input Parameters'!$E$32=0,0,_xlfn.BETA.INV(Q44,'Input Parameters'!$L$32,'Input Parameters'!$M$32,'Input Parameters'!$J$32,'Input Parameters'!$K$32))</f>
        <v>0</v>
      </c>
      <c r="S44" s="10">
        <f t="shared" ca="1" si="6"/>
        <v>0.89591502908707055</v>
      </c>
      <c r="T44" s="26">
        <f ca="1">_xlfn.LOGNORM.INV(S44,'Input Parameters'!$H$34,'Input Parameters'!$I$34)</f>
        <v>58.960135608321103</v>
      </c>
      <c r="U44" s="10">
        <f t="shared" ca="1" si="7"/>
        <v>0.87210721670584634</v>
      </c>
      <c r="V44" s="30">
        <f ca="1">_xlfn.BETA.INV(U44,'Input Parameters'!$L$36,'Input Parameters'!$M$36,'Input Parameters'!$J$36,'Input Parameters'!$K$36)</f>
        <v>0.77584803835766292</v>
      </c>
      <c r="W44" s="2">
        <f ca="1">N44+(P44-N44)*(1-ERF((T44-R44)/(2*SQRT(L44*'Input Parameters'!$E$38))))</f>
        <v>0.10043283107172211</v>
      </c>
      <c r="X44">
        <f t="shared" ca="1" si="8"/>
        <v>1</v>
      </c>
      <c r="Y44" s="7"/>
    </row>
    <row r="45" spans="1:25" ht="15" customHeight="1" x14ac:dyDescent="0.25">
      <c r="A45" s="139">
        <v>38</v>
      </c>
      <c r="B45" s="10">
        <f t="shared" ca="1" si="0"/>
        <v>0.41026713147820815</v>
      </c>
      <c r="C45" s="60">
        <f ca="1">_xlfn.NORM.INV(B45,'Input Parameters'!$E$15,'Input Parameters'!$F$15)</f>
        <v>258.67299164303677</v>
      </c>
      <c r="D45" s="10">
        <f t="shared" ca="1" si="9"/>
        <v>0.88198573851536566</v>
      </c>
      <c r="E45" s="62">
        <f ca="1">IF(_xlfn.NORM.INV(D45,'Input Parameters'!$E$17,'Input Parameters'!$F$17)&lt;3500,3500,IF(_xlfn.NORM.INV(D45,'Input Parameters'!$E$17,'Input Parameters'!$F$17)&gt;5500,5500,_xlfn.NORM.INV(D45,'Input Parameters'!$E$17,'Input Parameters'!$F$17)))</f>
        <v>5500</v>
      </c>
      <c r="F45" s="10">
        <f t="shared" ca="1" si="1"/>
        <v>0.38441673460242054</v>
      </c>
      <c r="G45" s="64">
        <f ca="1">_xlfn.NORM.INV(F45,'Input Parameters'!$E$20,'Input Parameters'!$F$20)</f>
        <v>280.68086255699399</v>
      </c>
      <c r="H45" s="57">
        <f ca="1">EXP(E45*(1/'Input Parameters'!$E$23-1/G45))</f>
        <v>0.44076244182792007</v>
      </c>
      <c r="I45" s="10">
        <f t="shared" ca="1" si="2"/>
        <v>0.87119663196919872</v>
      </c>
      <c r="J45" s="30">
        <f ca="1">_xlfn.BETA.INV(I45,'Input Parameters'!$L$26,'Input Parameters'!$M$26,'Input Parameters'!$J$26,'Input Parameters'!$K$26)</f>
        <v>0.82180915726517711</v>
      </c>
      <c r="K45" s="168">
        <f ca="1">('Input Parameters'!$E$27/'Input Parameters'!$E$38)^$J45</f>
        <v>2.7535711535886936E-3</v>
      </c>
      <c r="L45" s="69">
        <f ca="1">$H45*$C45*'Input Parameters'!$E$25*K45</f>
        <v>0.31394384258294444</v>
      </c>
      <c r="M45" s="24">
        <f t="shared" ca="1" si="3"/>
        <v>1.1457689818561878E-2</v>
      </c>
      <c r="N45" s="15">
        <f ca="1">_xlfn.NORM.INV(M45,'Input Parameters'!$E$29,'Input Parameters'!$F$29)</f>
        <v>9.9772515749894999E-2</v>
      </c>
      <c r="O45" s="8">
        <f t="shared" ca="1" si="4"/>
        <v>0.41359848749361516</v>
      </c>
      <c r="P45" s="30">
        <f ca="1">_xlfn.LOGNORM.INV(O45,'Input Parameters'!$H$30,'Input Parameters'!$I$30)</f>
        <v>2.4203708463414682</v>
      </c>
      <c r="Q45" s="10">
        <f t="shared" ca="1" si="5"/>
        <v>0.74194970222841028</v>
      </c>
      <c r="R45" s="30">
        <f>IF('Input Parameters'!$E$32=0,0,_xlfn.BETA.INV(Q45,'Input Parameters'!$L$32,'Input Parameters'!$M$32,'Input Parameters'!$J$32,'Input Parameters'!$K$32))</f>
        <v>0</v>
      </c>
      <c r="S45" s="10">
        <f t="shared" ca="1" si="6"/>
        <v>0.80496709502199448</v>
      </c>
      <c r="T45" s="26">
        <f ca="1">_xlfn.LOGNORM.INV(S45,'Input Parameters'!$H$34,'Input Parameters'!$I$34)</f>
        <v>56.101657218003886</v>
      </c>
      <c r="U45" s="10">
        <f t="shared" ca="1" si="7"/>
        <v>0.77690349169297646</v>
      </c>
      <c r="V45" s="30">
        <f ca="1">_xlfn.BETA.INV(U45,'Input Parameters'!$L$36,'Input Parameters'!$M$36,'Input Parameters'!$J$36,'Input Parameters'!$K$36)</f>
        <v>0.70986048138209723</v>
      </c>
      <c r="W45" s="2">
        <f ca="1">N45+(P45-N45)*(1-ERF((T45-R45)/(2*SQRT(L45*'Input Parameters'!$E$38))))</f>
        <v>9.9772515753239657E-2</v>
      </c>
      <c r="X45">
        <f t="shared" ca="1" si="8"/>
        <v>1</v>
      </c>
      <c r="Y45" s="7"/>
    </row>
    <row r="46" spans="1:25" ht="15" customHeight="1" x14ac:dyDescent="0.25">
      <c r="A46" s="139">
        <v>39</v>
      </c>
      <c r="B46" s="10">
        <f t="shared" ca="1" si="0"/>
        <v>0.67650964307186401</v>
      </c>
      <c r="C46" s="60">
        <f ca="1">_xlfn.NORM.INV(B46,'Input Parameters'!$E$15,'Input Parameters'!$F$15)</f>
        <v>295.78566287784491</v>
      </c>
      <c r="D46" s="10">
        <f t="shared" ca="1" si="9"/>
        <v>0.99586715662504977</v>
      </c>
      <c r="E46" s="62">
        <f ca="1">IF(_xlfn.NORM.INV(D46,'Input Parameters'!$E$17,'Input Parameters'!$F$17)&lt;3500,3500,IF(_xlfn.NORM.INV(D46,'Input Parameters'!$E$17,'Input Parameters'!$F$17)&gt;5500,5500,_xlfn.NORM.INV(D46,'Input Parameters'!$E$17,'Input Parameters'!$F$17)))</f>
        <v>5500</v>
      </c>
      <c r="F46" s="10">
        <f t="shared" ca="1" si="1"/>
        <v>0.78593669315941428</v>
      </c>
      <c r="G46" s="64">
        <f ca="1">_xlfn.NORM.INV(F46,'Input Parameters'!$E$20,'Input Parameters'!$F$20)</f>
        <v>287.95908995107663</v>
      </c>
      <c r="H46" s="57">
        <f ca="1">EXP(E46*(1/'Input Parameters'!$E$23-1/G46))</f>
        <v>0.7232674857687077</v>
      </c>
      <c r="I46" s="10">
        <f t="shared" ca="1" si="2"/>
        <v>0.70591700116981104</v>
      </c>
      <c r="J46" s="30">
        <f ca="1">_xlfn.BETA.INV(I46,'Input Parameters'!$L$26,'Input Parameters'!$M$26,'Input Parameters'!$J$26,'Input Parameters'!$K$26)</f>
        <v>0.74413890390529902</v>
      </c>
      <c r="K46" s="168">
        <f ca="1">('Input Parameters'!$E$27/'Input Parameters'!$E$38)^$J46</f>
        <v>4.8067887569384939E-3</v>
      </c>
      <c r="L46" s="69">
        <f ca="1">$H46*$C46*'Input Parameters'!$E$25*K46</f>
        <v>1.0283266664233477</v>
      </c>
      <c r="M46" s="24">
        <f t="shared" ca="1" si="3"/>
        <v>0.95810494659301371</v>
      </c>
      <c r="N46" s="15">
        <f ca="1">_xlfn.NORM.INV(M46,'Input Parameters'!$E$29,'Input Parameters'!$F$29)</f>
        <v>0.10017291061045296</v>
      </c>
      <c r="O46" s="8">
        <f t="shared" ca="1" si="4"/>
        <v>0.35596490208839837</v>
      </c>
      <c r="P46" s="30">
        <f ca="1">_xlfn.LOGNORM.INV(O46,'Input Parameters'!$H$30,'Input Parameters'!$I$30)</f>
        <v>2.2537749954320483</v>
      </c>
      <c r="Q46" s="10">
        <f t="shared" ca="1" si="5"/>
        <v>0.37565082839027619</v>
      </c>
      <c r="R46" s="30">
        <f>IF('Input Parameters'!$E$32=0,0,_xlfn.BETA.INV(Q46,'Input Parameters'!$L$32,'Input Parameters'!$M$32,'Input Parameters'!$J$32,'Input Parameters'!$K$32))</f>
        <v>0</v>
      </c>
      <c r="S46" s="10">
        <f t="shared" ca="1" si="6"/>
        <v>0.46279121959883129</v>
      </c>
      <c r="T46" s="26">
        <f ca="1">_xlfn.LOGNORM.INV(S46,'Input Parameters'!$H$34,'Input Parameters'!$I$34)</f>
        <v>49.824855180372225</v>
      </c>
      <c r="U46" s="10">
        <f t="shared" ca="1" si="7"/>
        <v>0.22170654248542809</v>
      </c>
      <c r="V46" s="30">
        <f ca="1">_xlfn.BETA.INV(U46,'Input Parameters'!$L$36,'Input Parameters'!$M$36,'Input Parameters'!$J$36,'Input Parameters'!$K$36)</f>
        <v>0.47824450785964212</v>
      </c>
      <c r="W46" s="2">
        <f ca="1">N46+(P46-N46)*(1-ERF((T46-R46)/(2*SQRT(L46*'Input Parameters'!$E$38))))</f>
        <v>0.1012760196236594</v>
      </c>
      <c r="X46">
        <f t="shared" ca="1" si="8"/>
        <v>1</v>
      </c>
      <c r="Y46" s="7"/>
    </row>
    <row r="47" spans="1:25" ht="15" customHeight="1" x14ac:dyDescent="0.25">
      <c r="A47" s="139">
        <v>40</v>
      </c>
      <c r="B47" s="10">
        <f t="shared" ca="1" si="0"/>
        <v>0.90508033753184314</v>
      </c>
      <c r="C47" s="60">
        <f ca="1">_xlfn.NORM.INV(B47,'Input Parameters'!$E$15,'Input Parameters'!$F$15)</f>
        <v>342.01775763049886</v>
      </c>
      <c r="D47" s="10">
        <f t="shared" ca="1" si="9"/>
        <v>0.70402188773779206</v>
      </c>
      <c r="E47" s="62">
        <f ca="1">IF(_xlfn.NORM.INV(D47,'Input Parameters'!$E$17,'Input Parameters'!$F$17)&lt;3500,3500,IF(_xlfn.NORM.INV(D47,'Input Parameters'!$E$17,'Input Parameters'!$F$17)&gt;5500,5500,_xlfn.NORM.INV(D47,'Input Parameters'!$E$17,'Input Parameters'!$F$17)))</f>
        <v>5175.2023558056653</v>
      </c>
      <c r="F47" s="10">
        <f t="shared" ca="1" si="1"/>
        <v>0.72207634904640217</v>
      </c>
      <c r="G47" s="64">
        <f ca="1">_xlfn.NORM.INV(F47,'Input Parameters'!$E$20,'Input Parameters'!$F$20)</f>
        <v>286.59643954672384</v>
      </c>
      <c r="H47" s="57">
        <f ca="1">EXP(E47*(1/'Input Parameters'!$E$23-1/G47))</f>
        <v>0.67685807524270691</v>
      </c>
      <c r="I47" s="10">
        <f t="shared" ca="1" si="2"/>
        <v>0.12658240010243171</v>
      </c>
      <c r="J47" s="30">
        <f ca="1">_xlfn.BETA.INV(I47,'Input Parameters'!$L$26,'Input Parameters'!$M$26,'Input Parameters'!$J$26,'Input Parameters'!$K$26)</f>
        <v>0.4682294101022848</v>
      </c>
      <c r="K47" s="168">
        <f ca="1">('Input Parameters'!$E$27/'Input Parameters'!$E$38)^$J47</f>
        <v>3.4783202963068277E-2</v>
      </c>
      <c r="L47" s="69">
        <f ca="1">$H47*$C47*'Input Parameters'!$E$25*K47</f>
        <v>8.0522238715353733</v>
      </c>
      <c r="M47" s="24">
        <f t="shared" ca="1" si="3"/>
        <v>0.38172534924141821</v>
      </c>
      <c r="N47" s="15">
        <f ca="1">_xlfn.NORM.INV(M47,'Input Parameters'!$E$29,'Input Parameters'!$F$29)</f>
        <v>9.9969904747737134E-2</v>
      </c>
      <c r="O47" s="8">
        <f t="shared" ca="1" si="4"/>
        <v>0.88542030856080478</v>
      </c>
      <c r="P47" s="30">
        <f ca="1">_xlfn.LOGNORM.INV(O47,'Input Parameters'!$H$30,'Input Parameters'!$I$30)</f>
        <v>4.7355180378401993</v>
      </c>
      <c r="Q47" s="10">
        <f t="shared" ca="1" si="5"/>
        <v>0.91126287806607575</v>
      </c>
      <c r="R47" s="30">
        <f>IF('Input Parameters'!$E$32=0,0,_xlfn.BETA.INV(Q47,'Input Parameters'!$L$32,'Input Parameters'!$M$32,'Input Parameters'!$J$32,'Input Parameters'!$K$32))</f>
        <v>0</v>
      </c>
      <c r="S47" s="10">
        <f t="shared" ca="1" si="6"/>
        <v>0.1394499172698348</v>
      </c>
      <c r="T47" s="26">
        <f ca="1">_xlfn.LOGNORM.INV(S47,'Input Parameters'!$H$34,'Input Parameters'!$I$34)</f>
        <v>44.049732571441254</v>
      </c>
      <c r="U47" s="10">
        <f t="shared" ca="1" si="7"/>
        <v>0.41491607495030036</v>
      </c>
      <c r="V47" s="30">
        <f ca="1">_xlfn.BETA.INV(U47,'Input Parameters'!$L$36,'Input Parameters'!$M$36,'Input Parameters'!$J$36,'Input Parameters'!$K$36)</f>
        <v>0.55383536056066462</v>
      </c>
      <c r="W47" s="2">
        <f ca="1">N47+(P47-N47)*(1-ERF((T47-R47)/(2*SQRT(L47*'Input Parameters'!$E$38))))</f>
        <v>1.3624623690307129</v>
      </c>
      <c r="X47">
        <f t="shared" ca="1" si="8"/>
        <v>0</v>
      </c>
      <c r="Y47" s="7"/>
    </row>
    <row r="48" spans="1:25" ht="15" customHeight="1" x14ac:dyDescent="0.25">
      <c r="A48" s="139">
        <v>41</v>
      </c>
      <c r="B48" s="10">
        <f t="shared" ca="1" si="0"/>
        <v>1.6063669519106316E-3</v>
      </c>
      <c r="C48" s="60">
        <f ca="1">_xlfn.NORM.INV(B48,'Input Parameters'!$E$15,'Input Parameters'!$F$15)</f>
        <v>111.28002072153242</v>
      </c>
      <c r="D48" s="10">
        <f t="shared" ca="1" si="9"/>
        <v>0.80049773048222972</v>
      </c>
      <c r="E48" s="62">
        <f ca="1">IF(_xlfn.NORM.INV(D48,'Input Parameters'!$E$17,'Input Parameters'!$F$17)&lt;3500,3500,IF(_xlfn.NORM.INV(D48,'Input Parameters'!$E$17,'Input Parameters'!$F$17)&gt;5500,5500,_xlfn.NORM.INV(D48,'Input Parameters'!$E$17,'Input Parameters'!$F$17)))</f>
        <v>5390.3802915981569</v>
      </c>
      <c r="F48" s="10">
        <f t="shared" ca="1" si="1"/>
        <v>8.0755853230856767E-2</v>
      </c>
      <c r="G48" s="64">
        <f ca="1">_xlfn.NORM.INV(F48,'Input Parameters'!$E$20,'Input Parameters'!$F$20)</f>
        <v>273.26996393287061</v>
      </c>
      <c r="H48" s="57">
        <f ca="1">EXP(E48*(1/'Input Parameters'!$E$23-1/G48))</f>
        <v>0.26613850768798769</v>
      </c>
      <c r="I48" s="10">
        <f t="shared" ca="1" si="2"/>
        <v>0.97665962714898646</v>
      </c>
      <c r="J48" s="30">
        <f ca="1">_xlfn.BETA.INV(I48,'Input Parameters'!$L$26,'Input Parameters'!$M$26,'Input Parameters'!$J$26,'Input Parameters'!$K$26)</f>
        <v>0.90631453827096209</v>
      </c>
      <c r="K48" s="168">
        <f ca="1">('Input Parameters'!$E$27/'Input Parameters'!$E$38)^$J48</f>
        <v>1.5019129040586346E-3</v>
      </c>
      <c r="L48" s="69">
        <f ca="1">$H48*$C48*'Input Parameters'!$E$25*K48</f>
        <v>4.4480500348203778E-2</v>
      </c>
      <c r="M48" s="24">
        <f t="shared" ca="1" si="3"/>
        <v>0.89735231271269245</v>
      </c>
      <c r="N48" s="15">
        <f ca="1">_xlfn.NORM.INV(M48,'Input Parameters'!$E$29,'Input Parameters'!$F$29)</f>
        <v>0.10012666083240414</v>
      </c>
      <c r="O48" s="8">
        <f t="shared" ca="1" si="4"/>
        <v>0.83546078188005635</v>
      </c>
      <c r="P48" s="30">
        <f ca="1">_xlfn.LOGNORM.INV(O48,'Input Parameters'!$H$30,'Input Parameters'!$I$30)</f>
        <v>4.2548979758722476</v>
      </c>
      <c r="Q48" s="10">
        <f t="shared" ca="1" si="5"/>
        <v>0.13103983743734515</v>
      </c>
      <c r="R48" s="30">
        <f>IF('Input Parameters'!$E$32=0,0,_xlfn.BETA.INV(Q48,'Input Parameters'!$L$32,'Input Parameters'!$M$32,'Input Parameters'!$J$32,'Input Parameters'!$K$32))</f>
        <v>0</v>
      </c>
      <c r="S48" s="10">
        <f t="shared" ca="1" si="6"/>
        <v>0.47583130226932513</v>
      </c>
      <c r="T48" s="26">
        <f ca="1">_xlfn.LOGNORM.INV(S48,'Input Parameters'!$H$34,'Input Parameters'!$I$34)</f>
        <v>50.028669532057485</v>
      </c>
      <c r="U48" s="10">
        <f t="shared" ca="1" si="7"/>
        <v>0.50102795436551639</v>
      </c>
      <c r="V48" s="30">
        <f ca="1">_xlfn.BETA.INV(U48,'Input Parameters'!$L$36,'Input Parameters'!$M$36,'Input Parameters'!$J$36,'Input Parameters'!$K$36)</f>
        <v>0.58628179621280219</v>
      </c>
      <c r="W48" s="2">
        <f ca="1">N48+(P48-N48)*(1-ERF((T48-R48)/(2*SQRT(L48*'Input Parameters'!$E$38))))</f>
        <v>0.10012666083240414</v>
      </c>
      <c r="X48">
        <f t="shared" ca="1" si="8"/>
        <v>1</v>
      </c>
      <c r="Y48" s="7"/>
    </row>
    <row r="49" spans="1:25" ht="15" customHeight="1" x14ac:dyDescent="0.25">
      <c r="A49" s="139">
        <v>42</v>
      </c>
      <c r="B49" s="10">
        <f t="shared" ca="1" si="0"/>
        <v>0.35161477636346605</v>
      </c>
      <c r="C49" s="60">
        <f ca="1">_xlfn.NORM.INV(B49,'Input Parameters'!$E$15,'Input Parameters'!$F$15)</f>
        <v>250.32142045996181</v>
      </c>
      <c r="D49" s="10">
        <f t="shared" ca="1" si="9"/>
        <v>0.24621047905925808</v>
      </c>
      <c r="E49" s="62">
        <f ca="1">IF(_xlfn.NORM.INV(D49,'Input Parameters'!$E$17,'Input Parameters'!$F$17)&lt;3500,3500,IF(_xlfn.NORM.INV(D49,'Input Parameters'!$E$17,'Input Parameters'!$F$17)&gt;5500,5500,_xlfn.NORM.INV(D49,'Input Parameters'!$E$17,'Input Parameters'!$F$17)))</f>
        <v>4319.4756439856492</v>
      </c>
      <c r="F49" s="10">
        <f t="shared" ca="1" si="1"/>
        <v>0.39270943257803337</v>
      </c>
      <c r="G49" s="64">
        <f ca="1">_xlfn.NORM.INV(F49,'Input Parameters'!$E$20,'Input Parameters'!$F$20)</f>
        <v>280.82582972166165</v>
      </c>
      <c r="H49" s="57">
        <f ca="1">EXP(E49*(1/'Input Parameters'!$E$23-1/G49))</f>
        <v>0.52969139586220471</v>
      </c>
      <c r="I49" s="10">
        <f t="shared" ca="1" si="2"/>
        <v>0.26801397012468675</v>
      </c>
      <c r="J49" s="30">
        <f ca="1">_xlfn.BETA.INV(I49,'Input Parameters'!$L$26,'Input Parameters'!$M$26,'Input Parameters'!$J$26,'Input Parameters'!$K$26)</f>
        <v>0.55811301139794389</v>
      </c>
      <c r="K49" s="168">
        <f ca="1">('Input Parameters'!$E$27/'Input Parameters'!$E$38)^$J49</f>
        <v>1.8254240137770373E-2</v>
      </c>
      <c r="L49" s="69">
        <f ca="1">$H49*$C49*'Input Parameters'!$E$25*K49</f>
        <v>2.4203863357945581</v>
      </c>
      <c r="M49" s="24">
        <f t="shared" ca="1" si="3"/>
        <v>9.2650545945789364E-3</v>
      </c>
      <c r="N49" s="15">
        <f ca="1">_xlfn.NORM.INV(M49,'Input Parameters'!$E$29,'Input Parameters'!$F$29)</f>
        <v>9.976451484993884E-2</v>
      </c>
      <c r="O49" s="8">
        <f t="shared" ca="1" si="4"/>
        <v>0.48225709647303028</v>
      </c>
      <c r="P49" s="30">
        <f ca="1">_xlfn.LOGNORM.INV(O49,'Input Parameters'!$H$30,'Input Parameters'!$I$30)</f>
        <v>2.6274781655034132</v>
      </c>
      <c r="Q49" s="10">
        <f t="shared" ca="1" si="5"/>
        <v>2.4884006651446633E-3</v>
      </c>
      <c r="R49" s="30">
        <f>IF('Input Parameters'!$E$32=0,0,_xlfn.BETA.INV(Q49,'Input Parameters'!$L$32,'Input Parameters'!$M$32,'Input Parameters'!$J$32,'Input Parameters'!$K$32))</f>
        <v>0</v>
      </c>
      <c r="S49" s="10">
        <f t="shared" ca="1" si="6"/>
        <v>0.81112193972365398</v>
      </c>
      <c r="T49" s="26">
        <f ca="1">_xlfn.LOGNORM.INV(S49,'Input Parameters'!$H$34,'Input Parameters'!$I$34)</f>
        <v>56.259334140839243</v>
      </c>
      <c r="U49" s="10">
        <f t="shared" ca="1" si="7"/>
        <v>0.3320689670808199</v>
      </c>
      <c r="V49" s="30">
        <f ca="1">_xlfn.BETA.INV(U49,'Input Parameters'!$L$36,'Input Parameters'!$M$36,'Input Parameters'!$J$36,'Input Parameters'!$K$36)</f>
        <v>0.52260059993955243</v>
      </c>
      <c r="W49" s="2">
        <f ca="1">N49+(P49-N49)*(1-ERF((T49-R49)/(2*SQRT(L49*'Input Parameters'!$E$38))))</f>
        <v>0.12644897477471712</v>
      </c>
      <c r="X49">
        <f t="shared" ca="1" si="8"/>
        <v>1</v>
      </c>
      <c r="Y49" s="7"/>
    </row>
    <row r="50" spans="1:25" ht="15" customHeight="1" x14ac:dyDescent="0.25">
      <c r="A50" s="139">
        <v>43</v>
      </c>
      <c r="B50" s="10">
        <f t="shared" ca="1" si="0"/>
        <v>0.80848268724931094</v>
      </c>
      <c r="C50" s="60">
        <f ca="1">_xlfn.NORM.INV(B50,'Input Parameters'!$E$15,'Input Parameters'!$F$15)</f>
        <v>318.24114251836403</v>
      </c>
      <c r="D50" s="10">
        <f t="shared" ca="1" si="9"/>
        <v>0.50696135174106394</v>
      </c>
      <c r="E50" s="62">
        <f ca="1">IF(_xlfn.NORM.INV(D50,'Input Parameters'!$E$17,'Input Parameters'!$F$17)&lt;3500,3500,IF(_xlfn.NORM.INV(D50,'Input Parameters'!$E$17,'Input Parameters'!$F$17)&gt;5500,5500,_xlfn.NORM.INV(D50,'Input Parameters'!$E$17,'Input Parameters'!$F$17)))</f>
        <v>4812.2152847040315</v>
      </c>
      <c r="F50" s="10">
        <f t="shared" ca="1" si="1"/>
        <v>0.78548405161379842</v>
      </c>
      <c r="G50" s="64">
        <f ca="1">_xlfn.NORM.INV(F50,'Input Parameters'!$E$20,'Input Parameters'!$F$20)</f>
        <v>287.94869077324057</v>
      </c>
      <c r="H50" s="57">
        <f ca="1">EXP(E50*(1/'Input Parameters'!$E$23-1/G50))</f>
        <v>0.75271704139560613</v>
      </c>
      <c r="I50" s="10">
        <f t="shared" ca="1" si="2"/>
        <v>0.84403946648605688</v>
      </c>
      <c r="J50" s="30">
        <f ca="1">_xlfn.BETA.INV(I50,'Input Parameters'!$L$26,'Input Parameters'!$M$26,'Input Parameters'!$J$26,'Input Parameters'!$K$26)</f>
        <v>0.80713782154992342</v>
      </c>
      <c r="K50" s="168">
        <f ca="1">('Input Parameters'!$E$27/'Input Parameters'!$E$38)^$J50</f>
        <v>3.0591481968073649E-3</v>
      </c>
      <c r="L50" s="69">
        <f ca="1">$H50*$C50*'Input Parameters'!$E$25*K50</f>
        <v>0.73280527996685052</v>
      </c>
      <c r="M50" s="24">
        <f t="shared" ca="1" si="3"/>
        <v>0.83544029956016319</v>
      </c>
      <c r="N50" s="15">
        <f ca="1">_xlfn.NORM.INV(M50,'Input Parameters'!$E$29,'Input Parameters'!$F$29)</f>
        <v>0.10009758891471034</v>
      </c>
      <c r="O50" s="8">
        <f t="shared" ca="1" si="4"/>
        <v>0.92395752851103186</v>
      </c>
      <c r="P50" s="30">
        <f ca="1">_xlfn.LOGNORM.INV(O50,'Input Parameters'!$H$30,'Input Parameters'!$I$30)</f>
        <v>5.2782094060400757</v>
      </c>
      <c r="Q50" s="10">
        <f t="shared" ca="1" si="5"/>
        <v>0.58829932573019672</v>
      </c>
      <c r="R50" s="30">
        <f>IF('Input Parameters'!$E$32=0,0,_xlfn.BETA.INV(Q50,'Input Parameters'!$L$32,'Input Parameters'!$M$32,'Input Parameters'!$J$32,'Input Parameters'!$K$32))</f>
        <v>0</v>
      </c>
      <c r="S50" s="10">
        <f t="shared" ca="1" si="6"/>
        <v>0.87932110406671027</v>
      </c>
      <c r="T50" s="26">
        <f ca="1">_xlfn.LOGNORM.INV(S50,'Input Parameters'!$H$34,'Input Parameters'!$I$34)</f>
        <v>58.324774418632977</v>
      </c>
      <c r="U50" s="10">
        <f t="shared" ca="1" si="7"/>
        <v>0.22423200887114758</v>
      </c>
      <c r="V50" s="30">
        <f ca="1">_xlfn.BETA.INV(U50,'Input Parameters'!$L$36,'Input Parameters'!$M$36,'Input Parameters'!$J$36,'Input Parameters'!$K$36)</f>
        <v>0.47932901775958231</v>
      </c>
      <c r="W50" s="2">
        <f ca="1">N50+(P50-N50)*(1-ERF((T50-R50)/(2*SQRT(L50*'Input Parameters'!$E$38))))</f>
        <v>0.10010510701711338</v>
      </c>
      <c r="X50">
        <f t="shared" ca="1" si="8"/>
        <v>1</v>
      </c>
      <c r="Y50" s="7"/>
    </row>
    <row r="51" spans="1:25" ht="15" customHeight="1" x14ac:dyDescent="0.25">
      <c r="A51" s="139">
        <v>44</v>
      </c>
      <c r="B51" s="10">
        <f t="shared" ca="1" si="0"/>
        <v>0.46914117873563599</v>
      </c>
      <c r="C51" s="60">
        <f ca="1">_xlfn.NORM.INV(B51,'Input Parameters'!$E$15,'Input Parameters'!$F$15)</f>
        <v>266.77106200038503</v>
      </c>
      <c r="D51" s="10">
        <f t="shared" ca="1" si="9"/>
        <v>3.5061724989049359E-2</v>
      </c>
      <c r="E51" s="62">
        <f ca="1">IF(_xlfn.NORM.INV(D51,'Input Parameters'!$E$17,'Input Parameters'!$F$17)&lt;3500,3500,IF(_xlfn.NORM.INV(D51,'Input Parameters'!$E$17,'Input Parameters'!$F$17)&gt;5500,5500,_xlfn.NORM.INV(D51,'Input Parameters'!$E$17,'Input Parameters'!$F$17)))</f>
        <v>3532.2212997694442</v>
      </c>
      <c r="F51" s="10">
        <f t="shared" ca="1" si="1"/>
        <v>0.99464303866340931</v>
      </c>
      <c r="G51" s="64">
        <f ca="1">_xlfn.NORM.INV(F51,'Input Parameters'!$E$20,'Input Parameters'!$F$20)</f>
        <v>299.74768723715829</v>
      </c>
      <c r="H51" s="57">
        <f ca="1">EXP(E51*(1/'Input Parameters'!$E$23-1/G51))</f>
        <v>1.3156794897672188</v>
      </c>
      <c r="I51" s="10">
        <f t="shared" ca="1" si="2"/>
        <v>8.0657240341703629E-2</v>
      </c>
      <c r="J51" s="30">
        <f ca="1">_xlfn.BETA.INV(I51,'Input Parameters'!$L$26,'Input Parameters'!$M$26,'Input Parameters'!$J$26,'Input Parameters'!$K$26)</f>
        <v>0.42457283906403048</v>
      </c>
      <c r="K51" s="168">
        <f ca="1">('Input Parameters'!$E$27/'Input Parameters'!$E$38)^$J51</f>
        <v>4.7573896500577167E-2</v>
      </c>
      <c r="L51" s="69">
        <f ca="1">$H51*$C51*'Input Parameters'!$E$25*K51</f>
        <v>16.697734279146385</v>
      </c>
      <c r="M51" s="24">
        <f t="shared" ca="1" si="3"/>
        <v>0.12992356339398081</v>
      </c>
      <c r="N51" s="15">
        <f ca="1">_xlfn.NORM.INV(M51,'Input Parameters'!$E$29,'Input Parameters'!$F$29)</f>
        <v>9.9887324747207656E-2</v>
      </c>
      <c r="O51" s="8">
        <f t="shared" ca="1" si="4"/>
        <v>0.39720708624828149</v>
      </c>
      <c r="P51" s="30">
        <f ca="1">_xlfn.LOGNORM.INV(O51,'Input Parameters'!$H$30,'Input Parameters'!$I$30)</f>
        <v>2.3725045513136447</v>
      </c>
      <c r="Q51" s="10">
        <f t="shared" ca="1" si="5"/>
        <v>0.51379430506009183</v>
      </c>
      <c r="R51" s="30">
        <f>IF('Input Parameters'!$E$32=0,0,_xlfn.BETA.INV(Q51,'Input Parameters'!$L$32,'Input Parameters'!$M$32,'Input Parameters'!$J$32,'Input Parameters'!$K$32))</f>
        <v>0</v>
      </c>
      <c r="S51" s="10">
        <f t="shared" ca="1" si="6"/>
        <v>0.79828037127778895</v>
      </c>
      <c r="T51" s="26">
        <f ca="1">_xlfn.LOGNORM.INV(S51,'Input Parameters'!$H$34,'Input Parameters'!$I$34)</f>
        <v>55.934230947750422</v>
      </c>
      <c r="U51" s="10">
        <f t="shared" ca="1" si="7"/>
        <v>0.76973325390675085</v>
      </c>
      <c r="V51" s="30">
        <f ca="1">_xlfn.BETA.INV(U51,'Input Parameters'!$L$36,'Input Parameters'!$M$36,'Input Parameters'!$J$36,'Input Parameters'!$K$36)</f>
        <v>0.70576656883347932</v>
      </c>
      <c r="W51" s="2">
        <f ca="1">N51+(P51-N51)*(1-ERF((T51-R51)/(2*SQRT(L51*'Input Parameters'!$E$38))))</f>
        <v>0.85687457312308002</v>
      </c>
      <c r="X51">
        <f t="shared" ca="1" si="8"/>
        <v>0</v>
      </c>
      <c r="Y51" s="7"/>
    </row>
    <row r="52" spans="1:25" ht="15" customHeight="1" x14ac:dyDescent="0.25">
      <c r="A52" s="139">
        <v>45</v>
      </c>
      <c r="B52" s="10">
        <f t="shared" ca="1" si="0"/>
        <v>0.80598427703940689</v>
      </c>
      <c r="C52" s="60">
        <f ca="1">_xlfn.NORM.INV(B52,'Input Parameters'!$E$15,'Input Parameters'!$F$15)</f>
        <v>317.74658975590359</v>
      </c>
      <c r="D52" s="10">
        <f t="shared" ca="1" si="9"/>
        <v>0.66855229733206556</v>
      </c>
      <c r="E52" s="62">
        <f ca="1">IF(_xlfn.NORM.INV(D52,'Input Parameters'!$E$17,'Input Parameters'!$F$17)&lt;3500,3500,IF(_xlfn.NORM.INV(D52,'Input Parameters'!$E$17,'Input Parameters'!$F$17)&gt;5500,5500,_xlfn.NORM.INV(D52,'Input Parameters'!$E$17,'Input Parameters'!$F$17)))</f>
        <v>5105.1433906841212</v>
      </c>
      <c r="F52" s="10">
        <f t="shared" ca="1" si="1"/>
        <v>0.27569062543857303</v>
      </c>
      <c r="G52" s="64">
        <f ca="1">_xlfn.NORM.INV(F52,'Input Parameters'!$E$20,'Input Parameters'!$F$20)</f>
        <v>278.65886608013335</v>
      </c>
      <c r="H52" s="57">
        <f ca="1">EXP(E52*(1/'Input Parameters'!$E$23-1/G52))</f>
        <v>0.40966646888440705</v>
      </c>
      <c r="I52" s="10">
        <f t="shared" ca="1" si="2"/>
        <v>0.40531546818098285</v>
      </c>
      <c r="J52" s="30">
        <f ca="1">_xlfn.BETA.INV(I52,'Input Parameters'!$L$26,'Input Parameters'!$M$26,'Input Parameters'!$J$26,'Input Parameters'!$K$26)</f>
        <v>0.6221892184153377</v>
      </c>
      <c r="K52" s="168">
        <f ca="1">('Input Parameters'!$E$27/'Input Parameters'!$E$38)^$J52</f>
        <v>1.1527981272700456E-2</v>
      </c>
      <c r="L52" s="69">
        <f ca="1">$H52*$C52*'Input Parameters'!$E$25*K52</f>
        <v>1.5005987451126954</v>
      </c>
      <c r="M52" s="24">
        <f t="shared" ca="1" si="3"/>
        <v>0.30476566327328369</v>
      </c>
      <c r="N52" s="15">
        <f ca="1">_xlfn.NORM.INV(M52,'Input Parameters'!$E$29,'Input Parameters'!$F$29)</f>
        <v>9.9948925742812653E-2</v>
      </c>
      <c r="O52" s="8">
        <f t="shared" ca="1" si="4"/>
        <v>3.3360947758659831E-2</v>
      </c>
      <c r="P52" s="30">
        <f ca="1">_xlfn.LOGNORM.INV(O52,'Input Parameters'!$H$30,'Input Parameters'!$I$30)</f>
        <v>1.1285236233261706</v>
      </c>
      <c r="Q52" s="10">
        <f t="shared" ca="1" si="5"/>
        <v>0.75605560539848049</v>
      </c>
      <c r="R52" s="30">
        <f>IF('Input Parameters'!$E$32=0,0,_xlfn.BETA.INV(Q52,'Input Parameters'!$L$32,'Input Parameters'!$M$32,'Input Parameters'!$J$32,'Input Parameters'!$K$32))</f>
        <v>0</v>
      </c>
      <c r="S52" s="10">
        <f t="shared" ca="1" si="6"/>
        <v>8.5837667238291782E-2</v>
      </c>
      <c r="T52" s="26">
        <f ca="1">_xlfn.LOGNORM.INV(S52,'Input Parameters'!$H$34,'Input Parameters'!$I$34)</f>
        <v>42.518999502724682</v>
      </c>
      <c r="U52" s="10">
        <f t="shared" ca="1" si="7"/>
        <v>0.37586309501997583</v>
      </c>
      <c r="V52" s="30">
        <f ca="1">_xlfn.BETA.INV(U52,'Input Parameters'!$L$36,'Input Parameters'!$M$36,'Input Parameters'!$J$36,'Input Parameters'!$K$36)</f>
        <v>0.53919693606719976</v>
      </c>
      <c r="W52" s="2">
        <f ca="1">N52+(P52-N52)*(1-ERF((T52-R52)/(2*SQRT(L52*'Input Parameters'!$E$38))))</f>
        <v>0.11446635121876453</v>
      </c>
      <c r="X52">
        <f t="shared" ca="1" si="8"/>
        <v>1</v>
      </c>
      <c r="Y52" s="7"/>
    </row>
    <row r="53" spans="1:25" ht="15" customHeight="1" x14ac:dyDescent="0.25">
      <c r="A53" s="139">
        <v>46</v>
      </c>
      <c r="B53" s="10">
        <f t="shared" ca="1" si="0"/>
        <v>7.3647363688686296E-2</v>
      </c>
      <c r="C53" s="60">
        <f ca="1">_xlfn.NORM.INV(B53,'Input Parameters'!$E$15,'Input Parameters'!$F$15)</f>
        <v>192.43258816535132</v>
      </c>
      <c r="D53" s="10">
        <f t="shared" ca="1" si="9"/>
        <v>0.22665411003175284</v>
      </c>
      <c r="E53" s="62">
        <f ca="1">IF(_xlfn.NORM.INV(D53,'Input Parameters'!$E$17,'Input Parameters'!$F$17)&lt;3500,3500,IF(_xlfn.NORM.INV(D53,'Input Parameters'!$E$17,'Input Parameters'!$F$17)&gt;5500,5500,_xlfn.NORM.INV(D53,'Input Parameters'!$E$17,'Input Parameters'!$F$17)))</f>
        <v>4275.06219663304</v>
      </c>
      <c r="F53" s="10">
        <f t="shared" ca="1" si="1"/>
        <v>0.71660599540368541</v>
      </c>
      <c r="G53" s="64">
        <f ca="1">_xlfn.NORM.INV(F53,'Input Parameters'!$E$20,'Input Parameters'!$F$20)</f>
        <v>286.48768193400178</v>
      </c>
      <c r="H53" s="57">
        <f ca="1">EXP(E53*(1/'Input Parameters'!$E$23-1/G53))</f>
        <v>0.72031164965829009</v>
      </c>
      <c r="I53" s="10">
        <f t="shared" ca="1" si="2"/>
        <v>0.64450623389942396</v>
      </c>
      <c r="J53" s="30">
        <f ca="1">_xlfn.BETA.INV(I53,'Input Parameters'!$L$26,'Input Parameters'!$M$26,'Input Parameters'!$J$26,'Input Parameters'!$K$26)</f>
        <v>0.7190517162822514</v>
      </c>
      <c r="K53" s="168">
        <f ca="1">('Input Parameters'!$E$27/'Input Parameters'!$E$38)^$J53</f>
        <v>5.7544889424009718E-3</v>
      </c>
      <c r="L53" s="69">
        <f ca="1">$H53*$C53*'Input Parameters'!$E$25*K53</f>
        <v>0.79763797016700477</v>
      </c>
      <c r="M53" s="24">
        <f t="shared" ca="1" si="3"/>
        <v>0.47319447740835385</v>
      </c>
      <c r="N53" s="15">
        <f ca="1">_xlfn.NORM.INV(M53,'Input Parameters'!$E$29,'Input Parameters'!$F$29)</f>
        <v>9.9993275788093541E-2</v>
      </c>
      <c r="O53" s="8">
        <f t="shared" ca="1" si="4"/>
        <v>0.31443323375640853</v>
      </c>
      <c r="P53" s="30">
        <f ca="1">_xlfn.LOGNORM.INV(O53,'Input Parameters'!$H$30,'Input Parameters'!$I$30)</f>
        <v>2.135558233200006</v>
      </c>
      <c r="Q53" s="10">
        <f t="shared" ca="1" si="5"/>
        <v>0.91877823845061102</v>
      </c>
      <c r="R53" s="30">
        <f>IF('Input Parameters'!$E$32=0,0,_xlfn.BETA.INV(Q53,'Input Parameters'!$L$32,'Input Parameters'!$M$32,'Input Parameters'!$J$32,'Input Parameters'!$K$32))</f>
        <v>0</v>
      </c>
      <c r="S53" s="10">
        <f t="shared" ca="1" si="6"/>
        <v>0.10059397355866684</v>
      </c>
      <c r="T53" s="26">
        <f ca="1">_xlfn.LOGNORM.INV(S53,'Input Parameters'!$H$34,'Input Parameters'!$I$34)</f>
        <v>42.991023797684463</v>
      </c>
      <c r="U53" s="10">
        <f t="shared" ca="1" si="7"/>
        <v>0.42682965731584954</v>
      </c>
      <c r="V53" s="30">
        <f ca="1">_xlfn.BETA.INV(U53,'Input Parameters'!$L$36,'Input Parameters'!$M$36,'Input Parameters'!$J$36,'Input Parameters'!$K$36)</f>
        <v>0.55829381636456021</v>
      </c>
      <c r="W53" s="2">
        <f ca="1">N53+(P53-N53)*(1-ERF((T53-R53)/(2*SQRT(L53*'Input Parameters'!$E$38))))</f>
        <v>0.10134617970374206</v>
      </c>
      <c r="X53">
        <f t="shared" ca="1" si="8"/>
        <v>1</v>
      </c>
      <c r="Y53" s="7"/>
    </row>
    <row r="54" spans="1:25" ht="15" customHeight="1" x14ac:dyDescent="0.25">
      <c r="A54" s="139">
        <v>47</v>
      </c>
      <c r="B54" s="10">
        <f t="shared" ca="1" si="0"/>
        <v>0.56693000222669521</v>
      </c>
      <c r="C54" s="60">
        <f ca="1">_xlfn.NORM.INV(B54,'Input Parameters'!$E$15,'Input Parameters'!$F$15)</f>
        <v>280.10223570962228</v>
      </c>
      <c r="D54" s="10">
        <f t="shared" ca="1" si="9"/>
        <v>0.88863238908609599</v>
      </c>
      <c r="E54" s="62">
        <f ca="1">IF(_xlfn.NORM.INV(D54,'Input Parameters'!$E$17,'Input Parameters'!$F$17)&lt;3500,3500,IF(_xlfn.NORM.INV(D54,'Input Parameters'!$E$17,'Input Parameters'!$F$17)&gt;5500,5500,_xlfn.NORM.INV(D54,'Input Parameters'!$E$17,'Input Parameters'!$F$17)))</f>
        <v>5500</v>
      </c>
      <c r="F54" s="10">
        <f t="shared" ca="1" si="1"/>
        <v>0.11843932259519352</v>
      </c>
      <c r="G54" s="64">
        <f ca="1">_xlfn.NORM.INV(F54,'Input Parameters'!$E$20,'Input Parameters'!$F$20)</f>
        <v>274.72507477791942</v>
      </c>
      <c r="H54" s="57">
        <f ca="1">EXP(E54*(1/'Input Parameters'!$E$23-1/G54))</f>
        <v>0.28821303001202214</v>
      </c>
      <c r="I54" s="10">
        <f t="shared" ca="1" si="2"/>
        <v>0.16163656889066813</v>
      </c>
      <c r="J54" s="30">
        <f ca="1">_xlfn.BETA.INV(I54,'Input Parameters'!$L$26,'Input Parameters'!$M$26,'Input Parameters'!$J$26,'Input Parameters'!$K$26)</f>
        <v>0.49476074769849127</v>
      </c>
      <c r="K54" s="168">
        <f ca="1">('Input Parameters'!$E$27/'Input Parameters'!$E$38)^$J54</f>
        <v>2.8755374298893639E-2</v>
      </c>
      <c r="L54" s="69">
        <f ca="1">$H54*$C54*'Input Parameters'!$E$25*K54</f>
        <v>2.3213958918150057</v>
      </c>
      <c r="M54" s="24">
        <f t="shared" ca="1" si="3"/>
        <v>0.25401966748930371</v>
      </c>
      <c r="N54" s="15">
        <f ca="1">_xlfn.NORM.INV(M54,'Input Parameters'!$E$29,'Input Parameters'!$F$29)</f>
        <v>9.9933810627717098E-2</v>
      </c>
      <c r="O54" s="8">
        <f t="shared" ca="1" si="4"/>
        <v>0.37201698627592372</v>
      </c>
      <c r="P54" s="30">
        <f ca="1">_xlfn.LOGNORM.INV(O54,'Input Parameters'!$H$30,'Input Parameters'!$I$30)</f>
        <v>2.2997505010561237</v>
      </c>
      <c r="Q54" s="10">
        <f t="shared" ca="1" si="5"/>
        <v>0.99337716539793142</v>
      </c>
      <c r="R54" s="30">
        <f>IF('Input Parameters'!$E$32=0,0,_xlfn.BETA.INV(Q54,'Input Parameters'!$L$32,'Input Parameters'!$M$32,'Input Parameters'!$J$32,'Input Parameters'!$K$32))</f>
        <v>0</v>
      </c>
      <c r="S54" s="10">
        <f t="shared" ca="1" si="6"/>
        <v>0.70966214486978862</v>
      </c>
      <c r="T54" s="26">
        <f ca="1">_xlfn.LOGNORM.INV(S54,'Input Parameters'!$H$34,'Input Parameters'!$I$34)</f>
        <v>53.996894900771345</v>
      </c>
      <c r="U54" s="10">
        <f t="shared" ca="1" si="7"/>
        <v>0.7790211420081703</v>
      </c>
      <c r="V54" s="30">
        <f ca="1">_xlfn.BETA.INV(U54,'Input Parameters'!$L$36,'Input Parameters'!$M$36,'Input Parameters'!$J$36,'Input Parameters'!$K$36)</f>
        <v>0.71108626985000956</v>
      </c>
      <c r="W54" s="2">
        <f ca="1">N54+(P54-N54)*(1-ERF((T54-R54)/(2*SQRT(L54*'Input Parameters'!$E$38))))</f>
        <v>0.12679563450388084</v>
      </c>
      <c r="X54">
        <f t="shared" ca="1" si="8"/>
        <v>1</v>
      </c>
      <c r="Y54" s="7"/>
    </row>
    <row r="55" spans="1:25" ht="15" customHeight="1" x14ac:dyDescent="0.25">
      <c r="A55" s="139">
        <v>48</v>
      </c>
      <c r="B55" s="10">
        <f t="shared" ca="1" si="0"/>
        <v>0.49127186075488016</v>
      </c>
      <c r="C55" s="60">
        <f ca="1">_xlfn.NORM.INV(B55,'Input Parameters'!$E$15,'Input Parameters'!$F$15)</f>
        <v>269.781450444977</v>
      </c>
      <c r="D55" s="10">
        <f t="shared" ca="1" si="9"/>
        <v>0.37965842804955818</v>
      </c>
      <c r="E55" s="62">
        <f ca="1">IF(_xlfn.NORM.INV(D55,'Input Parameters'!$E$17,'Input Parameters'!$F$17)&lt;3500,3500,IF(_xlfn.NORM.INV(D55,'Input Parameters'!$E$17,'Input Parameters'!$F$17)&gt;5500,5500,_xlfn.NORM.INV(D55,'Input Parameters'!$E$17,'Input Parameters'!$F$17)))</f>
        <v>4585.5353992209775</v>
      </c>
      <c r="F55" s="10">
        <f t="shared" ca="1" si="1"/>
        <v>0.91522972530487801</v>
      </c>
      <c r="G55" s="64">
        <f ca="1">_xlfn.NORM.INV(F55,'Input Parameters'!$E$20,'Input Parameters'!$F$20)</f>
        <v>291.8536667682784</v>
      </c>
      <c r="H55" s="57">
        <f ca="1">EXP(E55*(1/'Input Parameters'!$E$23-1/G55))</f>
        <v>0.94401608508892443</v>
      </c>
      <c r="I55" s="10">
        <f t="shared" ca="1" si="2"/>
        <v>0.78024122827376552</v>
      </c>
      <c r="J55" s="30">
        <f ca="1">_xlfn.BETA.INV(I55,'Input Parameters'!$L$26,'Input Parameters'!$M$26,'Input Parameters'!$J$26,'Input Parameters'!$K$26)</f>
        <v>0.77633719403741275</v>
      </c>
      <c r="K55" s="168">
        <f ca="1">('Input Parameters'!$E$27/'Input Parameters'!$E$38)^$J55</f>
        <v>3.8154939916390366E-3</v>
      </c>
      <c r="L55" s="69">
        <f ca="1">$H55*$C55*'Input Parameters'!$E$25*K55</f>
        <v>0.9717224882259734</v>
      </c>
      <c r="M55" s="24">
        <f t="shared" ca="1" si="3"/>
        <v>0.74440139990749343</v>
      </c>
      <c r="N55" s="15">
        <f ca="1">_xlfn.NORM.INV(M55,'Input Parameters'!$E$29,'Input Parameters'!$F$29)</f>
        <v>0.10006569746754697</v>
      </c>
      <c r="O55" s="8">
        <f t="shared" ca="1" si="4"/>
        <v>0.35551575642448041</v>
      </c>
      <c r="P55" s="30">
        <f ca="1">_xlfn.LOGNORM.INV(O55,'Input Parameters'!$H$30,'Input Parameters'!$I$30)</f>
        <v>2.2524918894146762</v>
      </c>
      <c r="Q55" s="10">
        <f t="shared" ca="1" si="5"/>
        <v>0.26674123654875304</v>
      </c>
      <c r="R55" s="30">
        <f>IF('Input Parameters'!$E$32=0,0,_xlfn.BETA.INV(Q55,'Input Parameters'!$L$32,'Input Parameters'!$M$32,'Input Parameters'!$J$32,'Input Parameters'!$K$32))</f>
        <v>0</v>
      </c>
      <c r="S55" s="10">
        <f t="shared" ca="1" si="6"/>
        <v>0.62308373011004958</v>
      </c>
      <c r="T55" s="26">
        <f ca="1">_xlfn.LOGNORM.INV(S55,'Input Parameters'!$H$34,'Input Parameters'!$I$34)</f>
        <v>52.414913512882627</v>
      </c>
      <c r="U55" s="10">
        <f t="shared" ca="1" si="7"/>
        <v>0.58863245943320985</v>
      </c>
      <c r="V55" s="30">
        <f ca="1">_xlfn.BETA.INV(U55,'Input Parameters'!$L$36,'Input Parameters'!$M$36,'Input Parameters'!$J$36,'Input Parameters'!$K$36)</f>
        <v>0.6207453038828894</v>
      </c>
      <c r="W55" s="2">
        <f ca="1">N55+(P55-N55)*(1-ERF((T55-R55)/(2*SQRT(L55*'Input Parameters'!$E$38))))</f>
        <v>0.10043166519575657</v>
      </c>
      <c r="X55">
        <f t="shared" ca="1" si="8"/>
        <v>1</v>
      </c>
      <c r="Y55" s="7"/>
    </row>
    <row r="56" spans="1:25" ht="15" customHeight="1" x14ac:dyDescent="0.25">
      <c r="A56" s="139">
        <v>49</v>
      </c>
      <c r="B56" s="10">
        <f t="shared" ca="1" si="0"/>
        <v>0.3709532860236171</v>
      </c>
      <c r="C56" s="60">
        <f ca="1">_xlfn.NORM.INV(B56,'Input Parameters'!$E$15,'Input Parameters'!$F$15)</f>
        <v>253.11969599484922</v>
      </c>
      <c r="D56" s="10">
        <f t="shared" ca="1" si="9"/>
        <v>0.4474353015999557</v>
      </c>
      <c r="E56" s="62">
        <f ca="1">IF(_xlfn.NORM.INV(D56,'Input Parameters'!$E$17,'Input Parameters'!$F$17)&lt;3500,3500,IF(_xlfn.NORM.INV(D56,'Input Parameters'!$E$17,'Input Parameters'!$F$17)&gt;5500,5500,_xlfn.NORM.INV(D56,'Input Parameters'!$E$17,'Input Parameters'!$F$17)))</f>
        <v>4707.4993850775609</v>
      </c>
      <c r="F56" s="10">
        <f t="shared" ca="1" si="1"/>
        <v>0.74742624760727561</v>
      </c>
      <c r="G56" s="64">
        <f ca="1">_xlfn.NORM.INV(F56,'Input Parameters'!$E$20,'Input Parameters'!$F$20)</f>
        <v>287.11496343685945</v>
      </c>
      <c r="H56" s="57">
        <f ca="1">EXP(E56*(1/'Input Parameters'!$E$23-1/G56))</f>
        <v>0.72226935728966679</v>
      </c>
      <c r="I56" s="10">
        <f t="shared" ca="1" si="2"/>
        <v>0.170869021079323</v>
      </c>
      <c r="J56" s="30">
        <f ca="1">_xlfn.BETA.INV(I56,'Input Parameters'!$L$26,'Input Parameters'!$M$26,'Input Parameters'!$J$26,'Input Parameters'!$K$26)</f>
        <v>0.50111797936511449</v>
      </c>
      <c r="K56" s="168">
        <f ca="1">('Input Parameters'!$E$27/'Input Parameters'!$E$38)^$J56</f>
        <v>2.7473560563347977E-2</v>
      </c>
      <c r="L56" s="69">
        <f ca="1">$H56*$C56*'Input Parameters'!$E$25*K56</f>
        <v>5.0227328302715986</v>
      </c>
      <c r="M56" s="24">
        <f t="shared" ca="1" si="3"/>
        <v>0.66042415040701219</v>
      </c>
      <c r="N56" s="15">
        <f ca="1">_xlfn.NORM.INV(M56,'Input Parameters'!$E$29,'Input Parameters'!$F$29)</f>
        <v>0.10004136209892377</v>
      </c>
      <c r="O56" s="8">
        <f t="shared" ca="1" si="4"/>
        <v>0.69192377453816567</v>
      </c>
      <c r="P56" s="30">
        <f ca="1">_xlfn.LOGNORM.INV(O56,'Input Parameters'!$H$30,'Input Parameters'!$I$30)</f>
        <v>3.4002536875122651</v>
      </c>
      <c r="Q56" s="10">
        <f t="shared" ca="1" si="5"/>
        <v>0.2289289359977672</v>
      </c>
      <c r="R56" s="30">
        <f>IF('Input Parameters'!$E$32=0,0,_xlfn.BETA.INV(Q56,'Input Parameters'!$L$32,'Input Parameters'!$M$32,'Input Parameters'!$J$32,'Input Parameters'!$K$32))</f>
        <v>0</v>
      </c>
      <c r="S56" s="10">
        <f t="shared" ca="1" si="6"/>
        <v>0.8705783258823695</v>
      </c>
      <c r="T56" s="26">
        <f ca="1">_xlfn.LOGNORM.INV(S56,'Input Parameters'!$H$34,'Input Parameters'!$I$34)</f>
        <v>58.017152089213148</v>
      </c>
      <c r="U56" s="10">
        <f t="shared" ca="1" si="7"/>
        <v>3.0128539923370834E-3</v>
      </c>
      <c r="V56" s="30">
        <f ca="1">_xlfn.BETA.INV(U56,'Input Parameters'!$L$36,'Input Parameters'!$M$36,'Input Parameters'!$J$36,'Input Parameters'!$K$36)</f>
        <v>0.29176692299719037</v>
      </c>
      <c r="W56" s="2">
        <f ca="1">N56+(P56-N56)*(1-ERF((T56-R56)/(2*SQRT(L56*'Input Parameters'!$E$38))))</f>
        <v>0.32173040628152605</v>
      </c>
      <c r="X56">
        <f t="shared" ca="1" si="8"/>
        <v>0</v>
      </c>
      <c r="Y56" s="7"/>
    </row>
    <row r="57" spans="1:25" ht="15" customHeight="1" x14ac:dyDescent="0.25">
      <c r="A57" s="139">
        <v>50</v>
      </c>
      <c r="B57" s="10">
        <f t="shared" ca="1" si="0"/>
        <v>3.3686112089602926E-2</v>
      </c>
      <c r="C57" s="60">
        <f ca="1">_xlfn.NORM.INV(B57,'Input Parameters'!$E$15,'Input Parameters'!$F$15)</f>
        <v>171.83749021597504</v>
      </c>
      <c r="D57" s="10">
        <f t="shared" ca="1" si="9"/>
        <v>2.192230570348408E-2</v>
      </c>
      <c r="E57" s="62">
        <f ca="1">IF(_xlfn.NORM.INV(D57,'Input Parameters'!$E$17,'Input Parameters'!$F$17)&lt;3500,3500,IF(_xlfn.NORM.INV(D57,'Input Parameters'!$E$17,'Input Parameters'!$F$17)&gt;5500,5500,_xlfn.NORM.INV(D57,'Input Parameters'!$E$17,'Input Parameters'!$F$17)))</f>
        <v>3500</v>
      </c>
      <c r="F57" s="10">
        <f t="shared" ca="1" si="1"/>
        <v>0.20518187516363506</v>
      </c>
      <c r="G57" s="64">
        <f ca="1">_xlfn.NORM.INV(F57,'Input Parameters'!$E$20,'Input Parameters'!$F$20)</f>
        <v>277.13420036664041</v>
      </c>
      <c r="H57" s="57">
        <f ca="1">EXP(E57*(1/'Input Parameters'!$E$23-1/G57))</f>
        <v>0.5061497015931542</v>
      </c>
      <c r="I57" s="10">
        <f t="shared" ca="1" si="2"/>
        <v>0.93658953722944793</v>
      </c>
      <c r="J57" s="30">
        <f ca="1">_xlfn.BETA.INV(I57,'Input Parameters'!$L$26,'Input Parameters'!$M$26,'Input Parameters'!$J$26,'Input Parameters'!$K$26)</f>
        <v>0.86501518369099428</v>
      </c>
      <c r="K57" s="168">
        <f ca="1">('Input Parameters'!$E$27/'Input Parameters'!$E$38)^$J57</f>
        <v>2.0197642901288383E-3</v>
      </c>
      <c r="L57" s="69">
        <f ca="1">$H57*$C57*'Input Parameters'!$E$25*K57</f>
        <v>0.17566999769599315</v>
      </c>
      <c r="M57" s="24">
        <f t="shared" ca="1" si="3"/>
        <v>0.22962136196488026</v>
      </c>
      <c r="N57" s="15">
        <f ca="1">_xlfn.NORM.INV(M57,'Input Parameters'!$E$29,'Input Parameters'!$F$29)</f>
        <v>9.9925990561235509E-2</v>
      </c>
      <c r="O57" s="8">
        <f t="shared" ca="1" si="4"/>
        <v>0.22707279416209647</v>
      </c>
      <c r="P57" s="30">
        <f ca="1">_xlfn.LOGNORM.INV(O57,'Input Parameters'!$H$30,'Input Parameters'!$I$30)</f>
        <v>1.8841057876163161</v>
      </c>
      <c r="Q57" s="10">
        <f t="shared" ca="1" si="5"/>
        <v>0.46594705738394659</v>
      </c>
      <c r="R57" s="30">
        <f>IF('Input Parameters'!$E$32=0,0,_xlfn.BETA.INV(Q57,'Input Parameters'!$L$32,'Input Parameters'!$M$32,'Input Parameters'!$J$32,'Input Parameters'!$K$32))</f>
        <v>0</v>
      </c>
      <c r="S57" s="10">
        <f t="shared" ca="1" si="6"/>
        <v>0.15216728262654089</v>
      </c>
      <c r="T57" s="26">
        <f ca="1">_xlfn.LOGNORM.INV(S57,'Input Parameters'!$H$34,'Input Parameters'!$I$34)</f>
        <v>44.355814698501362</v>
      </c>
      <c r="U57" s="10">
        <f t="shared" ca="1" si="7"/>
        <v>0.67189699217258259</v>
      </c>
      <c r="V57" s="30">
        <f ca="1">_xlfn.BETA.INV(U57,'Input Parameters'!$L$36,'Input Parameters'!$M$36,'Input Parameters'!$J$36,'Input Parameters'!$K$36)</f>
        <v>0.65650734883760054</v>
      </c>
      <c r="W57" s="2">
        <f ca="1">N57+(P57-N57)*(1-ERF((T57-R57)/(2*SQRT(L57*'Input Parameters'!$E$38))))</f>
        <v>9.9925990561364864E-2</v>
      </c>
      <c r="X57">
        <f t="shared" ca="1" si="8"/>
        <v>1</v>
      </c>
      <c r="Y57" s="7"/>
    </row>
    <row r="58" spans="1:25" ht="15" customHeight="1" x14ac:dyDescent="0.25">
      <c r="A58" s="139">
        <v>51</v>
      </c>
      <c r="B58" s="10">
        <f t="shared" ca="1" si="0"/>
        <v>0.29424708461815441</v>
      </c>
      <c r="C58" s="60">
        <f ca="1">_xlfn.NORM.INV(B58,'Input Parameters'!$E$15,'Input Parameters'!$F$15)</f>
        <v>241.64749431783679</v>
      </c>
      <c r="D58" s="10">
        <f t="shared" ca="1" si="9"/>
        <v>0.36081774467695715</v>
      </c>
      <c r="E58" s="62">
        <f ca="1">IF(_xlfn.NORM.INV(D58,'Input Parameters'!$E$17,'Input Parameters'!$F$17)&lt;3500,3500,IF(_xlfn.NORM.INV(D58,'Input Parameters'!$E$17,'Input Parameters'!$F$17)&gt;5500,5500,_xlfn.NORM.INV(D58,'Input Parameters'!$E$17,'Input Parameters'!$F$17)))</f>
        <v>4550.6083035819101</v>
      </c>
      <c r="F58" s="10">
        <f t="shared" ca="1" si="1"/>
        <v>7.1596856453707503E-2</v>
      </c>
      <c r="G58" s="64">
        <f ca="1">_xlfn.NORM.INV(F58,'Input Parameters'!$E$20,'Input Parameters'!$F$20)</f>
        <v>272.84119422668817</v>
      </c>
      <c r="H58" s="57">
        <f ca="1">EXP(E58*(1/'Input Parameters'!$E$23-1/G58))</f>
        <v>0.31864382670013097</v>
      </c>
      <c r="I58" s="10">
        <f t="shared" ca="1" si="2"/>
        <v>0.50939882707351902</v>
      </c>
      <c r="J58" s="30">
        <f ca="1">_xlfn.BETA.INV(I58,'Input Parameters'!$L$26,'Input Parameters'!$M$26,'Input Parameters'!$J$26,'Input Parameters'!$K$26)</f>
        <v>0.6651817749851483</v>
      </c>
      <c r="K58" s="168">
        <f ca="1">('Input Parameters'!$E$27/'Input Parameters'!$E$38)^$J58</f>
        <v>8.4688150951134668E-3</v>
      </c>
      <c r="L58" s="69">
        <f ca="1">$H58*$C58*'Input Parameters'!$E$25*K58</f>
        <v>0.65209437803453807</v>
      </c>
      <c r="M58" s="24">
        <f t="shared" ca="1" si="3"/>
        <v>0.61200532386684714</v>
      </c>
      <c r="N58" s="15">
        <f ca="1">_xlfn.NORM.INV(M58,'Input Parameters'!$E$29,'Input Parameters'!$F$29)</f>
        <v>0.10002845494389442</v>
      </c>
      <c r="O58" s="8">
        <f t="shared" ca="1" si="4"/>
        <v>0.2840505949652351</v>
      </c>
      <c r="P58" s="30">
        <f ca="1">_xlfn.LOGNORM.INV(O58,'Input Parameters'!$H$30,'Input Parameters'!$I$30)</f>
        <v>2.0490614925647423</v>
      </c>
      <c r="Q58" s="10">
        <f t="shared" ca="1" si="5"/>
        <v>0.70945392675038388</v>
      </c>
      <c r="R58" s="30">
        <f>IF('Input Parameters'!$E$32=0,0,_xlfn.BETA.INV(Q58,'Input Parameters'!$L$32,'Input Parameters'!$M$32,'Input Parameters'!$J$32,'Input Parameters'!$K$32))</f>
        <v>0</v>
      </c>
      <c r="S58" s="10">
        <f t="shared" ca="1" si="6"/>
        <v>0.65330628733853902</v>
      </c>
      <c r="T58" s="26">
        <f ca="1">_xlfn.LOGNORM.INV(S58,'Input Parameters'!$H$34,'Input Parameters'!$I$34)</f>
        <v>52.94407379602788</v>
      </c>
      <c r="U58" s="10">
        <f t="shared" ca="1" si="7"/>
        <v>7.8999089881393481E-2</v>
      </c>
      <c r="V58" s="30">
        <f ca="1">_xlfn.BETA.INV(U58,'Input Parameters'!$L$36,'Input Parameters'!$M$36,'Input Parameters'!$J$36,'Input Parameters'!$K$36)</f>
        <v>0.40277201735001444</v>
      </c>
      <c r="W58" s="2">
        <f ca="1">N58+(P58-N58)*(1-ERF((T58-R58)/(2*SQRT(L58*'Input Parameters'!$E$38))))</f>
        <v>0.10003537689763004</v>
      </c>
      <c r="X58">
        <f t="shared" ca="1" si="8"/>
        <v>1</v>
      </c>
      <c r="Y58" s="7"/>
    </row>
    <row r="59" spans="1:25" ht="15" customHeight="1" x14ac:dyDescent="0.25">
      <c r="A59" s="139">
        <v>52</v>
      </c>
      <c r="B59" s="10">
        <f t="shared" ca="1" si="0"/>
        <v>6.8212973416317935E-2</v>
      </c>
      <c r="C59" s="60">
        <f ca="1">_xlfn.NORM.INV(B59,'Input Parameters'!$E$15,'Input Parameters'!$F$15)</f>
        <v>190.26052492963066</v>
      </c>
      <c r="D59" s="10">
        <f t="shared" ca="1" si="9"/>
        <v>0.71421221225976683</v>
      </c>
      <c r="E59" s="62">
        <f ca="1">IF(_xlfn.NORM.INV(D59,'Input Parameters'!$E$17,'Input Parameters'!$F$17)&lt;3500,3500,IF(_xlfn.NORM.INV(D59,'Input Parameters'!$E$17,'Input Parameters'!$F$17)&gt;5500,5500,_xlfn.NORM.INV(D59,'Input Parameters'!$E$17,'Input Parameters'!$F$17)))</f>
        <v>5196.0128148522972</v>
      </c>
      <c r="F59" s="10">
        <f t="shared" ca="1" si="1"/>
        <v>0.31174991939685393</v>
      </c>
      <c r="G59" s="64">
        <f ca="1">_xlfn.NORM.INV(F59,'Input Parameters'!$E$20,'Input Parameters'!$F$20)</f>
        <v>279.36099521317169</v>
      </c>
      <c r="H59" s="57">
        <f ca="1">EXP(E59*(1/'Input Parameters'!$E$23-1/G59))</f>
        <v>0.42255675632283091</v>
      </c>
      <c r="I59" s="10">
        <f t="shared" ca="1" si="2"/>
        <v>0.91358496361284869</v>
      </c>
      <c r="J59" s="30">
        <f ca="1">_xlfn.BETA.INV(I59,'Input Parameters'!$L$26,'Input Parameters'!$M$26,'Input Parameters'!$J$26,'Input Parameters'!$K$26)</f>
        <v>0.84799304319942859</v>
      </c>
      <c r="K59" s="168">
        <f ca="1">('Input Parameters'!$E$27/'Input Parameters'!$E$38)^$J59</f>
        <v>2.2820656843075388E-3</v>
      </c>
      <c r="L59" s="69">
        <f ca="1">$H59*$C59*'Input Parameters'!$E$25*K59</f>
        <v>0.18346865670444873</v>
      </c>
      <c r="M59" s="24">
        <f t="shared" ca="1" si="3"/>
        <v>0.94976481293709569</v>
      </c>
      <c r="N59" s="15">
        <f ca="1">_xlfn.NORM.INV(M59,'Input Parameters'!$E$29,'Input Parameters'!$F$29)</f>
        <v>0.10016425775244669</v>
      </c>
      <c r="O59" s="8">
        <f t="shared" ca="1" si="4"/>
        <v>0.16900558713260239</v>
      </c>
      <c r="P59" s="30">
        <f ca="1">_xlfn.LOGNORM.INV(O59,'Input Parameters'!$H$30,'Input Parameters'!$I$30)</f>
        <v>1.7065118791782095</v>
      </c>
      <c r="Q59" s="10">
        <f t="shared" ca="1" si="5"/>
        <v>0.18472295377659864</v>
      </c>
      <c r="R59" s="30">
        <f>IF('Input Parameters'!$E$32=0,0,_xlfn.BETA.INV(Q59,'Input Parameters'!$L$32,'Input Parameters'!$M$32,'Input Parameters'!$J$32,'Input Parameters'!$K$32))</f>
        <v>0</v>
      </c>
      <c r="S59" s="10">
        <f t="shared" ca="1" si="6"/>
        <v>3.7885967382385255E-2</v>
      </c>
      <c r="T59" s="26">
        <f ca="1">_xlfn.LOGNORM.INV(S59,'Input Parameters'!$H$34,'Input Parameters'!$I$34)</f>
        <v>40.408237199368152</v>
      </c>
      <c r="U59" s="10">
        <f t="shared" ca="1" si="7"/>
        <v>0.85010825045636018</v>
      </c>
      <c r="V59" s="30">
        <f ca="1">_xlfn.BETA.INV(U59,'Input Parameters'!$L$36,'Input Parameters'!$M$36,'Input Parameters'!$J$36,'Input Parameters'!$K$36)</f>
        <v>0.75804787481713709</v>
      </c>
      <c r="W59" s="2">
        <f ca="1">N59+(P59-N59)*(1-ERF((T59-R59)/(2*SQRT(L59*'Input Parameters'!$E$38))))</f>
        <v>0.10016425779333106</v>
      </c>
      <c r="X59">
        <f t="shared" ca="1" si="8"/>
        <v>1</v>
      </c>
      <c r="Y59" s="7"/>
    </row>
    <row r="60" spans="1:25" ht="15" customHeight="1" x14ac:dyDescent="0.25">
      <c r="A60" s="139">
        <v>53</v>
      </c>
      <c r="B60" s="10">
        <f t="shared" ca="1" si="0"/>
        <v>0.85466783864919638</v>
      </c>
      <c r="C60" s="60">
        <f ca="1">_xlfn.NORM.INV(B60,'Input Parameters'!$E$15,'Input Parameters'!$F$15)</f>
        <v>328.23153278464997</v>
      </c>
      <c r="D60" s="10">
        <f t="shared" ca="1" si="9"/>
        <v>0.92469358804490587</v>
      </c>
      <c r="E60" s="62">
        <f ca="1">IF(_xlfn.NORM.INV(D60,'Input Parameters'!$E$17,'Input Parameters'!$F$17)&lt;3500,3500,IF(_xlfn.NORM.INV(D60,'Input Parameters'!$E$17,'Input Parameters'!$F$17)&gt;5500,5500,_xlfn.NORM.INV(D60,'Input Parameters'!$E$17,'Input Parameters'!$F$17)))</f>
        <v>5500</v>
      </c>
      <c r="F60" s="10">
        <f t="shared" ca="1" si="1"/>
        <v>0.1885555040011343</v>
      </c>
      <c r="G60" s="64">
        <f ca="1">_xlfn.NORM.INV(F60,'Input Parameters'!$E$20,'Input Parameters'!$F$20)</f>
        <v>276.73234650059072</v>
      </c>
      <c r="H60" s="57">
        <f ca="1">EXP(E60*(1/'Input Parameters'!$E$23-1/G60))</f>
        <v>0.33325721537184372</v>
      </c>
      <c r="I60" s="10">
        <f t="shared" ca="1" si="2"/>
        <v>0.83101638046590554</v>
      </c>
      <c r="J60" s="30">
        <f ca="1">_xlfn.BETA.INV(I60,'Input Parameters'!$L$26,'Input Parameters'!$M$26,'Input Parameters'!$J$26,'Input Parameters'!$K$26)</f>
        <v>0.80049664671400922</v>
      </c>
      <c r="K60" s="168">
        <f ca="1">('Input Parameters'!$E$27/'Input Parameters'!$E$38)^$J60</f>
        <v>3.2084046345874115E-3</v>
      </c>
      <c r="L60" s="69">
        <f ca="1">$H60*$C60*'Input Parameters'!$E$25*K60</f>
        <v>0.35095303054207655</v>
      </c>
      <c r="M60" s="24">
        <f t="shared" ca="1" si="3"/>
        <v>0.20527326797734324</v>
      </c>
      <c r="N60" s="15">
        <f ca="1">_xlfn.NORM.INV(M60,'Input Parameters'!$E$29,'Input Parameters'!$F$29)</f>
        <v>9.9917706777478646E-2</v>
      </c>
      <c r="O60" s="8">
        <f t="shared" ca="1" si="4"/>
        <v>0.68153447676544798</v>
      </c>
      <c r="P60" s="30">
        <f ca="1">_xlfn.LOGNORM.INV(O60,'Input Parameters'!$H$30,'Input Parameters'!$I$30)</f>
        <v>3.3534893417833489</v>
      </c>
      <c r="Q60" s="10">
        <f t="shared" ca="1" si="5"/>
        <v>0.9895423410771913</v>
      </c>
      <c r="R60" s="30">
        <f>IF('Input Parameters'!$E$32=0,0,_xlfn.BETA.INV(Q60,'Input Parameters'!$L$32,'Input Parameters'!$M$32,'Input Parameters'!$J$32,'Input Parameters'!$K$32))</f>
        <v>0</v>
      </c>
      <c r="S60" s="10">
        <f t="shared" ca="1" si="6"/>
        <v>0.44108161211889974</v>
      </c>
      <c r="T60" s="26">
        <f ca="1">_xlfn.LOGNORM.INV(S60,'Input Parameters'!$H$34,'Input Parameters'!$I$34)</f>
        <v>49.485890744130238</v>
      </c>
      <c r="U60" s="10">
        <f t="shared" ca="1" si="7"/>
        <v>6.5493753545600497E-2</v>
      </c>
      <c r="V60" s="30">
        <f ca="1">_xlfn.BETA.INV(U60,'Input Parameters'!$L$36,'Input Parameters'!$M$36,'Input Parameters'!$J$36,'Input Parameters'!$K$36)</f>
        <v>0.39253319086830357</v>
      </c>
      <c r="W60" s="2">
        <f ca="1">N60+(P60-N60)*(1-ERF((T60-R60)/(2*SQRT(L60*'Input Parameters'!$E$38))))</f>
        <v>9.9917718136199457E-2</v>
      </c>
      <c r="X60">
        <f t="shared" ca="1" si="8"/>
        <v>1</v>
      </c>
      <c r="Y60" s="7"/>
    </row>
    <row r="61" spans="1:25" ht="15" customHeight="1" x14ac:dyDescent="0.25">
      <c r="A61" s="139">
        <v>54</v>
      </c>
      <c r="B61" s="10">
        <f t="shared" ca="1" si="0"/>
        <v>1.2717708508180881E-3</v>
      </c>
      <c r="C61" s="60">
        <f ca="1">_xlfn.NORM.INV(B61,'Input Parameters'!$E$15,'Input Parameters'!$F$15)</f>
        <v>107.40528252024242</v>
      </c>
      <c r="D61" s="10">
        <f t="shared" ca="1" si="9"/>
        <v>5.49716624834935E-2</v>
      </c>
      <c r="E61" s="62">
        <f ca="1">IF(_xlfn.NORM.INV(D61,'Input Parameters'!$E$17,'Input Parameters'!$F$17)&lt;3500,3500,IF(_xlfn.NORM.INV(D61,'Input Parameters'!$E$17,'Input Parameters'!$F$17)&gt;5500,5500,_xlfn.NORM.INV(D61,'Input Parameters'!$E$17,'Input Parameters'!$F$17)))</f>
        <v>3681.0864491045036</v>
      </c>
      <c r="F61" s="10">
        <f t="shared" ca="1" si="1"/>
        <v>0.27461517680274505</v>
      </c>
      <c r="G61" s="64">
        <f ca="1">_xlfn.NORM.INV(F61,'Input Parameters'!$E$20,'Input Parameters'!$F$20)</f>
        <v>278.637277391108</v>
      </c>
      <c r="H61" s="57">
        <f ca="1">EXP(E61*(1/'Input Parameters'!$E$23-1/G61))</f>
        <v>0.52492434980895075</v>
      </c>
      <c r="I61" s="10">
        <f t="shared" ca="1" si="2"/>
        <v>0.47714691848157831</v>
      </c>
      <c r="J61" s="30">
        <f ca="1">_xlfn.BETA.INV(I61,'Input Parameters'!$L$26,'Input Parameters'!$M$26,'Input Parameters'!$J$26,'Input Parameters'!$K$26)</f>
        <v>0.6521377434234793</v>
      </c>
      <c r="K61" s="168">
        <f ca="1">('Input Parameters'!$E$27/'Input Parameters'!$E$38)^$J61</f>
        <v>9.2994545958498785E-3</v>
      </c>
      <c r="L61" s="69">
        <f ca="1">$H61*$C61*'Input Parameters'!$E$25*K61</f>
        <v>0.52429997757070745</v>
      </c>
      <c r="M61" s="24">
        <f t="shared" ca="1" si="3"/>
        <v>0.53864852727730705</v>
      </c>
      <c r="N61" s="15">
        <f ca="1">_xlfn.NORM.INV(M61,'Input Parameters'!$E$29,'Input Parameters'!$F$29)</f>
        <v>0.10000970295275981</v>
      </c>
      <c r="O61" s="8">
        <f t="shared" ca="1" si="4"/>
        <v>0.69364966958423058</v>
      </c>
      <c r="P61" s="30">
        <f ca="1">_xlfn.LOGNORM.INV(O61,'Input Parameters'!$H$30,'Input Parameters'!$I$30)</f>
        <v>3.4081517361065794</v>
      </c>
      <c r="Q61" s="10">
        <f t="shared" ca="1" si="5"/>
        <v>0.12235494011027559</v>
      </c>
      <c r="R61" s="30">
        <f>IF('Input Parameters'!$E$32=0,0,_xlfn.BETA.INV(Q61,'Input Parameters'!$L$32,'Input Parameters'!$M$32,'Input Parameters'!$J$32,'Input Parameters'!$K$32))</f>
        <v>0</v>
      </c>
      <c r="S61" s="10">
        <f t="shared" ca="1" si="6"/>
        <v>0.48025672029814481</v>
      </c>
      <c r="T61" s="26">
        <f ca="1">_xlfn.LOGNORM.INV(S61,'Input Parameters'!$H$34,'Input Parameters'!$I$34)</f>
        <v>50.097924149533029</v>
      </c>
      <c r="U61" s="10">
        <f t="shared" ca="1" si="7"/>
        <v>3.0699775288354658E-2</v>
      </c>
      <c r="V61" s="30">
        <f ca="1">_xlfn.BETA.INV(U61,'Input Parameters'!$L$36,'Input Parameters'!$M$36,'Input Parameters'!$J$36,'Input Parameters'!$K$36)</f>
        <v>0.35788643589464431</v>
      </c>
      <c r="W61" s="2">
        <f ca="1">N61+(P61-N61)*(1-ERF((T61-R61)/(2*SQRT(L61*'Input Parameters'!$E$38))))</f>
        <v>0.1000129996646707</v>
      </c>
      <c r="X61">
        <f t="shared" ca="1" si="8"/>
        <v>1</v>
      </c>
      <c r="Y61" s="7"/>
    </row>
    <row r="62" spans="1:25" ht="15" customHeight="1" x14ac:dyDescent="0.25">
      <c r="A62" s="139">
        <v>55</v>
      </c>
      <c r="B62" s="10">
        <f t="shared" ca="1" si="0"/>
        <v>1.211277133166011E-2</v>
      </c>
      <c r="C62" s="60">
        <f ca="1">_xlfn.NORM.INV(B62,'Input Parameters'!$E$15,'Input Parameters'!$F$15)</f>
        <v>148.84047756193453</v>
      </c>
      <c r="D62" s="10">
        <f t="shared" ca="1" si="9"/>
        <v>3.9538329782266013E-2</v>
      </c>
      <c r="E62" s="62">
        <f ca="1">IF(_xlfn.NORM.INV(D62,'Input Parameters'!$E$17,'Input Parameters'!$F$17)&lt;3500,3500,IF(_xlfn.NORM.INV(D62,'Input Parameters'!$E$17,'Input Parameters'!$F$17)&gt;5500,5500,_xlfn.NORM.INV(D62,'Input Parameters'!$E$17,'Input Parameters'!$F$17)))</f>
        <v>3570.7518311418162</v>
      </c>
      <c r="F62" s="10">
        <f t="shared" ca="1" si="1"/>
        <v>0.18223922144211147</v>
      </c>
      <c r="G62" s="64">
        <f ca="1">_xlfn.NORM.INV(F62,'Input Parameters'!$E$20,'Input Parameters'!$F$20)</f>
        <v>276.57400768231582</v>
      </c>
      <c r="H62" s="57">
        <f ca="1">EXP(E62*(1/'Input Parameters'!$E$23-1/G62))</f>
        <v>0.486370389555005</v>
      </c>
      <c r="I62" s="10">
        <f t="shared" ca="1" si="2"/>
        <v>0.84194516290463894</v>
      </c>
      <c r="J62" s="30">
        <f ca="1">_xlfn.BETA.INV(I62,'Input Parameters'!$L$26,'Input Parameters'!$M$26,'Input Parameters'!$J$26,'Input Parameters'!$K$26)</f>
        <v>0.80605458192444412</v>
      </c>
      <c r="K62" s="168">
        <f ca="1">('Input Parameters'!$E$27/'Input Parameters'!$E$38)^$J62</f>
        <v>3.0830106820592105E-3</v>
      </c>
      <c r="L62" s="69">
        <f ca="1">$H62*$C62*'Input Parameters'!$E$25*K62</f>
        <v>0.22318407933885018</v>
      </c>
      <c r="M62" s="24">
        <f t="shared" ca="1" si="3"/>
        <v>0.31586836098268889</v>
      </c>
      <c r="N62" s="15">
        <f ca="1">_xlfn.NORM.INV(M62,'Input Parameters'!$E$29,'Input Parameters'!$F$29)</f>
        <v>9.9952071616715377E-2</v>
      </c>
      <c r="O62" s="8">
        <f t="shared" ca="1" si="4"/>
        <v>5.7943839459259072E-3</v>
      </c>
      <c r="P62" s="30">
        <f ca="1">_xlfn.LOGNORM.INV(O62,'Input Parameters'!$H$30,'Input Parameters'!$I$30)</f>
        <v>0.81428139594811755</v>
      </c>
      <c r="Q62" s="10">
        <f t="shared" ca="1" si="5"/>
        <v>1.7186344293092959E-2</v>
      </c>
      <c r="R62" s="30">
        <f>IF('Input Parameters'!$E$32=0,0,_xlfn.BETA.INV(Q62,'Input Parameters'!$L$32,'Input Parameters'!$M$32,'Input Parameters'!$J$32,'Input Parameters'!$K$32))</f>
        <v>0</v>
      </c>
      <c r="S62" s="10">
        <f t="shared" ca="1" si="6"/>
        <v>0.35256048851529953</v>
      </c>
      <c r="T62" s="26">
        <f ca="1">_xlfn.LOGNORM.INV(S62,'Input Parameters'!$H$34,'Input Parameters'!$I$34)</f>
        <v>48.08764990466576</v>
      </c>
      <c r="U62" s="10">
        <f t="shared" ca="1" si="7"/>
        <v>0.79309087868476147</v>
      </c>
      <c r="V62" s="30">
        <f ca="1">_xlfn.BETA.INV(U62,'Input Parameters'!$L$36,'Input Parameters'!$M$36,'Input Parameters'!$J$36,'Input Parameters'!$K$36)</f>
        <v>0.71943805571815922</v>
      </c>
      <c r="W62" s="2">
        <f ca="1">N62+(P62-N62)*(1-ERF((T62-R62)/(2*SQRT(L62*'Input Parameters'!$E$38))))</f>
        <v>9.9952071617153151E-2</v>
      </c>
      <c r="X62">
        <f t="shared" ca="1" si="8"/>
        <v>1</v>
      </c>
      <c r="Y62" s="7"/>
    </row>
    <row r="63" spans="1:25" ht="15" customHeight="1" x14ac:dyDescent="0.25">
      <c r="A63" s="139">
        <v>56</v>
      </c>
      <c r="B63" s="10">
        <f t="shared" ca="1" si="0"/>
        <v>0.24843956162130243</v>
      </c>
      <c r="C63" s="60">
        <f ca="1">_xlfn.NORM.INV(B63,'Input Parameters'!$E$15,'Input Parameters'!$F$15)</f>
        <v>234.14772114902718</v>
      </c>
      <c r="D63" s="10">
        <f t="shared" ca="1" si="9"/>
        <v>0.68911890408076071</v>
      </c>
      <c r="E63" s="62">
        <f ca="1">IF(_xlfn.NORM.INV(D63,'Input Parameters'!$E$17,'Input Parameters'!$F$17)&lt;3500,3500,IF(_xlfn.NORM.INV(D63,'Input Parameters'!$E$17,'Input Parameters'!$F$17)&gt;5500,5500,_xlfn.NORM.INV(D63,'Input Parameters'!$E$17,'Input Parameters'!$F$17)))</f>
        <v>5145.3480846372031</v>
      </c>
      <c r="F63" s="10">
        <f t="shared" ca="1" si="1"/>
        <v>0.81284812985649058</v>
      </c>
      <c r="G63" s="64">
        <f ca="1">_xlfn.NORM.INV(F63,'Input Parameters'!$E$20,'Input Parameters'!$F$20)</f>
        <v>288.60255269394139</v>
      </c>
      <c r="H63" s="57">
        <f ca="1">EXP(E63*(1/'Input Parameters'!$E$23-1/G63))</f>
        <v>0.7685523594158441</v>
      </c>
      <c r="I63" s="10">
        <f t="shared" ca="1" si="2"/>
        <v>0.48194510314574546</v>
      </c>
      <c r="J63" s="30">
        <f ca="1">_xlfn.BETA.INV(I63,'Input Parameters'!$L$26,'Input Parameters'!$M$26,'Input Parameters'!$J$26,'Input Parameters'!$K$26)</f>
        <v>0.65409028563310345</v>
      </c>
      <c r="K63" s="168">
        <f ca="1">('Input Parameters'!$E$27/'Input Parameters'!$E$38)^$J63</f>
        <v>9.1701176968633589E-3</v>
      </c>
      <c r="L63" s="69">
        <f ca="1">$H63*$C63*'Input Parameters'!$E$25*K63</f>
        <v>1.6502065451838785</v>
      </c>
      <c r="M63" s="24">
        <f t="shared" ca="1" si="3"/>
        <v>0.59377917655853951</v>
      </c>
      <c r="N63" s="15">
        <f ca="1">_xlfn.NORM.INV(M63,'Input Parameters'!$E$29,'Input Parameters'!$F$29)</f>
        <v>0.10002372773314591</v>
      </c>
      <c r="O63" s="8">
        <f t="shared" ca="1" si="4"/>
        <v>0.21590273107307989</v>
      </c>
      <c r="P63" s="30">
        <f ca="1">_xlfn.LOGNORM.INV(O63,'Input Parameters'!$H$30,'Input Parameters'!$I$30)</f>
        <v>1.8509504200867466</v>
      </c>
      <c r="Q63" s="10">
        <f t="shared" ca="1" si="5"/>
        <v>0.60637797285952255</v>
      </c>
      <c r="R63" s="30">
        <f>IF('Input Parameters'!$E$32=0,0,_xlfn.BETA.INV(Q63,'Input Parameters'!$L$32,'Input Parameters'!$M$32,'Input Parameters'!$J$32,'Input Parameters'!$K$32))</f>
        <v>0</v>
      </c>
      <c r="S63" s="10">
        <f t="shared" ca="1" si="6"/>
        <v>0.68881076978591416</v>
      </c>
      <c r="T63" s="26">
        <f ca="1">_xlfn.LOGNORM.INV(S63,'Input Parameters'!$H$34,'Input Parameters'!$I$34)</f>
        <v>53.595552448596834</v>
      </c>
      <c r="U63" s="10">
        <f t="shared" ca="1" si="7"/>
        <v>0.64950591384419021</v>
      </c>
      <c r="V63" s="30">
        <f ca="1">_xlfn.BETA.INV(U63,'Input Parameters'!$L$36,'Input Parameters'!$M$36,'Input Parameters'!$J$36,'Input Parameters'!$K$36)</f>
        <v>0.64648518393248189</v>
      </c>
      <c r="W63" s="2">
        <f ca="1">N63+(P63-N63)*(1-ERF((T63-R63)/(2*SQRT(L63*'Input Parameters'!$E$38))))</f>
        <v>0.10558495403715147</v>
      </c>
      <c r="X63">
        <f t="shared" ca="1" si="8"/>
        <v>1</v>
      </c>
      <c r="Y63" s="7"/>
    </row>
    <row r="64" spans="1:25" ht="15" customHeight="1" x14ac:dyDescent="0.25">
      <c r="A64" s="139">
        <v>57</v>
      </c>
      <c r="B64" s="10">
        <f t="shared" ca="1" si="0"/>
        <v>0.15067266636838172</v>
      </c>
      <c r="C64" s="60">
        <f ca="1">_xlfn.NORM.INV(B64,'Input Parameters'!$E$15,'Input Parameters'!$F$15)</f>
        <v>214.9554250636987</v>
      </c>
      <c r="D64" s="10">
        <f t="shared" ca="1" si="9"/>
        <v>0.44579165573333046</v>
      </c>
      <c r="E64" s="62">
        <f ca="1">IF(_xlfn.NORM.INV(D64,'Input Parameters'!$E$17,'Input Parameters'!$F$17)&lt;3500,3500,IF(_xlfn.NORM.INV(D64,'Input Parameters'!$E$17,'Input Parameters'!$F$17)&gt;5500,5500,_xlfn.NORM.INV(D64,'Input Parameters'!$E$17,'Input Parameters'!$F$17)))</f>
        <v>4704.5892805981266</v>
      </c>
      <c r="F64" s="10">
        <f t="shared" ca="1" si="1"/>
        <v>0.80153253526747537</v>
      </c>
      <c r="G64" s="64">
        <f ca="1">_xlfn.NORM.INV(F64,'Input Parameters'!$E$20,'Input Parameters'!$F$20)</f>
        <v>288.32562356349052</v>
      </c>
      <c r="H64" s="57">
        <f ca="1">EXP(E64*(1/'Input Parameters'!$E$23-1/G64))</f>
        <v>0.77386843381083281</v>
      </c>
      <c r="I64" s="10">
        <f t="shared" ca="1" si="2"/>
        <v>0.48743772936938656</v>
      </c>
      <c r="J64" s="30">
        <f ca="1">_xlfn.BETA.INV(I64,'Input Parameters'!$L$26,'Input Parameters'!$M$26,'Input Parameters'!$J$26,'Input Parameters'!$K$26)</f>
        <v>0.65631984298957613</v>
      </c>
      <c r="K64" s="168">
        <f ca="1">('Input Parameters'!$E$27/'Input Parameters'!$E$38)^$J64</f>
        <v>9.0246295229875328E-3</v>
      </c>
      <c r="L64" s="69">
        <f ca="1">$H64*$C64*'Input Parameters'!$E$25*K64</f>
        <v>1.5012220158316005</v>
      </c>
      <c r="M64" s="24">
        <f t="shared" ca="1" si="3"/>
        <v>0.86864697049131534</v>
      </c>
      <c r="N64" s="15">
        <f ca="1">_xlfn.NORM.INV(M64,'Input Parameters'!$E$29,'Input Parameters'!$F$29)</f>
        <v>0.10011200180766343</v>
      </c>
      <c r="O64" s="8">
        <f t="shared" ca="1" si="4"/>
        <v>0.31842024416837988</v>
      </c>
      <c r="P64" s="30">
        <f ca="1">_xlfn.LOGNORM.INV(O64,'Input Parameters'!$H$30,'Input Parameters'!$I$30)</f>
        <v>2.1468887356758799</v>
      </c>
      <c r="Q64" s="10">
        <f t="shared" ca="1" si="5"/>
        <v>0.32992306684524753</v>
      </c>
      <c r="R64" s="30">
        <f>IF('Input Parameters'!$E$32=0,0,_xlfn.BETA.INV(Q64,'Input Parameters'!$L$32,'Input Parameters'!$M$32,'Input Parameters'!$J$32,'Input Parameters'!$K$32))</f>
        <v>0</v>
      </c>
      <c r="S64" s="10">
        <f t="shared" ca="1" si="6"/>
        <v>0.53016497451646349</v>
      </c>
      <c r="T64" s="26">
        <f ca="1">_xlfn.LOGNORM.INV(S64,'Input Parameters'!$H$34,'Input Parameters'!$I$34)</f>
        <v>50.885000115552401</v>
      </c>
      <c r="U64" s="10">
        <f t="shared" ca="1" si="7"/>
        <v>0.34416787813359295</v>
      </c>
      <c r="V64" s="30">
        <f ca="1">_xlfn.BETA.INV(U64,'Input Parameters'!$L$36,'Input Parameters'!$M$36,'Input Parameters'!$J$36,'Input Parameters'!$K$36)</f>
        <v>0.52721639208806526</v>
      </c>
      <c r="W64" s="2">
        <f ca="1">N64+(P64-N64)*(1-ERF((T64-R64)/(2*SQRT(L64*'Input Parameters'!$E$38))))</f>
        <v>0.10690274397989676</v>
      </c>
      <c r="X64">
        <f t="shared" ca="1" si="8"/>
        <v>1</v>
      </c>
      <c r="Y64" s="7"/>
    </row>
    <row r="65" spans="1:25" ht="15" customHeight="1" x14ac:dyDescent="0.25">
      <c r="A65" s="139">
        <v>58</v>
      </c>
      <c r="B65" s="10">
        <f t="shared" ca="1" si="0"/>
        <v>0.16046667964480721</v>
      </c>
      <c r="C65" s="60">
        <f ca="1">_xlfn.NORM.INV(B65,'Input Parameters'!$E$15,'Input Parameters'!$F$15)</f>
        <v>217.1779521696989</v>
      </c>
      <c r="D65" s="10">
        <f t="shared" ca="1" si="9"/>
        <v>0.26931774549540621</v>
      </c>
      <c r="E65" s="62">
        <f ca="1">IF(_xlfn.NORM.INV(D65,'Input Parameters'!$E$17,'Input Parameters'!$F$17)&lt;3500,3500,IF(_xlfn.NORM.INV(D65,'Input Parameters'!$E$17,'Input Parameters'!$F$17)&gt;5500,5500,_xlfn.NORM.INV(D65,'Input Parameters'!$E$17,'Input Parameters'!$F$17)))</f>
        <v>4369.5856101550216</v>
      </c>
      <c r="F65" s="10">
        <f t="shared" ca="1" si="1"/>
        <v>0.63435153570292635</v>
      </c>
      <c r="G65" s="64">
        <f ca="1">_xlfn.NORM.INV(F65,'Input Parameters'!$E$20,'Input Parameters'!$F$20)</f>
        <v>284.95078561985787</v>
      </c>
      <c r="H65" s="57">
        <f ca="1">EXP(E65*(1/'Input Parameters'!$E$23-1/G65))</f>
        <v>0.65863290132977403</v>
      </c>
      <c r="I65" s="10">
        <f t="shared" ca="1" si="2"/>
        <v>0.88002322666092647</v>
      </c>
      <c r="J65" s="30">
        <f ca="1">_xlfn.BETA.INV(I65,'Input Parameters'!$L$26,'Input Parameters'!$M$26,'Input Parameters'!$J$26,'Input Parameters'!$K$26)</f>
        <v>0.8268727527330153</v>
      </c>
      <c r="K65" s="168">
        <f ca="1">('Input Parameters'!$E$27/'Input Parameters'!$E$38)^$J65</f>
        <v>2.6553524089291151E-3</v>
      </c>
      <c r="L65" s="69">
        <f ca="1">$H65*$C65*'Input Parameters'!$E$25*K65</f>
        <v>0.37982305505623198</v>
      </c>
      <c r="M65" s="24">
        <f t="shared" ca="1" si="3"/>
        <v>0.27700030278457932</v>
      </c>
      <c r="N65" s="15">
        <f ca="1">_xlfn.NORM.INV(M65,'Input Parameters'!$E$29,'Input Parameters'!$F$29)</f>
        <v>9.9940822401361692E-2</v>
      </c>
      <c r="O65" s="8">
        <f t="shared" ca="1" si="4"/>
        <v>0.33484172954272096</v>
      </c>
      <c r="P65" s="30">
        <f ca="1">_xlfn.LOGNORM.INV(O65,'Input Parameters'!$H$30,'Input Parameters'!$I$30)</f>
        <v>2.1935717904035683</v>
      </c>
      <c r="Q65" s="10">
        <f t="shared" ca="1" si="5"/>
        <v>0.64990496414913179</v>
      </c>
      <c r="R65" s="30">
        <f>IF('Input Parameters'!$E$32=0,0,_xlfn.BETA.INV(Q65,'Input Parameters'!$L$32,'Input Parameters'!$M$32,'Input Parameters'!$J$32,'Input Parameters'!$K$32))</f>
        <v>0</v>
      </c>
      <c r="S65" s="10">
        <f t="shared" ca="1" si="6"/>
        <v>8.255265307945403E-3</v>
      </c>
      <c r="T65" s="26">
        <f ca="1">_xlfn.LOGNORM.INV(S65,'Input Parameters'!$H$34,'Input Parameters'!$I$34)</f>
        <v>37.398339827971874</v>
      </c>
      <c r="U65" s="10">
        <f t="shared" ca="1" si="7"/>
        <v>1.6777893648039277E-2</v>
      </c>
      <c r="V65" s="30">
        <f ca="1">_xlfn.BETA.INV(U65,'Input Parameters'!$L$36,'Input Parameters'!$M$36,'Input Parameters'!$J$36,'Input Parameters'!$K$36)</f>
        <v>0.3360689195453353</v>
      </c>
      <c r="W65" s="2">
        <f ca="1">N65+(P65-N65)*(1-ERF((T65-R65)/(2*SQRT(L65*'Input Parameters'!$E$38))))</f>
        <v>9.9978081522867163E-2</v>
      </c>
      <c r="X65">
        <f t="shared" ca="1" si="8"/>
        <v>1</v>
      </c>
      <c r="Y65" s="7"/>
    </row>
    <row r="66" spans="1:25" ht="15" customHeight="1" x14ac:dyDescent="0.25">
      <c r="A66" s="139">
        <v>59</v>
      </c>
      <c r="B66" s="10">
        <f t="shared" ca="1" si="0"/>
        <v>0.90889731105327121</v>
      </c>
      <c r="C66" s="60">
        <f ca="1">_xlfn.NORM.INV(B66,'Input Parameters'!$E$15,'Input Parameters'!$F$15)</f>
        <v>343.26099738715362</v>
      </c>
      <c r="D66" s="10">
        <f t="shared" ca="1" si="9"/>
        <v>0.29028278722637157</v>
      </c>
      <c r="E66" s="62">
        <f ca="1">IF(_xlfn.NORM.INV(D66,'Input Parameters'!$E$17,'Input Parameters'!$F$17)&lt;3500,3500,IF(_xlfn.NORM.INV(D66,'Input Parameters'!$E$17,'Input Parameters'!$F$17)&gt;5500,5500,_xlfn.NORM.INV(D66,'Input Parameters'!$E$17,'Input Parameters'!$F$17)))</f>
        <v>4413.2088543478885</v>
      </c>
      <c r="F66" s="10">
        <f t="shared" ca="1" si="1"/>
        <v>0.71111533014604378</v>
      </c>
      <c r="G66" s="64">
        <f ca="1">_xlfn.NORM.INV(F66,'Input Parameters'!$E$20,'Input Parameters'!$F$20)</f>
        <v>286.37952799066301</v>
      </c>
      <c r="H66" s="57">
        <f ca="1">EXP(E66*(1/'Input Parameters'!$E$23-1/G66))</f>
        <v>0.70858131596393781</v>
      </c>
      <c r="I66" s="10">
        <f t="shared" ca="1" si="2"/>
        <v>0.22703689414939354</v>
      </c>
      <c r="J66" s="30">
        <f ca="1">_xlfn.BETA.INV(I66,'Input Parameters'!$L$26,'Input Parameters'!$M$26,'Input Parameters'!$J$26,'Input Parameters'!$K$26)</f>
        <v>0.53585528780772784</v>
      </c>
      <c r="K66" s="168">
        <f ca="1">('Input Parameters'!$E$27/'Input Parameters'!$E$38)^$J66</f>
        <v>2.1414163939853612E-2</v>
      </c>
      <c r="L66" s="69">
        <f ca="1">$H66*$C66*'Input Parameters'!$E$25*K66</f>
        <v>5.2085313173265773</v>
      </c>
      <c r="M66" s="24">
        <f t="shared" ca="1" si="3"/>
        <v>0.81513893069300136</v>
      </c>
      <c r="N66" s="15">
        <f ca="1">_xlfn.NORM.INV(M66,'Input Parameters'!$E$29,'Input Parameters'!$F$29)</f>
        <v>0.10008969939626336</v>
      </c>
      <c r="O66" s="8">
        <f t="shared" ca="1" si="4"/>
        <v>0.46776153289869316</v>
      </c>
      <c r="P66" s="30">
        <f ca="1">_xlfn.LOGNORM.INV(O66,'Input Parameters'!$H$30,'Input Parameters'!$I$30)</f>
        <v>2.582675440693595</v>
      </c>
      <c r="Q66" s="10">
        <f t="shared" ca="1" si="5"/>
        <v>0.68055591100518653</v>
      </c>
      <c r="R66" s="30">
        <f>IF('Input Parameters'!$E$32=0,0,_xlfn.BETA.INV(Q66,'Input Parameters'!$L$32,'Input Parameters'!$M$32,'Input Parameters'!$J$32,'Input Parameters'!$K$32))</f>
        <v>0</v>
      </c>
      <c r="S66" s="10">
        <f t="shared" ca="1" si="6"/>
        <v>0.6350729779315043</v>
      </c>
      <c r="T66" s="26">
        <f ca="1">_xlfn.LOGNORM.INV(S66,'Input Parameters'!$H$34,'Input Parameters'!$I$34)</f>
        <v>52.62240722506116</v>
      </c>
      <c r="U66" s="10">
        <f t="shared" ca="1" si="7"/>
        <v>0.46489036417635987</v>
      </c>
      <c r="V66" s="30">
        <f ca="1">_xlfn.BETA.INV(U66,'Input Parameters'!$L$36,'Input Parameters'!$M$36,'Input Parameters'!$J$36,'Input Parameters'!$K$36)</f>
        <v>0.57257799263517162</v>
      </c>
      <c r="W66" s="2">
        <f ca="1">N66+(P66-N66)*(1-ERF((T66-R66)/(2*SQRT(L66*'Input Parameters'!$E$38))))</f>
        <v>0.35583050637519176</v>
      </c>
      <c r="X66">
        <f t="shared" ca="1" si="8"/>
        <v>1</v>
      </c>
      <c r="Y66" s="7"/>
    </row>
    <row r="67" spans="1:25" ht="15" customHeight="1" x14ac:dyDescent="0.25">
      <c r="A67" s="139">
        <v>60</v>
      </c>
      <c r="B67" s="10">
        <f t="shared" ca="1" si="0"/>
        <v>0.69875560260326763</v>
      </c>
      <c r="C67" s="60">
        <f ca="1">_xlfn.NORM.INV(B67,'Input Parameters'!$E$15,'Input Parameters'!$F$15)</f>
        <v>299.192489912447</v>
      </c>
      <c r="D67" s="10">
        <f t="shared" ca="1" si="9"/>
        <v>0.68713645934287804</v>
      </c>
      <c r="E67" s="62">
        <f ca="1">IF(_xlfn.NORM.INV(D67,'Input Parameters'!$E$17,'Input Parameters'!$F$17)&lt;3500,3500,IF(_xlfn.NORM.INV(D67,'Input Parameters'!$E$17,'Input Parameters'!$F$17)&gt;5500,5500,_xlfn.NORM.INV(D67,'Input Parameters'!$E$17,'Input Parameters'!$F$17)))</f>
        <v>5141.4248516230127</v>
      </c>
      <c r="F67" s="10">
        <f t="shared" ca="1" si="1"/>
        <v>0.52187616049784513</v>
      </c>
      <c r="G67" s="64">
        <f ca="1">_xlfn.NORM.INV(F67,'Input Parameters'!$E$20,'Input Parameters'!$F$20)</f>
        <v>283.01758151281615</v>
      </c>
      <c r="H67" s="57">
        <f ca="1">EXP(E67*(1/'Input Parameters'!$E$23-1/G67))</f>
        <v>0.54085779223861863</v>
      </c>
      <c r="I67" s="10">
        <f t="shared" ca="1" si="2"/>
        <v>0.93922336184624178</v>
      </c>
      <c r="J67" s="30">
        <f ca="1">_xlfn.BETA.INV(I67,'Input Parameters'!$L$26,'Input Parameters'!$M$26,'Input Parameters'!$J$26,'Input Parameters'!$K$26)</f>
        <v>0.8671610043442618</v>
      </c>
      <c r="K67" s="168">
        <f ca="1">('Input Parameters'!$E$27/'Input Parameters'!$E$38)^$J67</f>
        <v>1.9889140654295173E-3</v>
      </c>
      <c r="L67" s="69">
        <f ca="1">$H67*$C67*'Input Parameters'!$E$25*K67</f>
        <v>0.32184724662895176</v>
      </c>
      <c r="M67" s="24">
        <f t="shared" ca="1" si="3"/>
        <v>0.75839261137454472</v>
      </c>
      <c r="N67" s="15">
        <f ca="1">_xlfn.NORM.INV(M67,'Input Parameters'!$E$29,'Input Parameters'!$F$29)</f>
        <v>0.10007011413980077</v>
      </c>
      <c r="O67" s="8">
        <f t="shared" ca="1" si="4"/>
        <v>0.48866317130825931</v>
      </c>
      <c r="P67" s="30">
        <f ca="1">_xlfn.LOGNORM.INV(O67,'Input Parameters'!$H$30,'Input Parameters'!$I$30)</f>
        <v>2.6474977826236139</v>
      </c>
      <c r="Q67" s="10">
        <f t="shared" ca="1" si="5"/>
        <v>0.51355765360251981</v>
      </c>
      <c r="R67" s="30">
        <f>IF('Input Parameters'!$E$32=0,0,_xlfn.BETA.INV(Q67,'Input Parameters'!$L$32,'Input Parameters'!$M$32,'Input Parameters'!$J$32,'Input Parameters'!$K$32))</f>
        <v>0</v>
      </c>
      <c r="S67" s="10">
        <f t="shared" ca="1" si="6"/>
        <v>0.11635456744747252</v>
      </c>
      <c r="T67" s="26">
        <f ca="1">_xlfn.LOGNORM.INV(S67,'Input Parameters'!$H$34,'Input Parameters'!$I$34)</f>
        <v>43.447179855154289</v>
      </c>
      <c r="U67" s="10">
        <f t="shared" ca="1" si="7"/>
        <v>0.49933294723092714</v>
      </c>
      <c r="V67" s="30">
        <f ca="1">_xlfn.BETA.INV(U67,'Input Parameters'!$L$36,'Input Parameters'!$M$36,'Input Parameters'!$J$36,'Input Parameters'!$K$36)</f>
        <v>0.58563439680613216</v>
      </c>
      <c r="W67" s="2">
        <f ca="1">N67+(P67-N67)*(1-ERF((T67-R67)/(2*SQRT(L67*'Input Parameters'!$E$38))))</f>
        <v>0.1000702700157602</v>
      </c>
      <c r="X67">
        <f t="shared" ca="1" si="8"/>
        <v>1</v>
      </c>
      <c r="Y67" s="7"/>
    </row>
    <row r="68" spans="1:25" ht="15" customHeight="1" x14ac:dyDescent="0.25">
      <c r="A68" s="139">
        <v>61</v>
      </c>
      <c r="B68" s="10">
        <f t="shared" ca="1" si="0"/>
        <v>7.9128117133060227E-2</v>
      </c>
      <c r="C68" s="60">
        <f ca="1">_xlfn.NORM.INV(B68,'Input Parameters'!$E$15,'Input Parameters'!$F$15)</f>
        <v>194.50239182387082</v>
      </c>
      <c r="D68" s="10">
        <f t="shared" ca="1" si="9"/>
        <v>0.43268346265492541</v>
      </c>
      <c r="E68" s="62">
        <f ca="1">IF(_xlfn.NORM.INV(D68,'Input Parameters'!$E$17,'Input Parameters'!$F$17)&lt;3500,3500,IF(_xlfn.NORM.INV(D68,'Input Parameters'!$E$17,'Input Parameters'!$F$17)&gt;5500,5500,_xlfn.NORM.INV(D68,'Input Parameters'!$E$17,'Input Parameters'!$F$17)))</f>
        <v>4681.3175614996335</v>
      </c>
      <c r="F68" s="10">
        <f t="shared" ca="1" si="1"/>
        <v>5.9546948478832351E-2</v>
      </c>
      <c r="G68" s="64">
        <f ca="1">_xlfn.NORM.INV(F68,'Input Parameters'!$E$20,'Input Parameters'!$F$20)</f>
        <v>272.20745960535095</v>
      </c>
      <c r="H68" s="57">
        <f ca="1">EXP(E68*(1/'Input Parameters'!$E$23-1/G68))</f>
        <v>0.29627206279911739</v>
      </c>
      <c r="I68" s="10">
        <f t="shared" ca="1" si="2"/>
        <v>0.88531576690712332</v>
      </c>
      <c r="J68" s="30">
        <f ca="1">_xlfn.BETA.INV(I68,'Input Parameters'!$L$26,'Input Parameters'!$M$26,'Input Parameters'!$J$26,'Input Parameters'!$K$26)</f>
        <v>0.82999265058371718</v>
      </c>
      <c r="K68" s="168">
        <f ca="1">('Input Parameters'!$E$27/'Input Parameters'!$E$38)^$J68</f>
        <v>2.5965880078907466E-3</v>
      </c>
      <c r="L68" s="69">
        <f ca="1">$H68*$C68*'Input Parameters'!$E$25*K68</f>
        <v>0.14963000641979102</v>
      </c>
      <c r="M68" s="24">
        <f t="shared" ca="1" si="3"/>
        <v>0.89297801118439224</v>
      </c>
      <c r="N68" s="15">
        <f ca="1">_xlfn.NORM.INV(M68,'Input Parameters'!$E$29,'Input Parameters'!$F$29)</f>
        <v>0.10012425221381553</v>
      </c>
      <c r="O68" s="8">
        <f t="shared" ca="1" si="4"/>
        <v>0.93154871263585803</v>
      </c>
      <c r="P68" s="30">
        <f ca="1">_xlfn.LOGNORM.INV(O68,'Input Parameters'!$H$30,'Input Parameters'!$I$30)</f>
        <v>5.4177004697269862</v>
      </c>
      <c r="Q68" s="10">
        <f t="shared" ca="1" si="5"/>
        <v>0.77418247745250279</v>
      </c>
      <c r="R68" s="30">
        <f>IF('Input Parameters'!$E$32=0,0,_xlfn.BETA.INV(Q68,'Input Parameters'!$L$32,'Input Parameters'!$M$32,'Input Parameters'!$J$32,'Input Parameters'!$K$32))</f>
        <v>0</v>
      </c>
      <c r="S68" s="10">
        <f t="shared" ca="1" si="6"/>
        <v>0.23958905295258581</v>
      </c>
      <c r="T68" s="26">
        <f ca="1">_xlfn.LOGNORM.INV(S68,'Input Parameters'!$H$34,'Input Parameters'!$I$34)</f>
        <v>46.156313285740872</v>
      </c>
      <c r="U68" s="10">
        <f t="shared" ca="1" si="7"/>
        <v>0.38991063684792393</v>
      </c>
      <c r="V68" s="30">
        <f ca="1">_xlfn.BETA.INV(U68,'Input Parameters'!$L$36,'Input Parameters'!$M$36,'Input Parameters'!$J$36,'Input Parameters'!$K$36)</f>
        <v>0.54447157991220041</v>
      </c>
      <c r="W68" s="2">
        <f ca="1">N68+(P68-N68)*(1-ERF((T68-R68)/(2*SQRT(L68*'Input Parameters'!$E$38))))</f>
        <v>0.10012425221381553</v>
      </c>
      <c r="X68">
        <f t="shared" ca="1" si="8"/>
        <v>1</v>
      </c>
      <c r="Y68" s="7"/>
    </row>
    <row r="69" spans="1:25" ht="15" customHeight="1" x14ac:dyDescent="0.25">
      <c r="A69" s="139">
        <v>62</v>
      </c>
      <c r="B69" s="10">
        <f t="shared" ca="1" si="0"/>
        <v>0.86366641285350898</v>
      </c>
      <c r="C69" s="60">
        <f ca="1">_xlfn.NORM.INV(B69,'Input Parameters'!$E$15,'Input Parameters'!$F$15)</f>
        <v>330.41420751345044</v>
      </c>
      <c r="D69" s="10">
        <f t="shared" ca="1" si="9"/>
        <v>0.83572923363847818</v>
      </c>
      <c r="E69" s="62">
        <f ca="1">IF(_xlfn.NORM.INV(D69,'Input Parameters'!$E$17,'Input Parameters'!$F$17)&lt;3500,3500,IF(_xlfn.NORM.INV(D69,'Input Parameters'!$E$17,'Input Parameters'!$F$17)&gt;5500,5500,_xlfn.NORM.INV(D69,'Input Parameters'!$E$17,'Input Parameters'!$F$17)))</f>
        <v>5483.9390536142837</v>
      </c>
      <c r="F69" s="10">
        <f t="shared" ca="1" si="1"/>
        <v>0.16180274346894685</v>
      </c>
      <c r="G69" s="64">
        <f ca="1">_xlfn.NORM.INV(F69,'Input Parameters'!$E$20,'Input Parameters'!$F$20)</f>
        <v>276.03659222967013</v>
      </c>
      <c r="H69" s="57">
        <f ca="1">EXP(E69*(1/'Input Parameters'!$E$23-1/G69))</f>
        <v>0.31803930490286708</v>
      </c>
      <c r="I69" s="10">
        <f t="shared" ca="1" si="2"/>
        <v>0.85362362771633626</v>
      </c>
      <c r="J69" s="30">
        <f ca="1">_xlfn.BETA.INV(I69,'Input Parameters'!$L$26,'Input Parameters'!$M$26,'Input Parameters'!$J$26,'Input Parameters'!$K$26)</f>
        <v>0.81217659260335906</v>
      </c>
      <c r="K69" s="168">
        <f ca="1">('Input Parameters'!$E$27/'Input Parameters'!$E$38)^$J69</f>
        <v>2.9505549924364219E-3</v>
      </c>
      <c r="L69" s="69">
        <f ca="1">$H69*$C69*'Input Parameters'!$E$25*K69</f>
        <v>0.31005820063484418</v>
      </c>
      <c r="M69" s="24">
        <f t="shared" ca="1" si="3"/>
        <v>0.42738765456863903</v>
      </c>
      <c r="N69" s="15">
        <f ca="1">_xlfn.NORM.INV(M69,'Input Parameters'!$E$29,'Input Parameters'!$F$29)</f>
        <v>9.9981697105721468E-2</v>
      </c>
      <c r="O69" s="8">
        <f t="shared" ca="1" si="4"/>
        <v>0.78189169025026706</v>
      </c>
      <c r="P69" s="30">
        <f ca="1">_xlfn.LOGNORM.INV(O69,'Input Parameters'!$H$30,'Input Parameters'!$I$30)</f>
        <v>3.8761219358094881</v>
      </c>
      <c r="Q69" s="10">
        <f t="shared" ca="1" si="5"/>
        <v>0.65300868183019467</v>
      </c>
      <c r="R69" s="30">
        <f>IF('Input Parameters'!$E$32=0,0,_xlfn.BETA.INV(Q69,'Input Parameters'!$L$32,'Input Parameters'!$M$32,'Input Parameters'!$J$32,'Input Parameters'!$K$32))</f>
        <v>0</v>
      </c>
      <c r="S69" s="10">
        <f t="shared" ca="1" si="6"/>
        <v>0.50543279479398118</v>
      </c>
      <c r="T69" s="26">
        <f ca="1">_xlfn.LOGNORM.INV(S69,'Input Parameters'!$H$34,'Input Parameters'!$I$34)</f>
        <v>50.493265433693637</v>
      </c>
      <c r="U69" s="10">
        <f t="shared" ca="1" si="7"/>
        <v>0.71395211904779265</v>
      </c>
      <c r="V69" s="30">
        <f ca="1">_xlfn.BETA.INV(U69,'Input Parameters'!$L$36,'Input Parameters'!$M$36,'Input Parameters'!$J$36,'Input Parameters'!$K$36)</f>
        <v>0.6764121017396223</v>
      </c>
      <c r="W69" s="2">
        <f ca="1">N69+(P69-N69)*(1-ERF((T69-R69)/(2*SQRT(L69*'Input Parameters'!$E$38))))</f>
        <v>9.9981697647886406E-2</v>
      </c>
      <c r="X69">
        <f t="shared" ca="1" si="8"/>
        <v>1</v>
      </c>
      <c r="Y69" s="7"/>
    </row>
    <row r="70" spans="1:25" ht="15" customHeight="1" x14ac:dyDescent="0.25">
      <c r="A70" s="139">
        <v>63</v>
      </c>
      <c r="B70" s="10">
        <f t="shared" ca="1" si="0"/>
        <v>0.64721393301658381</v>
      </c>
      <c r="C70" s="60">
        <f ca="1">_xlfn.NORM.INV(B70,'Input Parameters'!$E$15,'Input Parameters'!$F$15)</f>
        <v>291.44199515376783</v>
      </c>
      <c r="D70" s="10">
        <f t="shared" ca="1" si="9"/>
        <v>0.48686224587290527</v>
      </c>
      <c r="E70" s="62">
        <f ca="1">IF(_xlfn.NORM.INV(D70,'Input Parameters'!$E$17,'Input Parameters'!$F$17)&lt;3500,3500,IF(_xlfn.NORM.INV(D70,'Input Parameters'!$E$17,'Input Parameters'!$F$17)&gt;5500,5500,_xlfn.NORM.INV(D70,'Input Parameters'!$E$17,'Input Parameters'!$F$17)))</f>
        <v>4776.9438056632043</v>
      </c>
      <c r="F70" s="10">
        <f t="shared" ca="1" si="1"/>
        <v>0.85892709115044175</v>
      </c>
      <c r="G70" s="64">
        <f ca="1">_xlfn.NORM.INV(F70,'Input Parameters'!$E$20,'Input Parameters'!$F$20)</f>
        <v>289.85592658005396</v>
      </c>
      <c r="H70" s="57">
        <f ca="1">EXP(E70*(1/'Input Parameters'!$E$23-1/G70))</f>
        <v>0.8412844921401621</v>
      </c>
      <c r="I70" s="10">
        <f t="shared" ca="1" si="2"/>
        <v>0.73194048032680281</v>
      </c>
      <c r="J70" s="30">
        <f ca="1">_xlfn.BETA.INV(I70,'Input Parameters'!$L$26,'Input Parameters'!$M$26,'Input Parameters'!$J$26,'Input Parameters'!$K$26)</f>
        <v>0.75511099027770523</v>
      </c>
      <c r="K70" s="168">
        <f ca="1">('Input Parameters'!$E$27/'Input Parameters'!$E$38)^$J70</f>
        <v>4.442983929248817E-3</v>
      </c>
      <c r="L70" s="69">
        <f ca="1">$H70*$C70*'Input Parameters'!$E$25*K70</f>
        <v>1.0893558176881402</v>
      </c>
      <c r="M70" s="24">
        <f t="shared" ca="1" si="3"/>
        <v>0.18799187876009471</v>
      </c>
      <c r="N70" s="15">
        <f ca="1">_xlfn.NORM.INV(M70,'Input Parameters'!$E$29,'Input Parameters'!$F$29)</f>
        <v>9.9911467942770962E-2</v>
      </c>
      <c r="O70" s="8">
        <f t="shared" ca="1" si="4"/>
        <v>0.14432520649701641</v>
      </c>
      <c r="P70" s="30">
        <f ca="1">_xlfn.LOGNORM.INV(O70,'Input Parameters'!$H$30,'Input Parameters'!$I$30)</f>
        <v>1.6254805808315418</v>
      </c>
      <c r="Q70" s="10">
        <f t="shared" ca="1" si="5"/>
        <v>0.83837597251806162</v>
      </c>
      <c r="R70" s="30">
        <f>IF('Input Parameters'!$E$32=0,0,_xlfn.BETA.INV(Q70,'Input Parameters'!$L$32,'Input Parameters'!$M$32,'Input Parameters'!$J$32,'Input Parameters'!$K$32))</f>
        <v>0</v>
      </c>
      <c r="S70" s="10">
        <f t="shared" ca="1" si="6"/>
        <v>0.67432750727779767</v>
      </c>
      <c r="T70" s="26">
        <f ca="1">_xlfn.LOGNORM.INV(S70,'Input Parameters'!$H$34,'Input Parameters'!$I$34)</f>
        <v>53.325373605433349</v>
      </c>
      <c r="U70" s="10">
        <f t="shared" ca="1" si="7"/>
        <v>0.13094994705045093</v>
      </c>
      <c r="V70" s="30">
        <f ca="1">_xlfn.BETA.INV(U70,'Input Parameters'!$L$36,'Input Parameters'!$M$36,'Input Parameters'!$J$36,'Input Parameters'!$K$36)</f>
        <v>0.43489936622253544</v>
      </c>
      <c r="W70" s="2">
        <f ca="1">N70+(P70-N70)*(1-ERF((T70-R70)/(2*SQRT(L70*'Input Parameters'!$E$38))))</f>
        <v>0.10037372223766423</v>
      </c>
      <c r="X70">
        <f t="shared" ca="1" si="8"/>
        <v>1</v>
      </c>
      <c r="Y70" s="7"/>
    </row>
    <row r="71" spans="1:25" ht="15" customHeight="1" x14ac:dyDescent="0.25">
      <c r="A71" s="139">
        <v>64</v>
      </c>
      <c r="B71" s="10">
        <f t="shared" ca="1" si="0"/>
        <v>0.51861627317484138</v>
      </c>
      <c r="C71" s="60">
        <f ca="1">_xlfn.NORM.INV(B71,'Input Parameters'!$E$15,'Input Parameters'!$F$15)</f>
        <v>273.49700533176781</v>
      </c>
      <c r="D71" s="10">
        <f t="shared" ca="1" si="9"/>
        <v>0.49662763186450787</v>
      </c>
      <c r="E71" s="62">
        <f ca="1">IF(_xlfn.NORM.INV(D71,'Input Parameters'!$E$17,'Input Parameters'!$F$17)&lt;3500,3500,IF(_xlfn.NORM.INV(D71,'Input Parameters'!$E$17,'Input Parameters'!$F$17)&gt;5500,5500,_xlfn.NORM.INV(D71,'Input Parameters'!$E$17,'Input Parameters'!$F$17)))</f>
        <v>4794.0826382008154</v>
      </c>
      <c r="F71" s="10">
        <f t="shared" ca="1" si="1"/>
        <v>7.0368111446926007E-2</v>
      </c>
      <c r="G71" s="64">
        <f ca="1">_xlfn.NORM.INV(F71,'Input Parameters'!$E$20,'Input Parameters'!$F$20)</f>
        <v>272.78053191965108</v>
      </c>
      <c r="H71" s="57">
        <f ca="1">EXP(E71*(1/'Input Parameters'!$E$23-1/G71))</f>
        <v>0.29856129585691027</v>
      </c>
      <c r="I71" s="10">
        <f t="shared" ca="1" si="2"/>
        <v>0.92437072652311914</v>
      </c>
      <c r="J71" s="30">
        <f ca="1">_xlfn.BETA.INV(I71,'Input Parameters'!$L$26,'Input Parameters'!$M$26,'Input Parameters'!$J$26,'Input Parameters'!$K$26)</f>
        <v>0.85563352507237744</v>
      </c>
      <c r="K71" s="168">
        <f ca="1">('Input Parameters'!$E$27/'Input Parameters'!$E$38)^$J71</f>
        <v>2.1603617330884311E-3</v>
      </c>
      <c r="L71" s="69">
        <f ca="1">$H71*$C71*'Input Parameters'!$E$25*K71</f>
        <v>0.17640567744137553</v>
      </c>
      <c r="M71" s="24">
        <f t="shared" ca="1" si="3"/>
        <v>0.69946057772348957</v>
      </c>
      <c r="N71" s="15">
        <f ca="1">_xlfn.NORM.INV(M71,'Input Parameters'!$E$29,'Input Parameters'!$F$29)</f>
        <v>0.10005228497084637</v>
      </c>
      <c r="O71" s="8">
        <f t="shared" ca="1" si="4"/>
        <v>0.53013106563040291</v>
      </c>
      <c r="P71" s="30">
        <f ca="1">_xlfn.LOGNORM.INV(O71,'Input Parameters'!$H$30,'Input Parameters'!$I$30)</f>
        <v>2.780837607402769</v>
      </c>
      <c r="Q71" s="10">
        <f t="shared" ca="1" si="5"/>
        <v>0.67265916113368041</v>
      </c>
      <c r="R71" s="30">
        <f>IF('Input Parameters'!$E$32=0,0,_xlfn.BETA.INV(Q71,'Input Parameters'!$L$32,'Input Parameters'!$M$32,'Input Parameters'!$J$32,'Input Parameters'!$K$32))</f>
        <v>0</v>
      </c>
      <c r="S71" s="10">
        <f t="shared" ca="1" si="6"/>
        <v>0.64246852839779489</v>
      </c>
      <c r="T71" s="26">
        <f ca="1">_xlfn.LOGNORM.INV(S71,'Input Parameters'!$H$34,'Input Parameters'!$I$34)</f>
        <v>52.751943508330115</v>
      </c>
      <c r="U71" s="10">
        <f t="shared" ca="1" si="7"/>
        <v>0.9062254478043944</v>
      </c>
      <c r="V71" s="30">
        <f ca="1">_xlfn.BETA.INV(U71,'Input Parameters'!$L$36,'Input Parameters'!$M$36,'Input Parameters'!$J$36,'Input Parameters'!$K$36)</f>
        <v>0.80875777175383656</v>
      </c>
      <c r="W71" s="2">
        <f ca="1">N71+(P71-N71)*(1-ERF((T71-R71)/(2*SQRT(L71*'Input Parameters'!$E$38))))</f>
        <v>0.10005228497084637</v>
      </c>
      <c r="X71">
        <f t="shared" ca="1" si="8"/>
        <v>1</v>
      </c>
      <c r="Y71" s="7"/>
    </row>
    <row r="72" spans="1:25" ht="15" customHeight="1" x14ac:dyDescent="0.25">
      <c r="A72" s="139">
        <v>65</v>
      </c>
      <c r="B72" s="10">
        <f t="shared" ref="B72:B135" ca="1" si="10">RAND()</f>
        <v>0.51869034994040553</v>
      </c>
      <c r="C72" s="60">
        <f ca="1">_xlfn.NORM.INV(B72,'Input Parameters'!$E$15,'Input Parameters'!$F$15)</f>
        <v>273.50707914143436</v>
      </c>
      <c r="D72" s="10">
        <f t="shared" ref="D72:D135" ca="1" si="11">RAND()</f>
        <v>0.39420500732233776</v>
      </c>
      <c r="E72" s="62">
        <f ca="1">IF(_xlfn.NORM.INV(D72,'Input Parameters'!$E$17,'Input Parameters'!$F$17)&lt;3500,3500,IF(_xlfn.NORM.INV(D72,'Input Parameters'!$E$17,'Input Parameters'!$F$17)&gt;5500,5500,_xlfn.NORM.INV(D72,'Input Parameters'!$E$17,'Input Parameters'!$F$17)))</f>
        <v>4612.1368939605145</v>
      </c>
      <c r="F72" s="10">
        <f t="shared" ref="F72:F135" ca="1" si="12">RAND()</f>
        <v>0.10940255770958429</v>
      </c>
      <c r="G72" s="64">
        <f ca="1">_xlfn.NORM.INV(F72,'Input Parameters'!$E$20,'Input Parameters'!$F$20)</f>
        <v>274.4109321730935</v>
      </c>
      <c r="H72" s="57">
        <f ca="1">EXP(E72*(1/'Input Parameters'!$E$23-1/G72))</f>
        <v>0.345609108258423</v>
      </c>
      <c r="I72" s="10">
        <f t="shared" ref="I72:I135" ca="1" si="13">RAND()</f>
        <v>0.72351880008802216</v>
      </c>
      <c r="J72" s="30">
        <f ca="1">_xlfn.BETA.INV(I72,'Input Parameters'!$L$26,'Input Parameters'!$M$26,'Input Parameters'!$J$26,'Input Parameters'!$K$26)</f>
        <v>0.75153109283116692</v>
      </c>
      <c r="K72" s="168">
        <f ca="1">('Input Parameters'!$E$27/'Input Parameters'!$E$38)^$J72</f>
        <v>4.5585513939129241E-3</v>
      </c>
      <c r="L72" s="69">
        <f ca="1">$H72*$C72*'Input Parameters'!$E$25*K72</f>
        <v>0.43090408030549515</v>
      </c>
      <c r="M72" s="24">
        <f t="shared" ref="M72:M135" ca="1" si="14">RAND()</f>
        <v>1.86242217531849E-2</v>
      </c>
      <c r="N72" s="15">
        <f ca="1">_xlfn.NORM.INV(M72,'Input Parameters'!$E$29,'Input Parameters'!$F$29)</f>
        <v>9.9791696949966549E-2</v>
      </c>
      <c r="O72" s="8">
        <f t="shared" ref="O72:O135" ca="1" si="15">RAND()</f>
        <v>0.29754669706712622</v>
      </c>
      <c r="P72" s="30">
        <f ca="1">_xlfn.LOGNORM.INV(O72,'Input Parameters'!$H$30,'Input Parameters'!$I$30)</f>
        <v>2.0875361845548852</v>
      </c>
      <c r="Q72" s="10">
        <f t="shared" ref="Q72:Q135" ca="1" si="16">RAND()</f>
        <v>0.55475257182463011</v>
      </c>
      <c r="R72" s="30">
        <f>IF('Input Parameters'!$E$32=0,0,_xlfn.BETA.INV(Q72,'Input Parameters'!$L$32,'Input Parameters'!$M$32,'Input Parameters'!$J$32,'Input Parameters'!$K$32))</f>
        <v>0</v>
      </c>
      <c r="S72" s="10">
        <f t="shared" ref="S72:S135" ca="1" si="17">RAND()</f>
        <v>0.30809614007359198</v>
      </c>
      <c r="T72" s="26">
        <f ca="1">_xlfn.LOGNORM.INV(S72,'Input Parameters'!$H$34,'Input Parameters'!$I$34)</f>
        <v>47.357736578315631</v>
      </c>
      <c r="U72" s="10">
        <f t="shared" ref="U72:U135" ca="1" si="18">RAND()</f>
        <v>0.82406193180701492</v>
      </c>
      <c r="V72" s="30">
        <f ca="1">_xlfn.BETA.INV(U72,'Input Parameters'!$L$36,'Input Parameters'!$M$36,'Input Parameters'!$J$36,'Input Parameters'!$K$36)</f>
        <v>0.73930690482660211</v>
      </c>
      <c r="W72" s="2">
        <f ca="1">N72+(P72-N72)*(1-ERF((T72-R72)/(2*SQRT(L72*'Input Parameters'!$E$38))))</f>
        <v>9.9792367273979291E-2</v>
      </c>
      <c r="X72">
        <f t="shared" ref="X72:X135" ca="1" si="19">IF(W72&gt;V72,0,1)</f>
        <v>1</v>
      </c>
      <c r="Y72" s="7"/>
    </row>
    <row r="73" spans="1:25" ht="15" customHeight="1" x14ac:dyDescent="0.25">
      <c r="A73" s="139">
        <v>66</v>
      </c>
      <c r="B73" s="10">
        <f t="shared" ca="1" si="10"/>
        <v>0.57497372891301568</v>
      </c>
      <c r="C73" s="60">
        <f ca="1">_xlfn.NORM.INV(B73,'Input Parameters'!$E$15,'Input Parameters'!$F$15)</f>
        <v>281.2125449784798</v>
      </c>
      <c r="D73" s="10">
        <f t="shared" ca="1" si="11"/>
        <v>0.35925696354623515</v>
      </c>
      <c r="E73" s="62">
        <f ca="1">IF(_xlfn.NORM.INV(D73,'Input Parameters'!$E$17,'Input Parameters'!$F$17)&lt;3500,3500,IF(_xlfn.NORM.INV(D73,'Input Parameters'!$E$17,'Input Parameters'!$F$17)&gt;5500,5500,_xlfn.NORM.INV(D73,'Input Parameters'!$E$17,'Input Parameters'!$F$17)))</f>
        <v>4547.6880761828406</v>
      </c>
      <c r="F73" s="10">
        <f t="shared" ca="1" si="12"/>
        <v>0.60377996884165053</v>
      </c>
      <c r="G73" s="64">
        <f ca="1">_xlfn.NORM.INV(F73,'Input Parameters'!$E$20,'Input Parameters'!$F$20)</f>
        <v>284.41306070728422</v>
      </c>
      <c r="H73" s="57">
        <f ca="1">EXP(E73*(1/'Input Parameters'!$E$23-1/G73))</f>
        <v>0.62827104684140844</v>
      </c>
      <c r="I73" s="10">
        <f t="shared" ca="1" si="13"/>
        <v>0.59541599209461249</v>
      </c>
      <c r="J73" s="30">
        <f ca="1">_xlfn.BETA.INV(I73,'Input Parameters'!$L$26,'Input Parameters'!$M$26,'Input Parameters'!$J$26,'Input Parameters'!$K$26)</f>
        <v>0.69944920812853262</v>
      </c>
      <c r="K73" s="168">
        <f ca="1">('Input Parameters'!$E$27/'Input Parameters'!$E$38)^$J73</f>
        <v>6.6232718998674124E-3</v>
      </c>
      <c r="L73" s="69">
        <f ca="1">$H73*$C73*'Input Parameters'!$E$25*K73</f>
        <v>1.1701844458661734</v>
      </c>
      <c r="M73" s="24">
        <f t="shared" ca="1" si="14"/>
        <v>4.9815333032540154E-3</v>
      </c>
      <c r="N73" s="15">
        <f ca="1">_xlfn.NORM.INV(M73,'Input Parameters'!$E$29,'Input Parameters'!$F$29)</f>
        <v>9.97422891479888E-2</v>
      </c>
      <c r="O73" s="8">
        <f t="shared" ca="1" si="15"/>
        <v>0.41899155209333561</v>
      </c>
      <c r="P73" s="30">
        <f ca="1">_xlfn.LOGNORM.INV(O73,'Input Parameters'!$H$30,'Input Parameters'!$I$30)</f>
        <v>2.4362279818003607</v>
      </c>
      <c r="Q73" s="10">
        <f t="shared" ca="1" si="16"/>
        <v>0.13849579609975105</v>
      </c>
      <c r="R73" s="30">
        <f>IF('Input Parameters'!$E$32=0,0,_xlfn.BETA.INV(Q73,'Input Parameters'!$L$32,'Input Parameters'!$M$32,'Input Parameters'!$J$32,'Input Parameters'!$K$32))</f>
        <v>0</v>
      </c>
      <c r="S73" s="10">
        <f t="shared" ca="1" si="17"/>
        <v>3.81960107698609E-2</v>
      </c>
      <c r="T73" s="26">
        <f ca="1">_xlfn.LOGNORM.INV(S73,'Input Parameters'!$H$34,'Input Parameters'!$I$34)</f>
        <v>40.427099783510762</v>
      </c>
      <c r="U73" s="10">
        <f t="shared" ca="1" si="18"/>
        <v>0.56832110914452616</v>
      </c>
      <c r="V73" s="30">
        <f ca="1">_xlfn.BETA.INV(U73,'Input Parameters'!$L$36,'Input Parameters'!$M$36,'Input Parameters'!$J$36,'Input Parameters'!$K$36)</f>
        <v>0.61253937199987452</v>
      </c>
      <c r="W73" s="2">
        <f ca="1">N73+(P73-N73)*(1-ERF((T73-R73)/(2*SQRT(L73*'Input Parameters'!$E$38))))</f>
        <v>0.11896540946129404</v>
      </c>
      <c r="X73">
        <f t="shared" ca="1" si="19"/>
        <v>1</v>
      </c>
      <c r="Y73" s="7"/>
    </row>
    <row r="74" spans="1:25" ht="15" customHeight="1" x14ac:dyDescent="0.25">
      <c r="A74" s="139">
        <v>67</v>
      </c>
      <c r="B74" s="10">
        <f t="shared" ca="1" si="10"/>
        <v>0.13318668304640591</v>
      </c>
      <c r="C74" s="60">
        <f ca="1">_xlfn.NORM.INV(B74,'Input Parameters'!$E$15,'Input Parameters'!$F$15)</f>
        <v>210.73373300969234</v>
      </c>
      <c r="D74" s="10">
        <f t="shared" ca="1" si="11"/>
        <v>0.86776280551653173</v>
      </c>
      <c r="E74" s="62">
        <f ca="1">IF(_xlfn.NORM.INV(D74,'Input Parameters'!$E$17,'Input Parameters'!$F$17)&lt;3500,3500,IF(_xlfn.NORM.INV(D74,'Input Parameters'!$E$17,'Input Parameters'!$F$17)&gt;5500,5500,_xlfn.NORM.INV(D74,'Input Parameters'!$E$17,'Input Parameters'!$F$17)))</f>
        <v>5500</v>
      </c>
      <c r="F74" s="10">
        <f t="shared" ca="1" si="12"/>
        <v>0.49736665710422778</v>
      </c>
      <c r="G74" s="64">
        <f ca="1">_xlfn.NORM.INV(F74,'Input Parameters'!$E$20,'Input Parameters'!$F$20)</f>
        <v>282.6057742400518</v>
      </c>
      <c r="H74" s="57">
        <f ca="1">EXP(E74*(1/'Input Parameters'!$E$23-1/G74))</f>
        <v>0.50369696207376891</v>
      </c>
      <c r="I74" s="10">
        <f t="shared" ca="1" si="13"/>
        <v>0.45912023923535983</v>
      </c>
      <c r="J74" s="30">
        <f ca="1">_xlfn.BETA.INV(I74,'Input Parameters'!$L$26,'Input Parameters'!$M$26,'Input Parameters'!$J$26,'Input Parameters'!$K$26)</f>
        <v>0.64475717065680083</v>
      </c>
      <c r="K74" s="168">
        <f ca="1">('Input Parameters'!$E$27/'Input Parameters'!$E$38)^$J74</f>
        <v>9.8050423280441577E-3</v>
      </c>
      <c r="L74" s="69">
        <f ca="1">$H74*$C74*'Input Parameters'!$E$25*K74</f>
        <v>1.0407654456654785</v>
      </c>
      <c r="M74" s="24">
        <f t="shared" ca="1" si="14"/>
        <v>0.25872721664510079</v>
      </c>
      <c r="N74" s="15">
        <f ca="1">_xlfn.NORM.INV(M74,'Input Parameters'!$E$29,'Input Parameters'!$F$29)</f>
        <v>9.9935272570269046E-2</v>
      </c>
      <c r="O74" s="8">
        <f t="shared" ca="1" si="15"/>
        <v>0.68987836015024662</v>
      </c>
      <c r="P74" s="30">
        <f ca="1">_xlfn.LOGNORM.INV(O74,'Input Parameters'!$H$30,'Input Parameters'!$I$30)</f>
        <v>3.3909421466653056</v>
      </c>
      <c r="Q74" s="10">
        <f t="shared" ca="1" si="16"/>
        <v>0.63393156278824159</v>
      </c>
      <c r="R74" s="30">
        <f>IF('Input Parameters'!$E$32=0,0,_xlfn.BETA.INV(Q74,'Input Parameters'!$L$32,'Input Parameters'!$M$32,'Input Parameters'!$J$32,'Input Parameters'!$K$32))</f>
        <v>0</v>
      </c>
      <c r="S74" s="10">
        <f t="shared" ca="1" si="17"/>
        <v>0.90933616029223019</v>
      </c>
      <c r="T74" s="26">
        <f ca="1">_xlfn.LOGNORM.INV(S74,'Input Parameters'!$H$34,'Input Parameters'!$I$34)</f>
        <v>59.536039560857688</v>
      </c>
      <c r="U74" s="10">
        <f t="shared" ca="1" si="18"/>
        <v>0.50873079993621406</v>
      </c>
      <c r="V74" s="30">
        <f ca="1">_xlfn.BETA.INV(U74,'Input Parameters'!$L$36,'Input Parameters'!$M$36,'Input Parameters'!$J$36,'Input Parameters'!$K$36)</f>
        <v>0.58923079670223144</v>
      </c>
      <c r="W74" s="2">
        <f ca="1">N74+(P74-N74)*(1-ERF((T74-R74)/(2*SQRT(L74*'Input Parameters'!$E$38))))</f>
        <v>0.10005645556834214</v>
      </c>
      <c r="X74">
        <f t="shared" ca="1" si="19"/>
        <v>1</v>
      </c>
      <c r="Y74" s="7"/>
    </row>
    <row r="75" spans="1:25" ht="15" customHeight="1" x14ac:dyDescent="0.25">
      <c r="A75" s="139">
        <v>68</v>
      </c>
      <c r="B75" s="10">
        <f t="shared" ca="1" si="10"/>
        <v>0.64226322121746837</v>
      </c>
      <c r="C75" s="60">
        <f ca="1">_xlfn.NORM.INV(B75,'Input Parameters'!$E$15,'Input Parameters'!$F$15)</f>
        <v>290.72151577244085</v>
      </c>
      <c r="D75" s="10">
        <f t="shared" ca="1" si="11"/>
        <v>5.0932333869609714E-2</v>
      </c>
      <c r="E75" s="62">
        <f ca="1">IF(_xlfn.NORM.INV(D75,'Input Parameters'!$E$17,'Input Parameters'!$F$17)&lt;3500,3500,IF(_xlfn.NORM.INV(D75,'Input Parameters'!$E$17,'Input Parameters'!$F$17)&gt;5500,5500,_xlfn.NORM.INV(D75,'Input Parameters'!$E$17,'Input Parameters'!$F$17)))</f>
        <v>3654.8838769454883</v>
      </c>
      <c r="F75" s="10">
        <f t="shared" ca="1" si="12"/>
        <v>4.3488590533538041E-3</v>
      </c>
      <c r="G75" s="64">
        <f ca="1">_xlfn.NORM.INV(F75,'Input Parameters'!$E$20,'Input Parameters'!$F$20)</f>
        <v>265.07112656286887</v>
      </c>
      <c r="H75" s="57">
        <f ca="1">EXP(E75*(1/'Input Parameters'!$E$23-1/G75))</f>
        <v>0.26948786765714355</v>
      </c>
      <c r="I75" s="10">
        <f t="shared" ca="1" si="13"/>
        <v>0.28224484511252501</v>
      </c>
      <c r="J75" s="30">
        <f ca="1">_xlfn.BETA.INV(I75,'Input Parameters'!$L$26,'Input Parameters'!$M$26,'Input Parameters'!$J$26,'Input Parameters'!$K$26)</f>
        <v>0.5654016034468945</v>
      </c>
      <c r="K75" s="168">
        <f ca="1">('Input Parameters'!$E$27/'Input Parameters'!$E$38)^$J75</f>
        <v>1.7324404036549015E-2</v>
      </c>
      <c r="L75" s="69">
        <f ca="1">$H75*$C75*'Input Parameters'!$E$25*K75</f>
        <v>1.3572963963874418</v>
      </c>
      <c r="M75" s="24">
        <f t="shared" ca="1" si="14"/>
        <v>5.23168975499817E-2</v>
      </c>
      <c r="N75" s="15">
        <f ca="1">_xlfn.NORM.INV(M75,'Input Parameters'!$E$29,'Input Parameters'!$F$29)</f>
        <v>9.9837720761944707E-2</v>
      </c>
      <c r="O75" s="8">
        <f t="shared" ca="1" si="15"/>
        <v>0.86698842534438292</v>
      </c>
      <c r="P75" s="30">
        <f ca="1">_xlfn.LOGNORM.INV(O75,'Input Parameters'!$H$30,'Input Parameters'!$I$30)</f>
        <v>4.5378541567091046</v>
      </c>
      <c r="Q75" s="10">
        <f t="shared" ca="1" si="16"/>
        <v>0.97921464584920803</v>
      </c>
      <c r="R75" s="30">
        <f>IF('Input Parameters'!$E$32=0,0,_xlfn.BETA.INV(Q75,'Input Parameters'!$L$32,'Input Parameters'!$M$32,'Input Parameters'!$J$32,'Input Parameters'!$K$32))</f>
        <v>0</v>
      </c>
      <c r="S75" s="10">
        <f t="shared" ca="1" si="17"/>
        <v>3.275338503554992E-3</v>
      </c>
      <c r="T75" s="26">
        <f ca="1">_xlfn.LOGNORM.INV(S75,'Input Parameters'!$H$34,'Input Parameters'!$I$34)</f>
        <v>35.931087211683703</v>
      </c>
      <c r="U75" s="10">
        <f t="shared" ca="1" si="18"/>
        <v>0.37025043644394451</v>
      </c>
      <c r="V75" s="30">
        <f ca="1">_xlfn.BETA.INV(U75,'Input Parameters'!$L$36,'Input Parameters'!$M$36,'Input Parameters'!$J$36,'Input Parameters'!$K$36)</f>
        <v>0.53708463353451696</v>
      </c>
      <c r="W75" s="2">
        <f ca="1">N75+(P75-N75)*(1-ERF((T75-R75)/(2*SQRT(L75*'Input Parameters'!$E$38))))</f>
        <v>0.2294162830338185</v>
      </c>
      <c r="X75">
        <f t="shared" ca="1" si="19"/>
        <v>1</v>
      </c>
      <c r="Y75" s="7"/>
    </row>
    <row r="76" spans="1:25" ht="15" customHeight="1" x14ac:dyDescent="0.25">
      <c r="A76" s="139">
        <v>69</v>
      </c>
      <c r="B76" s="10">
        <f t="shared" ca="1" si="10"/>
        <v>0.69026962145758552</v>
      </c>
      <c r="C76" s="60">
        <f ca="1">_xlfn.NORM.INV(B76,'Input Parameters'!$E$15,'Input Parameters'!$F$15)</f>
        <v>297.88046108573536</v>
      </c>
      <c r="D76" s="10">
        <f t="shared" ca="1" si="11"/>
        <v>0.89025304927399218</v>
      </c>
      <c r="E76" s="62">
        <f ca="1">IF(_xlfn.NORM.INV(D76,'Input Parameters'!$E$17,'Input Parameters'!$F$17)&lt;3500,3500,IF(_xlfn.NORM.INV(D76,'Input Parameters'!$E$17,'Input Parameters'!$F$17)&gt;5500,5500,_xlfn.NORM.INV(D76,'Input Parameters'!$E$17,'Input Parameters'!$F$17)))</f>
        <v>5500</v>
      </c>
      <c r="F76" s="10">
        <f t="shared" ca="1" si="12"/>
        <v>7.7067548069076786E-2</v>
      </c>
      <c r="G76" s="64">
        <f ca="1">_xlfn.NORM.INV(F76,'Input Parameters'!$E$20,'Input Parameters'!$F$20)</f>
        <v>273.1019876191703</v>
      </c>
      <c r="H76" s="57">
        <f ca="1">EXP(E76*(1/'Input Parameters'!$E$23-1/G76))</f>
        <v>0.2558823747871618</v>
      </c>
      <c r="I76" s="10">
        <f t="shared" ca="1" si="13"/>
        <v>0.84827856121735401</v>
      </c>
      <c r="J76" s="30">
        <f ca="1">_xlfn.BETA.INV(I76,'Input Parameters'!$L$26,'Input Parameters'!$M$26,'Input Parameters'!$J$26,'Input Parameters'!$K$26)</f>
        <v>0.80934954712605978</v>
      </c>
      <c r="K76" s="168">
        <f ca="1">('Input Parameters'!$E$27/'Input Parameters'!$E$38)^$J76</f>
        <v>3.0109984961753226E-3</v>
      </c>
      <c r="L76" s="69">
        <f ca="1">$H76*$C76*'Input Parameters'!$E$25*K76</f>
        <v>0.22950541068851094</v>
      </c>
      <c r="M76" s="24">
        <f t="shared" ca="1" si="14"/>
        <v>9.6174133236995196E-2</v>
      </c>
      <c r="N76" s="15">
        <f ca="1">_xlfn.NORM.INV(M76,'Input Parameters'!$E$29,'Input Parameters'!$F$29)</f>
        <v>9.9869633628583837E-2</v>
      </c>
      <c r="O76" s="8">
        <f t="shared" ca="1" si="15"/>
        <v>0.86595904647220678</v>
      </c>
      <c r="P76" s="30">
        <f ca="1">_xlfn.LOGNORM.INV(O76,'Input Parameters'!$H$30,'Input Parameters'!$I$30)</f>
        <v>4.5276257808938336</v>
      </c>
      <c r="Q76" s="10">
        <f t="shared" ca="1" si="16"/>
        <v>0.41178067075373903</v>
      </c>
      <c r="R76" s="30">
        <f>IF('Input Parameters'!$E$32=0,0,_xlfn.BETA.INV(Q76,'Input Parameters'!$L$32,'Input Parameters'!$M$32,'Input Parameters'!$J$32,'Input Parameters'!$K$32))</f>
        <v>0</v>
      </c>
      <c r="S76" s="10">
        <f t="shared" ca="1" si="17"/>
        <v>0.62886763427678738</v>
      </c>
      <c r="T76" s="26">
        <f ca="1">_xlfn.LOGNORM.INV(S76,'Input Parameters'!$H$34,'Input Parameters'!$I$34)</f>
        <v>52.514640601300961</v>
      </c>
      <c r="U76" s="10">
        <f t="shared" ca="1" si="18"/>
        <v>0.5653388757608977</v>
      </c>
      <c r="V76" s="30">
        <f ca="1">_xlfn.BETA.INV(U76,'Input Parameters'!$L$36,'Input Parameters'!$M$36,'Input Parameters'!$J$36,'Input Parameters'!$K$36)</f>
        <v>0.6113474981354694</v>
      </c>
      <c r="W76" s="2">
        <f ca="1">N76+(P76-N76)*(1-ERF((T76-R76)/(2*SQRT(L76*'Input Parameters'!$E$38))))</f>
        <v>9.9869633628624152E-2</v>
      </c>
      <c r="X76">
        <f t="shared" ca="1" si="19"/>
        <v>1</v>
      </c>
      <c r="Y76" s="7"/>
    </row>
    <row r="77" spans="1:25" ht="15" customHeight="1" x14ac:dyDescent="0.25">
      <c r="A77" s="139">
        <v>70</v>
      </c>
      <c r="B77" s="10">
        <f t="shared" ca="1" si="10"/>
        <v>0.30985235155948698</v>
      </c>
      <c r="C77" s="60">
        <f ca="1">_xlfn.NORM.INV(B77,'Input Parameters'!$E$15,'Input Parameters'!$F$15)</f>
        <v>244.07268097463052</v>
      </c>
      <c r="D77" s="10">
        <f t="shared" ca="1" si="11"/>
        <v>1.2851537243904421E-2</v>
      </c>
      <c r="E77" s="62">
        <f ca="1">IF(_xlfn.NORM.INV(D77,'Input Parameters'!$E$17,'Input Parameters'!$F$17)&lt;3500,3500,IF(_xlfn.NORM.INV(D77,'Input Parameters'!$E$17,'Input Parameters'!$F$17)&gt;5500,5500,_xlfn.NORM.INV(D77,'Input Parameters'!$E$17,'Input Parameters'!$F$17)))</f>
        <v>3500</v>
      </c>
      <c r="F77" s="10">
        <f t="shared" ca="1" si="12"/>
        <v>4.7148568825049142E-2</v>
      </c>
      <c r="G77" s="64">
        <f ca="1">_xlfn.NORM.INV(F77,'Input Parameters'!$E$20,'Input Parameters'!$F$20)</f>
        <v>271.43987345441127</v>
      </c>
      <c r="H77" s="57">
        <f ca="1">EXP(E77*(1/'Input Parameters'!$E$23-1/G77))</f>
        <v>0.38834456623196012</v>
      </c>
      <c r="I77" s="10">
        <f t="shared" ca="1" si="13"/>
        <v>0.76483614606512518</v>
      </c>
      <c r="J77" s="30">
        <f ca="1">_xlfn.BETA.INV(I77,'Input Parameters'!$L$26,'Input Parameters'!$M$26,'Input Parameters'!$J$26,'Input Parameters'!$K$26)</f>
        <v>0.76942054216846312</v>
      </c>
      <c r="K77" s="168">
        <f ca="1">('Input Parameters'!$E$27/'Input Parameters'!$E$38)^$J77</f>
        <v>4.0095677848954979E-3</v>
      </c>
      <c r="L77" s="69">
        <f ca="1">$H77*$C77*'Input Parameters'!$E$25*K77</f>
        <v>0.38004407347699959</v>
      </c>
      <c r="M77" s="24">
        <f t="shared" ca="1" si="14"/>
        <v>0.96858185682759956</v>
      </c>
      <c r="N77" s="15">
        <f ca="1">_xlfn.NORM.INV(M77,'Input Parameters'!$E$29,'Input Parameters'!$F$29)</f>
        <v>0.10018603481431151</v>
      </c>
      <c r="O77" s="8">
        <f t="shared" ca="1" si="15"/>
        <v>0.25705416799519287</v>
      </c>
      <c r="P77" s="30">
        <f ca="1">_xlfn.LOGNORM.INV(O77,'Input Parameters'!$H$30,'Input Parameters'!$I$30)</f>
        <v>1.9715771699421381</v>
      </c>
      <c r="Q77" s="10">
        <f t="shared" ca="1" si="16"/>
        <v>9.8289735685361035E-2</v>
      </c>
      <c r="R77" s="30">
        <f>IF('Input Parameters'!$E$32=0,0,_xlfn.BETA.INV(Q77,'Input Parameters'!$L$32,'Input Parameters'!$M$32,'Input Parameters'!$J$32,'Input Parameters'!$K$32))</f>
        <v>0</v>
      </c>
      <c r="S77" s="10">
        <f t="shared" ca="1" si="17"/>
        <v>0.4393086176367077</v>
      </c>
      <c r="T77" s="26">
        <f ca="1">_xlfn.LOGNORM.INV(S77,'Input Parameters'!$H$34,'Input Parameters'!$I$34)</f>
        <v>49.458202282085175</v>
      </c>
      <c r="U77" s="10">
        <f t="shared" ca="1" si="18"/>
        <v>0.60943951151249298</v>
      </c>
      <c r="V77" s="30">
        <f ca="1">_xlfn.BETA.INV(U77,'Input Parameters'!$L$36,'Input Parameters'!$M$36,'Input Parameters'!$J$36,'Input Parameters'!$K$36)</f>
        <v>0.62933042661047489</v>
      </c>
      <c r="W77" s="2">
        <f ca="1">N77+(P77-N77)*(1-ERF((T77-R77)/(2*SQRT(L77*'Input Parameters'!$E$38))))</f>
        <v>0.10018606108623763</v>
      </c>
      <c r="X77">
        <f t="shared" ca="1" si="19"/>
        <v>1</v>
      </c>
      <c r="Y77" s="7"/>
    </row>
    <row r="78" spans="1:25" ht="15" customHeight="1" x14ac:dyDescent="0.25">
      <c r="A78" s="139">
        <v>71</v>
      </c>
      <c r="B78" s="10">
        <f t="shared" ca="1" si="10"/>
        <v>0.74439523796500429</v>
      </c>
      <c r="C78" s="60">
        <f ca="1">_xlfn.NORM.INV(B78,'Input Parameters'!$E$15,'Input Parameters'!$F$15)</f>
        <v>306.56987899104013</v>
      </c>
      <c r="D78" s="10">
        <f t="shared" ca="1" si="11"/>
        <v>0.56260258747065073</v>
      </c>
      <c r="E78" s="62">
        <f ca="1">IF(_xlfn.NORM.INV(D78,'Input Parameters'!$E$17,'Input Parameters'!$F$17)&lt;3500,3500,IF(_xlfn.NORM.INV(D78,'Input Parameters'!$E$17,'Input Parameters'!$F$17)&gt;5500,5500,_xlfn.NORM.INV(D78,'Input Parameters'!$E$17,'Input Parameters'!$F$17)))</f>
        <v>4910.2997281045673</v>
      </c>
      <c r="F78" s="10">
        <f t="shared" ca="1" si="12"/>
        <v>0.56683686262094379</v>
      </c>
      <c r="G78" s="64">
        <f ca="1">_xlfn.NORM.INV(F78,'Input Parameters'!$E$20,'Input Parameters'!$F$20)</f>
        <v>283.77778884926704</v>
      </c>
      <c r="H78" s="57">
        <f ca="1">EXP(E78*(1/'Input Parameters'!$E$23-1/G78))</f>
        <v>0.58246136170934892</v>
      </c>
      <c r="I78" s="10">
        <f t="shared" ca="1" si="13"/>
        <v>0.51422671654619168</v>
      </c>
      <c r="J78" s="30">
        <f ca="1">_xlfn.BETA.INV(I78,'Input Parameters'!$L$26,'Input Parameters'!$M$26,'Input Parameters'!$J$26,'Input Parameters'!$K$26)</f>
        <v>0.66712018631543923</v>
      </c>
      <c r="K78" s="168">
        <f ca="1">('Input Parameters'!$E$27/'Input Parameters'!$E$38)^$J78</f>
        <v>8.3518772506875824E-3</v>
      </c>
      <c r="L78" s="69">
        <f ca="1">$H78*$C78*'Input Parameters'!$E$25*K78</f>
        <v>1.4913538730951788</v>
      </c>
      <c r="M78" s="24">
        <f t="shared" ca="1" si="14"/>
        <v>0.12488624030542872</v>
      </c>
      <c r="N78" s="15">
        <f ca="1">_xlfn.NORM.INV(M78,'Input Parameters'!$E$29,'Input Parameters'!$F$29)</f>
        <v>9.9884909781941339E-2</v>
      </c>
      <c r="O78" s="8">
        <f t="shared" ca="1" si="15"/>
        <v>0.15963117182920972</v>
      </c>
      <c r="P78" s="30">
        <f ca="1">_xlfn.LOGNORM.INV(O78,'Input Parameters'!$H$30,'Input Parameters'!$I$30)</f>
        <v>1.6762533738154555</v>
      </c>
      <c r="Q78" s="10">
        <f t="shared" ca="1" si="16"/>
        <v>0.84922275080899157</v>
      </c>
      <c r="R78" s="30">
        <f>IF('Input Parameters'!$E$32=0,0,_xlfn.BETA.INV(Q78,'Input Parameters'!$L$32,'Input Parameters'!$M$32,'Input Parameters'!$J$32,'Input Parameters'!$K$32))</f>
        <v>0</v>
      </c>
      <c r="S78" s="10">
        <f t="shared" ca="1" si="17"/>
        <v>0.77014375419593095</v>
      </c>
      <c r="T78" s="26">
        <f ca="1">_xlfn.LOGNORM.INV(S78,'Input Parameters'!$H$34,'Input Parameters'!$I$34)</f>
        <v>55.268400907972733</v>
      </c>
      <c r="U78" s="10">
        <f t="shared" ca="1" si="18"/>
        <v>0.75368783709951148</v>
      </c>
      <c r="V78" s="30">
        <f ca="1">_xlfn.BETA.INV(U78,'Input Parameters'!$L$36,'Input Parameters'!$M$36,'Input Parameters'!$J$36,'Input Parameters'!$K$36)</f>
        <v>0.69689912943342691</v>
      </c>
      <c r="W78" s="2">
        <f ca="1">N78+(P78-N78)*(1-ERF((T78-R78)/(2*SQRT(L78*'Input Parameters'!$E$38))))</f>
        <v>0.1020500806057984</v>
      </c>
      <c r="X78">
        <f t="shared" ca="1" si="19"/>
        <v>1</v>
      </c>
      <c r="Y78" s="7"/>
    </row>
    <row r="79" spans="1:25" ht="15" customHeight="1" x14ac:dyDescent="0.25">
      <c r="A79" s="139">
        <v>72</v>
      </c>
      <c r="B79" s="10">
        <f t="shared" ca="1" si="10"/>
        <v>0.62578408585513445</v>
      </c>
      <c r="C79" s="60">
        <f ca="1">_xlfn.NORM.INV(B79,'Input Parameters'!$E$15,'Input Parameters'!$F$15)</f>
        <v>288.3474594498976</v>
      </c>
      <c r="D79" s="10">
        <f t="shared" ca="1" si="11"/>
        <v>0.41685857914412827</v>
      </c>
      <c r="E79" s="62">
        <f ca="1">IF(_xlfn.NORM.INV(D79,'Input Parameters'!$E$17,'Input Parameters'!$F$17)&lt;3500,3500,IF(_xlfn.NORM.INV(D79,'Input Parameters'!$E$17,'Input Parameters'!$F$17)&gt;5500,5500,_xlfn.NORM.INV(D79,'Input Parameters'!$E$17,'Input Parameters'!$F$17)))</f>
        <v>4653.0443820212622</v>
      </c>
      <c r="F79" s="10">
        <f t="shared" ca="1" si="12"/>
        <v>0.86701214115900127</v>
      </c>
      <c r="G79" s="64">
        <f ca="1">_xlfn.NORM.INV(F79,'Input Parameters'!$E$20,'Input Parameters'!$F$20)</f>
        <v>290.10293169542109</v>
      </c>
      <c r="H79" s="57">
        <f ca="1">EXP(E79*(1/'Input Parameters'!$E$23-1/G79))</f>
        <v>0.85669380631287917</v>
      </c>
      <c r="I79" s="10">
        <f t="shared" ca="1" si="13"/>
        <v>0.84906357750992834</v>
      </c>
      <c r="J79" s="30">
        <f ca="1">_xlfn.BETA.INV(I79,'Input Parameters'!$L$26,'Input Parameters'!$M$26,'Input Parameters'!$J$26,'Input Parameters'!$K$26)</f>
        <v>0.80976201771974821</v>
      </c>
      <c r="K79" s="168">
        <f ca="1">('Input Parameters'!$E$27/'Input Parameters'!$E$38)^$J79</f>
        <v>3.0021031369141375E-3</v>
      </c>
      <c r="L79" s="69">
        <f ca="1">$H79*$C79*'Input Parameters'!$E$25*K79</f>
        <v>0.74159597614148387</v>
      </c>
      <c r="M79" s="24">
        <f t="shared" ca="1" si="14"/>
        <v>0.86845426235667955</v>
      </c>
      <c r="N79" s="15">
        <f ca="1">_xlfn.NORM.INV(M79,'Input Parameters'!$E$29,'Input Parameters'!$F$29)</f>
        <v>0.10011191140765867</v>
      </c>
      <c r="O79" s="8">
        <f t="shared" ca="1" si="15"/>
        <v>0.75342643538242604</v>
      </c>
      <c r="P79" s="30">
        <f ca="1">_xlfn.LOGNORM.INV(O79,'Input Parameters'!$H$30,'Input Parameters'!$I$30)</f>
        <v>3.7090235310070145</v>
      </c>
      <c r="Q79" s="10">
        <f t="shared" ca="1" si="16"/>
        <v>0.81915681463399903</v>
      </c>
      <c r="R79" s="30">
        <f>IF('Input Parameters'!$E$32=0,0,_xlfn.BETA.INV(Q79,'Input Parameters'!$L$32,'Input Parameters'!$M$32,'Input Parameters'!$J$32,'Input Parameters'!$K$32))</f>
        <v>0</v>
      </c>
      <c r="S79" s="10">
        <f t="shared" ca="1" si="17"/>
        <v>0.16837573852067544</v>
      </c>
      <c r="T79" s="26">
        <f ca="1">_xlfn.LOGNORM.INV(S79,'Input Parameters'!$H$34,'Input Parameters'!$I$34)</f>
        <v>44.725057606831413</v>
      </c>
      <c r="U79" s="10">
        <f t="shared" ca="1" si="18"/>
        <v>0.79728795365081462</v>
      </c>
      <c r="V79" s="30">
        <f ca="1">_xlfn.BETA.INV(U79,'Input Parameters'!$L$36,'Input Parameters'!$M$36,'Input Parameters'!$J$36,'Input Parameters'!$K$36)</f>
        <v>0.72200390825973937</v>
      </c>
      <c r="W79" s="2">
        <f ca="1">N79+(P79-N79)*(1-ERF((T79-R79)/(2*SQRT(L79*'Input Parameters'!$E$38))))</f>
        <v>0.10097900762750804</v>
      </c>
      <c r="X79">
        <f t="shared" ca="1" si="19"/>
        <v>1</v>
      </c>
      <c r="Y79" s="7"/>
    </row>
    <row r="80" spans="1:25" ht="15" customHeight="1" x14ac:dyDescent="0.25">
      <c r="A80" s="139">
        <v>73</v>
      </c>
      <c r="B80" s="10">
        <f t="shared" ca="1" si="10"/>
        <v>0.68749842146791207</v>
      </c>
      <c r="C80" s="60">
        <f ca="1">_xlfn.NORM.INV(B80,'Input Parameters'!$E$15,'Input Parameters'!$F$15)</f>
        <v>297.45543347040427</v>
      </c>
      <c r="D80" s="10">
        <f t="shared" ca="1" si="11"/>
        <v>0.1848451023656249</v>
      </c>
      <c r="E80" s="62">
        <f ca="1">IF(_xlfn.NORM.INV(D80,'Input Parameters'!$E$17,'Input Parameters'!$F$17)&lt;3500,3500,IF(_xlfn.NORM.INV(D80,'Input Parameters'!$E$17,'Input Parameters'!$F$17)&gt;5500,5500,_xlfn.NORM.INV(D80,'Input Parameters'!$E$17,'Input Parameters'!$F$17)))</f>
        <v>4172.0623335256851</v>
      </c>
      <c r="F80" s="10">
        <f t="shared" ca="1" si="12"/>
        <v>3.6965322582544369E-2</v>
      </c>
      <c r="G80" s="64">
        <f ca="1">_xlfn.NORM.INV(F80,'Input Parameters'!$E$20,'Input Parameters'!$F$20)</f>
        <v>270.6768163030419</v>
      </c>
      <c r="H80" s="57">
        <f ca="1">EXP(E80*(1/'Input Parameters'!$E$23-1/G80))</f>
        <v>0.31011436626575445</v>
      </c>
      <c r="I80" s="10">
        <f t="shared" ca="1" si="13"/>
        <v>0.4341395373482706</v>
      </c>
      <c r="J80" s="30">
        <f ca="1">_xlfn.BETA.INV(I80,'Input Parameters'!$L$26,'Input Parameters'!$M$26,'Input Parameters'!$J$26,'Input Parameters'!$K$26)</f>
        <v>0.63439238801329823</v>
      </c>
      <c r="K80" s="168">
        <f ca="1">('Input Parameters'!$E$27/'Input Parameters'!$E$38)^$J80</f>
        <v>1.0561798843066732E-2</v>
      </c>
      <c r="L80" s="69">
        <f ca="1">$H80*$C80*'Input Parameters'!$E$25*K80</f>
        <v>0.97427528089015847</v>
      </c>
      <c r="M80" s="24">
        <f t="shared" ca="1" si="14"/>
        <v>0.50144838617871623</v>
      </c>
      <c r="N80" s="15">
        <f ca="1">_xlfn.NORM.INV(M80,'Input Parameters'!$E$29,'Input Parameters'!$F$29)</f>
        <v>0.10000036305737239</v>
      </c>
      <c r="O80" s="8">
        <f t="shared" ca="1" si="15"/>
        <v>0.23012255695502637</v>
      </c>
      <c r="P80" s="30">
        <f ca="1">_xlfn.LOGNORM.INV(O80,'Input Parameters'!$H$30,'Input Parameters'!$I$30)</f>
        <v>1.8930970387058765</v>
      </c>
      <c r="Q80" s="10">
        <f t="shared" ca="1" si="16"/>
        <v>0.43568554318801289</v>
      </c>
      <c r="R80" s="30">
        <f>IF('Input Parameters'!$E$32=0,0,_xlfn.BETA.INV(Q80,'Input Parameters'!$L$32,'Input Parameters'!$M$32,'Input Parameters'!$J$32,'Input Parameters'!$K$32))</f>
        <v>0</v>
      </c>
      <c r="S80" s="10">
        <f t="shared" ca="1" si="17"/>
        <v>0.891180451954946</v>
      </c>
      <c r="T80" s="26">
        <f ca="1">_xlfn.LOGNORM.INV(S80,'Input Parameters'!$H$34,'Input Parameters'!$I$34)</f>
        <v>58.771151791969032</v>
      </c>
      <c r="U80" s="10">
        <f t="shared" ca="1" si="18"/>
        <v>0.29810708662636021</v>
      </c>
      <c r="V80" s="30">
        <f ca="1">_xlfn.BETA.INV(U80,'Input Parameters'!$L$36,'Input Parameters'!$M$36,'Input Parameters'!$J$36,'Input Parameters'!$K$36)</f>
        <v>0.50945890405622951</v>
      </c>
      <c r="W80" s="2">
        <f ca="1">N80+(P80-N80)*(1-ERF((T80-R80)/(2*SQRT(L80*'Input Parameters'!$E$38))))</f>
        <v>0.10004610191025903</v>
      </c>
      <c r="X80">
        <f t="shared" ca="1" si="19"/>
        <v>1</v>
      </c>
      <c r="Y80" s="7"/>
    </row>
    <row r="81" spans="1:25" ht="15" customHeight="1" x14ac:dyDescent="0.25">
      <c r="A81" s="139">
        <v>74</v>
      </c>
      <c r="B81" s="10">
        <f t="shared" ca="1" si="10"/>
        <v>0.49929851278149262</v>
      </c>
      <c r="C81" s="60">
        <f ca="1">_xlfn.NORM.INV(B81,'Input Parameters'!$E$15,'Input Parameters'!$F$15)</f>
        <v>270.87190795665293</v>
      </c>
      <c r="D81" s="10">
        <f t="shared" ca="1" si="11"/>
        <v>0.55334383936746323</v>
      </c>
      <c r="E81" s="62">
        <f ca="1">IF(_xlfn.NORM.INV(D81,'Input Parameters'!$E$17,'Input Parameters'!$F$17)&lt;3500,3500,IF(_xlfn.NORM.INV(D81,'Input Parameters'!$E$17,'Input Parameters'!$F$17)&gt;5500,5500,_xlfn.NORM.INV(D81,'Input Parameters'!$E$17,'Input Parameters'!$F$17)))</f>
        <v>4893.8798955997654</v>
      </c>
      <c r="F81" s="10">
        <f t="shared" ca="1" si="12"/>
        <v>0.53952026384192642</v>
      </c>
      <c r="G81" s="64">
        <f ca="1">_xlfn.NORM.INV(F81,'Input Parameters'!$E$20,'Input Parameters'!$F$20)</f>
        <v>283.31480879414516</v>
      </c>
      <c r="H81" s="57">
        <f ca="1">EXP(E81*(1/'Input Parameters'!$E$23-1/G81))</f>
        <v>0.56730012683457987</v>
      </c>
      <c r="I81" s="10">
        <f t="shared" ca="1" si="13"/>
        <v>8.6740714287195986E-2</v>
      </c>
      <c r="J81" s="30">
        <f ca="1">_xlfn.BETA.INV(I81,'Input Parameters'!$L$26,'Input Parameters'!$M$26,'Input Parameters'!$J$26,'Input Parameters'!$K$26)</f>
        <v>0.4312105367573677</v>
      </c>
      <c r="K81" s="168">
        <f ca="1">('Input Parameters'!$E$27/'Input Parameters'!$E$38)^$J81</f>
        <v>4.5361868657619327E-2</v>
      </c>
      <c r="L81" s="69">
        <f ca="1">$H81*$C81*'Input Parameters'!$E$25*K81</f>
        <v>6.970561837195179</v>
      </c>
      <c r="M81" s="24">
        <f t="shared" ca="1" si="14"/>
        <v>0.89998293135540319</v>
      </c>
      <c r="N81" s="15">
        <f ca="1">_xlfn.NORM.INV(M81,'Input Parameters'!$E$29,'Input Parameters'!$F$29)</f>
        <v>0.10012814543134466</v>
      </c>
      <c r="O81" s="8">
        <f t="shared" ca="1" si="15"/>
        <v>0.11872013168091522</v>
      </c>
      <c r="P81" s="30">
        <f ca="1">_xlfn.LOGNORM.INV(O81,'Input Parameters'!$H$30,'Input Parameters'!$I$30)</f>
        <v>1.5356682764530991</v>
      </c>
      <c r="Q81" s="10">
        <f t="shared" ca="1" si="16"/>
        <v>3.8925099169863753E-2</v>
      </c>
      <c r="R81" s="30">
        <f>IF('Input Parameters'!$E$32=0,0,_xlfn.BETA.INV(Q81,'Input Parameters'!$L$32,'Input Parameters'!$M$32,'Input Parameters'!$J$32,'Input Parameters'!$K$32))</f>
        <v>0</v>
      </c>
      <c r="S81" s="10">
        <f t="shared" ca="1" si="17"/>
        <v>8.1365155876173656E-2</v>
      </c>
      <c r="T81" s="26">
        <f ca="1">_xlfn.LOGNORM.INV(S81,'Input Parameters'!$H$34,'Input Parameters'!$I$34)</f>
        <v>42.365177210180072</v>
      </c>
      <c r="U81" s="10">
        <f t="shared" ca="1" si="18"/>
        <v>0.84027786074808264</v>
      </c>
      <c r="V81" s="30">
        <f ca="1">_xlfn.BETA.INV(U81,'Input Parameters'!$L$36,'Input Parameters'!$M$36,'Input Parameters'!$J$36,'Input Parameters'!$K$36)</f>
        <v>0.75071599584030002</v>
      </c>
      <c r="W81" s="2">
        <f ca="1">N81+(P81-N81)*(1-ERF((T81-R81)/(2*SQRT(L81*'Input Parameters'!$E$38))))</f>
        <v>0.46837856161859481</v>
      </c>
      <c r="X81">
        <f t="shared" ca="1" si="19"/>
        <v>1</v>
      </c>
      <c r="Y81" s="7"/>
    </row>
    <row r="82" spans="1:25" ht="15" customHeight="1" x14ac:dyDescent="0.25">
      <c r="A82" s="139">
        <v>75</v>
      </c>
      <c r="B82" s="10">
        <f t="shared" ca="1" si="10"/>
        <v>0.26705486943681978</v>
      </c>
      <c r="C82" s="60">
        <f ca="1">_xlfn.NORM.INV(B82,'Input Parameters'!$E$15,'Input Parameters'!$F$15)</f>
        <v>237.27271465534619</v>
      </c>
      <c r="D82" s="10">
        <f t="shared" ca="1" si="11"/>
        <v>0.78611077194917789</v>
      </c>
      <c r="E82" s="62">
        <f ca="1">IF(_xlfn.NORM.INV(D82,'Input Parameters'!$E$17,'Input Parameters'!$F$17)&lt;3500,3500,IF(_xlfn.NORM.INV(D82,'Input Parameters'!$E$17,'Input Parameters'!$F$17)&gt;5500,5500,_xlfn.NORM.INV(D82,'Input Parameters'!$E$17,'Input Parameters'!$F$17)))</f>
        <v>5355.0992390884812</v>
      </c>
      <c r="F82" s="10">
        <f t="shared" ca="1" si="12"/>
        <v>0.9403776763589039</v>
      </c>
      <c r="G82" s="64">
        <f ca="1">_xlfn.NORM.INV(F82,'Input Parameters'!$E$20,'Input Parameters'!$F$20)</f>
        <v>293.08827782881781</v>
      </c>
      <c r="H82" s="57">
        <f ca="1">EXP(E82*(1/'Input Parameters'!$E$23-1/G82))</f>
        <v>1.010061422774384</v>
      </c>
      <c r="I82" s="10">
        <f t="shared" ca="1" si="13"/>
        <v>0.90821425605641748</v>
      </c>
      <c r="J82" s="30">
        <f ca="1">_xlfn.BETA.INV(I82,'Input Parameters'!$L$26,'Input Parameters'!$M$26,'Input Parameters'!$J$26,'Input Parameters'!$K$26)</f>
        <v>0.84437057851812225</v>
      </c>
      <c r="K82" s="168">
        <f ca="1">('Input Parameters'!$E$27/'Input Parameters'!$E$38)^$J82</f>
        <v>2.342140043431792E-3</v>
      </c>
      <c r="L82" s="69">
        <f ca="1">$H82*$C82*'Input Parameters'!$E$25*K82</f>
        <v>0.56131731969831711</v>
      </c>
      <c r="M82" s="24">
        <f t="shared" ca="1" si="14"/>
        <v>0.82400182924840393</v>
      </c>
      <c r="N82" s="15">
        <f ca="1">_xlfn.NORM.INV(M82,'Input Parameters'!$E$29,'Input Parameters'!$F$29)</f>
        <v>0.10009307240196365</v>
      </c>
      <c r="O82" s="8">
        <f t="shared" ca="1" si="15"/>
        <v>0.20623260442440106</v>
      </c>
      <c r="P82" s="30">
        <f ca="1">_xlfn.LOGNORM.INV(O82,'Input Parameters'!$H$30,'Input Parameters'!$I$30)</f>
        <v>1.821926929657993</v>
      </c>
      <c r="Q82" s="10">
        <f t="shared" ca="1" si="16"/>
        <v>0.92173535104982018</v>
      </c>
      <c r="R82" s="30">
        <f>IF('Input Parameters'!$E$32=0,0,_xlfn.BETA.INV(Q82,'Input Parameters'!$L$32,'Input Parameters'!$M$32,'Input Parameters'!$J$32,'Input Parameters'!$K$32))</f>
        <v>0</v>
      </c>
      <c r="S82" s="10">
        <f t="shared" ca="1" si="17"/>
        <v>0.5723524026571396</v>
      </c>
      <c r="T82" s="26">
        <f ca="1">_xlfn.LOGNORM.INV(S82,'Input Parameters'!$H$34,'Input Parameters'!$I$34)</f>
        <v>51.565444127328156</v>
      </c>
      <c r="U82" s="10">
        <f t="shared" ca="1" si="18"/>
        <v>1.3740494423074345E-2</v>
      </c>
      <c r="V82" s="30">
        <f ca="1">_xlfn.BETA.INV(U82,'Input Parameters'!$L$36,'Input Parameters'!$M$36,'Input Parameters'!$J$36,'Input Parameters'!$K$36)</f>
        <v>0.32972504056760921</v>
      </c>
      <c r="W82" s="2">
        <f ca="1">N82+(P82-N82)*(1-ERF((T82-R82)/(2*SQRT(L82*'Input Parameters'!$E$38))))</f>
        <v>0.10009502573873229</v>
      </c>
      <c r="X82">
        <f t="shared" ca="1" si="19"/>
        <v>1</v>
      </c>
      <c r="Y82" s="7"/>
    </row>
    <row r="83" spans="1:25" ht="15" customHeight="1" x14ac:dyDescent="0.25">
      <c r="A83" s="139">
        <v>76</v>
      </c>
      <c r="B83" s="10">
        <f t="shared" ca="1" si="10"/>
        <v>0.49639994185495617</v>
      </c>
      <c r="C83" s="60">
        <f ca="1">_xlfn.NORM.INV(B83,'Input Parameters'!$E$15,'Input Parameters'!$F$15)</f>
        <v>270.47815135147584</v>
      </c>
      <c r="D83" s="10">
        <f t="shared" ca="1" si="11"/>
        <v>0.73730234485281632</v>
      </c>
      <c r="E83" s="62">
        <f ca="1">IF(_xlfn.NORM.INV(D83,'Input Parameters'!$E$17,'Input Parameters'!$F$17)&lt;3500,3500,IF(_xlfn.NORM.INV(D83,'Input Parameters'!$E$17,'Input Parameters'!$F$17)&gt;5500,5500,_xlfn.NORM.INV(D83,'Input Parameters'!$E$17,'Input Parameters'!$F$17)))</f>
        <v>5244.5355315277247</v>
      </c>
      <c r="F83" s="10">
        <f t="shared" ca="1" si="12"/>
        <v>0.39937314136156732</v>
      </c>
      <c r="G83" s="64">
        <f ca="1">_xlfn.NORM.INV(F83,'Input Parameters'!$E$20,'Input Parameters'!$F$20)</f>
        <v>280.94170110919544</v>
      </c>
      <c r="H83" s="57">
        <f ca="1">EXP(E83*(1/'Input Parameters'!$E$23-1/G83))</f>
        <v>0.46586999903665055</v>
      </c>
      <c r="I83" s="10">
        <f t="shared" ca="1" si="13"/>
        <v>0.38847171810542303</v>
      </c>
      <c r="J83" s="30">
        <f ca="1">_xlfn.BETA.INV(I83,'Input Parameters'!$L$26,'Input Parameters'!$M$26,'Input Parameters'!$J$26,'Input Parameters'!$K$26)</f>
        <v>0.61491272504577321</v>
      </c>
      <c r="K83" s="168">
        <f ca="1">('Input Parameters'!$E$27/'Input Parameters'!$E$38)^$J83</f>
        <v>1.2145657445357854E-2</v>
      </c>
      <c r="L83" s="69">
        <f ca="1">$H83*$C83*'Input Parameters'!$E$25*K83</f>
        <v>1.5304458265990124</v>
      </c>
      <c r="M83" s="24">
        <f t="shared" ca="1" si="14"/>
        <v>1.6642925357793881E-2</v>
      </c>
      <c r="N83" s="15">
        <f ca="1">_xlfn.NORM.INV(M83,'Input Parameters'!$E$29,'Input Parameters'!$F$29)</f>
        <v>9.9787138166990003E-2</v>
      </c>
      <c r="O83" s="8">
        <f t="shared" ca="1" si="15"/>
        <v>0.93282217335172068</v>
      </c>
      <c r="P83" s="30">
        <f ca="1">_xlfn.LOGNORM.INV(O83,'Input Parameters'!$H$30,'Input Parameters'!$I$30)</f>
        <v>5.442631839367789</v>
      </c>
      <c r="Q83" s="10">
        <f t="shared" ca="1" si="16"/>
        <v>0.78625335695757637</v>
      </c>
      <c r="R83" s="30">
        <f>IF('Input Parameters'!$E$32=0,0,_xlfn.BETA.INV(Q83,'Input Parameters'!$L$32,'Input Parameters'!$M$32,'Input Parameters'!$J$32,'Input Parameters'!$K$32))</f>
        <v>0</v>
      </c>
      <c r="S83" s="10">
        <f t="shared" ca="1" si="17"/>
        <v>0.27587534961085824</v>
      </c>
      <c r="T83" s="26">
        <f ca="1">_xlfn.LOGNORM.INV(S83,'Input Parameters'!$H$34,'Input Parameters'!$I$34)</f>
        <v>46.807342111474973</v>
      </c>
      <c r="U83" s="10">
        <f t="shared" ca="1" si="18"/>
        <v>0.27083964995329057</v>
      </c>
      <c r="V83" s="30">
        <f ca="1">_xlfn.BETA.INV(U83,'Input Parameters'!$L$36,'Input Parameters'!$M$36,'Input Parameters'!$J$36,'Input Parameters'!$K$36)</f>
        <v>0.49864004871861262</v>
      </c>
      <c r="W83" s="2">
        <f ca="1">N83+(P83-N83)*(1-ERF((T83-R83)/(2*SQRT(L83*'Input Parameters'!$E$38))))</f>
        <v>0.13966526616017136</v>
      </c>
      <c r="X83">
        <f t="shared" ca="1" si="19"/>
        <v>1</v>
      </c>
      <c r="Y83" s="7"/>
    </row>
    <row r="84" spans="1:25" ht="15" customHeight="1" x14ac:dyDescent="0.25">
      <c r="A84" s="139">
        <v>77</v>
      </c>
      <c r="B84" s="10">
        <f t="shared" ca="1" si="10"/>
        <v>5.5366787456694211E-2</v>
      </c>
      <c r="C84" s="60">
        <f ca="1">_xlfn.NORM.INV(B84,'Input Parameters'!$E$15,'Input Parameters'!$F$15)</f>
        <v>184.53383424473577</v>
      </c>
      <c r="D84" s="10">
        <f t="shared" ca="1" si="11"/>
        <v>0.82981603934006076</v>
      </c>
      <c r="E84" s="62">
        <f ca="1">IF(_xlfn.NORM.INV(D84,'Input Parameters'!$E$17,'Input Parameters'!$F$17)&lt;3500,3500,IF(_xlfn.NORM.INV(D84,'Input Parameters'!$E$17,'Input Parameters'!$F$17)&gt;5500,5500,_xlfn.NORM.INV(D84,'Input Parameters'!$E$17,'Input Parameters'!$F$17)))</f>
        <v>5467.4069791866405</v>
      </c>
      <c r="F84" s="10">
        <f t="shared" ca="1" si="12"/>
        <v>0.88103389725067782</v>
      </c>
      <c r="G84" s="64">
        <f ca="1">_xlfn.NORM.INV(F84,'Input Parameters'!$E$20,'Input Parameters'!$F$20)</f>
        <v>290.55714578570229</v>
      </c>
      <c r="H84" s="57">
        <f ca="1">EXP(E84*(1/'Input Parameters'!$E$23-1/G84))</f>
        <v>0.85874461853747153</v>
      </c>
      <c r="I84" s="10">
        <f t="shared" ca="1" si="13"/>
        <v>0.73438459151950453</v>
      </c>
      <c r="J84" s="30">
        <f ca="1">_xlfn.BETA.INV(I84,'Input Parameters'!$L$26,'Input Parameters'!$M$26,'Input Parameters'!$J$26,'Input Parameters'!$K$26)</f>
        <v>0.75615567640962789</v>
      </c>
      <c r="K84" s="168">
        <f ca="1">('Input Parameters'!$E$27/'Input Parameters'!$E$38)^$J84</f>
        <v>4.4098146028729995E-3</v>
      </c>
      <c r="L84" s="69">
        <f ca="1">$H84*$C84*'Input Parameters'!$E$25*K84</f>
        <v>0.69881201818470839</v>
      </c>
      <c r="M84" s="24">
        <f t="shared" ca="1" si="14"/>
        <v>0.91621804818603647</v>
      </c>
      <c r="N84" s="15">
        <f ca="1">_xlfn.NORM.INV(M84,'Input Parameters'!$E$29,'Input Parameters'!$F$29)</f>
        <v>0.10013800738636384</v>
      </c>
      <c r="O84" s="8">
        <f t="shared" ca="1" si="15"/>
        <v>0.5486058714133587</v>
      </c>
      <c r="P84" s="30">
        <f ca="1">_xlfn.LOGNORM.INV(O84,'Input Parameters'!$H$30,'Input Parameters'!$I$30)</f>
        <v>2.8426508856857087</v>
      </c>
      <c r="Q84" s="10">
        <f t="shared" ca="1" si="16"/>
        <v>0.62507297172053411</v>
      </c>
      <c r="R84" s="30">
        <f>IF('Input Parameters'!$E$32=0,0,_xlfn.BETA.INV(Q84,'Input Parameters'!$L$32,'Input Parameters'!$M$32,'Input Parameters'!$J$32,'Input Parameters'!$K$32))</f>
        <v>0</v>
      </c>
      <c r="S84" s="10">
        <f t="shared" ca="1" si="17"/>
        <v>0.6010851680007413</v>
      </c>
      <c r="T84" s="26">
        <f ca="1">_xlfn.LOGNORM.INV(S84,'Input Parameters'!$H$34,'Input Parameters'!$I$34)</f>
        <v>52.0414152424474</v>
      </c>
      <c r="U84" s="10">
        <f t="shared" ca="1" si="18"/>
        <v>0.17110110358689101</v>
      </c>
      <c r="V84" s="30">
        <f ca="1">_xlfn.BETA.INV(U84,'Input Parameters'!$L$36,'Input Parameters'!$M$36,'Input Parameters'!$J$36,'Input Parameters'!$K$36)</f>
        <v>0.45534390375887906</v>
      </c>
      <c r="W84" s="2">
        <f ca="1">N84+(P84-N84)*(1-ERF((T84-R84)/(2*SQRT(L84*'Input Parameters'!$E$38))))</f>
        <v>0.10016741757701721</v>
      </c>
      <c r="X84">
        <f t="shared" ca="1" si="19"/>
        <v>1</v>
      </c>
      <c r="Y84" s="7"/>
    </row>
    <row r="85" spans="1:25" ht="15" customHeight="1" x14ac:dyDescent="0.25">
      <c r="A85" s="139">
        <v>78</v>
      </c>
      <c r="B85" s="10">
        <f t="shared" ca="1" si="10"/>
        <v>0.77846245476864917</v>
      </c>
      <c r="C85" s="60">
        <f ca="1">_xlfn.NORM.INV(B85,'Input Parameters'!$E$15,'Input Parameters'!$F$15)</f>
        <v>312.5341541206796</v>
      </c>
      <c r="D85" s="10">
        <f t="shared" ca="1" si="11"/>
        <v>0.90799197374523866</v>
      </c>
      <c r="E85" s="62">
        <f ca="1">IF(_xlfn.NORM.INV(D85,'Input Parameters'!$E$17,'Input Parameters'!$F$17)&lt;3500,3500,IF(_xlfn.NORM.INV(D85,'Input Parameters'!$E$17,'Input Parameters'!$F$17)&gt;5500,5500,_xlfn.NORM.INV(D85,'Input Parameters'!$E$17,'Input Parameters'!$F$17)))</f>
        <v>5500</v>
      </c>
      <c r="F85" s="10">
        <f t="shared" ca="1" si="12"/>
        <v>0.65381265650681708</v>
      </c>
      <c r="G85" s="64">
        <f ca="1">_xlfn.NORM.INV(F85,'Input Parameters'!$E$20,'Input Parameters'!$F$20)</f>
        <v>285.30075110580469</v>
      </c>
      <c r="H85" s="57">
        <f ca="1">EXP(E85*(1/'Input Parameters'!$E$23-1/G85))</f>
        <v>0.60535325838045251</v>
      </c>
      <c r="I85" s="10">
        <f t="shared" ca="1" si="13"/>
        <v>0.44843410121342719</v>
      </c>
      <c r="J85" s="30">
        <f ca="1">_xlfn.BETA.INV(I85,'Input Parameters'!$L$26,'Input Parameters'!$M$26,'Input Parameters'!$J$26,'Input Parameters'!$K$26)</f>
        <v>0.64034459030667257</v>
      </c>
      <c r="K85" s="168">
        <f ca="1">('Input Parameters'!$E$27/'Input Parameters'!$E$38)^$J85</f>
        <v>1.0120350729297546E-2</v>
      </c>
      <c r="L85" s="69">
        <f ca="1">$H85*$C85*'Input Parameters'!$E$25*K85</f>
        <v>1.9147052694749735</v>
      </c>
      <c r="M85" s="24">
        <f t="shared" ca="1" si="14"/>
        <v>0.70046346687278216</v>
      </c>
      <c r="N85" s="15">
        <f ca="1">_xlfn.NORM.INV(M85,'Input Parameters'!$E$29,'Input Parameters'!$F$29)</f>
        <v>0.10005257339579753</v>
      </c>
      <c r="O85" s="8">
        <f t="shared" ca="1" si="15"/>
        <v>6.0677551583497635E-2</v>
      </c>
      <c r="P85" s="30">
        <f ca="1">_xlfn.LOGNORM.INV(O85,'Input Parameters'!$H$30,'Input Parameters'!$I$30)</f>
        <v>1.2908106843988059</v>
      </c>
      <c r="Q85" s="10">
        <f t="shared" ca="1" si="16"/>
        <v>0.84515597996391978</v>
      </c>
      <c r="R85" s="30">
        <f>IF('Input Parameters'!$E$32=0,0,_xlfn.BETA.INV(Q85,'Input Parameters'!$L$32,'Input Parameters'!$M$32,'Input Parameters'!$J$32,'Input Parameters'!$K$32))</f>
        <v>0</v>
      </c>
      <c r="S85" s="10">
        <f t="shared" ca="1" si="17"/>
        <v>0.56685942384165244</v>
      </c>
      <c r="T85" s="26">
        <f ca="1">_xlfn.LOGNORM.INV(S85,'Input Parameters'!$H$34,'Input Parameters'!$I$34)</f>
        <v>51.475745618884531</v>
      </c>
      <c r="U85" s="10">
        <f t="shared" ca="1" si="18"/>
        <v>0.46515205883721089</v>
      </c>
      <c r="V85" s="30">
        <f ca="1">_xlfn.BETA.INV(U85,'Input Parameters'!$L$36,'Input Parameters'!$M$36,'Input Parameters'!$J$36,'Input Parameters'!$K$36)</f>
        <v>0.57267660411898247</v>
      </c>
      <c r="W85" s="2">
        <f ca="1">N85+(P85-N85)*(1-ERF((T85-R85)/(2*SQRT(L85*'Input Parameters'!$E$38))))</f>
        <v>0.11020519582067102</v>
      </c>
      <c r="X85">
        <f t="shared" ca="1" si="19"/>
        <v>1</v>
      </c>
      <c r="Y85" s="7"/>
    </row>
    <row r="86" spans="1:25" ht="15" customHeight="1" x14ac:dyDescent="0.25">
      <c r="A86" s="139">
        <v>79</v>
      </c>
      <c r="B86" s="10">
        <f t="shared" ca="1" si="10"/>
        <v>0.69030195446588138</v>
      </c>
      <c r="C86" s="60">
        <f ca="1">_xlfn.NORM.INV(B86,'Input Parameters'!$E$15,'Input Parameters'!$F$15)</f>
        <v>297.88542983239131</v>
      </c>
      <c r="D86" s="10">
        <f t="shared" ca="1" si="11"/>
        <v>0.46545207770356634</v>
      </c>
      <c r="E86" s="62">
        <f ca="1">IF(_xlfn.NORM.INV(D86,'Input Parameters'!$E$17,'Input Parameters'!$F$17)&lt;3500,3500,IF(_xlfn.NORM.INV(D86,'Input Parameters'!$E$17,'Input Parameters'!$F$17)&gt;5500,5500,_xlfn.NORM.INV(D86,'Input Parameters'!$E$17,'Input Parameters'!$F$17)))</f>
        <v>4739.3048738788275</v>
      </c>
      <c r="F86" s="10">
        <f t="shared" ca="1" si="12"/>
        <v>0.28942741633142077</v>
      </c>
      <c r="G86" s="64">
        <f ca="1">_xlfn.NORM.INV(F86,'Input Parameters'!$E$20,'Input Parameters'!$F$20)</f>
        <v>278.93110986522908</v>
      </c>
      <c r="H86" s="57">
        <f ca="1">EXP(E86*(1/'Input Parameters'!$E$23-1/G86))</f>
        <v>0.44403086007843817</v>
      </c>
      <c r="I86" s="10">
        <f t="shared" ca="1" si="13"/>
        <v>0.72207063113567249</v>
      </c>
      <c r="J86" s="30">
        <f ca="1">_xlfn.BETA.INV(I86,'Input Parameters'!$L$26,'Input Parameters'!$M$26,'Input Parameters'!$J$26,'Input Parameters'!$K$26)</f>
        <v>0.75091846757789638</v>
      </c>
      <c r="K86" s="168">
        <f ca="1">('Input Parameters'!$E$27/'Input Parameters'!$E$38)^$J86</f>
        <v>4.5786274590314561E-3</v>
      </c>
      <c r="L86" s="69">
        <f ca="1">$H86*$C86*'Input Parameters'!$E$25*K86</f>
        <v>0.60561653571088692</v>
      </c>
      <c r="M86" s="24">
        <f t="shared" ca="1" si="14"/>
        <v>0.78493591804759977</v>
      </c>
      <c r="N86" s="15">
        <f ca="1">_xlfn.NORM.INV(M86,'Input Parameters'!$E$29,'Input Parameters'!$F$29)</f>
        <v>0.10007889723557606</v>
      </c>
      <c r="O86" s="8">
        <f t="shared" ca="1" si="15"/>
        <v>0.92631952249620375</v>
      </c>
      <c r="P86" s="30">
        <f ca="1">_xlfn.LOGNORM.INV(O86,'Input Parameters'!$H$30,'Input Parameters'!$I$30)</f>
        <v>5.320039106832632</v>
      </c>
      <c r="Q86" s="10">
        <f t="shared" ca="1" si="16"/>
        <v>0.43026421315567143</v>
      </c>
      <c r="R86" s="30">
        <f>IF('Input Parameters'!$E$32=0,0,_xlfn.BETA.INV(Q86,'Input Parameters'!$L$32,'Input Parameters'!$M$32,'Input Parameters'!$J$32,'Input Parameters'!$K$32))</f>
        <v>0</v>
      </c>
      <c r="S86" s="10">
        <f t="shared" ca="1" si="17"/>
        <v>0.33404884391814171</v>
      </c>
      <c r="T86" s="26">
        <f ca="1">_xlfn.LOGNORM.INV(S86,'Input Parameters'!$H$34,'Input Parameters'!$I$34)</f>
        <v>47.787152562283957</v>
      </c>
      <c r="U86" s="10">
        <f t="shared" ca="1" si="18"/>
        <v>1.483039948920073E-2</v>
      </c>
      <c r="V86" s="30">
        <f ca="1">_xlfn.BETA.INV(U86,'Input Parameters'!$L$36,'Input Parameters'!$M$36,'Input Parameters'!$J$36,'Input Parameters'!$K$36)</f>
        <v>0.33210424443588199</v>
      </c>
      <c r="W86" s="2">
        <f ca="1">N86+(P86-N86)*(1-ERF((T86-R86)/(2*SQRT(L86*'Input Parameters'!$E$38))))</f>
        <v>0.10015257358473247</v>
      </c>
      <c r="X86">
        <f t="shared" ca="1" si="19"/>
        <v>1</v>
      </c>
      <c r="Y86" s="7"/>
    </row>
    <row r="87" spans="1:25" ht="15" customHeight="1" x14ac:dyDescent="0.25">
      <c r="A87" s="139">
        <v>80</v>
      </c>
      <c r="B87" s="10">
        <f t="shared" ca="1" si="10"/>
        <v>0.45906392098031124</v>
      </c>
      <c r="C87" s="60">
        <f ca="1">_xlfn.NORM.INV(B87,'Input Parameters'!$E$15,'Input Parameters'!$F$15)</f>
        <v>265.39653338899689</v>
      </c>
      <c r="D87" s="10">
        <f t="shared" ca="1" si="11"/>
        <v>0.65022875455616647</v>
      </c>
      <c r="E87" s="62">
        <f ca="1">IF(_xlfn.NORM.INV(D87,'Input Parameters'!$E$17,'Input Parameters'!$F$17)&lt;3500,3500,IF(_xlfn.NORM.INV(D87,'Input Parameters'!$E$17,'Input Parameters'!$F$17)&gt;5500,5500,_xlfn.NORM.INV(D87,'Input Parameters'!$E$17,'Input Parameters'!$F$17)))</f>
        <v>5070.1566906479038</v>
      </c>
      <c r="F87" s="10">
        <f t="shared" ca="1" si="12"/>
        <v>0.21249713679543158</v>
      </c>
      <c r="G87" s="64">
        <f ca="1">_xlfn.NORM.INV(F87,'Input Parameters'!$E$20,'Input Parameters'!$F$20)</f>
        <v>277.30482902787577</v>
      </c>
      <c r="H87" s="57">
        <f ca="1">EXP(E87*(1/'Input Parameters'!$E$23-1/G87))</f>
        <v>0.37714003438896776</v>
      </c>
      <c r="I87" s="10">
        <f t="shared" ca="1" si="13"/>
        <v>0.4406258815081423</v>
      </c>
      <c r="J87" s="30">
        <f ca="1">_xlfn.BETA.INV(I87,'Input Parameters'!$L$26,'Input Parameters'!$M$26,'Input Parameters'!$J$26,'Input Parameters'!$K$26)</f>
        <v>0.63710069577319928</v>
      </c>
      <c r="K87" s="168">
        <f ca="1">('Input Parameters'!$E$27/'Input Parameters'!$E$38)^$J87</f>
        <v>1.0358597516959589E-2</v>
      </c>
      <c r="L87" s="69">
        <f ca="1">$H87*$C87*'Input Parameters'!$E$25*K87</f>
        <v>1.0368091972203937</v>
      </c>
      <c r="M87" s="24">
        <f t="shared" ca="1" si="14"/>
        <v>0.15394909598632867</v>
      </c>
      <c r="N87" s="15">
        <f ca="1">_xlfn.NORM.INV(M87,'Input Parameters'!$E$29,'Input Parameters'!$F$29)</f>
        <v>9.9898035781820521E-2</v>
      </c>
      <c r="O87" s="8">
        <f t="shared" ca="1" si="15"/>
        <v>0.58257859401351308</v>
      </c>
      <c r="P87" s="30">
        <f ca="1">_xlfn.LOGNORM.INV(O87,'Input Parameters'!$H$30,'Input Parameters'!$I$30)</f>
        <v>2.9610067704078635</v>
      </c>
      <c r="Q87" s="10">
        <f t="shared" ca="1" si="16"/>
        <v>0.27644824251735667</v>
      </c>
      <c r="R87" s="30">
        <f>IF('Input Parameters'!$E$32=0,0,_xlfn.BETA.INV(Q87,'Input Parameters'!$L$32,'Input Parameters'!$M$32,'Input Parameters'!$J$32,'Input Parameters'!$K$32))</f>
        <v>0</v>
      </c>
      <c r="S87" s="10">
        <f t="shared" ca="1" si="17"/>
        <v>0.38026137559314055</v>
      </c>
      <c r="T87" s="26">
        <f ca="1">_xlfn.LOGNORM.INV(S87,'Input Parameters'!$H$34,'Input Parameters'!$I$34)</f>
        <v>48.530503622628828</v>
      </c>
      <c r="U87" s="10">
        <f t="shared" ca="1" si="18"/>
        <v>0.35520612599953738</v>
      </c>
      <c r="V87" s="30">
        <f ca="1">_xlfn.BETA.INV(U87,'Input Parameters'!$L$36,'Input Parameters'!$M$36,'Input Parameters'!$J$36,'Input Parameters'!$K$36)</f>
        <v>0.53140465031317263</v>
      </c>
      <c r="W87" s="2">
        <f ca="1">N87+(P87-N87)*(1-ERF((T87-R87)/(2*SQRT(L87*'Input Parameters'!$E$38))))</f>
        <v>0.10204743930451381</v>
      </c>
      <c r="X87">
        <f t="shared" ca="1" si="19"/>
        <v>1</v>
      </c>
      <c r="Y87" s="7"/>
    </row>
    <row r="88" spans="1:25" ht="15" customHeight="1" x14ac:dyDescent="0.25">
      <c r="A88" s="139">
        <v>81</v>
      </c>
      <c r="B88" s="10">
        <f t="shared" ca="1" si="10"/>
        <v>0.4969188548191622</v>
      </c>
      <c r="C88" s="60">
        <f ca="1">_xlfn.NORM.INV(B88,'Input Parameters'!$E$15,'Input Parameters'!$F$15)</f>
        <v>270.54864442256172</v>
      </c>
      <c r="D88" s="10">
        <f t="shared" ca="1" si="11"/>
        <v>0.77093071554026449</v>
      </c>
      <c r="E88" s="62">
        <f ca="1">IF(_xlfn.NORM.INV(D88,'Input Parameters'!$E$17,'Input Parameters'!$F$17)&lt;3500,3500,IF(_xlfn.NORM.INV(D88,'Input Parameters'!$E$17,'Input Parameters'!$F$17)&gt;5500,5500,_xlfn.NORM.INV(D88,'Input Parameters'!$E$17,'Input Parameters'!$F$17)))</f>
        <v>5319.3408097232577</v>
      </c>
      <c r="F88" s="10">
        <f t="shared" ca="1" si="12"/>
        <v>0.25402244984449107</v>
      </c>
      <c r="G88" s="64">
        <f ca="1">_xlfn.NORM.INV(F88,'Input Parameters'!$E$20,'Input Parameters'!$F$20)</f>
        <v>278.21537022837339</v>
      </c>
      <c r="H88" s="57">
        <f ca="1">EXP(E88*(1/'Input Parameters'!$E$23-1/G88))</f>
        <v>0.38278399545707248</v>
      </c>
      <c r="I88" s="10">
        <f t="shared" ca="1" si="13"/>
        <v>0.12365131461543422</v>
      </c>
      <c r="J88" s="30">
        <f ca="1">_xlfn.BETA.INV(I88,'Input Parameters'!$L$26,'Input Parameters'!$M$26,'Input Parameters'!$J$26,'Input Parameters'!$K$26)</f>
        <v>0.46580157170591269</v>
      </c>
      <c r="K88" s="168">
        <f ca="1">('Input Parameters'!$E$27/'Input Parameters'!$E$38)^$J88</f>
        <v>3.5394255723508315E-2</v>
      </c>
      <c r="L88" s="69">
        <f ca="1">$H88*$C88*'Input Parameters'!$E$25*K88</f>
        <v>3.6654889771582337</v>
      </c>
      <c r="M88" s="24">
        <f t="shared" ca="1" si="14"/>
        <v>0.91590131258571073</v>
      </c>
      <c r="N88" s="15">
        <f ca="1">_xlfn.NORM.INV(M88,'Input Parameters'!$E$29,'Input Parameters'!$F$29)</f>
        <v>0.10013780191528776</v>
      </c>
      <c r="O88" s="8">
        <f t="shared" ca="1" si="15"/>
        <v>0.65096618226740521</v>
      </c>
      <c r="P88" s="30">
        <f ca="1">_xlfn.LOGNORM.INV(O88,'Input Parameters'!$H$30,'Input Parameters'!$I$30)</f>
        <v>3.2229313312844328</v>
      </c>
      <c r="Q88" s="10">
        <f t="shared" ca="1" si="16"/>
        <v>0.1146011887477264</v>
      </c>
      <c r="R88" s="30">
        <f>IF('Input Parameters'!$E$32=0,0,_xlfn.BETA.INV(Q88,'Input Parameters'!$L$32,'Input Parameters'!$M$32,'Input Parameters'!$J$32,'Input Parameters'!$K$32))</f>
        <v>0</v>
      </c>
      <c r="S88" s="10">
        <f t="shared" ca="1" si="17"/>
        <v>0.25674879645305926</v>
      </c>
      <c r="T88" s="26">
        <f ca="1">_xlfn.LOGNORM.INV(S88,'Input Parameters'!$H$34,'Input Parameters'!$I$34)</f>
        <v>46.46900209540344</v>
      </c>
      <c r="U88" s="10">
        <f t="shared" ca="1" si="18"/>
        <v>0.4387799004016365</v>
      </c>
      <c r="V88" s="30">
        <f ca="1">_xlfn.BETA.INV(U88,'Input Parameters'!$L$36,'Input Parameters'!$M$36,'Input Parameters'!$J$36,'Input Parameters'!$K$36)</f>
        <v>0.56276936022414592</v>
      </c>
      <c r="W88" s="2">
        <f ca="1">N88+(P88-N88)*(1-ERF((T88-R88)/(2*SQRT(L88*'Input Parameters'!$E$38))))</f>
        <v>0.36905705937450334</v>
      </c>
      <c r="X88">
        <f t="shared" ca="1" si="19"/>
        <v>1</v>
      </c>
      <c r="Y88" s="7"/>
    </row>
    <row r="89" spans="1:25" ht="15" customHeight="1" x14ac:dyDescent="0.25">
      <c r="A89" s="139">
        <v>82</v>
      </c>
      <c r="B89" s="10">
        <f t="shared" ca="1" si="10"/>
        <v>0.97045192927842816</v>
      </c>
      <c r="C89" s="60">
        <f ca="1">_xlfn.NORM.INV(B89,'Input Parameters'!$E$15,'Input Parameters'!$F$15)</f>
        <v>373.25609397260456</v>
      </c>
      <c r="D89" s="10">
        <f t="shared" ca="1" si="11"/>
        <v>0.18080079416113459</v>
      </c>
      <c r="E89" s="62">
        <f ca="1">IF(_xlfn.NORM.INV(D89,'Input Parameters'!$E$17,'Input Parameters'!$F$17)&lt;3500,3500,IF(_xlfn.NORM.INV(D89,'Input Parameters'!$E$17,'Input Parameters'!$F$17)&gt;5500,5500,_xlfn.NORM.INV(D89,'Input Parameters'!$E$17,'Input Parameters'!$F$17)))</f>
        <v>4161.3777282779383</v>
      </c>
      <c r="F89" s="10">
        <f t="shared" ca="1" si="12"/>
        <v>0.84036115570386327</v>
      </c>
      <c r="G89" s="64">
        <f ca="1">_xlfn.NORM.INV(F89,'Input Parameters'!$E$20,'Input Parameters'!$F$20)</f>
        <v>289.32282020105299</v>
      </c>
      <c r="H89" s="57">
        <f ca="1">EXP(E89*(1/'Input Parameters'!$E$23-1/G89))</f>
        <v>0.83777268792143911</v>
      </c>
      <c r="I89" s="10">
        <f t="shared" ca="1" si="13"/>
        <v>0.9271516034753392</v>
      </c>
      <c r="J89" s="30">
        <f ca="1">_xlfn.BETA.INV(I89,'Input Parameters'!$L$26,'Input Parameters'!$M$26,'Input Parameters'!$J$26,'Input Parameters'!$K$26)</f>
        <v>0.8576937963052782</v>
      </c>
      <c r="K89" s="168">
        <f ca="1">('Input Parameters'!$E$27/'Input Parameters'!$E$38)^$J89</f>
        <v>2.1286698523762652E-3</v>
      </c>
      <c r="L89" s="69">
        <f ca="1">$H89*$C89*'Input Parameters'!$E$25*K89</f>
        <v>0.66564306904313497</v>
      </c>
      <c r="M89" s="24">
        <f t="shared" ca="1" si="14"/>
        <v>0.27124506099040591</v>
      </c>
      <c r="N89" s="15">
        <f ca="1">_xlfn.NORM.INV(M89,'Input Parameters'!$E$29,'Input Parameters'!$F$29)</f>
        <v>9.9939094822610514E-2</v>
      </c>
      <c r="O89" s="8">
        <f t="shared" ca="1" si="15"/>
        <v>0.95442870876960628</v>
      </c>
      <c r="P89" s="30">
        <f ca="1">_xlfn.LOGNORM.INV(O89,'Input Parameters'!$H$30,'Input Parameters'!$I$30)</f>
        <v>5.9600630055116035</v>
      </c>
      <c r="Q89" s="10">
        <f t="shared" ca="1" si="16"/>
        <v>0.34176975765509698</v>
      </c>
      <c r="R89" s="30">
        <f>IF('Input Parameters'!$E$32=0,0,_xlfn.BETA.INV(Q89,'Input Parameters'!$L$32,'Input Parameters'!$M$32,'Input Parameters'!$J$32,'Input Parameters'!$K$32))</f>
        <v>0</v>
      </c>
      <c r="S89" s="10">
        <f t="shared" ca="1" si="17"/>
        <v>0.77443579716611266</v>
      </c>
      <c r="T89" s="26">
        <f ca="1">_xlfn.LOGNORM.INV(S89,'Input Parameters'!$H$34,'Input Parameters'!$I$34)</f>
        <v>55.366310658139568</v>
      </c>
      <c r="U89" s="10">
        <f t="shared" ca="1" si="18"/>
        <v>0.52952116467552146</v>
      </c>
      <c r="V89" s="30">
        <f ca="1">_xlfn.BETA.INV(U89,'Input Parameters'!$L$36,'Input Parameters'!$M$36,'Input Parameters'!$J$36,'Input Parameters'!$K$36)</f>
        <v>0.59725401011871782</v>
      </c>
      <c r="W89" s="2">
        <f ca="1">N89+(P89-N89)*(1-ERF((T89-R89)/(2*SQRT(L89*'Input Parameters'!$E$38))))</f>
        <v>9.9948460454185026E-2</v>
      </c>
      <c r="X89">
        <f t="shared" ca="1" si="19"/>
        <v>1</v>
      </c>
      <c r="Y89" s="7"/>
    </row>
    <row r="90" spans="1:25" ht="15" customHeight="1" x14ac:dyDescent="0.25">
      <c r="A90" s="139">
        <v>83</v>
      </c>
      <c r="B90" s="10">
        <f t="shared" ca="1" si="10"/>
        <v>0.28842617996007969</v>
      </c>
      <c r="C90" s="60">
        <f ca="1">_xlfn.NORM.INV(B90,'Input Parameters'!$E$15,'Input Parameters'!$F$15)</f>
        <v>240.72789345798574</v>
      </c>
      <c r="D90" s="10">
        <f t="shared" ca="1" si="11"/>
        <v>0.47421273738803837</v>
      </c>
      <c r="E90" s="62">
        <f ca="1">IF(_xlfn.NORM.INV(D90,'Input Parameters'!$E$17,'Input Parameters'!$F$17)&lt;3500,3500,IF(_xlfn.NORM.INV(D90,'Input Parameters'!$E$17,'Input Parameters'!$F$17)&gt;5500,5500,_xlfn.NORM.INV(D90,'Input Parameters'!$E$17,'Input Parameters'!$F$17)))</f>
        <v>4754.7210878938322</v>
      </c>
      <c r="F90" s="10">
        <f t="shared" ca="1" si="12"/>
        <v>0.47546051250787125</v>
      </c>
      <c r="G90" s="64">
        <f ca="1">_xlfn.NORM.INV(F90,'Input Parameters'!$E$20,'Input Parameters'!$F$20)</f>
        <v>282.23761356472875</v>
      </c>
      <c r="H90" s="57">
        <f ca="1">EXP(E90*(1/'Input Parameters'!$E$23-1/G90))</f>
        <v>0.54074894572903853</v>
      </c>
      <c r="I90" s="10">
        <f t="shared" ca="1" si="13"/>
        <v>0.16149098849657018</v>
      </c>
      <c r="J90" s="30">
        <f ca="1">_xlfn.BETA.INV(I90,'Input Parameters'!$L$26,'Input Parameters'!$M$26,'Input Parameters'!$J$26,'Input Parameters'!$K$26)</f>
        <v>0.49465868429343707</v>
      </c>
      <c r="K90" s="168">
        <f ca="1">('Input Parameters'!$E$27/'Input Parameters'!$E$38)^$J90</f>
        <v>2.8776433909236537E-2</v>
      </c>
      <c r="L90" s="69">
        <f ca="1">$H90*$C90*'Input Parameters'!$E$25*K90</f>
        <v>3.7459249352459993</v>
      </c>
      <c r="M90" s="24">
        <f t="shared" ca="1" si="14"/>
        <v>0.22515981823142905</v>
      </c>
      <c r="N90" s="15">
        <f ca="1">_xlfn.NORM.INV(M90,'Input Parameters'!$E$29,'Input Parameters'!$F$29)</f>
        <v>9.9924511774927421E-2</v>
      </c>
      <c r="O90" s="8">
        <f t="shared" ca="1" si="15"/>
        <v>0.3691116314779499</v>
      </c>
      <c r="P90" s="30">
        <f ca="1">_xlfn.LOGNORM.INV(O90,'Input Parameters'!$H$30,'Input Parameters'!$I$30)</f>
        <v>2.2914103589182697</v>
      </c>
      <c r="Q90" s="10">
        <f t="shared" ca="1" si="16"/>
        <v>0.48749881888223301</v>
      </c>
      <c r="R90" s="30">
        <f>IF('Input Parameters'!$E$32=0,0,_xlfn.BETA.INV(Q90,'Input Parameters'!$L$32,'Input Parameters'!$M$32,'Input Parameters'!$J$32,'Input Parameters'!$K$32))</f>
        <v>0</v>
      </c>
      <c r="S90" s="10">
        <f t="shared" ca="1" si="17"/>
        <v>0.98182668358871883</v>
      </c>
      <c r="T90" s="26">
        <f ca="1">_xlfn.LOGNORM.INV(S90,'Input Parameters'!$H$34,'Input Parameters'!$I$34)</f>
        <v>65.415508659463654</v>
      </c>
      <c r="U90" s="10">
        <f t="shared" ca="1" si="18"/>
        <v>0.60309326612545866</v>
      </c>
      <c r="V90" s="30">
        <f ca="1">_xlfn.BETA.INV(U90,'Input Parameters'!$L$36,'Input Parameters'!$M$36,'Input Parameters'!$J$36,'Input Parameters'!$K$36)</f>
        <v>0.62669103044111163</v>
      </c>
      <c r="W90" s="2">
        <f ca="1">N90+(P90-N90)*(1-ERF((T90-R90)/(2*SQRT(L90*'Input Parameters'!$E$38))))</f>
        <v>0.1368539619948472</v>
      </c>
      <c r="X90">
        <f t="shared" ca="1" si="19"/>
        <v>1</v>
      </c>
      <c r="Y90" s="7"/>
    </row>
    <row r="91" spans="1:25" ht="15" customHeight="1" x14ac:dyDescent="0.25">
      <c r="A91" s="139">
        <v>84</v>
      </c>
      <c r="B91" s="10">
        <f t="shared" ca="1" si="10"/>
        <v>0.4341167444255265</v>
      </c>
      <c r="C91" s="60">
        <f ca="1">_xlfn.NORM.INV(B91,'Input Parameters'!$E$15,'Input Parameters'!$F$15)</f>
        <v>261.97635965424621</v>
      </c>
      <c r="D91" s="10">
        <f t="shared" ca="1" si="11"/>
        <v>0.2577954074570411</v>
      </c>
      <c r="E91" s="62">
        <f ca="1">IF(_xlfn.NORM.INV(D91,'Input Parameters'!$E$17,'Input Parameters'!$F$17)&lt;3500,3500,IF(_xlfn.NORM.INV(D91,'Input Parameters'!$E$17,'Input Parameters'!$F$17)&gt;5500,5500,_xlfn.NORM.INV(D91,'Input Parameters'!$E$17,'Input Parameters'!$F$17)))</f>
        <v>4344.8901015698038</v>
      </c>
      <c r="F91" s="10">
        <f t="shared" ca="1" si="12"/>
        <v>0.55510441002327771</v>
      </c>
      <c r="G91" s="64">
        <f ca="1">_xlfn.NORM.INV(F91,'Input Parameters'!$E$20,'Input Parameters'!$F$20)</f>
        <v>283.57840858141105</v>
      </c>
      <c r="H91" s="57">
        <f ca="1">EXP(E91*(1/'Input Parameters'!$E$23-1/G91))</f>
        <v>0.61322653291239171</v>
      </c>
      <c r="I91" s="10">
        <f t="shared" ca="1" si="13"/>
        <v>0.74362124620593162</v>
      </c>
      <c r="J91" s="30">
        <f ca="1">_xlfn.BETA.INV(I91,'Input Parameters'!$L$26,'Input Parameters'!$M$26,'Input Parameters'!$J$26,'Input Parameters'!$K$26)</f>
        <v>0.76012863900938332</v>
      </c>
      <c r="K91" s="168">
        <f ca="1">('Input Parameters'!$E$27/'Input Parameters'!$E$38)^$J91</f>
        <v>4.2859168363201441E-3</v>
      </c>
      <c r="L91" s="69">
        <f ca="1">$H91*$C91*'Input Parameters'!$E$25*K91</f>
        <v>0.68853620308131491</v>
      </c>
      <c r="M91" s="24">
        <f t="shared" ca="1" si="14"/>
        <v>0.57375368689612061</v>
      </c>
      <c r="N91" s="15">
        <f ca="1">_xlfn.NORM.INV(M91,'Input Parameters'!$E$29,'Input Parameters'!$F$29)</f>
        <v>0.10001859389638873</v>
      </c>
      <c r="O91" s="8">
        <f t="shared" ca="1" si="15"/>
        <v>0.99001741492001039</v>
      </c>
      <c r="P91" s="30">
        <f ca="1">_xlfn.LOGNORM.INV(O91,'Input Parameters'!$H$30,'Input Parameters'!$I$30)</f>
        <v>8.0548251459630684</v>
      </c>
      <c r="Q91" s="10">
        <f t="shared" ca="1" si="16"/>
        <v>0.61408792212271945</v>
      </c>
      <c r="R91" s="30">
        <f>IF('Input Parameters'!$E$32=0,0,_xlfn.BETA.INV(Q91,'Input Parameters'!$L$32,'Input Parameters'!$M$32,'Input Parameters'!$J$32,'Input Parameters'!$K$32))</f>
        <v>0</v>
      </c>
      <c r="S91" s="10">
        <f t="shared" ca="1" si="17"/>
        <v>0.85018721738813618</v>
      </c>
      <c r="T91" s="26">
        <f ca="1">_xlfn.LOGNORM.INV(S91,'Input Parameters'!$H$34,'Input Parameters'!$I$34)</f>
        <v>57.357099338816397</v>
      </c>
      <c r="U91" s="10">
        <f t="shared" ca="1" si="18"/>
        <v>0.96147177964409236</v>
      </c>
      <c r="V91" s="30">
        <f ca="1">_xlfn.BETA.INV(U91,'Input Parameters'!$L$36,'Input Parameters'!$M$36,'Input Parameters'!$J$36,'Input Parameters'!$K$36)</f>
        <v>0.89249166602216268</v>
      </c>
      <c r="W91" s="2">
        <f ca="1">N91+(P91-N91)*(1-ERF((T91-R91)/(2*SQRT(L91*'Input Parameters'!$E$38))))</f>
        <v>0.10002670748522927</v>
      </c>
      <c r="X91">
        <f t="shared" ca="1" si="19"/>
        <v>1</v>
      </c>
      <c r="Y91" s="7"/>
    </row>
    <row r="92" spans="1:25" ht="15" customHeight="1" x14ac:dyDescent="0.25">
      <c r="A92" s="139">
        <v>85</v>
      </c>
      <c r="B92" s="10">
        <f t="shared" ca="1" si="10"/>
        <v>0.78936963821825201</v>
      </c>
      <c r="C92" s="60">
        <f ca="1">_xlfn.NORM.INV(B92,'Input Parameters'!$E$15,'Input Parameters'!$F$15)</f>
        <v>314.55151239963305</v>
      </c>
      <c r="D92" s="10">
        <f t="shared" ca="1" si="11"/>
        <v>0.66141847117812569</v>
      </c>
      <c r="E92" s="62">
        <f ca="1">IF(_xlfn.NORM.INV(D92,'Input Parameters'!$E$17,'Input Parameters'!$F$17)&lt;3500,3500,IF(_xlfn.NORM.INV(D92,'Input Parameters'!$E$17,'Input Parameters'!$F$17)&gt;5500,5500,_xlfn.NORM.INV(D92,'Input Parameters'!$E$17,'Input Parameters'!$F$17)))</f>
        <v>5091.4362481137359</v>
      </c>
      <c r="F92" s="10">
        <f t="shared" ca="1" si="12"/>
        <v>0.80482342393853812</v>
      </c>
      <c r="G92" s="64">
        <f ca="1">_xlfn.NORM.INV(F92,'Input Parameters'!$E$20,'Input Parameters'!$F$20)</f>
        <v>288.40514654786318</v>
      </c>
      <c r="H92" s="57">
        <f ca="1">EXP(E92*(1/'Input Parameters'!$E$23-1/G92))</f>
        <v>0.76142496861631603</v>
      </c>
      <c r="I92" s="10">
        <f t="shared" ca="1" si="13"/>
        <v>9.4049231022500623E-2</v>
      </c>
      <c r="J92" s="30">
        <f ca="1">_xlfn.BETA.INV(I92,'Input Parameters'!$L$26,'Input Parameters'!$M$26,'Input Parameters'!$J$26,'Input Parameters'!$K$26)</f>
        <v>0.43876826088984278</v>
      </c>
      <c r="K92" s="168">
        <f ca="1">('Input Parameters'!$E$27/'Input Parameters'!$E$38)^$J92</f>
        <v>4.2968191954614036E-2</v>
      </c>
      <c r="L92" s="69">
        <f ca="1">$H92*$C92*'Input Parameters'!$E$25*K92</f>
        <v>10.291198883186718</v>
      </c>
      <c r="M92" s="24">
        <f t="shared" ca="1" si="14"/>
        <v>0.81349591494266005</v>
      </c>
      <c r="N92" s="15">
        <f ca="1">_xlfn.NORM.INV(M92,'Input Parameters'!$E$29,'Input Parameters'!$F$29)</f>
        <v>0.10008908527528311</v>
      </c>
      <c r="O92" s="8">
        <f t="shared" ca="1" si="15"/>
        <v>0.92741270693490629</v>
      </c>
      <c r="P92" s="30">
        <f ca="1">_xlfn.LOGNORM.INV(O92,'Input Parameters'!$H$30,'Input Parameters'!$I$30)</f>
        <v>5.3398610958837498</v>
      </c>
      <c r="Q92" s="10">
        <f t="shared" ca="1" si="16"/>
        <v>0.6296616053161942</v>
      </c>
      <c r="R92" s="30">
        <f>IF('Input Parameters'!$E$32=0,0,_xlfn.BETA.INV(Q92,'Input Parameters'!$L$32,'Input Parameters'!$M$32,'Input Parameters'!$J$32,'Input Parameters'!$K$32))</f>
        <v>0</v>
      </c>
      <c r="S92" s="10">
        <f t="shared" ca="1" si="17"/>
        <v>0.90321601013103348</v>
      </c>
      <c r="T92" s="26">
        <f ca="1">_xlfn.LOGNORM.INV(S92,'Input Parameters'!$H$34,'Input Parameters'!$I$34)</f>
        <v>59.265467331752184</v>
      </c>
      <c r="U92" s="10">
        <f t="shared" ca="1" si="18"/>
        <v>0.68892121858572619</v>
      </c>
      <c r="V92" s="30">
        <f ca="1">_xlfn.BETA.INV(U92,'Input Parameters'!$L$36,'Input Parameters'!$M$36,'Input Parameters'!$J$36,'Input Parameters'!$K$36)</f>
        <v>0.66437861600708037</v>
      </c>
      <c r="W92" s="2">
        <f ca="1">N92+(P92-N92)*(1-ERF((T92-R92)/(2*SQRT(L92*'Input Parameters'!$E$38))))</f>
        <v>1.10318847861992</v>
      </c>
      <c r="X92">
        <f t="shared" ca="1" si="19"/>
        <v>0</v>
      </c>
      <c r="Y92" s="7"/>
    </row>
    <row r="93" spans="1:25" ht="15" customHeight="1" x14ac:dyDescent="0.25">
      <c r="A93" s="139">
        <v>86</v>
      </c>
      <c r="B93" s="10">
        <f t="shared" ca="1" si="10"/>
        <v>0.3053498120093896</v>
      </c>
      <c r="C93" s="60">
        <f ca="1">_xlfn.NORM.INV(B93,'Input Parameters'!$E$15,'Input Parameters'!$F$15)</f>
        <v>243.37867217072613</v>
      </c>
      <c r="D93" s="10">
        <f t="shared" ca="1" si="11"/>
        <v>0.80075271350712252</v>
      </c>
      <c r="E93" s="62">
        <f ca="1">IF(_xlfn.NORM.INV(D93,'Input Parameters'!$E$17,'Input Parameters'!$F$17)&lt;3500,3500,IF(_xlfn.NORM.INV(D93,'Input Parameters'!$E$17,'Input Parameters'!$F$17)&gt;5500,5500,_xlfn.NORM.INV(D93,'Input Parameters'!$E$17,'Input Parameters'!$F$17)))</f>
        <v>5391.0190380635522</v>
      </c>
      <c r="F93" s="10">
        <f t="shared" ca="1" si="12"/>
        <v>0.36226277866667667</v>
      </c>
      <c r="G93" s="64">
        <f ca="1">_xlfn.NORM.INV(F93,'Input Parameters'!$E$20,'Input Parameters'!$F$20)</f>
        <v>280.2888061244247</v>
      </c>
      <c r="H93" s="57">
        <f ca="1">EXP(E93*(1/'Input Parameters'!$E$23-1/G93))</f>
        <v>0.43610078504600763</v>
      </c>
      <c r="I93" s="10">
        <f t="shared" ca="1" si="13"/>
        <v>0.43891988313478247</v>
      </c>
      <c r="J93" s="30">
        <f ca="1">_xlfn.BETA.INV(I93,'Input Parameters'!$L$26,'Input Parameters'!$M$26,'Input Parameters'!$J$26,'Input Parameters'!$K$26)</f>
        <v>0.63638960012858092</v>
      </c>
      <c r="K93" s="168">
        <f ca="1">('Input Parameters'!$E$27/'Input Parameters'!$E$38)^$J93</f>
        <v>1.0411568657227881E-2</v>
      </c>
      <c r="L93" s="69">
        <f ca="1">$H93*$C93*'Input Parameters'!$E$25*K93</f>
        <v>1.1050592218303457</v>
      </c>
      <c r="M93" s="24">
        <f t="shared" ca="1" si="14"/>
        <v>0.77213737174470642</v>
      </c>
      <c r="N93" s="15">
        <f ca="1">_xlfn.NORM.INV(M93,'Input Parameters'!$E$29,'Input Parameters'!$F$29)</f>
        <v>0.10007459042520057</v>
      </c>
      <c r="O93" s="8">
        <f t="shared" ca="1" si="15"/>
        <v>0.44133604868936716</v>
      </c>
      <c r="P93" s="30">
        <f ca="1">_xlfn.LOGNORM.INV(O93,'Input Parameters'!$H$30,'Input Parameters'!$I$30)</f>
        <v>2.5025877159920404</v>
      </c>
      <c r="Q93" s="10">
        <f t="shared" ca="1" si="16"/>
        <v>0.29809560325676643</v>
      </c>
      <c r="R93" s="30">
        <f>IF('Input Parameters'!$E$32=0,0,_xlfn.BETA.INV(Q93,'Input Parameters'!$L$32,'Input Parameters'!$M$32,'Input Parameters'!$J$32,'Input Parameters'!$K$32))</f>
        <v>0</v>
      </c>
      <c r="S93" s="10">
        <f t="shared" ca="1" si="17"/>
        <v>0.21441855321061032</v>
      </c>
      <c r="T93" s="26">
        <f ca="1">_xlfn.LOGNORM.INV(S93,'Input Parameters'!$H$34,'Input Parameters'!$I$34)</f>
        <v>45.678578596815093</v>
      </c>
      <c r="U93" s="10">
        <f t="shared" ca="1" si="18"/>
        <v>0.74063161148154089</v>
      </c>
      <c r="V93" s="30">
        <f ca="1">_xlfn.BETA.INV(U93,'Input Parameters'!$L$36,'Input Parameters'!$M$36,'Input Parameters'!$J$36,'Input Parameters'!$K$36)</f>
        <v>0.68995416772149687</v>
      </c>
      <c r="W93" s="2">
        <f ca="1">N93+(P93-N93)*(1-ERF((T93-R93)/(2*SQRT(L93*'Input Parameters'!$E$38))))</f>
        <v>0.10517293600430318</v>
      </c>
      <c r="X93">
        <f t="shared" ca="1" si="19"/>
        <v>1</v>
      </c>
      <c r="Y93" s="7"/>
    </row>
    <row r="94" spans="1:25" ht="15" customHeight="1" x14ac:dyDescent="0.25">
      <c r="A94" s="139">
        <v>87</v>
      </c>
      <c r="B94" s="10">
        <f t="shared" ca="1" si="10"/>
        <v>0.65137894266319196</v>
      </c>
      <c r="C94" s="60">
        <f ca="1">_xlfn.NORM.INV(B94,'Input Parameters'!$E$15,'Input Parameters'!$F$15)</f>
        <v>292.05094133795279</v>
      </c>
      <c r="D94" s="10">
        <f t="shared" ca="1" si="11"/>
        <v>0.34123505178183011</v>
      </c>
      <c r="E94" s="62">
        <f ca="1">IF(_xlfn.NORM.INV(D94,'Input Parameters'!$E$17,'Input Parameters'!$F$17)&lt;3500,3500,IF(_xlfn.NORM.INV(D94,'Input Parameters'!$E$17,'Input Parameters'!$F$17)&gt;5500,5500,_xlfn.NORM.INV(D94,'Input Parameters'!$E$17,'Input Parameters'!$F$17)))</f>
        <v>4513.6336508295244</v>
      </c>
      <c r="F94" s="10">
        <f t="shared" ca="1" si="12"/>
        <v>0.74052530731170629</v>
      </c>
      <c r="G94" s="64">
        <f ca="1">_xlfn.NORM.INV(F94,'Input Parameters'!$E$20,'Input Parameters'!$F$20)</f>
        <v>286.97127048288047</v>
      </c>
      <c r="H94" s="57">
        <f ca="1">EXP(E94*(1/'Input Parameters'!$E$23-1/G94))</f>
        <v>0.72627259495849672</v>
      </c>
      <c r="I94" s="10">
        <f t="shared" ca="1" si="13"/>
        <v>0.88502659056174027</v>
      </c>
      <c r="J94" s="30">
        <f ca="1">_xlfn.BETA.INV(I94,'Input Parameters'!$L$26,'Input Parameters'!$M$26,'Input Parameters'!$J$26,'Input Parameters'!$K$26)</f>
        <v>0.82982044998391258</v>
      </c>
      <c r="K94" s="168">
        <f ca="1">('Input Parameters'!$E$27/'Input Parameters'!$E$38)^$J94</f>
        <v>2.5997972924285818E-3</v>
      </c>
      <c r="L94" s="69">
        <f ca="1">$H94*$C94*'Input Parameters'!$E$25*K94</f>
        <v>0.55143935104835085</v>
      </c>
      <c r="M94" s="24">
        <f t="shared" ca="1" si="14"/>
        <v>0.37168982685786656</v>
      </c>
      <c r="N94" s="15">
        <f ca="1">_xlfn.NORM.INV(M94,'Input Parameters'!$E$29,'Input Parameters'!$F$29)</f>
        <v>9.9967261889224515E-2</v>
      </c>
      <c r="O94" s="8">
        <f t="shared" ca="1" si="15"/>
        <v>2.8125956065964131E-3</v>
      </c>
      <c r="P94" s="30">
        <f ca="1">_xlfn.LOGNORM.INV(O94,'Input Parameters'!$H$30,'Input Parameters'!$I$30)</f>
        <v>0.72548272377060241</v>
      </c>
      <c r="Q94" s="10">
        <f t="shared" ca="1" si="16"/>
        <v>0.49201042261685779</v>
      </c>
      <c r="R94" s="30">
        <f>IF('Input Parameters'!$E$32=0,0,_xlfn.BETA.INV(Q94,'Input Parameters'!$L$32,'Input Parameters'!$M$32,'Input Parameters'!$J$32,'Input Parameters'!$K$32))</f>
        <v>0</v>
      </c>
      <c r="S94" s="10">
        <f t="shared" ca="1" si="17"/>
        <v>9.6965354713288376E-2</v>
      </c>
      <c r="T94" s="26">
        <f ca="1">_xlfn.LOGNORM.INV(S94,'Input Parameters'!$H$34,'Input Parameters'!$I$34)</f>
        <v>42.879481707324793</v>
      </c>
      <c r="U94" s="10">
        <f t="shared" ca="1" si="18"/>
        <v>0.22874638911126788</v>
      </c>
      <c r="V94" s="30">
        <f ca="1">_xlfn.BETA.INV(U94,'Input Parameters'!$L$36,'Input Parameters'!$M$36,'Input Parameters'!$J$36,'Input Parameters'!$K$36)</f>
        <v>0.481256425731037</v>
      </c>
      <c r="W94" s="2">
        <f ca="1">N94+(P94-N94)*(1-ERF((T94-R94)/(2*SQRT(L94*'Input Parameters'!$E$38))))</f>
        <v>9.9995064011429186E-2</v>
      </c>
      <c r="X94">
        <f t="shared" ca="1" si="19"/>
        <v>1</v>
      </c>
      <c r="Y94" s="7"/>
    </row>
    <row r="95" spans="1:25" ht="15" customHeight="1" x14ac:dyDescent="0.25">
      <c r="A95" s="139">
        <v>88</v>
      </c>
      <c r="B95" s="10">
        <f t="shared" ca="1" si="10"/>
        <v>0.20687392261687843</v>
      </c>
      <c r="C95" s="60">
        <f ca="1">_xlfn.NORM.INV(B95,'Input Parameters'!$E$15,'Input Parameters'!$F$15)</f>
        <v>226.67403247100088</v>
      </c>
      <c r="D95" s="10">
        <f t="shared" ca="1" si="11"/>
        <v>0.46424766936361039</v>
      </c>
      <c r="E95" s="62">
        <f ca="1">IF(_xlfn.NORM.INV(D95,'Input Parameters'!$E$17,'Input Parameters'!$F$17)&lt;3500,3500,IF(_xlfn.NORM.INV(D95,'Input Parameters'!$E$17,'Input Parameters'!$F$17)&gt;5500,5500,_xlfn.NORM.INV(D95,'Input Parameters'!$E$17,'Input Parameters'!$F$17)))</f>
        <v>4737.1833300716398</v>
      </c>
      <c r="F95" s="10">
        <f t="shared" ca="1" si="12"/>
        <v>0.67156695758784313</v>
      </c>
      <c r="G95" s="64">
        <f ca="1">_xlfn.NORM.INV(F95,'Input Parameters'!$E$20,'Input Parameters'!$F$20)</f>
        <v>285.62643571744781</v>
      </c>
      <c r="H95" s="57">
        <f ca="1">EXP(E95*(1/'Input Parameters'!$E$23-1/G95))</f>
        <v>0.66140178960799123</v>
      </c>
      <c r="I95" s="10">
        <f t="shared" ca="1" si="13"/>
        <v>0.96124893780601228</v>
      </c>
      <c r="J95" s="30">
        <f ca="1">_xlfn.BETA.INV(I95,'Input Parameters'!$L$26,'Input Parameters'!$M$26,'Input Parameters'!$J$26,'Input Parameters'!$K$26)</f>
        <v>0.88757543110398918</v>
      </c>
      <c r="K95" s="168">
        <f ca="1">('Input Parameters'!$E$27/'Input Parameters'!$E$38)^$J95</f>
        <v>1.7179910704421574E-3</v>
      </c>
      <c r="L95" s="69">
        <f ca="1">$H95*$C95*'Input Parameters'!$E$25*K95</f>
        <v>0.25756570649835298</v>
      </c>
      <c r="M95" s="24">
        <f t="shared" ca="1" si="14"/>
        <v>0.67548363240700693</v>
      </c>
      <c r="N95" s="15">
        <f ca="1">_xlfn.NORM.INV(M95,'Input Parameters'!$E$29,'Input Parameters'!$F$29)</f>
        <v>0.10004551063426576</v>
      </c>
      <c r="O95" s="8">
        <f t="shared" ca="1" si="15"/>
        <v>0.43434110058115372</v>
      </c>
      <c r="P95" s="30">
        <f ca="1">_xlfn.LOGNORM.INV(O95,'Input Parameters'!$H$30,'Input Parameters'!$I$30)</f>
        <v>2.4816919846679024</v>
      </c>
      <c r="Q95" s="10">
        <f t="shared" ca="1" si="16"/>
        <v>0.24072305074638745</v>
      </c>
      <c r="R95" s="30">
        <f>IF('Input Parameters'!$E$32=0,0,_xlfn.BETA.INV(Q95,'Input Parameters'!$L$32,'Input Parameters'!$M$32,'Input Parameters'!$J$32,'Input Parameters'!$K$32))</f>
        <v>0</v>
      </c>
      <c r="S95" s="10">
        <f t="shared" ca="1" si="17"/>
        <v>0.75348182417733989</v>
      </c>
      <c r="T95" s="26">
        <f ca="1">_xlfn.LOGNORM.INV(S95,'Input Parameters'!$H$34,'Input Parameters'!$I$34)</f>
        <v>54.899173313669436</v>
      </c>
      <c r="U95" s="10">
        <f t="shared" ca="1" si="18"/>
        <v>0.54320894889524296</v>
      </c>
      <c r="V95" s="30">
        <f ca="1">_xlfn.BETA.INV(U95,'Input Parameters'!$L$36,'Input Parameters'!$M$36,'Input Parameters'!$J$36,'Input Parameters'!$K$36)</f>
        <v>0.60259497453944122</v>
      </c>
      <c r="W95" s="2">
        <f ca="1">N95+(P95-N95)*(1-ERF((T95-R95)/(2*SQRT(L95*'Input Parameters'!$E$38))))</f>
        <v>0.10004551063431388</v>
      </c>
      <c r="X95">
        <f t="shared" ca="1" si="19"/>
        <v>1</v>
      </c>
      <c r="Y95" s="7"/>
    </row>
    <row r="96" spans="1:25" ht="15" customHeight="1" x14ac:dyDescent="0.25">
      <c r="A96" s="139">
        <v>89</v>
      </c>
      <c r="B96" s="10">
        <f t="shared" ca="1" si="10"/>
        <v>0.34348439407441389</v>
      </c>
      <c r="C96" s="60">
        <f ca="1">_xlfn.NORM.INV(B96,'Input Parameters'!$E$15,'Input Parameters'!$F$15)</f>
        <v>249.12875853561036</v>
      </c>
      <c r="D96" s="10">
        <f t="shared" ca="1" si="11"/>
        <v>0.7641120947824247</v>
      </c>
      <c r="E96" s="62">
        <f ca="1">IF(_xlfn.NORM.INV(D96,'Input Parameters'!$E$17,'Input Parameters'!$F$17)&lt;3500,3500,IF(_xlfn.NORM.INV(D96,'Input Parameters'!$E$17,'Input Parameters'!$F$17)&gt;5500,5500,_xlfn.NORM.INV(D96,'Input Parameters'!$E$17,'Input Parameters'!$F$17)))</f>
        <v>5303.7148871898298</v>
      </c>
      <c r="F96" s="10">
        <f t="shared" ca="1" si="12"/>
        <v>0.89065135372748883</v>
      </c>
      <c r="G96" s="64">
        <f ca="1">_xlfn.NORM.INV(F96,'Input Parameters'!$E$20,'Input Parameters'!$F$20)</f>
        <v>290.89099664180259</v>
      </c>
      <c r="H96" s="57">
        <f ca="1">EXP(E96*(1/'Input Parameters'!$E$23-1/G96))</f>
        <v>0.88093183995761282</v>
      </c>
      <c r="I96" s="10">
        <f t="shared" ca="1" si="13"/>
        <v>0.87191518508421795</v>
      </c>
      <c r="J96" s="30">
        <f ca="1">_xlfn.BETA.INV(I96,'Input Parameters'!$L$26,'Input Parameters'!$M$26,'Input Parameters'!$J$26,'Input Parameters'!$K$26)</f>
        <v>0.82221525987355681</v>
      </c>
      <c r="K96" s="168">
        <f ca="1">('Input Parameters'!$E$27/'Input Parameters'!$E$38)^$J96</f>
        <v>2.7455617171608282E-3</v>
      </c>
      <c r="L96" s="69">
        <f ca="1">$H96*$C96*'Input Parameters'!$E$25*K96</f>
        <v>0.60255595325303846</v>
      </c>
      <c r="M96" s="24">
        <f t="shared" ca="1" si="14"/>
        <v>0.99458617763410284</v>
      </c>
      <c r="N96" s="15">
        <f ca="1">_xlfn.NORM.INV(M96,'Input Parameters'!$E$29,'Input Parameters'!$F$29)</f>
        <v>0.10025482126491683</v>
      </c>
      <c r="O96" s="8">
        <f t="shared" ca="1" si="15"/>
        <v>0.87846153389581683</v>
      </c>
      <c r="P96" s="30">
        <f ca="1">_xlfn.LOGNORM.INV(O96,'Input Parameters'!$H$30,'Input Parameters'!$I$30)</f>
        <v>4.6574353201919658</v>
      </c>
      <c r="Q96" s="10">
        <f t="shared" ca="1" si="16"/>
        <v>0.60243124781282398</v>
      </c>
      <c r="R96" s="30">
        <f>IF('Input Parameters'!$E$32=0,0,_xlfn.BETA.INV(Q96,'Input Parameters'!$L$32,'Input Parameters'!$M$32,'Input Parameters'!$J$32,'Input Parameters'!$K$32))</f>
        <v>0</v>
      </c>
      <c r="S96" s="10">
        <f t="shared" ca="1" si="17"/>
        <v>0.9424999462391781</v>
      </c>
      <c r="T96" s="26">
        <f ca="1">_xlfn.LOGNORM.INV(S96,'Input Parameters'!$H$34,'Input Parameters'!$I$34)</f>
        <v>61.337724393336408</v>
      </c>
      <c r="U96" s="10">
        <f t="shared" ca="1" si="18"/>
        <v>0.21533605481063345</v>
      </c>
      <c r="V96" s="30">
        <f ca="1">_xlfn.BETA.INV(U96,'Input Parameters'!$L$36,'Input Parameters'!$M$36,'Input Parameters'!$J$36,'Input Parameters'!$K$36)</f>
        <v>0.47548791712905986</v>
      </c>
      <c r="W96" s="2">
        <f ca="1">N96+(P96-N96)*(1-ERF((T96-R96)/(2*SQRT(L96*'Input Parameters'!$E$38))))</f>
        <v>0.10025492627264913</v>
      </c>
      <c r="X96">
        <f t="shared" ca="1" si="19"/>
        <v>1</v>
      </c>
      <c r="Y96" s="7"/>
    </row>
    <row r="97" spans="1:25" ht="15" customHeight="1" x14ac:dyDescent="0.25">
      <c r="A97" s="139">
        <v>90</v>
      </c>
      <c r="B97" s="10">
        <f t="shared" ca="1" si="10"/>
        <v>0.71668375071582868</v>
      </c>
      <c r="C97" s="60">
        <f ca="1">_xlfn.NORM.INV(B97,'Input Parameters'!$E$15,'Input Parameters'!$F$15)</f>
        <v>302.02101723510611</v>
      </c>
      <c r="D97" s="10">
        <f t="shared" ca="1" si="11"/>
        <v>0.82076983660919089</v>
      </c>
      <c r="E97" s="62">
        <f ca="1">IF(_xlfn.NORM.INV(D97,'Input Parameters'!$E$17,'Input Parameters'!$F$17)&lt;3500,3500,IF(_xlfn.NORM.INV(D97,'Input Parameters'!$E$17,'Input Parameters'!$F$17)&gt;5500,5500,_xlfn.NORM.INV(D97,'Input Parameters'!$E$17,'Input Parameters'!$F$17)))</f>
        <v>5442.8120068421631</v>
      </c>
      <c r="F97" s="10">
        <f t="shared" ca="1" si="12"/>
        <v>0.19786236193349271</v>
      </c>
      <c r="G97" s="64">
        <f ca="1">_xlfn.NORM.INV(F97,'Input Parameters'!$E$20,'Input Parameters'!$F$20)</f>
        <v>276.95981456866315</v>
      </c>
      <c r="H97" s="57">
        <f ca="1">EXP(E97*(1/'Input Parameters'!$E$23-1/G97))</f>
        <v>0.34257604809047409</v>
      </c>
      <c r="I97" s="10">
        <f t="shared" ca="1" si="13"/>
        <v>0.32293085734538973</v>
      </c>
      <c r="J97" s="30">
        <f ca="1">_xlfn.BETA.INV(I97,'Input Parameters'!$L$26,'Input Parameters'!$M$26,'Input Parameters'!$J$26,'Input Parameters'!$K$26)</f>
        <v>0.58525476466705018</v>
      </c>
      <c r="K97" s="168">
        <f ca="1">('Input Parameters'!$E$27/'Input Parameters'!$E$38)^$J97</f>
        <v>1.5024901856156878E-2</v>
      </c>
      <c r="L97" s="69">
        <f ca="1">$H97*$C97*'Input Parameters'!$E$25*K97</f>
        <v>1.5545539725640591</v>
      </c>
      <c r="M97" s="24">
        <f t="shared" ca="1" si="14"/>
        <v>0.29260982872664965</v>
      </c>
      <c r="N97" s="15">
        <f ca="1">_xlfn.NORM.INV(M97,'Input Parameters'!$E$29,'Input Parameters'!$F$29)</f>
        <v>9.9945422361429476E-2</v>
      </c>
      <c r="O97" s="8">
        <f t="shared" ca="1" si="15"/>
        <v>0.45241661022139068</v>
      </c>
      <c r="P97" s="30">
        <f ca="1">_xlfn.LOGNORM.INV(O97,'Input Parameters'!$H$30,'Input Parameters'!$I$30)</f>
        <v>2.5359379669416597</v>
      </c>
      <c r="Q97" s="10">
        <f t="shared" ca="1" si="16"/>
        <v>0.27068689397760504</v>
      </c>
      <c r="R97" s="30">
        <f>IF('Input Parameters'!$E$32=0,0,_xlfn.BETA.INV(Q97,'Input Parameters'!$L$32,'Input Parameters'!$M$32,'Input Parameters'!$J$32,'Input Parameters'!$K$32))</f>
        <v>0</v>
      </c>
      <c r="S97" s="10">
        <f t="shared" ca="1" si="17"/>
        <v>0.41207309886769661</v>
      </c>
      <c r="T97" s="26">
        <f ca="1">_xlfn.LOGNORM.INV(S97,'Input Parameters'!$H$34,'Input Parameters'!$I$34)</f>
        <v>49.032087453192609</v>
      </c>
      <c r="U97" s="10">
        <f t="shared" ca="1" si="18"/>
        <v>0.95214954614094138</v>
      </c>
      <c r="V97" s="30">
        <f ca="1">_xlfn.BETA.INV(U97,'Input Parameters'!$L$36,'Input Parameters'!$M$36,'Input Parameters'!$J$36,'Input Parameters'!$K$36)</f>
        <v>0.87330431059883518</v>
      </c>
      <c r="W97" s="2">
        <f ca="1">N97+(P97-N97)*(1-ERF((T97-R97)/(2*SQRT(L97*'Input Parameters'!$E$38))))</f>
        <v>0.11315651875790615</v>
      </c>
      <c r="X97">
        <f t="shared" ca="1" si="19"/>
        <v>1</v>
      </c>
      <c r="Y97" s="7"/>
    </row>
    <row r="98" spans="1:25" ht="15" customHeight="1" x14ac:dyDescent="0.25">
      <c r="A98" s="139">
        <v>91</v>
      </c>
      <c r="B98" s="10">
        <f t="shared" ca="1" si="10"/>
        <v>0.21300417909538727</v>
      </c>
      <c r="C98" s="60">
        <f ca="1">_xlfn.NORM.INV(B98,'Input Parameters'!$E$15,'Input Parameters'!$F$15)</f>
        <v>227.82701409966165</v>
      </c>
      <c r="D98" s="10">
        <f t="shared" ca="1" si="11"/>
        <v>0.39991018105950693</v>
      </c>
      <c r="E98" s="62">
        <f ca="1">IF(_xlfn.NORM.INV(D98,'Input Parameters'!$E$17,'Input Parameters'!$F$17)&lt;3500,3500,IF(_xlfn.NORM.INV(D98,'Input Parameters'!$E$17,'Input Parameters'!$F$17)&gt;5500,5500,_xlfn.NORM.INV(D98,'Input Parameters'!$E$17,'Input Parameters'!$F$17)))</f>
        <v>4622.4942833356326</v>
      </c>
      <c r="F98" s="10">
        <f t="shared" ca="1" si="12"/>
        <v>0.55525781289561482</v>
      </c>
      <c r="G98" s="64">
        <f ca="1">_xlfn.NORM.INV(F98,'Input Parameters'!$E$20,'Input Parameters'!$F$20)</f>
        <v>283.58100981535176</v>
      </c>
      <c r="H98" s="57">
        <f ca="1">EXP(E98*(1/'Input Parameters'!$E$23-1/G98))</f>
        <v>0.59445163850021421</v>
      </c>
      <c r="I98" s="10">
        <f t="shared" ca="1" si="13"/>
        <v>0.82519430536728267</v>
      </c>
      <c r="J98" s="30">
        <f ca="1">_xlfn.BETA.INV(I98,'Input Parameters'!$L$26,'Input Parameters'!$M$26,'Input Parameters'!$J$26,'Input Parameters'!$K$26)</f>
        <v>0.79759617806694894</v>
      </c>
      <c r="K98" s="168">
        <f ca="1">('Input Parameters'!$E$27/'Input Parameters'!$E$38)^$J98</f>
        <v>3.2758551369960146E-3</v>
      </c>
      <c r="L98" s="69">
        <f ca="1">$H98*$C98*'Input Parameters'!$E$25*K98</f>
        <v>0.44365607751558361</v>
      </c>
      <c r="M98" s="24">
        <f t="shared" ca="1" si="14"/>
        <v>1.1693659021145608E-2</v>
      </c>
      <c r="N98" s="15">
        <f ca="1">_xlfn.NORM.INV(M98,'Input Parameters'!$E$29,'Input Parameters'!$F$29)</f>
        <v>9.9773295239947019E-2</v>
      </c>
      <c r="O98" s="8">
        <f t="shared" ca="1" si="15"/>
        <v>0.49998846194621394</v>
      </c>
      <c r="P98" s="30">
        <f ca="1">_xlfn.LOGNORM.INV(O98,'Input Parameters'!$H$30,'Input Parameters'!$I$30)</f>
        <v>2.6832449142250137</v>
      </c>
      <c r="Q98" s="10">
        <f t="shared" ca="1" si="16"/>
        <v>0.48739709606530968</v>
      </c>
      <c r="R98" s="30">
        <f>IF('Input Parameters'!$E$32=0,0,_xlfn.BETA.INV(Q98,'Input Parameters'!$L$32,'Input Parameters'!$M$32,'Input Parameters'!$J$32,'Input Parameters'!$K$32))</f>
        <v>0</v>
      </c>
      <c r="S98" s="10">
        <f t="shared" ca="1" si="17"/>
        <v>0.25796972584419353</v>
      </c>
      <c r="T98" s="26">
        <f ca="1">_xlfn.LOGNORM.INV(S98,'Input Parameters'!$H$34,'Input Parameters'!$I$34)</f>
        <v>46.490901991608212</v>
      </c>
      <c r="U98" s="10">
        <f t="shared" ca="1" si="18"/>
        <v>0.6459090913278438</v>
      </c>
      <c r="V98" s="30">
        <f ca="1">_xlfn.BETA.INV(U98,'Input Parameters'!$L$36,'Input Parameters'!$M$36,'Input Parameters'!$J$36,'Input Parameters'!$K$36)</f>
        <v>0.64490685388864621</v>
      </c>
      <c r="W98" s="2">
        <f ca="1">N98+(P98-N98)*(1-ERF((T98-R98)/(2*SQRT(L98*'Input Parameters'!$E$38))))</f>
        <v>9.9775360782237921E-2</v>
      </c>
      <c r="X98">
        <f t="shared" ca="1" si="19"/>
        <v>1</v>
      </c>
      <c r="Y98" s="7"/>
    </row>
    <row r="99" spans="1:25" ht="15" customHeight="1" x14ac:dyDescent="0.25">
      <c r="A99" s="139">
        <v>92</v>
      </c>
      <c r="B99" s="10">
        <f t="shared" ca="1" si="10"/>
        <v>0.36136743804497473</v>
      </c>
      <c r="C99" s="60">
        <f ca="1">_xlfn.NORM.INV(B99,'Input Parameters'!$E$15,'Input Parameters'!$F$15)</f>
        <v>251.73903820294152</v>
      </c>
      <c r="D99" s="10">
        <f t="shared" ca="1" si="11"/>
        <v>5.5539178141146395E-2</v>
      </c>
      <c r="E99" s="62">
        <f ca="1">IF(_xlfn.NORM.INV(D99,'Input Parameters'!$E$17,'Input Parameters'!$F$17)&lt;3500,3500,IF(_xlfn.NORM.INV(D99,'Input Parameters'!$E$17,'Input Parameters'!$F$17)&gt;5500,5500,_xlfn.NORM.INV(D99,'Input Parameters'!$E$17,'Input Parameters'!$F$17)))</f>
        <v>3684.6445737561562</v>
      </c>
      <c r="F99" s="10">
        <f t="shared" ca="1" si="12"/>
        <v>0.46653219552637626</v>
      </c>
      <c r="G99" s="64">
        <f ca="1">_xlfn.NORM.INV(F99,'Input Parameters'!$E$20,'Input Parameters'!$F$20)</f>
        <v>282.08726707191283</v>
      </c>
      <c r="H99" s="57">
        <f ca="1">EXP(E99*(1/'Input Parameters'!$E$23-1/G99))</f>
        <v>0.61668676766699226</v>
      </c>
      <c r="I99" s="10">
        <f t="shared" ca="1" si="13"/>
        <v>0.34643782150877667</v>
      </c>
      <c r="J99" s="30">
        <f ca="1">_xlfn.BETA.INV(I99,'Input Parameters'!$L$26,'Input Parameters'!$M$26,'Input Parameters'!$J$26,'Input Parameters'!$K$26)</f>
        <v>0.59617353870117196</v>
      </c>
      <c r="K99" s="168">
        <f ca="1">('Input Parameters'!$E$27/'Input Parameters'!$E$38)^$J99</f>
        <v>1.389304455016261E-2</v>
      </c>
      <c r="L99" s="69">
        <f ca="1">$H99*$C99*'Input Parameters'!$E$25*K99</f>
        <v>2.1568136665481248</v>
      </c>
      <c r="M99" s="24">
        <f t="shared" ca="1" si="14"/>
        <v>0.22388663718195145</v>
      </c>
      <c r="N99" s="15">
        <f ca="1">_xlfn.NORM.INV(M99,'Input Parameters'!$E$29,'Input Parameters'!$F$29)</f>
        <v>9.9924086745812726E-2</v>
      </c>
      <c r="O99" s="8">
        <f t="shared" ca="1" si="15"/>
        <v>0.43515942386891349</v>
      </c>
      <c r="P99" s="30">
        <f ca="1">_xlfn.LOGNORM.INV(O99,'Input Parameters'!$H$30,'Input Parameters'!$I$30)</f>
        <v>2.4841305227147452</v>
      </c>
      <c r="Q99" s="10">
        <f t="shared" ca="1" si="16"/>
        <v>0.93662649859743363</v>
      </c>
      <c r="R99" s="30">
        <f>IF('Input Parameters'!$E$32=0,0,_xlfn.BETA.INV(Q99,'Input Parameters'!$L$32,'Input Parameters'!$M$32,'Input Parameters'!$J$32,'Input Parameters'!$K$32))</f>
        <v>0</v>
      </c>
      <c r="S99" s="10">
        <f t="shared" ca="1" si="17"/>
        <v>0.70437128255987724</v>
      </c>
      <c r="T99" s="26">
        <f ca="1">_xlfn.LOGNORM.INV(S99,'Input Parameters'!$H$34,'Input Parameters'!$I$34)</f>
        <v>53.893565124117224</v>
      </c>
      <c r="U99" s="10">
        <f t="shared" ca="1" si="18"/>
        <v>0.46889881484203055</v>
      </c>
      <c r="V99" s="30">
        <f ca="1">_xlfn.BETA.INV(U99,'Input Parameters'!$L$36,'Input Parameters'!$M$36,'Input Parameters'!$J$36,'Input Parameters'!$K$36)</f>
        <v>0.5740892772222983</v>
      </c>
      <c r="W99" s="2">
        <f ca="1">N99+(P99-N99)*(1-ERF((T99-R99)/(2*SQRT(L99*'Input Parameters'!$E$38))))</f>
        <v>0.12248504706813085</v>
      </c>
      <c r="X99">
        <f t="shared" ca="1" si="19"/>
        <v>1</v>
      </c>
      <c r="Y99" s="7"/>
    </row>
    <row r="100" spans="1:25" ht="15" customHeight="1" x14ac:dyDescent="0.25">
      <c r="A100" s="139">
        <v>93</v>
      </c>
      <c r="B100" s="10">
        <f t="shared" ca="1" si="10"/>
        <v>0.59168213281454396</v>
      </c>
      <c r="C100" s="60">
        <f ca="1">_xlfn.NORM.INV(B100,'Input Parameters'!$E$15,'Input Parameters'!$F$15)</f>
        <v>283.53325981242273</v>
      </c>
      <c r="D100" s="10">
        <f t="shared" ca="1" si="11"/>
        <v>0.63056795337986704</v>
      </c>
      <c r="E100" s="62">
        <f ca="1">IF(_xlfn.NORM.INV(D100,'Input Parameters'!$E$17,'Input Parameters'!$F$17)&lt;3500,3500,IF(_xlfn.NORM.INV(D100,'Input Parameters'!$E$17,'Input Parameters'!$F$17)&gt;5500,5500,_xlfn.NORM.INV(D100,'Input Parameters'!$E$17,'Input Parameters'!$F$17)))</f>
        <v>5033.3505718308761</v>
      </c>
      <c r="F100" s="10">
        <f t="shared" ca="1" si="12"/>
        <v>0.98628141951584813</v>
      </c>
      <c r="G100" s="64">
        <f ca="1">_xlfn.NORM.INV(F100,'Input Parameters'!$E$20,'Input Parameters'!$F$20)</f>
        <v>297.42511723827965</v>
      </c>
      <c r="H100" s="57">
        <f ca="1">EXP(E100*(1/'Input Parameters'!$E$23-1/G100))</f>
        <v>1.2966982681205581</v>
      </c>
      <c r="I100" s="10">
        <f t="shared" ca="1" si="13"/>
        <v>0.63040225654520654</v>
      </c>
      <c r="J100" s="30">
        <f ca="1">_xlfn.BETA.INV(I100,'Input Parameters'!$L$26,'Input Parameters'!$M$26,'Input Parameters'!$J$26,'Input Parameters'!$K$26)</f>
        <v>0.71339459447176967</v>
      </c>
      <c r="K100" s="168">
        <f ca="1">('Input Parameters'!$E$27/'Input Parameters'!$E$38)^$J100</f>
        <v>5.9928009370145124E-3</v>
      </c>
      <c r="L100" s="69">
        <f ca="1">$H100*$C100*'Input Parameters'!$E$25*K100</f>
        <v>2.2032957351940308</v>
      </c>
      <c r="M100" s="24">
        <f t="shared" ca="1" si="14"/>
        <v>0.28163250345233481</v>
      </c>
      <c r="N100" s="15">
        <f ca="1">_xlfn.NORM.INV(M100,'Input Parameters'!$E$29,'Input Parameters'!$F$29)</f>
        <v>9.9942200131479433E-2</v>
      </c>
      <c r="O100" s="8">
        <f t="shared" ca="1" si="15"/>
        <v>9.6373697702724082E-3</v>
      </c>
      <c r="P100" s="30">
        <f ca="1">_xlfn.LOGNORM.INV(O100,'Input Parameters'!$H$30,'Input Parameters'!$I$30)</f>
        <v>0.88832932128290387</v>
      </c>
      <c r="Q100" s="10">
        <f t="shared" ca="1" si="16"/>
        <v>9.9199748306956548E-2</v>
      </c>
      <c r="R100" s="30">
        <f>IF('Input Parameters'!$E$32=0,0,_xlfn.BETA.INV(Q100,'Input Parameters'!$L$32,'Input Parameters'!$M$32,'Input Parameters'!$J$32,'Input Parameters'!$K$32))</f>
        <v>0</v>
      </c>
      <c r="S100" s="10">
        <f t="shared" ca="1" si="17"/>
        <v>8.833986864298593E-2</v>
      </c>
      <c r="T100" s="26">
        <f ca="1">_xlfn.LOGNORM.INV(S100,'Input Parameters'!$H$34,'Input Parameters'!$I$34)</f>
        <v>42.602686006752769</v>
      </c>
      <c r="U100" s="10">
        <f t="shared" ca="1" si="18"/>
        <v>0.93424618239398882</v>
      </c>
      <c r="V100" s="30">
        <f ca="1">_xlfn.BETA.INV(U100,'Input Parameters'!$L$36,'Input Parameters'!$M$36,'Input Parameters'!$J$36,'Input Parameters'!$K$36)</f>
        <v>0.84383378671083831</v>
      </c>
      <c r="W100" s="2">
        <f ca="1">N100+(P100-N100)*(1-ERF((T100-R100)/(2*SQRT(L100*'Input Parameters'!$E$38))))</f>
        <v>0.13337693993554239</v>
      </c>
      <c r="X100">
        <f t="shared" ca="1" si="19"/>
        <v>1</v>
      </c>
      <c r="Y100" s="7"/>
    </row>
    <row r="101" spans="1:25" ht="15" customHeight="1" x14ac:dyDescent="0.25">
      <c r="A101" s="139">
        <v>94</v>
      </c>
      <c r="B101" s="10">
        <f t="shared" ca="1" si="10"/>
        <v>0.81153111541679113</v>
      </c>
      <c r="C101" s="60">
        <f ca="1">_xlfn.NORM.INV(B101,'Input Parameters'!$E$15,'Input Parameters'!$F$15)</f>
        <v>318.84995551120585</v>
      </c>
      <c r="D101" s="10">
        <f t="shared" ca="1" si="11"/>
        <v>0.52256962932194184</v>
      </c>
      <c r="E101" s="62">
        <f ca="1">IF(_xlfn.NORM.INV(D101,'Input Parameters'!$E$17,'Input Parameters'!$F$17)&lt;3500,3500,IF(_xlfn.NORM.INV(D101,'Input Parameters'!$E$17,'Input Parameters'!$F$17)&gt;5500,5500,_xlfn.NORM.INV(D101,'Input Parameters'!$E$17,'Input Parameters'!$F$17)))</f>
        <v>4839.6227180680935</v>
      </c>
      <c r="F101" s="10">
        <f t="shared" ca="1" si="12"/>
        <v>0.52099133640369311</v>
      </c>
      <c r="G101" s="64">
        <f ca="1">_xlfn.NORM.INV(F101,'Input Parameters'!$E$20,'Input Parameters'!$F$20)</f>
        <v>283.00269992838184</v>
      </c>
      <c r="H101" s="57">
        <f ca="1">EXP(E101*(1/'Input Parameters'!$E$23-1/G101))</f>
        <v>0.56022259559309773</v>
      </c>
      <c r="I101" s="10">
        <f t="shared" ca="1" si="13"/>
        <v>0.48517870022425658</v>
      </c>
      <c r="J101" s="30">
        <f ca="1">_xlfn.BETA.INV(I101,'Input Parameters'!$L$26,'Input Parameters'!$M$26,'Input Parameters'!$J$26,'Input Parameters'!$K$26)</f>
        <v>0.65540356104138897</v>
      </c>
      <c r="K101" s="168">
        <f ca="1">('Input Parameters'!$E$27/'Input Parameters'!$E$38)^$J101</f>
        <v>9.0841393608082788E-3</v>
      </c>
      <c r="L101" s="69">
        <f ca="1">$H101*$C101*'Input Parameters'!$E$25*K101</f>
        <v>1.6226721045003947</v>
      </c>
      <c r="M101" s="24">
        <f t="shared" ca="1" si="14"/>
        <v>0.21384328970395095</v>
      </c>
      <c r="N101" s="15">
        <f ca="1">_xlfn.NORM.INV(M101,'Input Parameters'!$E$29,'Input Parameters'!$F$29)</f>
        <v>9.9920684338221877E-2</v>
      </c>
      <c r="O101" s="8">
        <f t="shared" ca="1" si="15"/>
        <v>0.74226561680680336</v>
      </c>
      <c r="P101" s="30">
        <f ca="1">_xlfn.LOGNORM.INV(O101,'Input Parameters'!$H$30,'Input Parameters'!$I$30)</f>
        <v>3.6482639242974626</v>
      </c>
      <c r="Q101" s="10">
        <f t="shared" ca="1" si="16"/>
        <v>0.97590768382701709</v>
      </c>
      <c r="R101" s="30">
        <f>IF('Input Parameters'!$E$32=0,0,_xlfn.BETA.INV(Q101,'Input Parameters'!$L$32,'Input Parameters'!$M$32,'Input Parameters'!$J$32,'Input Parameters'!$K$32))</f>
        <v>0</v>
      </c>
      <c r="S101" s="10">
        <f t="shared" ca="1" si="17"/>
        <v>0.84851186014229474</v>
      </c>
      <c r="T101" s="26">
        <f ca="1">_xlfn.LOGNORM.INV(S101,'Input Parameters'!$H$34,'Input Parameters'!$I$34)</f>
        <v>57.305951851052455</v>
      </c>
      <c r="U101" s="10">
        <f t="shared" ca="1" si="18"/>
        <v>0.55925796680496243</v>
      </c>
      <c r="V101" s="30">
        <f ca="1">_xlfn.BETA.INV(U101,'Input Parameters'!$L$36,'Input Parameters'!$M$36,'Input Parameters'!$J$36,'Input Parameters'!$K$36)</f>
        <v>0.60892672829095984</v>
      </c>
      <c r="W101" s="2">
        <f ca="1">N101+(P101-N101)*(1-ERF((T101-R101)/(2*SQRT(L101*'Input Parameters'!$E$38))))</f>
        <v>0.10512775596414327</v>
      </c>
      <c r="X101">
        <f t="shared" ca="1" si="19"/>
        <v>1</v>
      </c>
      <c r="Y101" s="7"/>
    </row>
    <row r="102" spans="1:25" ht="15" customHeight="1" x14ac:dyDescent="0.25">
      <c r="A102" s="139">
        <v>95</v>
      </c>
      <c r="B102" s="10">
        <f t="shared" ca="1" si="10"/>
        <v>0.42881090491551688</v>
      </c>
      <c r="C102" s="60">
        <f ca="1">_xlfn.NORM.INV(B102,'Input Parameters'!$E$15,'Input Parameters'!$F$15)</f>
        <v>261.24477113428668</v>
      </c>
      <c r="D102" s="10">
        <f t="shared" ca="1" si="11"/>
        <v>0.23041563174943658</v>
      </c>
      <c r="E102" s="62">
        <f ca="1">IF(_xlfn.NORM.INV(D102,'Input Parameters'!$E$17,'Input Parameters'!$F$17)&lt;3500,3500,IF(_xlfn.NORM.INV(D102,'Input Parameters'!$E$17,'Input Parameters'!$F$17)&gt;5500,5500,_xlfn.NORM.INV(D102,'Input Parameters'!$E$17,'Input Parameters'!$F$17)))</f>
        <v>4283.7648776602227</v>
      </c>
      <c r="F102" s="10">
        <f t="shared" ca="1" si="12"/>
        <v>0.20939145757250766</v>
      </c>
      <c r="G102" s="64">
        <f ca="1">_xlfn.NORM.INV(F102,'Input Parameters'!$E$20,'Input Parameters'!$F$20)</f>
        <v>277.23281840001067</v>
      </c>
      <c r="H102" s="57">
        <f ca="1">EXP(E102*(1/'Input Parameters'!$E$23-1/G102))</f>
        <v>0.43696366783479251</v>
      </c>
      <c r="I102" s="10">
        <f t="shared" ca="1" si="13"/>
        <v>0.20640956709062519</v>
      </c>
      <c r="J102" s="30">
        <f ca="1">_xlfn.BETA.INV(I102,'Input Parameters'!$L$26,'Input Parameters'!$M$26,'Input Parameters'!$J$26,'Input Parameters'!$K$26)</f>
        <v>0.52377367531853192</v>
      </c>
      <c r="K102" s="168">
        <f ca="1">('Input Parameters'!$E$27/'Input Parameters'!$E$38)^$J102</f>
        <v>2.3352738618869447E-2</v>
      </c>
      <c r="L102" s="69">
        <f ca="1">$H102*$C102*'Input Parameters'!$E$25*K102</f>
        <v>2.6658195794264761</v>
      </c>
      <c r="M102" s="24">
        <f t="shared" ca="1" si="14"/>
        <v>0.89534534347292405</v>
      </c>
      <c r="N102" s="15">
        <f ca="1">_xlfn.NORM.INV(M102,'Input Parameters'!$E$29,'Input Parameters'!$F$29)</f>
        <v>0.10012554669100064</v>
      </c>
      <c r="O102" s="8">
        <f t="shared" ca="1" si="15"/>
        <v>0.9328586020630083</v>
      </c>
      <c r="P102" s="30">
        <f ca="1">_xlfn.LOGNORM.INV(O102,'Input Parameters'!$H$30,'Input Parameters'!$I$30)</f>
        <v>5.4433520799194053</v>
      </c>
      <c r="Q102" s="10">
        <f t="shared" ca="1" si="16"/>
        <v>0.187064372272014</v>
      </c>
      <c r="R102" s="30">
        <f>IF('Input Parameters'!$E$32=0,0,_xlfn.BETA.INV(Q102,'Input Parameters'!$L$32,'Input Parameters'!$M$32,'Input Parameters'!$J$32,'Input Parameters'!$K$32))</f>
        <v>0</v>
      </c>
      <c r="S102" s="10">
        <f t="shared" ca="1" si="17"/>
        <v>0.6432204736345869</v>
      </c>
      <c r="T102" s="26">
        <f ca="1">_xlfn.LOGNORM.INV(S102,'Input Parameters'!$H$34,'Input Parameters'!$I$34)</f>
        <v>52.765183673093993</v>
      </c>
      <c r="U102" s="10">
        <f t="shared" ca="1" si="18"/>
        <v>0.49877928240796765</v>
      </c>
      <c r="V102" s="30">
        <f ca="1">_xlfn.BETA.INV(U102,'Input Parameters'!$L$36,'Input Parameters'!$M$36,'Input Parameters'!$J$36,'Input Parameters'!$K$36)</f>
        <v>0.58542304191490646</v>
      </c>
      <c r="W102" s="2">
        <f ca="1">N102+(P102-N102)*(1-ERF((T102-R102)/(2*SQRT(L102*'Input Parameters'!$E$38))))</f>
        <v>0.2192971517976417</v>
      </c>
      <c r="X102">
        <f t="shared" ca="1" si="19"/>
        <v>1</v>
      </c>
      <c r="Y102" s="7"/>
    </row>
    <row r="103" spans="1:25" ht="15" customHeight="1" x14ac:dyDescent="0.25">
      <c r="A103" s="139">
        <v>96</v>
      </c>
      <c r="B103" s="10">
        <f t="shared" ca="1" si="10"/>
        <v>0.41866596412828117</v>
      </c>
      <c r="C103" s="60">
        <f ca="1">_xlfn.NORM.INV(B103,'Input Parameters'!$E$15,'Input Parameters'!$F$15)</f>
        <v>259.84088333735747</v>
      </c>
      <c r="D103" s="10">
        <f t="shared" ca="1" si="11"/>
        <v>0.98460816482320435</v>
      </c>
      <c r="E103" s="62">
        <f ca="1">IF(_xlfn.NORM.INV(D103,'Input Parameters'!$E$17,'Input Parameters'!$F$17)&lt;3500,3500,IF(_xlfn.NORM.INV(D103,'Input Parameters'!$E$17,'Input Parameters'!$F$17)&gt;5500,5500,_xlfn.NORM.INV(D103,'Input Parameters'!$E$17,'Input Parameters'!$F$17)))</f>
        <v>5500</v>
      </c>
      <c r="F103" s="10">
        <f t="shared" ca="1" si="12"/>
        <v>0.85463787885792586</v>
      </c>
      <c r="G103" s="64">
        <f ca="1">_xlfn.NORM.INV(F103,'Input Parameters'!$E$20,'Input Parameters'!$F$20)</f>
        <v>289.72877887858465</v>
      </c>
      <c r="H103" s="57">
        <f ca="1">EXP(E103*(1/'Input Parameters'!$E$23-1/G103))</f>
        <v>0.81276597086863633</v>
      </c>
      <c r="I103" s="10">
        <f t="shared" ca="1" si="13"/>
        <v>0.56185095270973173</v>
      </c>
      <c r="J103" s="30">
        <f ca="1">_xlfn.BETA.INV(I103,'Input Parameters'!$L$26,'Input Parameters'!$M$26,'Input Parameters'!$J$26,'Input Parameters'!$K$26)</f>
        <v>0.6861166884456269</v>
      </c>
      <c r="K103" s="168">
        <f ca="1">('Input Parameters'!$E$27/'Input Parameters'!$E$38)^$J103</f>
        <v>7.2879621972881262E-3</v>
      </c>
      <c r="L103" s="69">
        <f ca="1">$H103*$C103*'Input Parameters'!$E$25*K103</f>
        <v>1.5391434815824592</v>
      </c>
      <c r="M103" s="24">
        <f t="shared" ca="1" si="14"/>
        <v>0.88993728495992697</v>
      </c>
      <c r="N103" s="15">
        <f ca="1">_xlfn.NORM.INV(M103,'Input Parameters'!$E$29,'Input Parameters'!$F$29)</f>
        <v>0.10012261946606919</v>
      </c>
      <c r="O103" s="8">
        <f t="shared" ca="1" si="15"/>
        <v>0.87165936868253602</v>
      </c>
      <c r="P103" s="30">
        <f ca="1">_xlfn.LOGNORM.INV(O103,'Input Parameters'!$H$30,'Input Parameters'!$I$30)</f>
        <v>4.5852647775760751</v>
      </c>
      <c r="Q103" s="10">
        <f t="shared" ca="1" si="16"/>
        <v>0.3494036209769189</v>
      </c>
      <c r="R103" s="30">
        <f>IF('Input Parameters'!$E$32=0,0,_xlfn.BETA.INV(Q103,'Input Parameters'!$L$32,'Input Parameters'!$M$32,'Input Parameters'!$J$32,'Input Parameters'!$K$32))</f>
        <v>0</v>
      </c>
      <c r="S103" s="10">
        <f t="shared" ca="1" si="17"/>
        <v>0.45790774975538184</v>
      </c>
      <c r="T103" s="26">
        <f ca="1">_xlfn.LOGNORM.INV(S103,'Input Parameters'!$H$34,'Input Parameters'!$I$34)</f>
        <v>49.748592632586536</v>
      </c>
      <c r="U103" s="10">
        <f t="shared" ca="1" si="18"/>
        <v>0.1271746443031333</v>
      </c>
      <c r="V103" s="30">
        <f ca="1">_xlfn.BETA.INV(U103,'Input Parameters'!$L$36,'Input Parameters'!$M$36,'Input Parameters'!$J$36,'Input Parameters'!$K$36)</f>
        <v>0.43282716718286013</v>
      </c>
      <c r="W103" s="2">
        <f ca="1">N103+(P103-N103)*(1-ERF((T103-R103)/(2*SQRT(L103*'Input Parameters'!$E$38))))</f>
        <v>0.12064537348055518</v>
      </c>
      <c r="X103">
        <f t="shared" ca="1" si="19"/>
        <v>1</v>
      </c>
      <c r="Y103" s="7"/>
    </row>
    <row r="104" spans="1:25" ht="15" customHeight="1" x14ac:dyDescent="0.25">
      <c r="A104" s="139">
        <v>97</v>
      </c>
      <c r="B104" s="10">
        <f t="shared" ca="1" si="10"/>
        <v>0.82608050012149625</v>
      </c>
      <c r="C104" s="60">
        <f ca="1">_xlfn.NORM.INV(B104,'Input Parameters'!$E$15,'Input Parameters'!$F$15)</f>
        <v>321.84341462367695</v>
      </c>
      <c r="D104" s="10">
        <f t="shared" ca="1" si="11"/>
        <v>0.49348548586970542</v>
      </c>
      <c r="E104" s="62">
        <f ca="1">IF(_xlfn.NORM.INV(D104,'Input Parameters'!$E$17,'Input Parameters'!$F$17)&lt;3500,3500,IF(_xlfn.NORM.INV(D104,'Input Parameters'!$E$17,'Input Parameters'!$F$17)&gt;5500,5500,_xlfn.NORM.INV(D104,'Input Parameters'!$E$17,'Input Parameters'!$F$17)))</f>
        <v>4788.5688662336515</v>
      </c>
      <c r="F104" s="10">
        <f t="shared" ca="1" si="12"/>
        <v>0.73998243401286568</v>
      </c>
      <c r="G104" s="64">
        <f ca="1">_xlfn.NORM.INV(F104,'Input Parameters'!$E$20,'Input Parameters'!$F$20)</f>
        <v>286.9600513841828</v>
      </c>
      <c r="H104" s="57">
        <f ca="1">EXP(E104*(1/'Input Parameters'!$E$23-1/G104))</f>
        <v>0.7117961073054675</v>
      </c>
      <c r="I104" s="10">
        <f t="shared" ca="1" si="13"/>
        <v>9.6637225005326011E-2</v>
      </c>
      <c r="J104" s="30">
        <f ca="1">_xlfn.BETA.INV(I104,'Input Parameters'!$L$26,'Input Parameters'!$M$26,'Input Parameters'!$J$26,'Input Parameters'!$K$26)</f>
        <v>0.44134665303617909</v>
      </c>
      <c r="K104" s="168">
        <f ca="1">('Input Parameters'!$E$27/'Input Parameters'!$E$38)^$J104</f>
        <v>4.218080466745415E-2</v>
      </c>
      <c r="L104" s="69">
        <f ca="1">$H104*$C104*'Input Parameters'!$E$25*K104</f>
        <v>9.6630693459320725</v>
      </c>
      <c r="M104" s="24">
        <f t="shared" ca="1" si="14"/>
        <v>0.92095898905180595</v>
      </c>
      <c r="N104" s="15">
        <f ca="1">_xlfn.NORM.INV(M104,'Input Parameters'!$E$29,'Input Parameters'!$F$29)</f>
        <v>0.10014115516345688</v>
      </c>
      <c r="O104" s="8">
        <f t="shared" ca="1" si="15"/>
        <v>9.0338430909165934E-3</v>
      </c>
      <c r="P104" s="30">
        <f ca="1">_xlfn.LOGNORM.INV(O104,'Input Parameters'!$H$30,'Input Parameters'!$I$30)</f>
        <v>0.87829279694296702</v>
      </c>
      <c r="Q104" s="10">
        <f t="shared" ca="1" si="16"/>
        <v>0.69154077395564673</v>
      </c>
      <c r="R104" s="30">
        <f>IF('Input Parameters'!$E$32=0,0,_xlfn.BETA.INV(Q104,'Input Parameters'!$L$32,'Input Parameters'!$M$32,'Input Parameters'!$J$32,'Input Parameters'!$K$32))</f>
        <v>0</v>
      </c>
      <c r="S104" s="10">
        <f t="shared" ca="1" si="17"/>
        <v>2.7446427737604084E-3</v>
      </c>
      <c r="T104" s="26">
        <f ca="1">_xlfn.LOGNORM.INV(S104,'Input Parameters'!$H$34,'Input Parameters'!$I$34)</f>
        <v>35.672702046070306</v>
      </c>
      <c r="U104" s="10">
        <f t="shared" ca="1" si="18"/>
        <v>0.21574655087463657</v>
      </c>
      <c r="V104" s="30">
        <f ca="1">_xlfn.BETA.INV(U104,'Input Parameters'!$L$36,'Input Parameters'!$M$36,'Input Parameters'!$J$36,'Input Parameters'!$K$36)</f>
        <v>0.47566647361324282</v>
      </c>
      <c r="W104" s="2">
        <f ca="1">N104+(P104-N104)*(1-ERF((T104-R104)/(2*SQRT(L104*'Input Parameters'!$E$38))))</f>
        <v>0.42471246643460853</v>
      </c>
      <c r="X104">
        <f t="shared" ca="1" si="19"/>
        <v>1</v>
      </c>
      <c r="Y104" s="7"/>
    </row>
    <row r="105" spans="1:25" ht="15" customHeight="1" x14ac:dyDescent="0.25">
      <c r="A105" s="139">
        <v>98</v>
      </c>
      <c r="B105" s="10">
        <f t="shared" ca="1" si="10"/>
        <v>0.74713415595045229</v>
      </c>
      <c r="C105" s="60">
        <f ca="1">_xlfn.NORM.INV(B105,'Input Parameters'!$E$15,'Input Parameters'!$F$15)</f>
        <v>307.03285426215416</v>
      </c>
      <c r="D105" s="10">
        <f t="shared" ca="1" si="11"/>
        <v>0.66306235200710473</v>
      </c>
      <c r="E105" s="62">
        <f ca="1">IF(_xlfn.NORM.INV(D105,'Input Parameters'!$E$17,'Input Parameters'!$F$17)&lt;3500,3500,IF(_xlfn.NORM.INV(D105,'Input Parameters'!$E$17,'Input Parameters'!$F$17)&gt;5500,5500,_xlfn.NORM.INV(D105,'Input Parameters'!$E$17,'Input Parameters'!$F$17)))</f>
        <v>5094.584764624602</v>
      </c>
      <c r="F105" s="10">
        <f t="shared" ca="1" si="12"/>
        <v>0.804861267098815</v>
      </c>
      <c r="G105" s="64">
        <f ca="1">_xlfn.NORM.INV(F105,'Input Parameters'!$E$20,'Input Parameters'!$F$20)</f>
        <v>288.40606572243945</v>
      </c>
      <c r="H105" s="57">
        <f ca="1">EXP(E105*(1/'Input Parameters'!$E$23-1/G105))</f>
        <v>0.76133950114472493</v>
      </c>
      <c r="I105" s="10">
        <f t="shared" ca="1" si="13"/>
        <v>0.52063617646064075</v>
      </c>
      <c r="J105" s="30">
        <f ca="1">_xlfn.BETA.INV(I105,'Input Parameters'!$L$26,'Input Parameters'!$M$26,'Input Parameters'!$J$26,'Input Parameters'!$K$26)</f>
        <v>0.66968898921091347</v>
      </c>
      <c r="K105" s="168">
        <f ca="1">('Input Parameters'!$E$27/'Input Parameters'!$E$38)^$J105</f>
        <v>8.1993940060720426E-3</v>
      </c>
      <c r="L105" s="69">
        <f ca="1">$H105*$C105*'Input Parameters'!$E$25*K105</f>
        <v>1.9166595139495917</v>
      </c>
      <c r="M105" s="24">
        <f t="shared" ca="1" si="14"/>
        <v>0.80512881711932871</v>
      </c>
      <c r="N105" s="15">
        <f ca="1">_xlfn.NORM.INV(M105,'Input Parameters'!$E$29,'Input Parameters'!$F$29)</f>
        <v>0.10008600846795204</v>
      </c>
      <c r="O105" s="8">
        <f t="shared" ca="1" si="15"/>
        <v>0.4157950825447061</v>
      </c>
      <c r="P105" s="30">
        <f ca="1">_xlfn.LOGNORM.INV(O105,'Input Parameters'!$H$30,'Input Parameters'!$I$30)</f>
        <v>2.4268225628283098</v>
      </c>
      <c r="Q105" s="10">
        <f t="shared" ca="1" si="16"/>
        <v>0.88442201089589612</v>
      </c>
      <c r="R105" s="30">
        <f>IF('Input Parameters'!$E$32=0,0,_xlfn.BETA.INV(Q105,'Input Parameters'!$L$32,'Input Parameters'!$M$32,'Input Parameters'!$J$32,'Input Parameters'!$K$32))</f>
        <v>0</v>
      </c>
      <c r="S105" s="10">
        <f t="shared" ca="1" si="17"/>
        <v>9.6744086364179416E-2</v>
      </c>
      <c r="T105" s="26">
        <f ca="1">_xlfn.LOGNORM.INV(S105,'Input Parameters'!$H$34,'Input Parameters'!$I$34)</f>
        <v>42.872591239685285</v>
      </c>
      <c r="U105" s="10">
        <f t="shared" ca="1" si="18"/>
        <v>0.43148246064180495</v>
      </c>
      <c r="V105" s="30">
        <f ca="1">_xlfn.BETA.INV(U105,'Input Parameters'!$L$36,'Input Parameters'!$M$36,'Input Parameters'!$J$36,'Input Parameters'!$K$36)</f>
        <v>0.56003575270037098</v>
      </c>
      <c r="W105" s="2">
        <f ca="1">N105+(P105-N105)*(1-ERF((T105-R105)/(2*SQRT(L105*'Input Parameters'!$E$38))))</f>
        <v>0.16649853495045844</v>
      </c>
      <c r="X105">
        <f t="shared" ca="1" si="19"/>
        <v>1</v>
      </c>
      <c r="Y105" s="7"/>
    </row>
    <row r="106" spans="1:25" ht="15" customHeight="1" x14ac:dyDescent="0.25">
      <c r="A106" s="139">
        <v>99</v>
      </c>
      <c r="B106" s="10">
        <f t="shared" ca="1" si="10"/>
        <v>0.50146519259778244</v>
      </c>
      <c r="C106" s="60">
        <f ca="1">_xlfn.NORM.INV(B106,'Input Parameters'!$E$15,'Input Parameters'!$F$15)</f>
        <v>271.16623632567109</v>
      </c>
      <c r="D106" s="10">
        <f t="shared" ca="1" si="11"/>
        <v>0.6818731146354684</v>
      </c>
      <c r="E106" s="62">
        <f ca="1">IF(_xlfn.NORM.INV(D106,'Input Parameters'!$E$17,'Input Parameters'!$F$17)&lt;3500,3500,IF(_xlfn.NORM.INV(D106,'Input Parameters'!$E$17,'Input Parameters'!$F$17)&gt;5500,5500,_xlfn.NORM.INV(D106,'Input Parameters'!$E$17,'Input Parameters'!$F$17)))</f>
        <v>5131.0601737045863</v>
      </c>
      <c r="F106" s="10">
        <f t="shared" ca="1" si="12"/>
        <v>0.44166889289830369</v>
      </c>
      <c r="G106" s="64">
        <f ca="1">_xlfn.NORM.INV(F106,'Input Parameters'!$E$20,'Input Parameters'!$F$20)</f>
        <v>281.66684659120585</v>
      </c>
      <c r="H106" s="57">
        <f ca="1">EXP(E106*(1/'Input Parameters'!$E$23-1/G106))</f>
        <v>0.4964355520808183</v>
      </c>
      <c r="I106" s="10">
        <f t="shared" ca="1" si="13"/>
        <v>0.84057117343660503</v>
      </c>
      <c r="J106" s="30">
        <f ca="1">_xlfn.BETA.INV(I106,'Input Parameters'!$L$26,'Input Parameters'!$M$26,'Input Parameters'!$J$26,'Input Parameters'!$K$26)</f>
        <v>0.80534720404980087</v>
      </c>
      <c r="K106" s="168">
        <f ca="1">('Input Parameters'!$E$27/'Input Parameters'!$E$38)^$J106</f>
        <v>3.0986937509366219E-3</v>
      </c>
      <c r="L106" s="69">
        <f ca="1">$H106*$C106*'Input Parameters'!$E$25*K106</f>
        <v>0.41713549397591426</v>
      </c>
      <c r="M106" s="24">
        <f t="shared" ca="1" si="14"/>
        <v>9.330576793530454E-2</v>
      </c>
      <c r="N106" s="15">
        <f ca="1">_xlfn.NORM.INV(M106,'Input Parameters'!$E$29,'Input Parameters'!$F$29)</f>
        <v>9.9867933034358841E-2</v>
      </c>
      <c r="O106" s="8">
        <f t="shared" ca="1" si="15"/>
        <v>0.82065355263611139</v>
      </c>
      <c r="P106" s="30">
        <f ca="1">_xlfn.LOGNORM.INV(O106,'Input Parameters'!$H$30,'Input Parameters'!$I$30)</f>
        <v>4.1396830590328371</v>
      </c>
      <c r="Q106" s="10">
        <f t="shared" ca="1" si="16"/>
        <v>0.9731137272991276</v>
      </c>
      <c r="R106" s="30">
        <f>IF('Input Parameters'!$E$32=0,0,_xlfn.BETA.INV(Q106,'Input Parameters'!$L$32,'Input Parameters'!$M$32,'Input Parameters'!$J$32,'Input Parameters'!$K$32))</f>
        <v>0</v>
      </c>
      <c r="S106" s="10">
        <f t="shared" ca="1" si="17"/>
        <v>0.46734797554667995</v>
      </c>
      <c r="T106" s="26">
        <f ca="1">_xlfn.LOGNORM.INV(S106,'Input Parameters'!$H$34,'Input Parameters'!$I$34)</f>
        <v>49.896041691191307</v>
      </c>
      <c r="U106" s="10">
        <f t="shared" ca="1" si="18"/>
        <v>0.24764079091186775</v>
      </c>
      <c r="V106" s="30">
        <f ca="1">_xlfn.BETA.INV(U106,'Input Parameters'!$L$36,'Input Parameters'!$M$36,'Input Parameters'!$J$36,'Input Parameters'!$K$36)</f>
        <v>0.48918051026675519</v>
      </c>
      <c r="W106" s="2">
        <f ca="1">N106+(P106-N106)*(1-ERF((T106-R106)/(2*SQRT(L106*'Input Parameters'!$E$38))))</f>
        <v>9.9868122410719268E-2</v>
      </c>
      <c r="X106">
        <f t="shared" ca="1" si="19"/>
        <v>1</v>
      </c>
      <c r="Y106" s="7"/>
    </row>
    <row r="107" spans="1:25" ht="15" customHeight="1" x14ac:dyDescent="0.25">
      <c r="A107" s="139">
        <v>100</v>
      </c>
      <c r="B107" s="10">
        <f t="shared" ca="1" si="10"/>
        <v>0.48011853125427417</v>
      </c>
      <c r="C107" s="60">
        <f ca="1">_xlfn.NORM.INV(B107,'Input Parameters'!$E$15,'Input Parameters'!$F$15)</f>
        <v>268.2653265458236</v>
      </c>
      <c r="D107" s="10">
        <f t="shared" ca="1" si="11"/>
        <v>8.4029427414752389E-3</v>
      </c>
      <c r="E107" s="62">
        <f ca="1">IF(_xlfn.NORM.INV(D107,'Input Parameters'!$E$17,'Input Parameters'!$F$17)&lt;3500,3500,IF(_xlfn.NORM.INV(D107,'Input Parameters'!$E$17,'Input Parameters'!$F$17)&gt;5500,5500,_xlfn.NORM.INV(D107,'Input Parameters'!$E$17,'Input Parameters'!$F$17)))</f>
        <v>3500</v>
      </c>
      <c r="F107" s="10">
        <f t="shared" ca="1" si="12"/>
        <v>0.21133983259692202</v>
      </c>
      <c r="G107" s="64">
        <f ca="1">_xlfn.NORM.INV(F107,'Input Parameters'!$E$20,'Input Parameters'!$F$20)</f>
        <v>277.27806746247268</v>
      </c>
      <c r="H107" s="57">
        <f ca="1">EXP(E107*(1/'Input Parameters'!$E$23-1/G107))</f>
        <v>0.50947726663528059</v>
      </c>
      <c r="I107" s="10">
        <f t="shared" ca="1" si="13"/>
        <v>0.46074900310649369</v>
      </c>
      <c r="J107" s="30">
        <f ca="1">_xlfn.BETA.INV(I107,'Input Parameters'!$L$26,'Input Parameters'!$M$26,'Input Parameters'!$J$26,'Input Parameters'!$K$26)</f>
        <v>0.64542715628887237</v>
      </c>
      <c r="K107" s="168">
        <f ca="1">('Input Parameters'!$E$27/'Input Parameters'!$E$38)^$J107</f>
        <v>9.7580340786601657E-3</v>
      </c>
      <c r="L107" s="69">
        <f ca="1">$H107*$C107*'Input Parameters'!$E$25*K107</f>
        <v>1.3336801400766729</v>
      </c>
      <c r="M107" s="24">
        <f t="shared" ca="1" si="14"/>
        <v>0.82760127361064817</v>
      </c>
      <c r="N107" s="15">
        <f ca="1">_xlfn.NORM.INV(M107,'Input Parameters'!$E$29,'Input Parameters'!$F$29)</f>
        <v>0.10009447285983113</v>
      </c>
      <c r="O107" s="8">
        <f t="shared" ca="1" si="15"/>
        <v>0.41023537807033794</v>
      </c>
      <c r="P107" s="30">
        <f ca="1">_xlfn.LOGNORM.INV(O107,'Input Parameters'!$H$30,'Input Parameters'!$I$30)</f>
        <v>2.4105107353731507</v>
      </c>
      <c r="Q107" s="10">
        <f t="shared" ca="1" si="16"/>
        <v>0.79020965947037702</v>
      </c>
      <c r="R107" s="30">
        <f>IF('Input Parameters'!$E$32=0,0,_xlfn.BETA.INV(Q107,'Input Parameters'!$L$32,'Input Parameters'!$M$32,'Input Parameters'!$J$32,'Input Parameters'!$K$32))</f>
        <v>0</v>
      </c>
      <c r="S107" s="10">
        <f t="shared" ca="1" si="17"/>
        <v>0.73431991079277081</v>
      </c>
      <c r="T107" s="26">
        <f ca="1">_xlfn.LOGNORM.INV(S107,'Input Parameters'!$H$34,'Input Parameters'!$I$34)</f>
        <v>54.493562199158376</v>
      </c>
      <c r="U107" s="10">
        <f t="shared" ca="1" si="18"/>
        <v>0.6324709263221413</v>
      </c>
      <c r="V107" s="30">
        <f ca="1">_xlfn.BETA.INV(U107,'Input Parameters'!$L$36,'Input Parameters'!$M$36,'Input Parameters'!$J$36,'Input Parameters'!$K$36)</f>
        <v>0.63908050992097765</v>
      </c>
      <c r="W107" s="2">
        <f ca="1">N107+(P107-N107)*(1-ERF((T107-R107)/(2*SQRT(L107*'Input Parameters'!$E$38))))</f>
        <v>0.10205392333063569</v>
      </c>
      <c r="X107">
        <f t="shared" ca="1" si="19"/>
        <v>1</v>
      </c>
      <c r="Y107" s="7"/>
    </row>
    <row r="108" spans="1:25" ht="15" customHeight="1" x14ac:dyDescent="0.25">
      <c r="A108" s="139">
        <v>101</v>
      </c>
      <c r="B108" s="10">
        <f t="shared" ca="1" si="10"/>
        <v>0.67292357878146336</v>
      </c>
      <c r="C108" s="60">
        <f ca="1">_xlfn.NORM.INV(B108,'Input Parameters'!$E$15,'Input Parameters'!$F$15)</f>
        <v>295.24588771503562</v>
      </c>
      <c r="D108" s="10">
        <f t="shared" ca="1" si="11"/>
        <v>0.72352943154373073</v>
      </c>
      <c r="E108" s="62">
        <f ca="1">IF(_xlfn.NORM.INV(D108,'Input Parameters'!$E$17,'Input Parameters'!$F$17)&lt;3500,3500,IF(_xlfn.NORM.INV(D108,'Input Parameters'!$E$17,'Input Parameters'!$F$17)&gt;5500,5500,_xlfn.NORM.INV(D108,'Input Parameters'!$E$17,'Input Parameters'!$F$17)))</f>
        <v>5215.3510746049124</v>
      </c>
      <c r="F108" s="10">
        <f t="shared" ca="1" si="12"/>
        <v>0.38718355669901272</v>
      </c>
      <c r="G108" s="64">
        <f ca="1">_xlfn.NORM.INV(F108,'Input Parameters'!$E$20,'Input Parameters'!$F$20)</f>
        <v>280.72932939993922</v>
      </c>
      <c r="H108" s="57">
        <f ca="1">EXP(E108*(1/'Input Parameters'!$E$23-1/G108))</f>
        <v>0.46133004139675787</v>
      </c>
      <c r="I108" s="10">
        <f t="shared" ca="1" si="13"/>
        <v>0.73224872405774755</v>
      </c>
      <c r="J108" s="30">
        <f ca="1">_xlfn.BETA.INV(I108,'Input Parameters'!$L$26,'Input Parameters'!$M$26,'Input Parameters'!$J$26,'Input Parameters'!$K$26)</f>
        <v>0.75524259635779711</v>
      </c>
      <c r="K108" s="168">
        <f ca="1">('Input Parameters'!$E$27/'Input Parameters'!$E$38)^$J108</f>
        <v>4.4387916713514355E-3</v>
      </c>
      <c r="L108" s="69">
        <f ca="1">$H108*$C108*'Input Parameters'!$E$25*K108</f>
        <v>0.60458915998464868</v>
      </c>
      <c r="M108" s="24">
        <f t="shared" ca="1" si="14"/>
        <v>0.25248840198436417</v>
      </c>
      <c r="N108" s="15">
        <f ca="1">_xlfn.NORM.INV(M108,'Input Parameters'!$E$29,'Input Parameters'!$F$29)</f>
        <v>9.9933332038731296E-2</v>
      </c>
      <c r="O108" s="8">
        <f t="shared" ca="1" si="15"/>
        <v>0.22909380313833783</v>
      </c>
      <c r="P108" s="30">
        <f ca="1">_xlfn.LOGNORM.INV(O108,'Input Parameters'!$H$30,'Input Parameters'!$I$30)</f>
        <v>1.8900668254317945</v>
      </c>
      <c r="Q108" s="10">
        <f t="shared" ca="1" si="16"/>
        <v>0.74990064363842013</v>
      </c>
      <c r="R108" s="30">
        <f>IF('Input Parameters'!$E$32=0,0,_xlfn.BETA.INV(Q108,'Input Parameters'!$L$32,'Input Parameters'!$M$32,'Input Parameters'!$J$32,'Input Parameters'!$K$32))</f>
        <v>0</v>
      </c>
      <c r="S108" s="10">
        <f t="shared" ca="1" si="17"/>
        <v>2.6153972875948783E-2</v>
      </c>
      <c r="T108" s="26">
        <f ca="1">_xlfn.LOGNORM.INV(S108,'Input Parameters'!$H$34,'Input Parameters'!$I$34)</f>
        <v>39.58736668935763</v>
      </c>
      <c r="U108" s="10">
        <f t="shared" ca="1" si="18"/>
        <v>0.82960530892630791</v>
      </c>
      <c r="V108" s="30">
        <f ca="1">_xlfn.BETA.INV(U108,'Input Parameters'!$L$36,'Input Parameters'!$M$36,'Input Parameters'!$J$36,'Input Parameters'!$K$36)</f>
        <v>0.74311862360684722</v>
      </c>
      <c r="W108" s="2">
        <f ca="1">N108+(P108-N108)*(1-ERF((T108-R108)/(2*SQRT(L108*'Input Parameters'!$E$38))))</f>
        <v>0.10050282099210105</v>
      </c>
      <c r="X108">
        <f t="shared" ca="1" si="19"/>
        <v>1</v>
      </c>
      <c r="Y108" s="7"/>
    </row>
    <row r="109" spans="1:25" ht="15" customHeight="1" x14ac:dyDescent="0.25">
      <c r="A109" s="139">
        <v>102</v>
      </c>
      <c r="B109" s="10">
        <f t="shared" ca="1" si="10"/>
        <v>0.96739664097603739</v>
      </c>
      <c r="C109" s="60">
        <f ca="1">_xlfn.NORM.INV(B109,'Input Parameters'!$E$15,'Input Parameters'!$F$15)</f>
        <v>370.89113698576102</v>
      </c>
      <c r="D109" s="10">
        <f t="shared" ca="1" si="11"/>
        <v>0.51855018918509033</v>
      </c>
      <c r="E109" s="62">
        <f ca="1">IF(_xlfn.NORM.INV(D109,'Input Parameters'!$E$17,'Input Parameters'!$F$17)&lt;3500,3500,IF(_xlfn.NORM.INV(D109,'Input Parameters'!$E$17,'Input Parameters'!$F$17)&gt;5500,5500,_xlfn.NORM.INV(D109,'Input Parameters'!$E$17,'Input Parameters'!$F$17)))</f>
        <v>4832.5606379990013</v>
      </c>
      <c r="F109" s="10">
        <f t="shared" ca="1" si="12"/>
        <v>0.61475803596358591</v>
      </c>
      <c r="G109" s="64">
        <f ca="1">_xlfn.NORM.INV(F109,'Input Parameters'!$E$20,'Input Parameters'!$F$20)</f>
        <v>284.60467110211897</v>
      </c>
      <c r="H109" s="57">
        <f ca="1">EXP(E109*(1/'Input Parameters'!$E$23-1/G109))</f>
        <v>0.61726382347689468</v>
      </c>
      <c r="I109" s="10">
        <f t="shared" ca="1" si="13"/>
        <v>0.88721133225361393</v>
      </c>
      <c r="J109" s="30">
        <f ca="1">_xlfn.BETA.INV(I109,'Input Parameters'!$L$26,'Input Parameters'!$M$26,'Input Parameters'!$J$26,'Input Parameters'!$K$26)</f>
        <v>0.83112658206622803</v>
      </c>
      <c r="K109" s="168">
        <f ca="1">('Input Parameters'!$E$27/'Input Parameters'!$E$38)^$J109</f>
        <v>2.5755537539715995E-3</v>
      </c>
      <c r="L109" s="69">
        <f ca="1">$H109*$C109*'Input Parameters'!$E$25*K109</f>
        <v>0.58964130452229713</v>
      </c>
      <c r="M109" s="24">
        <f t="shared" ca="1" si="14"/>
        <v>0.81604614594439651</v>
      </c>
      <c r="N109" s="15">
        <f ca="1">_xlfn.NORM.INV(M109,'Input Parameters'!$E$29,'Input Parameters'!$F$29)</f>
        <v>0.10009003994599407</v>
      </c>
      <c r="O109" s="8">
        <f t="shared" ca="1" si="15"/>
        <v>0.96325393384135416</v>
      </c>
      <c r="P109" s="30">
        <f ca="1">_xlfn.LOGNORM.INV(O109,'Input Parameters'!$H$30,'Input Parameters'!$I$30)</f>
        <v>6.2494266861751759</v>
      </c>
      <c r="Q109" s="10">
        <f t="shared" ca="1" si="16"/>
        <v>0.46752034913109808</v>
      </c>
      <c r="R109" s="30">
        <f>IF('Input Parameters'!$E$32=0,0,_xlfn.BETA.INV(Q109,'Input Parameters'!$L$32,'Input Parameters'!$M$32,'Input Parameters'!$J$32,'Input Parameters'!$K$32))</f>
        <v>0</v>
      </c>
      <c r="S109" s="10">
        <f t="shared" ca="1" si="17"/>
        <v>0.15337148366719033</v>
      </c>
      <c r="T109" s="26">
        <f ca="1">_xlfn.LOGNORM.INV(S109,'Input Parameters'!$H$34,'Input Parameters'!$I$34)</f>
        <v>44.384003599600035</v>
      </c>
      <c r="U109" s="10">
        <f t="shared" ca="1" si="18"/>
        <v>0.4380440649074675</v>
      </c>
      <c r="V109" s="30">
        <f ca="1">_xlfn.BETA.INV(U109,'Input Parameters'!$L$36,'Input Parameters'!$M$36,'Input Parameters'!$J$36,'Input Parameters'!$K$36)</f>
        <v>0.56249361139294374</v>
      </c>
      <c r="W109" s="2">
        <f ca="1">N109+(P109-N109)*(1-ERF((T109-R109)/(2*SQRT(L109*'Input Parameters'!$E$38))))</f>
        <v>0.10035861762511983</v>
      </c>
      <c r="X109">
        <f t="shared" ca="1" si="19"/>
        <v>1</v>
      </c>
      <c r="Y109" s="7"/>
    </row>
    <row r="110" spans="1:25" ht="15" customHeight="1" x14ac:dyDescent="0.25">
      <c r="A110" s="139">
        <v>103</v>
      </c>
      <c r="B110" s="10">
        <f t="shared" ca="1" si="10"/>
        <v>0.10110440450286973</v>
      </c>
      <c r="C110" s="60">
        <f ca="1">_xlfn.NORM.INV(B110,'Input Parameters'!$E$15,'Input Parameters'!$F$15)</f>
        <v>201.85518381386305</v>
      </c>
      <c r="D110" s="10">
        <f t="shared" ca="1" si="11"/>
        <v>0.48967136055263072</v>
      </c>
      <c r="E110" s="62">
        <f ca="1">IF(_xlfn.NORM.INV(D110,'Input Parameters'!$E$17,'Input Parameters'!$F$17)&lt;3500,3500,IF(_xlfn.NORM.INV(D110,'Input Parameters'!$E$17,'Input Parameters'!$F$17)&gt;5500,5500,_xlfn.NORM.INV(D110,'Input Parameters'!$E$17,'Input Parameters'!$F$17)))</f>
        <v>4781.8749331195177</v>
      </c>
      <c r="F110" s="10">
        <f t="shared" ca="1" si="12"/>
        <v>0.99513344537830783</v>
      </c>
      <c r="G110" s="64">
        <f ca="1">_xlfn.NORM.INV(F110,'Input Parameters'!$E$20,'Input Parameters'!$F$20)</f>
        <v>299.97063667757436</v>
      </c>
      <c r="H110" s="57">
        <f ca="1">EXP(E110*(1/'Input Parameters'!$E$23-1/G110))</f>
        <v>1.4670780643749497</v>
      </c>
      <c r="I110" s="10">
        <f t="shared" ca="1" si="13"/>
        <v>1.1952016646847308E-2</v>
      </c>
      <c r="J110" s="30">
        <f ca="1">_xlfn.BETA.INV(I110,'Input Parameters'!$L$26,'Input Parameters'!$M$26,'Input Parameters'!$J$26,'Input Parameters'!$K$26)</f>
        <v>0.28947046875220517</v>
      </c>
      <c r="K110" s="168">
        <f ca="1">('Input Parameters'!$E$27/'Input Parameters'!$E$38)^$J110</f>
        <v>0.12538346103020137</v>
      </c>
      <c r="L110" s="69">
        <f ca="1">$H110*$C110*'Input Parameters'!$E$25*K110</f>
        <v>37.130721163087692</v>
      </c>
      <c r="M110" s="24">
        <f t="shared" ca="1" si="14"/>
        <v>0.71311011791799572</v>
      </c>
      <c r="N110" s="15">
        <f ca="1">_xlfn.NORM.INV(M110,'Input Parameters'!$E$29,'Input Parameters'!$F$29)</f>
        <v>0.10005624935981529</v>
      </c>
      <c r="O110" s="8">
        <f t="shared" ca="1" si="15"/>
        <v>0.26487664108927855</v>
      </c>
      <c r="P110" s="30">
        <f ca="1">_xlfn.LOGNORM.INV(O110,'Input Parameters'!$H$30,'Input Parameters'!$I$30)</f>
        <v>1.99412358289039</v>
      </c>
      <c r="Q110" s="10">
        <f t="shared" ca="1" si="16"/>
        <v>0.86315489659188493</v>
      </c>
      <c r="R110" s="30">
        <f>IF('Input Parameters'!$E$32=0,0,_xlfn.BETA.INV(Q110,'Input Parameters'!$L$32,'Input Parameters'!$M$32,'Input Parameters'!$J$32,'Input Parameters'!$K$32))</f>
        <v>0</v>
      </c>
      <c r="S110" s="10">
        <f t="shared" ca="1" si="17"/>
        <v>0.39891183886970805</v>
      </c>
      <c r="T110" s="26">
        <f ca="1">_xlfn.LOGNORM.INV(S110,'Input Parameters'!$H$34,'Input Parameters'!$I$34)</f>
        <v>48.825255450886779</v>
      </c>
      <c r="U110" s="10">
        <f t="shared" ca="1" si="18"/>
        <v>7.2305882922157894E-2</v>
      </c>
      <c r="V110" s="30">
        <f ca="1">_xlfn.BETA.INV(U110,'Input Parameters'!$L$36,'Input Parameters'!$M$36,'Input Parameters'!$J$36,'Input Parameters'!$K$36)</f>
        <v>0.39783933970473384</v>
      </c>
      <c r="W110" s="2">
        <f ca="1">N110+(P110-N110)*(1-ERF((T110-R110)/(2*SQRT(L110*'Input Parameters'!$E$38))))</f>
        <v>1.181565198406596</v>
      </c>
      <c r="X110">
        <f t="shared" ca="1" si="19"/>
        <v>0</v>
      </c>
      <c r="Y110" s="7"/>
    </row>
    <row r="111" spans="1:25" ht="15" customHeight="1" x14ac:dyDescent="0.25">
      <c r="A111" s="139">
        <v>104</v>
      </c>
      <c r="B111" s="10">
        <f t="shared" ca="1" si="10"/>
        <v>0.13418769071030689</v>
      </c>
      <c r="C111" s="60">
        <f ca="1">_xlfn.NORM.INV(B111,'Input Parameters'!$E$15,'Input Parameters'!$F$15)</f>
        <v>210.9852706522239</v>
      </c>
      <c r="D111" s="10">
        <f t="shared" ca="1" si="11"/>
        <v>0.61233698584028362</v>
      </c>
      <c r="E111" s="62">
        <f ca="1">IF(_xlfn.NORM.INV(D111,'Input Parameters'!$E$17,'Input Parameters'!$F$17)&lt;3500,3500,IF(_xlfn.NORM.INV(D111,'Input Parameters'!$E$17,'Input Parameters'!$F$17)&gt;5500,5500,_xlfn.NORM.INV(D111,'Input Parameters'!$E$17,'Input Parameters'!$F$17)))</f>
        <v>4999.7906723473388</v>
      </c>
      <c r="F111" s="10">
        <f t="shared" ca="1" si="12"/>
        <v>0.53550598493985313</v>
      </c>
      <c r="G111" s="64">
        <f ca="1">_xlfn.NORM.INV(F111,'Input Parameters'!$E$20,'Input Parameters'!$F$20)</f>
        <v>283.24709146211853</v>
      </c>
      <c r="H111" s="57">
        <f ca="1">EXP(E111*(1/'Input Parameters'!$E$23-1/G111))</f>
        <v>0.55802378271692465</v>
      </c>
      <c r="I111" s="10">
        <f t="shared" ca="1" si="13"/>
        <v>0.67455218191495614</v>
      </c>
      <c r="J111" s="30">
        <f ca="1">_xlfn.BETA.INV(I111,'Input Parameters'!$L$26,'Input Parameters'!$M$26,'Input Parameters'!$J$26,'Input Parameters'!$K$26)</f>
        <v>0.73121398157844941</v>
      </c>
      <c r="K111" s="168">
        <f ca="1">('Input Parameters'!$E$27/'Input Parameters'!$E$38)^$J111</f>
        <v>5.2737412113431029E-3</v>
      </c>
      <c r="L111" s="69">
        <f ca="1">$H111*$C111*'Input Parameters'!$E$25*K111</f>
        <v>0.62090286058265498</v>
      </c>
      <c r="M111" s="24">
        <f t="shared" ca="1" si="14"/>
        <v>0.99525179072097802</v>
      </c>
      <c r="N111" s="15">
        <f ca="1">_xlfn.NORM.INV(M111,'Input Parameters'!$E$29,'Input Parameters'!$F$29)</f>
        <v>0.10025936460862982</v>
      </c>
      <c r="O111" s="8">
        <f t="shared" ca="1" si="15"/>
        <v>0.46073576349608181</v>
      </c>
      <c r="P111" s="30">
        <f ca="1">_xlfn.LOGNORM.INV(O111,'Input Parameters'!$H$30,'Input Parameters'!$I$30)</f>
        <v>2.561192801485209</v>
      </c>
      <c r="Q111" s="10">
        <f t="shared" ca="1" si="16"/>
        <v>0.46662846834898075</v>
      </c>
      <c r="R111" s="30">
        <f>IF('Input Parameters'!$E$32=0,0,_xlfn.BETA.INV(Q111,'Input Parameters'!$L$32,'Input Parameters'!$M$32,'Input Parameters'!$J$32,'Input Parameters'!$K$32))</f>
        <v>0</v>
      </c>
      <c r="S111" s="10">
        <f t="shared" ca="1" si="17"/>
        <v>0.13885016651704429</v>
      </c>
      <c r="T111" s="26">
        <f ca="1">_xlfn.LOGNORM.INV(S111,'Input Parameters'!$H$34,'Input Parameters'!$I$34)</f>
        <v>44.034894253150512</v>
      </c>
      <c r="U111" s="10">
        <f t="shared" ca="1" si="18"/>
        <v>0.24569832674985037</v>
      </c>
      <c r="V111" s="30">
        <f ca="1">_xlfn.BETA.INV(U111,'Input Parameters'!$L$36,'Input Parameters'!$M$36,'Input Parameters'!$J$36,'Input Parameters'!$K$36)</f>
        <v>0.48837574652102139</v>
      </c>
      <c r="W111" s="2">
        <f ca="1">N111+(P111-N111)*(1-ERF((T111-R111)/(2*SQRT(L111*'Input Parameters'!$E$38))))</f>
        <v>0.10045042859184394</v>
      </c>
      <c r="X111">
        <f t="shared" ca="1" si="19"/>
        <v>1</v>
      </c>
      <c r="Y111" s="7"/>
    </row>
    <row r="112" spans="1:25" ht="15" customHeight="1" x14ac:dyDescent="0.25">
      <c r="A112" s="139">
        <v>105</v>
      </c>
      <c r="B112" s="10">
        <f t="shared" ca="1" si="10"/>
        <v>0.48998725544378496</v>
      </c>
      <c r="C112" s="60">
        <f ca="1">_xlfn.NORM.INV(B112,'Input Parameters'!$E$15,'Input Parameters'!$F$15)</f>
        <v>269.60689782331667</v>
      </c>
      <c r="D112" s="10">
        <f t="shared" ca="1" si="11"/>
        <v>0.1393099279369675</v>
      </c>
      <c r="E112" s="62">
        <f ca="1">IF(_xlfn.NORM.INV(D112,'Input Parameters'!$E$17,'Input Parameters'!$F$17)&lt;3500,3500,IF(_xlfn.NORM.INV(D112,'Input Parameters'!$E$17,'Input Parameters'!$F$17)&gt;5500,5500,_xlfn.NORM.INV(D112,'Input Parameters'!$E$17,'Input Parameters'!$F$17)))</f>
        <v>4041.6025502527436</v>
      </c>
      <c r="F112" s="10">
        <f t="shared" ca="1" si="12"/>
        <v>0.74362087292992907</v>
      </c>
      <c r="G112" s="64">
        <f ca="1">_xlfn.NORM.INV(F112,'Input Parameters'!$E$20,'Input Parameters'!$F$20)</f>
        <v>287.03547741556241</v>
      </c>
      <c r="H112" s="57">
        <f ca="1">EXP(E112*(1/'Input Parameters'!$E$23-1/G112))</f>
        <v>0.7533449790828467</v>
      </c>
      <c r="I112" s="10">
        <f t="shared" ca="1" si="13"/>
        <v>0.75635420847126111</v>
      </c>
      <c r="J112" s="30">
        <f ca="1">_xlfn.BETA.INV(I112,'Input Parameters'!$L$26,'Input Parameters'!$M$26,'Input Parameters'!$J$26,'Input Parameters'!$K$26)</f>
        <v>0.76567561362503977</v>
      </c>
      <c r="K112" s="168">
        <f ca="1">('Input Parameters'!$E$27/'Input Parameters'!$E$38)^$J112</f>
        <v>4.1187343213244495E-3</v>
      </c>
      <c r="L112" s="69">
        <f ca="1">$H112*$C112*'Input Parameters'!$E$25*K112</f>
        <v>0.83654378333904589</v>
      </c>
      <c r="M112" s="24">
        <f t="shared" ca="1" si="14"/>
        <v>0.37422953234267375</v>
      </c>
      <c r="N112" s="15">
        <f ca="1">_xlfn.NORM.INV(M112,'Input Parameters'!$E$29,'Input Parameters'!$F$29)</f>
        <v>9.9967932812713087E-2</v>
      </c>
      <c r="O112" s="8">
        <f t="shared" ca="1" si="15"/>
        <v>0.72710967851694164</v>
      </c>
      <c r="P112" s="30">
        <f ca="1">_xlfn.LOGNORM.INV(O112,'Input Parameters'!$H$30,'Input Parameters'!$I$30)</f>
        <v>3.56942041932815</v>
      </c>
      <c r="Q112" s="10">
        <f t="shared" ca="1" si="16"/>
        <v>0.67303080655095437</v>
      </c>
      <c r="R112" s="30">
        <f>IF('Input Parameters'!$E$32=0,0,_xlfn.BETA.INV(Q112,'Input Parameters'!$L$32,'Input Parameters'!$M$32,'Input Parameters'!$J$32,'Input Parameters'!$K$32))</f>
        <v>0</v>
      </c>
      <c r="S112" s="10">
        <f t="shared" ca="1" si="17"/>
        <v>3.168091364909309E-2</v>
      </c>
      <c r="T112" s="26">
        <f ca="1">_xlfn.LOGNORM.INV(S112,'Input Parameters'!$H$34,'Input Parameters'!$I$34)</f>
        <v>40.003331555184687</v>
      </c>
      <c r="U112" s="10">
        <f t="shared" ca="1" si="18"/>
        <v>0.75642205138824858</v>
      </c>
      <c r="V112" s="30">
        <f ca="1">_xlfn.BETA.INV(U112,'Input Parameters'!$L$36,'Input Parameters'!$M$36,'Input Parameters'!$J$36,'Input Parameters'!$K$36)</f>
        <v>0.69838312477398179</v>
      </c>
      <c r="W112" s="2">
        <f ca="1">N112+(P112-N112)*(1-ERF((T112-R112)/(2*SQRT(L112*'Input Parameters'!$E$38))))</f>
        <v>0.10684956204155231</v>
      </c>
      <c r="X112">
        <f t="shared" ca="1" si="19"/>
        <v>1</v>
      </c>
      <c r="Y112" s="7"/>
    </row>
    <row r="113" spans="1:25" ht="15" customHeight="1" x14ac:dyDescent="0.25">
      <c r="A113" s="139">
        <v>106</v>
      </c>
      <c r="B113" s="10">
        <f t="shared" ca="1" si="10"/>
        <v>0.43025024580029569</v>
      </c>
      <c r="C113" s="60">
        <f ca="1">_xlfn.NORM.INV(B113,'Input Parameters'!$E$15,'Input Parameters'!$F$15)</f>
        <v>261.44340231335241</v>
      </c>
      <c r="D113" s="10">
        <f t="shared" ca="1" si="11"/>
        <v>0.47035277202448722</v>
      </c>
      <c r="E113" s="62">
        <f ca="1">IF(_xlfn.NORM.INV(D113,'Input Parameters'!$E$17,'Input Parameters'!$F$17)&lt;3500,3500,IF(_xlfn.NORM.INV(D113,'Input Parameters'!$E$17,'Input Parameters'!$F$17)&gt;5500,5500,_xlfn.NORM.INV(D113,'Input Parameters'!$E$17,'Input Parameters'!$F$17)))</f>
        <v>4747.9318196674094</v>
      </c>
      <c r="F113" s="10">
        <f t="shared" ca="1" si="12"/>
        <v>0.57523715881447202</v>
      </c>
      <c r="G113" s="64">
        <f ca="1">_xlfn.NORM.INV(F113,'Input Parameters'!$E$20,'Input Parameters'!$F$20)</f>
        <v>283.92114849776681</v>
      </c>
      <c r="H113" s="57">
        <f ca="1">EXP(E113*(1/'Input Parameters'!$E$23-1/G113))</f>
        <v>0.59799550294219883</v>
      </c>
      <c r="I113" s="10">
        <f t="shared" ca="1" si="13"/>
        <v>0.69167994294113111</v>
      </c>
      <c r="J113" s="30">
        <f ca="1">_xlfn.BETA.INV(I113,'Input Parameters'!$L$26,'Input Parameters'!$M$26,'Input Parameters'!$J$26,'Input Parameters'!$K$26)</f>
        <v>0.73823724656128709</v>
      </c>
      <c r="K113" s="168">
        <f ca="1">('Input Parameters'!$E$27/'Input Parameters'!$E$38)^$J113</f>
        <v>5.0146416909472172E-3</v>
      </c>
      <c r="L113" s="69">
        <f ca="1">$H113*$C113*'Input Parameters'!$E$25*K113</f>
        <v>0.78399900522296895</v>
      </c>
      <c r="M113" s="24">
        <f t="shared" ca="1" si="14"/>
        <v>0.53505640060243642</v>
      </c>
      <c r="N113" s="15">
        <f ca="1">_xlfn.NORM.INV(M113,'Input Parameters'!$E$29,'Input Parameters'!$F$29)</f>
        <v>0.10000879867606562</v>
      </c>
      <c r="O113" s="8">
        <f t="shared" ca="1" si="15"/>
        <v>0.76474356136819854</v>
      </c>
      <c r="P113" s="30">
        <f ca="1">_xlfn.LOGNORM.INV(O113,'Input Parameters'!$H$30,'Input Parameters'!$I$30)</f>
        <v>3.7732308223468944</v>
      </c>
      <c r="Q113" s="10">
        <f t="shared" ca="1" si="16"/>
        <v>0.68660112503612558</v>
      </c>
      <c r="R113" s="30">
        <f>IF('Input Parameters'!$E$32=0,0,_xlfn.BETA.INV(Q113,'Input Parameters'!$L$32,'Input Parameters'!$M$32,'Input Parameters'!$J$32,'Input Parameters'!$K$32))</f>
        <v>0</v>
      </c>
      <c r="S113" s="10">
        <f t="shared" ca="1" si="17"/>
        <v>0.46064966313658717</v>
      </c>
      <c r="T113" s="26">
        <f ca="1">_xlfn.LOGNORM.INV(S113,'Input Parameters'!$H$34,'Input Parameters'!$I$34)</f>
        <v>49.791408721506151</v>
      </c>
      <c r="U113" s="10">
        <f t="shared" ca="1" si="18"/>
        <v>0.48792532025104962</v>
      </c>
      <c r="V113" s="30">
        <f ca="1">_xlfn.BETA.INV(U113,'Input Parameters'!$L$36,'Input Parameters'!$M$36,'Input Parameters'!$J$36,'Input Parameters'!$K$36)</f>
        <v>0.58129045549991121</v>
      </c>
      <c r="W113" s="2">
        <f ca="1">N113+(P113-N113)*(1-ERF((T113-R113)/(2*SQRT(L113*'Input Parameters'!$E$38))))</f>
        <v>0.10026588394146375</v>
      </c>
      <c r="X113">
        <f t="shared" ca="1" si="19"/>
        <v>1</v>
      </c>
      <c r="Y113" s="7"/>
    </row>
    <row r="114" spans="1:25" ht="15" customHeight="1" x14ac:dyDescent="0.25">
      <c r="A114" s="139">
        <v>107</v>
      </c>
      <c r="B114" s="10">
        <f t="shared" ca="1" si="10"/>
        <v>0.83110452883375074</v>
      </c>
      <c r="C114" s="60">
        <f ca="1">_xlfn.NORM.INV(B114,'Input Parameters'!$E$15,'Input Parameters'!$F$15)</f>
        <v>322.91373578421621</v>
      </c>
      <c r="D114" s="10">
        <f t="shared" ca="1" si="11"/>
        <v>0.60295902107306409</v>
      </c>
      <c r="E114" s="62">
        <f ca="1">IF(_xlfn.NORM.INV(D114,'Input Parameters'!$E$17,'Input Parameters'!$F$17)&lt;3500,3500,IF(_xlfn.NORM.INV(D114,'Input Parameters'!$E$17,'Input Parameters'!$F$17)&gt;5500,5500,_xlfn.NORM.INV(D114,'Input Parameters'!$E$17,'Input Parameters'!$F$17)))</f>
        <v>4982.709575883915</v>
      </c>
      <c r="F114" s="10">
        <f t="shared" ca="1" si="12"/>
        <v>0.7556177906768673</v>
      </c>
      <c r="G114" s="64">
        <f ca="1">_xlfn.NORM.INV(F114,'Input Parameters'!$E$20,'Input Parameters'!$F$20)</f>
        <v>287.28824493510842</v>
      </c>
      <c r="H114" s="57">
        <f ca="1">EXP(E114*(1/'Input Parameters'!$E$23-1/G114))</f>
        <v>0.71611775320045135</v>
      </c>
      <c r="I114" s="10">
        <f t="shared" ca="1" si="13"/>
        <v>7.8275898804962885E-2</v>
      </c>
      <c r="J114" s="30">
        <f ca="1">_xlfn.BETA.INV(I114,'Input Parameters'!$L$26,'Input Parameters'!$M$26,'Input Parameters'!$J$26,'Input Parameters'!$K$26)</f>
        <v>0.42187869371234404</v>
      </c>
      <c r="K114" s="168">
        <f ca="1">('Input Parameters'!$E$27/'Input Parameters'!$E$38)^$J114</f>
        <v>4.8502211099340165E-2</v>
      </c>
      <c r="L114" s="69">
        <f ca="1">$H114*$C114*'Input Parameters'!$E$25*K114</f>
        <v>11.215857862975195</v>
      </c>
      <c r="M114" s="24">
        <f t="shared" ca="1" si="14"/>
        <v>0.57244700341679622</v>
      </c>
      <c r="N114" s="15">
        <f ca="1">_xlfn.NORM.INV(M114,'Input Parameters'!$E$29,'Input Parameters'!$F$29)</f>
        <v>0.10001826075076245</v>
      </c>
      <c r="O114" s="8">
        <f t="shared" ca="1" si="15"/>
        <v>0.85042594438601737</v>
      </c>
      <c r="P114" s="30">
        <f ca="1">_xlfn.LOGNORM.INV(O114,'Input Parameters'!$H$30,'Input Parameters'!$I$30)</f>
        <v>4.3819571164648199</v>
      </c>
      <c r="Q114" s="10">
        <f t="shared" ca="1" si="16"/>
        <v>0.73950725306602272</v>
      </c>
      <c r="R114" s="30">
        <f>IF('Input Parameters'!$E$32=0,0,_xlfn.BETA.INV(Q114,'Input Parameters'!$L$32,'Input Parameters'!$M$32,'Input Parameters'!$J$32,'Input Parameters'!$K$32))</f>
        <v>0</v>
      </c>
      <c r="S114" s="10">
        <f t="shared" ca="1" si="17"/>
        <v>0.40450018959008494</v>
      </c>
      <c r="T114" s="26">
        <f ca="1">_xlfn.LOGNORM.INV(S114,'Input Parameters'!$H$34,'Input Parameters'!$I$34)</f>
        <v>48.913176682860595</v>
      </c>
      <c r="U114" s="10">
        <f t="shared" ca="1" si="18"/>
        <v>0.2541042452273834</v>
      </c>
      <c r="V114" s="30">
        <f ca="1">_xlfn.BETA.INV(U114,'Input Parameters'!$L$36,'Input Parameters'!$M$36,'Input Parameters'!$J$36,'Input Parameters'!$K$36)</f>
        <v>0.49184337563933683</v>
      </c>
      <c r="W114" s="2">
        <f ca="1">N114+(P114-N114)*(1-ERF((T114-R114)/(2*SQRT(L114*'Input Parameters'!$E$38))))</f>
        <v>1.3919715087747455</v>
      </c>
      <c r="X114">
        <f t="shared" ca="1" si="19"/>
        <v>0</v>
      </c>
      <c r="Y114" s="7"/>
    </row>
    <row r="115" spans="1:25" ht="15" customHeight="1" x14ac:dyDescent="0.25">
      <c r="A115" s="139">
        <v>108</v>
      </c>
      <c r="B115" s="10">
        <f t="shared" ca="1" si="10"/>
        <v>0.92434648316777634</v>
      </c>
      <c r="C115" s="60">
        <f ca="1">_xlfn.NORM.INV(B115,'Input Parameters'!$E$15,'Input Parameters'!$F$15)</f>
        <v>348.73099517670806</v>
      </c>
      <c r="D115" s="10">
        <f t="shared" ca="1" si="11"/>
        <v>0.9389840406048271</v>
      </c>
      <c r="E115" s="62">
        <f ca="1">IF(_xlfn.NORM.INV(D115,'Input Parameters'!$E$17,'Input Parameters'!$F$17)&lt;3500,3500,IF(_xlfn.NORM.INV(D115,'Input Parameters'!$E$17,'Input Parameters'!$F$17)&gt;5500,5500,_xlfn.NORM.INV(D115,'Input Parameters'!$E$17,'Input Parameters'!$F$17)))</f>
        <v>5500</v>
      </c>
      <c r="F115" s="10">
        <f t="shared" ca="1" si="12"/>
        <v>0.4098016434484808</v>
      </c>
      <c r="G115" s="64">
        <f ca="1">_xlfn.NORM.INV(F115,'Input Parameters'!$E$20,'Input Parameters'!$F$20)</f>
        <v>281.12202980932045</v>
      </c>
      <c r="H115" s="57">
        <f ca="1">EXP(E115*(1/'Input Parameters'!$E$23-1/G115))</f>
        <v>0.45452684694088891</v>
      </c>
      <c r="I115" s="10">
        <f t="shared" ca="1" si="13"/>
        <v>0.60167264143344623</v>
      </c>
      <c r="J115" s="30">
        <f ca="1">_xlfn.BETA.INV(I115,'Input Parameters'!$L$26,'Input Parameters'!$M$26,'Input Parameters'!$J$26,'Input Parameters'!$K$26)</f>
        <v>0.70193686457410087</v>
      </c>
      <c r="K115" s="168">
        <f ca="1">('Input Parameters'!$E$27/'Input Parameters'!$E$38)^$J115</f>
        <v>6.5061343223740764E-3</v>
      </c>
      <c r="L115" s="69">
        <f ca="1">$H115*$C115*'Input Parameters'!$E$25*K115</f>
        <v>1.0312717345585842</v>
      </c>
      <c r="M115" s="24">
        <f t="shared" ca="1" si="14"/>
        <v>0.10495782396727493</v>
      </c>
      <c r="N115" s="15">
        <f ca="1">_xlfn.NORM.INV(M115,'Input Parameters'!$E$29,'Input Parameters'!$F$29)</f>
        <v>9.9874620258198252E-2</v>
      </c>
      <c r="O115" s="8">
        <f t="shared" ca="1" si="15"/>
        <v>0.2124103727328186</v>
      </c>
      <c r="P115" s="30">
        <f ca="1">_xlfn.LOGNORM.INV(O115,'Input Parameters'!$H$30,'Input Parameters'!$I$30)</f>
        <v>1.8405053829167244</v>
      </c>
      <c r="Q115" s="10">
        <f t="shared" ca="1" si="16"/>
        <v>0.52813882016422109</v>
      </c>
      <c r="R115" s="30">
        <f>IF('Input Parameters'!$E$32=0,0,_xlfn.BETA.INV(Q115,'Input Parameters'!$L$32,'Input Parameters'!$M$32,'Input Parameters'!$J$32,'Input Parameters'!$K$32))</f>
        <v>0</v>
      </c>
      <c r="S115" s="10">
        <f t="shared" ca="1" si="17"/>
        <v>0.170146472080831</v>
      </c>
      <c r="T115" s="26">
        <f ca="1">_xlfn.LOGNORM.INV(S115,'Input Parameters'!$H$34,'Input Parameters'!$I$34)</f>
        <v>44.764152677160403</v>
      </c>
      <c r="U115" s="10">
        <f t="shared" ca="1" si="18"/>
        <v>0.59689893640312675</v>
      </c>
      <c r="V115" s="30">
        <f ca="1">_xlfn.BETA.INV(U115,'Input Parameters'!$L$36,'Input Parameters'!$M$36,'Input Parameters'!$J$36,'Input Parameters'!$K$36)</f>
        <v>0.6241328577981663</v>
      </c>
      <c r="W115" s="2">
        <f ca="1">N115+(P115-N115)*(1-ERF((T115-R115)/(2*SQRT(L115*'Input Parameters'!$E$38))))</f>
        <v>0.10305539860848066</v>
      </c>
      <c r="X115">
        <f t="shared" ca="1" si="19"/>
        <v>1</v>
      </c>
      <c r="Y115" s="7"/>
    </row>
    <row r="116" spans="1:25" ht="15" customHeight="1" x14ac:dyDescent="0.25">
      <c r="A116" s="139">
        <v>109</v>
      </c>
      <c r="B116" s="10">
        <f t="shared" ca="1" si="10"/>
        <v>0.99013898915698906</v>
      </c>
      <c r="C116" s="60">
        <f ca="1">_xlfn.NORM.INV(B116,'Input Parameters'!$E$15,'Input Parameters'!$F$15)</f>
        <v>397.3243387420523</v>
      </c>
      <c r="D116" s="10">
        <f t="shared" ca="1" si="11"/>
        <v>0.35750382659824931</v>
      </c>
      <c r="E116" s="62">
        <f ca="1">IF(_xlfn.NORM.INV(D116,'Input Parameters'!$E$17,'Input Parameters'!$F$17)&lt;3500,3500,IF(_xlfn.NORM.INV(D116,'Input Parameters'!$E$17,'Input Parameters'!$F$17)&gt;5500,5500,_xlfn.NORM.INV(D116,'Input Parameters'!$E$17,'Input Parameters'!$F$17)))</f>
        <v>4544.4027030316884</v>
      </c>
      <c r="F116" s="10">
        <f t="shared" ca="1" si="12"/>
        <v>8.5698302797208137E-2</v>
      </c>
      <c r="G116" s="64">
        <f ca="1">_xlfn.NORM.INV(F116,'Input Parameters'!$E$20,'Input Parameters'!$F$20)</f>
        <v>273.48620899484609</v>
      </c>
      <c r="H116" s="57">
        <f ca="1">EXP(E116*(1/'Input Parameters'!$E$23-1/G116))</f>
        <v>0.33192739297038554</v>
      </c>
      <c r="I116" s="10">
        <f t="shared" ca="1" si="13"/>
        <v>6.3274866973406674E-2</v>
      </c>
      <c r="J116" s="30">
        <f ca="1">_xlfn.BETA.INV(I116,'Input Parameters'!$L$26,'Input Parameters'!$M$26,'Input Parameters'!$J$26,'Input Parameters'!$K$26)</f>
        <v>0.40341302446269323</v>
      </c>
      <c r="K116" s="168">
        <f ca="1">('Input Parameters'!$E$27/'Input Parameters'!$E$38)^$J116</f>
        <v>5.5371447388264848E-2</v>
      </c>
      <c r="L116" s="69">
        <f ca="1">$H116*$C116*'Input Parameters'!$E$25*K116</f>
        <v>7.3025432892027693</v>
      </c>
      <c r="M116" s="24">
        <f t="shared" ca="1" si="14"/>
        <v>0.47070246133789106</v>
      </c>
      <c r="N116" s="15">
        <f ca="1">_xlfn.NORM.INV(M116,'Input Parameters'!$E$29,'Input Parameters'!$F$29)</f>
        <v>9.9992649582598167E-2</v>
      </c>
      <c r="O116" s="8">
        <f t="shared" ca="1" si="15"/>
        <v>0.609891943020611</v>
      </c>
      <c r="P116" s="30">
        <f ca="1">_xlfn.LOGNORM.INV(O116,'Input Parameters'!$H$30,'Input Parameters'!$I$30)</f>
        <v>3.0613390202208204</v>
      </c>
      <c r="Q116" s="10">
        <f t="shared" ca="1" si="16"/>
        <v>0.16048608875209835</v>
      </c>
      <c r="R116" s="30">
        <f>IF('Input Parameters'!$E$32=0,0,_xlfn.BETA.INV(Q116,'Input Parameters'!$L$32,'Input Parameters'!$M$32,'Input Parameters'!$J$32,'Input Parameters'!$K$32))</f>
        <v>0</v>
      </c>
      <c r="S116" s="10">
        <f t="shared" ca="1" si="17"/>
        <v>0.27621351262775662</v>
      </c>
      <c r="T116" s="26">
        <f ca="1">_xlfn.LOGNORM.INV(S116,'Input Parameters'!$H$34,'Input Parameters'!$I$34)</f>
        <v>46.8132381814467</v>
      </c>
      <c r="U116" s="10">
        <f t="shared" ca="1" si="18"/>
        <v>0.43226765116265775</v>
      </c>
      <c r="V116" s="30">
        <f ca="1">_xlfn.BETA.INV(U116,'Input Parameters'!$L$36,'Input Parameters'!$M$36,'Input Parameters'!$J$36,'Input Parameters'!$K$36)</f>
        <v>0.56032978192852445</v>
      </c>
      <c r="W116" s="2">
        <f ca="1">N116+(P116-N116)*(1-ERF((T116-R116)/(2*SQRT(L116*'Input Parameters'!$E$38))))</f>
        <v>0.75325356524733411</v>
      </c>
      <c r="X116">
        <f t="shared" ca="1" si="19"/>
        <v>0</v>
      </c>
      <c r="Y116" s="7"/>
    </row>
    <row r="117" spans="1:25" ht="15" customHeight="1" x14ac:dyDescent="0.25">
      <c r="A117" s="139">
        <v>110</v>
      </c>
      <c r="B117" s="10">
        <f t="shared" ca="1" si="10"/>
        <v>7.0883243978446475E-2</v>
      </c>
      <c r="C117" s="60">
        <f ca="1">_xlfn.NORM.INV(B117,'Input Parameters'!$E$15,'Input Parameters'!$F$15)</f>
        <v>191.34378707101976</v>
      </c>
      <c r="D117" s="10">
        <f t="shared" ca="1" si="11"/>
        <v>0.77046211257441355</v>
      </c>
      <c r="E117" s="62">
        <f ca="1">IF(_xlfn.NORM.INV(D117,'Input Parameters'!$E$17,'Input Parameters'!$F$17)&lt;3500,3500,IF(_xlfn.NORM.INV(D117,'Input Parameters'!$E$17,'Input Parameters'!$F$17)&gt;5500,5500,_xlfn.NORM.INV(D117,'Input Parameters'!$E$17,'Input Parameters'!$F$17)))</f>
        <v>5318.2587024494751</v>
      </c>
      <c r="F117" s="10">
        <f t="shared" ca="1" si="12"/>
        <v>0.43669303862587339</v>
      </c>
      <c r="G117" s="64">
        <f ca="1">_xlfn.NORM.INV(F117,'Input Parameters'!$E$20,'Input Parameters'!$F$20)</f>
        <v>281.5822950226227</v>
      </c>
      <c r="H117" s="57">
        <f ca="1">EXP(E117*(1/'Input Parameters'!$E$23-1/G117))</f>
        <v>0.48117677428895955</v>
      </c>
      <c r="I117" s="10">
        <f t="shared" ca="1" si="13"/>
        <v>0.349565275794262</v>
      </c>
      <c r="J117" s="30">
        <f ca="1">_xlfn.BETA.INV(I117,'Input Parameters'!$L$26,'Input Parameters'!$M$26,'Input Parameters'!$J$26,'Input Parameters'!$K$26)</f>
        <v>0.59760030758066429</v>
      </c>
      <c r="K117" s="168">
        <f ca="1">('Input Parameters'!$E$27/'Input Parameters'!$E$38)^$J117</f>
        <v>1.3751584801425522E-2</v>
      </c>
      <c r="L117" s="69">
        <f ca="1">$H117*$C117*'Input Parameters'!$E$25*K117</f>
        <v>1.2661109738045748</v>
      </c>
      <c r="M117" s="24">
        <f t="shared" ca="1" si="14"/>
        <v>6.4147356611256257E-2</v>
      </c>
      <c r="N117" s="15">
        <f ca="1">_xlfn.NORM.INV(M117,'Input Parameters'!$E$29,'Input Parameters'!$F$29)</f>
        <v>9.9847913896224841E-2</v>
      </c>
      <c r="O117" s="8">
        <f t="shared" ca="1" si="15"/>
        <v>0.90462741196497032</v>
      </c>
      <c r="P117" s="30">
        <f ca="1">_xlfn.LOGNORM.INV(O117,'Input Parameters'!$H$30,'Input Parameters'!$I$30)</f>
        <v>4.9783225695948152</v>
      </c>
      <c r="Q117" s="10">
        <f t="shared" ca="1" si="16"/>
        <v>0.69782689387570507</v>
      </c>
      <c r="R117" s="30">
        <f>IF('Input Parameters'!$E$32=0,0,_xlfn.BETA.INV(Q117,'Input Parameters'!$L$32,'Input Parameters'!$M$32,'Input Parameters'!$J$32,'Input Parameters'!$K$32))</f>
        <v>0</v>
      </c>
      <c r="S117" s="10">
        <f t="shared" ca="1" si="17"/>
        <v>0.83849419080119902</v>
      </c>
      <c r="T117" s="26">
        <f ca="1">_xlfn.LOGNORM.INV(S117,'Input Parameters'!$H$34,'Input Parameters'!$I$34)</f>
        <v>57.008577623380923</v>
      </c>
      <c r="U117" s="10">
        <f t="shared" ca="1" si="18"/>
        <v>0.23065777163661005</v>
      </c>
      <c r="V117" s="30">
        <f ca="1">_xlfn.BETA.INV(U117,'Input Parameters'!$L$36,'Input Parameters'!$M$36,'Input Parameters'!$J$36,'Input Parameters'!$K$36)</f>
        <v>0.48206828970959692</v>
      </c>
      <c r="W117" s="2">
        <f ca="1">N117+(P117-N117)*(1-ERF((T117-R117)/(2*SQRT(L117*'Input Parameters'!$E$38))))</f>
        <v>0.10150800055621138</v>
      </c>
      <c r="X117">
        <f t="shared" ca="1" si="19"/>
        <v>1</v>
      </c>
      <c r="Y117" s="7"/>
    </row>
    <row r="118" spans="1:25" ht="15" customHeight="1" x14ac:dyDescent="0.25">
      <c r="A118" s="139">
        <v>111</v>
      </c>
      <c r="B118" s="10">
        <f t="shared" ca="1" si="10"/>
        <v>0.48191319755141171</v>
      </c>
      <c r="C118" s="60">
        <f ca="1">_xlfn.NORM.INV(B118,'Input Parameters'!$E$15,'Input Parameters'!$F$15)</f>
        <v>268.50939565637066</v>
      </c>
      <c r="D118" s="10">
        <f t="shared" ca="1" si="11"/>
        <v>0.67403943536819955</v>
      </c>
      <c r="E118" s="62">
        <f ca="1">IF(_xlfn.NORM.INV(D118,'Input Parameters'!$E$17,'Input Parameters'!$F$17)&lt;3500,3500,IF(_xlfn.NORM.INV(D118,'Input Parameters'!$E$17,'Input Parameters'!$F$17)&gt;5500,5500,_xlfn.NORM.INV(D118,'Input Parameters'!$E$17,'Input Parameters'!$F$17)))</f>
        <v>5115.7664532975477</v>
      </c>
      <c r="F118" s="10">
        <f t="shared" ca="1" si="12"/>
        <v>9.699653941289621E-2</v>
      </c>
      <c r="G118" s="64">
        <f ca="1">_xlfn.NORM.INV(F118,'Input Parameters'!$E$20,'Input Parameters'!$F$20)</f>
        <v>273.94765946528514</v>
      </c>
      <c r="H118" s="57">
        <f ca="1">EXP(E118*(1/'Input Parameters'!$E$23-1/G118))</f>
        <v>0.29820051677324111</v>
      </c>
      <c r="I118" s="10">
        <f t="shared" ca="1" si="13"/>
        <v>0.70462926108261847</v>
      </c>
      <c r="J118" s="30">
        <f ca="1">_xlfn.BETA.INV(I118,'Input Parameters'!$L$26,'Input Parameters'!$M$26,'Input Parameters'!$J$26,'Input Parameters'!$K$26)</f>
        <v>0.7436024411028308</v>
      </c>
      <c r="K118" s="168">
        <f ca="1">('Input Parameters'!$E$27/'Input Parameters'!$E$38)^$J118</f>
        <v>4.8253212046542255E-3</v>
      </c>
      <c r="L118" s="69">
        <f ca="1">$H118*$C118*'Input Parameters'!$E$25*K118</f>
        <v>0.38636173436214655</v>
      </c>
      <c r="M118" s="24">
        <f t="shared" ca="1" si="14"/>
        <v>0.38362276731064504</v>
      </c>
      <c r="N118" s="15">
        <f ca="1">_xlfn.NORM.INV(M118,'Input Parameters'!$E$29,'Input Parameters'!$F$29)</f>
        <v>9.9970402023500618E-2</v>
      </c>
      <c r="O118" s="8">
        <f t="shared" ca="1" si="15"/>
        <v>0.17425333597958226</v>
      </c>
      <c r="P118" s="30">
        <f ca="1">_xlfn.LOGNORM.INV(O118,'Input Parameters'!$H$30,'Input Parameters'!$I$30)</f>
        <v>1.7232092635872578</v>
      </c>
      <c r="Q118" s="10">
        <f t="shared" ca="1" si="16"/>
        <v>0.66392764772000701</v>
      </c>
      <c r="R118" s="30">
        <f>IF('Input Parameters'!$E$32=0,0,_xlfn.BETA.INV(Q118,'Input Parameters'!$L$32,'Input Parameters'!$M$32,'Input Parameters'!$J$32,'Input Parameters'!$K$32))</f>
        <v>0</v>
      </c>
      <c r="S118" s="10">
        <f t="shared" ca="1" si="17"/>
        <v>0.18798062638584823</v>
      </c>
      <c r="T118" s="26">
        <f ca="1">_xlfn.LOGNORM.INV(S118,'Input Parameters'!$H$34,'Input Parameters'!$I$34)</f>
        <v>45.14604402079646</v>
      </c>
      <c r="U118" s="10">
        <f t="shared" ca="1" si="18"/>
        <v>2.621137210112412E-2</v>
      </c>
      <c r="V118" s="30">
        <f ca="1">_xlfn.BETA.INV(U118,'Input Parameters'!$L$36,'Input Parameters'!$M$36,'Input Parameters'!$J$36,'Input Parameters'!$K$36)</f>
        <v>0.3517576067182388</v>
      </c>
      <c r="W118" s="2">
        <f ca="1">N118+(P118-N118)*(1-ERF((T118-R118)/(2*SQRT(L118*'Input Parameters'!$E$38))))</f>
        <v>9.9970858079486358E-2</v>
      </c>
      <c r="X118">
        <f t="shared" ca="1" si="19"/>
        <v>1</v>
      </c>
      <c r="Y118" s="7"/>
    </row>
    <row r="119" spans="1:25" ht="15" customHeight="1" x14ac:dyDescent="0.25">
      <c r="A119" s="139">
        <v>112</v>
      </c>
      <c r="B119" s="10">
        <f t="shared" ca="1" si="10"/>
        <v>0.9534429148844783</v>
      </c>
      <c r="C119" s="60">
        <f ca="1">_xlfn.NORM.INV(B119,'Input Parameters'!$E$15,'Input Parameters'!$F$15)</f>
        <v>361.96851895837335</v>
      </c>
      <c r="D119" s="10">
        <f t="shared" ca="1" si="11"/>
        <v>0.10691345546874775</v>
      </c>
      <c r="E119" s="62">
        <f ca="1">IF(_xlfn.NORM.INV(D119,'Input Parameters'!$E$17,'Input Parameters'!$F$17)&lt;3500,3500,IF(_xlfn.NORM.INV(D119,'Input Parameters'!$E$17,'Input Parameters'!$F$17)&gt;5500,5500,_xlfn.NORM.INV(D119,'Input Parameters'!$E$17,'Input Parameters'!$F$17)))</f>
        <v>3929.8222583870283</v>
      </c>
      <c r="F119" s="10">
        <f t="shared" ca="1" si="12"/>
        <v>0.60588990995200898</v>
      </c>
      <c r="G119" s="64">
        <f ca="1">_xlfn.NORM.INV(F119,'Input Parameters'!$E$20,'Input Parameters'!$F$20)</f>
        <v>284.44977088843763</v>
      </c>
      <c r="H119" s="57">
        <f ca="1">EXP(E119*(1/'Input Parameters'!$E$23-1/G119))</f>
        <v>0.67041848583700592</v>
      </c>
      <c r="I119" s="10">
        <f t="shared" ca="1" si="13"/>
        <v>0.27391752316112783</v>
      </c>
      <c r="J119" s="30">
        <f ca="1">_xlfn.BETA.INV(I119,'Input Parameters'!$L$26,'Input Parameters'!$M$26,'Input Parameters'!$J$26,'Input Parameters'!$K$26)</f>
        <v>0.56116098282549187</v>
      </c>
      <c r="K119" s="168">
        <f ca="1">('Input Parameters'!$E$27/'Input Parameters'!$E$38)^$J119</f>
        <v>1.785947568187481E-2</v>
      </c>
      <c r="L119" s="69">
        <f ca="1">$H119*$C119*'Input Parameters'!$E$25*K119</f>
        <v>4.333965864635112</v>
      </c>
      <c r="M119" s="24">
        <f t="shared" ca="1" si="14"/>
        <v>0.51653202355500127</v>
      </c>
      <c r="N119" s="15">
        <f ca="1">_xlfn.NORM.INV(M119,'Input Parameters'!$E$29,'Input Parameters'!$F$29)</f>
        <v>0.10000414515051388</v>
      </c>
      <c r="O119" s="8">
        <f t="shared" ca="1" si="15"/>
        <v>0.43680722567067121</v>
      </c>
      <c r="P119" s="30">
        <f ca="1">_xlfn.LOGNORM.INV(O119,'Input Parameters'!$H$30,'Input Parameters'!$I$30)</f>
        <v>2.4890456078705632</v>
      </c>
      <c r="Q119" s="10">
        <f t="shared" ca="1" si="16"/>
        <v>0.9991550842786725</v>
      </c>
      <c r="R119" s="30">
        <f>IF('Input Parameters'!$E$32=0,0,_xlfn.BETA.INV(Q119,'Input Parameters'!$L$32,'Input Parameters'!$M$32,'Input Parameters'!$J$32,'Input Parameters'!$K$32))</f>
        <v>0</v>
      </c>
      <c r="S119" s="10">
        <f t="shared" ca="1" si="17"/>
        <v>0.58456603721218048</v>
      </c>
      <c r="T119" s="26">
        <f ca="1">_xlfn.LOGNORM.INV(S119,'Input Parameters'!$H$34,'Input Parameters'!$I$34)</f>
        <v>51.766302818772516</v>
      </c>
      <c r="U119" s="10">
        <f t="shared" ca="1" si="18"/>
        <v>0.58761630169704326</v>
      </c>
      <c r="V119" s="30">
        <f ca="1">_xlfn.BETA.INV(U119,'Input Parameters'!$L$36,'Input Parameters'!$M$36,'Input Parameters'!$J$36,'Input Parameters'!$K$36)</f>
        <v>0.62033089204055347</v>
      </c>
      <c r="W119" s="2">
        <f ca="1">N119+(P119-N119)*(1-ERF((T119-R119)/(2*SQRT(L119*'Input Parameters'!$E$38))))</f>
        <v>0.28801916336933275</v>
      </c>
      <c r="X119">
        <f t="shared" ca="1" si="19"/>
        <v>1</v>
      </c>
      <c r="Y119" s="7"/>
    </row>
    <row r="120" spans="1:25" ht="15" customHeight="1" x14ac:dyDescent="0.25">
      <c r="A120" s="139">
        <v>113</v>
      </c>
      <c r="B120" s="10">
        <f t="shared" ca="1" si="10"/>
        <v>0.26469847000415014</v>
      </c>
      <c r="C120" s="60">
        <f ca="1">_xlfn.NORM.INV(B120,'Input Parameters'!$E$15,'Input Parameters'!$F$15)</f>
        <v>236.88348991084573</v>
      </c>
      <c r="D120" s="10">
        <f t="shared" ca="1" si="11"/>
        <v>0.70649578167469806</v>
      </c>
      <c r="E120" s="62">
        <f ca="1">IF(_xlfn.NORM.INV(D120,'Input Parameters'!$E$17,'Input Parameters'!$F$17)&lt;3500,3500,IF(_xlfn.NORM.INV(D120,'Input Parameters'!$E$17,'Input Parameters'!$F$17)&gt;5500,5500,_xlfn.NORM.INV(D120,'Input Parameters'!$E$17,'Input Parameters'!$F$17)))</f>
        <v>5180.223395884027</v>
      </c>
      <c r="F120" s="10">
        <f t="shared" ca="1" si="12"/>
        <v>0.87171131158672854</v>
      </c>
      <c r="G120" s="64">
        <f ca="1">_xlfn.NORM.INV(F120,'Input Parameters'!$E$20,'Input Parameters'!$F$20)</f>
        <v>290.25126981460772</v>
      </c>
      <c r="H120" s="57">
        <f ca="1">EXP(E120*(1/'Input Parameters'!$E$23-1/G120))</f>
        <v>0.84952908036238595</v>
      </c>
      <c r="I120" s="10">
        <f t="shared" ca="1" si="13"/>
        <v>3.2555175379831436E-3</v>
      </c>
      <c r="J120" s="30">
        <f ca="1">_xlfn.BETA.INV(I120,'Input Parameters'!$L$26,'Input Parameters'!$M$26,'Input Parameters'!$J$26,'Input Parameters'!$K$26)</f>
        <v>0.22659419249623119</v>
      </c>
      <c r="K120" s="168">
        <f ca="1">('Input Parameters'!$E$27/'Input Parameters'!$E$38)^$J120</f>
        <v>0.19683971204336351</v>
      </c>
      <c r="L120" s="69">
        <f ca="1">$H120*$C120*'Input Parameters'!$E$25*K120</f>
        <v>39.611908173029164</v>
      </c>
      <c r="M120" s="24">
        <f t="shared" ca="1" si="14"/>
        <v>8.043735225625892E-2</v>
      </c>
      <c r="N120" s="15">
        <f ca="1">_xlfn.NORM.INV(M120,'Input Parameters'!$E$29,'Input Parameters'!$F$29)</f>
        <v>9.9859786422059921E-2</v>
      </c>
      <c r="O120" s="8">
        <f t="shared" ca="1" si="15"/>
        <v>0.85732275421275839</v>
      </c>
      <c r="P120" s="30">
        <f ca="1">_xlfn.LOGNORM.INV(O120,'Input Parameters'!$H$30,'Input Parameters'!$I$30)</f>
        <v>4.4447206558906833</v>
      </c>
      <c r="Q120" s="10">
        <f t="shared" ca="1" si="16"/>
        <v>0.64874217487360331</v>
      </c>
      <c r="R120" s="30">
        <f>IF('Input Parameters'!$E$32=0,0,_xlfn.BETA.INV(Q120,'Input Parameters'!$L$32,'Input Parameters'!$M$32,'Input Parameters'!$J$32,'Input Parameters'!$K$32))</f>
        <v>0</v>
      </c>
      <c r="S120" s="10">
        <f t="shared" ca="1" si="17"/>
        <v>0.63564263137925769</v>
      </c>
      <c r="T120" s="26">
        <f ca="1">_xlfn.LOGNORM.INV(S120,'Input Parameters'!$H$34,'Input Parameters'!$I$34)</f>
        <v>52.63234169210412</v>
      </c>
      <c r="U120" s="10">
        <f t="shared" ca="1" si="18"/>
        <v>0.310535901780848</v>
      </c>
      <c r="V120" s="30">
        <f ca="1">_xlfn.BETA.INV(U120,'Input Parameters'!$L$36,'Input Parameters'!$M$36,'Input Parameters'!$J$36,'Input Parameters'!$K$36)</f>
        <v>0.51430477050191525</v>
      </c>
      <c r="W120" s="2">
        <f ca="1">N120+(P120-N120)*(1-ERF((T120-R120)/(2*SQRT(L120*'Input Parameters'!$E$38))))</f>
        <v>2.5082334751268411</v>
      </c>
      <c r="X120">
        <f t="shared" ca="1" si="19"/>
        <v>0</v>
      </c>
      <c r="Y120" s="7"/>
    </row>
    <row r="121" spans="1:25" ht="15" customHeight="1" x14ac:dyDescent="0.25">
      <c r="A121" s="139">
        <v>114</v>
      </c>
      <c r="B121" s="10">
        <f t="shared" ca="1" si="10"/>
        <v>0.30326043341067599</v>
      </c>
      <c r="C121" s="60">
        <f ca="1">_xlfn.NORM.INV(B121,'Input Parameters'!$E$15,'Input Parameters'!$F$15)</f>
        <v>243.05508478930491</v>
      </c>
      <c r="D121" s="10">
        <f t="shared" ca="1" si="11"/>
        <v>0.75278402885285722</v>
      </c>
      <c r="E121" s="62">
        <f ca="1">IF(_xlfn.NORM.INV(D121,'Input Parameters'!$E$17,'Input Parameters'!$F$17)&lt;3500,3500,IF(_xlfn.NORM.INV(D121,'Input Parameters'!$E$17,'Input Parameters'!$F$17)&gt;5500,5500,_xlfn.NORM.INV(D121,'Input Parameters'!$E$17,'Input Parameters'!$F$17)))</f>
        <v>5278.293769871414</v>
      </c>
      <c r="F121" s="10">
        <f t="shared" ca="1" si="12"/>
        <v>0.4345064710356481</v>
      </c>
      <c r="G121" s="64">
        <f ca="1">_xlfn.NORM.INV(F121,'Input Parameters'!$E$20,'Input Parameters'!$F$20)</f>
        <v>281.54508700362692</v>
      </c>
      <c r="H121" s="57">
        <f ca="1">EXP(E121*(1/'Input Parameters'!$E$23-1/G121))</f>
        <v>0.4826320484642877</v>
      </c>
      <c r="I121" s="10">
        <f t="shared" ca="1" si="13"/>
        <v>0.97468772548364857</v>
      </c>
      <c r="J121" s="30">
        <f ca="1">_xlfn.BETA.INV(I121,'Input Parameters'!$L$26,'Input Parameters'!$M$26,'Input Parameters'!$J$26,'Input Parameters'!$K$26)</f>
        <v>0.9035738387782899</v>
      </c>
      <c r="K121" s="168">
        <f ca="1">('Input Parameters'!$E$27/'Input Parameters'!$E$38)^$J121</f>
        <v>1.531731305047549E-3</v>
      </c>
      <c r="L121" s="69">
        <f ca="1">$H121*$C121*'Input Parameters'!$E$25*K121</f>
        <v>0.17968153816635335</v>
      </c>
      <c r="M121" s="24">
        <f t="shared" ca="1" si="14"/>
        <v>0.83622573014513724</v>
      </c>
      <c r="N121" s="15">
        <f ca="1">_xlfn.NORM.INV(M121,'Input Parameters'!$E$29,'Input Parameters'!$F$29)</f>
        <v>0.10009790636320648</v>
      </c>
      <c r="O121" s="8">
        <f t="shared" ca="1" si="15"/>
        <v>0.73197099225935691</v>
      </c>
      <c r="P121" s="30">
        <f ca="1">_xlfn.LOGNORM.INV(O121,'Input Parameters'!$H$30,'Input Parameters'!$I$30)</f>
        <v>3.5942761212121228</v>
      </c>
      <c r="Q121" s="10">
        <f t="shared" ca="1" si="16"/>
        <v>4.5938947578803124E-2</v>
      </c>
      <c r="R121" s="30">
        <f>IF('Input Parameters'!$E$32=0,0,_xlfn.BETA.INV(Q121,'Input Parameters'!$L$32,'Input Parameters'!$M$32,'Input Parameters'!$J$32,'Input Parameters'!$K$32))</f>
        <v>0</v>
      </c>
      <c r="S121" s="10">
        <f t="shared" ca="1" si="17"/>
        <v>0.42841428892993227</v>
      </c>
      <c r="T121" s="26">
        <f ca="1">_xlfn.LOGNORM.INV(S121,'Input Parameters'!$H$34,'Input Parameters'!$I$34)</f>
        <v>49.287969605497779</v>
      </c>
      <c r="U121" s="10">
        <f t="shared" ca="1" si="18"/>
        <v>0.18426644137818327</v>
      </c>
      <c r="V121" s="30">
        <f ca="1">_xlfn.BETA.INV(U121,'Input Parameters'!$L$36,'Input Parameters'!$M$36,'Input Parameters'!$J$36,'Input Parameters'!$K$36)</f>
        <v>0.46154835713203601</v>
      </c>
      <c r="W121" s="2">
        <f ca="1">N121+(P121-N121)*(1-ERF((T121-R121)/(2*SQRT(L121*'Input Parameters'!$E$38))))</f>
        <v>0.10009790636320726</v>
      </c>
      <c r="X121">
        <f t="shared" ca="1" si="19"/>
        <v>1</v>
      </c>
      <c r="Y121" s="7"/>
    </row>
    <row r="122" spans="1:25" ht="15" customHeight="1" x14ac:dyDescent="0.25">
      <c r="A122" s="139">
        <v>115</v>
      </c>
      <c r="B122" s="10">
        <f t="shared" ca="1" si="10"/>
        <v>4.2500648604243962E-2</v>
      </c>
      <c r="C122" s="60">
        <f ca="1">_xlfn.NORM.INV(B122,'Input Parameters'!$E$15,'Input Parameters'!$F$15)</f>
        <v>177.62568031946967</v>
      </c>
      <c r="D122" s="10">
        <f t="shared" ca="1" si="11"/>
        <v>0.14132461226258364</v>
      </c>
      <c r="E122" s="62">
        <f ca="1">IF(_xlfn.NORM.INV(D122,'Input Parameters'!$E$17,'Input Parameters'!$F$17)&lt;3500,3500,IF(_xlfn.NORM.INV(D122,'Input Parameters'!$E$17,'Input Parameters'!$F$17)&gt;5500,5500,_xlfn.NORM.INV(D122,'Input Parameters'!$E$17,'Input Parameters'!$F$17)))</f>
        <v>4047.9290343197422</v>
      </c>
      <c r="F122" s="10">
        <f t="shared" ca="1" si="12"/>
        <v>4.0882728529367807E-4</v>
      </c>
      <c r="G122" s="64">
        <f ca="1">_xlfn.NORM.INV(F122,'Input Parameters'!$E$20,'Input Parameters'!$F$20)</f>
        <v>260.22678733359407</v>
      </c>
      <c r="H122" s="57">
        <f ca="1">EXP(E122*(1/'Input Parameters'!$E$23-1/G122))</f>
        <v>0.17613125431857918</v>
      </c>
      <c r="I122" s="10">
        <f t="shared" ca="1" si="13"/>
        <v>0.26574276316842615</v>
      </c>
      <c r="J122" s="30">
        <f ca="1">_xlfn.BETA.INV(I122,'Input Parameters'!$L$26,'Input Parameters'!$M$26,'Input Parameters'!$J$26,'Input Parameters'!$K$26)</f>
        <v>0.55693080887800239</v>
      </c>
      <c r="K122" s="168">
        <f ca="1">('Input Parameters'!$E$27/'Input Parameters'!$E$38)^$J122</f>
        <v>1.8409693676247042E-2</v>
      </c>
      <c r="L122" s="69">
        <f ca="1">$H122*$C122*'Input Parameters'!$E$25*K122</f>
        <v>0.57595525414622994</v>
      </c>
      <c r="M122" s="24">
        <f t="shared" ca="1" si="14"/>
        <v>0.94132613887878713</v>
      </c>
      <c r="N122" s="15">
        <f ca="1">_xlfn.NORM.INV(M122,'Input Parameters'!$E$29,'Input Parameters'!$F$29)</f>
        <v>0.10015660038226482</v>
      </c>
      <c r="O122" s="8">
        <f t="shared" ca="1" si="15"/>
        <v>0.98954440678375988</v>
      </c>
      <c r="P122" s="30">
        <f ca="1">_xlfn.LOGNORM.INV(O122,'Input Parameters'!$H$30,'Input Parameters'!$I$30)</f>
        <v>7.9888240076282484</v>
      </c>
      <c r="Q122" s="10">
        <f t="shared" ca="1" si="16"/>
        <v>0.80935531311987707</v>
      </c>
      <c r="R122" s="30">
        <f>IF('Input Parameters'!$E$32=0,0,_xlfn.BETA.INV(Q122,'Input Parameters'!$L$32,'Input Parameters'!$M$32,'Input Parameters'!$J$32,'Input Parameters'!$K$32))</f>
        <v>0</v>
      </c>
      <c r="S122" s="10">
        <f t="shared" ca="1" si="17"/>
        <v>0.57188771984736098</v>
      </c>
      <c r="T122" s="26">
        <f ca="1">_xlfn.LOGNORM.INV(S122,'Input Parameters'!$H$34,'Input Parameters'!$I$34)</f>
        <v>51.557841341452871</v>
      </c>
      <c r="U122" s="10">
        <f t="shared" ca="1" si="18"/>
        <v>0.68114953581996351</v>
      </c>
      <c r="V122" s="30">
        <f ca="1">_xlfn.BETA.INV(U122,'Input Parameters'!$L$36,'Input Parameters'!$M$36,'Input Parameters'!$J$36,'Input Parameters'!$K$36)</f>
        <v>0.66075633129364808</v>
      </c>
      <c r="W122" s="2">
        <f ca="1">N122+(P122-N122)*(1-ERF((T122-R122)/(2*SQRT(L122*'Input Parameters'!$E$38))))</f>
        <v>0.10016888134712272</v>
      </c>
      <c r="X122">
        <f t="shared" ca="1" si="19"/>
        <v>1</v>
      </c>
      <c r="Y122" s="7"/>
    </row>
    <row r="123" spans="1:25" ht="15" customHeight="1" x14ac:dyDescent="0.25">
      <c r="A123" s="139">
        <v>116</v>
      </c>
      <c r="B123" s="10">
        <f t="shared" ca="1" si="10"/>
        <v>0.98645691764865917</v>
      </c>
      <c r="C123" s="60">
        <f ca="1">_xlfn.NORM.INV(B123,'Input Parameters'!$E$15,'Input Parameters'!$F$15)</f>
        <v>390.74954142660226</v>
      </c>
      <c r="D123" s="10">
        <f t="shared" ca="1" si="11"/>
        <v>1.6842574816114286E-2</v>
      </c>
      <c r="E123" s="62">
        <f ca="1">IF(_xlfn.NORM.INV(D123,'Input Parameters'!$E$17,'Input Parameters'!$F$17)&lt;3500,3500,IF(_xlfn.NORM.INV(D123,'Input Parameters'!$E$17,'Input Parameters'!$F$17)&gt;5500,5500,_xlfn.NORM.INV(D123,'Input Parameters'!$E$17,'Input Parameters'!$F$17)))</f>
        <v>3500</v>
      </c>
      <c r="F123" s="10">
        <f t="shared" ca="1" si="12"/>
        <v>0.96180781747124999</v>
      </c>
      <c r="G123" s="64">
        <f ca="1">_xlfn.NORM.INV(F123,'Input Parameters'!$E$20,'Input Parameters'!$F$20)</f>
        <v>294.52281139946359</v>
      </c>
      <c r="H123" s="57">
        <f ca="1">EXP(E123*(1/'Input Parameters'!$E$23-1/G123))</f>
        <v>1.0668475254270695</v>
      </c>
      <c r="I123" s="10">
        <f t="shared" ca="1" si="13"/>
        <v>0.53601449827539971</v>
      </c>
      <c r="J123" s="30">
        <f ca="1">_xlfn.BETA.INV(I123,'Input Parameters'!$L$26,'Input Parameters'!$M$26,'Input Parameters'!$J$26,'Input Parameters'!$K$26)</f>
        <v>0.67583396208701618</v>
      </c>
      <c r="K123" s="168">
        <f ca="1">('Input Parameters'!$E$27/'Input Parameters'!$E$38)^$J123</f>
        <v>7.8458302585653495E-3</v>
      </c>
      <c r="L123" s="69">
        <f ca="1">$H123*$C123*'Input Parameters'!$E$25*K123</f>
        <v>3.2706926825939791</v>
      </c>
      <c r="M123" s="24">
        <f t="shared" ca="1" si="14"/>
        <v>0.81594507016828866</v>
      </c>
      <c r="N123" s="15">
        <f ca="1">_xlfn.NORM.INV(M123,'Input Parameters'!$E$29,'Input Parameters'!$F$29)</f>
        <v>0.10009000195259253</v>
      </c>
      <c r="O123" s="8">
        <f t="shared" ca="1" si="15"/>
        <v>0.51425890087468473</v>
      </c>
      <c r="P123" s="30">
        <f ca="1">_xlfn.LOGNORM.INV(O123,'Input Parameters'!$H$30,'Input Parameters'!$I$30)</f>
        <v>2.7289797731524779</v>
      </c>
      <c r="Q123" s="10">
        <f t="shared" ca="1" si="16"/>
        <v>0.38057883928597591</v>
      </c>
      <c r="R123" s="30">
        <f>IF('Input Parameters'!$E$32=0,0,_xlfn.BETA.INV(Q123,'Input Parameters'!$L$32,'Input Parameters'!$M$32,'Input Parameters'!$J$32,'Input Parameters'!$K$32))</f>
        <v>0</v>
      </c>
      <c r="S123" s="10">
        <f t="shared" ca="1" si="17"/>
        <v>0.72061855732005231</v>
      </c>
      <c r="T123" s="26">
        <f ca="1">_xlfn.LOGNORM.INV(S123,'Input Parameters'!$H$34,'Input Parameters'!$I$34)</f>
        <v>54.214378958476431</v>
      </c>
      <c r="U123" s="10">
        <f t="shared" ca="1" si="18"/>
        <v>0.43441909008211632</v>
      </c>
      <c r="V123" s="30">
        <f ca="1">_xlfn.BETA.INV(U123,'Input Parameters'!$L$36,'Input Parameters'!$M$36,'Input Parameters'!$J$36,'Input Parameters'!$K$36)</f>
        <v>0.56113554393291876</v>
      </c>
      <c r="W123" s="2">
        <f ca="1">N123+(P123-N123)*(1-ERF((T123-R123)/(2*SQRT(L123*'Input Parameters'!$E$38))))</f>
        <v>0.18954902603029405</v>
      </c>
      <c r="X123">
        <f t="shared" ca="1" si="19"/>
        <v>1</v>
      </c>
      <c r="Y123" s="7"/>
    </row>
    <row r="124" spans="1:25" ht="15" customHeight="1" x14ac:dyDescent="0.25">
      <c r="A124" s="139">
        <v>117</v>
      </c>
      <c r="B124" s="10">
        <f t="shared" ca="1" si="10"/>
        <v>7.0483443964192816E-2</v>
      </c>
      <c r="C124" s="60">
        <f ca="1">_xlfn.NORM.INV(B124,'Input Parameters'!$E$15,'Input Parameters'!$F$15)</f>
        <v>191.1836197401926</v>
      </c>
      <c r="D124" s="10">
        <f t="shared" ca="1" si="11"/>
        <v>6.3544542480073907E-2</v>
      </c>
      <c r="E124" s="62">
        <f ca="1">IF(_xlfn.NORM.INV(D124,'Input Parameters'!$E$17,'Input Parameters'!$F$17)&lt;3500,3500,IF(_xlfn.NORM.INV(D124,'Input Parameters'!$E$17,'Input Parameters'!$F$17)&gt;5500,5500,_xlfn.NORM.INV(D124,'Input Parameters'!$E$17,'Input Parameters'!$F$17)))</f>
        <v>3732.0226155805781</v>
      </c>
      <c r="F124" s="10">
        <f t="shared" ca="1" si="12"/>
        <v>0.23047566341679138</v>
      </c>
      <c r="G124" s="64">
        <f ca="1">_xlfn.NORM.INV(F124,'Input Parameters'!$E$20,'Input Parameters'!$F$20)</f>
        <v>277.71021556682985</v>
      </c>
      <c r="H124" s="57">
        <f ca="1">EXP(E124*(1/'Input Parameters'!$E$23-1/G124))</f>
        <v>0.4975142757961814</v>
      </c>
      <c r="I124" s="10">
        <f t="shared" ca="1" si="13"/>
        <v>0.93538685926639376</v>
      </c>
      <c r="J124" s="30">
        <f ca="1">_xlfn.BETA.INV(I124,'Input Parameters'!$L$26,'Input Parameters'!$M$26,'Input Parameters'!$J$26,'Input Parameters'!$K$26)</f>
        <v>0.86405130577056133</v>
      </c>
      <c r="K124" s="168">
        <f ca="1">('Input Parameters'!$E$27/'Input Parameters'!$E$38)^$J124</f>
        <v>2.0337771633940609E-3</v>
      </c>
      <c r="L124" s="69">
        <f ca="1">$H124*$C124*'Input Parameters'!$E$25*K124</f>
        <v>0.19344592850643721</v>
      </c>
      <c r="M124" s="24">
        <f t="shared" ca="1" si="14"/>
        <v>0.50402989100901052</v>
      </c>
      <c r="N124" s="15">
        <f ca="1">_xlfn.NORM.INV(M124,'Input Parameters'!$E$29,'Input Parameters'!$F$29)</f>
        <v>0.10000101016105432</v>
      </c>
      <c r="O124" s="8">
        <f t="shared" ca="1" si="15"/>
        <v>0.98554224488607778</v>
      </c>
      <c r="P124" s="30">
        <f ca="1">_xlfn.LOGNORM.INV(O124,'Input Parameters'!$H$30,'Input Parameters'!$I$30)</f>
        <v>7.530946163544991</v>
      </c>
      <c r="Q124" s="10">
        <f t="shared" ca="1" si="16"/>
        <v>0.43497937508240125</v>
      </c>
      <c r="R124" s="30">
        <f>IF('Input Parameters'!$E$32=0,0,_xlfn.BETA.INV(Q124,'Input Parameters'!$L$32,'Input Parameters'!$M$32,'Input Parameters'!$J$32,'Input Parameters'!$K$32))</f>
        <v>0</v>
      </c>
      <c r="S124" s="10">
        <f t="shared" ca="1" si="17"/>
        <v>0.76180618920700738</v>
      </c>
      <c r="T124" s="26">
        <f ca="1">_xlfn.LOGNORM.INV(S124,'Input Parameters'!$H$34,'Input Parameters'!$I$34)</f>
        <v>55.081561970732373</v>
      </c>
      <c r="U124" s="10">
        <f t="shared" ca="1" si="18"/>
        <v>0.12239581273207389</v>
      </c>
      <c r="V124" s="30">
        <f ca="1">_xlfn.BETA.INV(U124,'Input Parameters'!$L$36,'Input Parameters'!$M$36,'Input Parameters'!$J$36,'Input Parameters'!$K$36)</f>
        <v>0.43015834658379348</v>
      </c>
      <c r="W124" s="2">
        <f ca="1">N124+(P124-N124)*(1-ERF((T124-R124)/(2*SQRT(L124*'Input Parameters'!$E$38))))</f>
        <v>0.10000101016105432</v>
      </c>
      <c r="X124">
        <f t="shared" ca="1" si="19"/>
        <v>1</v>
      </c>
      <c r="Y124" s="7"/>
    </row>
    <row r="125" spans="1:25" ht="15" customHeight="1" x14ac:dyDescent="0.25">
      <c r="A125" s="139">
        <v>118</v>
      </c>
      <c r="B125" s="10">
        <f t="shared" ca="1" si="10"/>
        <v>0.59503072770319376</v>
      </c>
      <c r="C125" s="60">
        <f ca="1">_xlfn.NORM.INV(B125,'Input Parameters'!$E$15,'Input Parameters'!$F$15)</f>
        <v>284.00101027429429</v>
      </c>
      <c r="D125" s="10">
        <f t="shared" ca="1" si="11"/>
        <v>7.131833481242511E-2</v>
      </c>
      <c r="E125" s="62">
        <f ca="1">IF(_xlfn.NORM.INV(D125,'Input Parameters'!$E$17,'Input Parameters'!$F$17)&lt;3500,3500,IF(_xlfn.NORM.INV(D125,'Input Parameters'!$E$17,'Input Parameters'!$F$17)&gt;5500,5500,_xlfn.NORM.INV(D125,'Input Parameters'!$E$17,'Input Parameters'!$F$17)))</f>
        <v>3773.7701490889558</v>
      </c>
      <c r="F125" s="10">
        <f t="shared" ca="1" si="12"/>
        <v>0.65600339499757587</v>
      </c>
      <c r="G125" s="64">
        <f ca="1">_xlfn.NORM.INV(F125,'Input Parameters'!$E$20,'Input Parameters'!$F$20)</f>
        <v>285.34058546548732</v>
      </c>
      <c r="H125" s="57">
        <f ca="1">EXP(E125*(1/'Input Parameters'!$E$23-1/G125))</f>
        <v>0.70995288299577719</v>
      </c>
      <c r="I125" s="10">
        <f t="shared" ca="1" si="13"/>
        <v>0.48936369852625239</v>
      </c>
      <c r="J125" s="30">
        <f ca="1">_xlfn.BETA.INV(I125,'Input Parameters'!$L$26,'Input Parameters'!$M$26,'Input Parameters'!$J$26,'Input Parameters'!$K$26)</f>
        <v>0.65710028298334622</v>
      </c>
      <c r="K125" s="168">
        <f ca="1">('Input Parameters'!$E$27/'Input Parameters'!$E$38)^$J125</f>
        <v>8.9742497599659757E-3</v>
      </c>
      <c r="L125" s="69">
        <f ca="1">$H125*$C125*'Input Parameters'!$E$25*K125</f>
        <v>1.8094540718616541</v>
      </c>
      <c r="M125" s="24">
        <f t="shared" ca="1" si="14"/>
        <v>6.0065238659166909E-2</v>
      </c>
      <c r="N125" s="15">
        <f ca="1">_xlfn.NORM.INV(M125,'Input Parameters'!$E$29,'Input Parameters'!$F$29)</f>
        <v>9.9844577383052163E-2</v>
      </c>
      <c r="O125" s="8">
        <f t="shared" ca="1" si="15"/>
        <v>0.35897682549391841</v>
      </c>
      <c r="P125" s="30">
        <f ca="1">_xlfn.LOGNORM.INV(O125,'Input Parameters'!$H$30,'Input Parameters'!$I$30)</f>
        <v>2.2623835783762334</v>
      </c>
      <c r="Q125" s="10">
        <f t="shared" ca="1" si="16"/>
        <v>0.3371306490109337</v>
      </c>
      <c r="R125" s="30">
        <f>IF('Input Parameters'!$E$32=0,0,_xlfn.BETA.INV(Q125,'Input Parameters'!$L$32,'Input Parameters'!$M$32,'Input Parameters'!$J$32,'Input Parameters'!$K$32))</f>
        <v>0</v>
      </c>
      <c r="S125" s="10">
        <f t="shared" ca="1" si="17"/>
        <v>0.3450115376884989</v>
      </c>
      <c r="T125" s="26">
        <f ca="1">_xlfn.LOGNORM.INV(S125,'Input Parameters'!$H$34,'Input Parameters'!$I$34)</f>
        <v>47.965614978660042</v>
      </c>
      <c r="U125" s="10">
        <f t="shared" ca="1" si="18"/>
        <v>0.27347501932664386</v>
      </c>
      <c r="V125" s="30">
        <f ca="1">_xlfn.BETA.INV(U125,'Input Parameters'!$L$36,'Input Parameters'!$M$36,'Input Parameters'!$J$36,'Input Parameters'!$K$36)</f>
        <v>0.49969854067139546</v>
      </c>
      <c r="W125" s="2">
        <f ca="1">N125+(P125-N125)*(1-ERF((T125-R125)/(2*SQRT(L125*'Input Parameters'!$E$38))))</f>
        <v>0.12512246990500792</v>
      </c>
      <c r="X125">
        <f t="shared" ca="1" si="19"/>
        <v>1</v>
      </c>
      <c r="Y125" s="7"/>
    </row>
    <row r="126" spans="1:25" ht="15" customHeight="1" x14ac:dyDescent="0.25">
      <c r="A126" s="139">
        <v>119</v>
      </c>
      <c r="B126" s="10">
        <f t="shared" ca="1" si="10"/>
        <v>0.4291483290920467</v>
      </c>
      <c r="C126" s="60">
        <f ca="1">_xlfn.NORM.INV(B126,'Input Parameters'!$E$15,'Input Parameters'!$F$15)</f>
        <v>261.29134779485844</v>
      </c>
      <c r="D126" s="10">
        <f t="shared" ca="1" si="11"/>
        <v>0.86402514149537801</v>
      </c>
      <c r="E126" s="62">
        <f ca="1">IF(_xlfn.NORM.INV(D126,'Input Parameters'!$E$17,'Input Parameters'!$F$17)&lt;3500,3500,IF(_xlfn.NORM.INV(D126,'Input Parameters'!$E$17,'Input Parameters'!$F$17)&gt;5500,5500,_xlfn.NORM.INV(D126,'Input Parameters'!$E$17,'Input Parameters'!$F$17)))</f>
        <v>5500</v>
      </c>
      <c r="F126" s="10">
        <f t="shared" ca="1" si="12"/>
        <v>0.47579618046253103</v>
      </c>
      <c r="G126" s="64">
        <f ca="1">_xlfn.NORM.INV(F126,'Input Parameters'!$E$20,'Input Parameters'!$F$20)</f>
        <v>282.2432614524019</v>
      </c>
      <c r="H126" s="57">
        <f ca="1">EXP(E126*(1/'Input Parameters'!$E$23-1/G126))</f>
        <v>0.49126229686212952</v>
      </c>
      <c r="I126" s="10">
        <f t="shared" ca="1" si="13"/>
        <v>0.87677746222405595</v>
      </c>
      <c r="J126" s="30">
        <f ca="1">_xlfn.BETA.INV(I126,'Input Parameters'!$L$26,'Input Parameters'!$M$26,'Input Parameters'!$J$26,'Input Parameters'!$K$26)</f>
        <v>0.82499128815010359</v>
      </c>
      <c r="K126" s="168">
        <f ca="1">('Input Parameters'!$E$27/'Input Parameters'!$E$38)^$J126</f>
        <v>2.6914313974380336E-3</v>
      </c>
      <c r="L126" s="69">
        <f ca="1">$H126*$C126*'Input Parameters'!$E$25*K126</f>
        <v>0.34547909870578813</v>
      </c>
      <c r="M126" s="24">
        <f t="shared" ca="1" si="14"/>
        <v>0.8242777858822451</v>
      </c>
      <c r="N126" s="15">
        <f ca="1">_xlfn.NORM.INV(M126,'Input Parameters'!$E$29,'Input Parameters'!$F$29)</f>
        <v>0.10009317912292151</v>
      </c>
      <c r="O126" s="8">
        <f t="shared" ca="1" si="15"/>
        <v>0.21199939688451463</v>
      </c>
      <c r="P126" s="30">
        <f ca="1">_xlfn.LOGNORM.INV(O126,'Input Parameters'!$H$30,'Input Parameters'!$I$30)</f>
        <v>1.8392735670056264</v>
      </c>
      <c r="Q126" s="10">
        <f t="shared" ca="1" si="16"/>
        <v>0.36897987373020036</v>
      </c>
      <c r="R126" s="30">
        <f>IF('Input Parameters'!$E$32=0,0,_xlfn.BETA.INV(Q126,'Input Parameters'!$L$32,'Input Parameters'!$M$32,'Input Parameters'!$J$32,'Input Parameters'!$K$32))</f>
        <v>0</v>
      </c>
      <c r="S126" s="10">
        <f t="shared" ca="1" si="17"/>
        <v>0.66117637290556697</v>
      </c>
      <c r="T126" s="26">
        <f ca="1">_xlfn.LOGNORM.INV(S126,'Input Parameters'!$H$34,'Input Parameters'!$I$34)</f>
        <v>53.085428223173253</v>
      </c>
      <c r="U126" s="10">
        <f t="shared" ca="1" si="18"/>
        <v>0.45413144300495634</v>
      </c>
      <c r="V126" s="30">
        <f ca="1">_xlfn.BETA.INV(U126,'Input Parameters'!$L$36,'Input Parameters'!$M$36,'Input Parameters'!$J$36,'Input Parameters'!$K$36)</f>
        <v>0.5685297031632186</v>
      </c>
      <c r="W126" s="2">
        <f ca="1">N126+(P126-N126)*(1-ERF((T126-R126)/(2*SQRT(L126*'Input Parameters'!$E$38))))</f>
        <v>0.1000931794184874</v>
      </c>
      <c r="X126">
        <f t="shared" ca="1" si="19"/>
        <v>1</v>
      </c>
      <c r="Y126" s="7"/>
    </row>
    <row r="127" spans="1:25" ht="15" customHeight="1" x14ac:dyDescent="0.25">
      <c r="A127" s="139">
        <v>120</v>
      </c>
      <c r="B127" s="10">
        <f t="shared" ca="1" si="10"/>
        <v>2.8058597458976986E-2</v>
      </c>
      <c r="C127" s="60">
        <f ca="1">_xlfn.NORM.INV(B127,'Input Parameters'!$E$15,'Input Parameters'!$F$15)</f>
        <v>167.45098661349829</v>
      </c>
      <c r="D127" s="10">
        <f t="shared" ca="1" si="11"/>
        <v>0.97925254465316403</v>
      </c>
      <c r="E127" s="62">
        <f ca="1">IF(_xlfn.NORM.INV(D127,'Input Parameters'!$E$17,'Input Parameters'!$F$17)&lt;3500,3500,IF(_xlfn.NORM.INV(D127,'Input Parameters'!$E$17,'Input Parameters'!$F$17)&gt;5500,5500,_xlfn.NORM.INV(D127,'Input Parameters'!$E$17,'Input Parameters'!$F$17)))</f>
        <v>5500</v>
      </c>
      <c r="F127" s="10">
        <f t="shared" ca="1" si="12"/>
        <v>0.29626897842465716</v>
      </c>
      <c r="G127" s="64">
        <f ca="1">_xlfn.NORM.INV(F127,'Input Parameters'!$E$20,'Input Parameters'!$F$20)</f>
        <v>279.06441572788498</v>
      </c>
      <c r="H127" s="57">
        <f ca="1">EXP(E127*(1/'Input Parameters'!$E$23-1/G127))</f>
        <v>0.39346935160530122</v>
      </c>
      <c r="I127" s="10">
        <f t="shared" ca="1" si="13"/>
        <v>0.27832856594983468</v>
      </c>
      <c r="J127" s="30">
        <f ca="1">_xlfn.BETA.INV(I127,'Input Parameters'!$L$26,'Input Parameters'!$M$26,'Input Parameters'!$J$26,'Input Parameters'!$K$26)</f>
        <v>0.56341561156289888</v>
      </c>
      <c r="K127" s="168">
        <f ca="1">('Input Parameters'!$E$27/'Input Parameters'!$E$38)^$J127</f>
        <v>1.757296624565792E-2</v>
      </c>
      <c r="L127" s="69">
        <f ca="1">$H127*$C127*'Input Parameters'!$E$25*K127</f>
        <v>1.1578270594541626</v>
      </c>
      <c r="M127" s="24">
        <f t="shared" ca="1" si="14"/>
        <v>0.45562320975893777</v>
      </c>
      <c r="N127" s="15">
        <f ca="1">_xlfn.NORM.INV(M127,'Input Parameters'!$E$29,'Input Parameters'!$F$29)</f>
        <v>9.9988853348785697E-2</v>
      </c>
      <c r="O127" s="8">
        <f t="shared" ca="1" si="15"/>
        <v>0.25900002305101022</v>
      </c>
      <c r="P127" s="30">
        <f ca="1">_xlfn.LOGNORM.INV(O127,'Input Parameters'!$H$30,'Input Parameters'!$I$30)</f>
        <v>1.9771942695842921</v>
      </c>
      <c r="Q127" s="10">
        <f t="shared" ca="1" si="16"/>
        <v>0.56178726156685443</v>
      </c>
      <c r="R127" s="30">
        <f>IF('Input Parameters'!$E$32=0,0,_xlfn.BETA.INV(Q127,'Input Parameters'!$L$32,'Input Parameters'!$M$32,'Input Parameters'!$J$32,'Input Parameters'!$K$32))</f>
        <v>0</v>
      </c>
      <c r="S127" s="10">
        <f t="shared" ca="1" si="17"/>
        <v>0.63274737616640175</v>
      </c>
      <c r="T127" s="26">
        <f ca="1">_xlfn.LOGNORM.INV(S127,'Input Parameters'!$H$34,'Input Parameters'!$I$34)</f>
        <v>52.581922942522077</v>
      </c>
      <c r="U127" s="10">
        <f t="shared" ca="1" si="18"/>
        <v>0.51304179780425252</v>
      </c>
      <c r="V127" s="30">
        <f ca="1">_xlfn.BETA.INV(U127,'Input Parameters'!$L$36,'Input Parameters'!$M$36,'Input Parameters'!$J$36,'Input Parameters'!$K$36)</f>
        <v>0.5908864796829334</v>
      </c>
      <c r="W127" s="2">
        <f ca="1">N127+(P127-N127)*(1-ERF((T127-R127)/(2*SQRT(L127*'Input Parameters'!$E$38))))</f>
        <v>0.1010202952350551</v>
      </c>
      <c r="X127">
        <f t="shared" ca="1" si="19"/>
        <v>1</v>
      </c>
      <c r="Y127" s="7"/>
    </row>
    <row r="128" spans="1:25" ht="15" customHeight="1" x14ac:dyDescent="0.25">
      <c r="A128" s="139">
        <v>121</v>
      </c>
      <c r="B128" s="10">
        <f t="shared" ca="1" si="10"/>
        <v>0.16495815089063592</v>
      </c>
      <c r="C128" s="60">
        <f ca="1">_xlfn.NORM.INV(B128,'Input Parameters'!$E$15,'Input Parameters'!$F$15)</f>
        <v>218.16748093549063</v>
      </c>
      <c r="D128" s="10">
        <f t="shared" ca="1" si="11"/>
        <v>0.36671452852909037</v>
      </c>
      <c r="E128" s="62">
        <f ca="1">IF(_xlfn.NORM.INV(D128,'Input Parameters'!$E$17,'Input Parameters'!$F$17)&lt;3500,3500,IF(_xlfn.NORM.INV(D128,'Input Parameters'!$E$17,'Input Parameters'!$F$17)&gt;5500,5500,_xlfn.NORM.INV(D128,'Input Parameters'!$E$17,'Input Parameters'!$F$17)))</f>
        <v>4561.6026175714251</v>
      </c>
      <c r="F128" s="10">
        <f t="shared" ca="1" si="12"/>
        <v>0.58123251693975897</v>
      </c>
      <c r="G128" s="64">
        <f ca="1">_xlfn.NORM.INV(F128,'Input Parameters'!$E$20,'Input Parameters'!$F$20)</f>
        <v>284.02381865840249</v>
      </c>
      <c r="H128" s="57">
        <f ca="1">EXP(E128*(1/'Input Parameters'!$E$23-1/G128))</f>
        <v>0.61373873000012413</v>
      </c>
      <c r="I128" s="10">
        <f t="shared" ca="1" si="13"/>
        <v>0.69454248499043603</v>
      </c>
      <c r="J128" s="30">
        <f ca="1">_xlfn.BETA.INV(I128,'Input Parameters'!$L$26,'Input Parameters'!$M$26,'Input Parameters'!$J$26,'Input Parameters'!$K$26)</f>
        <v>0.73941884735014807</v>
      </c>
      <c r="K128" s="168">
        <f ca="1">('Input Parameters'!$E$27/'Input Parameters'!$E$38)^$J128</f>
        <v>4.9723189501851223E-3</v>
      </c>
      <c r="L128" s="69">
        <f ca="1">$H128*$C128*'Input Parameters'!$E$25*K128</f>
        <v>0.66578273080694439</v>
      </c>
      <c r="M128" s="24">
        <f t="shared" ca="1" si="14"/>
        <v>0.31585496570744431</v>
      </c>
      <c r="N128" s="15">
        <f ca="1">_xlfn.NORM.INV(M128,'Input Parameters'!$E$29,'Input Parameters'!$F$29)</f>
        <v>9.9952067850310189E-2</v>
      </c>
      <c r="O128" s="8">
        <f t="shared" ca="1" si="15"/>
        <v>0.32388731174151553</v>
      </c>
      <c r="P128" s="30">
        <f ca="1">_xlfn.LOGNORM.INV(O128,'Input Parameters'!$H$30,'Input Parameters'!$I$30)</f>
        <v>2.1624256782888898</v>
      </c>
      <c r="Q128" s="10">
        <f t="shared" ca="1" si="16"/>
        <v>0.5823529038192915</v>
      </c>
      <c r="R128" s="30">
        <f>IF('Input Parameters'!$E$32=0,0,_xlfn.BETA.INV(Q128,'Input Parameters'!$L$32,'Input Parameters'!$M$32,'Input Parameters'!$J$32,'Input Parameters'!$K$32))</f>
        <v>0</v>
      </c>
      <c r="S128" s="10">
        <f t="shared" ca="1" si="17"/>
        <v>0.59582526673413139</v>
      </c>
      <c r="T128" s="26">
        <f ca="1">_xlfn.LOGNORM.INV(S128,'Input Parameters'!$H$34,'Input Parameters'!$I$34)</f>
        <v>51.953355284366289</v>
      </c>
      <c r="U128" s="10">
        <f t="shared" ca="1" si="18"/>
        <v>0.47502274650221599</v>
      </c>
      <c r="V128" s="30">
        <f ca="1">_xlfn.BETA.INV(U128,'Input Parameters'!$L$36,'Input Parameters'!$M$36,'Input Parameters'!$J$36,'Input Parameters'!$K$36)</f>
        <v>0.57640178110515072</v>
      </c>
      <c r="W128" s="2">
        <f ca="1">N128+(P128-N128)*(1-ERF((T128-R128)/(2*SQRT(L128*'Input Parameters'!$E$38))))</f>
        <v>9.9965933624928185E-2</v>
      </c>
      <c r="X128">
        <f t="shared" ca="1" si="19"/>
        <v>1</v>
      </c>
      <c r="Y128" s="7"/>
    </row>
    <row r="129" spans="1:25" ht="15" customHeight="1" x14ac:dyDescent="0.25">
      <c r="A129" s="139">
        <v>122</v>
      </c>
      <c r="B129" s="10">
        <f t="shared" ca="1" si="10"/>
        <v>0.38526466273906501</v>
      </c>
      <c r="C129" s="60">
        <f ca="1">_xlfn.NORM.INV(B129,'Input Parameters'!$E$15,'Input Parameters'!$F$15)</f>
        <v>255.15991731847447</v>
      </c>
      <c r="D129" s="10">
        <f t="shared" ca="1" si="11"/>
        <v>0.39704585138821302</v>
      </c>
      <c r="E129" s="62">
        <f ca="1">IF(_xlfn.NORM.INV(D129,'Input Parameters'!$E$17,'Input Parameters'!$F$17)&lt;3500,3500,IF(_xlfn.NORM.INV(D129,'Input Parameters'!$E$17,'Input Parameters'!$F$17)&gt;5500,5500,_xlfn.NORM.INV(D129,'Input Parameters'!$E$17,'Input Parameters'!$F$17)))</f>
        <v>4617.2992697608042</v>
      </c>
      <c r="F129" s="10">
        <f t="shared" ca="1" si="12"/>
        <v>0.39877122321945813</v>
      </c>
      <c r="G129" s="64">
        <f ca="1">_xlfn.NORM.INV(F129,'Input Parameters'!$E$20,'Input Parameters'!$F$20)</f>
        <v>280.93125618406697</v>
      </c>
      <c r="H129" s="57">
        <f ca="1">EXP(E129*(1/'Input Parameters'!$E$23-1/G129))</f>
        <v>0.51012224247305327</v>
      </c>
      <c r="I129" s="10">
        <f t="shared" ca="1" si="13"/>
        <v>7.0541488476559722E-2</v>
      </c>
      <c r="J129" s="30">
        <f ca="1">_xlfn.BETA.INV(I129,'Input Parameters'!$L$26,'Input Parameters'!$M$26,'Input Parameters'!$J$26,'Input Parameters'!$K$26)</f>
        <v>0.41270731832413871</v>
      </c>
      <c r="K129" s="168">
        <f ca="1">('Input Parameters'!$E$27/'Input Parameters'!$E$38)^$J129</f>
        <v>5.1800296859202059E-2</v>
      </c>
      <c r="L129" s="69">
        <f ca="1">$H129*$C129*'Input Parameters'!$E$25*K129</f>
        <v>6.7424690491779522</v>
      </c>
      <c r="M129" s="24">
        <f t="shared" ca="1" si="14"/>
        <v>0.7178233829154318</v>
      </c>
      <c r="N129" s="15">
        <f ca="1">_xlfn.NORM.INV(M129,'Input Parameters'!$E$29,'Input Parameters'!$F$29)</f>
        <v>0.10005763875848575</v>
      </c>
      <c r="O129" s="8">
        <f t="shared" ca="1" si="15"/>
        <v>0.79821416667646872</v>
      </c>
      <c r="P129" s="30">
        <f ca="1">_xlfn.LOGNORM.INV(O129,'Input Parameters'!$H$30,'Input Parameters'!$I$30)</f>
        <v>3.9812703817721893</v>
      </c>
      <c r="Q129" s="10">
        <f t="shared" ca="1" si="16"/>
        <v>5.4445067781089262E-2</v>
      </c>
      <c r="R129" s="30">
        <f>IF('Input Parameters'!$E$32=0,0,_xlfn.BETA.INV(Q129,'Input Parameters'!$L$32,'Input Parameters'!$M$32,'Input Parameters'!$J$32,'Input Parameters'!$K$32))</f>
        <v>0</v>
      </c>
      <c r="S129" s="10">
        <f t="shared" ca="1" si="17"/>
        <v>0.52530331151370546</v>
      </c>
      <c r="T129" s="26">
        <f ca="1">_xlfn.LOGNORM.INV(S129,'Input Parameters'!$H$34,'Input Parameters'!$I$34)</f>
        <v>50.807658600365976</v>
      </c>
      <c r="U129" s="10">
        <f t="shared" ca="1" si="18"/>
        <v>0.7423472468708221</v>
      </c>
      <c r="V129" s="30">
        <f ca="1">_xlfn.BETA.INV(U129,'Input Parameters'!$L$36,'Input Parameters'!$M$36,'Input Parameters'!$J$36,'Input Parameters'!$K$36)</f>
        <v>0.69085393028430508</v>
      </c>
      <c r="W129" s="2">
        <f ca="1">N129+(P129-N129)*(1-ERF((T129-R129)/(2*SQRT(L129*'Input Parameters'!$E$38))))</f>
        <v>0.74622785748163789</v>
      </c>
      <c r="X129">
        <f t="shared" ca="1" si="19"/>
        <v>0</v>
      </c>
      <c r="Y129" s="7"/>
    </row>
    <row r="130" spans="1:25" ht="15" customHeight="1" x14ac:dyDescent="0.25">
      <c r="A130" s="139">
        <v>123</v>
      </c>
      <c r="B130" s="10">
        <f t="shared" ca="1" si="10"/>
        <v>0.99739308792887826</v>
      </c>
      <c r="C130" s="60">
        <f ca="1">_xlfn.NORM.INV(B130,'Input Parameters'!$E$15,'Input Parameters'!$F$15)</f>
        <v>422.35751173996891</v>
      </c>
      <c r="D130" s="10">
        <f t="shared" ca="1" si="11"/>
        <v>0.47692062314433803</v>
      </c>
      <c r="E130" s="62">
        <f ca="1">IF(_xlfn.NORM.INV(D130,'Input Parameters'!$E$17,'Input Parameters'!$F$17)&lt;3500,3500,IF(_xlfn.NORM.INV(D130,'Input Parameters'!$E$17,'Input Parameters'!$F$17)&gt;5500,5500,_xlfn.NORM.INV(D130,'Input Parameters'!$E$17,'Input Parameters'!$F$17)))</f>
        <v>4759.4813919162198</v>
      </c>
      <c r="F130" s="10">
        <f t="shared" ca="1" si="12"/>
        <v>0.25546586527474635</v>
      </c>
      <c r="G130" s="64">
        <f ca="1">_xlfn.NORM.INV(F130,'Input Parameters'!$E$20,'Input Parameters'!$F$20)</f>
        <v>278.24550316160668</v>
      </c>
      <c r="H130" s="57">
        <f ca="1">EXP(E130*(1/'Input Parameters'!$E$23-1/G130))</f>
        <v>0.42427982908723427</v>
      </c>
      <c r="I130" s="10">
        <f t="shared" ca="1" si="13"/>
        <v>0.58239965151400008</v>
      </c>
      <c r="J130" s="30">
        <f ca="1">_xlfn.BETA.INV(I130,'Input Parameters'!$L$26,'Input Parameters'!$M$26,'Input Parameters'!$J$26,'Input Parameters'!$K$26)</f>
        <v>0.69427814764189033</v>
      </c>
      <c r="K130" s="168">
        <f ca="1">('Input Parameters'!$E$27/'Input Parameters'!$E$38)^$J130</f>
        <v>6.8735563239672942E-3</v>
      </c>
      <c r="L130" s="69">
        <f ca="1">$H130*$C130*'Input Parameters'!$E$25*K130</f>
        <v>1.2317259851215197</v>
      </c>
      <c r="M130" s="24">
        <f t="shared" ca="1" si="14"/>
        <v>0.39930796776257715</v>
      </c>
      <c r="N130" s="15">
        <f ca="1">_xlfn.NORM.INV(M130,'Input Parameters'!$E$29,'Input Parameters'!$F$29)</f>
        <v>9.9974486124924766E-2</v>
      </c>
      <c r="O130" s="8">
        <f t="shared" ca="1" si="15"/>
        <v>0.29410555433894792</v>
      </c>
      <c r="P130" s="30">
        <f ca="1">_xlfn.LOGNORM.INV(O130,'Input Parameters'!$H$30,'Input Parameters'!$I$30)</f>
        <v>2.0777370195570088</v>
      </c>
      <c r="Q130" s="10">
        <f t="shared" ca="1" si="16"/>
        <v>0.95089441812201869</v>
      </c>
      <c r="R130" s="30">
        <f>IF('Input Parameters'!$E$32=0,0,_xlfn.BETA.INV(Q130,'Input Parameters'!$L$32,'Input Parameters'!$M$32,'Input Parameters'!$J$32,'Input Parameters'!$K$32))</f>
        <v>0</v>
      </c>
      <c r="S130" s="10">
        <f t="shared" ca="1" si="17"/>
        <v>0.3685177093372568</v>
      </c>
      <c r="T130" s="26">
        <f ca="1">_xlfn.LOGNORM.INV(S130,'Input Parameters'!$H$34,'Input Parameters'!$I$34)</f>
        <v>48.343613273423074</v>
      </c>
      <c r="U130" s="10">
        <f t="shared" ca="1" si="18"/>
        <v>9.9060240897671181E-2</v>
      </c>
      <c r="V130" s="30">
        <f ca="1">_xlfn.BETA.INV(U130,'Input Parameters'!$L$36,'Input Parameters'!$M$36,'Input Parameters'!$J$36,'Input Parameters'!$K$36)</f>
        <v>0.41625615261741006</v>
      </c>
      <c r="W130" s="2">
        <f ca="1">N130+(P130-N130)*(1-ERF((T130-R130)/(2*SQRT(L130*'Input Parameters'!$E$38))))</f>
        <v>0.10406687360231924</v>
      </c>
      <c r="X130">
        <f t="shared" ca="1" si="19"/>
        <v>1</v>
      </c>
      <c r="Y130" s="7"/>
    </row>
    <row r="131" spans="1:25" ht="15" customHeight="1" x14ac:dyDescent="0.25">
      <c r="A131" s="139">
        <v>124</v>
      </c>
      <c r="B131" s="10">
        <f t="shared" ca="1" si="10"/>
        <v>0.43818040057167829</v>
      </c>
      <c r="C131" s="60">
        <f ca="1">_xlfn.NORM.INV(B131,'Input Parameters'!$E$15,'Input Parameters'!$F$15)</f>
        <v>262.53555845675299</v>
      </c>
      <c r="D131" s="10">
        <f t="shared" ca="1" si="11"/>
        <v>0.83697055007024468</v>
      </c>
      <c r="E131" s="62">
        <f ca="1">IF(_xlfn.NORM.INV(D131,'Input Parameters'!$E$17,'Input Parameters'!$F$17)&lt;3500,3500,IF(_xlfn.NORM.INV(D131,'Input Parameters'!$E$17,'Input Parameters'!$F$17)&gt;5500,5500,_xlfn.NORM.INV(D131,'Input Parameters'!$E$17,'Input Parameters'!$F$17)))</f>
        <v>5487.4581851863859</v>
      </c>
      <c r="F131" s="10">
        <f t="shared" ca="1" si="12"/>
        <v>0.22568641814924162</v>
      </c>
      <c r="G131" s="64">
        <f ca="1">_xlfn.NORM.INV(F131,'Input Parameters'!$E$20,'Input Parameters'!$F$20)</f>
        <v>277.60404057293346</v>
      </c>
      <c r="H131" s="57">
        <f ca="1">EXP(E131*(1/'Input Parameters'!$E$23-1/G131))</f>
        <v>0.35555719940312136</v>
      </c>
      <c r="I131" s="10">
        <f t="shared" ca="1" si="13"/>
        <v>0.90484376612156259</v>
      </c>
      <c r="J131" s="30">
        <f ca="1">_xlfn.BETA.INV(I131,'Input Parameters'!$L$26,'Input Parameters'!$M$26,'Input Parameters'!$J$26,'Input Parameters'!$K$26)</f>
        <v>0.84215150641518199</v>
      </c>
      <c r="K131" s="168">
        <f ca="1">('Input Parameters'!$E$27/'Input Parameters'!$E$38)^$J131</f>
        <v>2.3797192458870054E-3</v>
      </c>
      <c r="L131" s="69">
        <f ca="1">$H131*$C131*'Input Parameters'!$E$25*K131</f>
        <v>0.22213824343455615</v>
      </c>
      <c r="M131" s="24">
        <f t="shared" ca="1" si="14"/>
        <v>0.11799938835646806</v>
      </c>
      <c r="N131" s="15">
        <f ca="1">_xlfn.NORM.INV(M131,'Input Parameters'!$E$29,'Input Parameters'!$F$29)</f>
        <v>9.9881495277798465E-2</v>
      </c>
      <c r="O131" s="8">
        <f t="shared" ca="1" si="15"/>
        <v>0.87246870579821789</v>
      </c>
      <c r="P131" s="30">
        <f ca="1">_xlfn.LOGNORM.INV(O131,'Input Parameters'!$H$30,'Input Parameters'!$I$30)</f>
        <v>4.5936516738688926</v>
      </c>
      <c r="Q131" s="10">
        <f t="shared" ca="1" si="16"/>
        <v>0.64871707402261647</v>
      </c>
      <c r="R131" s="30">
        <f>IF('Input Parameters'!$E$32=0,0,_xlfn.BETA.INV(Q131,'Input Parameters'!$L$32,'Input Parameters'!$M$32,'Input Parameters'!$J$32,'Input Parameters'!$K$32))</f>
        <v>0</v>
      </c>
      <c r="S131" s="10">
        <f t="shared" ca="1" si="17"/>
        <v>0.62613942029185199</v>
      </c>
      <c r="T131" s="26">
        <f ca="1">_xlfn.LOGNORM.INV(S131,'Input Parameters'!$H$34,'Input Parameters'!$I$34)</f>
        <v>52.467515669197702</v>
      </c>
      <c r="U131" s="10">
        <f t="shared" ca="1" si="18"/>
        <v>0.22862028301236714</v>
      </c>
      <c r="V131" s="30">
        <f ca="1">_xlfn.BETA.INV(U131,'Input Parameters'!$L$36,'Input Parameters'!$M$36,'Input Parameters'!$J$36,'Input Parameters'!$K$36)</f>
        <v>0.48120277537779182</v>
      </c>
      <c r="W131" s="2">
        <f ca="1">N131+(P131-N131)*(1-ERF((T131-R131)/(2*SQRT(L131*'Input Parameters'!$E$38))))</f>
        <v>9.9881495277814425E-2</v>
      </c>
      <c r="X131">
        <f t="shared" ca="1" si="19"/>
        <v>1</v>
      </c>
      <c r="Y131" s="7"/>
    </row>
    <row r="132" spans="1:25" ht="15" customHeight="1" x14ac:dyDescent="0.25">
      <c r="A132" s="139">
        <v>125</v>
      </c>
      <c r="B132" s="10">
        <f t="shared" ca="1" si="10"/>
        <v>7.4501860728541591E-2</v>
      </c>
      <c r="C132" s="60">
        <f ca="1">_xlfn.NORM.INV(B132,'Input Parameters'!$E$15,'Input Parameters'!$F$15)</f>
        <v>192.76284361026094</v>
      </c>
      <c r="D132" s="10">
        <f t="shared" ca="1" si="11"/>
        <v>0.49893703587086158</v>
      </c>
      <c r="E132" s="62">
        <f ca="1">IF(_xlfn.NORM.INV(D132,'Input Parameters'!$E$17,'Input Parameters'!$F$17)&lt;3500,3500,IF(_xlfn.NORM.INV(D132,'Input Parameters'!$E$17,'Input Parameters'!$F$17)&gt;5500,5500,_xlfn.NORM.INV(D132,'Input Parameters'!$E$17,'Input Parameters'!$F$17)))</f>
        <v>4798.1348786344352</v>
      </c>
      <c r="F132" s="10">
        <f t="shared" ca="1" si="12"/>
        <v>0.93624473290968346</v>
      </c>
      <c r="G132" s="64">
        <f ca="1">_xlfn.NORM.INV(F132,'Input Parameters'!$E$20,'Input Parameters'!$F$20)</f>
        <v>292.86075110580305</v>
      </c>
      <c r="H132" s="57">
        <f ca="1">EXP(E132*(1/'Input Parameters'!$E$23-1/G132))</f>
        <v>0.9962581654492868</v>
      </c>
      <c r="I132" s="10">
        <f t="shared" ca="1" si="13"/>
        <v>0.534708901990394</v>
      </c>
      <c r="J132" s="30">
        <f ca="1">_xlfn.BETA.INV(I132,'Input Parameters'!$L$26,'Input Parameters'!$M$26,'Input Parameters'!$J$26,'Input Parameters'!$K$26)</f>
        <v>0.67531314339221749</v>
      </c>
      <c r="K132" s="168">
        <f ca="1">('Input Parameters'!$E$27/'Input Parameters'!$E$38)^$J132</f>
        <v>7.8751958818459953E-3</v>
      </c>
      <c r="L132" s="69">
        <f ca="1">$H132*$C132*'Input Parameters'!$E$25*K132</f>
        <v>1.512364878372509</v>
      </c>
      <c r="M132" s="24">
        <f t="shared" ca="1" si="14"/>
        <v>0.54061955407715323</v>
      </c>
      <c r="N132" s="15">
        <f ca="1">_xlfn.NORM.INV(M132,'Input Parameters'!$E$29,'Input Parameters'!$F$29)</f>
        <v>0.10001019946875117</v>
      </c>
      <c r="O132" s="8">
        <f t="shared" ca="1" si="15"/>
        <v>0.51644961979055815</v>
      </c>
      <c r="P132" s="30">
        <f ca="1">_xlfn.LOGNORM.INV(O132,'Input Parameters'!$H$30,'Input Parameters'!$I$30)</f>
        <v>2.7360731863929226</v>
      </c>
      <c r="Q132" s="10">
        <f t="shared" ca="1" si="16"/>
        <v>0.90679884417968093</v>
      </c>
      <c r="R132" s="30">
        <f>IF('Input Parameters'!$E$32=0,0,_xlfn.BETA.INV(Q132,'Input Parameters'!$L$32,'Input Parameters'!$M$32,'Input Parameters'!$J$32,'Input Parameters'!$K$32))</f>
        <v>0</v>
      </c>
      <c r="S132" s="10">
        <f t="shared" ca="1" si="17"/>
        <v>0.78608487319896814</v>
      </c>
      <c r="T132" s="26">
        <f ca="1">_xlfn.LOGNORM.INV(S132,'Input Parameters'!$H$34,'Input Parameters'!$I$34)</f>
        <v>55.638426823139426</v>
      </c>
      <c r="U132" s="10">
        <f t="shared" ca="1" si="18"/>
        <v>0.39837201656404331</v>
      </c>
      <c r="V132" s="30">
        <f ca="1">_xlfn.BETA.INV(U132,'Input Parameters'!$L$36,'Input Parameters'!$M$36,'Input Parameters'!$J$36,'Input Parameters'!$K$36)</f>
        <v>0.54764251994010871</v>
      </c>
      <c r="W132" s="2">
        <f ca="1">N132+(P132-N132)*(1-ERF((T132-R132)/(2*SQRT(L132*'Input Parameters'!$E$38))))</f>
        <v>0.103643858891824</v>
      </c>
      <c r="X132">
        <f t="shared" ca="1" si="19"/>
        <v>1</v>
      </c>
      <c r="Y132" s="7"/>
    </row>
    <row r="133" spans="1:25" ht="15" customHeight="1" x14ac:dyDescent="0.25">
      <c r="A133" s="139">
        <v>126</v>
      </c>
      <c r="B133" s="10">
        <f t="shared" ca="1" si="10"/>
        <v>0.7780708502986674</v>
      </c>
      <c r="C133" s="60">
        <f ca="1">_xlfn.NORM.INV(B133,'Input Parameters'!$E$15,'Input Parameters'!$F$15)</f>
        <v>312.46280082425324</v>
      </c>
      <c r="D133" s="10">
        <f t="shared" ca="1" si="11"/>
        <v>0.6507425666083978</v>
      </c>
      <c r="E133" s="62">
        <f ca="1">IF(_xlfn.NORM.INV(D133,'Input Parameters'!$E$17,'Input Parameters'!$F$17)&lt;3500,3500,IF(_xlfn.NORM.INV(D133,'Input Parameters'!$E$17,'Input Parameters'!$F$17)&gt;5500,5500,_xlfn.NORM.INV(D133,'Input Parameters'!$E$17,'Input Parameters'!$F$17)))</f>
        <v>5071.1282121282538</v>
      </c>
      <c r="F133" s="10">
        <f t="shared" ca="1" si="12"/>
        <v>0.98728737556574131</v>
      </c>
      <c r="G133" s="64">
        <f ca="1">_xlfn.NORM.INV(F133,'Input Parameters'!$E$20,'Input Parameters'!$F$20)</f>
        <v>297.62369386166824</v>
      </c>
      <c r="H133" s="57">
        <f ca="1">EXP(E133*(1/'Input Parameters'!$E$23-1/G133))</f>
        <v>1.3140937527028418</v>
      </c>
      <c r="I133" s="10">
        <f t="shared" ca="1" si="13"/>
        <v>0.51138228744661274</v>
      </c>
      <c r="J133" s="30">
        <f ca="1">_xlfn.BETA.INV(I133,'Input Parameters'!$L$26,'Input Parameters'!$M$26,'Input Parameters'!$J$26,'Input Parameters'!$K$26)</f>
        <v>0.66597851937712704</v>
      </c>
      <c r="K133" s="168">
        <f ca="1">('Input Parameters'!$E$27/'Input Parameters'!$E$38)^$J133</f>
        <v>8.4205532951360015E-3</v>
      </c>
      <c r="L133" s="69">
        <f ca="1">$H133*$C133*'Input Parameters'!$E$25*K133</f>
        <v>3.4575247761965127</v>
      </c>
      <c r="M133" s="24">
        <f t="shared" ca="1" si="14"/>
        <v>0.31692132150442476</v>
      </c>
      <c r="N133" s="15">
        <f ca="1">_xlfn.NORM.INV(M133,'Input Parameters'!$E$29,'Input Parameters'!$F$29)</f>
        <v>9.9952367469903117E-2</v>
      </c>
      <c r="O133" s="8">
        <f t="shared" ca="1" si="15"/>
        <v>0.64764806343247139</v>
      </c>
      <c r="P133" s="30">
        <f ca="1">_xlfn.LOGNORM.INV(O133,'Input Parameters'!$H$30,'Input Parameters'!$I$30)</f>
        <v>3.209331386649918</v>
      </c>
      <c r="Q133" s="10">
        <f t="shared" ca="1" si="16"/>
        <v>0.9968006172316688</v>
      </c>
      <c r="R133" s="30">
        <f>IF('Input Parameters'!$E$32=0,0,_xlfn.BETA.INV(Q133,'Input Parameters'!$L$32,'Input Parameters'!$M$32,'Input Parameters'!$J$32,'Input Parameters'!$K$32))</f>
        <v>0</v>
      </c>
      <c r="S133" s="10">
        <f t="shared" ca="1" si="17"/>
        <v>3.259731602438154E-2</v>
      </c>
      <c r="T133" s="26">
        <f ca="1">_xlfn.LOGNORM.INV(S133,'Input Parameters'!$H$34,'Input Parameters'!$I$34)</f>
        <v>40.066754617153393</v>
      </c>
      <c r="U133" s="10">
        <f t="shared" ca="1" si="18"/>
        <v>8.1546796207760397E-2</v>
      </c>
      <c r="V133" s="30">
        <f ca="1">_xlfn.BETA.INV(U133,'Input Parameters'!$L$36,'Input Parameters'!$M$36,'Input Parameters'!$J$36,'Input Parameters'!$K$36)</f>
        <v>0.404585297290881</v>
      </c>
      <c r="W133" s="2">
        <f ca="1">N133+(P133-N133)*(1-ERF((T133-R133)/(2*SQRT(L133*'Input Parameters'!$E$38))))</f>
        <v>0.49669365864160547</v>
      </c>
      <c r="X133">
        <f t="shared" ca="1" si="19"/>
        <v>0</v>
      </c>
      <c r="Y133" s="7"/>
    </row>
    <row r="134" spans="1:25" ht="15" customHeight="1" x14ac:dyDescent="0.25">
      <c r="A134" s="139">
        <v>127</v>
      </c>
      <c r="B134" s="10">
        <f t="shared" ca="1" si="10"/>
        <v>0.94115495066844057</v>
      </c>
      <c r="C134" s="60">
        <f ca="1">_xlfn.NORM.INV(B134,'Input Parameters'!$E$15,'Input Parameters'!$F$15)</f>
        <v>355.75516819322809</v>
      </c>
      <c r="D134" s="10">
        <f t="shared" ca="1" si="11"/>
        <v>0.66093112729362524</v>
      </c>
      <c r="E134" s="62">
        <f ca="1">IF(_xlfn.NORM.INV(D134,'Input Parameters'!$E$17,'Input Parameters'!$F$17)&lt;3500,3500,IF(_xlfn.NORM.INV(D134,'Input Parameters'!$E$17,'Input Parameters'!$F$17)&gt;5500,5500,_xlfn.NORM.INV(D134,'Input Parameters'!$E$17,'Input Parameters'!$F$17)))</f>
        <v>5090.5039756758097</v>
      </c>
      <c r="F134" s="10">
        <f t="shared" ca="1" si="12"/>
        <v>0.17068506975308706</v>
      </c>
      <c r="G134" s="64">
        <f ca="1">_xlfn.NORM.INV(F134,'Input Parameters'!$E$20,'Input Parameters'!$F$20)</f>
        <v>276.27520776452434</v>
      </c>
      <c r="H134" s="57">
        <f ca="1">EXP(E134*(1/'Input Parameters'!$E$23-1/G134))</f>
        <v>0.35082591779231392</v>
      </c>
      <c r="I134" s="10">
        <f t="shared" ca="1" si="13"/>
        <v>3.9886117740808413E-2</v>
      </c>
      <c r="J134" s="30">
        <f ca="1">_xlfn.BETA.INV(I134,'Input Parameters'!$L$26,'Input Parameters'!$M$26,'Input Parameters'!$J$26,'Input Parameters'!$K$26)</f>
        <v>0.36692165664801091</v>
      </c>
      <c r="K134" s="168">
        <f ca="1">('Input Parameters'!$E$27/'Input Parameters'!$E$38)^$J134</f>
        <v>7.193892671849525E-2</v>
      </c>
      <c r="L134" s="69">
        <f ca="1">$H134*$C134*'Input Parameters'!$E$25*K134</f>
        <v>8.9785631618692179</v>
      </c>
      <c r="M134" s="24">
        <f t="shared" ca="1" si="14"/>
        <v>0.9869643337114018</v>
      </c>
      <c r="N134" s="15">
        <f ca="1">_xlfn.NORM.INV(M134,'Input Parameters'!$E$29,'Input Parameters'!$F$29)</f>
        <v>0.10022251475792393</v>
      </c>
      <c r="O134" s="8">
        <f t="shared" ca="1" si="15"/>
        <v>0.16285224276908783</v>
      </c>
      <c r="P134" s="30">
        <f ca="1">_xlfn.LOGNORM.INV(O134,'Input Parameters'!$H$30,'Input Parameters'!$I$30)</f>
        <v>1.6867159178521283</v>
      </c>
      <c r="Q134" s="10">
        <f t="shared" ca="1" si="16"/>
        <v>7.0913722179503424E-2</v>
      </c>
      <c r="R134" s="30">
        <f>IF('Input Parameters'!$E$32=0,0,_xlfn.BETA.INV(Q134,'Input Parameters'!$L$32,'Input Parameters'!$M$32,'Input Parameters'!$J$32,'Input Parameters'!$K$32))</f>
        <v>0</v>
      </c>
      <c r="S134" s="10">
        <f t="shared" ca="1" si="17"/>
        <v>0.37871626980737838</v>
      </c>
      <c r="T134" s="26">
        <f ca="1">_xlfn.LOGNORM.INV(S134,'Input Parameters'!$H$34,'Input Parameters'!$I$34)</f>
        <v>48.505977977849049</v>
      </c>
      <c r="U134" s="10">
        <f t="shared" ca="1" si="18"/>
        <v>0.64552971874254295</v>
      </c>
      <c r="V134" s="30">
        <f ca="1">_xlfn.BETA.INV(U134,'Input Parameters'!$L$36,'Input Parameters'!$M$36,'Input Parameters'!$J$36,'Input Parameters'!$K$36)</f>
        <v>0.64474085933469194</v>
      </c>
      <c r="W134" s="2">
        <f ca="1">N134+(P134-N134)*(1-ERF((T134-R134)/(2*SQRT(L134*'Input Parameters'!$E$38))))</f>
        <v>0.50057357969285965</v>
      </c>
      <c r="X134">
        <f t="shared" ca="1" si="19"/>
        <v>1</v>
      </c>
      <c r="Y134" s="7"/>
    </row>
    <row r="135" spans="1:25" ht="15" customHeight="1" x14ac:dyDescent="0.25">
      <c r="A135" s="139">
        <v>128</v>
      </c>
      <c r="B135" s="10">
        <f t="shared" ca="1" si="10"/>
        <v>0.59732391707999166</v>
      </c>
      <c r="C135" s="60">
        <f ca="1">_xlfn.NORM.INV(B135,'Input Parameters'!$E$15,'Input Parameters'!$F$15)</f>
        <v>284.3218947525562</v>
      </c>
      <c r="D135" s="10">
        <f t="shared" ca="1" si="11"/>
        <v>0.99826313479054685</v>
      </c>
      <c r="E135" s="62">
        <f ca="1">IF(_xlfn.NORM.INV(D135,'Input Parameters'!$E$17,'Input Parameters'!$F$17)&lt;3500,3500,IF(_xlfn.NORM.INV(D135,'Input Parameters'!$E$17,'Input Parameters'!$F$17)&gt;5500,5500,_xlfn.NORM.INV(D135,'Input Parameters'!$E$17,'Input Parameters'!$F$17)))</f>
        <v>5500</v>
      </c>
      <c r="F135" s="10">
        <f t="shared" ca="1" si="12"/>
        <v>0.90007412447009227</v>
      </c>
      <c r="G135" s="64">
        <f ca="1">_xlfn.NORM.INV(F135,'Input Parameters'!$E$20,'Input Parameters'!$F$20)</f>
        <v>291.23922610535641</v>
      </c>
      <c r="H135" s="57">
        <f ca="1">EXP(E135*(1/'Input Parameters'!$E$23-1/G135))</f>
        <v>0.8968563530726944</v>
      </c>
      <c r="I135" s="10">
        <f t="shared" ca="1" si="13"/>
        <v>0.17219780856765543</v>
      </c>
      <c r="J135" s="30">
        <f ca="1">_xlfn.BETA.INV(I135,'Input Parameters'!$L$26,'Input Parameters'!$M$26,'Input Parameters'!$J$26,'Input Parameters'!$K$26)</f>
        <v>0.50201496514315136</v>
      </c>
      <c r="K135" s="168">
        <f ca="1">('Input Parameters'!$E$27/'Input Parameters'!$E$38)^$J135</f>
        <v>2.7297360371924977E-2</v>
      </c>
      <c r="L135" s="69">
        <f ca="1">$H135*$C135*'Input Parameters'!$E$25*K135</f>
        <v>6.9607149108729498</v>
      </c>
      <c r="M135" s="24">
        <f t="shared" ca="1" si="14"/>
        <v>0.59868216882499781</v>
      </c>
      <c r="N135" s="15">
        <f ca="1">_xlfn.NORM.INV(M135,'Input Parameters'!$E$29,'Input Parameters'!$F$29)</f>
        <v>0.10002499375260897</v>
      </c>
      <c r="O135" s="8">
        <f t="shared" ca="1" si="15"/>
        <v>0.64521659478068072</v>
      </c>
      <c r="P135" s="30">
        <f ca="1">_xlfn.LOGNORM.INV(O135,'Input Parameters'!$H$30,'Input Parameters'!$I$30)</f>
        <v>3.1994311162477249</v>
      </c>
      <c r="Q135" s="10">
        <f t="shared" ca="1" si="16"/>
        <v>0.28320874987175004</v>
      </c>
      <c r="R135" s="30">
        <f>IF('Input Parameters'!$E$32=0,0,_xlfn.BETA.INV(Q135,'Input Parameters'!$L$32,'Input Parameters'!$M$32,'Input Parameters'!$J$32,'Input Parameters'!$K$32))</f>
        <v>0</v>
      </c>
      <c r="S135" s="10">
        <f t="shared" ca="1" si="17"/>
        <v>0.9708142263817382</v>
      </c>
      <c r="T135" s="26">
        <f ca="1">_xlfn.LOGNORM.INV(S135,'Input Parameters'!$H$34,'Input Parameters'!$I$34)</f>
        <v>63.805531113687117</v>
      </c>
      <c r="U135" s="10">
        <f t="shared" ca="1" si="18"/>
        <v>0.40209643951806695</v>
      </c>
      <c r="V135" s="30">
        <f ca="1">_xlfn.BETA.INV(U135,'Input Parameters'!$L$36,'Input Parameters'!$M$36,'Input Parameters'!$J$36,'Input Parameters'!$K$36)</f>
        <v>0.54903725956591032</v>
      </c>
      <c r="W135" s="2">
        <f ca="1">N135+(P135-N135)*(1-ERF((T135-R135)/(2*SQRT(L135*'Input Parameters'!$E$38))))</f>
        <v>0.37045157441881199</v>
      </c>
      <c r="X135">
        <f t="shared" ca="1" si="19"/>
        <v>1</v>
      </c>
      <c r="Y135" s="7"/>
    </row>
    <row r="136" spans="1:25" ht="15" customHeight="1" x14ac:dyDescent="0.25">
      <c r="A136" s="139">
        <v>129</v>
      </c>
      <c r="B136" s="10">
        <f t="shared" ref="B136:B199" ca="1" si="20">RAND()</f>
        <v>0.68700454682019907</v>
      </c>
      <c r="C136" s="60">
        <f ca="1">_xlfn.NORM.INV(B136,'Input Parameters'!$E$15,'Input Parameters'!$F$15)</f>
        <v>297.37985787915295</v>
      </c>
      <c r="D136" s="10">
        <f t="shared" ref="D136:D199" ca="1" si="21">RAND()</f>
        <v>0.64910232899484821</v>
      </c>
      <c r="E136" s="62">
        <f ca="1">IF(_xlfn.NORM.INV(D136,'Input Parameters'!$E$17,'Input Parameters'!$F$17)&lt;3500,3500,IF(_xlfn.NORM.INV(D136,'Input Parameters'!$E$17,'Input Parameters'!$F$17)&gt;5500,5500,_xlfn.NORM.INV(D136,'Input Parameters'!$E$17,'Input Parameters'!$F$17)))</f>
        <v>5068.0286494007469</v>
      </c>
      <c r="F136" s="10">
        <f t="shared" ref="F136:F199" ca="1" si="22">RAND()</f>
        <v>0.10190923862013079</v>
      </c>
      <c r="G136" s="64">
        <f ca="1">_xlfn.NORM.INV(F136,'Input Parameters'!$E$20,'Input Parameters'!$F$20)</f>
        <v>274.13599148565061</v>
      </c>
      <c r="H136" s="57">
        <f ca="1">EXP(E136*(1/'Input Parameters'!$E$23-1/G136))</f>
        <v>0.30544407104951893</v>
      </c>
      <c r="I136" s="10">
        <f t="shared" ref="I136:I199" ca="1" si="23">RAND()</f>
        <v>0.53465616938884841</v>
      </c>
      <c r="J136" s="30">
        <f ca="1">_xlfn.BETA.INV(I136,'Input Parameters'!$L$26,'Input Parameters'!$M$26,'Input Parameters'!$J$26,'Input Parameters'!$K$26)</f>
        <v>0.67529210460836597</v>
      </c>
      <c r="K136" s="168">
        <f ca="1">('Input Parameters'!$E$27/'Input Parameters'!$E$38)^$J136</f>
        <v>7.876384430696529E-3</v>
      </c>
      <c r="L136" s="69">
        <f ca="1">$H136*$C136*'Input Parameters'!$E$25*K136</f>
        <v>0.7154349530800489</v>
      </c>
      <c r="M136" s="24">
        <f t="shared" ref="M136:M199" ca="1" si="24">RAND()</f>
        <v>0.33688724765608991</v>
      </c>
      <c r="N136" s="15">
        <f ca="1">_xlfn.NORM.INV(M136,'Input Parameters'!$E$29,'Input Parameters'!$F$29)</f>
        <v>9.9957902658567147E-2</v>
      </c>
      <c r="O136" s="8">
        <f t="shared" ref="O136:O199" ca="1" si="25">RAND()</f>
        <v>0.72715113400040099</v>
      </c>
      <c r="P136" s="30">
        <f ca="1">_xlfn.LOGNORM.INV(O136,'Input Parameters'!$H$30,'Input Parameters'!$I$30)</f>
        <v>3.5696307170624988</v>
      </c>
      <c r="Q136" s="10">
        <f t="shared" ref="Q136:Q199" ca="1" si="26">RAND()</f>
        <v>0.46533581025195236</v>
      </c>
      <c r="R136" s="30">
        <f>IF('Input Parameters'!$E$32=0,0,_xlfn.BETA.INV(Q136,'Input Parameters'!$L$32,'Input Parameters'!$M$32,'Input Parameters'!$J$32,'Input Parameters'!$K$32))</f>
        <v>0</v>
      </c>
      <c r="S136" s="10">
        <f t="shared" ref="S136:S199" ca="1" si="27">RAND()</f>
        <v>0.52356813607685826</v>
      </c>
      <c r="T136" s="26">
        <f ca="1">_xlfn.LOGNORM.INV(S136,'Input Parameters'!$H$34,'Input Parameters'!$I$34)</f>
        <v>50.780098218911078</v>
      </c>
      <c r="U136" s="10">
        <f t="shared" ref="U136:U199" ca="1" si="28">RAND()</f>
        <v>0.59901540262227448</v>
      </c>
      <c r="V136" s="30">
        <f ca="1">_xlfn.BETA.INV(U136,'Input Parameters'!$L$36,'Input Parameters'!$M$36,'Input Parameters'!$J$36,'Input Parameters'!$K$36)</f>
        <v>0.62500497510272757</v>
      </c>
      <c r="W136" s="2">
        <f ca="1">N136+(P136-N136)*(1-ERF((T136-R136)/(2*SQRT(L136*'Input Parameters'!$E$38))))</f>
        <v>0.10003369531125707</v>
      </c>
      <c r="X136">
        <f t="shared" ref="X136:X199" ca="1" si="29">IF(W136&gt;V136,0,1)</f>
        <v>1</v>
      </c>
      <c r="Y136" s="7"/>
    </row>
    <row r="137" spans="1:25" ht="15" customHeight="1" x14ac:dyDescent="0.25">
      <c r="A137" s="139">
        <v>130</v>
      </c>
      <c r="B137" s="10">
        <f t="shared" ca="1" si="20"/>
        <v>0.75800689157618384</v>
      </c>
      <c r="C137" s="60">
        <f ca="1">_xlfn.NORM.INV(B137,'Input Parameters'!$E$15,'Input Parameters'!$F$15)</f>
        <v>308.8974958781796</v>
      </c>
      <c r="D137" s="10">
        <f t="shared" ca="1" si="21"/>
        <v>0.21187842747834018</v>
      </c>
      <c r="E137" s="62">
        <f ca="1">IF(_xlfn.NORM.INV(D137,'Input Parameters'!$E$17,'Input Parameters'!$F$17)&lt;3500,3500,IF(_xlfn.NORM.INV(D137,'Input Parameters'!$E$17,'Input Parameters'!$F$17)&gt;5500,5500,_xlfn.NORM.INV(D137,'Input Parameters'!$E$17,'Input Parameters'!$F$17)))</f>
        <v>4240.0556444043932</v>
      </c>
      <c r="F137" s="10">
        <f t="shared" ca="1" si="22"/>
        <v>0.40159749816004719</v>
      </c>
      <c r="G137" s="64">
        <f ca="1">_xlfn.NORM.INV(F137,'Input Parameters'!$E$20,'Input Parameters'!$F$20)</f>
        <v>280.9802639976233</v>
      </c>
      <c r="H137" s="57">
        <f ca="1">EXP(E137*(1/'Input Parameters'!$E$23-1/G137))</f>
        <v>0.54038238584216036</v>
      </c>
      <c r="I137" s="10">
        <f t="shared" ca="1" si="23"/>
        <v>0.94550109907280389</v>
      </c>
      <c r="J137" s="30">
        <f ca="1">_xlfn.BETA.INV(I137,'Input Parameters'!$L$26,'Input Parameters'!$M$26,'Input Parameters'!$J$26,'Input Parameters'!$K$26)</f>
        <v>0.87248838891752833</v>
      </c>
      <c r="K137" s="168">
        <f ca="1">('Input Parameters'!$E$27/'Input Parameters'!$E$38)^$J137</f>
        <v>1.914344636945285E-3</v>
      </c>
      <c r="L137" s="69">
        <f ca="1">$H137*$C137*'Input Parameters'!$E$25*K137</f>
        <v>0.31954770149965867</v>
      </c>
      <c r="M137" s="24">
        <f t="shared" ca="1" si="24"/>
        <v>0.70251689079912683</v>
      </c>
      <c r="N137" s="15">
        <f ca="1">_xlfn.NORM.INV(M137,'Input Parameters'!$E$29,'Input Parameters'!$F$29)</f>
        <v>0.10005316531895586</v>
      </c>
      <c r="O137" s="8">
        <f t="shared" ca="1" si="25"/>
        <v>0.71496501124392131</v>
      </c>
      <c r="P137" s="30">
        <f ca="1">_xlfn.LOGNORM.INV(O137,'Input Parameters'!$H$30,'Input Parameters'!$I$30)</f>
        <v>3.5089905759393587</v>
      </c>
      <c r="Q137" s="10">
        <f t="shared" ca="1" si="26"/>
        <v>0.77629460834813258</v>
      </c>
      <c r="R137" s="30">
        <f>IF('Input Parameters'!$E$32=0,0,_xlfn.BETA.INV(Q137,'Input Parameters'!$L$32,'Input Parameters'!$M$32,'Input Parameters'!$J$32,'Input Parameters'!$K$32))</f>
        <v>0</v>
      </c>
      <c r="S137" s="10">
        <f t="shared" ca="1" si="27"/>
        <v>0.47526867561811481</v>
      </c>
      <c r="T137" s="26">
        <f ca="1">_xlfn.LOGNORM.INV(S137,'Input Parameters'!$H$34,'Input Parameters'!$I$34)</f>
        <v>50.019868529140517</v>
      </c>
      <c r="U137" s="10">
        <f t="shared" ca="1" si="28"/>
        <v>0.39184478945867551</v>
      </c>
      <c r="V137" s="30">
        <f ca="1">_xlfn.BETA.INV(U137,'Input Parameters'!$L$36,'Input Parameters'!$M$36,'Input Parameters'!$J$36,'Input Parameters'!$K$36)</f>
        <v>0.54519674213050551</v>
      </c>
      <c r="W137" s="2">
        <f ca="1">N137+(P137-N137)*(1-ERF((T137-R137)/(2*SQRT(L137*'Input Parameters'!$E$38))))</f>
        <v>0.10005316665760276</v>
      </c>
      <c r="X137">
        <f t="shared" ca="1" si="29"/>
        <v>1</v>
      </c>
      <c r="Y137" s="7"/>
    </row>
    <row r="138" spans="1:25" ht="15" customHeight="1" x14ac:dyDescent="0.25">
      <c r="A138" s="139">
        <v>131</v>
      </c>
      <c r="B138" s="10">
        <f t="shared" ca="1" si="20"/>
        <v>0.34488024709866638</v>
      </c>
      <c r="C138" s="60">
        <f ca="1">_xlfn.NORM.INV(B138,'Input Parameters'!$E$15,'Input Parameters'!$F$15)</f>
        <v>249.33425639772705</v>
      </c>
      <c r="D138" s="10">
        <f t="shared" ca="1" si="21"/>
        <v>0.72515958123482349</v>
      </c>
      <c r="E138" s="62">
        <f ca="1">IF(_xlfn.NORM.INV(D138,'Input Parameters'!$E$17,'Input Parameters'!$F$17)&lt;3500,3500,IF(_xlfn.NORM.INV(D138,'Input Parameters'!$E$17,'Input Parameters'!$F$17)&gt;5500,5500,_xlfn.NORM.INV(D138,'Input Parameters'!$E$17,'Input Parameters'!$F$17)))</f>
        <v>5218.7669166666892</v>
      </c>
      <c r="F138" s="10">
        <f t="shared" ca="1" si="22"/>
        <v>0.24978522173064888</v>
      </c>
      <c r="G138" s="64">
        <f ca="1">_xlfn.NORM.INV(F138,'Input Parameters'!$E$20,'Input Parameters'!$F$20)</f>
        <v>278.12638925666306</v>
      </c>
      <c r="H138" s="57">
        <f ca="1">EXP(E138*(1/'Input Parameters'!$E$23-1/G138))</f>
        <v>0.3874651458961641</v>
      </c>
      <c r="I138" s="10">
        <f t="shared" ca="1" si="23"/>
        <v>0.94449050199677498</v>
      </c>
      <c r="J138" s="30">
        <f ca="1">_xlfn.BETA.INV(I138,'Input Parameters'!$L$26,'Input Parameters'!$M$26,'Input Parameters'!$J$26,'Input Parameters'!$K$26)</f>
        <v>0.87160894973391601</v>
      </c>
      <c r="K138" s="168">
        <f ca="1">('Input Parameters'!$E$27/'Input Parameters'!$E$38)^$J138</f>
        <v>1.9264589486375295E-3</v>
      </c>
      <c r="L138" s="69">
        <f ca="1">$H138*$C138*'Input Parameters'!$E$25*K138</f>
        <v>0.18611198960901959</v>
      </c>
      <c r="M138" s="24">
        <f t="shared" ca="1" si="24"/>
        <v>0.72010892456800635</v>
      </c>
      <c r="N138" s="15">
        <f ca="1">_xlfn.NORM.INV(M138,'Input Parameters'!$E$29,'Input Parameters'!$F$29)</f>
        <v>0.10005831651177523</v>
      </c>
      <c r="O138" s="8">
        <f t="shared" ca="1" si="25"/>
        <v>0.31382967315934973</v>
      </c>
      <c r="P138" s="30">
        <f ca="1">_xlfn.LOGNORM.INV(O138,'Input Parameters'!$H$30,'Input Parameters'!$I$30)</f>
        <v>2.1338429158686743</v>
      </c>
      <c r="Q138" s="10">
        <f t="shared" ca="1" si="26"/>
        <v>0.92909312154925616</v>
      </c>
      <c r="R138" s="30">
        <f>IF('Input Parameters'!$E$32=0,0,_xlfn.BETA.INV(Q138,'Input Parameters'!$L$32,'Input Parameters'!$M$32,'Input Parameters'!$J$32,'Input Parameters'!$K$32))</f>
        <v>0</v>
      </c>
      <c r="S138" s="10">
        <f t="shared" ca="1" si="27"/>
        <v>0.65340146391479315</v>
      </c>
      <c r="T138" s="26">
        <f ca="1">_xlfn.LOGNORM.INV(S138,'Input Parameters'!$H$34,'Input Parameters'!$I$34)</f>
        <v>52.945773780180929</v>
      </c>
      <c r="U138" s="10">
        <f t="shared" ca="1" si="28"/>
        <v>0.77658312252335404</v>
      </c>
      <c r="V138" s="30">
        <f ca="1">_xlfn.BETA.INV(U138,'Input Parameters'!$L$36,'Input Parameters'!$M$36,'Input Parameters'!$J$36,'Input Parameters'!$K$36)</f>
        <v>0.70967571437019528</v>
      </c>
      <c r="W138" s="2">
        <f ca="1">N138+(P138-N138)*(1-ERF((T138-R138)/(2*SQRT(L138*'Input Parameters'!$E$38))))</f>
        <v>0.10005831651177523</v>
      </c>
      <c r="X138">
        <f t="shared" ca="1" si="29"/>
        <v>1</v>
      </c>
      <c r="Y138" s="7"/>
    </row>
    <row r="139" spans="1:25" ht="15" customHeight="1" x14ac:dyDescent="0.25">
      <c r="A139" s="139">
        <v>132</v>
      </c>
      <c r="B139" s="10">
        <f t="shared" ca="1" si="20"/>
        <v>0.31999020377917708</v>
      </c>
      <c r="C139" s="60">
        <f ca="1">_xlfn.NORM.INV(B139,'Input Parameters'!$E$15,'Input Parameters'!$F$15)</f>
        <v>245.61950863380744</v>
      </c>
      <c r="D139" s="10">
        <f t="shared" ca="1" si="21"/>
        <v>0.1781745906231853</v>
      </c>
      <c r="E139" s="62">
        <f ca="1">IF(_xlfn.NORM.INV(D139,'Input Parameters'!$E$17,'Input Parameters'!$F$17)&lt;3500,3500,IF(_xlfn.NORM.INV(D139,'Input Parameters'!$E$17,'Input Parameters'!$F$17)&gt;5500,5500,_xlfn.NORM.INV(D139,'Input Parameters'!$E$17,'Input Parameters'!$F$17)))</f>
        <v>4154.3592151421808</v>
      </c>
      <c r="F139" s="10">
        <f t="shared" ca="1" si="22"/>
        <v>0.61157735773639443</v>
      </c>
      <c r="G139" s="64">
        <f ca="1">_xlfn.NORM.INV(F139,'Input Parameters'!$E$20,'Input Parameters'!$F$20)</f>
        <v>284.54899804227267</v>
      </c>
      <c r="H139" s="57">
        <f ca="1">EXP(E139*(1/'Input Parameters'!$E$23-1/G139))</f>
        <v>0.65862137520306907</v>
      </c>
      <c r="I139" s="10">
        <f t="shared" ca="1" si="23"/>
        <v>0.55048512334697031</v>
      </c>
      <c r="J139" s="30">
        <f ca="1">_xlfn.BETA.INV(I139,'Input Parameters'!$L$26,'Input Parameters'!$M$26,'Input Parameters'!$J$26,'Input Parameters'!$K$26)</f>
        <v>0.68159785834209918</v>
      </c>
      <c r="K139" s="168">
        <f ca="1">('Input Parameters'!$E$27/'Input Parameters'!$E$38)^$J139</f>
        <v>7.528062078895688E-3</v>
      </c>
      <c r="L139" s="69">
        <f ca="1">$H139*$C139*'Input Parameters'!$E$25*K139</f>
        <v>1.2178165489067456</v>
      </c>
      <c r="M139" s="24">
        <f t="shared" ca="1" si="24"/>
        <v>0.53173887345953119</v>
      </c>
      <c r="N139" s="15">
        <f ca="1">_xlfn.NORM.INV(M139,'Input Parameters'!$E$29,'Input Parameters'!$F$29)</f>
        <v>0.10000796416693811</v>
      </c>
      <c r="O139" s="8">
        <f t="shared" ca="1" si="25"/>
        <v>0.11111173685447451</v>
      </c>
      <c r="P139" s="30">
        <f ca="1">_xlfn.LOGNORM.INV(O139,'Input Parameters'!$H$30,'Input Parameters'!$I$30)</f>
        <v>1.5074735414981784</v>
      </c>
      <c r="Q139" s="10">
        <f t="shared" ca="1" si="26"/>
        <v>0.35496722344484255</v>
      </c>
      <c r="R139" s="30">
        <f>IF('Input Parameters'!$E$32=0,0,_xlfn.BETA.INV(Q139,'Input Parameters'!$L$32,'Input Parameters'!$M$32,'Input Parameters'!$J$32,'Input Parameters'!$K$32))</f>
        <v>0</v>
      </c>
      <c r="S139" s="10">
        <f t="shared" ca="1" si="27"/>
        <v>8.3054072613849783E-2</v>
      </c>
      <c r="T139" s="26">
        <f ca="1">_xlfn.LOGNORM.INV(S139,'Input Parameters'!$H$34,'Input Parameters'!$I$34)</f>
        <v>42.423927742356724</v>
      </c>
      <c r="U139" s="10">
        <f t="shared" ca="1" si="28"/>
        <v>0.60816500419015374</v>
      </c>
      <c r="V139" s="30">
        <f ca="1">_xlfn.BETA.INV(U139,'Input Parameters'!$L$36,'Input Parameters'!$M$36,'Input Parameters'!$J$36,'Input Parameters'!$K$36)</f>
        <v>0.62879881773492219</v>
      </c>
      <c r="W139" s="2">
        <f ca="1">N139+(P139-N139)*(1-ERF((T139-R139)/(2*SQRT(L139*'Input Parameters'!$E$38))))</f>
        <v>0.10924219566979984</v>
      </c>
      <c r="X139">
        <f t="shared" ca="1" si="29"/>
        <v>1</v>
      </c>
      <c r="Y139" s="7"/>
    </row>
    <row r="140" spans="1:25" ht="15" customHeight="1" x14ac:dyDescent="0.25">
      <c r="A140" s="139">
        <v>133</v>
      </c>
      <c r="B140" s="10">
        <f t="shared" ca="1" si="20"/>
        <v>7.4294091767914128E-2</v>
      </c>
      <c r="C140" s="60">
        <f ca="1">_xlfn.NORM.INV(B140,'Input Parameters'!$E$15,'Input Parameters'!$F$15)</f>
        <v>192.68281006501621</v>
      </c>
      <c r="D140" s="10">
        <f t="shared" ca="1" si="21"/>
        <v>0.21140151429391885</v>
      </c>
      <c r="E140" s="62">
        <f ca="1">IF(_xlfn.NORM.INV(D140,'Input Parameters'!$E$17,'Input Parameters'!$F$17)&lt;3500,3500,IF(_xlfn.NORM.INV(D140,'Input Parameters'!$E$17,'Input Parameters'!$F$17)&gt;5500,5500,_xlfn.NORM.INV(D140,'Input Parameters'!$E$17,'Input Parameters'!$F$17)))</f>
        <v>4238.9025623449106</v>
      </c>
      <c r="F140" s="10">
        <f t="shared" ca="1" si="22"/>
        <v>2.7748128715742837E-2</v>
      </c>
      <c r="G140" s="64">
        <f ca="1">_xlfn.NORM.INV(F140,'Input Parameters'!$E$20,'Input Parameters'!$F$20)</f>
        <v>269.81969720768575</v>
      </c>
      <c r="H140" s="57">
        <f ca="1">EXP(E140*(1/'Input Parameters'!$E$23-1/G140))</f>
        <v>0.28958136279573465</v>
      </c>
      <c r="I140" s="10">
        <f t="shared" ca="1" si="23"/>
        <v>0.50198798742535045</v>
      </c>
      <c r="J140" s="30">
        <f ca="1">_xlfn.BETA.INV(I140,'Input Parameters'!$L$26,'Input Parameters'!$M$26,'Input Parameters'!$J$26,'Input Parameters'!$K$26)</f>
        <v>0.6621999059620467</v>
      </c>
      <c r="K140" s="168">
        <f ca="1">('Input Parameters'!$E$27/'Input Parameters'!$E$38)^$J140</f>
        <v>8.6519058131903203E-3</v>
      </c>
      <c r="L140" s="69">
        <f ca="1">$H140*$C140*'Input Parameters'!$E$25*K140</f>
        <v>0.48275342310637154</v>
      </c>
      <c r="M140" s="24">
        <f t="shared" ca="1" si="24"/>
        <v>0.62098437712009757</v>
      </c>
      <c r="N140" s="15">
        <f ca="1">_xlfn.NORM.INV(M140,'Input Parameters'!$E$29,'Input Parameters'!$F$29)</f>
        <v>0.10003080671383564</v>
      </c>
      <c r="O140" s="8">
        <f t="shared" ca="1" si="25"/>
        <v>0.65904091433995649</v>
      </c>
      <c r="P140" s="30">
        <f ca="1">_xlfn.LOGNORM.INV(O140,'Input Parameters'!$H$30,'Input Parameters'!$I$30)</f>
        <v>3.2564718231672338</v>
      </c>
      <c r="Q140" s="10">
        <f t="shared" ca="1" si="26"/>
        <v>0.61859106997334301</v>
      </c>
      <c r="R140" s="30">
        <f>IF('Input Parameters'!$E$32=0,0,_xlfn.BETA.INV(Q140,'Input Parameters'!$L$32,'Input Parameters'!$M$32,'Input Parameters'!$J$32,'Input Parameters'!$K$32))</f>
        <v>0</v>
      </c>
      <c r="S140" s="10">
        <f t="shared" ca="1" si="27"/>
        <v>0.24971397643504079</v>
      </c>
      <c r="T140" s="26">
        <f ca="1">_xlfn.LOGNORM.INV(S140,'Input Parameters'!$H$34,'Input Parameters'!$I$34)</f>
        <v>46.341946223063353</v>
      </c>
      <c r="U140" s="10">
        <f t="shared" ca="1" si="28"/>
        <v>0.59327076761330233</v>
      </c>
      <c r="V140" s="30">
        <f ca="1">_xlfn.BETA.INV(U140,'Input Parameters'!$L$36,'Input Parameters'!$M$36,'Input Parameters'!$J$36,'Input Parameters'!$K$36)</f>
        <v>0.62264243027900568</v>
      </c>
      <c r="W140" s="2">
        <f ca="1">N140+(P140-N140)*(1-ERF((T140-R140)/(2*SQRT(L140*'Input Parameters'!$E$38))))</f>
        <v>0.10003838956308653</v>
      </c>
      <c r="X140">
        <f t="shared" ca="1" si="29"/>
        <v>1</v>
      </c>
      <c r="Y140" s="7"/>
    </row>
    <row r="141" spans="1:25" ht="15" customHeight="1" x14ac:dyDescent="0.25">
      <c r="A141" s="139">
        <v>134</v>
      </c>
      <c r="B141" s="10">
        <f t="shared" ca="1" si="20"/>
        <v>0.82197099120980266</v>
      </c>
      <c r="C141" s="60">
        <f ca="1">_xlfn.NORM.INV(B141,'Input Parameters'!$E$15,'Input Parameters'!$F$15)</f>
        <v>320.98246127052681</v>
      </c>
      <c r="D141" s="10">
        <f t="shared" ca="1" si="21"/>
        <v>0.19026873715827686</v>
      </c>
      <c r="E141" s="62">
        <f ca="1">IF(_xlfn.NORM.INV(D141,'Input Parameters'!$E$17,'Input Parameters'!$F$17)&lt;3500,3500,IF(_xlfn.NORM.INV(D141,'Input Parameters'!$E$17,'Input Parameters'!$F$17)&gt;5500,5500,_xlfn.NORM.INV(D141,'Input Parameters'!$E$17,'Input Parameters'!$F$17)))</f>
        <v>4186.1655130539793</v>
      </c>
      <c r="F141" s="10">
        <f t="shared" ca="1" si="22"/>
        <v>0.55325106303316829</v>
      </c>
      <c r="G141" s="64">
        <f ca="1">_xlfn.NORM.INV(F141,'Input Parameters'!$E$20,'Input Parameters'!$F$20)</f>
        <v>283.5469925401311</v>
      </c>
      <c r="H141" s="57">
        <f ca="1">EXP(E141*(1/'Input Parameters'!$E$23-1/G141))</f>
        <v>0.62325978570810991</v>
      </c>
      <c r="I141" s="10">
        <f t="shared" ca="1" si="23"/>
        <v>0.65484596389698702</v>
      </c>
      <c r="J141" s="30">
        <f ca="1">_xlfn.BETA.INV(I141,'Input Parameters'!$L$26,'Input Parameters'!$M$26,'Input Parameters'!$J$26,'Input Parameters'!$K$26)</f>
        <v>0.72321793097820919</v>
      </c>
      <c r="K141" s="168">
        <f ca="1">('Input Parameters'!$E$27/'Input Parameters'!$E$38)^$J141</f>
        <v>5.5850639282715971E-3</v>
      </c>
      <c r="L141" s="69">
        <f ca="1">$H141*$C141*'Input Parameters'!$E$25*K141</f>
        <v>1.1173225334535395</v>
      </c>
      <c r="M141" s="24">
        <f t="shared" ca="1" si="24"/>
        <v>0.7507957395462358</v>
      </c>
      <c r="N141" s="15">
        <f ca="1">_xlfn.NORM.INV(M141,'Input Parameters'!$E$29,'Input Parameters'!$F$29)</f>
        <v>0.10006769959548706</v>
      </c>
      <c r="O141" s="8">
        <f t="shared" ca="1" si="25"/>
        <v>4.7773792568438611E-2</v>
      </c>
      <c r="P141" s="30">
        <f ca="1">_xlfn.LOGNORM.INV(O141,'Input Parameters'!$H$30,'Input Parameters'!$I$30)</f>
        <v>1.2209883506979806</v>
      </c>
      <c r="Q141" s="10">
        <f t="shared" ca="1" si="26"/>
        <v>0.58539434435311277</v>
      </c>
      <c r="R141" s="30">
        <f>IF('Input Parameters'!$E$32=0,0,_xlfn.BETA.INV(Q141,'Input Parameters'!$L$32,'Input Parameters'!$M$32,'Input Parameters'!$J$32,'Input Parameters'!$K$32))</f>
        <v>0</v>
      </c>
      <c r="S141" s="10">
        <f t="shared" ca="1" si="27"/>
        <v>0.15685858703850275</v>
      </c>
      <c r="T141" s="26">
        <f ca="1">_xlfn.LOGNORM.INV(S141,'Input Parameters'!$H$34,'Input Parameters'!$I$34)</f>
        <v>44.464914824570485</v>
      </c>
      <c r="U141" s="10">
        <f t="shared" ca="1" si="28"/>
        <v>0.61900054707416075</v>
      </c>
      <c r="V141" s="30">
        <f ca="1">_xlfn.BETA.INV(U141,'Input Parameters'!$L$36,'Input Parameters'!$M$36,'Input Parameters'!$J$36,'Input Parameters'!$K$36)</f>
        <v>0.63334411728491757</v>
      </c>
      <c r="W141" s="2">
        <f ca="1">N141+(P141-N141)*(1-ERF((T141-R141)/(2*SQRT(L141*'Input Parameters'!$E$38))))</f>
        <v>0.10335728335526644</v>
      </c>
      <c r="X141">
        <f t="shared" ca="1" si="29"/>
        <v>1</v>
      </c>
      <c r="Y141" s="7"/>
    </row>
    <row r="142" spans="1:25" ht="15" customHeight="1" x14ac:dyDescent="0.25">
      <c r="A142" s="139">
        <v>135</v>
      </c>
      <c r="B142" s="10">
        <f t="shared" ca="1" si="20"/>
        <v>0.25899119957726113</v>
      </c>
      <c r="C142" s="60">
        <f ca="1">_xlfn.NORM.INV(B142,'Input Parameters'!$E$15,'Input Parameters'!$F$15)</f>
        <v>235.93338454936236</v>
      </c>
      <c r="D142" s="10">
        <f t="shared" ca="1" si="21"/>
        <v>0.97875587244763573</v>
      </c>
      <c r="E142" s="62">
        <f ca="1">IF(_xlfn.NORM.INV(D142,'Input Parameters'!$E$17,'Input Parameters'!$F$17)&lt;3500,3500,IF(_xlfn.NORM.INV(D142,'Input Parameters'!$E$17,'Input Parameters'!$F$17)&gt;5500,5500,_xlfn.NORM.INV(D142,'Input Parameters'!$E$17,'Input Parameters'!$F$17)))</f>
        <v>5500</v>
      </c>
      <c r="F142" s="10">
        <f t="shared" ca="1" si="22"/>
        <v>0.40137450696638965</v>
      </c>
      <c r="G142" s="64">
        <f ca="1">_xlfn.NORM.INV(F142,'Input Parameters'!$E$20,'Input Parameters'!$F$20)</f>
        <v>280.97640059285783</v>
      </c>
      <c r="H142" s="57">
        <f ca="1">EXP(E142*(1/'Input Parameters'!$E$23-1/G142))</f>
        <v>0.44994114353167136</v>
      </c>
      <c r="I142" s="10">
        <f t="shared" ca="1" si="23"/>
        <v>0.74828204994092551</v>
      </c>
      <c r="J142" s="30">
        <f ca="1">_xlfn.BETA.INV(I142,'Input Parameters'!$L$26,'Input Parameters'!$M$26,'Input Parameters'!$J$26,'Input Parameters'!$K$26)</f>
        <v>0.76214919756259414</v>
      </c>
      <c r="K142" s="168">
        <f ca="1">('Input Parameters'!$E$27/'Input Parameters'!$E$38)^$J142</f>
        <v>4.2242468256280105E-3</v>
      </c>
      <c r="L142" s="69">
        <f ca="1">$H142*$C142*'Input Parameters'!$E$25*K142</f>
        <v>0.44842972407337572</v>
      </c>
      <c r="M142" s="24">
        <f t="shared" ca="1" si="24"/>
        <v>0.18917592229084013</v>
      </c>
      <c r="N142" s="15">
        <f ca="1">_xlfn.NORM.INV(M142,'Input Parameters'!$E$29,'Input Parameters'!$F$29)</f>
        <v>9.991190628611106E-2</v>
      </c>
      <c r="O142" s="8">
        <f t="shared" ca="1" si="25"/>
        <v>0.98661429294681757</v>
      </c>
      <c r="P142" s="30">
        <f ca="1">_xlfn.LOGNORM.INV(O142,'Input Parameters'!$H$30,'Input Parameters'!$I$30)</f>
        <v>7.6391453216687069</v>
      </c>
      <c r="Q142" s="10">
        <f t="shared" ca="1" si="26"/>
        <v>0.32607649317037402</v>
      </c>
      <c r="R142" s="30">
        <f>IF('Input Parameters'!$E$32=0,0,_xlfn.BETA.INV(Q142,'Input Parameters'!$L$32,'Input Parameters'!$M$32,'Input Parameters'!$J$32,'Input Parameters'!$K$32))</f>
        <v>0</v>
      </c>
      <c r="S142" s="10">
        <f t="shared" ca="1" si="27"/>
        <v>0.13225342717164801</v>
      </c>
      <c r="T142" s="26">
        <f ca="1">_xlfn.LOGNORM.INV(S142,'Input Parameters'!$H$34,'Input Parameters'!$I$34)</f>
        <v>43.869058803841924</v>
      </c>
      <c r="U142" s="10">
        <f t="shared" ca="1" si="28"/>
        <v>0.56924337900487931</v>
      </c>
      <c r="V142" s="30">
        <f ca="1">_xlfn.BETA.INV(U142,'Input Parameters'!$L$36,'Input Parameters'!$M$36,'Input Parameters'!$J$36,'Input Parameters'!$K$36)</f>
        <v>0.61290860319910623</v>
      </c>
      <c r="W142" s="2">
        <f ca="1">N142+(P142-N142)*(1-ERF((T142-R142)/(2*SQRT(L142*'Input Parameters'!$E$38))))</f>
        <v>9.9939170865027613E-2</v>
      </c>
      <c r="X142">
        <f t="shared" ca="1" si="29"/>
        <v>1</v>
      </c>
      <c r="Y142" s="7"/>
    </row>
    <row r="143" spans="1:25" ht="15" customHeight="1" x14ac:dyDescent="0.25">
      <c r="A143" s="139">
        <v>136</v>
      </c>
      <c r="B143" s="10">
        <f t="shared" ca="1" si="20"/>
        <v>0.64010414927318204</v>
      </c>
      <c r="C143" s="60">
        <f ca="1">_xlfn.NORM.INV(B143,'Input Parameters'!$E$15,'Input Parameters'!$F$15)</f>
        <v>290.40840257417602</v>
      </c>
      <c r="D143" s="10">
        <f t="shared" ca="1" si="21"/>
        <v>0.12275891595623467</v>
      </c>
      <c r="E143" s="62">
        <f ca="1">IF(_xlfn.NORM.INV(D143,'Input Parameters'!$E$17,'Input Parameters'!$F$17)&lt;3500,3500,IF(_xlfn.NORM.INV(D143,'Input Parameters'!$E$17,'Input Parameters'!$F$17)&gt;5500,5500,_xlfn.NORM.INV(D143,'Input Parameters'!$E$17,'Input Parameters'!$F$17)))</f>
        <v>3987.0864053440082</v>
      </c>
      <c r="F143" s="10">
        <f t="shared" ca="1" si="22"/>
        <v>0.18076988573898345</v>
      </c>
      <c r="G143" s="64">
        <f ca="1">_xlfn.NORM.INV(F143,'Input Parameters'!$E$20,'Input Parameters'!$F$20)</f>
        <v>276.53668549349402</v>
      </c>
      <c r="H143" s="57">
        <f ca="1">EXP(E143*(1/'Input Parameters'!$E$23-1/G143))</f>
        <v>0.44629687267483098</v>
      </c>
      <c r="I143" s="10">
        <f t="shared" ca="1" si="23"/>
        <v>0.93619929545182456</v>
      </c>
      <c r="J143" s="30">
        <f ca="1">_xlfn.BETA.INV(I143,'Input Parameters'!$L$26,'Input Parameters'!$M$26,'Input Parameters'!$J$26,'Input Parameters'!$K$26)</f>
        <v>0.86470135962550154</v>
      </c>
      <c r="K143" s="168">
        <f ca="1">('Input Parameters'!$E$27/'Input Parameters'!$E$38)^$J143</f>
        <v>2.0243160370565444E-3</v>
      </c>
      <c r="L143" s="69">
        <f ca="1">$H143*$C143*'Input Parameters'!$E$25*K143</f>
        <v>0.26236828546470065</v>
      </c>
      <c r="M143" s="24">
        <f t="shared" ca="1" si="24"/>
        <v>0.63996606319427551</v>
      </c>
      <c r="N143" s="15">
        <f ca="1">_xlfn.NORM.INV(M143,'Input Parameters'!$E$29,'Input Parameters'!$F$29)</f>
        <v>0.10003583680831456</v>
      </c>
      <c r="O143" s="8">
        <f t="shared" ca="1" si="25"/>
        <v>0.74382149073441772</v>
      </c>
      <c r="P143" s="30">
        <f ca="1">_xlfn.LOGNORM.INV(O143,'Input Parameters'!$H$30,'Input Parameters'!$I$30)</f>
        <v>3.6565904404449712</v>
      </c>
      <c r="Q143" s="10">
        <f t="shared" ca="1" si="26"/>
        <v>0.16359760092244691</v>
      </c>
      <c r="R143" s="30">
        <f>IF('Input Parameters'!$E$32=0,0,_xlfn.BETA.INV(Q143,'Input Parameters'!$L$32,'Input Parameters'!$M$32,'Input Parameters'!$J$32,'Input Parameters'!$K$32))</f>
        <v>0</v>
      </c>
      <c r="S143" s="10">
        <f t="shared" ca="1" si="27"/>
        <v>0.66657511267075287</v>
      </c>
      <c r="T143" s="26">
        <f ca="1">_xlfn.LOGNORM.INV(S143,'Input Parameters'!$H$34,'Input Parameters'!$I$34)</f>
        <v>53.183344176778476</v>
      </c>
      <c r="U143" s="10">
        <f t="shared" ca="1" si="28"/>
        <v>2.3910349566316436E-2</v>
      </c>
      <c r="V143" s="30">
        <f ca="1">_xlfn.BETA.INV(U143,'Input Parameters'!$L$36,'Input Parameters'!$M$36,'Input Parameters'!$J$36,'Input Parameters'!$K$36)</f>
        <v>0.34833992526378754</v>
      </c>
      <c r="W143" s="2">
        <f ca="1">N143+(P143-N143)*(1-ERF((T143-R143)/(2*SQRT(L143*'Input Parameters'!$E$38))))</f>
        <v>0.100035836809064</v>
      </c>
      <c r="X143">
        <f t="shared" ca="1" si="29"/>
        <v>1</v>
      </c>
      <c r="Y143" s="7"/>
    </row>
    <row r="144" spans="1:25" ht="15" customHeight="1" x14ac:dyDescent="0.25">
      <c r="A144" s="139">
        <v>137</v>
      </c>
      <c r="B144" s="10">
        <f t="shared" ca="1" si="20"/>
        <v>1.8654268190917422E-3</v>
      </c>
      <c r="C144" s="60">
        <f ca="1">_xlfn.NORM.INV(B144,'Input Parameters'!$E$15,'Input Parameters'!$F$15)</f>
        <v>113.80270504011159</v>
      </c>
      <c r="D144" s="10">
        <f t="shared" ca="1" si="21"/>
        <v>0.94724824881176528</v>
      </c>
      <c r="E144" s="62">
        <f ca="1">IF(_xlfn.NORM.INV(D144,'Input Parameters'!$E$17,'Input Parameters'!$F$17)&lt;3500,3500,IF(_xlfn.NORM.INV(D144,'Input Parameters'!$E$17,'Input Parameters'!$F$17)&gt;5500,5500,_xlfn.NORM.INV(D144,'Input Parameters'!$E$17,'Input Parameters'!$F$17)))</f>
        <v>5500</v>
      </c>
      <c r="F144" s="10">
        <f t="shared" ca="1" si="22"/>
        <v>0.55028211227706658</v>
      </c>
      <c r="G144" s="64">
        <f ca="1">_xlfn.NORM.INV(F144,'Input Parameters'!$E$20,'Input Parameters'!$F$20)</f>
        <v>283.49670670298389</v>
      </c>
      <c r="H144" s="57">
        <f ca="1">EXP(E144*(1/'Input Parameters'!$E$23-1/G144))</f>
        <v>0.53546544705095112</v>
      </c>
      <c r="I144" s="10">
        <f t="shared" ca="1" si="23"/>
        <v>0.76080919501498079</v>
      </c>
      <c r="J144" s="30">
        <f ca="1">_xlfn.BETA.INV(I144,'Input Parameters'!$L$26,'Input Parameters'!$M$26,'Input Parameters'!$J$26,'Input Parameters'!$K$26)</f>
        <v>0.76763731489802878</v>
      </c>
      <c r="K144" s="168">
        <f ca="1">('Input Parameters'!$E$27/'Input Parameters'!$E$38)^$J144</f>
        <v>4.0611841058072889E-3</v>
      </c>
      <c r="L144" s="69">
        <f ca="1">$H144*$C144*'Input Parameters'!$E$25*K144</f>
        <v>0.2474780666479956</v>
      </c>
      <c r="M144" s="24">
        <f t="shared" ca="1" si="24"/>
        <v>0.48088478559313708</v>
      </c>
      <c r="N144" s="15">
        <f ca="1">_xlfn.NORM.INV(M144,'Input Parameters'!$E$29,'Input Parameters'!$F$29)</f>
        <v>9.9995206691439423E-2</v>
      </c>
      <c r="O144" s="8">
        <f t="shared" ca="1" si="25"/>
        <v>0.79102269258332281</v>
      </c>
      <c r="P144" s="30">
        <f ca="1">_xlfn.LOGNORM.INV(O144,'Input Parameters'!$H$30,'Input Parameters'!$I$30)</f>
        <v>3.9340012373045696</v>
      </c>
      <c r="Q144" s="10">
        <f t="shared" ca="1" si="26"/>
        <v>0.53685583596049136</v>
      </c>
      <c r="R144" s="30">
        <f>IF('Input Parameters'!$E$32=0,0,_xlfn.BETA.INV(Q144,'Input Parameters'!$L$32,'Input Parameters'!$M$32,'Input Parameters'!$J$32,'Input Parameters'!$K$32))</f>
        <v>0</v>
      </c>
      <c r="S144" s="10">
        <f t="shared" ca="1" si="27"/>
        <v>3.9523565958827001E-2</v>
      </c>
      <c r="T144" s="26">
        <f ca="1">_xlfn.LOGNORM.INV(S144,'Input Parameters'!$H$34,'Input Parameters'!$I$34)</f>
        <v>40.506578586714596</v>
      </c>
      <c r="U144" s="10">
        <f t="shared" ca="1" si="28"/>
        <v>0.3046138536680002</v>
      </c>
      <c r="V144" s="30">
        <f ca="1">_xlfn.BETA.INV(U144,'Input Parameters'!$L$36,'Input Parameters'!$M$36,'Input Parameters'!$J$36,'Input Parameters'!$K$36)</f>
        <v>0.51200167966689558</v>
      </c>
      <c r="W144" s="2">
        <f ca="1">N144+(P144-N144)*(1-ERF((T144-R144)/(2*SQRT(L144*'Input Parameters'!$E$38))))</f>
        <v>9.9995239400658104E-2</v>
      </c>
      <c r="X144">
        <f t="shared" ca="1" si="29"/>
        <v>1</v>
      </c>
      <c r="Y144" s="7"/>
    </row>
    <row r="145" spans="1:25" ht="15" customHeight="1" x14ac:dyDescent="0.25">
      <c r="A145" s="139">
        <v>138</v>
      </c>
      <c r="B145" s="10">
        <f t="shared" ca="1" si="20"/>
        <v>0.50941475803753278</v>
      </c>
      <c r="C145" s="60">
        <f ca="1">_xlfn.NORM.INV(B145,'Input Parameters'!$E$15,'Input Parameters'!$F$15)</f>
        <v>272.24624591254343</v>
      </c>
      <c r="D145" s="10">
        <f t="shared" ca="1" si="21"/>
        <v>0.28575471839349731</v>
      </c>
      <c r="E145" s="62">
        <f ca="1">IF(_xlfn.NORM.INV(D145,'Input Parameters'!$E$17,'Input Parameters'!$F$17)&lt;3500,3500,IF(_xlfn.NORM.INV(D145,'Input Parameters'!$E$17,'Input Parameters'!$F$17)&gt;5500,5500,_xlfn.NORM.INV(D145,'Input Parameters'!$E$17,'Input Parameters'!$F$17)))</f>
        <v>4403.9190887330078</v>
      </c>
      <c r="F145" s="10">
        <f t="shared" ca="1" si="22"/>
        <v>2.8088656910076337E-2</v>
      </c>
      <c r="G145" s="64">
        <f ca="1">_xlfn.NORM.INV(F145,'Input Parameters'!$E$20,'Input Parameters'!$F$20)</f>
        <v>269.85529409342092</v>
      </c>
      <c r="H145" s="57">
        <f ca="1">EXP(E145*(1/'Input Parameters'!$E$23-1/G145))</f>
        <v>0.27653676676408534</v>
      </c>
      <c r="I145" s="10">
        <f t="shared" ca="1" si="23"/>
        <v>0.94640712464485399</v>
      </c>
      <c r="J145" s="30">
        <f ca="1">_xlfn.BETA.INV(I145,'Input Parameters'!$L$26,'Input Parameters'!$M$26,'Input Parameters'!$J$26,'Input Parameters'!$K$26)</f>
        <v>0.87328447533075493</v>
      </c>
      <c r="K145" s="168">
        <f ca="1">('Input Parameters'!$E$27/'Input Parameters'!$E$38)^$J145</f>
        <v>1.9034442174685441E-3</v>
      </c>
      <c r="L145" s="69">
        <f ca="1">$H145*$C145*'Input Parameters'!$E$25*K145</f>
        <v>0.14330288524487506</v>
      </c>
      <c r="M145" s="24">
        <f t="shared" ca="1" si="24"/>
        <v>0.41191715931788686</v>
      </c>
      <c r="N145" s="15">
        <f ca="1">_xlfn.NORM.INV(M145,'Input Parameters'!$E$29,'Input Parameters'!$F$29)</f>
        <v>9.9977738391766921E-2</v>
      </c>
      <c r="O145" s="8">
        <f t="shared" ca="1" si="25"/>
        <v>0.45958967284188468</v>
      </c>
      <c r="P145" s="30">
        <f ca="1">_xlfn.LOGNORM.INV(O145,'Input Parameters'!$H$30,'Input Parameters'!$I$30)</f>
        <v>2.5577020423734926</v>
      </c>
      <c r="Q145" s="10">
        <f t="shared" ca="1" si="26"/>
        <v>0.68916193134816672</v>
      </c>
      <c r="R145" s="30">
        <f>IF('Input Parameters'!$E$32=0,0,_xlfn.BETA.INV(Q145,'Input Parameters'!$L$32,'Input Parameters'!$M$32,'Input Parameters'!$J$32,'Input Parameters'!$K$32))</f>
        <v>0</v>
      </c>
      <c r="S145" s="10">
        <f t="shared" ca="1" si="27"/>
        <v>0.40399110268278193</v>
      </c>
      <c r="T145" s="26">
        <f ca="1">_xlfn.LOGNORM.INV(S145,'Input Parameters'!$H$34,'Input Parameters'!$I$34)</f>
        <v>48.90517368037456</v>
      </c>
      <c r="U145" s="10">
        <f t="shared" ca="1" si="28"/>
        <v>0.32063969017925631</v>
      </c>
      <c r="V145" s="30">
        <f ca="1">_xlfn.BETA.INV(U145,'Input Parameters'!$L$36,'Input Parameters'!$M$36,'Input Parameters'!$J$36,'Input Parameters'!$K$36)</f>
        <v>0.51821165586169049</v>
      </c>
      <c r="W145" s="2">
        <f ca="1">N145+(P145-N145)*(1-ERF((T145-R145)/(2*SQRT(L145*'Input Parameters'!$E$38))))</f>
        <v>9.9977738391766921E-2</v>
      </c>
      <c r="X145">
        <f t="shared" ca="1" si="29"/>
        <v>1</v>
      </c>
      <c r="Y145" s="7"/>
    </row>
    <row r="146" spans="1:25" ht="15" customHeight="1" x14ac:dyDescent="0.25">
      <c r="A146" s="139">
        <v>139</v>
      </c>
      <c r="B146" s="10">
        <f t="shared" ca="1" si="20"/>
        <v>0.59669872058839257</v>
      </c>
      <c r="C146" s="60">
        <f ca="1">_xlfn.NORM.INV(B146,'Input Parameters'!$E$15,'Input Parameters'!$F$15)</f>
        <v>284.23436545911585</v>
      </c>
      <c r="D146" s="10">
        <f t="shared" ca="1" si="21"/>
        <v>0.16110972931233447</v>
      </c>
      <c r="E146" s="62">
        <f ca="1">IF(_xlfn.NORM.INV(D146,'Input Parameters'!$E$17,'Input Parameters'!$F$17)&lt;3500,3500,IF(_xlfn.NORM.INV(D146,'Input Parameters'!$E$17,'Input Parameters'!$F$17)&gt;5500,5500,_xlfn.NORM.INV(D146,'Input Parameters'!$E$17,'Input Parameters'!$F$17)))</f>
        <v>4107.0649294557597</v>
      </c>
      <c r="F146" s="10">
        <f t="shared" ca="1" si="22"/>
        <v>0.46792211319033428</v>
      </c>
      <c r="G146" s="64">
        <f ca="1">_xlfn.NORM.INV(F146,'Input Parameters'!$E$20,'Input Parameters'!$F$20)</f>
        <v>282.11068900644199</v>
      </c>
      <c r="H146" s="57">
        <f ca="1">EXP(E146*(1/'Input Parameters'!$E$23-1/G146))</f>
        <v>0.5841466449275704</v>
      </c>
      <c r="I146" s="10">
        <f t="shared" ca="1" si="23"/>
        <v>0.15187303274133868</v>
      </c>
      <c r="J146" s="30">
        <f ca="1">_xlfn.BETA.INV(I146,'Input Parameters'!$L$26,'Input Parameters'!$M$26,'Input Parameters'!$J$26,'Input Parameters'!$K$26)</f>
        <v>0.48778108223508676</v>
      </c>
      <c r="K146" s="168">
        <f ca="1">('Input Parameters'!$E$27/'Input Parameters'!$E$38)^$J146</f>
        <v>3.0231668116257989E-2</v>
      </c>
      <c r="L146" s="69">
        <f ca="1">$H146*$C146*'Input Parameters'!$E$25*K146</f>
        <v>5.0195014403355147</v>
      </c>
      <c r="M146" s="24">
        <f t="shared" ca="1" si="24"/>
        <v>6.3881435868280101E-2</v>
      </c>
      <c r="N146" s="15">
        <f ca="1">_xlfn.NORM.INV(M146,'Input Parameters'!$E$29,'Input Parameters'!$F$29)</f>
        <v>9.9847701665272653E-2</v>
      </c>
      <c r="O146" s="8">
        <f t="shared" ca="1" si="25"/>
        <v>0.85878216666073914</v>
      </c>
      <c r="P146" s="30">
        <f ca="1">_xlfn.LOGNORM.INV(O146,'Input Parameters'!$H$30,'Input Parameters'!$I$30)</f>
        <v>4.458380142806134</v>
      </c>
      <c r="Q146" s="10">
        <f t="shared" ca="1" si="26"/>
        <v>0.13734330364902025</v>
      </c>
      <c r="R146" s="30">
        <f>IF('Input Parameters'!$E$32=0,0,_xlfn.BETA.INV(Q146,'Input Parameters'!$L$32,'Input Parameters'!$M$32,'Input Parameters'!$J$32,'Input Parameters'!$K$32))</f>
        <v>0</v>
      </c>
      <c r="S146" s="10">
        <f t="shared" ca="1" si="27"/>
        <v>4.6404324506174266E-2</v>
      </c>
      <c r="T146" s="26">
        <f ca="1">_xlfn.LOGNORM.INV(S146,'Input Parameters'!$H$34,'Input Parameters'!$I$34)</f>
        <v>40.889058119478136</v>
      </c>
      <c r="U146" s="10">
        <f t="shared" ca="1" si="28"/>
        <v>0.8257946212475088</v>
      </c>
      <c r="V146" s="30">
        <f ca="1">_xlfn.BETA.INV(U146,'Input Parameters'!$L$36,'Input Parameters'!$M$36,'Input Parameters'!$J$36,'Input Parameters'!$K$36)</f>
        <v>0.74048899438159732</v>
      </c>
      <c r="W146" s="2">
        <f ca="1">N146+(P146-N146)*(1-ERF((T146-R146)/(2*SQRT(L146*'Input Parameters'!$E$38))))</f>
        <v>0.95792586625750553</v>
      </c>
      <c r="X146">
        <f t="shared" ca="1" si="29"/>
        <v>0</v>
      </c>
      <c r="Y146" s="7"/>
    </row>
    <row r="147" spans="1:25" ht="15" customHeight="1" x14ac:dyDescent="0.25">
      <c r="A147" s="139">
        <v>140</v>
      </c>
      <c r="B147" s="10">
        <f t="shared" ca="1" si="20"/>
        <v>0.91174867433124507</v>
      </c>
      <c r="C147" s="60">
        <f ca="1">_xlfn.NORM.INV(B147,'Input Parameters'!$E$15,'Input Parameters'!$F$15)</f>
        <v>344.21516508196083</v>
      </c>
      <c r="D147" s="10">
        <f t="shared" ca="1" si="21"/>
        <v>0.92898363431921216</v>
      </c>
      <c r="E147" s="62">
        <f ca="1">IF(_xlfn.NORM.INV(D147,'Input Parameters'!$E$17,'Input Parameters'!$F$17)&lt;3500,3500,IF(_xlfn.NORM.INV(D147,'Input Parameters'!$E$17,'Input Parameters'!$F$17)&gt;5500,5500,_xlfn.NORM.INV(D147,'Input Parameters'!$E$17,'Input Parameters'!$F$17)))</f>
        <v>5500</v>
      </c>
      <c r="F147" s="10">
        <f t="shared" ca="1" si="22"/>
        <v>0.96967142710198806</v>
      </c>
      <c r="G147" s="64">
        <f ca="1">_xlfn.NORM.INV(F147,'Input Parameters'!$E$20,'Input Parameters'!$F$20)</f>
        <v>295.21910895827256</v>
      </c>
      <c r="H147" s="57">
        <f ca="1">EXP(E147*(1/'Input Parameters'!$E$23-1/G147))</f>
        <v>1.1568824548029217</v>
      </c>
      <c r="I147" s="10">
        <f t="shared" ca="1" si="23"/>
        <v>0.92157354490001508</v>
      </c>
      <c r="J147" s="30">
        <f ca="1">_xlfn.BETA.INV(I147,'Input Parameters'!$L$26,'Input Parameters'!$M$26,'Input Parameters'!$J$26,'Input Parameters'!$K$26)</f>
        <v>0.85360070278762679</v>
      </c>
      <c r="K147" s="168">
        <f ca="1">('Input Parameters'!$E$27/'Input Parameters'!$E$38)^$J147</f>
        <v>2.1920937980217619E-3</v>
      </c>
      <c r="L147" s="69">
        <f ca="1">$H147*$C147*'Input Parameters'!$E$25*K147</f>
        <v>0.8729278873901638</v>
      </c>
      <c r="M147" s="24">
        <f t="shared" ca="1" si="24"/>
        <v>0.57279040805517378</v>
      </c>
      <c r="N147" s="15">
        <f ca="1">_xlfn.NORM.INV(M147,'Input Parameters'!$E$29,'Input Parameters'!$F$29)</f>
        <v>0.10001834828374749</v>
      </c>
      <c r="O147" s="8">
        <f t="shared" ca="1" si="25"/>
        <v>0.77946554190473816</v>
      </c>
      <c r="P147" s="30">
        <f ca="1">_xlfn.LOGNORM.INV(O147,'Input Parameters'!$H$30,'Input Parameters'!$I$30)</f>
        <v>3.8611213108951925</v>
      </c>
      <c r="Q147" s="10">
        <f t="shared" ca="1" si="26"/>
        <v>2.6864939721615966E-2</v>
      </c>
      <c r="R147" s="30">
        <f>IF('Input Parameters'!$E$32=0,0,_xlfn.BETA.INV(Q147,'Input Parameters'!$L$32,'Input Parameters'!$M$32,'Input Parameters'!$J$32,'Input Parameters'!$K$32))</f>
        <v>0</v>
      </c>
      <c r="S147" s="10">
        <f t="shared" ca="1" si="27"/>
        <v>0.50177067843026357</v>
      </c>
      <c r="T147" s="26">
        <f ca="1">_xlfn.LOGNORM.INV(S147,'Input Parameters'!$H$34,'Input Parameters'!$I$34)</f>
        <v>50.435582005586703</v>
      </c>
      <c r="U147" s="10">
        <f t="shared" ca="1" si="28"/>
        <v>3.056812082796645E-2</v>
      </c>
      <c r="V147" s="30">
        <f ca="1">_xlfn.BETA.INV(U147,'Input Parameters'!$L$36,'Input Parameters'!$M$36,'Input Parameters'!$J$36,'Input Parameters'!$K$36)</f>
        <v>0.35771544635151764</v>
      </c>
      <c r="W147" s="2">
        <f ca="1">N147+(P147-N147)*(1-ERF((T147-R147)/(2*SQRT(L147*'Input Parameters'!$E$38))))</f>
        <v>0.10052622030369462</v>
      </c>
      <c r="X147">
        <f t="shared" ca="1" si="29"/>
        <v>1</v>
      </c>
      <c r="Y147" s="7"/>
    </row>
    <row r="148" spans="1:25" ht="15" customHeight="1" x14ac:dyDescent="0.25">
      <c r="A148" s="139">
        <v>141</v>
      </c>
      <c r="B148" s="10">
        <f t="shared" ca="1" si="20"/>
        <v>0.81692578905863078</v>
      </c>
      <c r="C148" s="60">
        <f ca="1">_xlfn.NORM.INV(B148,'Input Parameters'!$E$15,'Input Parameters'!$F$15)</f>
        <v>319.94243267419381</v>
      </c>
      <c r="D148" s="10">
        <f t="shared" ca="1" si="21"/>
        <v>0.52745557030398982</v>
      </c>
      <c r="E148" s="62">
        <f ca="1">IF(_xlfn.NORM.INV(D148,'Input Parameters'!$E$17,'Input Parameters'!$F$17)&lt;3500,3500,IF(_xlfn.NORM.INV(D148,'Input Parameters'!$E$17,'Input Parameters'!$F$17)&gt;5500,5500,_xlfn.NORM.INV(D148,'Input Parameters'!$E$17,'Input Parameters'!$F$17)))</f>
        <v>4848.2127277387553</v>
      </c>
      <c r="F148" s="10">
        <f t="shared" ca="1" si="22"/>
        <v>0.32658111618483321</v>
      </c>
      <c r="G148" s="64">
        <f ca="1">_xlfn.NORM.INV(F148,'Input Parameters'!$E$20,'Input Parameters'!$F$20)</f>
        <v>279.63919743718094</v>
      </c>
      <c r="H148" s="57">
        <f ca="1">EXP(E148*(1/'Input Parameters'!$E$23-1/G148))</f>
        <v>0.45543362438914764</v>
      </c>
      <c r="I148" s="10">
        <f t="shared" ca="1" si="23"/>
        <v>0.32030940643841388</v>
      </c>
      <c r="J148" s="30">
        <f ca="1">_xlfn.BETA.INV(I148,'Input Parameters'!$L$26,'Input Parameters'!$M$26,'Input Parameters'!$J$26,'Input Parameters'!$K$26)</f>
        <v>0.58401431732938114</v>
      </c>
      <c r="K148" s="168">
        <f ca="1">('Input Parameters'!$E$27/'Input Parameters'!$E$38)^$J148</f>
        <v>1.5159186329628024E-2</v>
      </c>
      <c r="L148" s="69">
        <f ca="1">$H148*$C148*'Input Parameters'!$E$25*K148</f>
        <v>2.2088835703257108</v>
      </c>
      <c r="M148" s="24">
        <f t="shared" ca="1" si="24"/>
        <v>0.388742076014433</v>
      </c>
      <c r="N148" s="15">
        <f ca="1">_xlfn.NORM.INV(M148,'Input Parameters'!$E$29,'Input Parameters'!$F$29)</f>
        <v>9.9971740087614711E-2</v>
      </c>
      <c r="O148" s="8">
        <f t="shared" ca="1" si="25"/>
        <v>0.27778483676051724</v>
      </c>
      <c r="P148" s="30">
        <f ca="1">_xlfn.LOGNORM.INV(O148,'Input Parameters'!$H$30,'Input Parameters'!$I$30)</f>
        <v>2.0311515513049256</v>
      </c>
      <c r="Q148" s="10">
        <f t="shared" ca="1" si="26"/>
        <v>0.22301921762168264</v>
      </c>
      <c r="R148" s="30">
        <f>IF('Input Parameters'!$E$32=0,0,_xlfn.BETA.INV(Q148,'Input Parameters'!$L$32,'Input Parameters'!$M$32,'Input Parameters'!$J$32,'Input Parameters'!$K$32))</f>
        <v>0</v>
      </c>
      <c r="S148" s="10">
        <f t="shared" ca="1" si="27"/>
        <v>0.20585656654969786</v>
      </c>
      <c r="T148" s="26">
        <f ca="1">_xlfn.LOGNORM.INV(S148,'Input Parameters'!$H$34,'Input Parameters'!$I$34)</f>
        <v>45.509968897709243</v>
      </c>
      <c r="U148" s="10">
        <f t="shared" ca="1" si="28"/>
        <v>0.85794677106517148</v>
      </c>
      <c r="V148" s="30">
        <f ca="1">_xlfn.BETA.INV(U148,'Input Parameters'!$L$36,'Input Parameters'!$M$36,'Input Parameters'!$J$36,'Input Parameters'!$K$36)</f>
        <v>0.76415211862327603</v>
      </c>
      <c r="W148" s="2">
        <f ca="1">N148+(P148-N148)*(1-ERF((T148-R148)/(2*SQRT(L148*'Input Parameters'!$E$38))))</f>
        <v>0.15862101245105528</v>
      </c>
      <c r="X148">
        <f t="shared" ca="1" si="29"/>
        <v>1</v>
      </c>
      <c r="Y148" s="7"/>
    </row>
    <row r="149" spans="1:25" ht="15" customHeight="1" x14ac:dyDescent="0.25">
      <c r="A149" s="139">
        <v>142</v>
      </c>
      <c r="B149" s="10">
        <f t="shared" ca="1" si="20"/>
        <v>0.61251875469197781</v>
      </c>
      <c r="C149" s="60">
        <f ca="1">_xlfn.NORM.INV(B149,'Input Parameters'!$E$15,'Input Parameters'!$F$15)</f>
        <v>286.4605542457536</v>
      </c>
      <c r="D149" s="10">
        <f t="shared" ca="1" si="21"/>
        <v>0.53870576006301996</v>
      </c>
      <c r="E149" s="62">
        <f ca="1">IF(_xlfn.NORM.INV(D149,'Input Parameters'!$E$17,'Input Parameters'!$F$17)&lt;3500,3500,IF(_xlfn.NORM.INV(D149,'Input Parameters'!$E$17,'Input Parameters'!$F$17)&gt;5500,5500,_xlfn.NORM.INV(D149,'Input Parameters'!$E$17,'Input Parameters'!$F$17)))</f>
        <v>4868.0215667894472</v>
      </c>
      <c r="F149" s="10">
        <f t="shared" ca="1" si="22"/>
        <v>0.44800854160755355</v>
      </c>
      <c r="G149" s="64">
        <f ca="1">_xlfn.NORM.INV(F149,'Input Parameters'!$E$20,'Input Parameters'!$F$20)</f>
        <v>281.77434769544902</v>
      </c>
      <c r="H149" s="57">
        <f ca="1">EXP(E149*(1/'Input Parameters'!$E$23-1/G149))</f>
        <v>0.51798568637030673</v>
      </c>
      <c r="I149" s="10">
        <f t="shared" ca="1" si="23"/>
        <v>0.87785343575477071</v>
      </c>
      <c r="J149" s="30">
        <f ca="1">_xlfn.BETA.INV(I149,'Input Parameters'!$L$26,'Input Parameters'!$M$26,'Input Parameters'!$J$26,'Input Parameters'!$K$26)</f>
        <v>0.82561240735361663</v>
      </c>
      <c r="K149" s="168">
        <f ca="1">('Input Parameters'!$E$27/'Input Parameters'!$E$38)^$J149</f>
        <v>2.6794669280482968E-3</v>
      </c>
      <c r="L149" s="69">
        <f ca="1">$H149*$C149*'Input Parameters'!$E$25*K149</f>
        <v>0.39758591251695341</v>
      </c>
      <c r="M149" s="24">
        <f t="shared" ca="1" si="24"/>
        <v>0.71546918048665087</v>
      </c>
      <c r="N149" s="15">
        <f ca="1">_xlfn.NORM.INV(M149,'Input Parameters'!$E$29,'Input Parameters'!$F$29)</f>
        <v>0.10005694340142966</v>
      </c>
      <c r="O149" s="8">
        <f t="shared" ca="1" si="25"/>
        <v>0.69317688948240952</v>
      </c>
      <c r="P149" s="30">
        <f ca="1">_xlfn.LOGNORM.INV(O149,'Input Parameters'!$H$30,'Input Parameters'!$I$30)</f>
        <v>3.4059844285701817</v>
      </c>
      <c r="Q149" s="10">
        <f t="shared" ca="1" si="26"/>
        <v>1.2652403464959439E-2</v>
      </c>
      <c r="R149" s="30">
        <f>IF('Input Parameters'!$E$32=0,0,_xlfn.BETA.INV(Q149,'Input Parameters'!$L$32,'Input Parameters'!$M$32,'Input Parameters'!$J$32,'Input Parameters'!$K$32))</f>
        <v>0</v>
      </c>
      <c r="S149" s="10">
        <f t="shared" ca="1" si="27"/>
        <v>0.43050547369088121</v>
      </c>
      <c r="T149" s="26">
        <f ca="1">_xlfn.LOGNORM.INV(S149,'Input Parameters'!$H$34,'Input Parameters'!$I$34)</f>
        <v>49.320662474707049</v>
      </c>
      <c r="U149" s="10">
        <f t="shared" ca="1" si="28"/>
        <v>0.84544723582274395</v>
      </c>
      <c r="V149" s="30">
        <f ca="1">_xlfn.BETA.INV(U149,'Input Parameters'!$L$36,'Input Parameters'!$M$36,'Input Parameters'!$J$36,'Input Parameters'!$K$36)</f>
        <v>0.75452897602342106</v>
      </c>
      <c r="W149" s="2">
        <f ca="1">N149+(P149-N149)*(1-ERF((T149-R149)/(2*SQRT(L149*'Input Parameters'!$E$38))))</f>
        <v>0.10005704870570092</v>
      </c>
      <c r="X149">
        <f t="shared" ca="1" si="29"/>
        <v>1</v>
      </c>
      <c r="Y149" s="7"/>
    </row>
    <row r="150" spans="1:25" ht="15" customHeight="1" x14ac:dyDescent="0.25">
      <c r="A150" s="139">
        <v>143</v>
      </c>
      <c r="B150" s="10">
        <f t="shared" ca="1" si="20"/>
        <v>0.33770411065869788</v>
      </c>
      <c r="C150" s="60">
        <f ca="1">_xlfn.NORM.INV(B150,'Input Parameters'!$E$15,'Input Parameters'!$F$15)</f>
        <v>248.27439184596858</v>
      </c>
      <c r="D150" s="10">
        <f t="shared" ca="1" si="21"/>
        <v>0.65919996610876097</v>
      </c>
      <c r="E150" s="62">
        <f ca="1">IF(_xlfn.NORM.INV(D150,'Input Parameters'!$E$17,'Input Parameters'!$F$17)&lt;3500,3500,IF(_xlfn.NORM.INV(D150,'Input Parameters'!$E$17,'Input Parameters'!$F$17)&gt;5500,5500,_xlfn.NORM.INV(D150,'Input Parameters'!$E$17,'Input Parameters'!$F$17)))</f>
        <v>5087.1964712831468</v>
      </c>
      <c r="F150" s="10">
        <f t="shared" ca="1" si="22"/>
        <v>0.82326823916364933</v>
      </c>
      <c r="G150" s="64">
        <f ca="1">_xlfn.NORM.INV(F150,'Input Parameters'!$E$20,'Input Parameters'!$F$20)</f>
        <v>288.86687734207908</v>
      </c>
      <c r="H150" s="57">
        <f ca="1">EXP(E150*(1/'Input Parameters'!$E$23-1/G150))</f>
        <v>0.7833763645571834</v>
      </c>
      <c r="I150" s="10">
        <f t="shared" ca="1" si="23"/>
        <v>0.18027036846771072</v>
      </c>
      <c r="J150" s="30">
        <f ca="1">_xlfn.BETA.INV(I150,'Input Parameters'!$L$26,'Input Parameters'!$M$26,'Input Parameters'!$J$26,'Input Parameters'!$K$26)</f>
        <v>0.50737337889705458</v>
      </c>
      <c r="K150" s="168">
        <f ca="1">('Input Parameters'!$E$27/'Input Parameters'!$E$38)^$J150</f>
        <v>2.6268065942217627E-2</v>
      </c>
      <c r="L150" s="69">
        <f ca="1">$H150*$C150*'Input Parameters'!$E$25*K150</f>
        <v>5.1089363120265796</v>
      </c>
      <c r="M150" s="24">
        <f t="shared" ca="1" si="24"/>
        <v>0.56244957768589943</v>
      </c>
      <c r="N150" s="15">
        <f ca="1">_xlfn.NORM.INV(M150,'Input Parameters'!$E$29,'Input Parameters'!$F$29)</f>
        <v>0.10001571827223199</v>
      </c>
      <c r="O150" s="8">
        <f t="shared" ca="1" si="25"/>
        <v>0.44063599712423973</v>
      </c>
      <c r="P150" s="30">
        <f ca="1">_xlfn.LOGNORM.INV(O150,'Input Parameters'!$H$30,'Input Parameters'!$I$30)</f>
        <v>2.5004911614786014</v>
      </c>
      <c r="Q150" s="10">
        <f t="shared" ca="1" si="26"/>
        <v>0.61011461719975701</v>
      </c>
      <c r="R150" s="30">
        <f>IF('Input Parameters'!$E$32=0,0,_xlfn.BETA.INV(Q150,'Input Parameters'!$L$32,'Input Parameters'!$M$32,'Input Parameters'!$J$32,'Input Parameters'!$K$32))</f>
        <v>0</v>
      </c>
      <c r="S150" s="10">
        <f t="shared" ca="1" si="27"/>
        <v>0.44804442081646323</v>
      </c>
      <c r="T150" s="26">
        <f ca="1">_xlfn.LOGNORM.INV(S150,'Input Parameters'!$H$34,'Input Parameters'!$I$34)</f>
        <v>49.594604130788994</v>
      </c>
      <c r="U150" s="10">
        <f t="shared" ca="1" si="28"/>
        <v>0.19645661041308771</v>
      </c>
      <c r="V150" s="30">
        <f ca="1">_xlfn.BETA.INV(U150,'Input Parameters'!$L$36,'Input Parameters'!$M$36,'Input Parameters'!$J$36,'Input Parameters'!$K$36)</f>
        <v>0.46712453749498728</v>
      </c>
      <c r="W150" s="2">
        <f ca="1">N150+(P150-N150)*(1-ERF((T150-R150)/(2*SQRT(L150*'Input Parameters'!$E$38))))</f>
        <v>0.38994478034950786</v>
      </c>
      <c r="X150">
        <f t="shared" ca="1" si="29"/>
        <v>1</v>
      </c>
      <c r="Y150" s="7"/>
    </row>
    <row r="151" spans="1:25" ht="15" customHeight="1" x14ac:dyDescent="0.25">
      <c r="A151" s="139">
        <v>144</v>
      </c>
      <c r="B151" s="10">
        <f t="shared" ca="1" si="20"/>
        <v>0.5318804263873006</v>
      </c>
      <c r="C151" s="60">
        <f ca="1">_xlfn.NORM.INV(B151,'Input Parameters'!$E$15,'Input Parameters'!$F$15)</f>
        <v>275.30254633170739</v>
      </c>
      <c r="D151" s="10">
        <f t="shared" ca="1" si="21"/>
        <v>0.17370586064223181</v>
      </c>
      <c r="E151" s="62">
        <f ca="1">IF(_xlfn.NORM.INV(D151,'Input Parameters'!$E$17,'Input Parameters'!$F$17)&lt;3500,3500,IF(_xlfn.NORM.INV(D151,'Input Parameters'!$E$17,'Input Parameters'!$F$17)&gt;5500,5500,_xlfn.NORM.INV(D151,'Input Parameters'!$E$17,'Input Parameters'!$F$17)))</f>
        <v>4142.264919032591</v>
      </c>
      <c r="F151" s="10">
        <f t="shared" ca="1" si="22"/>
        <v>0.68330649608409899</v>
      </c>
      <c r="G151" s="64">
        <f ca="1">_xlfn.NORM.INV(F151,'Input Parameters'!$E$20,'Input Parameters'!$F$20)</f>
        <v>285.84566584852899</v>
      </c>
      <c r="H151" s="57">
        <f ca="1">EXP(E151*(1/'Input Parameters'!$E$23-1/G151))</f>
        <v>0.70443787394205915</v>
      </c>
      <c r="I151" s="10">
        <f t="shared" ca="1" si="23"/>
        <v>0.29081889896149027</v>
      </c>
      <c r="J151" s="30">
        <f ca="1">_xlfn.BETA.INV(I151,'Input Parameters'!$L$26,'Input Parameters'!$M$26,'Input Parameters'!$J$26,'Input Parameters'!$K$26)</f>
        <v>0.5697000149332444</v>
      </c>
      <c r="K151" s="168">
        <f ca="1">('Input Parameters'!$E$27/'Input Parameters'!$E$38)^$J151</f>
        <v>1.6798398218592924E-2</v>
      </c>
      <c r="L151" s="69">
        <f ca="1">$H151*$C151*'Input Parameters'!$E$25*K151</f>
        <v>3.2577728400636183</v>
      </c>
      <c r="M151" s="24">
        <f t="shared" ca="1" si="24"/>
        <v>0.22012990058017601</v>
      </c>
      <c r="N151" s="15">
        <f ca="1">_xlfn.NORM.INV(M151,'Input Parameters'!$E$29,'Input Parameters'!$F$29)</f>
        <v>9.9922824542613684E-2</v>
      </c>
      <c r="O151" s="8">
        <f t="shared" ca="1" si="25"/>
        <v>0.42023897855354508</v>
      </c>
      <c r="P151" s="30">
        <f ca="1">_xlfn.LOGNORM.INV(O151,'Input Parameters'!$H$30,'Input Parameters'!$I$30)</f>
        <v>2.4399040222747108</v>
      </c>
      <c r="Q151" s="10">
        <f t="shared" ca="1" si="26"/>
        <v>0.82321764225423921</v>
      </c>
      <c r="R151" s="30">
        <f>IF('Input Parameters'!$E$32=0,0,_xlfn.BETA.INV(Q151,'Input Parameters'!$L$32,'Input Parameters'!$M$32,'Input Parameters'!$J$32,'Input Parameters'!$K$32))</f>
        <v>0</v>
      </c>
      <c r="S151" s="10">
        <f t="shared" ca="1" si="27"/>
        <v>0.42613259092531364</v>
      </c>
      <c r="T151" s="26">
        <f ca="1">_xlfn.LOGNORM.INV(S151,'Input Parameters'!$H$34,'Input Parameters'!$I$34)</f>
        <v>49.252287175507945</v>
      </c>
      <c r="U151" s="10">
        <f t="shared" ca="1" si="28"/>
        <v>0.78912394063514846</v>
      </c>
      <c r="V151" s="30">
        <f ca="1">_xlfn.BETA.INV(U151,'Input Parameters'!$L$36,'Input Parameters'!$M$36,'Input Parameters'!$J$36,'Input Parameters'!$K$36)</f>
        <v>0.71704535379151779</v>
      </c>
      <c r="W151" s="2">
        <f ca="1">N151+(P151-N151)*(1-ERF((T151-R151)/(2*SQRT(L151*'Input Parameters'!$E$38))))</f>
        <v>0.22549883056982367</v>
      </c>
      <c r="X151">
        <f t="shared" ca="1" si="29"/>
        <v>1</v>
      </c>
      <c r="Y151" s="7"/>
    </row>
    <row r="152" spans="1:25" ht="15" customHeight="1" x14ac:dyDescent="0.25">
      <c r="A152" s="139">
        <v>145</v>
      </c>
      <c r="B152" s="10">
        <f t="shared" ca="1" si="20"/>
        <v>0.74085352548339301</v>
      </c>
      <c r="C152" s="60">
        <f ca="1">_xlfn.NORM.INV(B152,'Input Parameters'!$E$15,'Input Parameters'!$F$15)</f>
        <v>305.97502472292149</v>
      </c>
      <c r="D152" s="10">
        <f t="shared" ca="1" si="21"/>
        <v>0.17637376948165728</v>
      </c>
      <c r="E152" s="62">
        <f ca="1">IF(_xlfn.NORM.INV(D152,'Input Parameters'!$E$17,'Input Parameters'!$F$17)&lt;3500,3500,IF(_xlfn.NORM.INV(D152,'Input Parameters'!$E$17,'Input Parameters'!$F$17)&gt;5500,5500,_xlfn.NORM.INV(D152,'Input Parameters'!$E$17,'Input Parameters'!$F$17)))</f>
        <v>4149.5087850439495</v>
      </c>
      <c r="F152" s="10">
        <f t="shared" ca="1" si="22"/>
        <v>5.3040374539498059E-2</v>
      </c>
      <c r="G152" s="64">
        <f ca="1">_xlfn.NORM.INV(F152,'Input Parameters'!$E$20,'Input Parameters'!$F$20)</f>
        <v>271.82237964256404</v>
      </c>
      <c r="H152" s="57">
        <f ca="1">EXP(E152*(1/'Input Parameters'!$E$23-1/G152))</f>
        <v>0.33291173424085002</v>
      </c>
      <c r="I152" s="10">
        <f t="shared" ca="1" si="23"/>
        <v>0.12603497484644066</v>
      </c>
      <c r="J152" s="30">
        <f ca="1">_xlfn.BETA.INV(I152,'Input Parameters'!$L$26,'Input Parameters'!$M$26,'Input Parameters'!$J$26,'Input Parameters'!$K$26)</f>
        <v>0.46777884072578407</v>
      </c>
      <c r="K152" s="168">
        <f ca="1">('Input Parameters'!$E$27/'Input Parameters'!$E$38)^$J152</f>
        <v>3.4895802215734593E-2</v>
      </c>
      <c r="L152" s="69">
        <f ca="1">$H152*$C152*'Input Parameters'!$E$25*K152</f>
        <v>3.5545797988707997</v>
      </c>
      <c r="M152" s="24">
        <f t="shared" ca="1" si="24"/>
        <v>0.82976851880933689</v>
      </c>
      <c r="N152" s="15">
        <f ca="1">_xlfn.NORM.INV(M152,'Input Parameters'!$E$29,'Input Parameters'!$F$29)</f>
        <v>0.10009532509001526</v>
      </c>
      <c r="O152" s="8">
        <f t="shared" ca="1" si="25"/>
        <v>0.55867094626450142</v>
      </c>
      <c r="P152" s="30">
        <f ca="1">_xlfn.LOGNORM.INV(O152,'Input Parameters'!$H$30,'Input Parameters'!$I$30)</f>
        <v>2.8770461239260317</v>
      </c>
      <c r="Q152" s="10">
        <f t="shared" ca="1" si="26"/>
        <v>0.45796526191783338</v>
      </c>
      <c r="R152" s="30">
        <f>IF('Input Parameters'!$E$32=0,0,_xlfn.BETA.INV(Q152,'Input Parameters'!$L$32,'Input Parameters'!$M$32,'Input Parameters'!$J$32,'Input Parameters'!$K$32))</f>
        <v>0</v>
      </c>
      <c r="S152" s="10">
        <f t="shared" ca="1" si="27"/>
        <v>0.62186737358271549</v>
      </c>
      <c r="T152" s="26">
        <f ca="1">_xlfn.LOGNORM.INV(S152,'Input Parameters'!$H$34,'Input Parameters'!$I$34)</f>
        <v>52.394026306741985</v>
      </c>
      <c r="U152" s="10">
        <f t="shared" ca="1" si="28"/>
        <v>0.69495028465623865</v>
      </c>
      <c r="V152" s="30">
        <f ca="1">_xlfn.BETA.INV(U152,'Input Parameters'!$L$36,'Input Parameters'!$M$36,'Input Parameters'!$J$36,'Input Parameters'!$K$36)</f>
        <v>0.66722414636914718</v>
      </c>
      <c r="W152" s="2">
        <f ca="1">N152+(P152-N152)*(1-ERF((T152-R152)/(2*SQRT(L152*'Input Parameters'!$E$38))))</f>
        <v>0.23730156311472511</v>
      </c>
      <c r="X152">
        <f t="shared" ca="1" si="29"/>
        <v>1</v>
      </c>
      <c r="Y152" s="7"/>
    </row>
    <row r="153" spans="1:25" ht="15" customHeight="1" x14ac:dyDescent="0.25">
      <c r="A153" s="139">
        <v>146</v>
      </c>
      <c r="B153" s="10">
        <f t="shared" ca="1" si="20"/>
        <v>0.59353279760623689</v>
      </c>
      <c r="C153" s="60">
        <f ca="1">_xlfn.NORM.INV(B153,'Input Parameters'!$E$15,'Input Parameters'!$F$15)</f>
        <v>283.79165306633769</v>
      </c>
      <c r="D153" s="10">
        <f t="shared" ca="1" si="21"/>
        <v>0.98818626851022195</v>
      </c>
      <c r="E153" s="62">
        <f ca="1">IF(_xlfn.NORM.INV(D153,'Input Parameters'!$E$17,'Input Parameters'!$F$17)&lt;3500,3500,IF(_xlfn.NORM.INV(D153,'Input Parameters'!$E$17,'Input Parameters'!$F$17)&gt;5500,5500,_xlfn.NORM.INV(D153,'Input Parameters'!$E$17,'Input Parameters'!$F$17)))</f>
        <v>5500</v>
      </c>
      <c r="F153" s="10">
        <f t="shared" ca="1" si="22"/>
        <v>0.71033627443871672</v>
      </c>
      <c r="G153" s="64">
        <f ca="1">_xlfn.NORM.INV(F153,'Input Parameters'!$E$20,'Input Parameters'!$F$20)</f>
        <v>286.36426139250062</v>
      </c>
      <c r="H153" s="57">
        <f ca="1">EXP(E153*(1/'Input Parameters'!$E$23-1/G153))</f>
        <v>0.65028269198686905</v>
      </c>
      <c r="I153" s="10">
        <f t="shared" ca="1" si="23"/>
        <v>0.89413333009409457</v>
      </c>
      <c r="J153" s="30">
        <f ca="1">_xlfn.BETA.INV(I153,'Input Parameters'!$L$26,'Input Parameters'!$M$26,'Input Parameters'!$J$26,'Input Parameters'!$K$26)</f>
        <v>0.83534694601466208</v>
      </c>
      <c r="K153" s="168">
        <f ca="1">('Input Parameters'!$E$27/'Input Parameters'!$E$38)^$J153</f>
        <v>2.4987529569868334E-3</v>
      </c>
      <c r="L153" s="69">
        <f ca="1">$H153*$C153*'Input Parameters'!$E$25*K153</f>
        <v>0.46113186499484909</v>
      </c>
      <c r="M153" s="24">
        <f t="shared" ca="1" si="24"/>
        <v>0.40319803770703411</v>
      </c>
      <c r="N153" s="15">
        <f ca="1">_xlfn.NORM.INV(M153,'Input Parameters'!$E$29,'Input Parameters'!$F$29)</f>
        <v>9.9975492204959035E-2</v>
      </c>
      <c r="O153" s="8">
        <f t="shared" ca="1" si="25"/>
        <v>0.52696398951896795</v>
      </c>
      <c r="P153" s="30">
        <f ca="1">_xlfn.LOGNORM.INV(O153,'Input Parameters'!$H$30,'Input Parameters'!$I$30)</f>
        <v>2.7704020644491401</v>
      </c>
      <c r="Q153" s="10">
        <f t="shared" ca="1" si="26"/>
        <v>0.53133118877220764</v>
      </c>
      <c r="R153" s="30">
        <f>IF('Input Parameters'!$E$32=0,0,_xlfn.BETA.INV(Q153,'Input Parameters'!$L$32,'Input Parameters'!$M$32,'Input Parameters'!$J$32,'Input Parameters'!$K$32))</f>
        <v>0</v>
      </c>
      <c r="S153" s="10">
        <f t="shared" ca="1" si="27"/>
        <v>0.5107763062545011</v>
      </c>
      <c r="T153" s="26">
        <f ca="1">_xlfn.LOGNORM.INV(S153,'Input Parameters'!$H$34,'Input Parameters'!$I$34)</f>
        <v>50.577565864364551</v>
      </c>
      <c r="U153" s="10">
        <f t="shared" ca="1" si="28"/>
        <v>0.61262790596604666</v>
      </c>
      <c r="V153" s="30">
        <f ca="1">_xlfn.BETA.INV(U153,'Input Parameters'!$L$36,'Input Parameters'!$M$36,'Input Parameters'!$J$36,'Input Parameters'!$K$36)</f>
        <v>0.63066381069996358</v>
      </c>
      <c r="W153" s="2">
        <f ca="1">N153+(P153-N153)*(1-ERF((T153-R153)/(2*SQRT(L153*'Input Parameters'!$E$38))))</f>
        <v>9.9975863323036332E-2</v>
      </c>
      <c r="X153">
        <f t="shared" ca="1" si="29"/>
        <v>1</v>
      </c>
      <c r="Y153" s="7"/>
    </row>
    <row r="154" spans="1:25" ht="15" customHeight="1" x14ac:dyDescent="0.25">
      <c r="A154" s="139">
        <v>147</v>
      </c>
      <c r="B154" s="10">
        <f t="shared" ca="1" si="20"/>
        <v>0.42725602106810523</v>
      </c>
      <c r="C154" s="60">
        <f ca="1">_xlfn.NORM.INV(B154,'Input Parameters'!$E$15,'Input Parameters'!$F$15)</f>
        <v>261.03004791438531</v>
      </c>
      <c r="D154" s="10">
        <f t="shared" ca="1" si="21"/>
        <v>0.20528793776956844</v>
      </c>
      <c r="E154" s="62">
        <f ca="1">IF(_xlfn.NORM.INV(D154,'Input Parameters'!$E$17,'Input Parameters'!$F$17)&lt;3500,3500,IF(_xlfn.NORM.INV(D154,'Input Parameters'!$E$17,'Input Parameters'!$F$17)&gt;5500,5500,_xlfn.NORM.INV(D154,'Input Parameters'!$E$17,'Input Parameters'!$F$17)))</f>
        <v>4223.983554938899</v>
      </c>
      <c r="F154" s="10">
        <f t="shared" ca="1" si="22"/>
        <v>0.31857981378009403</v>
      </c>
      <c r="G154" s="64">
        <f ca="1">_xlfn.NORM.INV(F154,'Input Parameters'!$E$20,'Input Parameters'!$F$20)</f>
        <v>279.4897854149965</v>
      </c>
      <c r="H154" s="57">
        <f ca="1">EXP(E154*(1/'Input Parameters'!$E$23-1/G154))</f>
        <v>0.49991648429782493</v>
      </c>
      <c r="I154" s="10">
        <f t="shared" ca="1" si="23"/>
        <v>0.88861509848369169</v>
      </c>
      <c r="J154" s="30">
        <f ca="1">_xlfn.BETA.INV(I154,'Input Parameters'!$L$26,'Input Parameters'!$M$26,'Input Parameters'!$J$26,'Input Parameters'!$K$26)</f>
        <v>0.83197218362032699</v>
      </c>
      <c r="K154" s="168">
        <f ca="1">('Input Parameters'!$E$27/'Input Parameters'!$E$38)^$J154</f>
        <v>2.5599789634250954E-3</v>
      </c>
      <c r="L154" s="69">
        <f ca="1">$H154*$C154*'Input Parameters'!$E$25*K154</f>
        <v>0.33405990792411977</v>
      </c>
      <c r="M154" s="24">
        <f t="shared" ca="1" si="24"/>
        <v>0.14833912792771031</v>
      </c>
      <c r="N154" s="15">
        <f ca="1">_xlfn.NORM.INV(M154,'Input Parameters'!$E$29,'Input Parameters'!$F$29)</f>
        <v>9.9895641677171465E-2</v>
      </c>
      <c r="O154" s="8">
        <f t="shared" ca="1" si="25"/>
        <v>0.59442801767979303</v>
      </c>
      <c r="P154" s="30">
        <f ca="1">_xlfn.LOGNORM.INV(O154,'Input Parameters'!$H$30,'Input Parameters'!$I$30)</f>
        <v>3.0039140597556053</v>
      </c>
      <c r="Q154" s="10">
        <f t="shared" ca="1" si="26"/>
        <v>0.53678076891758864</v>
      </c>
      <c r="R154" s="30">
        <f>IF('Input Parameters'!$E$32=0,0,_xlfn.BETA.INV(Q154,'Input Parameters'!$L$32,'Input Parameters'!$M$32,'Input Parameters'!$J$32,'Input Parameters'!$K$32))</f>
        <v>0</v>
      </c>
      <c r="S154" s="10">
        <f t="shared" ca="1" si="27"/>
        <v>3.6415337848111018E-2</v>
      </c>
      <c r="T154" s="26">
        <f ca="1">_xlfn.LOGNORM.INV(S154,'Input Parameters'!$H$34,'Input Parameters'!$I$34)</f>
        <v>40.317134694754714</v>
      </c>
      <c r="U154" s="10">
        <f t="shared" ca="1" si="28"/>
        <v>0.67484175478487751</v>
      </c>
      <c r="V154" s="30">
        <f ca="1">_xlfn.BETA.INV(U154,'Input Parameters'!$L$36,'Input Parameters'!$M$36,'Input Parameters'!$J$36,'Input Parameters'!$K$36)</f>
        <v>0.65785241187157395</v>
      </c>
      <c r="W154" s="2">
        <f ca="1">N154+(P154-N154)*(1-ERF((T154-R154)/(2*SQRT(L154*'Input Parameters'!$E$38))))</f>
        <v>9.9897999901420412E-2</v>
      </c>
      <c r="X154">
        <f t="shared" ca="1" si="29"/>
        <v>1</v>
      </c>
      <c r="Y154" s="7"/>
    </row>
    <row r="155" spans="1:25" ht="15" customHeight="1" x14ac:dyDescent="0.25">
      <c r="A155" s="139">
        <v>148</v>
      </c>
      <c r="B155" s="10">
        <f t="shared" ca="1" si="20"/>
        <v>0.69554986815322239</v>
      </c>
      <c r="C155" s="60">
        <f ca="1">_xlfn.NORM.INV(B155,'Input Parameters'!$E$15,'Input Parameters'!$F$15)</f>
        <v>298.69494234789897</v>
      </c>
      <c r="D155" s="10">
        <f t="shared" ca="1" si="21"/>
        <v>0.4622764076907131</v>
      </c>
      <c r="E155" s="62">
        <f ca="1">IF(_xlfn.NORM.INV(D155,'Input Parameters'!$E$17,'Input Parameters'!$F$17)&lt;3500,3500,IF(_xlfn.NORM.INV(D155,'Input Parameters'!$E$17,'Input Parameters'!$F$17)&gt;5500,5500,_xlfn.NORM.INV(D155,'Input Parameters'!$E$17,'Input Parameters'!$F$17)))</f>
        <v>4733.709733331928</v>
      </c>
      <c r="F155" s="10">
        <f t="shared" ca="1" si="22"/>
        <v>0.40292862851022726</v>
      </c>
      <c r="G155" s="64">
        <f ca="1">_xlfn.NORM.INV(F155,'Input Parameters'!$E$20,'Input Parameters'!$F$20)</f>
        <v>281.00331482492402</v>
      </c>
      <c r="H155" s="57">
        <f ca="1">EXP(E155*(1/'Input Parameters'!$E$23-1/G155))</f>
        <v>0.50371020686443635</v>
      </c>
      <c r="I155" s="10">
        <f t="shared" ca="1" si="23"/>
        <v>0.25743216114642475</v>
      </c>
      <c r="J155" s="30">
        <f ca="1">_xlfn.BETA.INV(I155,'Input Parameters'!$L$26,'Input Parameters'!$M$26,'Input Parameters'!$J$26,'Input Parameters'!$K$26)</f>
        <v>0.55255760810874155</v>
      </c>
      <c r="K155" s="168">
        <f ca="1">('Input Parameters'!$E$27/'Input Parameters'!$E$38)^$J155</f>
        <v>1.8996341901496905E-2</v>
      </c>
      <c r="L155" s="69">
        <f ca="1">$H155*$C155*'Input Parameters'!$E$25*K155</f>
        <v>2.8581077510502415</v>
      </c>
      <c r="M155" s="24">
        <f t="shared" ca="1" si="24"/>
        <v>0.73057641348385438</v>
      </c>
      <c r="N155" s="15">
        <f ca="1">_xlfn.NORM.INV(M155,'Input Parameters'!$E$29,'Input Parameters'!$F$29)</f>
        <v>0.10006145572211868</v>
      </c>
      <c r="O155" s="8">
        <f t="shared" ca="1" si="25"/>
        <v>0.16466126682091686</v>
      </c>
      <c r="P155" s="30">
        <f ca="1">_xlfn.LOGNORM.INV(O155,'Input Parameters'!$H$30,'Input Parameters'!$I$30)</f>
        <v>1.6925611622528072</v>
      </c>
      <c r="Q155" s="10">
        <f t="shared" ca="1" si="26"/>
        <v>0.87154977168372594</v>
      </c>
      <c r="R155" s="30">
        <f>IF('Input Parameters'!$E$32=0,0,_xlfn.BETA.INV(Q155,'Input Parameters'!$L$32,'Input Parameters'!$M$32,'Input Parameters'!$J$32,'Input Parameters'!$K$32))</f>
        <v>0</v>
      </c>
      <c r="S155" s="10">
        <f t="shared" ca="1" si="27"/>
        <v>0.38032833354786699</v>
      </c>
      <c r="T155" s="26">
        <f ca="1">_xlfn.LOGNORM.INV(S155,'Input Parameters'!$H$34,'Input Parameters'!$I$34)</f>
        <v>48.531566045522631</v>
      </c>
      <c r="U155" s="10">
        <f t="shared" ca="1" si="28"/>
        <v>0.39648121880381926</v>
      </c>
      <c r="V155" s="30">
        <f ca="1">_xlfn.BETA.INV(U155,'Input Parameters'!$L$36,'Input Parameters'!$M$36,'Input Parameters'!$J$36,'Input Parameters'!$K$36)</f>
        <v>0.54693423707590472</v>
      </c>
      <c r="W155" s="2">
        <f ca="1">N155+(P155-N155)*(1-ERF((T155-R155)/(2*SQRT(L155*'Input Parameters'!$E$38))))</f>
        <v>0.16753392851297422</v>
      </c>
      <c r="X155">
        <f t="shared" ca="1" si="29"/>
        <v>1</v>
      </c>
      <c r="Y155" s="7"/>
    </row>
    <row r="156" spans="1:25" ht="15" customHeight="1" x14ac:dyDescent="0.25">
      <c r="A156" s="139">
        <v>149</v>
      </c>
      <c r="B156" s="10">
        <f t="shared" ca="1" si="20"/>
        <v>0.82079441428397659</v>
      </c>
      <c r="C156" s="60">
        <f ca="1">_xlfn.NORM.INV(B156,'Input Parameters'!$E$15,'Input Parameters'!$F$15)</f>
        <v>320.73828125392731</v>
      </c>
      <c r="D156" s="10">
        <f t="shared" ca="1" si="21"/>
        <v>0.70157017752302175</v>
      </c>
      <c r="E156" s="62">
        <f ca="1">IF(_xlfn.NORM.INV(D156,'Input Parameters'!$E$17,'Input Parameters'!$F$17)&lt;3500,3500,IF(_xlfn.NORM.INV(D156,'Input Parameters'!$E$17,'Input Parameters'!$F$17)&gt;5500,5500,_xlfn.NORM.INV(D156,'Input Parameters'!$E$17,'Input Parameters'!$F$17)))</f>
        <v>5170.2453140836551</v>
      </c>
      <c r="F156" s="10">
        <f t="shared" ca="1" si="22"/>
        <v>0.3632742458962015</v>
      </c>
      <c r="G156" s="64">
        <f ca="1">_xlfn.NORM.INV(F156,'Input Parameters'!$E$20,'Input Parameters'!$F$20)</f>
        <v>280.30687286899303</v>
      </c>
      <c r="H156" s="57">
        <f ca="1">EXP(E156*(1/'Input Parameters'!$E$23-1/G156))</f>
        <v>0.45171331756423377</v>
      </c>
      <c r="I156" s="10">
        <f t="shared" ca="1" si="23"/>
        <v>0.43832201308202878</v>
      </c>
      <c r="J156" s="30">
        <f ca="1">_xlfn.BETA.INV(I156,'Input Parameters'!$L$26,'Input Parameters'!$M$26,'Input Parameters'!$J$26,'Input Parameters'!$K$26)</f>
        <v>0.63614019065216232</v>
      </c>
      <c r="K156" s="168">
        <f ca="1">('Input Parameters'!$E$27/'Input Parameters'!$E$38)^$J156</f>
        <v>1.0430211834359554E-2</v>
      </c>
      <c r="L156" s="69">
        <f ca="1">$H156*$C156*'Input Parameters'!$E$25*K156</f>
        <v>1.5111473757148723</v>
      </c>
      <c r="M156" s="24">
        <f t="shared" ca="1" si="24"/>
        <v>0.20438521072928928</v>
      </c>
      <c r="N156" s="15">
        <f ca="1">_xlfn.NORM.INV(M156,'Input Parameters'!$E$29,'Input Parameters'!$F$29)</f>
        <v>9.9917394064291662E-2</v>
      </c>
      <c r="O156" s="8">
        <f t="shared" ca="1" si="25"/>
        <v>0.2177291341890496</v>
      </c>
      <c r="P156" s="30">
        <f ca="1">_xlfn.LOGNORM.INV(O156,'Input Parameters'!$H$30,'Input Parameters'!$I$30)</f>
        <v>1.8563972164440476</v>
      </c>
      <c r="Q156" s="10">
        <f t="shared" ca="1" si="26"/>
        <v>5.9078751825004439E-2</v>
      </c>
      <c r="R156" s="30">
        <f>IF('Input Parameters'!$E$32=0,0,_xlfn.BETA.INV(Q156,'Input Parameters'!$L$32,'Input Parameters'!$M$32,'Input Parameters'!$J$32,'Input Parameters'!$K$32))</f>
        <v>0</v>
      </c>
      <c r="S156" s="10">
        <f t="shared" ca="1" si="27"/>
        <v>0.72478746335544897</v>
      </c>
      <c r="T156" s="26">
        <f ca="1">_xlfn.LOGNORM.INV(S156,'Input Parameters'!$H$34,'Input Parameters'!$I$34)</f>
        <v>54.298442851257256</v>
      </c>
      <c r="U156" s="10">
        <f t="shared" ca="1" si="28"/>
        <v>0.61297809928753066</v>
      </c>
      <c r="V156" s="30">
        <f ca="1">_xlfn.BETA.INV(U156,'Input Parameters'!$L$36,'Input Parameters'!$M$36,'Input Parameters'!$J$36,'Input Parameters'!$K$36)</f>
        <v>0.63081056742552932</v>
      </c>
      <c r="W156" s="2">
        <f ca="1">N156+(P156-N156)*(1-ERF((T156-R156)/(2*SQRT(L156*'Input Parameters'!$E$38))))</f>
        <v>0.10305819693255862</v>
      </c>
      <c r="X156">
        <f t="shared" ca="1" si="29"/>
        <v>1</v>
      </c>
      <c r="Y156" s="7"/>
    </row>
    <row r="157" spans="1:25" ht="15" customHeight="1" x14ac:dyDescent="0.25">
      <c r="A157" s="139">
        <v>150</v>
      </c>
      <c r="B157" s="10">
        <f t="shared" ca="1" si="20"/>
        <v>0.5406080341064996</v>
      </c>
      <c r="C157" s="60">
        <f ca="1">_xlfn.NORM.INV(B157,'Input Parameters'!$E$15,'Input Parameters'!$F$15)</f>
        <v>276.49306991414119</v>
      </c>
      <c r="D157" s="10">
        <f t="shared" ca="1" si="21"/>
        <v>9.4813074095276506E-2</v>
      </c>
      <c r="E157" s="62">
        <f ca="1">IF(_xlfn.NORM.INV(D157,'Input Parameters'!$E$17,'Input Parameters'!$F$17)&lt;3500,3500,IF(_xlfn.NORM.INV(D157,'Input Parameters'!$E$17,'Input Parameters'!$F$17)&gt;5500,5500,_xlfn.NORM.INV(D157,'Input Parameters'!$E$17,'Input Parameters'!$F$17)))</f>
        <v>3881.8198949850298</v>
      </c>
      <c r="F157" s="10">
        <f t="shared" ca="1" si="22"/>
        <v>0.36703301737960636</v>
      </c>
      <c r="G157" s="64">
        <f ca="1">_xlfn.NORM.INV(F157,'Input Parameters'!$E$20,'Input Parameters'!$F$20)</f>
        <v>280.37386386570461</v>
      </c>
      <c r="H157" s="57">
        <f ca="1">EXP(E157*(1/'Input Parameters'!$E$23-1/G157))</f>
        <v>0.55246924588580104</v>
      </c>
      <c r="I157" s="10">
        <f t="shared" ca="1" si="23"/>
        <v>0.76761504941312519</v>
      </c>
      <c r="J157" s="30">
        <f ca="1">_xlfn.BETA.INV(I157,'Input Parameters'!$L$26,'Input Parameters'!$M$26,'Input Parameters'!$J$26,'Input Parameters'!$K$26)</f>
        <v>0.77065685385634808</v>
      </c>
      <c r="K157" s="168">
        <f ca="1">('Input Parameters'!$E$27/'Input Parameters'!$E$38)^$J157</f>
        <v>3.9741677618044926E-3</v>
      </c>
      <c r="L157" s="69">
        <f ca="1">$H157*$C157*'Input Parameters'!$E$25*K157</f>
        <v>0.60706969572182978</v>
      </c>
      <c r="M157" s="24">
        <f t="shared" ca="1" si="24"/>
        <v>0.9140167518625234</v>
      </c>
      <c r="N157" s="15">
        <f ca="1">_xlfn.NORM.INV(M157,'Input Parameters'!$E$29,'Input Parameters'!$F$29)</f>
        <v>0.10013659122852081</v>
      </c>
      <c r="O157" s="8">
        <f t="shared" ca="1" si="25"/>
        <v>0.10348564458907106</v>
      </c>
      <c r="P157" s="30">
        <f ca="1">_xlfn.LOGNORM.INV(O157,'Input Parameters'!$H$30,'Input Parameters'!$I$30)</f>
        <v>1.4783484838126693</v>
      </c>
      <c r="Q157" s="10">
        <f t="shared" ca="1" si="26"/>
        <v>0.93840156130597163</v>
      </c>
      <c r="R157" s="30">
        <f>IF('Input Parameters'!$E$32=0,0,_xlfn.BETA.INV(Q157,'Input Parameters'!$L$32,'Input Parameters'!$M$32,'Input Parameters'!$J$32,'Input Parameters'!$K$32))</f>
        <v>0</v>
      </c>
      <c r="S157" s="10">
        <f t="shared" ca="1" si="27"/>
        <v>0.82442359452501235</v>
      </c>
      <c r="T157" s="26">
        <f ca="1">_xlfn.LOGNORM.INV(S157,'Input Parameters'!$H$34,'Input Parameters'!$I$34)</f>
        <v>56.612922150661277</v>
      </c>
      <c r="U157" s="10">
        <f t="shared" ca="1" si="28"/>
        <v>1.615335237765203E-2</v>
      </c>
      <c r="V157" s="30">
        <f ca="1">_xlfn.BETA.INV(U157,'Input Parameters'!$L$36,'Input Parameters'!$M$36,'Input Parameters'!$J$36,'Input Parameters'!$K$36)</f>
        <v>0.33483394955555884</v>
      </c>
      <c r="W157" s="2">
        <f ca="1">N157+(P157-N157)*(1-ERF((T157-R157)/(2*SQRT(L157*'Input Parameters'!$E$38))))</f>
        <v>0.10013697423597395</v>
      </c>
      <c r="X157">
        <f t="shared" ca="1" si="29"/>
        <v>1</v>
      </c>
      <c r="Y157" s="7"/>
    </row>
    <row r="158" spans="1:25" ht="15" customHeight="1" x14ac:dyDescent="0.25">
      <c r="A158" s="139">
        <v>151</v>
      </c>
      <c r="B158" s="10">
        <f t="shared" ca="1" si="20"/>
        <v>0.43360087661037572</v>
      </c>
      <c r="C158" s="60">
        <f ca="1">_xlfn.NORM.INV(B158,'Input Parameters'!$E$15,'Input Parameters'!$F$15)</f>
        <v>261.90530391783852</v>
      </c>
      <c r="D158" s="10">
        <f t="shared" ca="1" si="21"/>
        <v>0.18372058688947357</v>
      </c>
      <c r="E158" s="62">
        <f ca="1">IF(_xlfn.NORM.INV(D158,'Input Parameters'!$E$17,'Input Parameters'!$F$17)&lt;3500,3500,IF(_xlfn.NORM.INV(D158,'Input Parameters'!$E$17,'Input Parameters'!$F$17)&gt;5500,5500,_xlfn.NORM.INV(D158,'Input Parameters'!$E$17,'Input Parameters'!$F$17)))</f>
        <v>4169.1062504629963</v>
      </c>
      <c r="F158" s="10">
        <f t="shared" ca="1" si="22"/>
        <v>0.45946474390880265</v>
      </c>
      <c r="G158" s="64">
        <f ca="1">_xlfn.NORM.INV(F158,'Input Parameters'!$E$20,'Input Parameters'!$F$20)</f>
        <v>281.96805869622909</v>
      </c>
      <c r="H158" s="57">
        <f ca="1">EXP(E158*(1/'Input Parameters'!$E$23-1/G158))</f>
        <v>0.57510670996327873</v>
      </c>
      <c r="I158" s="10">
        <f t="shared" ca="1" si="23"/>
        <v>8.9883168166287608E-2</v>
      </c>
      <c r="J158" s="30">
        <f ca="1">_xlfn.BETA.INV(I158,'Input Parameters'!$L$26,'Input Parameters'!$M$26,'Input Parameters'!$J$26,'Input Parameters'!$K$26)</f>
        <v>0.43451239897146493</v>
      </c>
      <c r="K158" s="168">
        <f ca="1">('Input Parameters'!$E$27/'Input Parameters'!$E$38)^$J158</f>
        <v>4.4300125881852462E-2</v>
      </c>
      <c r="L158" s="69">
        <f ca="1">$H158*$C158*'Input Parameters'!$E$25*K158</f>
        <v>6.6726399070196578</v>
      </c>
      <c r="M158" s="24">
        <f t="shared" ca="1" si="24"/>
        <v>0.60020511984662872</v>
      </c>
      <c r="N158" s="15">
        <f ca="1">_xlfn.NORM.INV(M158,'Input Parameters'!$E$29,'Input Parameters'!$F$29)</f>
        <v>0.10002538780662966</v>
      </c>
      <c r="O158" s="8">
        <f t="shared" ca="1" si="25"/>
        <v>0.75484438640396767</v>
      </c>
      <c r="P158" s="30">
        <f ca="1">_xlfn.LOGNORM.INV(O158,'Input Parameters'!$H$30,'Input Parameters'!$I$30)</f>
        <v>3.7169197607781443</v>
      </c>
      <c r="Q158" s="10">
        <f t="shared" ca="1" si="26"/>
        <v>0.65295515111861246</v>
      </c>
      <c r="R158" s="30">
        <f>IF('Input Parameters'!$E$32=0,0,_xlfn.BETA.INV(Q158,'Input Parameters'!$L$32,'Input Parameters'!$M$32,'Input Parameters'!$J$32,'Input Parameters'!$K$32))</f>
        <v>0</v>
      </c>
      <c r="S158" s="10">
        <f t="shared" ca="1" si="27"/>
        <v>0.79841174086312983</v>
      </c>
      <c r="T158" s="26">
        <f ca="1">_xlfn.LOGNORM.INV(S158,'Input Parameters'!$H$34,'Input Parameters'!$I$34)</f>
        <v>55.937483050014905</v>
      </c>
      <c r="U158" s="10">
        <f t="shared" ca="1" si="28"/>
        <v>0.12062517987750399</v>
      </c>
      <c r="V158" s="30">
        <f ca="1">_xlfn.BETA.INV(U158,'Input Parameters'!$L$36,'Input Parameters'!$M$36,'Input Parameters'!$J$36,'Input Parameters'!$K$36)</f>
        <v>0.4291558344369929</v>
      </c>
      <c r="W158" s="2">
        <f ca="1">N158+(P158-N158)*(1-ERF((T158-R158)/(2*SQRT(L158*'Input Parameters'!$E$38))))</f>
        <v>0.55471868872135599</v>
      </c>
      <c r="X158">
        <f t="shared" ca="1" si="29"/>
        <v>0</v>
      </c>
      <c r="Y158" s="7"/>
    </row>
    <row r="159" spans="1:25" ht="15" customHeight="1" x14ac:dyDescent="0.25">
      <c r="A159" s="139">
        <v>152</v>
      </c>
      <c r="B159" s="10">
        <f t="shared" ca="1" si="20"/>
        <v>0.9220263251781835</v>
      </c>
      <c r="C159" s="60">
        <f ca="1">_xlfn.NORM.INV(B159,'Input Parameters'!$E$15,'Input Parameters'!$F$15)</f>
        <v>347.8587078974582</v>
      </c>
      <c r="D159" s="10">
        <f t="shared" ca="1" si="21"/>
        <v>5.2954918857841871E-2</v>
      </c>
      <c r="E159" s="62">
        <f ca="1">IF(_xlfn.NORM.INV(D159,'Input Parameters'!$E$17,'Input Parameters'!$F$17)&lt;3500,3500,IF(_xlfn.NORM.INV(D159,'Input Parameters'!$E$17,'Input Parameters'!$F$17)&gt;5500,5500,_xlfn.NORM.INV(D159,'Input Parameters'!$E$17,'Input Parameters'!$F$17)))</f>
        <v>3668.2023227484465</v>
      </c>
      <c r="F159" s="10">
        <f t="shared" ca="1" si="22"/>
        <v>0.47843882509636748</v>
      </c>
      <c r="G159" s="64">
        <f ca="1">_xlfn.NORM.INV(F159,'Input Parameters'!$E$20,'Input Parameters'!$F$20)</f>
        <v>282.28771633713541</v>
      </c>
      <c r="H159" s="57">
        <f ca="1">EXP(E159*(1/'Input Parameters'!$E$23-1/G159))</f>
        <v>0.62375155961161899</v>
      </c>
      <c r="I159" s="10">
        <f t="shared" ca="1" si="23"/>
        <v>0.95842964453332835</v>
      </c>
      <c r="J159" s="30">
        <f ca="1">_xlfn.BETA.INV(I159,'Input Parameters'!$L$26,'Input Parameters'!$M$26,'Input Parameters'!$J$26,'Input Parameters'!$K$26)</f>
        <v>0.88464956025717978</v>
      </c>
      <c r="K159" s="168">
        <f ca="1">('Input Parameters'!$E$27/'Input Parameters'!$E$38)^$J159</f>
        <v>1.7544281563682744E-3</v>
      </c>
      <c r="L159" s="69">
        <f ca="1">$H159*$C159*'Input Parameters'!$E$25*K159</f>
        <v>0.38067128016400359</v>
      </c>
      <c r="M159" s="24">
        <f t="shared" ca="1" si="24"/>
        <v>8.8850304665302526E-2</v>
      </c>
      <c r="N159" s="15">
        <f ca="1">_xlfn.NORM.INV(M159,'Input Parameters'!$E$29,'Input Parameters'!$F$29)</f>
        <v>9.9865213127681554E-2</v>
      </c>
      <c r="O159" s="8">
        <f t="shared" ca="1" si="25"/>
        <v>0.94342650633170444</v>
      </c>
      <c r="P159" s="30">
        <f ca="1">_xlfn.LOGNORM.INV(O159,'Input Parameters'!$H$30,'Input Parameters'!$I$30)</f>
        <v>5.671131214314296</v>
      </c>
      <c r="Q159" s="10">
        <f t="shared" ca="1" si="26"/>
        <v>2.2806749274977278E-2</v>
      </c>
      <c r="R159" s="30">
        <f>IF('Input Parameters'!$E$32=0,0,_xlfn.BETA.INV(Q159,'Input Parameters'!$L$32,'Input Parameters'!$M$32,'Input Parameters'!$J$32,'Input Parameters'!$K$32))</f>
        <v>0</v>
      </c>
      <c r="S159" s="10">
        <f t="shared" ca="1" si="27"/>
        <v>0.99351422166541115</v>
      </c>
      <c r="T159" s="26">
        <f ca="1">_xlfn.LOGNORM.INV(S159,'Input Parameters'!$H$34,'Input Parameters'!$I$34)</f>
        <v>68.683563392430472</v>
      </c>
      <c r="U159" s="10">
        <f t="shared" ca="1" si="28"/>
        <v>2.2070307717751092E-2</v>
      </c>
      <c r="V159" s="30">
        <f ca="1">_xlfn.BETA.INV(U159,'Input Parameters'!$L$36,'Input Parameters'!$M$36,'Input Parameters'!$J$36,'Input Parameters'!$K$36)</f>
        <v>0.34544365569513302</v>
      </c>
      <c r="W159" s="2">
        <f ca="1">N159+(P159-N159)*(1-ERF((T159-R159)/(2*SQRT(L159*'Input Parameters'!$E$38))))</f>
        <v>9.9865213127701344E-2</v>
      </c>
      <c r="X159">
        <f t="shared" ca="1" si="29"/>
        <v>1</v>
      </c>
      <c r="Y159" s="7"/>
    </row>
    <row r="160" spans="1:25" ht="15" customHeight="1" x14ac:dyDescent="0.25">
      <c r="A160" s="139">
        <v>153</v>
      </c>
      <c r="B160" s="10">
        <f t="shared" ca="1" si="20"/>
        <v>0.14281831742548545</v>
      </c>
      <c r="C160" s="60">
        <f ca="1">_xlfn.NORM.INV(B160,'Input Parameters'!$E$15,'Input Parameters'!$F$15)</f>
        <v>213.10255526311158</v>
      </c>
      <c r="D160" s="10">
        <f t="shared" ca="1" si="21"/>
        <v>0.80495944864699531</v>
      </c>
      <c r="E160" s="62">
        <f ca="1">IF(_xlfn.NORM.INV(D160,'Input Parameters'!$E$17,'Input Parameters'!$F$17)&lt;3500,3500,IF(_xlfn.NORM.INV(D160,'Input Parameters'!$E$17,'Input Parameters'!$F$17)&gt;5500,5500,_xlfn.NORM.INV(D160,'Input Parameters'!$E$17,'Input Parameters'!$F$17)))</f>
        <v>5401.6292052679828</v>
      </c>
      <c r="F160" s="10">
        <f t="shared" ca="1" si="22"/>
        <v>0.12200972406674815</v>
      </c>
      <c r="G160" s="64">
        <f ca="1">_xlfn.NORM.INV(F160,'Input Parameters'!$E$20,'Input Parameters'!$F$20)</f>
        <v>274.84450753607462</v>
      </c>
      <c r="H160" s="57">
        <f ca="1">EXP(E160*(1/'Input Parameters'!$E$23-1/G160))</f>
        <v>0.29722653794399395</v>
      </c>
      <c r="I160" s="10">
        <f t="shared" ca="1" si="23"/>
        <v>0.46770485443076459</v>
      </c>
      <c r="J160" s="30">
        <f ca="1">_xlfn.BETA.INV(I160,'Input Parameters'!$L$26,'Input Parameters'!$M$26,'Input Parameters'!$J$26,'Input Parameters'!$K$26)</f>
        <v>0.64828120779884779</v>
      </c>
      <c r="K160" s="168">
        <f ca="1">('Input Parameters'!$E$27/'Input Parameters'!$E$38)^$J160</f>
        <v>9.5602968179647283E-3</v>
      </c>
      <c r="L160" s="69">
        <f ca="1">$H160*$C160*'Input Parameters'!$E$25*K160</f>
        <v>0.60554666436961713</v>
      </c>
      <c r="M160" s="24">
        <f t="shared" ca="1" si="24"/>
        <v>0.68032950748427867</v>
      </c>
      <c r="N160" s="15">
        <f ca="1">_xlfn.NORM.INV(M160,'Input Parameters'!$E$29,'Input Parameters'!$F$29)</f>
        <v>0.10004686204111383</v>
      </c>
      <c r="O160" s="8">
        <f t="shared" ca="1" si="25"/>
        <v>0.80977994020812094</v>
      </c>
      <c r="P160" s="30">
        <f ca="1">_xlfn.LOGNORM.INV(O160,'Input Parameters'!$H$30,'Input Parameters'!$I$30)</f>
        <v>4.0607141981480694</v>
      </c>
      <c r="Q160" s="10">
        <f t="shared" ca="1" si="26"/>
        <v>0.66296883453722832</v>
      </c>
      <c r="R160" s="30">
        <f>IF('Input Parameters'!$E$32=0,0,_xlfn.BETA.INV(Q160,'Input Parameters'!$L$32,'Input Parameters'!$M$32,'Input Parameters'!$J$32,'Input Parameters'!$K$32))</f>
        <v>0</v>
      </c>
      <c r="S160" s="10">
        <f t="shared" ca="1" si="27"/>
        <v>0.19739367003584118</v>
      </c>
      <c r="T160" s="26">
        <f ca="1">_xlfn.LOGNORM.INV(S160,'Input Parameters'!$H$34,'Input Parameters'!$I$34)</f>
        <v>45.339804818008766</v>
      </c>
      <c r="U160" s="10">
        <f t="shared" ca="1" si="28"/>
        <v>0.23487655359777515</v>
      </c>
      <c r="V160" s="30">
        <f ca="1">_xlfn.BETA.INV(U160,'Input Parameters'!$L$36,'Input Parameters'!$M$36,'Input Parameters'!$J$36,'Input Parameters'!$K$36)</f>
        <v>0.48385170260260985</v>
      </c>
      <c r="W160" s="2">
        <f ca="1">N160+(P160-N160)*(1-ERF((T160-R160)/(2*SQRT(L160*'Input Parameters'!$E$38))))</f>
        <v>0.10019696019125193</v>
      </c>
      <c r="X160">
        <f t="shared" ca="1" si="29"/>
        <v>1</v>
      </c>
      <c r="Y160" s="7"/>
    </row>
    <row r="161" spans="1:25" ht="15" customHeight="1" x14ac:dyDescent="0.25">
      <c r="A161" s="139">
        <v>154</v>
      </c>
      <c r="B161" s="10">
        <f t="shared" ca="1" si="20"/>
        <v>0.50938306707996128</v>
      </c>
      <c r="C161" s="60">
        <f ca="1">_xlfn.NORM.INV(B161,'Input Parameters'!$E$15,'Input Parameters'!$F$15)</f>
        <v>272.24193972870859</v>
      </c>
      <c r="D161" s="10">
        <f t="shared" ca="1" si="21"/>
        <v>0.89143667198689913</v>
      </c>
      <c r="E161" s="62">
        <f ca="1">IF(_xlfn.NORM.INV(D161,'Input Parameters'!$E$17,'Input Parameters'!$F$17)&lt;3500,3500,IF(_xlfn.NORM.INV(D161,'Input Parameters'!$E$17,'Input Parameters'!$F$17)&gt;5500,5500,_xlfn.NORM.INV(D161,'Input Parameters'!$E$17,'Input Parameters'!$F$17)))</f>
        <v>5500</v>
      </c>
      <c r="F161" s="10">
        <f t="shared" ca="1" si="22"/>
        <v>0.7142404530042985</v>
      </c>
      <c r="G161" s="64">
        <f ca="1">_xlfn.NORM.INV(F161,'Input Parameters'!$E$20,'Input Parameters'!$F$20)</f>
        <v>286.44096497917326</v>
      </c>
      <c r="H161" s="57">
        <f ca="1">EXP(E161*(1/'Input Parameters'!$E$23-1/G161))</f>
        <v>0.65363577186196098</v>
      </c>
      <c r="I161" s="10">
        <f t="shared" ca="1" si="23"/>
        <v>0.89926303202072888</v>
      </c>
      <c r="J161" s="30">
        <f ca="1">_xlfn.BETA.INV(I161,'Input Parameters'!$L$26,'Input Parameters'!$M$26,'Input Parameters'!$J$26,'Input Parameters'!$K$26)</f>
        <v>0.83856149928004287</v>
      </c>
      <c r="K161" s="168">
        <f ca="1">('Input Parameters'!$E$27/'Input Parameters'!$E$38)^$J161</f>
        <v>2.4417957293594084E-3</v>
      </c>
      <c r="L161" s="69">
        <f ca="1">$H161*$C161*'Input Parameters'!$E$25*K161</f>
        <v>0.43451039657371537</v>
      </c>
      <c r="M161" s="24">
        <f t="shared" ca="1" si="24"/>
        <v>0.60571024406146834</v>
      </c>
      <c r="N161" s="15">
        <f ca="1">_xlfn.NORM.INV(M161,'Input Parameters'!$E$29,'Input Parameters'!$F$29)</f>
        <v>0.10002681556492579</v>
      </c>
      <c r="O161" s="8">
        <f t="shared" ca="1" si="25"/>
        <v>0.98245250449127453</v>
      </c>
      <c r="P161" s="30">
        <f ca="1">_xlfn.LOGNORM.INV(O161,'Input Parameters'!$H$30,'Input Parameters'!$I$30)</f>
        <v>7.2606534945343606</v>
      </c>
      <c r="Q161" s="10">
        <f t="shared" ca="1" si="26"/>
        <v>0.91050884561240375</v>
      </c>
      <c r="R161" s="30">
        <f>IF('Input Parameters'!$E$32=0,0,_xlfn.BETA.INV(Q161,'Input Parameters'!$L$32,'Input Parameters'!$M$32,'Input Parameters'!$J$32,'Input Parameters'!$K$32))</f>
        <v>0</v>
      </c>
      <c r="S161" s="10">
        <f t="shared" ca="1" si="27"/>
        <v>0.74657590890593206</v>
      </c>
      <c r="T161" s="26">
        <f ca="1">_xlfn.LOGNORM.INV(S161,'Input Parameters'!$H$34,'Input Parameters'!$I$34)</f>
        <v>54.75080365933082</v>
      </c>
      <c r="U161" s="10">
        <f t="shared" ca="1" si="28"/>
        <v>0.93285812749168384</v>
      </c>
      <c r="V161" s="30">
        <f ca="1">_xlfn.BETA.INV(U161,'Input Parameters'!$L$36,'Input Parameters'!$M$36,'Input Parameters'!$J$36,'Input Parameters'!$K$36)</f>
        <v>0.84183648640177533</v>
      </c>
      <c r="W161" s="2">
        <f ca="1">N161+(P161-N161)*(1-ERF((T161-R161)/(2*SQRT(L161*'Input Parameters'!$E$38))))</f>
        <v>0.10002684617234146</v>
      </c>
      <c r="X161">
        <f t="shared" ca="1" si="29"/>
        <v>1</v>
      </c>
      <c r="Y161" s="7"/>
    </row>
    <row r="162" spans="1:25" ht="15" customHeight="1" x14ac:dyDescent="0.25">
      <c r="A162" s="139">
        <v>155</v>
      </c>
      <c r="B162" s="10">
        <f t="shared" ca="1" si="20"/>
        <v>0.24295710887920463</v>
      </c>
      <c r="C162" s="60">
        <f ca="1">_xlfn.NORM.INV(B162,'Input Parameters'!$E$15,'Input Parameters'!$F$15)</f>
        <v>233.20402060992473</v>
      </c>
      <c r="D162" s="10">
        <f t="shared" ca="1" si="21"/>
        <v>0.97469581107541092</v>
      </c>
      <c r="E162" s="62">
        <f ca="1">IF(_xlfn.NORM.INV(D162,'Input Parameters'!$E$17,'Input Parameters'!$F$17)&lt;3500,3500,IF(_xlfn.NORM.INV(D162,'Input Parameters'!$E$17,'Input Parameters'!$F$17)&gt;5500,5500,_xlfn.NORM.INV(D162,'Input Parameters'!$E$17,'Input Parameters'!$F$17)))</f>
        <v>5500</v>
      </c>
      <c r="F162" s="10">
        <f t="shared" ca="1" si="22"/>
        <v>0.18042914024599876</v>
      </c>
      <c r="G162" s="64">
        <f ca="1">_xlfn.NORM.INV(F162,'Input Parameters'!$E$20,'Input Parameters'!$F$20)</f>
        <v>276.52800319012795</v>
      </c>
      <c r="H162" s="57">
        <f ca="1">EXP(E162*(1/'Input Parameters'!$E$23-1/G162))</f>
        <v>0.3283985346615611</v>
      </c>
      <c r="I162" s="10">
        <f t="shared" ca="1" si="23"/>
        <v>0.25460357972993486</v>
      </c>
      <c r="J162" s="30">
        <f ca="1">_xlfn.BETA.INV(I162,'Input Parameters'!$L$26,'Input Parameters'!$M$26,'Input Parameters'!$J$26,'Input Parameters'!$K$26)</f>
        <v>0.55105157499738722</v>
      </c>
      <c r="K162" s="168">
        <f ca="1">('Input Parameters'!$E$27/'Input Parameters'!$E$38)^$J162</f>
        <v>1.9202668243920376E-2</v>
      </c>
      <c r="L162" s="69">
        <f ca="1">$H162*$C162*'Input Parameters'!$E$25*K162</f>
        <v>1.4706144304085182</v>
      </c>
      <c r="M162" s="24">
        <f t="shared" ca="1" si="24"/>
        <v>0.73241991830448683</v>
      </c>
      <c r="N162" s="15">
        <f ca="1">_xlfn.NORM.INV(M162,'Input Parameters'!$E$29,'Input Parameters'!$F$29)</f>
        <v>0.10006201482879586</v>
      </c>
      <c r="O162" s="8">
        <f t="shared" ca="1" si="25"/>
        <v>0.4174288655493914</v>
      </c>
      <c r="P162" s="30">
        <f ca="1">_xlfn.LOGNORM.INV(O162,'Input Parameters'!$H$30,'Input Parameters'!$I$30)</f>
        <v>2.4316273320407689</v>
      </c>
      <c r="Q162" s="10">
        <f t="shared" ca="1" si="26"/>
        <v>0.80342815431371517</v>
      </c>
      <c r="R162" s="30">
        <f>IF('Input Parameters'!$E$32=0,0,_xlfn.BETA.INV(Q162,'Input Parameters'!$L$32,'Input Parameters'!$M$32,'Input Parameters'!$J$32,'Input Parameters'!$K$32))</f>
        <v>0</v>
      </c>
      <c r="S162" s="10">
        <f t="shared" ca="1" si="27"/>
        <v>0.65052769676591615</v>
      </c>
      <c r="T162" s="26">
        <f ca="1">_xlfn.LOGNORM.INV(S162,'Input Parameters'!$H$34,'Input Parameters'!$I$34)</f>
        <v>52.894543892729025</v>
      </c>
      <c r="U162" s="10">
        <f t="shared" ca="1" si="28"/>
        <v>0.99295475371557729</v>
      </c>
      <c r="V162" s="30">
        <f ca="1">_xlfn.BETA.INV(U162,'Input Parameters'!$L$36,'Input Parameters'!$M$36,'Input Parameters'!$J$36,'Input Parameters'!$K$36)</f>
        <v>1.0237865406106952</v>
      </c>
      <c r="W162" s="2">
        <f ca="1">N162+(P162-N162)*(1-ERF((T162-R162)/(2*SQRT(L162*'Input Parameters'!$E$38))))</f>
        <v>0.10482030059457212</v>
      </c>
      <c r="X162">
        <f t="shared" ca="1" si="29"/>
        <v>1</v>
      </c>
      <c r="Y162" s="7"/>
    </row>
    <row r="163" spans="1:25" ht="15" customHeight="1" x14ac:dyDescent="0.25">
      <c r="A163" s="139">
        <v>156</v>
      </c>
      <c r="B163" s="10">
        <f t="shared" ca="1" si="20"/>
        <v>0.99909648158058073</v>
      </c>
      <c r="C163" s="60">
        <f ca="1">_xlfn.NORM.INV(B163,'Input Parameters'!$E$15,'Input Parameters'!$F$15)</f>
        <v>440.0637445431596</v>
      </c>
      <c r="D163" s="10">
        <f t="shared" ca="1" si="21"/>
        <v>0.80677577856094196</v>
      </c>
      <c r="E163" s="62">
        <f ca="1">IF(_xlfn.NORM.INV(D163,'Input Parameters'!$E$17,'Input Parameters'!$F$17)&lt;3500,3500,IF(_xlfn.NORM.INV(D163,'Input Parameters'!$E$17,'Input Parameters'!$F$17)&gt;5500,5500,_xlfn.NORM.INV(D163,'Input Parameters'!$E$17,'Input Parameters'!$F$17)))</f>
        <v>5406.2532544761862</v>
      </c>
      <c r="F163" s="10">
        <f t="shared" ca="1" si="22"/>
        <v>0.51777714040572498</v>
      </c>
      <c r="G163" s="64">
        <f ca="1">_xlfn.NORM.INV(F163,'Input Parameters'!$E$20,'Input Parameters'!$F$20)</f>
        <v>282.94865544840479</v>
      </c>
      <c r="H163" s="57">
        <f ca="1">EXP(E163*(1/'Input Parameters'!$E$23-1/G163))</f>
        <v>0.52157124581197845</v>
      </c>
      <c r="I163" s="10">
        <f t="shared" ca="1" si="23"/>
        <v>0.81060774240686051</v>
      </c>
      <c r="J163" s="30">
        <f ca="1">_xlfn.BETA.INV(I163,'Input Parameters'!$L$26,'Input Parameters'!$M$26,'Input Parameters'!$J$26,'Input Parameters'!$K$26)</f>
        <v>0.79049343984096687</v>
      </c>
      <c r="K163" s="168">
        <f ca="1">('Input Parameters'!$E$27/'Input Parameters'!$E$38)^$J163</f>
        <v>3.4470784823068383E-3</v>
      </c>
      <c r="L163" s="69">
        <f ca="1">$H163*$C163*'Input Parameters'!$E$25*K163</f>
        <v>0.79118929423260198</v>
      </c>
      <c r="M163" s="24">
        <f t="shared" ca="1" si="24"/>
        <v>3.8529917629395172E-3</v>
      </c>
      <c r="N163" s="15">
        <f ca="1">_xlfn.NORM.INV(M163,'Input Parameters'!$E$29,'Input Parameters'!$F$29)</f>
        <v>9.9733531224080976E-2</v>
      </c>
      <c r="O163" s="8">
        <f t="shared" ca="1" si="25"/>
        <v>0.57230423365507788</v>
      </c>
      <c r="P163" s="30">
        <f ca="1">_xlfn.LOGNORM.INV(O163,'Input Parameters'!$H$30,'Input Parameters'!$I$30)</f>
        <v>2.9245156947521362</v>
      </c>
      <c r="Q163" s="10">
        <f t="shared" ca="1" si="26"/>
        <v>0.28542509066301169</v>
      </c>
      <c r="R163" s="30">
        <f>IF('Input Parameters'!$E$32=0,0,_xlfn.BETA.INV(Q163,'Input Parameters'!$L$32,'Input Parameters'!$M$32,'Input Parameters'!$J$32,'Input Parameters'!$K$32))</f>
        <v>0</v>
      </c>
      <c r="S163" s="10">
        <f t="shared" ca="1" si="27"/>
        <v>5.564458461880184E-2</v>
      </c>
      <c r="T163" s="26">
        <f ca="1">_xlfn.LOGNORM.INV(S163,'Input Parameters'!$H$34,'Input Parameters'!$I$34)</f>
        <v>41.341305546548426</v>
      </c>
      <c r="U163" s="10">
        <f t="shared" ca="1" si="28"/>
        <v>0.48310090574728748</v>
      </c>
      <c r="V163" s="30">
        <f ca="1">_xlfn.BETA.INV(U163,'Input Parameters'!$L$36,'Input Parameters'!$M$36,'Input Parameters'!$J$36,'Input Parameters'!$K$36)</f>
        <v>0.57945971326439216</v>
      </c>
      <c r="W163" s="2">
        <f ca="1">N163+(P163-N163)*(1-ERF((T163-R163)/(2*SQRT(L163*'Input Parameters'!$E$38))))</f>
        <v>0.10259936999871251</v>
      </c>
      <c r="X163">
        <f t="shared" ca="1" si="29"/>
        <v>1</v>
      </c>
      <c r="Y163" s="7"/>
    </row>
    <row r="164" spans="1:25" ht="15" customHeight="1" x14ac:dyDescent="0.25">
      <c r="A164" s="139">
        <v>157</v>
      </c>
      <c r="B164" s="10">
        <f t="shared" ca="1" si="20"/>
        <v>0.63105496084622681</v>
      </c>
      <c r="C164" s="60">
        <f ca="1">_xlfn.NORM.INV(B164,'Input Parameters'!$E$15,'Input Parameters'!$F$15)</f>
        <v>289.10296606348686</v>
      </c>
      <c r="D164" s="10">
        <f t="shared" ca="1" si="21"/>
        <v>0.35051570837699697</v>
      </c>
      <c r="E164" s="62">
        <f ca="1">IF(_xlfn.NORM.INV(D164,'Input Parameters'!$E$17,'Input Parameters'!$F$17)&lt;3500,3500,IF(_xlfn.NORM.INV(D164,'Input Parameters'!$E$17,'Input Parameters'!$F$17)&gt;5500,5500,_xlfn.NORM.INV(D164,'Input Parameters'!$E$17,'Input Parameters'!$F$17)))</f>
        <v>4531.2500259740054</v>
      </c>
      <c r="F164" s="10">
        <f t="shared" ca="1" si="22"/>
        <v>0.56635793685437774</v>
      </c>
      <c r="G164" s="64">
        <f ca="1">_xlfn.NORM.INV(F164,'Input Parameters'!$E$20,'Input Parameters'!$F$20)</f>
        <v>283.76963164818767</v>
      </c>
      <c r="H164" s="57">
        <f ca="1">EXP(E164*(1/'Input Parameters'!$E$23-1/G164))</f>
        <v>0.6069989520298964</v>
      </c>
      <c r="I164" s="10">
        <f t="shared" ca="1" si="23"/>
        <v>0.22183709260425499</v>
      </c>
      <c r="J164" s="30">
        <f ca="1">_xlfn.BETA.INV(I164,'Input Parameters'!$L$26,'Input Parameters'!$M$26,'Input Parameters'!$J$26,'Input Parameters'!$K$26)</f>
        <v>0.53287252100436744</v>
      </c>
      <c r="K164" s="168">
        <f ca="1">('Input Parameters'!$E$27/'Input Parameters'!$E$38)^$J164</f>
        <v>2.1877266243491462E-2</v>
      </c>
      <c r="L164" s="69">
        <f ca="1">$H164*$C164*'Input Parameters'!$E$25*K164</f>
        <v>3.8391363859518304</v>
      </c>
      <c r="M164" s="24">
        <f t="shared" ca="1" si="24"/>
        <v>0.81626943233978455</v>
      </c>
      <c r="N164" s="15">
        <f ca="1">_xlfn.NORM.INV(M164,'Input Parameters'!$E$29,'Input Parameters'!$F$29)</f>
        <v>0.10009012392328573</v>
      </c>
      <c r="O164" s="8">
        <f t="shared" ca="1" si="25"/>
        <v>0.46644658403186623</v>
      </c>
      <c r="P164" s="30">
        <f ca="1">_xlfn.LOGNORM.INV(O164,'Input Parameters'!$H$30,'Input Parameters'!$I$30)</f>
        <v>2.5786436163812736</v>
      </c>
      <c r="Q164" s="10">
        <f t="shared" ca="1" si="26"/>
        <v>7.7484946769367125E-2</v>
      </c>
      <c r="R164" s="30">
        <f>IF('Input Parameters'!$E$32=0,0,_xlfn.BETA.INV(Q164,'Input Parameters'!$L$32,'Input Parameters'!$M$32,'Input Parameters'!$J$32,'Input Parameters'!$K$32))</f>
        <v>0</v>
      </c>
      <c r="S164" s="10">
        <f t="shared" ca="1" si="27"/>
        <v>0.24228181185322406</v>
      </c>
      <c r="T164" s="26">
        <f ca="1">_xlfn.LOGNORM.INV(S164,'Input Parameters'!$H$34,'Input Parameters'!$I$34)</f>
        <v>46.206016692232282</v>
      </c>
      <c r="U164" s="10">
        <f t="shared" ca="1" si="28"/>
        <v>0.30523577749407527</v>
      </c>
      <c r="V164" s="30">
        <f ca="1">_xlfn.BETA.INV(U164,'Input Parameters'!$L$36,'Input Parameters'!$M$36,'Input Parameters'!$J$36,'Input Parameters'!$K$36)</f>
        <v>0.51224403336245472</v>
      </c>
      <c r="W164" s="2">
        <f ca="1">N164+(P164-N164)*(1-ERF((T164-R164)/(2*SQRT(L164*'Input Parameters'!$E$38))))</f>
        <v>0.33657962671960306</v>
      </c>
      <c r="X164">
        <f t="shared" ca="1" si="29"/>
        <v>1</v>
      </c>
      <c r="Y164" s="7"/>
    </row>
    <row r="165" spans="1:25" ht="15" customHeight="1" x14ac:dyDescent="0.25">
      <c r="A165" s="139">
        <v>158</v>
      </c>
      <c r="B165" s="10">
        <f t="shared" ca="1" si="20"/>
        <v>0.34983144432020252</v>
      </c>
      <c r="C165" s="60">
        <f ca="1">_xlfn.NORM.INV(B165,'Input Parameters'!$E$15,'Input Parameters'!$F$15)</f>
        <v>250.06069471362161</v>
      </c>
      <c r="D165" s="10">
        <f t="shared" ca="1" si="21"/>
        <v>0.40013562004884862</v>
      </c>
      <c r="E165" s="62">
        <f ca="1">IF(_xlfn.NORM.INV(D165,'Input Parameters'!$E$17,'Input Parameters'!$F$17)&lt;3500,3500,IF(_xlfn.NORM.INV(D165,'Input Parameters'!$E$17,'Input Parameters'!$F$17)&gt;5500,5500,_xlfn.NORM.INV(D165,'Input Parameters'!$E$17,'Input Parameters'!$F$17)))</f>
        <v>4622.9027419232061</v>
      </c>
      <c r="F165" s="10">
        <f t="shared" ca="1" si="22"/>
        <v>0.25563551803535445</v>
      </c>
      <c r="G165" s="64">
        <f ca="1">_xlfn.NORM.INV(F165,'Input Parameters'!$E$20,'Input Parameters'!$F$20)</f>
        <v>278.24903899965148</v>
      </c>
      <c r="H165" s="57">
        <f ca="1">EXP(E165*(1/'Input Parameters'!$E$23-1/G165))</f>
        <v>0.43493965810114632</v>
      </c>
      <c r="I165" s="10">
        <f t="shared" ca="1" si="23"/>
        <v>0.70833303806699377</v>
      </c>
      <c r="J165" s="30">
        <f ca="1">_xlfn.BETA.INV(I165,'Input Parameters'!$L$26,'Input Parameters'!$M$26,'Input Parameters'!$J$26,'Input Parameters'!$K$26)</f>
        <v>0.74514692099307878</v>
      </c>
      <c r="K165" s="168">
        <f ca="1">('Input Parameters'!$E$27/'Input Parameters'!$E$38)^$J165</f>
        <v>4.7721584726770315E-3</v>
      </c>
      <c r="L165" s="69">
        <f ca="1">$H165*$C165*'Input Parameters'!$E$25*K165</f>
        <v>0.51902622163439982</v>
      </c>
      <c r="M165" s="24">
        <f t="shared" ca="1" si="24"/>
        <v>0.98021148373111211</v>
      </c>
      <c r="N165" s="15">
        <f ca="1">_xlfn.NORM.INV(M165,'Input Parameters'!$E$29,'Input Parameters'!$F$29)</f>
        <v>0.10020581364955322</v>
      </c>
      <c r="O165" s="8">
        <f t="shared" ca="1" si="25"/>
        <v>0.36781764345490198</v>
      </c>
      <c r="P165" s="30">
        <f ca="1">_xlfn.LOGNORM.INV(O165,'Input Parameters'!$H$30,'Input Parameters'!$I$30)</f>
        <v>2.2876987067255783</v>
      </c>
      <c r="Q165" s="10">
        <f t="shared" ca="1" si="26"/>
        <v>0.21795113208655836</v>
      </c>
      <c r="R165" s="30">
        <f>IF('Input Parameters'!$E$32=0,0,_xlfn.BETA.INV(Q165,'Input Parameters'!$L$32,'Input Parameters'!$M$32,'Input Parameters'!$J$32,'Input Parameters'!$K$32))</f>
        <v>0</v>
      </c>
      <c r="S165" s="10">
        <f t="shared" ca="1" si="27"/>
        <v>0.96679731523677748</v>
      </c>
      <c r="T165" s="26">
        <f ca="1">_xlfn.LOGNORM.INV(S165,'Input Parameters'!$H$34,'Input Parameters'!$I$34)</f>
        <v>63.352548033845657</v>
      </c>
      <c r="U165" s="10">
        <f t="shared" ca="1" si="28"/>
        <v>6.1138096857329738E-2</v>
      </c>
      <c r="V165" s="30">
        <f ca="1">_xlfn.BETA.INV(U165,'Input Parameters'!$L$36,'Input Parameters'!$M$36,'Input Parameters'!$J$36,'Input Parameters'!$K$36)</f>
        <v>0.38896458108794241</v>
      </c>
      <c r="W165" s="2">
        <f ca="1">N165+(P165-N165)*(1-ERF((T165-R165)/(2*SQRT(L165*'Input Parameters'!$E$38))))</f>
        <v>0.10020581475065114</v>
      </c>
      <c r="X165">
        <f t="shared" ca="1" si="29"/>
        <v>1</v>
      </c>
      <c r="Y165" s="7"/>
    </row>
    <row r="166" spans="1:25" ht="15" customHeight="1" x14ac:dyDescent="0.25">
      <c r="A166" s="139">
        <v>159</v>
      </c>
      <c r="B166" s="10">
        <f t="shared" ca="1" si="20"/>
        <v>0.7337250991938763</v>
      </c>
      <c r="C166" s="60">
        <f ca="1">_xlfn.NORM.INV(B166,'Input Parameters'!$E$15,'Input Parameters'!$F$15)</f>
        <v>304.79032547860015</v>
      </c>
      <c r="D166" s="10">
        <f t="shared" ca="1" si="21"/>
        <v>0.79956949069004646</v>
      </c>
      <c r="E166" s="62">
        <f ca="1">IF(_xlfn.NORM.INV(D166,'Input Parameters'!$E$17,'Input Parameters'!$F$17)&lt;3500,3500,IF(_xlfn.NORM.INV(D166,'Input Parameters'!$E$17,'Input Parameters'!$F$17)&gt;5500,5500,_xlfn.NORM.INV(D166,'Input Parameters'!$E$17,'Input Parameters'!$F$17)))</f>
        <v>5388.0591393603409</v>
      </c>
      <c r="F166" s="10">
        <f t="shared" ca="1" si="22"/>
        <v>0.36401071984623801</v>
      </c>
      <c r="G166" s="64">
        <f ca="1">_xlfn.NORM.INV(F166,'Input Parameters'!$E$20,'Input Parameters'!$F$20)</f>
        <v>280.32001698791322</v>
      </c>
      <c r="H166" s="57">
        <f ca="1">EXP(E166*(1/'Input Parameters'!$E$23-1/G166))</f>
        <v>0.43723435521504977</v>
      </c>
      <c r="I166" s="10">
        <f t="shared" ca="1" si="23"/>
        <v>0.42388998491383312</v>
      </c>
      <c r="J166" s="30">
        <f ca="1">_xlfn.BETA.INV(I166,'Input Parameters'!$L$26,'Input Parameters'!$M$26,'Input Parameters'!$J$26,'Input Parameters'!$K$26)</f>
        <v>0.63008588792552356</v>
      </c>
      <c r="K166" s="168">
        <f ca="1">('Input Parameters'!$E$27/'Input Parameters'!$E$38)^$J166</f>
        <v>1.0893150924601054E-2</v>
      </c>
      <c r="L166" s="69">
        <f ca="1">$H166*$C166*'Input Parameters'!$E$25*K166</f>
        <v>1.4516735949839241</v>
      </c>
      <c r="M166" s="24">
        <f t="shared" ca="1" si="24"/>
        <v>0.98861719321560637</v>
      </c>
      <c r="N166" s="15">
        <f ca="1">_xlfn.NORM.INV(M166,'Input Parameters'!$E$29,'Input Parameters'!$F$29)</f>
        <v>0.10022773453038936</v>
      </c>
      <c r="O166" s="8">
        <f t="shared" ca="1" si="25"/>
        <v>0.81515146490762469</v>
      </c>
      <c r="P166" s="30">
        <f ca="1">_xlfn.LOGNORM.INV(O166,'Input Parameters'!$H$30,'Input Parameters'!$I$30)</f>
        <v>4.0991734904085568</v>
      </c>
      <c r="Q166" s="10">
        <f t="shared" ca="1" si="26"/>
        <v>0.88085337426126864</v>
      </c>
      <c r="R166" s="30">
        <f>IF('Input Parameters'!$E$32=0,0,_xlfn.BETA.INV(Q166,'Input Parameters'!$L$32,'Input Parameters'!$M$32,'Input Parameters'!$J$32,'Input Parameters'!$K$32))</f>
        <v>0</v>
      </c>
      <c r="S166" s="10">
        <f t="shared" ca="1" si="27"/>
        <v>0.82522406411356353</v>
      </c>
      <c r="T166" s="26">
        <f ca="1">_xlfn.LOGNORM.INV(S166,'Input Parameters'!$H$34,'Input Parameters'!$I$34)</f>
        <v>56.634802327581774</v>
      </c>
      <c r="U166" s="10">
        <f t="shared" ca="1" si="28"/>
        <v>0.3726632738898995</v>
      </c>
      <c r="V166" s="30">
        <f ca="1">_xlfn.BETA.INV(U166,'Input Parameters'!$L$36,'Input Parameters'!$M$36,'Input Parameters'!$J$36,'Input Parameters'!$K$36)</f>
        <v>0.53799308852106653</v>
      </c>
      <c r="W166" s="2">
        <f ca="1">N166+(P166-N166)*(1-ERF((T166-R166)/(2*SQRT(L166*'Input Parameters'!$E$38))))</f>
        <v>0.10377888815361526</v>
      </c>
      <c r="X166">
        <f t="shared" ca="1" si="29"/>
        <v>1</v>
      </c>
      <c r="Y166" s="7"/>
    </row>
    <row r="167" spans="1:25" ht="15" customHeight="1" x14ac:dyDescent="0.25">
      <c r="A167" s="139">
        <v>160</v>
      </c>
      <c r="B167" s="10">
        <f t="shared" ca="1" si="20"/>
        <v>0.16940311139768005</v>
      </c>
      <c r="C167" s="60">
        <f ca="1">_xlfn.NORM.INV(B167,'Input Parameters'!$E$15,'Input Parameters'!$F$15)</f>
        <v>219.12972995087151</v>
      </c>
      <c r="D167" s="10">
        <f t="shared" ca="1" si="21"/>
        <v>0.83895139854189693</v>
      </c>
      <c r="E167" s="62">
        <f ca="1">IF(_xlfn.NORM.INV(D167,'Input Parameters'!$E$17,'Input Parameters'!$F$17)&lt;3500,3500,IF(_xlfn.NORM.INV(D167,'Input Parameters'!$E$17,'Input Parameters'!$F$17)&gt;5500,5500,_xlfn.NORM.INV(D167,'Input Parameters'!$E$17,'Input Parameters'!$F$17)))</f>
        <v>5493.1101628362821</v>
      </c>
      <c r="F167" s="10">
        <f t="shared" ca="1" si="22"/>
        <v>0.31983067251465469</v>
      </c>
      <c r="G167" s="64">
        <f ca="1">_xlfn.NORM.INV(F167,'Input Parameters'!$E$20,'Input Parameters'!$F$20)</f>
        <v>279.51324526883212</v>
      </c>
      <c r="H167" s="57">
        <f ca="1">EXP(E167*(1/'Input Parameters'!$E$23-1/G167))</f>
        <v>0.40657943992101403</v>
      </c>
      <c r="I167" s="10">
        <f t="shared" ca="1" si="23"/>
        <v>0.32772717300874188</v>
      </c>
      <c r="J167" s="30">
        <f ca="1">_xlfn.BETA.INV(I167,'Input Parameters'!$L$26,'Input Parameters'!$M$26,'Input Parameters'!$J$26,'Input Parameters'!$K$26)</f>
        <v>0.58751197175990355</v>
      </c>
      <c r="K167" s="168">
        <f ca="1">('Input Parameters'!$E$27/'Input Parameters'!$E$38)^$J167</f>
        <v>1.4783592460468642E-2</v>
      </c>
      <c r="L167" s="69">
        <f ca="1">$H167*$C167*'Input Parameters'!$E$25*K167</f>
        <v>1.3171241070598931</v>
      </c>
      <c r="M167" s="24">
        <f t="shared" ca="1" si="24"/>
        <v>0.7475593301290846</v>
      </c>
      <c r="N167" s="15">
        <f ca="1">_xlfn.NORM.INV(M167,'Input Parameters'!$E$29,'Input Parameters'!$F$29)</f>
        <v>0.10006668290420227</v>
      </c>
      <c r="O167" s="8">
        <f t="shared" ca="1" si="25"/>
        <v>0.91800014697710774</v>
      </c>
      <c r="P167" s="30">
        <f ca="1">_xlfn.LOGNORM.INV(O167,'Input Parameters'!$H$30,'Input Parameters'!$I$30)</f>
        <v>5.1782849453554807</v>
      </c>
      <c r="Q167" s="10">
        <f t="shared" ca="1" si="26"/>
        <v>0.42491278204555172</v>
      </c>
      <c r="R167" s="30">
        <f>IF('Input Parameters'!$E$32=0,0,_xlfn.BETA.INV(Q167,'Input Parameters'!$L$32,'Input Parameters'!$M$32,'Input Parameters'!$J$32,'Input Parameters'!$K$32))</f>
        <v>0</v>
      </c>
      <c r="S167" s="10">
        <f t="shared" ca="1" si="27"/>
        <v>0.90311200724561624</v>
      </c>
      <c r="T167" s="26">
        <f ca="1">_xlfn.LOGNORM.INV(S167,'Input Parameters'!$H$34,'Input Parameters'!$I$34)</f>
        <v>59.260990126174725</v>
      </c>
      <c r="U167" s="10">
        <f t="shared" ca="1" si="28"/>
        <v>0.74682981861265929</v>
      </c>
      <c r="V167" s="30">
        <f ca="1">_xlfn.BETA.INV(U167,'Input Parameters'!$L$36,'Input Parameters'!$M$36,'Input Parameters'!$J$36,'Input Parameters'!$K$36)</f>
        <v>0.69322278885629329</v>
      </c>
      <c r="W167" s="2">
        <f ca="1">N167+(P167-N167)*(1-ERF((T167-R167)/(2*SQRT(L167*'Input Parameters'!$E$38))))</f>
        <v>0.10139197454930485</v>
      </c>
      <c r="X167">
        <f t="shared" ca="1" si="29"/>
        <v>1</v>
      </c>
      <c r="Y167" s="7"/>
    </row>
    <row r="168" spans="1:25" ht="15" customHeight="1" x14ac:dyDescent="0.25">
      <c r="A168" s="139">
        <v>161</v>
      </c>
      <c r="B168" s="10">
        <f t="shared" ca="1" si="20"/>
        <v>0.38648741588968227</v>
      </c>
      <c r="C168" s="60">
        <f ca="1">_xlfn.NORM.INV(B168,'Input Parameters'!$E$15,'Input Parameters'!$F$15)</f>
        <v>255.33315737112233</v>
      </c>
      <c r="D168" s="10">
        <f t="shared" ca="1" si="21"/>
        <v>0.51893962234597713</v>
      </c>
      <c r="E168" s="62">
        <f ca="1">IF(_xlfn.NORM.INV(D168,'Input Parameters'!$E$17,'Input Parameters'!$F$17)&lt;3500,3500,IF(_xlfn.NORM.INV(D168,'Input Parameters'!$E$17,'Input Parameters'!$F$17)&gt;5500,5500,_xlfn.NORM.INV(D168,'Input Parameters'!$E$17,'Input Parameters'!$F$17)))</f>
        <v>4833.2447082077324</v>
      </c>
      <c r="F168" s="10">
        <f t="shared" ca="1" si="22"/>
        <v>3.1791671326322768E-2</v>
      </c>
      <c r="G168" s="64">
        <f ca="1">_xlfn.NORM.INV(F168,'Input Parameters'!$E$20,'Input Parameters'!$F$20)</f>
        <v>270.22089545540166</v>
      </c>
      <c r="H168" s="57">
        <f ca="1">EXP(E168*(1/'Input Parameters'!$E$23-1/G168))</f>
        <v>0.24995104238551732</v>
      </c>
      <c r="I168" s="10">
        <f t="shared" ca="1" si="23"/>
        <v>0.85623518365655626</v>
      </c>
      <c r="J168" s="30">
        <f ca="1">_xlfn.BETA.INV(I168,'Input Parameters'!$L$26,'Input Parameters'!$M$26,'Input Parameters'!$J$26,'Input Parameters'!$K$26)</f>
        <v>0.81357419431725098</v>
      </c>
      <c r="K168" s="168">
        <f ca="1">('Input Parameters'!$E$27/'Input Parameters'!$E$38)^$J168</f>
        <v>2.9211233622319544E-3</v>
      </c>
      <c r="L168" s="69">
        <f ca="1">$H168*$C168*'Input Parameters'!$E$25*K168</f>
        <v>0.18642839727804925</v>
      </c>
      <c r="M168" s="24">
        <f t="shared" ca="1" si="24"/>
        <v>0.8026812950172737</v>
      </c>
      <c r="N168" s="15">
        <f ca="1">_xlfn.NORM.INV(M168,'Input Parameters'!$E$29,'Input Parameters'!$F$29)</f>
        <v>0.10008512375460708</v>
      </c>
      <c r="O168" s="8">
        <f t="shared" ca="1" si="25"/>
        <v>0.48839100065968577</v>
      </c>
      <c r="P168" s="30">
        <f ca="1">_xlfn.LOGNORM.INV(O168,'Input Parameters'!$H$30,'Input Parameters'!$I$30)</f>
        <v>2.6466443511840398</v>
      </c>
      <c r="Q168" s="10">
        <f t="shared" ca="1" si="26"/>
        <v>0.18468614582397724</v>
      </c>
      <c r="R168" s="30">
        <f>IF('Input Parameters'!$E$32=0,0,_xlfn.BETA.INV(Q168,'Input Parameters'!$L$32,'Input Parameters'!$M$32,'Input Parameters'!$J$32,'Input Parameters'!$K$32))</f>
        <v>0</v>
      </c>
      <c r="S168" s="10">
        <f t="shared" ca="1" si="27"/>
        <v>0.10005928898993577</v>
      </c>
      <c r="T168" s="26">
        <f ca="1">_xlfn.LOGNORM.INV(S168,'Input Parameters'!$H$34,'Input Parameters'!$I$34)</f>
        <v>42.974756643339795</v>
      </c>
      <c r="U168" s="10">
        <f t="shared" ca="1" si="28"/>
        <v>0.18887104518735431</v>
      </c>
      <c r="V168" s="30">
        <f ca="1">_xlfn.BETA.INV(U168,'Input Parameters'!$L$36,'Input Parameters'!$M$36,'Input Parameters'!$J$36,'Input Parameters'!$K$36)</f>
        <v>0.4636724781861119</v>
      </c>
      <c r="W168" s="2">
        <f ca="1">N168+(P168-N168)*(1-ERF((T168-R168)/(2*SQRT(L168*'Input Parameters'!$E$38))))</f>
        <v>0.10008512375957739</v>
      </c>
      <c r="X168">
        <f t="shared" ca="1" si="29"/>
        <v>1</v>
      </c>
      <c r="Y168" s="7"/>
    </row>
    <row r="169" spans="1:25" ht="15" customHeight="1" x14ac:dyDescent="0.25">
      <c r="A169" s="139">
        <v>162</v>
      </c>
      <c r="B169" s="10">
        <f t="shared" ca="1" si="20"/>
        <v>0.18664360307315797</v>
      </c>
      <c r="C169" s="60">
        <f ca="1">_xlfn.NORM.INV(B169,'Input Parameters'!$E$15,'Input Parameters'!$F$15)</f>
        <v>222.71700203220601</v>
      </c>
      <c r="D169" s="10">
        <f t="shared" ca="1" si="21"/>
        <v>0.93502413809676588</v>
      </c>
      <c r="E169" s="62">
        <f ca="1">IF(_xlfn.NORM.INV(D169,'Input Parameters'!$E$17,'Input Parameters'!$F$17)&lt;3500,3500,IF(_xlfn.NORM.INV(D169,'Input Parameters'!$E$17,'Input Parameters'!$F$17)&gt;5500,5500,_xlfn.NORM.INV(D169,'Input Parameters'!$E$17,'Input Parameters'!$F$17)))</f>
        <v>5500</v>
      </c>
      <c r="F169" s="10">
        <f t="shared" ca="1" si="22"/>
        <v>0.70957698856992313</v>
      </c>
      <c r="G169" s="64">
        <f ca="1">_xlfn.NORM.INV(F169,'Input Parameters'!$E$20,'Input Parameters'!$F$20)</f>
        <v>286.34940074399788</v>
      </c>
      <c r="H169" s="57">
        <f ca="1">EXP(E169*(1/'Input Parameters'!$E$23-1/G169))</f>
        <v>0.64963484696164864</v>
      </c>
      <c r="I169" s="10">
        <f t="shared" ca="1" si="23"/>
        <v>0.82334278170843145</v>
      </c>
      <c r="J169" s="30">
        <f ca="1">_xlfn.BETA.INV(I169,'Input Parameters'!$L$26,'Input Parameters'!$M$26,'Input Parameters'!$J$26,'Input Parameters'!$K$26)</f>
        <v>0.79668197469544511</v>
      </c>
      <c r="K169" s="168">
        <f ca="1">('Input Parameters'!$E$27/'Input Parameters'!$E$38)^$J169</f>
        <v>3.2974074814600385E-3</v>
      </c>
      <c r="L169" s="69">
        <f ca="1">$H169*$C169*'Input Parameters'!$E$25*K169</f>
        <v>0.47708449641874462</v>
      </c>
      <c r="M169" s="24">
        <f t="shared" ca="1" si="24"/>
        <v>0.3573638557152905</v>
      </c>
      <c r="N169" s="15">
        <f ca="1">_xlfn.NORM.INV(M169,'Input Parameters'!$E$29,'Input Parameters'!$F$29)</f>
        <v>9.9963448593732351E-2</v>
      </c>
      <c r="O169" s="8">
        <f t="shared" ca="1" si="25"/>
        <v>0.52496731105353955</v>
      </c>
      <c r="P169" s="30">
        <f ca="1">_xlfn.LOGNORM.INV(O169,'Input Parameters'!$H$30,'Input Parameters'!$I$30)</f>
        <v>2.763846043866951</v>
      </c>
      <c r="Q169" s="10">
        <f t="shared" ca="1" si="26"/>
        <v>0.27784661911627273</v>
      </c>
      <c r="R169" s="30">
        <f>IF('Input Parameters'!$E$32=0,0,_xlfn.BETA.INV(Q169,'Input Parameters'!$L$32,'Input Parameters'!$M$32,'Input Parameters'!$J$32,'Input Parameters'!$K$32))</f>
        <v>0</v>
      </c>
      <c r="S169" s="10">
        <f t="shared" ca="1" si="27"/>
        <v>0.77326673677429569</v>
      </c>
      <c r="T169" s="26">
        <f ca="1">_xlfn.LOGNORM.INV(S169,'Input Parameters'!$H$34,'Input Parameters'!$I$34)</f>
        <v>55.33952166903088</v>
      </c>
      <c r="U169" s="10">
        <f t="shared" ca="1" si="28"/>
        <v>0.34222173715314008</v>
      </c>
      <c r="V169" s="30">
        <f ca="1">_xlfn.BETA.INV(U169,'Input Parameters'!$L$36,'Input Parameters'!$M$36,'Input Parameters'!$J$36,'Input Parameters'!$K$36)</f>
        <v>0.52647582201342269</v>
      </c>
      <c r="W169" s="2">
        <f ca="1">N169+(P169-N169)*(1-ERF((T169-R169)/(2*SQRT(L169*'Input Parameters'!$E$38))))</f>
        <v>9.9963487691356948E-2</v>
      </c>
      <c r="X169">
        <f t="shared" ca="1" si="29"/>
        <v>1</v>
      </c>
      <c r="Y169" s="7"/>
    </row>
    <row r="170" spans="1:25" ht="15" customHeight="1" x14ac:dyDescent="0.25">
      <c r="A170" s="139">
        <v>163</v>
      </c>
      <c r="B170" s="10">
        <f t="shared" ca="1" si="20"/>
        <v>0.98847320443600539</v>
      </c>
      <c r="C170" s="60">
        <f ca="1">_xlfn.NORM.INV(B170,'Input Parameters'!$E$15,'Input Parameters'!$F$15)</f>
        <v>394.12425099584499</v>
      </c>
      <c r="D170" s="10">
        <f t="shared" ca="1" si="21"/>
        <v>0.6960808803486972</v>
      </c>
      <c r="E170" s="62">
        <f ca="1">IF(_xlfn.NORM.INV(D170,'Input Parameters'!$E$17,'Input Parameters'!$F$17)&lt;3500,3500,IF(_xlfn.NORM.INV(D170,'Input Parameters'!$E$17,'Input Parameters'!$F$17)&gt;5500,5500,_xlfn.NORM.INV(D170,'Input Parameters'!$E$17,'Input Parameters'!$F$17)))</f>
        <v>5159.2131653704491</v>
      </c>
      <c r="F170" s="10">
        <f t="shared" ca="1" si="22"/>
        <v>0.19423117064904072</v>
      </c>
      <c r="G170" s="64">
        <f ca="1">_xlfn.NORM.INV(F170,'Input Parameters'!$E$20,'Input Parameters'!$F$20)</f>
        <v>276.87185789270706</v>
      </c>
      <c r="H170" s="57">
        <f ca="1">EXP(E170*(1/'Input Parameters'!$E$23-1/G170))</f>
        <v>0.36010448552281321</v>
      </c>
      <c r="I170" s="10">
        <f t="shared" ca="1" si="23"/>
        <v>0.93537023064088443</v>
      </c>
      <c r="J170" s="30">
        <f ca="1">_xlfn.BETA.INV(I170,'Input Parameters'!$L$26,'Input Parameters'!$M$26,'Input Parameters'!$J$26,'Input Parameters'!$K$26)</f>
        <v>0.86403804664588013</v>
      </c>
      <c r="K170" s="168">
        <f ca="1">('Input Parameters'!$E$27/'Input Parameters'!$E$38)^$J170</f>
        <v>2.0339706011043212E-3</v>
      </c>
      <c r="L170" s="69">
        <f ca="1">$H170*$C170*'Input Parameters'!$E$25*K170</f>
        <v>0.28867312977046017</v>
      </c>
      <c r="M170" s="24">
        <f t="shared" ca="1" si="24"/>
        <v>0.93184272820589731</v>
      </c>
      <c r="N170" s="15">
        <f ca="1">_xlfn.NORM.INV(M170,'Input Parameters'!$E$29,'Input Parameters'!$F$29)</f>
        <v>0.10014896566302764</v>
      </c>
      <c r="O170" s="8">
        <f t="shared" ca="1" si="25"/>
        <v>9.3487325869662019E-2</v>
      </c>
      <c r="P170" s="30">
        <f ca="1">_xlfn.LOGNORM.INV(O170,'Input Parameters'!$H$30,'Input Parameters'!$I$30)</f>
        <v>1.4386360240012821</v>
      </c>
      <c r="Q170" s="10">
        <f t="shared" ca="1" si="26"/>
        <v>0.8524438358021289</v>
      </c>
      <c r="R170" s="30">
        <f>IF('Input Parameters'!$E$32=0,0,_xlfn.BETA.INV(Q170,'Input Parameters'!$L$32,'Input Parameters'!$M$32,'Input Parameters'!$J$32,'Input Parameters'!$K$32))</f>
        <v>0</v>
      </c>
      <c r="S170" s="10">
        <f t="shared" ca="1" si="27"/>
        <v>4.2658636666566774E-2</v>
      </c>
      <c r="T170" s="26">
        <f ca="1">_xlfn.LOGNORM.INV(S170,'Input Parameters'!$H$34,'Input Parameters'!$I$34)</f>
        <v>40.686573037607765</v>
      </c>
      <c r="U170" s="10">
        <f t="shared" ca="1" si="28"/>
        <v>0.74261738936216937</v>
      </c>
      <c r="V170" s="30">
        <f ca="1">_xlfn.BETA.INV(U170,'Input Parameters'!$L$36,'Input Parameters'!$M$36,'Input Parameters'!$J$36,'Input Parameters'!$K$36)</f>
        <v>0.69099594935223907</v>
      </c>
      <c r="W170" s="2">
        <f ca="1">N170+(P170-N170)*(1-ERF((T170-R170)/(2*SQRT(L170*'Input Parameters'!$E$38))))</f>
        <v>0.10014908038663276</v>
      </c>
      <c r="X170">
        <f t="shared" ca="1" si="29"/>
        <v>1</v>
      </c>
      <c r="Y170" s="7"/>
    </row>
    <row r="171" spans="1:25" ht="15" customHeight="1" x14ac:dyDescent="0.25">
      <c r="A171" s="139">
        <v>164</v>
      </c>
      <c r="B171" s="10">
        <f t="shared" ca="1" si="20"/>
        <v>0.41983211571073265</v>
      </c>
      <c r="C171" s="60">
        <f ca="1">_xlfn.NORM.INV(B171,'Input Parameters'!$E$15,'Input Parameters'!$F$15)</f>
        <v>260.00262140484818</v>
      </c>
      <c r="D171" s="10">
        <f t="shared" ca="1" si="21"/>
        <v>0.35131226223090972</v>
      </c>
      <c r="E171" s="62">
        <f ca="1">IF(_xlfn.NORM.INV(D171,'Input Parameters'!$E$17,'Input Parameters'!$F$17)&lt;3500,3500,IF(_xlfn.NORM.INV(D171,'Input Parameters'!$E$17,'Input Parameters'!$F$17)&gt;5500,5500,_xlfn.NORM.INV(D171,'Input Parameters'!$E$17,'Input Parameters'!$F$17)))</f>
        <v>4532.7539713676651</v>
      </c>
      <c r="F171" s="10">
        <f t="shared" ca="1" si="22"/>
        <v>0.22562221733556098</v>
      </c>
      <c r="G171" s="64">
        <f ca="1">_xlfn.NORM.INV(F171,'Input Parameters'!$E$20,'Input Parameters'!$F$20)</f>
        <v>277.60260869296184</v>
      </c>
      <c r="H171" s="57">
        <f ca="1">EXP(E171*(1/'Input Parameters'!$E$23-1/G171))</f>
        <v>0.42560366734942195</v>
      </c>
      <c r="I171" s="10">
        <f t="shared" ca="1" si="23"/>
        <v>0.8276949547358039</v>
      </c>
      <c r="J171" s="30">
        <f ca="1">_xlfn.BETA.INV(I171,'Input Parameters'!$L$26,'Input Parameters'!$M$26,'Input Parameters'!$J$26,'Input Parameters'!$K$26)</f>
        <v>0.79883709324381946</v>
      </c>
      <c r="K171" s="168">
        <f ca="1">('Input Parameters'!$E$27/'Input Parameters'!$E$38)^$J171</f>
        <v>3.2468257653707434E-3</v>
      </c>
      <c r="L171" s="69">
        <f ca="1">$H171*$C171*'Input Parameters'!$E$25*K171</f>
        <v>0.35928747019346108</v>
      </c>
      <c r="M171" s="24">
        <f t="shared" ca="1" si="24"/>
        <v>0.57730217876786316</v>
      </c>
      <c r="N171" s="15">
        <f ca="1">_xlfn.NORM.INV(M171,'Input Parameters'!$E$29,'Input Parameters'!$F$29)</f>
        <v>0.10001949965576877</v>
      </c>
      <c r="O171" s="8">
        <f t="shared" ca="1" si="25"/>
        <v>1.807198289905676E-2</v>
      </c>
      <c r="P171" s="30">
        <f ca="1">_xlfn.LOGNORM.INV(O171,'Input Parameters'!$H$30,'Input Parameters'!$I$30)</f>
        <v>0.99726297830504351</v>
      </c>
      <c r="Q171" s="10">
        <f t="shared" ca="1" si="26"/>
        <v>0.83150311531134147</v>
      </c>
      <c r="R171" s="30">
        <f>IF('Input Parameters'!$E$32=0,0,_xlfn.BETA.INV(Q171,'Input Parameters'!$L$32,'Input Parameters'!$M$32,'Input Parameters'!$J$32,'Input Parameters'!$K$32))</f>
        <v>0</v>
      </c>
      <c r="S171" s="10">
        <f t="shared" ca="1" si="27"/>
        <v>0.68631382978176314</v>
      </c>
      <c r="T171" s="26">
        <f ca="1">_xlfn.LOGNORM.INV(S171,'Input Parameters'!$H$34,'Input Parameters'!$I$34)</f>
        <v>53.548500645792615</v>
      </c>
      <c r="U171" s="10">
        <f t="shared" ca="1" si="28"/>
        <v>0.38705410854560129</v>
      </c>
      <c r="V171" s="30">
        <f ca="1">_xlfn.BETA.INV(U171,'Input Parameters'!$L$36,'Input Parameters'!$M$36,'Input Parameters'!$J$36,'Input Parameters'!$K$36)</f>
        <v>0.54340017751269276</v>
      </c>
      <c r="W171" s="2">
        <f ca="1">N171+(P171-N171)*(1-ERF((T171-R171)/(2*SQRT(L171*'Input Parameters'!$E$38))))</f>
        <v>0.10001949989504517</v>
      </c>
      <c r="X171">
        <f t="shared" ca="1" si="29"/>
        <v>1</v>
      </c>
      <c r="Y171" s="7"/>
    </row>
    <row r="172" spans="1:25" ht="15" customHeight="1" x14ac:dyDescent="0.25">
      <c r="A172" s="139">
        <v>165</v>
      </c>
      <c r="B172" s="10">
        <f t="shared" ca="1" si="20"/>
        <v>0.14271884394831613</v>
      </c>
      <c r="C172" s="60">
        <f ca="1">_xlfn.NORM.INV(B172,'Input Parameters'!$E$15,'Input Parameters'!$F$15)</f>
        <v>213.07865458628609</v>
      </c>
      <c r="D172" s="10">
        <f t="shared" ca="1" si="21"/>
        <v>0.72901441765876795</v>
      </c>
      <c r="E172" s="62">
        <f ca="1">IF(_xlfn.NORM.INV(D172,'Input Parameters'!$E$17,'Input Parameters'!$F$17)&lt;3500,3500,IF(_xlfn.NORM.INV(D172,'Input Parameters'!$E$17,'Input Parameters'!$F$17)&gt;5500,5500,_xlfn.NORM.INV(D172,'Input Parameters'!$E$17,'Input Parameters'!$F$17)))</f>
        <v>5226.8844463540718</v>
      </c>
      <c r="F172" s="10">
        <f t="shared" ca="1" si="22"/>
        <v>0.15696306727554932</v>
      </c>
      <c r="G172" s="64">
        <f ca="1">_xlfn.NORM.INV(F172,'Input Parameters'!$E$20,'Input Parameters'!$F$20)</f>
        <v>275.90297954297614</v>
      </c>
      <c r="H172" s="57">
        <f ca="1">EXP(E172*(1/'Input Parameters'!$E$23-1/G172))</f>
        <v>0.33252100730176054</v>
      </c>
      <c r="I172" s="10">
        <f t="shared" ca="1" si="23"/>
        <v>0.7016329939293493</v>
      </c>
      <c r="J172" s="30">
        <f ca="1">_xlfn.BETA.INV(I172,'Input Parameters'!$L$26,'Input Parameters'!$M$26,'Input Parameters'!$J$26,'Input Parameters'!$K$26)</f>
        <v>0.74235633960227387</v>
      </c>
      <c r="K172" s="168">
        <f ca="1">('Input Parameters'!$E$27/'Input Parameters'!$E$38)^$J172</f>
        <v>4.8686447802325419E-3</v>
      </c>
      <c r="L172" s="69">
        <f ca="1">$H172*$C172*'Input Parameters'!$E$25*K172</f>
        <v>0.34495871597538513</v>
      </c>
      <c r="M172" s="24">
        <f t="shared" ca="1" si="24"/>
        <v>0.88368043272994456</v>
      </c>
      <c r="N172" s="15">
        <f ca="1">_xlfn.NORM.INV(M172,'Input Parameters'!$E$29,'Input Parameters'!$F$29)</f>
        <v>0.10011935880914445</v>
      </c>
      <c r="O172" s="8">
        <f t="shared" ca="1" si="25"/>
        <v>0.17408321802263127</v>
      </c>
      <c r="P172" s="30">
        <f ca="1">_xlfn.LOGNORM.INV(O172,'Input Parameters'!$H$30,'Input Parameters'!$I$30)</f>
        <v>1.7226705163253697</v>
      </c>
      <c r="Q172" s="10">
        <f t="shared" ca="1" si="26"/>
        <v>0.98548749170062</v>
      </c>
      <c r="R172" s="30">
        <f>IF('Input Parameters'!$E$32=0,0,_xlfn.BETA.INV(Q172,'Input Parameters'!$L$32,'Input Parameters'!$M$32,'Input Parameters'!$J$32,'Input Parameters'!$K$32))</f>
        <v>0</v>
      </c>
      <c r="S172" s="10">
        <f t="shared" ca="1" si="27"/>
        <v>0.65072568988652757</v>
      </c>
      <c r="T172" s="26">
        <f ca="1">_xlfn.LOGNORM.INV(S172,'Input Parameters'!$H$34,'Input Parameters'!$I$34)</f>
        <v>52.898066903545754</v>
      </c>
      <c r="U172" s="10">
        <f t="shared" ca="1" si="28"/>
        <v>0.20183408676572479</v>
      </c>
      <c r="V172" s="30">
        <f ca="1">_xlfn.BETA.INV(U172,'Input Parameters'!$L$36,'Input Parameters'!$M$36,'Input Parameters'!$J$36,'Input Parameters'!$K$36)</f>
        <v>0.46953835420841455</v>
      </c>
      <c r="W172" s="2">
        <f ca="1">N172+(P172-N172)*(1-ERF((T172-R172)/(2*SQRT(L172*'Input Parameters'!$E$38))))</f>
        <v>0.1001193591187453</v>
      </c>
      <c r="X172">
        <f t="shared" ca="1" si="29"/>
        <v>1</v>
      </c>
      <c r="Y172" s="7"/>
    </row>
    <row r="173" spans="1:25" ht="15" customHeight="1" x14ac:dyDescent="0.25">
      <c r="A173" s="139">
        <v>166</v>
      </c>
      <c r="B173" s="10">
        <f t="shared" ca="1" si="20"/>
        <v>0.5559684226615671</v>
      </c>
      <c r="C173" s="60">
        <f ca="1">_xlfn.NORM.INV(B173,'Input Parameters'!$E$15,'Input Parameters'!$F$15)</f>
        <v>278.59522091307917</v>
      </c>
      <c r="D173" s="10">
        <f t="shared" ca="1" si="21"/>
        <v>0.8232461617475012</v>
      </c>
      <c r="E173" s="62">
        <f ca="1">IF(_xlfn.NORM.INV(D173,'Input Parameters'!$E$17,'Input Parameters'!$F$17)&lt;3500,3500,IF(_xlfn.NORM.INV(D173,'Input Parameters'!$E$17,'Input Parameters'!$F$17)&gt;5500,5500,_xlfn.NORM.INV(D173,'Input Parameters'!$E$17,'Input Parameters'!$F$17)))</f>
        <v>5449.4649213299745</v>
      </c>
      <c r="F173" s="10">
        <f t="shared" ca="1" si="22"/>
        <v>0.95086964150905418</v>
      </c>
      <c r="G173" s="64">
        <f ca="1">_xlfn.NORM.INV(F173,'Input Parameters'!$E$20,'Input Parameters'!$F$20)</f>
        <v>293.72740993688348</v>
      </c>
      <c r="H173" s="57">
        <f ca="1">EXP(E173*(1/'Input Parameters'!$E$23-1/G173))</f>
        <v>1.0519496922741975</v>
      </c>
      <c r="I173" s="10">
        <f t="shared" ca="1" si="23"/>
        <v>0.68982697970942142</v>
      </c>
      <c r="J173" s="30">
        <f ca="1">_xlfn.BETA.INV(I173,'Input Parameters'!$L$26,'Input Parameters'!$M$26,'Input Parameters'!$J$26,'Input Parameters'!$K$26)</f>
        <v>0.73747364370767698</v>
      </c>
      <c r="K173" s="168">
        <f ca="1">('Input Parameters'!$E$27/'Input Parameters'!$E$38)^$J173</f>
        <v>5.0421839558706487E-3</v>
      </c>
      <c r="L173" s="69">
        <f ca="1">$H173*$C173*'Input Parameters'!$E$25*K173</f>
        <v>1.4777035587410021</v>
      </c>
      <c r="M173" s="24">
        <f t="shared" ca="1" si="24"/>
        <v>0.88369428460488786</v>
      </c>
      <c r="N173" s="15">
        <f ca="1">_xlfn.NORM.INV(M173,'Input Parameters'!$E$29,'Input Parameters'!$F$29)</f>
        <v>0.10011936588821453</v>
      </c>
      <c r="O173" s="8">
        <f t="shared" ca="1" si="25"/>
        <v>0.60027352224872887</v>
      </c>
      <c r="P173" s="30">
        <f ca="1">_xlfn.LOGNORM.INV(O173,'Input Parameters'!$H$30,'Input Parameters'!$I$30)</f>
        <v>3.0254240614676577</v>
      </c>
      <c r="Q173" s="10">
        <f t="shared" ca="1" si="26"/>
        <v>0.86449387082177875</v>
      </c>
      <c r="R173" s="30">
        <f>IF('Input Parameters'!$E$32=0,0,_xlfn.BETA.INV(Q173,'Input Parameters'!$L$32,'Input Parameters'!$M$32,'Input Parameters'!$J$32,'Input Parameters'!$K$32))</f>
        <v>0</v>
      </c>
      <c r="S173" s="10">
        <f t="shared" ca="1" si="27"/>
        <v>0.11033170306605189</v>
      </c>
      <c r="T173" s="26">
        <f ca="1">_xlfn.LOGNORM.INV(S173,'Input Parameters'!$H$34,'Input Parameters'!$I$34)</f>
        <v>43.277875032059292</v>
      </c>
      <c r="U173" s="10">
        <f t="shared" ca="1" si="28"/>
        <v>0.98972788340935525</v>
      </c>
      <c r="V173" s="30">
        <f ca="1">_xlfn.BETA.INV(U173,'Input Parameters'!$L$36,'Input Parameters'!$M$36,'Input Parameters'!$J$36,'Input Parameters'!$K$36)</f>
        <v>0.99710209935751504</v>
      </c>
      <c r="W173" s="2">
        <f ca="1">N173+(P173-N173)*(1-ERF((T173-R173)/(2*SQRT(L173*'Input Parameters'!$E$38))))</f>
        <v>0.13470077181688878</v>
      </c>
      <c r="X173">
        <f t="shared" ca="1" si="29"/>
        <v>1</v>
      </c>
      <c r="Y173" s="7"/>
    </row>
    <row r="174" spans="1:25" ht="15" customHeight="1" x14ac:dyDescent="0.25">
      <c r="A174" s="139">
        <v>167</v>
      </c>
      <c r="B174" s="10">
        <f t="shared" ca="1" si="20"/>
        <v>0.5637146587658215</v>
      </c>
      <c r="C174" s="60">
        <f ca="1">_xlfn.NORM.INV(B174,'Input Parameters'!$E$15,'Input Parameters'!$F$15)</f>
        <v>279.65950490439417</v>
      </c>
      <c r="D174" s="10">
        <f t="shared" ca="1" si="21"/>
        <v>0.52687243414309637</v>
      </c>
      <c r="E174" s="62">
        <f ca="1">IF(_xlfn.NORM.INV(D174,'Input Parameters'!$E$17,'Input Parameters'!$F$17)&lt;3500,3500,IF(_xlfn.NORM.INV(D174,'Input Parameters'!$E$17,'Input Parameters'!$F$17)&gt;5500,5500,_xlfn.NORM.INV(D174,'Input Parameters'!$E$17,'Input Parameters'!$F$17)))</f>
        <v>4847.1871554068757</v>
      </c>
      <c r="F174" s="10">
        <f t="shared" ca="1" si="22"/>
        <v>0.66075044220159918</v>
      </c>
      <c r="G174" s="64">
        <f ca="1">_xlfn.NORM.INV(F174,'Input Parameters'!$E$20,'Input Parameters'!$F$20)</f>
        <v>285.42723099497778</v>
      </c>
      <c r="H174" s="57">
        <f ca="1">EXP(E174*(1/'Input Parameters'!$E$23-1/G174))</f>
        <v>0.64737001080203138</v>
      </c>
      <c r="I174" s="10">
        <f t="shared" ca="1" si="23"/>
        <v>0.54308583817404399</v>
      </c>
      <c r="J174" s="30">
        <f ca="1">_xlfn.BETA.INV(I174,'Input Parameters'!$L$26,'Input Parameters'!$M$26,'Input Parameters'!$J$26,'Input Parameters'!$K$26)</f>
        <v>0.67865242309752771</v>
      </c>
      <c r="K174" s="168">
        <f ca="1">('Input Parameters'!$E$27/'Input Parameters'!$E$38)^$J174</f>
        <v>7.6888046217736903E-3</v>
      </c>
      <c r="L174" s="69">
        <f ca="1">$H174*$C174*'Input Parameters'!$E$25*K174</f>
        <v>1.3920056138349621</v>
      </c>
      <c r="M174" s="24">
        <f t="shared" ca="1" si="24"/>
        <v>0.98749386018015584</v>
      </c>
      <c r="N174" s="15">
        <f ca="1">_xlfn.NORM.INV(M174,'Input Parameters'!$E$29,'Input Parameters'!$F$29)</f>
        <v>0.10022412130237071</v>
      </c>
      <c r="O174" s="8">
        <f t="shared" ca="1" si="25"/>
        <v>0.88608187507360658</v>
      </c>
      <c r="P174" s="30">
        <f ca="1">_xlfn.LOGNORM.INV(O174,'Input Parameters'!$H$30,'Input Parameters'!$I$30)</f>
        <v>4.7431842268604649</v>
      </c>
      <c r="Q174" s="10">
        <f t="shared" ca="1" si="26"/>
        <v>0.69571523859142048</v>
      </c>
      <c r="R174" s="30">
        <f>IF('Input Parameters'!$E$32=0,0,_xlfn.BETA.INV(Q174,'Input Parameters'!$L$32,'Input Parameters'!$M$32,'Input Parameters'!$J$32,'Input Parameters'!$K$32))</f>
        <v>0</v>
      </c>
      <c r="S174" s="10">
        <f t="shared" ca="1" si="27"/>
        <v>0.5694595420483457</v>
      </c>
      <c r="T174" s="26">
        <f ca="1">_xlfn.LOGNORM.INV(S174,'Input Parameters'!$H$34,'Input Parameters'!$I$34)</f>
        <v>51.518157821131346</v>
      </c>
      <c r="U174" s="10">
        <f t="shared" ca="1" si="28"/>
        <v>0.56236354700722313</v>
      </c>
      <c r="V174" s="30">
        <f ca="1">_xlfn.BETA.INV(U174,'Input Parameters'!$L$36,'Input Parameters'!$M$36,'Input Parameters'!$J$36,'Input Parameters'!$K$36)</f>
        <v>0.61016146963451257</v>
      </c>
      <c r="W174" s="2">
        <f ca="1">N174+(P174-N174)*(1-ERF((T174-R174)/(2*SQRT(L174*'Input Parameters'!$E$38))))</f>
        <v>0.1095918282050551</v>
      </c>
      <c r="X174">
        <f t="shared" ca="1" si="29"/>
        <v>1</v>
      </c>
      <c r="Y174" s="7"/>
    </row>
    <row r="175" spans="1:25" ht="15" customHeight="1" x14ac:dyDescent="0.25">
      <c r="A175" s="139">
        <v>168</v>
      </c>
      <c r="B175" s="10">
        <f t="shared" ca="1" si="20"/>
        <v>0.63626892282812619</v>
      </c>
      <c r="C175" s="60">
        <f ca="1">_xlfn.NORM.INV(B175,'Input Parameters'!$E$15,'Input Parameters'!$F$15)</f>
        <v>289.85379856733243</v>
      </c>
      <c r="D175" s="10">
        <f t="shared" ca="1" si="21"/>
        <v>0.63030539772752214</v>
      </c>
      <c r="E175" s="62">
        <f ca="1">IF(_xlfn.NORM.INV(D175,'Input Parameters'!$E$17,'Input Parameters'!$F$17)&lt;3500,3500,IF(_xlfn.NORM.INV(D175,'Input Parameters'!$E$17,'Input Parameters'!$F$17)&gt;5500,5500,_xlfn.NORM.INV(D175,'Input Parameters'!$E$17,'Input Parameters'!$F$17)))</f>
        <v>5032.8636154508749</v>
      </c>
      <c r="F175" s="10">
        <f t="shared" ca="1" si="22"/>
        <v>0.45999093623048581</v>
      </c>
      <c r="G175" s="64">
        <f ca="1">_xlfn.NORM.INV(F175,'Input Parameters'!$E$20,'Input Parameters'!$F$20)</f>
        <v>281.97694108208242</v>
      </c>
      <c r="H175" s="57">
        <f ca="1">EXP(E175*(1/'Input Parameters'!$E$23-1/G175))</f>
        <v>0.51311792595119321</v>
      </c>
      <c r="I175" s="10">
        <f t="shared" ca="1" si="23"/>
        <v>0.5714054449519157</v>
      </c>
      <c r="J175" s="30">
        <f ca="1">_xlfn.BETA.INV(I175,'Input Parameters'!$L$26,'Input Parameters'!$M$26,'Input Parameters'!$J$26,'Input Parameters'!$K$26)</f>
        <v>0.68991208082809419</v>
      </c>
      <c r="K175" s="168">
        <f ca="1">('Input Parameters'!$E$27/'Input Parameters'!$E$38)^$J175</f>
        <v>7.0922279761954305E-3</v>
      </c>
      <c r="L175" s="69">
        <f ca="1">$H175*$C175*'Input Parameters'!$E$25*K175</f>
        <v>1.0548212509176011</v>
      </c>
      <c r="M175" s="24">
        <f t="shared" ca="1" si="24"/>
        <v>0.26541340352705434</v>
      </c>
      <c r="N175" s="15">
        <f ca="1">_xlfn.NORM.INV(M175,'Input Parameters'!$E$29,'Input Parameters'!$F$29)</f>
        <v>9.99373255619041E-2</v>
      </c>
      <c r="O175" s="8">
        <f t="shared" ca="1" si="25"/>
        <v>0.33504549468606126</v>
      </c>
      <c r="P175" s="30">
        <f ca="1">_xlfn.LOGNORM.INV(O175,'Input Parameters'!$H$30,'Input Parameters'!$I$30)</f>
        <v>2.1941514650261489</v>
      </c>
      <c r="Q175" s="10">
        <f t="shared" ca="1" si="26"/>
        <v>0.59636176644995742</v>
      </c>
      <c r="R175" s="30">
        <f>IF('Input Parameters'!$E$32=0,0,_xlfn.BETA.INV(Q175,'Input Parameters'!$L$32,'Input Parameters'!$M$32,'Input Parameters'!$J$32,'Input Parameters'!$K$32))</f>
        <v>0</v>
      </c>
      <c r="S175" s="10">
        <f t="shared" ca="1" si="27"/>
        <v>0.10271554957027562</v>
      </c>
      <c r="T175" s="26">
        <f ca="1">_xlfn.LOGNORM.INV(S175,'Input Parameters'!$H$34,'Input Parameters'!$I$34)</f>
        <v>43.055015613041014</v>
      </c>
      <c r="U175" s="10">
        <f t="shared" ca="1" si="28"/>
        <v>0.37009870629426622</v>
      </c>
      <c r="V175" s="30">
        <f ca="1">_xlfn.BETA.INV(U175,'Input Parameters'!$L$36,'Input Parameters'!$M$36,'Input Parameters'!$J$36,'Input Parameters'!$K$36)</f>
        <v>0.53702748503067332</v>
      </c>
      <c r="W175" s="2">
        <f ca="1">N175+(P175-N175)*(1-ERF((T175-R175)/(2*SQRT(L175*'Input Parameters'!$E$38))))</f>
        <v>0.10629099240444433</v>
      </c>
      <c r="X175">
        <f t="shared" ca="1" si="29"/>
        <v>1</v>
      </c>
      <c r="Y175" s="7"/>
    </row>
    <row r="176" spans="1:25" ht="15" customHeight="1" x14ac:dyDescent="0.25">
      <c r="A176" s="139">
        <v>169</v>
      </c>
      <c r="B176" s="10">
        <f t="shared" ca="1" si="20"/>
        <v>0.15367903180990461</v>
      </c>
      <c r="C176" s="60">
        <f ca="1">_xlfn.NORM.INV(B176,'Input Parameters'!$E$15,'Input Parameters'!$F$15)</f>
        <v>215.64754959277141</v>
      </c>
      <c r="D176" s="10">
        <f t="shared" ca="1" si="21"/>
        <v>1.9426181078590621E-2</v>
      </c>
      <c r="E176" s="62">
        <f ca="1">IF(_xlfn.NORM.INV(D176,'Input Parameters'!$E$17,'Input Parameters'!$F$17)&lt;3500,3500,IF(_xlfn.NORM.INV(D176,'Input Parameters'!$E$17,'Input Parameters'!$F$17)&gt;5500,5500,_xlfn.NORM.INV(D176,'Input Parameters'!$E$17,'Input Parameters'!$F$17)))</f>
        <v>3500</v>
      </c>
      <c r="F176" s="10">
        <f t="shared" ca="1" si="22"/>
        <v>0.22047236446906826</v>
      </c>
      <c r="G176" s="64">
        <f ca="1">_xlfn.NORM.INV(F176,'Input Parameters'!$E$20,'Input Parameters'!$F$20)</f>
        <v>277.48698754545467</v>
      </c>
      <c r="H176" s="57">
        <f ca="1">EXP(E176*(1/'Input Parameters'!$E$23-1/G176))</f>
        <v>0.51434223731992523</v>
      </c>
      <c r="I176" s="10">
        <f t="shared" ca="1" si="23"/>
        <v>0.58012877282848785</v>
      </c>
      <c r="J176" s="30">
        <f ca="1">_xlfn.BETA.INV(I176,'Input Parameters'!$L$26,'Input Parameters'!$M$26,'Input Parameters'!$J$26,'Input Parameters'!$K$26)</f>
        <v>0.69337630894359548</v>
      </c>
      <c r="K176" s="168">
        <f ca="1">('Input Parameters'!$E$27/'Input Parameters'!$E$38)^$J176</f>
        <v>6.9181648728004431E-3</v>
      </c>
      <c r="L176" s="69">
        <f ca="1">$H176*$C176*'Input Parameters'!$E$25*K176</f>
        <v>0.76733962431163905</v>
      </c>
      <c r="M176" s="24">
        <f t="shared" ca="1" si="24"/>
        <v>0.46975159643978681</v>
      </c>
      <c r="N176" s="15">
        <f ca="1">_xlfn.NORM.INV(M176,'Input Parameters'!$E$29,'Input Parameters'!$F$29)</f>
        <v>9.9992410570145379E-2</v>
      </c>
      <c r="O176" s="8">
        <f t="shared" ca="1" si="25"/>
        <v>0.55010043935869168</v>
      </c>
      <c r="P176" s="30">
        <f ca="1">_xlfn.LOGNORM.INV(O176,'Input Parameters'!$H$30,'Input Parameters'!$I$30)</f>
        <v>2.8477248708464935</v>
      </c>
      <c r="Q176" s="10">
        <f t="shared" ca="1" si="26"/>
        <v>0.54476179687150694</v>
      </c>
      <c r="R176" s="30">
        <f>IF('Input Parameters'!$E$32=0,0,_xlfn.BETA.INV(Q176,'Input Parameters'!$L$32,'Input Parameters'!$M$32,'Input Parameters'!$J$32,'Input Parameters'!$K$32))</f>
        <v>0</v>
      </c>
      <c r="S176" s="10">
        <f t="shared" ca="1" si="27"/>
        <v>0.44110440521837402</v>
      </c>
      <c r="T176" s="26">
        <f ca="1">_xlfn.LOGNORM.INV(S176,'Input Parameters'!$H$34,'Input Parameters'!$I$34)</f>
        <v>49.48624667850688</v>
      </c>
      <c r="U176" s="10">
        <f t="shared" ca="1" si="28"/>
        <v>0.81612595685152789</v>
      </c>
      <c r="V176" s="30">
        <f ca="1">_xlfn.BETA.INV(U176,'Input Parameters'!$L$36,'Input Parameters'!$M$36,'Input Parameters'!$J$36,'Input Parameters'!$K$36)</f>
        <v>0.73399602631633809</v>
      </c>
      <c r="W176" s="2">
        <f ca="1">N176+(P176-N176)*(1-ERF((T176-R176)/(2*SQRT(L176*'Input Parameters'!$E$38))))</f>
        <v>0.1001704567903822</v>
      </c>
      <c r="X176">
        <f t="shared" ca="1" si="29"/>
        <v>1</v>
      </c>
      <c r="Y176" s="7"/>
    </row>
    <row r="177" spans="1:25" ht="15" customHeight="1" x14ac:dyDescent="0.25">
      <c r="A177" s="139">
        <v>170</v>
      </c>
      <c r="B177" s="10">
        <f t="shared" ca="1" si="20"/>
        <v>0.33245997408758932</v>
      </c>
      <c r="C177" s="60">
        <f ca="1">_xlfn.NORM.INV(B177,'Input Parameters'!$E$15,'Input Parameters'!$F$15)</f>
        <v>247.49436690178058</v>
      </c>
      <c r="D177" s="10">
        <f t="shared" ca="1" si="21"/>
        <v>0.77094800853601964</v>
      </c>
      <c r="E177" s="62">
        <f ca="1">IF(_xlfn.NORM.INV(D177,'Input Parameters'!$E$17,'Input Parameters'!$F$17)&lt;3500,3500,IF(_xlfn.NORM.INV(D177,'Input Parameters'!$E$17,'Input Parameters'!$F$17)&gt;5500,5500,_xlfn.NORM.INV(D177,'Input Parameters'!$E$17,'Input Parameters'!$F$17)))</f>
        <v>5319.3807667912024</v>
      </c>
      <c r="F177" s="10">
        <f t="shared" ca="1" si="22"/>
        <v>0.74148228318447751</v>
      </c>
      <c r="G177" s="64">
        <f ca="1">_xlfn.NORM.INV(F177,'Input Parameters'!$E$20,'Input Parameters'!$F$20)</f>
        <v>286.99107705871995</v>
      </c>
      <c r="H177" s="57">
        <f ca="1">EXP(E177*(1/'Input Parameters'!$E$23-1/G177))</f>
        <v>0.68684631567962984</v>
      </c>
      <c r="I177" s="10">
        <f t="shared" ca="1" si="23"/>
        <v>0.65017129352730529</v>
      </c>
      <c r="J177" s="30">
        <f ca="1">_xlfn.BETA.INV(I177,'Input Parameters'!$L$26,'Input Parameters'!$M$26,'Input Parameters'!$J$26,'Input Parameters'!$K$26)</f>
        <v>0.72133214746241614</v>
      </c>
      <c r="K177" s="168">
        <f ca="1">('Input Parameters'!$E$27/'Input Parameters'!$E$38)^$J177</f>
        <v>5.6611250742847471E-3</v>
      </c>
      <c r="L177" s="69">
        <f ca="1">$H177*$C177*'Input Parameters'!$E$25*K177</f>
        <v>0.96233801441402345</v>
      </c>
      <c r="M177" s="24">
        <f t="shared" ca="1" si="24"/>
        <v>0.35498758255574125</v>
      </c>
      <c r="N177" s="15">
        <f ca="1">_xlfn.NORM.INV(M177,'Input Parameters'!$E$29,'Input Parameters'!$F$29)</f>
        <v>9.9962811055635536E-2</v>
      </c>
      <c r="O177" s="8">
        <f t="shared" ca="1" si="25"/>
        <v>9.1341265076927414E-5</v>
      </c>
      <c r="P177" s="30">
        <f ca="1">_xlfn.LOGNORM.INV(O177,'Input Parameters'!$H$30,'Input Parameters'!$I$30)</f>
        <v>0.45816333936048825</v>
      </c>
      <c r="Q177" s="10">
        <f t="shared" ca="1" si="26"/>
        <v>0.98136722900360995</v>
      </c>
      <c r="R177" s="30">
        <f>IF('Input Parameters'!$E$32=0,0,_xlfn.BETA.INV(Q177,'Input Parameters'!$L$32,'Input Parameters'!$M$32,'Input Parameters'!$J$32,'Input Parameters'!$K$32))</f>
        <v>0</v>
      </c>
      <c r="S177" s="10">
        <f t="shared" ca="1" si="27"/>
        <v>0.94646577686479705</v>
      </c>
      <c r="T177" s="26">
        <f ca="1">_xlfn.LOGNORM.INV(S177,'Input Parameters'!$H$34,'Input Parameters'!$I$34)</f>
        <v>61.608683403588309</v>
      </c>
      <c r="U177" s="10">
        <f t="shared" ca="1" si="28"/>
        <v>0.4095307462104355</v>
      </c>
      <c r="V177" s="30">
        <f ca="1">_xlfn.BETA.INV(U177,'Input Parameters'!$L$36,'Input Parameters'!$M$36,'Input Parameters'!$J$36,'Input Parameters'!$K$36)</f>
        <v>0.5518200850062811</v>
      </c>
      <c r="W177" s="2">
        <f ca="1">N177+(P177-N177)*(1-ERF((T177-R177)/(2*SQRT(L177*'Input Parameters'!$E$38))))</f>
        <v>9.9966021141064787E-2</v>
      </c>
      <c r="X177">
        <f t="shared" ca="1" si="29"/>
        <v>1</v>
      </c>
      <c r="Y177" s="7"/>
    </row>
    <row r="178" spans="1:25" ht="15" customHeight="1" x14ac:dyDescent="0.25">
      <c r="A178" s="139">
        <v>171</v>
      </c>
      <c r="B178" s="10">
        <f t="shared" ca="1" si="20"/>
        <v>0.61399481424392766</v>
      </c>
      <c r="C178" s="60">
        <f ca="1">_xlfn.NORM.INV(B178,'Input Parameters'!$E$15,'Input Parameters'!$F$15)</f>
        <v>286.66954597035988</v>
      </c>
      <c r="D178" s="10">
        <f t="shared" ca="1" si="21"/>
        <v>0.9310014152300774</v>
      </c>
      <c r="E178" s="62">
        <f ca="1">IF(_xlfn.NORM.INV(D178,'Input Parameters'!$E$17,'Input Parameters'!$F$17)&lt;3500,3500,IF(_xlfn.NORM.INV(D178,'Input Parameters'!$E$17,'Input Parameters'!$F$17)&gt;5500,5500,_xlfn.NORM.INV(D178,'Input Parameters'!$E$17,'Input Parameters'!$F$17)))</f>
        <v>5500</v>
      </c>
      <c r="F178" s="10">
        <f t="shared" ca="1" si="22"/>
        <v>0.89710812247102079</v>
      </c>
      <c r="G178" s="64">
        <f ca="1">_xlfn.NORM.INV(F178,'Input Parameters'!$E$20,'Input Parameters'!$F$20)</f>
        <v>291.1271370260672</v>
      </c>
      <c r="H178" s="57">
        <f ca="1">EXP(E178*(1/'Input Parameters'!$E$23-1/G178))</f>
        <v>0.89035897102645278</v>
      </c>
      <c r="I178" s="10">
        <f t="shared" ca="1" si="23"/>
        <v>0.77561379455698665</v>
      </c>
      <c r="J178" s="30">
        <f ca="1">_xlfn.BETA.INV(I178,'Input Parameters'!$L$26,'Input Parameters'!$M$26,'Input Parameters'!$J$26,'Input Parameters'!$K$26)</f>
        <v>0.77424294632157709</v>
      </c>
      <c r="K178" s="168">
        <f ca="1">('Input Parameters'!$E$27/'Input Parameters'!$E$38)^$J178</f>
        <v>3.8732433525230825E-3</v>
      </c>
      <c r="L178" s="69">
        <f ca="1">$H178*$C178*'Input Parameters'!$E$25*K178</f>
        <v>0.98860199305481089</v>
      </c>
      <c r="M178" s="24">
        <f t="shared" ca="1" si="24"/>
        <v>6.0715966548185452E-2</v>
      </c>
      <c r="N178" s="15">
        <f ca="1">_xlfn.NORM.INV(M178,'Input Parameters'!$E$29,'Input Parameters'!$F$29)</f>
        <v>9.9845120884753225E-2</v>
      </c>
      <c r="O178" s="8">
        <f t="shared" ca="1" si="25"/>
        <v>0.90554654832288939</v>
      </c>
      <c r="P178" s="30">
        <f ca="1">_xlfn.LOGNORM.INV(O178,'Input Parameters'!$H$30,'Input Parameters'!$I$30)</f>
        <v>4.9911362760052533</v>
      </c>
      <c r="Q178" s="10">
        <f t="shared" ca="1" si="26"/>
        <v>0.22938956473635208</v>
      </c>
      <c r="R178" s="30">
        <f>IF('Input Parameters'!$E$32=0,0,_xlfn.BETA.INV(Q178,'Input Parameters'!$L$32,'Input Parameters'!$M$32,'Input Parameters'!$J$32,'Input Parameters'!$K$32))</f>
        <v>0</v>
      </c>
      <c r="S178" s="10">
        <f t="shared" ca="1" si="27"/>
        <v>0.41553679808517929</v>
      </c>
      <c r="T178" s="26">
        <f ca="1">_xlfn.LOGNORM.INV(S178,'Input Parameters'!$H$34,'Input Parameters'!$I$34)</f>
        <v>49.086396815667115</v>
      </c>
      <c r="U178" s="10">
        <f t="shared" ca="1" si="28"/>
        <v>0.3474361370038852</v>
      </c>
      <c r="V178" s="30">
        <f ca="1">_xlfn.BETA.INV(U178,'Input Parameters'!$L$36,'Input Parameters'!$M$36,'Input Parameters'!$J$36,'Input Parameters'!$K$36)</f>
        <v>0.52845856436463645</v>
      </c>
      <c r="W178" s="2">
        <f ca="1">N178+(P178-N178)*(1-ERF((T178-R178)/(2*SQRT(L178*'Input Parameters'!$E$38))))</f>
        <v>0.10219991202251971</v>
      </c>
      <c r="X178">
        <f t="shared" ca="1" si="29"/>
        <v>1</v>
      </c>
      <c r="Y178" s="7"/>
    </row>
    <row r="179" spans="1:25" ht="15" customHeight="1" x14ac:dyDescent="0.25">
      <c r="A179" s="139">
        <v>172</v>
      </c>
      <c r="B179" s="10">
        <f t="shared" ca="1" si="20"/>
        <v>0.98694591709566493</v>
      </c>
      <c r="C179" s="60">
        <f ca="1">_xlfn.NORM.INV(B179,'Input Parameters'!$E$15,'Input Parameters'!$F$15)</f>
        <v>391.52587568041707</v>
      </c>
      <c r="D179" s="10">
        <f t="shared" ca="1" si="21"/>
        <v>0.84746373167882805</v>
      </c>
      <c r="E179" s="62">
        <f ca="1">IF(_xlfn.NORM.INV(D179,'Input Parameters'!$E$17,'Input Parameters'!$F$17)&lt;3500,3500,IF(_xlfn.NORM.INV(D179,'Input Parameters'!$E$17,'Input Parameters'!$F$17)&gt;5500,5500,_xlfn.NORM.INV(D179,'Input Parameters'!$E$17,'Input Parameters'!$F$17)))</f>
        <v>5500</v>
      </c>
      <c r="F179" s="10">
        <f t="shared" ca="1" si="22"/>
        <v>0.66127695571329881</v>
      </c>
      <c r="G179" s="64">
        <f ca="1">_xlfn.NORM.INV(F179,'Input Parameters'!$E$20,'Input Parameters'!$F$20)</f>
        <v>285.43686960007926</v>
      </c>
      <c r="H179" s="57">
        <f ca="1">EXP(E179*(1/'Input Parameters'!$E$23-1/G179))</f>
        <v>0.61094405293367848</v>
      </c>
      <c r="I179" s="10">
        <f t="shared" ca="1" si="23"/>
        <v>0.37145387786632367</v>
      </c>
      <c r="J179" s="30">
        <f ca="1">_xlfn.BETA.INV(I179,'Input Parameters'!$L$26,'Input Parameters'!$M$26,'Input Parameters'!$J$26,'Input Parameters'!$K$26)</f>
        <v>0.60743400232886746</v>
      </c>
      <c r="K179" s="168">
        <f ca="1">('Input Parameters'!$E$27/'Input Parameters'!$E$38)^$J179</f>
        <v>1.2815004996522418E-2</v>
      </c>
      <c r="L179" s="69">
        <f ca="1">$H179*$C179*'Input Parameters'!$E$25*K179</f>
        <v>3.0653543893024362</v>
      </c>
      <c r="M179" s="24">
        <f t="shared" ca="1" si="24"/>
        <v>1.8595074489076491E-2</v>
      </c>
      <c r="N179" s="15">
        <f ca="1">_xlfn.NORM.INV(M179,'Input Parameters'!$E$29,'Input Parameters'!$F$29)</f>
        <v>9.9791632949581904E-2</v>
      </c>
      <c r="O179" s="8">
        <f t="shared" ca="1" si="25"/>
        <v>0.82621621012315971</v>
      </c>
      <c r="P179" s="30">
        <f ca="1">_xlfn.LOGNORM.INV(O179,'Input Parameters'!$H$30,'Input Parameters'!$I$30)</f>
        <v>4.1818601482388145</v>
      </c>
      <c r="Q179" s="10">
        <f t="shared" ca="1" si="26"/>
        <v>0.14562806684261353</v>
      </c>
      <c r="R179" s="30">
        <f>IF('Input Parameters'!$E$32=0,0,_xlfn.BETA.INV(Q179,'Input Parameters'!$L$32,'Input Parameters'!$M$32,'Input Parameters'!$J$32,'Input Parameters'!$K$32))</f>
        <v>0</v>
      </c>
      <c r="S179" s="10">
        <f t="shared" ca="1" si="27"/>
        <v>0.15702524779525739</v>
      </c>
      <c r="T179" s="26">
        <f ca="1">_xlfn.LOGNORM.INV(S179,'Input Parameters'!$H$34,'Input Parameters'!$I$34)</f>
        <v>44.468755683259531</v>
      </c>
      <c r="U179" s="10">
        <f t="shared" ca="1" si="28"/>
        <v>0.37263687761067521</v>
      </c>
      <c r="V179" s="30">
        <f ca="1">_xlfn.BETA.INV(U179,'Input Parameters'!$L$36,'Input Parameters'!$M$36,'Input Parameters'!$J$36,'Input Parameters'!$K$36)</f>
        <v>0.53798315337488911</v>
      </c>
      <c r="W179" s="2">
        <f ca="1">N179+(P179-N179)*(1-ERF((T179-R179)/(2*SQRT(L179*'Input Parameters'!$E$38))))</f>
        <v>0.39573720256221756</v>
      </c>
      <c r="X179">
        <f t="shared" ca="1" si="29"/>
        <v>1</v>
      </c>
      <c r="Y179" s="7"/>
    </row>
    <row r="180" spans="1:25" ht="15" customHeight="1" x14ac:dyDescent="0.25">
      <c r="A180" s="139">
        <v>173</v>
      </c>
      <c r="B180" s="10">
        <f t="shared" ca="1" si="20"/>
        <v>5.627825855742008E-2</v>
      </c>
      <c r="C180" s="60">
        <f ca="1">_xlfn.NORM.INV(B180,'Input Parameters'!$E$15,'Input Parameters'!$F$15)</f>
        <v>184.97270692986109</v>
      </c>
      <c r="D180" s="10">
        <f t="shared" ca="1" si="21"/>
        <v>0.63359829783796218</v>
      </c>
      <c r="E180" s="62">
        <f ca="1">IF(_xlfn.NORM.INV(D180,'Input Parameters'!$E$17,'Input Parameters'!$F$17)&lt;3500,3500,IF(_xlfn.NORM.INV(D180,'Input Parameters'!$E$17,'Input Parameters'!$F$17)&gt;5500,5500,_xlfn.NORM.INV(D180,'Input Parameters'!$E$17,'Input Parameters'!$F$17)))</f>
        <v>5038.9791358562252</v>
      </c>
      <c r="F180" s="10">
        <f t="shared" ca="1" si="22"/>
        <v>0.50780710959683684</v>
      </c>
      <c r="G180" s="64">
        <f ca="1">_xlfn.NORM.INV(F180,'Input Parameters'!$E$20,'Input Parameters'!$F$20)</f>
        <v>282.78112416505348</v>
      </c>
      <c r="H180" s="57">
        <f ca="1">EXP(E180*(1/'Input Parameters'!$E$23-1/G180))</f>
        <v>0.53943094011092263</v>
      </c>
      <c r="I180" s="10">
        <f t="shared" ca="1" si="23"/>
        <v>0.26473127652873718</v>
      </c>
      <c r="J180" s="30">
        <f ca="1">_xlfn.BETA.INV(I180,'Input Parameters'!$L$26,'Input Parameters'!$M$26,'Input Parameters'!$J$26,'Input Parameters'!$K$26)</f>
        <v>0.55640255684856255</v>
      </c>
      <c r="K180" s="168">
        <f ca="1">('Input Parameters'!$E$27/'Input Parameters'!$E$38)^$J180</f>
        <v>1.8479583359468435E-2</v>
      </c>
      <c r="L180" s="69">
        <f ca="1">$H180*$C180*'Input Parameters'!$E$25*K180</f>
        <v>1.8438928496730693</v>
      </c>
      <c r="M180" s="24">
        <f t="shared" ca="1" si="24"/>
        <v>0.35384684828896917</v>
      </c>
      <c r="N180" s="15">
        <f ca="1">_xlfn.NORM.INV(M180,'Input Parameters'!$E$29,'Input Parameters'!$F$29)</f>
        <v>9.9962504468090602E-2</v>
      </c>
      <c r="O180" s="8">
        <f t="shared" ca="1" si="25"/>
        <v>0.15625024853347214</v>
      </c>
      <c r="P180" s="30">
        <f ca="1">_xlfn.LOGNORM.INV(O180,'Input Parameters'!$H$30,'Input Parameters'!$I$30)</f>
        <v>1.6651931331780605</v>
      </c>
      <c r="Q180" s="10">
        <f t="shared" ca="1" si="26"/>
        <v>0.46867740485152021</v>
      </c>
      <c r="R180" s="30">
        <f>IF('Input Parameters'!$E$32=0,0,_xlfn.BETA.INV(Q180,'Input Parameters'!$L$32,'Input Parameters'!$M$32,'Input Parameters'!$J$32,'Input Parameters'!$K$32))</f>
        <v>0</v>
      </c>
      <c r="S180" s="10">
        <f t="shared" ca="1" si="27"/>
        <v>0.68977010680487849</v>
      </c>
      <c r="T180" s="26">
        <f ca="1">_xlfn.LOGNORM.INV(S180,'Input Parameters'!$H$34,'Input Parameters'!$I$34)</f>
        <v>53.613684438735589</v>
      </c>
      <c r="U180" s="10">
        <f t="shared" ca="1" si="28"/>
        <v>0.61498946488271145</v>
      </c>
      <c r="V180" s="30">
        <f ca="1">_xlfn.BETA.INV(U180,'Input Parameters'!$L$36,'Input Parameters'!$M$36,'Input Parameters'!$J$36,'Input Parameters'!$K$36)</f>
        <v>0.63165466658255587</v>
      </c>
      <c r="W180" s="2">
        <f ca="1">N180+(P180-N180)*(1-ERF((T180-R180)/(2*SQRT(L180*'Input Parameters'!$E$38))))</f>
        <v>0.10816538975564345</v>
      </c>
      <c r="X180">
        <f t="shared" ca="1" si="29"/>
        <v>1</v>
      </c>
      <c r="Y180" s="7"/>
    </row>
    <row r="181" spans="1:25" ht="15" customHeight="1" x14ac:dyDescent="0.25">
      <c r="A181" s="139">
        <v>174</v>
      </c>
      <c r="B181" s="10">
        <f t="shared" ca="1" si="20"/>
        <v>0.82816914960596399</v>
      </c>
      <c r="C181" s="60">
        <f ca="1">_xlfn.NORM.INV(B181,'Input Parameters'!$E$15,'Input Parameters'!$F$15)</f>
        <v>322.28594994358718</v>
      </c>
      <c r="D181" s="10">
        <f t="shared" ca="1" si="21"/>
        <v>0.40524725186106714</v>
      </c>
      <c r="E181" s="62">
        <f ca="1">IF(_xlfn.NORM.INV(D181,'Input Parameters'!$E$17,'Input Parameters'!$F$17)&lt;3500,3500,IF(_xlfn.NORM.INV(D181,'Input Parameters'!$E$17,'Input Parameters'!$F$17)&gt;5500,5500,_xlfn.NORM.INV(D181,'Input Parameters'!$E$17,'Input Parameters'!$F$17)))</f>
        <v>4632.1483038339811</v>
      </c>
      <c r="F181" s="10">
        <f t="shared" ca="1" si="22"/>
        <v>0.53743086940537299</v>
      </c>
      <c r="G181" s="64">
        <f ca="1">_xlfn.NORM.INV(F181,'Input Parameters'!$E$20,'Input Parameters'!$F$20)</f>
        <v>283.27955452225171</v>
      </c>
      <c r="H181" s="57">
        <f ca="1">EXP(E181*(1/'Input Parameters'!$E$23-1/G181))</f>
        <v>0.58357359985518942</v>
      </c>
      <c r="I181" s="10">
        <f t="shared" ca="1" si="23"/>
        <v>0.97970396465237986</v>
      </c>
      <c r="J181" s="30">
        <f ca="1">_xlfn.BETA.INV(I181,'Input Parameters'!$L$26,'Input Parameters'!$M$26,'Input Parameters'!$J$26,'Input Parameters'!$K$26)</f>
        <v>0.91083203892707643</v>
      </c>
      <c r="K181" s="168">
        <f ca="1">('Input Parameters'!$E$27/'Input Parameters'!$E$38)^$J181</f>
        <v>1.4540247856436881E-3</v>
      </c>
      <c r="L181" s="69">
        <f ca="1">$H181*$C181*'Input Parameters'!$E$25*K181</f>
        <v>0.27346945129907679</v>
      </c>
      <c r="M181" s="24">
        <f t="shared" ca="1" si="24"/>
        <v>0.43243564904256093</v>
      </c>
      <c r="N181" s="15">
        <f ca="1">_xlfn.NORM.INV(M181,'Input Parameters'!$E$29,'Input Parameters'!$F$29)</f>
        <v>9.9982982345633895E-2</v>
      </c>
      <c r="O181" s="8">
        <f t="shared" ca="1" si="25"/>
        <v>0.94583404548785732</v>
      </c>
      <c r="P181" s="30">
        <f ca="1">_xlfn.LOGNORM.INV(O181,'Input Parameters'!$H$30,'Input Parameters'!$I$30)</f>
        <v>5.729104825894435</v>
      </c>
      <c r="Q181" s="10">
        <f t="shared" ca="1" si="26"/>
        <v>0.74603804490665038</v>
      </c>
      <c r="R181" s="30">
        <f>IF('Input Parameters'!$E$32=0,0,_xlfn.BETA.INV(Q181,'Input Parameters'!$L$32,'Input Parameters'!$M$32,'Input Parameters'!$J$32,'Input Parameters'!$K$32))</f>
        <v>0</v>
      </c>
      <c r="S181" s="10">
        <f t="shared" ca="1" si="27"/>
        <v>0.83849505948848779</v>
      </c>
      <c r="T181" s="26">
        <f ca="1">_xlfn.LOGNORM.INV(S181,'Input Parameters'!$H$34,'Input Parameters'!$I$34)</f>
        <v>57.008602812299884</v>
      </c>
      <c r="U181" s="10">
        <f t="shared" ca="1" si="28"/>
        <v>0.46743138733045908</v>
      </c>
      <c r="V181" s="30">
        <f ca="1">_xlfn.BETA.INV(U181,'Input Parameters'!$L$36,'Input Parameters'!$M$36,'Input Parameters'!$J$36,'Input Parameters'!$K$36)</f>
        <v>0.57353581305686585</v>
      </c>
      <c r="W181" s="2">
        <f ca="1">N181+(P181-N181)*(1-ERF((T181-R181)/(2*SQRT(L181*'Input Parameters'!$E$38))))</f>
        <v>9.9982982345705768E-2</v>
      </c>
      <c r="X181">
        <f t="shared" ca="1" si="29"/>
        <v>1</v>
      </c>
      <c r="Y181" s="7"/>
    </row>
    <row r="182" spans="1:25" ht="15" customHeight="1" x14ac:dyDescent="0.25">
      <c r="A182" s="139">
        <v>175</v>
      </c>
      <c r="B182" s="10">
        <f t="shared" ca="1" si="20"/>
        <v>0.46013645925336444</v>
      </c>
      <c r="C182" s="60">
        <f ca="1">_xlfn.NORM.INV(B182,'Input Parameters'!$E$15,'Input Parameters'!$F$15)</f>
        <v>265.5429816074448</v>
      </c>
      <c r="D182" s="10">
        <f t="shared" ca="1" si="21"/>
        <v>0.78016334033315149</v>
      </c>
      <c r="E182" s="62">
        <f ca="1">IF(_xlfn.NORM.INV(D182,'Input Parameters'!$E$17,'Input Parameters'!$F$17)&lt;3500,3500,IF(_xlfn.NORM.INV(D182,'Input Parameters'!$E$17,'Input Parameters'!$F$17)&gt;5500,5500,_xlfn.NORM.INV(D182,'Input Parameters'!$E$17,'Input Parameters'!$F$17)))</f>
        <v>5340.9214879499314</v>
      </c>
      <c r="F182" s="10">
        <f t="shared" ca="1" si="22"/>
        <v>0.21341709892673733</v>
      </c>
      <c r="G182" s="64">
        <f ca="1">_xlfn.NORM.INV(F182,'Input Parameters'!$E$20,'Input Parameters'!$F$20)</f>
        <v>277.32604159076379</v>
      </c>
      <c r="H182" s="57">
        <f ca="1">EXP(E182*(1/'Input Parameters'!$E$23-1/G182))</f>
        <v>0.35853052714290967</v>
      </c>
      <c r="I182" s="10">
        <f t="shared" ca="1" si="23"/>
        <v>5.7654846391809955E-2</v>
      </c>
      <c r="J182" s="30">
        <f ca="1">_xlfn.BETA.INV(I182,'Input Parameters'!$L$26,'Input Parameters'!$M$26,'Input Parameters'!$J$26,'Input Parameters'!$K$26)</f>
        <v>0.39568402667886032</v>
      </c>
      <c r="K182" s="168">
        <f ca="1">('Input Parameters'!$E$27/'Input Parameters'!$E$38)^$J182</f>
        <v>5.8527946347421547E-2</v>
      </c>
      <c r="L182" s="69">
        <f ca="1">$H182*$C182*'Input Parameters'!$E$25*K182</f>
        <v>5.5721686521437395</v>
      </c>
      <c r="M182" s="24">
        <f t="shared" ca="1" si="24"/>
        <v>0.84367161423499382</v>
      </c>
      <c r="N182" s="15">
        <f ca="1">_xlfn.NORM.INV(M182,'Input Parameters'!$E$29,'Input Parameters'!$F$29)</f>
        <v>0.1001009663007157</v>
      </c>
      <c r="O182" s="8">
        <f t="shared" ca="1" si="25"/>
        <v>0.66859483499283034</v>
      </c>
      <c r="P182" s="30">
        <f ca="1">_xlfn.LOGNORM.INV(O182,'Input Parameters'!$H$30,'Input Parameters'!$I$30)</f>
        <v>3.2970090145085984</v>
      </c>
      <c r="Q182" s="10">
        <f t="shared" ca="1" si="26"/>
        <v>0.79681421485527737</v>
      </c>
      <c r="R182" s="30">
        <f>IF('Input Parameters'!$E$32=0,0,_xlfn.BETA.INV(Q182,'Input Parameters'!$L$32,'Input Parameters'!$M$32,'Input Parameters'!$J$32,'Input Parameters'!$K$32))</f>
        <v>0</v>
      </c>
      <c r="S182" s="10">
        <f t="shared" ca="1" si="27"/>
        <v>0.78560100352731799</v>
      </c>
      <c r="T182" s="26">
        <f ca="1">_xlfn.LOGNORM.INV(S182,'Input Parameters'!$H$34,'Input Parameters'!$I$34)</f>
        <v>55.626929174935249</v>
      </c>
      <c r="U182" s="10">
        <f t="shared" ca="1" si="28"/>
        <v>0.67627327906835499</v>
      </c>
      <c r="V182" s="30">
        <f ca="1">_xlfn.BETA.INV(U182,'Input Parameters'!$L$36,'Input Parameters'!$M$36,'Input Parameters'!$J$36,'Input Parameters'!$K$36)</f>
        <v>0.6585086948615555</v>
      </c>
      <c r="W182" s="2">
        <f ca="1">N182+(P182-N182)*(1-ERF((T182-R182)/(2*SQRT(L182*'Input Parameters'!$E$38))))</f>
        <v>0.40588533431894741</v>
      </c>
      <c r="X182">
        <f t="shared" ca="1" si="29"/>
        <v>1</v>
      </c>
      <c r="Y182" s="7"/>
    </row>
    <row r="183" spans="1:25" ht="15" customHeight="1" x14ac:dyDescent="0.25">
      <c r="A183" s="139">
        <v>176</v>
      </c>
      <c r="B183" s="10">
        <f t="shared" ca="1" si="20"/>
        <v>0.18571211400524357</v>
      </c>
      <c r="C183" s="60">
        <f ca="1">_xlfn.NORM.INV(B183,'Input Parameters'!$E$15,'Input Parameters'!$F$15)</f>
        <v>222.52862926232109</v>
      </c>
      <c r="D183" s="10">
        <f t="shared" ca="1" si="21"/>
        <v>0.68833496244161374</v>
      </c>
      <c r="E183" s="62">
        <f ca="1">IF(_xlfn.NORM.INV(D183,'Input Parameters'!$E$17,'Input Parameters'!$F$17)&lt;3500,3500,IF(_xlfn.NORM.INV(D183,'Input Parameters'!$E$17,'Input Parameters'!$F$17)&gt;5500,5500,_xlfn.NORM.INV(D183,'Input Parameters'!$E$17,'Input Parameters'!$F$17)))</f>
        <v>5143.7953839740367</v>
      </c>
      <c r="F183" s="10">
        <f t="shared" ca="1" si="22"/>
        <v>0.79169195568344175</v>
      </c>
      <c r="G183" s="64">
        <f ca="1">_xlfn.NORM.INV(F183,'Input Parameters'!$E$20,'Input Parameters'!$F$20)</f>
        <v>288.09244996570823</v>
      </c>
      <c r="H183" s="57">
        <f ca="1">EXP(E183*(1/'Input Parameters'!$E$23-1/G183))</f>
        <v>0.74473626240428759</v>
      </c>
      <c r="I183" s="10">
        <f t="shared" ca="1" si="23"/>
        <v>0.64139062702813887</v>
      </c>
      <c r="J183" s="30">
        <f ca="1">_xlfn.BETA.INV(I183,'Input Parameters'!$L$26,'Input Parameters'!$M$26,'Input Parameters'!$J$26,'Input Parameters'!$K$26)</f>
        <v>0.71779967110656806</v>
      </c>
      <c r="K183" s="168">
        <f ca="1">('Input Parameters'!$E$27/'Input Parameters'!$E$38)^$J183</f>
        <v>5.8064024861879601E-3</v>
      </c>
      <c r="L183" s="69">
        <f ca="1">$H183*$C183*'Input Parameters'!$E$25*K183</f>
        <v>0.96226686279917761</v>
      </c>
      <c r="M183" s="24">
        <f t="shared" ca="1" si="24"/>
        <v>0.17947105519634088</v>
      </c>
      <c r="N183" s="15">
        <f ca="1">_xlfn.NORM.INV(M183,'Input Parameters'!$E$29,'Input Parameters'!$F$29)</f>
        <v>9.9908261725312364E-2</v>
      </c>
      <c r="O183" s="8">
        <f t="shared" ca="1" si="25"/>
        <v>0.86484444584910924</v>
      </c>
      <c r="P183" s="30">
        <f ca="1">_xlfn.LOGNORM.INV(O183,'Input Parameters'!$H$30,'Input Parameters'!$I$30)</f>
        <v>4.5166370553834465</v>
      </c>
      <c r="Q183" s="10">
        <f t="shared" ca="1" si="26"/>
        <v>0.91821667747087188</v>
      </c>
      <c r="R183" s="30">
        <f>IF('Input Parameters'!$E$32=0,0,_xlfn.BETA.INV(Q183,'Input Parameters'!$L$32,'Input Parameters'!$M$32,'Input Parameters'!$J$32,'Input Parameters'!$K$32))</f>
        <v>0</v>
      </c>
      <c r="S183" s="10">
        <f t="shared" ca="1" si="27"/>
        <v>0.94960518400981375</v>
      </c>
      <c r="T183" s="26">
        <f ca="1">_xlfn.LOGNORM.INV(S183,'Input Parameters'!$H$34,'Input Parameters'!$I$34)</f>
        <v>61.835607501246344</v>
      </c>
      <c r="U183" s="10">
        <f t="shared" ca="1" si="28"/>
        <v>0.5350739298966225</v>
      </c>
      <c r="V183" s="30">
        <f ca="1">_xlfn.BETA.INV(U183,'Input Parameters'!$L$36,'Input Parameters'!$M$36,'Input Parameters'!$J$36,'Input Parameters'!$K$36)</f>
        <v>0.59941458906089906</v>
      </c>
      <c r="W183" s="2">
        <f ca="1">N183+(P183-N183)*(1-ERF((T183-R183)/(2*SQRT(L183*'Input Parameters'!$E$38))))</f>
        <v>9.9944912849516648E-2</v>
      </c>
      <c r="X183">
        <f t="shared" ca="1" si="29"/>
        <v>1</v>
      </c>
      <c r="Y183" s="7"/>
    </row>
    <row r="184" spans="1:25" ht="15" customHeight="1" x14ac:dyDescent="0.25">
      <c r="A184" s="139">
        <v>177</v>
      </c>
      <c r="B184" s="10">
        <f t="shared" ca="1" si="20"/>
        <v>0.58416113958145766</v>
      </c>
      <c r="C184" s="60">
        <f ca="1">_xlfn.NORM.INV(B184,'Input Parameters'!$E$15,'Input Parameters'!$F$15)</f>
        <v>282.48603328818973</v>
      </c>
      <c r="D184" s="10">
        <f t="shared" ca="1" si="21"/>
        <v>7.8573644834991518E-2</v>
      </c>
      <c r="E184" s="62">
        <f ca="1">IF(_xlfn.NORM.INV(D184,'Input Parameters'!$E$17,'Input Parameters'!$F$17)&lt;3500,3500,IF(_xlfn.NORM.INV(D184,'Input Parameters'!$E$17,'Input Parameters'!$F$17)&gt;5500,5500,_xlfn.NORM.INV(D184,'Input Parameters'!$E$17,'Input Parameters'!$F$17)))</f>
        <v>3809.6880806856261</v>
      </c>
      <c r="F184" s="10">
        <f t="shared" ca="1" si="22"/>
        <v>0.45549818125278085</v>
      </c>
      <c r="G184" s="64">
        <f ca="1">_xlfn.NORM.INV(F184,'Input Parameters'!$E$20,'Input Parameters'!$F$20)</f>
        <v>281.9010614662879</v>
      </c>
      <c r="H184" s="57">
        <f ca="1">EXP(E184*(1/'Input Parameters'!$E$23-1/G184))</f>
        <v>0.60126502890074973</v>
      </c>
      <c r="I184" s="10">
        <f t="shared" ca="1" si="23"/>
        <v>0.6168570032806342</v>
      </c>
      <c r="J184" s="30">
        <f ca="1">_xlfn.BETA.INV(I184,'Input Parameters'!$L$26,'Input Parameters'!$M$26,'Input Parameters'!$J$26,'Input Parameters'!$K$26)</f>
        <v>0.70798380731185195</v>
      </c>
      <c r="K184" s="168">
        <f ca="1">('Input Parameters'!$E$27/'Input Parameters'!$E$38)^$J184</f>
        <v>6.2299643461163935E-3</v>
      </c>
      <c r="L184" s="69">
        <f ca="1">$H184*$C184*'Input Parameters'!$E$25*K184</f>
        <v>1.0581530458218651</v>
      </c>
      <c r="M184" s="24">
        <f t="shared" ca="1" si="24"/>
        <v>0.96535412848767832</v>
      </c>
      <c r="N184" s="15">
        <f ca="1">_xlfn.NORM.INV(M184,'Input Parameters'!$E$29,'Input Parameters'!$F$29)</f>
        <v>0.10018165128210418</v>
      </c>
      <c r="O184" s="8">
        <f t="shared" ca="1" si="25"/>
        <v>0.65553884794906081</v>
      </c>
      <c r="P184" s="30">
        <f ca="1">_xlfn.LOGNORM.INV(O184,'Input Parameters'!$H$30,'Input Parameters'!$I$30)</f>
        <v>3.2418463412134018</v>
      </c>
      <c r="Q184" s="10">
        <f t="shared" ca="1" si="26"/>
        <v>0.64321648016579747</v>
      </c>
      <c r="R184" s="30">
        <f>IF('Input Parameters'!$E$32=0,0,_xlfn.BETA.INV(Q184,'Input Parameters'!$L$32,'Input Parameters'!$M$32,'Input Parameters'!$J$32,'Input Parameters'!$K$32))</f>
        <v>0</v>
      </c>
      <c r="S184" s="10">
        <f t="shared" ca="1" si="27"/>
        <v>0.75534931180803999</v>
      </c>
      <c r="T184" s="26">
        <f ca="1">_xlfn.LOGNORM.INV(S184,'Input Parameters'!$H$34,'Input Parameters'!$I$34)</f>
        <v>54.939744691216731</v>
      </c>
      <c r="U184" s="10">
        <f t="shared" ca="1" si="28"/>
        <v>0.19541379763137534</v>
      </c>
      <c r="V184" s="30">
        <f ca="1">_xlfn.BETA.INV(U184,'Input Parameters'!$L$36,'Input Parameters'!$M$36,'Input Parameters'!$J$36,'Input Parameters'!$K$36)</f>
        <v>0.46665331415678191</v>
      </c>
      <c r="W184" s="2">
        <f ca="1">N184+(P184-N184)*(1-ERF((T184-R184)/(2*SQRT(L184*'Input Parameters'!$E$38))))</f>
        <v>0.10068118753232599</v>
      </c>
      <c r="X184">
        <f t="shared" ca="1" si="29"/>
        <v>1</v>
      </c>
      <c r="Y184" s="7"/>
    </row>
    <row r="185" spans="1:25" ht="15" customHeight="1" x14ac:dyDescent="0.25">
      <c r="A185" s="139">
        <v>178</v>
      </c>
      <c r="B185" s="10">
        <f t="shared" ca="1" si="20"/>
        <v>0.45392936738230338</v>
      </c>
      <c r="C185" s="60">
        <f ca="1">_xlfn.NORM.INV(B185,'Input Parameters'!$E$15,'Input Parameters'!$F$15)</f>
        <v>264.69486020618166</v>
      </c>
      <c r="D185" s="10">
        <f t="shared" ca="1" si="21"/>
        <v>0.28954529153311781</v>
      </c>
      <c r="E185" s="62">
        <f ca="1">IF(_xlfn.NORM.INV(D185,'Input Parameters'!$E$17,'Input Parameters'!$F$17)&lt;3500,3500,IF(_xlfn.NORM.INV(D185,'Input Parameters'!$E$17,'Input Parameters'!$F$17)&gt;5500,5500,_xlfn.NORM.INV(D185,'Input Parameters'!$E$17,'Input Parameters'!$F$17)))</f>
        <v>4411.7004909750913</v>
      </c>
      <c r="F185" s="10">
        <f t="shared" ca="1" si="22"/>
        <v>0.69055856055993947</v>
      </c>
      <c r="G185" s="64">
        <f ca="1">_xlfn.NORM.INV(F185,'Input Parameters'!$E$20,'Input Parameters'!$F$20)</f>
        <v>285.98280927679963</v>
      </c>
      <c r="H185" s="57">
        <f ca="1">EXP(E185*(1/'Input Parameters'!$E$23-1/G185))</f>
        <v>0.69368117517536343</v>
      </c>
      <c r="I185" s="10">
        <f t="shared" ca="1" si="23"/>
        <v>0.5037121724931739</v>
      </c>
      <c r="J185" s="30">
        <f ca="1">_xlfn.BETA.INV(I185,'Input Parameters'!$L$26,'Input Parameters'!$M$26,'Input Parameters'!$J$26,'Input Parameters'!$K$26)</f>
        <v>0.66289438654847888</v>
      </c>
      <c r="K185" s="168">
        <f ca="1">('Input Parameters'!$E$27/'Input Parameters'!$E$38)^$J185</f>
        <v>8.6089132947146998E-3</v>
      </c>
      <c r="L185" s="69">
        <f ca="1">$H185*$C185*'Input Parameters'!$E$25*K185</f>
        <v>1.58071564282473</v>
      </c>
      <c r="M185" s="24">
        <f t="shared" ca="1" si="24"/>
        <v>0.37794844181557252</v>
      </c>
      <c r="N185" s="15">
        <f ca="1">_xlfn.NORM.INV(M185,'Input Parameters'!$E$29,'Input Parameters'!$F$29)</f>
        <v>9.9968912662194126E-2</v>
      </c>
      <c r="O185" s="8">
        <f t="shared" ca="1" si="25"/>
        <v>8.4670967835496103E-2</v>
      </c>
      <c r="P185" s="30">
        <f ca="1">_xlfn.LOGNORM.INV(O185,'Input Parameters'!$H$30,'Input Parameters'!$I$30)</f>
        <v>1.4019127950714425</v>
      </c>
      <c r="Q185" s="10">
        <f t="shared" ca="1" si="26"/>
        <v>0.11135083703979398</v>
      </c>
      <c r="R185" s="30">
        <f>IF('Input Parameters'!$E$32=0,0,_xlfn.BETA.INV(Q185,'Input Parameters'!$L$32,'Input Parameters'!$M$32,'Input Parameters'!$J$32,'Input Parameters'!$K$32))</f>
        <v>0</v>
      </c>
      <c r="S185" s="10">
        <f t="shared" ca="1" si="27"/>
        <v>0.88328437775889401</v>
      </c>
      <c r="T185" s="26">
        <f ca="1">_xlfn.LOGNORM.INV(S185,'Input Parameters'!$H$34,'Input Parameters'!$I$34)</f>
        <v>58.469960958899001</v>
      </c>
      <c r="U185" s="10">
        <f t="shared" ca="1" si="28"/>
        <v>0.39369125115146841</v>
      </c>
      <c r="V185" s="30">
        <f ca="1">_xlfn.BETA.INV(U185,'Input Parameters'!$L$36,'Input Parameters'!$M$36,'Input Parameters'!$J$36,'Input Parameters'!$K$36)</f>
        <v>0.54588883164925561</v>
      </c>
      <c r="W185" s="2">
        <f ca="1">N185+(P185-N185)*(1-ERF((T185-R185)/(2*SQRT(L185*'Input Parameters'!$E$38))))</f>
        <v>0.10128051076332938</v>
      </c>
      <c r="X185">
        <f t="shared" ca="1" si="29"/>
        <v>1</v>
      </c>
      <c r="Y185" s="7"/>
    </row>
    <row r="186" spans="1:25" ht="15" customHeight="1" x14ac:dyDescent="0.25">
      <c r="A186" s="139">
        <v>179</v>
      </c>
      <c r="B186" s="10">
        <f t="shared" ca="1" si="20"/>
        <v>0.17556262777264608</v>
      </c>
      <c r="C186" s="60">
        <f ca="1">_xlfn.NORM.INV(B186,'Input Parameters'!$E$15,'Input Parameters'!$F$15)</f>
        <v>220.43675511571317</v>
      </c>
      <c r="D186" s="10">
        <f t="shared" ca="1" si="21"/>
        <v>0.77014090500832055</v>
      </c>
      <c r="E186" s="62">
        <f ca="1">IF(_xlfn.NORM.INV(D186,'Input Parameters'!$E$17,'Input Parameters'!$F$17)&lt;3500,3500,IF(_xlfn.NORM.INV(D186,'Input Parameters'!$E$17,'Input Parameters'!$F$17)&gt;5500,5500,_xlfn.NORM.INV(D186,'Input Parameters'!$E$17,'Input Parameters'!$F$17)))</f>
        <v>5317.5176784875821</v>
      </c>
      <c r="F186" s="10">
        <f t="shared" ca="1" si="22"/>
        <v>0.76308094715974761</v>
      </c>
      <c r="G186" s="64">
        <f ca="1">_xlfn.NORM.INV(F186,'Input Parameters'!$E$20,'Input Parameters'!$F$20)</f>
        <v>287.44886293961054</v>
      </c>
      <c r="H186" s="57">
        <f ca="1">EXP(E186*(1/'Input Parameters'!$E$23-1/G186))</f>
        <v>0.70750896885603776</v>
      </c>
      <c r="I186" s="10">
        <f t="shared" ca="1" si="23"/>
        <v>8.7517231850113841E-3</v>
      </c>
      <c r="J186" s="30">
        <f ca="1">_xlfn.BETA.INV(I186,'Input Parameters'!$L$26,'Input Parameters'!$M$26,'Input Parameters'!$J$26,'Input Parameters'!$K$26)</f>
        <v>0.27274571976154788</v>
      </c>
      <c r="K186" s="168">
        <f ca="1">('Input Parameters'!$E$27/'Input Parameters'!$E$38)^$J186</f>
        <v>0.14136479552298564</v>
      </c>
      <c r="L186" s="69">
        <f ca="1">$H186*$C186*'Input Parameters'!$E$25*K186</f>
        <v>22.04739223243666</v>
      </c>
      <c r="M186" s="24">
        <f t="shared" ca="1" si="24"/>
        <v>0.60073406246646144</v>
      </c>
      <c r="N186" s="15">
        <f ca="1">_xlfn.NORM.INV(M186,'Input Parameters'!$E$29,'Input Parameters'!$F$29)</f>
        <v>0.10002552475918948</v>
      </c>
      <c r="O186" s="8">
        <f t="shared" ca="1" si="25"/>
        <v>0.37799639047205524</v>
      </c>
      <c r="P186" s="30">
        <f ca="1">_xlfn.LOGNORM.INV(O186,'Input Parameters'!$H$30,'Input Parameters'!$I$30)</f>
        <v>2.3169449951296945</v>
      </c>
      <c r="Q186" s="10">
        <f t="shared" ca="1" si="26"/>
        <v>0.86191912669764192</v>
      </c>
      <c r="R186" s="30">
        <f>IF('Input Parameters'!$E$32=0,0,_xlfn.BETA.INV(Q186,'Input Parameters'!$L$32,'Input Parameters'!$M$32,'Input Parameters'!$J$32,'Input Parameters'!$K$32))</f>
        <v>0</v>
      </c>
      <c r="S186" s="10">
        <f t="shared" ca="1" si="27"/>
        <v>0.59959359139891122</v>
      </c>
      <c r="T186" s="26">
        <f ca="1">_xlfn.LOGNORM.INV(S186,'Input Parameters'!$H$34,'Input Parameters'!$I$34)</f>
        <v>52.016398004589092</v>
      </c>
      <c r="U186" s="10">
        <f t="shared" ca="1" si="28"/>
        <v>0.41526162722883109</v>
      </c>
      <c r="V186" s="30">
        <f ca="1">_xlfn.BETA.INV(U186,'Input Parameters'!$L$36,'Input Parameters'!$M$36,'Input Parameters'!$J$36,'Input Parameters'!$K$36)</f>
        <v>0.55396466512831899</v>
      </c>
      <c r="W186" s="2">
        <f ca="1">N186+(P186-N186)*(1-ERF((T186-R186)/(2*SQRT(L186*'Input Parameters'!$E$38))))</f>
        <v>1.0609078900743092</v>
      </c>
      <c r="X186">
        <f t="shared" ca="1" si="29"/>
        <v>0</v>
      </c>
      <c r="Y186" s="7"/>
    </row>
    <row r="187" spans="1:25" ht="15" customHeight="1" x14ac:dyDescent="0.25">
      <c r="A187" s="139">
        <v>180</v>
      </c>
      <c r="B187" s="10">
        <f t="shared" ca="1" si="20"/>
        <v>0.85401173590236024</v>
      </c>
      <c r="C187" s="60">
        <f ca="1">_xlfn.NORM.INV(B187,'Input Parameters'!$E$15,'Input Parameters'!$F$15)</f>
        <v>328.07600627988415</v>
      </c>
      <c r="D187" s="10">
        <f t="shared" ca="1" si="21"/>
        <v>1.6954258853848825E-2</v>
      </c>
      <c r="E187" s="62">
        <f ca="1">IF(_xlfn.NORM.INV(D187,'Input Parameters'!$E$17,'Input Parameters'!$F$17)&lt;3500,3500,IF(_xlfn.NORM.INV(D187,'Input Parameters'!$E$17,'Input Parameters'!$F$17)&gt;5500,5500,_xlfn.NORM.INV(D187,'Input Parameters'!$E$17,'Input Parameters'!$F$17)))</f>
        <v>3500</v>
      </c>
      <c r="F187" s="10">
        <f t="shared" ca="1" si="22"/>
        <v>0.73394820948407424</v>
      </c>
      <c r="G187" s="64">
        <f ca="1">_xlfn.NORM.INV(F187,'Input Parameters'!$E$20,'Input Parameters'!$F$20)</f>
        <v>286.83614723758973</v>
      </c>
      <c r="H187" s="57">
        <f ca="1">EXP(E187*(1/'Input Parameters'!$E$23-1/G187))</f>
        <v>0.77588524542141035</v>
      </c>
      <c r="I187" s="10">
        <f t="shared" ca="1" si="23"/>
        <v>0.81792394263186097</v>
      </c>
      <c r="J187" s="30">
        <f ca="1">_xlfn.BETA.INV(I187,'Input Parameters'!$L$26,'Input Parameters'!$M$26,'Input Parameters'!$J$26,'Input Parameters'!$K$26)</f>
        <v>0.79402803992742554</v>
      </c>
      <c r="K187" s="168">
        <f ca="1">('Input Parameters'!$E$27/'Input Parameters'!$E$38)^$J187</f>
        <v>3.3607806563176372E-3</v>
      </c>
      <c r="L187" s="69">
        <f ca="1">$H187*$C187*'Input Parameters'!$E$25*K187</f>
        <v>0.85548447324647914</v>
      </c>
      <c r="M187" s="24">
        <f t="shared" ca="1" si="24"/>
        <v>0.83894919281143843</v>
      </c>
      <c r="N187" s="15">
        <f ca="1">_xlfn.NORM.INV(M187,'Input Parameters'!$E$29,'Input Parameters'!$F$29)</f>
        <v>0.10009901483486744</v>
      </c>
      <c r="O187" s="8">
        <f t="shared" ca="1" si="25"/>
        <v>0.20812492654977199</v>
      </c>
      <c r="P187" s="30">
        <f ca="1">_xlfn.LOGNORM.INV(O187,'Input Parameters'!$H$30,'Input Parameters'!$I$30)</f>
        <v>1.8276320687377359</v>
      </c>
      <c r="Q187" s="10">
        <f t="shared" ca="1" si="26"/>
        <v>0.27689974278978624</v>
      </c>
      <c r="R187" s="30">
        <f>IF('Input Parameters'!$E$32=0,0,_xlfn.BETA.INV(Q187,'Input Parameters'!$L$32,'Input Parameters'!$M$32,'Input Parameters'!$J$32,'Input Parameters'!$K$32))</f>
        <v>0</v>
      </c>
      <c r="S187" s="10">
        <f t="shared" ca="1" si="27"/>
        <v>0.68441934805703286</v>
      </c>
      <c r="T187" s="26">
        <f ca="1">_xlfn.LOGNORM.INV(S187,'Input Parameters'!$H$34,'Input Parameters'!$I$34)</f>
        <v>53.512936187914924</v>
      </c>
      <c r="U187" s="10">
        <f t="shared" ca="1" si="28"/>
        <v>0.79388210993008412</v>
      </c>
      <c r="V187" s="30">
        <f ca="1">_xlfn.BETA.INV(U187,'Input Parameters'!$L$36,'Input Parameters'!$M$36,'Input Parameters'!$J$36,'Input Parameters'!$K$36)</f>
        <v>0.71991902748775849</v>
      </c>
      <c r="W187" s="2">
        <f ca="1">N187+(P187-N187)*(1-ERF((T187-R187)/(2*SQRT(L187*'Input Parameters'!$E$38))))</f>
        <v>0.10017319051266736</v>
      </c>
      <c r="X187">
        <f t="shared" ca="1" si="29"/>
        <v>1</v>
      </c>
      <c r="Y187" s="7"/>
    </row>
    <row r="188" spans="1:25" ht="15" customHeight="1" x14ac:dyDescent="0.25">
      <c r="A188" s="139">
        <v>181</v>
      </c>
      <c r="B188" s="10">
        <f t="shared" ca="1" si="20"/>
        <v>0.75638558764128305</v>
      </c>
      <c r="C188" s="60">
        <f ca="1">_xlfn.NORM.INV(B188,'Input Parameters'!$E$15,'Input Parameters'!$F$15)</f>
        <v>308.61663670283917</v>
      </c>
      <c r="D188" s="10">
        <f t="shared" ca="1" si="21"/>
        <v>2.4521943941468782E-2</v>
      </c>
      <c r="E188" s="62">
        <f ca="1">IF(_xlfn.NORM.INV(D188,'Input Parameters'!$E$17,'Input Parameters'!$F$17)&lt;3500,3500,IF(_xlfn.NORM.INV(D188,'Input Parameters'!$E$17,'Input Parameters'!$F$17)&gt;5500,5500,_xlfn.NORM.INV(D188,'Input Parameters'!$E$17,'Input Parameters'!$F$17)))</f>
        <v>3500</v>
      </c>
      <c r="F188" s="10">
        <f t="shared" ca="1" si="22"/>
        <v>0.21752532144197367</v>
      </c>
      <c r="G188" s="64">
        <f ca="1">_xlfn.NORM.INV(F188,'Input Parameters'!$E$20,'Input Parameters'!$F$20)</f>
        <v>277.42012634807696</v>
      </c>
      <c r="H188" s="57">
        <f ca="1">EXP(E188*(1/'Input Parameters'!$E$23-1/G188))</f>
        <v>0.5127810541732829</v>
      </c>
      <c r="I188" s="10">
        <f t="shared" ca="1" si="23"/>
        <v>0.75931566361030201</v>
      </c>
      <c r="J188" s="30">
        <f ca="1">_xlfn.BETA.INV(I188,'Input Parameters'!$L$26,'Input Parameters'!$M$26,'Input Parameters'!$J$26,'Input Parameters'!$K$26)</f>
        <v>0.76697838339859903</v>
      </c>
      <c r="K188" s="168">
        <f ca="1">('Input Parameters'!$E$27/'Input Parameters'!$E$38)^$J188</f>
        <v>4.0804248547770417E-3</v>
      </c>
      <c r="L188" s="69">
        <f ca="1">$H188*$C188*'Input Parameters'!$E$25*K188</f>
        <v>0.64573851280278594</v>
      </c>
      <c r="M188" s="24">
        <f t="shared" ca="1" si="24"/>
        <v>0.98529361627022627</v>
      </c>
      <c r="N188" s="15">
        <f ca="1">_xlfn.NORM.INV(M188,'Input Parameters'!$E$29,'Input Parameters'!$F$29)</f>
        <v>0.10021779096026374</v>
      </c>
      <c r="O188" s="8">
        <f t="shared" ca="1" si="25"/>
        <v>0.74559880171875437</v>
      </c>
      <c r="P188" s="30">
        <f ca="1">_xlfn.LOGNORM.INV(O188,'Input Parameters'!$H$30,'Input Parameters'!$I$30)</f>
        <v>3.6661577288984741</v>
      </c>
      <c r="Q188" s="10">
        <f t="shared" ca="1" si="26"/>
        <v>0.5610992572734288</v>
      </c>
      <c r="R188" s="30">
        <f>IF('Input Parameters'!$E$32=0,0,_xlfn.BETA.INV(Q188,'Input Parameters'!$L$32,'Input Parameters'!$M$32,'Input Parameters'!$J$32,'Input Parameters'!$K$32))</f>
        <v>0</v>
      </c>
      <c r="S188" s="10">
        <f t="shared" ca="1" si="27"/>
        <v>0.10004421497174765</v>
      </c>
      <c r="T188" s="26">
        <f ca="1">_xlfn.LOGNORM.INV(S188,'Input Parameters'!$H$34,'Input Parameters'!$I$34)</f>
        <v>42.974297204650242</v>
      </c>
      <c r="U188" s="10">
        <f t="shared" ca="1" si="28"/>
        <v>0.87007222351946645</v>
      </c>
      <c r="V188" s="30">
        <f ca="1">_xlfn.BETA.INV(U188,'Input Parameters'!$L$36,'Input Parameters'!$M$36,'Input Parameters'!$J$36,'Input Parameters'!$K$36)</f>
        <v>0.77410918431979914</v>
      </c>
      <c r="W188" s="2">
        <f ca="1">N188+(P188-N188)*(1-ERF((T188-R188)/(2*SQRT(L188*'Input Parameters'!$E$38))))</f>
        <v>0.10077364588758567</v>
      </c>
      <c r="X188">
        <f t="shared" ca="1" si="29"/>
        <v>1</v>
      </c>
      <c r="Y188" s="7"/>
    </row>
    <row r="189" spans="1:25" ht="15" customHeight="1" x14ac:dyDescent="0.25">
      <c r="A189" s="139">
        <v>182</v>
      </c>
      <c r="B189" s="10">
        <f t="shared" ca="1" si="20"/>
        <v>0.40422978129172371</v>
      </c>
      <c r="C189" s="60">
        <f ca="1">_xlfn.NORM.INV(B189,'Input Parameters'!$E$15,'Input Parameters'!$F$15)</f>
        <v>257.82996368867066</v>
      </c>
      <c r="D189" s="10">
        <f t="shared" ca="1" si="21"/>
        <v>0.3716088170013746</v>
      </c>
      <c r="E189" s="62">
        <f ca="1">IF(_xlfn.NORM.INV(D189,'Input Parameters'!$E$17,'Input Parameters'!$F$17)&lt;3500,3500,IF(_xlfn.NORM.INV(D189,'Input Parameters'!$E$17,'Input Parameters'!$F$17)&gt;5500,5500,_xlfn.NORM.INV(D189,'Input Parameters'!$E$17,'Input Parameters'!$F$17)))</f>
        <v>4570.6832510592085</v>
      </c>
      <c r="F189" s="10">
        <f t="shared" ca="1" si="22"/>
        <v>0.8528140840915307</v>
      </c>
      <c r="G189" s="64">
        <f ca="1">_xlfn.NORM.INV(F189,'Input Parameters'!$E$20,'Input Parameters'!$F$20)</f>
        <v>289.67548065903003</v>
      </c>
      <c r="H189" s="57">
        <f ca="1">EXP(E189*(1/'Input Parameters'!$E$23-1/G189))</f>
        <v>0.8393010146749923</v>
      </c>
      <c r="I189" s="10">
        <f t="shared" ca="1" si="23"/>
        <v>8.1099368939251404E-2</v>
      </c>
      <c r="J189" s="30">
        <f ca="1">_xlfn.BETA.INV(I189,'Input Parameters'!$L$26,'Input Parameters'!$M$26,'Input Parameters'!$J$26,'Input Parameters'!$K$26)</f>
        <v>0.42506686057072157</v>
      </c>
      <c r="K189" s="168">
        <f ca="1">('Input Parameters'!$E$27/'Input Parameters'!$E$38)^$J189</f>
        <v>4.74056106560065E-2</v>
      </c>
      <c r="L189" s="69">
        <f ca="1">$H189*$C189*'Input Parameters'!$E$25*K189</f>
        <v>10.258429565366416</v>
      </c>
      <c r="M189" s="24">
        <f t="shared" ca="1" si="24"/>
        <v>0.36282570430709349</v>
      </c>
      <c r="N189" s="15">
        <f ca="1">_xlfn.NORM.INV(M189,'Input Parameters'!$E$29,'Input Parameters'!$F$29)</f>
        <v>9.9964908405464917E-2</v>
      </c>
      <c r="O189" s="8">
        <f t="shared" ca="1" si="25"/>
        <v>0.99076391278190346</v>
      </c>
      <c r="P189" s="30">
        <f ca="1">_xlfn.LOGNORM.INV(O189,'Input Parameters'!$H$30,'Input Parameters'!$I$30)</f>
        <v>8.1659785518967141</v>
      </c>
      <c r="Q189" s="10">
        <f t="shared" ca="1" si="26"/>
        <v>0.27453402484943989</v>
      </c>
      <c r="R189" s="30">
        <f>IF('Input Parameters'!$E$32=0,0,_xlfn.BETA.INV(Q189,'Input Parameters'!$L$32,'Input Parameters'!$M$32,'Input Parameters'!$J$32,'Input Parameters'!$K$32))</f>
        <v>0</v>
      </c>
      <c r="S189" s="10">
        <f t="shared" ca="1" si="27"/>
        <v>4.5292332364120225E-2</v>
      </c>
      <c r="T189" s="26">
        <f ca="1">_xlfn.LOGNORM.INV(S189,'Input Parameters'!$H$34,'Input Parameters'!$I$34)</f>
        <v>40.830259656966753</v>
      </c>
      <c r="U189" s="10">
        <f t="shared" ca="1" si="28"/>
        <v>0.23971024851926548</v>
      </c>
      <c r="V189" s="30">
        <f ca="1">_xlfn.BETA.INV(U189,'Input Parameters'!$L$36,'Input Parameters'!$M$36,'Input Parameters'!$J$36,'Input Parameters'!$K$36)</f>
        <v>0.4858811634312647</v>
      </c>
      <c r="W189" s="2">
        <f ca="1">N189+(P189-N189)*(1-ERF((T189-R189)/(2*SQRT(L189*'Input Parameters'!$E$38))))</f>
        <v>3.0631407516400357</v>
      </c>
      <c r="X189">
        <f t="shared" ca="1" si="29"/>
        <v>0</v>
      </c>
      <c r="Y189" s="7"/>
    </row>
    <row r="190" spans="1:25" ht="15" customHeight="1" x14ac:dyDescent="0.25">
      <c r="A190" s="139">
        <v>183</v>
      </c>
      <c r="B190" s="10">
        <f t="shared" ca="1" si="20"/>
        <v>0.60549836179622885</v>
      </c>
      <c r="C190" s="60">
        <f ca="1">_xlfn.NORM.INV(B190,'Input Parameters'!$E$15,'Input Parameters'!$F$15)</f>
        <v>285.46964293443551</v>
      </c>
      <c r="D190" s="10">
        <f t="shared" ca="1" si="21"/>
        <v>0.17253226643064412</v>
      </c>
      <c r="E190" s="62">
        <f ca="1">IF(_xlfn.NORM.INV(D190,'Input Parameters'!$E$17,'Input Parameters'!$F$17)&lt;3500,3500,IF(_xlfn.NORM.INV(D190,'Input Parameters'!$E$17,'Input Parameters'!$F$17)&gt;5500,5500,_xlfn.NORM.INV(D190,'Input Parameters'!$E$17,'Input Parameters'!$F$17)))</f>
        <v>4139.0559960904056</v>
      </c>
      <c r="F190" s="10">
        <f t="shared" ca="1" si="22"/>
        <v>0.74636854331430924</v>
      </c>
      <c r="G190" s="64">
        <f ca="1">_xlfn.NORM.INV(F190,'Input Parameters'!$E$20,'Input Parameters'!$F$20)</f>
        <v>287.09280763494911</v>
      </c>
      <c r="H190" s="57">
        <f ca="1">EXP(E190*(1/'Input Parameters'!$E$23-1/G190))</f>
        <v>0.75037522015210956</v>
      </c>
      <c r="I190" s="10">
        <f t="shared" ca="1" si="23"/>
        <v>0.35832080378898512</v>
      </c>
      <c r="J190" s="30">
        <f ca="1">_xlfn.BETA.INV(I190,'Input Parameters'!$L$26,'Input Parameters'!$M$26,'Input Parameters'!$J$26,'Input Parameters'!$K$26)</f>
        <v>0.60156487366192579</v>
      </c>
      <c r="K190" s="168">
        <f ca="1">('Input Parameters'!$E$27/'Input Parameters'!$E$38)^$J190</f>
        <v>1.3366026464465367E-2</v>
      </c>
      <c r="L190" s="69">
        <f ca="1">$H190*$C190*'Input Parameters'!$E$25*K190</f>
        <v>2.8631277897594511</v>
      </c>
      <c r="M190" s="24">
        <f t="shared" ca="1" si="24"/>
        <v>0.24005047508300703</v>
      </c>
      <c r="N190" s="15">
        <f ca="1">_xlfn.NORM.INV(M190,'Input Parameters'!$E$29,'Input Parameters'!$F$29)</f>
        <v>9.9929385979335636E-2</v>
      </c>
      <c r="O190" s="8">
        <f t="shared" ca="1" si="25"/>
        <v>0.24780402473627283</v>
      </c>
      <c r="P190" s="30">
        <f ca="1">_xlfn.LOGNORM.INV(O190,'Input Parameters'!$H$30,'Input Parameters'!$I$30)</f>
        <v>1.9447871549978015</v>
      </c>
      <c r="Q190" s="10">
        <f t="shared" ca="1" si="26"/>
        <v>0.45942733933282243</v>
      </c>
      <c r="R190" s="30">
        <f>IF('Input Parameters'!$E$32=0,0,_xlfn.BETA.INV(Q190,'Input Parameters'!$L$32,'Input Parameters'!$M$32,'Input Parameters'!$J$32,'Input Parameters'!$K$32))</f>
        <v>0</v>
      </c>
      <c r="S190" s="10">
        <f t="shared" ca="1" si="27"/>
        <v>0.39091674060086279</v>
      </c>
      <c r="T190" s="26">
        <f ca="1">_xlfn.LOGNORM.INV(S190,'Input Parameters'!$H$34,'Input Parameters'!$I$34)</f>
        <v>48.699172475527583</v>
      </c>
      <c r="U190" s="10">
        <f t="shared" ca="1" si="28"/>
        <v>0.13368373041382997</v>
      </c>
      <c r="V190" s="30">
        <f ca="1">_xlfn.BETA.INV(U190,'Input Parameters'!$L$36,'Input Parameters'!$M$36,'Input Parameters'!$J$36,'Input Parameters'!$K$36)</f>
        <v>0.43638101754034747</v>
      </c>
      <c r="W190" s="2">
        <f ca="1">N190+(P190-N190)*(1-ERF((T190-R190)/(2*SQRT(L190*'Input Parameters'!$E$38))))</f>
        <v>0.17711933019766929</v>
      </c>
      <c r="X190">
        <f t="shared" ca="1" si="29"/>
        <v>1</v>
      </c>
      <c r="Y190" s="7"/>
    </row>
    <row r="191" spans="1:25" ht="15" customHeight="1" x14ac:dyDescent="0.25">
      <c r="A191" s="139">
        <v>184</v>
      </c>
      <c r="B191" s="10">
        <f t="shared" ca="1" si="20"/>
        <v>4.8339019835748065E-3</v>
      </c>
      <c r="C191" s="60">
        <f ca="1">_xlfn.NORM.INV(B191,'Input Parameters'!$E$15,'Input Parameters'!$F$15)</f>
        <v>130.74222324541014</v>
      </c>
      <c r="D191" s="10">
        <f t="shared" ca="1" si="21"/>
        <v>0.54875099564827501</v>
      </c>
      <c r="E191" s="62">
        <f ca="1">IF(_xlfn.NORM.INV(D191,'Input Parameters'!$E$17,'Input Parameters'!$F$17)&lt;3500,3500,IF(_xlfn.NORM.INV(D191,'Input Parameters'!$E$17,'Input Parameters'!$F$17)&gt;5500,5500,_xlfn.NORM.INV(D191,'Input Parameters'!$E$17,'Input Parameters'!$F$17)))</f>
        <v>4885.7544525992535</v>
      </c>
      <c r="F191" s="10">
        <f t="shared" ca="1" si="22"/>
        <v>0.18569162423973518</v>
      </c>
      <c r="G191" s="64">
        <f ca="1">_xlfn.NORM.INV(F191,'Input Parameters'!$E$20,'Input Parameters'!$F$20)</f>
        <v>276.6609682998843</v>
      </c>
      <c r="H191" s="57">
        <f ca="1">EXP(E191*(1/'Input Parameters'!$E$23-1/G191))</f>
        <v>0.37505745730039541</v>
      </c>
      <c r="I191" s="10">
        <f t="shared" ca="1" si="23"/>
        <v>0.99234458956640093</v>
      </c>
      <c r="J191" s="30">
        <f ca="1">_xlfn.BETA.INV(I191,'Input Parameters'!$L$26,'Input Parameters'!$M$26,'Input Parameters'!$J$26,'Input Parameters'!$K$26)</f>
        <v>0.93634751529594729</v>
      </c>
      <c r="K191" s="168">
        <f ca="1">('Input Parameters'!$E$27/'Input Parameters'!$E$38)^$J191</f>
        <v>1.2108375464831066E-3</v>
      </c>
      <c r="L191" s="69">
        <f ca="1">$H191*$C191*'Input Parameters'!$E$25*K191</f>
        <v>5.9374443232997447E-2</v>
      </c>
      <c r="M191" s="24">
        <f t="shared" ca="1" si="24"/>
        <v>0.20409311498421379</v>
      </c>
      <c r="N191" s="15">
        <f ca="1">_xlfn.NORM.INV(M191,'Input Parameters'!$E$29,'Input Parameters'!$F$29)</f>
        <v>9.9917291031447114E-2</v>
      </c>
      <c r="O191" s="8">
        <f t="shared" ca="1" si="25"/>
        <v>0.50524317479441538</v>
      </c>
      <c r="P191" s="30">
        <f ca="1">_xlfn.LOGNORM.INV(O191,'Input Parameters'!$H$30,'Input Parameters'!$I$30)</f>
        <v>2.699992635184941</v>
      </c>
      <c r="Q191" s="10">
        <f t="shared" ca="1" si="26"/>
        <v>0.80748087418314063</v>
      </c>
      <c r="R191" s="30">
        <f>IF('Input Parameters'!$E$32=0,0,_xlfn.BETA.INV(Q191,'Input Parameters'!$L$32,'Input Parameters'!$M$32,'Input Parameters'!$J$32,'Input Parameters'!$K$32))</f>
        <v>0</v>
      </c>
      <c r="S191" s="10">
        <f t="shared" ca="1" si="27"/>
        <v>0.12081148611652892</v>
      </c>
      <c r="T191" s="26">
        <f ca="1">_xlfn.LOGNORM.INV(S191,'Input Parameters'!$H$34,'Input Parameters'!$I$34)</f>
        <v>43.568906595434122</v>
      </c>
      <c r="U191" s="10">
        <f t="shared" ca="1" si="28"/>
        <v>0.89908155568621573</v>
      </c>
      <c r="V191" s="30">
        <f ca="1">_xlfn.BETA.INV(U191,'Input Parameters'!$L$36,'Input Parameters'!$M$36,'Input Parameters'!$J$36,'Input Parameters'!$K$36)</f>
        <v>0.80117726669526212</v>
      </c>
      <c r="W191" s="2">
        <f ca="1">N191+(P191-N191)*(1-ERF((T191-R191)/(2*SQRT(L191*'Input Parameters'!$E$38))))</f>
        <v>9.9917291031447114E-2</v>
      </c>
      <c r="X191">
        <f t="shared" ca="1" si="29"/>
        <v>1</v>
      </c>
      <c r="Y191" s="7"/>
    </row>
    <row r="192" spans="1:25" ht="15" customHeight="1" x14ac:dyDescent="0.25">
      <c r="A192" s="139">
        <v>185</v>
      </c>
      <c r="B192" s="10">
        <f t="shared" ca="1" si="20"/>
        <v>0.19301043377295335</v>
      </c>
      <c r="C192" s="60">
        <f ca="1">_xlfn.NORM.INV(B192,'Input Parameters'!$E$15,'Input Parameters'!$F$15)</f>
        <v>223.98928674938747</v>
      </c>
      <c r="D192" s="10">
        <f t="shared" ca="1" si="21"/>
        <v>0.63077889081753669</v>
      </c>
      <c r="E192" s="62">
        <f ca="1">IF(_xlfn.NORM.INV(D192,'Input Parameters'!$E$17,'Input Parameters'!$F$17)&lt;3500,3500,IF(_xlfn.NORM.INV(D192,'Input Parameters'!$E$17,'Input Parameters'!$F$17)&gt;5500,5500,_xlfn.NORM.INV(D192,'Input Parameters'!$E$17,'Input Parameters'!$F$17)))</f>
        <v>5033.7418748185355</v>
      </c>
      <c r="F192" s="10">
        <f t="shared" ca="1" si="22"/>
        <v>0.61456216718828383</v>
      </c>
      <c r="G192" s="64">
        <f ca="1">_xlfn.NORM.INV(F192,'Input Parameters'!$E$20,'Input Parameters'!$F$20)</f>
        <v>284.60123884635334</v>
      </c>
      <c r="H192" s="57">
        <f ca="1">EXP(E192*(1/'Input Parameters'!$E$23-1/G192))</f>
        <v>0.60486076516799658</v>
      </c>
      <c r="I192" s="10">
        <f t="shared" ca="1" si="23"/>
        <v>0.21970328029249497</v>
      </c>
      <c r="J192" s="30">
        <f ca="1">_xlfn.BETA.INV(I192,'Input Parameters'!$L$26,'Input Parameters'!$M$26,'Input Parameters'!$J$26,'Input Parameters'!$K$26)</f>
        <v>0.53163672703204279</v>
      </c>
      <c r="K192" s="168">
        <f ca="1">('Input Parameters'!$E$27/'Input Parameters'!$E$38)^$J192</f>
        <v>2.2072056707164452E-2</v>
      </c>
      <c r="L192" s="69">
        <f ca="1">$H192*$C192*'Input Parameters'!$E$25*K192</f>
        <v>2.9903737008763804</v>
      </c>
      <c r="M192" s="24">
        <f t="shared" ca="1" si="24"/>
        <v>4.8711069726185996E-2</v>
      </c>
      <c r="N192" s="15">
        <f ca="1">_xlfn.NORM.INV(M192,'Input Parameters'!$E$29,'Input Parameters'!$F$29)</f>
        <v>9.9834251836810495E-2</v>
      </c>
      <c r="O192" s="8">
        <f t="shared" ca="1" si="25"/>
        <v>0.21192930263916498</v>
      </c>
      <c r="P192" s="30">
        <f ca="1">_xlfn.LOGNORM.INV(O192,'Input Parameters'!$H$30,'Input Parameters'!$I$30)</f>
        <v>1.8390634169036215</v>
      </c>
      <c r="Q192" s="10">
        <f t="shared" ca="1" si="26"/>
        <v>0.56109719260524549</v>
      </c>
      <c r="R192" s="30">
        <f>IF('Input Parameters'!$E$32=0,0,_xlfn.BETA.INV(Q192,'Input Parameters'!$L$32,'Input Parameters'!$M$32,'Input Parameters'!$J$32,'Input Parameters'!$K$32))</f>
        <v>0</v>
      </c>
      <c r="S192" s="10">
        <f t="shared" ca="1" si="27"/>
        <v>0.82157181018207692</v>
      </c>
      <c r="T192" s="26">
        <f ca="1">_xlfn.LOGNORM.INV(S192,'Input Parameters'!$H$34,'Input Parameters'!$I$34)</f>
        <v>56.535547969511818</v>
      </c>
      <c r="U192" s="10">
        <f t="shared" ca="1" si="28"/>
        <v>0.19696096827405973</v>
      </c>
      <c r="V192" s="30">
        <f ca="1">_xlfn.BETA.INV(U192,'Input Parameters'!$L$36,'Input Parameters'!$M$36,'Input Parameters'!$J$36,'Input Parameters'!$K$36)</f>
        <v>0.46735207408899671</v>
      </c>
      <c r="W192" s="2">
        <f ca="1">N192+(P192-N192)*(1-ERF((T192-R192)/(2*SQRT(L192*'Input Parameters'!$E$38))))</f>
        <v>0.13599383660056888</v>
      </c>
      <c r="X192">
        <f t="shared" ca="1" si="29"/>
        <v>1</v>
      </c>
      <c r="Y192" s="7"/>
    </row>
    <row r="193" spans="1:25" ht="15" customHeight="1" x14ac:dyDescent="0.25">
      <c r="A193" s="139">
        <v>186</v>
      </c>
      <c r="B193" s="10">
        <f t="shared" ca="1" si="20"/>
        <v>0.66804887995134699</v>
      </c>
      <c r="C193" s="60">
        <f ca="1">_xlfn.NORM.INV(B193,'Input Parameters'!$E$15,'Input Parameters'!$F$15)</f>
        <v>294.51597808062763</v>
      </c>
      <c r="D193" s="10">
        <f t="shared" ca="1" si="21"/>
        <v>0.3015394089526966</v>
      </c>
      <c r="E193" s="62">
        <f ca="1">IF(_xlfn.NORM.INV(D193,'Input Parameters'!$E$17,'Input Parameters'!$F$17)&lt;3500,3500,IF(_xlfn.NORM.INV(D193,'Input Parameters'!$E$17,'Input Parameters'!$F$17)&gt;5500,5500,_xlfn.NORM.INV(D193,'Input Parameters'!$E$17,'Input Parameters'!$F$17)))</f>
        <v>4436.0153086608216</v>
      </c>
      <c r="F193" s="10">
        <f t="shared" ca="1" si="22"/>
        <v>0.69757637971965314</v>
      </c>
      <c r="G193" s="64">
        <f ca="1">_xlfn.NORM.INV(F193,'Input Parameters'!$E$20,'Input Parameters'!$F$20)</f>
        <v>286.11686530311783</v>
      </c>
      <c r="H193" s="57">
        <f ca="1">EXP(E193*(1/'Input Parameters'!$E$23-1/G193))</f>
        <v>0.697333912605275</v>
      </c>
      <c r="I193" s="10">
        <f t="shared" ca="1" si="23"/>
        <v>0.83727368896871579</v>
      </c>
      <c r="J193" s="30">
        <f ca="1">_xlfn.BETA.INV(I193,'Input Parameters'!$L$26,'Input Parameters'!$M$26,'Input Parameters'!$J$26,'Input Parameters'!$K$26)</f>
        <v>0.80365990697107859</v>
      </c>
      <c r="K193" s="168">
        <f ca="1">('Input Parameters'!$E$27/'Input Parameters'!$E$38)^$J193</f>
        <v>3.1364251812511915E-3</v>
      </c>
      <c r="L193" s="69">
        <f ca="1">$H193*$C193*'Input Parameters'!$E$25*K193</f>
        <v>0.64414639316253608</v>
      </c>
      <c r="M193" s="24">
        <f t="shared" ca="1" si="24"/>
        <v>0.19715199821338403</v>
      </c>
      <c r="N193" s="15">
        <f ca="1">_xlfn.NORM.INV(M193,'Input Parameters'!$E$29,'Input Parameters'!$F$29)</f>
        <v>9.9914816197158723E-2</v>
      </c>
      <c r="O193" s="8">
        <f t="shared" ca="1" si="25"/>
        <v>0.72474427491337479</v>
      </c>
      <c r="P193" s="30">
        <f ca="1">_xlfn.LOGNORM.INV(O193,'Input Parameters'!$H$30,'Input Parameters'!$I$30)</f>
        <v>3.5574675442093153</v>
      </c>
      <c r="Q193" s="10">
        <f t="shared" ca="1" si="26"/>
        <v>0.25951425309552889</v>
      </c>
      <c r="R193" s="30">
        <f>IF('Input Parameters'!$E$32=0,0,_xlfn.BETA.INV(Q193,'Input Parameters'!$L$32,'Input Parameters'!$M$32,'Input Parameters'!$J$32,'Input Parameters'!$K$32))</f>
        <v>0</v>
      </c>
      <c r="S193" s="10">
        <f t="shared" ca="1" si="27"/>
        <v>0.26175369039497631</v>
      </c>
      <c r="T193" s="26">
        <f ca="1">_xlfn.LOGNORM.INV(S193,'Input Parameters'!$H$34,'Input Parameters'!$I$34)</f>
        <v>46.558501647026439</v>
      </c>
      <c r="U193" s="10">
        <f t="shared" ca="1" si="28"/>
        <v>0.47879025062241198</v>
      </c>
      <c r="V193" s="30">
        <f ca="1">_xlfn.BETA.INV(U193,'Input Parameters'!$L$36,'Input Parameters'!$M$36,'Input Parameters'!$J$36,'Input Parameters'!$K$36)</f>
        <v>0.57782682664200591</v>
      </c>
      <c r="W193" s="2">
        <f ca="1">N193+(P193-N193)*(1-ERF((T193-R193)/(2*SQRT(L193*'Input Parameters'!$E$38))))</f>
        <v>0.10005645840884894</v>
      </c>
      <c r="X193">
        <f t="shared" ca="1" si="29"/>
        <v>1</v>
      </c>
      <c r="Y193" s="7"/>
    </row>
    <row r="194" spans="1:25" ht="15" customHeight="1" x14ac:dyDescent="0.25">
      <c r="A194" s="139">
        <v>187</v>
      </c>
      <c r="B194" s="10">
        <f t="shared" ca="1" si="20"/>
        <v>0.45177551667789562</v>
      </c>
      <c r="C194" s="60">
        <f ca="1">_xlfn.NORM.INV(B194,'Input Parameters'!$E$15,'Input Parameters'!$F$15)</f>
        <v>264.40021466902016</v>
      </c>
      <c r="D194" s="10">
        <f t="shared" ca="1" si="21"/>
        <v>0.169977187050945</v>
      </c>
      <c r="E194" s="62">
        <f ca="1">IF(_xlfn.NORM.INV(D194,'Input Parameters'!$E$17,'Input Parameters'!$F$17)&lt;3500,3500,IF(_xlfn.NORM.INV(D194,'Input Parameters'!$E$17,'Input Parameters'!$F$17)&gt;5500,5500,_xlfn.NORM.INV(D194,'Input Parameters'!$E$17,'Input Parameters'!$F$17)))</f>
        <v>4132.0212146059412</v>
      </c>
      <c r="F194" s="10">
        <f t="shared" ca="1" si="22"/>
        <v>0.29788962502196836</v>
      </c>
      <c r="G194" s="64">
        <f ca="1">_xlfn.NORM.INV(F194,'Input Parameters'!$E$20,'Input Parameters'!$F$20)</f>
        <v>279.09578475321644</v>
      </c>
      <c r="H194" s="57">
        <f ca="1">EXP(E194*(1/'Input Parameters'!$E$23-1/G194))</f>
        <v>0.49703709827164411</v>
      </c>
      <c r="I194" s="10">
        <f t="shared" ca="1" si="23"/>
        <v>0.9793434359183536</v>
      </c>
      <c r="J194" s="30">
        <f ca="1">_xlfn.BETA.INV(I194,'Input Parameters'!$L$26,'Input Parameters'!$M$26,'Input Parameters'!$J$26,'Input Parameters'!$K$26)</f>
        <v>0.9102767209396232</v>
      </c>
      <c r="K194" s="168">
        <f ca="1">('Input Parameters'!$E$27/'Input Parameters'!$E$38)^$J194</f>
        <v>1.4598281664844185E-3</v>
      </c>
      <c r="L194" s="69">
        <f ca="1">$H194*$C194*'Input Parameters'!$E$25*K194</f>
        <v>0.19184582280674742</v>
      </c>
      <c r="M194" s="24">
        <f t="shared" ca="1" si="24"/>
        <v>0.50996844302973288</v>
      </c>
      <c r="N194" s="15">
        <f ca="1">_xlfn.NORM.INV(M194,'Input Parameters'!$E$29,'Input Parameters'!$F$29)</f>
        <v>0.10000249897818836</v>
      </c>
      <c r="O194" s="8">
        <f t="shared" ca="1" si="25"/>
        <v>0.80966044021270744</v>
      </c>
      <c r="P194" s="30">
        <f ca="1">_xlfn.LOGNORM.INV(O194,'Input Parameters'!$H$30,'Input Parameters'!$I$30)</f>
        <v>4.0598703382142967</v>
      </c>
      <c r="Q194" s="10">
        <f t="shared" ca="1" si="26"/>
        <v>0.12607545158980715</v>
      </c>
      <c r="R194" s="30">
        <f>IF('Input Parameters'!$E$32=0,0,_xlfn.BETA.INV(Q194,'Input Parameters'!$L$32,'Input Parameters'!$M$32,'Input Parameters'!$J$32,'Input Parameters'!$K$32))</f>
        <v>0</v>
      </c>
      <c r="S194" s="10">
        <f t="shared" ca="1" si="27"/>
        <v>0.45398850457400852</v>
      </c>
      <c r="T194" s="26">
        <f ca="1">_xlfn.LOGNORM.INV(S194,'Input Parameters'!$H$34,'Input Parameters'!$I$34)</f>
        <v>49.687401185789128</v>
      </c>
      <c r="U194" s="10">
        <f t="shared" ca="1" si="28"/>
        <v>9.3203072311560775E-2</v>
      </c>
      <c r="V194" s="30">
        <f ca="1">_xlfn.BETA.INV(U194,'Input Parameters'!$L$36,'Input Parameters'!$M$36,'Input Parameters'!$J$36,'Input Parameters'!$K$36)</f>
        <v>0.41249287773509419</v>
      </c>
      <c r="W194" s="2">
        <f ca="1">N194+(P194-N194)*(1-ERF((T194-R194)/(2*SQRT(L194*'Input Parameters'!$E$38))))</f>
        <v>0.10000249897819231</v>
      </c>
      <c r="X194">
        <f t="shared" ca="1" si="29"/>
        <v>1</v>
      </c>
      <c r="Y194" s="7"/>
    </row>
    <row r="195" spans="1:25" ht="15" customHeight="1" x14ac:dyDescent="0.25">
      <c r="A195" s="139">
        <v>188</v>
      </c>
      <c r="B195" s="10">
        <f t="shared" ca="1" si="20"/>
        <v>0.40727758653366763</v>
      </c>
      <c r="C195" s="60">
        <f ca="1">_xlfn.NORM.INV(B195,'Input Parameters'!$E$15,'Input Parameters'!$F$15)</f>
        <v>258.25592980774439</v>
      </c>
      <c r="D195" s="10">
        <f t="shared" ca="1" si="21"/>
        <v>0.49849023812789406</v>
      </c>
      <c r="E195" s="62">
        <f ca="1">IF(_xlfn.NORM.INV(D195,'Input Parameters'!$E$17,'Input Parameters'!$F$17)&lt;3500,3500,IF(_xlfn.NORM.INV(D195,'Input Parameters'!$E$17,'Input Parameters'!$F$17)&gt;5500,5500,_xlfn.NORM.INV(D195,'Input Parameters'!$E$17,'Input Parameters'!$F$17)))</f>
        <v>4797.350905419089</v>
      </c>
      <c r="F195" s="10">
        <f t="shared" ca="1" si="22"/>
        <v>0.15806635235220778</v>
      </c>
      <c r="G195" s="64">
        <f ca="1">_xlfn.NORM.INV(F195,'Input Parameters'!$E$20,'Input Parameters'!$F$20)</f>
        <v>275.93367383616322</v>
      </c>
      <c r="H195" s="57">
        <f ca="1">EXP(E195*(1/'Input Parameters'!$E$23-1/G195))</f>
        <v>0.36471608650018145</v>
      </c>
      <c r="I195" s="10">
        <f t="shared" ca="1" si="23"/>
        <v>0.23352291771161893</v>
      </c>
      <c r="J195" s="30">
        <f ca="1">_xlfn.BETA.INV(I195,'Input Parameters'!$L$26,'Input Parameters'!$M$26,'Input Parameters'!$J$26,'Input Parameters'!$K$26)</f>
        <v>0.53952105996723232</v>
      </c>
      <c r="K195" s="168">
        <f ca="1">('Input Parameters'!$E$27/'Input Parameters'!$E$38)^$J195</f>
        <v>2.0858424067344242E-2</v>
      </c>
      <c r="L195" s="69">
        <f ca="1">$H195*$C195*'Input Parameters'!$E$25*K195</f>
        <v>1.9646568826070887</v>
      </c>
      <c r="M195" s="24">
        <f t="shared" ca="1" si="24"/>
        <v>0.74682700372451993</v>
      </c>
      <c r="N195" s="15">
        <f ca="1">_xlfn.NORM.INV(M195,'Input Parameters'!$E$29,'Input Parameters'!$F$29)</f>
        <v>0.10006645380681567</v>
      </c>
      <c r="O195" s="8">
        <f t="shared" ca="1" si="25"/>
        <v>0.76213679194365991</v>
      </c>
      <c r="P195" s="30">
        <f ca="1">_xlfn.LOGNORM.INV(O195,'Input Parameters'!$H$30,'Input Parameters'!$I$30)</f>
        <v>3.7581960964846188</v>
      </c>
      <c r="Q195" s="10">
        <f t="shared" ca="1" si="26"/>
        <v>0.82589068956229961</v>
      </c>
      <c r="R195" s="30">
        <f>IF('Input Parameters'!$E$32=0,0,_xlfn.BETA.INV(Q195,'Input Parameters'!$L$32,'Input Parameters'!$M$32,'Input Parameters'!$J$32,'Input Parameters'!$K$32))</f>
        <v>0</v>
      </c>
      <c r="S195" s="10">
        <f t="shared" ca="1" si="27"/>
        <v>0.66497557964278353</v>
      </c>
      <c r="T195" s="26">
        <f ca="1">_xlfn.LOGNORM.INV(S195,'Input Parameters'!$H$34,'Input Parameters'!$I$34)</f>
        <v>53.154250782812184</v>
      </c>
      <c r="U195" s="10">
        <f t="shared" ca="1" si="28"/>
        <v>0.7923182679892018</v>
      </c>
      <c r="V195" s="30">
        <f ca="1">_xlfn.BETA.INV(U195,'Input Parameters'!$L$36,'Input Parameters'!$M$36,'Input Parameters'!$J$36,'Input Parameters'!$K$36)</f>
        <v>0.71896961285656125</v>
      </c>
      <c r="W195" s="2">
        <f ca="1">N195+(P195-N195)*(1-ERF((T195-R195)/(2*SQRT(L195*'Input Parameters'!$E$38))))</f>
        <v>0.12687703927120417</v>
      </c>
      <c r="X195">
        <f t="shared" ca="1" si="29"/>
        <v>1</v>
      </c>
      <c r="Y195" s="7"/>
    </row>
    <row r="196" spans="1:25" ht="15" customHeight="1" x14ac:dyDescent="0.25">
      <c r="A196" s="139">
        <v>189</v>
      </c>
      <c r="B196" s="10">
        <f t="shared" ca="1" si="20"/>
        <v>0.60711936881288953</v>
      </c>
      <c r="C196" s="60">
        <f ca="1">_xlfn.NORM.INV(B196,'Input Parameters'!$E$15,'Input Parameters'!$F$15)</f>
        <v>285.69800193320174</v>
      </c>
      <c r="D196" s="10">
        <f t="shared" ca="1" si="21"/>
        <v>0.38663654831664396</v>
      </c>
      <c r="E196" s="62">
        <f ca="1">IF(_xlfn.NORM.INV(D196,'Input Parameters'!$E$17,'Input Parameters'!$F$17)&lt;3500,3500,IF(_xlfn.NORM.INV(D196,'Input Parameters'!$E$17,'Input Parameters'!$F$17)&gt;5500,5500,_xlfn.NORM.INV(D196,'Input Parameters'!$E$17,'Input Parameters'!$F$17)))</f>
        <v>4598.3326557019109</v>
      </c>
      <c r="F196" s="10">
        <f t="shared" ca="1" si="22"/>
        <v>0.82024160080879605</v>
      </c>
      <c r="G196" s="64">
        <f ca="1">_xlfn.NORM.INV(F196,'Input Parameters'!$E$20,'Input Parameters'!$F$20)</f>
        <v>288.78911761317039</v>
      </c>
      <c r="H196" s="57">
        <f ca="1">EXP(E196*(1/'Input Parameters'!$E$23-1/G196))</f>
        <v>0.79854258869359884</v>
      </c>
      <c r="I196" s="10">
        <f t="shared" ca="1" si="23"/>
        <v>0.49390430236304628</v>
      </c>
      <c r="J196" s="30">
        <f ca="1">_xlfn.BETA.INV(I196,'Input Parameters'!$L$26,'Input Parameters'!$M$26,'Input Parameters'!$J$26,'Input Parameters'!$K$26)</f>
        <v>0.65893758394493152</v>
      </c>
      <c r="K196" s="168">
        <f ca="1">('Input Parameters'!$E$27/'Input Parameters'!$E$38)^$J196</f>
        <v>8.8567540303813655E-3</v>
      </c>
      <c r="L196" s="69">
        <f ca="1">$H196*$C196*'Input Parameters'!$E$25*K196</f>
        <v>2.0205977732758811</v>
      </c>
      <c r="M196" s="24">
        <f t="shared" ca="1" si="24"/>
        <v>0.79448290693873624</v>
      </c>
      <c r="N196" s="15">
        <f ca="1">_xlfn.NORM.INV(M196,'Input Parameters'!$E$29,'Input Parameters'!$F$29)</f>
        <v>0.10008220750470768</v>
      </c>
      <c r="O196" s="8">
        <f t="shared" ca="1" si="25"/>
        <v>0.92433704065971956</v>
      </c>
      <c r="P196" s="30">
        <f ca="1">_xlfn.LOGNORM.INV(O196,'Input Parameters'!$H$30,'Input Parameters'!$I$30)</f>
        <v>5.2848408681272012</v>
      </c>
      <c r="Q196" s="10">
        <f t="shared" ca="1" si="26"/>
        <v>0.30955539528154774</v>
      </c>
      <c r="R196" s="30">
        <f>IF('Input Parameters'!$E$32=0,0,_xlfn.BETA.INV(Q196,'Input Parameters'!$L$32,'Input Parameters'!$M$32,'Input Parameters'!$J$32,'Input Parameters'!$K$32))</f>
        <v>0</v>
      </c>
      <c r="S196" s="10">
        <f t="shared" ca="1" si="27"/>
        <v>0.55744752920138774</v>
      </c>
      <c r="T196" s="26">
        <f ca="1">_xlfn.LOGNORM.INV(S196,'Input Parameters'!$H$34,'Input Parameters'!$I$34)</f>
        <v>51.322892918530677</v>
      </c>
      <c r="U196" s="10">
        <f t="shared" ca="1" si="28"/>
        <v>4.3335174483012606E-2</v>
      </c>
      <c r="V196" s="30">
        <f ca="1">_xlfn.BETA.INV(U196,'Input Parameters'!$L$36,'Input Parameters'!$M$36,'Input Parameters'!$J$36,'Input Parameters'!$K$36)</f>
        <v>0.37246598608950876</v>
      </c>
      <c r="W196" s="2">
        <f ca="1">N196+(P196-N196)*(1-ERF((T196-R196)/(2*SQRT(L196*'Input Parameters'!$E$38))))</f>
        <v>0.15545014043320488</v>
      </c>
      <c r="X196">
        <f t="shared" ca="1" si="29"/>
        <v>1</v>
      </c>
      <c r="Y196" s="7"/>
    </row>
    <row r="197" spans="1:25" ht="15" customHeight="1" x14ac:dyDescent="0.25">
      <c r="A197" s="139">
        <v>190</v>
      </c>
      <c r="B197" s="10">
        <f t="shared" ca="1" si="20"/>
        <v>6.0470560620510927E-2</v>
      </c>
      <c r="C197" s="60">
        <f ca="1">_xlfn.NORM.INV(B197,'Input Parameters'!$E$15,'Input Parameters'!$F$15)</f>
        <v>186.92209174588692</v>
      </c>
      <c r="D197" s="10">
        <f t="shared" ca="1" si="21"/>
        <v>0.25463148743763575</v>
      </c>
      <c r="E197" s="62">
        <f ca="1">IF(_xlfn.NORM.INV(D197,'Input Parameters'!$E$17,'Input Parameters'!$F$17)&lt;3500,3500,IF(_xlfn.NORM.INV(D197,'Input Parameters'!$E$17,'Input Parameters'!$F$17)&gt;5500,5500,_xlfn.NORM.INV(D197,'Input Parameters'!$E$17,'Input Parameters'!$F$17)))</f>
        <v>4338.0099759502891</v>
      </c>
      <c r="F197" s="10">
        <f t="shared" ca="1" si="22"/>
        <v>0.88102892199086347</v>
      </c>
      <c r="G197" s="64">
        <f ca="1">_xlfn.NORM.INV(F197,'Input Parameters'!$E$20,'Input Parameters'!$F$20)</f>
        <v>290.55697813029985</v>
      </c>
      <c r="H197" s="57">
        <f ca="1">EXP(E197*(1/'Input Parameters'!$E$23-1/G197))</f>
        <v>0.88617997322314046</v>
      </c>
      <c r="I197" s="10">
        <f t="shared" ca="1" si="23"/>
        <v>2.4510857417328391E-2</v>
      </c>
      <c r="J197" s="30">
        <f ca="1">_xlfn.BETA.INV(I197,'Input Parameters'!$L$26,'Input Parameters'!$M$26,'Input Parameters'!$J$26,'Input Parameters'!$K$26)</f>
        <v>0.33288821449339506</v>
      </c>
      <c r="K197" s="168">
        <f ca="1">('Input Parameters'!$E$27/'Input Parameters'!$E$38)^$J197</f>
        <v>9.1830107120163346E-2</v>
      </c>
      <c r="L197" s="69">
        <f ca="1">$H197*$C197*'Input Parameters'!$E$25*K197</f>
        <v>15.211346331421364</v>
      </c>
      <c r="M197" s="24">
        <f t="shared" ca="1" si="24"/>
        <v>0.75418651545955262</v>
      </c>
      <c r="N197" s="15">
        <f ca="1">_xlfn.NORM.INV(M197,'Input Parameters'!$E$29,'Input Parameters'!$F$29)</f>
        <v>0.10006877234195473</v>
      </c>
      <c r="O197" s="8">
        <f t="shared" ca="1" si="25"/>
        <v>0.86396591199503059</v>
      </c>
      <c r="P197" s="30">
        <f ca="1">_xlfn.LOGNORM.INV(O197,'Input Parameters'!$H$30,'Input Parameters'!$I$30)</f>
        <v>4.5080380643389892</v>
      </c>
      <c r="Q197" s="10">
        <f t="shared" ca="1" si="26"/>
        <v>0.79687095349207338</v>
      </c>
      <c r="R197" s="30">
        <f>IF('Input Parameters'!$E$32=0,0,_xlfn.BETA.INV(Q197,'Input Parameters'!$L$32,'Input Parameters'!$M$32,'Input Parameters'!$J$32,'Input Parameters'!$K$32))</f>
        <v>0</v>
      </c>
      <c r="S197" s="10">
        <f t="shared" ca="1" si="27"/>
        <v>0.17727880212364167</v>
      </c>
      <c r="T197" s="26">
        <f ca="1">_xlfn.LOGNORM.INV(S197,'Input Parameters'!$H$34,'Input Parameters'!$I$34)</f>
        <v>44.919381685075841</v>
      </c>
      <c r="U197" s="10">
        <f t="shared" ca="1" si="28"/>
        <v>0.10794816039839372</v>
      </c>
      <c r="V197" s="30">
        <f ca="1">_xlfn.BETA.INV(U197,'Input Parameters'!$L$36,'Input Parameters'!$M$36,'Input Parameters'!$J$36,'Input Parameters'!$K$36)</f>
        <v>0.42173960082128636</v>
      </c>
      <c r="W197" s="2">
        <f ca="1">N197+(P197-N197)*(1-ERF((T197-R197)/(2*SQRT(L197*'Input Parameters'!$E$38))))</f>
        <v>1.9312223840520886</v>
      </c>
      <c r="X197">
        <f t="shared" ca="1" si="29"/>
        <v>0</v>
      </c>
      <c r="Y197" s="7"/>
    </row>
    <row r="198" spans="1:25" ht="15" customHeight="1" x14ac:dyDescent="0.25">
      <c r="A198" s="139">
        <v>191</v>
      </c>
      <c r="B198" s="10">
        <f t="shared" ca="1" si="20"/>
        <v>0.65685115630080648</v>
      </c>
      <c r="C198" s="60">
        <f ca="1">_xlfn.NORM.INV(B198,'Input Parameters'!$E$15,'Input Parameters'!$F$15)</f>
        <v>292.85508802105846</v>
      </c>
      <c r="D198" s="10">
        <f t="shared" ca="1" si="21"/>
        <v>0.62786776056044091</v>
      </c>
      <c r="E198" s="62">
        <f ca="1">IF(_xlfn.NORM.INV(D198,'Input Parameters'!$E$17,'Input Parameters'!$F$17)&lt;3500,3500,IF(_xlfn.NORM.INV(D198,'Input Parameters'!$E$17,'Input Parameters'!$F$17)&gt;5500,5500,_xlfn.NORM.INV(D198,'Input Parameters'!$E$17,'Input Parameters'!$F$17)))</f>
        <v>5028.3479225664587</v>
      </c>
      <c r="F198" s="10">
        <f t="shared" ca="1" si="22"/>
        <v>6.5714081352565845E-3</v>
      </c>
      <c r="G198" s="64">
        <f ca="1">_xlfn.NORM.INV(F198,'Input Parameters'!$E$20,'Input Parameters'!$F$20)</f>
        <v>266.03483231163551</v>
      </c>
      <c r="H198" s="57">
        <f ca="1">EXP(E198*(1/'Input Parameters'!$E$23-1/G198))</f>
        <v>0.17635428926179278</v>
      </c>
      <c r="I198" s="10">
        <f t="shared" ca="1" si="23"/>
        <v>0.29536895051834078</v>
      </c>
      <c r="J198" s="30">
        <f ca="1">_xlfn.BETA.INV(I198,'Input Parameters'!$L$26,'Input Parameters'!$M$26,'Input Parameters'!$J$26,'Input Parameters'!$K$26)</f>
        <v>0.57195456144928303</v>
      </c>
      <c r="K198" s="168">
        <f ca="1">('Input Parameters'!$E$27/'Input Parameters'!$E$38)^$J198</f>
        <v>1.6528920794497561E-2</v>
      </c>
      <c r="L198" s="69">
        <f ca="1">$H198*$C198*'Input Parameters'!$E$25*K198</f>
        <v>0.85365679053576615</v>
      </c>
      <c r="M198" s="24">
        <f t="shared" ca="1" si="24"/>
        <v>0.74974713403058446</v>
      </c>
      <c r="N198" s="15">
        <f ca="1">_xlfn.NORM.INV(M198,'Input Parameters'!$E$29,'Input Parameters'!$F$29)</f>
        <v>0.10006736942284881</v>
      </c>
      <c r="O198" s="8">
        <f t="shared" ca="1" si="25"/>
        <v>0.42058796941797993</v>
      </c>
      <c r="P198" s="30">
        <f ca="1">_xlfn.LOGNORM.INV(O198,'Input Parameters'!$H$30,'Input Parameters'!$I$30)</f>
        <v>2.4409330311623174</v>
      </c>
      <c r="Q198" s="10">
        <f t="shared" ca="1" si="26"/>
        <v>2.253899613589927E-2</v>
      </c>
      <c r="R198" s="30">
        <f>IF('Input Parameters'!$E$32=0,0,_xlfn.BETA.INV(Q198,'Input Parameters'!$L$32,'Input Parameters'!$M$32,'Input Parameters'!$J$32,'Input Parameters'!$K$32))</f>
        <v>0</v>
      </c>
      <c r="S198" s="10">
        <f t="shared" ca="1" si="27"/>
        <v>5.8497112575331967E-2</v>
      </c>
      <c r="T198" s="26">
        <f ca="1">_xlfn.LOGNORM.INV(S198,'Input Parameters'!$H$34,'Input Parameters'!$I$34)</f>
        <v>41.469731120393256</v>
      </c>
      <c r="U198" s="10">
        <f t="shared" ca="1" si="28"/>
        <v>0.3196353209727093</v>
      </c>
      <c r="V198" s="30">
        <f ca="1">_xlfn.BETA.INV(U198,'Input Parameters'!$L$36,'Input Parameters'!$M$36,'Input Parameters'!$J$36,'Input Parameters'!$K$36)</f>
        <v>0.51782448367185008</v>
      </c>
      <c r="W198" s="2">
        <f ca="1">N198+(P198-N198)*(1-ERF((T198-R198)/(2*SQRT(L198*'Input Parameters'!$E$38))))</f>
        <v>0.10358981524415679</v>
      </c>
      <c r="X198">
        <f t="shared" ca="1" si="29"/>
        <v>1</v>
      </c>
      <c r="Y198" s="7"/>
    </row>
    <row r="199" spans="1:25" ht="15" customHeight="1" x14ac:dyDescent="0.25">
      <c r="A199" s="139">
        <v>192</v>
      </c>
      <c r="B199" s="10">
        <f t="shared" ca="1" si="20"/>
        <v>0.8193814680663789</v>
      </c>
      <c r="C199" s="60">
        <f ca="1">_xlfn.NORM.INV(B199,'Input Parameters'!$E$15,'Input Parameters'!$F$15)</f>
        <v>320.44637515254527</v>
      </c>
      <c r="D199" s="10">
        <f t="shared" ca="1" si="21"/>
        <v>0.71957208027202135</v>
      </c>
      <c r="E199" s="62">
        <f ca="1">IF(_xlfn.NORM.INV(D199,'Input Parameters'!$E$17,'Input Parameters'!$F$17)&lt;3500,3500,IF(_xlfn.NORM.INV(D199,'Input Parameters'!$E$17,'Input Parameters'!$F$17)&gt;5500,5500,_xlfn.NORM.INV(D199,'Input Parameters'!$E$17,'Input Parameters'!$F$17)))</f>
        <v>5207.0995357467909</v>
      </c>
      <c r="F199" s="10">
        <f t="shared" ca="1" si="22"/>
        <v>0.12960783471208892</v>
      </c>
      <c r="G199" s="64">
        <f ca="1">_xlfn.NORM.INV(F199,'Input Parameters'!$E$20,'Input Parameters'!$F$20)</f>
        <v>275.09074588852747</v>
      </c>
      <c r="H199" s="57">
        <f ca="1">EXP(E199*(1/'Input Parameters'!$E$23-1/G199))</f>
        <v>0.31581180446181156</v>
      </c>
      <c r="I199" s="10">
        <f t="shared" ca="1" si="23"/>
        <v>0.49933200233151298</v>
      </c>
      <c r="J199" s="30">
        <f ca="1">_xlfn.BETA.INV(I199,'Input Parameters'!$L$26,'Input Parameters'!$M$26,'Input Parameters'!$J$26,'Input Parameters'!$K$26)</f>
        <v>0.66112920371011785</v>
      </c>
      <c r="K199" s="168">
        <f ca="1">('Input Parameters'!$E$27/'Input Parameters'!$E$38)^$J199</f>
        <v>8.718609764984158E-3</v>
      </c>
      <c r="L199" s="69">
        <f ca="1">$H199*$C199*'Input Parameters'!$E$25*K199</f>
        <v>0.88232982947644167</v>
      </c>
      <c r="M199" s="24">
        <f t="shared" ca="1" si="24"/>
        <v>0.27789335895461775</v>
      </c>
      <c r="N199" s="15">
        <f ca="1">_xlfn.NORM.INV(M199,'Input Parameters'!$E$29,'Input Parameters'!$F$29)</f>
        <v>9.994108888555088E-2</v>
      </c>
      <c r="O199" s="8">
        <f t="shared" ca="1" si="25"/>
        <v>0.10487224619121904</v>
      </c>
      <c r="P199" s="30">
        <f ca="1">_xlfn.LOGNORM.INV(O199,'Input Parameters'!$H$30,'Input Parameters'!$I$30)</f>
        <v>1.483713889132493</v>
      </c>
      <c r="Q199" s="10">
        <f t="shared" ca="1" si="26"/>
        <v>0.48140359438631719</v>
      </c>
      <c r="R199" s="30">
        <f>IF('Input Parameters'!$E$32=0,0,_xlfn.BETA.INV(Q199,'Input Parameters'!$L$32,'Input Parameters'!$M$32,'Input Parameters'!$J$32,'Input Parameters'!$K$32))</f>
        <v>0</v>
      </c>
      <c r="S199" s="10">
        <f t="shared" ca="1" si="27"/>
        <v>0.38805722617964544</v>
      </c>
      <c r="T199" s="26">
        <f ca="1">_xlfn.LOGNORM.INV(S199,'Input Parameters'!$H$34,'Input Parameters'!$I$34)</f>
        <v>48.653983536455186</v>
      </c>
      <c r="U199" s="10">
        <f t="shared" ca="1" si="28"/>
        <v>0.86621363104607363</v>
      </c>
      <c r="V199" s="30">
        <f ca="1">_xlfn.BETA.INV(U199,'Input Parameters'!$L$36,'Input Parameters'!$M$36,'Input Parameters'!$J$36,'Input Parameters'!$K$36)</f>
        <v>0.77086770285799155</v>
      </c>
      <c r="W199" s="2">
        <f ca="1">N199+(P199-N199)*(1-ERF((T199-R199)/(2*SQRT(L199*'Input Parameters'!$E$38))))</f>
        <v>0.10028659082145812</v>
      </c>
      <c r="X199">
        <f t="shared" ca="1" si="29"/>
        <v>1</v>
      </c>
      <c r="Y199" s="7"/>
    </row>
    <row r="200" spans="1:25" ht="15" customHeight="1" x14ac:dyDescent="0.25">
      <c r="A200" s="139">
        <v>193</v>
      </c>
      <c r="B200" s="10">
        <f t="shared" ref="B200:B263" ca="1" si="30">RAND()</f>
        <v>0.80562221940237189</v>
      </c>
      <c r="C200" s="60">
        <f ca="1">_xlfn.NORM.INV(B200,'Input Parameters'!$E$15,'Input Parameters'!$F$15)</f>
        <v>317.67524459444076</v>
      </c>
      <c r="D200" s="10">
        <f t="shared" ref="D200:D263" ca="1" si="31">RAND()</f>
        <v>3.8121695341125528E-2</v>
      </c>
      <c r="E200" s="62">
        <f ca="1">IF(_xlfn.NORM.INV(D200,'Input Parameters'!$E$17,'Input Parameters'!$F$17)&lt;3500,3500,IF(_xlfn.NORM.INV(D200,'Input Parameters'!$E$17,'Input Parameters'!$F$17)&gt;5500,5500,_xlfn.NORM.INV(D200,'Input Parameters'!$E$17,'Input Parameters'!$F$17)))</f>
        <v>3558.9620256471508</v>
      </c>
      <c r="F200" s="10">
        <f t="shared" ref="F200:F263" ca="1" si="32">RAND()</f>
        <v>0.30968646131034083</v>
      </c>
      <c r="G200" s="64">
        <f ca="1">_xlfn.NORM.INV(F200,'Input Parameters'!$E$20,'Input Parameters'!$F$20)</f>
        <v>279.32184685904417</v>
      </c>
      <c r="H200" s="57">
        <f ca="1">EXP(E200*(1/'Input Parameters'!$E$23-1/G200))</f>
        <v>0.55332195345820678</v>
      </c>
      <c r="I200" s="10">
        <f t="shared" ref="I200:I263" ca="1" si="33">RAND()</f>
        <v>0.49737338840785161</v>
      </c>
      <c r="J200" s="30">
        <f ca="1">_xlfn.BETA.INV(I200,'Input Parameters'!$L$26,'Input Parameters'!$M$26,'Input Parameters'!$J$26,'Input Parameters'!$K$26)</f>
        <v>0.66033890884868507</v>
      </c>
      <c r="K200" s="168">
        <f ca="1">('Input Parameters'!$E$27/'Input Parameters'!$E$38)^$J200</f>
        <v>8.7681742061038459E-3</v>
      </c>
      <c r="L200" s="69">
        <f ca="1">$H200*$C200*'Input Parameters'!$E$25*K200</f>
        <v>1.5412406121487592</v>
      </c>
      <c r="M200" s="24">
        <f t="shared" ref="M200:M263" ca="1" si="34">RAND()</f>
        <v>9.2850838656414969E-2</v>
      </c>
      <c r="N200" s="15">
        <f ca="1">_xlfn.NORM.INV(M200,'Input Parameters'!$E$29,'Input Parameters'!$F$29)</f>
        <v>9.986765978503627E-2</v>
      </c>
      <c r="O200" s="8">
        <f t="shared" ref="O200:O263" ca="1" si="35">RAND()</f>
        <v>0.24234317869992794</v>
      </c>
      <c r="P200" s="30">
        <f ca="1">_xlfn.LOGNORM.INV(O200,'Input Parameters'!$H$30,'Input Parameters'!$I$30)</f>
        <v>1.9288961790726002</v>
      </c>
      <c r="Q200" s="10">
        <f t="shared" ref="Q200:Q263" ca="1" si="36">RAND()</f>
        <v>0.12937171220866994</v>
      </c>
      <c r="R200" s="30">
        <f>IF('Input Parameters'!$E$32=0,0,_xlfn.BETA.INV(Q200,'Input Parameters'!$L$32,'Input Parameters'!$M$32,'Input Parameters'!$J$32,'Input Parameters'!$K$32))</f>
        <v>0</v>
      </c>
      <c r="S200" s="10">
        <f t="shared" ref="S200:S263" ca="1" si="37">RAND()</f>
        <v>0.90587821242158428</v>
      </c>
      <c r="T200" s="26">
        <f ca="1">_xlfn.LOGNORM.INV(S200,'Input Parameters'!$H$34,'Input Parameters'!$I$34)</f>
        <v>59.381413501846183</v>
      </c>
      <c r="U200" s="10">
        <f t="shared" ref="U200:U263" ca="1" si="38">RAND()</f>
        <v>0.18478466471653721</v>
      </c>
      <c r="V200" s="30">
        <f ca="1">_xlfn.BETA.INV(U200,'Input Parameters'!$L$36,'Input Parameters'!$M$36,'Input Parameters'!$J$36,'Input Parameters'!$K$36)</f>
        <v>0.46178854316948648</v>
      </c>
      <c r="W200" s="2">
        <f ca="1">N200+(P200-N200)*(1-ERF((T200-R200)/(2*SQRT(L200*'Input Parameters'!$E$38))))</f>
        <v>0.10118283517191438</v>
      </c>
      <c r="X200">
        <f t="shared" ref="X200:X263" ca="1" si="39">IF(W200&gt;V200,0,1)</f>
        <v>1</v>
      </c>
      <c r="Y200" s="7"/>
    </row>
    <row r="201" spans="1:25" ht="15" customHeight="1" x14ac:dyDescent="0.25">
      <c r="A201" s="139">
        <v>194</v>
      </c>
      <c r="B201" s="10">
        <f t="shared" ca="1" si="30"/>
        <v>0.41050090409179252</v>
      </c>
      <c r="C201" s="60">
        <f ca="1">_xlfn.NORM.INV(B201,'Input Parameters'!$E$15,'Input Parameters'!$F$15)</f>
        <v>258.70557351761261</v>
      </c>
      <c r="D201" s="10">
        <f t="shared" ca="1" si="31"/>
        <v>0.61655357481298534</v>
      </c>
      <c r="E201" s="62">
        <f ca="1">IF(_xlfn.NORM.INV(D201,'Input Parameters'!$E$17,'Input Parameters'!$F$17)&lt;3500,3500,IF(_xlfn.NORM.INV(D201,'Input Parameters'!$E$17,'Input Parameters'!$F$17)&gt;5500,5500,_xlfn.NORM.INV(D201,'Input Parameters'!$E$17,'Input Parameters'!$F$17)))</f>
        <v>5007.5091288005679</v>
      </c>
      <c r="F201" s="10">
        <f t="shared" ca="1" si="32"/>
        <v>0.48721774119724881</v>
      </c>
      <c r="G201" s="64">
        <f ca="1">_xlfn.NORM.INV(F201,'Input Parameters'!$E$20,'Input Parameters'!$F$20)</f>
        <v>282.43529276929729</v>
      </c>
      <c r="H201" s="57">
        <f ca="1">EXP(E201*(1/'Input Parameters'!$E$23-1/G201))</f>
        <v>0.52989917845245471</v>
      </c>
      <c r="I201" s="10">
        <f t="shared" ca="1" si="33"/>
        <v>0.89362994361253878</v>
      </c>
      <c r="J201" s="30">
        <f ca="1">_xlfn.BETA.INV(I201,'Input Parameters'!$L$26,'Input Parameters'!$M$26,'Input Parameters'!$J$26,'Input Parameters'!$K$26)</f>
        <v>0.83503562523985431</v>
      </c>
      <c r="K201" s="168">
        <f ca="1">('Input Parameters'!$E$27/'Input Parameters'!$E$38)^$J201</f>
        <v>2.5043391854986212E-3</v>
      </c>
      <c r="L201" s="69">
        <f ca="1">$H201*$C201*'Input Parameters'!$E$25*K201</f>
        <v>0.34331452687144259</v>
      </c>
      <c r="M201" s="24">
        <f t="shared" ca="1" si="34"/>
        <v>0.43433087969548767</v>
      </c>
      <c r="N201" s="15">
        <f ca="1">_xlfn.NORM.INV(M201,'Input Parameters'!$E$29,'Input Parameters'!$F$29)</f>
        <v>9.9983464142788123E-2</v>
      </c>
      <c r="O201" s="8">
        <f t="shared" ca="1" si="35"/>
        <v>0.11109946296116613</v>
      </c>
      <c r="P201" s="30">
        <f ca="1">_xlfn.LOGNORM.INV(O201,'Input Parameters'!$H$30,'Input Parameters'!$I$30)</f>
        <v>1.5074273922904158</v>
      </c>
      <c r="Q201" s="10">
        <f t="shared" ca="1" si="36"/>
        <v>7.1991824000084303E-2</v>
      </c>
      <c r="R201" s="30">
        <f>IF('Input Parameters'!$E$32=0,0,_xlfn.BETA.INV(Q201,'Input Parameters'!$L$32,'Input Parameters'!$M$32,'Input Parameters'!$J$32,'Input Parameters'!$K$32))</f>
        <v>0</v>
      </c>
      <c r="S201" s="10">
        <f t="shared" ca="1" si="37"/>
        <v>5.4928902681167013E-2</v>
      </c>
      <c r="T201" s="26">
        <f ca="1">_xlfn.LOGNORM.INV(S201,'Input Parameters'!$H$34,'Input Parameters'!$I$34)</f>
        <v>41.308336372478273</v>
      </c>
      <c r="U201" s="10">
        <f t="shared" ca="1" si="38"/>
        <v>0.27655490685910433</v>
      </c>
      <c r="V201" s="30">
        <f ca="1">_xlfn.BETA.INV(U201,'Input Parameters'!$L$36,'Input Parameters'!$M$36,'Input Parameters'!$J$36,'Input Parameters'!$K$36)</f>
        <v>0.50093181399996589</v>
      </c>
      <c r="W201" s="2">
        <f ca="1">N201+(P201-N201)*(1-ERF((T201-R201)/(2*SQRT(L201*'Input Parameters'!$E$38))))</f>
        <v>9.9984335627745322E-2</v>
      </c>
      <c r="X201">
        <f t="shared" ca="1" si="39"/>
        <v>1</v>
      </c>
      <c r="Y201" s="7"/>
    </row>
    <row r="202" spans="1:25" ht="15" customHeight="1" x14ac:dyDescent="0.25">
      <c r="A202" s="139">
        <v>195</v>
      </c>
      <c r="B202" s="10">
        <f t="shared" ca="1" si="30"/>
        <v>0.90760415215017576</v>
      </c>
      <c r="C202" s="60">
        <f ca="1">_xlfn.NORM.INV(B202,'Input Parameters'!$E$15,'Input Parameters'!$F$15)</f>
        <v>342.83555577866554</v>
      </c>
      <c r="D202" s="10">
        <f t="shared" ca="1" si="31"/>
        <v>0.85920192892681757</v>
      </c>
      <c r="E202" s="62">
        <f ca="1">IF(_xlfn.NORM.INV(D202,'Input Parameters'!$E$17,'Input Parameters'!$F$17)&lt;3500,3500,IF(_xlfn.NORM.INV(D202,'Input Parameters'!$E$17,'Input Parameters'!$F$17)&gt;5500,5500,_xlfn.NORM.INV(D202,'Input Parameters'!$E$17,'Input Parameters'!$F$17)))</f>
        <v>5500</v>
      </c>
      <c r="F202" s="10">
        <f t="shared" ca="1" si="32"/>
        <v>0.54148660254406389</v>
      </c>
      <c r="G202" s="64">
        <f ca="1">_xlfn.NORM.INV(F202,'Input Parameters'!$E$20,'Input Parameters'!$F$20)</f>
        <v>283.34800355470549</v>
      </c>
      <c r="H202" s="57">
        <f ca="1">EXP(E202*(1/'Input Parameters'!$E$23-1/G202))</f>
        <v>0.53004122942506193</v>
      </c>
      <c r="I202" s="10">
        <f t="shared" ca="1" si="33"/>
        <v>0.67636054501241405</v>
      </c>
      <c r="J202" s="30">
        <f ca="1">_xlfn.BETA.INV(I202,'Input Parameters'!$L$26,'Input Parameters'!$M$26,'Input Parameters'!$J$26,'Input Parameters'!$K$26)</f>
        <v>0.73195198483767321</v>
      </c>
      <c r="K202" s="168">
        <f ca="1">('Input Parameters'!$E$27/'Input Parameters'!$E$38)^$J202</f>
        <v>5.2458972927635376E-3</v>
      </c>
      <c r="L202" s="69">
        <f ca="1">$H202*$C202*'Input Parameters'!$E$25*K202</f>
        <v>0.95326861067994595</v>
      </c>
      <c r="M202" s="24">
        <f t="shared" ca="1" si="34"/>
        <v>0.80984463195451051</v>
      </c>
      <c r="N202" s="15">
        <f ca="1">_xlfn.NORM.INV(M202,'Input Parameters'!$E$29,'Input Parameters'!$F$29)</f>
        <v>0.1000877323896758</v>
      </c>
      <c r="O202" s="8">
        <f t="shared" ca="1" si="35"/>
        <v>0.50602245124011724</v>
      </c>
      <c r="P202" s="30">
        <f ca="1">_xlfn.LOGNORM.INV(O202,'Input Parameters'!$H$30,'Input Parameters'!$I$30)</f>
        <v>2.7024853924945651</v>
      </c>
      <c r="Q202" s="10">
        <f t="shared" ca="1" si="36"/>
        <v>0.38989115429357013</v>
      </c>
      <c r="R202" s="30">
        <f>IF('Input Parameters'!$E$32=0,0,_xlfn.BETA.INV(Q202,'Input Parameters'!$L$32,'Input Parameters'!$M$32,'Input Parameters'!$J$32,'Input Parameters'!$K$32))</f>
        <v>0</v>
      </c>
      <c r="S202" s="10">
        <f t="shared" ca="1" si="37"/>
        <v>0.45997082508661313</v>
      </c>
      <c r="T202" s="26">
        <f ca="1">_xlfn.LOGNORM.INV(S202,'Input Parameters'!$H$34,'Input Parameters'!$I$34)</f>
        <v>49.780807760744302</v>
      </c>
      <c r="U202" s="10">
        <f t="shared" ca="1" si="38"/>
        <v>0.4608521003575935</v>
      </c>
      <c r="V202" s="30">
        <f ca="1">_xlfn.BETA.INV(U202,'Input Parameters'!$L$36,'Input Parameters'!$M$36,'Input Parameters'!$J$36,'Input Parameters'!$K$36)</f>
        <v>0.5710572014276557</v>
      </c>
      <c r="W202" s="2">
        <f ca="1">N202+(P202-N202)*(1-ERF((T202-R202)/(2*SQRT(L202*'Input Parameters'!$E$38))))</f>
        <v>0.10089919537762705</v>
      </c>
      <c r="X202">
        <f t="shared" ca="1" si="39"/>
        <v>1</v>
      </c>
      <c r="Y202" s="7"/>
    </row>
    <row r="203" spans="1:25" ht="15" customHeight="1" x14ac:dyDescent="0.25">
      <c r="A203" s="139">
        <v>196</v>
      </c>
      <c r="B203" s="10">
        <f t="shared" ca="1" si="30"/>
        <v>0.58267715762928629</v>
      </c>
      <c r="C203" s="60">
        <f ca="1">_xlfn.NORM.INV(B203,'Input Parameters'!$E$15,'Input Parameters'!$F$15)</f>
        <v>282.27992238310395</v>
      </c>
      <c r="D203" s="10">
        <f t="shared" ca="1" si="31"/>
        <v>0.65182157522723783</v>
      </c>
      <c r="E203" s="62">
        <f ca="1">IF(_xlfn.NORM.INV(D203,'Input Parameters'!$E$17,'Input Parameters'!$F$17)&lt;3500,3500,IF(_xlfn.NORM.INV(D203,'Input Parameters'!$E$17,'Input Parameters'!$F$17)&gt;5500,5500,_xlfn.NORM.INV(D203,'Input Parameters'!$E$17,'Input Parameters'!$F$17)))</f>
        <v>5073.170117272216</v>
      </c>
      <c r="F203" s="10">
        <f t="shared" ca="1" si="32"/>
        <v>0.48342681727556824</v>
      </c>
      <c r="G203" s="64">
        <f ca="1">_xlfn.NORM.INV(F203,'Input Parameters'!$E$20,'Input Parameters'!$F$20)</f>
        <v>282.37158307603204</v>
      </c>
      <c r="H203" s="57">
        <f ca="1">EXP(E203*(1/'Input Parameters'!$E$23-1/G203))</f>
        <v>0.52337944383358415</v>
      </c>
      <c r="I203" s="10">
        <f t="shared" ca="1" si="33"/>
        <v>0.68738042440052616</v>
      </c>
      <c r="J203" s="30">
        <f ca="1">_xlfn.BETA.INV(I203,'Input Parameters'!$L$26,'Input Parameters'!$M$26,'Input Parameters'!$J$26,'Input Parameters'!$K$26)</f>
        <v>0.73646690308764484</v>
      </c>
      <c r="K203" s="168">
        <f ca="1">('Input Parameters'!$E$27/'Input Parameters'!$E$38)^$J203</f>
        <v>5.078727241497924E-3</v>
      </c>
      <c r="L203" s="69">
        <f ca="1">$H203*$C203*'Input Parameters'!$E$25*K203</f>
        <v>0.75032866789796659</v>
      </c>
      <c r="M203" s="24">
        <f t="shared" ca="1" si="34"/>
        <v>0.34508986062458402</v>
      </c>
      <c r="N203" s="15">
        <f ca="1">_xlfn.NORM.INV(M203,'Input Parameters'!$E$29,'Input Parameters'!$F$29)</f>
        <v>9.9960138881829405E-2</v>
      </c>
      <c r="O203" s="8">
        <f t="shared" ca="1" si="35"/>
        <v>0.15813499608514281</v>
      </c>
      <c r="P203" s="30">
        <f ca="1">_xlfn.LOGNORM.INV(O203,'Input Parameters'!$H$30,'Input Parameters'!$I$30)</f>
        <v>1.6713689690269471</v>
      </c>
      <c r="Q203" s="10">
        <f t="shared" ca="1" si="36"/>
        <v>0.77901144048407545</v>
      </c>
      <c r="R203" s="30">
        <f>IF('Input Parameters'!$E$32=0,0,_xlfn.BETA.INV(Q203,'Input Parameters'!$L$32,'Input Parameters'!$M$32,'Input Parameters'!$J$32,'Input Parameters'!$K$32))</f>
        <v>0</v>
      </c>
      <c r="S203" s="10">
        <f t="shared" ca="1" si="37"/>
        <v>2.388992993603245E-2</v>
      </c>
      <c r="T203" s="26">
        <f ca="1">_xlfn.LOGNORM.INV(S203,'Input Parameters'!$H$34,'Input Parameters'!$I$34)</f>
        <v>39.3969139993347</v>
      </c>
      <c r="U203" s="10">
        <f t="shared" ca="1" si="38"/>
        <v>0.26204824247898773</v>
      </c>
      <c r="V203" s="30">
        <f ca="1">_xlfn.BETA.INV(U203,'Input Parameters'!$L$36,'Input Parameters'!$M$36,'Input Parameters'!$J$36,'Input Parameters'!$K$36)</f>
        <v>0.49508642120627705</v>
      </c>
      <c r="W203" s="2">
        <f ca="1">N203+(P203-N203)*(1-ERF((T203-R203)/(2*SQRT(L203*'Input Parameters'!$E$38))))</f>
        <v>0.10200254186729896</v>
      </c>
      <c r="X203">
        <f t="shared" ca="1" si="39"/>
        <v>1</v>
      </c>
      <c r="Y203" s="7"/>
    </row>
    <row r="204" spans="1:25" ht="15" customHeight="1" x14ac:dyDescent="0.25">
      <c r="A204" s="139">
        <v>197</v>
      </c>
      <c r="B204" s="10">
        <f t="shared" ca="1" si="30"/>
        <v>0.34111184703942965</v>
      </c>
      <c r="C204" s="60">
        <f ca="1">_xlfn.NORM.INV(B204,'Input Parameters'!$E$15,'Input Parameters'!$F$15)</f>
        <v>248.77874784993651</v>
      </c>
      <c r="D204" s="10">
        <f t="shared" ca="1" si="31"/>
        <v>0.37140356866939617</v>
      </c>
      <c r="E204" s="62">
        <f ca="1">IF(_xlfn.NORM.INV(D204,'Input Parameters'!$E$17,'Input Parameters'!$F$17)&lt;3500,3500,IF(_xlfn.NORM.INV(D204,'Input Parameters'!$E$17,'Input Parameters'!$F$17)&gt;5500,5500,_xlfn.NORM.INV(D204,'Input Parameters'!$E$17,'Input Parameters'!$F$17)))</f>
        <v>4570.3032277688371</v>
      </c>
      <c r="F204" s="10">
        <f t="shared" ca="1" si="32"/>
        <v>0.16281601595276163</v>
      </c>
      <c r="G204" s="64">
        <f ca="1">_xlfn.NORM.INV(F204,'Input Parameters'!$E$20,'Input Parameters'!$F$20)</f>
        <v>276.0642347857592</v>
      </c>
      <c r="H204" s="57">
        <f ca="1">EXP(E204*(1/'Input Parameters'!$E$23-1/G204))</f>
        <v>0.38555695583967725</v>
      </c>
      <c r="I204" s="10">
        <f t="shared" ca="1" si="33"/>
        <v>5.7394882658362567E-3</v>
      </c>
      <c r="J204" s="30">
        <f ca="1">_xlfn.BETA.INV(I204,'Input Parameters'!$L$26,'Input Parameters'!$M$26,'Input Parameters'!$J$26,'Input Parameters'!$K$26)</f>
        <v>0.25185856064466622</v>
      </c>
      <c r="K204" s="168">
        <f ca="1">('Input Parameters'!$E$27/'Input Parameters'!$E$38)^$J204</f>
        <v>0.16421357056717617</v>
      </c>
      <c r="L204" s="69">
        <f ca="1">$H204*$C204*'Input Parameters'!$E$25*K204</f>
        <v>15.751099120689164</v>
      </c>
      <c r="M204" s="24">
        <f t="shared" ca="1" si="34"/>
        <v>0.66323419496454339</v>
      </c>
      <c r="N204" s="15">
        <f ca="1">_xlfn.NORM.INV(M204,'Input Parameters'!$E$29,'Input Parameters'!$F$29)</f>
        <v>0.10004213060539774</v>
      </c>
      <c r="O204" s="8">
        <f t="shared" ca="1" si="35"/>
        <v>8.582074980462473E-2</v>
      </c>
      <c r="P204" s="30">
        <f ca="1">_xlfn.LOGNORM.INV(O204,'Input Parameters'!$H$30,'Input Parameters'!$I$30)</f>
        <v>1.4068039984419305</v>
      </c>
      <c r="Q204" s="10">
        <f t="shared" ca="1" si="36"/>
        <v>0.70898285412374429</v>
      </c>
      <c r="R204" s="30">
        <f>IF('Input Parameters'!$E$32=0,0,_xlfn.BETA.INV(Q204,'Input Parameters'!$L$32,'Input Parameters'!$M$32,'Input Parameters'!$J$32,'Input Parameters'!$K$32))</f>
        <v>0</v>
      </c>
      <c r="S204" s="10">
        <f t="shared" ca="1" si="37"/>
        <v>0.14377174173835361</v>
      </c>
      <c r="T204" s="26">
        <f ca="1">_xlfn.LOGNORM.INV(S204,'Input Parameters'!$H$34,'Input Parameters'!$I$34)</f>
        <v>44.155542734939601</v>
      </c>
      <c r="U204" s="10">
        <f t="shared" ca="1" si="38"/>
        <v>0.83788885204561947</v>
      </c>
      <c r="V204" s="30">
        <f ca="1">_xlfn.BETA.INV(U204,'Input Parameters'!$L$36,'Input Parameters'!$M$36,'Input Parameters'!$J$36,'Input Parameters'!$K$36)</f>
        <v>0.74898415567521348</v>
      </c>
      <c r="W204" s="2">
        <f ca="1">N204+(P204-N204)*(1-ERF((T204-R204)/(2*SQRT(L204*'Input Parameters'!$E$38))))</f>
        <v>0.66384651768553793</v>
      </c>
      <c r="X204">
        <f t="shared" ca="1" si="39"/>
        <v>1</v>
      </c>
      <c r="Y204" s="7"/>
    </row>
    <row r="205" spans="1:25" ht="15" customHeight="1" x14ac:dyDescent="0.25">
      <c r="A205" s="139">
        <v>198</v>
      </c>
      <c r="B205" s="10">
        <f t="shared" ca="1" si="30"/>
        <v>0.72486296293429875</v>
      </c>
      <c r="C205" s="60">
        <f ca="1">_xlfn.NORM.INV(B205,'Input Parameters'!$E$15,'Input Parameters'!$F$15)</f>
        <v>303.33962333207171</v>
      </c>
      <c r="D205" s="10">
        <f t="shared" ca="1" si="31"/>
        <v>0.9035369705354912</v>
      </c>
      <c r="E205" s="62">
        <f ca="1">IF(_xlfn.NORM.INV(D205,'Input Parameters'!$E$17,'Input Parameters'!$F$17)&lt;3500,3500,IF(_xlfn.NORM.INV(D205,'Input Parameters'!$E$17,'Input Parameters'!$F$17)&gt;5500,5500,_xlfn.NORM.INV(D205,'Input Parameters'!$E$17,'Input Parameters'!$F$17)))</f>
        <v>5500</v>
      </c>
      <c r="F205" s="10">
        <f t="shared" ca="1" si="32"/>
        <v>0.55955936384110838</v>
      </c>
      <c r="G205" s="64">
        <f ca="1">_xlfn.NORM.INV(F205,'Input Parameters'!$E$20,'Input Parameters'!$F$20)</f>
        <v>283.65400933513564</v>
      </c>
      <c r="H205" s="57">
        <f ca="1">EXP(E205*(1/'Input Parameters'!$E$23-1/G205))</f>
        <v>0.54125748652639893</v>
      </c>
      <c r="I205" s="10">
        <f t="shared" ca="1" si="33"/>
        <v>0.57176636872361375</v>
      </c>
      <c r="J205" s="30">
        <f ca="1">_xlfn.BETA.INV(I205,'Input Parameters'!$L$26,'Input Parameters'!$M$26,'Input Parameters'!$J$26,'Input Parameters'!$K$26)</f>
        <v>0.69005542020693844</v>
      </c>
      <c r="K205" s="168">
        <f ca="1">('Input Parameters'!$E$27/'Input Parameters'!$E$38)^$J205</f>
        <v>7.0849396596258142E-3</v>
      </c>
      <c r="L205" s="69">
        <f ca="1">$H205*$C205*'Input Parameters'!$E$25*K205</f>
        <v>1.1632396992227942</v>
      </c>
      <c r="M205" s="24">
        <f t="shared" ca="1" si="34"/>
        <v>0.67053188144792053</v>
      </c>
      <c r="N205" s="15">
        <f ca="1">_xlfn.NORM.INV(M205,'Input Parameters'!$E$29,'Input Parameters'!$F$29)</f>
        <v>0.10004413823232601</v>
      </c>
      <c r="O205" s="8">
        <f t="shared" ca="1" si="35"/>
        <v>0.16924357361446707</v>
      </c>
      <c r="P205" s="30">
        <f ca="1">_xlfn.LOGNORM.INV(O205,'Input Parameters'!$H$30,'Input Parameters'!$I$30)</f>
        <v>1.7072726900790436</v>
      </c>
      <c r="Q205" s="10">
        <f t="shared" ca="1" si="36"/>
        <v>1.7155966229180919E-3</v>
      </c>
      <c r="R205" s="30">
        <f>IF('Input Parameters'!$E$32=0,0,_xlfn.BETA.INV(Q205,'Input Parameters'!$L$32,'Input Parameters'!$M$32,'Input Parameters'!$J$32,'Input Parameters'!$K$32))</f>
        <v>0</v>
      </c>
      <c r="S205" s="10">
        <f t="shared" ca="1" si="37"/>
        <v>0.80475970552473808</v>
      </c>
      <c r="T205" s="26">
        <f ca="1">_xlfn.LOGNORM.INV(S205,'Input Parameters'!$H$34,'Input Parameters'!$I$34)</f>
        <v>56.096405143006322</v>
      </c>
      <c r="U205" s="10">
        <f t="shared" ca="1" si="38"/>
        <v>0.57499056038737084</v>
      </c>
      <c r="V205" s="30">
        <f ca="1">_xlfn.BETA.INV(U205,'Input Parameters'!$L$36,'Input Parameters'!$M$36,'Input Parameters'!$J$36,'Input Parameters'!$K$36)</f>
        <v>0.6152164632118331</v>
      </c>
      <c r="W205" s="2">
        <f ca="1">N205+(P205-N205)*(1-ERF((T205-R205)/(2*SQRT(L205*'Input Parameters'!$E$38))))</f>
        <v>0.10042227934031493</v>
      </c>
      <c r="X205">
        <f t="shared" ca="1" si="39"/>
        <v>1</v>
      </c>
      <c r="Y205" s="7"/>
    </row>
    <row r="206" spans="1:25" ht="15" customHeight="1" x14ac:dyDescent="0.25">
      <c r="A206" s="139">
        <v>199</v>
      </c>
      <c r="B206" s="10">
        <f t="shared" ca="1" si="30"/>
        <v>5.3766474056717417E-2</v>
      </c>
      <c r="C206" s="60">
        <f ca="1">_xlfn.NORM.INV(B206,'Input Parameters'!$E$15,'Input Parameters'!$F$15)</f>
        <v>183.74928027498277</v>
      </c>
      <c r="D206" s="10">
        <f t="shared" ca="1" si="31"/>
        <v>0.74629776538332082</v>
      </c>
      <c r="E206" s="62">
        <f ca="1">IF(_xlfn.NORM.INV(D206,'Input Parameters'!$E$17,'Input Parameters'!$F$17)&lt;3500,3500,IF(_xlfn.NORM.INV(D206,'Input Parameters'!$E$17,'Input Parameters'!$F$17)&gt;5500,5500,_xlfn.NORM.INV(D206,'Input Parameters'!$E$17,'Input Parameters'!$F$17)))</f>
        <v>5264.0192158687996</v>
      </c>
      <c r="F206" s="10">
        <f t="shared" ca="1" si="32"/>
        <v>0.49071621010494926</v>
      </c>
      <c r="G206" s="64">
        <f ca="1">_xlfn.NORM.INV(F206,'Input Parameters'!$E$20,'Input Parameters'!$F$20)</f>
        <v>282.49407015624399</v>
      </c>
      <c r="H206" s="57">
        <f ca="1">EXP(E206*(1/'Input Parameters'!$E$23-1/G206))</f>
        <v>0.51493117178573122</v>
      </c>
      <c r="I206" s="10">
        <f t="shared" ca="1" si="33"/>
        <v>0.8834139534946307</v>
      </c>
      <c r="J206" s="30">
        <f ca="1">_xlfn.BETA.INV(I206,'Input Parameters'!$L$26,'Input Parameters'!$M$26,'Input Parameters'!$J$26,'Input Parameters'!$K$26)</f>
        <v>0.82886388534425393</v>
      </c>
      <c r="K206" s="168">
        <f ca="1">('Input Parameters'!$E$27/'Input Parameters'!$E$38)^$J206</f>
        <v>2.6176970388383219E-3</v>
      </c>
      <c r="L206" s="69">
        <f ca="1">$H206*$C206*'Input Parameters'!$E$25*K206</f>
        <v>0.247681866267809</v>
      </c>
      <c r="M206" s="24">
        <f t="shared" ca="1" si="34"/>
        <v>0.65591090362453786</v>
      </c>
      <c r="N206" s="15">
        <f ca="1">_xlfn.NORM.INV(M206,'Input Parameters'!$E$29,'Input Parameters'!$F$29)</f>
        <v>0.10004013286229278</v>
      </c>
      <c r="O206" s="8">
        <f t="shared" ca="1" si="35"/>
        <v>0.81929691424866891</v>
      </c>
      <c r="P206" s="30">
        <f ca="1">_xlfn.LOGNORM.INV(O206,'Input Parameters'!$H$30,'Input Parameters'!$I$30)</f>
        <v>4.1295860416989632</v>
      </c>
      <c r="Q206" s="10">
        <f t="shared" ca="1" si="36"/>
        <v>7.4468305044265937E-2</v>
      </c>
      <c r="R206" s="30">
        <f>IF('Input Parameters'!$E$32=0,0,_xlfn.BETA.INV(Q206,'Input Parameters'!$L$32,'Input Parameters'!$M$32,'Input Parameters'!$J$32,'Input Parameters'!$K$32))</f>
        <v>0</v>
      </c>
      <c r="S206" s="10">
        <f t="shared" ca="1" si="37"/>
        <v>0.7386482614713954</v>
      </c>
      <c r="T206" s="26">
        <f ca="1">_xlfn.LOGNORM.INV(S206,'Input Parameters'!$H$34,'Input Parameters'!$I$34)</f>
        <v>54.583559442795718</v>
      </c>
      <c r="U206" s="10">
        <f t="shared" ca="1" si="38"/>
        <v>0.77998117132737566</v>
      </c>
      <c r="V206" s="30">
        <f ca="1">_xlfn.BETA.INV(U206,'Input Parameters'!$L$36,'Input Parameters'!$M$36,'Input Parameters'!$J$36,'Input Parameters'!$K$36)</f>
        <v>0.71164456277045574</v>
      </c>
      <c r="W206" s="2">
        <f ca="1">N206+(P206-N206)*(1-ERF((T206-R206)/(2*SQRT(L206*'Input Parameters'!$E$38))))</f>
        <v>0.10004013286232813</v>
      </c>
      <c r="X206">
        <f t="shared" ca="1" si="39"/>
        <v>1</v>
      </c>
      <c r="Y206" s="7"/>
    </row>
    <row r="207" spans="1:25" ht="15" customHeight="1" x14ac:dyDescent="0.25">
      <c r="A207" s="139">
        <v>200</v>
      </c>
      <c r="B207" s="10">
        <f t="shared" ca="1" si="30"/>
        <v>0.54918160354653733</v>
      </c>
      <c r="C207" s="60">
        <f ca="1">_xlfn.NORM.INV(B207,'Input Parameters'!$E$15,'Input Parameters'!$F$15)</f>
        <v>277.6651806327875</v>
      </c>
      <c r="D207" s="10">
        <f t="shared" ca="1" si="31"/>
        <v>0.82948445028593543</v>
      </c>
      <c r="E207" s="62">
        <f ca="1">IF(_xlfn.NORM.INV(D207,'Input Parameters'!$E$17,'Input Parameters'!$F$17)&lt;3500,3500,IF(_xlfn.NORM.INV(D207,'Input Parameters'!$E$17,'Input Parameters'!$F$17)&gt;5500,5500,_xlfn.NORM.INV(D207,'Input Parameters'!$E$17,'Input Parameters'!$F$17)))</f>
        <v>5466.4909402216272</v>
      </c>
      <c r="F207" s="10">
        <f t="shared" ca="1" si="32"/>
        <v>0.99395250674533275</v>
      </c>
      <c r="G207" s="64">
        <f ca="1">_xlfn.NORM.INV(F207,'Input Parameters'!$E$20,'Input Parameters'!$F$20)</f>
        <v>299.46271755900796</v>
      </c>
      <c r="H207" s="57">
        <f ca="1">EXP(E207*(1/'Input Parameters'!$E$23-1/G207))</f>
        <v>1.5026597357503426</v>
      </c>
      <c r="I207" s="10">
        <f t="shared" ca="1" si="33"/>
        <v>0.1712683160306302</v>
      </c>
      <c r="J207" s="30">
        <f ca="1">_xlfn.BETA.INV(I207,'Input Parameters'!$L$26,'Input Parameters'!$M$26,'Input Parameters'!$J$26,'Input Parameters'!$K$26)</f>
        <v>0.50138797869343621</v>
      </c>
      <c r="K207" s="168">
        <f ca="1">('Input Parameters'!$E$27/'Input Parameters'!$E$38)^$J207</f>
        <v>2.7420403691393282E-2</v>
      </c>
      <c r="L207" s="69">
        <f ca="1">$H207*$C207*'Input Parameters'!$E$25*K207</f>
        <v>11.440787423051701</v>
      </c>
      <c r="M207" s="24">
        <f t="shared" ca="1" si="34"/>
        <v>0.63474263564202715</v>
      </c>
      <c r="N207" s="15">
        <f ca="1">_xlfn.NORM.INV(M207,'Input Parameters'!$E$29,'Input Parameters'!$F$29)</f>
        <v>0.10003444409079372</v>
      </c>
      <c r="O207" s="8">
        <f t="shared" ca="1" si="35"/>
        <v>0.7414324570106855</v>
      </c>
      <c r="P207" s="30">
        <f ca="1">_xlfn.LOGNORM.INV(O207,'Input Parameters'!$H$30,'Input Parameters'!$I$30)</f>
        <v>3.6438236378550073</v>
      </c>
      <c r="Q207" s="10">
        <f t="shared" ca="1" si="36"/>
        <v>2.3623328267185939E-2</v>
      </c>
      <c r="R207" s="30">
        <f>IF('Input Parameters'!$E$32=0,0,_xlfn.BETA.INV(Q207,'Input Parameters'!$L$32,'Input Parameters'!$M$32,'Input Parameters'!$J$32,'Input Parameters'!$K$32))</f>
        <v>0</v>
      </c>
      <c r="S207" s="10">
        <f t="shared" ca="1" si="37"/>
        <v>0.36829008396160567</v>
      </c>
      <c r="T207" s="26">
        <f ca="1">_xlfn.LOGNORM.INV(S207,'Input Parameters'!$H$34,'Input Parameters'!$I$34)</f>
        <v>48.339979271476892</v>
      </c>
      <c r="U207" s="10">
        <f t="shared" ca="1" si="38"/>
        <v>0.54993741238968497</v>
      </c>
      <c r="V207" s="30">
        <f ca="1">_xlfn.BETA.INV(U207,'Input Parameters'!$L$36,'Input Parameters'!$M$36,'Input Parameters'!$J$36,'Input Parameters'!$K$36)</f>
        <v>0.60523984999191005</v>
      </c>
      <c r="W207" s="2">
        <f ca="1">N207+(P207-N207)*(1-ERF((T207-R207)/(2*SQRT(L207*'Input Parameters'!$E$38))))</f>
        <v>1.2064958286071676</v>
      </c>
      <c r="X207">
        <f t="shared" ca="1" si="39"/>
        <v>0</v>
      </c>
      <c r="Y207" s="7"/>
    </row>
    <row r="208" spans="1:25" ht="15" customHeight="1" x14ac:dyDescent="0.25">
      <c r="A208" s="139">
        <v>201</v>
      </c>
      <c r="B208" s="10">
        <f t="shared" ca="1" si="30"/>
        <v>0.74066635595641794</v>
      </c>
      <c r="C208" s="60">
        <f ca="1">_xlfn.NORM.INV(B208,'Input Parameters'!$E$15,'Input Parameters'!$F$15)</f>
        <v>305.94370601166366</v>
      </c>
      <c r="D208" s="10">
        <f t="shared" ca="1" si="31"/>
        <v>0.17595921052320651</v>
      </c>
      <c r="E208" s="62">
        <f ca="1">IF(_xlfn.NORM.INV(D208,'Input Parameters'!$E$17,'Input Parameters'!$F$17)&lt;3500,3500,IF(_xlfn.NORM.INV(D208,'Input Parameters'!$E$17,'Input Parameters'!$F$17)&gt;5500,5500,_xlfn.NORM.INV(D208,'Input Parameters'!$E$17,'Input Parameters'!$F$17)))</f>
        <v>4148.3877613788645</v>
      </c>
      <c r="F208" s="10">
        <f t="shared" ca="1" si="32"/>
        <v>0.36204492051559856</v>
      </c>
      <c r="G208" s="64">
        <f ca="1">_xlfn.NORM.INV(F208,'Input Parameters'!$E$20,'Input Parameters'!$F$20)</f>
        <v>280.28491251627082</v>
      </c>
      <c r="H208" s="57">
        <f ca="1">EXP(E208*(1/'Input Parameters'!$E$23-1/G208))</f>
        <v>0.52792581195565047</v>
      </c>
      <c r="I208" s="10">
        <f t="shared" ca="1" si="33"/>
        <v>0.29736045252304988</v>
      </c>
      <c r="J208" s="30">
        <f ca="1">_xlfn.BETA.INV(I208,'Input Parameters'!$L$26,'Input Parameters'!$M$26,'Input Parameters'!$J$26,'Input Parameters'!$K$26)</f>
        <v>0.57293577312469313</v>
      </c>
      <c r="K208" s="168">
        <f ca="1">('Input Parameters'!$E$27/'Input Parameters'!$E$38)^$J208</f>
        <v>1.6412994478743809E-2</v>
      </c>
      <c r="L208" s="69">
        <f ca="1">$H208*$C208*'Input Parameters'!$E$25*K208</f>
        <v>2.6509543130698487</v>
      </c>
      <c r="M208" s="24">
        <f t="shared" ca="1" si="34"/>
        <v>0.39837414132739857</v>
      </c>
      <c r="N208" s="15">
        <f ca="1">_xlfn.NORM.INV(M208,'Input Parameters'!$E$29,'Input Parameters'!$F$29)</f>
        <v>9.9974244230476919E-2</v>
      </c>
      <c r="O208" s="8">
        <f t="shared" ca="1" si="35"/>
        <v>0.5626547771144158</v>
      </c>
      <c r="P208" s="30">
        <f ca="1">_xlfn.LOGNORM.INV(O208,'Input Parameters'!$H$30,'Input Parameters'!$I$30)</f>
        <v>2.8908096106572523</v>
      </c>
      <c r="Q208" s="10">
        <f t="shared" ca="1" si="36"/>
        <v>0.39279854204904752</v>
      </c>
      <c r="R208" s="30">
        <f>IF('Input Parameters'!$E$32=0,0,_xlfn.BETA.INV(Q208,'Input Parameters'!$L$32,'Input Parameters'!$M$32,'Input Parameters'!$J$32,'Input Parameters'!$K$32))</f>
        <v>0</v>
      </c>
      <c r="S208" s="10">
        <f t="shared" ca="1" si="37"/>
        <v>0.2111939889608625</v>
      </c>
      <c r="T208" s="26">
        <f ca="1">_xlfn.LOGNORM.INV(S208,'Input Parameters'!$H$34,'Input Parameters'!$I$34)</f>
        <v>45.615476962197242</v>
      </c>
      <c r="U208" s="10">
        <f t="shared" ca="1" si="38"/>
        <v>0.49245382158326434</v>
      </c>
      <c r="V208" s="30">
        <f ca="1">_xlfn.BETA.INV(U208,'Input Parameters'!$L$36,'Input Parameters'!$M$36,'Input Parameters'!$J$36,'Input Parameters'!$K$36)</f>
        <v>0.58301223698692839</v>
      </c>
      <c r="W208" s="2">
        <f ca="1">N208+(P208-N208)*(1-ERF((T208-R208)/(2*SQRT(L208*'Input Parameters'!$E$38))))</f>
        <v>0.23277705784954505</v>
      </c>
      <c r="X208">
        <f t="shared" ca="1" si="39"/>
        <v>1</v>
      </c>
      <c r="Y208" s="7"/>
    </row>
    <row r="209" spans="1:25" ht="15" customHeight="1" x14ac:dyDescent="0.25">
      <c r="A209" s="139">
        <v>202</v>
      </c>
      <c r="B209" s="10">
        <f t="shared" ca="1" si="30"/>
        <v>0.65842979716362515</v>
      </c>
      <c r="C209" s="60">
        <f ca="1">_xlfn.NORM.INV(B209,'Input Parameters'!$E$15,'Input Parameters'!$F$15)</f>
        <v>293.0879613616471</v>
      </c>
      <c r="D209" s="10">
        <f t="shared" ca="1" si="31"/>
        <v>0.69372073575217863</v>
      </c>
      <c r="E209" s="62">
        <f ca="1">IF(_xlfn.NORM.INV(D209,'Input Parameters'!$E$17,'Input Parameters'!$F$17)&lt;3500,3500,IF(_xlfn.NORM.INV(D209,'Input Parameters'!$E$17,'Input Parameters'!$F$17)&gt;5500,5500,_xlfn.NORM.INV(D209,'Input Parameters'!$E$17,'Input Parameters'!$F$17)))</f>
        <v>5154.4973000519967</v>
      </c>
      <c r="F209" s="10">
        <f t="shared" ca="1" si="32"/>
        <v>3.4754237522898301E-2</v>
      </c>
      <c r="G209" s="64">
        <f ca="1">_xlfn.NORM.INV(F209,'Input Parameters'!$E$20,'Input Parameters'!$F$20)</f>
        <v>270.48882702785284</v>
      </c>
      <c r="H209" s="57">
        <f ca="1">EXP(E209*(1/'Input Parameters'!$E$23-1/G209))</f>
        <v>0.2322939581763378</v>
      </c>
      <c r="I209" s="10">
        <f t="shared" ca="1" si="33"/>
        <v>0.27024069737012457</v>
      </c>
      <c r="J209" s="30">
        <f ca="1">_xlfn.BETA.INV(I209,'Input Parameters'!$L$26,'Input Parameters'!$M$26,'Input Parameters'!$J$26,'Input Parameters'!$K$26)</f>
        <v>0.55926683937019273</v>
      </c>
      <c r="K209" s="168">
        <f ca="1">('Input Parameters'!$E$27/'Input Parameters'!$E$38)^$J209</f>
        <v>1.8103783578321486E-2</v>
      </c>
      <c r="L209" s="69">
        <f ca="1">$H209*$C209*'Input Parameters'!$E$25*K209</f>
        <v>1.2325519794654736</v>
      </c>
      <c r="M209" s="24">
        <f t="shared" ca="1" si="34"/>
        <v>0.36900711951657805</v>
      </c>
      <c r="N209" s="15">
        <f ca="1">_xlfn.NORM.INV(M209,'Input Parameters'!$E$29,'Input Parameters'!$F$29)</f>
        <v>9.9966551583636959E-2</v>
      </c>
      <c r="O209" s="8">
        <f t="shared" ca="1" si="35"/>
        <v>0.9259941647502471</v>
      </c>
      <c r="P209" s="30">
        <f ca="1">_xlfn.LOGNORM.INV(O209,'Input Parameters'!$H$30,'Input Parameters'!$I$30)</f>
        <v>5.3141971570682518</v>
      </c>
      <c r="Q209" s="10">
        <f t="shared" ca="1" si="36"/>
        <v>0.96096734494044878</v>
      </c>
      <c r="R209" s="30">
        <f>IF('Input Parameters'!$E$32=0,0,_xlfn.BETA.INV(Q209,'Input Parameters'!$L$32,'Input Parameters'!$M$32,'Input Parameters'!$J$32,'Input Parameters'!$K$32))</f>
        <v>0</v>
      </c>
      <c r="S209" s="10">
        <f t="shared" ca="1" si="37"/>
        <v>0.80871490832815385</v>
      </c>
      <c r="T209" s="26">
        <f ca="1">_xlfn.LOGNORM.INV(S209,'Input Parameters'!$H$34,'Input Parameters'!$I$34)</f>
        <v>56.197247830761825</v>
      </c>
      <c r="U209" s="10">
        <f t="shared" ca="1" si="38"/>
        <v>0.97376005451102021</v>
      </c>
      <c r="V209" s="30">
        <f ca="1">_xlfn.BETA.INV(U209,'Input Parameters'!$L$36,'Input Parameters'!$M$36,'Input Parameters'!$J$36,'Input Parameters'!$K$36)</f>
        <v>0.92492662147788729</v>
      </c>
      <c r="W209" s="2">
        <f ca="1">N209+(P209-N209)*(1-ERF((T209-R209)/(2*SQRT(L209*'Input Parameters'!$E$38))))</f>
        <v>0.10176297449717685</v>
      </c>
      <c r="X209">
        <f t="shared" ca="1" si="39"/>
        <v>1</v>
      </c>
      <c r="Y209" s="7"/>
    </row>
    <row r="210" spans="1:25" ht="15" customHeight="1" x14ac:dyDescent="0.25">
      <c r="A210" s="139">
        <v>203</v>
      </c>
      <c r="B210" s="10">
        <f t="shared" ca="1" si="30"/>
        <v>0.50109362373200006</v>
      </c>
      <c r="C210" s="60">
        <f ca="1">_xlfn.NORM.INV(B210,'Input Parameters'!$E$15,'Input Parameters'!$F$15)</f>
        <v>271.11576110581512</v>
      </c>
      <c r="D210" s="10">
        <f t="shared" ca="1" si="31"/>
        <v>0.44088962992674141</v>
      </c>
      <c r="E210" s="62">
        <f ca="1">IF(_xlfn.NORM.INV(D210,'Input Parameters'!$E$17,'Input Parameters'!$F$17)&lt;3500,3500,IF(_xlfn.NORM.INV(D210,'Input Parameters'!$E$17,'Input Parameters'!$F$17)&gt;5500,5500,_xlfn.NORM.INV(D210,'Input Parameters'!$E$17,'Input Parameters'!$F$17)))</f>
        <v>4695.9001522487724</v>
      </c>
      <c r="F210" s="10">
        <f t="shared" ca="1" si="32"/>
        <v>0.49213903382015467</v>
      </c>
      <c r="G210" s="64">
        <f ca="1">_xlfn.NORM.INV(F210,'Input Parameters'!$E$20,'Input Parameters'!$F$20)</f>
        <v>282.51797117100915</v>
      </c>
      <c r="H210" s="57">
        <f ca="1">EXP(E210*(1/'Input Parameters'!$E$23-1/G210))</f>
        <v>0.5539485013585238</v>
      </c>
      <c r="I210" s="10">
        <f t="shared" ca="1" si="33"/>
        <v>0.99532311193022294</v>
      </c>
      <c r="J210" s="30">
        <f ca="1">_xlfn.BETA.INV(I210,'Input Parameters'!$L$26,'Input Parameters'!$M$26,'Input Parameters'!$J$26,'Input Parameters'!$K$26)</f>
        <v>0.94610446992657171</v>
      </c>
      <c r="K210" s="168">
        <f ca="1">('Input Parameters'!$E$27/'Input Parameters'!$E$38)^$J210</f>
        <v>1.128992271805455E-3</v>
      </c>
      <c r="L210" s="69">
        <f ca="1">$H210*$C210*'Input Parameters'!$E$25*K210</f>
        <v>0.16955676677990411</v>
      </c>
      <c r="M210" s="24">
        <f t="shared" ca="1" si="34"/>
        <v>0.79346678109238089</v>
      </c>
      <c r="N210" s="15">
        <f ca="1">_xlfn.NORM.INV(M210,'Input Parameters'!$E$29,'Input Parameters'!$F$29)</f>
        <v>0.10008185092930681</v>
      </c>
      <c r="O210" s="8">
        <f t="shared" ca="1" si="35"/>
        <v>0.21302610484722562</v>
      </c>
      <c r="P210" s="30">
        <f ca="1">_xlfn.LOGNORM.INV(O210,'Input Parameters'!$H$30,'Input Parameters'!$I$30)</f>
        <v>1.8423498515175809</v>
      </c>
      <c r="Q210" s="10">
        <f t="shared" ca="1" si="36"/>
        <v>2.5613607210187905E-2</v>
      </c>
      <c r="R210" s="30">
        <f>IF('Input Parameters'!$E$32=0,0,_xlfn.BETA.INV(Q210,'Input Parameters'!$L$32,'Input Parameters'!$M$32,'Input Parameters'!$J$32,'Input Parameters'!$K$32))</f>
        <v>0</v>
      </c>
      <c r="S210" s="10">
        <f t="shared" ca="1" si="37"/>
        <v>0.16322394463734513</v>
      </c>
      <c r="T210" s="26">
        <f ca="1">_xlfn.LOGNORM.INV(S210,'Input Parameters'!$H$34,'Input Parameters'!$I$34)</f>
        <v>44.60998322362493</v>
      </c>
      <c r="U210" s="10">
        <f t="shared" ca="1" si="38"/>
        <v>0.19432720460197761</v>
      </c>
      <c r="V210" s="30">
        <f ca="1">_xlfn.BETA.INV(U210,'Input Parameters'!$L$36,'Input Parameters'!$M$36,'Input Parameters'!$J$36,'Input Parameters'!$K$36)</f>
        <v>0.46616119626673608</v>
      </c>
      <c r="W210" s="2">
        <f ca="1">N210+(P210-N210)*(1-ERF((T210-R210)/(2*SQRT(L210*'Input Parameters'!$E$38))))</f>
        <v>0.10008185092933912</v>
      </c>
      <c r="X210">
        <f t="shared" ca="1" si="39"/>
        <v>1</v>
      </c>
      <c r="Y210" s="7"/>
    </row>
    <row r="211" spans="1:25" ht="15" customHeight="1" x14ac:dyDescent="0.25">
      <c r="A211" s="139">
        <v>204</v>
      </c>
      <c r="B211" s="10">
        <f t="shared" ca="1" si="30"/>
        <v>0.80844881732018381</v>
      </c>
      <c r="C211" s="60">
        <f ca="1">_xlfn.NORM.INV(B211,'Input Parameters'!$E$15,'Input Parameters'!$F$15)</f>
        <v>318.23441176992554</v>
      </c>
      <c r="D211" s="10">
        <f t="shared" ca="1" si="31"/>
        <v>0.28655188370098983</v>
      </c>
      <c r="E211" s="62">
        <f ca="1">IF(_xlfn.NORM.INV(D211,'Input Parameters'!$E$17,'Input Parameters'!$F$17)&lt;3500,3500,IF(_xlfn.NORM.INV(D211,'Input Parameters'!$E$17,'Input Parameters'!$F$17)&gt;5500,5500,_xlfn.NORM.INV(D211,'Input Parameters'!$E$17,'Input Parameters'!$F$17)))</f>
        <v>4405.5595704373836</v>
      </c>
      <c r="F211" s="10">
        <f t="shared" ca="1" si="32"/>
        <v>0.94690334278483312</v>
      </c>
      <c r="G211" s="64">
        <f ca="1">_xlfn.NORM.INV(F211,'Input Parameters'!$E$20,'Input Parameters'!$F$20)</f>
        <v>293.47413320179157</v>
      </c>
      <c r="H211" s="57">
        <f ca="1">EXP(E211*(1/'Input Parameters'!$E$23-1/G211))</f>
        <v>1.0283948834968504</v>
      </c>
      <c r="I211" s="10">
        <f t="shared" ca="1" si="33"/>
        <v>5.1208929629190103E-2</v>
      </c>
      <c r="J211" s="30">
        <f ca="1">_xlfn.BETA.INV(I211,'Input Parameters'!$L$26,'Input Parameters'!$M$26,'Input Parameters'!$J$26,'Input Parameters'!$K$26)</f>
        <v>0.3861159168708429</v>
      </c>
      <c r="K211" s="168">
        <f ca="1">('Input Parameters'!$E$27/'Input Parameters'!$E$38)^$J211</f>
        <v>6.2685905798485306E-2</v>
      </c>
      <c r="L211" s="69">
        <f ca="1">$H211*$C211*'Input Parameters'!$E$25*K211</f>
        <v>20.515256560853182</v>
      </c>
      <c r="M211" s="24">
        <f t="shared" ca="1" si="34"/>
        <v>0.96545698328744456</v>
      </c>
      <c r="N211" s="15">
        <f ca="1">_xlfn.NORM.INV(M211,'Input Parameters'!$E$29,'Input Parameters'!$F$29)</f>
        <v>0.10018178567288126</v>
      </c>
      <c r="O211" s="8">
        <f t="shared" ca="1" si="35"/>
        <v>0.35042098490267948</v>
      </c>
      <c r="P211" s="30">
        <f ca="1">_xlfn.LOGNORM.INV(O211,'Input Parameters'!$H$30,'Input Parameters'!$I$30)</f>
        <v>2.2379478955697185</v>
      </c>
      <c r="Q211" s="10">
        <f t="shared" ca="1" si="36"/>
        <v>0.64400893259145997</v>
      </c>
      <c r="R211" s="30">
        <f>IF('Input Parameters'!$E$32=0,0,_xlfn.BETA.INV(Q211,'Input Parameters'!$L$32,'Input Parameters'!$M$32,'Input Parameters'!$J$32,'Input Parameters'!$K$32))</f>
        <v>0</v>
      </c>
      <c r="S211" s="10">
        <f t="shared" ca="1" si="37"/>
        <v>0.31749895108999515</v>
      </c>
      <c r="T211" s="26">
        <f ca="1">_xlfn.LOGNORM.INV(S211,'Input Parameters'!$H$34,'Input Parameters'!$I$34)</f>
        <v>47.514555600078857</v>
      </c>
      <c r="U211" s="10">
        <f t="shared" ca="1" si="38"/>
        <v>0.82010473583000165</v>
      </c>
      <c r="V211" s="30">
        <f ca="1">_xlfn.BETA.INV(U211,'Input Parameters'!$L$36,'Input Parameters'!$M$36,'Input Parameters'!$J$36,'Input Parameters'!$K$36)</f>
        <v>0.73663793351649987</v>
      </c>
      <c r="W211" s="2">
        <f ca="1">N211+(P211-N211)*(1-ERF((T211-R211)/(2*SQRT(L211*'Input Parameters'!$E$38))))</f>
        <v>1.0797545936293023</v>
      </c>
      <c r="X211">
        <f t="shared" ca="1" si="39"/>
        <v>0</v>
      </c>
      <c r="Y211" s="7"/>
    </row>
    <row r="212" spans="1:25" ht="15" customHeight="1" x14ac:dyDescent="0.25">
      <c r="A212" s="139">
        <v>205</v>
      </c>
      <c r="B212" s="10">
        <f t="shared" ca="1" si="30"/>
        <v>0.83260084571191095</v>
      </c>
      <c r="C212" s="60">
        <f ca="1">_xlfn.NORM.INV(B212,'Input Parameters'!$E$15,'Input Parameters'!$F$15)</f>
        <v>323.23644842543757</v>
      </c>
      <c r="D212" s="10">
        <f t="shared" ca="1" si="31"/>
        <v>0.79763208655432383</v>
      </c>
      <c r="E212" s="62">
        <f ca="1">IF(_xlfn.NORM.INV(D212,'Input Parameters'!$E$17,'Input Parameters'!$F$17)&lt;3500,3500,IF(_xlfn.NORM.INV(D212,'Input Parameters'!$E$17,'Input Parameters'!$F$17)&gt;5500,5500,_xlfn.NORM.INV(D212,'Input Parameters'!$E$17,'Input Parameters'!$F$17)))</f>
        <v>5383.2351781183197</v>
      </c>
      <c r="F212" s="10">
        <f t="shared" ca="1" si="32"/>
        <v>0.7556926909072722</v>
      </c>
      <c r="G212" s="64">
        <f ca="1">_xlfn.NORM.INV(F212,'Input Parameters'!$E$20,'Input Parameters'!$F$20)</f>
        <v>287.28984357457568</v>
      </c>
      <c r="H212" s="57">
        <f ca="1">EXP(E212*(1/'Input Parameters'!$E$23-1/G212))</f>
        <v>0.69722495807043872</v>
      </c>
      <c r="I212" s="10">
        <f t="shared" ca="1" si="33"/>
        <v>0.13355364903359823</v>
      </c>
      <c r="J212" s="30">
        <f ca="1">_xlfn.BETA.INV(I212,'Input Parameters'!$L$26,'Input Parameters'!$M$26,'Input Parameters'!$J$26,'Input Parameters'!$K$26)</f>
        <v>0.47385736696888453</v>
      </c>
      <c r="K212" s="168">
        <f ca="1">('Input Parameters'!$E$27/'Input Parameters'!$E$38)^$J212</f>
        <v>3.3406988962791206E-2</v>
      </c>
      <c r="L212" s="69">
        <f ca="1">$H212*$C212*'Input Parameters'!$E$25*K212</f>
        <v>7.5288836334837921</v>
      </c>
      <c r="M212" s="24">
        <f t="shared" ca="1" si="34"/>
        <v>0.92340655651568648</v>
      </c>
      <c r="N212" s="15">
        <f ca="1">_xlfn.NORM.INV(M212,'Input Parameters'!$E$29,'Input Parameters'!$F$29)</f>
        <v>0.10014283647941467</v>
      </c>
      <c r="O212" s="8">
        <f t="shared" ca="1" si="35"/>
        <v>7.7288229426915267E-2</v>
      </c>
      <c r="P212" s="30">
        <f ca="1">_xlfn.LOGNORM.INV(O212,'Input Parameters'!$H$30,'Input Parameters'!$I$30)</f>
        <v>1.3696872207454405</v>
      </c>
      <c r="Q212" s="10">
        <f t="shared" ca="1" si="36"/>
        <v>0.84727703662038756</v>
      </c>
      <c r="R212" s="30">
        <f>IF('Input Parameters'!$E$32=0,0,_xlfn.BETA.INV(Q212,'Input Parameters'!$L$32,'Input Parameters'!$M$32,'Input Parameters'!$J$32,'Input Parameters'!$K$32))</f>
        <v>0</v>
      </c>
      <c r="S212" s="10">
        <f t="shared" ca="1" si="37"/>
        <v>0.18929291308136165</v>
      </c>
      <c r="T212" s="26">
        <f ca="1">_xlfn.LOGNORM.INV(S212,'Input Parameters'!$H$34,'Input Parameters'!$I$34)</f>
        <v>45.173357445183321</v>
      </c>
      <c r="U212" s="10">
        <f t="shared" ca="1" si="38"/>
        <v>0.6219459112374065</v>
      </c>
      <c r="V212" s="30">
        <f ca="1">_xlfn.BETA.INV(U212,'Input Parameters'!$L$36,'Input Parameters'!$M$36,'Input Parameters'!$J$36,'Input Parameters'!$K$36)</f>
        <v>0.63459001357944178</v>
      </c>
      <c r="W212" s="2">
        <f ca="1">N212+(P212-N212)*(1-ERF((T212-R212)/(2*SQRT(L212*'Input Parameters'!$E$38))))</f>
        <v>0.41038226411414758</v>
      </c>
      <c r="X212">
        <f t="shared" ca="1" si="39"/>
        <v>1</v>
      </c>
      <c r="Y212" s="7"/>
    </row>
    <row r="213" spans="1:25" ht="15" customHeight="1" x14ac:dyDescent="0.25">
      <c r="A213" s="139">
        <v>206</v>
      </c>
      <c r="B213" s="10">
        <f t="shared" ca="1" si="30"/>
        <v>0.52129964645331239</v>
      </c>
      <c r="C213" s="60">
        <f ca="1">_xlfn.NORM.INV(B213,'Input Parameters'!$E$15,'Input Parameters'!$F$15)</f>
        <v>273.86197979748425</v>
      </c>
      <c r="D213" s="10">
        <f t="shared" ca="1" si="31"/>
        <v>0.21598054667371591</v>
      </c>
      <c r="E213" s="62">
        <f ca="1">IF(_xlfn.NORM.INV(D213,'Input Parameters'!$E$17,'Input Parameters'!$F$17)&lt;3500,3500,IF(_xlfn.NORM.INV(D213,'Input Parameters'!$E$17,'Input Parameters'!$F$17)&gt;5500,5500,_xlfn.NORM.INV(D213,'Input Parameters'!$E$17,'Input Parameters'!$F$17)))</f>
        <v>4249.9118376588622</v>
      </c>
      <c r="F213" s="10">
        <f t="shared" ca="1" si="32"/>
        <v>0.13865716899211944</v>
      </c>
      <c r="G213" s="64">
        <f ca="1">_xlfn.NORM.INV(F213,'Input Parameters'!$E$20,'Input Parameters'!$F$20)</f>
        <v>275.37130599056178</v>
      </c>
      <c r="H213" s="57">
        <f ca="1">EXP(E213*(1/'Input Parameters'!$E$23-1/G213))</f>
        <v>0.39653463698677999</v>
      </c>
      <c r="I213" s="10">
        <f t="shared" ca="1" si="33"/>
        <v>0.74857873780174322</v>
      </c>
      <c r="J213" s="30">
        <f ca="1">_xlfn.BETA.INV(I213,'Input Parameters'!$L$26,'Input Parameters'!$M$26,'Input Parameters'!$J$26,'Input Parameters'!$K$26)</f>
        <v>0.76227819412043341</v>
      </c>
      <c r="K213" s="168">
        <f ca="1">('Input Parameters'!$E$27/'Input Parameters'!$E$38)^$J213</f>
        <v>4.2203399573643562E-3</v>
      </c>
      <c r="L213" s="69">
        <f ca="1">$H213*$C213*'Input Parameters'!$E$25*K213</f>
        <v>0.45831102826607256</v>
      </c>
      <c r="M213" s="24">
        <f t="shared" ca="1" si="34"/>
        <v>0.74053986136638161</v>
      </c>
      <c r="N213" s="15">
        <f ca="1">_xlfn.NORM.INV(M213,'Input Parameters'!$E$29,'Input Parameters'!$F$29)</f>
        <v>0.10006450106605656</v>
      </c>
      <c r="O213" s="8">
        <f t="shared" ca="1" si="35"/>
        <v>0.57774783376042549</v>
      </c>
      <c r="P213" s="30">
        <f ca="1">_xlfn.LOGNORM.INV(O213,'Input Parameters'!$H$30,'Input Parameters'!$I$30)</f>
        <v>2.9437698131978922</v>
      </c>
      <c r="Q213" s="10">
        <f t="shared" ca="1" si="36"/>
        <v>0.20966701823322587</v>
      </c>
      <c r="R213" s="30">
        <f>IF('Input Parameters'!$E$32=0,0,_xlfn.BETA.INV(Q213,'Input Parameters'!$L$32,'Input Parameters'!$M$32,'Input Parameters'!$J$32,'Input Parameters'!$K$32))</f>
        <v>0</v>
      </c>
      <c r="S213" s="10">
        <f t="shared" ca="1" si="37"/>
        <v>0.34752578835088377</v>
      </c>
      <c r="T213" s="26">
        <f ca="1">_xlfn.LOGNORM.INV(S213,'Input Parameters'!$H$34,'Input Parameters'!$I$34)</f>
        <v>48.006333299537772</v>
      </c>
      <c r="U213" s="10">
        <f t="shared" ca="1" si="38"/>
        <v>0.7900345713303466</v>
      </c>
      <c r="V213" s="30">
        <f ca="1">_xlfn.BETA.INV(U213,'Input Parameters'!$L$36,'Input Parameters'!$M$36,'Input Parameters'!$J$36,'Input Parameters'!$K$36)</f>
        <v>0.71759188521835227</v>
      </c>
      <c r="W213" s="2">
        <f ca="1">N213+(P213-N213)*(1-ERF((T213-R213)/(2*SQRT(L213*'Input Parameters'!$E$38))))</f>
        <v>0.10006601531167278</v>
      </c>
      <c r="X213">
        <f t="shared" ca="1" si="39"/>
        <v>1</v>
      </c>
      <c r="Y213" s="7"/>
    </row>
    <row r="214" spans="1:25" ht="15" customHeight="1" x14ac:dyDescent="0.25">
      <c r="A214" s="139">
        <v>207</v>
      </c>
      <c r="B214" s="10">
        <f t="shared" ca="1" si="30"/>
        <v>0.71343419116389817</v>
      </c>
      <c r="C214" s="60">
        <f ca="1">_xlfn.NORM.INV(B214,'Input Parameters'!$E$15,'Input Parameters'!$F$15)</f>
        <v>301.50224543660812</v>
      </c>
      <c r="D214" s="10">
        <f t="shared" ca="1" si="31"/>
        <v>0.4966011046788158</v>
      </c>
      <c r="E214" s="62">
        <f ca="1">IF(_xlfn.NORM.INV(D214,'Input Parameters'!$E$17,'Input Parameters'!$F$17)&lt;3500,3500,IF(_xlfn.NORM.INV(D214,'Input Parameters'!$E$17,'Input Parameters'!$F$17)&gt;5500,5500,_xlfn.NORM.INV(D214,'Input Parameters'!$E$17,'Input Parameters'!$F$17)))</f>
        <v>4794.0360908690118</v>
      </c>
      <c r="F214" s="10">
        <f t="shared" ca="1" si="32"/>
        <v>0.14039629490746952</v>
      </c>
      <c r="G214" s="64">
        <f ca="1">_xlfn.NORM.INV(F214,'Input Parameters'!$E$20,'Input Parameters'!$F$20)</f>
        <v>275.42377822653367</v>
      </c>
      <c r="H214" s="57">
        <f ca="1">EXP(E214*(1/'Input Parameters'!$E$23-1/G214))</f>
        <v>0.35341806202938186</v>
      </c>
      <c r="I214" s="10">
        <f t="shared" ca="1" si="33"/>
        <v>0.89590731493828513</v>
      </c>
      <c r="J214" s="30">
        <f ca="1">_xlfn.BETA.INV(I214,'Input Parameters'!$L$26,'Input Parameters'!$M$26,'Input Parameters'!$J$26,'Input Parameters'!$K$26)</f>
        <v>0.83644984422290247</v>
      </c>
      <c r="K214" s="168">
        <f ca="1">('Input Parameters'!$E$27/'Input Parameters'!$E$38)^$J214</f>
        <v>2.4790630222274574E-3</v>
      </c>
      <c r="L214" s="69">
        <f ca="1">$H214*$C214*'Input Parameters'!$E$25*K214</f>
        <v>0.26415988049225986</v>
      </c>
      <c r="M214" s="24">
        <f t="shared" ca="1" si="34"/>
        <v>0.22682409511600476</v>
      </c>
      <c r="N214" s="15">
        <f ca="1">_xlfn.NORM.INV(M214,'Input Parameters'!$E$29,'Input Parameters'!$F$29)</f>
        <v>9.9925065317209349E-2</v>
      </c>
      <c r="O214" s="8">
        <f t="shared" ca="1" si="35"/>
        <v>0.81744246037676982</v>
      </c>
      <c r="P214" s="30">
        <f ca="1">_xlfn.LOGNORM.INV(O214,'Input Parameters'!$H$30,'Input Parameters'!$I$30)</f>
        <v>4.1158999967110006</v>
      </c>
      <c r="Q214" s="10">
        <f t="shared" ca="1" si="36"/>
        <v>0.99795476438676223</v>
      </c>
      <c r="R214" s="30">
        <f>IF('Input Parameters'!$E$32=0,0,_xlfn.BETA.INV(Q214,'Input Parameters'!$L$32,'Input Parameters'!$M$32,'Input Parameters'!$J$32,'Input Parameters'!$K$32))</f>
        <v>0</v>
      </c>
      <c r="S214" s="10">
        <f t="shared" ca="1" si="37"/>
        <v>0.98420260372120649</v>
      </c>
      <c r="T214" s="26">
        <f ca="1">_xlfn.LOGNORM.INV(S214,'Input Parameters'!$H$34,'Input Parameters'!$I$34)</f>
        <v>65.877106346585251</v>
      </c>
      <c r="U214" s="10">
        <f t="shared" ca="1" si="38"/>
        <v>0.75481216393745376</v>
      </c>
      <c r="V214" s="30">
        <f ca="1">_xlfn.BETA.INV(U214,'Input Parameters'!$L$36,'Input Parameters'!$M$36,'Input Parameters'!$J$36,'Input Parameters'!$K$36)</f>
        <v>0.69750806841739543</v>
      </c>
      <c r="W214" s="2">
        <f ca="1">N214+(P214-N214)*(1-ERF((T214-R214)/(2*SQRT(L214*'Input Parameters'!$E$38))))</f>
        <v>9.9925065317209349E-2</v>
      </c>
      <c r="X214">
        <f t="shared" ca="1" si="39"/>
        <v>1</v>
      </c>
      <c r="Y214" s="7"/>
    </row>
    <row r="215" spans="1:25" ht="15" customHeight="1" x14ac:dyDescent="0.25">
      <c r="A215" s="139">
        <v>208</v>
      </c>
      <c r="B215" s="10">
        <f t="shared" ca="1" si="30"/>
        <v>0.48487016898057977</v>
      </c>
      <c r="C215" s="60">
        <f ca="1">_xlfn.NORM.INV(B215,'Input Parameters'!$E$15,'Input Parameters'!$F$15)</f>
        <v>268.91142832348396</v>
      </c>
      <c r="D215" s="10">
        <f t="shared" ca="1" si="31"/>
        <v>0.24417821533008954</v>
      </c>
      <c r="E215" s="62">
        <f ca="1">IF(_xlfn.NORM.INV(D215,'Input Parameters'!$E$17,'Input Parameters'!$F$17)&lt;3500,3500,IF(_xlfn.NORM.INV(D215,'Input Parameters'!$E$17,'Input Parameters'!$F$17)&gt;5500,5500,_xlfn.NORM.INV(D215,'Input Parameters'!$E$17,'Input Parameters'!$F$17)))</f>
        <v>4314.9522891101724</v>
      </c>
      <c r="F215" s="10">
        <f t="shared" ca="1" si="32"/>
        <v>0.38446516649781504</v>
      </c>
      <c r="G215" s="64">
        <f ca="1">_xlfn.NORM.INV(F215,'Input Parameters'!$E$20,'Input Parameters'!$F$20)</f>
        <v>280.68171182512754</v>
      </c>
      <c r="H215" s="57">
        <f ca="1">EXP(E215*(1/'Input Parameters'!$E$23-1/G215))</f>
        <v>0.52587873367109805</v>
      </c>
      <c r="I215" s="10">
        <f t="shared" ca="1" si="33"/>
        <v>0.62335199344776293</v>
      </c>
      <c r="J215" s="30">
        <f ca="1">_xlfn.BETA.INV(I215,'Input Parameters'!$L$26,'Input Parameters'!$M$26,'Input Parameters'!$J$26,'Input Parameters'!$K$26)</f>
        <v>0.71057596320548666</v>
      </c>
      <c r="K215" s="168">
        <f ca="1">('Input Parameters'!$E$27/'Input Parameters'!$E$38)^$J215</f>
        <v>6.1151971807623141E-3</v>
      </c>
      <c r="L215" s="69">
        <f ca="1">$H215*$C215*'Input Parameters'!$E$25*K215</f>
        <v>0.86477939481757249</v>
      </c>
      <c r="M215" s="24">
        <f t="shared" ca="1" si="34"/>
        <v>0.56636607002182326</v>
      </c>
      <c r="N215" s="15">
        <f ca="1">_xlfn.NORM.INV(M215,'Input Parameters'!$E$29,'Input Parameters'!$F$29)</f>
        <v>0.10001671298747379</v>
      </c>
      <c r="O215" s="8">
        <f t="shared" ca="1" si="35"/>
        <v>0.44375882570301239</v>
      </c>
      <c r="P215" s="30">
        <f ca="1">_xlfn.LOGNORM.INV(O215,'Input Parameters'!$H$30,'Input Parameters'!$I$30)</f>
        <v>2.5098529590876431</v>
      </c>
      <c r="Q215" s="10">
        <f t="shared" ca="1" si="36"/>
        <v>0.88129403570749398</v>
      </c>
      <c r="R215" s="30">
        <f>IF('Input Parameters'!$E$32=0,0,_xlfn.BETA.INV(Q215,'Input Parameters'!$L$32,'Input Parameters'!$M$32,'Input Parameters'!$J$32,'Input Parameters'!$K$32))</f>
        <v>0</v>
      </c>
      <c r="S215" s="10">
        <f t="shared" ca="1" si="37"/>
        <v>0.92883889526717411</v>
      </c>
      <c r="T215" s="26">
        <f ca="1">_xlfn.LOGNORM.INV(S215,'Input Parameters'!$H$34,'Input Parameters'!$I$34)</f>
        <v>60.511510454776101</v>
      </c>
      <c r="U215" s="10">
        <f t="shared" ca="1" si="38"/>
        <v>0.162656394862291</v>
      </c>
      <c r="V215" s="30">
        <f ca="1">_xlfn.BETA.INV(U215,'Input Parameters'!$L$36,'Input Parameters'!$M$36,'Input Parameters'!$J$36,'Input Parameters'!$K$36)</f>
        <v>0.45125097047729723</v>
      </c>
      <c r="W215" s="2">
        <f ca="1">N215+(P215-N215)*(1-ERF((T215-R215)/(2*SQRT(L215*'Input Parameters'!$E$38))))</f>
        <v>0.10002683624080003</v>
      </c>
      <c r="X215">
        <f t="shared" ca="1" si="39"/>
        <v>1</v>
      </c>
      <c r="Y215" s="7"/>
    </row>
    <row r="216" spans="1:25" ht="15" customHeight="1" x14ac:dyDescent="0.25">
      <c r="A216" s="139">
        <v>209</v>
      </c>
      <c r="B216" s="10">
        <f t="shared" ca="1" si="30"/>
        <v>3.9421523892849808E-2</v>
      </c>
      <c r="C216" s="60">
        <f ca="1">_xlfn.NORM.INV(B216,'Input Parameters'!$E$15,'Input Parameters'!$F$15)</f>
        <v>175.72554680126234</v>
      </c>
      <c r="D216" s="10">
        <f t="shared" ca="1" si="31"/>
        <v>0.7374299200222606</v>
      </c>
      <c r="E216" s="62">
        <f ca="1">IF(_xlfn.NORM.INV(D216,'Input Parameters'!$E$17,'Input Parameters'!$F$17)&lt;3500,3500,IF(_xlfn.NORM.INV(D216,'Input Parameters'!$E$17,'Input Parameters'!$F$17)&gt;5500,5500,_xlfn.NORM.INV(D216,'Input Parameters'!$E$17,'Input Parameters'!$F$17)))</f>
        <v>5244.8094247527861</v>
      </c>
      <c r="F216" s="10">
        <f t="shared" ca="1" si="32"/>
        <v>0.30301429723446993</v>
      </c>
      <c r="G216" s="64">
        <f ca="1">_xlfn.NORM.INV(F216,'Input Parameters'!$E$20,'Input Parameters'!$F$20)</f>
        <v>279.19447084027388</v>
      </c>
      <c r="H216" s="57">
        <f ca="1">EXP(E216*(1/'Input Parameters'!$E$23-1/G216))</f>
        <v>0.41448470332517301</v>
      </c>
      <c r="I216" s="10">
        <f t="shared" ca="1" si="33"/>
        <v>0.29388330538531948</v>
      </c>
      <c r="J216" s="30">
        <f ca="1">_xlfn.BETA.INV(I216,'Input Parameters'!$L$26,'Input Parameters'!$M$26,'Input Parameters'!$J$26,'Input Parameters'!$K$26)</f>
        <v>0.57122039057753893</v>
      </c>
      <c r="K216" s="168">
        <f ca="1">('Input Parameters'!$E$27/'Input Parameters'!$E$38)^$J216</f>
        <v>1.6616195414331771E-2</v>
      </c>
      <c r="L216" s="69">
        <f ca="1">$H216*$C216*'Input Parameters'!$E$25*K216</f>
        <v>1.2102497507294203</v>
      </c>
      <c r="M216" s="24">
        <f t="shared" ca="1" si="34"/>
        <v>0.88897442051744668</v>
      </c>
      <c r="N216" s="15">
        <f ca="1">_xlfn.NORM.INV(M216,'Input Parameters'!$E$29,'Input Parameters'!$F$29)</f>
        <v>0.10012210920776098</v>
      </c>
      <c r="O216" s="8">
        <f t="shared" ca="1" si="35"/>
        <v>0.65695305307639773</v>
      </c>
      <c r="P216" s="30">
        <f ca="1">_xlfn.LOGNORM.INV(O216,'Input Parameters'!$H$30,'Input Parameters'!$I$30)</f>
        <v>3.2477376966216163</v>
      </c>
      <c r="Q216" s="10">
        <f t="shared" ca="1" si="36"/>
        <v>0.43790132520151259</v>
      </c>
      <c r="R216" s="30">
        <f>IF('Input Parameters'!$E$32=0,0,_xlfn.BETA.INV(Q216,'Input Parameters'!$L$32,'Input Parameters'!$M$32,'Input Parameters'!$J$32,'Input Parameters'!$K$32))</f>
        <v>0</v>
      </c>
      <c r="S216" s="10">
        <f t="shared" ca="1" si="37"/>
        <v>0.95820672921619376</v>
      </c>
      <c r="T216" s="26">
        <f ca="1">_xlfn.LOGNORM.INV(S216,'Input Parameters'!$H$34,'Input Parameters'!$I$34)</f>
        <v>62.526289182989174</v>
      </c>
      <c r="U216" s="10">
        <f t="shared" ca="1" si="38"/>
        <v>0.66197660553181004</v>
      </c>
      <c r="V216" s="30">
        <f ca="1">_xlfn.BETA.INV(U216,'Input Parameters'!$L$36,'Input Parameters'!$M$36,'Input Parameters'!$J$36,'Input Parameters'!$K$36)</f>
        <v>0.6520236046286858</v>
      </c>
      <c r="W216" s="2">
        <f ca="1">N216+(P216-N216)*(1-ERF((T216-R216)/(2*SQRT(L216*'Input Parameters'!$E$38))))</f>
        <v>0.10030613043402219</v>
      </c>
      <c r="X216">
        <f t="shared" ca="1" si="39"/>
        <v>1</v>
      </c>
      <c r="Y216" s="7"/>
    </row>
    <row r="217" spans="1:25" ht="15" customHeight="1" x14ac:dyDescent="0.25">
      <c r="A217" s="139">
        <v>210</v>
      </c>
      <c r="B217" s="10">
        <f t="shared" ca="1" si="30"/>
        <v>0.92310658652719979</v>
      </c>
      <c r="C217" s="60">
        <f ca="1">_xlfn.NORM.INV(B217,'Input Parameters'!$E$15,'Input Parameters'!$F$15)</f>
        <v>348.26235264683896</v>
      </c>
      <c r="D217" s="10">
        <f t="shared" ca="1" si="31"/>
        <v>0.9969744981344022</v>
      </c>
      <c r="E217" s="62">
        <f ca="1">IF(_xlfn.NORM.INV(D217,'Input Parameters'!$E$17,'Input Parameters'!$F$17)&lt;3500,3500,IF(_xlfn.NORM.INV(D217,'Input Parameters'!$E$17,'Input Parameters'!$F$17)&gt;5500,5500,_xlfn.NORM.INV(D217,'Input Parameters'!$E$17,'Input Parameters'!$F$17)))</f>
        <v>5500</v>
      </c>
      <c r="F217" s="10">
        <f t="shared" ca="1" si="32"/>
        <v>0.25557695441249828</v>
      </c>
      <c r="G217" s="64">
        <f ca="1">_xlfn.NORM.INV(F217,'Input Parameters'!$E$20,'Input Parameters'!$F$20)</f>
        <v>278.24781857756045</v>
      </c>
      <c r="H217" s="57">
        <f ca="1">EXP(E217*(1/'Input Parameters'!$E$23-1/G217))</f>
        <v>0.37135644680171803</v>
      </c>
      <c r="I217" s="10">
        <f t="shared" ca="1" si="33"/>
        <v>0.56594653538152051</v>
      </c>
      <c r="J217" s="30">
        <f ca="1">_xlfn.BETA.INV(I217,'Input Parameters'!$L$26,'Input Parameters'!$M$26,'Input Parameters'!$J$26,'Input Parameters'!$K$26)</f>
        <v>0.68774385212433442</v>
      </c>
      <c r="K217" s="168">
        <f ca="1">('Input Parameters'!$E$27/'Input Parameters'!$E$38)^$J217</f>
        <v>7.2033938948209463E-3</v>
      </c>
      <c r="L217" s="69">
        <f ca="1">$H217*$C217*'Input Parameters'!$E$25*K217</f>
        <v>0.93161111342077096</v>
      </c>
      <c r="M217" s="24">
        <f t="shared" ca="1" si="34"/>
        <v>2.692401613199058E-2</v>
      </c>
      <c r="N217" s="15">
        <f ca="1">_xlfn.NORM.INV(M217,'Input Parameters'!$E$29,'Input Parameters'!$F$29)</f>
        <v>9.9807194296442275E-2</v>
      </c>
      <c r="O217" s="8">
        <f t="shared" ca="1" si="35"/>
        <v>0.99536268726059429</v>
      </c>
      <c r="P217" s="30">
        <f ca="1">_xlfn.LOGNORM.INV(O217,'Input Parameters'!$H$30,'Input Parameters'!$I$30)</f>
        <v>9.1711494551953834</v>
      </c>
      <c r="Q217" s="10">
        <f t="shared" ca="1" si="36"/>
        <v>0.95120637003614239</v>
      </c>
      <c r="R217" s="30">
        <f>IF('Input Parameters'!$E$32=0,0,_xlfn.BETA.INV(Q217,'Input Parameters'!$L$32,'Input Parameters'!$M$32,'Input Parameters'!$J$32,'Input Parameters'!$K$32))</f>
        <v>0</v>
      </c>
      <c r="S217" s="10">
        <f t="shared" ca="1" si="37"/>
        <v>0.70124064822230259</v>
      </c>
      <c r="T217" s="26">
        <f ca="1">_xlfn.LOGNORM.INV(S217,'Input Parameters'!$H$34,'Input Parameters'!$I$34)</f>
        <v>53.832917721593859</v>
      </c>
      <c r="U217" s="10">
        <f t="shared" ca="1" si="38"/>
        <v>0.75918640399612369</v>
      </c>
      <c r="V217" s="30">
        <f ca="1">_xlfn.BETA.INV(U217,'Input Parameters'!$L$36,'Input Parameters'!$M$36,'Input Parameters'!$J$36,'Input Parameters'!$K$36)</f>
        <v>0.69989444116141808</v>
      </c>
      <c r="W217" s="2">
        <f ca="1">N217+(P217-N217)*(1-ERF((T217-R217)/(2*SQRT(L217*'Input Parameters'!$E$38))))</f>
        <v>0.10053470142970077</v>
      </c>
      <c r="X217">
        <f t="shared" ca="1" si="39"/>
        <v>1</v>
      </c>
      <c r="Y217" s="7"/>
    </row>
    <row r="218" spans="1:25" ht="15" customHeight="1" x14ac:dyDescent="0.25">
      <c r="A218" s="139">
        <v>211</v>
      </c>
      <c r="B218" s="10">
        <f t="shared" ca="1" si="30"/>
        <v>0.57145410721799716</v>
      </c>
      <c r="C218" s="60">
        <f ca="1">_xlfn.NORM.INV(B218,'Input Parameters'!$E$15,'Input Parameters'!$F$15)</f>
        <v>280.72621509655551</v>
      </c>
      <c r="D218" s="10">
        <f t="shared" ca="1" si="31"/>
        <v>8.0667541228262807E-2</v>
      </c>
      <c r="E218" s="62">
        <f ca="1">IF(_xlfn.NORM.INV(D218,'Input Parameters'!$E$17,'Input Parameters'!$F$17)&lt;3500,3500,IF(_xlfn.NORM.INV(D218,'Input Parameters'!$E$17,'Input Parameters'!$F$17)&gt;5500,5500,_xlfn.NORM.INV(D218,'Input Parameters'!$E$17,'Input Parameters'!$F$17)))</f>
        <v>3819.5831852701244</v>
      </c>
      <c r="F218" s="10">
        <f t="shared" ca="1" si="32"/>
        <v>0.75998731502498273</v>
      </c>
      <c r="G218" s="64">
        <f ca="1">_xlfn.NORM.INV(F218,'Input Parameters'!$E$20,'Input Parameters'!$F$20)</f>
        <v>287.3819537858999</v>
      </c>
      <c r="H218" s="57">
        <f ca="1">EXP(E218*(1/'Input Parameters'!$E$23-1/G218))</f>
        <v>0.77753255768592999</v>
      </c>
      <c r="I218" s="10">
        <f t="shared" ca="1" si="33"/>
        <v>0.17791444336536366</v>
      </c>
      <c r="J218" s="30">
        <f ca="1">_xlfn.BETA.INV(I218,'Input Parameters'!$L$26,'Input Parameters'!$M$26,'Input Parameters'!$J$26,'Input Parameters'!$K$26)</f>
        <v>0.50582529045802671</v>
      </c>
      <c r="K218" s="168">
        <f ca="1">('Input Parameters'!$E$27/'Input Parameters'!$E$38)^$J218</f>
        <v>2.6561384588460933E-2</v>
      </c>
      <c r="L218" s="69">
        <f ca="1">$H218*$C218*'Input Parameters'!$E$25*K218</f>
        <v>5.7976536045562499</v>
      </c>
      <c r="M218" s="24">
        <f t="shared" ca="1" si="34"/>
        <v>0.99003012786279854</v>
      </c>
      <c r="N218" s="15">
        <f ca="1">_xlfn.NORM.INV(M218,'Input Parameters'!$E$29,'Input Parameters'!$F$29)</f>
        <v>0.10023274797737826</v>
      </c>
      <c r="O218" s="8">
        <f t="shared" ca="1" si="35"/>
        <v>2.834388609118299E-2</v>
      </c>
      <c r="P218" s="30">
        <f ca="1">_xlfn.LOGNORM.INV(O218,'Input Parameters'!$H$30,'Input Parameters'!$I$30)</f>
        <v>1.0906998850962755</v>
      </c>
      <c r="Q218" s="10">
        <f t="shared" ca="1" si="36"/>
        <v>0.45614587719440669</v>
      </c>
      <c r="R218" s="30">
        <f>IF('Input Parameters'!$E$32=0,0,_xlfn.BETA.INV(Q218,'Input Parameters'!$L$32,'Input Parameters'!$M$32,'Input Parameters'!$J$32,'Input Parameters'!$K$32))</f>
        <v>0</v>
      </c>
      <c r="S218" s="10">
        <f t="shared" ca="1" si="37"/>
        <v>0.72352403225279616</v>
      </c>
      <c r="T218" s="26">
        <f ca="1">_xlfn.LOGNORM.INV(S218,'Input Parameters'!$H$34,'Input Parameters'!$I$34)</f>
        <v>54.272887193616683</v>
      </c>
      <c r="U218" s="10">
        <f t="shared" ca="1" si="38"/>
        <v>0.77018779881484778</v>
      </c>
      <c r="V218" s="30">
        <f ca="1">_xlfn.BETA.INV(U218,'Input Parameters'!$L$36,'Input Parameters'!$M$36,'Input Parameters'!$J$36,'Input Parameters'!$K$36)</f>
        <v>0.70602357121339243</v>
      </c>
      <c r="W218" s="2">
        <f ca="1">N218+(P218-N218)*(1-ERF((T218-R218)/(2*SQRT(L218*'Input Parameters'!$E$38))))</f>
        <v>0.21014912701528443</v>
      </c>
      <c r="X218">
        <f t="shared" ca="1" si="39"/>
        <v>1</v>
      </c>
      <c r="Y218" s="7"/>
    </row>
    <row r="219" spans="1:25" ht="15" customHeight="1" x14ac:dyDescent="0.25">
      <c r="A219" s="139">
        <v>212</v>
      </c>
      <c r="B219" s="10">
        <f t="shared" ca="1" si="30"/>
        <v>0.47453911358836165</v>
      </c>
      <c r="C219" s="60">
        <f ca="1">_xlfn.NORM.INV(B219,'Input Parameters'!$E$15,'Input Parameters'!$F$15)</f>
        <v>267.50617038332791</v>
      </c>
      <c r="D219" s="10">
        <f t="shared" ca="1" si="31"/>
        <v>0.63539135026415516</v>
      </c>
      <c r="E219" s="62">
        <f ca="1">IF(_xlfn.NORM.INV(D219,'Input Parameters'!$E$17,'Input Parameters'!$F$17)&lt;3500,3500,IF(_xlfn.NORM.INV(D219,'Input Parameters'!$E$17,'Input Parameters'!$F$17)&gt;5500,5500,_xlfn.NORM.INV(D219,'Input Parameters'!$E$17,'Input Parameters'!$F$17)))</f>
        <v>5042.3168199244719</v>
      </c>
      <c r="F219" s="10">
        <f t="shared" ca="1" si="32"/>
        <v>0.11783139870607917</v>
      </c>
      <c r="G219" s="64">
        <f ca="1">_xlfn.NORM.INV(F219,'Input Parameters'!$E$20,'Input Parameters'!$F$20)</f>
        <v>274.70448703545657</v>
      </c>
      <c r="H219" s="57">
        <f ca="1">EXP(E219*(1/'Input Parameters'!$E$23-1/G219))</f>
        <v>0.31920980161246038</v>
      </c>
      <c r="I219" s="10">
        <f t="shared" ca="1" si="33"/>
        <v>0.48296776815087561</v>
      </c>
      <c r="J219" s="30">
        <f ca="1">_xlfn.BETA.INV(I219,'Input Parameters'!$L$26,'Input Parameters'!$M$26,'Input Parameters'!$J$26,'Input Parameters'!$K$26)</f>
        <v>0.65450584531368639</v>
      </c>
      <c r="K219" s="168">
        <f ca="1">('Input Parameters'!$E$27/'Input Parameters'!$E$38)^$J219</f>
        <v>9.1428239306760358E-3</v>
      </c>
      <c r="L219" s="69">
        <f ca="1">$H219*$C219*'Input Parameters'!$E$25*K219</f>
        <v>0.78071114413548648</v>
      </c>
      <c r="M219" s="24">
        <f t="shared" ca="1" si="34"/>
        <v>0.23112301083369602</v>
      </c>
      <c r="N219" s="15">
        <f ca="1">_xlfn.NORM.INV(M219,'Input Parameters'!$E$29,'Input Parameters'!$F$29)</f>
        <v>9.9926484651128522E-2</v>
      </c>
      <c r="O219" s="8">
        <f t="shared" ca="1" si="35"/>
        <v>0.40789858728802775</v>
      </c>
      <c r="P219" s="30">
        <f ca="1">_xlfn.LOGNORM.INV(O219,'Input Parameters'!$H$30,'Input Parameters'!$I$30)</f>
        <v>2.4036719872770473</v>
      </c>
      <c r="Q219" s="10">
        <f t="shared" ca="1" si="36"/>
        <v>4.0475588929160478E-2</v>
      </c>
      <c r="R219" s="30">
        <f>IF('Input Parameters'!$E$32=0,0,_xlfn.BETA.INV(Q219,'Input Parameters'!$L$32,'Input Parameters'!$M$32,'Input Parameters'!$J$32,'Input Parameters'!$K$32))</f>
        <v>0</v>
      </c>
      <c r="S219" s="10">
        <f t="shared" ca="1" si="37"/>
        <v>0.15189378585417745</v>
      </c>
      <c r="T219" s="26">
        <f ca="1">_xlfn.LOGNORM.INV(S219,'Input Parameters'!$H$34,'Input Parameters'!$I$34)</f>
        <v>44.349394358745435</v>
      </c>
      <c r="U219" s="10">
        <f t="shared" ca="1" si="38"/>
        <v>0.42452938998301648</v>
      </c>
      <c r="V219" s="30">
        <f ca="1">_xlfn.BETA.INV(U219,'Input Parameters'!$L$36,'Input Parameters'!$M$36,'Input Parameters'!$J$36,'Input Parameters'!$K$36)</f>
        <v>0.5574328352246698</v>
      </c>
      <c r="W219" s="2">
        <f ca="1">N219+(P219-N219)*(1-ERF((T219-R219)/(2*SQRT(L219*'Input Parameters'!$E$38))))</f>
        <v>0.10081674189169904</v>
      </c>
      <c r="X219">
        <f t="shared" ca="1" si="39"/>
        <v>1</v>
      </c>
      <c r="Y219" s="7"/>
    </row>
    <row r="220" spans="1:25" ht="15" customHeight="1" x14ac:dyDescent="0.25">
      <c r="A220" s="139">
        <v>213</v>
      </c>
      <c r="B220" s="10">
        <f t="shared" ca="1" si="30"/>
        <v>0.30993604001797992</v>
      </c>
      <c r="C220" s="60">
        <f ca="1">_xlfn.NORM.INV(B220,'Input Parameters'!$E$15,'Input Parameters'!$F$15)</f>
        <v>244.0855384675672</v>
      </c>
      <c r="D220" s="10">
        <f t="shared" ca="1" si="31"/>
        <v>7.9796350167798402E-2</v>
      </c>
      <c r="E220" s="62">
        <f ca="1">IF(_xlfn.NORM.INV(D220,'Input Parameters'!$E$17,'Input Parameters'!$F$17)&lt;3500,3500,IF(_xlfn.NORM.INV(D220,'Input Parameters'!$E$17,'Input Parameters'!$F$17)&gt;5500,5500,_xlfn.NORM.INV(D220,'Input Parameters'!$E$17,'Input Parameters'!$F$17)))</f>
        <v>3815.4900913064462</v>
      </c>
      <c r="F220" s="10">
        <f t="shared" ca="1" si="32"/>
        <v>0.54522566656936344</v>
      </c>
      <c r="G220" s="64">
        <f ca="1">_xlfn.NORM.INV(F220,'Input Parameters'!$E$20,'Input Parameters'!$F$20)</f>
        <v>283.41117257289068</v>
      </c>
      <c r="H220" s="57">
        <f ca="1">EXP(E220*(1/'Input Parameters'!$E$23-1/G220))</f>
        <v>0.64572864983087341</v>
      </c>
      <c r="I220" s="10">
        <f t="shared" ca="1" si="33"/>
        <v>0.69699487464050636</v>
      </c>
      <c r="J220" s="30">
        <f ca="1">_xlfn.BETA.INV(I220,'Input Parameters'!$L$26,'Input Parameters'!$M$26,'Input Parameters'!$J$26,'Input Parameters'!$K$26)</f>
        <v>0.74043308206107827</v>
      </c>
      <c r="K220" s="168">
        <f ca="1">('Input Parameters'!$E$27/'Input Parameters'!$E$38)^$J220</f>
        <v>4.9362759527429596E-3</v>
      </c>
      <c r="L220" s="69">
        <f ca="1">$H220*$C220*'Input Parameters'!$E$25*K220</f>
        <v>0.77802138612348304</v>
      </c>
      <c r="M220" s="24">
        <f t="shared" ca="1" si="34"/>
        <v>0.83278676729424328</v>
      </c>
      <c r="N220" s="15">
        <f ca="1">_xlfn.NORM.INV(M220,'Input Parameters'!$E$29,'Input Parameters'!$F$29)</f>
        <v>0.10009652363074126</v>
      </c>
      <c r="O220" s="8">
        <f t="shared" ca="1" si="35"/>
        <v>2.3795662384951011E-2</v>
      </c>
      <c r="P220" s="30">
        <f ca="1">_xlfn.LOGNORM.INV(O220,'Input Parameters'!$H$30,'Input Parameters'!$I$30)</f>
        <v>1.0525907522428883</v>
      </c>
      <c r="Q220" s="10">
        <f t="shared" ca="1" si="36"/>
        <v>0.68130203127794453</v>
      </c>
      <c r="R220" s="30">
        <f>IF('Input Parameters'!$E$32=0,0,_xlfn.BETA.INV(Q220,'Input Parameters'!$L$32,'Input Parameters'!$M$32,'Input Parameters'!$J$32,'Input Parameters'!$K$32))</f>
        <v>0</v>
      </c>
      <c r="S220" s="10">
        <f t="shared" ca="1" si="37"/>
        <v>0.57487798038320637</v>
      </c>
      <c r="T220" s="26">
        <f ca="1">_xlfn.LOGNORM.INV(S220,'Input Parameters'!$H$34,'Input Parameters'!$I$34)</f>
        <v>51.606814352826355</v>
      </c>
      <c r="U220" s="10">
        <f t="shared" ca="1" si="38"/>
        <v>0.35455917868880593</v>
      </c>
      <c r="V220" s="30">
        <f ca="1">_xlfn.BETA.INV(U220,'Input Parameters'!$L$36,'Input Parameters'!$M$36,'Input Parameters'!$J$36,'Input Parameters'!$K$36)</f>
        <v>0.53115971010116036</v>
      </c>
      <c r="W220" s="2">
        <f ca="1">N220+(P220-N220)*(1-ERF((T220-R220)/(2*SQRT(L220*'Input Parameters'!$E$38))))</f>
        <v>0.10013002465758321</v>
      </c>
      <c r="X220">
        <f t="shared" ca="1" si="39"/>
        <v>1</v>
      </c>
      <c r="Y220" s="7"/>
    </row>
    <row r="221" spans="1:25" ht="15" customHeight="1" x14ac:dyDescent="0.25">
      <c r="A221" s="139">
        <v>214</v>
      </c>
      <c r="B221" s="10">
        <f t="shared" ca="1" si="30"/>
        <v>0.62938193008858867</v>
      </c>
      <c r="C221" s="60">
        <f ca="1">_xlfn.NORM.INV(B221,'Input Parameters'!$E$15,'Input Parameters'!$F$15)</f>
        <v>288.86278532645645</v>
      </c>
      <c r="D221" s="10">
        <f t="shared" ca="1" si="31"/>
        <v>0.80496108233518315</v>
      </c>
      <c r="E221" s="62">
        <f ca="1">IF(_xlfn.NORM.INV(D221,'Input Parameters'!$E$17,'Input Parameters'!$F$17)&lt;3500,3500,IF(_xlfn.NORM.INV(D221,'Input Parameters'!$E$17,'Input Parameters'!$F$17)&gt;5500,5500,_xlfn.NORM.INV(D221,'Input Parameters'!$E$17,'Input Parameters'!$F$17)))</f>
        <v>5401.633352540438</v>
      </c>
      <c r="F221" s="10">
        <f t="shared" ca="1" si="32"/>
        <v>0.8609887453463263</v>
      </c>
      <c r="G221" s="64">
        <f ca="1">_xlfn.NORM.INV(F221,'Input Parameters'!$E$20,'Input Parameters'!$F$20)</f>
        <v>289.91797452336846</v>
      </c>
      <c r="H221" s="57">
        <f ca="1">EXP(E221*(1/'Input Parameters'!$E$23-1/G221))</f>
        <v>0.8257710534063305</v>
      </c>
      <c r="I221" s="10">
        <f t="shared" ca="1" si="33"/>
        <v>0.91911808961773944</v>
      </c>
      <c r="J221" s="30">
        <f ca="1">_xlfn.BETA.INV(I221,'Input Parameters'!$L$26,'Input Parameters'!$M$26,'Input Parameters'!$J$26,'Input Parameters'!$K$26)</f>
        <v>0.85184701724274925</v>
      </c>
      <c r="K221" s="168">
        <f ca="1">('Input Parameters'!$E$27/'Input Parameters'!$E$38)^$J221</f>
        <v>2.2198428105385118E-3</v>
      </c>
      <c r="L221" s="69">
        <f ca="1">$H221*$C221*'Input Parameters'!$E$25*K221</f>
        <v>0.52950915378041907</v>
      </c>
      <c r="M221" s="24">
        <f t="shared" ca="1" si="34"/>
        <v>0.83335927975511326</v>
      </c>
      <c r="N221" s="15">
        <f ca="1">_xlfn.NORM.INV(M221,'Input Parameters'!$E$29,'Input Parameters'!$F$29)</f>
        <v>0.10009675254189238</v>
      </c>
      <c r="O221" s="8">
        <f t="shared" ca="1" si="35"/>
        <v>0.22426051589638452</v>
      </c>
      <c r="P221" s="30">
        <f ca="1">_xlfn.LOGNORM.INV(O221,'Input Parameters'!$H$30,'Input Parameters'!$I$30)</f>
        <v>1.8757924183192205</v>
      </c>
      <c r="Q221" s="10">
        <f t="shared" ca="1" si="36"/>
        <v>0.50522661132026292</v>
      </c>
      <c r="R221" s="30">
        <f>IF('Input Parameters'!$E$32=0,0,_xlfn.BETA.INV(Q221,'Input Parameters'!$L$32,'Input Parameters'!$M$32,'Input Parameters'!$J$32,'Input Parameters'!$K$32))</f>
        <v>0</v>
      </c>
      <c r="S221" s="10">
        <f t="shared" ca="1" si="37"/>
        <v>0.65039664442612843</v>
      </c>
      <c r="T221" s="26">
        <f ca="1">_xlfn.LOGNORM.INV(S221,'Input Parameters'!$H$34,'Input Parameters'!$I$34)</f>
        <v>52.892212529394932</v>
      </c>
      <c r="U221" s="10">
        <f t="shared" ca="1" si="38"/>
        <v>0.30550092322404587</v>
      </c>
      <c r="V221" s="30">
        <f ca="1">_xlfn.BETA.INV(U221,'Input Parameters'!$L$36,'Input Parameters'!$M$36,'Input Parameters'!$J$36,'Input Parameters'!$K$36)</f>
        <v>0.51234732094823332</v>
      </c>
      <c r="W221" s="2">
        <f ca="1">N221+(P221-N221)*(1-ERF((T221-R221)/(2*SQRT(L221*'Input Parameters'!$E$38))))</f>
        <v>0.10009724110468687</v>
      </c>
      <c r="X221">
        <f t="shared" ca="1" si="39"/>
        <v>1</v>
      </c>
      <c r="Y221" s="7"/>
    </row>
    <row r="222" spans="1:25" ht="15" customHeight="1" x14ac:dyDescent="0.25">
      <c r="A222" s="139">
        <v>215</v>
      </c>
      <c r="B222" s="10">
        <f t="shared" ca="1" si="30"/>
        <v>0.35168043268924887</v>
      </c>
      <c r="C222" s="60">
        <f ca="1">_xlfn.NORM.INV(B222,'Input Parameters'!$E$15,'Input Parameters'!$F$15)</f>
        <v>250.33101035905628</v>
      </c>
      <c r="D222" s="10">
        <f t="shared" ca="1" si="31"/>
        <v>0.44538238239367389</v>
      </c>
      <c r="E222" s="62">
        <f ca="1">IF(_xlfn.NORM.INV(D222,'Input Parameters'!$E$17,'Input Parameters'!$F$17)&lt;3500,3500,IF(_xlfn.NORM.INV(D222,'Input Parameters'!$E$17,'Input Parameters'!$F$17)&gt;5500,5500,_xlfn.NORM.INV(D222,'Input Parameters'!$E$17,'Input Parameters'!$F$17)))</f>
        <v>4703.8644002747806</v>
      </c>
      <c r="F222" s="10">
        <f t="shared" ca="1" si="32"/>
        <v>0.8847229012494352</v>
      </c>
      <c r="G222" s="64">
        <f ca="1">_xlfn.NORM.INV(F222,'Input Parameters'!$E$20,'Input Parameters'!$F$20)</f>
        <v>290.68284767673015</v>
      </c>
      <c r="H222" s="57">
        <f ca="1">EXP(E222*(1/'Input Parameters'!$E$23-1/G222))</f>
        <v>0.88336572348895503</v>
      </c>
      <c r="I222" s="10">
        <f t="shared" ca="1" si="33"/>
        <v>0.80915662290726043</v>
      </c>
      <c r="J222" s="30">
        <f ca="1">_xlfn.BETA.INV(I222,'Input Parameters'!$L$26,'Input Parameters'!$M$26,'Input Parameters'!$J$26,'Input Parameters'!$K$26)</f>
        <v>0.78979867987545049</v>
      </c>
      <c r="K222" s="168">
        <f ca="1">('Input Parameters'!$E$27/'Input Parameters'!$E$38)^$J222</f>
        <v>3.464299976704493E-3</v>
      </c>
      <c r="L222" s="69">
        <f ca="1">$H222*$C222*'Input Parameters'!$E$25*K222</f>
        <v>0.76607393624342768</v>
      </c>
      <c r="M222" s="24">
        <f t="shared" ca="1" si="34"/>
        <v>8.7236845366956306E-2</v>
      </c>
      <c r="N222" s="15">
        <f ca="1">_xlfn.NORM.INV(M222,'Input Parameters'!$E$29,'Input Parameters'!$F$29)</f>
        <v>9.9864203153488984E-2</v>
      </c>
      <c r="O222" s="8">
        <f t="shared" ca="1" si="35"/>
        <v>0.41483553494852299</v>
      </c>
      <c r="P222" s="30">
        <f ca="1">_xlfn.LOGNORM.INV(O222,'Input Parameters'!$H$30,'Input Parameters'!$I$30)</f>
        <v>2.4240030836915536</v>
      </c>
      <c r="Q222" s="10">
        <f t="shared" ca="1" si="36"/>
        <v>0.59202407535996371</v>
      </c>
      <c r="R222" s="30">
        <f>IF('Input Parameters'!$E$32=0,0,_xlfn.BETA.INV(Q222,'Input Parameters'!$L$32,'Input Parameters'!$M$32,'Input Parameters'!$J$32,'Input Parameters'!$K$32))</f>
        <v>0</v>
      </c>
      <c r="S222" s="10">
        <f t="shared" ca="1" si="37"/>
        <v>0.409526436994464</v>
      </c>
      <c r="T222" s="26">
        <f ca="1">_xlfn.LOGNORM.INV(S222,'Input Parameters'!$H$34,'Input Parameters'!$I$34)</f>
        <v>48.992126968207707</v>
      </c>
      <c r="U222" s="10">
        <f t="shared" ca="1" si="38"/>
        <v>0.76212602392765305</v>
      </c>
      <c r="V222" s="30">
        <f ca="1">_xlfn.BETA.INV(U222,'Input Parameters'!$L$36,'Input Parameters'!$M$36,'Input Parameters'!$J$36,'Input Parameters'!$K$36)</f>
        <v>0.70151396372875219</v>
      </c>
      <c r="W222" s="2">
        <f ca="1">N222+(P222-N222)*(1-ERF((T222-R222)/(2*SQRT(L222*'Input Parameters'!$E$38))))</f>
        <v>0.10003986037682736</v>
      </c>
      <c r="X222">
        <f t="shared" ca="1" si="39"/>
        <v>1</v>
      </c>
      <c r="Y222" s="7"/>
    </row>
    <row r="223" spans="1:25" ht="15" customHeight="1" x14ac:dyDescent="0.25">
      <c r="A223" s="139">
        <v>216</v>
      </c>
      <c r="B223" s="10">
        <f t="shared" ca="1" si="30"/>
        <v>0.78198911836946405</v>
      </c>
      <c r="C223" s="60">
        <f ca="1">_xlfn.NORM.INV(B223,'Input Parameters'!$E$15,'Input Parameters'!$F$15)</f>
        <v>313.18002146978176</v>
      </c>
      <c r="D223" s="10">
        <f t="shared" ca="1" si="31"/>
        <v>0.3759401965100817</v>
      </c>
      <c r="E223" s="62">
        <f ca="1">IF(_xlfn.NORM.INV(D223,'Input Parameters'!$E$17,'Input Parameters'!$F$17)&lt;3500,3500,IF(_xlfn.NORM.INV(D223,'Input Parameters'!$E$17,'Input Parameters'!$F$17)&gt;5500,5500,_xlfn.NORM.INV(D223,'Input Parameters'!$E$17,'Input Parameters'!$F$17)))</f>
        <v>4578.6873783484716</v>
      </c>
      <c r="F223" s="10">
        <f t="shared" ca="1" si="32"/>
        <v>0.54197689286598494</v>
      </c>
      <c r="G223" s="64">
        <f ca="1">_xlfn.NORM.INV(F223,'Input Parameters'!$E$20,'Input Parameters'!$F$20)</f>
        <v>283.35628303178368</v>
      </c>
      <c r="H223" s="57">
        <f ca="1">EXP(E223*(1/'Input Parameters'!$E$23-1/G223))</f>
        <v>0.58978806795259942</v>
      </c>
      <c r="I223" s="10">
        <f t="shared" ca="1" si="33"/>
        <v>0.10463560647006265</v>
      </c>
      <c r="J223" s="30">
        <f ca="1">_xlfn.BETA.INV(I223,'Input Parameters'!$L$26,'Input Parameters'!$M$26,'Input Parameters'!$J$26,'Input Parameters'!$K$26)</f>
        <v>0.44902639342160711</v>
      </c>
      <c r="K223" s="168">
        <f ca="1">('Input Parameters'!$E$27/'Input Parameters'!$E$38)^$J223</f>
        <v>3.9920033540263446E-2</v>
      </c>
      <c r="L223" s="69">
        <f ca="1">$H223*$C223*'Input Parameters'!$E$25*K223</f>
        <v>7.3736229993946143</v>
      </c>
      <c r="M223" s="24">
        <f t="shared" ca="1" si="34"/>
        <v>0.8098424167043804</v>
      </c>
      <c r="N223" s="15">
        <f ca="1">_xlfn.NORM.INV(M223,'Input Parameters'!$E$29,'Input Parameters'!$F$29)</f>
        <v>0.10008773157375356</v>
      </c>
      <c r="O223" s="8">
        <f t="shared" ca="1" si="35"/>
        <v>0.94319682168211738</v>
      </c>
      <c r="P223" s="30">
        <f ca="1">_xlfn.LOGNORM.INV(O223,'Input Parameters'!$H$30,'Input Parameters'!$I$30)</f>
        <v>5.6657328840794685</v>
      </c>
      <c r="Q223" s="10">
        <f t="shared" ca="1" si="36"/>
        <v>0.30185209366934451</v>
      </c>
      <c r="R223" s="30">
        <f>IF('Input Parameters'!$E$32=0,0,_xlfn.BETA.INV(Q223,'Input Parameters'!$L$32,'Input Parameters'!$M$32,'Input Parameters'!$J$32,'Input Parameters'!$K$32))</f>
        <v>0</v>
      </c>
      <c r="S223" s="10">
        <f t="shared" ca="1" si="37"/>
        <v>0.60819001620364832</v>
      </c>
      <c r="T223" s="26">
        <f ca="1">_xlfn.LOGNORM.INV(S223,'Input Parameters'!$H$34,'Input Parameters'!$I$34)</f>
        <v>52.161093695441991</v>
      </c>
      <c r="U223" s="10">
        <f t="shared" ca="1" si="38"/>
        <v>0.19879981417095849</v>
      </c>
      <c r="V223" s="30">
        <f ca="1">_xlfn.BETA.INV(U223,'Input Parameters'!$L$36,'Input Parameters'!$M$36,'Input Parameters'!$J$36,'Input Parameters'!$K$36)</f>
        <v>0.46817962805551505</v>
      </c>
      <c r="W223" s="2">
        <f ca="1">N223+(P223-N223)*(1-ERF((T223-R223)/(2*SQRT(L223*'Input Parameters'!$E$38))))</f>
        <v>1.0705856883448064</v>
      </c>
      <c r="X223">
        <f t="shared" ca="1" si="39"/>
        <v>0</v>
      </c>
      <c r="Y223" s="7"/>
    </row>
    <row r="224" spans="1:25" ht="15" customHeight="1" x14ac:dyDescent="0.25">
      <c r="A224" s="139">
        <v>217</v>
      </c>
      <c r="B224" s="10">
        <f t="shared" ca="1" si="30"/>
        <v>0.23548297336781099</v>
      </c>
      <c r="C224" s="60">
        <f ca="1">_xlfn.NORM.INV(B224,'Input Parameters'!$E$15,'Input Parameters'!$F$15)</f>
        <v>231.89870025621528</v>
      </c>
      <c r="D224" s="10">
        <f t="shared" ca="1" si="31"/>
        <v>0.41494120163738357</v>
      </c>
      <c r="E224" s="62">
        <f ca="1">IF(_xlfn.NORM.INV(D224,'Input Parameters'!$E$17,'Input Parameters'!$F$17)&lt;3500,3500,IF(_xlfn.NORM.INV(D224,'Input Parameters'!$E$17,'Input Parameters'!$F$17)&gt;5500,5500,_xlfn.NORM.INV(D224,'Input Parameters'!$E$17,'Input Parameters'!$F$17)))</f>
        <v>4649.6033252267798</v>
      </c>
      <c r="F224" s="10">
        <f t="shared" ca="1" si="32"/>
        <v>3.4292839540531861E-2</v>
      </c>
      <c r="G224" s="64">
        <f ca="1">_xlfn.NORM.INV(F224,'Input Parameters'!$E$20,'Input Parameters'!$F$20)</f>
        <v>270.44836644580312</v>
      </c>
      <c r="H224" s="57">
        <f ca="1">EXP(E224*(1/'Input Parameters'!$E$23-1/G224))</f>
        <v>0.26731232868256949</v>
      </c>
      <c r="I224" s="10">
        <f t="shared" ca="1" si="33"/>
        <v>0.63784597995383019</v>
      </c>
      <c r="J224" s="30">
        <f ca="1">_xlfn.BETA.INV(I224,'Input Parameters'!$L$26,'Input Parameters'!$M$26,'Input Parameters'!$J$26,'Input Parameters'!$K$26)</f>
        <v>0.71637691874612697</v>
      </c>
      <c r="K224" s="168">
        <f ca="1">('Input Parameters'!$E$27/'Input Parameters'!$E$38)^$J224</f>
        <v>5.8659627603048943E-3</v>
      </c>
      <c r="L224" s="69">
        <f ca="1">$H224*$C224*'Input Parameters'!$E$25*K224</f>
        <v>0.36362740390578119</v>
      </c>
      <c r="M224" s="24">
        <f t="shared" ca="1" si="34"/>
        <v>0.42221534903311086</v>
      </c>
      <c r="N224" s="15">
        <f ca="1">_xlfn.NORM.INV(M224,'Input Parameters'!$E$29,'Input Parameters'!$F$29)</f>
        <v>9.9980377070294099E-2</v>
      </c>
      <c r="O224" s="8">
        <f t="shared" ca="1" si="35"/>
        <v>0.50863148503941202</v>
      </c>
      <c r="P224" s="30">
        <f ca="1">_xlfn.LOGNORM.INV(O224,'Input Parameters'!$H$30,'Input Parameters'!$I$30)</f>
        <v>2.710848550778707</v>
      </c>
      <c r="Q224" s="10">
        <f t="shared" ca="1" si="36"/>
        <v>0.48929331015454791</v>
      </c>
      <c r="R224" s="30">
        <f>IF('Input Parameters'!$E$32=0,0,_xlfn.BETA.INV(Q224,'Input Parameters'!$L$32,'Input Parameters'!$M$32,'Input Parameters'!$J$32,'Input Parameters'!$K$32))</f>
        <v>0</v>
      </c>
      <c r="S224" s="10">
        <f t="shared" ca="1" si="37"/>
        <v>0.69475696649822294</v>
      </c>
      <c r="T224" s="26">
        <f ca="1">_xlfn.LOGNORM.INV(S224,'Input Parameters'!$H$34,'Input Parameters'!$I$34)</f>
        <v>53.708436462549471</v>
      </c>
      <c r="U224" s="10">
        <f t="shared" ca="1" si="38"/>
        <v>0.6802983333838416</v>
      </c>
      <c r="V224" s="30">
        <f ca="1">_xlfn.BETA.INV(U224,'Input Parameters'!$L$36,'Input Parameters'!$M$36,'Input Parameters'!$J$36,'Input Parameters'!$K$36)</f>
        <v>0.6603626154109975</v>
      </c>
      <c r="W224" s="2">
        <f ca="1">N224+(P224-N224)*(1-ERF((T224-R224)/(2*SQRT(L224*'Input Parameters'!$E$38))))</f>
        <v>9.9980377857752142E-2</v>
      </c>
      <c r="X224">
        <f t="shared" ca="1" si="39"/>
        <v>1</v>
      </c>
      <c r="Y224" s="7"/>
    </row>
    <row r="225" spans="1:25" ht="15" customHeight="1" x14ac:dyDescent="0.25">
      <c r="A225" s="139">
        <v>218</v>
      </c>
      <c r="B225" s="10">
        <f t="shared" ca="1" si="30"/>
        <v>0.71106454079199999</v>
      </c>
      <c r="C225" s="60">
        <f ca="1">_xlfn.NORM.INV(B225,'Input Parameters'!$E$15,'Input Parameters'!$F$15)</f>
        <v>301.12570472475483</v>
      </c>
      <c r="D225" s="10">
        <f t="shared" ca="1" si="31"/>
        <v>0.55025996054490778</v>
      </c>
      <c r="E225" s="62">
        <f ca="1">IF(_xlfn.NORM.INV(D225,'Input Parameters'!$E$17,'Input Parameters'!$F$17)&lt;3500,3500,IF(_xlfn.NORM.INV(D225,'Input Parameters'!$E$17,'Input Parameters'!$F$17)&gt;5500,5500,_xlfn.NORM.INV(D225,'Input Parameters'!$E$17,'Input Parameters'!$F$17)))</f>
        <v>4888.4227145552786</v>
      </c>
      <c r="F225" s="10">
        <f t="shared" ca="1" si="32"/>
        <v>0.47134449012730284</v>
      </c>
      <c r="G225" s="64">
        <f ca="1">_xlfn.NORM.INV(F225,'Input Parameters'!$E$20,'Input Parameters'!$F$20)</f>
        <v>282.16833305953537</v>
      </c>
      <c r="H225" s="57">
        <f ca="1">EXP(E225*(1/'Input Parameters'!$E$23-1/G225))</f>
        <v>0.52922541698812942</v>
      </c>
      <c r="I225" s="10">
        <f t="shared" ca="1" si="33"/>
        <v>0.72134159704310097</v>
      </c>
      <c r="J225" s="30">
        <f ca="1">_xlfn.BETA.INV(I225,'Input Parameters'!$L$26,'Input Parameters'!$M$26,'Input Parameters'!$J$26,'Input Parameters'!$K$26)</f>
        <v>0.75061037856818746</v>
      </c>
      <c r="K225" s="168">
        <f ca="1">('Input Parameters'!$E$27/'Input Parameters'!$E$38)^$J225</f>
        <v>4.588757092998527E-3</v>
      </c>
      <c r="L225" s="69">
        <f ca="1">$H225*$C225*'Input Parameters'!$E$25*K225</f>
        <v>0.73127982496138921</v>
      </c>
      <c r="M225" s="24">
        <f t="shared" ca="1" si="34"/>
        <v>0.19436156587616793</v>
      </c>
      <c r="N225" s="15">
        <f ca="1">_xlfn.NORM.INV(M225,'Input Parameters'!$E$29,'Input Parameters'!$F$29)</f>
        <v>9.991380647168778E-2</v>
      </c>
      <c r="O225" s="8">
        <f t="shared" ca="1" si="35"/>
        <v>0.65844128933558388</v>
      </c>
      <c r="P225" s="30">
        <f ca="1">_xlfn.LOGNORM.INV(O225,'Input Parameters'!$H$30,'Input Parameters'!$I$30)</f>
        <v>3.2539589445467736</v>
      </c>
      <c r="Q225" s="10">
        <f t="shared" ca="1" si="36"/>
        <v>6.0870515450947349E-2</v>
      </c>
      <c r="R225" s="30">
        <f>IF('Input Parameters'!$E$32=0,0,_xlfn.BETA.INV(Q225,'Input Parameters'!$L$32,'Input Parameters'!$M$32,'Input Parameters'!$J$32,'Input Parameters'!$K$32))</f>
        <v>0</v>
      </c>
      <c r="S225" s="10">
        <f t="shared" ca="1" si="37"/>
        <v>0.2843303619541826</v>
      </c>
      <c r="T225" s="26">
        <f ca="1">_xlfn.LOGNORM.INV(S225,'Input Parameters'!$H$34,'Input Parameters'!$I$34)</f>
        <v>46.953940616450929</v>
      </c>
      <c r="U225" s="10">
        <f t="shared" ca="1" si="38"/>
        <v>0.37649326796363736</v>
      </c>
      <c r="V225" s="30">
        <f ca="1">_xlfn.BETA.INV(U225,'Input Parameters'!$L$36,'Input Parameters'!$M$36,'Input Parameters'!$J$36,'Input Parameters'!$K$36)</f>
        <v>0.53943390531870505</v>
      </c>
      <c r="W225" s="2">
        <f ca="1">N225+(P225-N225)*(1-ERF((T225-R225)/(2*SQRT(L225*'Input Parameters'!$E$38))))</f>
        <v>0.10023985151664114</v>
      </c>
      <c r="X225">
        <f t="shared" ca="1" si="39"/>
        <v>1</v>
      </c>
      <c r="Y225" s="7"/>
    </row>
    <row r="226" spans="1:25" ht="15" customHeight="1" x14ac:dyDescent="0.25">
      <c r="A226" s="139">
        <v>219</v>
      </c>
      <c r="B226" s="10">
        <f t="shared" ca="1" si="30"/>
        <v>0.25944503214335823</v>
      </c>
      <c r="C226" s="60">
        <f ca="1">_xlfn.NORM.INV(B226,'Input Parameters'!$E$15,'Input Parameters'!$F$15)</f>
        <v>236.00932679784506</v>
      </c>
      <c r="D226" s="10">
        <f t="shared" ca="1" si="31"/>
        <v>0.91030832513341908</v>
      </c>
      <c r="E226" s="62">
        <f ca="1">IF(_xlfn.NORM.INV(D226,'Input Parameters'!$E$17,'Input Parameters'!$F$17)&lt;3500,3500,IF(_xlfn.NORM.INV(D226,'Input Parameters'!$E$17,'Input Parameters'!$F$17)&gt;5500,5500,_xlfn.NORM.INV(D226,'Input Parameters'!$E$17,'Input Parameters'!$F$17)))</f>
        <v>5500</v>
      </c>
      <c r="F226" s="10">
        <f t="shared" ca="1" si="32"/>
        <v>0.12404178854423764</v>
      </c>
      <c r="G226" s="64">
        <f ca="1">_xlfn.NORM.INV(F226,'Input Parameters'!$E$20,'Input Parameters'!$F$20)</f>
        <v>274.91138793501278</v>
      </c>
      <c r="H226" s="57">
        <f ca="1">EXP(E226*(1/'Input Parameters'!$E$23-1/G226))</f>
        <v>0.2921501475074389</v>
      </c>
      <c r="I226" s="10">
        <f t="shared" ca="1" si="33"/>
        <v>0.7498704100082666</v>
      </c>
      <c r="J226" s="30">
        <f ca="1">_xlfn.BETA.INV(I226,'Input Parameters'!$L$26,'Input Parameters'!$M$26,'Input Parameters'!$J$26,'Input Parameters'!$K$26)</f>
        <v>0.76284033405104201</v>
      </c>
      <c r="K226" s="168">
        <f ca="1">('Input Parameters'!$E$27/'Input Parameters'!$E$38)^$J226</f>
        <v>4.2033567839420668E-3</v>
      </c>
      <c r="L226" s="69">
        <f ca="1">$H226*$C226*'Input Parameters'!$E$25*K226</f>
        <v>0.28982212126458434</v>
      </c>
      <c r="M226" s="24">
        <f t="shared" ca="1" si="34"/>
        <v>8.7389441369000176E-3</v>
      </c>
      <c r="N226" s="15">
        <f ca="1">_xlfn.NORM.INV(M226,'Input Parameters'!$E$29,'Input Parameters'!$F$29)</f>
        <v>9.9762350267816852E-2</v>
      </c>
      <c r="O226" s="8">
        <f t="shared" ca="1" si="35"/>
        <v>0.34566327967912225</v>
      </c>
      <c r="P226" s="30">
        <f ca="1">_xlfn.LOGNORM.INV(O226,'Input Parameters'!$H$30,'Input Parameters'!$I$30)</f>
        <v>2.2243820870526445</v>
      </c>
      <c r="Q226" s="10">
        <f t="shared" ca="1" si="36"/>
        <v>9.4449564251337659E-2</v>
      </c>
      <c r="R226" s="30">
        <f>IF('Input Parameters'!$E$32=0,0,_xlfn.BETA.INV(Q226,'Input Parameters'!$L$32,'Input Parameters'!$M$32,'Input Parameters'!$J$32,'Input Parameters'!$K$32))</f>
        <v>0</v>
      </c>
      <c r="S226" s="10">
        <f t="shared" ca="1" si="37"/>
        <v>0.49693202725140873</v>
      </c>
      <c r="T226" s="26">
        <f ca="1">_xlfn.LOGNORM.INV(S226,'Input Parameters'!$H$34,'Input Parameters'!$I$34)</f>
        <v>50.359470359615877</v>
      </c>
      <c r="U226" s="10">
        <f t="shared" ca="1" si="38"/>
        <v>0.43075972484582814</v>
      </c>
      <c r="V226" s="30">
        <f ca="1">_xlfn.BETA.INV(U226,'Input Parameters'!$L$36,'Input Parameters'!$M$36,'Input Parameters'!$J$36,'Input Parameters'!$K$36)</f>
        <v>0.55976512928877886</v>
      </c>
      <c r="W226" s="2">
        <f ca="1">N226+(P226-N226)*(1-ERF((T226-R226)/(2*SQRT(L226*'Input Parameters'!$E$38))))</f>
        <v>9.9762350346997347E-2</v>
      </c>
      <c r="X226">
        <f t="shared" ca="1" si="39"/>
        <v>1</v>
      </c>
      <c r="Y226" s="7"/>
    </row>
    <row r="227" spans="1:25" ht="15" customHeight="1" x14ac:dyDescent="0.25">
      <c r="A227" s="139">
        <v>220</v>
      </c>
      <c r="B227" s="10">
        <f t="shared" ca="1" si="30"/>
        <v>0.16734202625090477</v>
      </c>
      <c r="C227" s="60">
        <f ca="1">_xlfn.NORM.INV(B227,'Input Parameters'!$E$15,'Input Parameters'!$F$15)</f>
        <v>218.68559395971062</v>
      </c>
      <c r="D227" s="10">
        <f t="shared" ca="1" si="31"/>
        <v>0.38155558661005007</v>
      </c>
      <c r="E227" s="62">
        <f ca="1">IF(_xlfn.NORM.INV(D227,'Input Parameters'!$E$17,'Input Parameters'!$F$17)&lt;3500,3500,IF(_xlfn.NORM.INV(D227,'Input Parameters'!$E$17,'Input Parameters'!$F$17)&gt;5500,5500,_xlfn.NORM.INV(D227,'Input Parameters'!$E$17,'Input Parameters'!$F$17)))</f>
        <v>4589.0215413838096</v>
      </c>
      <c r="F227" s="10">
        <f t="shared" ca="1" si="32"/>
        <v>0.70561287099779657</v>
      </c>
      <c r="G227" s="64">
        <f ca="1">_xlfn.NORM.INV(F227,'Input Parameters'!$E$20,'Input Parameters'!$F$20)</f>
        <v>286.27210804798813</v>
      </c>
      <c r="H227" s="57">
        <f ca="1">EXP(E227*(1/'Input Parameters'!$E$23-1/G227))</f>
        <v>0.69473339679089485</v>
      </c>
      <c r="I227" s="10">
        <f t="shared" ca="1" si="33"/>
        <v>0.72123302143626677</v>
      </c>
      <c r="J227" s="30">
        <f ca="1">_xlfn.BETA.INV(I227,'Input Parameters'!$L$26,'Input Parameters'!$M$26,'Input Parameters'!$J$26,'Input Parameters'!$K$26)</f>
        <v>0.75056451268445001</v>
      </c>
      <c r="K227" s="168">
        <f ca="1">('Input Parameters'!$E$27/'Input Parameters'!$E$38)^$J227</f>
        <v>4.5902670290225347E-3</v>
      </c>
      <c r="L227" s="69">
        <f ca="1">$H227*$C227*'Input Parameters'!$E$25*K227</f>
        <v>0.69739094077564157</v>
      </c>
      <c r="M227" s="24">
        <f t="shared" ca="1" si="34"/>
        <v>0.62683596699587374</v>
      </c>
      <c r="N227" s="15">
        <f ca="1">_xlfn.NORM.INV(M227,'Input Parameters'!$E$29,'Input Parameters'!$F$29)</f>
        <v>0.10003234848674943</v>
      </c>
      <c r="O227" s="8">
        <f t="shared" ca="1" si="35"/>
        <v>0.19259994903250965</v>
      </c>
      <c r="P227" s="30">
        <f ca="1">_xlfn.LOGNORM.INV(O227,'Input Parameters'!$H$30,'Input Parameters'!$I$30)</f>
        <v>1.7804145672680054</v>
      </c>
      <c r="Q227" s="10">
        <f t="shared" ca="1" si="36"/>
        <v>0.55966942556261789</v>
      </c>
      <c r="R227" s="30">
        <f>IF('Input Parameters'!$E$32=0,0,_xlfn.BETA.INV(Q227,'Input Parameters'!$L$32,'Input Parameters'!$M$32,'Input Parameters'!$J$32,'Input Parameters'!$K$32))</f>
        <v>0</v>
      </c>
      <c r="S227" s="10">
        <f t="shared" ca="1" si="37"/>
        <v>0.46253972262524734</v>
      </c>
      <c r="T227" s="26">
        <f ca="1">_xlfn.LOGNORM.INV(S227,'Input Parameters'!$H$34,'Input Parameters'!$I$34)</f>
        <v>49.820927072058794</v>
      </c>
      <c r="U227" s="10">
        <f t="shared" ca="1" si="38"/>
        <v>0.72762758210244338</v>
      </c>
      <c r="V227" s="30">
        <f ca="1">_xlfn.BETA.INV(U227,'Input Parameters'!$L$36,'Input Parameters'!$M$36,'Input Parameters'!$J$36,'Input Parameters'!$K$36)</f>
        <v>0.68325194097715469</v>
      </c>
      <c r="W227" s="2">
        <f ca="1">N227+(P227-N227)*(1-ERF((T227-R227)/(2*SQRT(L227*'Input Parameters'!$E$38))))</f>
        <v>0.10007367355326557</v>
      </c>
      <c r="X227">
        <f t="shared" ca="1" si="39"/>
        <v>1</v>
      </c>
      <c r="Y227" s="7"/>
    </row>
    <row r="228" spans="1:25" ht="15" customHeight="1" x14ac:dyDescent="0.25">
      <c r="A228" s="139">
        <v>221</v>
      </c>
      <c r="B228" s="10">
        <f t="shared" ca="1" si="30"/>
        <v>0.74072130697344996</v>
      </c>
      <c r="C228" s="60">
        <f ca="1">_xlfn.NORM.INV(B228,'Input Parameters'!$E$15,'Input Parameters'!$F$15)</f>
        <v>305.95289964625636</v>
      </c>
      <c r="D228" s="10">
        <f t="shared" ca="1" si="31"/>
        <v>0.55367274435336555</v>
      </c>
      <c r="E228" s="62">
        <f ca="1">IF(_xlfn.NORM.INV(D228,'Input Parameters'!$E$17,'Input Parameters'!$F$17)&lt;3500,3500,IF(_xlfn.NORM.INV(D228,'Input Parameters'!$E$17,'Input Parameters'!$F$17)&gt;5500,5500,_xlfn.NORM.INV(D228,'Input Parameters'!$E$17,'Input Parameters'!$F$17)))</f>
        <v>4894.4622514599951</v>
      </c>
      <c r="F228" s="10">
        <f t="shared" ca="1" si="32"/>
        <v>0.60235837333457876</v>
      </c>
      <c r="G228" s="64">
        <f ca="1">_xlfn.NORM.INV(F228,'Input Parameters'!$E$20,'Input Parameters'!$F$20)</f>
        <v>284.38835670616044</v>
      </c>
      <c r="H228" s="57">
        <f ca="1">EXP(E228*(1/'Input Parameters'!$E$23-1/G228))</f>
        <v>0.60548858255891436</v>
      </c>
      <c r="I228" s="10">
        <f t="shared" ca="1" si="33"/>
        <v>0.73840016073043835</v>
      </c>
      <c r="J228" s="30">
        <f ca="1">_xlfn.BETA.INV(I228,'Input Parameters'!$L$26,'Input Parameters'!$M$26,'Input Parameters'!$J$26,'Input Parameters'!$K$26)</f>
        <v>0.75787794250807428</v>
      </c>
      <c r="K228" s="168">
        <f ca="1">('Input Parameters'!$E$27/'Input Parameters'!$E$38)^$J228</f>
        <v>4.3556715164078047E-3</v>
      </c>
      <c r="L228" s="69">
        <f ca="1">$H228*$C228*'Input Parameters'!$E$25*K228</f>
        <v>0.80689244979959263</v>
      </c>
      <c r="M228" s="24">
        <f t="shared" ca="1" si="34"/>
        <v>0.98080272774065735</v>
      </c>
      <c r="N228" s="15">
        <f ca="1">_xlfn.NORM.INV(M228,'Input Parameters'!$E$29,'Input Parameters'!$F$29)</f>
        <v>0.10020706176168344</v>
      </c>
      <c r="O228" s="8">
        <f t="shared" ca="1" si="35"/>
        <v>0.4144098394484802</v>
      </c>
      <c r="P228" s="30">
        <f ca="1">_xlfn.LOGNORM.INV(O228,'Input Parameters'!$H$30,'Input Parameters'!$I$30)</f>
        <v>2.422752817256542</v>
      </c>
      <c r="Q228" s="10">
        <f t="shared" ca="1" si="36"/>
        <v>0.2509079491578361</v>
      </c>
      <c r="R228" s="30">
        <f>IF('Input Parameters'!$E$32=0,0,_xlfn.BETA.INV(Q228,'Input Parameters'!$L$32,'Input Parameters'!$M$32,'Input Parameters'!$J$32,'Input Parameters'!$K$32))</f>
        <v>0</v>
      </c>
      <c r="S228" s="10">
        <f t="shared" ca="1" si="37"/>
        <v>0.44669097199069563</v>
      </c>
      <c r="T228" s="26">
        <f ca="1">_xlfn.LOGNORM.INV(S228,'Input Parameters'!$H$34,'Input Parameters'!$I$34)</f>
        <v>49.573474105564841</v>
      </c>
      <c r="U228" s="10">
        <f t="shared" ca="1" si="38"/>
        <v>0.34655091727842291</v>
      </c>
      <c r="V228" s="30">
        <f ca="1">_xlfn.BETA.INV(U228,'Input Parameters'!$L$36,'Input Parameters'!$M$36,'Input Parameters'!$J$36,'Input Parameters'!$K$36)</f>
        <v>0.52812229974095393</v>
      </c>
      <c r="W228" s="2">
        <f ca="1">N228+(P228-N228)*(1-ERF((T228-R228)/(2*SQRT(L228*'Input Parameters'!$E$38))))</f>
        <v>0.10042831250118422</v>
      </c>
      <c r="X228">
        <f t="shared" ca="1" si="39"/>
        <v>1</v>
      </c>
      <c r="Y228" s="7"/>
    </row>
    <row r="229" spans="1:25" ht="15" customHeight="1" x14ac:dyDescent="0.25">
      <c r="A229" s="139">
        <v>222</v>
      </c>
      <c r="B229" s="10">
        <f t="shared" ca="1" si="30"/>
        <v>0.2846691570123111</v>
      </c>
      <c r="C229" s="60">
        <f ca="1">_xlfn.NORM.INV(B229,'Input Parameters'!$E$15,'Input Parameters'!$F$15)</f>
        <v>240.12970911323052</v>
      </c>
      <c r="D229" s="10">
        <f t="shared" ca="1" si="31"/>
        <v>3.5558391795455835E-2</v>
      </c>
      <c r="E229" s="62">
        <f ca="1">IF(_xlfn.NORM.INV(D229,'Input Parameters'!$E$17,'Input Parameters'!$F$17)&lt;3500,3500,IF(_xlfn.NORM.INV(D229,'Input Parameters'!$E$17,'Input Parameters'!$F$17)&gt;5500,5500,_xlfn.NORM.INV(D229,'Input Parameters'!$E$17,'Input Parameters'!$F$17)))</f>
        <v>3536.6882876595409</v>
      </c>
      <c r="F229" s="10">
        <f t="shared" ca="1" si="32"/>
        <v>0.35645090640919097</v>
      </c>
      <c r="G229" s="64">
        <f ca="1">_xlfn.NORM.INV(F229,'Input Parameters'!$E$20,'Input Parameters'!$F$20)</f>
        <v>280.18465679112524</v>
      </c>
      <c r="H229" s="57">
        <f ca="1">EXP(E229*(1/'Input Parameters'!$E$23-1/G229))</f>
        <v>0.57745744107113295</v>
      </c>
      <c r="I229" s="10">
        <f t="shared" ca="1" si="33"/>
        <v>0.30185208222177506</v>
      </c>
      <c r="J229" s="30">
        <f ca="1">_xlfn.BETA.INV(I229,'Input Parameters'!$L$26,'Input Parameters'!$M$26,'Input Parameters'!$J$26,'Input Parameters'!$K$26)</f>
        <v>0.57513666068148162</v>
      </c>
      <c r="K229" s="168">
        <f ca="1">('Input Parameters'!$E$27/'Input Parameters'!$E$38)^$J229</f>
        <v>1.615591681172333E-2</v>
      </c>
      <c r="L229" s="69">
        <f ca="1">$H229*$C229*'Input Parameters'!$E$25*K229</f>
        <v>2.2402551535450805</v>
      </c>
      <c r="M229" s="24">
        <f t="shared" ca="1" si="34"/>
        <v>0.26753719441169899</v>
      </c>
      <c r="N229" s="15">
        <f ca="1">_xlfn.NORM.INV(M229,'Input Parameters'!$E$29,'Input Parameters'!$F$29)</f>
        <v>9.9937972141115924E-2</v>
      </c>
      <c r="O229" s="8">
        <f t="shared" ca="1" si="35"/>
        <v>0.98782483834903012</v>
      </c>
      <c r="P229" s="30">
        <f ca="1">_xlfn.LOGNORM.INV(O229,'Input Parameters'!$H$30,'Input Parameters'!$I$30)</f>
        <v>7.7728145350866775</v>
      </c>
      <c r="Q229" s="10">
        <f t="shared" ca="1" si="36"/>
        <v>0.46415619910676809</v>
      </c>
      <c r="R229" s="30">
        <f>IF('Input Parameters'!$E$32=0,0,_xlfn.BETA.INV(Q229,'Input Parameters'!$L$32,'Input Parameters'!$M$32,'Input Parameters'!$J$32,'Input Parameters'!$K$32))</f>
        <v>0</v>
      </c>
      <c r="S229" s="10">
        <f t="shared" ca="1" si="37"/>
        <v>9.3231465258726276E-3</v>
      </c>
      <c r="T229" s="26">
        <f ca="1">_xlfn.LOGNORM.INV(S229,'Input Parameters'!$H$34,'Input Parameters'!$I$34)</f>
        <v>37.608021051993866</v>
      </c>
      <c r="U229" s="10">
        <f t="shared" ca="1" si="38"/>
        <v>0.21110866024746133</v>
      </c>
      <c r="V229" s="30">
        <f ca="1">_xlfn.BETA.INV(U229,'Input Parameters'!$L$36,'Input Parameters'!$M$36,'Input Parameters'!$J$36,'Input Parameters'!$K$36)</f>
        <v>0.4736413685218131</v>
      </c>
      <c r="W229" s="2">
        <f ca="1">N229+(P229-N229)*(1-ERF((T229-R229)/(2*SQRT(L229*'Input Parameters'!$E$38))))</f>
        <v>0.68012894301752091</v>
      </c>
      <c r="X229">
        <f t="shared" ca="1" si="39"/>
        <v>0</v>
      </c>
      <c r="Y229" s="7"/>
    </row>
    <row r="230" spans="1:25" ht="15" customHeight="1" x14ac:dyDescent="0.25">
      <c r="A230" s="139">
        <v>223</v>
      </c>
      <c r="B230" s="10">
        <f t="shared" ca="1" si="30"/>
        <v>0.3172427463865215</v>
      </c>
      <c r="C230" s="60">
        <f ca="1">_xlfn.NORM.INV(B230,'Input Parameters'!$E$15,'Input Parameters'!$F$15)</f>
        <v>245.20239131437458</v>
      </c>
      <c r="D230" s="10">
        <f t="shared" ca="1" si="31"/>
        <v>0.96236176111047211</v>
      </c>
      <c r="E230" s="62">
        <f ca="1">IF(_xlfn.NORM.INV(D230,'Input Parameters'!$E$17,'Input Parameters'!$F$17)&lt;3500,3500,IF(_xlfn.NORM.INV(D230,'Input Parameters'!$E$17,'Input Parameters'!$F$17)&gt;5500,5500,_xlfn.NORM.INV(D230,'Input Parameters'!$E$17,'Input Parameters'!$F$17)))</f>
        <v>5500</v>
      </c>
      <c r="F230" s="10">
        <f t="shared" ca="1" si="32"/>
        <v>0.84840918925312814</v>
      </c>
      <c r="G230" s="64">
        <f ca="1">_xlfn.NORM.INV(F230,'Input Parameters'!$E$20,'Input Parameters'!$F$20)</f>
        <v>289.548551037869</v>
      </c>
      <c r="H230" s="57">
        <f ca="1">EXP(E230*(1/'Input Parameters'!$E$23-1/G230))</f>
        <v>0.80321882061362126</v>
      </c>
      <c r="I230" s="10">
        <f t="shared" ca="1" si="33"/>
        <v>0.27343580653307686</v>
      </c>
      <c r="J230" s="30">
        <f ca="1">_xlfn.BETA.INV(I230,'Input Parameters'!$L$26,'Input Parameters'!$M$26,'Input Parameters'!$J$26,'Input Parameters'!$K$26)</f>
        <v>0.56091359830800569</v>
      </c>
      <c r="K230" s="168">
        <f ca="1">('Input Parameters'!$E$27/'Input Parameters'!$E$38)^$J230</f>
        <v>1.7891195367437659E-2</v>
      </c>
      <c r="L230" s="69">
        <f ca="1">$H230*$C230*'Input Parameters'!$E$25*K230</f>
        <v>3.5236919598472167</v>
      </c>
      <c r="M230" s="24">
        <f t="shared" ca="1" si="34"/>
        <v>0.70773141029007725</v>
      </c>
      <c r="N230" s="15">
        <f ca="1">_xlfn.NORM.INV(M230,'Input Parameters'!$E$29,'Input Parameters'!$F$29)</f>
        <v>0.10005467693838095</v>
      </c>
      <c r="O230" s="8">
        <f t="shared" ca="1" si="35"/>
        <v>0.68455846770158035</v>
      </c>
      <c r="P230" s="30">
        <f ca="1">_xlfn.LOGNORM.INV(O230,'Input Parameters'!$H$30,'Input Parameters'!$I$30)</f>
        <v>3.3669659786338872</v>
      </c>
      <c r="Q230" s="10">
        <f t="shared" ca="1" si="36"/>
        <v>0.5272860155926562</v>
      </c>
      <c r="R230" s="30">
        <f>IF('Input Parameters'!$E$32=0,0,_xlfn.BETA.INV(Q230,'Input Parameters'!$L$32,'Input Parameters'!$M$32,'Input Parameters'!$J$32,'Input Parameters'!$K$32))</f>
        <v>0</v>
      </c>
      <c r="S230" s="10">
        <f t="shared" ca="1" si="37"/>
        <v>0.30026606425347524</v>
      </c>
      <c r="T230" s="26">
        <f ca="1">_xlfn.LOGNORM.INV(S230,'Input Parameters'!$H$34,'Input Parameters'!$I$34)</f>
        <v>47.225942530740184</v>
      </c>
      <c r="U230" s="10">
        <f t="shared" ca="1" si="38"/>
        <v>0.17287851510933894</v>
      </c>
      <c r="V230" s="30">
        <f ca="1">_xlfn.BETA.INV(U230,'Input Parameters'!$L$36,'Input Parameters'!$M$36,'Input Parameters'!$J$36,'Input Parameters'!$K$36)</f>
        <v>0.4561936051840324</v>
      </c>
      <c r="W230" s="2">
        <f ca="1">N230+(P230-N230)*(1-ERF((T230-R230)/(2*SQRT(L230*'Input Parameters'!$E$38))))</f>
        <v>0.34587666486330398</v>
      </c>
      <c r="X230">
        <f t="shared" ca="1" si="39"/>
        <v>1</v>
      </c>
      <c r="Y230" s="7"/>
    </row>
    <row r="231" spans="1:25" ht="15" customHeight="1" x14ac:dyDescent="0.25">
      <c r="A231" s="139">
        <v>224</v>
      </c>
      <c r="B231" s="10">
        <f t="shared" ca="1" si="30"/>
        <v>0.5354467742852218</v>
      </c>
      <c r="C231" s="60">
        <f ca="1">_xlfn.NORM.INV(B231,'Input Parameters'!$E$15,'Input Parameters'!$F$15)</f>
        <v>275.78874266739291</v>
      </c>
      <c r="D231" s="10">
        <f t="shared" ca="1" si="31"/>
        <v>6.3913846136716135E-3</v>
      </c>
      <c r="E231" s="62">
        <f ca="1">IF(_xlfn.NORM.INV(D231,'Input Parameters'!$E$17,'Input Parameters'!$F$17)&lt;3500,3500,IF(_xlfn.NORM.INV(D231,'Input Parameters'!$E$17,'Input Parameters'!$F$17)&gt;5500,5500,_xlfn.NORM.INV(D231,'Input Parameters'!$E$17,'Input Parameters'!$F$17)))</f>
        <v>3500</v>
      </c>
      <c r="F231" s="10">
        <f t="shared" ca="1" si="32"/>
        <v>0.50707914321785552</v>
      </c>
      <c r="G231" s="64">
        <f ca="1">_xlfn.NORM.INV(F231,'Input Parameters'!$E$20,'Input Parameters'!$F$20)</f>
        <v>282.76889626966693</v>
      </c>
      <c r="H231" s="57">
        <f ca="1">EXP(E231*(1/'Input Parameters'!$E$23-1/G231))</f>
        <v>0.65098979748725294</v>
      </c>
      <c r="I231" s="10">
        <f t="shared" ca="1" si="33"/>
        <v>0.41114855328007449</v>
      </c>
      <c r="J231" s="30">
        <f ca="1">_xlfn.BETA.INV(I231,'Input Parameters'!$L$26,'Input Parameters'!$M$26,'Input Parameters'!$J$26,'Input Parameters'!$K$26)</f>
        <v>0.62468265855681693</v>
      </c>
      <c r="K231" s="168">
        <f ca="1">('Input Parameters'!$E$27/'Input Parameters'!$E$38)^$J231</f>
        <v>1.1323630408453024E-2</v>
      </c>
      <c r="L231" s="69">
        <f ca="1">$H231*$C231*'Input Parameters'!$E$25*K231</f>
        <v>2.0329954333671441</v>
      </c>
      <c r="M231" s="24">
        <f t="shared" ca="1" si="34"/>
        <v>0.35522055873434744</v>
      </c>
      <c r="N231" s="15">
        <f ca="1">_xlfn.NORM.INV(M231,'Input Parameters'!$E$29,'Input Parameters'!$F$29)</f>
        <v>9.9962873628032814E-2</v>
      </c>
      <c r="O231" s="8">
        <f t="shared" ca="1" si="35"/>
        <v>0.87253641429845763</v>
      </c>
      <c r="P231" s="30">
        <f ca="1">_xlfn.LOGNORM.INV(O231,'Input Parameters'!$H$30,'Input Parameters'!$I$30)</f>
        <v>4.5943556867120456</v>
      </c>
      <c r="Q231" s="10">
        <f t="shared" ca="1" si="36"/>
        <v>0.87097443799740482</v>
      </c>
      <c r="R231" s="30">
        <f>IF('Input Parameters'!$E$32=0,0,_xlfn.BETA.INV(Q231,'Input Parameters'!$L$32,'Input Parameters'!$M$32,'Input Parameters'!$J$32,'Input Parameters'!$K$32))</f>
        <v>0</v>
      </c>
      <c r="S231" s="10">
        <f t="shared" ca="1" si="37"/>
        <v>0.88468459246430087</v>
      </c>
      <c r="T231" s="26">
        <f ca="1">_xlfn.LOGNORM.INV(S231,'Input Parameters'!$H$34,'Input Parameters'!$I$34)</f>
        <v>58.522177173861948</v>
      </c>
      <c r="U231" s="10">
        <f t="shared" ca="1" si="38"/>
        <v>0.87608880188651705</v>
      </c>
      <c r="V231" s="30">
        <f ca="1">_xlfn.BETA.INV(U231,'Input Parameters'!$L$36,'Input Parameters'!$M$36,'Input Parameters'!$J$36,'Input Parameters'!$K$36)</f>
        <v>0.77931170092475543</v>
      </c>
      <c r="W231" s="2">
        <f ca="1">N231+(P231-N231)*(1-ERF((T231-R231)/(2*SQRT(L231*'Input Parameters'!$E$38))))</f>
        <v>0.1166134006164232</v>
      </c>
      <c r="X231">
        <f t="shared" ca="1" si="39"/>
        <v>1</v>
      </c>
      <c r="Y231" s="7"/>
    </row>
    <row r="232" spans="1:25" ht="15" customHeight="1" x14ac:dyDescent="0.25">
      <c r="A232" s="139">
        <v>225</v>
      </c>
      <c r="B232" s="10">
        <f t="shared" ca="1" si="30"/>
        <v>0.64023762951803276</v>
      </c>
      <c r="C232" s="60">
        <f ca="1">_xlfn.NORM.INV(B232,'Input Parameters'!$E$15,'Input Parameters'!$F$15)</f>
        <v>290.42774124623548</v>
      </c>
      <c r="D232" s="10">
        <f t="shared" ca="1" si="31"/>
        <v>0.30345198318151267</v>
      </c>
      <c r="E232" s="62">
        <f ca="1">IF(_xlfn.NORM.INV(D232,'Input Parameters'!$E$17,'Input Parameters'!$F$17)&lt;3500,3500,IF(_xlfn.NORM.INV(D232,'Input Parameters'!$E$17,'Input Parameters'!$F$17)&gt;5500,5500,_xlfn.NORM.INV(D232,'Input Parameters'!$E$17,'Input Parameters'!$F$17)))</f>
        <v>4439.8515081969344</v>
      </c>
      <c r="F232" s="10">
        <f t="shared" ca="1" si="32"/>
        <v>0.50390999631565681</v>
      </c>
      <c r="G232" s="64">
        <f ca="1">_xlfn.NORM.INV(F232,'Input Parameters'!$E$20,'Input Parameters'!$F$20)</f>
        <v>282.71566713035912</v>
      </c>
      <c r="H232" s="57">
        <f ca="1">EXP(E232*(1/'Input Parameters'!$E$23-1/G232))</f>
        <v>0.57840171824952935</v>
      </c>
      <c r="I232" s="10">
        <f t="shared" ca="1" si="33"/>
        <v>0.85426276225888342</v>
      </c>
      <c r="J232" s="30">
        <f ca="1">_xlfn.BETA.INV(I232,'Input Parameters'!$L$26,'Input Parameters'!$M$26,'Input Parameters'!$J$26,'Input Parameters'!$K$26)</f>
        <v>0.81251761652726018</v>
      </c>
      <c r="K232" s="168">
        <f ca="1">('Input Parameters'!$E$27/'Input Parameters'!$E$38)^$J232</f>
        <v>2.9433462458555147E-3</v>
      </c>
      <c r="L232" s="69">
        <f ca="1">$H232*$C232*'Input Parameters'!$E$25*K232</f>
        <v>0.49443479486304875</v>
      </c>
      <c r="M232" s="24">
        <f t="shared" ca="1" si="34"/>
        <v>0.76450822782200667</v>
      </c>
      <c r="N232" s="15">
        <f ca="1">_xlfn.NORM.INV(M232,'Input Parameters'!$E$29,'Input Parameters'!$F$29)</f>
        <v>0.10007208796825447</v>
      </c>
      <c r="O232" s="8">
        <f t="shared" ca="1" si="35"/>
        <v>0.43098298244026323</v>
      </c>
      <c r="P232" s="30">
        <f ca="1">_xlfn.LOGNORM.INV(O232,'Input Parameters'!$H$30,'Input Parameters'!$I$30)</f>
        <v>2.4717012411483763</v>
      </c>
      <c r="Q232" s="10">
        <f t="shared" ca="1" si="36"/>
        <v>0.59387979678826708</v>
      </c>
      <c r="R232" s="30">
        <f>IF('Input Parameters'!$E$32=0,0,_xlfn.BETA.INV(Q232,'Input Parameters'!$L$32,'Input Parameters'!$M$32,'Input Parameters'!$J$32,'Input Parameters'!$K$32))</f>
        <v>0</v>
      </c>
      <c r="S232" s="10">
        <f t="shared" ca="1" si="37"/>
        <v>0.36486783286402369</v>
      </c>
      <c r="T232" s="26">
        <f ca="1">_xlfn.LOGNORM.INV(S232,'Input Parameters'!$H$34,'Input Parameters'!$I$34)</f>
        <v>48.285286716414028</v>
      </c>
      <c r="U232" s="10">
        <f t="shared" ca="1" si="38"/>
        <v>0.25293864293017398</v>
      </c>
      <c r="V232" s="30">
        <f ca="1">_xlfn.BETA.INV(U232,'Input Parameters'!$L$36,'Input Parameters'!$M$36,'Input Parameters'!$J$36,'Input Parameters'!$K$36)</f>
        <v>0.49136481881529759</v>
      </c>
      <c r="W232" s="2">
        <f ca="1">N232+(P232-N232)*(1-ERF((T232-R232)/(2*SQRT(L232*'Input Parameters'!$E$38))))</f>
        <v>0.10007493407749696</v>
      </c>
      <c r="X232">
        <f t="shared" ca="1" si="39"/>
        <v>1</v>
      </c>
      <c r="Y232" s="7"/>
    </row>
    <row r="233" spans="1:25" ht="15" customHeight="1" x14ac:dyDescent="0.25">
      <c r="A233" s="139">
        <v>226</v>
      </c>
      <c r="B233" s="10">
        <f t="shared" ca="1" si="30"/>
        <v>0.56137381237067574</v>
      </c>
      <c r="C233" s="60">
        <f ca="1">_xlfn.NORM.INV(B233,'Input Parameters'!$E$15,'Input Parameters'!$F$15)</f>
        <v>279.3375525689047</v>
      </c>
      <c r="D233" s="10">
        <f t="shared" ca="1" si="31"/>
        <v>0.9636012787092032</v>
      </c>
      <c r="E233" s="62">
        <f ca="1">IF(_xlfn.NORM.INV(D233,'Input Parameters'!$E$17,'Input Parameters'!$F$17)&lt;3500,3500,IF(_xlfn.NORM.INV(D233,'Input Parameters'!$E$17,'Input Parameters'!$F$17)&gt;5500,5500,_xlfn.NORM.INV(D233,'Input Parameters'!$E$17,'Input Parameters'!$F$17)))</f>
        <v>5500</v>
      </c>
      <c r="F233" s="10">
        <f t="shared" ca="1" si="32"/>
        <v>0.92426520709764448</v>
      </c>
      <c r="G233" s="64">
        <f ca="1">_xlfn.NORM.INV(F233,'Input Parameters'!$E$20,'Input Parameters'!$F$20)</f>
        <v>292.26021130534542</v>
      </c>
      <c r="H233" s="57">
        <f ca="1">EXP(E233*(1/'Input Parameters'!$E$23-1/G233))</f>
        <v>0.95801951836714416</v>
      </c>
      <c r="I233" s="10">
        <f t="shared" ca="1" si="33"/>
        <v>0.98607673357849057</v>
      </c>
      <c r="J233" s="30">
        <f ca="1">_xlfn.BETA.INV(I233,'Input Parameters'!$L$26,'Input Parameters'!$M$26,'Input Parameters'!$J$26,'Input Parameters'!$K$26)</f>
        <v>0.92183904356640456</v>
      </c>
      <c r="K233" s="168">
        <f ca="1">('Input Parameters'!$E$27/'Input Parameters'!$E$38)^$J233</f>
        <v>1.3436394230997913E-3</v>
      </c>
      <c r="L233" s="69">
        <f ca="1">$H233*$C233*'Input Parameters'!$E$25*K233</f>
        <v>0.35957245797667808</v>
      </c>
      <c r="M233" s="24">
        <f t="shared" ca="1" si="34"/>
        <v>0.8071300696390723</v>
      </c>
      <c r="N233" s="15">
        <f ca="1">_xlfn.NORM.INV(M233,'Input Parameters'!$E$29,'Input Parameters'!$F$29)</f>
        <v>0.10008673690015152</v>
      </c>
      <c r="O233" s="8">
        <f t="shared" ca="1" si="35"/>
        <v>0.18142364660845822</v>
      </c>
      <c r="P233" s="30">
        <f ca="1">_xlfn.LOGNORM.INV(O233,'Input Parameters'!$H$30,'Input Parameters'!$I$30)</f>
        <v>1.7457709266778179</v>
      </c>
      <c r="Q233" s="10">
        <f t="shared" ca="1" si="36"/>
        <v>0.373331628676001</v>
      </c>
      <c r="R233" s="30">
        <f>IF('Input Parameters'!$E$32=0,0,_xlfn.BETA.INV(Q233,'Input Parameters'!$L$32,'Input Parameters'!$M$32,'Input Parameters'!$J$32,'Input Parameters'!$K$32))</f>
        <v>0</v>
      </c>
      <c r="S233" s="10">
        <f t="shared" ca="1" si="37"/>
        <v>0.28642740987756576</v>
      </c>
      <c r="T233" s="26">
        <f ca="1">_xlfn.LOGNORM.INV(S233,'Input Parameters'!$H$34,'Input Parameters'!$I$34)</f>
        <v>46.99004480012163</v>
      </c>
      <c r="U233" s="10">
        <f t="shared" ca="1" si="38"/>
        <v>0.6163311386730097</v>
      </c>
      <c r="V233" s="30">
        <f ca="1">_xlfn.BETA.INV(U233,'Input Parameters'!$L$36,'Input Parameters'!$M$36,'Input Parameters'!$J$36,'Input Parameters'!$K$36)</f>
        <v>0.63221885607346318</v>
      </c>
      <c r="W233" s="2">
        <f ca="1">N233+(P233-N233)*(1-ERF((T233-R233)/(2*SQRT(L233*'Input Parameters'!$E$38))))</f>
        <v>0.10008678635971802</v>
      </c>
      <c r="X233">
        <f t="shared" ca="1" si="39"/>
        <v>1</v>
      </c>
      <c r="Y233" s="7"/>
    </row>
    <row r="234" spans="1:25" ht="15" customHeight="1" x14ac:dyDescent="0.25">
      <c r="A234" s="139">
        <v>227</v>
      </c>
      <c r="B234" s="10">
        <f t="shared" ca="1" si="30"/>
        <v>0.60707858027764006</v>
      </c>
      <c r="C234" s="60">
        <f ca="1">_xlfn.NORM.INV(B234,'Input Parameters'!$E$15,'Input Parameters'!$F$15)</f>
        <v>285.69225266539127</v>
      </c>
      <c r="D234" s="10">
        <f t="shared" ca="1" si="31"/>
        <v>0.4179095337007388</v>
      </c>
      <c r="E234" s="62">
        <f ca="1">IF(_xlfn.NORM.INV(D234,'Input Parameters'!$E$17,'Input Parameters'!$F$17)&lt;3500,3500,IF(_xlfn.NORM.INV(D234,'Input Parameters'!$E$17,'Input Parameters'!$F$17)&gt;5500,5500,_xlfn.NORM.INV(D234,'Input Parameters'!$E$17,'Input Parameters'!$F$17)))</f>
        <v>4654.9289860209174</v>
      </c>
      <c r="F234" s="10">
        <f t="shared" ca="1" si="32"/>
        <v>3.197479619257515E-2</v>
      </c>
      <c r="G234" s="64">
        <f ca="1">_xlfn.NORM.INV(F234,'Input Parameters'!$E$20,'Input Parameters'!$F$20)</f>
        <v>270.23804146344742</v>
      </c>
      <c r="H234" s="57">
        <f ca="1">EXP(E234*(1/'Input Parameters'!$E$23-1/G234))</f>
        <v>0.26335702948362377</v>
      </c>
      <c r="I234" s="10">
        <f t="shared" ca="1" si="33"/>
        <v>0.61309296257971657</v>
      </c>
      <c r="J234" s="30">
        <f ca="1">_xlfn.BETA.INV(I234,'Input Parameters'!$L$26,'Input Parameters'!$M$26,'Input Parameters'!$J$26,'Input Parameters'!$K$26)</f>
        <v>0.70648328463027288</v>
      </c>
      <c r="K234" s="168">
        <f ca="1">('Input Parameters'!$E$27/'Input Parameters'!$E$38)^$J234</f>
        <v>6.2973813905123398E-3</v>
      </c>
      <c r="L234" s="69">
        <f ca="1">$H234*$C234*'Input Parameters'!$E$25*K234</f>
        <v>0.47380907522895022</v>
      </c>
      <c r="M234" s="24">
        <f t="shared" ca="1" si="34"/>
        <v>0.29019388948080937</v>
      </c>
      <c r="N234" s="15">
        <f ca="1">_xlfn.NORM.INV(M234,'Input Parameters'!$E$29,'Input Parameters'!$F$29)</f>
        <v>9.9944718161642979E-2</v>
      </c>
      <c r="O234" s="8">
        <f t="shared" ca="1" si="35"/>
        <v>0.37606423958972757</v>
      </c>
      <c r="P234" s="30">
        <f ca="1">_xlfn.LOGNORM.INV(O234,'Input Parameters'!$H$30,'Input Parameters'!$I$30)</f>
        <v>2.3113842776275209</v>
      </c>
      <c r="Q234" s="10">
        <f t="shared" ca="1" si="36"/>
        <v>0.10752611991802052</v>
      </c>
      <c r="R234" s="30">
        <f>IF('Input Parameters'!$E$32=0,0,_xlfn.BETA.INV(Q234,'Input Parameters'!$L$32,'Input Parameters'!$M$32,'Input Parameters'!$J$32,'Input Parameters'!$K$32))</f>
        <v>0</v>
      </c>
      <c r="S234" s="10">
        <f t="shared" ca="1" si="37"/>
        <v>0.19634867982668691</v>
      </c>
      <c r="T234" s="26">
        <f ca="1">_xlfn.LOGNORM.INV(S234,'Input Parameters'!$H$34,'Input Parameters'!$I$34)</f>
        <v>45.318535779405401</v>
      </c>
      <c r="U234" s="10">
        <f t="shared" ca="1" si="38"/>
        <v>0.19539297155492241</v>
      </c>
      <c r="V234" s="30">
        <f ca="1">_xlfn.BETA.INV(U234,'Input Parameters'!$L$36,'Input Parameters'!$M$36,'Input Parameters'!$J$36,'Input Parameters'!$K$36)</f>
        <v>0.46664389272941365</v>
      </c>
      <c r="W234" s="2">
        <f ca="1">N234+(P234-N234)*(1-ERF((T234-R234)/(2*SQRT(L234*'Input Parameters'!$E$38))))</f>
        <v>9.9951868090967427E-2</v>
      </c>
      <c r="X234">
        <f t="shared" ca="1" si="39"/>
        <v>1</v>
      </c>
      <c r="Y234" s="7"/>
    </row>
    <row r="235" spans="1:25" ht="15" customHeight="1" x14ac:dyDescent="0.25">
      <c r="A235" s="139">
        <v>228</v>
      </c>
      <c r="B235" s="10">
        <f t="shared" ca="1" si="30"/>
        <v>0.87893869434089</v>
      </c>
      <c r="C235" s="60">
        <f ca="1">_xlfn.NORM.INV(B235,'Input Parameters'!$E$15,'Input Parameters'!$F$15)</f>
        <v>334.35714653136449</v>
      </c>
      <c r="D235" s="10">
        <f t="shared" ca="1" si="31"/>
        <v>0.79317632328950893</v>
      </c>
      <c r="E235" s="62">
        <f ca="1">IF(_xlfn.NORM.INV(D235,'Input Parameters'!$E$17,'Input Parameters'!$F$17)&lt;3500,3500,IF(_xlfn.NORM.INV(D235,'Input Parameters'!$E$17,'Input Parameters'!$F$17)&gt;5500,5500,_xlfn.NORM.INV(D235,'Input Parameters'!$E$17,'Input Parameters'!$F$17)))</f>
        <v>5372.2443581006837</v>
      </c>
      <c r="F235" s="10">
        <f t="shared" ca="1" si="32"/>
        <v>0.37660384323541563</v>
      </c>
      <c r="G235" s="64">
        <f ca="1">_xlfn.NORM.INV(F235,'Input Parameters'!$E$20,'Input Parameters'!$F$20)</f>
        <v>280.54343556988977</v>
      </c>
      <c r="H235" s="57">
        <f ca="1">EXP(E235*(1/'Input Parameters'!$E$23-1/G235))</f>
        <v>0.44503809009267126</v>
      </c>
      <c r="I235" s="10">
        <f t="shared" ca="1" si="33"/>
        <v>0.21844904808794141</v>
      </c>
      <c r="J235" s="30">
        <f ca="1">_xlfn.BETA.INV(I235,'Input Parameters'!$L$26,'Input Parameters'!$M$26,'Input Parameters'!$J$26,'Input Parameters'!$K$26)</f>
        <v>0.53090706270779053</v>
      </c>
      <c r="K235" s="168">
        <f ca="1">('Input Parameters'!$E$27/'Input Parameters'!$E$38)^$J235</f>
        <v>2.2187882480260688E-2</v>
      </c>
      <c r="L235" s="69">
        <f ca="1">$H235*$C235*'Input Parameters'!$E$25*K235</f>
        <v>3.3015938758818164</v>
      </c>
      <c r="M235" s="24">
        <f t="shared" ca="1" si="34"/>
        <v>0.8263608477296599</v>
      </c>
      <c r="N235" s="15">
        <f ca="1">_xlfn.NORM.INV(M235,'Input Parameters'!$E$29,'Input Parameters'!$F$29)</f>
        <v>0.1000939881584247</v>
      </c>
      <c r="O235" s="8">
        <f t="shared" ca="1" si="35"/>
        <v>0.39353776511880223</v>
      </c>
      <c r="P235" s="30">
        <f ca="1">_xlfn.LOGNORM.INV(O235,'Input Parameters'!$H$30,'Input Parameters'!$I$30)</f>
        <v>2.3618511428410418</v>
      </c>
      <c r="Q235" s="10">
        <f t="shared" ca="1" si="36"/>
        <v>0.50023487816224654</v>
      </c>
      <c r="R235" s="30">
        <f>IF('Input Parameters'!$E$32=0,0,_xlfn.BETA.INV(Q235,'Input Parameters'!$L$32,'Input Parameters'!$M$32,'Input Parameters'!$J$32,'Input Parameters'!$K$32))</f>
        <v>0</v>
      </c>
      <c r="S235" s="10">
        <f t="shared" ca="1" si="37"/>
        <v>0.58778948938685682</v>
      </c>
      <c r="T235" s="26">
        <f ca="1">_xlfn.LOGNORM.INV(S235,'Input Parameters'!$H$34,'Input Parameters'!$I$34)</f>
        <v>51.819661052502958</v>
      </c>
      <c r="U235" s="10">
        <f t="shared" ca="1" si="38"/>
        <v>0.8190858496326352</v>
      </c>
      <c r="V235" s="30">
        <f ca="1">_xlfn.BETA.INV(U235,'Input Parameters'!$L$36,'Input Parameters'!$M$36,'Input Parameters'!$J$36,'Input Parameters'!$K$36)</f>
        <v>0.73595748949163009</v>
      </c>
      <c r="W235" s="2">
        <f ca="1">N235+(P235-N235)*(1-ERF((T235-R235)/(2*SQRT(L235*'Input Parameters'!$E$38))))</f>
        <v>0.19901929168965965</v>
      </c>
      <c r="X235">
        <f t="shared" ca="1" si="39"/>
        <v>1</v>
      </c>
      <c r="Y235" s="7"/>
    </row>
    <row r="236" spans="1:25" ht="15" customHeight="1" x14ac:dyDescent="0.25">
      <c r="A236" s="139">
        <v>229</v>
      </c>
      <c r="B236" s="10">
        <f t="shared" ca="1" si="30"/>
        <v>0.4987112826312573</v>
      </c>
      <c r="C236" s="60">
        <f ca="1">_xlfn.NORM.INV(B236,'Input Parameters'!$E$15,'Input Parameters'!$F$15)</f>
        <v>270.79213670815159</v>
      </c>
      <c r="D236" s="10">
        <f t="shared" ca="1" si="31"/>
        <v>0.94090313472284315</v>
      </c>
      <c r="E236" s="62">
        <f ca="1">IF(_xlfn.NORM.INV(D236,'Input Parameters'!$E$17,'Input Parameters'!$F$17)&lt;3500,3500,IF(_xlfn.NORM.INV(D236,'Input Parameters'!$E$17,'Input Parameters'!$F$17)&gt;5500,5500,_xlfn.NORM.INV(D236,'Input Parameters'!$E$17,'Input Parameters'!$F$17)))</f>
        <v>5500</v>
      </c>
      <c r="F236" s="10">
        <f t="shared" ca="1" si="32"/>
        <v>0.56845979927276458</v>
      </c>
      <c r="G236" s="64">
        <f ca="1">_xlfn.NORM.INV(F236,'Input Parameters'!$E$20,'Input Parameters'!$F$20)</f>
        <v>283.80544368114573</v>
      </c>
      <c r="H236" s="57">
        <f ca="1">EXP(E236*(1/'Input Parameters'!$E$23-1/G236))</f>
        <v>0.54688646920560624</v>
      </c>
      <c r="I236" s="10">
        <f t="shared" ca="1" si="33"/>
        <v>0.6438337454486428</v>
      </c>
      <c r="J236" s="30">
        <f ca="1">_xlfn.BETA.INV(I236,'Input Parameters'!$L$26,'Input Parameters'!$M$26,'Input Parameters'!$J$26,'Input Parameters'!$K$26)</f>
        <v>0.71878134550136163</v>
      </c>
      <c r="K236" s="168">
        <f ca="1">('Input Parameters'!$E$27/'Input Parameters'!$E$38)^$J236</f>
        <v>5.7656598891780543E-3</v>
      </c>
      <c r="L236" s="69">
        <f ca="1">$H236*$C236*'Input Parameters'!$E$25*K236</f>
        <v>0.85385130732227743</v>
      </c>
      <c r="M236" s="24">
        <f t="shared" ca="1" si="34"/>
        <v>0.80492422799661445</v>
      </c>
      <c r="N236" s="15">
        <f ca="1">_xlfn.NORM.INV(M236,'Input Parameters'!$E$29,'Input Parameters'!$F$29)</f>
        <v>0.10008593425706291</v>
      </c>
      <c r="O236" s="8">
        <f t="shared" ca="1" si="35"/>
        <v>0.61832395659601336</v>
      </c>
      <c r="P236" s="30">
        <f ca="1">_xlfn.LOGNORM.INV(O236,'Input Parameters'!$H$30,'Input Parameters'!$I$30)</f>
        <v>3.0933844183369712</v>
      </c>
      <c r="Q236" s="10">
        <f t="shared" ca="1" si="36"/>
        <v>0.1129056742962482</v>
      </c>
      <c r="R236" s="30">
        <f>IF('Input Parameters'!$E$32=0,0,_xlfn.BETA.INV(Q236,'Input Parameters'!$L$32,'Input Parameters'!$M$32,'Input Parameters'!$J$32,'Input Parameters'!$K$32))</f>
        <v>0</v>
      </c>
      <c r="S236" s="10">
        <f t="shared" ca="1" si="37"/>
        <v>0.31754286711787982</v>
      </c>
      <c r="T236" s="26">
        <f ca="1">_xlfn.LOGNORM.INV(S236,'Input Parameters'!$H$34,'Input Parameters'!$I$34)</f>
        <v>47.515284533066712</v>
      </c>
      <c r="U236" s="10">
        <f t="shared" ca="1" si="38"/>
        <v>8.0728340066869575E-2</v>
      </c>
      <c r="V236" s="30">
        <f ca="1">_xlfn.BETA.INV(U236,'Input Parameters'!$L$36,'Input Parameters'!$M$36,'Input Parameters'!$J$36,'Input Parameters'!$K$36)</f>
        <v>0.4040064001972119</v>
      </c>
      <c r="W236" s="2">
        <f ca="1">N236+(P236-N236)*(1-ERF((T236-R236)/(2*SQRT(L236*'Input Parameters'!$E$38))))</f>
        <v>0.10091470170077536</v>
      </c>
      <c r="X236">
        <f t="shared" ca="1" si="39"/>
        <v>1</v>
      </c>
      <c r="Y236" s="7"/>
    </row>
    <row r="237" spans="1:25" ht="15" customHeight="1" x14ac:dyDescent="0.25">
      <c r="A237" s="139">
        <v>230</v>
      </c>
      <c r="B237" s="10">
        <f t="shared" ca="1" si="30"/>
        <v>0.87671353419503484</v>
      </c>
      <c r="C237" s="60">
        <f ca="1">_xlfn.NORM.INV(B237,'Input Parameters'!$E$15,'Input Parameters'!$F$15)</f>
        <v>333.76187779097899</v>
      </c>
      <c r="D237" s="10">
        <f t="shared" ca="1" si="31"/>
        <v>0.79694964810950641</v>
      </c>
      <c r="E237" s="62">
        <f ca="1">IF(_xlfn.NORM.INV(D237,'Input Parameters'!$E$17,'Input Parameters'!$F$17)&lt;3500,3500,IF(_xlfn.NORM.INV(D237,'Input Parameters'!$E$17,'Input Parameters'!$F$17)&gt;5500,5500,_xlfn.NORM.INV(D237,'Input Parameters'!$E$17,'Input Parameters'!$F$17)))</f>
        <v>5381.5425549693455</v>
      </c>
      <c r="F237" s="10">
        <f t="shared" ca="1" si="32"/>
        <v>0.15108219615967566</v>
      </c>
      <c r="G237" s="64">
        <f ca="1">_xlfn.NORM.INV(F237,'Input Parameters'!$E$20,'Input Parameters'!$F$20)</f>
        <v>275.73691959547887</v>
      </c>
      <c r="H237" s="57">
        <f ca="1">EXP(E237*(1/'Input Parameters'!$E$23-1/G237))</f>
        <v>0.31810363271643882</v>
      </c>
      <c r="I237" s="10">
        <f t="shared" ca="1" si="33"/>
        <v>0.19212748463401741</v>
      </c>
      <c r="J237" s="30">
        <f ca="1">_xlfn.BETA.INV(I237,'Input Parameters'!$L$26,'Input Parameters'!$M$26,'Input Parameters'!$J$26,'Input Parameters'!$K$26)</f>
        <v>0.51498094547883499</v>
      </c>
      <c r="K237" s="168">
        <f ca="1">('Input Parameters'!$E$27/'Input Parameters'!$E$38)^$J237</f>
        <v>2.4873045892355745E-2</v>
      </c>
      <c r="L237" s="69">
        <f ca="1">$H237*$C237*'Input Parameters'!$E$25*K237</f>
        <v>2.6407928171653841</v>
      </c>
      <c r="M237" s="24">
        <f t="shared" ca="1" si="34"/>
        <v>0.94951142695380553</v>
      </c>
      <c r="N237" s="15">
        <f ca="1">_xlfn.NORM.INV(M237,'Input Parameters'!$E$29,'Input Parameters'!$F$29)</f>
        <v>0.10016401347809621</v>
      </c>
      <c r="O237" s="8">
        <f t="shared" ca="1" si="35"/>
        <v>0.14220468799512676</v>
      </c>
      <c r="P237" s="30">
        <f ca="1">_xlfn.LOGNORM.INV(O237,'Input Parameters'!$H$30,'Input Parameters'!$I$30)</f>
        <v>1.6182944160178494</v>
      </c>
      <c r="Q237" s="10">
        <f t="shared" ca="1" si="36"/>
        <v>0.88298758519471987</v>
      </c>
      <c r="R237" s="30">
        <f>IF('Input Parameters'!$E$32=0,0,_xlfn.BETA.INV(Q237,'Input Parameters'!$L$32,'Input Parameters'!$M$32,'Input Parameters'!$J$32,'Input Parameters'!$K$32))</f>
        <v>0</v>
      </c>
      <c r="S237" s="10">
        <f t="shared" ca="1" si="37"/>
        <v>0.72236619035102168</v>
      </c>
      <c r="T237" s="26">
        <f ca="1">_xlfn.LOGNORM.INV(S237,'Input Parameters'!$H$34,'Input Parameters'!$I$34)</f>
        <v>54.249528081794402</v>
      </c>
      <c r="U237" s="10">
        <f t="shared" ca="1" si="38"/>
        <v>0.82105838786926</v>
      </c>
      <c r="V237" s="30">
        <f ca="1">_xlfn.BETA.INV(U237,'Input Parameters'!$L$36,'Input Parameters'!$M$36,'Input Parameters'!$J$36,'Input Parameters'!$K$36)</f>
        <v>0.73727729079593707</v>
      </c>
      <c r="W237" s="2">
        <f ca="1">N237+(P237-N237)*(1-ERF((T237-R237)/(2*SQRT(L237*'Input Parameters'!$E$38))))</f>
        <v>0.12786639914784254</v>
      </c>
      <c r="X237">
        <f t="shared" ca="1" si="39"/>
        <v>1</v>
      </c>
      <c r="Y237" s="7"/>
    </row>
    <row r="238" spans="1:25" ht="15" customHeight="1" x14ac:dyDescent="0.25">
      <c r="A238" s="139">
        <v>231</v>
      </c>
      <c r="B238" s="10">
        <f t="shared" ca="1" si="30"/>
        <v>0.69276966385689243</v>
      </c>
      <c r="C238" s="60">
        <f ca="1">_xlfn.NORM.INV(B238,'Input Parameters'!$E$15,'Input Parameters'!$F$15)</f>
        <v>298.26532525708012</v>
      </c>
      <c r="D238" s="10">
        <f t="shared" ca="1" si="31"/>
        <v>0.26243090833918215</v>
      </c>
      <c r="E238" s="62">
        <f ca="1">IF(_xlfn.NORM.INV(D238,'Input Parameters'!$E$17,'Input Parameters'!$F$17)&lt;3500,3500,IF(_xlfn.NORM.INV(D238,'Input Parameters'!$E$17,'Input Parameters'!$F$17)&gt;5500,5500,_xlfn.NORM.INV(D238,'Input Parameters'!$E$17,'Input Parameters'!$F$17)))</f>
        <v>4354.8917076848502</v>
      </c>
      <c r="F238" s="10">
        <f t="shared" ca="1" si="32"/>
        <v>0.74803829849004755</v>
      </c>
      <c r="G238" s="64">
        <f ca="1">_xlfn.NORM.INV(F238,'Input Parameters'!$E$20,'Input Parameters'!$F$20)</f>
        <v>287.1278064281251</v>
      </c>
      <c r="H238" s="57">
        <f ca="1">EXP(E238*(1/'Input Parameters'!$E$23-1/G238))</f>
        <v>0.7405898295256631</v>
      </c>
      <c r="I238" s="10">
        <f t="shared" ca="1" si="33"/>
        <v>0.58524719837755912</v>
      </c>
      <c r="J238" s="30">
        <f ca="1">_xlfn.BETA.INV(I238,'Input Parameters'!$L$26,'Input Parameters'!$M$26,'Input Parameters'!$J$26,'Input Parameters'!$K$26)</f>
        <v>0.69540908322593453</v>
      </c>
      <c r="K238" s="168">
        <f ca="1">('Input Parameters'!$E$27/'Input Parameters'!$E$38)^$J238</f>
        <v>6.8180220271762092E-3</v>
      </c>
      <c r="L238" s="69">
        <f ca="1">$H238*$C238*'Input Parameters'!$E$25*K238</f>
        <v>1.5060483378496055</v>
      </c>
      <c r="M238" s="24">
        <f t="shared" ca="1" si="34"/>
        <v>3.8827787417912596E-2</v>
      </c>
      <c r="N238" s="15">
        <f ca="1">_xlfn.NORM.INV(M238,'Input Parameters'!$E$29,'Input Parameters'!$F$29)</f>
        <v>9.9823554600802875E-2</v>
      </c>
      <c r="O238" s="8">
        <f t="shared" ca="1" si="35"/>
        <v>0.43672345352751329</v>
      </c>
      <c r="P238" s="30">
        <f ca="1">_xlfn.LOGNORM.INV(O238,'Input Parameters'!$H$30,'Input Parameters'!$I$30)</f>
        <v>2.4887955764487799</v>
      </c>
      <c r="Q238" s="10">
        <f t="shared" ca="1" si="36"/>
        <v>0.6461244634481379</v>
      </c>
      <c r="R238" s="30">
        <f>IF('Input Parameters'!$E$32=0,0,_xlfn.BETA.INV(Q238,'Input Parameters'!$L$32,'Input Parameters'!$M$32,'Input Parameters'!$J$32,'Input Parameters'!$K$32))</f>
        <v>0</v>
      </c>
      <c r="S238" s="10">
        <f t="shared" ca="1" si="37"/>
        <v>0.3917642393800066</v>
      </c>
      <c r="T238" s="26">
        <f ca="1">_xlfn.LOGNORM.INV(S238,'Input Parameters'!$H$34,'Input Parameters'!$I$34)</f>
        <v>48.712555538794646</v>
      </c>
      <c r="U238" s="10">
        <f t="shared" ca="1" si="38"/>
        <v>0.54232596709418002</v>
      </c>
      <c r="V238" s="30">
        <f ca="1">_xlfn.BETA.INV(U238,'Input Parameters'!$L$36,'Input Parameters'!$M$36,'Input Parameters'!$J$36,'Input Parameters'!$K$36)</f>
        <v>0.60224887275319072</v>
      </c>
      <c r="W238" s="2">
        <f ca="1">N238+(P238-N238)*(1-ERF((T238-R238)/(2*SQRT(L238*'Input Parameters'!$E$38))))</f>
        <v>0.11177828678610145</v>
      </c>
      <c r="X238">
        <f t="shared" ca="1" si="39"/>
        <v>1</v>
      </c>
      <c r="Y238" s="7"/>
    </row>
    <row r="239" spans="1:25" ht="15" customHeight="1" x14ac:dyDescent="0.25">
      <c r="A239" s="139">
        <v>232</v>
      </c>
      <c r="B239" s="10">
        <f t="shared" ca="1" si="30"/>
        <v>6.7826229944950578E-3</v>
      </c>
      <c r="C239" s="60">
        <f ca="1">_xlfn.NORM.INV(B239,'Input Parameters'!$E$15,'Input Parameters'!$F$15)</f>
        <v>137.18666284746598</v>
      </c>
      <c r="D239" s="10">
        <f t="shared" ca="1" si="31"/>
        <v>0.30961589538050627</v>
      </c>
      <c r="E239" s="62">
        <f ca="1">IF(_xlfn.NORM.INV(D239,'Input Parameters'!$E$17,'Input Parameters'!$F$17)&lt;3500,3500,IF(_xlfn.NORM.INV(D239,'Input Parameters'!$E$17,'Input Parameters'!$F$17)&gt;5500,5500,_xlfn.NORM.INV(D239,'Input Parameters'!$E$17,'Input Parameters'!$F$17)))</f>
        <v>4452.1424245778217</v>
      </c>
      <c r="F239" s="10">
        <f t="shared" ca="1" si="32"/>
        <v>0.53399485097721067</v>
      </c>
      <c r="G239" s="64">
        <f ca="1">_xlfn.NORM.INV(F239,'Input Parameters'!$E$20,'Input Parameters'!$F$20)</f>
        <v>283.22161613559933</v>
      </c>
      <c r="H239" s="57">
        <f ca="1">EXP(E239*(1/'Input Parameters'!$E$23-1/G239))</f>
        <v>0.59400334734478488</v>
      </c>
      <c r="I239" s="10">
        <f t="shared" ca="1" si="33"/>
        <v>0.28461680789970301</v>
      </c>
      <c r="J239" s="30">
        <f ca="1">_xlfn.BETA.INV(I239,'Input Parameters'!$L$26,'Input Parameters'!$M$26,'Input Parameters'!$J$26,'Input Parameters'!$K$26)</f>
        <v>0.56659744136625811</v>
      </c>
      <c r="K239" s="168">
        <f ca="1">('Input Parameters'!$E$27/'Input Parameters'!$E$38)^$J239</f>
        <v>1.7176434748241057E-2</v>
      </c>
      <c r="L239" s="69">
        <f ca="1">$H239*$C239*'Input Parameters'!$E$25*K239</f>
        <v>1.3996962786695115</v>
      </c>
      <c r="M239" s="24">
        <f t="shared" ca="1" si="34"/>
        <v>0.76574007688545165</v>
      </c>
      <c r="N239" s="15">
        <f ca="1">_xlfn.NORM.INV(M239,'Input Parameters'!$E$29,'Input Parameters'!$F$29)</f>
        <v>0.10007248894620341</v>
      </c>
      <c r="O239" s="8">
        <f t="shared" ca="1" si="35"/>
        <v>0.3857993438860271</v>
      </c>
      <c r="P239" s="30">
        <f ca="1">_xlfn.LOGNORM.INV(O239,'Input Parameters'!$H$30,'Input Parameters'!$I$30)</f>
        <v>2.3394497839116983</v>
      </c>
      <c r="Q239" s="10">
        <f t="shared" ca="1" si="36"/>
        <v>0.95506543172955505</v>
      </c>
      <c r="R239" s="30">
        <f>IF('Input Parameters'!$E$32=0,0,_xlfn.BETA.INV(Q239,'Input Parameters'!$L$32,'Input Parameters'!$M$32,'Input Parameters'!$J$32,'Input Parameters'!$K$32))</f>
        <v>0</v>
      </c>
      <c r="S239" s="10">
        <f t="shared" ca="1" si="37"/>
        <v>0.78005102454175279</v>
      </c>
      <c r="T239" s="26">
        <f ca="1">_xlfn.LOGNORM.INV(S239,'Input Parameters'!$H$34,'Input Parameters'!$I$34)</f>
        <v>55.496279491152649</v>
      </c>
      <c r="U239" s="10">
        <f t="shared" ca="1" si="38"/>
        <v>0.24826826270990288</v>
      </c>
      <c r="V239" s="30">
        <f ca="1">_xlfn.BETA.INV(U239,'Input Parameters'!$L$36,'Input Parameters'!$M$36,'Input Parameters'!$J$36,'Input Parameters'!$K$36)</f>
        <v>0.489440019652989</v>
      </c>
      <c r="W239" s="2">
        <f ca="1">N239+(P239-N239)*(1-ERF((T239-R239)/(2*SQRT(L239*'Input Parameters'!$E$38))))</f>
        <v>0.10211084210697102</v>
      </c>
      <c r="X239">
        <f t="shared" ca="1" si="39"/>
        <v>1</v>
      </c>
      <c r="Y239" s="7"/>
    </row>
    <row r="240" spans="1:25" ht="15" customHeight="1" x14ac:dyDescent="0.25">
      <c r="A240" s="139">
        <v>233</v>
      </c>
      <c r="B240" s="10">
        <f t="shared" ca="1" si="30"/>
        <v>0.18360523279953023</v>
      </c>
      <c r="C240" s="60">
        <f ca="1">_xlfn.NORM.INV(B240,'Input Parameters'!$E$15,'Input Parameters'!$F$15)</f>
        <v>222.10038488598809</v>
      </c>
      <c r="D240" s="10">
        <f t="shared" ca="1" si="31"/>
        <v>0.79812517967336816</v>
      </c>
      <c r="E240" s="62">
        <f ca="1">IF(_xlfn.NORM.INV(D240,'Input Parameters'!$E$17,'Input Parameters'!$F$17)&lt;3500,3500,IF(_xlfn.NORM.INV(D240,'Input Parameters'!$E$17,'Input Parameters'!$F$17)&gt;5500,5500,_xlfn.NORM.INV(D240,'Input Parameters'!$E$17,'Input Parameters'!$F$17)))</f>
        <v>5384.460301144466</v>
      </c>
      <c r="F240" s="10">
        <f t="shared" ca="1" si="32"/>
        <v>0.71533482485831512</v>
      </c>
      <c r="G240" s="64">
        <f ca="1">_xlfn.NORM.INV(F240,'Input Parameters'!$E$20,'Input Parameters'!$F$20)</f>
        <v>286.46255461786046</v>
      </c>
      <c r="H240" s="57">
        <f ca="1">EXP(E240*(1/'Input Parameters'!$E$23-1/G240))</f>
        <v>0.66043543572176</v>
      </c>
      <c r="I240" s="10">
        <f t="shared" ca="1" si="33"/>
        <v>0.28721621917488238</v>
      </c>
      <c r="J240" s="30">
        <f ca="1">_xlfn.BETA.INV(I240,'Input Parameters'!$L$26,'Input Parameters'!$M$26,'Input Parameters'!$J$26,'Input Parameters'!$K$26)</f>
        <v>0.567902004999979</v>
      </c>
      <c r="K240" s="168">
        <f ca="1">('Input Parameters'!$E$27/'Input Parameters'!$E$38)^$J240</f>
        <v>1.7016453104682014E-2</v>
      </c>
      <c r="L240" s="69">
        <f ca="1">$H240*$C240*'Input Parameters'!$E$25*K240</f>
        <v>2.4960237860939483</v>
      </c>
      <c r="M240" s="24">
        <f t="shared" ca="1" si="34"/>
        <v>0.91118562488015531</v>
      </c>
      <c r="N240" s="15">
        <f ca="1">_xlfn.NORM.INV(M240,'Input Parameters'!$E$29,'Input Parameters'!$F$29)</f>
        <v>0.1001348092136637</v>
      </c>
      <c r="O240" s="8">
        <f t="shared" ca="1" si="35"/>
        <v>0.46923492056046689</v>
      </c>
      <c r="P240" s="30">
        <f ca="1">_xlfn.LOGNORM.INV(O240,'Input Parameters'!$H$30,'Input Parameters'!$I$30)</f>
        <v>2.5871992685748033</v>
      </c>
      <c r="Q240" s="10">
        <f t="shared" ca="1" si="36"/>
        <v>0.29819750708275206</v>
      </c>
      <c r="R240" s="30">
        <f>IF('Input Parameters'!$E$32=0,0,_xlfn.BETA.INV(Q240,'Input Parameters'!$L$32,'Input Parameters'!$M$32,'Input Parameters'!$J$32,'Input Parameters'!$K$32))</f>
        <v>0</v>
      </c>
      <c r="S240" s="10">
        <f t="shared" ca="1" si="37"/>
        <v>0.57063800696957778</v>
      </c>
      <c r="T240" s="26">
        <f ca="1">_xlfn.LOGNORM.INV(S240,'Input Parameters'!$H$34,'Input Parameters'!$I$34)</f>
        <v>51.537408108152292</v>
      </c>
      <c r="U240" s="10">
        <f t="shared" ca="1" si="38"/>
        <v>0.44376146318732335</v>
      </c>
      <c r="V240" s="30">
        <f ca="1">_xlfn.BETA.INV(U240,'Input Parameters'!$L$36,'Input Parameters'!$M$36,'Input Parameters'!$J$36,'Input Parameters'!$K$36)</f>
        <v>0.56463691741167255</v>
      </c>
      <c r="W240" s="2">
        <f ca="1">N240+(P240-N240)*(1-ERF((T240-R240)/(2*SQRT(L240*'Input Parameters'!$E$38))))</f>
        <v>0.15254693478188996</v>
      </c>
      <c r="X240">
        <f t="shared" ca="1" si="39"/>
        <v>1</v>
      </c>
      <c r="Y240" s="7"/>
    </row>
    <row r="241" spans="1:25" ht="15" customHeight="1" x14ac:dyDescent="0.25">
      <c r="A241" s="139">
        <v>234</v>
      </c>
      <c r="B241" s="10">
        <f t="shared" ca="1" si="30"/>
        <v>0.95330089351130642</v>
      </c>
      <c r="C241" s="60">
        <f ca="1">_xlfn.NORM.INV(B241,'Input Parameters'!$E$15,'Input Parameters'!$F$15)</f>
        <v>361.88960602967637</v>
      </c>
      <c r="D241" s="10">
        <f t="shared" ca="1" si="31"/>
        <v>0.41460469272915346</v>
      </c>
      <c r="E241" s="62">
        <f ca="1">IF(_xlfn.NORM.INV(D241,'Input Parameters'!$E$17,'Input Parameters'!$F$17)&lt;3500,3500,IF(_xlfn.NORM.INV(D241,'Input Parameters'!$E$17,'Input Parameters'!$F$17)&gt;5500,5500,_xlfn.NORM.INV(D241,'Input Parameters'!$E$17,'Input Parameters'!$F$17)))</f>
        <v>4648.9990306143563</v>
      </c>
      <c r="F241" s="10">
        <f t="shared" ca="1" si="32"/>
        <v>0.46769453108125081</v>
      </c>
      <c r="G241" s="64">
        <f ca="1">_xlfn.NORM.INV(F241,'Input Parameters'!$E$20,'Input Parameters'!$F$20)</f>
        <v>282.10685440839211</v>
      </c>
      <c r="H241" s="57">
        <f ca="1">EXP(E241*(1/'Input Parameters'!$E$23-1/G241))</f>
        <v>0.54402239333789071</v>
      </c>
      <c r="I241" s="10">
        <f t="shared" ca="1" si="33"/>
        <v>0.31709982767611078</v>
      </c>
      <c r="J241" s="30">
        <f ca="1">_xlfn.BETA.INV(I241,'Input Parameters'!$L$26,'Input Parameters'!$M$26,'Input Parameters'!$J$26,'Input Parameters'!$K$26)</f>
        <v>0.58248890334585079</v>
      </c>
      <c r="K241" s="168">
        <f ca="1">('Input Parameters'!$E$27/'Input Parameters'!$E$38)^$J241</f>
        <v>1.5325966356095101E-2</v>
      </c>
      <c r="L241" s="69">
        <f ca="1">$H241*$C241*'Input Parameters'!$E$25*K241</f>
        <v>3.0173157124348911</v>
      </c>
      <c r="M241" s="24">
        <f t="shared" ca="1" si="34"/>
        <v>0.93943598211194257</v>
      </c>
      <c r="N241" s="15">
        <f ca="1">_xlfn.NORM.INV(M241,'Input Parameters'!$E$29,'Input Parameters'!$F$29)</f>
        <v>0.1001550056165849</v>
      </c>
      <c r="O241" s="8">
        <f t="shared" ca="1" si="35"/>
        <v>0.51286723498354292</v>
      </c>
      <c r="P241" s="30">
        <f ca="1">_xlfn.LOGNORM.INV(O241,'Input Parameters'!$H$30,'Input Parameters'!$I$30)</f>
        <v>2.7244839344170084</v>
      </c>
      <c r="Q241" s="10">
        <f t="shared" ca="1" si="36"/>
        <v>0.50463205101108222</v>
      </c>
      <c r="R241" s="30">
        <f>IF('Input Parameters'!$E$32=0,0,_xlfn.BETA.INV(Q241,'Input Parameters'!$L$32,'Input Parameters'!$M$32,'Input Parameters'!$J$32,'Input Parameters'!$K$32))</f>
        <v>0</v>
      </c>
      <c r="S241" s="10">
        <f t="shared" ca="1" si="37"/>
        <v>2.9746881085117027E-2</v>
      </c>
      <c r="T241" s="26">
        <f ca="1">_xlfn.LOGNORM.INV(S241,'Input Parameters'!$H$34,'Input Parameters'!$I$34)</f>
        <v>39.864686889747986</v>
      </c>
      <c r="U241" s="10">
        <f t="shared" ca="1" si="38"/>
        <v>0.60987672547834249</v>
      </c>
      <c r="V241" s="30">
        <f ca="1">_xlfn.BETA.INV(U241,'Input Parameters'!$L$36,'Input Parameters'!$M$36,'Input Parameters'!$J$36,'Input Parameters'!$K$36)</f>
        <v>0.62951297418649776</v>
      </c>
      <c r="W241" s="2">
        <f ca="1">N241+(P241-N241)*(1-ERF((T241-R241)/(2*SQRT(L241*'Input Parameters'!$E$38))))</f>
        <v>0.37474845394848888</v>
      </c>
      <c r="X241">
        <f t="shared" ca="1" si="39"/>
        <v>1</v>
      </c>
      <c r="Y241" s="7"/>
    </row>
    <row r="242" spans="1:25" ht="15" customHeight="1" x14ac:dyDescent="0.25">
      <c r="A242" s="139">
        <v>235</v>
      </c>
      <c r="B242" s="10">
        <f t="shared" ca="1" si="30"/>
        <v>0.1054634019063817</v>
      </c>
      <c r="C242" s="60">
        <f ca="1">_xlfn.NORM.INV(B242,'Input Parameters'!$E$15,'Input Parameters'!$F$15)</f>
        <v>203.17006670733187</v>
      </c>
      <c r="D242" s="10">
        <f t="shared" ca="1" si="31"/>
        <v>0.10909149220681236</v>
      </c>
      <c r="E242" s="62">
        <f ca="1">IF(_xlfn.NORM.INV(D242,'Input Parameters'!$E$17,'Input Parameters'!$F$17)&lt;3500,3500,IF(_xlfn.NORM.INV(D242,'Input Parameters'!$E$17,'Input Parameters'!$F$17)&gt;5500,5500,_xlfn.NORM.INV(D242,'Input Parameters'!$E$17,'Input Parameters'!$F$17)))</f>
        <v>3938.0381397018255</v>
      </c>
      <c r="F242" s="10">
        <f t="shared" ca="1" si="32"/>
        <v>3.3858338004599364E-2</v>
      </c>
      <c r="G242" s="64">
        <f ca="1">_xlfn.NORM.INV(F242,'Input Parameters'!$E$20,'Input Parameters'!$F$20)</f>
        <v>270.40985330153853</v>
      </c>
      <c r="H242" s="57">
        <f ca="1">EXP(E242*(1/'Input Parameters'!$E$23-1/G242))</f>
        <v>0.3264420423293945</v>
      </c>
      <c r="I242" s="10">
        <f t="shared" ca="1" si="33"/>
        <v>0.50061584868840836</v>
      </c>
      <c r="J242" s="30">
        <f ca="1">_xlfn.BETA.INV(I242,'Input Parameters'!$L$26,'Input Parameters'!$M$26,'Input Parameters'!$J$26,'Input Parameters'!$K$26)</f>
        <v>0.66164689707876179</v>
      </c>
      <c r="K242" s="168">
        <f ca="1">('Input Parameters'!$E$27/'Input Parameters'!$E$38)^$J242</f>
        <v>8.6862938840106957E-3</v>
      </c>
      <c r="L242" s="69">
        <f ca="1">$H242*$C242*'Input Parameters'!$E$25*K242</f>
        <v>0.57610325401235629</v>
      </c>
      <c r="M242" s="24">
        <f t="shared" ca="1" si="34"/>
        <v>0.69601030316879275</v>
      </c>
      <c r="N242" s="15">
        <f ca="1">_xlfn.NORM.INV(M242,'Input Parameters'!$E$29,'Input Parameters'!$F$29)</f>
        <v>0.10005129598680512</v>
      </c>
      <c r="O242" s="8">
        <f t="shared" ca="1" si="35"/>
        <v>0.38029403464571498</v>
      </c>
      <c r="P242" s="30">
        <f ca="1">_xlfn.LOGNORM.INV(O242,'Input Parameters'!$H$30,'Input Parameters'!$I$30)</f>
        <v>2.323563560185713</v>
      </c>
      <c r="Q242" s="10">
        <f t="shared" ca="1" si="36"/>
        <v>0.2896721091129455</v>
      </c>
      <c r="R242" s="30">
        <f>IF('Input Parameters'!$E$32=0,0,_xlfn.BETA.INV(Q242,'Input Parameters'!$L$32,'Input Parameters'!$M$32,'Input Parameters'!$J$32,'Input Parameters'!$K$32))</f>
        <v>0</v>
      </c>
      <c r="S242" s="10">
        <f t="shared" ca="1" si="37"/>
        <v>0.83115056034332102</v>
      </c>
      <c r="T242" s="26">
        <f ca="1">_xlfn.LOGNORM.INV(S242,'Input Parameters'!$H$34,'Input Parameters'!$I$34)</f>
        <v>56.799089156821651</v>
      </c>
      <c r="U242" s="10">
        <f t="shared" ca="1" si="38"/>
        <v>0.30671160127700559</v>
      </c>
      <c r="V242" s="30">
        <f ca="1">_xlfn.BETA.INV(U242,'Input Parameters'!$L$36,'Input Parameters'!$M$36,'Input Parameters'!$J$36,'Input Parameters'!$K$36)</f>
        <v>0.51281867392445024</v>
      </c>
      <c r="W242" s="2">
        <f ca="1">N242+(P242-N242)*(1-ERF((T242-R242)/(2*SQRT(L242*'Input Parameters'!$E$38))))</f>
        <v>0.10005156578364378</v>
      </c>
      <c r="X242">
        <f t="shared" ca="1" si="39"/>
        <v>1</v>
      </c>
      <c r="Y242" s="7"/>
    </row>
    <row r="243" spans="1:25" ht="15" customHeight="1" x14ac:dyDescent="0.25">
      <c r="A243" s="139">
        <v>236</v>
      </c>
      <c r="B243" s="10">
        <f t="shared" ca="1" si="30"/>
        <v>0.11440071335436042</v>
      </c>
      <c r="C243" s="60">
        <f ca="1">_xlfn.NORM.INV(B243,'Input Parameters'!$E$15,'Input Parameters'!$F$15)</f>
        <v>205.7479922080762</v>
      </c>
      <c r="D243" s="10">
        <f t="shared" ca="1" si="31"/>
        <v>0.10346938958042795</v>
      </c>
      <c r="E243" s="62">
        <f ca="1">IF(_xlfn.NORM.INV(D243,'Input Parameters'!$E$17,'Input Parameters'!$F$17)&lt;3500,3500,IF(_xlfn.NORM.INV(D243,'Input Parameters'!$E$17,'Input Parameters'!$F$17)&gt;5500,5500,_xlfn.NORM.INV(D243,'Input Parameters'!$E$17,'Input Parameters'!$F$17)))</f>
        <v>3916.5805321880098</v>
      </c>
      <c r="F243" s="10">
        <f t="shared" ca="1" si="32"/>
        <v>0.85672148845192519</v>
      </c>
      <c r="G243" s="64">
        <f ca="1">_xlfn.NORM.INV(F243,'Input Parameters'!$E$20,'Input Parameters'!$F$20)</f>
        <v>289.79022340536051</v>
      </c>
      <c r="H243" s="57">
        <f ca="1">EXP(E243*(1/'Input Parameters'!$E$23-1/G243))</f>
        <v>0.86522834855710096</v>
      </c>
      <c r="I243" s="10">
        <f t="shared" ca="1" si="33"/>
        <v>0.7919432609620064</v>
      </c>
      <c r="J243" s="30">
        <f ca="1">_xlfn.BETA.INV(I243,'Input Parameters'!$L$26,'Input Parameters'!$M$26,'Input Parameters'!$J$26,'Input Parameters'!$K$26)</f>
        <v>0.78170279919588748</v>
      </c>
      <c r="K243" s="168">
        <f ca="1">('Input Parameters'!$E$27/'Input Parameters'!$E$38)^$J243</f>
        <v>3.6714347647879013E-3</v>
      </c>
      <c r="L243" s="69">
        <f ca="1">$H243*$C243*'Input Parameters'!$E$25*K243</f>
        <v>0.65358512893422382</v>
      </c>
      <c r="M243" s="24">
        <f t="shared" ca="1" si="34"/>
        <v>0.39842038581268269</v>
      </c>
      <c r="N243" s="15">
        <f ca="1">_xlfn.NORM.INV(M243,'Input Parameters'!$E$29,'Input Parameters'!$F$29)</f>
        <v>9.9974256212988458E-2</v>
      </c>
      <c r="O243" s="8">
        <f t="shared" ca="1" si="35"/>
        <v>0.23620655300288107</v>
      </c>
      <c r="P243" s="30">
        <f ca="1">_xlfn.LOGNORM.INV(O243,'Input Parameters'!$H$30,'Input Parameters'!$I$30)</f>
        <v>1.9109632118596129</v>
      </c>
      <c r="Q243" s="10">
        <f t="shared" ca="1" si="36"/>
        <v>0.98431545038043389</v>
      </c>
      <c r="R243" s="30">
        <f>IF('Input Parameters'!$E$32=0,0,_xlfn.BETA.INV(Q243,'Input Parameters'!$L$32,'Input Parameters'!$M$32,'Input Parameters'!$J$32,'Input Parameters'!$K$32))</f>
        <v>0</v>
      </c>
      <c r="S243" s="10">
        <f t="shared" ca="1" si="37"/>
        <v>6.400494415331115E-2</v>
      </c>
      <c r="T243" s="26">
        <f ca="1">_xlfn.LOGNORM.INV(S243,'Input Parameters'!$H$34,'Input Parameters'!$I$34)</f>
        <v>41.705441099663084</v>
      </c>
      <c r="U243" s="10">
        <f t="shared" ca="1" si="38"/>
        <v>9.0502211131601507E-2</v>
      </c>
      <c r="V243" s="30">
        <f ca="1">_xlfn.BETA.INV(U243,'Input Parameters'!$L$36,'Input Parameters'!$M$36,'Input Parameters'!$J$36,'Input Parameters'!$K$36)</f>
        <v>0.41071298961177699</v>
      </c>
      <c r="W243" s="2">
        <f ca="1">N243+(P243-N243)*(1-ERF((T243-R243)/(2*SQRT(L243*'Input Parameters'!$E$38))))</f>
        <v>0.10045332300815066</v>
      </c>
      <c r="X243">
        <f t="shared" ca="1" si="39"/>
        <v>1</v>
      </c>
      <c r="Y243" s="7"/>
    </row>
    <row r="244" spans="1:25" ht="15" customHeight="1" x14ac:dyDescent="0.25">
      <c r="A244" s="139">
        <v>237</v>
      </c>
      <c r="B244" s="10">
        <f t="shared" ca="1" si="30"/>
        <v>0.46903043131227162</v>
      </c>
      <c r="C244" s="60">
        <f ca="1">_xlfn.NORM.INV(B244,'Input Parameters'!$E$15,'Input Parameters'!$F$15)</f>
        <v>266.75597243192527</v>
      </c>
      <c r="D244" s="10">
        <f t="shared" ca="1" si="31"/>
        <v>0.10278544373597753</v>
      </c>
      <c r="E244" s="62">
        <f ca="1">IF(_xlfn.NORM.INV(D244,'Input Parameters'!$E$17,'Input Parameters'!$F$17)&lt;3500,3500,IF(_xlfn.NORM.INV(D244,'Input Parameters'!$E$17,'Input Parameters'!$F$17)&gt;5500,5500,_xlfn.NORM.INV(D244,'Input Parameters'!$E$17,'Input Parameters'!$F$17)))</f>
        <v>3913.9130094294296</v>
      </c>
      <c r="F244" s="10">
        <f t="shared" ca="1" si="32"/>
        <v>0.32683744284305016</v>
      </c>
      <c r="G244" s="64">
        <f ca="1">_xlfn.NORM.INV(F244,'Input Parameters'!$E$20,'Input Parameters'!$F$20)</f>
        <v>279.64395888650762</v>
      </c>
      <c r="H244" s="57">
        <f ca="1">EXP(E244*(1/'Input Parameters'!$E$23-1/G244))</f>
        <v>0.53009478899876472</v>
      </c>
      <c r="I244" s="10">
        <f t="shared" ca="1" si="33"/>
        <v>0.89177753796681714</v>
      </c>
      <c r="J244" s="30">
        <f ca="1">_xlfn.BETA.INV(I244,'Input Parameters'!$L$26,'Input Parameters'!$M$26,'Input Parameters'!$J$26,'Input Parameters'!$K$26)</f>
        <v>0.833896095065363</v>
      </c>
      <c r="K244" s="168">
        <f ca="1">('Input Parameters'!$E$27/'Input Parameters'!$E$38)^$J244</f>
        <v>2.5248932346963954E-3</v>
      </c>
      <c r="L244" s="69">
        <f ca="1">$H244*$C244*'Input Parameters'!$E$25*K244</f>
        <v>0.3570349288248843</v>
      </c>
      <c r="M244" s="24">
        <f t="shared" ca="1" si="34"/>
        <v>0.76948914712399286</v>
      </c>
      <c r="N244" s="15">
        <f ca="1">_xlfn.NORM.INV(M244,'Input Parameters'!$E$29,'Input Parameters'!$F$29)</f>
        <v>0.1000737165508499</v>
      </c>
      <c r="O244" s="8">
        <f t="shared" ca="1" si="35"/>
        <v>0.68905330844271329</v>
      </c>
      <c r="P244" s="30">
        <f ca="1">_xlfn.LOGNORM.INV(O244,'Input Parameters'!$H$30,'Input Parameters'!$I$30)</f>
        <v>3.3872009706394901</v>
      </c>
      <c r="Q244" s="10">
        <f t="shared" ca="1" si="36"/>
        <v>8.3168815953060138E-2</v>
      </c>
      <c r="R244" s="30">
        <f>IF('Input Parameters'!$E$32=0,0,_xlfn.BETA.INV(Q244,'Input Parameters'!$L$32,'Input Parameters'!$M$32,'Input Parameters'!$J$32,'Input Parameters'!$K$32))</f>
        <v>0</v>
      </c>
      <c r="S244" s="10">
        <f t="shared" ca="1" si="37"/>
        <v>0.34060369561359072</v>
      </c>
      <c r="T244" s="26">
        <f ca="1">_xlfn.LOGNORM.INV(S244,'Input Parameters'!$H$34,'Input Parameters'!$I$34)</f>
        <v>47.894044430508117</v>
      </c>
      <c r="U244" s="10">
        <f t="shared" ca="1" si="38"/>
        <v>0.24493198806968119</v>
      </c>
      <c r="V244" s="30">
        <f ca="1">_xlfn.BETA.INV(U244,'Input Parameters'!$L$36,'Input Parameters'!$M$36,'Input Parameters'!$J$36,'Input Parameters'!$K$36)</f>
        <v>0.48805766297986308</v>
      </c>
      <c r="W244" s="2">
        <f ca="1">N244+(P244-N244)*(1-ERF((T244-R244)/(2*SQRT(L244*'Input Parameters'!$E$38))))</f>
        <v>0.10007376410887898</v>
      </c>
      <c r="X244">
        <f t="shared" ca="1" si="39"/>
        <v>1</v>
      </c>
      <c r="Y244" s="7"/>
    </row>
    <row r="245" spans="1:25" ht="15" customHeight="1" x14ac:dyDescent="0.25">
      <c r="A245" s="139">
        <v>238</v>
      </c>
      <c r="B245" s="10">
        <f t="shared" ca="1" si="30"/>
        <v>0.65557707409949317</v>
      </c>
      <c r="C245" s="60">
        <f ca="1">_xlfn.NORM.INV(B245,'Input Parameters'!$E$15,'Input Parameters'!$F$15)</f>
        <v>292.66743615472086</v>
      </c>
      <c r="D245" s="10">
        <f t="shared" ca="1" si="31"/>
        <v>0.49496462419879039</v>
      </c>
      <c r="E245" s="62">
        <f ca="1">IF(_xlfn.NORM.INV(D245,'Input Parameters'!$E$17,'Input Parameters'!$F$17)&lt;3500,3500,IF(_xlfn.NORM.INV(D245,'Input Parameters'!$E$17,'Input Parameters'!$F$17)&gt;5500,5500,_xlfn.NORM.INV(D245,'Input Parameters'!$E$17,'Input Parameters'!$F$17)))</f>
        <v>4791.1644946457336</v>
      </c>
      <c r="F245" s="10">
        <f t="shared" ca="1" si="32"/>
        <v>0.45891424267364078</v>
      </c>
      <c r="G245" s="64">
        <f ca="1">_xlfn.NORM.INV(F245,'Input Parameters'!$E$20,'Input Parameters'!$F$20)</f>
        <v>281.9587646806072</v>
      </c>
      <c r="H245" s="57">
        <f ca="1">EXP(E245*(1/'Input Parameters'!$E$23-1/G245))</f>
        <v>0.5292465875661756</v>
      </c>
      <c r="I245" s="10">
        <f t="shared" ca="1" si="33"/>
        <v>0.10217722985829913</v>
      </c>
      <c r="J245" s="30">
        <f ca="1">_xlfn.BETA.INV(I245,'Input Parameters'!$L$26,'Input Parameters'!$M$26,'Input Parameters'!$J$26,'Input Parameters'!$K$26)</f>
        <v>0.44671018063560425</v>
      </c>
      <c r="K245" s="168">
        <f ca="1">('Input Parameters'!$E$27/'Input Parameters'!$E$38)^$J245</f>
        <v>4.058881519999788E-2</v>
      </c>
      <c r="L245" s="69">
        <f ca="1">$H245*$C245*'Input Parameters'!$E$25*K245</f>
        <v>6.286933170259009</v>
      </c>
      <c r="M245" s="24">
        <f t="shared" ca="1" si="34"/>
        <v>0.21533331340538409</v>
      </c>
      <c r="N245" s="15">
        <f ca="1">_xlfn.NORM.INV(M245,'Input Parameters'!$E$29,'Input Parameters'!$F$29)</f>
        <v>9.9921194857557266E-2</v>
      </c>
      <c r="O245" s="8">
        <f t="shared" ca="1" si="35"/>
        <v>0.14925415595702218</v>
      </c>
      <c r="P245" s="30">
        <f ca="1">_xlfn.LOGNORM.INV(O245,'Input Parameters'!$H$30,'Input Parameters'!$I$30)</f>
        <v>1.6420340676239036</v>
      </c>
      <c r="Q245" s="10">
        <f t="shared" ca="1" si="36"/>
        <v>0.37250803355545858</v>
      </c>
      <c r="R245" s="30">
        <f>IF('Input Parameters'!$E$32=0,0,_xlfn.BETA.INV(Q245,'Input Parameters'!$L$32,'Input Parameters'!$M$32,'Input Parameters'!$J$32,'Input Parameters'!$K$32))</f>
        <v>0</v>
      </c>
      <c r="S245" s="10">
        <f t="shared" ca="1" si="37"/>
        <v>0.38596843966103633</v>
      </c>
      <c r="T245" s="26">
        <f ca="1">_xlfn.LOGNORM.INV(S245,'Input Parameters'!$H$34,'Input Parameters'!$I$34)</f>
        <v>48.620940472736791</v>
      </c>
      <c r="U245" s="10">
        <f t="shared" ca="1" si="38"/>
        <v>0.39971736547495351</v>
      </c>
      <c r="V245" s="30">
        <f ca="1">_xlfn.BETA.INV(U245,'Input Parameters'!$L$36,'Input Parameters'!$M$36,'Input Parameters'!$J$36,'Input Parameters'!$K$36)</f>
        <v>0.54814639128362175</v>
      </c>
      <c r="W245" s="2">
        <f ca="1">N245+(P245-N245)*(1-ERF((T245-R245)/(2*SQRT(L245*'Input Parameters'!$E$38))))</f>
        <v>0.36258048612565708</v>
      </c>
      <c r="X245">
        <f t="shared" ca="1" si="39"/>
        <v>1</v>
      </c>
      <c r="Y245" s="7"/>
    </row>
    <row r="246" spans="1:25" ht="15" customHeight="1" x14ac:dyDescent="0.25">
      <c r="A246" s="139">
        <v>239</v>
      </c>
      <c r="B246" s="10">
        <f t="shared" ca="1" si="30"/>
        <v>0.59960131419431606</v>
      </c>
      <c r="C246" s="60">
        <f ca="1">_xlfn.NORM.INV(B246,'Input Parameters'!$E$15,'Input Parameters'!$F$15)</f>
        <v>284.64103346404323</v>
      </c>
      <c r="D246" s="10">
        <f t="shared" ca="1" si="31"/>
        <v>0.59924516763479918</v>
      </c>
      <c r="E246" s="62">
        <f ca="1">IF(_xlfn.NORM.INV(D246,'Input Parameters'!$E$17,'Input Parameters'!$F$17)&lt;3500,3500,IF(_xlfn.NORM.INV(D246,'Input Parameters'!$E$17,'Input Parameters'!$F$17)&gt;5500,5500,_xlfn.NORM.INV(D246,'Input Parameters'!$E$17,'Input Parameters'!$F$17)))</f>
        <v>4975.9756563612145</v>
      </c>
      <c r="F246" s="10">
        <f t="shared" ca="1" si="32"/>
        <v>0.30798463150450617</v>
      </c>
      <c r="G246" s="64">
        <f ca="1">_xlfn.NORM.INV(F246,'Input Parameters'!$E$20,'Input Parameters'!$F$20)</f>
        <v>279.28947372879463</v>
      </c>
      <c r="H246" s="57">
        <f ca="1">EXP(E246*(1/'Input Parameters'!$E$23-1/G246))</f>
        <v>0.43626144901696801</v>
      </c>
      <c r="I246" s="10">
        <f t="shared" ca="1" si="33"/>
        <v>0.47273000331063031</v>
      </c>
      <c r="J246" s="30">
        <f ca="1">_xlfn.BETA.INV(I246,'Input Parameters'!$L$26,'Input Parameters'!$M$26,'Input Parameters'!$J$26,'Input Parameters'!$K$26)</f>
        <v>0.65033611702353722</v>
      </c>
      <c r="K246" s="168">
        <f ca="1">('Input Parameters'!$E$27/'Input Parameters'!$E$38)^$J246</f>
        <v>9.420412352672318E-3</v>
      </c>
      <c r="L246" s="69">
        <f ca="1">$H246*$C246*'Input Parameters'!$E$25*K246</f>
        <v>1.1698071145489668</v>
      </c>
      <c r="M246" s="24">
        <f t="shared" ca="1" si="34"/>
        <v>0.73555904514864434</v>
      </c>
      <c r="N246" s="15">
        <f ca="1">_xlfn.NORM.INV(M246,'Input Parameters'!$E$29,'Input Parameters'!$F$29)</f>
        <v>0.10006297137118628</v>
      </c>
      <c r="O246" s="8">
        <f t="shared" ca="1" si="35"/>
        <v>0.26040097298249099</v>
      </c>
      <c r="P246" s="30">
        <f ca="1">_xlfn.LOGNORM.INV(O246,'Input Parameters'!$H$30,'Input Parameters'!$I$30)</f>
        <v>1.9812347414659037</v>
      </c>
      <c r="Q246" s="10">
        <f t="shared" ca="1" si="36"/>
        <v>0.6860136624283556</v>
      </c>
      <c r="R246" s="30">
        <f>IF('Input Parameters'!$E$32=0,0,_xlfn.BETA.INV(Q246,'Input Parameters'!$L$32,'Input Parameters'!$M$32,'Input Parameters'!$J$32,'Input Parameters'!$K$32))</f>
        <v>0</v>
      </c>
      <c r="S246" s="10">
        <f t="shared" ca="1" si="37"/>
        <v>0.17338182442644579</v>
      </c>
      <c r="T246" s="26">
        <f ca="1">_xlfn.LOGNORM.INV(S246,'Input Parameters'!$H$34,'Input Parameters'!$I$34)</f>
        <v>44.835003809356003</v>
      </c>
      <c r="U246" s="10">
        <f t="shared" ca="1" si="38"/>
        <v>0.28241480966858901</v>
      </c>
      <c r="V246" s="30">
        <f ca="1">_xlfn.BETA.INV(U246,'Input Parameters'!$L$36,'Input Parameters'!$M$36,'Input Parameters'!$J$36,'Input Parameters'!$K$36)</f>
        <v>0.50326754451272127</v>
      </c>
      <c r="W246" s="2">
        <f ca="1">N246+(P246-N246)*(1-ERF((T246-R246)/(2*SQRT(L246*'Input Parameters'!$E$38))))</f>
        <v>0.10641489871495252</v>
      </c>
      <c r="X246">
        <f t="shared" ca="1" si="39"/>
        <v>1</v>
      </c>
      <c r="Y246" s="7"/>
    </row>
    <row r="247" spans="1:25" ht="15" customHeight="1" x14ac:dyDescent="0.25">
      <c r="A247" s="139">
        <v>240</v>
      </c>
      <c r="B247" s="10">
        <f t="shared" ca="1" si="30"/>
        <v>0.25066773201338988</v>
      </c>
      <c r="C247" s="60">
        <f ca="1">_xlfn.NORM.INV(B247,'Input Parameters'!$E$15,'Input Parameters'!$F$15)</f>
        <v>234.52807430201614</v>
      </c>
      <c r="D247" s="10">
        <f t="shared" ca="1" si="31"/>
        <v>0.56357191756862701</v>
      </c>
      <c r="E247" s="62">
        <f ca="1">IF(_xlfn.NORM.INV(D247,'Input Parameters'!$E$17,'Input Parameters'!$F$17)&lt;3500,3500,IF(_xlfn.NORM.INV(D247,'Input Parameters'!$E$17,'Input Parameters'!$F$17)&gt;5500,5500,_xlfn.NORM.INV(D247,'Input Parameters'!$E$17,'Input Parameters'!$F$17)))</f>
        <v>4912.0221350505471</v>
      </c>
      <c r="F247" s="10">
        <f t="shared" ca="1" si="32"/>
        <v>0.53460047001551081</v>
      </c>
      <c r="G247" s="64">
        <f ca="1">_xlfn.NORM.INV(F247,'Input Parameters'!$E$20,'Input Parameters'!$F$20)</f>
        <v>283.23182490095292</v>
      </c>
      <c r="H247" s="57">
        <f ca="1">EXP(E247*(1/'Input Parameters'!$E$23-1/G247))</f>
        <v>0.56324082218591609</v>
      </c>
      <c r="I247" s="10">
        <f t="shared" ca="1" si="33"/>
        <v>0.2197902928919172</v>
      </c>
      <c r="J247" s="30">
        <f ca="1">_xlfn.BETA.INV(I247,'Input Parameters'!$L$26,'Input Parameters'!$M$26,'Input Parameters'!$J$26,'Input Parameters'!$K$26)</f>
        <v>0.53168725707408315</v>
      </c>
      <c r="K247" s="168">
        <f ca="1">('Input Parameters'!$E$27/'Input Parameters'!$E$38)^$J247</f>
        <v>2.2064058069410895E-2</v>
      </c>
      <c r="L247" s="69">
        <f ca="1">$H247*$C247*'Input Parameters'!$E$25*K247</f>
        <v>2.9145690796917925</v>
      </c>
      <c r="M247" s="24">
        <f t="shared" ca="1" si="34"/>
        <v>6.9908344001972766E-2</v>
      </c>
      <c r="N247" s="15">
        <f ca="1">_xlfn.NORM.INV(M247,'Input Parameters'!$E$29,'Input Parameters'!$F$29)</f>
        <v>9.9852352599253402E-2</v>
      </c>
      <c r="O247" s="8">
        <f t="shared" ca="1" si="35"/>
        <v>5.6940426385538201E-2</v>
      </c>
      <c r="P247" s="30">
        <f ca="1">_xlfn.LOGNORM.INV(O247,'Input Parameters'!$H$30,'Input Parameters'!$I$30)</f>
        <v>1.2715191913466954</v>
      </c>
      <c r="Q247" s="10">
        <f t="shared" ca="1" si="36"/>
        <v>0.68639333461422858</v>
      </c>
      <c r="R247" s="30">
        <f>IF('Input Parameters'!$E$32=0,0,_xlfn.BETA.INV(Q247,'Input Parameters'!$L$32,'Input Parameters'!$M$32,'Input Parameters'!$J$32,'Input Parameters'!$K$32))</f>
        <v>0</v>
      </c>
      <c r="S247" s="10">
        <f t="shared" ca="1" si="37"/>
        <v>0.7971654499340447</v>
      </c>
      <c r="T247" s="26">
        <f ca="1">_xlfn.LOGNORM.INV(S247,'Input Parameters'!$H$34,'Input Parameters'!$I$34)</f>
        <v>55.906689129141739</v>
      </c>
      <c r="U247" s="10">
        <f t="shared" ca="1" si="38"/>
        <v>0.38012848485200978</v>
      </c>
      <c r="V247" s="30">
        <f ca="1">_xlfn.BETA.INV(U247,'Input Parameters'!$L$36,'Input Parameters'!$M$36,'Input Parameters'!$J$36,'Input Parameters'!$K$36)</f>
        <v>0.54080018558706699</v>
      </c>
      <c r="W247" s="2">
        <f ca="1">N247+(P247-N247)*(1-ERF((T247-R247)/(2*SQRT(L247*'Input Parameters'!$E$38))))</f>
        <v>0.12396605836936321</v>
      </c>
      <c r="X247">
        <f t="shared" ca="1" si="39"/>
        <v>1</v>
      </c>
      <c r="Y247" s="7"/>
    </row>
    <row r="248" spans="1:25" ht="15" customHeight="1" x14ac:dyDescent="0.25">
      <c r="A248" s="139">
        <v>241</v>
      </c>
      <c r="B248" s="10">
        <f t="shared" ca="1" si="30"/>
        <v>0.16060464341891278</v>
      </c>
      <c r="C248" s="60">
        <f ca="1">_xlfn.NORM.INV(B248,'Input Parameters'!$E$15,'Input Parameters'!$F$15)</f>
        <v>217.2086141362885</v>
      </c>
      <c r="D248" s="10">
        <f t="shared" ca="1" si="31"/>
        <v>0.55797180324274931</v>
      </c>
      <c r="E248" s="62">
        <f ca="1">IF(_xlfn.NORM.INV(D248,'Input Parameters'!$E$17,'Input Parameters'!$F$17)&lt;3500,3500,IF(_xlfn.NORM.INV(D248,'Input Parameters'!$E$17,'Input Parameters'!$F$17)&gt;5500,5500,_xlfn.NORM.INV(D248,'Input Parameters'!$E$17,'Input Parameters'!$F$17)))</f>
        <v>4902.0802897319109</v>
      </c>
      <c r="F248" s="10">
        <f t="shared" ca="1" si="32"/>
        <v>0.60791213578544256</v>
      </c>
      <c r="G248" s="64">
        <f ca="1">_xlfn.NORM.INV(F248,'Input Parameters'!$E$20,'Input Parameters'!$F$20)</f>
        <v>284.48500570671348</v>
      </c>
      <c r="H248" s="57">
        <f ca="1">EXP(E248*(1/'Input Parameters'!$E$23-1/G248))</f>
        <v>0.60856934975510546</v>
      </c>
      <c r="I248" s="10">
        <f t="shared" ca="1" si="33"/>
        <v>0.22792431618433029</v>
      </c>
      <c r="J248" s="30">
        <f ca="1">_xlfn.BETA.INV(I248,'Input Parameters'!$L$26,'Input Parameters'!$M$26,'Input Parameters'!$J$26,'Input Parameters'!$K$26)</f>
        <v>0.53636037171944162</v>
      </c>
      <c r="K248" s="168">
        <f ca="1">('Input Parameters'!$E$27/'Input Parameters'!$E$38)^$J248</f>
        <v>2.133672124711555E-2</v>
      </c>
      <c r="L248" s="69">
        <f ca="1">$H248*$C248*'Input Parameters'!$E$25*K248</f>
        <v>2.8204266112264151</v>
      </c>
      <c r="M248" s="24">
        <f t="shared" ca="1" si="34"/>
        <v>0.8446198001306785</v>
      </c>
      <c r="N248" s="15">
        <f ca="1">_xlfn.NORM.INV(M248,'Input Parameters'!$E$29,'Input Parameters'!$F$29)</f>
        <v>0.10010136277738528</v>
      </c>
      <c r="O248" s="8">
        <f t="shared" ca="1" si="35"/>
        <v>0.67822534289330905</v>
      </c>
      <c r="P248" s="30">
        <f ca="1">_xlfn.LOGNORM.INV(O248,'Input Parameters'!$H$30,'Input Parameters'!$I$30)</f>
        <v>3.3388649443096101</v>
      </c>
      <c r="Q248" s="10">
        <f t="shared" ca="1" si="36"/>
        <v>0.95008284014352995</v>
      </c>
      <c r="R248" s="30">
        <f>IF('Input Parameters'!$E$32=0,0,_xlfn.BETA.INV(Q248,'Input Parameters'!$L$32,'Input Parameters'!$M$32,'Input Parameters'!$J$32,'Input Parameters'!$K$32))</f>
        <v>0</v>
      </c>
      <c r="S248" s="10">
        <f t="shared" ca="1" si="37"/>
        <v>0.12463517311621009</v>
      </c>
      <c r="T248" s="26">
        <f ca="1">_xlfn.LOGNORM.INV(S248,'Input Parameters'!$H$34,'Input Parameters'!$I$34)</f>
        <v>43.671105323527371</v>
      </c>
      <c r="U248" s="10">
        <f t="shared" ca="1" si="38"/>
        <v>3.498998395431685E-2</v>
      </c>
      <c r="V248" s="30">
        <f ca="1">_xlfn.BETA.INV(U248,'Input Parameters'!$L$36,'Input Parameters'!$M$36,'Input Parameters'!$J$36,'Input Parameters'!$K$36)</f>
        <v>0.36321296475436582</v>
      </c>
      <c r="W248" s="2">
        <f ca="1">N248+(P248-N248)*(1-ERF((T248-R248)/(2*SQRT(L248*'Input Parameters'!$E$38))))</f>
        <v>0.31370600540336874</v>
      </c>
      <c r="X248">
        <f t="shared" ca="1" si="39"/>
        <v>1</v>
      </c>
      <c r="Y248" s="7"/>
    </row>
    <row r="249" spans="1:25" ht="15" customHeight="1" x14ac:dyDescent="0.25">
      <c r="A249" s="139">
        <v>242</v>
      </c>
      <c r="B249" s="10">
        <f t="shared" ca="1" si="30"/>
        <v>0.24279730592305226</v>
      </c>
      <c r="C249" s="60">
        <f ca="1">_xlfn.NORM.INV(B249,'Input Parameters'!$E$15,'Input Parameters'!$F$15)</f>
        <v>233.17634246632551</v>
      </c>
      <c r="D249" s="10">
        <f t="shared" ca="1" si="31"/>
        <v>0.66390831872114076</v>
      </c>
      <c r="E249" s="62">
        <f ca="1">IF(_xlfn.NORM.INV(D249,'Input Parameters'!$E$17,'Input Parameters'!$F$17)&lt;3500,3500,IF(_xlfn.NORM.INV(D249,'Input Parameters'!$E$17,'Input Parameters'!$F$17)&gt;5500,5500,_xlfn.NORM.INV(D249,'Input Parameters'!$E$17,'Input Parameters'!$F$17)))</f>
        <v>5096.2073619209777</v>
      </c>
      <c r="F249" s="10">
        <f t="shared" ca="1" si="32"/>
        <v>0.76715349149616086</v>
      </c>
      <c r="G249" s="64">
        <f ca="1">_xlfn.NORM.INV(F249,'Input Parameters'!$E$20,'Input Parameters'!$F$20)</f>
        <v>287.53768123616817</v>
      </c>
      <c r="H249" s="57">
        <f ca="1">EXP(E249*(1/'Input Parameters'!$E$23-1/G249))</f>
        <v>0.72171268060326899</v>
      </c>
      <c r="I249" s="10">
        <f t="shared" ca="1" si="33"/>
        <v>0.17641181534499251</v>
      </c>
      <c r="J249" s="30">
        <f ca="1">_xlfn.BETA.INV(I249,'Input Parameters'!$L$26,'Input Parameters'!$M$26,'Input Parameters'!$J$26,'Input Parameters'!$K$26)</f>
        <v>0.50483123586124012</v>
      </c>
      <c r="K249" s="168">
        <f ca="1">('Input Parameters'!$E$27/'Input Parameters'!$E$38)^$J249</f>
        <v>2.6751454108937651E-2</v>
      </c>
      <c r="L249" s="69">
        <f ca="1">$H249*$C249*'Input Parameters'!$E$25*K249</f>
        <v>4.5019038515681702</v>
      </c>
      <c r="M249" s="24">
        <f t="shared" ca="1" si="34"/>
        <v>2.7645338338569414E-2</v>
      </c>
      <c r="N249" s="15">
        <f ca="1">_xlfn.NORM.INV(M249,'Input Parameters'!$E$29,'Input Parameters'!$F$29)</f>
        <v>9.9808341501205863E-2</v>
      </c>
      <c r="O249" s="8">
        <f t="shared" ca="1" si="35"/>
        <v>0.12202292437943107</v>
      </c>
      <c r="P249" s="30">
        <f ca="1">_xlfn.LOGNORM.INV(O249,'Input Parameters'!$H$30,'Input Parameters'!$I$30)</f>
        <v>1.5476664889420944</v>
      </c>
      <c r="Q249" s="10">
        <f t="shared" ca="1" si="36"/>
        <v>0.18349207772149834</v>
      </c>
      <c r="R249" s="30">
        <f>IF('Input Parameters'!$E$32=0,0,_xlfn.BETA.INV(Q249,'Input Parameters'!$L$32,'Input Parameters'!$M$32,'Input Parameters'!$J$32,'Input Parameters'!$K$32))</f>
        <v>0</v>
      </c>
      <c r="S249" s="10">
        <f t="shared" ca="1" si="37"/>
        <v>0.50288670088353327</v>
      </c>
      <c r="T249" s="26">
        <f ca="1">_xlfn.LOGNORM.INV(S249,'Input Parameters'!$H$34,'Input Parameters'!$I$34)</f>
        <v>50.453153454649666</v>
      </c>
      <c r="U249" s="10">
        <f t="shared" ca="1" si="38"/>
        <v>5.1227464324481442E-2</v>
      </c>
      <c r="V249" s="30">
        <f ca="1">_xlfn.BETA.INV(U249,'Input Parameters'!$L$36,'Input Parameters'!$M$36,'Input Parameters'!$J$36,'Input Parameters'!$K$36)</f>
        <v>0.38021963003178572</v>
      </c>
      <c r="W249" s="2">
        <f ca="1">N249+(P249-N249)*(1-ERF((T249-R249)/(2*SQRT(L249*'Input Parameters'!$E$38))))</f>
        <v>0.23399889510491112</v>
      </c>
      <c r="X249">
        <f t="shared" ca="1" si="39"/>
        <v>1</v>
      </c>
      <c r="Y249" s="7"/>
    </row>
    <row r="250" spans="1:25" ht="15" customHeight="1" x14ac:dyDescent="0.25">
      <c r="A250" s="139">
        <v>243</v>
      </c>
      <c r="B250" s="10">
        <f t="shared" ca="1" si="30"/>
        <v>0.62084601277453644</v>
      </c>
      <c r="C250" s="60">
        <f ca="1">_xlfn.NORM.INV(B250,'Input Parameters'!$E$15,'Input Parameters'!$F$15)</f>
        <v>287.64270986901482</v>
      </c>
      <c r="D250" s="10">
        <f t="shared" ca="1" si="31"/>
        <v>9.7531215573321561E-2</v>
      </c>
      <c r="E250" s="62">
        <f ca="1">IF(_xlfn.NORM.INV(D250,'Input Parameters'!$E$17,'Input Parameters'!$F$17)&lt;3500,3500,IF(_xlfn.NORM.INV(D250,'Input Parameters'!$E$17,'Input Parameters'!$F$17)&gt;5500,5500,_xlfn.NORM.INV(D250,'Input Parameters'!$E$17,'Input Parameters'!$F$17)))</f>
        <v>3892.9766289293821</v>
      </c>
      <c r="F250" s="10">
        <f t="shared" ca="1" si="32"/>
        <v>0.38670499624303278</v>
      </c>
      <c r="G250" s="64">
        <f ca="1">_xlfn.NORM.INV(F250,'Input Parameters'!$E$20,'Input Parameters'!$F$20)</f>
        <v>280.72095363990553</v>
      </c>
      <c r="H250" s="57">
        <f ca="1">EXP(E250*(1/'Input Parameters'!$E$23-1/G250))</f>
        <v>0.56107807461483006</v>
      </c>
      <c r="I250" s="10">
        <f t="shared" ca="1" si="33"/>
        <v>0.60565885966234889</v>
      </c>
      <c r="J250" s="30">
        <f ca="1">_xlfn.BETA.INV(I250,'Input Parameters'!$L$26,'Input Parameters'!$M$26,'Input Parameters'!$J$26,'Input Parameters'!$K$26)</f>
        <v>0.70352282965450208</v>
      </c>
      <c r="K250" s="168">
        <f ca="1">('Input Parameters'!$E$27/'Input Parameters'!$E$38)^$J250</f>
        <v>6.4325388742125398E-3</v>
      </c>
      <c r="L250" s="69">
        <f ca="1">$H250*$C250*'Input Parameters'!$E$25*K250</f>
        <v>1.0381475636032533</v>
      </c>
      <c r="M250" s="24">
        <f t="shared" ca="1" si="34"/>
        <v>9.0209862936441065E-2</v>
      </c>
      <c r="N250" s="15">
        <f ca="1">_xlfn.NORM.INV(M250,'Input Parameters'!$E$29,'Input Parameters'!$F$29)</f>
        <v>9.9866053618238637E-2</v>
      </c>
      <c r="O250" s="8">
        <f t="shared" ca="1" si="35"/>
        <v>0.52709874135136314</v>
      </c>
      <c r="P250" s="30">
        <f ca="1">_xlfn.LOGNORM.INV(O250,'Input Parameters'!$H$30,'Input Parameters'!$I$30)</f>
        <v>2.7708451553047331</v>
      </c>
      <c r="Q250" s="10">
        <f t="shared" ca="1" si="36"/>
        <v>0.39591813591474623</v>
      </c>
      <c r="R250" s="30">
        <f>IF('Input Parameters'!$E$32=0,0,_xlfn.BETA.INV(Q250,'Input Parameters'!$L$32,'Input Parameters'!$M$32,'Input Parameters'!$J$32,'Input Parameters'!$K$32))</f>
        <v>0</v>
      </c>
      <c r="S250" s="10">
        <f t="shared" ca="1" si="37"/>
        <v>0.93978816845709223</v>
      </c>
      <c r="T250" s="26">
        <f ca="1">_xlfn.LOGNORM.INV(S250,'Input Parameters'!$H$34,'Input Parameters'!$I$34)</f>
        <v>61.161446770767498</v>
      </c>
      <c r="U250" s="10">
        <f t="shared" ca="1" si="38"/>
        <v>7.1302109473189379E-2</v>
      </c>
      <c r="V250" s="30">
        <f ca="1">_xlfn.BETA.INV(U250,'Input Parameters'!$L$36,'Input Parameters'!$M$36,'Input Parameters'!$J$36,'Input Parameters'!$K$36)</f>
        <v>0.39707674016117456</v>
      </c>
      <c r="W250" s="2">
        <f ca="1">N250+(P250-N250)*(1-ERF((T250-R250)/(2*SQRT(L250*'Input Parameters'!$E$38))))</f>
        <v>9.9924552786557388E-2</v>
      </c>
      <c r="X250">
        <f t="shared" ca="1" si="39"/>
        <v>1</v>
      </c>
      <c r="Y250" s="7"/>
    </row>
    <row r="251" spans="1:25" ht="15" customHeight="1" x14ac:dyDescent="0.25">
      <c r="A251" s="139">
        <v>244</v>
      </c>
      <c r="B251" s="10">
        <f t="shared" ca="1" si="30"/>
        <v>0.16153465707845038</v>
      </c>
      <c r="C251" s="60">
        <f ca="1">_xlfn.NORM.INV(B251,'Input Parameters'!$E$15,'Input Parameters'!$F$15)</f>
        <v>217.41485912145569</v>
      </c>
      <c r="D251" s="10">
        <f t="shared" ca="1" si="31"/>
        <v>0.39173038804138693</v>
      </c>
      <c r="E251" s="62">
        <f ca="1">IF(_xlfn.NORM.INV(D251,'Input Parameters'!$E$17,'Input Parameters'!$F$17)&lt;3500,3500,IF(_xlfn.NORM.INV(D251,'Input Parameters'!$E$17,'Input Parameters'!$F$17)&gt;5500,5500,_xlfn.NORM.INV(D251,'Input Parameters'!$E$17,'Input Parameters'!$F$17)))</f>
        <v>4607.6316891133656</v>
      </c>
      <c r="F251" s="10">
        <f t="shared" ca="1" si="32"/>
        <v>0.56024895665770758</v>
      </c>
      <c r="G251" s="64">
        <f ca="1">_xlfn.NORM.INV(F251,'Input Parameters'!$E$20,'Input Parameters'!$F$20)</f>
        <v>283.66572294514947</v>
      </c>
      <c r="H251" s="57">
        <f ca="1">EXP(E251*(1/'Input Parameters'!$E$23-1/G251))</f>
        <v>0.59834286674376747</v>
      </c>
      <c r="I251" s="10">
        <f t="shared" ca="1" si="33"/>
        <v>0.24245475022154594</v>
      </c>
      <c r="J251" s="30">
        <f ca="1">_xlfn.BETA.INV(I251,'Input Parameters'!$L$26,'Input Parameters'!$M$26,'Input Parameters'!$J$26,'Input Parameters'!$K$26)</f>
        <v>0.54447518004157724</v>
      </c>
      <c r="K251" s="168">
        <f ca="1">('Input Parameters'!$E$27/'Input Parameters'!$E$38)^$J251</f>
        <v>2.0130214144376251E-2</v>
      </c>
      <c r="L251" s="69">
        <f ca="1">$H251*$C251*'Input Parameters'!$E$25*K251</f>
        <v>2.6187119812473538</v>
      </c>
      <c r="M251" s="24">
        <f t="shared" ca="1" si="34"/>
        <v>0.48750709314346508</v>
      </c>
      <c r="N251" s="15">
        <f ca="1">_xlfn.NORM.INV(M251,'Input Parameters'!$E$29,'Input Parameters'!$F$29)</f>
        <v>9.999686798065803E-2</v>
      </c>
      <c r="O251" s="8">
        <f t="shared" ca="1" si="35"/>
        <v>0.13507350995545553</v>
      </c>
      <c r="P251" s="30">
        <f ca="1">_xlfn.LOGNORM.INV(O251,'Input Parameters'!$H$30,'Input Parameters'!$I$30)</f>
        <v>1.5938220314577598</v>
      </c>
      <c r="Q251" s="10">
        <f t="shared" ca="1" si="36"/>
        <v>0.94318081495660866</v>
      </c>
      <c r="R251" s="30">
        <f>IF('Input Parameters'!$E$32=0,0,_xlfn.BETA.INV(Q251,'Input Parameters'!$L$32,'Input Parameters'!$M$32,'Input Parameters'!$J$32,'Input Parameters'!$K$32))</f>
        <v>0</v>
      </c>
      <c r="S251" s="10">
        <f t="shared" ca="1" si="37"/>
        <v>0.85298644563050474</v>
      </c>
      <c r="T251" s="26">
        <f ca="1">_xlfn.LOGNORM.INV(S251,'Input Parameters'!$H$34,'Input Parameters'!$I$34)</f>
        <v>57.443520085220953</v>
      </c>
      <c r="U251" s="10">
        <f t="shared" ca="1" si="38"/>
        <v>0.11490579787100974</v>
      </c>
      <c r="V251" s="30">
        <f ca="1">_xlfn.BETA.INV(U251,'Input Parameters'!$L$36,'Input Parameters'!$M$36,'Input Parameters'!$J$36,'Input Parameters'!$K$36)</f>
        <v>0.42586382815967527</v>
      </c>
      <c r="W251" s="2">
        <f ca="1">N251+(P251-N251)*(1-ERF((T251-R251)/(2*SQRT(L251*'Input Parameters'!$E$38))))</f>
        <v>0.11802949615550835</v>
      </c>
      <c r="X251">
        <f t="shared" ca="1" si="39"/>
        <v>1</v>
      </c>
      <c r="Y251" s="7"/>
    </row>
    <row r="252" spans="1:25" ht="15" customHeight="1" x14ac:dyDescent="0.25">
      <c r="A252" s="139">
        <v>245</v>
      </c>
      <c r="B252" s="10">
        <f t="shared" ca="1" si="30"/>
        <v>0.52852216447884826</v>
      </c>
      <c r="C252" s="60">
        <f ca="1">_xlfn.NORM.INV(B252,'Input Parameters'!$E$15,'Input Parameters'!$F$15)</f>
        <v>274.84503761041901</v>
      </c>
      <c r="D252" s="10">
        <f t="shared" ca="1" si="31"/>
        <v>0.73227361075448283</v>
      </c>
      <c r="E252" s="62">
        <f ca="1">IF(_xlfn.NORM.INV(D252,'Input Parameters'!$E$17,'Input Parameters'!$F$17)&lt;3500,3500,IF(_xlfn.NORM.INV(D252,'Input Parameters'!$E$17,'Input Parameters'!$F$17)&gt;5500,5500,_xlfn.NORM.INV(D252,'Input Parameters'!$E$17,'Input Parameters'!$F$17)))</f>
        <v>5233.792697131581</v>
      </c>
      <c r="F252" s="10">
        <f t="shared" ca="1" si="32"/>
        <v>0.32141557950359245</v>
      </c>
      <c r="G252" s="64">
        <f ca="1">_xlfn.NORM.INV(F252,'Input Parameters'!$E$20,'Input Parameters'!$F$20)</f>
        <v>279.54291510569971</v>
      </c>
      <c r="H252" s="57">
        <f ca="1">EXP(E252*(1/'Input Parameters'!$E$23-1/G252))</f>
        <v>0.42506945044243455</v>
      </c>
      <c r="I252" s="10">
        <f t="shared" ca="1" si="33"/>
        <v>0.88115648030370186</v>
      </c>
      <c r="J252" s="30">
        <f ca="1">_xlfn.BETA.INV(I252,'Input Parameters'!$L$26,'Input Parameters'!$M$26,'Input Parameters'!$J$26,'Input Parameters'!$K$26)</f>
        <v>0.827535253832972</v>
      </c>
      <c r="K252" s="168">
        <f ca="1">('Input Parameters'!$E$27/'Input Parameters'!$E$38)^$J252</f>
        <v>2.6427637480178063E-3</v>
      </c>
      <c r="L252" s="69">
        <f ca="1">$H252*$C252*'Input Parameters'!$E$25*K252</f>
        <v>0.30874940859445449</v>
      </c>
      <c r="M252" s="24">
        <f t="shared" ca="1" si="34"/>
        <v>0.15373741518215533</v>
      </c>
      <c r="N252" s="15">
        <f ca="1">_xlfn.NORM.INV(M252,'Input Parameters'!$E$29,'Input Parameters'!$F$29)</f>
        <v>9.9897946506661839E-2</v>
      </c>
      <c r="O252" s="8">
        <f t="shared" ca="1" si="35"/>
        <v>0.67770844076839865</v>
      </c>
      <c r="P252" s="30">
        <f ca="1">_xlfn.LOGNORM.INV(O252,'Input Parameters'!$H$30,'Input Parameters'!$I$30)</f>
        <v>3.3365919703398963</v>
      </c>
      <c r="Q252" s="10">
        <f t="shared" ca="1" si="36"/>
        <v>0.82984828450673009</v>
      </c>
      <c r="R252" s="30">
        <f>IF('Input Parameters'!$E$32=0,0,_xlfn.BETA.INV(Q252,'Input Parameters'!$L$32,'Input Parameters'!$M$32,'Input Parameters'!$J$32,'Input Parameters'!$K$32))</f>
        <v>0</v>
      </c>
      <c r="S252" s="10">
        <f t="shared" ca="1" si="37"/>
        <v>0.36922864130389699</v>
      </c>
      <c r="T252" s="26">
        <f ca="1">_xlfn.LOGNORM.INV(S252,'Input Parameters'!$H$34,'Input Parameters'!$I$34)</f>
        <v>48.354960208888848</v>
      </c>
      <c r="U252" s="10">
        <f t="shared" ca="1" si="38"/>
        <v>0.69672535896629784</v>
      </c>
      <c r="V252" s="30">
        <f ca="1">_xlfn.BETA.INV(U252,'Input Parameters'!$L$36,'Input Parameters'!$M$36,'Input Parameters'!$J$36,'Input Parameters'!$K$36)</f>
        <v>0.66806805534122271</v>
      </c>
      <c r="W252" s="2">
        <f ca="1">N252+(P252-N252)*(1-ERF((T252-R252)/(2*SQRT(L252*'Input Parameters'!$E$38))))</f>
        <v>9.9897948959629945E-2</v>
      </c>
      <c r="X252">
        <f t="shared" ca="1" si="39"/>
        <v>1</v>
      </c>
      <c r="Y252" s="7"/>
    </row>
    <row r="253" spans="1:25" ht="15" customHeight="1" x14ac:dyDescent="0.25">
      <c r="A253" s="139">
        <v>246</v>
      </c>
      <c r="B253" s="10">
        <f t="shared" ca="1" si="30"/>
        <v>0.28493742598174887</v>
      </c>
      <c r="C253" s="60">
        <f ca="1">_xlfn.NORM.INV(B253,'Input Parameters'!$E$15,'Input Parameters'!$F$15)</f>
        <v>240.17254618395947</v>
      </c>
      <c r="D253" s="10">
        <f t="shared" ca="1" si="31"/>
        <v>0.92690381332520067</v>
      </c>
      <c r="E253" s="62">
        <f ca="1">IF(_xlfn.NORM.INV(D253,'Input Parameters'!$E$17,'Input Parameters'!$F$17)&lt;3500,3500,IF(_xlfn.NORM.INV(D253,'Input Parameters'!$E$17,'Input Parameters'!$F$17)&gt;5500,5500,_xlfn.NORM.INV(D253,'Input Parameters'!$E$17,'Input Parameters'!$F$17)))</f>
        <v>5500</v>
      </c>
      <c r="F253" s="10">
        <f t="shared" ca="1" si="32"/>
        <v>0.96119280410639329</v>
      </c>
      <c r="G253" s="64">
        <f ca="1">_xlfn.NORM.INV(F253,'Input Parameters'!$E$20,'Input Parameters'!$F$20)</f>
        <v>294.47348230235536</v>
      </c>
      <c r="H253" s="57">
        <f ca="1">EXP(E253*(1/'Input Parameters'!$E$23-1/G253))</f>
        <v>1.1035760400794206</v>
      </c>
      <c r="I253" s="10">
        <f t="shared" ca="1" si="33"/>
        <v>0.11264354443191693</v>
      </c>
      <c r="J253" s="30">
        <f ca="1">_xlfn.BETA.INV(I253,'Input Parameters'!$L$26,'Input Parameters'!$M$26,'Input Parameters'!$J$26,'Input Parameters'!$K$26)</f>
        <v>0.45632314396315227</v>
      </c>
      <c r="K253" s="168">
        <f ca="1">('Input Parameters'!$E$27/'Input Parameters'!$E$38)^$J253</f>
        <v>3.7884366237216027E-2</v>
      </c>
      <c r="L253" s="69">
        <f ca="1">$H253*$C253*'Input Parameters'!$E$25*K253</f>
        <v>10.041200788493933</v>
      </c>
      <c r="M253" s="24">
        <f t="shared" ca="1" si="34"/>
        <v>0.46378078094545727</v>
      </c>
      <c r="N253" s="15">
        <f ca="1">_xlfn.NORM.INV(M253,'Input Parameters'!$E$29,'Input Parameters'!$F$29)</f>
        <v>9.9990908680043344E-2</v>
      </c>
      <c r="O253" s="8">
        <f t="shared" ca="1" si="35"/>
        <v>0.34665910996155536</v>
      </c>
      <c r="P253" s="30">
        <f ca="1">_xlfn.LOGNORM.INV(O253,'Input Parameters'!$H$30,'Input Parameters'!$I$30)</f>
        <v>2.227220368353112</v>
      </c>
      <c r="Q253" s="10">
        <f t="shared" ca="1" si="36"/>
        <v>9.5204215955356664E-2</v>
      </c>
      <c r="R253" s="30">
        <f>IF('Input Parameters'!$E$32=0,0,_xlfn.BETA.INV(Q253,'Input Parameters'!$L$32,'Input Parameters'!$M$32,'Input Parameters'!$J$32,'Input Parameters'!$K$32))</f>
        <v>0</v>
      </c>
      <c r="S253" s="10">
        <f t="shared" ca="1" si="37"/>
        <v>0.1637783275643897</v>
      </c>
      <c r="T253" s="26">
        <f ca="1">_xlfn.LOGNORM.INV(S253,'Input Parameters'!$H$34,'Input Parameters'!$I$34)</f>
        <v>44.62246389252693</v>
      </c>
      <c r="U253" s="10">
        <f t="shared" ca="1" si="38"/>
        <v>0.20772921583820148</v>
      </c>
      <c r="V253" s="30">
        <f ca="1">_xlfn.BETA.INV(U253,'Input Parameters'!$L$36,'Input Parameters'!$M$36,'Input Parameters'!$J$36,'Input Parameters'!$K$36)</f>
        <v>0.4721547894039923</v>
      </c>
      <c r="W253" s="2">
        <f ca="1">N253+(P253-N253)*(1-ERF((T253-R253)/(2*SQRT(L253*'Input Parameters'!$E$38))))</f>
        <v>0.77937853217757425</v>
      </c>
      <c r="X253">
        <f t="shared" ca="1" si="39"/>
        <v>0</v>
      </c>
      <c r="Y253" s="7"/>
    </row>
    <row r="254" spans="1:25" ht="15" customHeight="1" x14ac:dyDescent="0.25">
      <c r="A254" s="139">
        <v>247</v>
      </c>
      <c r="B254" s="10">
        <f t="shared" ca="1" si="30"/>
        <v>0.79473371172154506</v>
      </c>
      <c r="C254" s="60">
        <f ca="1">_xlfn.NORM.INV(B254,'Input Parameters'!$E$15,'Input Parameters'!$F$15)</f>
        <v>315.56605842228271</v>
      </c>
      <c r="D254" s="10">
        <f t="shared" ca="1" si="31"/>
        <v>0.50995151360524038</v>
      </c>
      <c r="E254" s="62">
        <f ca="1">IF(_xlfn.NORM.INV(D254,'Input Parameters'!$E$17,'Input Parameters'!$F$17)&lt;3500,3500,IF(_xlfn.NORM.INV(D254,'Input Parameters'!$E$17,'Input Parameters'!$F$17)&gt;5500,5500,_xlfn.NORM.INV(D254,'Input Parameters'!$E$17,'Input Parameters'!$F$17)))</f>
        <v>4817.4631330156844</v>
      </c>
      <c r="F254" s="10">
        <f t="shared" ca="1" si="32"/>
        <v>0.34901072999999461</v>
      </c>
      <c r="G254" s="64">
        <f ca="1">_xlfn.NORM.INV(F254,'Input Parameters'!$E$20,'Input Parameters'!$F$20)</f>
        <v>280.0504491287698</v>
      </c>
      <c r="H254" s="57">
        <f ca="1">EXP(E254*(1/'Input Parameters'!$E$23-1/G254))</f>
        <v>0.46943821359267046</v>
      </c>
      <c r="I254" s="10">
        <f t="shared" ca="1" si="33"/>
        <v>1.4648546443478683E-3</v>
      </c>
      <c r="J254" s="30">
        <f ca="1">_xlfn.BETA.INV(I254,'Input Parameters'!$L$26,'Input Parameters'!$M$26,'Input Parameters'!$J$26,'Input Parameters'!$K$26)</f>
        <v>0.19567639767879316</v>
      </c>
      <c r="K254" s="168">
        <f ca="1">('Input Parameters'!$E$27/'Input Parameters'!$E$38)^$J254</f>
        <v>0.24571291194789538</v>
      </c>
      <c r="L254" s="69">
        <f ca="1">$H254*$C254*'Input Parameters'!$E$25*K254</f>
        <v>36.399607747130737</v>
      </c>
      <c r="M254" s="24">
        <f t="shared" ca="1" si="34"/>
        <v>0.8753987744411128</v>
      </c>
      <c r="N254" s="15">
        <f ca="1">_xlfn.NORM.INV(M254,'Input Parameters'!$E$29,'Input Parameters'!$F$29)</f>
        <v>0.1001152288718859</v>
      </c>
      <c r="O254" s="8">
        <f t="shared" ca="1" si="35"/>
        <v>6.5571014945283834E-2</v>
      </c>
      <c r="P254" s="30">
        <f ca="1">_xlfn.LOGNORM.INV(O254,'Input Parameters'!$H$30,'Input Parameters'!$I$30)</f>
        <v>1.3151202516765268</v>
      </c>
      <c r="Q254" s="10">
        <f t="shared" ca="1" si="36"/>
        <v>0.34104456946243622</v>
      </c>
      <c r="R254" s="30">
        <f>IF('Input Parameters'!$E$32=0,0,_xlfn.BETA.INV(Q254,'Input Parameters'!$L$32,'Input Parameters'!$M$32,'Input Parameters'!$J$32,'Input Parameters'!$K$32))</f>
        <v>0</v>
      </c>
      <c r="S254" s="10">
        <f t="shared" ca="1" si="37"/>
        <v>0.79188986306715414</v>
      </c>
      <c r="T254" s="26">
        <f ca="1">_xlfn.LOGNORM.INV(S254,'Input Parameters'!$H$34,'Input Parameters'!$I$34)</f>
        <v>55.77775490754675</v>
      </c>
      <c r="U254" s="10">
        <f t="shared" ca="1" si="38"/>
        <v>0.26209206414744934</v>
      </c>
      <c r="V254" s="30">
        <f ca="1">_xlfn.BETA.INV(U254,'Input Parameters'!$L$36,'Input Parameters'!$M$36,'Input Parameters'!$J$36,'Input Parameters'!$K$36)</f>
        <v>0.49510422422499895</v>
      </c>
      <c r="W254" s="2">
        <f ca="1">N254+(P254-N254)*(1-ERF((T254-R254)/(2*SQRT(L254*'Input Parameters'!$E$38))))</f>
        <v>0.72376088641310066</v>
      </c>
      <c r="X254">
        <f t="shared" ca="1" si="39"/>
        <v>0</v>
      </c>
      <c r="Y254" s="7"/>
    </row>
    <row r="255" spans="1:25" ht="15" customHeight="1" x14ac:dyDescent="0.25">
      <c r="A255" s="139">
        <v>248</v>
      </c>
      <c r="B255" s="10">
        <f t="shared" ca="1" si="30"/>
        <v>0.33093193139994015</v>
      </c>
      <c r="C255" s="60">
        <f ca="1">_xlfn.NORM.INV(B255,'Input Parameters'!$E$15,'Input Parameters'!$F$15)</f>
        <v>247.26617161748521</v>
      </c>
      <c r="D255" s="10">
        <f t="shared" ca="1" si="31"/>
        <v>0.37820771676416287</v>
      </c>
      <c r="E255" s="62">
        <f ca="1">IF(_xlfn.NORM.INV(D255,'Input Parameters'!$E$17,'Input Parameters'!$F$17)&lt;3500,3500,IF(_xlfn.NORM.INV(D255,'Input Parameters'!$E$17,'Input Parameters'!$F$17)&gt;5500,5500,_xlfn.NORM.INV(D255,'Input Parameters'!$E$17,'Input Parameters'!$F$17)))</f>
        <v>4582.8660416350767</v>
      </c>
      <c r="F255" s="10">
        <f t="shared" ca="1" si="32"/>
        <v>0.98081450667275627</v>
      </c>
      <c r="G255" s="64">
        <f ca="1">_xlfn.NORM.INV(F255,'Input Parameters'!$E$20,'Input Parameters'!$F$20)</f>
        <v>296.52482611450841</v>
      </c>
      <c r="H255" s="57">
        <f ca="1">EXP(E255*(1/'Input Parameters'!$E$23-1/G255))</f>
        <v>1.2089896029694844</v>
      </c>
      <c r="I255" s="10">
        <f t="shared" ca="1" si="33"/>
        <v>0.9081638243300918</v>
      </c>
      <c r="J255" s="30">
        <f ca="1">_xlfn.BETA.INV(I255,'Input Parameters'!$L$26,'Input Parameters'!$M$26,'Input Parameters'!$J$26,'Input Parameters'!$K$26)</f>
        <v>0.84433707718785533</v>
      </c>
      <c r="K255" s="168">
        <f ca="1">('Input Parameters'!$E$27/'Input Parameters'!$E$38)^$J255</f>
        <v>2.3427029409884411E-3</v>
      </c>
      <c r="L255" s="69">
        <f ca="1">$H255*$C255*'Input Parameters'!$E$25*K255</f>
        <v>0.70033284293316667</v>
      </c>
      <c r="M255" s="24">
        <f t="shared" ca="1" si="34"/>
        <v>0.46925863263832546</v>
      </c>
      <c r="N255" s="15">
        <f ca="1">_xlfn.NORM.INV(M255,'Input Parameters'!$E$29,'Input Parameters'!$F$29)</f>
        <v>9.9992286640200864E-2</v>
      </c>
      <c r="O255" s="8">
        <f t="shared" ca="1" si="35"/>
        <v>0.30464353966060276</v>
      </c>
      <c r="P255" s="30">
        <f ca="1">_xlfn.LOGNORM.INV(O255,'Input Parameters'!$H$30,'Input Parameters'!$I$30)</f>
        <v>2.1077284435484027</v>
      </c>
      <c r="Q255" s="10">
        <f t="shared" ca="1" si="36"/>
        <v>0.51716149629116037</v>
      </c>
      <c r="R255" s="30">
        <f>IF('Input Parameters'!$E$32=0,0,_xlfn.BETA.INV(Q255,'Input Parameters'!$L$32,'Input Parameters'!$M$32,'Input Parameters'!$J$32,'Input Parameters'!$K$32))</f>
        <v>0</v>
      </c>
      <c r="S255" s="10">
        <f t="shared" ca="1" si="37"/>
        <v>0.1294369052256068</v>
      </c>
      <c r="T255" s="26">
        <f ca="1">_xlfn.LOGNORM.INV(S255,'Input Parameters'!$H$34,'Input Parameters'!$I$34)</f>
        <v>43.796715349218751</v>
      </c>
      <c r="U255" s="10">
        <f t="shared" ca="1" si="38"/>
        <v>0.46833940040193556</v>
      </c>
      <c r="V255" s="30">
        <f ca="1">_xlfn.BETA.INV(U255,'Input Parameters'!$L$36,'Input Parameters'!$M$36,'Input Parameters'!$J$36,'Input Parameters'!$K$36)</f>
        <v>0.57387825600781872</v>
      </c>
      <c r="W255" s="2">
        <f ca="1">N255+(P255-N255)*(1-ERF((T255-R255)/(2*SQRT(L255*'Input Parameters'!$E$38))))</f>
        <v>0.10042410000402784</v>
      </c>
      <c r="X255">
        <f t="shared" ca="1" si="39"/>
        <v>1</v>
      </c>
      <c r="Y255" s="7"/>
    </row>
    <row r="256" spans="1:25" ht="15" customHeight="1" x14ac:dyDescent="0.25">
      <c r="A256" s="139">
        <v>249</v>
      </c>
      <c r="B256" s="10">
        <f t="shared" ca="1" si="30"/>
        <v>0.37581329849423961</v>
      </c>
      <c r="C256" s="60">
        <f ca="1">_xlfn.NORM.INV(B256,'Input Parameters'!$E$15,'Input Parameters'!$F$15)</f>
        <v>253.81523130326329</v>
      </c>
      <c r="D256" s="10">
        <f t="shared" ca="1" si="31"/>
        <v>0.64068667059276796</v>
      </c>
      <c r="E256" s="62">
        <f ca="1">IF(_xlfn.NORM.INV(D256,'Input Parameters'!$E$17,'Input Parameters'!$F$17)&lt;3500,3500,IF(_xlfn.NORM.INV(D256,'Input Parameters'!$E$17,'Input Parameters'!$F$17)&gt;5500,5500,_xlfn.NORM.INV(D256,'Input Parameters'!$E$17,'Input Parameters'!$F$17)))</f>
        <v>5052.2063869216454</v>
      </c>
      <c r="F256" s="10">
        <f t="shared" ca="1" si="32"/>
        <v>0.48467525249202226</v>
      </c>
      <c r="G256" s="64">
        <f ca="1">_xlfn.NORM.INV(F256,'Input Parameters'!$E$20,'Input Parameters'!$F$20)</f>
        <v>282.3925665875023</v>
      </c>
      <c r="H256" s="57">
        <f ca="1">EXP(E256*(1/'Input Parameters'!$E$23-1/G256))</f>
        <v>0.52547974211743875</v>
      </c>
      <c r="I256" s="10">
        <f t="shared" ca="1" si="33"/>
        <v>7.1777445232752979E-2</v>
      </c>
      <c r="J256" s="30">
        <f ca="1">_xlfn.BETA.INV(I256,'Input Parameters'!$L$26,'Input Parameters'!$M$26,'Input Parameters'!$J$26,'Input Parameters'!$K$26)</f>
        <v>0.4142192659338102</v>
      </c>
      <c r="K256" s="168">
        <f ca="1">('Input Parameters'!$E$27/'Input Parameters'!$E$38)^$J256</f>
        <v>5.124154577886892E-2</v>
      </c>
      <c r="L256" s="69">
        <f ca="1">$H256*$C256*'Input Parameters'!$E$25*K256</f>
        <v>6.8343289876655282</v>
      </c>
      <c r="M256" s="24">
        <f t="shared" ca="1" si="34"/>
        <v>0.39041125658218112</v>
      </c>
      <c r="N256" s="15">
        <f ca="1">_xlfn.NORM.INV(M256,'Input Parameters'!$E$29,'Input Parameters'!$F$29)</f>
        <v>9.9972175268105243E-2</v>
      </c>
      <c r="O256" s="8">
        <f t="shared" ca="1" si="35"/>
        <v>0.3482108989413274</v>
      </c>
      <c r="P256" s="30">
        <f ca="1">_xlfn.LOGNORM.INV(O256,'Input Parameters'!$H$30,'Input Parameters'!$I$30)</f>
        <v>2.2316444226068466</v>
      </c>
      <c r="Q256" s="10">
        <f t="shared" ca="1" si="36"/>
        <v>0.24418325461258394</v>
      </c>
      <c r="R256" s="30">
        <f>IF('Input Parameters'!$E$32=0,0,_xlfn.BETA.INV(Q256,'Input Parameters'!$L$32,'Input Parameters'!$M$32,'Input Parameters'!$J$32,'Input Parameters'!$K$32))</f>
        <v>0</v>
      </c>
      <c r="S256" s="10">
        <f t="shared" ca="1" si="37"/>
        <v>0.99620673093516932</v>
      </c>
      <c r="T256" s="26">
        <f ca="1">_xlfn.LOGNORM.INV(S256,'Input Parameters'!$H$34,'Input Parameters'!$I$34)</f>
        <v>70.28747933097867</v>
      </c>
      <c r="U256" s="10">
        <f t="shared" ca="1" si="38"/>
        <v>0.94371924373526261</v>
      </c>
      <c r="V256" s="30">
        <f ca="1">_xlfn.BETA.INV(U256,'Input Parameters'!$L$36,'Input Parameters'!$M$36,'Input Parameters'!$J$36,'Input Parameters'!$K$36)</f>
        <v>0.85846708792750803</v>
      </c>
      <c r="W256" s="2">
        <f ca="1">N256+(P256-N256)*(1-ERF((T256-R256)/(2*SQRT(L256*'Input Parameters'!$E$38))))</f>
        <v>0.22208106315086112</v>
      </c>
      <c r="X256">
        <f t="shared" ca="1" si="39"/>
        <v>1</v>
      </c>
      <c r="Y256" s="7"/>
    </row>
    <row r="257" spans="1:25" ht="15" customHeight="1" x14ac:dyDescent="0.25">
      <c r="A257" s="139">
        <v>250</v>
      </c>
      <c r="B257" s="10">
        <f t="shared" ca="1" si="30"/>
        <v>0.44371521930290758</v>
      </c>
      <c r="C257" s="60">
        <f ca="1">_xlfn.NORM.INV(B257,'Input Parameters'!$E$15,'Input Parameters'!$F$15)</f>
        <v>263.29577384403149</v>
      </c>
      <c r="D257" s="10">
        <f t="shared" ca="1" si="31"/>
        <v>0.22036787400021218</v>
      </c>
      <c r="E257" s="62">
        <f ca="1">IF(_xlfn.NORM.INV(D257,'Input Parameters'!$E$17,'Input Parameters'!$F$17)&lt;3500,3500,IF(_xlfn.NORM.INV(D257,'Input Parameters'!$E$17,'Input Parameters'!$F$17)&gt;5500,5500,_xlfn.NORM.INV(D257,'Input Parameters'!$E$17,'Input Parameters'!$F$17)))</f>
        <v>4260.3340307006847</v>
      </c>
      <c r="F257" s="10">
        <f t="shared" ca="1" si="32"/>
        <v>0.39359122990199624</v>
      </c>
      <c r="G257" s="64">
        <f ca="1">_xlfn.NORM.INV(F257,'Input Parameters'!$E$20,'Input Parameters'!$F$20)</f>
        <v>280.84119339147736</v>
      </c>
      <c r="H257" s="57">
        <f ca="1">EXP(E257*(1/'Input Parameters'!$E$23-1/G257))</f>
        <v>0.53476378526518509</v>
      </c>
      <c r="I257" s="10">
        <f t="shared" ca="1" si="33"/>
        <v>0.79804846857187384</v>
      </c>
      <c r="J257" s="30">
        <f ca="1">_xlfn.BETA.INV(I257,'Input Parameters'!$L$26,'Input Parameters'!$M$26,'Input Parameters'!$J$26,'Input Parameters'!$K$26)</f>
        <v>0.78454484563090854</v>
      </c>
      <c r="K257" s="168">
        <f ca="1">('Input Parameters'!$E$27/'Input Parameters'!$E$38)^$J257</f>
        <v>3.5973464021760511E-3</v>
      </c>
      <c r="L257" s="69">
        <f ca="1">$H257*$C257*'Input Parameters'!$E$25*K257</f>
        <v>0.50651013144884416</v>
      </c>
      <c r="M257" s="24">
        <f t="shared" ca="1" si="34"/>
        <v>0.61832931735117702</v>
      </c>
      <c r="N257" s="15">
        <f ca="1">_xlfn.NORM.INV(M257,'Input Parameters'!$E$29,'Input Parameters'!$F$29)</f>
        <v>0.10003010959027231</v>
      </c>
      <c r="O257" s="8">
        <f t="shared" ca="1" si="35"/>
        <v>9.3601772667296856E-2</v>
      </c>
      <c r="P257" s="30">
        <f ca="1">_xlfn.LOGNORM.INV(O257,'Input Parameters'!$H$30,'Input Parameters'!$I$30)</f>
        <v>1.439101533351407</v>
      </c>
      <c r="Q257" s="10">
        <f t="shared" ca="1" si="36"/>
        <v>0.69609031212697536</v>
      </c>
      <c r="R257" s="30">
        <f>IF('Input Parameters'!$E$32=0,0,_xlfn.BETA.INV(Q257,'Input Parameters'!$L$32,'Input Parameters'!$M$32,'Input Parameters'!$J$32,'Input Parameters'!$K$32))</f>
        <v>0</v>
      </c>
      <c r="S257" s="10">
        <f t="shared" ca="1" si="37"/>
        <v>0.15829676805441784</v>
      </c>
      <c r="T257" s="26">
        <f ca="1">_xlfn.LOGNORM.INV(S257,'Input Parameters'!$H$34,'Input Parameters'!$I$34)</f>
        <v>44.497982127706763</v>
      </c>
      <c r="U257" s="10">
        <f t="shared" ca="1" si="38"/>
        <v>0.56237204728734058</v>
      </c>
      <c r="V257" s="30">
        <f ca="1">_xlfn.BETA.INV(U257,'Input Parameters'!$L$36,'Input Parameters'!$M$36,'Input Parameters'!$J$36,'Input Parameters'!$K$36)</f>
        <v>0.6101648537041976</v>
      </c>
      <c r="W257" s="2">
        <f ca="1">N257+(P257-N257)*(1-ERF((T257-R257)/(2*SQRT(L257*'Input Parameters'!$E$38))))</f>
        <v>0.10004325866749743</v>
      </c>
      <c r="X257">
        <f t="shared" ca="1" si="39"/>
        <v>1</v>
      </c>
      <c r="Y257" s="7"/>
    </row>
    <row r="258" spans="1:25" ht="15" customHeight="1" x14ac:dyDescent="0.25">
      <c r="A258" s="139">
        <v>251</v>
      </c>
      <c r="B258" s="10">
        <f t="shared" ca="1" si="30"/>
        <v>0.52158087939357867</v>
      </c>
      <c r="C258" s="60">
        <f ca="1">_xlfn.NORM.INV(B258,'Input Parameters'!$E$15,'Input Parameters'!$F$15)</f>
        <v>273.90023853525361</v>
      </c>
      <c r="D258" s="10">
        <f t="shared" ca="1" si="31"/>
        <v>0.66052651657705808</v>
      </c>
      <c r="E258" s="62">
        <f ca="1">IF(_xlfn.NORM.INV(D258,'Input Parameters'!$E$17,'Input Parameters'!$F$17)&lt;3500,3500,IF(_xlfn.NORM.INV(D258,'Input Parameters'!$E$17,'Input Parameters'!$F$17)&gt;5500,5500,_xlfn.NORM.INV(D258,'Input Parameters'!$E$17,'Input Parameters'!$F$17)))</f>
        <v>5089.7303603712526</v>
      </c>
      <c r="F258" s="10">
        <f t="shared" ca="1" si="32"/>
        <v>0.21469867237512819</v>
      </c>
      <c r="G258" s="64">
        <f ca="1">_xlfn.NORM.INV(F258,'Input Parameters'!$E$20,'Input Parameters'!$F$20)</f>
        <v>277.35550358946034</v>
      </c>
      <c r="H258" s="57">
        <f ca="1">EXP(E258*(1/'Input Parameters'!$E$23-1/G258))</f>
        <v>0.37698500651683631</v>
      </c>
      <c r="I258" s="10">
        <f t="shared" ca="1" si="33"/>
        <v>0.70912544599042315</v>
      </c>
      <c r="J258" s="30">
        <f ca="1">_xlfn.BETA.INV(I258,'Input Parameters'!$L$26,'Input Parameters'!$M$26,'Input Parameters'!$J$26,'Input Parameters'!$K$26)</f>
        <v>0.74547796600977978</v>
      </c>
      <c r="K258" s="168">
        <f ca="1">('Input Parameters'!$E$27/'Input Parameters'!$E$38)^$J258</f>
        <v>4.7608399786328789E-3</v>
      </c>
      <c r="L258" s="69">
        <f ca="1">$H258*$C258*'Input Parameters'!$E$25*K258</f>
        <v>0.49158664114728207</v>
      </c>
      <c r="M258" s="24">
        <f t="shared" ca="1" si="34"/>
        <v>0.61085198645785466</v>
      </c>
      <c r="N258" s="15">
        <f ca="1">_xlfn.NORM.INV(M258,'Input Parameters'!$E$29,'Input Parameters'!$F$29)</f>
        <v>0.10002815402941624</v>
      </c>
      <c r="O258" s="8">
        <f t="shared" ca="1" si="35"/>
        <v>0.39464525853523769</v>
      </c>
      <c r="P258" s="30">
        <f ca="1">_xlfn.LOGNORM.INV(O258,'Input Parameters'!$H$30,'Input Parameters'!$I$30)</f>
        <v>2.3650644020863214</v>
      </c>
      <c r="Q258" s="10">
        <f t="shared" ca="1" si="36"/>
        <v>0.34902873449241645</v>
      </c>
      <c r="R258" s="30">
        <f>IF('Input Parameters'!$E$32=0,0,_xlfn.BETA.INV(Q258,'Input Parameters'!$L$32,'Input Parameters'!$M$32,'Input Parameters'!$J$32,'Input Parameters'!$K$32))</f>
        <v>0</v>
      </c>
      <c r="S258" s="10">
        <f t="shared" ca="1" si="37"/>
        <v>0.69308953352748004</v>
      </c>
      <c r="T258" s="26">
        <f ca="1">_xlfn.LOGNORM.INV(S258,'Input Parameters'!$H$34,'Input Parameters'!$I$34)</f>
        <v>53.676660747559211</v>
      </c>
      <c r="U258" s="10">
        <f t="shared" ca="1" si="38"/>
        <v>0.74432660687408736</v>
      </c>
      <c r="V258" s="30">
        <f ca="1">_xlfn.BETA.INV(U258,'Input Parameters'!$L$36,'Input Parameters'!$M$36,'Input Parameters'!$J$36,'Input Parameters'!$K$36)</f>
        <v>0.69189670383401691</v>
      </c>
      <c r="W258" s="2">
        <f ca="1">N258+(P258-N258)*(1-ERF((T258-R258)/(2*SQRT(L258*'Input Parameters'!$E$38))))</f>
        <v>0.10002829409400742</v>
      </c>
      <c r="X258">
        <f t="shared" ca="1" si="39"/>
        <v>1</v>
      </c>
      <c r="Y258" s="7"/>
    </row>
    <row r="259" spans="1:25" ht="15" customHeight="1" x14ac:dyDescent="0.25">
      <c r="A259" s="139">
        <v>252</v>
      </c>
      <c r="B259" s="10">
        <f t="shared" ca="1" si="30"/>
        <v>0.32016552563343603</v>
      </c>
      <c r="C259" s="60">
        <f ca="1">_xlfn.NORM.INV(B259,'Input Parameters'!$E$15,'Input Parameters'!$F$15)</f>
        <v>245.64607473112397</v>
      </c>
      <c r="D259" s="10">
        <f t="shared" ca="1" si="31"/>
        <v>0.65398083523186679</v>
      </c>
      <c r="E259" s="62">
        <f ca="1">IF(_xlfn.NORM.INV(D259,'Input Parameters'!$E$17,'Input Parameters'!$F$17)&lt;3500,3500,IF(_xlfn.NORM.INV(D259,'Input Parameters'!$E$17,'Input Parameters'!$F$17)&gt;5500,5500,_xlfn.NORM.INV(D259,'Input Parameters'!$E$17,'Input Parameters'!$F$17)))</f>
        <v>5077.2632900143853</v>
      </c>
      <c r="F259" s="10">
        <f t="shared" ca="1" si="32"/>
        <v>0.68877092963864561</v>
      </c>
      <c r="G259" s="64">
        <f ca="1">_xlfn.NORM.INV(F259,'Input Parameters'!$E$20,'Input Parameters'!$F$20)</f>
        <v>285.94887580033759</v>
      </c>
      <c r="H259" s="57">
        <f ca="1">EXP(E259*(1/'Input Parameters'!$E$23-1/G259))</f>
        <v>0.65506110849403265</v>
      </c>
      <c r="I259" s="10">
        <f t="shared" ca="1" si="33"/>
        <v>0.77495737222065386</v>
      </c>
      <c r="J259" s="30">
        <f ca="1">_xlfn.BETA.INV(I259,'Input Parameters'!$L$26,'Input Parameters'!$M$26,'Input Parameters'!$J$26,'Input Parameters'!$K$26)</f>
        <v>0.77394706094924903</v>
      </c>
      <c r="K259" s="168">
        <f ca="1">('Input Parameters'!$E$27/'Input Parameters'!$E$38)^$J259</f>
        <v>3.8814726261327055E-3</v>
      </c>
      <c r="L259" s="69">
        <f ca="1">$H259*$C259*'Input Parameters'!$E$25*K259</f>
        <v>0.62458014220974944</v>
      </c>
      <c r="M259" s="24">
        <f t="shared" ca="1" si="34"/>
        <v>0.75991145206731481</v>
      </c>
      <c r="N259" s="15">
        <f ca="1">_xlfn.NORM.INV(M259,'Input Parameters'!$E$29,'Input Parameters'!$F$29)</f>
        <v>0.10007060177553048</v>
      </c>
      <c r="O259" s="8">
        <f t="shared" ca="1" si="35"/>
        <v>0.12624660666752596</v>
      </c>
      <c r="P259" s="30">
        <f ca="1">_xlfn.LOGNORM.INV(O259,'Input Parameters'!$H$30,'Input Parameters'!$I$30)</f>
        <v>1.562814521611412</v>
      </c>
      <c r="Q259" s="10">
        <f t="shared" ca="1" si="36"/>
        <v>0.78627734502791358</v>
      </c>
      <c r="R259" s="30">
        <f>IF('Input Parameters'!$E$32=0,0,_xlfn.BETA.INV(Q259,'Input Parameters'!$L$32,'Input Parameters'!$M$32,'Input Parameters'!$J$32,'Input Parameters'!$K$32))</f>
        <v>0</v>
      </c>
      <c r="S259" s="10">
        <f t="shared" ca="1" si="37"/>
        <v>0.12982719758892303</v>
      </c>
      <c r="T259" s="26">
        <f ca="1">_xlfn.LOGNORM.INV(S259,'Input Parameters'!$H$34,'Input Parameters'!$I$34)</f>
        <v>43.806797557218211</v>
      </c>
      <c r="U259" s="10">
        <f t="shared" ca="1" si="38"/>
        <v>7.1659115906209769E-2</v>
      </c>
      <c r="V259" s="30">
        <f ca="1">_xlfn.BETA.INV(U259,'Input Parameters'!$L$36,'Input Parameters'!$M$36,'Input Parameters'!$J$36,'Input Parameters'!$K$36)</f>
        <v>0.39734869352594804</v>
      </c>
      <c r="W259" s="2">
        <f ca="1">N259+(P259-N259)*(1-ERF((T259-R259)/(2*SQRT(L259*'Input Parameters'!$E$38))))</f>
        <v>0.1002003867093674</v>
      </c>
      <c r="X259">
        <f t="shared" ca="1" si="39"/>
        <v>1</v>
      </c>
      <c r="Y259" s="7"/>
    </row>
    <row r="260" spans="1:25" ht="15" customHeight="1" x14ac:dyDescent="0.25">
      <c r="A260" s="139">
        <v>253</v>
      </c>
      <c r="B260" s="10">
        <f t="shared" ca="1" si="30"/>
        <v>0.86906005066433845</v>
      </c>
      <c r="C260" s="60">
        <f ca="1">_xlfn.NORM.INV(B260,'Input Parameters'!$E$15,'Input Parameters'!$F$15)</f>
        <v>331.77001445750176</v>
      </c>
      <c r="D260" s="10">
        <f t="shared" ca="1" si="31"/>
        <v>0.54405769295676298</v>
      </c>
      <c r="E260" s="62">
        <f ca="1">IF(_xlfn.NORM.INV(D260,'Input Parameters'!$E$17,'Input Parameters'!$F$17)&lt;3500,3500,IF(_xlfn.NORM.INV(D260,'Input Parameters'!$E$17,'Input Parameters'!$F$17)&gt;5500,5500,_xlfn.NORM.INV(D260,'Input Parameters'!$E$17,'Input Parameters'!$F$17)))</f>
        <v>4877.4631937671174</v>
      </c>
      <c r="F260" s="10">
        <f t="shared" ca="1" si="32"/>
        <v>7.8928486560376654E-2</v>
      </c>
      <c r="G260" s="64">
        <f ca="1">_xlfn.NORM.INV(F260,'Input Parameters'!$E$20,'Input Parameters'!$F$20)</f>
        <v>273.18748361438708</v>
      </c>
      <c r="H260" s="57">
        <f ca="1">EXP(E260*(1/'Input Parameters'!$E$23-1/G260))</f>
        <v>0.30024154391179936</v>
      </c>
      <c r="I260" s="10">
        <f t="shared" ca="1" si="33"/>
        <v>0.84056528839986133</v>
      </c>
      <c r="J260" s="30">
        <f ca="1">_xlfn.BETA.INV(I260,'Input Parameters'!$L$26,'Input Parameters'!$M$26,'Input Parameters'!$J$26,'Input Parameters'!$K$26)</f>
        <v>0.80534417976097672</v>
      </c>
      <c r="K260" s="168">
        <f ca="1">('Input Parameters'!$E$27/'Input Parameters'!$E$38)^$J260</f>
        <v>3.0987609725452087E-3</v>
      </c>
      <c r="L260" s="69">
        <f ca="1">$H260*$C260*'Input Parameters'!$E$25*K260</f>
        <v>0.30867111729056346</v>
      </c>
      <c r="M260" s="24">
        <f t="shared" ca="1" si="34"/>
        <v>0.64619393870905162</v>
      </c>
      <c r="N260" s="15">
        <f ca="1">_xlfn.NORM.INV(M260,'Input Parameters'!$E$29,'Input Parameters'!$F$29)</f>
        <v>0.10003750650047058</v>
      </c>
      <c r="O260" s="8">
        <f t="shared" ca="1" si="35"/>
        <v>1.5469739716613806E-2</v>
      </c>
      <c r="P260" s="30">
        <f ca="1">_xlfn.LOGNORM.INV(O260,'Input Parameters'!$H$30,'Input Parameters'!$I$30)</f>
        <v>0.96822930010112274</v>
      </c>
      <c r="Q260" s="10">
        <f t="shared" ca="1" si="36"/>
        <v>6.5384837022767317E-2</v>
      </c>
      <c r="R260" s="30">
        <f>IF('Input Parameters'!$E$32=0,0,_xlfn.BETA.INV(Q260,'Input Parameters'!$L$32,'Input Parameters'!$M$32,'Input Parameters'!$J$32,'Input Parameters'!$K$32))</f>
        <v>0</v>
      </c>
      <c r="S260" s="10">
        <f t="shared" ca="1" si="37"/>
        <v>0.37925325349125516</v>
      </c>
      <c r="T260" s="26">
        <f ca="1">_xlfn.LOGNORM.INV(S260,'Input Parameters'!$H$34,'Input Parameters'!$I$34)</f>
        <v>48.514503643179339</v>
      </c>
      <c r="U260" s="10">
        <f t="shared" ca="1" si="38"/>
        <v>0.45609861431156051</v>
      </c>
      <c r="V260" s="30">
        <f ca="1">_xlfn.BETA.INV(U260,'Input Parameters'!$L$36,'Input Parameters'!$M$36,'Input Parameters'!$J$36,'Input Parameters'!$K$36)</f>
        <v>0.5692690961497</v>
      </c>
      <c r="W260" s="2">
        <f ca="1">N260+(P260-N260)*(1-ERF((T260-R260)/(2*SQRT(L260*'Input Parameters'!$E$38))))</f>
        <v>0.10003750707636444</v>
      </c>
      <c r="X260">
        <f t="shared" ca="1" si="39"/>
        <v>1</v>
      </c>
      <c r="Y260" s="7"/>
    </row>
    <row r="261" spans="1:25" ht="15" customHeight="1" x14ac:dyDescent="0.25">
      <c r="A261" s="139">
        <v>254</v>
      </c>
      <c r="B261" s="10">
        <f t="shared" ca="1" si="30"/>
        <v>0.39049786005647114</v>
      </c>
      <c r="C261" s="60">
        <f ca="1">_xlfn.NORM.INV(B261,'Input Parameters'!$E$15,'Input Parameters'!$F$15)</f>
        <v>255.90024903185332</v>
      </c>
      <c r="D261" s="10">
        <f t="shared" ca="1" si="31"/>
        <v>7.7334488757990094E-2</v>
      </c>
      <c r="E261" s="62">
        <f ca="1">IF(_xlfn.NORM.INV(D261,'Input Parameters'!$E$17,'Input Parameters'!$F$17)&lt;3500,3500,IF(_xlfn.NORM.INV(D261,'Input Parameters'!$E$17,'Input Parameters'!$F$17)&gt;5500,5500,_xlfn.NORM.INV(D261,'Input Parameters'!$E$17,'Input Parameters'!$F$17)))</f>
        <v>3803.7377582240515</v>
      </c>
      <c r="F261" s="10">
        <f t="shared" ca="1" si="32"/>
        <v>0.11762433112587045</v>
      </c>
      <c r="G261" s="64">
        <f ca="1">_xlfn.NORM.INV(F261,'Input Parameters'!$E$20,'Input Parameters'!$F$20)</f>
        <v>274.6974574015756</v>
      </c>
      <c r="H261" s="57">
        <f ca="1">EXP(E261*(1/'Input Parameters'!$E$23-1/G261))</f>
        <v>0.422415172243301</v>
      </c>
      <c r="I261" s="10">
        <f t="shared" ca="1" si="33"/>
        <v>0.21337021998264616</v>
      </c>
      <c r="J261" s="30">
        <f ca="1">_xlfn.BETA.INV(I261,'Input Parameters'!$L$26,'Input Parameters'!$M$26,'Input Parameters'!$J$26,'Input Parameters'!$K$26)</f>
        <v>0.52792695661072842</v>
      </c>
      <c r="K261" s="168">
        <f ca="1">('Input Parameters'!$E$27/'Input Parameters'!$E$38)^$J261</f>
        <v>2.2667284590124126E-2</v>
      </c>
      <c r="L261" s="69">
        <f ca="1">$H261*$C261*'Input Parameters'!$E$25*K261</f>
        <v>2.4502461446416319</v>
      </c>
      <c r="M261" s="24">
        <f t="shared" ca="1" si="34"/>
        <v>0.37977380285146578</v>
      </c>
      <c r="N261" s="15">
        <f ca="1">_xlfn.NORM.INV(M261,'Input Parameters'!$E$29,'Input Parameters'!$F$29)</f>
        <v>9.9969392508344482E-2</v>
      </c>
      <c r="O261" s="8">
        <f t="shared" ca="1" si="35"/>
        <v>5.2012391422420201E-3</v>
      </c>
      <c r="P261" s="30">
        <f ca="1">_xlfn.LOGNORM.INV(O261,'Input Parameters'!$H$30,'Input Parameters'!$I$30)</f>
        <v>0.79989702030311183</v>
      </c>
      <c r="Q261" s="10">
        <f t="shared" ca="1" si="36"/>
        <v>0.66625463765190063</v>
      </c>
      <c r="R261" s="30">
        <f>IF('Input Parameters'!$E$32=0,0,_xlfn.BETA.INV(Q261,'Input Parameters'!$L$32,'Input Parameters'!$M$32,'Input Parameters'!$J$32,'Input Parameters'!$K$32))</f>
        <v>0</v>
      </c>
      <c r="S261" s="10">
        <f t="shared" ca="1" si="37"/>
        <v>0.38116476396502863</v>
      </c>
      <c r="T261" s="26">
        <f ca="1">_xlfn.LOGNORM.INV(S261,'Input Parameters'!$H$34,'Input Parameters'!$I$34)</f>
        <v>48.544834876484607</v>
      </c>
      <c r="U261" s="10">
        <f t="shared" ca="1" si="38"/>
        <v>0.62062358811838392</v>
      </c>
      <c r="V261" s="30">
        <f ca="1">_xlfn.BETA.INV(U261,'Input Parameters'!$L$36,'Input Parameters'!$M$36,'Input Parameters'!$J$36,'Input Parameters'!$K$36)</f>
        <v>0.63403010273207094</v>
      </c>
      <c r="W261" s="2">
        <f ca="1">N261+(P261-N261)*(1-ERF((T261-R261)/(2*SQRT(L261*'Input Parameters'!$E$38))))</f>
        <v>0.11978644589722978</v>
      </c>
      <c r="X261">
        <f t="shared" ca="1" si="39"/>
        <v>1</v>
      </c>
      <c r="Y261" s="7"/>
    </row>
    <row r="262" spans="1:25" ht="15" customHeight="1" x14ac:dyDescent="0.25">
      <c r="A262" s="139">
        <v>255</v>
      </c>
      <c r="B262" s="10">
        <f t="shared" ca="1" si="30"/>
        <v>0.99859085774821066</v>
      </c>
      <c r="C262" s="60">
        <f ca="1">_xlfn.NORM.INV(B262,'Input Parameters'!$E$15,'Input Parameters'!$F$15)</f>
        <v>432.83720028991536</v>
      </c>
      <c r="D262" s="10">
        <f t="shared" ca="1" si="31"/>
        <v>0.75225891865876526</v>
      </c>
      <c r="E262" s="62">
        <f ca="1">IF(_xlfn.NORM.INV(D262,'Input Parameters'!$E$17,'Input Parameters'!$F$17)&lt;3500,3500,IF(_xlfn.NORM.INV(D262,'Input Parameters'!$E$17,'Input Parameters'!$F$17)&gt;5500,5500,_xlfn.NORM.INV(D262,'Input Parameters'!$E$17,'Input Parameters'!$F$17)))</f>
        <v>5277.1307931507263</v>
      </c>
      <c r="F262" s="10">
        <f t="shared" ca="1" si="32"/>
        <v>0.84696048858904005</v>
      </c>
      <c r="G262" s="64">
        <f ca="1">_xlfn.NORM.INV(F262,'Input Parameters'!$E$20,'Input Parameters'!$F$20)</f>
        <v>289.50734334266957</v>
      </c>
      <c r="H262" s="57">
        <f ca="1">EXP(E262*(1/'Input Parameters'!$E$23-1/G262))</f>
        <v>0.80828317994663812</v>
      </c>
      <c r="I262" s="10">
        <f t="shared" ca="1" si="33"/>
        <v>0.89538277281193346</v>
      </c>
      <c r="J262" s="30">
        <f ca="1">_xlfn.BETA.INV(I262,'Input Parameters'!$L$26,'Input Parameters'!$M$26,'Input Parameters'!$J$26,'Input Parameters'!$K$26)</f>
        <v>0.83612278736674028</v>
      </c>
      <c r="K262" s="168">
        <f ca="1">('Input Parameters'!$E$27/'Input Parameters'!$E$38)^$J262</f>
        <v>2.4848856981450392E-3</v>
      </c>
      <c r="L262" s="69">
        <f ca="1">$H262*$C262*'Input Parameters'!$E$25*K262</f>
        <v>0.86934975711534679</v>
      </c>
      <c r="M262" s="24">
        <f t="shared" ca="1" si="34"/>
        <v>2.2166867076240271E-2</v>
      </c>
      <c r="N262" s="15">
        <f ca="1">_xlfn.NORM.INV(M262,'Input Parameters'!$E$29,'Input Parameters'!$F$29)</f>
        <v>9.9798907835942099E-2</v>
      </c>
      <c r="O262" s="8">
        <f t="shared" ca="1" si="35"/>
        <v>0.26734581628186771</v>
      </c>
      <c r="P262" s="30">
        <f ca="1">_xlfn.LOGNORM.INV(O262,'Input Parameters'!$H$30,'Input Parameters'!$I$30)</f>
        <v>2.0012222853877879</v>
      </c>
      <c r="Q262" s="10">
        <f t="shared" ca="1" si="36"/>
        <v>0.35866764280776031</v>
      </c>
      <c r="R262" s="30">
        <f>IF('Input Parameters'!$E$32=0,0,_xlfn.BETA.INV(Q262,'Input Parameters'!$L$32,'Input Parameters'!$M$32,'Input Parameters'!$J$32,'Input Parameters'!$K$32))</f>
        <v>0</v>
      </c>
      <c r="S262" s="10">
        <f t="shared" ca="1" si="37"/>
        <v>0.65600545635462582</v>
      </c>
      <c r="T262" s="26">
        <f ca="1">_xlfn.LOGNORM.INV(S262,'Input Parameters'!$H$34,'Input Parameters'!$I$34)</f>
        <v>52.992373507798021</v>
      </c>
      <c r="U262" s="10">
        <f t="shared" ca="1" si="38"/>
        <v>8.2096209041655932E-2</v>
      </c>
      <c r="V262" s="30">
        <f ca="1">_xlfn.BETA.INV(U262,'Input Parameters'!$L$36,'Input Parameters'!$M$36,'Input Parameters'!$J$36,'Input Parameters'!$K$36)</f>
        <v>0.40497201867001942</v>
      </c>
      <c r="W262" s="2">
        <f ca="1">N262+(P262-N262)*(1-ERF((T262-R262)/(2*SQRT(L262*'Input Parameters'!$E$38))))</f>
        <v>9.9910111582191916E-2</v>
      </c>
      <c r="X262">
        <f t="shared" ca="1" si="39"/>
        <v>1</v>
      </c>
      <c r="Y262" s="7"/>
    </row>
    <row r="263" spans="1:25" ht="15" customHeight="1" x14ac:dyDescent="0.25">
      <c r="A263" s="139">
        <v>256</v>
      </c>
      <c r="B263" s="10">
        <f t="shared" ca="1" si="30"/>
        <v>0.63172436325902892</v>
      </c>
      <c r="C263" s="60">
        <f ca="1">_xlfn.NORM.INV(B263,'Input Parameters'!$E$15,'Input Parameters'!$F$15)</f>
        <v>289.19916525293246</v>
      </c>
      <c r="D263" s="10">
        <f t="shared" ca="1" si="31"/>
        <v>0.68895172054131637</v>
      </c>
      <c r="E263" s="62">
        <f ca="1">IF(_xlfn.NORM.INV(D263,'Input Parameters'!$E$17,'Input Parameters'!$F$17)&lt;3500,3500,IF(_xlfn.NORM.INV(D263,'Input Parameters'!$E$17,'Input Parameters'!$F$17)&gt;5500,5500,_xlfn.NORM.INV(D263,'Input Parameters'!$E$17,'Input Parameters'!$F$17)))</f>
        <v>5145.0168130916618</v>
      </c>
      <c r="F263" s="10">
        <f t="shared" ca="1" si="32"/>
        <v>0.42388874231620399</v>
      </c>
      <c r="G263" s="64">
        <f ca="1">_xlfn.NORM.INV(F263,'Input Parameters'!$E$20,'Input Parameters'!$F$20)</f>
        <v>281.36390175647568</v>
      </c>
      <c r="H263" s="57">
        <f ca="1">EXP(E263*(1/'Input Parameters'!$E$23-1/G263))</f>
        <v>0.48584102488801362</v>
      </c>
      <c r="I263" s="10">
        <f t="shared" ca="1" si="33"/>
        <v>0.11117840080303587</v>
      </c>
      <c r="J263" s="30">
        <f ca="1">_xlfn.BETA.INV(I263,'Input Parameters'!$L$26,'Input Parameters'!$M$26,'Input Parameters'!$J$26,'Input Parameters'!$K$26)</f>
        <v>0.4550150917968826</v>
      </c>
      <c r="K263" s="168">
        <f ca="1">('Input Parameters'!$E$27/'Input Parameters'!$E$38)^$J263</f>
        <v>3.8241496273657381E-2</v>
      </c>
      <c r="L263" s="69">
        <f ca="1">$H263*$C263*'Input Parameters'!$E$25*K263</f>
        <v>5.3731145062247725</v>
      </c>
      <c r="M263" s="24">
        <f t="shared" ca="1" si="34"/>
        <v>0.9697756140257614</v>
      </c>
      <c r="N263" s="15">
        <f ca="1">_xlfn.NORM.INV(M263,'Input Parameters'!$E$29,'Input Parameters'!$F$29)</f>
        <v>0.10018775060279207</v>
      </c>
      <c r="O263" s="8">
        <f t="shared" ca="1" si="35"/>
        <v>0.65294945373571012</v>
      </c>
      <c r="P263" s="30">
        <f ca="1">_xlfn.LOGNORM.INV(O263,'Input Parameters'!$H$30,'Input Parameters'!$I$30)</f>
        <v>3.2311102943194059</v>
      </c>
      <c r="Q263" s="10">
        <f t="shared" ca="1" si="36"/>
        <v>0.60344610639021379</v>
      </c>
      <c r="R263" s="30">
        <f>IF('Input Parameters'!$E$32=0,0,_xlfn.BETA.INV(Q263,'Input Parameters'!$L$32,'Input Parameters'!$M$32,'Input Parameters'!$J$32,'Input Parameters'!$K$32))</f>
        <v>0</v>
      </c>
      <c r="S263" s="10">
        <f t="shared" ca="1" si="37"/>
        <v>0.31855065856203357</v>
      </c>
      <c r="T263" s="26">
        <f ca="1">_xlfn.LOGNORM.INV(S263,'Input Parameters'!$H$34,'Input Parameters'!$I$34)</f>
        <v>47.532003584244023</v>
      </c>
      <c r="U263" s="10">
        <f t="shared" ca="1" si="38"/>
        <v>0.11924184877295718</v>
      </c>
      <c r="V263" s="30">
        <f ca="1">_xlfn.BETA.INV(U263,'Input Parameters'!$L$36,'Input Parameters'!$M$36,'Input Parameters'!$J$36,'Input Parameters'!$K$36)</f>
        <v>0.42836725543649967</v>
      </c>
      <c r="W263" s="2">
        <f ca="1">N263+(P263-N263)*(1-ERF((T263-R263)/(2*SQRT(L263*'Input Parameters'!$E$38))))</f>
        <v>0.56064552106767607</v>
      </c>
      <c r="X263">
        <f t="shared" ca="1" si="39"/>
        <v>0</v>
      </c>
      <c r="Y263" s="7"/>
    </row>
    <row r="264" spans="1:25" ht="15" customHeight="1" x14ac:dyDescent="0.25">
      <c r="A264" s="139">
        <v>257</v>
      </c>
      <c r="B264" s="10">
        <f t="shared" ref="B264:B327" ca="1" si="40">RAND()</f>
        <v>0.39539720841872428</v>
      </c>
      <c r="C264" s="60">
        <f ca="1">_xlfn.NORM.INV(B264,'Input Parameters'!$E$15,'Input Parameters'!$F$15)</f>
        <v>256.5908097144524</v>
      </c>
      <c r="D264" s="10">
        <f t="shared" ref="D264:D327" ca="1" si="41">RAND()</f>
        <v>0.31832683277788676</v>
      </c>
      <c r="E264" s="62">
        <f ca="1">IF(_xlfn.NORM.INV(D264,'Input Parameters'!$E$17,'Input Parameters'!$F$17)&lt;3500,3500,IF(_xlfn.NORM.INV(D264,'Input Parameters'!$E$17,'Input Parameters'!$F$17)&gt;5500,5500,_xlfn.NORM.INV(D264,'Input Parameters'!$E$17,'Input Parameters'!$F$17)))</f>
        <v>4469.3321248241846</v>
      </c>
      <c r="F264" s="10">
        <f t="shared" ref="F264:F327" ca="1" si="42">RAND()</f>
        <v>0.62183728118707438</v>
      </c>
      <c r="G264" s="64">
        <f ca="1">_xlfn.NORM.INV(F264,'Input Parameters'!$E$20,'Input Parameters'!$F$20)</f>
        <v>284.72907514714922</v>
      </c>
      <c r="H264" s="57">
        <f ca="1">EXP(E264*(1/'Input Parameters'!$E$23-1/G264))</f>
        <v>0.64446511740909562</v>
      </c>
      <c r="I264" s="10">
        <f t="shared" ref="I264:I327" ca="1" si="43">RAND()</f>
        <v>0.84994910004272395</v>
      </c>
      <c r="J264" s="30">
        <f ca="1">_xlfn.BETA.INV(I264,'Input Parameters'!$L$26,'Input Parameters'!$M$26,'Input Parameters'!$J$26,'Input Parameters'!$K$26)</f>
        <v>0.81022840847615651</v>
      </c>
      <c r="K264" s="168">
        <f ca="1">('Input Parameters'!$E$27/'Input Parameters'!$E$38)^$J264</f>
        <v>2.9920765860092899E-3</v>
      </c>
      <c r="L264" s="69">
        <f ca="1">$H264*$C264*'Input Parameters'!$E$25*K264</f>
        <v>0.49478123287122661</v>
      </c>
      <c r="M264" s="24">
        <f t="shared" ref="M264:M327" ca="1" si="44">RAND()</f>
        <v>7.0403400746930966E-2</v>
      </c>
      <c r="N264" s="15">
        <f ca="1">_xlfn.NORM.INV(M264,'Input Parameters'!$E$29,'Input Parameters'!$F$29)</f>
        <v>9.985272067815279E-2</v>
      </c>
      <c r="O264" s="8">
        <f t="shared" ref="O264:O327" ca="1" si="45">RAND()</f>
        <v>0.4872436752119893</v>
      </c>
      <c r="P264" s="30">
        <f ca="1">_xlfn.LOGNORM.INV(O264,'Input Parameters'!$H$30,'Input Parameters'!$I$30)</f>
        <v>2.6430495744534936</v>
      </c>
      <c r="Q264" s="10">
        <f t="shared" ref="Q264:Q327" ca="1" si="46">RAND()</f>
        <v>0.33163285591217717</v>
      </c>
      <c r="R264" s="30">
        <f>IF('Input Parameters'!$E$32=0,0,_xlfn.BETA.INV(Q264,'Input Parameters'!$L$32,'Input Parameters'!$M$32,'Input Parameters'!$J$32,'Input Parameters'!$K$32))</f>
        <v>0</v>
      </c>
      <c r="S264" s="10">
        <f t="shared" ref="S264:S327" ca="1" si="47">RAND()</f>
        <v>3.6957835548099283E-2</v>
      </c>
      <c r="T264" s="26">
        <f ca="1">_xlfn.LOGNORM.INV(S264,'Input Parameters'!$H$34,'Input Parameters'!$I$34)</f>
        <v>40.351061495046544</v>
      </c>
      <c r="U264" s="10">
        <f t="shared" ref="U264:U327" ca="1" si="48">RAND()</f>
        <v>0.62558762707204874</v>
      </c>
      <c r="V264" s="30">
        <f ca="1">_xlfn.BETA.INV(U264,'Input Parameters'!$L$36,'Input Parameters'!$M$36,'Input Parameters'!$J$36,'Input Parameters'!$K$36)</f>
        <v>0.63613685757840843</v>
      </c>
      <c r="W264" s="2">
        <f ca="1">N264+(P264-N264)*(1-ERF((T264-R264)/(2*SQRT(L264*'Input Parameters'!$E$38))))</f>
        <v>9.9979498178670481E-2</v>
      </c>
      <c r="X264">
        <f t="shared" ref="X264:X327" ca="1" si="49">IF(W264&gt;V264,0,1)</f>
        <v>1</v>
      </c>
      <c r="Y264" s="7"/>
    </row>
    <row r="265" spans="1:25" ht="15" customHeight="1" x14ac:dyDescent="0.25">
      <c r="A265" s="139">
        <v>258</v>
      </c>
      <c r="B265" s="10">
        <f t="shared" ca="1" si="40"/>
        <v>0.36273475429729274</v>
      </c>
      <c r="C265" s="60">
        <f ca="1">_xlfn.NORM.INV(B265,'Input Parameters'!$E$15,'Input Parameters'!$F$15)</f>
        <v>251.93671769602469</v>
      </c>
      <c r="D265" s="10">
        <f t="shared" ca="1" si="41"/>
        <v>0.5417634849809746</v>
      </c>
      <c r="E265" s="62">
        <f ca="1">IF(_xlfn.NORM.INV(D265,'Input Parameters'!$E$17,'Input Parameters'!$F$17)&lt;3500,3500,IF(_xlfn.NORM.INV(D265,'Input Parameters'!$E$17,'Input Parameters'!$F$17)&gt;5500,5500,_xlfn.NORM.INV(D265,'Input Parameters'!$E$17,'Input Parameters'!$F$17)))</f>
        <v>4873.414234872741</v>
      </c>
      <c r="F265" s="10">
        <f t="shared" ca="1" si="42"/>
        <v>0.61006171560084643</v>
      </c>
      <c r="G265" s="64">
        <f ca="1">_xlfn.NORM.INV(F265,'Input Parameters'!$E$20,'Input Parameters'!$F$20)</f>
        <v>284.52251526358174</v>
      </c>
      <c r="H265" s="57">
        <f ca="1">EXP(E265*(1/'Input Parameters'!$E$23-1/G265))</f>
        <v>0.61171929534134528</v>
      </c>
      <c r="I265" s="10">
        <f t="shared" ca="1" si="43"/>
        <v>0.26572771235016757</v>
      </c>
      <c r="J265" s="30">
        <f ca="1">_xlfn.BETA.INV(I265,'Input Parameters'!$L$26,'Input Parameters'!$M$26,'Input Parameters'!$J$26,'Input Parameters'!$K$26)</f>
        <v>0.55692295651807622</v>
      </c>
      <c r="K265" s="168">
        <f ca="1">('Input Parameters'!$E$27/'Input Parameters'!$E$38)^$J265</f>
        <v>1.8410730634471139E-2</v>
      </c>
      <c r="L265" s="69">
        <f ca="1">$H265*$C265*'Input Parameters'!$E$25*K265</f>
        <v>2.8373614930390429</v>
      </c>
      <c r="M265" s="24">
        <f t="shared" ca="1" si="44"/>
        <v>0.4893029518667259</v>
      </c>
      <c r="N265" s="15">
        <f ca="1">_xlfn.NORM.INV(M265,'Input Parameters'!$E$29,'Input Parameters'!$F$29)</f>
        <v>9.9997318326288775E-2</v>
      </c>
      <c r="O265" s="8">
        <f t="shared" ca="1" si="45"/>
        <v>0.91041407019335052</v>
      </c>
      <c r="P265" s="30">
        <f ca="1">_xlfn.LOGNORM.INV(O265,'Input Parameters'!$H$30,'Input Parameters'!$I$30)</f>
        <v>5.0611509154314041</v>
      </c>
      <c r="Q265" s="10">
        <f t="shared" ca="1" si="46"/>
        <v>0.2088112787455928</v>
      </c>
      <c r="R265" s="30">
        <f>IF('Input Parameters'!$E$32=0,0,_xlfn.BETA.INV(Q265,'Input Parameters'!$L$32,'Input Parameters'!$M$32,'Input Parameters'!$J$32,'Input Parameters'!$K$32))</f>
        <v>0</v>
      </c>
      <c r="S265" s="10">
        <f t="shared" ca="1" si="47"/>
        <v>0.64445217053972326</v>
      </c>
      <c r="T265" s="26">
        <f ca="1">_xlfn.LOGNORM.INV(S265,'Input Parameters'!$H$34,'Input Parameters'!$I$34)</f>
        <v>52.786899652369179</v>
      </c>
      <c r="U265" s="10">
        <f t="shared" ca="1" si="48"/>
        <v>0.4350063311179887</v>
      </c>
      <c r="V265" s="30">
        <f ca="1">_xlfn.BETA.INV(U265,'Input Parameters'!$L$36,'Input Parameters'!$M$36,'Input Parameters'!$J$36,'Input Parameters'!$K$36)</f>
        <v>0.56135551033404407</v>
      </c>
      <c r="W265" s="2">
        <f ca="1">N265+(P265-N265)*(1-ERF((T265-R265)/(2*SQRT(L265*'Input Parameters'!$E$38))))</f>
        <v>0.23244558671514148</v>
      </c>
      <c r="X265">
        <f t="shared" ca="1" si="49"/>
        <v>1</v>
      </c>
      <c r="Y265" s="7"/>
    </row>
    <row r="266" spans="1:25" ht="15" customHeight="1" x14ac:dyDescent="0.25">
      <c r="A266" s="139">
        <v>259</v>
      </c>
      <c r="B266" s="10">
        <f t="shared" ca="1" si="40"/>
        <v>0.97353312159140259</v>
      </c>
      <c r="C266" s="60">
        <f ca="1">_xlfn.NORM.INV(B266,'Input Parameters'!$E$15,'Input Parameters'!$F$15)</f>
        <v>375.85648657970302</v>
      </c>
      <c r="D266" s="10">
        <f t="shared" ca="1" si="41"/>
        <v>0.96711523053438886</v>
      </c>
      <c r="E266" s="62">
        <f ca="1">IF(_xlfn.NORM.INV(D266,'Input Parameters'!$E$17,'Input Parameters'!$F$17)&lt;3500,3500,IF(_xlfn.NORM.INV(D266,'Input Parameters'!$E$17,'Input Parameters'!$F$17)&gt;5500,5500,_xlfn.NORM.INV(D266,'Input Parameters'!$E$17,'Input Parameters'!$F$17)))</f>
        <v>5500</v>
      </c>
      <c r="F266" s="10">
        <f t="shared" ca="1" si="42"/>
        <v>0.79805893228566216</v>
      </c>
      <c r="G266" s="64">
        <f ca="1">_xlfn.NORM.INV(F266,'Input Parameters'!$E$20,'Input Parameters'!$F$20)</f>
        <v>288.24254360951289</v>
      </c>
      <c r="H266" s="57">
        <f ca="1">EXP(E266*(1/'Input Parameters'!$E$23-1/G266))</f>
        <v>0.73698071700984169</v>
      </c>
      <c r="I266" s="10">
        <f t="shared" ca="1" si="43"/>
        <v>0.90670946722244117</v>
      </c>
      <c r="J266" s="30">
        <f ca="1">_xlfn.BETA.INV(I266,'Input Parameters'!$L$26,'Input Parameters'!$M$26,'Input Parameters'!$J$26,'Input Parameters'!$K$26)</f>
        <v>0.84337490055322373</v>
      </c>
      <c r="K266" s="168">
        <f ca="1">('Input Parameters'!$E$27/'Input Parameters'!$E$38)^$J266</f>
        <v>2.3589275353946499E-3</v>
      </c>
      <c r="L266" s="69">
        <f ca="1">$H266*$C266*'Input Parameters'!$E$25*K266</f>
        <v>0.65342052820969454</v>
      </c>
      <c r="M266" s="24">
        <f t="shared" ca="1" si="44"/>
        <v>3.8622511542369953E-3</v>
      </c>
      <c r="N266" s="15">
        <f ca="1">_xlfn.NORM.INV(M266,'Input Parameters'!$E$29,'Input Parameters'!$F$29)</f>
        <v>9.9733611961035973E-2</v>
      </c>
      <c r="O266" s="8">
        <f t="shared" ca="1" si="45"/>
        <v>0.79559261400779602</v>
      </c>
      <c r="P266" s="30">
        <f ca="1">_xlfn.LOGNORM.INV(O266,'Input Parameters'!$H$30,'Input Parameters'!$I$30)</f>
        <v>3.9638592148112575</v>
      </c>
      <c r="Q266" s="10">
        <f t="shared" ca="1" si="46"/>
        <v>0.73276226500629071</v>
      </c>
      <c r="R266" s="30">
        <f>IF('Input Parameters'!$E$32=0,0,_xlfn.BETA.INV(Q266,'Input Parameters'!$L$32,'Input Parameters'!$M$32,'Input Parameters'!$J$32,'Input Parameters'!$K$32))</f>
        <v>0</v>
      </c>
      <c r="S266" s="10">
        <f t="shared" ca="1" si="47"/>
        <v>0.30568831405620689</v>
      </c>
      <c r="T266" s="26">
        <f ca="1">_xlfn.LOGNORM.INV(S266,'Input Parameters'!$H$34,'Input Parameters'!$I$34)</f>
        <v>47.317329824505897</v>
      </c>
      <c r="U266" s="10">
        <f t="shared" ca="1" si="48"/>
        <v>0.69772730351549161</v>
      </c>
      <c r="V266" s="30">
        <f ca="1">_xlfn.BETA.INV(U266,'Input Parameters'!$L$36,'Input Parameters'!$M$36,'Input Parameters'!$J$36,'Input Parameters'!$K$36)</f>
        <v>0.66854565933919563</v>
      </c>
      <c r="W266" s="2">
        <f ca="1">N266+(P266-N266)*(1-ERF((T266-R266)/(2*SQRT(L266*'Input Parameters'!$E$38))))</f>
        <v>9.9868326429434828E-2</v>
      </c>
      <c r="X266">
        <f t="shared" ca="1" si="49"/>
        <v>1</v>
      </c>
      <c r="Y266" s="7"/>
    </row>
    <row r="267" spans="1:25" ht="15" customHeight="1" x14ac:dyDescent="0.25">
      <c r="A267" s="139">
        <v>260</v>
      </c>
      <c r="B267" s="10">
        <f t="shared" ca="1" si="40"/>
        <v>0.92691164127926851</v>
      </c>
      <c r="C267" s="60">
        <f ca="1">_xlfn.NORM.INV(B267,'Input Parameters'!$E$15,'Input Parameters'!$F$15)</f>
        <v>349.71945035426666</v>
      </c>
      <c r="D267" s="10">
        <f t="shared" ca="1" si="41"/>
        <v>0.29007317282021772</v>
      </c>
      <c r="E267" s="62">
        <f ca="1">IF(_xlfn.NORM.INV(D267,'Input Parameters'!$E$17,'Input Parameters'!$F$17)&lt;3500,3500,IF(_xlfn.NORM.INV(D267,'Input Parameters'!$E$17,'Input Parameters'!$F$17)&gt;5500,5500,_xlfn.NORM.INV(D267,'Input Parameters'!$E$17,'Input Parameters'!$F$17)))</f>
        <v>4412.78032335433</v>
      </c>
      <c r="F267" s="10">
        <f t="shared" ca="1" si="42"/>
        <v>0.50883701215709864</v>
      </c>
      <c r="G267" s="64">
        <f ca="1">_xlfn.NORM.INV(F267,'Input Parameters'!$E$20,'Input Parameters'!$F$20)</f>
        <v>282.79842453943178</v>
      </c>
      <c r="H267" s="57">
        <f ca="1">EXP(E267*(1/'Input Parameters'!$E$23-1/G267))</f>
        <v>0.5829925959393345</v>
      </c>
      <c r="I267" s="10">
        <f t="shared" ca="1" si="43"/>
        <v>0.82083152828152306</v>
      </c>
      <c r="J267" s="30">
        <f ca="1">_xlfn.BETA.INV(I267,'Input Parameters'!$L$26,'Input Parameters'!$M$26,'Input Parameters'!$J$26,'Input Parameters'!$K$26)</f>
        <v>0.79544811139750649</v>
      </c>
      <c r="K267" s="168">
        <f ca="1">('Input Parameters'!$E$27/'Input Parameters'!$E$38)^$J267</f>
        <v>3.3267208157009083E-3</v>
      </c>
      <c r="L267" s="69">
        <f ca="1">$H267*$C267*'Input Parameters'!$E$25*K267</f>
        <v>0.6782646484872068</v>
      </c>
      <c r="M267" s="24">
        <f t="shared" ca="1" si="44"/>
        <v>0.33094603918795784</v>
      </c>
      <c r="N267" s="15">
        <f ca="1">_xlfn.NORM.INV(M267,'Input Parameters'!$E$29,'Input Parameters'!$F$29)</f>
        <v>9.9956269763217406E-2</v>
      </c>
      <c r="O267" s="8">
        <f t="shared" ca="1" si="45"/>
        <v>0.70367925563650924</v>
      </c>
      <c r="P267" s="30">
        <f ca="1">_xlfn.LOGNORM.INV(O267,'Input Parameters'!$H$30,'Input Parameters'!$I$30)</f>
        <v>3.4548184847060814</v>
      </c>
      <c r="Q267" s="10">
        <f t="shared" ca="1" si="46"/>
        <v>0.87951749010735114</v>
      </c>
      <c r="R267" s="30">
        <f>IF('Input Parameters'!$E$32=0,0,_xlfn.BETA.INV(Q267,'Input Parameters'!$L$32,'Input Parameters'!$M$32,'Input Parameters'!$J$32,'Input Parameters'!$K$32))</f>
        <v>0</v>
      </c>
      <c r="S267" s="10">
        <f t="shared" ca="1" si="47"/>
        <v>0.52925528349765072</v>
      </c>
      <c r="T267" s="26">
        <f ca="1">_xlfn.LOGNORM.INV(S267,'Input Parameters'!$H$34,'Input Parameters'!$I$34)</f>
        <v>50.870514300352617</v>
      </c>
      <c r="U267" s="10">
        <f t="shared" ca="1" si="48"/>
        <v>0.1758595565788198</v>
      </c>
      <c r="V267" s="30">
        <f ca="1">_xlfn.BETA.INV(U267,'Input Parameters'!$L$36,'Input Parameters'!$M$36,'Input Parameters'!$J$36,'Input Parameters'!$K$36)</f>
        <v>0.45760998703332967</v>
      </c>
      <c r="W267" s="2">
        <f ca="1">N267+(P267-N267)*(1-ERF((T267-R267)/(2*SQRT(L267*'Input Parameters'!$E$38))))</f>
        <v>9.9998396462787909E-2</v>
      </c>
      <c r="X267">
        <f t="shared" ca="1" si="49"/>
        <v>1</v>
      </c>
      <c r="Y267" s="7"/>
    </row>
    <row r="268" spans="1:25" ht="15" customHeight="1" x14ac:dyDescent="0.25">
      <c r="A268" s="139">
        <v>261</v>
      </c>
      <c r="B268" s="10">
        <f t="shared" ca="1" si="40"/>
        <v>0.76623801207868658</v>
      </c>
      <c r="C268" s="60">
        <f ca="1">_xlfn.NORM.INV(B268,'Input Parameters'!$E$15,'Input Parameters'!$F$15)</f>
        <v>310.33947096217912</v>
      </c>
      <c r="D268" s="10">
        <f t="shared" ca="1" si="41"/>
        <v>0.97903092706547279</v>
      </c>
      <c r="E268" s="62">
        <f ca="1">IF(_xlfn.NORM.INV(D268,'Input Parameters'!$E$17,'Input Parameters'!$F$17)&lt;3500,3500,IF(_xlfn.NORM.INV(D268,'Input Parameters'!$E$17,'Input Parameters'!$F$17)&gt;5500,5500,_xlfn.NORM.INV(D268,'Input Parameters'!$E$17,'Input Parameters'!$F$17)))</f>
        <v>5500</v>
      </c>
      <c r="F268" s="10">
        <f t="shared" ca="1" si="42"/>
        <v>0.25626059771232057</v>
      </c>
      <c r="G268" s="64">
        <f ca="1">_xlfn.NORM.INV(F268,'Input Parameters'!$E$20,'Input Parameters'!$F$20)</f>
        <v>278.26205611175726</v>
      </c>
      <c r="H268" s="57">
        <f ca="1">EXP(E268*(1/'Input Parameters'!$E$23-1/G268))</f>
        <v>0.37173221698352721</v>
      </c>
      <c r="I268" s="10">
        <f t="shared" ca="1" si="43"/>
        <v>2.972275410917935E-2</v>
      </c>
      <c r="J268" s="30">
        <f ca="1">_xlfn.BETA.INV(I268,'Input Parameters'!$L$26,'Input Parameters'!$M$26,'Input Parameters'!$J$26,'Input Parameters'!$K$26)</f>
        <v>0.3458693878125258</v>
      </c>
      <c r="K268" s="168">
        <f ca="1">('Input Parameters'!$E$27/'Input Parameters'!$E$38)^$J268</f>
        <v>8.366543619503046E-2</v>
      </c>
      <c r="L268" s="69">
        <f ca="1">$H268*$C268*'Input Parameters'!$E$25*K268</f>
        <v>9.6519107385879312</v>
      </c>
      <c r="M268" s="24">
        <f t="shared" ca="1" si="44"/>
        <v>0.4912288489243134</v>
      </c>
      <c r="N268" s="15">
        <f ca="1">_xlfn.NORM.INV(M268,'Input Parameters'!$E$29,'Input Parameters'!$F$29)</f>
        <v>9.999780122131284E-2</v>
      </c>
      <c r="O268" s="8">
        <f t="shared" ca="1" si="45"/>
        <v>0.99008352224295648</v>
      </c>
      <c r="P268" s="30">
        <f ca="1">_xlfn.LOGNORM.INV(O268,'Input Parameters'!$H$30,'Input Parameters'!$I$30)</f>
        <v>8.0643102216444511</v>
      </c>
      <c r="Q268" s="10">
        <f t="shared" ca="1" si="46"/>
        <v>0.55761403526794218</v>
      </c>
      <c r="R268" s="30">
        <f>IF('Input Parameters'!$E$32=0,0,_xlfn.BETA.INV(Q268,'Input Parameters'!$L$32,'Input Parameters'!$M$32,'Input Parameters'!$J$32,'Input Parameters'!$K$32))</f>
        <v>0</v>
      </c>
      <c r="S268" s="10">
        <f t="shared" ca="1" si="47"/>
        <v>0.90340651114691239</v>
      </c>
      <c r="T268" s="26">
        <f ca="1">_xlfn.LOGNORM.INV(S268,'Input Parameters'!$H$34,'Input Parameters'!$I$34)</f>
        <v>59.273678233459052</v>
      </c>
      <c r="U268" s="10">
        <f t="shared" ca="1" si="48"/>
        <v>0.66171143872918059</v>
      </c>
      <c r="V268" s="30">
        <f ca="1">_xlfn.BETA.INV(U268,'Input Parameters'!$L$36,'Input Parameters'!$M$36,'Input Parameters'!$J$36,'Input Parameters'!$K$36)</f>
        <v>0.65190473160215823</v>
      </c>
      <c r="W268" s="2">
        <f ca="1">N268+(P268-N268)*(1-ERF((T268-R268)/(2*SQRT(L268*'Input Parameters'!$E$38))))</f>
        <v>1.5121400761920081</v>
      </c>
      <c r="X268">
        <f t="shared" ca="1" si="49"/>
        <v>0</v>
      </c>
      <c r="Y268" s="7"/>
    </row>
    <row r="269" spans="1:25" ht="15" customHeight="1" x14ac:dyDescent="0.25">
      <c r="A269" s="139">
        <v>262</v>
      </c>
      <c r="B269" s="10">
        <f t="shared" ca="1" si="40"/>
        <v>0.28654671597765846</v>
      </c>
      <c r="C269" s="60">
        <f ca="1">_xlfn.NORM.INV(B269,'Input Parameters'!$E$15,'Input Parameters'!$F$15)</f>
        <v>240.42911471192031</v>
      </c>
      <c r="D269" s="10">
        <f t="shared" ca="1" si="41"/>
        <v>0.42748159324225254</v>
      </c>
      <c r="E269" s="62">
        <f ca="1">IF(_xlfn.NORM.INV(D269,'Input Parameters'!$E$17,'Input Parameters'!$F$17)&lt;3500,3500,IF(_xlfn.NORM.INV(D269,'Input Parameters'!$E$17,'Input Parameters'!$F$17)&gt;5500,5500,_xlfn.NORM.INV(D269,'Input Parameters'!$E$17,'Input Parameters'!$F$17)))</f>
        <v>4672.047349009732</v>
      </c>
      <c r="F269" s="10">
        <f t="shared" ca="1" si="42"/>
        <v>0.52041941779887135</v>
      </c>
      <c r="G269" s="64">
        <f ca="1">_xlfn.NORM.INV(F269,'Input Parameters'!$E$20,'Input Parameters'!$F$20)</f>
        <v>282.99308193552514</v>
      </c>
      <c r="H269" s="57">
        <f ca="1">EXP(E269*(1/'Input Parameters'!$E$23-1/G269))</f>
        <v>0.57125516409023169</v>
      </c>
      <c r="I269" s="10">
        <f t="shared" ca="1" si="43"/>
        <v>0.5783161346421607</v>
      </c>
      <c r="J269" s="30">
        <f ca="1">_xlfn.BETA.INV(I269,'Input Parameters'!$L$26,'Input Parameters'!$M$26,'Input Parameters'!$J$26,'Input Parameters'!$K$26)</f>
        <v>0.69265647663166507</v>
      </c>
      <c r="K269" s="168">
        <f ca="1">('Input Parameters'!$E$27/'Input Parameters'!$E$38)^$J269</f>
        <v>6.9539783268965927E-3</v>
      </c>
      <c r="L269" s="69">
        <f ca="1">$H269*$C269*'Input Parameters'!$E$25*K269</f>
        <v>0.95510370374030329</v>
      </c>
      <c r="M269" s="24">
        <f t="shared" ca="1" si="44"/>
        <v>0.19121574420333709</v>
      </c>
      <c r="N269" s="15">
        <f ca="1">_xlfn.NORM.INV(M269,'Input Parameters'!$E$29,'Input Parameters'!$F$29)</f>
        <v>9.9912657503492999E-2</v>
      </c>
      <c r="O269" s="8">
        <f t="shared" ca="1" si="45"/>
        <v>0.61833806216874077</v>
      </c>
      <c r="P269" s="30">
        <f ca="1">_xlfn.LOGNORM.INV(O269,'Input Parameters'!$H$30,'Input Parameters'!$I$30)</f>
        <v>3.0934384809949358</v>
      </c>
      <c r="Q269" s="10">
        <f t="shared" ca="1" si="46"/>
        <v>7.3102016640469669E-2</v>
      </c>
      <c r="R269" s="30">
        <f>IF('Input Parameters'!$E$32=0,0,_xlfn.BETA.INV(Q269,'Input Parameters'!$L$32,'Input Parameters'!$M$32,'Input Parameters'!$J$32,'Input Parameters'!$K$32))</f>
        <v>0</v>
      </c>
      <c r="S269" s="10">
        <f t="shared" ca="1" si="47"/>
        <v>0.53665413729041533</v>
      </c>
      <c r="T269" s="26">
        <f ca="1">_xlfn.LOGNORM.INV(S269,'Input Parameters'!$H$34,'Input Parameters'!$I$34)</f>
        <v>50.988529988317723</v>
      </c>
      <c r="U269" s="10">
        <f t="shared" ca="1" si="48"/>
        <v>0.45927366245017409</v>
      </c>
      <c r="V269" s="30">
        <f ca="1">_xlfn.BETA.INV(U269,'Input Parameters'!$L$36,'Input Parameters'!$M$36,'Input Parameters'!$J$36,'Input Parameters'!$K$36)</f>
        <v>0.57046321109719433</v>
      </c>
      <c r="W269" s="2">
        <f ca="1">N269+(P269-N269)*(1-ERF((T269-R269)/(2*SQRT(L269*'Input Parameters'!$E$38))))</f>
        <v>0.10058608139504371</v>
      </c>
      <c r="X269">
        <f t="shared" ca="1" si="49"/>
        <v>1</v>
      </c>
      <c r="Y269" s="7"/>
    </row>
    <row r="270" spans="1:25" ht="15" customHeight="1" x14ac:dyDescent="0.25">
      <c r="A270" s="139">
        <v>263</v>
      </c>
      <c r="B270" s="10">
        <f t="shared" ca="1" si="40"/>
        <v>0.47085158610766753</v>
      </c>
      <c r="C270" s="60">
        <f ca="1">_xlfn.NORM.INV(B270,'Input Parameters'!$E$15,'Input Parameters'!$F$15)</f>
        <v>267.00406800219639</v>
      </c>
      <c r="D270" s="10">
        <f t="shared" ca="1" si="41"/>
        <v>0.94337326869062743</v>
      </c>
      <c r="E270" s="62">
        <f ca="1">IF(_xlfn.NORM.INV(D270,'Input Parameters'!$E$17,'Input Parameters'!$F$17)&lt;3500,3500,IF(_xlfn.NORM.INV(D270,'Input Parameters'!$E$17,'Input Parameters'!$F$17)&gt;5500,5500,_xlfn.NORM.INV(D270,'Input Parameters'!$E$17,'Input Parameters'!$F$17)))</f>
        <v>5500</v>
      </c>
      <c r="F270" s="10">
        <f t="shared" ca="1" si="42"/>
        <v>9.0975737172865334E-2</v>
      </c>
      <c r="G270" s="64">
        <f ca="1">_xlfn.NORM.INV(F270,'Input Parameters'!$E$20,'Input Parameters'!$F$20)</f>
        <v>273.70703771083299</v>
      </c>
      <c r="H270" s="57">
        <f ca="1">EXP(E270*(1/'Input Parameters'!$E$23-1/G270))</f>
        <v>0.26753131886316078</v>
      </c>
      <c r="I270" s="10">
        <f t="shared" ca="1" si="43"/>
        <v>0.60839973827920268</v>
      </c>
      <c r="J270" s="30">
        <f ca="1">_xlfn.BETA.INV(I270,'Input Parameters'!$L$26,'Input Parameters'!$M$26,'Input Parameters'!$J$26,'Input Parameters'!$K$26)</f>
        <v>0.70461387720038227</v>
      </c>
      <c r="K270" s="168">
        <f ca="1">('Input Parameters'!$E$27/'Input Parameters'!$E$38)^$J270</f>
        <v>6.3823935947979792E-3</v>
      </c>
      <c r="L270" s="69">
        <f ca="1">$H270*$C270*'Input Parameters'!$E$25*K270</f>
        <v>0.45590682304445085</v>
      </c>
      <c r="M270" s="24">
        <f t="shared" ca="1" si="44"/>
        <v>9.6835020790582038E-2</v>
      </c>
      <c r="N270" s="15">
        <f ca="1">_xlfn.NORM.INV(M270,'Input Parameters'!$E$29,'Input Parameters'!$F$29)</f>
        <v>9.9870020150531383E-2</v>
      </c>
      <c r="O270" s="8">
        <f t="shared" ca="1" si="45"/>
        <v>0.1429078832584787</v>
      </c>
      <c r="P270" s="30">
        <f ca="1">_xlfn.LOGNORM.INV(O270,'Input Parameters'!$H$30,'Input Parameters'!$I$30)</f>
        <v>1.6206818947833237</v>
      </c>
      <c r="Q270" s="10">
        <f t="shared" ca="1" si="46"/>
        <v>0.47755134105624997</v>
      </c>
      <c r="R270" s="30">
        <f>IF('Input Parameters'!$E$32=0,0,_xlfn.BETA.INV(Q270,'Input Parameters'!$L$32,'Input Parameters'!$M$32,'Input Parameters'!$J$32,'Input Parameters'!$K$32))</f>
        <v>0</v>
      </c>
      <c r="S270" s="10">
        <f t="shared" ca="1" si="47"/>
        <v>0.34320984264971099</v>
      </c>
      <c r="T270" s="26">
        <f ca="1">_xlfn.LOGNORM.INV(S270,'Input Parameters'!$H$34,'Input Parameters'!$I$34)</f>
        <v>47.936389712050627</v>
      </c>
      <c r="U270" s="10">
        <f t="shared" ca="1" si="48"/>
        <v>0.39491208846285153</v>
      </c>
      <c r="V270" s="30">
        <f ca="1">_xlfn.BETA.INV(U270,'Input Parameters'!$L$36,'Input Parameters'!$M$36,'Input Parameters'!$J$36,'Input Parameters'!$K$36)</f>
        <v>0.54634632771104263</v>
      </c>
      <c r="W270" s="2">
        <f ca="1">N270+(P270-N270)*(1-ERF((T270-R270)/(2*SQRT(L270*'Input Parameters'!$E$38))))</f>
        <v>9.9870805571779991E-2</v>
      </c>
      <c r="X270">
        <f t="shared" ca="1" si="49"/>
        <v>1</v>
      </c>
      <c r="Y270" s="7"/>
    </row>
    <row r="271" spans="1:25" ht="15" customHeight="1" x14ac:dyDescent="0.25">
      <c r="A271" s="139">
        <v>264</v>
      </c>
      <c r="B271" s="10">
        <f t="shared" ca="1" si="40"/>
        <v>0.78821064834388077</v>
      </c>
      <c r="C271" s="60">
        <f ca="1">_xlfn.NORM.INV(B271,'Input Parameters'!$E$15,'Input Parameters'!$F$15)</f>
        <v>314.33430871750414</v>
      </c>
      <c r="D271" s="10">
        <f t="shared" ca="1" si="41"/>
        <v>0.98523846793178704</v>
      </c>
      <c r="E271" s="62">
        <f ca="1">IF(_xlfn.NORM.INV(D271,'Input Parameters'!$E$17,'Input Parameters'!$F$17)&lt;3500,3500,IF(_xlfn.NORM.INV(D271,'Input Parameters'!$E$17,'Input Parameters'!$F$17)&gt;5500,5500,_xlfn.NORM.INV(D271,'Input Parameters'!$E$17,'Input Parameters'!$F$17)))</f>
        <v>5500</v>
      </c>
      <c r="F271" s="10">
        <f t="shared" ca="1" si="42"/>
        <v>0.27296955475966744</v>
      </c>
      <c r="G271" s="64">
        <f ca="1">_xlfn.NORM.INV(F271,'Input Parameters'!$E$20,'Input Parameters'!$F$20)</f>
        <v>278.6041620320824</v>
      </c>
      <c r="H271" s="57">
        <f ca="1">EXP(E271*(1/'Input Parameters'!$E$23-1/G271))</f>
        <v>0.38086478381278477</v>
      </c>
      <c r="I271" s="10">
        <f t="shared" ca="1" si="43"/>
        <v>0.92533875401536048</v>
      </c>
      <c r="J271" s="30">
        <f ca="1">_xlfn.BETA.INV(I271,'Input Parameters'!$L$26,'Input Parameters'!$M$26,'Input Parameters'!$J$26,'Input Parameters'!$K$26)</f>
        <v>0.85634613599200049</v>
      </c>
      <c r="K271" s="168">
        <f ca="1">('Input Parameters'!$E$27/'Input Parameters'!$E$38)^$J271</f>
        <v>2.1493470570966748E-3</v>
      </c>
      <c r="L271" s="69">
        <f ca="1">$H271*$C271*'Input Parameters'!$E$25*K271</f>
        <v>0.25731739776385792</v>
      </c>
      <c r="M271" s="24">
        <f t="shared" ca="1" si="44"/>
        <v>0.23390994040542989</v>
      </c>
      <c r="N271" s="15">
        <f ca="1">_xlfn.NORM.INV(M271,'Input Parameters'!$E$29,'Input Parameters'!$F$29)</f>
        <v>9.992739691862948E-2</v>
      </c>
      <c r="O271" s="8">
        <f t="shared" ca="1" si="45"/>
        <v>0.51609307804448956</v>
      </c>
      <c r="P271" s="30">
        <f ca="1">_xlfn.LOGNORM.INV(O271,'Input Parameters'!$H$30,'Input Parameters'!$I$30)</f>
        <v>2.7349173672125837</v>
      </c>
      <c r="Q271" s="10">
        <f t="shared" ca="1" si="46"/>
        <v>0.57841893096102626</v>
      </c>
      <c r="R271" s="30">
        <f>IF('Input Parameters'!$E$32=0,0,_xlfn.BETA.INV(Q271,'Input Parameters'!$L$32,'Input Parameters'!$M$32,'Input Parameters'!$J$32,'Input Parameters'!$K$32))</f>
        <v>0</v>
      </c>
      <c r="S271" s="10">
        <f t="shared" ca="1" si="47"/>
        <v>0.15711426666500716</v>
      </c>
      <c r="T271" s="26">
        <f ca="1">_xlfn.LOGNORM.INV(S271,'Input Parameters'!$H$34,'Input Parameters'!$I$34)</f>
        <v>44.47080624663127</v>
      </c>
      <c r="U271" s="10">
        <f t="shared" ca="1" si="48"/>
        <v>0.11710936586524778</v>
      </c>
      <c r="V271" s="30">
        <f ca="1">_xlfn.BETA.INV(U271,'Input Parameters'!$L$36,'Input Parameters'!$M$36,'Input Parameters'!$J$36,'Input Parameters'!$K$36)</f>
        <v>0.42714216516162562</v>
      </c>
      <c r="W271" s="2">
        <f ca="1">N271+(P271-N271)*(1-ERF((T271-R271)/(2*SQRT(L271*'Input Parameters'!$E$38))))</f>
        <v>9.9927398415395594E-2</v>
      </c>
      <c r="X271">
        <f t="shared" ca="1" si="49"/>
        <v>1</v>
      </c>
      <c r="Y271" s="7"/>
    </row>
    <row r="272" spans="1:25" ht="15" customHeight="1" x14ac:dyDescent="0.25">
      <c r="A272" s="139">
        <v>265</v>
      </c>
      <c r="B272" s="10">
        <f t="shared" ca="1" si="40"/>
        <v>0.10491978272114399</v>
      </c>
      <c r="C272" s="60">
        <f ca="1">_xlfn.NORM.INV(B272,'Input Parameters'!$E$15,'Input Parameters'!$F$15)</f>
        <v>203.00826243868573</v>
      </c>
      <c r="D272" s="10">
        <f t="shared" ca="1" si="41"/>
        <v>0.42439941346017884</v>
      </c>
      <c r="E272" s="62">
        <f ca="1">IF(_xlfn.NORM.INV(D272,'Input Parameters'!$E$17,'Input Parameters'!$F$17)&lt;3500,3500,IF(_xlfn.NORM.INV(D272,'Input Parameters'!$E$17,'Input Parameters'!$F$17)&gt;5500,5500,_xlfn.NORM.INV(D272,'Input Parameters'!$E$17,'Input Parameters'!$F$17)))</f>
        <v>4666.5441179057298</v>
      </c>
      <c r="F272" s="10">
        <f t="shared" ca="1" si="42"/>
        <v>0.55138705566612756</v>
      </c>
      <c r="G272" s="64">
        <f ca="1">_xlfn.NORM.INV(F272,'Input Parameters'!$E$20,'Input Parameters'!$F$20)</f>
        <v>283.5154156733845</v>
      </c>
      <c r="H272" s="57">
        <f ca="1">EXP(E272*(1/'Input Parameters'!$E$23-1/G272))</f>
        <v>0.58926484660695422</v>
      </c>
      <c r="I272" s="10">
        <f t="shared" ca="1" si="43"/>
        <v>0.4209120630381471</v>
      </c>
      <c r="J272" s="30">
        <f ca="1">_xlfn.BETA.INV(I272,'Input Parameters'!$L$26,'Input Parameters'!$M$26,'Input Parameters'!$J$26,'Input Parameters'!$K$26)</f>
        <v>0.62882815558706695</v>
      </c>
      <c r="K272" s="168">
        <f ca="1">('Input Parameters'!$E$27/'Input Parameters'!$E$38)^$J272</f>
        <v>1.0991870786051504E-2</v>
      </c>
      <c r="L272" s="69">
        <f ca="1">$H272*$C272*'Input Parameters'!$E$25*K272</f>
        <v>1.314909496523301</v>
      </c>
      <c r="M272" s="24">
        <f t="shared" ca="1" si="44"/>
        <v>0.78110716325181273</v>
      </c>
      <c r="N272" s="15">
        <f ca="1">_xlfn.NORM.INV(M272,'Input Parameters'!$E$29,'Input Parameters'!$F$29)</f>
        <v>0.10007759378659038</v>
      </c>
      <c r="O272" s="8">
        <f t="shared" ca="1" si="45"/>
        <v>0.35796287026004903</v>
      </c>
      <c r="P272" s="30">
        <f ca="1">_xlfn.LOGNORM.INV(O272,'Input Parameters'!$H$30,'Input Parameters'!$I$30)</f>
        <v>2.2594846894793905</v>
      </c>
      <c r="Q272" s="10">
        <f t="shared" ca="1" si="46"/>
        <v>0.4328536397433822</v>
      </c>
      <c r="R272" s="30">
        <f>IF('Input Parameters'!$E$32=0,0,_xlfn.BETA.INV(Q272,'Input Parameters'!$L$32,'Input Parameters'!$M$32,'Input Parameters'!$J$32,'Input Parameters'!$K$32))</f>
        <v>0</v>
      </c>
      <c r="S272" s="10">
        <f t="shared" ca="1" si="47"/>
        <v>0.12338230637240677</v>
      </c>
      <c r="T272" s="26">
        <f ca="1">_xlfn.LOGNORM.INV(S272,'Input Parameters'!$H$34,'Input Parameters'!$I$34)</f>
        <v>43.637837857072753</v>
      </c>
      <c r="U272" s="10">
        <f t="shared" ca="1" si="48"/>
        <v>0.50888839749957626</v>
      </c>
      <c r="V272" s="30">
        <f ca="1">_xlfn.BETA.INV(U272,'Input Parameters'!$L$36,'Input Parameters'!$M$36,'Input Parameters'!$J$36,'Input Parameters'!$K$36)</f>
        <v>0.58929125549523875</v>
      </c>
      <c r="W272" s="2">
        <f ca="1">N272+(P272-N272)*(1-ERF((T272-R272)/(2*SQRT(L272*'Input Parameters'!$E$38))))</f>
        <v>0.11546464976635827</v>
      </c>
      <c r="X272">
        <f t="shared" ca="1" si="49"/>
        <v>1</v>
      </c>
      <c r="Y272" s="7"/>
    </row>
    <row r="273" spans="1:25" ht="15" customHeight="1" x14ac:dyDescent="0.25">
      <c r="A273" s="139">
        <v>266</v>
      </c>
      <c r="B273" s="10">
        <f t="shared" ca="1" si="40"/>
        <v>0.43492306275551773</v>
      </c>
      <c r="C273" s="60">
        <f ca="1">_xlfn.NORM.INV(B273,'Input Parameters'!$E$15,'Input Parameters'!$F$15)</f>
        <v>262.08739119824639</v>
      </c>
      <c r="D273" s="10">
        <f t="shared" ca="1" si="41"/>
        <v>0.92726799133626459</v>
      </c>
      <c r="E273" s="62">
        <f ca="1">IF(_xlfn.NORM.INV(D273,'Input Parameters'!$E$17,'Input Parameters'!$F$17)&lt;3500,3500,IF(_xlfn.NORM.INV(D273,'Input Parameters'!$E$17,'Input Parameters'!$F$17)&gt;5500,5500,_xlfn.NORM.INV(D273,'Input Parameters'!$E$17,'Input Parameters'!$F$17)))</f>
        <v>5500</v>
      </c>
      <c r="F273" s="10">
        <f t="shared" ca="1" si="42"/>
        <v>6.3281693453495214E-3</v>
      </c>
      <c r="G273" s="64">
        <f ca="1">_xlfn.NORM.INV(F273,'Input Parameters'!$E$20,'Input Parameters'!$F$20)</f>
        <v>265.94491865256271</v>
      </c>
      <c r="H273" s="57">
        <f ca="1">EXP(E273*(1/'Input Parameters'!$E$23-1/G273))</f>
        <v>0.14882040892846918</v>
      </c>
      <c r="I273" s="10">
        <f t="shared" ca="1" si="43"/>
        <v>0.46420029827350173</v>
      </c>
      <c r="J273" s="30">
        <f ca="1">_xlfn.BETA.INV(I273,'Input Parameters'!$L$26,'Input Parameters'!$M$26,'Input Parameters'!$J$26,'Input Parameters'!$K$26)</f>
        <v>0.64684469221134255</v>
      </c>
      <c r="K273" s="168">
        <f ca="1">('Input Parameters'!$E$27/'Input Parameters'!$E$38)^$J273</f>
        <v>9.6593169336448674E-3</v>
      </c>
      <c r="L273" s="69">
        <f ca="1">$H273*$C273*'Input Parameters'!$E$25*K273</f>
        <v>0.37675154111409748</v>
      </c>
      <c r="M273" s="24">
        <f t="shared" ca="1" si="44"/>
        <v>0.59945336236758373</v>
      </c>
      <c r="N273" s="15">
        <f ca="1">_xlfn.NORM.INV(M273,'Input Parameters'!$E$29,'Input Parameters'!$F$29)</f>
        <v>0.10002519324521038</v>
      </c>
      <c r="O273" s="8">
        <f t="shared" ca="1" si="45"/>
        <v>0.74467856224154061</v>
      </c>
      <c r="P273" s="30">
        <f ca="1">_xlfn.LOGNORM.INV(O273,'Input Parameters'!$H$30,'Input Parameters'!$I$30)</f>
        <v>3.6611966003445606</v>
      </c>
      <c r="Q273" s="10">
        <f t="shared" ca="1" si="46"/>
        <v>0.71845470446586945</v>
      </c>
      <c r="R273" s="30">
        <f>IF('Input Parameters'!$E$32=0,0,_xlfn.BETA.INV(Q273,'Input Parameters'!$L$32,'Input Parameters'!$M$32,'Input Parameters'!$J$32,'Input Parameters'!$K$32))</f>
        <v>0</v>
      </c>
      <c r="S273" s="10">
        <f t="shared" ca="1" si="47"/>
        <v>0.87262974937651516</v>
      </c>
      <c r="T273" s="26">
        <f ca="1">_xlfn.LOGNORM.INV(S273,'Input Parameters'!$H$34,'Input Parameters'!$I$34)</f>
        <v>58.087855719884942</v>
      </c>
      <c r="U273" s="10">
        <f t="shared" ca="1" si="48"/>
        <v>0.86276316774637807</v>
      </c>
      <c r="V273" s="30">
        <f ca="1">_xlfn.BETA.INV(U273,'Input Parameters'!$L$36,'Input Parameters'!$M$36,'Input Parameters'!$J$36,'Input Parameters'!$K$36)</f>
        <v>0.76802802382792801</v>
      </c>
      <c r="W273" s="2">
        <f ca="1">N273+(P273-N273)*(1-ERF((T273-R273)/(2*SQRT(L273*'Input Parameters'!$E$38))))</f>
        <v>0.10002519332371454</v>
      </c>
      <c r="X273">
        <f t="shared" ca="1" si="49"/>
        <v>1</v>
      </c>
      <c r="Y273" s="7"/>
    </row>
    <row r="274" spans="1:25" ht="15" customHeight="1" x14ac:dyDescent="0.25">
      <c r="A274" s="139">
        <v>267</v>
      </c>
      <c r="B274" s="10">
        <f t="shared" ca="1" si="40"/>
        <v>0.36875749455642948</v>
      </c>
      <c r="C274" s="60">
        <f ca="1">_xlfn.NORM.INV(B274,'Input Parameters'!$E$15,'Input Parameters'!$F$15)</f>
        <v>252.80448785424693</v>
      </c>
      <c r="D274" s="10">
        <f t="shared" ca="1" si="41"/>
        <v>0.66195345360795532</v>
      </c>
      <c r="E274" s="62">
        <f ca="1">IF(_xlfn.NORM.INV(D274,'Input Parameters'!$E$17,'Input Parameters'!$F$17)&lt;3500,3500,IF(_xlfn.NORM.INV(D274,'Input Parameters'!$E$17,'Input Parameters'!$F$17)&gt;5500,5500,_xlfn.NORM.INV(D274,'Input Parameters'!$E$17,'Input Parameters'!$F$17)))</f>
        <v>5092.4602470962909</v>
      </c>
      <c r="F274" s="10">
        <f t="shared" ca="1" si="42"/>
        <v>8.8674745985559245E-2</v>
      </c>
      <c r="G274" s="64">
        <f ca="1">_xlfn.NORM.INV(F274,'Input Parameters'!$E$20,'Input Parameters'!$F$20)</f>
        <v>273.61196127408624</v>
      </c>
      <c r="H274" s="57">
        <f ca="1">EXP(E274*(1/'Input Parameters'!$E$23-1/G274))</f>
        <v>0.29308751507147057</v>
      </c>
      <c r="I274" s="10">
        <f t="shared" ca="1" si="43"/>
        <v>0.91427614471934771</v>
      </c>
      <c r="J274" s="30">
        <f ca="1">_xlfn.BETA.INV(I274,'Input Parameters'!$L$26,'Input Parameters'!$M$26,'Input Parameters'!$J$26,'Input Parameters'!$K$26)</f>
        <v>0.84846743137602398</v>
      </c>
      <c r="K274" s="168">
        <f ca="1">('Input Parameters'!$E$27/'Input Parameters'!$E$38)^$J274</f>
        <v>2.2743134736181716E-3</v>
      </c>
      <c r="L274" s="69">
        <f ca="1">$H274*$C274*'Input Parameters'!$E$25*K274</f>
        <v>0.16851261667756279</v>
      </c>
      <c r="M274" s="24">
        <f t="shared" ca="1" si="44"/>
        <v>0.53129062837747176</v>
      </c>
      <c r="N274" s="15">
        <f ca="1">_xlfn.NORM.INV(M274,'Input Parameters'!$E$29,'Input Parameters'!$F$29)</f>
        <v>0.10000785145669466</v>
      </c>
      <c r="O274" s="8">
        <f t="shared" ca="1" si="45"/>
        <v>0.46840987296996328</v>
      </c>
      <c r="P274" s="30">
        <f ca="1">_xlfn.LOGNORM.INV(O274,'Input Parameters'!$H$30,'Input Parameters'!$I$30)</f>
        <v>2.5846652649392059</v>
      </c>
      <c r="Q274" s="10">
        <f t="shared" ca="1" si="46"/>
        <v>0.13677210444780741</v>
      </c>
      <c r="R274" s="30">
        <f>IF('Input Parameters'!$E$32=0,0,_xlfn.BETA.INV(Q274,'Input Parameters'!$L$32,'Input Parameters'!$M$32,'Input Parameters'!$J$32,'Input Parameters'!$K$32))</f>
        <v>0</v>
      </c>
      <c r="S274" s="10">
        <f t="shared" ca="1" si="47"/>
        <v>0.58484349146484915</v>
      </c>
      <c r="T274" s="26">
        <f ca="1">_xlfn.LOGNORM.INV(S274,'Input Parameters'!$H$34,'Input Parameters'!$I$34)</f>
        <v>51.770889636818779</v>
      </c>
      <c r="U274" s="10">
        <f t="shared" ca="1" si="48"/>
        <v>0.81181802621224508</v>
      </c>
      <c r="V274" s="30">
        <f ca="1">_xlfn.BETA.INV(U274,'Input Parameters'!$L$36,'Input Parameters'!$M$36,'Input Parameters'!$J$36,'Input Parameters'!$K$36)</f>
        <v>0.731180604128286</v>
      </c>
      <c r="W274" s="2">
        <f ca="1">N274+(P274-N274)*(1-ERF((T274-R274)/(2*SQRT(L274*'Input Parameters'!$E$38))))</f>
        <v>0.10000785145669466</v>
      </c>
      <c r="X274">
        <f t="shared" ca="1" si="49"/>
        <v>1</v>
      </c>
      <c r="Y274" s="7"/>
    </row>
    <row r="275" spans="1:25" ht="15" customHeight="1" x14ac:dyDescent="0.25">
      <c r="A275" s="139">
        <v>268</v>
      </c>
      <c r="B275" s="10">
        <f t="shared" ca="1" si="40"/>
        <v>0.34505929727097995</v>
      </c>
      <c r="C275" s="60">
        <f ca="1">_xlfn.NORM.INV(B275,'Input Parameters'!$E$15,'Input Parameters'!$F$15)</f>
        <v>249.36059365604646</v>
      </c>
      <c r="D275" s="10">
        <f t="shared" ca="1" si="41"/>
        <v>6.3791379494325007E-2</v>
      </c>
      <c r="E275" s="62">
        <f ca="1">IF(_xlfn.NORM.INV(D275,'Input Parameters'!$E$17,'Input Parameters'!$F$17)&lt;3500,3500,IF(_xlfn.NORM.INV(D275,'Input Parameters'!$E$17,'Input Parameters'!$F$17)&gt;5500,5500,_xlfn.NORM.INV(D275,'Input Parameters'!$E$17,'Input Parameters'!$F$17)))</f>
        <v>3733.4074497993815</v>
      </c>
      <c r="F275" s="10">
        <f t="shared" ca="1" si="42"/>
        <v>0.72526422270647783</v>
      </c>
      <c r="G275" s="64">
        <f ca="1">_xlfn.NORM.INV(F275,'Input Parameters'!$E$20,'Input Parameters'!$F$20)</f>
        <v>286.66029958878443</v>
      </c>
      <c r="H275" s="57">
        <f ca="1">EXP(E275*(1/'Input Parameters'!$E$23-1/G275))</f>
        <v>0.75679936494208577</v>
      </c>
      <c r="I275" s="10">
        <f t="shared" ca="1" si="43"/>
        <v>0.55897524259651798</v>
      </c>
      <c r="J275" s="30">
        <f ca="1">_xlfn.BETA.INV(I275,'Input Parameters'!$L$26,'Input Parameters'!$M$26,'Input Parameters'!$J$26,'Input Parameters'!$K$26)</f>
        <v>0.68497386790417414</v>
      </c>
      <c r="K275" s="168">
        <f ca="1">('Input Parameters'!$E$27/'Input Parameters'!$E$38)^$J275</f>
        <v>7.3479506547045274E-3</v>
      </c>
      <c r="L275" s="69">
        <f ca="1">$H275*$C275*'Input Parameters'!$E$25*K275</f>
        <v>1.386675406943902</v>
      </c>
      <c r="M275" s="24">
        <f t="shared" ca="1" si="44"/>
        <v>0.54141391593231036</v>
      </c>
      <c r="N275" s="15">
        <f ca="1">_xlfn.NORM.INV(M275,'Input Parameters'!$E$29,'Input Parameters'!$F$29)</f>
        <v>0.10001039964470386</v>
      </c>
      <c r="O275" s="8">
        <f t="shared" ca="1" si="45"/>
        <v>5.6336708173911232E-2</v>
      </c>
      <c r="P275" s="30">
        <f ca="1">_xlfn.LOGNORM.INV(O275,'Input Parameters'!$H$30,'Input Parameters'!$I$30)</f>
        <v>1.268338063990001</v>
      </c>
      <c r="Q275" s="10">
        <f t="shared" ca="1" si="46"/>
        <v>0.9260042938501496</v>
      </c>
      <c r="R275" s="30">
        <f>IF('Input Parameters'!$E$32=0,0,_xlfn.BETA.INV(Q275,'Input Parameters'!$L$32,'Input Parameters'!$M$32,'Input Parameters'!$J$32,'Input Parameters'!$K$32))</f>
        <v>0</v>
      </c>
      <c r="S275" s="10">
        <f t="shared" ca="1" si="47"/>
        <v>0.45934800954147037</v>
      </c>
      <c r="T275" s="26">
        <f ca="1">_xlfn.LOGNORM.INV(S275,'Input Parameters'!$H$34,'Input Parameters'!$I$34)</f>
        <v>49.771082049662745</v>
      </c>
      <c r="U275" s="10">
        <f t="shared" ca="1" si="48"/>
        <v>0.8081441176221873</v>
      </c>
      <c r="V275" s="30">
        <f ca="1">_xlfn.BETA.INV(U275,'Input Parameters'!$L$36,'Input Parameters'!$M$36,'Input Parameters'!$J$36,'Input Parameters'!$K$36)</f>
        <v>0.72881502288894584</v>
      </c>
      <c r="W275" s="2">
        <f ca="1">N275+(P275-N275)*(1-ERF((T275-R275)/(2*SQRT(L275*'Input Parameters'!$E$38))))</f>
        <v>0.10328423268062076</v>
      </c>
      <c r="X275">
        <f t="shared" ca="1" si="49"/>
        <v>1</v>
      </c>
      <c r="Y275" s="7"/>
    </row>
    <row r="276" spans="1:25" ht="15" customHeight="1" x14ac:dyDescent="0.25">
      <c r="A276" s="139">
        <v>269</v>
      </c>
      <c r="B276" s="10">
        <f t="shared" ca="1" si="40"/>
        <v>0.22829854480429612</v>
      </c>
      <c r="C276" s="60">
        <f ca="1">_xlfn.NORM.INV(B276,'Input Parameters'!$E$15,'Input Parameters'!$F$15)</f>
        <v>230.62224930774454</v>
      </c>
      <c r="D276" s="10">
        <f t="shared" ca="1" si="41"/>
        <v>8.3292614138119503E-2</v>
      </c>
      <c r="E276" s="62">
        <f ca="1">IF(_xlfn.NORM.INV(D276,'Input Parameters'!$E$17,'Input Parameters'!$F$17)&lt;3500,3500,IF(_xlfn.NORM.INV(D276,'Input Parameters'!$E$17,'Input Parameters'!$F$17)&gt;5500,5500,_xlfn.NORM.INV(D276,'Input Parameters'!$E$17,'Input Parameters'!$F$17)))</f>
        <v>3831.7181600155222</v>
      </c>
      <c r="F276" s="10">
        <f t="shared" ca="1" si="42"/>
        <v>0.98438442392611103</v>
      </c>
      <c r="G276" s="64">
        <f ca="1">_xlfn.NORM.INV(F276,'Input Parameters'!$E$20,'Input Parameters'!$F$20)</f>
        <v>297.08257070028338</v>
      </c>
      <c r="H276" s="57">
        <f ca="1">EXP(E276*(1/'Input Parameters'!$E$23-1/G276))</f>
        <v>1.2007406090415433</v>
      </c>
      <c r="I276" s="10">
        <f t="shared" ca="1" si="43"/>
        <v>9.44240394660536E-2</v>
      </c>
      <c r="J276" s="30">
        <f ca="1">_xlfn.BETA.INV(I276,'Input Parameters'!$L$26,'Input Parameters'!$M$26,'Input Parameters'!$J$26,'Input Parameters'!$K$26)</f>
        <v>0.43914469171393927</v>
      </c>
      <c r="K276" s="168">
        <f ca="1">('Input Parameters'!$E$27/'Input Parameters'!$E$38)^$J276</f>
        <v>4.285232800478727E-2</v>
      </c>
      <c r="L276" s="69">
        <f ca="1">$H276*$C276*'Input Parameters'!$E$25*K276</f>
        <v>11.866559544221454</v>
      </c>
      <c r="M276" s="24">
        <f t="shared" ca="1" si="44"/>
        <v>3.8484365999475245E-2</v>
      </c>
      <c r="N276" s="15">
        <f ca="1">_xlfn.NORM.INV(M276,'Input Parameters'!$E$29,'Input Parameters'!$F$29)</f>
        <v>9.9823144838866118E-2</v>
      </c>
      <c r="O276" s="8">
        <f t="shared" ca="1" si="45"/>
        <v>0.28909271838334483</v>
      </c>
      <c r="P276" s="30">
        <f ca="1">_xlfn.LOGNORM.INV(O276,'Input Parameters'!$H$30,'Input Parameters'!$I$30)</f>
        <v>2.0634498460810256</v>
      </c>
      <c r="Q276" s="10">
        <f t="shared" ca="1" si="46"/>
        <v>0.71480814906458712</v>
      </c>
      <c r="R276" s="30">
        <f>IF('Input Parameters'!$E$32=0,0,_xlfn.BETA.INV(Q276,'Input Parameters'!$L$32,'Input Parameters'!$M$32,'Input Parameters'!$J$32,'Input Parameters'!$K$32))</f>
        <v>0</v>
      </c>
      <c r="S276" s="10">
        <f t="shared" ca="1" si="47"/>
        <v>0.79411867458910157</v>
      </c>
      <c r="T276" s="26">
        <f ca="1">_xlfn.LOGNORM.INV(S276,'Input Parameters'!$H$34,'Input Parameters'!$I$34)</f>
        <v>55.831950820462559</v>
      </c>
      <c r="U276" s="10">
        <f t="shared" ca="1" si="48"/>
        <v>0.32834270046954017</v>
      </c>
      <c r="V276" s="30">
        <f ca="1">_xlfn.BETA.INV(U276,'Input Parameters'!$L$36,'Input Parameters'!$M$36,'Input Parameters'!$J$36,'Input Parameters'!$K$36)</f>
        <v>0.5211729643324059</v>
      </c>
      <c r="W276" s="2">
        <f ca="1">N276+(P276-N276)*(1-ERF((T276-R276)/(2*SQRT(L276*'Input Parameters'!$E$38))))</f>
        <v>0.59421028630462114</v>
      </c>
      <c r="X276">
        <f t="shared" ca="1" si="49"/>
        <v>0</v>
      </c>
      <c r="Y276" s="7"/>
    </row>
    <row r="277" spans="1:25" ht="15" customHeight="1" x14ac:dyDescent="0.25">
      <c r="A277" s="139">
        <v>270</v>
      </c>
      <c r="B277" s="10">
        <f t="shared" ca="1" si="40"/>
        <v>0.17398967062012227</v>
      </c>
      <c r="C277" s="60">
        <f ca="1">_xlfn.NORM.INV(B277,'Input Parameters'!$E$15,'Input Parameters'!$F$15)</f>
        <v>220.10579398767493</v>
      </c>
      <c r="D277" s="10">
        <f t="shared" ca="1" si="41"/>
        <v>0.91506934810843044</v>
      </c>
      <c r="E277" s="62">
        <f ca="1">IF(_xlfn.NORM.INV(D277,'Input Parameters'!$E$17,'Input Parameters'!$F$17)&lt;3500,3500,IF(_xlfn.NORM.INV(D277,'Input Parameters'!$E$17,'Input Parameters'!$F$17)&gt;5500,5500,_xlfn.NORM.INV(D277,'Input Parameters'!$E$17,'Input Parameters'!$F$17)))</f>
        <v>5500</v>
      </c>
      <c r="F277" s="10">
        <f t="shared" ca="1" si="42"/>
        <v>0.24251225094421891</v>
      </c>
      <c r="G277" s="64">
        <f ca="1">_xlfn.NORM.INV(F277,'Input Parameters'!$E$20,'Input Parameters'!$F$20)</f>
        <v>277.97176399907147</v>
      </c>
      <c r="H277" s="57">
        <f ca="1">EXP(E277*(1/'Input Parameters'!$E$23-1/G277))</f>
        <v>0.36413772200840316</v>
      </c>
      <c r="I277" s="10">
        <f t="shared" ca="1" si="43"/>
        <v>0.16339867372500116</v>
      </c>
      <c r="J277" s="30">
        <f ca="1">_xlfn.BETA.INV(I277,'Input Parameters'!$L$26,'Input Parameters'!$M$26,'Input Parameters'!$J$26,'Input Parameters'!$K$26)</f>
        <v>0.49599151428965405</v>
      </c>
      <c r="K277" s="168">
        <f ca="1">('Input Parameters'!$E$27/'Input Parameters'!$E$38)^$J277</f>
        <v>2.8502630005505632E-2</v>
      </c>
      <c r="L277" s="69">
        <f ca="1">$H277*$C277*'Input Parameters'!$E$25*K277</f>
        <v>2.2844522309146442</v>
      </c>
      <c r="M277" s="24">
        <f t="shared" ca="1" si="44"/>
        <v>0.74131590094795496</v>
      </c>
      <c r="N277" s="15">
        <f ca="1">_xlfn.NORM.INV(M277,'Input Parameters'!$E$29,'Input Parameters'!$F$29)</f>
        <v>0.10006474075696599</v>
      </c>
      <c r="O277" s="8">
        <f t="shared" ca="1" si="45"/>
        <v>0.65579060037967862</v>
      </c>
      <c r="P277" s="30">
        <f ca="1">_xlfn.LOGNORM.INV(O277,'Input Parameters'!$H$30,'Input Parameters'!$I$30)</f>
        <v>3.2428936545708242</v>
      </c>
      <c r="Q277" s="10">
        <f t="shared" ca="1" si="46"/>
        <v>0.46384942920650696</v>
      </c>
      <c r="R277" s="30">
        <f>IF('Input Parameters'!$E$32=0,0,_xlfn.BETA.INV(Q277,'Input Parameters'!$L$32,'Input Parameters'!$M$32,'Input Parameters'!$J$32,'Input Parameters'!$K$32))</f>
        <v>0</v>
      </c>
      <c r="S277" s="10">
        <f t="shared" ca="1" si="47"/>
        <v>0.59327438667528121</v>
      </c>
      <c r="T277" s="26">
        <f ca="1">_xlfn.LOGNORM.INV(S277,'Input Parameters'!$H$34,'Input Parameters'!$I$34)</f>
        <v>51.910807965166036</v>
      </c>
      <c r="U277" s="10">
        <f t="shared" ca="1" si="48"/>
        <v>0.7956917807947459</v>
      </c>
      <c r="V277" s="30">
        <f ca="1">_xlfn.BETA.INV(U277,'Input Parameters'!$L$36,'Input Parameters'!$M$36,'Input Parameters'!$J$36,'Input Parameters'!$K$36)</f>
        <v>0.72102385035092986</v>
      </c>
      <c r="W277" s="2">
        <f ca="1">N277+(P277-N277)*(1-ERF((T277-R277)/(2*SQRT(L277*'Input Parameters'!$E$38))))</f>
        <v>0.14770448251196178</v>
      </c>
      <c r="X277">
        <f t="shared" ca="1" si="49"/>
        <v>1</v>
      </c>
      <c r="Y277" s="7"/>
    </row>
    <row r="278" spans="1:25" ht="15" customHeight="1" x14ac:dyDescent="0.25">
      <c r="A278" s="139">
        <v>271</v>
      </c>
      <c r="B278" s="10">
        <f t="shared" ca="1" si="40"/>
        <v>0.44306480031165252</v>
      </c>
      <c r="C278" s="60">
        <f ca="1">_xlfn.NORM.INV(B278,'Input Parameters'!$E$15,'Input Parameters'!$F$15)</f>
        <v>263.20651897267823</v>
      </c>
      <c r="D278" s="10">
        <f t="shared" ca="1" si="41"/>
        <v>0.86364224018784386</v>
      </c>
      <c r="E278" s="62">
        <f ca="1">IF(_xlfn.NORM.INV(D278,'Input Parameters'!$E$17,'Input Parameters'!$F$17)&lt;3500,3500,IF(_xlfn.NORM.INV(D278,'Input Parameters'!$E$17,'Input Parameters'!$F$17)&gt;5500,5500,_xlfn.NORM.INV(D278,'Input Parameters'!$E$17,'Input Parameters'!$F$17)))</f>
        <v>5500</v>
      </c>
      <c r="F278" s="10">
        <f t="shared" ca="1" si="42"/>
        <v>6.3206452370661248E-2</v>
      </c>
      <c r="G278" s="64">
        <f ca="1">_xlfn.NORM.INV(F278,'Input Parameters'!$E$20,'Input Parameters'!$F$20)</f>
        <v>272.4097105468424</v>
      </c>
      <c r="H278" s="57">
        <f ca="1">EXP(E278*(1/'Input Parameters'!$E$23-1/G278))</f>
        <v>0.24311594395400982</v>
      </c>
      <c r="I278" s="10">
        <f t="shared" ca="1" si="43"/>
        <v>0.44818978708384294</v>
      </c>
      <c r="J278" s="30">
        <f ca="1">_xlfn.BETA.INV(I278,'Input Parameters'!$L$26,'Input Parameters'!$M$26,'Input Parameters'!$J$26,'Input Parameters'!$K$26)</f>
        <v>0.64024335093612561</v>
      </c>
      <c r="K278" s="168">
        <f ca="1">('Input Parameters'!$E$27/'Input Parameters'!$E$38)^$J278</f>
        <v>1.0127702720341025E-2</v>
      </c>
      <c r="L278" s="69">
        <f ca="1">$H278*$C278*'Input Parameters'!$E$25*K278</f>
        <v>0.64806867208063801</v>
      </c>
      <c r="M278" s="24">
        <f t="shared" ca="1" si="44"/>
        <v>0.82813264349370996</v>
      </c>
      <c r="N278" s="15">
        <f ca="1">_xlfn.NORM.INV(M278,'Input Parameters'!$E$29,'Input Parameters'!$F$29)</f>
        <v>0.10009468117505413</v>
      </c>
      <c r="O278" s="8">
        <f t="shared" ca="1" si="45"/>
        <v>0.49821451916914139</v>
      </c>
      <c r="P278" s="30">
        <f ca="1">_xlfn.LOGNORM.INV(O278,'Input Parameters'!$H$30,'Input Parameters'!$I$30)</f>
        <v>2.6776146672405048</v>
      </c>
      <c r="Q278" s="10">
        <f t="shared" ca="1" si="46"/>
        <v>9.1680013908903346E-2</v>
      </c>
      <c r="R278" s="30">
        <f>IF('Input Parameters'!$E$32=0,0,_xlfn.BETA.INV(Q278,'Input Parameters'!$L$32,'Input Parameters'!$M$32,'Input Parameters'!$J$32,'Input Parameters'!$K$32))</f>
        <v>0</v>
      </c>
      <c r="S278" s="10">
        <f t="shared" ca="1" si="47"/>
        <v>0.59818475329168408</v>
      </c>
      <c r="T278" s="26">
        <f ca="1">_xlfn.LOGNORM.INV(S278,'Input Parameters'!$H$34,'Input Parameters'!$I$34)</f>
        <v>51.992801882433348</v>
      </c>
      <c r="U278" s="10">
        <f t="shared" ca="1" si="48"/>
        <v>0.27708515633240072</v>
      </c>
      <c r="V278" s="30">
        <f ca="1">_xlfn.BETA.INV(U278,'Input Parameters'!$L$36,'Input Parameters'!$M$36,'Input Parameters'!$J$36,'Input Parameters'!$K$36)</f>
        <v>0.50114374091503089</v>
      </c>
      <c r="W278" s="2">
        <f ca="1">N278+(P278-N278)*(1-ERF((T278-R278)/(2*SQRT(L278*'Input Parameters'!$E$38))))</f>
        <v>0.10010744206738899</v>
      </c>
      <c r="X278">
        <f t="shared" ca="1" si="49"/>
        <v>1</v>
      </c>
      <c r="Y278" s="7"/>
    </row>
    <row r="279" spans="1:25" ht="15" customHeight="1" x14ac:dyDescent="0.25">
      <c r="A279" s="139">
        <v>272</v>
      </c>
      <c r="B279" s="10">
        <f t="shared" ca="1" si="40"/>
        <v>0.48189447448135303</v>
      </c>
      <c r="C279" s="60">
        <f ca="1">_xlfn.NORM.INV(B279,'Input Parameters'!$E$15,'Input Parameters'!$F$15)</f>
        <v>268.50684964220022</v>
      </c>
      <c r="D279" s="10">
        <f t="shared" ca="1" si="41"/>
        <v>0.65204872808294367</v>
      </c>
      <c r="E279" s="62">
        <f ca="1">IF(_xlfn.NORM.INV(D279,'Input Parameters'!$E$17,'Input Parameters'!$F$17)&lt;3500,3500,IF(_xlfn.NORM.INV(D279,'Input Parameters'!$E$17,'Input Parameters'!$F$17)&gt;5500,5500,_xlfn.NORM.INV(D279,'Input Parameters'!$E$17,'Input Parameters'!$F$17)))</f>
        <v>5073.6002748180526</v>
      </c>
      <c r="F279" s="10">
        <f t="shared" ca="1" si="42"/>
        <v>0.52398617641033063</v>
      </c>
      <c r="G279" s="64">
        <f ca="1">_xlfn.NORM.INV(F279,'Input Parameters'!$E$20,'Input Parameters'!$F$20)</f>
        <v>283.05307667880817</v>
      </c>
      <c r="H279" s="57">
        <f ca="1">EXP(E279*(1/'Input Parameters'!$E$23-1/G279))</f>
        <v>0.54648785339612416</v>
      </c>
      <c r="I279" s="10">
        <f t="shared" ca="1" si="43"/>
        <v>0.88708506229178841</v>
      </c>
      <c r="J279" s="30">
        <f ca="1">_xlfn.BETA.INV(I279,'Input Parameters'!$L$26,'Input Parameters'!$M$26,'Input Parameters'!$J$26,'Input Parameters'!$K$26)</f>
        <v>0.83105076640991182</v>
      </c>
      <c r="K279" s="168">
        <f ca="1">('Input Parameters'!$E$27/'Input Parameters'!$E$38)^$J279</f>
        <v>2.5769547918676676E-3</v>
      </c>
      <c r="L279" s="69">
        <f ca="1">$H279*$C279*'Input Parameters'!$E$25*K279</f>
        <v>0.37813134741442017</v>
      </c>
      <c r="M279" s="24">
        <f t="shared" ca="1" si="44"/>
        <v>0.31553138602798803</v>
      </c>
      <c r="N279" s="15">
        <f ca="1">_xlfn.NORM.INV(M279,'Input Parameters'!$E$29,'Input Parameters'!$F$29)</f>
        <v>9.9951976847389157E-2</v>
      </c>
      <c r="O279" s="8">
        <f t="shared" ca="1" si="45"/>
        <v>0.90896756343447604</v>
      </c>
      <c r="P279" s="30">
        <f ca="1">_xlfn.LOGNORM.INV(O279,'Input Parameters'!$H$30,'Input Parameters'!$I$30)</f>
        <v>5.0399531539609441</v>
      </c>
      <c r="Q279" s="10">
        <f t="shared" ca="1" si="46"/>
        <v>0.19967246444614295</v>
      </c>
      <c r="R279" s="30">
        <f>IF('Input Parameters'!$E$32=0,0,_xlfn.BETA.INV(Q279,'Input Parameters'!$L$32,'Input Parameters'!$M$32,'Input Parameters'!$J$32,'Input Parameters'!$K$32))</f>
        <v>0</v>
      </c>
      <c r="S279" s="10">
        <f t="shared" ca="1" si="47"/>
        <v>0.87232207558176766</v>
      </c>
      <c r="T279" s="26">
        <f ca="1">_xlfn.LOGNORM.INV(S279,'Input Parameters'!$H$34,'Input Parameters'!$I$34)</f>
        <v>58.077195862430777</v>
      </c>
      <c r="U279" s="10">
        <f t="shared" ca="1" si="48"/>
        <v>0.71715696883281699</v>
      </c>
      <c r="V279" s="30">
        <f ca="1">_xlfn.BETA.INV(U279,'Input Parameters'!$L$36,'Input Parameters'!$M$36,'Input Parameters'!$J$36,'Input Parameters'!$K$36)</f>
        <v>0.6779969863783224</v>
      </c>
      <c r="W279" s="2">
        <f ca="1">N279+(P279-N279)*(1-ERF((T279-R279)/(2*SQRT(L279*'Input Parameters'!$E$38))))</f>
        <v>9.9951976966761558E-2</v>
      </c>
      <c r="X279">
        <f t="shared" ca="1" si="49"/>
        <v>1</v>
      </c>
      <c r="Y279" s="7"/>
    </row>
    <row r="280" spans="1:25" ht="15" customHeight="1" x14ac:dyDescent="0.25">
      <c r="A280" s="139">
        <v>273</v>
      </c>
      <c r="B280" s="10">
        <f t="shared" ca="1" si="40"/>
        <v>0.67950138236762481</v>
      </c>
      <c r="C280" s="60">
        <f ca="1">_xlfn.NORM.INV(B280,'Input Parameters'!$E$15,'Input Parameters'!$F$15)</f>
        <v>296.23786939296446</v>
      </c>
      <c r="D280" s="10">
        <f t="shared" ca="1" si="41"/>
        <v>0.76675349772380708</v>
      </c>
      <c r="E280" s="62">
        <f ca="1">IF(_xlfn.NORM.INV(D280,'Input Parameters'!$E$17,'Input Parameters'!$F$17)&lt;3500,3500,IF(_xlfn.NORM.INV(D280,'Input Parameters'!$E$17,'Input Parameters'!$F$17)&gt;5500,5500,_xlfn.NORM.INV(D280,'Input Parameters'!$E$17,'Input Parameters'!$F$17)))</f>
        <v>5309.7378971317685</v>
      </c>
      <c r="F280" s="10">
        <f t="shared" ca="1" si="42"/>
        <v>0.25041412335060431</v>
      </c>
      <c r="G280" s="64">
        <f ca="1">_xlfn.NORM.INV(F280,'Input Parameters'!$E$20,'Input Parameters'!$F$20)</f>
        <v>278.13964621609597</v>
      </c>
      <c r="H280" s="57">
        <f ca="1">EXP(E280*(1/'Input Parameters'!$E$23-1/G280))</f>
        <v>0.38146095956474901</v>
      </c>
      <c r="I280" s="10">
        <f t="shared" ca="1" si="43"/>
        <v>0.20939390591747042</v>
      </c>
      <c r="J280" s="30">
        <f ca="1">_xlfn.BETA.INV(I280,'Input Parameters'!$L$26,'Input Parameters'!$M$26,'Input Parameters'!$J$26,'Input Parameters'!$K$26)</f>
        <v>0.52556440630506007</v>
      </c>
      <c r="K280" s="168">
        <f ca="1">('Input Parameters'!$E$27/'Input Parameters'!$E$38)^$J280</f>
        <v>2.3054692016662978E-2</v>
      </c>
      <c r="L280" s="69">
        <f ca="1">$H280*$C280*'Input Parameters'!$E$25*K280</f>
        <v>2.6052535560237433</v>
      </c>
      <c r="M280" s="24">
        <f t="shared" ca="1" si="44"/>
        <v>0.97036353994516678</v>
      </c>
      <c r="N280" s="15">
        <f ca="1">_xlfn.NORM.INV(M280,'Input Parameters'!$E$29,'Input Parameters'!$F$29)</f>
        <v>0.10018861635396056</v>
      </c>
      <c r="O280" s="8">
        <f t="shared" ca="1" si="45"/>
        <v>0.21527540680208856</v>
      </c>
      <c r="P280" s="30">
        <f ca="1">_xlfn.LOGNORM.INV(O280,'Input Parameters'!$H$30,'Input Parameters'!$I$30)</f>
        <v>1.8490771338140002</v>
      </c>
      <c r="Q280" s="10">
        <f t="shared" ca="1" si="46"/>
        <v>0.3836663356044161</v>
      </c>
      <c r="R280" s="30">
        <f>IF('Input Parameters'!$E$32=0,0,_xlfn.BETA.INV(Q280,'Input Parameters'!$L$32,'Input Parameters'!$M$32,'Input Parameters'!$J$32,'Input Parameters'!$K$32))</f>
        <v>0</v>
      </c>
      <c r="S280" s="10">
        <f t="shared" ca="1" si="47"/>
        <v>0.34158731953689581</v>
      </c>
      <c r="T280" s="26">
        <f ca="1">_xlfn.LOGNORM.INV(S280,'Input Parameters'!$H$34,'Input Parameters'!$I$34)</f>
        <v>47.910036576468961</v>
      </c>
      <c r="U280" s="10">
        <f t="shared" ca="1" si="48"/>
        <v>0.49973435340339312</v>
      </c>
      <c r="V280" s="30">
        <f ca="1">_xlfn.BETA.INV(U280,'Input Parameters'!$L$36,'Input Parameters'!$M$36,'Input Parameters'!$J$36,'Input Parameters'!$K$36)</f>
        <v>0.58578766388426751</v>
      </c>
      <c r="W280" s="2">
        <f ca="1">N280+(P280-N280)*(1-ERF((T280-R280)/(2*SQRT(L280*'Input Parameters'!$E$38))))</f>
        <v>0.16284770754489902</v>
      </c>
      <c r="X280">
        <f t="shared" ca="1" si="49"/>
        <v>1</v>
      </c>
      <c r="Y280" s="7"/>
    </row>
    <row r="281" spans="1:25" ht="15" customHeight="1" x14ac:dyDescent="0.25">
      <c r="A281" s="139">
        <v>274</v>
      </c>
      <c r="B281" s="10">
        <f t="shared" ca="1" si="40"/>
        <v>3.9404637605409687E-2</v>
      </c>
      <c r="C281" s="60">
        <f ca="1">_xlfn.NORM.INV(B281,'Input Parameters'!$E$15,'Input Parameters'!$F$15)</f>
        <v>175.71479885349117</v>
      </c>
      <c r="D281" s="10">
        <f t="shared" ca="1" si="41"/>
        <v>2.9797010535663304E-2</v>
      </c>
      <c r="E281" s="62">
        <f ca="1">IF(_xlfn.NORM.INV(D281,'Input Parameters'!$E$17,'Input Parameters'!$F$17)&lt;3500,3500,IF(_xlfn.NORM.INV(D281,'Input Parameters'!$E$17,'Input Parameters'!$F$17)&gt;5500,5500,_xlfn.NORM.INV(D281,'Input Parameters'!$E$17,'Input Parameters'!$F$17)))</f>
        <v>3500</v>
      </c>
      <c r="F281" s="10">
        <f t="shared" ca="1" si="42"/>
        <v>0.84841633280897899</v>
      </c>
      <c r="G281" s="64">
        <f ca="1">_xlfn.NORM.INV(F281,'Input Parameters'!$E$20,'Input Parameters'!$F$20)</f>
        <v>289.54875488003086</v>
      </c>
      <c r="H281" s="57">
        <f ca="1">EXP(E281*(1/'Input Parameters'!$E$23-1/G281))</f>
        <v>0.86984813185370868</v>
      </c>
      <c r="I281" s="10">
        <f t="shared" ca="1" si="43"/>
        <v>0.34489297611192582</v>
      </c>
      <c r="J281" s="30">
        <f ca="1">_xlfn.BETA.INV(I281,'Input Parameters'!$L$26,'Input Parameters'!$M$26,'Input Parameters'!$J$26,'Input Parameters'!$K$26)</f>
        <v>0.59546663730662253</v>
      </c>
      <c r="K281" s="168">
        <f ca="1">('Input Parameters'!$E$27/'Input Parameters'!$E$38)^$J281</f>
        <v>1.3963669812249058E-2</v>
      </c>
      <c r="L281" s="69">
        <f ca="1">$H281*$C281*'Input Parameters'!$E$25*K281</f>
        <v>2.1342797588724789</v>
      </c>
      <c r="M281" s="24">
        <f t="shared" ca="1" si="44"/>
        <v>0.68428827767140221</v>
      </c>
      <c r="N281" s="15">
        <f ca="1">_xlfn.NORM.INV(M281,'Input Parameters'!$E$29,'Input Parameters'!$F$29)</f>
        <v>0.10004797243027859</v>
      </c>
      <c r="O281" s="8">
        <f t="shared" ca="1" si="45"/>
        <v>0.31470275425716265</v>
      </c>
      <c r="P281" s="30">
        <f ca="1">_xlfn.LOGNORM.INV(O281,'Input Parameters'!$H$30,'Input Parameters'!$I$30)</f>
        <v>2.1363241990162671</v>
      </c>
      <c r="Q281" s="10">
        <f t="shared" ca="1" si="46"/>
        <v>0.88663365373595993</v>
      </c>
      <c r="R281" s="30">
        <f>IF('Input Parameters'!$E$32=0,0,_xlfn.BETA.INV(Q281,'Input Parameters'!$L$32,'Input Parameters'!$M$32,'Input Parameters'!$J$32,'Input Parameters'!$K$32))</f>
        <v>0</v>
      </c>
      <c r="S281" s="10">
        <f t="shared" ca="1" si="47"/>
        <v>0.30819951099084097</v>
      </c>
      <c r="T281" s="26">
        <f ca="1">_xlfn.LOGNORM.INV(S281,'Input Parameters'!$H$34,'Input Parameters'!$I$34)</f>
        <v>47.359468942476155</v>
      </c>
      <c r="U281" s="10">
        <f t="shared" ca="1" si="48"/>
        <v>0.73694926884736978</v>
      </c>
      <c r="V281" s="30">
        <f ca="1">_xlfn.BETA.INV(U281,'Input Parameters'!$L$36,'Input Parameters'!$M$36,'Input Parameters'!$J$36,'Input Parameters'!$K$36)</f>
        <v>0.68803549475261594</v>
      </c>
      <c r="W281" s="2">
        <f ca="1">N281+(P281-N281)*(1-ERF((T281-R281)/(2*SQRT(L281*'Input Parameters'!$E$38))))</f>
        <v>0.14462196003161842</v>
      </c>
      <c r="X281">
        <f t="shared" ca="1" si="49"/>
        <v>1</v>
      </c>
      <c r="Y281" s="7"/>
    </row>
    <row r="282" spans="1:25" ht="15" customHeight="1" x14ac:dyDescent="0.25">
      <c r="A282" s="139">
        <v>275</v>
      </c>
      <c r="B282" s="10">
        <f t="shared" ca="1" si="40"/>
        <v>0.937940300399144</v>
      </c>
      <c r="C282" s="60">
        <f ca="1">_xlfn.NORM.INV(B282,'Input Parameters'!$E$15,'Input Parameters'!$F$15)</f>
        <v>354.30102525835065</v>
      </c>
      <c r="D282" s="10">
        <f t="shared" ca="1" si="41"/>
        <v>0.57890550976404331</v>
      </c>
      <c r="E282" s="62">
        <f ca="1">IF(_xlfn.NORM.INV(D282,'Input Parameters'!$E$17,'Input Parameters'!$F$17)&lt;3500,3500,IF(_xlfn.NORM.INV(D282,'Input Parameters'!$E$17,'Input Parameters'!$F$17)&gt;5500,5500,_xlfn.NORM.INV(D282,'Input Parameters'!$E$17,'Input Parameters'!$F$17)))</f>
        <v>4939.3660095048135</v>
      </c>
      <c r="F282" s="10">
        <f t="shared" ca="1" si="42"/>
        <v>0.94232724628377396</v>
      </c>
      <c r="G282" s="64">
        <f ca="1">_xlfn.NORM.INV(F282,'Input Parameters'!$E$20,'Input Parameters'!$F$20)</f>
        <v>293.19991559583491</v>
      </c>
      <c r="H282" s="57">
        <f ca="1">EXP(E282*(1/'Input Parameters'!$E$23-1/G282))</f>
        <v>1.0157738847455451</v>
      </c>
      <c r="I282" s="10">
        <f t="shared" ca="1" si="43"/>
        <v>0.36842606772698605</v>
      </c>
      <c r="J282" s="30">
        <f ca="1">_xlfn.BETA.INV(I282,'Input Parameters'!$L$26,'Input Parameters'!$M$26,'Input Parameters'!$J$26,'Input Parameters'!$K$26)</f>
        <v>0.60608878616428241</v>
      </c>
      <c r="K282" s="168">
        <f ca="1">('Input Parameters'!$E$27/'Input Parameters'!$E$38)^$J282</f>
        <v>1.2939258923430013E-2</v>
      </c>
      <c r="L282" s="69">
        <f ca="1">$H282*$C282*'Input Parameters'!$E$25*K282</f>
        <v>4.6567063847745063</v>
      </c>
      <c r="M282" s="24">
        <f t="shared" ca="1" si="44"/>
        <v>0.37582916093181507</v>
      </c>
      <c r="N282" s="15">
        <f ca="1">_xlfn.NORM.INV(M282,'Input Parameters'!$E$29,'Input Parameters'!$F$29)</f>
        <v>9.9968354650963195E-2</v>
      </c>
      <c r="O282" s="8">
        <f t="shared" ca="1" si="45"/>
        <v>0.21045549786097983</v>
      </c>
      <c r="P282" s="30">
        <f ca="1">_xlfn.LOGNORM.INV(O282,'Input Parameters'!$H$30,'Input Parameters'!$I$30)</f>
        <v>1.8346409113093018</v>
      </c>
      <c r="Q282" s="10">
        <f t="shared" ca="1" si="46"/>
        <v>0.96128776244814906</v>
      </c>
      <c r="R282" s="30">
        <f>IF('Input Parameters'!$E$32=0,0,_xlfn.BETA.INV(Q282,'Input Parameters'!$L$32,'Input Parameters'!$M$32,'Input Parameters'!$J$32,'Input Parameters'!$K$32))</f>
        <v>0</v>
      </c>
      <c r="S282" s="10">
        <f t="shared" ca="1" si="47"/>
        <v>0.13981761228766554</v>
      </c>
      <c r="T282" s="26">
        <f ca="1">_xlfn.LOGNORM.INV(S282,'Input Parameters'!$H$34,'Input Parameters'!$I$34)</f>
        <v>44.058810650979609</v>
      </c>
      <c r="U282" s="10">
        <f t="shared" ca="1" si="48"/>
        <v>0.11966665218849604</v>
      </c>
      <c r="V282" s="30">
        <f ca="1">_xlfn.BETA.INV(U282,'Input Parameters'!$L$36,'Input Parameters'!$M$36,'Input Parameters'!$J$36,'Input Parameters'!$K$36)</f>
        <v>0.42860992458124636</v>
      </c>
      <c r="W282" s="2">
        <f ca="1">N282+(P282-N282)*(1-ERF((T282-R282)/(2*SQRT(L282*'Input Parameters'!$E$38))))</f>
        <v>0.35812593902052936</v>
      </c>
      <c r="X282">
        <f t="shared" ca="1" si="49"/>
        <v>1</v>
      </c>
      <c r="Y282" s="7"/>
    </row>
    <row r="283" spans="1:25" ht="15" customHeight="1" x14ac:dyDescent="0.25">
      <c r="A283" s="139">
        <v>276</v>
      </c>
      <c r="B283" s="10">
        <f t="shared" ca="1" si="40"/>
        <v>0.44669227183320337</v>
      </c>
      <c r="C283" s="60">
        <f ca="1">_xlfn.NORM.INV(B283,'Input Parameters'!$E$15,'Input Parameters'!$F$15)</f>
        <v>263.70404331834004</v>
      </c>
      <c r="D283" s="10">
        <f t="shared" ca="1" si="41"/>
        <v>0.93217483557646486</v>
      </c>
      <c r="E283" s="62">
        <f ca="1">IF(_xlfn.NORM.INV(D283,'Input Parameters'!$E$17,'Input Parameters'!$F$17)&lt;3500,3500,IF(_xlfn.NORM.INV(D283,'Input Parameters'!$E$17,'Input Parameters'!$F$17)&gt;5500,5500,_xlfn.NORM.INV(D283,'Input Parameters'!$E$17,'Input Parameters'!$F$17)))</f>
        <v>5500</v>
      </c>
      <c r="F283" s="10">
        <f t="shared" ca="1" si="42"/>
        <v>0.29079287677172605</v>
      </c>
      <c r="G283" s="64">
        <f ca="1">_xlfn.NORM.INV(F283,'Input Parameters'!$E$20,'Input Parameters'!$F$20)</f>
        <v>278.95783162328428</v>
      </c>
      <c r="H283" s="57">
        <f ca="1">EXP(E283*(1/'Input Parameters'!$E$23-1/G283))</f>
        <v>0.39051753845883141</v>
      </c>
      <c r="I283" s="10">
        <f t="shared" ca="1" si="43"/>
        <v>0.87593030679494277</v>
      </c>
      <c r="J283" s="30">
        <f ca="1">_xlfn.BETA.INV(I283,'Input Parameters'!$L$26,'Input Parameters'!$M$26,'Input Parameters'!$J$26,'Input Parameters'!$K$26)</f>
        <v>0.82450402737048334</v>
      </c>
      <c r="K283" s="168">
        <f ca="1">('Input Parameters'!$E$27/'Input Parameters'!$E$38)^$J283</f>
        <v>2.7008547669029855E-3</v>
      </c>
      <c r="L283" s="69">
        <f ca="1">$H283*$C283*'Input Parameters'!$E$25*K283</f>
        <v>0.27813687026795159</v>
      </c>
      <c r="M283" s="24">
        <f t="shared" ca="1" si="44"/>
        <v>0.15718310623711051</v>
      </c>
      <c r="N283" s="15">
        <f ca="1">_xlfn.NORM.INV(M283,'Input Parameters'!$E$29,'Input Parameters'!$F$29)</f>
        <v>9.9899389738824604E-2</v>
      </c>
      <c r="O283" s="8">
        <f t="shared" ca="1" si="45"/>
        <v>0.97829096946208516</v>
      </c>
      <c r="P283" s="30">
        <f ca="1">_xlfn.LOGNORM.INV(O283,'Input Parameters'!$H$30,'Input Parameters'!$I$30)</f>
        <v>6.9663521911569974</v>
      </c>
      <c r="Q283" s="10">
        <f t="shared" ca="1" si="46"/>
        <v>0.52835639769793152</v>
      </c>
      <c r="R283" s="30">
        <f>IF('Input Parameters'!$E$32=0,0,_xlfn.BETA.INV(Q283,'Input Parameters'!$L$32,'Input Parameters'!$M$32,'Input Parameters'!$J$32,'Input Parameters'!$K$32))</f>
        <v>0</v>
      </c>
      <c r="S283" s="10">
        <f t="shared" ca="1" si="47"/>
        <v>0.80908438406398064</v>
      </c>
      <c r="T283" s="26">
        <f ca="1">_xlfn.LOGNORM.INV(S283,'Input Parameters'!$H$34,'Input Parameters'!$I$34)</f>
        <v>56.20674224704549</v>
      </c>
      <c r="U283" s="10">
        <f t="shared" ca="1" si="48"/>
        <v>0.76302040823267403</v>
      </c>
      <c r="V283" s="30">
        <f ca="1">_xlfn.BETA.INV(U283,'Input Parameters'!$L$36,'Input Parameters'!$M$36,'Input Parameters'!$J$36,'Input Parameters'!$K$36)</f>
        <v>0.70200928669153795</v>
      </c>
      <c r="W283" s="2">
        <f ca="1">N283+(P283-N283)*(1-ERF((T283-R283)/(2*SQRT(L283*'Input Parameters'!$E$38))))</f>
        <v>9.9899389739156977E-2</v>
      </c>
      <c r="X283">
        <f t="shared" ca="1" si="49"/>
        <v>1</v>
      </c>
      <c r="Y283" s="7"/>
    </row>
    <row r="284" spans="1:25" ht="15" customHeight="1" x14ac:dyDescent="0.25">
      <c r="A284" s="139">
        <v>277</v>
      </c>
      <c r="B284" s="10">
        <f t="shared" ca="1" si="40"/>
        <v>0.69368814962921044</v>
      </c>
      <c r="C284" s="60">
        <f ca="1">_xlfn.NORM.INV(B284,'Input Parameters'!$E$15,'Input Parameters'!$F$15)</f>
        <v>298.40706526344422</v>
      </c>
      <c r="D284" s="10">
        <f t="shared" ca="1" si="41"/>
        <v>0.58623279012698548</v>
      </c>
      <c r="E284" s="62">
        <f ca="1">IF(_xlfn.NORM.INV(D284,'Input Parameters'!$E$17,'Input Parameters'!$F$17)&lt;3500,3500,IF(_xlfn.NORM.INV(D284,'Input Parameters'!$E$17,'Input Parameters'!$F$17)&gt;5500,5500,_xlfn.NORM.INV(D284,'Input Parameters'!$E$17,'Input Parameters'!$F$17)))</f>
        <v>4952.5053906686808</v>
      </c>
      <c r="F284" s="10">
        <f t="shared" ca="1" si="42"/>
        <v>0.59677119329118311</v>
      </c>
      <c r="G284" s="64">
        <f ca="1">_xlfn.NORM.INV(F284,'Input Parameters'!$E$20,'Input Parameters'!$F$20)</f>
        <v>284.29148977159394</v>
      </c>
      <c r="H284" s="57">
        <f ca="1">EXP(E284*(1/'Input Parameters'!$E$23-1/G284))</f>
        <v>0.5983358114380064</v>
      </c>
      <c r="I284" s="10">
        <f t="shared" ca="1" si="43"/>
        <v>0.36091895919636297</v>
      </c>
      <c r="J284" s="30">
        <f ca="1">_xlfn.BETA.INV(I284,'Input Parameters'!$L$26,'Input Parameters'!$M$26,'Input Parameters'!$J$26,'Input Parameters'!$K$26)</f>
        <v>0.60273317599509968</v>
      </c>
      <c r="K284" s="168">
        <f ca="1">('Input Parameters'!$E$27/'Input Parameters'!$E$38)^$J284</f>
        <v>1.3254483713743142E-2</v>
      </c>
      <c r="L284" s="69">
        <f ca="1">$H284*$C284*'Input Parameters'!$E$25*K284</f>
        <v>2.3665567007936694</v>
      </c>
      <c r="M284" s="24">
        <f t="shared" ca="1" si="44"/>
        <v>0.31359187441325487</v>
      </c>
      <c r="N284" s="15">
        <f ca="1">_xlfn.NORM.INV(M284,'Input Parameters'!$E$29,'Input Parameters'!$F$29)</f>
        <v>9.9951430545071995E-2</v>
      </c>
      <c r="O284" s="8">
        <f t="shared" ca="1" si="45"/>
        <v>0.2760129196656318</v>
      </c>
      <c r="P284" s="30">
        <f ca="1">_xlfn.LOGNORM.INV(O284,'Input Parameters'!$H$30,'Input Parameters'!$I$30)</f>
        <v>2.0260799103005636</v>
      </c>
      <c r="Q284" s="10">
        <f t="shared" ca="1" si="46"/>
        <v>0.17192012277581348</v>
      </c>
      <c r="R284" s="30">
        <f>IF('Input Parameters'!$E$32=0,0,_xlfn.BETA.INV(Q284,'Input Parameters'!$L$32,'Input Parameters'!$M$32,'Input Parameters'!$J$32,'Input Parameters'!$K$32))</f>
        <v>0</v>
      </c>
      <c r="S284" s="10">
        <f t="shared" ca="1" si="47"/>
        <v>0.66523541906127326</v>
      </c>
      <c r="T284" s="26">
        <f ca="1">_xlfn.LOGNORM.INV(S284,'Input Parameters'!$H$34,'Input Parameters'!$I$34)</f>
        <v>53.15897211740328</v>
      </c>
      <c r="U284" s="10">
        <f t="shared" ca="1" si="48"/>
        <v>0.12394952857159769</v>
      </c>
      <c r="V284" s="30">
        <f ca="1">_xlfn.BETA.INV(U284,'Input Parameters'!$L$36,'Input Parameters'!$M$36,'Input Parameters'!$J$36,'Input Parameters'!$K$36)</f>
        <v>0.43103185545623202</v>
      </c>
      <c r="W284" s="2">
        <f ca="1">N284+(P284-N284)*(1-ERF((T284-R284)/(2*SQRT(L284*'Input Parameters'!$E$38))))</f>
        <v>0.12797209591810127</v>
      </c>
      <c r="X284">
        <f t="shared" ca="1" si="49"/>
        <v>1</v>
      </c>
      <c r="Y284" s="7"/>
    </row>
    <row r="285" spans="1:25" ht="15" customHeight="1" x14ac:dyDescent="0.25">
      <c r="A285" s="139">
        <v>278</v>
      </c>
      <c r="B285" s="10">
        <f t="shared" ca="1" si="40"/>
        <v>0.53793562978762277</v>
      </c>
      <c r="C285" s="60">
        <f ca="1">_xlfn.NORM.INV(B285,'Input Parameters'!$E$15,'Input Parameters'!$F$15)</f>
        <v>276.12827336115868</v>
      </c>
      <c r="D285" s="10">
        <f t="shared" ca="1" si="41"/>
        <v>0.3932906114075202</v>
      </c>
      <c r="E285" s="62">
        <f ca="1">IF(_xlfn.NORM.INV(D285,'Input Parameters'!$E$17,'Input Parameters'!$F$17)&lt;3500,3500,IF(_xlfn.NORM.INV(D285,'Input Parameters'!$E$17,'Input Parameters'!$F$17)&gt;5500,5500,_xlfn.NORM.INV(D285,'Input Parameters'!$E$17,'Input Parameters'!$F$17)))</f>
        <v>4610.4730931533832</v>
      </c>
      <c r="F285" s="10">
        <f t="shared" ca="1" si="42"/>
        <v>0.22632937455372837</v>
      </c>
      <c r="G285" s="64">
        <f ca="1">_xlfn.NORM.INV(F285,'Input Parameters'!$E$20,'Input Parameters'!$F$20)</f>
        <v>277.61836783571624</v>
      </c>
      <c r="H285" s="57">
        <f ca="1">EXP(E285*(1/'Input Parameters'!$E$23-1/G285))</f>
        <v>0.41981087549113616</v>
      </c>
      <c r="I285" s="10">
        <f t="shared" ca="1" si="43"/>
        <v>0.19454476344834215</v>
      </c>
      <c r="J285" s="30">
        <f ca="1">_xlfn.BETA.INV(I285,'Input Parameters'!$L$26,'Input Parameters'!$M$26,'Input Parameters'!$J$26,'Input Parameters'!$K$26)</f>
        <v>0.5164962971373297</v>
      </c>
      <c r="K285" s="168">
        <f ca="1">('Input Parameters'!$E$27/'Input Parameters'!$E$38)^$J285</f>
        <v>2.4604148561259517E-2</v>
      </c>
      <c r="L285" s="69">
        <f ca="1">$H285*$C285*'Input Parameters'!$E$25*K285</f>
        <v>2.8521535518904582</v>
      </c>
      <c r="M285" s="24">
        <f t="shared" ca="1" si="44"/>
        <v>9.6764186379485473E-3</v>
      </c>
      <c r="N285" s="15">
        <f ca="1">_xlfn.NORM.INV(M285,'Input Parameters'!$E$29,'Input Parameters'!$F$29)</f>
        <v>9.9766133614628244E-2</v>
      </c>
      <c r="O285" s="8">
        <f t="shared" ca="1" si="45"/>
        <v>0.86370393227224607</v>
      </c>
      <c r="P285" s="30">
        <f ca="1">_xlfn.LOGNORM.INV(O285,'Input Parameters'!$H$30,'Input Parameters'!$I$30)</f>
        <v>4.5054843589302669</v>
      </c>
      <c r="Q285" s="10">
        <f t="shared" ca="1" si="46"/>
        <v>0.40516002772066029</v>
      </c>
      <c r="R285" s="30">
        <f>IF('Input Parameters'!$E$32=0,0,_xlfn.BETA.INV(Q285,'Input Parameters'!$L$32,'Input Parameters'!$M$32,'Input Parameters'!$J$32,'Input Parameters'!$K$32))</f>
        <v>0</v>
      </c>
      <c r="S285" s="10">
        <f t="shared" ca="1" si="47"/>
        <v>0.83581131825864086</v>
      </c>
      <c r="T285" s="26">
        <f ca="1">_xlfn.LOGNORM.INV(S285,'Input Parameters'!$H$34,'Input Parameters'!$I$34)</f>
        <v>56.931253007336892</v>
      </c>
      <c r="U285" s="10">
        <f t="shared" ca="1" si="48"/>
        <v>0.8647874167708901</v>
      </c>
      <c r="V285" s="30">
        <f ca="1">_xlfn.BETA.INV(U285,'Input Parameters'!$L$36,'Input Parameters'!$M$36,'Input Parameters'!$J$36,'Input Parameters'!$K$36)</f>
        <v>0.76968737083217986</v>
      </c>
      <c r="W285" s="2">
        <f ca="1">N285+(P285-N285)*(1-ERF((T285-R285)/(2*SQRT(L285*'Input Parameters'!$E$38))))</f>
        <v>0.17528083605697337</v>
      </c>
      <c r="X285">
        <f t="shared" ca="1" si="49"/>
        <v>1</v>
      </c>
      <c r="Y285" s="7"/>
    </row>
    <row r="286" spans="1:25" ht="15" customHeight="1" x14ac:dyDescent="0.25">
      <c r="A286" s="139">
        <v>279</v>
      </c>
      <c r="B286" s="10">
        <f t="shared" ca="1" si="40"/>
        <v>0.86727489876156394</v>
      </c>
      <c r="C286" s="60">
        <f ca="1">_xlfn.NORM.INV(B286,'Input Parameters'!$E$15,'Input Parameters'!$F$15)</f>
        <v>331.31709356940485</v>
      </c>
      <c r="D286" s="10">
        <f t="shared" ca="1" si="41"/>
        <v>0.14149751230676155</v>
      </c>
      <c r="E286" s="62">
        <f ca="1">IF(_xlfn.NORM.INV(D286,'Input Parameters'!$E$17,'Input Parameters'!$F$17)&lt;3500,3500,IF(_xlfn.NORM.INV(D286,'Input Parameters'!$E$17,'Input Parameters'!$F$17)&gt;5500,5500,_xlfn.NORM.INV(D286,'Input Parameters'!$E$17,'Input Parameters'!$F$17)))</f>
        <v>4048.4691139835113</v>
      </c>
      <c r="F286" s="10">
        <f t="shared" ca="1" si="42"/>
        <v>0.37947020079688898</v>
      </c>
      <c r="G286" s="64">
        <f ca="1">_xlfn.NORM.INV(F286,'Input Parameters'!$E$20,'Input Parameters'!$F$20)</f>
        <v>280.5939540737636</v>
      </c>
      <c r="H286" s="57">
        <f ca="1">EXP(E286*(1/'Input Parameters'!$E$23-1/G286))</f>
        <v>0.54470834088646292</v>
      </c>
      <c r="I286" s="10">
        <f t="shared" ca="1" si="43"/>
        <v>0.66509358595328316</v>
      </c>
      <c r="J286" s="30">
        <f ca="1">_xlfn.BETA.INV(I286,'Input Parameters'!$L$26,'Input Parameters'!$M$26,'Input Parameters'!$J$26,'Input Parameters'!$K$26)</f>
        <v>0.7273659973702653</v>
      </c>
      <c r="K286" s="168">
        <f ca="1">('Input Parameters'!$E$27/'Input Parameters'!$E$38)^$J286</f>
        <v>5.4213328586761277E-3</v>
      </c>
      <c r="L286" s="69">
        <f ca="1">$H286*$C286*'Input Parameters'!$E$25*K286</f>
        <v>0.97839436173653993</v>
      </c>
      <c r="M286" s="24">
        <f t="shared" ca="1" si="44"/>
        <v>0.38147639665205835</v>
      </c>
      <c r="N286" s="15">
        <f ca="1">_xlfn.NORM.INV(M286,'Input Parameters'!$E$29,'Input Parameters'!$F$29)</f>
        <v>9.996983944718732E-2</v>
      </c>
      <c r="O286" s="8">
        <f t="shared" ca="1" si="45"/>
        <v>0.36849723358028863</v>
      </c>
      <c r="P286" s="30">
        <f ca="1">_xlfn.LOGNORM.INV(O286,'Input Parameters'!$H$30,'Input Parameters'!$I$30)</f>
        <v>2.2896478141709409</v>
      </c>
      <c r="Q286" s="10">
        <f t="shared" ca="1" si="46"/>
        <v>0.13474764635284198</v>
      </c>
      <c r="R286" s="30">
        <f>IF('Input Parameters'!$E$32=0,0,_xlfn.BETA.INV(Q286,'Input Parameters'!$L$32,'Input Parameters'!$M$32,'Input Parameters'!$J$32,'Input Parameters'!$K$32))</f>
        <v>0</v>
      </c>
      <c r="S286" s="10">
        <f t="shared" ca="1" si="47"/>
        <v>0.46642725070752333</v>
      </c>
      <c r="T286" s="26">
        <f ca="1">_xlfn.LOGNORM.INV(S286,'Input Parameters'!$H$34,'Input Parameters'!$I$34)</f>
        <v>49.881655452849543</v>
      </c>
      <c r="U286" s="10">
        <f t="shared" ca="1" si="48"/>
        <v>0.17861907121795484</v>
      </c>
      <c r="V286" s="30">
        <f ca="1">_xlfn.BETA.INV(U286,'Input Parameters'!$L$36,'Input Parameters'!$M$36,'Input Parameters'!$J$36,'Input Parameters'!$K$36)</f>
        <v>0.45891165207777568</v>
      </c>
      <c r="W286" s="2">
        <f ca="1">N286+(P286-N286)*(1-ERF((T286-R286)/(2*SQRT(L286*'Input Parameters'!$E$38))))</f>
        <v>0.10076384448291738</v>
      </c>
      <c r="X286">
        <f t="shared" ca="1" si="49"/>
        <v>1</v>
      </c>
      <c r="Y286" s="7"/>
    </row>
    <row r="287" spans="1:25" ht="15" customHeight="1" x14ac:dyDescent="0.25">
      <c r="A287" s="139">
        <v>280</v>
      </c>
      <c r="B287" s="10">
        <f t="shared" ca="1" si="40"/>
        <v>0.69881371254811597</v>
      </c>
      <c r="C287" s="60">
        <f ca="1">_xlfn.NORM.INV(B287,'Input Parameters'!$E$15,'Input Parameters'!$F$15)</f>
        <v>299.20153075746731</v>
      </c>
      <c r="D287" s="10">
        <f t="shared" ca="1" si="41"/>
        <v>0.12137025243627808</v>
      </c>
      <c r="E287" s="62">
        <f ca="1">IF(_xlfn.NORM.INV(D287,'Input Parameters'!$E$17,'Input Parameters'!$F$17)&lt;3500,3500,IF(_xlfn.NORM.INV(D287,'Input Parameters'!$E$17,'Input Parameters'!$F$17)&gt;5500,5500,_xlfn.NORM.INV(D287,'Input Parameters'!$E$17,'Input Parameters'!$F$17)))</f>
        <v>3982.2850024286558</v>
      </c>
      <c r="F287" s="10">
        <f t="shared" ca="1" si="42"/>
        <v>0.87647483160674411</v>
      </c>
      <c r="G287" s="64">
        <f ca="1">_xlfn.NORM.INV(F287,'Input Parameters'!$E$20,'Input Parameters'!$F$20)</f>
        <v>290.40554212067775</v>
      </c>
      <c r="H287" s="57">
        <f ca="1">EXP(E287*(1/'Input Parameters'!$E$23-1/G287))</f>
        <v>0.88863071046936182</v>
      </c>
      <c r="I287" s="10">
        <f t="shared" ca="1" si="43"/>
        <v>0.57580145075617484</v>
      </c>
      <c r="J287" s="30">
        <f ca="1">_xlfn.BETA.INV(I287,'Input Parameters'!$L$26,'Input Parameters'!$M$26,'Input Parameters'!$J$26,'Input Parameters'!$K$26)</f>
        <v>0.69165785970762073</v>
      </c>
      <c r="K287" s="168">
        <f ca="1">('Input Parameters'!$E$27/'Input Parameters'!$E$38)^$J287</f>
        <v>7.0039692205604307E-3</v>
      </c>
      <c r="L287" s="69">
        <f ca="1">$H287*$C287*'Input Parameters'!$E$25*K287</f>
        <v>1.8622130170019036</v>
      </c>
      <c r="M287" s="24">
        <f t="shared" ca="1" si="44"/>
        <v>0.79215902185565157</v>
      </c>
      <c r="N287" s="15">
        <f ca="1">_xlfn.NORM.INV(M287,'Input Parameters'!$E$29,'Input Parameters'!$F$29)</f>
        <v>0.10008139354057852</v>
      </c>
      <c r="O287" s="8">
        <f t="shared" ca="1" si="45"/>
        <v>0.94365414139108039</v>
      </c>
      <c r="P287" s="30">
        <f ca="1">_xlfn.LOGNORM.INV(O287,'Input Parameters'!$H$30,'Input Parameters'!$I$30)</f>
        <v>5.6765035372960879</v>
      </c>
      <c r="Q287" s="10">
        <f t="shared" ca="1" si="46"/>
        <v>0.62602868779139209</v>
      </c>
      <c r="R287" s="30">
        <f>IF('Input Parameters'!$E$32=0,0,_xlfn.BETA.INV(Q287,'Input Parameters'!$L$32,'Input Parameters'!$M$32,'Input Parameters'!$J$32,'Input Parameters'!$K$32))</f>
        <v>0</v>
      </c>
      <c r="S287" s="10">
        <f t="shared" ca="1" si="47"/>
        <v>0.97976015822311857</v>
      </c>
      <c r="T287" s="26">
        <f ca="1">_xlfn.LOGNORM.INV(S287,'Input Parameters'!$H$34,'Input Parameters'!$I$34)</f>
        <v>65.056412972604676</v>
      </c>
      <c r="U287" s="10">
        <f t="shared" ca="1" si="48"/>
        <v>0.16677712764822972</v>
      </c>
      <c r="V287" s="30">
        <f ca="1">_xlfn.BETA.INV(U287,'Input Parameters'!$L$36,'Input Parameters'!$M$36,'Input Parameters'!$J$36,'Input Parameters'!$K$36)</f>
        <v>0.45325999931941086</v>
      </c>
      <c r="W287" s="2">
        <f ca="1">N287+(P287-N287)*(1-ERF((T287-R287)/(2*SQRT(L287*'Input Parameters'!$E$38))))</f>
        <v>0.10425770452601406</v>
      </c>
      <c r="X287">
        <f t="shared" ca="1" si="49"/>
        <v>1</v>
      </c>
      <c r="Y287" s="7"/>
    </row>
    <row r="288" spans="1:25" ht="15" customHeight="1" x14ac:dyDescent="0.25">
      <c r="A288" s="139">
        <v>281</v>
      </c>
      <c r="B288" s="10">
        <f t="shared" ca="1" si="40"/>
        <v>0.28079595635075449</v>
      </c>
      <c r="C288" s="60">
        <f ca="1">_xlfn.NORM.INV(B288,'Input Parameters'!$E$15,'Input Parameters'!$F$15)</f>
        <v>239.50906771856049</v>
      </c>
      <c r="D288" s="10">
        <f t="shared" ca="1" si="41"/>
        <v>0.1187140855745199</v>
      </c>
      <c r="E288" s="62">
        <f ca="1">IF(_xlfn.NORM.INV(D288,'Input Parameters'!$E$17,'Input Parameters'!$F$17)&lt;3500,3500,IF(_xlfn.NORM.INV(D288,'Input Parameters'!$E$17,'Input Parameters'!$F$17)&gt;5500,5500,_xlfn.NORM.INV(D288,'Input Parameters'!$E$17,'Input Parameters'!$F$17)))</f>
        <v>3972.9923446882635</v>
      </c>
      <c r="F288" s="10">
        <f t="shared" ca="1" si="42"/>
        <v>3.7382059113142407E-3</v>
      </c>
      <c r="G288" s="64">
        <f ca="1">_xlfn.NORM.INV(F288,'Input Parameters'!$E$20,'Input Parameters'!$F$20)</f>
        <v>264.72854784164753</v>
      </c>
      <c r="H288" s="57">
        <f ca="1">EXP(E288*(1/'Input Parameters'!$E$23-1/G288))</f>
        <v>0.23580428338958212</v>
      </c>
      <c r="I288" s="10">
        <f t="shared" ca="1" si="43"/>
        <v>0.14686212639641449</v>
      </c>
      <c r="J288" s="30">
        <f ca="1">_xlfn.BETA.INV(I288,'Input Parameters'!$L$26,'Input Parameters'!$M$26,'Input Parameters'!$J$26,'Input Parameters'!$K$26)</f>
        <v>0.48408641275552017</v>
      </c>
      <c r="K288" s="168">
        <f ca="1">('Input Parameters'!$E$27/'Input Parameters'!$E$38)^$J288</f>
        <v>3.1043577402427705E-2</v>
      </c>
      <c r="L288" s="69">
        <f ca="1">$H288*$C288*'Input Parameters'!$E$25*K288</f>
        <v>1.7532563189039161</v>
      </c>
      <c r="M288" s="24">
        <f t="shared" ca="1" si="44"/>
        <v>0.35389219345062239</v>
      </c>
      <c r="N288" s="15">
        <f ca="1">_xlfn.NORM.INV(M288,'Input Parameters'!$E$29,'Input Parameters'!$F$29)</f>
        <v>9.9962516661917231E-2</v>
      </c>
      <c r="O288" s="8">
        <f t="shared" ca="1" si="45"/>
        <v>0.11321051006568772</v>
      </c>
      <c r="P288" s="30">
        <f ca="1">_xlfn.LOGNORM.INV(O288,'Input Parameters'!$H$30,'Input Parameters'!$I$30)</f>
        <v>1.5153323085403401</v>
      </c>
      <c r="Q288" s="10">
        <f t="shared" ca="1" si="46"/>
        <v>0.41639825068270508</v>
      </c>
      <c r="R288" s="30">
        <f>IF('Input Parameters'!$E$32=0,0,_xlfn.BETA.INV(Q288,'Input Parameters'!$L$32,'Input Parameters'!$M$32,'Input Parameters'!$J$32,'Input Parameters'!$K$32))</f>
        <v>0</v>
      </c>
      <c r="S288" s="10">
        <f t="shared" ca="1" si="47"/>
        <v>0.9924238441478076</v>
      </c>
      <c r="T288" s="26">
        <f ca="1">_xlfn.LOGNORM.INV(S288,'Input Parameters'!$H$34,'Input Parameters'!$I$34)</f>
        <v>68.207740092539879</v>
      </c>
      <c r="U288" s="10">
        <f t="shared" ca="1" si="48"/>
        <v>0.26276430702066111</v>
      </c>
      <c r="V288" s="30">
        <f ca="1">_xlfn.BETA.INV(U288,'Input Parameters'!$L$36,'Input Parameters'!$M$36,'Input Parameters'!$J$36,'Input Parameters'!$K$36)</f>
        <v>0.49537721436550242</v>
      </c>
      <c r="W288" s="2">
        <f ca="1">N288+(P288-N288)*(1-ERF((T288-R288)/(2*SQRT(L288*'Input Parameters'!$E$38))))</f>
        <v>0.1003447156154742</v>
      </c>
      <c r="X288">
        <f t="shared" ca="1" si="49"/>
        <v>1</v>
      </c>
      <c r="Y288" s="7"/>
    </row>
    <row r="289" spans="1:25" ht="15" customHeight="1" x14ac:dyDescent="0.25">
      <c r="A289" s="139">
        <v>282</v>
      </c>
      <c r="B289" s="10">
        <f t="shared" ca="1" si="40"/>
        <v>0.53314030134166179</v>
      </c>
      <c r="C289" s="60">
        <f ca="1">_xlfn.NORM.INV(B289,'Input Parameters'!$E$15,'Input Parameters'!$F$15)</f>
        <v>275.47426184135657</v>
      </c>
      <c r="D289" s="10">
        <f t="shared" ca="1" si="41"/>
        <v>0.13303356689531143</v>
      </c>
      <c r="E289" s="62">
        <f ca="1">IF(_xlfn.NORM.INV(D289,'Input Parameters'!$E$17,'Input Parameters'!$F$17)&lt;3500,3500,IF(_xlfn.NORM.INV(D289,'Input Parameters'!$E$17,'Input Parameters'!$F$17)&gt;5500,5500,_xlfn.NORM.INV(D289,'Input Parameters'!$E$17,'Input Parameters'!$F$17)))</f>
        <v>4021.4843702614817</v>
      </c>
      <c r="F289" s="10">
        <f t="shared" ca="1" si="42"/>
        <v>0.8061478560823252</v>
      </c>
      <c r="G289" s="64">
        <f ca="1">_xlfn.NORM.INV(F289,'Input Parameters'!$E$20,'Input Parameters'!$F$20)</f>
        <v>288.4373804935143</v>
      </c>
      <c r="H289" s="57">
        <f ca="1">EXP(E289*(1/'Input Parameters'!$E$23-1/G289))</f>
        <v>0.80756895547379004</v>
      </c>
      <c r="I289" s="10">
        <f t="shared" ca="1" si="43"/>
        <v>0.18749462158486996</v>
      </c>
      <c r="J289" s="30">
        <f ca="1">_xlfn.BETA.INV(I289,'Input Parameters'!$L$26,'Input Parameters'!$M$26,'Input Parameters'!$J$26,'Input Parameters'!$K$26)</f>
        <v>0.51204381159747925</v>
      </c>
      <c r="K289" s="168">
        <f ca="1">('Input Parameters'!$E$27/'Input Parameters'!$E$38)^$J289</f>
        <v>2.5402633607264958E-2</v>
      </c>
      <c r="L289" s="69">
        <f ca="1">$H289*$C289*'Input Parameters'!$E$25*K289</f>
        <v>5.6511832161595379</v>
      </c>
      <c r="M289" s="24">
        <f t="shared" ca="1" si="44"/>
        <v>0.24375888532745038</v>
      </c>
      <c r="N289" s="15">
        <f ca="1">_xlfn.NORM.INV(M289,'Input Parameters'!$E$29,'Input Parameters'!$F$29)</f>
        <v>9.9930573776643605E-2</v>
      </c>
      <c r="O289" s="8">
        <f t="shared" ca="1" si="45"/>
        <v>0.61522323798903888</v>
      </c>
      <c r="P289" s="30">
        <f ca="1">_xlfn.LOGNORM.INV(O289,'Input Parameters'!$H$30,'Input Parameters'!$I$30)</f>
        <v>3.0815375526065223</v>
      </c>
      <c r="Q289" s="10">
        <f t="shared" ca="1" si="46"/>
        <v>0.52453103485386077</v>
      </c>
      <c r="R289" s="30">
        <f>IF('Input Parameters'!$E$32=0,0,_xlfn.BETA.INV(Q289,'Input Parameters'!$L$32,'Input Parameters'!$M$32,'Input Parameters'!$J$32,'Input Parameters'!$K$32))</f>
        <v>0</v>
      </c>
      <c r="S289" s="10">
        <f t="shared" ca="1" si="47"/>
        <v>0.6318730511778835</v>
      </c>
      <c r="T289" s="26">
        <f ca="1">_xlfn.LOGNORM.INV(S289,'Input Parameters'!$H$34,'Input Parameters'!$I$34)</f>
        <v>52.566732663869701</v>
      </c>
      <c r="U289" s="10">
        <f t="shared" ca="1" si="48"/>
        <v>0.76887122312290479</v>
      </c>
      <c r="V289" s="30">
        <f ca="1">_xlfn.BETA.INV(U289,'Input Parameters'!$L$36,'Input Parameters'!$M$36,'Input Parameters'!$J$36,'Input Parameters'!$K$36)</f>
        <v>0.70528008798932351</v>
      </c>
      <c r="W289" s="2">
        <f ca="1">N289+(P289-N289)*(1-ERF((T289-R289)/(2*SQRT(L289*'Input Parameters'!$E$38))))</f>
        <v>0.45149483883568231</v>
      </c>
      <c r="X289">
        <f t="shared" ca="1" si="49"/>
        <v>1</v>
      </c>
      <c r="Y289" s="7"/>
    </row>
    <row r="290" spans="1:25" ht="15" customHeight="1" x14ac:dyDescent="0.25">
      <c r="A290" s="139">
        <v>283</v>
      </c>
      <c r="B290" s="10">
        <f t="shared" ca="1" si="40"/>
        <v>0.32978394631379238</v>
      </c>
      <c r="C290" s="60">
        <f ca="1">_xlfn.NORM.INV(B290,'Input Parameters'!$E$15,'Input Parameters'!$F$15)</f>
        <v>247.09445683358607</v>
      </c>
      <c r="D290" s="10">
        <f t="shared" ca="1" si="41"/>
        <v>0.82950101506230089</v>
      </c>
      <c r="E290" s="62">
        <f ca="1">IF(_xlfn.NORM.INV(D290,'Input Parameters'!$E$17,'Input Parameters'!$F$17)&lt;3500,3500,IF(_xlfn.NORM.INV(D290,'Input Parameters'!$E$17,'Input Parameters'!$F$17)&gt;5500,5500,_xlfn.NORM.INV(D290,'Input Parameters'!$E$17,'Input Parameters'!$F$17)))</f>
        <v>5466.5366745377405</v>
      </c>
      <c r="F290" s="10">
        <f t="shared" ca="1" si="42"/>
        <v>0.78927272620076727</v>
      </c>
      <c r="G290" s="64">
        <f ca="1">_xlfn.NORM.INV(F290,'Input Parameters'!$E$20,'Input Parameters'!$F$20)</f>
        <v>288.03613211675741</v>
      </c>
      <c r="H290" s="57">
        <f ca="1">EXP(E290*(1/'Input Parameters'!$E$23-1/G290))</f>
        <v>0.72838366509477737</v>
      </c>
      <c r="I290" s="10">
        <f t="shared" ca="1" si="43"/>
        <v>0.50442406974711673</v>
      </c>
      <c r="J290" s="30">
        <f ca="1">_xlfn.BETA.INV(I290,'Input Parameters'!$L$26,'Input Parameters'!$M$26,'Input Parameters'!$J$26,'Input Parameters'!$K$26)</f>
        <v>0.66318099835923316</v>
      </c>
      <c r="K290" s="168">
        <f ca="1">('Input Parameters'!$E$27/'Input Parameters'!$E$38)^$J290</f>
        <v>8.5912326403140022E-3</v>
      </c>
      <c r="L290" s="69">
        <f ca="1">$H290*$C290*'Input Parameters'!$E$25*K290</f>
        <v>1.5462463228081682</v>
      </c>
      <c r="M290" s="24">
        <f t="shared" ca="1" si="44"/>
        <v>0.62092127896635319</v>
      </c>
      <c r="N290" s="15">
        <f ca="1">_xlfn.NORM.INV(M290,'Input Parameters'!$E$29,'Input Parameters'!$F$29)</f>
        <v>0.10003079012927651</v>
      </c>
      <c r="O290" s="8">
        <f t="shared" ca="1" si="45"/>
        <v>0.82540187988230906</v>
      </c>
      <c r="P290" s="30">
        <f ca="1">_xlfn.LOGNORM.INV(O290,'Input Parameters'!$H$30,'Input Parameters'!$I$30)</f>
        <v>4.1756059096481666</v>
      </c>
      <c r="Q290" s="10">
        <f t="shared" ca="1" si="46"/>
        <v>0.25504960190051218</v>
      </c>
      <c r="R290" s="30">
        <f>IF('Input Parameters'!$E$32=0,0,_xlfn.BETA.INV(Q290,'Input Parameters'!$L$32,'Input Parameters'!$M$32,'Input Parameters'!$J$32,'Input Parameters'!$K$32))</f>
        <v>0</v>
      </c>
      <c r="S290" s="10">
        <f t="shared" ca="1" si="47"/>
        <v>0.448041911699671</v>
      </c>
      <c r="T290" s="26">
        <f ca="1">_xlfn.LOGNORM.INV(S290,'Input Parameters'!$H$34,'Input Parameters'!$I$34)</f>
        <v>49.594564958974473</v>
      </c>
      <c r="U290" s="10">
        <f t="shared" ca="1" si="48"/>
        <v>0.48771701816718649</v>
      </c>
      <c r="V290" s="30">
        <f ca="1">_xlfn.BETA.INV(U290,'Input Parameters'!$L$36,'Input Parameters'!$M$36,'Input Parameters'!$J$36,'Input Parameters'!$K$36)</f>
        <v>0.58121133625256449</v>
      </c>
      <c r="W290" s="2">
        <f ca="1">N290+(P290-N290)*(1-ERF((T290-R290)/(2*SQRT(L290*'Input Parameters'!$E$38))))</f>
        <v>0.11959105759404705</v>
      </c>
      <c r="X290">
        <f t="shared" ca="1" si="49"/>
        <v>1</v>
      </c>
      <c r="Y290" s="7"/>
    </row>
    <row r="291" spans="1:25" ht="15" customHeight="1" x14ac:dyDescent="0.25">
      <c r="A291" s="139">
        <v>284</v>
      </c>
      <c r="B291" s="10">
        <f t="shared" ca="1" si="40"/>
        <v>1.2263356058293984E-2</v>
      </c>
      <c r="C291" s="60">
        <f ca="1">_xlfn.NORM.INV(B291,'Input Parameters'!$E$15,'Input Parameters'!$F$15)</f>
        <v>149.09825962572427</v>
      </c>
      <c r="D291" s="10">
        <f t="shared" ca="1" si="41"/>
        <v>0.71829676980143342</v>
      </c>
      <c r="E291" s="62">
        <f ca="1">IF(_xlfn.NORM.INV(D291,'Input Parameters'!$E$17,'Input Parameters'!$F$17)&lt;3500,3500,IF(_xlfn.NORM.INV(D291,'Input Parameters'!$E$17,'Input Parameters'!$F$17)&gt;5500,5500,_xlfn.NORM.INV(D291,'Input Parameters'!$E$17,'Input Parameters'!$F$17)))</f>
        <v>5204.4524268134683</v>
      </c>
      <c r="F291" s="10">
        <f t="shared" ca="1" si="42"/>
        <v>0.74719307602732465</v>
      </c>
      <c r="G291" s="64">
        <f ca="1">_xlfn.NORM.INV(F291,'Input Parameters'!$E$20,'Input Parameters'!$F$20)</f>
        <v>287.11007498772898</v>
      </c>
      <c r="H291" s="57">
        <f ca="1">EXP(E291*(1/'Input Parameters'!$E$23-1/G291))</f>
        <v>0.69766760289071272</v>
      </c>
      <c r="I291" s="10">
        <f t="shared" ca="1" si="43"/>
        <v>5.773922251430974E-2</v>
      </c>
      <c r="J291" s="30">
        <f ca="1">_xlfn.BETA.INV(I291,'Input Parameters'!$L$26,'Input Parameters'!$M$26,'Input Parameters'!$J$26,'Input Parameters'!$K$26)</f>
        <v>0.3958040027808799</v>
      </c>
      <c r="K291" s="168">
        <f ca="1">('Input Parameters'!$E$27/'Input Parameters'!$E$38)^$J291</f>
        <v>5.8477599365576734E-2</v>
      </c>
      <c r="L291" s="69">
        <f ca="1">$H291*$C291*'Input Parameters'!$E$25*K291</f>
        <v>6.0828998482509311</v>
      </c>
      <c r="M291" s="24">
        <f t="shared" ca="1" si="44"/>
        <v>0.36156467815118398</v>
      </c>
      <c r="N291" s="15">
        <f ca="1">_xlfn.NORM.INV(M291,'Input Parameters'!$E$29,'Input Parameters'!$F$29)</f>
        <v>9.9964572040247862E-2</v>
      </c>
      <c r="O291" s="8">
        <f t="shared" ca="1" si="45"/>
        <v>0.42979445500079427</v>
      </c>
      <c r="P291" s="30">
        <f ca="1">_xlfn.LOGNORM.INV(O291,'Input Parameters'!$H$30,'Input Parameters'!$I$30)</f>
        <v>2.4681713885403882</v>
      </c>
      <c r="Q291" s="10">
        <f t="shared" ca="1" si="46"/>
        <v>0.61759230957789979</v>
      </c>
      <c r="R291" s="30">
        <f>IF('Input Parameters'!$E$32=0,0,_xlfn.BETA.INV(Q291,'Input Parameters'!$L$32,'Input Parameters'!$M$32,'Input Parameters'!$J$32,'Input Parameters'!$K$32))</f>
        <v>0</v>
      </c>
      <c r="S291" s="10">
        <f t="shared" ca="1" si="47"/>
        <v>0.82945666218643843</v>
      </c>
      <c r="T291" s="26">
        <f ca="1">_xlfn.LOGNORM.INV(S291,'Input Parameters'!$H$34,'Input Parameters'!$I$34)</f>
        <v>56.751713021224298</v>
      </c>
      <c r="U291" s="10">
        <f t="shared" ca="1" si="48"/>
        <v>0.70888814917433207</v>
      </c>
      <c r="V291" s="30">
        <f ca="1">_xlfn.BETA.INV(U291,'Input Parameters'!$L$36,'Input Parameters'!$M$36,'Input Parameters'!$J$36,'Input Parameters'!$K$36)</f>
        <v>0.6739292889614934</v>
      </c>
      <c r="W291" s="2">
        <f ca="1">N291+(P291-N291)*(1-ERF((T291-R291)/(2*SQRT(L291*'Input Parameters'!$E$38))))</f>
        <v>0.34559573394079535</v>
      </c>
      <c r="X291">
        <f t="shared" ca="1" si="49"/>
        <v>1</v>
      </c>
      <c r="Y291" s="7"/>
    </row>
    <row r="292" spans="1:25" ht="15" customHeight="1" x14ac:dyDescent="0.25">
      <c r="A292" s="139">
        <v>285</v>
      </c>
      <c r="B292" s="10">
        <f t="shared" ca="1" si="40"/>
        <v>0.7318455146413646</v>
      </c>
      <c r="C292" s="60">
        <f ca="1">_xlfn.NORM.INV(B292,'Input Parameters'!$E$15,'Input Parameters'!$F$15)</f>
        <v>304.48064755467334</v>
      </c>
      <c r="D292" s="10">
        <f t="shared" ca="1" si="41"/>
        <v>0.68513451112257917</v>
      </c>
      <c r="E292" s="62">
        <f ca="1">IF(_xlfn.NORM.INV(D292,'Input Parameters'!$E$17,'Input Parameters'!$F$17)&lt;3500,3500,IF(_xlfn.NORM.INV(D292,'Input Parameters'!$E$17,'Input Parameters'!$F$17)&gt;5500,5500,_xlfn.NORM.INV(D292,'Input Parameters'!$E$17,'Input Parameters'!$F$17)))</f>
        <v>5137.4738748223199</v>
      </c>
      <c r="F292" s="10">
        <f t="shared" ca="1" si="42"/>
        <v>0.64570139943778648</v>
      </c>
      <c r="G292" s="64">
        <f ca="1">_xlfn.NORM.INV(F292,'Input Parameters'!$E$20,'Input Parameters'!$F$20)</f>
        <v>285.15406305644154</v>
      </c>
      <c r="H292" s="57">
        <f ca="1">EXP(E292*(1/'Input Parameters'!$E$23-1/G292))</f>
        <v>0.61994698422737582</v>
      </c>
      <c r="I292" s="10">
        <f t="shared" ca="1" si="43"/>
        <v>0.99442231226396682</v>
      </c>
      <c r="J292" s="30">
        <f ca="1">_xlfn.BETA.INV(I292,'Input Parameters'!$L$26,'Input Parameters'!$M$26,'Input Parameters'!$J$26,'Input Parameters'!$K$26)</f>
        <v>0.94281603352712828</v>
      </c>
      <c r="K292" s="168">
        <f ca="1">('Input Parameters'!$E$27/'Input Parameters'!$E$38)^$J292</f>
        <v>1.1559395452561715E-3</v>
      </c>
      <c r="L292" s="69">
        <f ca="1">$H292*$C292*'Input Parameters'!$E$25*K292</f>
        <v>0.21819729769358573</v>
      </c>
      <c r="M292" s="24">
        <f t="shared" ca="1" si="44"/>
        <v>0.31989182362581581</v>
      </c>
      <c r="N292" s="15">
        <f ca="1">_xlfn.NORM.INV(M292,'Input Parameters'!$E$29,'Input Parameters'!$F$29)</f>
        <v>9.9953199868210371E-2</v>
      </c>
      <c r="O292" s="8">
        <f t="shared" ca="1" si="45"/>
        <v>5.5518339714583087E-3</v>
      </c>
      <c r="P292" s="30">
        <f ca="1">_xlfn.LOGNORM.INV(O292,'Input Parameters'!$H$30,'Input Parameters'!$I$30)</f>
        <v>0.80853428834342855</v>
      </c>
      <c r="Q292" s="10">
        <f t="shared" ca="1" si="46"/>
        <v>0.66826958636409439</v>
      </c>
      <c r="R292" s="30">
        <f>IF('Input Parameters'!$E$32=0,0,_xlfn.BETA.INV(Q292,'Input Parameters'!$L$32,'Input Parameters'!$M$32,'Input Parameters'!$J$32,'Input Parameters'!$K$32))</f>
        <v>0</v>
      </c>
      <c r="S292" s="10">
        <f t="shared" ca="1" si="47"/>
        <v>0.48026112331611803</v>
      </c>
      <c r="T292" s="26">
        <f ca="1">_xlfn.LOGNORM.INV(S292,'Input Parameters'!$H$34,'Input Parameters'!$I$34)</f>
        <v>50.097993080926869</v>
      </c>
      <c r="U292" s="10">
        <f t="shared" ca="1" si="48"/>
        <v>0.69585765854938553</v>
      </c>
      <c r="V292" s="30">
        <f ca="1">_xlfn.BETA.INV(U292,'Input Parameters'!$L$36,'Input Parameters'!$M$36,'Input Parameters'!$J$36,'Input Parameters'!$K$36)</f>
        <v>0.66765517739667513</v>
      </c>
      <c r="W292" s="2">
        <f ca="1">N292+(P292-N292)*(1-ERF((T292-R292)/(2*SQRT(L292*'Input Parameters'!$E$38))))</f>
        <v>9.9953199868234213E-2</v>
      </c>
      <c r="X292">
        <f t="shared" ca="1" si="49"/>
        <v>1</v>
      </c>
      <c r="Y292" s="7"/>
    </row>
    <row r="293" spans="1:25" ht="15" customHeight="1" x14ac:dyDescent="0.25">
      <c r="A293" s="139">
        <v>286</v>
      </c>
      <c r="B293" s="10">
        <f t="shared" ca="1" si="40"/>
        <v>7.8242563001894361E-2</v>
      </c>
      <c r="C293" s="60">
        <f ca="1">_xlfn.NORM.INV(B293,'Input Parameters'!$E$15,'Input Parameters'!$F$15)</f>
        <v>194.17550303578486</v>
      </c>
      <c r="D293" s="10">
        <f t="shared" ca="1" si="41"/>
        <v>0.22441564481447107</v>
      </c>
      <c r="E293" s="62">
        <f ca="1">IF(_xlfn.NORM.INV(D293,'Input Parameters'!$E$17,'Input Parameters'!$F$17)&lt;3500,3500,IF(_xlfn.NORM.INV(D293,'Input Parameters'!$E$17,'Input Parameters'!$F$17)&gt;5500,5500,_xlfn.NORM.INV(D293,'Input Parameters'!$E$17,'Input Parameters'!$F$17)))</f>
        <v>4269.8445827954301</v>
      </c>
      <c r="F293" s="10">
        <f t="shared" ca="1" si="42"/>
        <v>0.75141910704181791</v>
      </c>
      <c r="G293" s="64">
        <f ca="1">_xlfn.NORM.INV(F293,'Input Parameters'!$E$20,'Input Parameters'!$F$20)</f>
        <v>287.19904702584296</v>
      </c>
      <c r="H293" s="57">
        <f ca="1">EXP(E293*(1/'Input Parameters'!$E$23-1/G293))</f>
        <v>0.7476989743159741</v>
      </c>
      <c r="I293" s="10">
        <f t="shared" ca="1" si="43"/>
        <v>0.10310522609619666</v>
      </c>
      <c r="J293" s="30">
        <f ca="1">_xlfn.BETA.INV(I293,'Input Parameters'!$L$26,'Input Parameters'!$M$26,'Input Parameters'!$J$26,'Input Parameters'!$K$26)</f>
        <v>0.44758894881488076</v>
      </c>
      <c r="K293" s="168">
        <f ca="1">('Input Parameters'!$E$27/'Input Parameters'!$E$38)^$J293</f>
        <v>4.0333771315945885E-2</v>
      </c>
      <c r="L293" s="69">
        <f ca="1">$H293*$C293*'Input Parameters'!$E$25*K293</f>
        <v>5.85585150820022</v>
      </c>
      <c r="M293" s="24">
        <f t="shared" ca="1" si="44"/>
        <v>0.85766624808660341</v>
      </c>
      <c r="N293" s="15">
        <f ca="1">_xlfn.NORM.INV(M293,'Input Parameters'!$E$29,'Input Parameters'!$F$29)</f>
        <v>0.1001069892934399</v>
      </c>
      <c r="O293" s="8">
        <f t="shared" ca="1" si="45"/>
        <v>0.86549068433349319</v>
      </c>
      <c r="P293" s="30">
        <f ca="1">_xlfn.LOGNORM.INV(O293,'Input Parameters'!$H$30,'Input Parameters'!$I$30)</f>
        <v>4.5229973837027098</v>
      </c>
      <c r="Q293" s="10">
        <f t="shared" ca="1" si="46"/>
        <v>0.7842808811132973</v>
      </c>
      <c r="R293" s="30">
        <f>IF('Input Parameters'!$E$32=0,0,_xlfn.BETA.INV(Q293,'Input Parameters'!$L$32,'Input Parameters'!$M$32,'Input Parameters'!$J$32,'Input Parameters'!$K$32))</f>
        <v>0</v>
      </c>
      <c r="S293" s="10">
        <f t="shared" ca="1" si="47"/>
        <v>0.74310182316978501</v>
      </c>
      <c r="T293" s="26">
        <f ca="1">_xlfn.LOGNORM.INV(S293,'Input Parameters'!$H$34,'Input Parameters'!$I$34)</f>
        <v>54.677120204520861</v>
      </c>
      <c r="U293" s="10">
        <f t="shared" ca="1" si="48"/>
        <v>3.7307324421425703E-2</v>
      </c>
      <c r="V293" s="30">
        <f ca="1">_xlfn.BETA.INV(U293,'Input Parameters'!$L$36,'Input Parameters'!$M$36,'Input Parameters'!$J$36,'Input Parameters'!$K$36)</f>
        <v>0.36591381466419615</v>
      </c>
      <c r="W293" s="2">
        <f ca="1">N293+(P293-N293)*(1-ERF((T293-R293)/(2*SQRT(L293*'Input Parameters'!$E$38))))</f>
        <v>0.58710903649548951</v>
      </c>
      <c r="X293">
        <f t="shared" ca="1" si="49"/>
        <v>0</v>
      </c>
      <c r="Y293" s="7"/>
    </row>
    <row r="294" spans="1:25" ht="15" customHeight="1" x14ac:dyDescent="0.25">
      <c r="A294" s="139">
        <v>287</v>
      </c>
      <c r="B294" s="10">
        <f t="shared" ca="1" si="40"/>
        <v>0.12421792379993402</v>
      </c>
      <c r="C294" s="60">
        <f ca="1">_xlfn.NORM.INV(B294,'Input Parameters'!$E$15,'Input Parameters'!$F$15)</f>
        <v>208.41946709811239</v>
      </c>
      <c r="D294" s="10">
        <f t="shared" ca="1" si="41"/>
        <v>0.45505921202318589</v>
      </c>
      <c r="E294" s="62">
        <f ca="1">IF(_xlfn.NORM.INV(D294,'Input Parameters'!$E$17,'Input Parameters'!$F$17)&lt;3500,3500,IF(_xlfn.NORM.INV(D294,'Input Parameters'!$E$17,'Input Parameters'!$F$17)&gt;5500,5500,_xlfn.NORM.INV(D294,'Input Parameters'!$E$17,'Input Parameters'!$F$17)))</f>
        <v>4720.9775823385162</v>
      </c>
      <c r="F294" s="10">
        <f t="shared" ca="1" si="42"/>
        <v>0.42315436005585982</v>
      </c>
      <c r="G294" s="64">
        <f ca="1">_xlfn.NORM.INV(F294,'Input Parameters'!$E$20,'Input Parameters'!$F$20)</f>
        <v>281.35133664058844</v>
      </c>
      <c r="H294" s="57">
        <f ca="1">EXP(E294*(1/'Input Parameters'!$E$23-1/G294))</f>
        <v>0.51523707047444545</v>
      </c>
      <c r="I294" s="10">
        <f t="shared" ca="1" si="43"/>
        <v>0.4765209347058299</v>
      </c>
      <c r="J294" s="30">
        <f ca="1">_xlfn.BETA.INV(I294,'Input Parameters'!$L$26,'Input Parameters'!$M$26,'Input Parameters'!$J$26,'Input Parameters'!$K$26)</f>
        <v>0.6518826610660976</v>
      </c>
      <c r="K294" s="168">
        <f ca="1">('Input Parameters'!$E$27/'Input Parameters'!$E$38)^$J294</f>
        <v>9.3164854938109342E-3</v>
      </c>
      <c r="L294" s="69">
        <f ca="1">$H294*$C294*'Input Parameters'!$E$25*K294</f>
        <v>1.0004548535494471</v>
      </c>
      <c r="M294" s="24">
        <f t="shared" ca="1" si="44"/>
        <v>0.41705467807946317</v>
      </c>
      <c r="N294" s="15">
        <f ca="1">_xlfn.NORM.INV(M294,'Input Parameters'!$E$29,'Input Parameters'!$F$29)</f>
        <v>9.9979056587584506E-2</v>
      </c>
      <c r="O294" s="8">
        <f t="shared" ca="1" si="45"/>
        <v>0.34243332172931462</v>
      </c>
      <c r="P294" s="30">
        <f ca="1">_xlfn.LOGNORM.INV(O294,'Input Parameters'!$H$30,'Input Parameters'!$I$30)</f>
        <v>2.2151800409576006</v>
      </c>
      <c r="Q294" s="10">
        <f t="shared" ca="1" si="46"/>
        <v>0.39054710724354813</v>
      </c>
      <c r="R294" s="30">
        <f>IF('Input Parameters'!$E$32=0,0,_xlfn.BETA.INV(Q294,'Input Parameters'!$L$32,'Input Parameters'!$M$32,'Input Parameters'!$J$32,'Input Parameters'!$K$32))</f>
        <v>0</v>
      </c>
      <c r="S294" s="10">
        <f t="shared" ca="1" si="47"/>
        <v>0.60000010868324549</v>
      </c>
      <c r="T294" s="26">
        <f ca="1">_xlfn.LOGNORM.INV(S294,'Input Parameters'!$H$34,'Input Parameters'!$I$34)</f>
        <v>52.023212629203577</v>
      </c>
      <c r="U294" s="10">
        <f t="shared" ca="1" si="48"/>
        <v>0.36987589176213054</v>
      </c>
      <c r="V294" s="30">
        <f ca="1">_xlfn.BETA.INV(U294,'Input Parameters'!$L$36,'Input Parameters'!$M$36,'Input Parameters'!$J$36,'Input Parameters'!$K$36)</f>
        <v>0.53694355835641439</v>
      </c>
      <c r="W294" s="2">
        <f ca="1">N294+(P294-N294)*(1-ERF((T294-R294)/(2*SQRT(L294*'Input Parameters'!$E$38))))</f>
        <v>0.1004767441256785</v>
      </c>
      <c r="X294">
        <f t="shared" ca="1" si="49"/>
        <v>1</v>
      </c>
      <c r="Y294" s="7"/>
    </row>
    <row r="295" spans="1:25" ht="15" customHeight="1" x14ac:dyDescent="0.25">
      <c r="A295" s="139">
        <v>288</v>
      </c>
      <c r="B295" s="10">
        <f t="shared" ca="1" si="40"/>
        <v>0.94299506524370103</v>
      </c>
      <c r="C295" s="60">
        <f ca="1">_xlfn.NORM.INV(B295,'Input Parameters'!$E$15,'Input Parameters'!$F$15)</f>
        <v>356.61579650337308</v>
      </c>
      <c r="D295" s="10">
        <f t="shared" ca="1" si="41"/>
        <v>0.70525891511978755</v>
      </c>
      <c r="E295" s="62">
        <f ca="1">IF(_xlfn.NORM.INV(D295,'Input Parameters'!$E$17,'Input Parameters'!$F$17)&lt;3500,3500,IF(_xlfn.NORM.INV(D295,'Input Parameters'!$E$17,'Input Parameters'!$F$17)&gt;5500,5500,_xlfn.NORM.INV(D295,'Input Parameters'!$E$17,'Input Parameters'!$F$17)))</f>
        <v>5177.7106098627391</v>
      </c>
      <c r="F295" s="10">
        <f t="shared" ca="1" si="42"/>
        <v>0.6043122582039484</v>
      </c>
      <c r="G295" s="64">
        <f ca="1">_xlfn.NORM.INV(F295,'Input Parameters'!$E$20,'Input Parameters'!$F$20)</f>
        <v>284.42231680306281</v>
      </c>
      <c r="H295" s="57">
        <f ca="1">EXP(E295*(1/'Input Parameters'!$E$23-1/G295))</f>
        <v>0.58944089719571235</v>
      </c>
      <c r="I295" s="10">
        <f t="shared" ca="1" si="43"/>
        <v>0.93879780522090583</v>
      </c>
      <c r="J295" s="30">
        <f ca="1">_xlfn.BETA.INV(I295,'Input Parameters'!$L$26,'Input Parameters'!$M$26,'Input Parameters'!$J$26,'Input Parameters'!$K$26)</f>
        <v>0.86681094386026736</v>
      </c>
      <c r="K295" s="168">
        <f ca="1">('Input Parameters'!$E$27/'Input Parameters'!$E$38)^$J295</f>
        <v>1.9939144884546997E-3</v>
      </c>
      <c r="L295" s="69">
        <f ca="1">$H295*$C295*'Input Parameters'!$E$25*K295</f>
        <v>0.41912867161663908</v>
      </c>
      <c r="M295" s="24">
        <f t="shared" ca="1" si="44"/>
        <v>0.99721916943255262</v>
      </c>
      <c r="N295" s="15">
        <f ca="1">_xlfn.NORM.INV(M295,'Input Parameters'!$E$29,'Input Parameters'!$F$29)</f>
        <v>0.10027725638269225</v>
      </c>
      <c r="O295" s="8">
        <f t="shared" ca="1" si="45"/>
        <v>0.53636943400692283</v>
      </c>
      <c r="P295" s="30">
        <f ca="1">_xlfn.LOGNORM.INV(O295,'Input Parameters'!$H$30,'Input Parameters'!$I$30)</f>
        <v>2.8015273845251762</v>
      </c>
      <c r="Q295" s="10">
        <f t="shared" ca="1" si="46"/>
        <v>0.89928902656194343</v>
      </c>
      <c r="R295" s="30">
        <f>IF('Input Parameters'!$E$32=0,0,_xlfn.BETA.INV(Q295,'Input Parameters'!$L$32,'Input Parameters'!$M$32,'Input Parameters'!$J$32,'Input Parameters'!$K$32))</f>
        <v>0</v>
      </c>
      <c r="S295" s="10">
        <f t="shared" ca="1" si="47"/>
        <v>0.32792564751019604</v>
      </c>
      <c r="T295" s="26">
        <f ca="1">_xlfn.LOGNORM.INV(S295,'Input Parameters'!$H$34,'Input Parameters'!$I$34)</f>
        <v>47.686769930914892</v>
      </c>
      <c r="U295" s="10">
        <f t="shared" ca="1" si="48"/>
        <v>0.50808260054341203</v>
      </c>
      <c r="V295" s="30">
        <f ca="1">_xlfn.BETA.INV(U295,'Input Parameters'!$L$36,'Input Parameters'!$M$36,'Input Parameters'!$J$36,'Input Parameters'!$K$36)</f>
        <v>0.58898218284173876</v>
      </c>
      <c r="W295" s="2">
        <f ca="1">N295+(P295-N295)*(1-ERF((T295-R295)/(2*SQRT(L295*'Input Parameters'!$E$38))))</f>
        <v>0.1002777707432411</v>
      </c>
      <c r="X295">
        <f t="shared" ca="1" si="49"/>
        <v>1</v>
      </c>
      <c r="Y295" s="7"/>
    </row>
    <row r="296" spans="1:25" ht="15" customHeight="1" x14ac:dyDescent="0.25">
      <c r="A296" s="139">
        <v>289</v>
      </c>
      <c r="B296" s="10">
        <f t="shared" ca="1" si="40"/>
        <v>0.4849247713491196</v>
      </c>
      <c r="C296" s="60">
        <f ca="1">_xlfn.NORM.INV(B296,'Input Parameters'!$E$15,'Input Parameters'!$F$15)</f>
        <v>268.91885098198583</v>
      </c>
      <c r="D296" s="10">
        <f t="shared" ca="1" si="41"/>
        <v>0.31508398915619795</v>
      </c>
      <c r="E296" s="62">
        <f ca="1">IF(_xlfn.NORM.INV(D296,'Input Parameters'!$E$17,'Input Parameters'!$F$17)&lt;3500,3500,IF(_xlfn.NORM.INV(D296,'Input Parameters'!$E$17,'Input Parameters'!$F$17)&gt;5500,5500,_xlfn.NORM.INV(D296,'Input Parameters'!$E$17,'Input Parameters'!$F$17)))</f>
        <v>4462.956697600961</v>
      </c>
      <c r="F296" s="10">
        <f t="shared" ca="1" si="42"/>
        <v>0.64027555118743928</v>
      </c>
      <c r="G296" s="64">
        <f ca="1">_xlfn.NORM.INV(F296,'Input Parameters'!$E$20,'Input Parameters'!$F$20)</f>
        <v>285.05660935887659</v>
      </c>
      <c r="H296" s="57">
        <f ca="1">EXP(E296*(1/'Input Parameters'!$E$23-1/G296))</f>
        <v>0.65658851460553813</v>
      </c>
      <c r="I296" s="10">
        <f t="shared" ca="1" si="43"/>
        <v>0.4822042197793569</v>
      </c>
      <c r="J296" s="30">
        <f ca="1">_xlfn.BETA.INV(I296,'Input Parameters'!$L$26,'Input Parameters'!$M$26,'Input Parameters'!$J$26,'Input Parameters'!$K$26)</f>
        <v>0.65419559709068176</v>
      </c>
      <c r="K296" s="168">
        <f ca="1">('Input Parameters'!$E$27/'Input Parameters'!$E$38)^$J296</f>
        <v>9.1631931911222916E-3</v>
      </c>
      <c r="L296" s="69">
        <f ca="1">$H296*$C296*'Input Parameters'!$E$25*K296</f>
        <v>1.6179361235233267</v>
      </c>
      <c r="M296" s="24">
        <f t="shared" ca="1" si="44"/>
        <v>0.74094446846461959</v>
      </c>
      <c r="N296" s="15">
        <f ca="1">_xlfn.NORM.INV(M296,'Input Parameters'!$E$29,'Input Parameters'!$F$29)</f>
        <v>0.10006462598841341</v>
      </c>
      <c r="O296" s="8">
        <f t="shared" ca="1" si="45"/>
        <v>0.14693261863457197</v>
      </c>
      <c r="P296" s="30">
        <f ca="1">_xlfn.LOGNORM.INV(O296,'Input Parameters'!$H$30,'Input Parameters'!$I$30)</f>
        <v>1.6342629146472991</v>
      </c>
      <c r="Q296" s="10">
        <f t="shared" ca="1" si="46"/>
        <v>0.50668147081734882</v>
      </c>
      <c r="R296" s="30">
        <f>IF('Input Parameters'!$E$32=0,0,_xlfn.BETA.INV(Q296,'Input Parameters'!$L$32,'Input Parameters'!$M$32,'Input Parameters'!$J$32,'Input Parameters'!$K$32))</f>
        <v>0</v>
      </c>
      <c r="S296" s="10">
        <f t="shared" ca="1" si="47"/>
        <v>0.61130275298699055</v>
      </c>
      <c r="T296" s="26">
        <f ca="1">_xlfn.LOGNORM.INV(S296,'Input Parameters'!$H$34,'Input Parameters'!$I$34)</f>
        <v>52.213802817191088</v>
      </c>
      <c r="U296" s="10">
        <f t="shared" ca="1" si="48"/>
        <v>0.77722469526627469</v>
      </c>
      <c r="V296" s="30">
        <f ca="1">_xlfn.BETA.INV(U296,'Input Parameters'!$L$36,'Input Parameters'!$M$36,'Input Parameters'!$J$36,'Input Parameters'!$K$36)</f>
        <v>0.71004590718469407</v>
      </c>
      <c r="W296" s="2">
        <f ca="1">N296+(P296-N296)*(1-ERF((T296-R296)/(2*SQRT(L296*'Input Parameters'!$E$38))))</f>
        <v>0.1057420746229433</v>
      </c>
      <c r="X296">
        <f t="shared" ca="1" si="49"/>
        <v>1</v>
      </c>
      <c r="Y296" s="7"/>
    </row>
    <row r="297" spans="1:25" ht="15" customHeight="1" x14ac:dyDescent="0.25">
      <c r="A297" s="139">
        <v>290</v>
      </c>
      <c r="B297" s="10">
        <f t="shared" ca="1" si="40"/>
        <v>0.63752293615589062</v>
      </c>
      <c r="C297" s="60">
        <f ca="1">_xlfn.NORM.INV(B297,'Input Parameters'!$E$15,'Input Parameters'!$F$15)</f>
        <v>290.03491841526136</v>
      </c>
      <c r="D297" s="10">
        <f t="shared" ca="1" si="41"/>
        <v>0.68075031134377362</v>
      </c>
      <c r="E297" s="62">
        <f ca="1">IF(_xlfn.NORM.INV(D297,'Input Parameters'!$E$17,'Input Parameters'!$F$17)&lt;3500,3500,IF(_xlfn.NORM.INV(D297,'Input Parameters'!$E$17,'Input Parameters'!$F$17)&gt;5500,5500,_xlfn.NORM.INV(D297,'Input Parameters'!$E$17,'Input Parameters'!$F$17)))</f>
        <v>5128.8585668222395</v>
      </c>
      <c r="F297" s="10">
        <f t="shared" ca="1" si="42"/>
        <v>0.62208122345570349</v>
      </c>
      <c r="G297" s="64">
        <f ca="1">_xlfn.NORM.INV(F297,'Input Parameters'!$E$20,'Input Parameters'!$F$20)</f>
        <v>284.73337451527976</v>
      </c>
      <c r="H297" s="57">
        <f ca="1">EXP(E297*(1/'Input Parameters'!$E$23-1/G297))</f>
        <v>0.60417346635269764</v>
      </c>
      <c r="I297" s="10">
        <f t="shared" ca="1" si="43"/>
        <v>0.67909493114857045</v>
      </c>
      <c r="J297" s="30">
        <f ca="1">_xlfn.BETA.INV(I297,'Input Parameters'!$L$26,'Input Parameters'!$M$26,'Input Parameters'!$J$26,'Input Parameters'!$K$26)</f>
        <v>0.73306940154977984</v>
      </c>
      <c r="K297" s="168">
        <f ca="1">('Input Parameters'!$E$27/'Input Parameters'!$E$38)^$J297</f>
        <v>5.2040181400356727E-3</v>
      </c>
      <c r="L297" s="69">
        <f ca="1">$H297*$C297*'Input Parameters'!$E$25*K297</f>
        <v>0.91190739482777838</v>
      </c>
      <c r="M297" s="24">
        <f t="shared" ca="1" si="44"/>
        <v>0.12548251472839367</v>
      </c>
      <c r="N297" s="15">
        <f ca="1">_xlfn.NORM.INV(M297,'Input Parameters'!$E$29,'Input Parameters'!$F$29)</f>
        <v>9.9885199143841821E-2</v>
      </c>
      <c r="O297" s="8">
        <f t="shared" ca="1" si="45"/>
        <v>0.30965573972613236</v>
      </c>
      <c r="P297" s="30">
        <f ca="1">_xlfn.LOGNORM.INV(O297,'Input Parameters'!$H$30,'Input Parameters'!$I$30)</f>
        <v>2.1219793289463738</v>
      </c>
      <c r="Q297" s="10">
        <f t="shared" ca="1" si="46"/>
        <v>0.71485822456999393</v>
      </c>
      <c r="R297" s="30">
        <f>IF('Input Parameters'!$E$32=0,0,_xlfn.BETA.INV(Q297,'Input Parameters'!$L$32,'Input Parameters'!$M$32,'Input Parameters'!$J$32,'Input Parameters'!$K$32))</f>
        <v>0</v>
      </c>
      <c r="S297" s="10">
        <f t="shared" ca="1" si="47"/>
        <v>0.47342684304488902</v>
      </c>
      <c r="T297" s="26">
        <f ca="1">_xlfn.LOGNORM.INV(S297,'Input Parameters'!$H$34,'Input Parameters'!$I$34)</f>
        <v>49.991062627072168</v>
      </c>
      <c r="U297" s="10">
        <f t="shared" ca="1" si="48"/>
        <v>0.75630815811403973</v>
      </c>
      <c r="V297" s="30">
        <f ca="1">_xlfn.BETA.INV(U297,'Input Parameters'!$L$36,'Input Parameters'!$M$36,'Input Parameters'!$J$36,'Input Parameters'!$K$36)</f>
        <v>0.69832109565466083</v>
      </c>
      <c r="W297" s="2">
        <f ca="1">N297+(P297-N297)*(1-ERF((T297-R297)/(2*SQRT(L297*'Input Parameters'!$E$38))))</f>
        <v>0.10031823892134807</v>
      </c>
      <c r="X297">
        <f t="shared" ca="1" si="49"/>
        <v>1</v>
      </c>
      <c r="Y297" s="7"/>
    </row>
    <row r="298" spans="1:25" ht="15" customHeight="1" x14ac:dyDescent="0.25">
      <c r="A298" s="139">
        <v>291</v>
      </c>
      <c r="B298" s="10">
        <f t="shared" ca="1" si="40"/>
        <v>3.5121654659378443E-2</v>
      </c>
      <c r="C298" s="60">
        <f ca="1">_xlfn.NORM.INV(B298,'Input Parameters'!$E$15,'Input Parameters'!$F$15)</f>
        <v>172.85872884954335</v>
      </c>
      <c r="D298" s="10">
        <f t="shared" ca="1" si="41"/>
        <v>0.83153676777576546</v>
      </c>
      <c r="E298" s="62">
        <f ca="1">IF(_xlfn.NORM.INV(D298,'Input Parameters'!$E$17,'Input Parameters'!$F$17)&lt;3500,3500,IF(_xlfn.NORM.INV(D298,'Input Parameters'!$E$17,'Input Parameters'!$F$17)&gt;5500,5500,_xlfn.NORM.INV(D298,'Input Parameters'!$E$17,'Input Parameters'!$F$17)))</f>
        <v>5472.1790948463031</v>
      </c>
      <c r="F298" s="10">
        <f t="shared" ca="1" si="42"/>
        <v>0.2278036912092325</v>
      </c>
      <c r="G298" s="64">
        <f ca="1">_xlfn.NORM.INV(F298,'Input Parameters'!$E$20,'Input Parameters'!$F$20)</f>
        <v>277.65113413828078</v>
      </c>
      <c r="H298" s="57">
        <f ca="1">EXP(E298*(1/'Input Parameters'!$E$23-1/G298))</f>
        <v>0.3577766200531618</v>
      </c>
      <c r="I298" s="10">
        <f t="shared" ca="1" si="43"/>
        <v>0.16905132628956654</v>
      </c>
      <c r="J298" s="30">
        <f ca="1">_xlfn.BETA.INV(I298,'Input Parameters'!$L$26,'Input Parameters'!$M$26,'Input Parameters'!$J$26,'Input Parameters'!$K$26)</f>
        <v>0.49988383154223937</v>
      </c>
      <c r="K298" s="168">
        <f ca="1">('Input Parameters'!$E$27/'Input Parameters'!$E$38)^$J298</f>
        <v>2.7717851934839232E-2</v>
      </c>
      <c r="L298" s="69">
        <f ca="1">$H298*$C298*'Input Parameters'!$E$25*K298</f>
        <v>1.7142053351485593</v>
      </c>
      <c r="M298" s="24">
        <f t="shared" ca="1" si="44"/>
        <v>0.60048602518939409</v>
      </c>
      <c r="N298" s="15">
        <f ca="1">_xlfn.NORM.INV(M298,'Input Parameters'!$E$29,'Input Parameters'!$F$29)</f>
        <v>0.10002546053202455</v>
      </c>
      <c r="O298" s="8">
        <f t="shared" ca="1" si="45"/>
        <v>0.98386910026950547</v>
      </c>
      <c r="P298" s="30">
        <f ca="1">_xlfn.LOGNORM.INV(O298,'Input Parameters'!$H$30,'Input Parameters'!$I$30)</f>
        <v>7.3778284823008082</v>
      </c>
      <c r="Q298" s="10">
        <f t="shared" ca="1" si="46"/>
        <v>0.51550474774922883</v>
      </c>
      <c r="R298" s="30">
        <f>IF('Input Parameters'!$E$32=0,0,_xlfn.BETA.INV(Q298,'Input Parameters'!$L$32,'Input Parameters'!$M$32,'Input Parameters'!$J$32,'Input Parameters'!$K$32))</f>
        <v>0</v>
      </c>
      <c r="S298" s="10">
        <f t="shared" ca="1" si="47"/>
        <v>0.7860917094043095</v>
      </c>
      <c r="T298" s="26">
        <f ca="1">_xlfn.LOGNORM.INV(S298,'Input Parameters'!$H$34,'Input Parameters'!$I$34)</f>
        <v>55.638589389573006</v>
      </c>
      <c r="U298" s="10">
        <f t="shared" ca="1" si="48"/>
        <v>0.92053193690448665</v>
      </c>
      <c r="V298" s="30">
        <f ca="1">_xlfn.BETA.INV(U298,'Input Parameters'!$L$36,'Input Parameters'!$M$36,'Input Parameters'!$J$36,'Input Parameters'!$K$36)</f>
        <v>0.82542503262300859</v>
      </c>
      <c r="W298" s="2">
        <f ca="1">N298+(P298-N298)*(1-ERF((T298-R298)/(2*SQRT(L298*'Input Parameters'!$E$38))))</f>
        <v>0.11936041329798475</v>
      </c>
      <c r="X298">
        <f t="shared" ca="1" si="49"/>
        <v>1</v>
      </c>
      <c r="Y298" s="7"/>
    </row>
    <row r="299" spans="1:25" ht="15" customHeight="1" x14ac:dyDescent="0.25">
      <c r="A299" s="139">
        <v>292</v>
      </c>
      <c r="B299" s="10">
        <f t="shared" ca="1" si="40"/>
        <v>0.66488633762663851</v>
      </c>
      <c r="C299" s="60">
        <f ca="1">_xlfn.NORM.INV(B299,'Input Parameters'!$E$15,'Input Parameters'!$F$15)</f>
        <v>294.04471979151066</v>
      </c>
      <c r="D299" s="10">
        <f t="shared" ca="1" si="41"/>
        <v>0.98912651849330513</v>
      </c>
      <c r="E299" s="62">
        <f ca="1">IF(_xlfn.NORM.INV(D299,'Input Parameters'!$E$17,'Input Parameters'!$F$17)&lt;3500,3500,IF(_xlfn.NORM.INV(D299,'Input Parameters'!$E$17,'Input Parameters'!$F$17)&gt;5500,5500,_xlfn.NORM.INV(D299,'Input Parameters'!$E$17,'Input Parameters'!$F$17)))</f>
        <v>5500</v>
      </c>
      <c r="F299" s="10">
        <f t="shared" ca="1" si="42"/>
        <v>0.38719253793299346</v>
      </c>
      <c r="G299" s="64">
        <f ca="1">_xlfn.NORM.INV(F299,'Input Parameters'!$E$20,'Input Parameters'!$F$20)</f>
        <v>280.72948656066961</v>
      </c>
      <c r="H299" s="57">
        <f ca="1">EXP(E299*(1/'Input Parameters'!$E$23-1/G299))</f>
        <v>0.44226093358747148</v>
      </c>
      <c r="I299" s="10">
        <f t="shared" ca="1" si="43"/>
        <v>0.82948304696549291</v>
      </c>
      <c r="J299" s="30">
        <f ca="1">_xlfn.BETA.INV(I299,'Input Parameters'!$L$26,'Input Parameters'!$M$26,'Input Parameters'!$J$26,'Input Parameters'!$K$26)</f>
        <v>0.79972888163497891</v>
      </c>
      <c r="K299" s="168">
        <f ca="1">('Input Parameters'!$E$27/'Input Parameters'!$E$38)^$J299</f>
        <v>3.2261226950964124E-3</v>
      </c>
      <c r="L299" s="69">
        <f ca="1">$H299*$C299*'Input Parameters'!$E$25*K299</f>
        <v>0.41953948795376944</v>
      </c>
      <c r="M299" s="24">
        <f t="shared" ca="1" si="44"/>
        <v>0.80379905000808927</v>
      </c>
      <c r="N299" s="15">
        <f ca="1">_xlfn.NORM.INV(M299,'Input Parameters'!$E$29,'Input Parameters'!$F$29)</f>
        <v>0.10008552696235982</v>
      </c>
      <c r="O299" s="8">
        <f t="shared" ca="1" si="45"/>
        <v>0.32362641648463186</v>
      </c>
      <c r="P299" s="30">
        <f ca="1">_xlfn.LOGNORM.INV(O299,'Input Parameters'!$H$30,'Input Parameters'!$I$30)</f>
        <v>2.1616841811878897</v>
      </c>
      <c r="Q299" s="10">
        <f t="shared" ca="1" si="46"/>
        <v>7.7423930654026973E-3</v>
      </c>
      <c r="R299" s="30">
        <f>IF('Input Parameters'!$E$32=0,0,_xlfn.BETA.INV(Q299,'Input Parameters'!$L$32,'Input Parameters'!$M$32,'Input Parameters'!$J$32,'Input Parameters'!$K$32))</f>
        <v>0</v>
      </c>
      <c r="S299" s="10">
        <f t="shared" ca="1" si="47"/>
        <v>0.47292586130156467</v>
      </c>
      <c r="T299" s="26">
        <f ca="1">_xlfn.LOGNORM.INV(S299,'Input Parameters'!$H$34,'Input Parameters'!$I$34)</f>
        <v>49.983228730108287</v>
      </c>
      <c r="U299" s="10">
        <f t="shared" ca="1" si="48"/>
        <v>0.29544929465981684</v>
      </c>
      <c r="V299" s="30">
        <f ca="1">_xlfn.BETA.INV(U299,'Input Parameters'!$L$36,'Input Parameters'!$M$36,'Input Parameters'!$J$36,'Input Parameters'!$K$36)</f>
        <v>0.50841634448786555</v>
      </c>
      <c r="W299" s="2">
        <f ca="1">N299+(P299-N299)*(1-ERF((T299-R299)/(2*SQRT(L299*'Input Parameters'!$E$38))))</f>
        <v>0.10008562701413988</v>
      </c>
      <c r="X299">
        <f t="shared" ca="1" si="49"/>
        <v>1</v>
      </c>
      <c r="Y299" s="7"/>
    </row>
    <row r="300" spans="1:25" ht="15" customHeight="1" x14ac:dyDescent="0.25">
      <c r="A300" s="139">
        <v>293</v>
      </c>
      <c r="B300" s="10">
        <f t="shared" ca="1" si="40"/>
        <v>0.67887179863966807</v>
      </c>
      <c r="C300" s="60">
        <f ca="1">_xlfn.NORM.INV(B300,'Input Parameters'!$E$15,'Input Parameters'!$F$15)</f>
        <v>296.14256150481521</v>
      </c>
      <c r="D300" s="10">
        <f t="shared" ca="1" si="41"/>
        <v>4.0937966266472614E-2</v>
      </c>
      <c r="E300" s="62">
        <f ca="1">IF(_xlfn.NORM.INV(D300,'Input Parameters'!$E$17,'Input Parameters'!$F$17)&lt;3500,3500,IF(_xlfn.NORM.INV(D300,'Input Parameters'!$E$17,'Input Parameters'!$F$17)&gt;5500,5500,_xlfn.NORM.INV(D300,'Input Parameters'!$E$17,'Input Parameters'!$F$17)))</f>
        <v>3582.0674244900583</v>
      </c>
      <c r="F300" s="10">
        <f t="shared" ca="1" si="42"/>
        <v>0.83014477284867316</v>
      </c>
      <c r="G300" s="64">
        <f ca="1">_xlfn.NORM.INV(F300,'Input Parameters'!$E$20,'Input Parameters'!$F$20)</f>
        <v>289.04674133721835</v>
      </c>
      <c r="H300" s="57">
        <f ca="1">EXP(E300*(1/'Input Parameters'!$E$23-1/G300))</f>
        <v>0.84857880660162144</v>
      </c>
      <c r="I300" s="10">
        <f t="shared" ca="1" si="43"/>
        <v>0.70948172451419411</v>
      </c>
      <c r="J300" s="30">
        <f ca="1">_xlfn.BETA.INV(I300,'Input Parameters'!$L$26,'Input Parameters'!$M$26,'Input Parameters'!$J$26,'Input Parameters'!$K$26)</f>
        <v>0.74562688009579114</v>
      </c>
      <c r="K300" s="168">
        <f ca="1">('Input Parameters'!$E$27/'Input Parameters'!$E$38)^$J300</f>
        <v>4.7557573344735767E-3</v>
      </c>
      <c r="L300" s="69">
        <f ca="1">$H300*$C300*'Input Parameters'!$E$25*K300</f>
        <v>1.1951232516607093</v>
      </c>
      <c r="M300" s="24">
        <f t="shared" ca="1" si="44"/>
        <v>0.39706006024777207</v>
      </c>
      <c r="N300" s="15">
        <f ca="1">_xlfn.NORM.INV(M300,'Input Parameters'!$E$29,'Input Parameters'!$F$29)</f>
        <v>9.9973903580696924E-2</v>
      </c>
      <c r="O300" s="8">
        <f t="shared" ca="1" si="45"/>
        <v>5.5555742784301532E-2</v>
      </c>
      <c r="P300" s="30">
        <f ca="1">_xlfn.LOGNORM.INV(O300,'Input Parameters'!$H$30,'Input Parameters'!$I$30)</f>
        <v>1.2641948510137899</v>
      </c>
      <c r="Q300" s="10">
        <f t="shared" ca="1" si="46"/>
        <v>0.33898887497161712</v>
      </c>
      <c r="R300" s="30">
        <f>IF('Input Parameters'!$E$32=0,0,_xlfn.BETA.INV(Q300,'Input Parameters'!$L$32,'Input Parameters'!$M$32,'Input Parameters'!$J$32,'Input Parameters'!$K$32))</f>
        <v>0</v>
      </c>
      <c r="S300" s="10">
        <f t="shared" ca="1" si="47"/>
        <v>0.70076965577998307</v>
      </c>
      <c r="T300" s="26">
        <f ca="1">_xlfn.LOGNORM.INV(S300,'Input Parameters'!$H$34,'Input Parameters'!$I$34)</f>
        <v>53.82382455886551</v>
      </c>
      <c r="U300" s="10">
        <f t="shared" ca="1" si="48"/>
        <v>3.1466315912435983E-2</v>
      </c>
      <c r="V300" s="30">
        <f ca="1">_xlfn.BETA.INV(U300,'Input Parameters'!$L$36,'Input Parameters'!$M$36,'Input Parameters'!$J$36,'Input Parameters'!$K$36)</f>
        <v>0.35887251105733214</v>
      </c>
      <c r="W300" s="2">
        <f ca="1">N300+(P300-N300)*(1-ERF((T300-R300)/(2*SQRT(L300*'Input Parameters'!$E$38))))</f>
        <v>0.10055462943720871</v>
      </c>
      <c r="X300">
        <f t="shared" ca="1" si="49"/>
        <v>1</v>
      </c>
      <c r="Y300" s="7"/>
    </row>
    <row r="301" spans="1:25" ht="15" customHeight="1" x14ac:dyDescent="0.25">
      <c r="A301" s="139">
        <v>294</v>
      </c>
      <c r="B301" s="10">
        <f t="shared" ca="1" si="40"/>
        <v>0.21368919596458302</v>
      </c>
      <c r="C301" s="60">
        <f ca="1">_xlfn.NORM.INV(B301,'Input Parameters'!$E$15,'Input Parameters'!$F$15)</f>
        <v>227.95463835781032</v>
      </c>
      <c r="D301" s="10">
        <f t="shared" ca="1" si="41"/>
        <v>7.2168704984056253E-2</v>
      </c>
      <c r="E301" s="62">
        <f ca="1">IF(_xlfn.NORM.INV(D301,'Input Parameters'!$E$17,'Input Parameters'!$F$17)&lt;3500,3500,IF(_xlfn.NORM.INV(D301,'Input Parameters'!$E$17,'Input Parameters'!$F$17)&gt;5500,5500,_xlfn.NORM.INV(D301,'Input Parameters'!$E$17,'Input Parameters'!$F$17)))</f>
        <v>3778.120549754437</v>
      </c>
      <c r="F301" s="10">
        <f t="shared" ca="1" si="42"/>
        <v>0.95747898324398495</v>
      </c>
      <c r="G301" s="64">
        <f ca="1">_xlfn.NORM.INV(F301,'Input Parameters'!$E$20,'Input Parameters'!$F$20)</f>
        <v>294.18841669382215</v>
      </c>
      <c r="H301" s="57">
        <f ca="1">EXP(E301*(1/'Input Parameters'!$E$23-1/G301))</f>
        <v>1.0568246993262913</v>
      </c>
      <c r="I301" s="10">
        <f t="shared" ca="1" si="43"/>
        <v>0.22486508544394357</v>
      </c>
      <c r="J301" s="30">
        <f ca="1">_xlfn.BETA.INV(I301,'Input Parameters'!$L$26,'Input Parameters'!$M$26,'Input Parameters'!$J$26,'Input Parameters'!$K$26)</f>
        <v>0.53461434531211149</v>
      </c>
      <c r="K301" s="168">
        <f ca="1">('Input Parameters'!$E$27/'Input Parameters'!$E$38)^$J301</f>
        <v>2.160562893193348E-2</v>
      </c>
      <c r="L301" s="69">
        <f ca="1">$H301*$C301*'Input Parameters'!$E$25*K301</f>
        <v>5.2049708455314638</v>
      </c>
      <c r="M301" s="24">
        <f t="shared" ca="1" si="44"/>
        <v>0.21076498362857787</v>
      </c>
      <c r="N301" s="15">
        <f ca="1">_xlfn.NORM.INV(M301,'Input Parameters'!$E$29,'Input Parameters'!$F$29)</f>
        <v>9.9919623025735843E-2</v>
      </c>
      <c r="O301" s="8">
        <f t="shared" ca="1" si="45"/>
        <v>0.38095908117242971</v>
      </c>
      <c r="P301" s="30">
        <f ca="1">_xlfn.LOGNORM.INV(O301,'Input Parameters'!$H$30,'Input Parameters'!$I$30)</f>
        <v>2.3254805245016477</v>
      </c>
      <c r="Q301" s="10">
        <f t="shared" ca="1" si="46"/>
        <v>0.53108998713570577</v>
      </c>
      <c r="R301" s="30">
        <f>IF('Input Parameters'!$E$32=0,0,_xlfn.BETA.INV(Q301,'Input Parameters'!$L$32,'Input Parameters'!$M$32,'Input Parameters'!$J$32,'Input Parameters'!$K$32))</f>
        <v>0</v>
      </c>
      <c r="S301" s="10">
        <f t="shared" ca="1" si="47"/>
        <v>0.42810698265910363</v>
      </c>
      <c r="T301" s="26">
        <f ca="1">_xlfn.LOGNORM.INV(S301,'Input Parameters'!$H$34,'Input Parameters'!$I$34)</f>
        <v>49.283164485968086</v>
      </c>
      <c r="U301" s="10">
        <f t="shared" ca="1" si="48"/>
        <v>0.7798723980434874</v>
      </c>
      <c r="V301" s="30">
        <f ca="1">_xlfn.BETA.INV(U301,'Input Parameters'!$L$36,'Input Parameters'!$M$36,'Input Parameters'!$J$36,'Input Parameters'!$K$36)</f>
        <v>0.71158122527077716</v>
      </c>
      <c r="W301" s="2">
        <f ca="1">N301+(P301-N301)*(1-ERF((T301-R301)/(2*SQRT(L301*'Input Parameters'!$E$38))))</f>
        <v>0.38177056119062291</v>
      </c>
      <c r="X301">
        <f t="shared" ca="1" si="49"/>
        <v>1</v>
      </c>
      <c r="Y301" s="7"/>
    </row>
    <row r="302" spans="1:25" ht="15" customHeight="1" x14ac:dyDescent="0.25">
      <c r="A302" s="139">
        <v>295</v>
      </c>
      <c r="B302" s="10">
        <f t="shared" ca="1" si="40"/>
        <v>0.3238567582921188</v>
      </c>
      <c r="C302" s="60">
        <f ca="1">_xlfn.NORM.INV(B302,'Input Parameters'!$E$15,'Input Parameters'!$F$15)</f>
        <v>246.20400009524235</v>
      </c>
      <c r="D302" s="10">
        <f t="shared" ca="1" si="41"/>
        <v>0.24796358181335798</v>
      </c>
      <c r="E302" s="62">
        <f ca="1">IF(_xlfn.NORM.INV(D302,'Input Parameters'!$E$17,'Input Parameters'!$F$17)&lt;3500,3500,IF(_xlfn.NORM.INV(D302,'Input Parameters'!$E$17,'Input Parameters'!$F$17)&gt;5500,5500,_xlfn.NORM.INV(D302,'Input Parameters'!$E$17,'Input Parameters'!$F$17)))</f>
        <v>4323.3615879199378</v>
      </c>
      <c r="F302" s="10">
        <f t="shared" ca="1" si="42"/>
        <v>0.43206295930550076</v>
      </c>
      <c r="G302" s="64">
        <f ca="1">_xlfn.NORM.INV(F302,'Input Parameters'!$E$20,'Input Parameters'!$F$20)</f>
        <v>281.50346624891915</v>
      </c>
      <c r="H302" s="57">
        <f ca="1">EXP(E302*(1/'Input Parameters'!$E$23-1/G302))</f>
        <v>0.54937551946337093</v>
      </c>
      <c r="I302" s="10">
        <f t="shared" ca="1" si="43"/>
        <v>0.82186352413200114</v>
      </c>
      <c r="J302" s="30">
        <f ca="1">_xlfn.BETA.INV(I302,'Input Parameters'!$L$26,'Input Parameters'!$M$26,'Input Parameters'!$J$26,'Input Parameters'!$K$26)</f>
        <v>0.79595432794518328</v>
      </c>
      <c r="K302" s="168">
        <f ca="1">('Input Parameters'!$E$27/'Input Parameters'!$E$38)^$J302</f>
        <v>3.3146630534327858E-3</v>
      </c>
      <c r="L302" s="69">
        <f ca="1">$H302*$C302*'Input Parameters'!$E$25*K302</f>
        <v>0.44833618835886557</v>
      </c>
      <c r="M302" s="24">
        <f t="shared" ca="1" si="44"/>
        <v>0.14355429211241577</v>
      </c>
      <c r="N302" s="15">
        <f ca="1">_xlfn.NORM.INV(M302,'Input Parameters'!$E$29,'Input Parameters'!$F$29)</f>
        <v>9.9893551398011968E-2</v>
      </c>
      <c r="O302" s="8">
        <f t="shared" ca="1" si="45"/>
        <v>0.95565666779316938</v>
      </c>
      <c r="P302" s="30">
        <f ca="1">_xlfn.LOGNORM.INV(O302,'Input Parameters'!$H$30,'Input Parameters'!$I$30)</f>
        <v>5.9966782569361978</v>
      </c>
      <c r="Q302" s="10">
        <f t="shared" ca="1" si="46"/>
        <v>0.98181954691966511</v>
      </c>
      <c r="R302" s="30">
        <f>IF('Input Parameters'!$E$32=0,0,_xlfn.BETA.INV(Q302,'Input Parameters'!$L$32,'Input Parameters'!$M$32,'Input Parameters'!$J$32,'Input Parameters'!$K$32))</f>
        <v>0</v>
      </c>
      <c r="S302" s="10">
        <f t="shared" ca="1" si="47"/>
        <v>0.9583551355519272</v>
      </c>
      <c r="T302" s="26">
        <f ca="1">_xlfn.LOGNORM.INV(S302,'Input Parameters'!$H$34,'Input Parameters'!$I$34)</f>
        <v>62.539248551887518</v>
      </c>
      <c r="U302" s="10">
        <f t="shared" ca="1" si="48"/>
        <v>0.94364563434714688</v>
      </c>
      <c r="V302" s="30">
        <f ca="1">_xlfn.BETA.INV(U302,'Input Parameters'!$L$36,'Input Parameters'!$M$36,'Input Parameters'!$J$36,'Input Parameters'!$K$36)</f>
        <v>0.85834585379528949</v>
      </c>
      <c r="W302" s="2">
        <f ca="1">N302+(P302-N302)*(1-ERF((T302-R302)/(2*SQRT(L302*'Input Parameters'!$E$38))))</f>
        <v>9.9893551633312497E-2</v>
      </c>
      <c r="X302">
        <f t="shared" ca="1" si="49"/>
        <v>1</v>
      </c>
      <c r="Y302" s="7"/>
    </row>
    <row r="303" spans="1:25" ht="15" customHeight="1" x14ac:dyDescent="0.25">
      <c r="A303" s="139">
        <v>296</v>
      </c>
      <c r="B303" s="10">
        <f t="shared" ca="1" si="40"/>
        <v>0.72298076802955469</v>
      </c>
      <c r="C303" s="60">
        <f ca="1">_xlfn.NORM.INV(B303,'Input Parameters'!$E$15,'Input Parameters'!$F$15)</f>
        <v>303.0345129950972</v>
      </c>
      <c r="D303" s="10">
        <f t="shared" ca="1" si="41"/>
        <v>0.78674749083965201</v>
      </c>
      <c r="E303" s="62">
        <f ca="1">IF(_xlfn.NORM.INV(D303,'Input Parameters'!$E$17,'Input Parameters'!$F$17)&lt;3500,3500,IF(_xlfn.NORM.INV(D303,'Input Parameters'!$E$17,'Input Parameters'!$F$17)&gt;5500,5500,_xlfn.NORM.INV(D303,'Input Parameters'!$E$17,'Input Parameters'!$F$17)))</f>
        <v>5356.6305562526686</v>
      </c>
      <c r="F303" s="10">
        <f t="shared" ca="1" si="42"/>
        <v>0.22032843668051894</v>
      </c>
      <c r="G303" s="64">
        <f ca="1">_xlfn.NORM.INV(F303,'Input Parameters'!$E$20,'Input Parameters'!$F$20)</f>
        <v>277.48373414440431</v>
      </c>
      <c r="H303" s="57">
        <f ca="1">EXP(E303*(1/'Input Parameters'!$E$23-1/G303))</f>
        <v>0.36139574490326226</v>
      </c>
      <c r="I303" s="10">
        <f t="shared" ca="1" si="43"/>
        <v>0.6860312310547122</v>
      </c>
      <c r="J303" s="30">
        <f ca="1">_xlfn.BETA.INV(I303,'Input Parameters'!$L$26,'Input Parameters'!$M$26,'Input Parameters'!$J$26,'Input Parameters'!$K$26)</f>
        <v>0.73591242461173489</v>
      </c>
      <c r="K303" s="168">
        <f ca="1">('Input Parameters'!$E$27/'Input Parameters'!$E$38)^$J303</f>
        <v>5.0989670217848337E-3</v>
      </c>
      <c r="L303" s="69">
        <f ca="1">$H303*$C303*'Input Parameters'!$E$25*K303</f>
        <v>0.55841532912639014</v>
      </c>
      <c r="M303" s="24">
        <f t="shared" ca="1" si="44"/>
        <v>0.46357758551695383</v>
      </c>
      <c r="N303" s="15">
        <f ca="1">_xlfn.NORM.INV(M303,'Input Parameters'!$E$29,'Input Parameters'!$F$29)</f>
        <v>9.9990857534387675E-2</v>
      </c>
      <c r="O303" s="8">
        <f t="shared" ca="1" si="45"/>
        <v>0.71703535463514478</v>
      </c>
      <c r="P303" s="30">
        <f ca="1">_xlfn.LOGNORM.INV(O303,'Input Parameters'!$H$30,'Input Parameters'!$I$30)</f>
        <v>3.5191304706845399</v>
      </c>
      <c r="Q303" s="10">
        <f t="shared" ca="1" si="46"/>
        <v>0.15809203854791798</v>
      </c>
      <c r="R303" s="30">
        <f>IF('Input Parameters'!$E$32=0,0,_xlfn.BETA.INV(Q303,'Input Parameters'!$L$32,'Input Parameters'!$M$32,'Input Parameters'!$J$32,'Input Parameters'!$K$32))</f>
        <v>0</v>
      </c>
      <c r="S303" s="10">
        <f t="shared" ca="1" si="47"/>
        <v>0.17647721714561182</v>
      </c>
      <c r="T303" s="26">
        <f ca="1">_xlfn.LOGNORM.INV(S303,'Input Parameters'!$H$34,'Input Parameters'!$I$34)</f>
        <v>44.902109475154909</v>
      </c>
      <c r="U303" s="10">
        <f t="shared" ca="1" si="48"/>
        <v>0.27175489980387924</v>
      </c>
      <c r="V303" s="30">
        <f ca="1">_xlfn.BETA.INV(U303,'Input Parameters'!$L$36,'Input Parameters'!$M$36,'Input Parameters'!$J$36,'Input Parameters'!$K$36)</f>
        <v>0.49900799924466333</v>
      </c>
      <c r="W303" s="2">
        <f ca="1">N303+(P303-N303)*(1-ERF((T303-R303)/(2*SQRT(L303*'Input Parameters'!$E$38))))</f>
        <v>0.10006431944258808</v>
      </c>
      <c r="X303">
        <f t="shared" ca="1" si="49"/>
        <v>1</v>
      </c>
      <c r="Y303" s="7"/>
    </row>
    <row r="304" spans="1:25" ht="15" customHeight="1" x14ac:dyDescent="0.25">
      <c r="A304" s="139">
        <v>297</v>
      </c>
      <c r="B304" s="10">
        <f t="shared" ca="1" si="40"/>
        <v>0.19668350783418131</v>
      </c>
      <c r="C304" s="60">
        <f ca="1">_xlfn.NORM.INV(B304,'Input Parameters'!$E$15,'Input Parameters'!$F$15)</f>
        <v>224.71162540690307</v>
      </c>
      <c r="D304" s="10">
        <f t="shared" ca="1" si="41"/>
        <v>4.1840142961695359E-2</v>
      </c>
      <c r="E304" s="62">
        <f ca="1">IF(_xlfn.NORM.INV(D304,'Input Parameters'!$E$17,'Input Parameters'!$F$17)&lt;3500,3500,IF(_xlfn.NORM.INV(D304,'Input Parameters'!$E$17,'Input Parameters'!$F$17)&gt;5500,5500,_xlfn.NORM.INV(D304,'Input Parameters'!$E$17,'Input Parameters'!$F$17)))</f>
        <v>3589.1958915622999</v>
      </c>
      <c r="F304" s="10">
        <f t="shared" ca="1" si="42"/>
        <v>0.92509395300053077</v>
      </c>
      <c r="G304" s="64">
        <f ca="1">_xlfn.NORM.INV(F304,'Input Parameters'!$E$20,'Input Parameters'!$F$20)</f>
        <v>292.29930989757764</v>
      </c>
      <c r="H304" s="57">
        <f ca="1">EXP(E304*(1/'Input Parameters'!$E$23-1/G304))</f>
        <v>0.97399937428611005</v>
      </c>
      <c r="I304" s="10">
        <f t="shared" ca="1" si="43"/>
        <v>0.25290474892295556</v>
      </c>
      <c r="J304" s="30">
        <f ca="1">_xlfn.BETA.INV(I304,'Input Parameters'!$L$26,'Input Parameters'!$M$26,'Input Parameters'!$J$26,'Input Parameters'!$K$26)</f>
        <v>0.5501426229119748</v>
      </c>
      <c r="K304" s="168">
        <f ca="1">('Input Parameters'!$E$27/'Input Parameters'!$E$38)^$J304</f>
        <v>1.9328277427705841E-2</v>
      </c>
      <c r="L304" s="69">
        <f ca="1">$H304*$C304*'Input Parameters'!$E$25*K304</f>
        <v>4.2303604148748279</v>
      </c>
      <c r="M304" s="24">
        <f t="shared" ca="1" si="44"/>
        <v>0.92973258453784435</v>
      </c>
      <c r="N304" s="15">
        <f ca="1">_xlfn.NORM.INV(M304,'Input Parameters'!$E$29,'Input Parameters'!$F$29)</f>
        <v>0.10014738022924155</v>
      </c>
      <c r="O304" s="8">
        <f t="shared" ca="1" si="45"/>
        <v>0.10249443055124019</v>
      </c>
      <c r="P304" s="30">
        <f ca="1">_xlfn.LOGNORM.INV(O304,'Input Parameters'!$H$30,'Input Parameters'!$I$30)</f>
        <v>1.4744929936989515</v>
      </c>
      <c r="Q304" s="10">
        <f t="shared" ca="1" si="46"/>
        <v>0.48573379033520658</v>
      </c>
      <c r="R304" s="30">
        <f>IF('Input Parameters'!$E$32=0,0,_xlfn.BETA.INV(Q304,'Input Parameters'!$L$32,'Input Parameters'!$M$32,'Input Parameters'!$J$32,'Input Parameters'!$K$32))</f>
        <v>0</v>
      </c>
      <c r="S304" s="10">
        <f t="shared" ca="1" si="47"/>
        <v>0.89150395631440515</v>
      </c>
      <c r="T304" s="26">
        <f ca="1">_xlfn.LOGNORM.INV(S304,'Input Parameters'!$H$34,'Input Parameters'!$I$34)</f>
        <v>58.783854788030105</v>
      </c>
      <c r="U304" s="10">
        <f t="shared" ca="1" si="48"/>
        <v>0.89210149174958508</v>
      </c>
      <c r="V304" s="30">
        <f ca="1">_xlfn.BETA.INV(U304,'Input Parameters'!$L$36,'Input Parameters'!$M$36,'Input Parameters'!$J$36,'Input Parameters'!$K$36)</f>
        <v>0.79416495597129022</v>
      </c>
      <c r="W304" s="2">
        <f ca="1">N304+(P304-N304)*(1-ERF((T304-R304)/(2*SQRT(L304*'Input Parameters'!$E$38))))</f>
        <v>0.15963663705241554</v>
      </c>
      <c r="X304">
        <f t="shared" ca="1" si="49"/>
        <v>1</v>
      </c>
      <c r="Y304" s="7"/>
    </row>
    <row r="305" spans="1:25" ht="15" customHeight="1" x14ac:dyDescent="0.25">
      <c r="A305" s="139">
        <v>298</v>
      </c>
      <c r="B305" s="10">
        <f t="shared" ca="1" si="40"/>
        <v>0.80810312480725421</v>
      </c>
      <c r="C305" s="60">
        <f ca="1">_xlfn.NORM.INV(B305,'Input Parameters'!$E$15,'Input Parameters'!$F$15)</f>
        <v>318.16575621545798</v>
      </c>
      <c r="D305" s="10">
        <f t="shared" ca="1" si="41"/>
        <v>0.52804935989207546</v>
      </c>
      <c r="E305" s="62">
        <f ca="1">IF(_xlfn.NORM.INV(D305,'Input Parameters'!$E$17,'Input Parameters'!$F$17)&lt;3500,3500,IF(_xlfn.NORM.INV(D305,'Input Parameters'!$E$17,'Input Parameters'!$F$17)&gt;5500,5500,_xlfn.NORM.INV(D305,'Input Parameters'!$E$17,'Input Parameters'!$F$17)))</f>
        <v>4849.2571428176652</v>
      </c>
      <c r="F305" s="10">
        <f t="shared" ca="1" si="42"/>
        <v>0.77890347142902661</v>
      </c>
      <c r="G305" s="64">
        <f ca="1">_xlfn.NORM.INV(F305,'Input Parameters'!$E$20,'Input Parameters'!$F$20)</f>
        <v>287.79891766090043</v>
      </c>
      <c r="H305" s="57">
        <f ca="1">EXP(E305*(1/'Input Parameters'!$E$23-1/G305))</f>
        <v>0.74451927804023088</v>
      </c>
      <c r="I305" s="10">
        <f t="shared" ca="1" si="43"/>
        <v>0.42344532347071673</v>
      </c>
      <c r="J305" s="30">
        <f ca="1">_xlfn.BETA.INV(I305,'Input Parameters'!$L$26,'Input Parameters'!$M$26,'Input Parameters'!$J$26,'Input Parameters'!$K$26)</f>
        <v>0.62989827573758195</v>
      </c>
      <c r="K305" s="168">
        <f ca="1">('Input Parameters'!$E$27/'Input Parameters'!$E$38)^$J305</f>
        <v>1.0907820214665239E-2</v>
      </c>
      <c r="L305" s="69">
        <f ca="1">$H305*$C305*'Input Parameters'!$E$25*K305</f>
        <v>2.5838503330156541</v>
      </c>
      <c r="M305" s="24">
        <f t="shared" ca="1" si="44"/>
        <v>0.82647537331526777</v>
      </c>
      <c r="N305" s="15">
        <f ca="1">_xlfn.NORM.INV(M305,'Input Parameters'!$E$29,'Input Parameters'!$F$29)</f>
        <v>0.10009403281717597</v>
      </c>
      <c r="O305" s="8">
        <f t="shared" ca="1" si="45"/>
        <v>0.22846550556472545</v>
      </c>
      <c r="P305" s="30">
        <f ca="1">_xlfn.LOGNORM.INV(O305,'Input Parameters'!$H$30,'Input Parameters'!$I$30)</f>
        <v>1.8882148019210545</v>
      </c>
      <c r="Q305" s="10">
        <f t="shared" ca="1" si="46"/>
        <v>0.35057674917130721</v>
      </c>
      <c r="R305" s="30">
        <f>IF('Input Parameters'!$E$32=0,0,_xlfn.BETA.INV(Q305,'Input Parameters'!$L$32,'Input Parameters'!$M$32,'Input Parameters'!$J$32,'Input Parameters'!$K$32))</f>
        <v>0</v>
      </c>
      <c r="S305" s="10">
        <f t="shared" ca="1" si="47"/>
        <v>0.5921293490700732</v>
      </c>
      <c r="T305" s="26">
        <f ca="1">_xlfn.LOGNORM.INV(S305,'Input Parameters'!$H$34,'Input Parameters'!$I$34)</f>
        <v>51.891742235542822</v>
      </c>
      <c r="U305" s="10">
        <f t="shared" ca="1" si="48"/>
        <v>0.9431647838969085</v>
      </c>
      <c r="V305" s="30">
        <f ca="1">_xlfn.BETA.INV(U305,'Input Parameters'!$L$36,'Input Parameters'!$M$36,'Input Parameters'!$J$36,'Input Parameters'!$K$36)</f>
        <v>0.85755708041965395</v>
      </c>
      <c r="W305" s="2">
        <f ca="1">N305+(P305-N305)*(1-ERF((T305-R305)/(2*SQRT(L305*'Input Parameters'!$E$38))))</f>
        <v>0.14023344061289994</v>
      </c>
      <c r="X305">
        <f t="shared" ca="1" si="49"/>
        <v>1</v>
      </c>
      <c r="Y305" s="7"/>
    </row>
    <row r="306" spans="1:25" ht="15" customHeight="1" x14ac:dyDescent="0.25">
      <c r="A306" s="139">
        <v>299</v>
      </c>
      <c r="B306" s="10">
        <f t="shared" ca="1" si="40"/>
        <v>6.1625674377711048E-2</v>
      </c>
      <c r="C306" s="60">
        <f ca="1">_xlfn.NORM.INV(B306,'Input Parameters'!$E$15,'Input Parameters'!$F$15)</f>
        <v>187.44053501985286</v>
      </c>
      <c r="D306" s="10">
        <f t="shared" ca="1" si="41"/>
        <v>0.11046906850975025</v>
      </c>
      <c r="E306" s="62">
        <f ca="1">IF(_xlfn.NORM.INV(D306,'Input Parameters'!$E$17,'Input Parameters'!$F$17)&lt;3500,3500,IF(_xlfn.NORM.INV(D306,'Input Parameters'!$E$17,'Input Parameters'!$F$17)&gt;5500,5500,_xlfn.NORM.INV(D306,'Input Parameters'!$E$17,'Input Parameters'!$F$17)))</f>
        <v>3943.1738531454148</v>
      </c>
      <c r="F306" s="10">
        <f t="shared" ca="1" si="42"/>
        <v>0.4156498415183224</v>
      </c>
      <c r="G306" s="64">
        <f ca="1">_xlfn.NORM.INV(F306,'Input Parameters'!$E$20,'Input Parameters'!$F$20)</f>
        <v>281.22266567056784</v>
      </c>
      <c r="H306" s="57">
        <f ca="1">EXP(E306*(1/'Input Parameters'!$E$23-1/G306))</f>
        <v>0.57104509176361329</v>
      </c>
      <c r="I306" s="10">
        <f t="shared" ca="1" si="43"/>
        <v>7.0364256556569749E-2</v>
      </c>
      <c r="J306" s="30">
        <f ca="1">_xlfn.BETA.INV(I306,'Input Parameters'!$L$26,'Input Parameters'!$M$26,'Input Parameters'!$J$26,'Input Parameters'!$K$26)</f>
        <v>0.41248896830453369</v>
      </c>
      <c r="K306" s="168">
        <f ca="1">('Input Parameters'!$E$27/'Input Parameters'!$E$38)^$J306</f>
        <v>5.1881491600042434E-2</v>
      </c>
      <c r="L306" s="69">
        <f ca="1">$H306*$C306*'Input Parameters'!$E$25*K306</f>
        <v>5.553239087760466</v>
      </c>
      <c r="M306" s="24">
        <f t="shared" ca="1" si="44"/>
        <v>0.14381182811581639</v>
      </c>
      <c r="N306" s="15">
        <f ca="1">_xlfn.NORM.INV(M306,'Input Parameters'!$E$29,'Input Parameters'!$F$29)</f>
        <v>9.9893665087763608E-2</v>
      </c>
      <c r="O306" s="8">
        <f t="shared" ca="1" si="45"/>
        <v>0.32426586663567514</v>
      </c>
      <c r="P306" s="30">
        <f ca="1">_xlfn.LOGNORM.INV(O306,'Input Parameters'!$H$30,'Input Parameters'!$I$30)</f>
        <v>2.1635015938253752</v>
      </c>
      <c r="Q306" s="10">
        <f t="shared" ca="1" si="46"/>
        <v>0.14551801896245198</v>
      </c>
      <c r="R306" s="30">
        <f>IF('Input Parameters'!$E$32=0,0,_xlfn.BETA.INV(Q306,'Input Parameters'!$L$32,'Input Parameters'!$M$32,'Input Parameters'!$J$32,'Input Parameters'!$K$32))</f>
        <v>0</v>
      </c>
      <c r="S306" s="10">
        <f t="shared" ca="1" si="47"/>
        <v>0.17312569887551277</v>
      </c>
      <c r="T306" s="26">
        <f ca="1">_xlfn.LOGNORM.INV(S306,'Input Parameters'!$H$34,'Input Parameters'!$I$34)</f>
        <v>44.829421746241501</v>
      </c>
      <c r="U306" s="10">
        <f t="shared" ca="1" si="48"/>
        <v>0.54250452347299727</v>
      </c>
      <c r="V306" s="30">
        <f ca="1">_xlfn.BETA.INV(U306,'Input Parameters'!$L$36,'Input Parameters'!$M$36,'Input Parameters'!$J$36,'Input Parameters'!$K$36)</f>
        <v>0.60231884330085317</v>
      </c>
      <c r="W306" s="2">
        <f ca="1">N306+(P306-N306)*(1-ERF((T306-R306)/(2*SQRT(L306*'Input Parameters'!$E$38))))</f>
        <v>0.46839741959569803</v>
      </c>
      <c r="X306">
        <f t="shared" ca="1" si="49"/>
        <v>1</v>
      </c>
      <c r="Y306" s="7"/>
    </row>
    <row r="307" spans="1:25" ht="15" customHeight="1" x14ac:dyDescent="0.25">
      <c r="A307" s="139">
        <v>300</v>
      </c>
      <c r="B307" s="10">
        <f t="shared" ca="1" si="40"/>
        <v>0.30902529409529012</v>
      </c>
      <c r="C307" s="60">
        <f ca="1">_xlfn.NORM.INV(B307,'Input Parameters'!$E$15,'Input Parameters'!$F$15)</f>
        <v>243.94553424933585</v>
      </c>
      <c r="D307" s="10">
        <f t="shared" ca="1" si="41"/>
        <v>0.23728116053985993</v>
      </c>
      <c r="E307" s="62">
        <f ca="1">IF(_xlfn.NORM.INV(D307,'Input Parameters'!$E$17,'Input Parameters'!$F$17)&lt;3500,3500,IF(_xlfn.NORM.INV(D307,'Input Parameters'!$E$17,'Input Parameters'!$F$17)&gt;5500,5500,_xlfn.NORM.INV(D307,'Input Parameters'!$E$17,'Input Parameters'!$F$17)))</f>
        <v>4299.4470697310189</v>
      </c>
      <c r="F307" s="10">
        <f t="shared" ca="1" si="42"/>
        <v>0.99861539952444855</v>
      </c>
      <c r="G307" s="64">
        <f ca="1">_xlfn.NORM.INV(F307,'Input Parameters'!$E$20,'Input Parameters'!$F$20)</f>
        <v>302.69814357583834</v>
      </c>
      <c r="H307" s="57">
        <f ca="1">EXP(E307*(1/'Input Parameters'!$E$23-1/G307))</f>
        <v>1.6060122559917922</v>
      </c>
      <c r="I307" s="10">
        <f t="shared" ca="1" si="43"/>
        <v>0.5329658219591169</v>
      </c>
      <c r="J307" s="30">
        <f ca="1">_xlfn.BETA.INV(I307,'Input Parameters'!$L$26,'Input Parameters'!$M$26,'Input Parameters'!$J$26,'Input Parameters'!$K$26)</f>
        <v>0.67461757470774186</v>
      </c>
      <c r="K307" s="168">
        <f ca="1">('Input Parameters'!$E$27/'Input Parameters'!$E$38)^$J307</f>
        <v>7.9145860219173702E-3</v>
      </c>
      <c r="L307" s="69">
        <f ca="1">$H307*$C307*'Input Parameters'!$E$25*K307</f>
        <v>3.1007726952446926</v>
      </c>
      <c r="M307" s="24">
        <f t="shared" ca="1" si="44"/>
        <v>0.60782884547653648</v>
      </c>
      <c r="N307" s="15">
        <f ca="1">_xlfn.NORM.INV(M307,'Input Parameters'!$E$29,'Input Parameters'!$F$29)</f>
        <v>0.10002736646983362</v>
      </c>
      <c r="O307" s="8">
        <f t="shared" ca="1" si="45"/>
        <v>0.2312923052049195</v>
      </c>
      <c r="P307" s="30">
        <f ca="1">_xlfn.LOGNORM.INV(O307,'Input Parameters'!$H$30,'Input Parameters'!$I$30)</f>
        <v>1.8965392398866168</v>
      </c>
      <c r="Q307" s="10">
        <f t="shared" ca="1" si="46"/>
        <v>0.79076449723839592</v>
      </c>
      <c r="R307" s="30">
        <f>IF('Input Parameters'!$E$32=0,0,_xlfn.BETA.INV(Q307,'Input Parameters'!$L$32,'Input Parameters'!$M$32,'Input Parameters'!$J$32,'Input Parameters'!$K$32))</f>
        <v>0</v>
      </c>
      <c r="S307" s="10">
        <f t="shared" ca="1" si="47"/>
        <v>0.5054413031406878</v>
      </c>
      <c r="T307" s="26">
        <f ca="1">_xlfn.LOGNORM.INV(S307,'Input Parameters'!$H$34,'Input Parameters'!$I$34)</f>
        <v>50.493399535298458</v>
      </c>
      <c r="U307" s="10">
        <f t="shared" ca="1" si="48"/>
        <v>0.3930642062076547</v>
      </c>
      <c r="V307" s="30">
        <f ca="1">_xlfn.BETA.INV(U307,'Input Parameters'!$L$36,'Input Parameters'!$M$36,'Input Parameters'!$J$36,'Input Parameters'!$K$36)</f>
        <v>0.54565382352035408</v>
      </c>
      <c r="W307" s="2">
        <f ca="1">N307+(P307-N307)*(1-ERF((T307-R307)/(2*SQRT(L307*'Input Parameters'!$E$38))))</f>
        <v>0.17655870239661395</v>
      </c>
      <c r="X307">
        <f t="shared" ca="1" si="49"/>
        <v>1</v>
      </c>
      <c r="Y307" s="7"/>
    </row>
    <row r="308" spans="1:25" ht="15" customHeight="1" x14ac:dyDescent="0.25">
      <c r="A308" s="139">
        <v>301</v>
      </c>
      <c r="B308" s="10">
        <f t="shared" ca="1" si="40"/>
        <v>0.58885000781357755</v>
      </c>
      <c r="C308" s="60">
        <f ca="1">_xlfn.NORM.INV(B308,'Input Parameters'!$E$15,'Input Parameters'!$F$15)</f>
        <v>283.13838353238924</v>
      </c>
      <c r="D308" s="10">
        <f t="shared" ca="1" si="41"/>
        <v>0.58444619198693115</v>
      </c>
      <c r="E308" s="62">
        <f ca="1">IF(_xlfn.NORM.INV(D308,'Input Parameters'!$E$17,'Input Parameters'!$F$17)&lt;3500,3500,IF(_xlfn.NORM.INV(D308,'Input Parameters'!$E$17,'Input Parameters'!$F$17)&gt;5500,5500,_xlfn.NORM.INV(D308,'Input Parameters'!$E$17,'Input Parameters'!$F$17)))</f>
        <v>4949.296858314925</v>
      </c>
      <c r="F308" s="10">
        <f t="shared" ca="1" si="42"/>
        <v>0.28071894039162248</v>
      </c>
      <c r="G308" s="64">
        <f ca="1">_xlfn.NORM.INV(F308,'Input Parameters'!$E$20,'Input Parameters'!$F$20)</f>
        <v>278.75926248025377</v>
      </c>
      <c r="H308" s="57">
        <f ca="1">EXP(E308*(1/'Input Parameters'!$E$23-1/G308))</f>
        <v>0.42368195472333553</v>
      </c>
      <c r="I308" s="10">
        <f t="shared" ca="1" si="43"/>
        <v>0.91060380972917121</v>
      </c>
      <c r="J308" s="30">
        <f ca="1">_xlfn.BETA.INV(I308,'Input Parameters'!$L$26,'Input Parameters'!$M$26,'Input Parameters'!$J$26,'Input Parameters'!$K$26)</f>
        <v>0.84596869210757986</v>
      </c>
      <c r="K308" s="168">
        <f ca="1">('Input Parameters'!$E$27/'Input Parameters'!$E$38)^$J308</f>
        <v>2.3154446746098817E-3</v>
      </c>
      <c r="L308" s="69">
        <f ca="1">$H308*$C308*'Input Parameters'!$E$25*K308</f>
        <v>0.27776218752254783</v>
      </c>
      <c r="M308" s="24">
        <f t="shared" ca="1" si="44"/>
        <v>0.7947786333441863</v>
      </c>
      <c r="N308" s="15">
        <f ca="1">_xlfn.NORM.INV(M308,'Input Parameters'!$E$29,'Input Parameters'!$F$29)</f>
        <v>0.10008231147647201</v>
      </c>
      <c r="O308" s="8">
        <f t="shared" ca="1" si="45"/>
        <v>4.6774873916809345E-2</v>
      </c>
      <c r="P308" s="30">
        <f ca="1">_xlfn.LOGNORM.INV(O308,'Input Parameters'!$H$30,'Input Parameters'!$I$30)</f>
        <v>1.2151597936386762</v>
      </c>
      <c r="Q308" s="10">
        <f t="shared" ca="1" si="46"/>
        <v>0.69732850914399969</v>
      </c>
      <c r="R308" s="30">
        <f>IF('Input Parameters'!$E$32=0,0,_xlfn.BETA.INV(Q308,'Input Parameters'!$L$32,'Input Parameters'!$M$32,'Input Parameters'!$J$32,'Input Parameters'!$K$32))</f>
        <v>0</v>
      </c>
      <c r="S308" s="10">
        <f t="shared" ca="1" si="47"/>
        <v>7.9253999532075792E-2</v>
      </c>
      <c r="T308" s="26">
        <f ca="1">_xlfn.LOGNORM.INV(S308,'Input Parameters'!$H$34,'Input Parameters'!$I$34)</f>
        <v>42.29054800587231</v>
      </c>
      <c r="U308" s="10">
        <f t="shared" ca="1" si="48"/>
        <v>0.11865760921971058</v>
      </c>
      <c r="V308" s="30">
        <f ca="1">_xlfn.BETA.INV(U308,'Input Parameters'!$L$36,'Input Parameters'!$M$36,'Input Parameters'!$J$36,'Input Parameters'!$K$36)</f>
        <v>0.42803276749105323</v>
      </c>
      <c r="W308" s="2">
        <f ca="1">N308+(P308-N308)*(1-ERF((T308-R308)/(2*SQRT(L308*'Input Parameters'!$E$38))))</f>
        <v>0.10008232702905473</v>
      </c>
      <c r="X308">
        <f t="shared" ca="1" si="49"/>
        <v>1</v>
      </c>
      <c r="Y308" s="7"/>
    </row>
    <row r="309" spans="1:25" ht="15" customHeight="1" x14ac:dyDescent="0.25">
      <c r="A309" s="139">
        <v>302</v>
      </c>
      <c r="B309" s="10">
        <f t="shared" ca="1" si="40"/>
        <v>0.75097706734987857</v>
      </c>
      <c r="C309" s="60">
        <f ca="1">_xlfn.NORM.INV(B309,'Input Parameters'!$E$15,'Input Parameters'!$F$15)</f>
        <v>307.68692161468823</v>
      </c>
      <c r="D309" s="10">
        <f t="shared" ca="1" si="41"/>
        <v>0.58512328727313723</v>
      </c>
      <c r="E309" s="62">
        <f ca="1">IF(_xlfn.NORM.INV(D309,'Input Parameters'!$E$17,'Input Parameters'!$F$17)&lt;3500,3500,IF(_xlfn.NORM.INV(D309,'Input Parameters'!$E$17,'Input Parameters'!$F$17)&gt;5500,5500,_xlfn.NORM.INV(D309,'Input Parameters'!$E$17,'Input Parameters'!$F$17)))</f>
        <v>4950.5124737141459</v>
      </c>
      <c r="F309" s="10">
        <f t="shared" ca="1" si="42"/>
        <v>0.62533331328170816</v>
      </c>
      <c r="G309" s="64">
        <f ca="1">_xlfn.NORM.INV(F309,'Input Parameters'!$E$20,'Input Parameters'!$F$20)</f>
        <v>284.79077387595402</v>
      </c>
      <c r="H309" s="57">
        <f ca="1">EXP(E309*(1/'Input Parameters'!$E$23-1/G309))</f>
        <v>0.61701141073581911</v>
      </c>
      <c r="I309" s="10">
        <f t="shared" ca="1" si="43"/>
        <v>0.86363269124526842</v>
      </c>
      <c r="J309" s="30">
        <f ca="1">_xlfn.BETA.INV(I309,'Input Parameters'!$L$26,'Input Parameters'!$M$26,'Input Parameters'!$J$26,'Input Parameters'!$K$26)</f>
        <v>0.81759516021019962</v>
      </c>
      <c r="K309" s="168">
        <f ca="1">('Input Parameters'!$E$27/'Input Parameters'!$E$38)^$J309</f>
        <v>2.8380743360768672E-3</v>
      </c>
      <c r="L309" s="69">
        <f ca="1">$H309*$C309*'Input Parameters'!$E$25*K309</f>
        <v>0.53879802980914915</v>
      </c>
      <c r="M309" s="24">
        <f t="shared" ca="1" si="44"/>
        <v>0.50582844105191727</v>
      </c>
      <c r="N309" s="15">
        <f ca="1">_xlfn.NORM.INV(M309,'Input Parameters'!$E$29,'Input Parameters'!$F$29)</f>
        <v>0.10000146102549043</v>
      </c>
      <c r="O309" s="8">
        <f t="shared" ca="1" si="45"/>
        <v>0.15527912551286416</v>
      </c>
      <c r="P309" s="30">
        <f ca="1">_xlfn.LOGNORM.INV(O309,'Input Parameters'!$H$30,'Input Parameters'!$I$30)</f>
        <v>1.6620008362683034</v>
      </c>
      <c r="Q309" s="10">
        <f t="shared" ca="1" si="46"/>
        <v>0.89976551050699283</v>
      </c>
      <c r="R309" s="30">
        <f>IF('Input Parameters'!$E$32=0,0,_xlfn.BETA.INV(Q309,'Input Parameters'!$L$32,'Input Parameters'!$M$32,'Input Parameters'!$J$32,'Input Parameters'!$K$32))</f>
        <v>0</v>
      </c>
      <c r="S309" s="10">
        <f t="shared" ca="1" si="47"/>
        <v>5.5514001867857043E-2</v>
      </c>
      <c r="T309" s="26">
        <f ca="1">_xlfn.LOGNORM.INV(S309,'Input Parameters'!$H$34,'Input Parameters'!$I$34)</f>
        <v>41.33531313646089</v>
      </c>
      <c r="U309" s="10">
        <f t="shared" ca="1" si="48"/>
        <v>0.99116975327587409</v>
      </c>
      <c r="V309" s="30">
        <f ca="1">_xlfn.BETA.INV(U309,'Input Parameters'!$L$36,'Input Parameters'!$M$36,'Input Parameters'!$J$36,'Input Parameters'!$K$36)</f>
        <v>1.0079496980168936</v>
      </c>
      <c r="W309" s="2">
        <f ca="1">N309+(P309-N309)*(1-ERF((T309-R309)/(2*SQRT(L309*'Input Parameters'!$E$38))))</f>
        <v>0.10010823763724386</v>
      </c>
      <c r="X309">
        <f t="shared" ca="1" si="49"/>
        <v>1</v>
      </c>
      <c r="Y309" s="7"/>
    </row>
    <row r="310" spans="1:25" ht="15" customHeight="1" x14ac:dyDescent="0.25">
      <c r="A310" s="139">
        <v>303</v>
      </c>
      <c r="B310" s="10">
        <f t="shared" ca="1" si="40"/>
        <v>0.49205144033948445</v>
      </c>
      <c r="C310" s="60">
        <f ca="1">_xlfn.NORM.INV(B310,'Input Parameters'!$E$15,'Input Parameters'!$F$15)</f>
        <v>269.88737388004256</v>
      </c>
      <c r="D310" s="10">
        <f t="shared" ca="1" si="41"/>
        <v>0.97347817902663103</v>
      </c>
      <c r="E310" s="62">
        <f ca="1">IF(_xlfn.NORM.INV(D310,'Input Parameters'!$E$17,'Input Parameters'!$F$17)&lt;3500,3500,IF(_xlfn.NORM.INV(D310,'Input Parameters'!$E$17,'Input Parameters'!$F$17)&gt;5500,5500,_xlfn.NORM.INV(D310,'Input Parameters'!$E$17,'Input Parameters'!$F$17)))</f>
        <v>5500</v>
      </c>
      <c r="F310" s="10">
        <f t="shared" ca="1" si="42"/>
        <v>0.84818660722605821</v>
      </c>
      <c r="G310" s="64">
        <f ca="1">_xlfn.NORM.INV(F310,'Input Parameters'!$E$20,'Input Parameters'!$F$20)</f>
        <v>289.54220283104047</v>
      </c>
      <c r="H310" s="57">
        <f ca="1">EXP(E310*(1/'Input Parameters'!$E$23-1/G310))</f>
        <v>0.80288437621101449</v>
      </c>
      <c r="I310" s="10">
        <f t="shared" ca="1" si="43"/>
        <v>0.71433825565152809</v>
      </c>
      <c r="J310" s="30">
        <f ca="1">_xlfn.BETA.INV(I310,'Input Parameters'!$L$26,'Input Parameters'!$M$26,'Input Parameters'!$J$26,'Input Parameters'!$K$26)</f>
        <v>0.7476612721463215</v>
      </c>
      <c r="K310" s="168">
        <f ca="1">('Input Parameters'!$E$27/'Input Parameters'!$E$38)^$J310</f>
        <v>4.6868617029584827E-3</v>
      </c>
      <c r="L310" s="69">
        <f ca="1">$H310*$C310*'Input Parameters'!$E$25*K310</f>
        <v>1.0155883563927963</v>
      </c>
      <c r="M310" s="24">
        <f t="shared" ca="1" si="44"/>
        <v>0.42572365552240465</v>
      </c>
      <c r="N310" s="15">
        <f ca="1">_xlfn.NORM.INV(M310,'Input Parameters'!$E$29,'Input Parameters'!$F$29)</f>
        <v>9.9981272791797068E-2</v>
      </c>
      <c r="O310" s="8">
        <f t="shared" ca="1" si="45"/>
        <v>0.67435131786769276</v>
      </c>
      <c r="P310" s="30">
        <f ca="1">_xlfn.LOGNORM.INV(O310,'Input Parameters'!$H$30,'Input Parameters'!$I$30)</f>
        <v>3.321903597597692</v>
      </c>
      <c r="Q310" s="10">
        <f t="shared" ca="1" si="46"/>
        <v>0.27635004243272021</v>
      </c>
      <c r="R310" s="30">
        <f>IF('Input Parameters'!$E$32=0,0,_xlfn.BETA.INV(Q310,'Input Parameters'!$L$32,'Input Parameters'!$M$32,'Input Parameters'!$J$32,'Input Parameters'!$K$32))</f>
        <v>0</v>
      </c>
      <c r="S310" s="10">
        <f t="shared" ca="1" si="47"/>
        <v>0.31987513796601486</v>
      </c>
      <c r="T310" s="26">
        <f ca="1">_xlfn.LOGNORM.INV(S310,'Input Parameters'!$H$34,'Input Parameters'!$I$34)</f>
        <v>47.553951534688728</v>
      </c>
      <c r="U310" s="10">
        <f t="shared" ca="1" si="48"/>
        <v>0.90502838493511706</v>
      </c>
      <c r="V310" s="30">
        <f ca="1">_xlfn.BETA.INV(U310,'Input Parameters'!$L$36,'Input Parameters'!$M$36,'Input Parameters'!$J$36,'Input Parameters'!$K$36)</f>
        <v>0.80745666326680543</v>
      </c>
      <c r="W310" s="2">
        <f ca="1">N310+(P310-N310)*(1-ERF((T310-R310)/(2*SQRT(L310*'Input Parameters'!$E$38))))</f>
        <v>0.1027131319989556</v>
      </c>
      <c r="X310">
        <f t="shared" ca="1" si="49"/>
        <v>1</v>
      </c>
      <c r="Y310" s="7"/>
    </row>
    <row r="311" spans="1:25" ht="15" customHeight="1" x14ac:dyDescent="0.25">
      <c r="A311" s="139">
        <v>304</v>
      </c>
      <c r="B311" s="10">
        <f t="shared" ca="1" si="40"/>
        <v>1.0197738891692731E-2</v>
      </c>
      <c r="C311" s="60">
        <f ca="1">_xlfn.NORM.INV(B311,'Input Parameters'!$E$15,'Input Parameters'!$F$15)</f>
        <v>145.29305386050447</v>
      </c>
      <c r="D311" s="10">
        <f t="shared" ca="1" si="41"/>
        <v>0.71427604030048597</v>
      </c>
      <c r="E311" s="62">
        <f ca="1">IF(_xlfn.NORM.INV(D311,'Input Parameters'!$E$17,'Input Parameters'!$F$17)&lt;3500,3500,IF(_xlfn.NORM.INV(D311,'Input Parameters'!$E$17,'Input Parameters'!$F$17)&gt;5500,5500,_xlfn.NORM.INV(D311,'Input Parameters'!$E$17,'Input Parameters'!$F$17)))</f>
        <v>5196.1442529492006</v>
      </c>
      <c r="F311" s="10">
        <f t="shared" ca="1" si="42"/>
        <v>1.3326263183934484E-2</v>
      </c>
      <c r="G311" s="64">
        <f ca="1">_xlfn.NORM.INV(F311,'Input Parameters'!$E$20,'Input Parameters'!$F$20)</f>
        <v>267.79898461008986</v>
      </c>
      <c r="H311" s="57">
        <f ca="1">EXP(E311*(1/'Input Parameters'!$E$23-1/G311))</f>
        <v>0.18928560448905496</v>
      </c>
      <c r="I311" s="10">
        <f t="shared" ca="1" si="43"/>
        <v>0.55054107806015917</v>
      </c>
      <c r="J311" s="30">
        <f ca="1">_xlfn.BETA.INV(I311,'Input Parameters'!$L$26,'Input Parameters'!$M$26,'Input Parameters'!$J$26,'Input Parameters'!$K$26)</f>
        <v>0.68162011975069925</v>
      </c>
      <c r="K311" s="168">
        <f ca="1">('Input Parameters'!$E$27/'Input Parameters'!$E$38)^$J311</f>
        <v>7.5268600817730734E-3</v>
      </c>
      <c r="L311" s="69">
        <f ca="1">$H311*$C311*'Input Parameters'!$E$25*K311</f>
        <v>0.20700282930082495</v>
      </c>
      <c r="M311" s="24">
        <f t="shared" ca="1" si="44"/>
        <v>0.35907986806008518</v>
      </c>
      <c r="N311" s="15">
        <f ca="1">_xlfn.NORM.INV(M311,'Input Parameters'!$E$29,'Input Parameters'!$F$29)</f>
        <v>9.9963908064749973E-2</v>
      </c>
      <c r="O311" s="8">
        <f t="shared" ca="1" si="45"/>
        <v>9.4639761002684231E-2</v>
      </c>
      <c r="P311" s="30">
        <f ca="1">_xlfn.LOGNORM.INV(O311,'Input Parameters'!$H$30,'Input Parameters'!$I$30)</f>
        <v>1.4433112841933899</v>
      </c>
      <c r="Q311" s="10">
        <f t="shared" ca="1" si="46"/>
        <v>0.23659669857140508</v>
      </c>
      <c r="R311" s="30">
        <f>IF('Input Parameters'!$E$32=0,0,_xlfn.BETA.INV(Q311,'Input Parameters'!$L$32,'Input Parameters'!$M$32,'Input Parameters'!$J$32,'Input Parameters'!$K$32))</f>
        <v>0</v>
      </c>
      <c r="S311" s="10">
        <f t="shared" ca="1" si="47"/>
        <v>0.29472442132440613</v>
      </c>
      <c r="T311" s="26">
        <f ca="1">_xlfn.LOGNORM.INV(S311,'Input Parameters'!$H$34,'Input Parameters'!$I$34)</f>
        <v>47.131953317473929</v>
      </c>
      <c r="U311" s="10">
        <f t="shared" ca="1" si="48"/>
        <v>2.6342784300574018E-2</v>
      </c>
      <c r="V311" s="30">
        <f ca="1">_xlfn.BETA.INV(U311,'Input Parameters'!$L$36,'Input Parameters'!$M$36,'Input Parameters'!$J$36,'Input Parameters'!$K$36)</f>
        <v>0.35194660935561872</v>
      </c>
      <c r="W311" s="2">
        <f ca="1">N311+(P311-N311)*(1-ERF((T311-R311)/(2*SQRT(L311*'Input Parameters'!$E$38))))</f>
        <v>9.9963908065070772E-2</v>
      </c>
      <c r="X311">
        <f t="shared" ca="1" si="49"/>
        <v>1</v>
      </c>
      <c r="Y311" s="7"/>
    </row>
    <row r="312" spans="1:25" ht="15" customHeight="1" x14ac:dyDescent="0.25">
      <c r="A312" s="139">
        <v>305</v>
      </c>
      <c r="B312" s="10">
        <f t="shared" ca="1" si="40"/>
        <v>0.89797011021188788</v>
      </c>
      <c r="C312" s="60">
        <f ca="1">_xlfn.NORM.INV(B312,'Input Parameters'!$E$15,'Input Parameters'!$F$15)</f>
        <v>339.79664973400969</v>
      </c>
      <c r="D312" s="10">
        <f t="shared" ca="1" si="41"/>
        <v>2.7291874492153534E-3</v>
      </c>
      <c r="E312" s="62">
        <f ca="1">IF(_xlfn.NORM.INV(D312,'Input Parameters'!$E$17,'Input Parameters'!$F$17)&lt;3500,3500,IF(_xlfn.NORM.INV(D312,'Input Parameters'!$E$17,'Input Parameters'!$F$17)&gt;5500,5500,_xlfn.NORM.INV(D312,'Input Parameters'!$E$17,'Input Parameters'!$F$17)))</f>
        <v>3500</v>
      </c>
      <c r="F312" s="10">
        <f t="shared" ca="1" si="42"/>
        <v>0.62879130345095702</v>
      </c>
      <c r="G312" s="64">
        <f ca="1">_xlfn.NORM.INV(F312,'Input Parameters'!$E$20,'Input Parameters'!$F$20)</f>
        <v>284.85198032908761</v>
      </c>
      <c r="H312" s="57">
        <f ca="1">EXP(E312*(1/'Input Parameters'!$E$23-1/G312))</f>
        <v>0.71266372809779877</v>
      </c>
      <c r="I312" s="10">
        <f t="shared" ca="1" si="43"/>
        <v>0.3467171492774378</v>
      </c>
      <c r="J312" s="30">
        <f ca="1">_xlfn.BETA.INV(I312,'Input Parameters'!$L$26,'Input Parameters'!$M$26,'Input Parameters'!$J$26,'Input Parameters'!$K$26)</f>
        <v>0.59630120406740705</v>
      </c>
      <c r="K312" s="168">
        <f ca="1">('Input Parameters'!$E$27/'Input Parameters'!$E$38)^$J312</f>
        <v>1.3880327863915227E-2</v>
      </c>
      <c r="L312" s="69">
        <f ca="1">$H312*$C312*'Input Parameters'!$E$25*K312</f>
        <v>3.3612705668314771</v>
      </c>
      <c r="M312" s="24">
        <f t="shared" ca="1" si="44"/>
        <v>0.57809946699707959</v>
      </c>
      <c r="N312" s="15">
        <f ca="1">_xlfn.NORM.INV(M312,'Input Parameters'!$E$29,'Input Parameters'!$F$29)</f>
        <v>0.10001970338276432</v>
      </c>
      <c r="O312" s="8">
        <f t="shared" ca="1" si="45"/>
        <v>2.763300808171365E-2</v>
      </c>
      <c r="P312" s="30">
        <f ca="1">_xlfn.LOGNORM.INV(O312,'Input Parameters'!$H$30,'Input Parameters'!$I$30)</f>
        <v>1.0850120182489618</v>
      </c>
      <c r="Q312" s="10">
        <f t="shared" ca="1" si="46"/>
        <v>0.13713091047708692</v>
      </c>
      <c r="R312" s="30">
        <f>IF('Input Parameters'!$E$32=0,0,_xlfn.BETA.INV(Q312,'Input Parameters'!$L$32,'Input Parameters'!$M$32,'Input Parameters'!$J$32,'Input Parameters'!$K$32))</f>
        <v>0</v>
      </c>
      <c r="S312" s="10">
        <f t="shared" ca="1" si="47"/>
        <v>4.7002607482632741E-2</v>
      </c>
      <c r="T312" s="26">
        <f ca="1">_xlfn.LOGNORM.INV(S312,'Input Parameters'!$H$34,'Input Parameters'!$I$34)</f>
        <v>40.920260883778681</v>
      </c>
      <c r="U312" s="10">
        <f t="shared" ca="1" si="48"/>
        <v>0.2076870567828738</v>
      </c>
      <c r="V312" s="30">
        <f ca="1">_xlfn.BETA.INV(U312,'Input Parameters'!$L$36,'Input Parameters'!$M$36,'Input Parameters'!$J$36,'Input Parameters'!$K$36)</f>
        <v>0.47213618407048874</v>
      </c>
      <c r="W312" s="2">
        <f ca="1">N312+(P312-N312)*(1-ERF((T312-R312)/(2*SQRT(L312*'Input Parameters'!$E$38))))</f>
        <v>0.21281278992903394</v>
      </c>
      <c r="X312">
        <f t="shared" ca="1" si="49"/>
        <v>1</v>
      </c>
      <c r="Y312" s="7"/>
    </row>
    <row r="313" spans="1:25" ht="15" customHeight="1" x14ac:dyDescent="0.25">
      <c r="A313" s="139">
        <v>306</v>
      </c>
      <c r="B313" s="10">
        <f t="shared" ca="1" si="40"/>
        <v>0.91517201369127366</v>
      </c>
      <c r="C313" s="60">
        <f ca="1">_xlfn.NORM.INV(B313,'Input Parameters'!$E$15,'Input Parameters'!$F$15)</f>
        <v>345.39159701365901</v>
      </c>
      <c r="D313" s="10">
        <f t="shared" ca="1" si="41"/>
        <v>0.40997458444693924</v>
      </c>
      <c r="E313" s="62">
        <f ca="1">IF(_xlfn.NORM.INV(D313,'Input Parameters'!$E$17,'Input Parameters'!$F$17)&lt;3500,3500,IF(_xlfn.NORM.INV(D313,'Input Parameters'!$E$17,'Input Parameters'!$F$17)&gt;5500,5500,_xlfn.NORM.INV(D313,'Input Parameters'!$E$17,'Input Parameters'!$F$17)))</f>
        <v>4640.6727513012438</v>
      </c>
      <c r="F313" s="10">
        <f t="shared" ca="1" si="42"/>
        <v>0.15438411574808042</v>
      </c>
      <c r="G313" s="64">
        <f ca="1">_xlfn.NORM.INV(F313,'Input Parameters'!$E$20,'Input Parameters'!$F$20)</f>
        <v>275.83067261537838</v>
      </c>
      <c r="H313" s="57">
        <f ca="1">EXP(E313*(1/'Input Parameters'!$E$23-1/G313))</f>
        <v>0.37457060747230053</v>
      </c>
      <c r="I313" s="10">
        <f t="shared" ca="1" si="43"/>
        <v>0.21037489789953479</v>
      </c>
      <c r="J313" s="30">
        <f ca="1">_xlfn.BETA.INV(I313,'Input Parameters'!$L$26,'Input Parameters'!$M$26,'Input Parameters'!$J$26,'Input Parameters'!$K$26)</f>
        <v>0.52614972363435675</v>
      </c>
      <c r="K313" s="168">
        <f ca="1">('Input Parameters'!$E$27/'Input Parameters'!$E$38)^$J313</f>
        <v>2.2958099917626384E-2</v>
      </c>
      <c r="L313" s="69">
        <f ca="1">$H313*$C313*'Input Parameters'!$E$25*K313</f>
        <v>2.970170665116465</v>
      </c>
      <c r="M313" s="24">
        <f t="shared" ca="1" si="44"/>
        <v>0.53550059353798729</v>
      </c>
      <c r="N313" s="15">
        <f ca="1">_xlfn.NORM.INV(M313,'Input Parameters'!$E$29,'Input Parameters'!$F$29)</f>
        <v>0.10000891045606702</v>
      </c>
      <c r="O313" s="8">
        <f t="shared" ca="1" si="45"/>
        <v>0.40612383275789066</v>
      </c>
      <c r="P313" s="30">
        <f ca="1">_xlfn.LOGNORM.INV(O313,'Input Parameters'!$H$30,'Input Parameters'!$I$30)</f>
        <v>2.3984846624373093</v>
      </c>
      <c r="Q313" s="10">
        <f t="shared" ca="1" si="46"/>
        <v>0.13298334002146972</v>
      </c>
      <c r="R313" s="30">
        <f>IF('Input Parameters'!$E$32=0,0,_xlfn.BETA.INV(Q313,'Input Parameters'!$L$32,'Input Parameters'!$M$32,'Input Parameters'!$J$32,'Input Parameters'!$K$32))</f>
        <v>0</v>
      </c>
      <c r="S313" s="10">
        <f t="shared" ca="1" si="47"/>
        <v>0.40753992062558742</v>
      </c>
      <c r="T313" s="26">
        <f ca="1">_xlfn.LOGNORM.INV(S313,'Input Parameters'!$H$34,'Input Parameters'!$I$34)</f>
        <v>48.960937037218656</v>
      </c>
      <c r="U313" s="10">
        <f t="shared" ca="1" si="48"/>
        <v>0.91506591757170719</v>
      </c>
      <c r="V313" s="30">
        <f ca="1">_xlfn.BETA.INV(U313,'Input Parameters'!$L$36,'Input Parameters'!$M$36,'Input Parameters'!$J$36,'Input Parameters'!$K$36)</f>
        <v>0.81879572282782087</v>
      </c>
      <c r="W313" s="2">
        <f ca="1">N313+(P313-N313)*(1-ERF((T313-R313)/(2*SQRT(L313*'Input Parameters'!$E$38))))</f>
        <v>0.20241693591596818</v>
      </c>
      <c r="X313">
        <f t="shared" ca="1" si="49"/>
        <v>1</v>
      </c>
      <c r="Y313" s="7"/>
    </row>
    <row r="314" spans="1:25" ht="15" customHeight="1" x14ac:dyDescent="0.25">
      <c r="A314" s="139">
        <v>307</v>
      </c>
      <c r="B314" s="10">
        <f t="shared" ca="1" si="40"/>
        <v>0.82130960114878571</v>
      </c>
      <c r="C314" s="60">
        <f ca="1">_xlfn.NORM.INV(B314,'Input Parameters'!$E$15,'Input Parameters'!$F$15)</f>
        <v>320.84507555289309</v>
      </c>
      <c r="D314" s="10">
        <f t="shared" ca="1" si="41"/>
        <v>0.99751287896318519</v>
      </c>
      <c r="E314" s="62">
        <f ca="1">IF(_xlfn.NORM.INV(D314,'Input Parameters'!$E$17,'Input Parameters'!$F$17)&lt;3500,3500,IF(_xlfn.NORM.INV(D314,'Input Parameters'!$E$17,'Input Parameters'!$F$17)&gt;5500,5500,_xlfn.NORM.INV(D314,'Input Parameters'!$E$17,'Input Parameters'!$F$17)))</f>
        <v>5500</v>
      </c>
      <c r="F314" s="10">
        <f t="shared" ca="1" si="42"/>
        <v>0.5158713296691404</v>
      </c>
      <c r="G314" s="64">
        <f ca="1">_xlfn.NORM.INV(F314,'Input Parameters'!$E$20,'Input Parameters'!$F$20)</f>
        <v>282.91661996041978</v>
      </c>
      <c r="H314" s="57">
        <f ca="1">EXP(E314*(1/'Input Parameters'!$E$23-1/G314))</f>
        <v>0.5145834789199113</v>
      </c>
      <c r="I314" s="10">
        <f t="shared" ca="1" si="43"/>
        <v>0.2017155240502575</v>
      </c>
      <c r="J314" s="30">
        <f ca="1">_xlfn.BETA.INV(I314,'Input Parameters'!$L$26,'Input Parameters'!$M$26,'Input Parameters'!$J$26,'Input Parameters'!$K$26)</f>
        <v>0.52092545555788017</v>
      </c>
      <c r="K314" s="168">
        <f ca="1">('Input Parameters'!$E$27/'Input Parameters'!$E$38)^$J314</f>
        <v>2.3834750262767778E-2</v>
      </c>
      <c r="L314" s="69">
        <f ca="1">$H314*$C314*'Input Parameters'!$E$25*K314</f>
        <v>3.9351548122220552</v>
      </c>
      <c r="M314" s="24">
        <f t="shared" ca="1" si="44"/>
        <v>9.1865577165485268E-2</v>
      </c>
      <c r="N314" s="15">
        <f ca="1">_xlfn.NORM.INV(M314,'Input Parameters'!$E$29,'Input Parameters'!$F$29)</f>
        <v>9.9867064584192033E-2</v>
      </c>
      <c r="O314" s="8">
        <f t="shared" ca="1" si="45"/>
        <v>0.80619065479889485</v>
      </c>
      <c r="P314" s="30">
        <f ca="1">_xlfn.LOGNORM.INV(O314,'Input Parameters'!$H$30,'Input Parameters'!$I$30)</f>
        <v>4.0355838062957838</v>
      </c>
      <c r="Q314" s="10">
        <f t="shared" ca="1" si="46"/>
        <v>0.95012723017045875</v>
      </c>
      <c r="R314" s="30">
        <f>IF('Input Parameters'!$E$32=0,0,_xlfn.BETA.INV(Q314,'Input Parameters'!$L$32,'Input Parameters'!$M$32,'Input Parameters'!$J$32,'Input Parameters'!$K$32))</f>
        <v>0</v>
      </c>
      <c r="S314" s="10">
        <f t="shared" ca="1" si="47"/>
        <v>0.76413800823014633</v>
      </c>
      <c r="T314" s="26">
        <f ca="1">_xlfn.LOGNORM.INV(S314,'Input Parameters'!$H$34,'Input Parameters'!$I$34)</f>
        <v>55.133383616547007</v>
      </c>
      <c r="U314" s="10">
        <f t="shared" ca="1" si="48"/>
        <v>0.98489649168232007</v>
      </c>
      <c r="V314" s="30">
        <f ca="1">_xlfn.BETA.INV(U314,'Input Parameters'!$L$36,'Input Parameters'!$M$36,'Input Parameters'!$J$36,'Input Parameters'!$K$36)</f>
        <v>0.96851603196682889</v>
      </c>
      <c r="W314" s="2">
        <f ca="1">N314+(P314-N314)*(1-ERF((T314-R314)/(2*SQRT(L314*'Input Parameters'!$E$38))))</f>
        <v>0.29423173268691488</v>
      </c>
      <c r="X314">
        <f t="shared" ca="1" si="49"/>
        <v>1</v>
      </c>
      <c r="Y314" s="7"/>
    </row>
    <row r="315" spans="1:25" ht="15" customHeight="1" x14ac:dyDescent="0.25">
      <c r="A315" s="139">
        <v>308</v>
      </c>
      <c r="B315" s="10">
        <f t="shared" ca="1" si="40"/>
        <v>0.25099301642812022</v>
      </c>
      <c r="C315" s="60">
        <f ca="1">_xlfn.NORM.INV(B315,'Input Parameters'!$E$15,'Input Parameters'!$F$15)</f>
        <v>234.58345071823365</v>
      </c>
      <c r="D315" s="10">
        <f t="shared" ca="1" si="41"/>
        <v>0.14925561908497087</v>
      </c>
      <c r="E315" s="62">
        <f ca="1">IF(_xlfn.NORM.INV(D315,'Input Parameters'!$E$17,'Input Parameters'!$F$17)&lt;3500,3500,IF(_xlfn.NORM.INV(D315,'Input Parameters'!$E$17,'Input Parameters'!$F$17)&gt;5500,5500,_xlfn.NORM.INV(D315,'Input Parameters'!$E$17,'Input Parameters'!$F$17)))</f>
        <v>4072.2581033364127</v>
      </c>
      <c r="F315" s="10">
        <f t="shared" ca="1" si="42"/>
        <v>0.12129666675228346</v>
      </c>
      <c r="G315" s="64">
        <f ca="1">_xlfn.NORM.INV(F315,'Input Parameters'!$E$20,'Input Parameters'!$F$20)</f>
        <v>274.82085378749542</v>
      </c>
      <c r="H315" s="57">
        <f ca="1">EXP(E315*(1/'Input Parameters'!$E$23-1/G315))</f>
        <v>0.40013803228512707</v>
      </c>
      <c r="I315" s="10">
        <f t="shared" ca="1" si="43"/>
        <v>0.24755138079539274</v>
      </c>
      <c r="J315" s="30">
        <f ca="1">_xlfn.BETA.INV(I315,'Input Parameters'!$L$26,'Input Parameters'!$M$26,'Input Parameters'!$J$26,'Input Parameters'!$K$26)</f>
        <v>0.54725597167640938</v>
      </c>
      <c r="K315" s="168">
        <f ca="1">('Input Parameters'!$E$27/'Input Parameters'!$E$38)^$J315</f>
        <v>1.973266122716617E-2</v>
      </c>
      <c r="L315" s="69">
        <f ca="1">$H315*$C315*'Input Parameters'!$E$25*K315</f>
        <v>1.852221250350667</v>
      </c>
      <c r="M315" s="24">
        <f t="shared" ca="1" si="44"/>
        <v>8.766937313268619E-2</v>
      </c>
      <c r="N315" s="15">
        <f ca="1">_xlfn.NORM.INV(M315,'Input Parameters'!$E$29,'Input Parameters'!$F$29)</f>
        <v>9.9864475259638902E-2</v>
      </c>
      <c r="O315" s="8">
        <f t="shared" ca="1" si="45"/>
        <v>0.15779052219195178</v>
      </c>
      <c r="P315" s="30">
        <f ca="1">_xlfn.LOGNORM.INV(O315,'Input Parameters'!$H$30,'Input Parameters'!$I$30)</f>
        <v>1.6702421397134848</v>
      </c>
      <c r="Q315" s="10">
        <f t="shared" ca="1" si="46"/>
        <v>0.83180608626011943</v>
      </c>
      <c r="R315" s="30">
        <f>IF('Input Parameters'!$E$32=0,0,_xlfn.BETA.INV(Q315,'Input Parameters'!$L$32,'Input Parameters'!$M$32,'Input Parameters'!$J$32,'Input Parameters'!$K$32))</f>
        <v>0</v>
      </c>
      <c r="S315" s="10">
        <f t="shared" ca="1" si="47"/>
        <v>0.45338714842907069</v>
      </c>
      <c r="T315" s="26">
        <f ca="1">_xlfn.LOGNORM.INV(S315,'Input Parameters'!$H$34,'Input Parameters'!$I$34)</f>
        <v>49.678012797723319</v>
      </c>
      <c r="U315" s="10">
        <f t="shared" ca="1" si="48"/>
        <v>0.65389885159978134</v>
      </c>
      <c r="V315" s="30">
        <f ca="1">_xlfn.BETA.INV(U315,'Input Parameters'!$L$36,'Input Parameters'!$M$36,'Input Parameters'!$J$36,'Input Parameters'!$K$36)</f>
        <v>0.64842422186154947</v>
      </c>
      <c r="W315" s="2">
        <f ca="1">N315+(P315-N315)*(1-ERF((T315-R315)/(2*SQRT(L315*'Input Parameters'!$E$38))))</f>
        <v>0.11533104890305941</v>
      </c>
      <c r="X315">
        <f t="shared" ca="1" si="49"/>
        <v>1</v>
      </c>
      <c r="Y315" s="7"/>
    </row>
    <row r="316" spans="1:25" ht="15" customHeight="1" x14ac:dyDescent="0.25">
      <c r="A316" s="139">
        <v>309</v>
      </c>
      <c r="B316" s="10">
        <f t="shared" ca="1" si="40"/>
        <v>0.16626907371402844</v>
      </c>
      <c r="C316" s="60">
        <f ca="1">_xlfn.NORM.INV(B316,'Input Parameters'!$E$15,'Input Parameters'!$F$15)</f>
        <v>218.45299177813058</v>
      </c>
      <c r="D316" s="10">
        <f t="shared" ca="1" si="41"/>
        <v>0.30674337279182673</v>
      </c>
      <c r="E316" s="62">
        <f ca="1">IF(_xlfn.NORM.INV(D316,'Input Parameters'!$E$17,'Input Parameters'!$F$17)&lt;3500,3500,IF(_xlfn.NORM.INV(D316,'Input Parameters'!$E$17,'Input Parameters'!$F$17)&gt;5500,5500,_xlfn.NORM.INV(D316,'Input Parameters'!$E$17,'Input Parameters'!$F$17)))</f>
        <v>4446.4281503578359</v>
      </c>
      <c r="F316" s="10">
        <f t="shared" ca="1" si="42"/>
        <v>0.87463051852647145</v>
      </c>
      <c r="G316" s="64">
        <f ca="1">_xlfn.NORM.INV(F316,'Input Parameters'!$E$20,'Input Parameters'!$F$20)</f>
        <v>290.34532757356527</v>
      </c>
      <c r="H316" s="57">
        <f ca="1">EXP(E316*(1/'Input Parameters'!$E$23-1/G316))</f>
        <v>0.87370665869578756</v>
      </c>
      <c r="I316" s="10">
        <f t="shared" ca="1" si="43"/>
        <v>0.35587015088232699</v>
      </c>
      <c r="J316" s="30">
        <f ca="1">_xlfn.BETA.INV(I316,'Input Parameters'!$L$26,'Input Parameters'!$M$26,'Input Parameters'!$J$26,'Input Parameters'!$K$26)</f>
        <v>0.60045952551994775</v>
      </c>
      <c r="K316" s="168">
        <f ca="1">('Input Parameters'!$E$27/'Input Parameters'!$E$38)^$J316</f>
        <v>1.3472422758701792E-2</v>
      </c>
      <c r="L316" s="69">
        <f ca="1">$H316*$C316*'Input Parameters'!$E$25*K316</f>
        <v>2.5713982546433605</v>
      </c>
      <c r="M316" s="24">
        <f t="shared" ca="1" si="44"/>
        <v>0.56373368426036308</v>
      </c>
      <c r="N316" s="15">
        <f ca="1">_xlfn.NORM.INV(M316,'Input Parameters'!$E$29,'Input Parameters'!$F$29)</f>
        <v>0.10001604423496707</v>
      </c>
      <c r="O316" s="8">
        <f t="shared" ca="1" si="45"/>
        <v>0.50883574753987881</v>
      </c>
      <c r="P316" s="30">
        <f ca="1">_xlfn.LOGNORM.INV(O316,'Input Parameters'!$H$30,'Input Parameters'!$I$30)</f>
        <v>2.7115044432229438</v>
      </c>
      <c r="Q316" s="10">
        <f t="shared" ca="1" si="46"/>
        <v>8.0929560617078455E-2</v>
      </c>
      <c r="R316" s="30">
        <f>IF('Input Parameters'!$E$32=0,0,_xlfn.BETA.INV(Q316,'Input Parameters'!$L$32,'Input Parameters'!$M$32,'Input Parameters'!$J$32,'Input Parameters'!$K$32))</f>
        <v>0</v>
      </c>
      <c r="S316" s="10">
        <f t="shared" ca="1" si="47"/>
        <v>0.65922391676093339</v>
      </c>
      <c r="T316" s="26">
        <f ca="1">_xlfn.LOGNORM.INV(S316,'Input Parameters'!$H$34,'Input Parameters'!$I$34)</f>
        <v>53.050209962344418</v>
      </c>
      <c r="U316" s="10">
        <f t="shared" ca="1" si="48"/>
        <v>7.0124097065460966E-2</v>
      </c>
      <c r="V316" s="30">
        <f ca="1">_xlfn.BETA.INV(U316,'Input Parameters'!$L$36,'Input Parameters'!$M$36,'Input Parameters'!$J$36,'Input Parameters'!$K$36)</f>
        <v>0.39617360433003229</v>
      </c>
      <c r="W316" s="2">
        <f ca="1">N316+(P316-N316)*(1-ERF((T316-R316)/(2*SQRT(L316*'Input Parameters'!$E$38))))</f>
        <v>0.15046866924254088</v>
      </c>
      <c r="X316">
        <f t="shared" ca="1" si="49"/>
        <v>1</v>
      </c>
      <c r="Y316" s="7"/>
    </row>
    <row r="317" spans="1:25" ht="15" customHeight="1" x14ac:dyDescent="0.25">
      <c r="A317" s="139">
        <v>310</v>
      </c>
      <c r="B317" s="10">
        <f t="shared" ca="1" si="40"/>
        <v>0.4107814692209516</v>
      </c>
      <c r="C317" s="60">
        <f ca="1">_xlfn.NORM.INV(B317,'Input Parameters'!$E$15,'Input Parameters'!$F$15)</f>
        <v>258.74467121270766</v>
      </c>
      <c r="D317" s="10">
        <f t="shared" ca="1" si="41"/>
        <v>0.4984505714471269</v>
      </c>
      <c r="E317" s="62">
        <f ca="1">IF(_xlfn.NORM.INV(D317,'Input Parameters'!$E$17,'Input Parameters'!$F$17)&lt;3500,3500,IF(_xlfn.NORM.INV(D317,'Input Parameters'!$E$17,'Input Parameters'!$F$17)&gt;5500,5500,_xlfn.NORM.INV(D317,'Input Parameters'!$E$17,'Input Parameters'!$F$17)))</f>
        <v>4797.2813041709715</v>
      </c>
      <c r="F317" s="10">
        <f t="shared" ca="1" si="42"/>
        <v>0.44740106495933563</v>
      </c>
      <c r="G317" s="64">
        <f ca="1">_xlfn.NORM.INV(F317,'Input Parameters'!$E$20,'Input Parameters'!$F$20)</f>
        <v>281.76405694182114</v>
      </c>
      <c r="H317" s="57">
        <f ca="1">EXP(E317*(1/'Input Parameters'!$E$23-1/G317))</f>
        <v>0.52263578046598513</v>
      </c>
      <c r="I317" s="10">
        <f t="shared" ca="1" si="43"/>
        <v>0.48593846410573927</v>
      </c>
      <c r="J317" s="30">
        <f ca="1">_xlfn.BETA.INV(I317,'Input Parameters'!$L$26,'Input Parameters'!$M$26,'Input Parameters'!$J$26,'Input Parameters'!$K$26)</f>
        <v>0.65571183529661581</v>
      </c>
      <c r="K317" s="168">
        <f ca="1">('Input Parameters'!$E$27/'Input Parameters'!$E$38)^$J317</f>
        <v>9.0640741727555513E-3</v>
      </c>
      <c r="L317" s="69">
        <f ca="1">$H317*$C317*'Input Parameters'!$E$25*K317</f>
        <v>1.2257277092336909</v>
      </c>
      <c r="M317" s="24">
        <f t="shared" ca="1" si="44"/>
        <v>0.56859242707113078</v>
      </c>
      <c r="N317" s="15">
        <f ca="1">_xlfn.NORM.INV(M317,'Input Parameters'!$E$29,'Input Parameters'!$F$29)</f>
        <v>0.10001727917197112</v>
      </c>
      <c r="O317" s="8">
        <f t="shared" ca="1" si="45"/>
        <v>0.73535278706008766</v>
      </c>
      <c r="P317" s="30">
        <f ca="1">_xlfn.LOGNORM.INV(O317,'Input Parameters'!$H$30,'Input Parameters'!$I$30)</f>
        <v>3.6118041415792819</v>
      </c>
      <c r="Q317" s="10">
        <f t="shared" ca="1" si="46"/>
        <v>0.33814464787409482</v>
      </c>
      <c r="R317" s="30">
        <f>IF('Input Parameters'!$E$32=0,0,_xlfn.BETA.INV(Q317,'Input Parameters'!$L$32,'Input Parameters'!$M$32,'Input Parameters'!$J$32,'Input Parameters'!$K$32))</f>
        <v>0</v>
      </c>
      <c r="S317" s="10">
        <f t="shared" ca="1" si="47"/>
        <v>3.7694635334836635E-2</v>
      </c>
      <c r="T317" s="26">
        <f ca="1">_xlfn.LOGNORM.INV(S317,'Input Parameters'!$H$34,'Input Parameters'!$I$34)</f>
        <v>40.396538325802297</v>
      </c>
      <c r="U317" s="10">
        <f t="shared" ca="1" si="48"/>
        <v>0.68584364904323081</v>
      </c>
      <c r="V317" s="30">
        <f ca="1">_xlfn.BETA.INV(U317,'Input Parameters'!$L$36,'Input Parameters'!$M$36,'Input Parameters'!$J$36,'Input Parameters'!$K$36)</f>
        <v>0.6629381775213592</v>
      </c>
      <c r="W317" s="2">
        <f ca="1">N317+(P317-N317)*(1-ERF((T317-R317)/(2*SQRT(L317*'Input Parameters'!$E$38))))</f>
        <v>0.13470641640823902</v>
      </c>
      <c r="X317">
        <f t="shared" ca="1" si="49"/>
        <v>1</v>
      </c>
      <c r="Y317" s="7"/>
    </row>
    <row r="318" spans="1:25" ht="15" customHeight="1" x14ac:dyDescent="0.25">
      <c r="A318" s="139">
        <v>311</v>
      </c>
      <c r="B318" s="10">
        <f t="shared" ca="1" si="40"/>
        <v>0.42090144414858788</v>
      </c>
      <c r="C318" s="60">
        <f ca="1">_xlfn.NORM.INV(B318,'Input Parameters'!$E$15,'Input Parameters'!$F$15)</f>
        <v>260.15084487507909</v>
      </c>
      <c r="D318" s="10">
        <f t="shared" ca="1" si="41"/>
        <v>3.0585461053565854E-2</v>
      </c>
      <c r="E318" s="62">
        <f ca="1">IF(_xlfn.NORM.INV(D318,'Input Parameters'!$E$17,'Input Parameters'!$F$17)&lt;3500,3500,IF(_xlfn.NORM.INV(D318,'Input Parameters'!$E$17,'Input Parameters'!$F$17)&gt;5500,5500,_xlfn.NORM.INV(D318,'Input Parameters'!$E$17,'Input Parameters'!$F$17)))</f>
        <v>3500</v>
      </c>
      <c r="F318" s="10">
        <f t="shared" ca="1" si="42"/>
        <v>0.919528392771368</v>
      </c>
      <c r="G318" s="64">
        <f ca="1">_xlfn.NORM.INV(F318,'Input Parameters'!$E$20,'Input Parameters'!$F$20)</f>
        <v>292.04277253510725</v>
      </c>
      <c r="H318" s="57">
        <f ca="1">EXP(E318*(1/'Input Parameters'!$E$23-1/G318))</f>
        <v>0.96443948170508742</v>
      </c>
      <c r="I318" s="10">
        <f t="shared" ca="1" si="43"/>
        <v>0.98066674955340027</v>
      </c>
      <c r="J318" s="30">
        <f ca="1">_xlfn.BETA.INV(I318,'Input Parameters'!$L$26,'Input Parameters'!$M$26,'Input Parameters'!$J$26,'Input Parameters'!$K$26)</f>
        <v>0.91234474726823767</v>
      </c>
      <c r="K318" s="168">
        <f ca="1">('Input Parameters'!$E$27/'Input Parameters'!$E$38)^$J318</f>
        <v>1.4383328971635401E-3</v>
      </c>
      <c r="L318" s="69">
        <f ca="1">$H318*$C318*'Input Parameters'!$E$25*K318</f>
        <v>0.36087735855668734</v>
      </c>
      <c r="M318" s="24">
        <f t="shared" ca="1" si="44"/>
        <v>0.64743291667560343</v>
      </c>
      <c r="N318" s="15">
        <f ca="1">_xlfn.NORM.INV(M318,'Input Parameters'!$E$29,'Input Parameters'!$F$29)</f>
        <v>0.10003783990596425</v>
      </c>
      <c r="O318" s="8">
        <f t="shared" ca="1" si="45"/>
        <v>0.17970888216543335</v>
      </c>
      <c r="P318" s="30">
        <f ca="1">_xlfn.LOGNORM.INV(O318,'Input Parameters'!$H$30,'Input Parameters'!$I$30)</f>
        <v>1.7404006431969854</v>
      </c>
      <c r="Q318" s="10">
        <f t="shared" ca="1" si="46"/>
        <v>0.35139889876352703</v>
      </c>
      <c r="R318" s="30">
        <f>IF('Input Parameters'!$E$32=0,0,_xlfn.BETA.INV(Q318,'Input Parameters'!$L$32,'Input Parameters'!$M$32,'Input Parameters'!$J$32,'Input Parameters'!$K$32))</f>
        <v>0</v>
      </c>
      <c r="S318" s="10">
        <f t="shared" ca="1" si="47"/>
        <v>0.87663441174751278</v>
      </c>
      <c r="T318" s="26">
        <f ca="1">_xlfn.LOGNORM.INV(S318,'Input Parameters'!$H$34,'Input Parameters'!$I$34)</f>
        <v>58.228452701834243</v>
      </c>
      <c r="U318" s="10">
        <f t="shared" ca="1" si="48"/>
        <v>0.99238531431878985</v>
      </c>
      <c r="V318" s="30">
        <f ca="1">_xlfn.BETA.INV(U318,'Input Parameters'!$L$36,'Input Parameters'!$M$36,'Input Parameters'!$J$36,'Input Parameters'!$K$36)</f>
        <v>1.0183831680046853</v>
      </c>
      <c r="W318" s="2">
        <f ca="1">N318+(P318-N318)*(1-ERF((T318-R318)/(2*SQRT(L318*'Input Parameters'!$E$38))))</f>
        <v>0.10003783991774903</v>
      </c>
      <c r="X318">
        <f t="shared" ca="1" si="49"/>
        <v>1</v>
      </c>
      <c r="Y318" s="7"/>
    </row>
    <row r="319" spans="1:25" ht="15" customHeight="1" x14ac:dyDescent="0.25">
      <c r="A319" s="139">
        <v>312</v>
      </c>
      <c r="B319" s="10">
        <f t="shared" ca="1" si="40"/>
        <v>0.34192772607712763</v>
      </c>
      <c r="C319" s="60">
        <f ca="1">_xlfn.NORM.INV(B319,'Input Parameters'!$E$15,'Input Parameters'!$F$15)</f>
        <v>248.89921434442923</v>
      </c>
      <c r="D319" s="10">
        <f t="shared" ca="1" si="41"/>
        <v>0.79738049428823032</v>
      </c>
      <c r="E319" s="62">
        <f ca="1">IF(_xlfn.NORM.INV(D319,'Input Parameters'!$E$17,'Input Parameters'!$F$17)&lt;3500,3500,IF(_xlfn.NORM.INV(D319,'Input Parameters'!$E$17,'Input Parameters'!$F$17)&gt;5500,5500,_xlfn.NORM.INV(D319,'Input Parameters'!$E$17,'Input Parameters'!$F$17)))</f>
        <v>5382.6107680864952</v>
      </c>
      <c r="F319" s="10">
        <f t="shared" ca="1" si="42"/>
        <v>7.6475945096373898E-2</v>
      </c>
      <c r="G319" s="64">
        <f ca="1">_xlfn.NORM.INV(F319,'Input Parameters'!$E$20,'Input Parameters'!$F$20)</f>
        <v>273.07447967514088</v>
      </c>
      <c r="H319" s="57">
        <f ca="1">EXP(E319*(1/'Input Parameters'!$E$23-1/G319))</f>
        <v>0.26291333762623775</v>
      </c>
      <c r="I319" s="10">
        <f t="shared" ca="1" si="43"/>
        <v>0.62302457756288898</v>
      </c>
      <c r="J319" s="30">
        <f ca="1">_xlfn.BETA.INV(I319,'Input Parameters'!$L$26,'Input Parameters'!$M$26,'Input Parameters'!$J$26,'Input Parameters'!$K$26)</f>
        <v>0.71044519418014673</v>
      </c>
      <c r="K319" s="168">
        <f ca="1">('Input Parameters'!$E$27/'Input Parameters'!$E$38)^$J319</f>
        <v>6.1209359838490995E-3</v>
      </c>
      <c r="L319" s="69">
        <f ca="1">$H319*$C319*'Input Parameters'!$E$25*K319</f>
        <v>0.40054745961134952</v>
      </c>
      <c r="M319" s="24">
        <f t="shared" ca="1" si="44"/>
        <v>0.84964174527115743</v>
      </c>
      <c r="N319" s="15">
        <f ca="1">_xlfn.NORM.INV(M319,'Input Parameters'!$E$29,'Input Parameters'!$F$29)</f>
        <v>0.10010348980841646</v>
      </c>
      <c r="O319" s="8">
        <f t="shared" ca="1" si="45"/>
        <v>0.97838554934819466</v>
      </c>
      <c r="P319" s="30">
        <f ca="1">_xlfn.LOGNORM.INV(O319,'Input Parameters'!$H$30,'Input Parameters'!$I$30)</f>
        <v>6.9723629429350256</v>
      </c>
      <c r="Q319" s="10">
        <f t="shared" ca="1" si="46"/>
        <v>0.80626018773023278</v>
      </c>
      <c r="R319" s="30">
        <f>IF('Input Parameters'!$E$32=0,0,_xlfn.BETA.INV(Q319,'Input Parameters'!$L$32,'Input Parameters'!$M$32,'Input Parameters'!$J$32,'Input Parameters'!$K$32))</f>
        <v>0</v>
      </c>
      <c r="S319" s="10">
        <f t="shared" ca="1" si="47"/>
        <v>0.1494953030542614</v>
      </c>
      <c r="T319" s="26">
        <f ca="1">_xlfn.LOGNORM.INV(S319,'Input Parameters'!$H$34,'Input Parameters'!$I$34)</f>
        <v>44.292797947772911</v>
      </c>
      <c r="U319" s="10">
        <f t="shared" ca="1" si="48"/>
        <v>0.71488291479807731</v>
      </c>
      <c r="V319" s="30">
        <f ca="1">_xlfn.BETA.INV(U319,'Input Parameters'!$L$36,'Input Parameters'!$M$36,'Input Parameters'!$J$36,'Input Parameters'!$K$36)</f>
        <v>0.67687130428424513</v>
      </c>
      <c r="W319" s="2">
        <f ca="1">N319+(P319-N319)*(1-ERF((T319-R319)/(2*SQRT(L319*'Input Parameters'!$E$38))))</f>
        <v>0.10010862412822916</v>
      </c>
      <c r="X319">
        <f t="shared" ca="1" si="49"/>
        <v>1</v>
      </c>
      <c r="Y319" s="7"/>
    </row>
    <row r="320" spans="1:25" ht="15" customHeight="1" x14ac:dyDescent="0.25">
      <c r="A320" s="139">
        <v>313</v>
      </c>
      <c r="B320" s="10">
        <f t="shared" ca="1" si="40"/>
        <v>0.47868870724400747</v>
      </c>
      <c r="C320" s="60">
        <f ca="1">_xlfn.NORM.INV(B320,'Input Parameters'!$E$15,'Input Parameters'!$F$15)</f>
        <v>268.07083587619303</v>
      </c>
      <c r="D320" s="10">
        <f t="shared" ca="1" si="41"/>
        <v>0.99563247334900273</v>
      </c>
      <c r="E320" s="62">
        <f ca="1">IF(_xlfn.NORM.INV(D320,'Input Parameters'!$E$17,'Input Parameters'!$F$17)&lt;3500,3500,IF(_xlfn.NORM.INV(D320,'Input Parameters'!$E$17,'Input Parameters'!$F$17)&gt;5500,5500,_xlfn.NORM.INV(D320,'Input Parameters'!$E$17,'Input Parameters'!$F$17)))</f>
        <v>5500</v>
      </c>
      <c r="F320" s="10">
        <f t="shared" ca="1" si="42"/>
        <v>0.56456449598941139</v>
      </c>
      <c r="G320" s="64">
        <f ca="1">_xlfn.NORM.INV(F320,'Input Parameters'!$E$20,'Input Parameters'!$F$20)</f>
        <v>283.73909988588684</v>
      </c>
      <c r="H320" s="57">
        <f ca="1">EXP(E320*(1/'Input Parameters'!$E$23-1/G320))</f>
        <v>0.54441396702349909</v>
      </c>
      <c r="I320" s="10">
        <f t="shared" ca="1" si="43"/>
        <v>0.42180989133475821</v>
      </c>
      <c r="J320" s="30">
        <f ca="1">_xlfn.BETA.INV(I320,'Input Parameters'!$L$26,'Input Parameters'!$M$26,'Input Parameters'!$J$26,'Input Parameters'!$K$26)</f>
        <v>0.62920767455451232</v>
      </c>
      <c r="K320" s="168">
        <f ca="1">('Input Parameters'!$E$27/'Input Parameters'!$E$38)^$J320</f>
        <v>1.0961988324879128E-2</v>
      </c>
      <c r="L320" s="69">
        <f ca="1">$H320*$C320*'Input Parameters'!$E$25*K320</f>
        <v>1.5998090980708615</v>
      </c>
      <c r="M320" s="24">
        <f t="shared" ca="1" si="44"/>
        <v>0.87723460872760339</v>
      </c>
      <c r="N320" s="15">
        <f ca="1">_xlfn.NORM.INV(M320,'Input Parameters'!$E$29,'Input Parameters'!$F$29)</f>
        <v>0.10011612732790148</v>
      </c>
      <c r="O320" s="8">
        <f t="shared" ca="1" si="45"/>
        <v>0.77090311415189039</v>
      </c>
      <c r="P320" s="30">
        <f ca="1">_xlfn.LOGNORM.INV(O320,'Input Parameters'!$H$30,'Input Parameters'!$I$30)</f>
        <v>3.8093708104157189</v>
      </c>
      <c r="Q320" s="10">
        <f t="shared" ca="1" si="46"/>
        <v>0.92792236488500945</v>
      </c>
      <c r="R320" s="30">
        <f>IF('Input Parameters'!$E$32=0,0,_xlfn.BETA.INV(Q320,'Input Parameters'!$L$32,'Input Parameters'!$M$32,'Input Parameters'!$J$32,'Input Parameters'!$K$32))</f>
        <v>0</v>
      </c>
      <c r="S320" s="10">
        <f t="shared" ca="1" si="47"/>
        <v>6.786710800260265E-2</v>
      </c>
      <c r="T320" s="26">
        <f ca="1">_xlfn.LOGNORM.INV(S320,'Input Parameters'!$H$34,'Input Parameters'!$I$34)</f>
        <v>41.862202485207504</v>
      </c>
      <c r="U320" s="10">
        <f t="shared" ca="1" si="48"/>
        <v>0.33147534891610386</v>
      </c>
      <c r="V320" s="30">
        <f ca="1">_xlfn.BETA.INV(U320,'Input Parameters'!$L$36,'Input Parameters'!$M$36,'Input Parameters'!$J$36,'Input Parameters'!$K$36)</f>
        <v>0.52237337085270474</v>
      </c>
      <c r="W320" s="2">
        <f ca="1">N320+(P320-N320)*(1-ERF((T320-R320)/(2*SQRT(L320*'Input Parameters'!$E$38))))</f>
        <v>0.17158548559608616</v>
      </c>
      <c r="X320">
        <f t="shared" ca="1" si="49"/>
        <v>1</v>
      </c>
      <c r="Y320" s="7"/>
    </row>
    <row r="321" spans="1:25" ht="15" customHeight="1" x14ac:dyDescent="0.25">
      <c r="A321" s="139">
        <v>314</v>
      </c>
      <c r="B321" s="10">
        <f t="shared" ca="1" si="40"/>
        <v>0.84749287598839906</v>
      </c>
      <c r="C321" s="60">
        <f ca="1">_xlfn.NORM.INV(B321,'Input Parameters'!$E$15,'Input Parameters'!$F$15)</f>
        <v>326.55556839324731</v>
      </c>
      <c r="D321" s="10">
        <f t="shared" ca="1" si="41"/>
        <v>0.38921104302519294</v>
      </c>
      <c r="E321" s="62">
        <f ca="1">IF(_xlfn.NORM.INV(D321,'Input Parameters'!$E$17,'Input Parameters'!$F$17)&lt;3500,3500,IF(_xlfn.NORM.INV(D321,'Input Parameters'!$E$17,'Input Parameters'!$F$17)&gt;5500,5500,_xlfn.NORM.INV(D321,'Input Parameters'!$E$17,'Input Parameters'!$F$17)))</f>
        <v>4603.036856593917</v>
      </c>
      <c r="F321" s="10">
        <f t="shared" ca="1" si="42"/>
        <v>6.1832381491500166E-2</v>
      </c>
      <c r="G321" s="64">
        <f ca="1">_xlfn.NORM.INV(F321,'Input Parameters'!$E$20,'Input Parameters'!$F$20)</f>
        <v>272.33486891852192</v>
      </c>
      <c r="H321" s="57">
        <f ca="1">EXP(E321*(1/'Input Parameters'!$E$23-1/G321))</f>
        <v>0.30476202273764452</v>
      </c>
      <c r="I321" s="10">
        <f t="shared" ca="1" si="43"/>
        <v>0.66774106147900547</v>
      </c>
      <c r="J321" s="30">
        <f ca="1">_xlfn.BETA.INV(I321,'Input Parameters'!$L$26,'Input Parameters'!$M$26,'Input Parameters'!$J$26,'Input Parameters'!$K$26)</f>
        <v>0.72844107777060629</v>
      </c>
      <c r="K321" s="168">
        <f ca="1">('Input Parameters'!$E$27/'Input Parameters'!$E$38)^$J321</f>
        <v>5.379686617019248E-3</v>
      </c>
      <c r="L321" s="69">
        <f ca="1">$H321*$C321*'Input Parameters'!$E$25*K321</f>
        <v>0.53539574889340857</v>
      </c>
      <c r="M321" s="24">
        <f t="shared" ca="1" si="44"/>
        <v>0.2373464092933284</v>
      </c>
      <c r="N321" s="15">
        <f ca="1">_xlfn.NORM.INV(M321,'Input Parameters'!$E$29,'Input Parameters'!$F$29)</f>
        <v>9.9928513557075577E-2</v>
      </c>
      <c r="O321" s="8">
        <f t="shared" ca="1" si="45"/>
        <v>0.60584197602117029</v>
      </c>
      <c r="P321" s="30">
        <f ca="1">_xlfn.LOGNORM.INV(O321,'Input Parameters'!$H$30,'Input Parameters'!$I$30)</f>
        <v>3.0461356055823181</v>
      </c>
      <c r="Q321" s="10">
        <f t="shared" ca="1" si="46"/>
        <v>0.49497962228152537</v>
      </c>
      <c r="R321" s="30">
        <f>IF('Input Parameters'!$E$32=0,0,_xlfn.BETA.INV(Q321,'Input Parameters'!$L$32,'Input Parameters'!$M$32,'Input Parameters'!$J$32,'Input Parameters'!$K$32))</f>
        <v>0</v>
      </c>
      <c r="S321" s="10">
        <f t="shared" ca="1" si="47"/>
        <v>8.9165078871031311E-2</v>
      </c>
      <c r="T321" s="26">
        <f ca="1">_xlfn.LOGNORM.INV(S321,'Input Parameters'!$H$34,'Input Parameters'!$I$34)</f>
        <v>42.629932812864837</v>
      </c>
      <c r="U321" s="10">
        <f t="shared" ca="1" si="48"/>
        <v>0.93368295648671251</v>
      </c>
      <c r="V321" s="30">
        <f ca="1">_xlfn.BETA.INV(U321,'Input Parameters'!$L$36,'Input Parameters'!$M$36,'Input Parameters'!$J$36,'Input Parameters'!$K$36)</f>
        <v>0.84301926140179106</v>
      </c>
      <c r="W321" s="2">
        <f ca="1">N321+(P321-N321)*(1-ERF((T321-R321)/(2*SQRT(L321*'Input Parameters'!$E$38))))</f>
        <v>0.10004029828742161</v>
      </c>
      <c r="X321">
        <f t="shared" ca="1" si="49"/>
        <v>1</v>
      </c>
      <c r="Y321" s="7"/>
    </row>
    <row r="322" spans="1:25" ht="15" customHeight="1" x14ac:dyDescent="0.25">
      <c r="A322" s="139">
        <v>315</v>
      </c>
      <c r="B322" s="10">
        <f t="shared" ca="1" si="40"/>
        <v>0.97396624556411404</v>
      </c>
      <c r="C322" s="60">
        <f ca="1">_xlfn.NORM.INV(B322,'Input Parameters'!$E$15,'Input Parameters'!$F$15)</f>
        <v>376.24203115567809</v>
      </c>
      <c r="D322" s="10">
        <f t="shared" ca="1" si="41"/>
        <v>8.5104893076051513E-2</v>
      </c>
      <c r="E322" s="62">
        <f ca="1">IF(_xlfn.NORM.INV(D322,'Input Parameters'!$E$17,'Input Parameters'!$F$17)&lt;3500,3500,IF(_xlfn.NORM.INV(D322,'Input Parameters'!$E$17,'Input Parameters'!$F$17)&gt;5500,5500,_xlfn.NORM.INV(D322,'Input Parameters'!$E$17,'Input Parameters'!$F$17)))</f>
        <v>3839.9289730057653</v>
      </c>
      <c r="F322" s="10">
        <f t="shared" ca="1" si="42"/>
        <v>0.42382916695415906</v>
      </c>
      <c r="G322" s="64">
        <f ca="1">_xlfn.NORM.INV(F322,'Input Parameters'!$E$20,'Input Parameters'!$F$20)</f>
        <v>281.36288260454847</v>
      </c>
      <c r="H322" s="57">
        <f ca="1">EXP(E322*(1/'Input Parameters'!$E$23-1/G322))</f>
        <v>0.58344077268133732</v>
      </c>
      <c r="I322" s="10">
        <f t="shared" ca="1" si="43"/>
        <v>0.43198087174471045</v>
      </c>
      <c r="J322" s="30">
        <f ca="1">_xlfn.BETA.INV(I322,'Input Parameters'!$L$26,'Input Parameters'!$M$26,'Input Parameters'!$J$26,'Input Parameters'!$K$26)</f>
        <v>0.63348819688105495</v>
      </c>
      <c r="K322" s="168">
        <f ca="1">('Input Parameters'!$E$27/'Input Parameters'!$E$38)^$J322</f>
        <v>1.0630523018185319E-2</v>
      </c>
      <c r="L322" s="69">
        <f ca="1">$H322*$C322*'Input Parameters'!$E$25*K322</f>
        <v>2.3335586370977119</v>
      </c>
      <c r="M322" s="24">
        <f t="shared" ca="1" si="44"/>
        <v>0.84856945864222089</v>
      </c>
      <c r="N322" s="15">
        <f ca="1">_xlfn.NORM.INV(M322,'Input Parameters'!$E$29,'Input Parameters'!$F$29)</f>
        <v>0.10010303172954103</v>
      </c>
      <c r="O322" s="8">
        <f t="shared" ca="1" si="45"/>
        <v>0.74111961995009723</v>
      </c>
      <c r="P322" s="30">
        <f ca="1">_xlfn.LOGNORM.INV(O322,'Input Parameters'!$H$30,'Input Parameters'!$I$30)</f>
        <v>3.6421596957525488</v>
      </c>
      <c r="Q322" s="10">
        <f t="shared" ca="1" si="46"/>
        <v>0.61869404152452168</v>
      </c>
      <c r="R322" s="30">
        <f>IF('Input Parameters'!$E$32=0,0,_xlfn.BETA.INV(Q322,'Input Parameters'!$L$32,'Input Parameters'!$M$32,'Input Parameters'!$J$32,'Input Parameters'!$K$32))</f>
        <v>0</v>
      </c>
      <c r="S322" s="10">
        <f t="shared" ca="1" si="47"/>
        <v>0.97883607562476882</v>
      </c>
      <c r="T322" s="26">
        <f ca="1">_xlfn.LOGNORM.INV(S322,'Input Parameters'!$H$34,'Input Parameters'!$I$34)</f>
        <v>64.906417876911846</v>
      </c>
      <c r="U322" s="10">
        <f t="shared" ca="1" si="48"/>
        <v>0.56896595526966942</v>
      </c>
      <c r="V322" s="30">
        <f ca="1">_xlfn.BETA.INV(U322,'Input Parameters'!$L$36,'Input Parameters'!$M$36,'Input Parameters'!$J$36,'Input Parameters'!$K$36)</f>
        <v>0.61279750443904346</v>
      </c>
      <c r="W322" s="2">
        <f ca="1">N322+(P322-N322)*(1-ERF((T322-R322)/(2*SQRT(L322*'Input Parameters'!$E$38))))</f>
        <v>0.10952744387095834</v>
      </c>
      <c r="X322">
        <f t="shared" ca="1" si="49"/>
        <v>1</v>
      </c>
      <c r="Y322" s="7"/>
    </row>
    <row r="323" spans="1:25" ht="15" customHeight="1" x14ac:dyDescent="0.25">
      <c r="A323" s="139">
        <v>316</v>
      </c>
      <c r="B323" s="10">
        <f t="shared" ca="1" si="40"/>
        <v>1.2509744369712417E-2</v>
      </c>
      <c r="C323" s="60">
        <f ca="1">_xlfn.NORM.INV(B323,'Input Parameters'!$E$15,'Input Parameters'!$F$15)</f>
        <v>149.51419000808471</v>
      </c>
      <c r="D323" s="10">
        <f t="shared" ca="1" si="41"/>
        <v>3.3193807118378604E-2</v>
      </c>
      <c r="E323" s="62">
        <f ca="1">IF(_xlfn.NORM.INV(D323,'Input Parameters'!$E$17,'Input Parameters'!$F$17)&lt;3500,3500,IF(_xlfn.NORM.INV(D323,'Input Parameters'!$E$17,'Input Parameters'!$F$17)&gt;5500,5500,_xlfn.NORM.INV(D323,'Input Parameters'!$E$17,'Input Parameters'!$F$17)))</f>
        <v>3514.9417636195112</v>
      </c>
      <c r="F323" s="10">
        <f t="shared" ca="1" si="42"/>
        <v>0.5487141358820754</v>
      </c>
      <c r="G323" s="64">
        <f ca="1">_xlfn.NORM.INV(F323,'Input Parameters'!$E$20,'Input Parameters'!$F$20)</f>
        <v>283.47016892061157</v>
      </c>
      <c r="H323" s="57">
        <f ca="1">EXP(E323*(1/'Input Parameters'!$E$23-1/G323))</f>
        <v>0.67009058329785987</v>
      </c>
      <c r="I323" s="10">
        <f t="shared" ca="1" si="43"/>
        <v>0.31480621399774134</v>
      </c>
      <c r="J323" s="30">
        <f ca="1">_xlfn.BETA.INV(I323,'Input Parameters'!$L$26,'Input Parameters'!$M$26,'Input Parameters'!$J$26,'Input Parameters'!$K$26)</f>
        <v>0.58139423413862057</v>
      </c>
      <c r="K323" s="168">
        <f ca="1">('Input Parameters'!$E$27/'Input Parameters'!$E$38)^$J323</f>
        <v>1.544678089860527E-2</v>
      </c>
      <c r="L323" s="69">
        <f ca="1">$H323*$C323*'Input Parameters'!$E$25*K323</f>
        <v>1.5475828692705433</v>
      </c>
      <c r="M323" s="24">
        <f t="shared" ca="1" si="44"/>
        <v>0.90596107677486626</v>
      </c>
      <c r="N323" s="15">
        <f ca="1">_xlfn.NORM.INV(M323,'Input Parameters'!$E$29,'Input Parameters'!$F$29)</f>
        <v>0.10013162866603414</v>
      </c>
      <c r="O323" s="8">
        <f t="shared" ca="1" si="45"/>
        <v>0.642961528514985</v>
      </c>
      <c r="P323" s="30">
        <f ca="1">_xlfn.LOGNORM.INV(O323,'Input Parameters'!$H$30,'Input Parameters'!$I$30)</f>
        <v>3.190297827571333</v>
      </c>
      <c r="Q323" s="10">
        <f t="shared" ca="1" si="46"/>
        <v>0.59192135129134149</v>
      </c>
      <c r="R323" s="30">
        <f>IF('Input Parameters'!$E$32=0,0,_xlfn.BETA.INV(Q323,'Input Parameters'!$L$32,'Input Parameters'!$M$32,'Input Parameters'!$J$32,'Input Parameters'!$K$32))</f>
        <v>0</v>
      </c>
      <c r="S323" s="10">
        <f t="shared" ca="1" si="47"/>
        <v>0.84334335294809681</v>
      </c>
      <c r="T323" s="26">
        <f ca="1">_xlfn.LOGNORM.INV(S323,'Input Parameters'!$H$34,'Input Parameters'!$I$34)</f>
        <v>57.15076730913011</v>
      </c>
      <c r="U323" s="10">
        <f t="shared" ca="1" si="48"/>
        <v>0.54319308230882402</v>
      </c>
      <c r="V323" s="30">
        <f ca="1">_xlfn.BETA.INV(U323,'Input Parameters'!$L$36,'Input Parameters'!$M$36,'Input Parameters'!$J$36,'Input Parameters'!$K$36)</f>
        <v>0.60258875334282547</v>
      </c>
      <c r="W323" s="2">
        <f ca="1">N323+(P323-N323)*(1-ERF((T323-R323)/(2*SQRT(L323*'Input Parameters'!$E$38))))</f>
        <v>0.10371695161069705</v>
      </c>
      <c r="X323">
        <f t="shared" ca="1" si="49"/>
        <v>1</v>
      </c>
      <c r="Y323" s="7"/>
    </row>
    <row r="324" spans="1:25" ht="15" customHeight="1" x14ac:dyDescent="0.25">
      <c r="A324" s="139">
        <v>317</v>
      </c>
      <c r="B324" s="10">
        <f t="shared" ca="1" si="40"/>
        <v>0.56582452295020258</v>
      </c>
      <c r="C324" s="60">
        <f ca="1">_xlfn.NORM.INV(B324,'Input Parameters'!$E$15,'Input Parameters'!$F$15)</f>
        <v>279.94995148453728</v>
      </c>
      <c r="D324" s="10">
        <f t="shared" ca="1" si="41"/>
        <v>7.3659961349164194E-2</v>
      </c>
      <c r="E324" s="62">
        <f ca="1">IF(_xlfn.NORM.INV(D324,'Input Parameters'!$E$17,'Input Parameters'!$F$17)&lt;3500,3500,IF(_xlfn.NORM.INV(D324,'Input Parameters'!$E$17,'Input Parameters'!$F$17)&gt;5500,5500,_xlfn.NORM.INV(D324,'Input Parameters'!$E$17,'Input Parameters'!$F$17)))</f>
        <v>3785.6557321759951</v>
      </c>
      <c r="F324" s="10">
        <f t="shared" ca="1" si="42"/>
        <v>0.51339062073136221</v>
      </c>
      <c r="G324" s="64">
        <f ca="1">_xlfn.NORM.INV(F324,'Input Parameters'!$E$20,'Input Parameters'!$F$20)</f>
        <v>282.87492981138882</v>
      </c>
      <c r="H324" s="57">
        <f ca="1">EXP(E324*(1/'Input Parameters'!$E$23-1/G324))</f>
        <v>0.6317398825338435</v>
      </c>
      <c r="I324" s="10">
        <f t="shared" ca="1" si="43"/>
        <v>0.87555919153221828</v>
      </c>
      <c r="J324" s="30">
        <f ca="1">_xlfn.BETA.INV(I324,'Input Parameters'!$L$26,'Input Parameters'!$M$26,'Input Parameters'!$J$26,'Input Parameters'!$K$26)</f>
        <v>0.82429105783681411</v>
      </c>
      <c r="K324" s="168">
        <f ca="1">('Input Parameters'!$E$27/'Input Parameters'!$E$38)^$J324</f>
        <v>2.7049838416489044E-3</v>
      </c>
      <c r="L324" s="69">
        <f ca="1">$H324*$C324*'Input Parameters'!$E$25*K324</f>
        <v>0.47839140361200083</v>
      </c>
      <c r="M324" s="24">
        <f t="shared" ca="1" si="44"/>
        <v>0.45395892378721814</v>
      </c>
      <c r="N324" s="15">
        <f ca="1">_xlfn.NORM.INV(M324,'Input Parameters'!$E$29,'Input Parameters'!$F$29)</f>
        <v>9.9988433474966942E-2</v>
      </c>
      <c r="O324" s="8">
        <f t="shared" ca="1" si="45"/>
        <v>0.81956173922480136</v>
      </c>
      <c r="P324" s="30">
        <f ca="1">_xlfn.LOGNORM.INV(O324,'Input Parameters'!$H$30,'Input Parameters'!$I$30)</f>
        <v>4.1315513670352075</v>
      </c>
      <c r="Q324" s="10">
        <f t="shared" ca="1" si="46"/>
        <v>0.60384947975313408</v>
      </c>
      <c r="R324" s="30">
        <f>IF('Input Parameters'!$E$32=0,0,_xlfn.BETA.INV(Q324,'Input Parameters'!$L$32,'Input Parameters'!$M$32,'Input Parameters'!$J$32,'Input Parameters'!$K$32))</f>
        <v>0</v>
      </c>
      <c r="S324" s="10">
        <f t="shared" ca="1" si="47"/>
        <v>0.84103478338182569</v>
      </c>
      <c r="T324" s="26">
        <f ca="1">_xlfn.LOGNORM.INV(S324,'Input Parameters'!$H$34,'Input Parameters'!$I$34)</f>
        <v>57.082675704725858</v>
      </c>
      <c r="U324" s="10">
        <f t="shared" ca="1" si="48"/>
        <v>0.81570170725335434</v>
      </c>
      <c r="V324" s="30">
        <f ca="1">_xlfn.BETA.INV(U324,'Input Parameters'!$L$36,'Input Parameters'!$M$36,'Input Parameters'!$J$36,'Input Parameters'!$K$36)</f>
        <v>0.73371671401799987</v>
      </c>
      <c r="W324" s="2">
        <f ca="1">N324+(P324-N324)*(1-ERF((T324-R324)/(2*SQRT(L324*'Input Parameters'!$E$38))))</f>
        <v>9.9988455061964673E-2</v>
      </c>
      <c r="X324">
        <f t="shared" ca="1" si="49"/>
        <v>1</v>
      </c>
      <c r="Y324" s="7"/>
    </row>
    <row r="325" spans="1:25" ht="15" customHeight="1" x14ac:dyDescent="0.25">
      <c r="A325" s="139">
        <v>318</v>
      </c>
      <c r="B325" s="10">
        <f t="shared" ca="1" si="40"/>
        <v>0.14924395775570709</v>
      </c>
      <c r="C325" s="60">
        <f ca="1">_xlfn.NORM.INV(B325,'Input Parameters'!$E$15,'Input Parameters'!$F$15)</f>
        <v>214.62328501046039</v>
      </c>
      <c r="D325" s="10">
        <f t="shared" ca="1" si="41"/>
        <v>0.30621544782289101</v>
      </c>
      <c r="E325" s="62">
        <f ca="1">IF(_xlfn.NORM.INV(D325,'Input Parameters'!$E$17,'Input Parameters'!$F$17)&lt;3500,3500,IF(_xlfn.NORM.INV(D325,'Input Parameters'!$E$17,'Input Parameters'!$F$17)&gt;5500,5500,_xlfn.NORM.INV(D325,'Input Parameters'!$E$17,'Input Parameters'!$F$17)))</f>
        <v>4445.3753990906889</v>
      </c>
      <c r="F325" s="10">
        <f t="shared" ca="1" si="42"/>
        <v>0.71581393877831634</v>
      </c>
      <c r="G325" s="64">
        <f ca="1">_xlfn.NORM.INV(F325,'Input Parameters'!$E$20,'Input Parameters'!$F$20)</f>
        <v>286.47201898119835</v>
      </c>
      <c r="H325" s="57">
        <f ca="1">EXP(E325*(1/'Input Parameters'!$E$23-1/G325))</f>
        <v>0.71035555187196331</v>
      </c>
      <c r="I325" s="10">
        <f t="shared" ca="1" si="43"/>
        <v>0.26081726017702866</v>
      </c>
      <c r="J325" s="30">
        <f ca="1">_xlfn.BETA.INV(I325,'Input Parameters'!$L$26,'Input Parameters'!$M$26,'Input Parameters'!$J$26,'Input Parameters'!$K$26)</f>
        <v>0.5543480655231755</v>
      </c>
      <c r="K325" s="168">
        <f ca="1">('Input Parameters'!$E$27/'Input Parameters'!$E$38)^$J325</f>
        <v>1.8753931971176748E-2</v>
      </c>
      <c r="L325" s="69">
        <f ca="1">$H325*$C325*'Input Parameters'!$E$25*K325</f>
        <v>2.8592027525510133</v>
      </c>
      <c r="M325" s="24">
        <f t="shared" ca="1" si="44"/>
        <v>0.12522685062918026</v>
      </c>
      <c r="N325" s="15">
        <f ca="1">_xlfn.NORM.INV(M325,'Input Parameters'!$E$29,'Input Parameters'!$F$29)</f>
        <v>9.9885075192213083E-2</v>
      </c>
      <c r="O325" s="8">
        <f t="shared" ca="1" si="45"/>
        <v>0.98722166315412851</v>
      </c>
      <c r="P325" s="30">
        <f ca="1">_xlfn.LOGNORM.INV(O325,'Input Parameters'!$H$30,'Input Parameters'!$I$30)</f>
        <v>7.7045519508246691</v>
      </c>
      <c r="Q325" s="10">
        <f t="shared" ca="1" si="46"/>
        <v>0.53964097134309796</v>
      </c>
      <c r="R325" s="30">
        <f>IF('Input Parameters'!$E$32=0,0,_xlfn.BETA.INV(Q325,'Input Parameters'!$L$32,'Input Parameters'!$M$32,'Input Parameters'!$J$32,'Input Parameters'!$K$32))</f>
        <v>0</v>
      </c>
      <c r="S325" s="10">
        <f t="shared" ca="1" si="47"/>
        <v>0.67208137987733008</v>
      </c>
      <c r="T325" s="26">
        <f ca="1">_xlfn.LOGNORM.INV(S325,'Input Parameters'!$H$34,'Input Parameters'!$I$34)</f>
        <v>53.284045131871039</v>
      </c>
      <c r="U325" s="10">
        <f t="shared" ca="1" si="48"/>
        <v>0.25807195461249521</v>
      </c>
      <c r="V325" s="30">
        <f ca="1">_xlfn.BETA.INV(U325,'Input Parameters'!$L$36,'Input Parameters'!$M$36,'Input Parameters'!$J$36,'Input Parameters'!$K$36)</f>
        <v>0.49346710799736632</v>
      </c>
      <c r="W325" s="2">
        <f ca="1">N325+(P325-N325)*(1-ERF((T325-R325)/(2*SQRT(L325*'Input Parameters'!$E$38))))</f>
        <v>0.2965819549847109</v>
      </c>
      <c r="X325">
        <f t="shared" ca="1" si="49"/>
        <v>1</v>
      </c>
      <c r="Y325" s="7"/>
    </row>
    <row r="326" spans="1:25" ht="15" customHeight="1" x14ac:dyDescent="0.25">
      <c r="A326" s="139">
        <v>319</v>
      </c>
      <c r="B326" s="10">
        <f t="shared" ca="1" si="40"/>
        <v>0.80451096000053068</v>
      </c>
      <c r="C326" s="60">
        <f ca="1">_xlfn.NORM.INV(B326,'Input Parameters'!$E$15,'Input Parameters'!$F$15)</f>
        <v>317.45676934756574</v>
      </c>
      <c r="D326" s="10">
        <f t="shared" ca="1" si="41"/>
        <v>0.17735753167064749</v>
      </c>
      <c r="E326" s="62">
        <f ca="1">IF(_xlfn.NORM.INV(D326,'Input Parameters'!$E$17,'Input Parameters'!$F$17)&lt;3500,3500,IF(_xlfn.NORM.INV(D326,'Input Parameters'!$E$17,'Input Parameters'!$F$17)&gt;5500,5500,_xlfn.NORM.INV(D326,'Input Parameters'!$E$17,'Input Parameters'!$F$17)))</f>
        <v>4152.1623588399889</v>
      </c>
      <c r="F326" s="10">
        <f t="shared" ca="1" si="42"/>
        <v>0.6002962084525526</v>
      </c>
      <c r="G326" s="64">
        <f ca="1">_xlfn.NORM.INV(F326,'Input Parameters'!$E$20,'Input Parameters'!$F$20)</f>
        <v>284.35256297409472</v>
      </c>
      <c r="H326" s="57">
        <f ca="1">EXP(E326*(1/'Input Parameters'!$E$23-1/G326))</f>
        <v>0.65215954077123073</v>
      </c>
      <c r="I326" s="10">
        <f t="shared" ca="1" si="43"/>
        <v>2.9515006091753615E-2</v>
      </c>
      <c r="J326" s="30">
        <f ca="1">_xlfn.BETA.INV(I326,'Input Parameters'!$L$26,'Input Parameters'!$M$26,'Input Parameters'!$J$26,'Input Parameters'!$K$26)</f>
        <v>0.34538619280298483</v>
      </c>
      <c r="K326" s="168">
        <f ca="1">('Input Parameters'!$E$27/'Input Parameters'!$E$38)^$J326</f>
        <v>8.3955921142043435E-2</v>
      </c>
      <c r="L326" s="69">
        <f ca="1">$H326*$C326*'Input Parameters'!$E$25*K326</f>
        <v>17.38160096220691</v>
      </c>
      <c r="M326" s="24">
        <f t="shared" ca="1" si="44"/>
        <v>0.25561336952287272</v>
      </c>
      <c r="N326" s="15">
        <f ca="1">_xlfn.NORM.INV(M326,'Input Parameters'!$E$29,'Input Parameters'!$F$29)</f>
        <v>9.9934307126244654E-2</v>
      </c>
      <c r="O326" s="8">
        <f t="shared" ca="1" si="45"/>
        <v>0.68110597534858852</v>
      </c>
      <c r="P326" s="30">
        <f ca="1">_xlfn.LOGNORM.INV(O326,'Input Parameters'!$H$30,'Input Parameters'!$I$30)</f>
        <v>3.3515884343758184</v>
      </c>
      <c r="Q326" s="10">
        <f t="shared" ca="1" si="46"/>
        <v>0.48855064443970297</v>
      </c>
      <c r="R326" s="30">
        <f>IF('Input Parameters'!$E$32=0,0,_xlfn.BETA.INV(Q326,'Input Parameters'!$L$32,'Input Parameters'!$M$32,'Input Parameters'!$J$32,'Input Parameters'!$K$32))</f>
        <v>0</v>
      </c>
      <c r="S326" s="10">
        <f t="shared" ca="1" si="47"/>
        <v>0.75002856202312584</v>
      </c>
      <c r="T326" s="26">
        <f ca="1">_xlfn.LOGNORM.INV(S326,'Input Parameters'!$H$34,'Input Parameters'!$I$34)</f>
        <v>54.824659835206027</v>
      </c>
      <c r="U326" s="10">
        <f t="shared" ca="1" si="48"/>
        <v>0.77916455654070538</v>
      </c>
      <c r="V326" s="30">
        <f ca="1">_xlfn.BETA.INV(U326,'Input Parameters'!$L$36,'Input Parameters'!$M$36,'Input Parameters'!$J$36,'Input Parameters'!$K$36)</f>
        <v>0.71116956755563554</v>
      </c>
      <c r="W326" s="2">
        <f ca="1">N326+(P326-N326)*(1-ERF((T326-R326)/(2*SQRT(L326*'Input Parameters'!$E$38))))</f>
        <v>1.2459643433722294</v>
      </c>
      <c r="X326">
        <f t="shared" ca="1" si="49"/>
        <v>0</v>
      </c>
      <c r="Y326" s="7"/>
    </row>
    <row r="327" spans="1:25" ht="15" customHeight="1" x14ac:dyDescent="0.25">
      <c r="A327" s="139">
        <v>320</v>
      </c>
      <c r="B327" s="10">
        <f t="shared" ca="1" si="40"/>
        <v>0.37993904799989253</v>
      </c>
      <c r="C327" s="60">
        <f ca="1">_xlfn.NORM.INV(B327,'Input Parameters'!$E$15,'Input Parameters'!$F$15)</f>
        <v>254.40346964751049</v>
      </c>
      <c r="D327" s="10">
        <f t="shared" ca="1" si="41"/>
        <v>0.25647377956486983</v>
      </c>
      <c r="E327" s="62">
        <f ca="1">IF(_xlfn.NORM.INV(D327,'Input Parameters'!$E$17,'Input Parameters'!$F$17)&lt;3500,3500,IF(_xlfn.NORM.INV(D327,'Input Parameters'!$E$17,'Input Parameters'!$F$17)&gt;5500,5500,_xlfn.NORM.INV(D327,'Input Parameters'!$E$17,'Input Parameters'!$F$17)))</f>
        <v>4342.0215290140004</v>
      </c>
      <c r="F327" s="10">
        <f t="shared" ca="1" si="42"/>
        <v>0.4655955446329616</v>
      </c>
      <c r="G327" s="64">
        <f ca="1">_xlfn.NORM.INV(F327,'Input Parameters'!$E$20,'Input Parameters'!$F$20)</f>
        <v>282.07147941458675</v>
      </c>
      <c r="H327" s="57">
        <f ca="1">EXP(E327*(1/'Input Parameters'!$E$23-1/G327))</f>
        <v>0.56524396367521323</v>
      </c>
      <c r="I327" s="10">
        <f t="shared" ca="1" si="43"/>
        <v>0.66895895440582576</v>
      </c>
      <c r="J327" s="30">
        <f ca="1">_xlfn.BETA.INV(I327,'Input Parameters'!$L$26,'Input Parameters'!$M$26,'Input Parameters'!$J$26,'Input Parameters'!$K$26)</f>
        <v>0.72893614013310915</v>
      </c>
      <c r="K327" s="168">
        <f ca="1">('Input Parameters'!$E$27/'Input Parameters'!$E$38)^$J327</f>
        <v>5.3606167232156682E-3</v>
      </c>
      <c r="L327" s="69">
        <f ca="1">$H327*$C327*'Input Parameters'!$E$25*K327</f>
        <v>0.77085682179586534</v>
      </c>
      <c r="M327" s="24">
        <f t="shared" ca="1" si="44"/>
        <v>0.50466273264267691</v>
      </c>
      <c r="N327" s="15">
        <f ca="1">_xlfn.NORM.INV(M327,'Input Parameters'!$E$29,'Input Parameters'!$F$29)</f>
        <v>0.10000116880035891</v>
      </c>
      <c r="O327" s="8">
        <f t="shared" ca="1" si="45"/>
        <v>0.56764571372563033</v>
      </c>
      <c r="P327" s="30">
        <f ca="1">_xlfn.LOGNORM.INV(O327,'Input Parameters'!$H$30,'Input Parameters'!$I$30)</f>
        <v>2.9081768696697408</v>
      </c>
      <c r="Q327" s="10">
        <f t="shared" ca="1" si="46"/>
        <v>0.76344593461388965</v>
      </c>
      <c r="R327" s="30">
        <f>IF('Input Parameters'!$E$32=0,0,_xlfn.BETA.INV(Q327,'Input Parameters'!$L$32,'Input Parameters'!$M$32,'Input Parameters'!$J$32,'Input Parameters'!$K$32))</f>
        <v>0</v>
      </c>
      <c r="S327" s="10">
        <f t="shared" ca="1" si="47"/>
        <v>0.10872539711098916</v>
      </c>
      <c r="T327" s="26">
        <f ca="1">_xlfn.LOGNORM.INV(S327,'Input Parameters'!$H$34,'Input Parameters'!$I$34)</f>
        <v>43.231722946871095</v>
      </c>
      <c r="U327" s="10">
        <f t="shared" ca="1" si="48"/>
        <v>0.67039442604973609</v>
      </c>
      <c r="V327" s="30">
        <f ca="1">_xlfn.BETA.INV(U327,'Input Parameters'!$L$36,'Input Parameters'!$M$36,'Input Parameters'!$J$36,'Input Parameters'!$K$36)</f>
        <v>0.65582356864870872</v>
      </c>
      <c r="W327" s="2">
        <f ca="1">N327+(P327-N327)*(1-ERF((T327-R327)/(2*SQRT(L327*'Input Parameters'!$E$38))))</f>
        <v>0.10139992750801848</v>
      </c>
      <c r="X327">
        <f t="shared" ca="1" si="49"/>
        <v>1</v>
      </c>
      <c r="Y327" s="7"/>
    </row>
    <row r="328" spans="1:25" ht="15" customHeight="1" x14ac:dyDescent="0.25">
      <c r="A328" s="139">
        <v>321</v>
      </c>
      <c r="B328" s="10">
        <f t="shared" ref="B328:B391" ca="1" si="50">RAND()</f>
        <v>0.6486426852903886</v>
      </c>
      <c r="C328" s="60">
        <f ca="1">_xlfn.NORM.INV(B328,'Input Parameters'!$E$15,'Input Parameters'!$F$15)</f>
        <v>291.65059116531728</v>
      </c>
      <c r="D328" s="10">
        <f t="shared" ref="D328:D391" ca="1" si="51">RAND()</f>
        <v>0.69962409269336712</v>
      </c>
      <c r="E328" s="62">
        <f ca="1">IF(_xlfn.NORM.INV(D328,'Input Parameters'!$E$17,'Input Parameters'!$F$17)&lt;3500,3500,IF(_xlfn.NORM.INV(D328,'Input Parameters'!$E$17,'Input Parameters'!$F$17)&gt;5500,5500,_xlfn.NORM.INV(D328,'Input Parameters'!$E$17,'Input Parameters'!$F$17)))</f>
        <v>5166.3237693379579</v>
      </c>
      <c r="F328" s="10">
        <f t="shared" ref="F328:F391" ca="1" si="52">RAND()</f>
        <v>0.45027049636411087</v>
      </c>
      <c r="G328" s="64">
        <f ca="1">_xlfn.NORM.INV(F328,'Input Parameters'!$E$20,'Input Parameters'!$F$20)</f>
        <v>281.81264761586067</v>
      </c>
      <c r="H328" s="57">
        <f ca="1">EXP(E328*(1/'Input Parameters'!$E$23-1/G328))</f>
        <v>0.49876266096861183</v>
      </c>
      <c r="I328" s="10">
        <f t="shared" ref="I328:I391" ca="1" si="53">RAND()</f>
        <v>0.69799113464567553</v>
      </c>
      <c r="J328" s="30">
        <f ca="1">_xlfn.BETA.INV(I328,'Input Parameters'!$L$26,'Input Parameters'!$M$26,'Input Parameters'!$J$26,'Input Parameters'!$K$26)</f>
        <v>0.74084562791399811</v>
      </c>
      <c r="K328" s="168">
        <f ca="1">('Input Parameters'!$E$27/'Input Parameters'!$E$38)^$J328</f>
        <v>4.9216901108661898E-3</v>
      </c>
      <c r="L328" s="69">
        <f ca="1">$H328*$C328*'Input Parameters'!$E$25*K328</f>
        <v>0.71593082162480304</v>
      </c>
      <c r="M328" s="24">
        <f t="shared" ref="M328:M391" ca="1" si="54">RAND()</f>
        <v>9.3615847768203642E-3</v>
      </c>
      <c r="N328" s="15">
        <f ca="1">_xlfn.NORM.INV(M328,'Input Parameters'!$E$29,'Input Parameters'!$F$29)</f>
        <v>9.976490026968178E-2</v>
      </c>
      <c r="O328" s="8">
        <f t="shared" ref="O328:O391" ca="1" si="55">RAND()</f>
        <v>0.69347790262519915</v>
      </c>
      <c r="P328" s="30">
        <f ca="1">_xlfn.LOGNORM.INV(O328,'Input Parameters'!$H$30,'Input Parameters'!$I$30)</f>
        <v>3.4073639958557589</v>
      </c>
      <c r="Q328" s="10">
        <f t="shared" ref="Q328:Q391" ca="1" si="56">RAND()</f>
        <v>0.5034540622629361</v>
      </c>
      <c r="R328" s="30">
        <f>IF('Input Parameters'!$E$32=0,0,_xlfn.BETA.INV(Q328,'Input Parameters'!$L$32,'Input Parameters'!$M$32,'Input Parameters'!$J$32,'Input Parameters'!$K$32))</f>
        <v>0</v>
      </c>
      <c r="S328" s="10">
        <f t="shared" ref="S328:S391" ca="1" si="57">RAND()</f>
        <v>0.57372083796638251</v>
      </c>
      <c r="T328" s="26">
        <f ca="1">_xlfn.LOGNORM.INV(S328,'Input Parameters'!$H$34,'Input Parameters'!$I$34)</f>
        <v>51.587849522135826</v>
      </c>
      <c r="U328" s="10">
        <f t="shared" ref="U328:U391" ca="1" si="58">RAND()</f>
        <v>0.37558371862503614</v>
      </c>
      <c r="V328" s="30">
        <f ca="1">_xlfn.BETA.INV(U328,'Input Parameters'!$L$36,'Input Parameters'!$M$36,'Input Parameters'!$J$36,'Input Parameters'!$K$36)</f>
        <v>0.53909186783971774</v>
      </c>
      <c r="W328" s="2">
        <f ca="1">N328+(P328-N328)*(1-ERF((T328-R328)/(2*SQRT(L328*'Input Parameters'!$E$38))))</f>
        <v>9.9818609145107554E-2</v>
      </c>
      <c r="X328">
        <f t="shared" ref="X328:X391" ca="1" si="59">IF(W328&gt;V328,0,1)</f>
        <v>1</v>
      </c>
      <c r="Y328" s="7"/>
    </row>
    <row r="329" spans="1:25" ht="15" customHeight="1" x14ac:dyDescent="0.25">
      <c r="A329" s="139">
        <v>322</v>
      </c>
      <c r="B329" s="10">
        <f t="shared" ca="1" si="50"/>
        <v>0.38933750480452034</v>
      </c>
      <c r="C329" s="60">
        <f ca="1">_xlfn.NORM.INV(B329,'Input Parameters'!$E$15,'Input Parameters'!$F$15)</f>
        <v>255.73634279048952</v>
      </c>
      <c r="D329" s="10">
        <f t="shared" ca="1" si="51"/>
        <v>0.24027374767004062</v>
      </c>
      <c r="E329" s="62">
        <f ca="1">IF(_xlfn.NORM.INV(D329,'Input Parameters'!$E$17,'Input Parameters'!$F$17)&lt;3500,3500,IF(_xlfn.NORM.INV(D329,'Input Parameters'!$E$17,'Input Parameters'!$F$17)&gt;5500,5500,_xlfn.NORM.INV(D329,'Input Parameters'!$E$17,'Input Parameters'!$F$17)))</f>
        <v>4306.2044181271631</v>
      </c>
      <c r="F329" s="10">
        <f t="shared" ca="1" si="52"/>
        <v>0.74369591653276057</v>
      </c>
      <c r="G329" s="64">
        <f ca="1">_xlfn.NORM.INV(F329,'Input Parameters'!$E$20,'Input Parameters'!$F$20)</f>
        <v>287.03703892585577</v>
      </c>
      <c r="H329" s="57">
        <f ca="1">EXP(E329*(1/'Input Parameters'!$E$23-1/G329))</f>
        <v>0.73956472692913378</v>
      </c>
      <c r="I329" s="10">
        <f t="shared" ca="1" si="53"/>
        <v>0.35522127747240173</v>
      </c>
      <c r="J329" s="30">
        <f ca="1">_xlfn.BETA.INV(I329,'Input Parameters'!$L$26,'Input Parameters'!$M$26,'Input Parameters'!$J$26,'Input Parameters'!$K$26)</f>
        <v>0.60016630059718257</v>
      </c>
      <c r="K329" s="168">
        <f ca="1">('Input Parameters'!$E$27/'Input Parameters'!$E$38)^$J329</f>
        <v>1.350078925258061E-2</v>
      </c>
      <c r="L329" s="69">
        <f ca="1">$H329*$C329*'Input Parameters'!$E$25*K329</f>
        <v>2.5534525842079288</v>
      </c>
      <c r="M329" s="24">
        <f t="shared" ca="1" si="54"/>
        <v>0.19844462943772789</v>
      </c>
      <c r="N329" s="15">
        <f ca="1">_xlfn.NORM.INV(M329,'Input Parameters'!$E$29,'Input Parameters'!$F$29)</f>
        <v>9.9915281005813122E-2</v>
      </c>
      <c r="O329" s="8">
        <f t="shared" ca="1" si="55"/>
        <v>0.45701170533218893</v>
      </c>
      <c r="P329" s="30">
        <f ca="1">_xlfn.LOGNORM.INV(O329,'Input Parameters'!$H$30,'Input Parameters'!$I$30)</f>
        <v>2.5498636850909913</v>
      </c>
      <c r="Q329" s="10">
        <f t="shared" ca="1" si="56"/>
        <v>0.29399122756495655</v>
      </c>
      <c r="R329" s="30">
        <f>IF('Input Parameters'!$E$32=0,0,_xlfn.BETA.INV(Q329,'Input Parameters'!$L$32,'Input Parameters'!$M$32,'Input Parameters'!$J$32,'Input Parameters'!$K$32))</f>
        <v>0</v>
      </c>
      <c r="S329" s="10">
        <f t="shared" ca="1" si="57"/>
        <v>0.84556682865462585</v>
      </c>
      <c r="T329" s="26">
        <f ca="1">_xlfn.LOGNORM.INV(S329,'Input Parameters'!$H$34,'Input Parameters'!$I$34)</f>
        <v>57.217054232053492</v>
      </c>
      <c r="U329" s="10">
        <f t="shared" ca="1" si="58"/>
        <v>0.77094602037309423</v>
      </c>
      <c r="V329" s="30">
        <f ca="1">_xlfn.BETA.INV(U329,'Input Parameters'!$L$36,'Input Parameters'!$M$36,'Input Parameters'!$J$36,'Input Parameters'!$K$36)</f>
        <v>0.70645302122724418</v>
      </c>
      <c r="W329" s="2">
        <f ca="1">N329+(P329-N329)*(1-ERF((T329-R329)/(2*SQRT(L329*'Input Parameters'!$E$38))))</f>
        <v>0.12770902620521296</v>
      </c>
      <c r="X329">
        <f t="shared" ca="1" si="59"/>
        <v>1</v>
      </c>
      <c r="Y329" s="7"/>
    </row>
    <row r="330" spans="1:25" ht="15" customHeight="1" x14ac:dyDescent="0.25">
      <c r="A330" s="139">
        <v>323</v>
      </c>
      <c r="B330" s="10">
        <f t="shared" ca="1" si="50"/>
        <v>0.29533437384922245</v>
      </c>
      <c r="C330" s="60">
        <f ca="1">_xlfn.NORM.INV(B330,'Input Parameters'!$E$15,'Input Parameters'!$F$15)</f>
        <v>241.81832721983452</v>
      </c>
      <c r="D330" s="10">
        <f t="shared" ca="1" si="51"/>
        <v>0.76834205292828395</v>
      </c>
      <c r="E330" s="62">
        <f ca="1">IF(_xlfn.NORM.INV(D330,'Input Parameters'!$E$17,'Input Parameters'!$F$17)&lt;3500,3500,IF(_xlfn.NORM.INV(D330,'Input Parameters'!$E$17,'Input Parameters'!$F$17)&gt;5500,5500,_xlfn.NORM.INV(D330,'Input Parameters'!$E$17,'Input Parameters'!$F$17)))</f>
        <v>5313.3783985609298</v>
      </c>
      <c r="F330" s="10">
        <f t="shared" ca="1" si="52"/>
        <v>0.75159679207835395</v>
      </c>
      <c r="G330" s="64">
        <f ca="1">_xlfn.NORM.INV(F330,'Input Parameters'!$E$20,'Input Parameters'!$F$20)</f>
        <v>287.20280540822995</v>
      </c>
      <c r="H330" s="57">
        <f ca="1">EXP(E330*(1/'Input Parameters'!$E$23-1/G330))</f>
        <v>0.69658037404964546</v>
      </c>
      <c r="I330" s="10">
        <f t="shared" ca="1" si="53"/>
        <v>0.42534930454147379</v>
      </c>
      <c r="J330" s="30">
        <f ca="1">_xlfn.BETA.INV(I330,'Input Parameters'!$L$26,'Input Parameters'!$M$26,'Input Parameters'!$J$26,'Input Parameters'!$K$26)</f>
        <v>0.6307011389734325</v>
      </c>
      <c r="K330" s="168">
        <f ca="1">('Input Parameters'!$E$27/'Input Parameters'!$E$38)^$J330</f>
        <v>1.0845183081782348E-2</v>
      </c>
      <c r="L330" s="69">
        <f ca="1">$H330*$C330*'Input Parameters'!$E$25*K330</f>
        <v>1.8268266338429613</v>
      </c>
      <c r="M330" s="24">
        <f t="shared" ca="1" si="54"/>
        <v>0.67886641727892005</v>
      </c>
      <c r="N330" s="15">
        <f ca="1">_xlfn.NORM.INV(M330,'Input Parameters'!$E$29,'Input Parameters'!$F$29)</f>
        <v>0.10004645312642549</v>
      </c>
      <c r="O330" s="8">
        <f t="shared" ca="1" si="55"/>
        <v>0.57820981190244836</v>
      </c>
      <c r="P330" s="30">
        <f ca="1">_xlfn.LOGNORM.INV(O330,'Input Parameters'!$H$30,'Input Parameters'!$I$30)</f>
        <v>2.9454120369001728</v>
      </c>
      <c r="Q330" s="10">
        <f t="shared" ca="1" si="56"/>
        <v>0.63002119583490845</v>
      </c>
      <c r="R330" s="30">
        <f>IF('Input Parameters'!$E$32=0,0,_xlfn.BETA.INV(Q330,'Input Parameters'!$L$32,'Input Parameters'!$M$32,'Input Parameters'!$J$32,'Input Parameters'!$K$32))</f>
        <v>0</v>
      </c>
      <c r="S330" s="10">
        <f t="shared" ca="1" si="57"/>
        <v>0.16119531118486097</v>
      </c>
      <c r="T330" s="26">
        <f ca="1">_xlfn.LOGNORM.INV(S330,'Input Parameters'!$H$34,'Input Parameters'!$I$34)</f>
        <v>44.564106708153567</v>
      </c>
      <c r="U330" s="10">
        <f t="shared" ca="1" si="58"/>
        <v>0.8231076450781144</v>
      </c>
      <c r="V330" s="30">
        <f ca="1">_xlfn.BETA.INV(U330,'Input Parameters'!$L$36,'Input Parameters'!$M$36,'Input Parameters'!$J$36,'Input Parameters'!$K$36)</f>
        <v>0.7386594026999771</v>
      </c>
      <c r="W330" s="2">
        <f ca="1">N330+(P330-N330)*(1-ERF((T330-R330)/(2*SQRT(L330*'Input Parameters'!$E$38))))</f>
        <v>0.15618817586359809</v>
      </c>
      <c r="X330">
        <f t="shared" ca="1" si="59"/>
        <v>1</v>
      </c>
      <c r="Y330" s="7"/>
    </row>
    <row r="331" spans="1:25" ht="15" customHeight="1" x14ac:dyDescent="0.25">
      <c r="A331" s="139">
        <v>324</v>
      </c>
      <c r="B331" s="10">
        <f t="shared" ca="1" si="50"/>
        <v>0.52532971010505969</v>
      </c>
      <c r="C331" s="60">
        <f ca="1">_xlfn.NORM.INV(B331,'Input Parameters'!$E$15,'Input Parameters'!$F$15)</f>
        <v>274.41037406964278</v>
      </c>
      <c r="D331" s="10">
        <f t="shared" ca="1" si="51"/>
        <v>0.89706360960552678</v>
      </c>
      <c r="E331" s="62">
        <f ca="1">IF(_xlfn.NORM.INV(D331,'Input Parameters'!$E$17,'Input Parameters'!$F$17)&lt;3500,3500,IF(_xlfn.NORM.INV(D331,'Input Parameters'!$E$17,'Input Parameters'!$F$17)&gt;5500,5500,_xlfn.NORM.INV(D331,'Input Parameters'!$E$17,'Input Parameters'!$F$17)))</f>
        <v>5500</v>
      </c>
      <c r="F331" s="10">
        <f t="shared" ca="1" si="52"/>
        <v>0.89280033041151063</v>
      </c>
      <c r="G331" s="64">
        <f ca="1">_xlfn.NORM.INV(F331,'Input Parameters'!$E$20,'Input Parameters'!$F$20)</f>
        <v>290.96844489649936</v>
      </c>
      <c r="H331" s="57">
        <f ca="1">EXP(E331*(1/'Input Parameters'!$E$23-1/G331))</f>
        <v>0.8812321579842064</v>
      </c>
      <c r="I331" s="10">
        <f t="shared" ca="1" si="53"/>
        <v>0.91589958816051464</v>
      </c>
      <c r="J331" s="30">
        <f ca="1">_xlfn.BETA.INV(I331,'Input Parameters'!$L$26,'Input Parameters'!$M$26,'Input Parameters'!$J$26,'Input Parameters'!$K$26)</f>
        <v>0.84958940258466509</v>
      </c>
      <c r="K331" s="168">
        <f ca="1">('Input Parameters'!$E$27/'Input Parameters'!$E$38)^$J331</f>
        <v>2.256083422226145E-3</v>
      </c>
      <c r="L331" s="69">
        <f ca="1">$H331*$C331*'Input Parameters'!$E$25*K331</f>
        <v>0.54556439233447385</v>
      </c>
      <c r="M331" s="24">
        <f t="shared" ca="1" si="54"/>
        <v>0.73227076946324476</v>
      </c>
      <c r="N331" s="15">
        <f ca="1">_xlfn.NORM.INV(M331,'Input Parameters'!$E$29,'Input Parameters'!$F$29)</f>
        <v>0.10006196952233351</v>
      </c>
      <c r="O331" s="8">
        <f t="shared" ca="1" si="55"/>
        <v>0.27301031281165788</v>
      </c>
      <c r="P331" s="30">
        <f ca="1">_xlfn.LOGNORM.INV(O331,'Input Parameters'!$H$30,'Input Parameters'!$I$30)</f>
        <v>2.0174781532222044</v>
      </c>
      <c r="Q331" s="10">
        <f t="shared" ca="1" si="56"/>
        <v>0.31387756644891807</v>
      </c>
      <c r="R331" s="30">
        <f>IF('Input Parameters'!$E$32=0,0,_xlfn.BETA.INV(Q331,'Input Parameters'!$L$32,'Input Parameters'!$M$32,'Input Parameters'!$J$32,'Input Parameters'!$K$32))</f>
        <v>0</v>
      </c>
      <c r="S331" s="10">
        <f t="shared" ca="1" si="57"/>
        <v>0.32318779884383031</v>
      </c>
      <c r="T331" s="26">
        <f ca="1">_xlfn.LOGNORM.INV(S331,'Input Parameters'!$H$34,'Input Parameters'!$I$34)</f>
        <v>47.608724273896293</v>
      </c>
      <c r="U331" s="10">
        <f t="shared" ca="1" si="58"/>
        <v>0.37887535242713422</v>
      </c>
      <c r="V331" s="30">
        <f ca="1">_xlfn.BETA.INV(U331,'Input Parameters'!$L$36,'Input Parameters'!$M$36,'Input Parameters'!$J$36,'Input Parameters'!$K$36)</f>
        <v>0.54032933255027782</v>
      </c>
      <c r="W331" s="2">
        <f ca="1">N331+(P331-N331)*(1-ERF((T331-R331)/(2*SQRT(L331*'Input Parameters'!$E$38))))</f>
        <v>0.10007188440403086</v>
      </c>
      <c r="X331">
        <f t="shared" ca="1" si="59"/>
        <v>1</v>
      </c>
      <c r="Y331" s="7"/>
    </row>
    <row r="332" spans="1:25" ht="15" customHeight="1" x14ac:dyDescent="0.25">
      <c r="A332" s="139">
        <v>325</v>
      </c>
      <c r="B332" s="10">
        <f t="shared" ca="1" si="50"/>
        <v>0.94215021436823532</v>
      </c>
      <c r="C332" s="60">
        <f ca="1">_xlfn.NORM.INV(B332,'Input Parameters'!$E$15,'Input Parameters'!$F$15)</f>
        <v>356.21798607720058</v>
      </c>
      <c r="D332" s="10">
        <f t="shared" ca="1" si="51"/>
        <v>0.82761334342501847</v>
      </c>
      <c r="E332" s="62">
        <f ca="1">IF(_xlfn.NORM.INV(D332,'Input Parameters'!$E$17,'Input Parameters'!$F$17)&lt;3500,3500,IF(_xlfn.NORM.INV(D332,'Input Parameters'!$E$17,'Input Parameters'!$F$17)&gt;5500,5500,_xlfn.NORM.INV(D332,'Input Parameters'!$E$17,'Input Parameters'!$F$17)))</f>
        <v>5461.3431094304988</v>
      </c>
      <c r="F332" s="10">
        <f t="shared" ca="1" si="52"/>
        <v>0.39596457080406167</v>
      </c>
      <c r="G332" s="64">
        <f ca="1">_xlfn.NORM.INV(F332,'Input Parameters'!$E$20,'Input Parameters'!$F$20)</f>
        <v>280.88249745793706</v>
      </c>
      <c r="H332" s="57">
        <f ca="1">EXP(E332*(1/'Input Parameters'!$E$23-1/G332))</f>
        <v>0.44954319883781124</v>
      </c>
      <c r="I332" s="10">
        <f t="shared" ca="1" si="53"/>
        <v>0.55026897266138153</v>
      </c>
      <c r="J332" s="30">
        <f ca="1">_xlfn.BETA.INV(I332,'Input Parameters'!$L$26,'Input Parameters'!$M$26,'Input Parameters'!$J$26,'Input Parameters'!$K$26)</f>
        <v>0.6815118618457956</v>
      </c>
      <c r="K332" s="168">
        <f ca="1">('Input Parameters'!$E$27/'Input Parameters'!$E$38)^$J332</f>
        <v>7.5327072335050673E-3</v>
      </c>
      <c r="L332" s="69">
        <f ca="1">$H332*$C332*'Input Parameters'!$E$25*K332</f>
        <v>1.2062528821206311</v>
      </c>
      <c r="M332" s="24">
        <f t="shared" ca="1" si="54"/>
        <v>0.74964136971796691</v>
      </c>
      <c r="N332" s="15">
        <f ca="1">_xlfn.NORM.INV(M332,'Input Parameters'!$E$29,'Input Parameters'!$F$29)</f>
        <v>0.10006733616181597</v>
      </c>
      <c r="O332" s="8">
        <f t="shared" ca="1" si="55"/>
        <v>0.34694220895339711</v>
      </c>
      <c r="P332" s="30">
        <f ca="1">_xlfn.LOGNORM.INV(O332,'Input Parameters'!$H$30,'Input Parameters'!$I$30)</f>
        <v>2.2280273555915664</v>
      </c>
      <c r="Q332" s="10">
        <f t="shared" ca="1" si="56"/>
        <v>0.76547040252359777</v>
      </c>
      <c r="R332" s="30">
        <f>IF('Input Parameters'!$E$32=0,0,_xlfn.BETA.INV(Q332,'Input Parameters'!$L$32,'Input Parameters'!$M$32,'Input Parameters'!$J$32,'Input Parameters'!$K$32))</f>
        <v>0</v>
      </c>
      <c r="S332" s="10">
        <f t="shared" ca="1" si="57"/>
        <v>5.4362564831863636E-2</v>
      </c>
      <c r="T332" s="26">
        <f ca="1">_xlfn.LOGNORM.INV(S332,'Input Parameters'!$H$34,'Input Parameters'!$I$34)</f>
        <v>41.282024444816116</v>
      </c>
      <c r="U332" s="10">
        <f t="shared" ca="1" si="58"/>
        <v>0.68277733397582441</v>
      </c>
      <c r="V332" s="30">
        <f ca="1">_xlfn.BETA.INV(U332,'Input Parameters'!$L$36,'Input Parameters'!$M$36,'Input Parameters'!$J$36,'Input Parameters'!$K$36)</f>
        <v>0.66151088974574423</v>
      </c>
      <c r="W332" s="2">
        <f ca="1">N332+(P332-N332)*(1-ERF((T332-R332)/(2*SQRT(L332*'Input Parameters'!$E$38))))</f>
        <v>0.11680291458520624</v>
      </c>
      <c r="X332">
        <f t="shared" ca="1" si="59"/>
        <v>1</v>
      </c>
      <c r="Y332" s="7"/>
    </row>
    <row r="333" spans="1:25" ht="15" customHeight="1" x14ac:dyDescent="0.25">
      <c r="A333" s="139">
        <v>326</v>
      </c>
      <c r="B333" s="10">
        <f t="shared" ca="1" si="50"/>
        <v>0.59750664833112133</v>
      </c>
      <c r="C333" s="60">
        <f ca="1">_xlfn.NORM.INV(B333,'Input Parameters'!$E$15,'Input Parameters'!$F$15)</f>
        <v>284.34748421967373</v>
      </c>
      <c r="D333" s="10">
        <f t="shared" ca="1" si="51"/>
        <v>0.90636922484924509</v>
      </c>
      <c r="E333" s="62">
        <f ca="1">IF(_xlfn.NORM.INV(D333,'Input Parameters'!$E$17,'Input Parameters'!$F$17)&lt;3500,3500,IF(_xlfn.NORM.INV(D333,'Input Parameters'!$E$17,'Input Parameters'!$F$17)&gt;5500,5500,_xlfn.NORM.INV(D333,'Input Parameters'!$E$17,'Input Parameters'!$F$17)))</f>
        <v>5500</v>
      </c>
      <c r="F333" s="10">
        <f t="shared" ca="1" si="52"/>
        <v>0.98655038154645525</v>
      </c>
      <c r="G333" s="64">
        <f ca="1">_xlfn.NORM.INV(F333,'Input Parameters'!$E$20,'Input Parameters'!$F$20)</f>
        <v>297.47694536260877</v>
      </c>
      <c r="H333" s="57">
        <f ca="1">EXP(E333*(1/'Input Parameters'!$E$23-1/G333))</f>
        <v>1.3325993642641494</v>
      </c>
      <c r="I333" s="10">
        <f t="shared" ca="1" si="53"/>
        <v>0.71504321193225762</v>
      </c>
      <c r="J333" s="30">
        <f ca="1">_xlfn.BETA.INV(I333,'Input Parameters'!$L$26,'Input Parameters'!$M$26,'Input Parameters'!$J$26,'Input Parameters'!$K$26)</f>
        <v>0.74795728899431135</v>
      </c>
      <c r="K333" s="168">
        <f ca="1">('Input Parameters'!$E$27/'Input Parameters'!$E$38)^$J333</f>
        <v>4.6769204793394702E-3</v>
      </c>
      <c r="L333" s="69">
        <f ca="1">$H333*$C333*'Input Parameters'!$E$25*K333</f>
        <v>1.7721846790615223</v>
      </c>
      <c r="M333" s="24">
        <f t="shared" ca="1" si="54"/>
        <v>0.75693303250415378</v>
      </c>
      <c r="N333" s="15">
        <f ca="1">_xlfn.NORM.INV(M333,'Input Parameters'!$E$29,'Input Parameters'!$F$29)</f>
        <v>0.10006964709640742</v>
      </c>
      <c r="O333" s="8">
        <f t="shared" ca="1" si="55"/>
        <v>0.79795228526254569</v>
      </c>
      <c r="P333" s="30">
        <f ca="1">_xlfn.LOGNORM.INV(O333,'Input Parameters'!$H$30,'Input Parameters'!$I$30)</f>
        <v>3.9795215864475653</v>
      </c>
      <c r="Q333" s="10">
        <f t="shared" ca="1" si="56"/>
        <v>0.56415428842165016</v>
      </c>
      <c r="R333" s="30">
        <f>IF('Input Parameters'!$E$32=0,0,_xlfn.BETA.INV(Q333,'Input Parameters'!$L$32,'Input Parameters'!$M$32,'Input Parameters'!$J$32,'Input Parameters'!$K$32))</f>
        <v>0</v>
      </c>
      <c r="S333" s="10">
        <f t="shared" ca="1" si="57"/>
        <v>0.10505865136435566</v>
      </c>
      <c r="T333" s="26">
        <f ca="1">_xlfn.LOGNORM.INV(S333,'Input Parameters'!$H$34,'Input Parameters'!$I$34)</f>
        <v>43.124690651328564</v>
      </c>
      <c r="U333" s="10">
        <f t="shared" ca="1" si="58"/>
        <v>0.4518804904897058</v>
      </c>
      <c r="V333" s="30">
        <f ca="1">_xlfn.BETA.INV(U333,'Input Parameters'!$L$36,'Input Parameters'!$M$36,'Input Parameters'!$J$36,'Input Parameters'!$K$36)</f>
        <v>0.56768404087397339</v>
      </c>
      <c r="W333" s="2">
        <f ca="1">N333+(P333-N333)*(1-ERF((T333-R333)/(2*SQRT(L333*'Input Parameters'!$E$38))))</f>
        <v>0.1853568588281399</v>
      </c>
      <c r="X333">
        <f t="shared" ca="1" si="59"/>
        <v>1</v>
      </c>
      <c r="Y333" s="7"/>
    </row>
    <row r="334" spans="1:25" ht="15" customHeight="1" x14ac:dyDescent="0.25">
      <c r="A334" s="139">
        <v>327</v>
      </c>
      <c r="B334" s="10">
        <f t="shared" ca="1" si="50"/>
        <v>2.6575112135200918E-3</v>
      </c>
      <c r="C334" s="60">
        <f ca="1">_xlfn.NORM.INV(B334,'Input Parameters'!$E$15,'Input Parameters'!$F$15)</f>
        <v>119.91414643027622</v>
      </c>
      <c r="D334" s="10">
        <f t="shared" ca="1" si="51"/>
        <v>0.67128393386002805</v>
      </c>
      <c r="E334" s="62">
        <f ca="1">IF(_xlfn.NORM.INV(D334,'Input Parameters'!$E$17,'Input Parameters'!$F$17)&lt;3500,3500,IF(_xlfn.NORM.INV(D334,'Input Parameters'!$E$17,'Input Parameters'!$F$17)&gt;5500,5500,_xlfn.NORM.INV(D334,'Input Parameters'!$E$17,'Input Parameters'!$F$17)))</f>
        <v>5110.4228839772413</v>
      </c>
      <c r="F334" s="10">
        <f t="shared" ca="1" si="52"/>
        <v>0.22696413028906737</v>
      </c>
      <c r="G334" s="64">
        <f ca="1">_xlfn.NORM.INV(F334,'Input Parameters'!$E$20,'Input Parameters'!$F$20)</f>
        <v>277.63248982514313</v>
      </c>
      <c r="H334" s="57">
        <f ca="1">EXP(E334*(1/'Input Parameters'!$E$23-1/G334))</f>
        <v>0.38245917594482354</v>
      </c>
      <c r="I334" s="10">
        <f t="shared" ca="1" si="53"/>
        <v>0.95360633262219063</v>
      </c>
      <c r="J334" s="30">
        <f ca="1">_xlfn.BETA.INV(I334,'Input Parameters'!$L$26,'Input Parameters'!$M$26,'Input Parameters'!$J$26,'Input Parameters'!$K$26)</f>
        <v>0.87989385063618408</v>
      </c>
      <c r="K334" s="168">
        <f ca="1">('Input Parameters'!$E$27/'Input Parameters'!$E$38)^$J334</f>
        <v>1.8153091523498094E-3</v>
      </c>
      <c r="L334" s="69">
        <f ca="1">$H334*$C334*'Input Parameters'!$E$25*K334</f>
        <v>8.3254190541734815E-2</v>
      </c>
      <c r="M334" s="24">
        <f t="shared" ca="1" si="54"/>
        <v>0.54396652838892801</v>
      </c>
      <c r="N334" s="15">
        <f ca="1">_xlfn.NORM.INV(M334,'Input Parameters'!$E$29,'Input Parameters'!$F$29)</f>
        <v>0.10001104317891257</v>
      </c>
      <c r="O334" s="8">
        <f t="shared" ca="1" si="55"/>
        <v>0.90970565367922573</v>
      </c>
      <c r="P334" s="30">
        <f ca="1">_xlfn.LOGNORM.INV(O334,'Input Parameters'!$H$30,'Input Parameters'!$I$30)</f>
        <v>5.0507268324339494</v>
      </c>
      <c r="Q334" s="10">
        <f t="shared" ca="1" si="56"/>
        <v>0.55240004094112449</v>
      </c>
      <c r="R334" s="30">
        <f>IF('Input Parameters'!$E$32=0,0,_xlfn.BETA.INV(Q334,'Input Parameters'!$L$32,'Input Parameters'!$M$32,'Input Parameters'!$J$32,'Input Parameters'!$K$32))</f>
        <v>0</v>
      </c>
      <c r="S334" s="10">
        <f t="shared" ca="1" si="57"/>
        <v>0.5092530420819763</v>
      </c>
      <c r="T334" s="26">
        <f ca="1">_xlfn.LOGNORM.INV(S334,'Input Parameters'!$H$34,'Input Parameters'!$I$34)</f>
        <v>50.553517727091837</v>
      </c>
      <c r="U334" s="10">
        <f t="shared" ca="1" si="58"/>
        <v>0.59109589603154133</v>
      </c>
      <c r="V334" s="30">
        <f ca="1">_xlfn.BETA.INV(U334,'Input Parameters'!$L$36,'Input Parameters'!$M$36,'Input Parameters'!$J$36,'Input Parameters'!$K$36)</f>
        <v>0.62175174287832924</v>
      </c>
      <c r="W334" s="2">
        <f ca="1">N334+(P334-N334)*(1-ERF((T334-R334)/(2*SQRT(L334*'Input Parameters'!$E$38))))</f>
        <v>0.10001104317891257</v>
      </c>
      <c r="X334">
        <f t="shared" ca="1" si="59"/>
        <v>1</v>
      </c>
      <c r="Y334" s="7"/>
    </row>
    <row r="335" spans="1:25" ht="15" customHeight="1" x14ac:dyDescent="0.25">
      <c r="A335" s="139">
        <v>328</v>
      </c>
      <c r="B335" s="10">
        <f t="shared" ca="1" si="50"/>
        <v>0.83748614047196335</v>
      </c>
      <c r="C335" s="60">
        <f ca="1">_xlfn.NORM.INV(B335,'Input Parameters'!$E$15,'Input Parameters'!$F$15)</f>
        <v>324.30322245615201</v>
      </c>
      <c r="D335" s="10">
        <f t="shared" ca="1" si="51"/>
        <v>0.35391167967574966</v>
      </c>
      <c r="E335" s="62">
        <f ca="1">IF(_xlfn.NORM.INV(D335,'Input Parameters'!$E$17,'Input Parameters'!$F$17)&lt;3500,3500,IF(_xlfn.NORM.INV(D335,'Input Parameters'!$E$17,'Input Parameters'!$F$17)&gt;5500,5500,_xlfn.NORM.INV(D335,'Input Parameters'!$E$17,'Input Parameters'!$F$17)))</f>
        <v>4537.653312685753</v>
      </c>
      <c r="F335" s="10">
        <f t="shared" ca="1" si="52"/>
        <v>0.50989860164232303</v>
      </c>
      <c r="G335" s="64">
        <f ca="1">_xlfn.NORM.INV(F335,'Input Parameters'!$E$20,'Input Parameters'!$F$20)</f>
        <v>282.8162582300223</v>
      </c>
      <c r="H335" s="57">
        <f ca="1">EXP(E335*(1/'Input Parameters'!$E$23-1/G335))</f>
        <v>0.57473967825831795</v>
      </c>
      <c r="I335" s="10">
        <f t="shared" ca="1" si="53"/>
        <v>0.16057456789120461</v>
      </c>
      <c r="J335" s="30">
        <f ca="1">_xlfn.BETA.INV(I335,'Input Parameters'!$L$26,'Input Parameters'!$M$26,'Input Parameters'!$J$26,'Input Parameters'!$K$26)</f>
        <v>0.49401485199553202</v>
      </c>
      <c r="K335" s="168">
        <f ca="1">('Input Parameters'!$E$27/'Input Parameters'!$E$38)^$J335</f>
        <v>2.8909637282329374E-2</v>
      </c>
      <c r="L335" s="69">
        <f ca="1">$H335*$C335*'Input Parameters'!$E$25*K335</f>
        <v>5.3884652616478776</v>
      </c>
      <c r="M335" s="24">
        <f t="shared" ca="1" si="54"/>
        <v>5.0359386177887266E-3</v>
      </c>
      <c r="N335" s="15">
        <f ca="1">_xlfn.NORM.INV(M335,'Input Parameters'!$E$29,'Input Parameters'!$F$29)</f>
        <v>9.9742664820264615E-2</v>
      </c>
      <c r="O335" s="8">
        <f t="shared" ca="1" si="55"/>
        <v>0.16816813627242022</v>
      </c>
      <c r="P335" s="30">
        <f ca="1">_xlfn.LOGNORM.INV(O335,'Input Parameters'!$H$30,'Input Parameters'!$I$30)</f>
        <v>1.7038318789709066</v>
      </c>
      <c r="Q335" s="10">
        <f t="shared" ca="1" si="56"/>
        <v>0.71744803914336053</v>
      </c>
      <c r="R335" s="30">
        <f>IF('Input Parameters'!$E$32=0,0,_xlfn.BETA.INV(Q335,'Input Parameters'!$L$32,'Input Parameters'!$M$32,'Input Parameters'!$J$32,'Input Parameters'!$K$32))</f>
        <v>0</v>
      </c>
      <c r="S335" s="10">
        <f t="shared" ca="1" si="57"/>
        <v>0.52488837657416465</v>
      </c>
      <c r="T335" s="26">
        <f ca="1">_xlfn.LOGNORM.INV(S335,'Input Parameters'!$H$34,'Input Parameters'!$I$34)</f>
        <v>50.801066013241901</v>
      </c>
      <c r="U335" s="10">
        <f t="shared" ca="1" si="58"/>
        <v>0.96754323894166683</v>
      </c>
      <c r="V335" s="30">
        <f ca="1">_xlfn.BETA.INV(U335,'Input Parameters'!$L$36,'Input Parameters'!$M$36,'Input Parameters'!$J$36,'Input Parameters'!$K$36)</f>
        <v>0.9072081305796702</v>
      </c>
      <c r="W335" s="2">
        <f ca="1">N335+(P335-N335)*(1-ERF((T335-R335)/(2*SQRT(L335*'Input Parameters'!$E$38))))</f>
        <v>0.29503625665049171</v>
      </c>
      <c r="X335">
        <f t="shared" ca="1" si="59"/>
        <v>1</v>
      </c>
      <c r="Y335" s="7"/>
    </row>
    <row r="336" spans="1:25" ht="15" customHeight="1" x14ac:dyDescent="0.25">
      <c r="A336" s="139">
        <v>329</v>
      </c>
      <c r="B336" s="10">
        <f t="shared" ca="1" si="50"/>
        <v>0.30744243205198551</v>
      </c>
      <c r="C336" s="60">
        <f ca="1">_xlfn.NORM.INV(B336,'Input Parameters'!$E$15,'Input Parameters'!$F$15)</f>
        <v>243.70177866057233</v>
      </c>
      <c r="D336" s="10">
        <f t="shared" ca="1" si="51"/>
        <v>6.4681345134748436E-2</v>
      </c>
      <c r="E336" s="62">
        <f ca="1">IF(_xlfn.NORM.INV(D336,'Input Parameters'!$E$17,'Input Parameters'!$F$17)&lt;3500,3500,IF(_xlfn.NORM.INV(D336,'Input Parameters'!$E$17,'Input Parameters'!$F$17)&gt;5500,5500,_xlfn.NORM.INV(D336,'Input Parameters'!$E$17,'Input Parameters'!$F$17)))</f>
        <v>3738.3661036089088</v>
      </c>
      <c r="F336" s="10">
        <f t="shared" ca="1" si="52"/>
        <v>0.46666887213340624</v>
      </c>
      <c r="G336" s="64">
        <f ca="1">_xlfn.NORM.INV(F336,'Input Parameters'!$E$20,'Input Parameters'!$F$20)</f>
        <v>282.08957055214609</v>
      </c>
      <c r="H336" s="57">
        <f ca="1">EXP(E336*(1/'Input Parameters'!$E$23-1/G336))</f>
        <v>0.61242202856155226</v>
      </c>
      <c r="I336" s="10">
        <f t="shared" ca="1" si="53"/>
        <v>0.54662556006793561</v>
      </c>
      <c r="J336" s="30">
        <f ca="1">_xlfn.BETA.INV(I336,'Input Parameters'!$L$26,'Input Parameters'!$M$26,'Input Parameters'!$J$26,'Input Parameters'!$K$26)</f>
        <v>0.68006190853991577</v>
      </c>
      <c r="K336" s="168">
        <f ca="1">('Input Parameters'!$E$27/'Input Parameters'!$E$38)^$J336</f>
        <v>7.6114603559970361E-3</v>
      </c>
      <c r="L336" s="69">
        <f ca="1">$H336*$C336*'Input Parameters'!$E$25*K336</f>
        <v>1.1359978052318329</v>
      </c>
      <c r="M336" s="24">
        <f t="shared" ca="1" si="54"/>
        <v>0.2449320808982256</v>
      </c>
      <c r="N336" s="15">
        <f ca="1">_xlfn.NORM.INV(M336,'Input Parameters'!$E$29,'Input Parameters'!$F$29)</f>
        <v>9.9930947510798118E-2</v>
      </c>
      <c r="O336" s="8">
        <f t="shared" ca="1" si="55"/>
        <v>0.10274363058544655</v>
      </c>
      <c r="P336" s="30">
        <f ca="1">_xlfn.LOGNORM.INV(O336,'Input Parameters'!$H$30,'Input Parameters'!$I$30)</f>
        <v>1.4754638897608359</v>
      </c>
      <c r="Q336" s="10">
        <f t="shared" ca="1" si="56"/>
        <v>0.52352678096316474</v>
      </c>
      <c r="R336" s="30">
        <f>IF('Input Parameters'!$E$32=0,0,_xlfn.BETA.INV(Q336,'Input Parameters'!$L$32,'Input Parameters'!$M$32,'Input Parameters'!$J$32,'Input Parameters'!$K$32))</f>
        <v>0</v>
      </c>
      <c r="S336" s="10">
        <f t="shared" ca="1" si="57"/>
        <v>0.6865510244062214</v>
      </c>
      <c r="T336" s="26">
        <f ca="1">_xlfn.LOGNORM.INV(S336,'Input Parameters'!$H$34,'Input Parameters'!$I$34)</f>
        <v>53.552961561359837</v>
      </c>
      <c r="U336" s="10">
        <f t="shared" ca="1" si="58"/>
        <v>0.62564786641755721</v>
      </c>
      <c r="V336" s="30">
        <f ca="1">_xlfn.BETA.INV(U336,'Input Parameters'!$L$36,'Input Parameters'!$M$36,'Input Parameters'!$J$36,'Input Parameters'!$K$36)</f>
        <v>0.63616250499628768</v>
      </c>
      <c r="W336" s="2">
        <f ca="1">N336+(P336-N336)*(1-ERF((T336-R336)/(2*SQRT(L336*'Input Parameters'!$E$38))))</f>
        <v>0.10045509104359519</v>
      </c>
      <c r="X336">
        <f t="shared" ca="1" si="59"/>
        <v>1</v>
      </c>
      <c r="Y336" s="7"/>
    </row>
    <row r="337" spans="1:25" ht="15" customHeight="1" x14ac:dyDescent="0.25">
      <c r="A337" s="139">
        <v>330</v>
      </c>
      <c r="B337" s="10">
        <f t="shared" ca="1" si="50"/>
        <v>0.6415269440087743</v>
      </c>
      <c r="C337" s="60">
        <f ca="1">_xlfn.NORM.INV(B337,'Input Parameters'!$E$15,'Input Parameters'!$F$15)</f>
        <v>290.61466570163617</v>
      </c>
      <c r="D337" s="10">
        <f t="shared" ca="1" si="51"/>
        <v>0.30449473718028996</v>
      </c>
      <c r="E337" s="62">
        <f ca="1">IF(_xlfn.NORM.INV(D337,'Input Parameters'!$E$17,'Input Parameters'!$F$17)&lt;3500,3500,IF(_xlfn.NORM.INV(D337,'Input Parameters'!$E$17,'Input Parameters'!$F$17)&gt;5500,5500,_xlfn.NORM.INV(D337,'Input Parameters'!$E$17,'Input Parameters'!$F$17)))</f>
        <v>4441.9384866783612</v>
      </c>
      <c r="F337" s="10">
        <f t="shared" ca="1" si="52"/>
        <v>0.91140994669897624</v>
      </c>
      <c r="G337" s="64">
        <f ca="1">_xlfn.NORM.INV(F337,'Input Parameters'!$E$20,'Input Parameters'!$F$20)</f>
        <v>291.6915730558361</v>
      </c>
      <c r="H337" s="57">
        <f ca="1">EXP(E337*(1/'Input Parameters'!$E$23-1/G337))</f>
        <v>0.93775590791403585</v>
      </c>
      <c r="I337" s="10">
        <f t="shared" ca="1" si="53"/>
        <v>0.8533757166487872</v>
      </c>
      <c r="J337" s="30">
        <f ca="1">_xlfn.BETA.INV(I337,'Input Parameters'!$L$26,'Input Parameters'!$M$26,'Input Parameters'!$J$26,'Input Parameters'!$K$26)</f>
        <v>0.81204448939333496</v>
      </c>
      <c r="K337" s="168">
        <f ca="1">('Input Parameters'!$E$27/'Input Parameters'!$E$38)^$J337</f>
        <v>2.9533522028344036E-3</v>
      </c>
      <c r="L337" s="69">
        <f ca="1">$H337*$C337*'Input Parameters'!$E$25*K337</f>
        <v>0.80486413923487321</v>
      </c>
      <c r="M337" s="24">
        <f t="shared" ca="1" si="54"/>
        <v>0.13568167073990334</v>
      </c>
      <c r="N337" s="15">
        <f ca="1">_xlfn.NORM.INV(M337,'Input Parameters'!$E$29,'Input Parameters'!$F$29)</f>
        <v>9.9890007165032102E-2</v>
      </c>
      <c r="O337" s="8">
        <f t="shared" ca="1" si="55"/>
        <v>4.8073189297601626E-3</v>
      </c>
      <c r="P337" s="30">
        <f ca="1">_xlfn.LOGNORM.INV(O337,'Input Parameters'!$H$30,'Input Parameters'!$I$30)</f>
        <v>0.7896724766976384</v>
      </c>
      <c r="Q337" s="10">
        <f t="shared" ca="1" si="56"/>
        <v>0.712302546244169</v>
      </c>
      <c r="R337" s="30">
        <f>IF('Input Parameters'!$E$32=0,0,_xlfn.BETA.INV(Q337,'Input Parameters'!$L$32,'Input Parameters'!$M$32,'Input Parameters'!$J$32,'Input Parameters'!$K$32))</f>
        <v>0</v>
      </c>
      <c r="S337" s="10">
        <f t="shared" ca="1" si="57"/>
        <v>0.33699293286533949</v>
      </c>
      <c r="T337" s="26">
        <f ca="1">_xlfn.LOGNORM.INV(S337,'Input Parameters'!$H$34,'Input Parameters'!$I$34)</f>
        <v>47.835232822617996</v>
      </c>
      <c r="U337" s="10">
        <f t="shared" ca="1" si="58"/>
        <v>0.85477267566675119</v>
      </c>
      <c r="V337" s="30">
        <f ca="1">_xlfn.BETA.INV(U337,'Input Parameters'!$L$36,'Input Parameters'!$M$36,'Input Parameters'!$J$36,'Input Parameters'!$K$36)</f>
        <v>0.76165096999551651</v>
      </c>
      <c r="W337" s="2">
        <f ca="1">N337+(P337-N337)*(1-ERF((T337-R337)/(2*SQRT(L337*'Input Parameters'!$E$38))))</f>
        <v>0.10000249401644194</v>
      </c>
      <c r="X337">
        <f t="shared" ca="1" si="59"/>
        <v>1</v>
      </c>
      <c r="Y337" s="7"/>
    </row>
    <row r="338" spans="1:25" ht="15" customHeight="1" x14ac:dyDescent="0.25">
      <c r="A338" s="139">
        <v>331</v>
      </c>
      <c r="B338" s="10">
        <f t="shared" ca="1" si="50"/>
        <v>0.33923226464867129</v>
      </c>
      <c r="C338" s="60">
        <f ca="1">_xlfn.NORM.INV(B338,'Input Parameters'!$E$15,'Input Parameters'!$F$15)</f>
        <v>248.50080407261333</v>
      </c>
      <c r="D338" s="10">
        <f t="shared" ca="1" si="51"/>
        <v>0.3706875138619885</v>
      </c>
      <c r="E338" s="62">
        <f ca="1">IF(_xlfn.NORM.INV(D338,'Input Parameters'!$E$17,'Input Parameters'!$F$17)&lt;3500,3500,IF(_xlfn.NORM.INV(D338,'Input Parameters'!$E$17,'Input Parameters'!$F$17)&gt;5500,5500,_xlfn.NORM.INV(D338,'Input Parameters'!$E$17,'Input Parameters'!$F$17)))</f>
        <v>4568.9769002910461</v>
      </c>
      <c r="F338" s="10">
        <f t="shared" ca="1" si="52"/>
        <v>0.40645784431963949</v>
      </c>
      <c r="G338" s="64">
        <f ca="1">_xlfn.NORM.INV(F338,'Input Parameters'!$E$20,'Input Parameters'!$F$20)</f>
        <v>281.06433585612797</v>
      </c>
      <c r="H338" s="57">
        <f ca="1">EXP(E338*(1/'Input Parameters'!$E$23-1/G338))</f>
        <v>0.51769971658774627</v>
      </c>
      <c r="I338" s="10">
        <f t="shared" ca="1" si="53"/>
        <v>0.52061019389632146</v>
      </c>
      <c r="J338" s="30">
        <f ca="1">_xlfn.BETA.INV(I338,'Input Parameters'!$L$26,'Input Parameters'!$M$26,'Input Parameters'!$J$26,'Input Parameters'!$K$26)</f>
        <v>0.66967858582228035</v>
      </c>
      <c r="K338" s="168">
        <f ca="1">('Input Parameters'!$E$27/'Input Parameters'!$E$38)^$J338</f>
        <v>8.2000058984623495E-3</v>
      </c>
      <c r="L338" s="69">
        <f ca="1">$H338*$C338*'Input Parameters'!$E$25*K338</f>
        <v>1.0549208847198741</v>
      </c>
      <c r="M338" s="24">
        <f t="shared" ca="1" si="54"/>
        <v>0.1263842849864697</v>
      </c>
      <c r="N338" s="15">
        <f ca="1">_xlfn.NORM.INV(M338,'Input Parameters'!$E$29,'Input Parameters'!$F$29)</f>
        <v>9.9885634940471479E-2</v>
      </c>
      <c r="O338" s="8">
        <f t="shared" ca="1" si="55"/>
        <v>0.98155269002925949</v>
      </c>
      <c r="P338" s="30">
        <f ca="1">_xlfn.LOGNORM.INV(O338,'Input Parameters'!$H$30,'Input Parameters'!$I$30)</f>
        <v>7.191251383995148</v>
      </c>
      <c r="Q338" s="10">
        <f t="shared" ca="1" si="56"/>
        <v>0.7693800771790702</v>
      </c>
      <c r="R338" s="30">
        <f>IF('Input Parameters'!$E$32=0,0,_xlfn.BETA.INV(Q338,'Input Parameters'!$L$32,'Input Parameters'!$M$32,'Input Parameters'!$J$32,'Input Parameters'!$K$32))</f>
        <v>0</v>
      </c>
      <c r="S338" s="10">
        <f t="shared" ca="1" si="57"/>
        <v>0.86459411697645139</v>
      </c>
      <c r="T338" s="26">
        <f ca="1">_xlfn.LOGNORM.INV(S338,'Input Parameters'!$H$34,'Input Parameters'!$I$34)</f>
        <v>57.815705249352682</v>
      </c>
      <c r="U338" s="10">
        <f t="shared" ca="1" si="58"/>
        <v>0.72940037595005003</v>
      </c>
      <c r="V338" s="30">
        <f ca="1">_xlfn.BETA.INV(U338,'Input Parameters'!$L$36,'Input Parameters'!$M$36,'Input Parameters'!$J$36,'Input Parameters'!$K$36)</f>
        <v>0.68415379949899757</v>
      </c>
      <c r="W338" s="2">
        <f ca="1">N338+(P338-N338)*(1-ERF((T338-R338)/(2*SQRT(L338*'Input Parameters'!$E$38))))</f>
        <v>0.10037362640310379</v>
      </c>
      <c r="X338">
        <f t="shared" ca="1" si="59"/>
        <v>1</v>
      </c>
      <c r="Y338" s="7"/>
    </row>
    <row r="339" spans="1:25" ht="15" customHeight="1" x14ac:dyDescent="0.25">
      <c r="A339" s="139">
        <v>332</v>
      </c>
      <c r="B339" s="10">
        <f t="shared" ca="1" si="50"/>
        <v>0.89642583943495302</v>
      </c>
      <c r="C339" s="60">
        <f ca="1">_xlfn.NORM.INV(B339,'Input Parameters'!$E$15,'Input Parameters'!$F$15)</f>
        <v>339.32928047531482</v>
      </c>
      <c r="D339" s="10">
        <f t="shared" ca="1" si="51"/>
        <v>6.7079157392997746E-2</v>
      </c>
      <c r="E339" s="62">
        <f ca="1">IF(_xlfn.NORM.INV(D339,'Input Parameters'!$E$17,'Input Parameters'!$F$17)&lt;3500,3500,IF(_xlfn.NORM.INV(D339,'Input Parameters'!$E$17,'Input Parameters'!$F$17)&gt;5500,5500,_xlfn.NORM.INV(D339,'Input Parameters'!$E$17,'Input Parameters'!$F$17)))</f>
        <v>3751.4675245893723</v>
      </c>
      <c r="F339" s="10">
        <f t="shared" ca="1" si="52"/>
        <v>0.81453731394247775</v>
      </c>
      <c r="G339" s="64">
        <f ca="1">_xlfn.NORM.INV(F339,'Input Parameters'!$E$20,'Input Parameters'!$F$20)</f>
        <v>288.64476700538791</v>
      </c>
      <c r="H339" s="57">
        <f ca="1">EXP(E339*(1/'Input Parameters'!$E$23-1/G339))</f>
        <v>0.8269328983562102</v>
      </c>
      <c r="I339" s="10">
        <f t="shared" ca="1" si="53"/>
        <v>0.16331241885289327</v>
      </c>
      <c r="J339" s="30">
        <f ca="1">_xlfn.BETA.INV(I339,'Input Parameters'!$L$26,'Input Parameters'!$M$26,'Input Parameters'!$J$26,'Input Parameters'!$K$26)</f>
        <v>0.49593146518810333</v>
      </c>
      <c r="K339" s="168">
        <f ca="1">('Input Parameters'!$E$27/'Input Parameters'!$E$38)^$J339</f>
        <v>2.8514909691296018E-2</v>
      </c>
      <c r="L339" s="69">
        <f ca="1">$H339*$C339*'Input Parameters'!$E$25*K339</f>
        <v>8.0013562412453147</v>
      </c>
      <c r="M339" s="24">
        <f t="shared" ca="1" si="54"/>
        <v>0.87960987765912457</v>
      </c>
      <c r="N339" s="15">
        <f ca="1">_xlfn.NORM.INV(M339,'Input Parameters'!$E$29,'Input Parameters'!$F$29)</f>
        <v>0.10011730388049245</v>
      </c>
      <c r="O339" s="8">
        <f t="shared" ca="1" si="55"/>
        <v>0.75053991636196615</v>
      </c>
      <c r="P339" s="30">
        <f ca="1">_xlfn.LOGNORM.INV(O339,'Input Parameters'!$H$30,'Input Parameters'!$I$30)</f>
        <v>3.6930753083496759</v>
      </c>
      <c r="Q339" s="10">
        <f t="shared" ca="1" si="56"/>
        <v>0.14656196381224673</v>
      </c>
      <c r="R339" s="30">
        <f>IF('Input Parameters'!$E$32=0,0,_xlfn.BETA.INV(Q339,'Input Parameters'!$L$32,'Input Parameters'!$M$32,'Input Parameters'!$J$32,'Input Parameters'!$K$32))</f>
        <v>0</v>
      </c>
      <c r="S339" s="10">
        <f t="shared" ca="1" si="57"/>
        <v>0.57383520636365637</v>
      </c>
      <c r="T339" s="26">
        <f ca="1">_xlfn.LOGNORM.INV(S339,'Input Parameters'!$H$34,'Input Parameters'!$I$34)</f>
        <v>51.589723171341127</v>
      </c>
      <c r="U339" s="10">
        <f t="shared" ca="1" si="58"/>
        <v>0.79024067769500328</v>
      </c>
      <c r="V339" s="30">
        <f ca="1">_xlfn.BETA.INV(U339,'Input Parameters'!$L$36,'Input Parameters'!$M$36,'Input Parameters'!$J$36,'Input Parameters'!$K$36)</f>
        <v>0.71771580702962234</v>
      </c>
      <c r="W339" s="2">
        <f ca="1">N339+(P339-N339)*(1-ERF((T339-R339)/(2*SQRT(L339*'Input Parameters'!$E$38))))</f>
        <v>0.80856902228657679</v>
      </c>
      <c r="X339">
        <f t="shared" ca="1" si="59"/>
        <v>0</v>
      </c>
      <c r="Y339" s="7"/>
    </row>
    <row r="340" spans="1:25" ht="15" customHeight="1" x14ac:dyDescent="0.25">
      <c r="A340" s="139">
        <v>333</v>
      </c>
      <c r="B340" s="10">
        <f t="shared" ca="1" si="50"/>
        <v>0.83990703459768845</v>
      </c>
      <c r="C340" s="60">
        <f ca="1">_xlfn.NORM.INV(B340,'Input Parameters'!$E$15,'Input Parameters'!$F$15)</f>
        <v>324.83959113921162</v>
      </c>
      <c r="D340" s="10">
        <f t="shared" ca="1" si="51"/>
        <v>0.74928428186142526</v>
      </c>
      <c r="E340" s="62">
        <f ca="1">IF(_xlfn.NORM.INV(D340,'Input Parameters'!$E$17,'Input Parameters'!$F$17)&lt;3500,3500,IF(_xlfn.NORM.INV(D340,'Input Parameters'!$E$17,'Input Parameters'!$F$17)&gt;5500,5500,_xlfn.NORM.INV(D340,'Input Parameters'!$E$17,'Input Parameters'!$F$17)))</f>
        <v>5270.5674322265113</v>
      </c>
      <c r="F340" s="10">
        <f t="shared" ca="1" si="52"/>
        <v>0.23369329704456998</v>
      </c>
      <c r="G340" s="64">
        <f ca="1">_xlfn.NORM.INV(F340,'Input Parameters'!$E$20,'Input Parameters'!$F$20)</f>
        <v>277.78085675494299</v>
      </c>
      <c r="H340" s="57">
        <f ca="1">EXP(E340*(1/'Input Parameters'!$E$23-1/G340))</f>
        <v>0.37489374986908608</v>
      </c>
      <c r="I340" s="10">
        <f t="shared" ca="1" si="53"/>
        <v>0.2885916794766934</v>
      </c>
      <c r="J340" s="30">
        <f ca="1">_xlfn.BETA.INV(I340,'Input Parameters'!$L$26,'Input Parameters'!$M$26,'Input Parameters'!$J$26,'Input Parameters'!$K$26)</f>
        <v>0.56858983006193919</v>
      </c>
      <c r="K340" s="168">
        <f ca="1">('Input Parameters'!$E$27/'Input Parameters'!$E$38)^$J340</f>
        <v>1.6932704344022421E-2</v>
      </c>
      <c r="L340" s="69">
        <f ca="1">$H340*$C340*'Input Parameters'!$E$25*K340</f>
        <v>2.0620703639221185</v>
      </c>
      <c r="M340" s="24">
        <f t="shared" ca="1" si="54"/>
        <v>0.73805164891826402</v>
      </c>
      <c r="N340" s="15">
        <f ca="1">_xlfn.NORM.INV(M340,'Input Parameters'!$E$29,'Input Parameters'!$F$29)</f>
        <v>0.10006373502871341</v>
      </c>
      <c r="O340" s="8">
        <f t="shared" ca="1" si="55"/>
        <v>0.68997220141207039</v>
      </c>
      <c r="P340" s="30">
        <f ca="1">_xlfn.LOGNORM.INV(O340,'Input Parameters'!$H$30,'Input Parameters'!$I$30)</f>
        <v>3.3913682034396144</v>
      </c>
      <c r="Q340" s="10">
        <f t="shared" ca="1" si="56"/>
        <v>0.94317720813944317</v>
      </c>
      <c r="R340" s="30">
        <f>IF('Input Parameters'!$E$32=0,0,_xlfn.BETA.INV(Q340,'Input Parameters'!$L$32,'Input Parameters'!$M$32,'Input Parameters'!$J$32,'Input Parameters'!$K$32))</f>
        <v>0</v>
      </c>
      <c r="S340" s="10">
        <f t="shared" ca="1" si="57"/>
        <v>0.83232011751176049</v>
      </c>
      <c r="T340" s="26">
        <f ca="1">_xlfn.LOGNORM.INV(S340,'Input Parameters'!$H$34,'Input Parameters'!$I$34)</f>
        <v>56.83200183071714</v>
      </c>
      <c r="U340" s="10">
        <f t="shared" ca="1" si="58"/>
        <v>0.43383632784812232</v>
      </c>
      <c r="V340" s="30">
        <f ca="1">_xlfn.BETA.INV(U340,'Input Parameters'!$L$36,'Input Parameters'!$M$36,'Input Parameters'!$J$36,'Input Parameters'!$K$36)</f>
        <v>0.56091726892727334</v>
      </c>
      <c r="W340" s="2">
        <f ca="1">N340+(P340-N340)*(1-ERF((T340-R340)/(2*SQRT(L340*'Input Parameters'!$E$38))))</f>
        <v>0.11696117467139425</v>
      </c>
      <c r="X340">
        <f t="shared" ca="1" si="59"/>
        <v>1</v>
      </c>
      <c r="Y340" s="7"/>
    </row>
    <row r="341" spans="1:25" ht="15" customHeight="1" x14ac:dyDescent="0.25">
      <c r="A341" s="139">
        <v>334</v>
      </c>
      <c r="B341" s="10">
        <f t="shared" ca="1" si="50"/>
        <v>0.83422015125193538</v>
      </c>
      <c r="C341" s="60">
        <f ca="1">_xlfn.NORM.INV(B341,'Input Parameters'!$E$15,'Input Parameters'!$F$15)</f>
        <v>323.58778755197841</v>
      </c>
      <c r="D341" s="10">
        <f t="shared" ca="1" si="51"/>
        <v>0.74123212377341052</v>
      </c>
      <c r="E341" s="62">
        <f ca="1">IF(_xlfn.NORM.INV(D341,'Input Parameters'!$E$17,'Input Parameters'!$F$17)&lt;3500,3500,IF(_xlfn.NORM.INV(D341,'Input Parameters'!$E$17,'Input Parameters'!$F$17)&gt;5500,5500,_xlfn.NORM.INV(D341,'Input Parameters'!$E$17,'Input Parameters'!$F$17)))</f>
        <v>5253.004043078271</v>
      </c>
      <c r="F341" s="10">
        <f t="shared" ca="1" si="52"/>
        <v>0.72261535995931536</v>
      </c>
      <c r="G341" s="64">
        <f ca="1">_xlfn.NORM.INV(F341,'Input Parameters'!$E$20,'Input Parameters'!$F$20)</f>
        <v>286.60721179553315</v>
      </c>
      <c r="H341" s="57">
        <f ca="1">EXP(E341*(1/'Input Parameters'!$E$23-1/G341))</f>
        <v>0.67336195757693962</v>
      </c>
      <c r="I341" s="10">
        <f t="shared" ca="1" si="53"/>
        <v>0.97353904709493533</v>
      </c>
      <c r="J341" s="30">
        <f ca="1">_xlfn.BETA.INV(I341,'Input Parameters'!$L$26,'Input Parameters'!$M$26,'Input Parameters'!$J$26,'Input Parameters'!$K$26)</f>
        <v>0.90203539762239426</v>
      </c>
      <c r="K341" s="168">
        <f ca="1">('Input Parameters'!$E$27/'Input Parameters'!$E$38)^$J341</f>
        <v>1.5487279902259448E-3</v>
      </c>
      <c r="L341" s="69">
        <f ca="1">$H341*$C341*'Input Parameters'!$E$25*K341</f>
        <v>0.33745498403487445</v>
      </c>
      <c r="M341" s="24">
        <f t="shared" ca="1" si="54"/>
        <v>0.44488840735143265</v>
      </c>
      <c r="N341" s="15">
        <f ca="1">_xlfn.NORM.INV(M341,'Input Parameters'!$E$29,'Input Parameters'!$F$29)</f>
        <v>9.9986141337713538E-2</v>
      </c>
      <c r="O341" s="8">
        <f t="shared" ca="1" si="55"/>
        <v>0.63204856957994149</v>
      </c>
      <c r="P341" s="30">
        <f ca="1">_xlfn.LOGNORM.INV(O341,'Input Parameters'!$H$30,'Input Parameters'!$I$30)</f>
        <v>3.1467398496834011</v>
      </c>
      <c r="Q341" s="10">
        <f t="shared" ca="1" si="56"/>
        <v>4.3993685632349511E-2</v>
      </c>
      <c r="R341" s="30">
        <f>IF('Input Parameters'!$E$32=0,0,_xlfn.BETA.INV(Q341,'Input Parameters'!$L$32,'Input Parameters'!$M$32,'Input Parameters'!$J$32,'Input Parameters'!$K$32))</f>
        <v>0</v>
      </c>
      <c r="S341" s="10">
        <f t="shared" ca="1" si="57"/>
        <v>0.73628743041166278</v>
      </c>
      <c r="T341" s="26">
        <f ca="1">_xlfn.LOGNORM.INV(S341,'Input Parameters'!$H$34,'Input Parameters'!$I$34)</f>
        <v>54.534359980678275</v>
      </c>
      <c r="U341" s="10">
        <f t="shared" ca="1" si="58"/>
        <v>0.51756150726588246</v>
      </c>
      <c r="V341" s="30">
        <f ca="1">_xlfn.BETA.INV(U341,'Input Parameters'!$L$36,'Input Parameters'!$M$36,'Input Parameters'!$J$36,'Input Parameters'!$K$36)</f>
        <v>0.59262661217044732</v>
      </c>
      <c r="W341" s="2">
        <f ca="1">N341+(P341-N341)*(1-ERF((T341-R341)/(2*SQRT(L341*'Input Parameters'!$E$38))))</f>
        <v>9.9986141434489723E-2</v>
      </c>
      <c r="X341">
        <f t="shared" ca="1" si="59"/>
        <v>1</v>
      </c>
      <c r="Y341" s="7"/>
    </row>
    <row r="342" spans="1:25" ht="15" customHeight="1" x14ac:dyDescent="0.25">
      <c r="A342" s="139">
        <v>335</v>
      </c>
      <c r="B342" s="10">
        <f t="shared" ca="1" si="50"/>
        <v>7.0867664078855364E-2</v>
      </c>
      <c r="C342" s="60">
        <f ca="1">_xlfn.NORM.INV(B342,'Input Parameters'!$E$15,'Input Parameters'!$F$15)</f>
        <v>191.33755848819212</v>
      </c>
      <c r="D342" s="10">
        <f t="shared" ca="1" si="51"/>
        <v>0.33143391997658589</v>
      </c>
      <c r="E342" s="62">
        <f ca="1">IF(_xlfn.NORM.INV(D342,'Input Parameters'!$E$17,'Input Parameters'!$F$17)&lt;3500,3500,IF(_xlfn.NORM.INV(D342,'Input Parameters'!$E$17,'Input Parameters'!$F$17)&gt;5500,5500,_xlfn.NORM.INV(D342,'Input Parameters'!$E$17,'Input Parameters'!$F$17)))</f>
        <v>4494.8300149823253</v>
      </c>
      <c r="F342" s="10">
        <f t="shared" ca="1" si="52"/>
        <v>0.72162444366621459</v>
      </c>
      <c r="G342" s="64">
        <f ca="1">_xlfn.NORM.INV(F342,'Input Parameters'!$E$20,'Input Parameters'!$F$20)</f>
        <v>286.58741597711463</v>
      </c>
      <c r="H342" s="57">
        <f ca="1">EXP(E342*(1/'Input Parameters'!$E$23-1/G342))</f>
        <v>0.71214307466157545</v>
      </c>
      <c r="I342" s="10">
        <f t="shared" ca="1" si="53"/>
        <v>0.56728639905077427</v>
      </c>
      <c r="J342" s="30">
        <f ca="1">_xlfn.BETA.INV(I342,'Input Parameters'!$L$26,'Input Parameters'!$M$26,'Input Parameters'!$J$26,'Input Parameters'!$K$26)</f>
        <v>0.68827608481606606</v>
      </c>
      <c r="K342" s="168">
        <f ca="1">('Input Parameters'!$E$27/'Input Parameters'!$E$38)^$J342</f>
        <v>7.1759457980282836E-3</v>
      </c>
      <c r="L342" s="69">
        <f ca="1">$H342*$C342*'Input Parameters'!$E$25*K342</f>
        <v>0.97779234508200696</v>
      </c>
      <c r="M342" s="24">
        <f t="shared" ca="1" si="54"/>
        <v>0.88981867638631562</v>
      </c>
      <c r="N342" s="15">
        <f ca="1">_xlfn.NORM.INV(M342,'Input Parameters'!$E$29,'Input Parameters'!$F$29)</f>
        <v>0.1001225564384829</v>
      </c>
      <c r="O342" s="8">
        <f t="shared" ca="1" si="55"/>
        <v>0.37808732511745158</v>
      </c>
      <c r="P342" s="30">
        <f ca="1">_xlfn.LOGNORM.INV(O342,'Input Parameters'!$H$30,'Input Parameters'!$I$30)</f>
        <v>2.3172068159497394</v>
      </c>
      <c r="Q342" s="10">
        <f t="shared" ca="1" si="56"/>
        <v>2.2123807117685357E-2</v>
      </c>
      <c r="R342" s="30">
        <f>IF('Input Parameters'!$E$32=0,0,_xlfn.BETA.INV(Q342,'Input Parameters'!$L$32,'Input Parameters'!$M$32,'Input Parameters'!$J$32,'Input Parameters'!$K$32))</f>
        <v>0</v>
      </c>
      <c r="S342" s="10">
        <f t="shared" ca="1" si="57"/>
        <v>0.73221269049130977</v>
      </c>
      <c r="T342" s="26">
        <f ca="1">_xlfn.LOGNORM.INV(S342,'Input Parameters'!$H$34,'Input Parameters'!$I$34)</f>
        <v>54.450070798626214</v>
      </c>
      <c r="U342" s="10">
        <f t="shared" ca="1" si="58"/>
        <v>0.8026406917838923</v>
      </c>
      <c r="V342" s="30">
        <f ca="1">_xlfn.BETA.INV(U342,'Input Parameters'!$L$36,'Input Parameters'!$M$36,'Input Parameters'!$J$36,'Input Parameters'!$K$36)</f>
        <v>0.72532978484413091</v>
      </c>
      <c r="W342" s="2">
        <f ca="1">N342+(P342-N342)*(1-ERF((T342-R342)/(2*SQRT(L342*'Input Parameters'!$E$38))))</f>
        <v>0.10034146096833575</v>
      </c>
      <c r="X342">
        <f t="shared" ca="1" si="59"/>
        <v>1</v>
      </c>
      <c r="Y342" s="7"/>
    </row>
    <row r="343" spans="1:25" ht="15" customHeight="1" x14ac:dyDescent="0.25">
      <c r="A343" s="139">
        <v>336</v>
      </c>
      <c r="B343" s="10">
        <f t="shared" ca="1" si="50"/>
        <v>0.44798989118514598</v>
      </c>
      <c r="C343" s="60">
        <f ca="1">_xlfn.NORM.INV(B343,'Input Parameters'!$E$15,'Input Parameters'!$F$15)</f>
        <v>263.88186703049047</v>
      </c>
      <c r="D343" s="10">
        <f t="shared" ca="1" si="51"/>
        <v>0.71021339225962232</v>
      </c>
      <c r="E343" s="62">
        <f ca="1">IF(_xlfn.NORM.INV(D343,'Input Parameters'!$E$17,'Input Parameters'!$F$17)&lt;3500,3500,IF(_xlfn.NORM.INV(D343,'Input Parameters'!$E$17,'Input Parameters'!$F$17)&gt;5500,5500,_xlfn.NORM.INV(D343,'Input Parameters'!$E$17,'Input Parameters'!$F$17)))</f>
        <v>5187.8057588120801</v>
      </c>
      <c r="F343" s="10">
        <f t="shared" ca="1" si="52"/>
        <v>0.97659831509900563</v>
      </c>
      <c r="G343" s="64">
        <f ca="1">_xlfn.NORM.INV(F343,'Input Parameters'!$E$20,'Input Parameters'!$F$20)</f>
        <v>295.97010407670962</v>
      </c>
      <c r="H343" s="57">
        <f ca="1">EXP(E343*(1/'Input Parameters'!$E$23-1/G343))</f>
        <v>1.1996693550490669</v>
      </c>
      <c r="I343" s="10">
        <f t="shared" ca="1" si="53"/>
        <v>0.30219825411522427</v>
      </c>
      <c r="J343" s="30">
        <f ca="1">_xlfn.BETA.INV(I343,'Input Parameters'!$L$26,'Input Parameters'!$M$26,'Input Parameters'!$J$26,'Input Parameters'!$K$26)</f>
        <v>0.57530559753856414</v>
      </c>
      <c r="K343" s="168">
        <f ca="1">('Input Parameters'!$E$27/'Input Parameters'!$E$38)^$J343</f>
        <v>1.6136351121290044E-2</v>
      </c>
      <c r="L343" s="69">
        <f ca="1">$H343*$C343*'Input Parameters'!$E$25*K343</f>
        <v>5.1083006370231496</v>
      </c>
      <c r="M343" s="24">
        <f t="shared" ca="1" si="54"/>
        <v>0.30589535771063159</v>
      </c>
      <c r="N343" s="15">
        <f ca="1">_xlfn.NORM.INV(M343,'Input Parameters'!$E$29,'Input Parameters'!$F$29)</f>
        <v>9.9949248100997534E-2</v>
      </c>
      <c r="O343" s="8">
        <f t="shared" ca="1" si="55"/>
        <v>4.5573306443774775E-2</v>
      </c>
      <c r="P343" s="30">
        <f ca="1">_xlfn.LOGNORM.INV(O343,'Input Parameters'!$H$30,'Input Parameters'!$I$30)</f>
        <v>1.2080529303489227</v>
      </c>
      <c r="Q343" s="10">
        <f t="shared" ca="1" si="56"/>
        <v>0.14367705052176716</v>
      </c>
      <c r="R343" s="30">
        <f>IF('Input Parameters'!$E$32=0,0,_xlfn.BETA.INV(Q343,'Input Parameters'!$L$32,'Input Parameters'!$M$32,'Input Parameters'!$J$32,'Input Parameters'!$K$32))</f>
        <v>0</v>
      </c>
      <c r="S343" s="10">
        <f t="shared" ca="1" si="57"/>
        <v>0.5834492452710992</v>
      </c>
      <c r="T343" s="26">
        <f ca="1">_xlfn.LOGNORM.INV(S343,'Input Parameters'!$H$34,'Input Parameters'!$I$34)</f>
        <v>51.747851368643225</v>
      </c>
      <c r="U343" s="10">
        <f t="shared" ca="1" si="58"/>
        <v>8.9637653004186579E-2</v>
      </c>
      <c r="V343" s="30">
        <f ca="1">_xlfn.BETA.INV(U343,'Input Parameters'!$L$36,'Input Parameters'!$M$36,'Input Parameters'!$J$36,'Input Parameters'!$K$36)</f>
        <v>0.41013692702041926</v>
      </c>
      <c r="W343" s="2">
        <f ca="1">N343+(P343-N343)*(1-ERF((T343-R343)/(2*SQRT(L343*'Input Parameters'!$E$38))))</f>
        <v>0.21680263594416146</v>
      </c>
      <c r="X343">
        <f t="shared" ca="1" si="59"/>
        <v>1</v>
      </c>
      <c r="Y343" s="7"/>
    </row>
    <row r="344" spans="1:25" ht="15" customHeight="1" x14ac:dyDescent="0.25">
      <c r="A344" s="139">
        <v>337</v>
      </c>
      <c r="B344" s="10">
        <f t="shared" ca="1" si="50"/>
        <v>0.96988930122344874</v>
      </c>
      <c r="C344" s="60">
        <f ca="1">_xlfn.NORM.INV(B344,'Input Parameters'!$E$15,'Input Parameters'!$F$15)</f>
        <v>372.80584177218441</v>
      </c>
      <c r="D344" s="10">
        <f t="shared" ca="1" si="51"/>
        <v>0.47885023160526352</v>
      </c>
      <c r="E344" s="62">
        <f ca="1">IF(_xlfn.NORM.INV(D344,'Input Parameters'!$E$17,'Input Parameters'!$F$17)&lt;3500,3500,IF(_xlfn.NORM.INV(D344,'Input Parameters'!$E$17,'Input Parameters'!$F$17)&gt;5500,5500,_xlfn.NORM.INV(D344,'Input Parameters'!$E$17,'Input Parameters'!$F$17)))</f>
        <v>4762.8723743086339</v>
      </c>
      <c r="F344" s="10">
        <f t="shared" ca="1" si="52"/>
        <v>0.98729367353638364</v>
      </c>
      <c r="G344" s="64">
        <f ca="1">_xlfn.NORM.INV(F344,'Input Parameters'!$E$20,'Input Parameters'!$F$20)</f>
        <v>297.62497926971912</v>
      </c>
      <c r="H344" s="57">
        <f ca="1">EXP(E344*(1/'Input Parameters'!$E$23-1/G344))</f>
        <v>1.2925444679567177</v>
      </c>
      <c r="I344" s="10">
        <f t="shared" ca="1" si="53"/>
        <v>0.16998115843048578</v>
      </c>
      <c r="J344" s="30">
        <f ca="1">_xlfn.BETA.INV(I344,'Input Parameters'!$L$26,'Input Parameters'!$M$26,'Input Parameters'!$J$26,'Input Parameters'!$K$26)</f>
        <v>0.50051619077371634</v>
      </c>
      <c r="K344" s="168">
        <f ca="1">('Input Parameters'!$E$27/'Input Parameters'!$E$38)^$J344</f>
        <v>2.7592410471751688E-2</v>
      </c>
      <c r="L344" s="69">
        <f ca="1">$H344*$C344*'Input Parameters'!$E$25*K344</f>
        <v>13.295903192194041</v>
      </c>
      <c r="M344" s="24">
        <f t="shared" ca="1" si="54"/>
        <v>0.26761114495769489</v>
      </c>
      <c r="N344" s="15">
        <f ca="1">_xlfn.NORM.INV(M344,'Input Parameters'!$E$29,'Input Parameters'!$F$29)</f>
        <v>9.9937994608240363E-2</v>
      </c>
      <c r="O344" s="8">
        <f t="shared" ca="1" si="55"/>
        <v>0.26663507521921181</v>
      </c>
      <c r="P344" s="30">
        <f ca="1">_xlfn.LOGNORM.INV(O344,'Input Parameters'!$H$30,'Input Parameters'!$I$30)</f>
        <v>1.9991797855318485</v>
      </c>
      <c r="Q344" s="10">
        <f t="shared" ca="1" si="56"/>
        <v>0.18385212267126527</v>
      </c>
      <c r="R344" s="30">
        <f>IF('Input Parameters'!$E$32=0,0,_xlfn.BETA.INV(Q344,'Input Parameters'!$L$32,'Input Parameters'!$M$32,'Input Parameters'!$J$32,'Input Parameters'!$K$32))</f>
        <v>0</v>
      </c>
      <c r="S344" s="10">
        <f t="shared" ca="1" si="57"/>
        <v>0.44174164117734016</v>
      </c>
      <c r="T344" s="26">
        <f ca="1">_xlfn.LOGNORM.INV(S344,'Input Parameters'!$H$34,'Input Parameters'!$I$34)</f>
        <v>49.496197488217874</v>
      </c>
      <c r="U344" s="10">
        <f t="shared" ca="1" si="58"/>
        <v>0.7620073515562511</v>
      </c>
      <c r="V344" s="30">
        <f ca="1">_xlfn.BETA.INV(U344,'Input Parameters'!$L$36,'Input Parameters'!$M$36,'Input Parameters'!$J$36,'Input Parameters'!$K$36)</f>
        <v>0.70144833245177707</v>
      </c>
      <c r="W344" s="2">
        <f ca="1">N344+(P344-N344)*(1-ERF((T344-R344)/(2*SQRT(L344*'Input Parameters'!$E$38))))</f>
        <v>0.74024225748466221</v>
      </c>
      <c r="X344">
        <f t="shared" ca="1" si="59"/>
        <v>0</v>
      </c>
      <c r="Y344" s="7"/>
    </row>
    <row r="345" spans="1:25" ht="15" customHeight="1" x14ac:dyDescent="0.25">
      <c r="A345" s="139">
        <v>338</v>
      </c>
      <c r="B345" s="10">
        <f t="shared" ca="1" si="50"/>
        <v>3.5822057832453846E-2</v>
      </c>
      <c r="C345" s="60">
        <f ca="1">_xlfn.NORM.INV(B345,'Input Parameters'!$E$15,'Input Parameters'!$F$15)</f>
        <v>173.34460275686126</v>
      </c>
      <c r="D345" s="10">
        <f t="shared" ca="1" si="51"/>
        <v>0.25445278001912641</v>
      </c>
      <c r="E345" s="62">
        <f ca="1">IF(_xlfn.NORM.INV(D345,'Input Parameters'!$E$17,'Input Parameters'!$F$17)&lt;3500,3500,IF(_xlfn.NORM.INV(D345,'Input Parameters'!$E$17,'Input Parameters'!$F$17)&gt;5500,5500,_xlfn.NORM.INV(D345,'Input Parameters'!$E$17,'Input Parameters'!$F$17)))</f>
        <v>4337.6200378580761</v>
      </c>
      <c r="F345" s="10">
        <f t="shared" ca="1" si="52"/>
        <v>0.17198931183807364</v>
      </c>
      <c r="G345" s="64">
        <f ca="1">_xlfn.NORM.INV(F345,'Input Parameters'!$E$20,'Input Parameters'!$F$20)</f>
        <v>276.30956701918632</v>
      </c>
      <c r="H345" s="57">
        <f ca="1">EXP(E345*(1/'Input Parameters'!$E$23-1/G345))</f>
        <v>0.41041229555369918</v>
      </c>
      <c r="I345" s="10">
        <f t="shared" ca="1" si="53"/>
        <v>3.651139670392145E-2</v>
      </c>
      <c r="J345" s="30">
        <f ca="1">_xlfn.BETA.INV(I345,'Input Parameters'!$L$26,'Input Parameters'!$M$26,'Input Parameters'!$J$26,'Input Parameters'!$K$26)</f>
        <v>0.36042689985854626</v>
      </c>
      <c r="K345" s="168">
        <f ca="1">('Input Parameters'!$E$27/'Input Parameters'!$E$38)^$J345</f>
        <v>7.536964168620329E-2</v>
      </c>
      <c r="L345" s="69">
        <f ca="1">$H345*$C345*'Input Parameters'!$E$25*K345</f>
        <v>5.3620040538609679</v>
      </c>
      <c r="M345" s="24">
        <f t="shared" ca="1" si="54"/>
        <v>0.92439000943520211</v>
      </c>
      <c r="N345" s="15">
        <f ca="1">_xlfn.NORM.INV(M345,'Input Parameters'!$E$29,'Input Parameters'!$F$29)</f>
        <v>0.1001435235568636</v>
      </c>
      <c r="O345" s="8">
        <f t="shared" ca="1" si="55"/>
        <v>0.36698512034531139</v>
      </c>
      <c r="P345" s="30">
        <f ca="1">_xlfn.LOGNORM.INV(O345,'Input Parameters'!$H$30,'Input Parameters'!$I$30)</f>
        <v>2.2853116225881376</v>
      </c>
      <c r="Q345" s="10">
        <f t="shared" ca="1" si="56"/>
        <v>0.78716752572791382</v>
      </c>
      <c r="R345" s="30">
        <f>IF('Input Parameters'!$E$32=0,0,_xlfn.BETA.INV(Q345,'Input Parameters'!$L$32,'Input Parameters'!$M$32,'Input Parameters'!$J$32,'Input Parameters'!$K$32))</f>
        <v>0</v>
      </c>
      <c r="S345" s="10">
        <f t="shared" ca="1" si="57"/>
        <v>0.38649117944376921</v>
      </c>
      <c r="T345" s="26">
        <f ca="1">_xlfn.LOGNORM.INV(S345,'Input Parameters'!$H$34,'Input Parameters'!$I$34)</f>
        <v>48.629212589320112</v>
      </c>
      <c r="U345" s="10">
        <f t="shared" ca="1" si="58"/>
        <v>0.60901585972523675</v>
      </c>
      <c r="V345" s="30">
        <f ca="1">_xlfn.BETA.INV(U345,'Input Parameters'!$L$36,'Input Parameters'!$M$36,'Input Parameters'!$J$36,'Input Parameters'!$K$36)</f>
        <v>0.62915363023639359</v>
      </c>
      <c r="W345" s="2">
        <f ca="1">N345+(P345-N345)*(1-ERF((T345-R345)/(2*SQRT(L345*'Input Parameters'!$E$38))))</f>
        <v>0.40071530517894094</v>
      </c>
      <c r="X345">
        <f t="shared" ca="1" si="59"/>
        <v>1</v>
      </c>
      <c r="Y345" s="7"/>
    </row>
    <row r="346" spans="1:25" ht="15" customHeight="1" x14ac:dyDescent="0.25">
      <c r="A346" s="139">
        <v>339</v>
      </c>
      <c r="B346" s="10">
        <f t="shared" ca="1" si="50"/>
        <v>0.69289958518605255</v>
      </c>
      <c r="C346" s="60">
        <f ca="1">_xlfn.NORM.INV(B346,'Input Parameters'!$E$15,'Input Parameters'!$F$15)</f>
        <v>298.28536325741896</v>
      </c>
      <c r="D346" s="10">
        <f t="shared" ca="1" si="51"/>
        <v>0.30588411216876032</v>
      </c>
      <c r="E346" s="62">
        <f ca="1">IF(_xlfn.NORM.INV(D346,'Input Parameters'!$E$17,'Input Parameters'!$F$17)&lt;3500,3500,IF(_xlfn.NORM.INV(D346,'Input Parameters'!$E$17,'Input Parameters'!$F$17)&gt;5500,5500,_xlfn.NORM.INV(D346,'Input Parameters'!$E$17,'Input Parameters'!$F$17)))</f>
        <v>4444.7142628044376</v>
      </c>
      <c r="F346" s="10">
        <f t="shared" ca="1" si="52"/>
        <v>0.92522602879901672</v>
      </c>
      <c r="G346" s="64">
        <f ca="1">_xlfn.NORM.INV(F346,'Input Parameters'!$E$20,'Input Parameters'!$F$20)</f>
        <v>292.30557140750676</v>
      </c>
      <c r="H346" s="57">
        <f ca="1">EXP(E346*(1/'Input Parameters'!$E$23-1/G346))</f>
        <v>0.96821764867803906</v>
      </c>
      <c r="I346" s="10">
        <f t="shared" ca="1" si="53"/>
        <v>0.40657605292336652</v>
      </c>
      <c r="J346" s="30">
        <f ca="1">_xlfn.BETA.INV(I346,'Input Parameters'!$L$26,'Input Parameters'!$M$26,'Input Parameters'!$J$26,'Input Parameters'!$K$26)</f>
        <v>0.62272917562202557</v>
      </c>
      <c r="K346" s="168">
        <f ca="1">('Input Parameters'!$E$27/'Input Parameters'!$E$38)^$J346</f>
        <v>1.1483418304890945E-2</v>
      </c>
      <c r="L346" s="69">
        <f ca="1">$H346*$C346*'Input Parameters'!$E$25*K346</f>
        <v>3.3164703810602201</v>
      </c>
      <c r="M346" s="24">
        <f t="shared" ca="1" si="54"/>
        <v>0.73795953203332643</v>
      </c>
      <c r="N346" s="15">
        <f ca="1">_xlfn.NORM.INV(M346,'Input Parameters'!$E$29,'Input Parameters'!$F$29)</f>
        <v>0.10006370674095179</v>
      </c>
      <c r="O346" s="8">
        <f t="shared" ca="1" si="55"/>
        <v>0.75331021479181193</v>
      </c>
      <c r="P346" s="30">
        <f ca="1">_xlfn.LOGNORM.INV(O346,'Input Parameters'!$H$30,'Input Parameters'!$I$30)</f>
        <v>3.7083781504274378</v>
      </c>
      <c r="Q346" s="10">
        <f t="shared" ca="1" si="56"/>
        <v>0.61520412064342622</v>
      </c>
      <c r="R346" s="30">
        <f>IF('Input Parameters'!$E$32=0,0,_xlfn.BETA.INV(Q346,'Input Parameters'!$L$32,'Input Parameters'!$M$32,'Input Parameters'!$J$32,'Input Parameters'!$K$32))</f>
        <v>0</v>
      </c>
      <c r="S346" s="10">
        <f t="shared" ca="1" si="57"/>
        <v>1.5197401553727841E-2</v>
      </c>
      <c r="T346" s="26">
        <f ca="1">_xlfn.LOGNORM.INV(S346,'Input Parameters'!$H$34,'Input Parameters'!$I$34)</f>
        <v>38.496953493796362</v>
      </c>
      <c r="U346" s="10">
        <f t="shared" ca="1" si="58"/>
        <v>0.16124952033994322</v>
      </c>
      <c r="V346" s="30">
        <f ca="1">_xlfn.BETA.INV(U346,'Input Parameters'!$L$36,'Input Parameters'!$M$36,'Input Parameters'!$J$36,'Input Parameters'!$K$36)</f>
        <v>0.45055969804844886</v>
      </c>
      <c r="W346" s="2">
        <f ca="1">N346+(P346-N346)*(1-ERF((T346-R346)/(2*SQRT(L346*'Input Parameters'!$E$38))))</f>
        <v>0.58709753540772369</v>
      </c>
      <c r="X346">
        <f t="shared" ca="1" si="59"/>
        <v>0</v>
      </c>
      <c r="Y346" s="7"/>
    </row>
    <row r="347" spans="1:25" ht="15" customHeight="1" x14ac:dyDescent="0.25">
      <c r="A347" s="139">
        <v>340</v>
      </c>
      <c r="B347" s="10">
        <f t="shared" ca="1" si="50"/>
        <v>0.57109558164984575</v>
      </c>
      <c r="C347" s="60">
        <f ca="1">_xlfn.NORM.INV(B347,'Input Parameters'!$E$15,'Input Parameters'!$F$15)</f>
        <v>280.67671993374057</v>
      </c>
      <c r="D347" s="10">
        <f t="shared" ca="1" si="51"/>
        <v>0.63898249847088873</v>
      </c>
      <c r="E347" s="62">
        <f ca="1">IF(_xlfn.NORM.INV(D347,'Input Parameters'!$E$17,'Input Parameters'!$F$17)&lt;3500,3500,IF(_xlfn.NORM.INV(D347,'Input Parameters'!$E$17,'Input Parameters'!$F$17)&gt;5500,5500,_xlfn.NORM.INV(D347,'Input Parameters'!$E$17,'Input Parameters'!$F$17)))</f>
        <v>5049.0182647564488</v>
      </c>
      <c r="F347" s="10">
        <f t="shared" ca="1" si="52"/>
        <v>0.30153779002836856</v>
      </c>
      <c r="G347" s="64">
        <f ca="1">_xlfn.NORM.INV(F347,'Input Parameters'!$E$20,'Input Parameters'!$F$20)</f>
        <v>279.16611540117452</v>
      </c>
      <c r="H347" s="57">
        <f ca="1">EXP(E347*(1/'Input Parameters'!$E$23-1/G347))</f>
        <v>0.42755240884636275</v>
      </c>
      <c r="I347" s="10">
        <f t="shared" ca="1" si="53"/>
        <v>0.71052247113745326</v>
      </c>
      <c r="J347" s="30">
        <f ca="1">_xlfn.BETA.INV(I347,'Input Parameters'!$L$26,'Input Parameters'!$M$26,'Input Parameters'!$J$26,'Input Parameters'!$K$26)</f>
        <v>0.74606213713906433</v>
      </c>
      <c r="K347" s="168">
        <f ca="1">('Input Parameters'!$E$27/'Input Parameters'!$E$38)^$J347</f>
        <v>4.740932495591388E-3</v>
      </c>
      <c r="L347" s="69">
        <f ca="1">$H347*$C347*'Input Parameters'!$E$25*K347</f>
        <v>0.56893089977613709</v>
      </c>
      <c r="M347" s="24">
        <f t="shared" ca="1" si="54"/>
        <v>0.23512551855100539</v>
      </c>
      <c r="N347" s="15">
        <f ca="1">_xlfn.NORM.INV(M347,'Input Parameters'!$E$29,'Input Parameters'!$F$29)</f>
        <v>9.9927792934214929E-2</v>
      </c>
      <c r="O347" s="8">
        <f t="shared" ca="1" si="55"/>
        <v>0.54709876705765703</v>
      </c>
      <c r="P347" s="30">
        <f ca="1">_xlfn.LOGNORM.INV(O347,'Input Parameters'!$H$30,'Input Parameters'!$I$30)</f>
        <v>2.8375458562362326</v>
      </c>
      <c r="Q347" s="10">
        <f t="shared" ca="1" si="56"/>
        <v>0.49847520720655381</v>
      </c>
      <c r="R347" s="30">
        <f>IF('Input Parameters'!$E$32=0,0,_xlfn.BETA.INV(Q347,'Input Parameters'!$L$32,'Input Parameters'!$M$32,'Input Parameters'!$J$32,'Input Parameters'!$K$32))</f>
        <v>0</v>
      </c>
      <c r="S347" s="10">
        <f t="shared" ca="1" si="57"/>
        <v>0.10868746823593445</v>
      </c>
      <c r="T347" s="26">
        <f ca="1">_xlfn.LOGNORM.INV(S347,'Input Parameters'!$H$34,'Input Parameters'!$I$34)</f>
        <v>43.230627876810381</v>
      </c>
      <c r="U347" s="10">
        <f t="shared" ca="1" si="58"/>
        <v>0.26268660930114673</v>
      </c>
      <c r="V347" s="30">
        <f ca="1">_xlfn.BETA.INV(U347,'Input Parameters'!$L$36,'Input Parameters'!$M$36,'Input Parameters'!$J$36,'Input Parameters'!$K$36)</f>
        <v>0.49534567328674661</v>
      </c>
      <c r="W347" s="2">
        <f ca="1">N347+(P347-N347)*(1-ERF((T347-R347)/(2*SQRT(L347*'Input Parameters'!$E$38))))</f>
        <v>0.10006638541286714</v>
      </c>
      <c r="X347">
        <f t="shared" ca="1" si="59"/>
        <v>1</v>
      </c>
      <c r="Y347" s="7"/>
    </row>
    <row r="348" spans="1:25" ht="15" customHeight="1" x14ac:dyDescent="0.25">
      <c r="A348" s="139">
        <v>341</v>
      </c>
      <c r="B348" s="10">
        <f t="shared" ca="1" si="50"/>
        <v>0.73982714330521038</v>
      </c>
      <c r="C348" s="60">
        <f ca="1">_xlfn.NORM.INV(B348,'Input Parameters'!$E$15,'Input Parameters'!$F$15)</f>
        <v>305.80342547755748</v>
      </c>
      <c r="D348" s="10">
        <f t="shared" ca="1" si="51"/>
        <v>0.66065312079582983</v>
      </c>
      <c r="E348" s="62">
        <f ca="1">IF(_xlfn.NORM.INV(D348,'Input Parameters'!$E$17,'Input Parameters'!$F$17)&lt;3500,3500,IF(_xlfn.NORM.INV(D348,'Input Parameters'!$E$17,'Input Parameters'!$F$17)&gt;5500,5500,_xlfn.NORM.INV(D348,'Input Parameters'!$E$17,'Input Parameters'!$F$17)))</f>
        <v>5089.9723894341241</v>
      </c>
      <c r="F348" s="10">
        <f t="shared" ca="1" si="52"/>
        <v>0.49964138168416639</v>
      </c>
      <c r="G348" s="64">
        <f ca="1">_xlfn.NORM.INV(F348,'Input Parameters'!$E$20,'Input Parameters'!$F$20)</f>
        <v>282.64397721636004</v>
      </c>
      <c r="H348" s="57">
        <f ca="1">EXP(E348*(1/'Input Parameters'!$E$23-1/G348))</f>
        <v>0.53141033388768388</v>
      </c>
      <c r="I348" s="10">
        <f t="shared" ca="1" si="53"/>
        <v>0.46485787649227084</v>
      </c>
      <c r="J348" s="30">
        <f ca="1">_xlfn.BETA.INV(I348,'Input Parameters'!$L$26,'Input Parameters'!$M$26,'Input Parameters'!$J$26,'Input Parameters'!$K$26)</f>
        <v>0.64711445260981182</v>
      </c>
      <c r="K348" s="168">
        <f ca="1">('Input Parameters'!$E$27/'Input Parameters'!$E$38)^$J348</f>
        <v>9.6406442487703432E-3</v>
      </c>
      <c r="L348" s="69">
        <f ca="1">$H348*$C348*'Input Parameters'!$E$25*K348</f>
        <v>1.566673143212562</v>
      </c>
      <c r="M348" s="24">
        <f t="shared" ca="1" si="54"/>
        <v>0.83399403205161915</v>
      </c>
      <c r="N348" s="15">
        <f ca="1">_xlfn.NORM.INV(M348,'Input Parameters'!$E$29,'Input Parameters'!$F$29)</f>
        <v>0.10009700693289689</v>
      </c>
      <c r="O348" s="8">
        <f t="shared" ca="1" si="55"/>
        <v>0.51937766344155456</v>
      </c>
      <c r="P348" s="30">
        <f ca="1">_xlfn.LOGNORM.INV(O348,'Input Parameters'!$H$30,'Input Parameters'!$I$30)</f>
        <v>2.7455853716965621</v>
      </c>
      <c r="Q348" s="10">
        <f t="shared" ca="1" si="56"/>
        <v>0.91150683536454058</v>
      </c>
      <c r="R348" s="30">
        <f>IF('Input Parameters'!$E$32=0,0,_xlfn.BETA.INV(Q348,'Input Parameters'!$L$32,'Input Parameters'!$M$32,'Input Parameters'!$J$32,'Input Parameters'!$K$32))</f>
        <v>0</v>
      </c>
      <c r="S348" s="10">
        <f t="shared" ca="1" si="57"/>
        <v>0.67952168398363078</v>
      </c>
      <c r="T348" s="26">
        <f ca="1">_xlfn.LOGNORM.INV(S348,'Input Parameters'!$H$34,'Input Parameters'!$I$34)</f>
        <v>53.421520133191926</v>
      </c>
      <c r="U348" s="10">
        <f t="shared" ca="1" si="58"/>
        <v>0.29318121555697763</v>
      </c>
      <c r="V348" s="30">
        <f ca="1">_xlfn.BETA.INV(U348,'Input Parameters'!$L$36,'Input Parameters'!$M$36,'Input Parameters'!$J$36,'Input Parameters'!$K$36)</f>
        <v>0.50752477700325827</v>
      </c>
      <c r="W348" s="2">
        <f ca="1">N348+(P348-N348)*(1-ERF((T348-R348)/(2*SQRT(L348*'Input Parameters'!$E$38))))</f>
        <v>0.10682953312025971</v>
      </c>
      <c r="X348">
        <f t="shared" ca="1" si="59"/>
        <v>1</v>
      </c>
      <c r="Y348" s="7"/>
    </row>
    <row r="349" spans="1:25" ht="15" customHeight="1" x14ac:dyDescent="0.25">
      <c r="A349" s="139">
        <v>342</v>
      </c>
      <c r="B349" s="10">
        <f t="shared" ca="1" si="50"/>
        <v>0.84057014870882918</v>
      </c>
      <c r="C349" s="60">
        <f ca="1">_xlfn.NORM.INV(B349,'Input Parameters'!$E$15,'Input Parameters'!$F$15)</f>
        <v>324.98743260158824</v>
      </c>
      <c r="D349" s="10">
        <f t="shared" ca="1" si="51"/>
        <v>0.21944563164329467</v>
      </c>
      <c r="E349" s="62">
        <f ca="1">IF(_xlfn.NORM.INV(D349,'Input Parameters'!$E$17,'Input Parameters'!$F$17)&lt;3500,3500,IF(_xlfn.NORM.INV(D349,'Input Parameters'!$E$17,'Input Parameters'!$F$17)&gt;5500,5500,_xlfn.NORM.INV(D349,'Input Parameters'!$E$17,'Input Parameters'!$F$17)))</f>
        <v>4258.1532090968121</v>
      </c>
      <c r="F349" s="10">
        <f t="shared" ca="1" si="52"/>
        <v>0.73985966491073818</v>
      </c>
      <c r="G349" s="64">
        <f ca="1">_xlfn.NORM.INV(F349,'Input Parameters'!$E$20,'Input Parameters'!$F$20)</f>
        <v>286.95751589580851</v>
      </c>
      <c r="H349" s="57">
        <f ca="1">EXP(E349*(1/'Input Parameters'!$E$23-1/G349))</f>
        <v>0.73901423034396085</v>
      </c>
      <c r="I349" s="10">
        <f t="shared" ca="1" si="53"/>
        <v>0.66006356005066147</v>
      </c>
      <c r="J349" s="30">
        <f ca="1">_xlfn.BETA.INV(I349,'Input Parameters'!$L$26,'Input Parameters'!$M$26,'Input Parameters'!$J$26,'Input Parameters'!$K$26)</f>
        <v>0.72532738531013252</v>
      </c>
      <c r="K349" s="168">
        <f ca="1">('Input Parameters'!$E$27/'Input Parameters'!$E$38)^$J349</f>
        <v>5.5011915423721818E-3</v>
      </c>
      <c r="L349" s="69">
        <f ca="1">$H349*$C349*'Input Parameters'!$E$25*K349</f>
        <v>1.3212230286988984</v>
      </c>
      <c r="M349" s="24">
        <f t="shared" ca="1" si="54"/>
        <v>0.77160566224009375</v>
      </c>
      <c r="N349" s="15">
        <f ca="1">_xlfn.NORM.INV(M349,'Input Parameters'!$E$29,'Input Parameters'!$F$29)</f>
        <v>0.10007441451358387</v>
      </c>
      <c r="O349" s="8">
        <f t="shared" ca="1" si="55"/>
        <v>0.47333079075779383</v>
      </c>
      <c r="P349" s="30">
        <f ca="1">_xlfn.LOGNORM.INV(O349,'Input Parameters'!$H$30,'Input Parameters'!$I$30)</f>
        <v>2.5998100942173794</v>
      </c>
      <c r="Q349" s="10">
        <f t="shared" ca="1" si="56"/>
        <v>0.56366868834786921</v>
      </c>
      <c r="R349" s="30">
        <f>IF('Input Parameters'!$E$32=0,0,_xlfn.BETA.INV(Q349,'Input Parameters'!$L$32,'Input Parameters'!$M$32,'Input Parameters'!$J$32,'Input Parameters'!$K$32))</f>
        <v>0</v>
      </c>
      <c r="S349" s="10">
        <f t="shared" ca="1" si="57"/>
        <v>0.46730946992223255</v>
      </c>
      <c r="T349" s="26">
        <f ca="1">_xlfn.LOGNORM.INV(S349,'Input Parameters'!$H$34,'Input Parameters'!$I$34)</f>
        <v>49.89544001657395</v>
      </c>
      <c r="U349" s="10">
        <f t="shared" ca="1" si="58"/>
        <v>0.3218048717663502</v>
      </c>
      <c r="V349" s="30">
        <f ca="1">_xlfn.BETA.INV(U349,'Input Parameters'!$L$36,'Input Parameters'!$M$36,'Input Parameters'!$J$36,'Input Parameters'!$K$36)</f>
        <v>0.51866050491124138</v>
      </c>
      <c r="W349" s="2">
        <f ca="1">N349+(P349-N349)*(1-ERF((T349-R349)/(2*SQRT(L349*'Input Parameters'!$E$38))))</f>
        <v>0.10543553171240594</v>
      </c>
      <c r="X349">
        <f t="shared" ca="1" si="59"/>
        <v>1</v>
      </c>
      <c r="Y349" s="7"/>
    </row>
    <row r="350" spans="1:25" ht="15" customHeight="1" x14ac:dyDescent="0.25">
      <c r="A350" s="139">
        <v>343</v>
      </c>
      <c r="B350" s="10">
        <f t="shared" ca="1" si="50"/>
        <v>0.77363772025139577</v>
      </c>
      <c r="C350" s="60">
        <f ca="1">_xlfn.NORM.INV(B350,'Input Parameters'!$E$15,'Input Parameters'!$F$15)</f>
        <v>311.65999888773655</v>
      </c>
      <c r="D350" s="10">
        <f t="shared" ca="1" si="51"/>
        <v>0.60107570163783308</v>
      </c>
      <c r="E350" s="62">
        <f ca="1">IF(_xlfn.NORM.INV(D350,'Input Parameters'!$E$17,'Input Parameters'!$F$17)&lt;3500,3500,IF(_xlfn.NORM.INV(D350,'Input Parameters'!$E$17,'Input Parameters'!$F$17)&gt;5500,5500,_xlfn.NORM.INV(D350,'Input Parameters'!$E$17,'Input Parameters'!$F$17)))</f>
        <v>4979.292687176222</v>
      </c>
      <c r="F350" s="10">
        <f t="shared" ca="1" si="52"/>
        <v>0.19928859994323445</v>
      </c>
      <c r="G350" s="64">
        <f ca="1">_xlfn.NORM.INV(F350,'Input Parameters'!$E$20,'Input Parameters'!$F$20)</f>
        <v>276.99409438318361</v>
      </c>
      <c r="H350" s="57">
        <f ca="1">EXP(E350*(1/'Input Parameters'!$E$23-1/G350))</f>
        <v>0.37613537270311975</v>
      </c>
      <c r="I350" s="10">
        <f t="shared" ca="1" si="53"/>
        <v>0.69551045062100669</v>
      </c>
      <c r="J350" s="30">
        <f ca="1">_xlfn.BETA.INV(I350,'Input Parameters'!$L$26,'Input Parameters'!$M$26,'Input Parameters'!$J$26,'Input Parameters'!$K$26)</f>
        <v>0.73981895230008898</v>
      </c>
      <c r="K350" s="168">
        <f ca="1">('Input Parameters'!$E$27/'Input Parameters'!$E$38)^$J350</f>
        <v>4.9580690403326372E-3</v>
      </c>
      <c r="L350" s="69">
        <f ca="1">$H350*$C350*'Input Parameters'!$E$25*K350</f>
        <v>0.58121633584444177</v>
      </c>
      <c r="M350" s="24">
        <f t="shared" ca="1" si="54"/>
        <v>0.62190190351163488</v>
      </c>
      <c r="N350" s="15">
        <f ca="1">_xlfn.NORM.INV(M350,'Input Parameters'!$E$29,'Input Parameters'!$F$29)</f>
        <v>0.10003104797017762</v>
      </c>
      <c r="O350" s="8">
        <f t="shared" ca="1" si="55"/>
        <v>0.53827754984251586</v>
      </c>
      <c r="P350" s="30">
        <f ca="1">_xlfn.LOGNORM.INV(O350,'Input Parameters'!$H$30,'Input Parameters'!$I$30)</f>
        <v>2.8078921324149868</v>
      </c>
      <c r="Q350" s="10">
        <f t="shared" ca="1" si="56"/>
        <v>0.77108060993975924</v>
      </c>
      <c r="R350" s="30">
        <f>IF('Input Parameters'!$E$32=0,0,_xlfn.BETA.INV(Q350,'Input Parameters'!$L$32,'Input Parameters'!$M$32,'Input Parameters'!$J$32,'Input Parameters'!$K$32))</f>
        <v>0</v>
      </c>
      <c r="S350" s="10">
        <f t="shared" ca="1" si="57"/>
        <v>0.35534962923334423</v>
      </c>
      <c r="T350" s="26">
        <f ca="1">_xlfn.LOGNORM.INV(S350,'Input Parameters'!$H$34,'Input Parameters'!$I$34)</f>
        <v>48.132576570858582</v>
      </c>
      <c r="U350" s="10">
        <f t="shared" ca="1" si="58"/>
        <v>0.18740102522090007</v>
      </c>
      <c r="V350" s="30">
        <f ca="1">_xlfn.BETA.INV(U350,'Input Parameters'!$L$36,'Input Parameters'!$M$36,'Input Parameters'!$J$36,'Input Parameters'!$K$36)</f>
        <v>0.46299678255497073</v>
      </c>
      <c r="W350" s="2">
        <f ca="1">N350+(P350-N350)*(1-ERF((T350-R350)/(2*SQRT(L350*'Input Parameters'!$E$38))))</f>
        <v>0.10005279855790301</v>
      </c>
      <c r="X350">
        <f t="shared" ca="1" si="59"/>
        <v>1</v>
      </c>
      <c r="Y350" s="7"/>
    </row>
    <row r="351" spans="1:25" ht="15" customHeight="1" x14ac:dyDescent="0.25">
      <c r="A351" s="139">
        <v>344</v>
      </c>
      <c r="B351" s="10">
        <f t="shared" ca="1" si="50"/>
        <v>0.59971156036731998</v>
      </c>
      <c r="C351" s="60">
        <f ca="1">_xlfn.NORM.INV(B351,'Input Parameters'!$E$15,'Input Parameters'!$F$15)</f>
        <v>284.65649455228959</v>
      </c>
      <c r="D351" s="10">
        <f t="shared" ca="1" si="51"/>
        <v>0.43628038536298075</v>
      </c>
      <c r="E351" s="62">
        <f ca="1">IF(_xlfn.NORM.INV(D351,'Input Parameters'!$E$17,'Input Parameters'!$F$17)&lt;3500,3500,IF(_xlfn.NORM.INV(D351,'Input Parameters'!$E$17,'Input Parameters'!$F$17)&gt;5500,5500,_xlfn.NORM.INV(D351,'Input Parameters'!$E$17,'Input Parameters'!$F$17)))</f>
        <v>4687.7153620783001</v>
      </c>
      <c r="F351" s="10">
        <f t="shared" ca="1" si="52"/>
        <v>0.60936210046667849</v>
      </c>
      <c r="G351" s="64">
        <f ca="1">_xlfn.NORM.INV(F351,'Input Parameters'!$E$20,'Input Parameters'!$F$20)</f>
        <v>284.5103007919252</v>
      </c>
      <c r="H351" s="57">
        <f ca="1">EXP(E351*(1/'Input Parameters'!$E$23-1/G351))</f>
        <v>0.62284259714847423</v>
      </c>
      <c r="I351" s="10">
        <f t="shared" ca="1" si="53"/>
        <v>7.4319881200964444E-2</v>
      </c>
      <c r="J351" s="30">
        <f ca="1">_xlfn.BETA.INV(I351,'Input Parameters'!$L$26,'Input Parameters'!$M$26,'Input Parameters'!$J$26,'Input Parameters'!$K$26)</f>
        <v>0.4172722028545191</v>
      </c>
      <c r="K351" s="168">
        <f ca="1">('Input Parameters'!$E$27/'Input Parameters'!$E$38)^$J351</f>
        <v>5.0131615398287643E-2</v>
      </c>
      <c r="L351" s="69">
        <f ca="1">$H351*$C351*'Input Parameters'!$E$25*K351</f>
        <v>8.8881444268158205</v>
      </c>
      <c r="M351" s="24">
        <f t="shared" ca="1" si="54"/>
        <v>0.95260085189359645</v>
      </c>
      <c r="N351" s="15">
        <f ca="1">_xlfn.NORM.INV(M351,'Input Parameters'!$E$29,'Input Parameters'!$F$29)</f>
        <v>0.10016706122250464</v>
      </c>
      <c r="O351" s="8">
        <f t="shared" ca="1" si="55"/>
        <v>0.10202170570704827</v>
      </c>
      <c r="P351" s="30">
        <f ca="1">_xlfn.LOGNORM.INV(O351,'Input Parameters'!$H$30,'Input Parameters'!$I$30)</f>
        <v>1.4726482695262515</v>
      </c>
      <c r="Q351" s="10">
        <f t="shared" ca="1" si="56"/>
        <v>0.31269481345139194</v>
      </c>
      <c r="R351" s="30">
        <f>IF('Input Parameters'!$E$32=0,0,_xlfn.BETA.INV(Q351,'Input Parameters'!$L$32,'Input Parameters'!$M$32,'Input Parameters'!$J$32,'Input Parameters'!$K$32))</f>
        <v>0</v>
      </c>
      <c r="S351" s="10">
        <f t="shared" ca="1" si="57"/>
        <v>7.1651749927352015E-2</v>
      </c>
      <c r="T351" s="26">
        <f ca="1">_xlfn.LOGNORM.INV(S351,'Input Parameters'!$H$34,'Input Parameters'!$I$34)</f>
        <v>42.009804339333023</v>
      </c>
      <c r="U351" s="10">
        <f t="shared" ca="1" si="58"/>
        <v>0.14060124986472089</v>
      </c>
      <c r="V351" s="30">
        <f ca="1">_xlfn.BETA.INV(U351,'Input Parameters'!$L$36,'Input Parameters'!$M$36,'Input Parameters'!$J$36,'Input Parameters'!$K$36)</f>
        <v>0.4400636585195013</v>
      </c>
      <c r="W351" s="2">
        <f ca="1">N351+(P351-N351)*(1-ERF((T351-R351)/(2*SQRT(L351*'Input Parameters'!$E$38))))</f>
        <v>0.53807071647297577</v>
      </c>
      <c r="X351">
        <f t="shared" ca="1" si="59"/>
        <v>0</v>
      </c>
      <c r="Y351" s="7"/>
    </row>
    <row r="352" spans="1:25" ht="15" customHeight="1" x14ac:dyDescent="0.25">
      <c r="A352" s="139">
        <v>345</v>
      </c>
      <c r="B352" s="10">
        <f t="shared" ca="1" si="50"/>
        <v>4.8815605785778371E-2</v>
      </c>
      <c r="C352" s="60">
        <f ca="1">_xlfn.NORM.INV(B352,'Input Parameters'!$E$15,'Input Parameters'!$F$15)</f>
        <v>181.19860724430274</v>
      </c>
      <c r="D352" s="10">
        <f t="shared" ca="1" si="51"/>
        <v>0.84894605202208895</v>
      </c>
      <c r="E352" s="62">
        <f ca="1">IF(_xlfn.NORM.INV(D352,'Input Parameters'!$E$17,'Input Parameters'!$F$17)&lt;3500,3500,IF(_xlfn.NORM.INV(D352,'Input Parameters'!$E$17,'Input Parameters'!$F$17)&gt;5500,5500,_xlfn.NORM.INV(D352,'Input Parameters'!$E$17,'Input Parameters'!$F$17)))</f>
        <v>5500</v>
      </c>
      <c r="F352" s="10">
        <f t="shared" ca="1" si="52"/>
        <v>0.83734167202797349</v>
      </c>
      <c r="G352" s="64">
        <f ca="1">_xlfn.NORM.INV(F352,'Input Parameters'!$E$20,'Input Parameters'!$F$20)</f>
        <v>289.2400596471266</v>
      </c>
      <c r="H352" s="57">
        <f ca="1">EXP(E352*(1/'Input Parameters'!$E$23-1/G352))</f>
        <v>0.78710984452590393</v>
      </c>
      <c r="I352" s="10">
        <f t="shared" ca="1" si="53"/>
        <v>0.18964207110527298</v>
      </c>
      <c r="J352" s="30">
        <f ca="1">_xlfn.BETA.INV(I352,'Input Parameters'!$L$26,'Input Parameters'!$M$26,'Input Parameters'!$J$26,'Input Parameters'!$K$26)</f>
        <v>0.51341070587340221</v>
      </c>
      <c r="K352" s="168">
        <f ca="1">('Input Parameters'!$E$27/'Input Parameters'!$E$38)^$J352</f>
        <v>2.5154783791633835E-2</v>
      </c>
      <c r="L352" s="69">
        <f ca="1">$H352*$C352*'Input Parameters'!$E$25*K352</f>
        <v>3.5876559502529872</v>
      </c>
      <c r="M352" s="24">
        <f t="shared" ca="1" si="54"/>
        <v>0.57884668409096707</v>
      </c>
      <c r="N352" s="15">
        <f ca="1">_xlfn.NORM.INV(M352,'Input Parameters'!$E$29,'Input Parameters'!$F$29)</f>
        <v>0.10001989438958635</v>
      </c>
      <c r="O352" s="8">
        <f t="shared" ca="1" si="55"/>
        <v>0.96351286082851451</v>
      </c>
      <c r="P352" s="30">
        <f ca="1">_xlfn.LOGNORM.INV(O352,'Input Parameters'!$H$30,'Input Parameters'!$I$30)</f>
        <v>6.2589670019541401</v>
      </c>
      <c r="Q352" s="10">
        <f t="shared" ca="1" si="56"/>
        <v>0.66701605384495699</v>
      </c>
      <c r="R352" s="30">
        <f>IF('Input Parameters'!$E$32=0,0,_xlfn.BETA.INV(Q352,'Input Parameters'!$L$32,'Input Parameters'!$M$32,'Input Parameters'!$J$32,'Input Parameters'!$K$32))</f>
        <v>0</v>
      </c>
      <c r="S352" s="10">
        <f t="shared" ca="1" si="57"/>
        <v>0.49709648207049317</v>
      </c>
      <c r="T352" s="26">
        <f ca="1">_xlfn.LOGNORM.INV(S352,'Input Parameters'!$H$34,'Input Parameters'!$I$34)</f>
        <v>50.362055389078961</v>
      </c>
      <c r="U352" s="10">
        <f t="shared" ca="1" si="58"/>
        <v>0.82354345698661047</v>
      </c>
      <c r="V352" s="30">
        <f ca="1">_xlfn.BETA.INV(U352,'Input Parameters'!$L$36,'Input Parameters'!$M$36,'Input Parameters'!$J$36,'Input Parameters'!$K$36)</f>
        <v>0.73895480026904647</v>
      </c>
      <c r="W352" s="2">
        <f ca="1">N352+(P352-N352)*(1-ERF((T352-R352)/(2*SQRT(L352*'Input Parameters'!$E$38))))</f>
        <v>0.47013078906703198</v>
      </c>
      <c r="X352">
        <f t="shared" ca="1" si="59"/>
        <v>1</v>
      </c>
      <c r="Y352" s="7"/>
    </row>
    <row r="353" spans="1:25" ht="15" customHeight="1" x14ac:dyDescent="0.25">
      <c r="A353" s="139">
        <v>346</v>
      </c>
      <c r="B353" s="10">
        <f t="shared" ca="1" si="50"/>
        <v>0.61420290757816209</v>
      </c>
      <c r="C353" s="60">
        <f ca="1">_xlfn.NORM.INV(B353,'Input Parameters'!$E$15,'Input Parameters'!$F$15)</f>
        <v>286.69902812431638</v>
      </c>
      <c r="D353" s="10">
        <f t="shared" ca="1" si="51"/>
        <v>0.32687072667877037</v>
      </c>
      <c r="E353" s="62">
        <f ca="1">IF(_xlfn.NORM.INV(D353,'Input Parameters'!$E$17,'Input Parameters'!$F$17)&lt;3500,3500,IF(_xlfn.NORM.INV(D353,'Input Parameters'!$E$17,'Input Parameters'!$F$17)&gt;5500,5500,_xlfn.NORM.INV(D353,'Input Parameters'!$E$17,'Input Parameters'!$F$17)))</f>
        <v>4486.000586889334</v>
      </c>
      <c r="F353" s="10">
        <f t="shared" ca="1" si="52"/>
        <v>0.99956799805676932</v>
      </c>
      <c r="G353" s="64">
        <f ca="1">_xlfn.NORM.INV(F353,'Input Parameters'!$E$20,'Input Parameters'!$F$20)</f>
        <v>304.97059477437296</v>
      </c>
      <c r="H353" s="57">
        <f ca="1">EXP(E353*(1/'Input Parameters'!$E$23-1/G353))</f>
        <v>1.8307766388054596</v>
      </c>
      <c r="I353" s="10">
        <f t="shared" ca="1" si="53"/>
        <v>1.288142471635545E-2</v>
      </c>
      <c r="J353" s="30">
        <f ca="1">_xlfn.BETA.INV(I353,'Input Parameters'!$L$26,'Input Parameters'!$M$26,'Input Parameters'!$J$26,'Input Parameters'!$K$26)</f>
        <v>0.29366697203335673</v>
      </c>
      <c r="K353" s="168">
        <f ca="1">('Input Parameters'!$E$27/'Input Parameters'!$E$38)^$J353</f>
        <v>0.12166545574194945</v>
      </c>
      <c r="L353" s="69">
        <f ca="1">$H353*$C353*'Input Parameters'!$E$25*K353</f>
        <v>63.859993512971919</v>
      </c>
      <c r="M353" s="24">
        <f t="shared" ca="1" si="54"/>
        <v>0.5500661358971306</v>
      </c>
      <c r="N353" s="15">
        <f ca="1">_xlfn.NORM.INV(M353,'Input Parameters'!$E$29,'Input Parameters'!$F$29)</f>
        <v>0.1000125828440783</v>
      </c>
      <c r="O353" s="8">
        <f t="shared" ca="1" si="55"/>
        <v>0.70554912667242342</v>
      </c>
      <c r="P353" s="30">
        <f ca="1">_xlfn.LOGNORM.INV(O353,'Input Parameters'!$H$30,'Input Parameters'!$I$30)</f>
        <v>3.4636688593219258</v>
      </c>
      <c r="Q353" s="10">
        <f t="shared" ca="1" si="56"/>
        <v>0.25692539382764945</v>
      </c>
      <c r="R353" s="30">
        <f>IF('Input Parameters'!$E$32=0,0,_xlfn.BETA.INV(Q353,'Input Parameters'!$L$32,'Input Parameters'!$M$32,'Input Parameters'!$J$32,'Input Parameters'!$K$32))</f>
        <v>0</v>
      </c>
      <c r="S353" s="10">
        <f t="shared" ca="1" si="57"/>
        <v>0.22279781744112037</v>
      </c>
      <c r="T353" s="26">
        <f ca="1">_xlfn.LOGNORM.INV(S353,'Input Parameters'!$H$34,'Input Parameters'!$I$34)</f>
        <v>45.840423307037959</v>
      </c>
      <c r="U353" s="10">
        <f t="shared" ca="1" si="58"/>
        <v>3.1543641502261743E-2</v>
      </c>
      <c r="V353" s="30">
        <f ca="1">_xlfn.BETA.INV(U353,'Input Parameters'!$L$36,'Input Parameters'!$M$36,'Input Parameters'!$J$36,'Input Parameters'!$K$36)</f>
        <v>0.35897109947053096</v>
      </c>
      <c r="W353" s="2">
        <f ca="1">N353+(P353-N353)*(1-ERF((T353-R353)/(2*SQRT(L353*'Input Parameters'!$E$38))))</f>
        <v>2.404190967363685</v>
      </c>
      <c r="X353">
        <f t="shared" ca="1" si="59"/>
        <v>0</v>
      </c>
      <c r="Y353" s="7"/>
    </row>
    <row r="354" spans="1:25" ht="15" customHeight="1" x14ac:dyDescent="0.25">
      <c r="A354" s="139">
        <v>347</v>
      </c>
      <c r="B354" s="10">
        <f t="shared" ca="1" si="50"/>
        <v>0.77533847252840382</v>
      </c>
      <c r="C354" s="60">
        <f ca="1">_xlfn.NORM.INV(B354,'Input Parameters'!$E$15,'Input Parameters'!$F$15)</f>
        <v>311.96692614298365</v>
      </c>
      <c r="D354" s="10">
        <f t="shared" ca="1" si="51"/>
        <v>0.91380313620017162</v>
      </c>
      <c r="E354" s="62">
        <f ca="1">IF(_xlfn.NORM.INV(D354,'Input Parameters'!$E$17,'Input Parameters'!$F$17)&lt;3500,3500,IF(_xlfn.NORM.INV(D354,'Input Parameters'!$E$17,'Input Parameters'!$F$17)&gt;5500,5500,_xlfn.NORM.INV(D354,'Input Parameters'!$E$17,'Input Parameters'!$F$17)))</f>
        <v>5500</v>
      </c>
      <c r="F354" s="10">
        <f t="shared" ca="1" si="52"/>
        <v>0.78160106587623146</v>
      </c>
      <c r="G354" s="64">
        <f ca="1">_xlfn.NORM.INV(F354,'Input Parameters'!$E$20,'Input Parameters'!$F$20)</f>
        <v>287.85999944887203</v>
      </c>
      <c r="H354" s="57">
        <f ca="1">EXP(E354*(1/'Input Parameters'!$E$23-1/G354))</f>
        <v>0.71852774454902113</v>
      </c>
      <c r="I354" s="10">
        <f t="shared" ca="1" si="53"/>
        <v>0.13530645587212098</v>
      </c>
      <c r="J354" s="30">
        <f ca="1">_xlfn.BETA.INV(I354,'Input Parameters'!$L$26,'Input Parameters'!$M$26,'Input Parameters'!$J$26,'Input Parameters'!$K$26)</f>
        <v>0.47524172658523584</v>
      </c>
      <c r="K354" s="168">
        <f ca="1">('Input Parameters'!$E$27/'Input Parameters'!$E$38)^$J354</f>
        <v>3.3076897701441524E-2</v>
      </c>
      <c r="L354" s="69">
        <f ca="1">$H354*$C354*'Input Parameters'!$E$25*K354</f>
        <v>7.4144145796513818</v>
      </c>
      <c r="M354" s="24">
        <f t="shared" ca="1" si="54"/>
        <v>0.24097439039988866</v>
      </c>
      <c r="N354" s="15">
        <f ca="1">_xlfn.NORM.INV(M354,'Input Parameters'!$E$29,'Input Parameters'!$F$29)</f>
        <v>9.9929682834404135E-2</v>
      </c>
      <c r="O354" s="8">
        <f t="shared" ca="1" si="55"/>
        <v>0.1636054364082431</v>
      </c>
      <c r="P354" s="30">
        <f ca="1">_xlfn.LOGNORM.INV(O354,'Input Parameters'!$H$30,'Input Parameters'!$I$30)</f>
        <v>1.6891522438737656</v>
      </c>
      <c r="Q354" s="10">
        <f t="shared" ca="1" si="56"/>
        <v>4.5192945461477452E-3</v>
      </c>
      <c r="R354" s="30">
        <f>IF('Input Parameters'!$E$32=0,0,_xlfn.BETA.INV(Q354,'Input Parameters'!$L$32,'Input Parameters'!$M$32,'Input Parameters'!$J$32,'Input Parameters'!$K$32))</f>
        <v>0</v>
      </c>
      <c r="S354" s="10">
        <f t="shared" ca="1" si="57"/>
        <v>0.37392240069711091</v>
      </c>
      <c r="T354" s="26">
        <f ca="1">_xlfn.LOGNORM.INV(S354,'Input Parameters'!$H$34,'Input Parameters'!$I$34)</f>
        <v>48.429765423450604</v>
      </c>
      <c r="U354" s="10">
        <f t="shared" ca="1" si="58"/>
        <v>0.99393468594615852</v>
      </c>
      <c r="V354" s="30">
        <f ca="1">_xlfn.BETA.INV(U354,'Input Parameters'!$L$36,'Input Parameters'!$M$36,'Input Parameters'!$J$36,'Input Parameters'!$K$36)</f>
        <v>1.0340625634463796</v>
      </c>
      <c r="W354" s="2">
        <f ca="1">N354+(P354-N354)*(1-ERF((T354-R354)/(2*SQRT(L354*'Input Parameters'!$E$38))))</f>
        <v>0.43131320142581853</v>
      </c>
      <c r="X354">
        <f t="shared" ca="1" si="59"/>
        <v>1</v>
      </c>
      <c r="Y354" s="7"/>
    </row>
    <row r="355" spans="1:25" ht="15" customHeight="1" x14ac:dyDescent="0.25">
      <c r="A355" s="139">
        <v>348</v>
      </c>
      <c r="B355" s="10">
        <f t="shared" ca="1" si="50"/>
        <v>0.59827798929337805</v>
      </c>
      <c r="C355" s="60">
        <f ca="1">_xlfn.NORM.INV(B355,'Input Parameters'!$E$15,'Input Parameters'!$F$15)</f>
        <v>284.45553484550032</v>
      </c>
      <c r="D355" s="10">
        <f t="shared" ca="1" si="51"/>
        <v>0.28940296118093567</v>
      </c>
      <c r="E355" s="62">
        <f ca="1">IF(_xlfn.NORM.INV(D355,'Input Parameters'!$E$17,'Input Parameters'!$F$17)&lt;3500,3500,IF(_xlfn.NORM.INV(D355,'Input Parameters'!$E$17,'Input Parameters'!$F$17)&gt;5500,5500,_xlfn.NORM.INV(D355,'Input Parameters'!$E$17,'Input Parameters'!$F$17)))</f>
        <v>4411.4091823130921</v>
      </c>
      <c r="F355" s="10">
        <f t="shared" ca="1" si="52"/>
        <v>0.61769592744388957</v>
      </c>
      <c r="G355" s="64">
        <f ca="1">_xlfn.NORM.INV(F355,'Input Parameters'!$E$20,'Input Parameters'!$F$20)</f>
        <v>284.65621463388527</v>
      </c>
      <c r="H355" s="57">
        <f ca="1">EXP(E355*(1/'Input Parameters'!$E$23-1/G355))</f>
        <v>0.64557980667541892</v>
      </c>
      <c r="I355" s="10">
        <f t="shared" ca="1" si="53"/>
        <v>0.86030428197494535</v>
      </c>
      <c r="J355" s="30">
        <f ca="1">_xlfn.BETA.INV(I355,'Input Parameters'!$L$26,'Input Parameters'!$M$26,'Input Parameters'!$J$26,'Input Parameters'!$K$26)</f>
        <v>0.81577428971363442</v>
      </c>
      <c r="K355" s="168">
        <f ca="1">('Input Parameters'!$E$27/'Input Parameters'!$E$38)^$J355</f>
        <v>2.8753859791203389E-3</v>
      </c>
      <c r="L355" s="69">
        <f ca="1">$H355*$C355*'Input Parameters'!$E$25*K355</f>
        <v>0.52803228465364282</v>
      </c>
      <c r="M355" s="24">
        <f t="shared" ca="1" si="54"/>
        <v>3.7559660651649174E-2</v>
      </c>
      <c r="N355" s="15">
        <f ca="1">_xlfn.NORM.INV(M355,'Input Parameters'!$E$29,'Input Parameters'!$F$29)</f>
        <v>9.9822026488795998E-2</v>
      </c>
      <c r="O355" s="8">
        <f t="shared" ca="1" si="55"/>
        <v>0.38702043377029693</v>
      </c>
      <c r="P355" s="30">
        <f ca="1">_xlfn.LOGNORM.INV(O355,'Input Parameters'!$H$30,'Input Parameters'!$I$30)</f>
        <v>2.3429789193458621</v>
      </c>
      <c r="Q355" s="10">
        <f t="shared" ca="1" si="56"/>
        <v>0.32499759250510762</v>
      </c>
      <c r="R355" s="30">
        <f>IF('Input Parameters'!$E$32=0,0,_xlfn.BETA.INV(Q355,'Input Parameters'!$L$32,'Input Parameters'!$M$32,'Input Parameters'!$J$32,'Input Parameters'!$K$32))</f>
        <v>0</v>
      </c>
      <c r="S355" s="10">
        <f t="shared" ca="1" si="57"/>
        <v>0.57348813672444321</v>
      </c>
      <c r="T355" s="26">
        <f ca="1">_xlfn.LOGNORM.INV(S355,'Input Parameters'!$H$34,'Input Parameters'!$I$34)</f>
        <v>51.584037799284424</v>
      </c>
      <c r="U355" s="10">
        <f t="shared" ca="1" si="58"/>
        <v>0.8874214644245495</v>
      </c>
      <c r="V355" s="30">
        <f ca="1">_xlfn.BETA.INV(U355,'Input Parameters'!$L$36,'Input Parameters'!$M$36,'Input Parameters'!$J$36,'Input Parameters'!$K$36)</f>
        <v>0.78965783364508391</v>
      </c>
      <c r="W355" s="2">
        <f ca="1">N355+(P355-N355)*(1-ERF((T355-R355)/(2*SQRT(L355*'Input Parameters'!$E$38))))</f>
        <v>9.9823187908174557E-2</v>
      </c>
      <c r="X355">
        <f t="shared" ca="1" si="59"/>
        <v>1</v>
      </c>
      <c r="Y355" s="7"/>
    </row>
    <row r="356" spans="1:25" ht="15" customHeight="1" x14ac:dyDescent="0.25">
      <c r="A356" s="139">
        <v>349</v>
      </c>
      <c r="B356" s="10">
        <f t="shared" ca="1" si="50"/>
        <v>0.58866182205276463</v>
      </c>
      <c r="C356" s="60">
        <f ca="1">_xlfn.NORM.INV(B356,'Input Parameters'!$E$15,'Input Parameters'!$F$15)</f>
        <v>283.11216836275923</v>
      </c>
      <c r="D356" s="10">
        <f t="shared" ca="1" si="51"/>
        <v>0.2054100460180488</v>
      </c>
      <c r="E356" s="62">
        <f ca="1">IF(_xlfn.NORM.INV(D356,'Input Parameters'!$E$17,'Input Parameters'!$F$17)&lt;3500,3500,IF(_xlfn.NORM.INV(D356,'Input Parameters'!$E$17,'Input Parameters'!$F$17)&gt;5500,5500,_xlfn.NORM.INV(D356,'Input Parameters'!$E$17,'Input Parameters'!$F$17)))</f>
        <v>4224.2840890234447</v>
      </c>
      <c r="F356" s="10">
        <f t="shared" ca="1" si="52"/>
        <v>0.60227997884835316</v>
      </c>
      <c r="G356" s="64">
        <f ca="1">_xlfn.NORM.INV(F356,'Input Parameters'!$E$20,'Input Parameters'!$F$20)</f>
        <v>284.38699508395706</v>
      </c>
      <c r="H356" s="57">
        <f ca="1">EXP(E356*(1/'Input Parameters'!$E$23-1/G356))</f>
        <v>0.64850060800885656</v>
      </c>
      <c r="I356" s="10">
        <f t="shared" ca="1" si="53"/>
        <v>0.46537240997348295</v>
      </c>
      <c r="J356" s="30">
        <f ca="1">_xlfn.BETA.INV(I356,'Input Parameters'!$L$26,'Input Parameters'!$M$26,'Input Parameters'!$J$26,'Input Parameters'!$K$26)</f>
        <v>0.64732546007734171</v>
      </c>
      <c r="K356" s="168">
        <f ca="1">('Input Parameters'!$E$27/'Input Parameters'!$E$38)^$J356</f>
        <v>9.626063577209569E-3</v>
      </c>
      <c r="L356" s="69">
        <f ca="1">$H356*$C356*'Input Parameters'!$E$25*K356</f>
        <v>1.7673299992734361</v>
      </c>
      <c r="M356" s="24">
        <f t="shared" ca="1" si="54"/>
        <v>0.78366415598953132</v>
      </c>
      <c r="N356" s="15">
        <f ca="1">_xlfn.NORM.INV(M356,'Input Parameters'!$E$29,'Input Parameters'!$F$29)</f>
        <v>0.10007846280346841</v>
      </c>
      <c r="O356" s="8">
        <f t="shared" ca="1" si="55"/>
        <v>0.40798430160256338</v>
      </c>
      <c r="P356" s="30">
        <f ca="1">_xlfn.LOGNORM.INV(O356,'Input Parameters'!$H$30,'Input Parameters'!$I$30)</f>
        <v>2.4039226594870966</v>
      </c>
      <c r="Q356" s="10">
        <f t="shared" ca="1" si="56"/>
        <v>1.5575065986714876E-3</v>
      </c>
      <c r="R356" s="30">
        <f>IF('Input Parameters'!$E$32=0,0,_xlfn.BETA.INV(Q356,'Input Parameters'!$L$32,'Input Parameters'!$M$32,'Input Parameters'!$J$32,'Input Parameters'!$K$32))</f>
        <v>0</v>
      </c>
      <c r="S356" s="10">
        <f t="shared" ca="1" si="57"/>
        <v>0.32690010422202087</v>
      </c>
      <c r="T356" s="26">
        <f ca="1">_xlfn.LOGNORM.INV(S356,'Input Parameters'!$H$34,'Input Parameters'!$I$34)</f>
        <v>47.669904751838004</v>
      </c>
      <c r="U356" s="10">
        <f t="shared" ca="1" si="58"/>
        <v>0.71896172404716041</v>
      </c>
      <c r="V356" s="30">
        <f ca="1">_xlfn.BETA.INV(U356,'Input Parameters'!$L$36,'Input Parameters'!$M$36,'Input Parameters'!$J$36,'Input Parameters'!$K$36)</f>
        <v>0.67889423834469242</v>
      </c>
      <c r="W356" s="2">
        <f ca="1">N356+(P356-N356)*(1-ERF((T356-R356)/(2*SQRT(L356*'Input Parameters'!$E$38))))</f>
        <v>0.12594466941330346</v>
      </c>
      <c r="X356">
        <f t="shared" ca="1" si="59"/>
        <v>1</v>
      </c>
      <c r="Y356" s="7"/>
    </row>
    <row r="357" spans="1:25" ht="15" customHeight="1" x14ac:dyDescent="0.25">
      <c r="A357" s="139">
        <v>350</v>
      </c>
      <c r="B357" s="10">
        <f t="shared" ca="1" si="50"/>
        <v>0.3935978617410999</v>
      </c>
      <c r="C357" s="60">
        <f ca="1">_xlfn.NORM.INV(B357,'Input Parameters'!$E$15,'Input Parameters'!$F$15)</f>
        <v>256.33746978245955</v>
      </c>
      <c r="D357" s="10">
        <f t="shared" ca="1" si="51"/>
        <v>0.57126445615058097</v>
      </c>
      <c r="E357" s="62">
        <f ca="1">IF(_xlfn.NORM.INV(D357,'Input Parameters'!$E$17,'Input Parameters'!$F$17)&lt;3500,3500,IF(_xlfn.NORM.INV(D357,'Input Parameters'!$E$17,'Input Parameters'!$F$17)&gt;5500,5500,_xlfn.NORM.INV(D357,'Input Parameters'!$E$17,'Input Parameters'!$F$17)))</f>
        <v>4925.7160030150717</v>
      </c>
      <c r="F357" s="10">
        <f t="shared" ca="1" si="52"/>
        <v>0.46972694140733762</v>
      </c>
      <c r="G357" s="64">
        <f ca="1">_xlfn.NORM.INV(F357,'Input Parameters'!$E$20,'Input Parameters'!$F$20)</f>
        <v>282.1410929378336</v>
      </c>
      <c r="H357" s="57">
        <f ca="1">EXP(E357*(1/'Input Parameters'!$E$23-1/G357))</f>
        <v>0.52577558463209118</v>
      </c>
      <c r="I357" s="10">
        <f t="shared" ca="1" si="53"/>
        <v>0.84813978623856723</v>
      </c>
      <c r="J357" s="30">
        <f ca="1">_xlfn.BETA.INV(I357,'Input Parameters'!$L$26,'Input Parameters'!$M$26,'Input Parameters'!$J$26,'Input Parameters'!$K$26)</f>
        <v>0.80927672627069625</v>
      </c>
      <c r="K357" s="168">
        <f ca="1">('Input Parameters'!$E$27/'Input Parameters'!$E$38)^$J357</f>
        <v>3.0125716892088392E-3</v>
      </c>
      <c r="L357" s="69">
        <f ca="1">$H357*$C357*'Input Parameters'!$E$25*K357</f>
        <v>0.40602231088552038</v>
      </c>
      <c r="M357" s="24">
        <f t="shared" ca="1" si="54"/>
        <v>0.20528807158273266</v>
      </c>
      <c r="N357" s="15">
        <f ca="1">_xlfn.NORM.INV(M357,'Input Parameters'!$E$29,'Input Parameters'!$F$29)</f>
        <v>9.9917711983477056E-2</v>
      </c>
      <c r="O357" s="8">
        <f t="shared" ca="1" si="55"/>
        <v>0.658446350866699</v>
      </c>
      <c r="P357" s="30">
        <f ca="1">_xlfn.LOGNORM.INV(O357,'Input Parameters'!$H$30,'Input Parameters'!$I$30)</f>
        <v>3.2539801410217808</v>
      </c>
      <c r="Q357" s="10">
        <f t="shared" ca="1" si="56"/>
        <v>0.34002569168870944</v>
      </c>
      <c r="R357" s="30">
        <f>IF('Input Parameters'!$E$32=0,0,_xlfn.BETA.INV(Q357,'Input Parameters'!$L$32,'Input Parameters'!$M$32,'Input Parameters'!$J$32,'Input Parameters'!$K$32))</f>
        <v>0</v>
      </c>
      <c r="S357" s="10">
        <f t="shared" ca="1" si="57"/>
        <v>0.33396417813530421</v>
      </c>
      <c r="T357" s="26">
        <f ca="1">_xlfn.LOGNORM.INV(S357,'Input Parameters'!$H$34,'Input Parameters'!$I$34)</f>
        <v>47.785768141123896</v>
      </c>
      <c r="U357" s="10">
        <f t="shared" ca="1" si="58"/>
        <v>0.63529340542428447</v>
      </c>
      <c r="V357" s="30">
        <f ca="1">_xlfn.BETA.INV(U357,'Input Parameters'!$L$36,'Input Parameters'!$M$36,'Input Parameters'!$J$36,'Input Parameters'!$K$36)</f>
        <v>0.64029532184287152</v>
      </c>
      <c r="W357" s="2">
        <f ca="1">N357+(P357-N357)*(1-ERF((T357-R357)/(2*SQRT(L357*'Input Parameters'!$E$38))))</f>
        <v>9.9918071590992863E-2</v>
      </c>
      <c r="X357">
        <f t="shared" ca="1" si="59"/>
        <v>1</v>
      </c>
      <c r="Y357" s="7"/>
    </row>
    <row r="358" spans="1:25" ht="15" customHeight="1" x14ac:dyDescent="0.25">
      <c r="A358" s="139">
        <v>351</v>
      </c>
      <c r="B358" s="10">
        <f t="shared" ca="1" si="50"/>
        <v>0.94602187479807265</v>
      </c>
      <c r="C358" s="60">
        <f ca="1">_xlfn.NORM.INV(B358,'Input Parameters'!$E$15,'Input Parameters'!$F$15)</f>
        <v>358.0803064109914</v>
      </c>
      <c r="D358" s="10">
        <f t="shared" ca="1" si="51"/>
        <v>0.32402082384072994</v>
      </c>
      <c r="E358" s="62">
        <f ca="1">IF(_xlfn.NORM.INV(D358,'Input Parameters'!$E$17,'Input Parameters'!$F$17)&lt;3500,3500,IF(_xlfn.NORM.INV(D358,'Input Parameters'!$E$17,'Input Parameters'!$F$17)&gt;5500,5500,_xlfn.NORM.INV(D358,'Input Parameters'!$E$17,'Input Parameters'!$F$17)))</f>
        <v>4480.4608824709994</v>
      </c>
      <c r="F358" s="10">
        <f t="shared" ca="1" si="52"/>
        <v>1.9894430972308141E-3</v>
      </c>
      <c r="G358" s="64">
        <f ca="1">_xlfn.NORM.INV(F358,'Input Parameters'!$E$20,'Input Parameters'!$F$20)</f>
        <v>263.35513351703543</v>
      </c>
      <c r="H358" s="57">
        <f ca="1">EXP(E358*(1/'Input Parameters'!$E$23-1/G358))</f>
        <v>0.17950460632916182</v>
      </c>
      <c r="I358" s="10">
        <f t="shared" ca="1" si="53"/>
        <v>0.29199453924995866</v>
      </c>
      <c r="J358" s="30">
        <f ca="1">_xlfn.BETA.INV(I358,'Input Parameters'!$L$26,'Input Parameters'!$M$26,'Input Parameters'!$J$26,'Input Parameters'!$K$26)</f>
        <v>0.57028426378524144</v>
      </c>
      <c r="K358" s="168">
        <f ca="1">('Input Parameters'!$E$27/'Input Parameters'!$E$38)^$J358</f>
        <v>1.6728146282162324E-2</v>
      </c>
      <c r="L358" s="69">
        <f ca="1">$H358*$C358*'Input Parameters'!$E$25*K358</f>
        <v>1.0752361364822582</v>
      </c>
      <c r="M358" s="24">
        <f t="shared" ca="1" si="54"/>
        <v>0.55866069415531483</v>
      </c>
      <c r="N358" s="15">
        <f ca="1">_xlfn.NORM.INV(M358,'Input Parameters'!$E$29,'Input Parameters'!$F$29)</f>
        <v>0.10001475744608246</v>
      </c>
      <c r="O358" s="8">
        <f t="shared" ca="1" si="55"/>
        <v>0.46130028691451963</v>
      </c>
      <c r="P358" s="30">
        <f ca="1">_xlfn.LOGNORM.INV(O358,'Input Parameters'!$H$30,'Input Parameters'!$I$30)</f>
        <v>2.5629136084573831</v>
      </c>
      <c r="Q358" s="10">
        <f t="shared" ca="1" si="56"/>
        <v>0.64100856212581969</v>
      </c>
      <c r="R358" s="30">
        <f>IF('Input Parameters'!$E$32=0,0,_xlfn.BETA.INV(Q358,'Input Parameters'!$L$32,'Input Parameters'!$M$32,'Input Parameters'!$J$32,'Input Parameters'!$K$32))</f>
        <v>0</v>
      </c>
      <c r="S358" s="10">
        <f t="shared" ca="1" si="57"/>
        <v>0.11859697062125851</v>
      </c>
      <c r="T358" s="26">
        <f ca="1">_xlfn.LOGNORM.INV(S358,'Input Parameters'!$H$34,'Input Parameters'!$I$34)</f>
        <v>43.508785597933809</v>
      </c>
      <c r="U358" s="10">
        <f t="shared" ca="1" si="58"/>
        <v>0.45790845704525973</v>
      </c>
      <c r="V358" s="30">
        <f ca="1">_xlfn.BETA.INV(U358,'Input Parameters'!$L$36,'Input Parameters'!$M$36,'Input Parameters'!$J$36,'Input Parameters'!$K$36)</f>
        <v>0.56994965357502392</v>
      </c>
      <c r="W358" s="2">
        <f ca="1">N358+(P358-N358)*(1-ERF((T358-R358)/(2*SQRT(L358*'Input Parameters'!$E$38))))</f>
        <v>0.10742244624293888</v>
      </c>
      <c r="X358">
        <f t="shared" ca="1" si="59"/>
        <v>1</v>
      </c>
      <c r="Y358" s="7"/>
    </row>
    <row r="359" spans="1:25" ht="15" customHeight="1" x14ac:dyDescent="0.25">
      <c r="A359" s="139">
        <v>352</v>
      </c>
      <c r="B359" s="10">
        <f t="shared" ca="1" si="50"/>
        <v>0.71960260191160075</v>
      </c>
      <c r="C359" s="60">
        <f ca="1">_xlfn.NORM.INV(B359,'Input Parameters'!$E$15,'Input Parameters'!$F$15)</f>
        <v>302.48943059261819</v>
      </c>
      <c r="D359" s="10">
        <f t="shared" ca="1" si="51"/>
        <v>0.98924552879556082</v>
      </c>
      <c r="E359" s="62">
        <f ca="1">IF(_xlfn.NORM.INV(D359,'Input Parameters'!$E$17,'Input Parameters'!$F$17)&lt;3500,3500,IF(_xlfn.NORM.INV(D359,'Input Parameters'!$E$17,'Input Parameters'!$F$17)&gt;5500,5500,_xlfn.NORM.INV(D359,'Input Parameters'!$E$17,'Input Parameters'!$F$17)))</f>
        <v>5500</v>
      </c>
      <c r="F359" s="10">
        <f t="shared" ca="1" si="52"/>
        <v>0.97177406559245239</v>
      </c>
      <c r="G359" s="64">
        <f ca="1">_xlfn.NORM.INV(F359,'Input Parameters'!$E$20,'Input Parameters'!$F$20)</f>
        <v>295.43045727706482</v>
      </c>
      <c r="H359" s="57">
        <f ca="1">EXP(E359*(1/'Input Parameters'!$E$23-1/G359))</f>
        <v>1.1724044777498983</v>
      </c>
      <c r="I359" s="10">
        <f t="shared" ca="1" si="53"/>
        <v>0.72309743983757668</v>
      </c>
      <c r="J359" s="30">
        <f ca="1">_xlfn.BETA.INV(I359,'Input Parameters'!$L$26,'Input Parameters'!$M$26,'Input Parameters'!$J$26,'Input Parameters'!$K$26)</f>
        <v>0.75135275590341211</v>
      </c>
      <c r="K359" s="168">
        <f ca="1">('Input Parameters'!$E$27/'Input Parameters'!$E$38)^$J359</f>
        <v>4.5643864927003112E-3</v>
      </c>
      <c r="L359" s="69">
        <f ca="1">$H359*$C359*'Input Parameters'!$E$25*K359</f>
        <v>1.6187138564270342</v>
      </c>
      <c r="M359" s="24">
        <f t="shared" ca="1" si="54"/>
        <v>0.61992884990067376</v>
      </c>
      <c r="N359" s="15">
        <f ca="1">_xlfn.NORM.INV(M359,'Input Parameters'!$E$29,'Input Parameters'!$F$29)</f>
        <v>0.10003052939278563</v>
      </c>
      <c r="O359" s="8">
        <f t="shared" ca="1" si="55"/>
        <v>4.749627938644152E-2</v>
      </c>
      <c r="P359" s="30">
        <f ca="1">_xlfn.LOGNORM.INV(O359,'Input Parameters'!$H$30,'Input Parameters'!$I$30)</f>
        <v>1.2193761830291692</v>
      </c>
      <c r="Q359" s="10">
        <f t="shared" ca="1" si="56"/>
        <v>0.43817035920807901</v>
      </c>
      <c r="R359" s="30">
        <f>IF('Input Parameters'!$E$32=0,0,_xlfn.BETA.INV(Q359,'Input Parameters'!$L$32,'Input Parameters'!$M$32,'Input Parameters'!$J$32,'Input Parameters'!$K$32))</f>
        <v>0</v>
      </c>
      <c r="S359" s="10">
        <f t="shared" ca="1" si="57"/>
        <v>0.75138700631999489</v>
      </c>
      <c r="T359" s="26">
        <f ca="1">_xlfn.LOGNORM.INV(S359,'Input Parameters'!$H$34,'Input Parameters'!$I$34)</f>
        <v>54.853894007526435</v>
      </c>
      <c r="U359" s="10">
        <f t="shared" ca="1" si="58"/>
        <v>0.2291576570303735</v>
      </c>
      <c r="V359" s="30">
        <f ca="1">_xlfn.BETA.INV(U359,'Input Parameters'!$L$36,'Input Parameters'!$M$36,'Input Parameters'!$J$36,'Input Parameters'!$K$36)</f>
        <v>0.48143132002961936</v>
      </c>
      <c r="W359" s="2">
        <f ca="1">N359+(P359-N359)*(1-ERF((T359-R359)/(2*SQRT(L359*'Input Parameters'!$E$38))))</f>
        <v>0.10260360172450754</v>
      </c>
      <c r="X359">
        <f t="shared" ca="1" si="59"/>
        <v>1</v>
      </c>
      <c r="Y359" s="7"/>
    </row>
    <row r="360" spans="1:25" ht="15" customHeight="1" x14ac:dyDescent="0.25">
      <c r="A360" s="139">
        <v>353</v>
      </c>
      <c r="B360" s="10">
        <f t="shared" ca="1" si="50"/>
        <v>0.23419212456721283</v>
      </c>
      <c r="C360" s="60">
        <f ca="1">_xlfn.NORM.INV(B360,'Input Parameters'!$E$15,'Input Parameters'!$F$15)</f>
        <v>231.67096813627336</v>
      </c>
      <c r="D360" s="10">
        <f t="shared" ca="1" si="51"/>
        <v>0.21996276834762585</v>
      </c>
      <c r="E360" s="62">
        <f ca="1">IF(_xlfn.NORM.INV(D360,'Input Parameters'!$E$17,'Input Parameters'!$F$17)&lt;3500,3500,IF(_xlfn.NORM.INV(D360,'Input Parameters'!$E$17,'Input Parameters'!$F$17)&gt;5500,5500,_xlfn.NORM.INV(D360,'Input Parameters'!$E$17,'Input Parameters'!$F$17)))</f>
        <v>4259.3767257961044</v>
      </c>
      <c r="F360" s="10">
        <f t="shared" ca="1" si="52"/>
        <v>0.15719487701008061</v>
      </c>
      <c r="G360" s="64">
        <f ca="1">_xlfn.NORM.INV(F360,'Input Parameters'!$E$20,'Input Parameters'!$F$20)</f>
        <v>275.90944041881755</v>
      </c>
      <c r="H360" s="57">
        <f ca="1">EXP(E360*(1/'Input Parameters'!$E$23-1/G360))</f>
        <v>0.40783868501905479</v>
      </c>
      <c r="I360" s="10">
        <f t="shared" ca="1" si="53"/>
        <v>0.28271683181214702</v>
      </c>
      <c r="J360" s="30">
        <f ca="1">_xlfn.BETA.INV(I360,'Input Parameters'!$L$26,'Input Parameters'!$M$26,'Input Parameters'!$J$26,'Input Parameters'!$K$26)</f>
        <v>0.56563997515709163</v>
      </c>
      <c r="K360" s="168">
        <f ca="1">('Input Parameters'!$E$27/'Input Parameters'!$E$38)^$J360</f>
        <v>1.7294807284795301E-2</v>
      </c>
      <c r="L360" s="69">
        <f ca="1">$H360*$C360*'Input Parameters'!$E$25*K360</f>
        <v>1.6340891954387309</v>
      </c>
      <c r="M360" s="24">
        <f t="shared" ca="1" si="54"/>
        <v>0.31605281674731822</v>
      </c>
      <c r="N360" s="15">
        <f ca="1">_xlfn.NORM.INV(M360,'Input Parameters'!$E$29,'Input Parameters'!$F$29)</f>
        <v>9.9952123473998164E-2</v>
      </c>
      <c r="O360" s="8">
        <f t="shared" ca="1" si="55"/>
        <v>0.4777377160217734</v>
      </c>
      <c r="P360" s="30">
        <f ca="1">_xlfn.LOGNORM.INV(O360,'Input Parameters'!$H$30,'Input Parameters'!$I$30)</f>
        <v>2.6134375599537059</v>
      </c>
      <c r="Q360" s="10">
        <f t="shared" ca="1" si="56"/>
        <v>0.78760946660427122</v>
      </c>
      <c r="R360" s="30">
        <f>IF('Input Parameters'!$E$32=0,0,_xlfn.BETA.INV(Q360,'Input Parameters'!$L$32,'Input Parameters'!$M$32,'Input Parameters'!$J$32,'Input Parameters'!$K$32))</f>
        <v>0</v>
      </c>
      <c r="S360" s="10">
        <f t="shared" ca="1" si="57"/>
        <v>0.74492745552021034</v>
      </c>
      <c r="T360" s="26">
        <f ca="1">_xlfn.LOGNORM.INV(S360,'Input Parameters'!$H$34,'Input Parameters'!$I$34)</f>
        <v>54.715763065147186</v>
      </c>
      <c r="U360" s="10">
        <f t="shared" ca="1" si="58"/>
        <v>0.59819530373493879</v>
      </c>
      <c r="V360" s="30">
        <f ca="1">_xlfn.BETA.INV(U360,'Input Parameters'!$L$36,'Input Parameters'!$M$36,'Input Parameters'!$J$36,'Input Parameters'!$K$36)</f>
        <v>0.62466680491685389</v>
      </c>
      <c r="W360" s="2">
        <f ca="1">N360+(P360-N360)*(1-ERF((T360-R360)/(2*SQRT(L360*'Input Parameters'!$E$38))))</f>
        <v>0.10616784798626891</v>
      </c>
      <c r="X360">
        <f t="shared" ca="1" si="59"/>
        <v>1</v>
      </c>
      <c r="Y360" s="7"/>
    </row>
    <row r="361" spans="1:25" ht="15" customHeight="1" x14ac:dyDescent="0.25">
      <c r="A361" s="139">
        <v>354</v>
      </c>
      <c r="B361" s="10">
        <f t="shared" ca="1" si="50"/>
        <v>0.21751144183853921</v>
      </c>
      <c r="C361" s="60">
        <f ca="1">_xlfn.NORM.INV(B361,'Input Parameters'!$E$15,'Input Parameters'!$F$15)</f>
        <v>228.66242748733174</v>
      </c>
      <c r="D361" s="10">
        <f t="shared" ca="1" si="51"/>
        <v>0.70194851468541264</v>
      </c>
      <c r="E361" s="62">
        <f ca="1">IF(_xlfn.NORM.INV(D361,'Input Parameters'!$E$17,'Input Parameters'!$F$17)&lt;3500,3500,IF(_xlfn.NORM.INV(D361,'Input Parameters'!$E$17,'Input Parameters'!$F$17)&gt;5500,5500,_xlfn.NORM.INV(D361,'Input Parameters'!$E$17,'Input Parameters'!$F$17)))</f>
        <v>5171.0090463194274</v>
      </c>
      <c r="F361" s="10">
        <f t="shared" ca="1" si="52"/>
        <v>0.1732310192125488</v>
      </c>
      <c r="G361" s="64">
        <f ca="1">_xlfn.NORM.INV(F361,'Input Parameters'!$E$20,'Input Parameters'!$F$20)</f>
        <v>276.3421246093634</v>
      </c>
      <c r="H361" s="57">
        <f ca="1">EXP(E361*(1/'Input Parameters'!$E$23-1/G361))</f>
        <v>0.34662970168910145</v>
      </c>
      <c r="I361" s="10">
        <f t="shared" ca="1" si="53"/>
        <v>0.72587782383222432</v>
      </c>
      <c r="J361" s="30">
        <f ca="1">_xlfn.BETA.INV(I361,'Input Parameters'!$L$26,'Input Parameters'!$M$26,'Input Parameters'!$J$26,'Input Parameters'!$K$26)</f>
        <v>0.75253086530613156</v>
      </c>
      <c r="K361" s="168">
        <f ca="1">('Input Parameters'!$E$27/'Input Parameters'!$E$38)^$J361</f>
        <v>4.5259771770571324E-3</v>
      </c>
      <c r="L361" s="69">
        <f ca="1">$H361*$C361*'Input Parameters'!$E$25*K361</f>
        <v>0.35873433256460285</v>
      </c>
      <c r="M361" s="24">
        <f t="shared" ca="1" si="54"/>
        <v>0.91410230487424593</v>
      </c>
      <c r="N361" s="15">
        <f ca="1">_xlfn.NORM.INV(M361,'Input Parameters'!$E$29,'Input Parameters'!$F$29)</f>
        <v>0.10013664575684413</v>
      </c>
      <c r="O361" s="8">
        <f t="shared" ca="1" si="55"/>
        <v>0.15790678289490179</v>
      </c>
      <c r="P361" s="30">
        <f ca="1">_xlfn.LOGNORM.INV(O361,'Input Parameters'!$H$30,'Input Parameters'!$I$30)</f>
        <v>1.6706225425430967</v>
      </c>
      <c r="Q361" s="10">
        <f t="shared" ca="1" si="56"/>
        <v>0.44266075096672919</v>
      </c>
      <c r="R361" s="30">
        <f>IF('Input Parameters'!$E$32=0,0,_xlfn.BETA.INV(Q361,'Input Parameters'!$L$32,'Input Parameters'!$M$32,'Input Parameters'!$J$32,'Input Parameters'!$K$32))</f>
        <v>0</v>
      </c>
      <c r="S361" s="10">
        <f t="shared" ca="1" si="57"/>
        <v>0.57944276017767615</v>
      </c>
      <c r="T361" s="26">
        <f ca="1">_xlfn.LOGNORM.INV(S361,'Input Parameters'!$H$34,'Input Parameters'!$I$34)</f>
        <v>51.681801247953267</v>
      </c>
      <c r="U361" s="10">
        <f t="shared" ca="1" si="58"/>
        <v>0.26951252434817352</v>
      </c>
      <c r="V361" s="30">
        <f ca="1">_xlfn.BETA.INV(U361,'Input Parameters'!$L$36,'Input Parameters'!$M$36,'Input Parameters'!$J$36,'Input Parameters'!$K$36)</f>
        <v>0.49810585985905392</v>
      </c>
      <c r="W361" s="2">
        <f ca="1">N361+(P361-N361)*(1-ERF((T361-R361)/(2*SQRT(L361*'Input Parameters'!$E$38))))</f>
        <v>0.10013664740713792</v>
      </c>
      <c r="X361">
        <f t="shared" ca="1" si="59"/>
        <v>1</v>
      </c>
      <c r="Y361" s="7"/>
    </row>
    <row r="362" spans="1:25" ht="15" customHeight="1" x14ac:dyDescent="0.25">
      <c r="A362" s="139">
        <v>355</v>
      </c>
      <c r="B362" s="10">
        <f t="shared" ca="1" si="50"/>
        <v>0.96484535302727525</v>
      </c>
      <c r="C362" s="60">
        <f ca="1">_xlfn.NORM.INV(B362,'Input Parameters'!$E$15,'Input Parameters'!$F$15)</f>
        <v>369.05260663641025</v>
      </c>
      <c r="D362" s="10">
        <f t="shared" ca="1" si="51"/>
        <v>0.64880704566301273</v>
      </c>
      <c r="E362" s="62">
        <f ca="1">IF(_xlfn.NORM.INV(D362,'Input Parameters'!$E$17,'Input Parameters'!$F$17)&lt;3500,3500,IF(_xlfn.NORM.INV(D362,'Input Parameters'!$E$17,'Input Parameters'!$F$17)&gt;5500,5500,_xlfn.NORM.INV(D362,'Input Parameters'!$E$17,'Input Parameters'!$F$17)))</f>
        <v>5067.4712109801067</v>
      </c>
      <c r="F362" s="10">
        <f t="shared" ca="1" si="52"/>
        <v>0.4757759060996678</v>
      </c>
      <c r="G362" s="64">
        <f ca="1">_xlfn.NORM.INV(F362,'Input Parameters'!$E$20,'Input Parameters'!$F$20)</f>
        <v>282.24292032791834</v>
      </c>
      <c r="H362" s="57">
        <f ca="1">EXP(E362*(1/'Input Parameters'!$E$23-1/G362))</f>
        <v>0.51949289846120228</v>
      </c>
      <c r="I362" s="10">
        <f t="shared" ca="1" si="53"/>
        <v>4.8825327699745347E-2</v>
      </c>
      <c r="J362" s="30">
        <f ca="1">_xlfn.BETA.INV(I362,'Input Parameters'!$L$26,'Input Parameters'!$M$26,'Input Parameters'!$J$26,'Input Parameters'!$K$26)</f>
        <v>0.38235538912281625</v>
      </c>
      <c r="K362" s="168">
        <f ca="1">('Input Parameters'!$E$27/'Input Parameters'!$E$38)^$J362</f>
        <v>6.4399829741499617E-2</v>
      </c>
      <c r="L362" s="69">
        <f ca="1">$H362*$C362*'Input Parameters'!$E$25*K362</f>
        <v>12.34674877292481</v>
      </c>
      <c r="M362" s="24">
        <f t="shared" ca="1" si="54"/>
        <v>0.4145440360278182</v>
      </c>
      <c r="N362" s="15">
        <f ca="1">_xlfn.NORM.INV(M362,'Input Parameters'!$E$29,'Input Parameters'!$F$29)</f>
        <v>9.9978412870401309E-2</v>
      </c>
      <c r="O362" s="8">
        <f t="shared" ca="1" si="55"/>
        <v>5.0721771022068651E-3</v>
      </c>
      <c r="P362" s="30">
        <f ca="1">_xlfn.LOGNORM.INV(O362,'Input Parameters'!$H$30,'Input Parameters'!$I$30)</f>
        <v>0.79661108273581782</v>
      </c>
      <c r="Q362" s="10">
        <f t="shared" ca="1" si="56"/>
        <v>0.41636955883536475</v>
      </c>
      <c r="R362" s="30">
        <f>IF('Input Parameters'!$E$32=0,0,_xlfn.BETA.INV(Q362,'Input Parameters'!$L$32,'Input Parameters'!$M$32,'Input Parameters'!$J$32,'Input Parameters'!$K$32))</f>
        <v>0</v>
      </c>
      <c r="S362" s="10">
        <f t="shared" ca="1" si="57"/>
        <v>6.0606099728431673E-2</v>
      </c>
      <c r="T362" s="26">
        <f ca="1">_xlfn.LOGNORM.INV(S362,'Input Parameters'!$H$34,'Input Parameters'!$I$34)</f>
        <v>41.561797620277154</v>
      </c>
      <c r="U362" s="10">
        <f t="shared" ca="1" si="58"/>
        <v>0.72790855233845142</v>
      </c>
      <c r="V362" s="30">
        <f ca="1">_xlfn.BETA.INV(U362,'Input Parameters'!$L$36,'Input Parameters'!$M$36,'Input Parameters'!$J$36,'Input Parameters'!$K$36)</f>
        <v>0.68339463571974024</v>
      </c>
      <c r="W362" s="2">
        <f ca="1">N362+(P362-N362)*(1-ERF((T362-R362)/(2*SQRT(L362*'Input Parameters'!$E$38))))</f>
        <v>0.38068085653710976</v>
      </c>
      <c r="X362">
        <f t="shared" ca="1" si="59"/>
        <v>1</v>
      </c>
      <c r="Y362" s="7"/>
    </row>
    <row r="363" spans="1:25" ht="15" customHeight="1" x14ac:dyDescent="0.25">
      <c r="A363" s="139">
        <v>356</v>
      </c>
      <c r="B363" s="10">
        <f t="shared" ca="1" si="50"/>
        <v>0.40499448496101376</v>
      </c>
      <c r="C363" s="60">
        <f ca="1">_xlfn.NORM.INV(B363,'Input Parameters'!$E$15,'Input Parameters'!$F$15)</f>
        <v>257.93691515818944</v>
      </c>
      <c r="D363" s="10">
        <f t="shared" ca="1" si="51"/>
        <v>0.26843753141679405</v>
      </c>
      <c r="E363" s="62">
        <f ca="1">IF(_xlfn.NORM.INV(D363,'Input Parameters'!$E$17,'Input Parameters'!$F$17)&lt;3500,3500,IF(_xlfn.NORM.INV(D363,'Input Parameters'!$E$17,'Input Parameters'!$F$17)&gt;5500,5500,_xlfn.NORM.INV(D363,'Input Parameters'!$E$17,'Input Parameters'!$F$17)))</f>
        <v>4367.7182383839272</v>
      </c>
      <c r="F363" s="10">
        <f t="shared" ca="1" si="52"/>
        <v>0.87780992787406187</v>
      </c>
      <c r="G363" s="64">
        <f ca="1">_xlfn.NORM.INV(F363,'Input Parameters'!$E$20,'Input Parameters'!$F$20)</f>
        <v>290.44952529906425</v>
      </c>
      <c r="H363" s="57">
        <f ca="1">EXP(E363*(1/'Input Parameters'!$E$23-1/G363))</f>
        <v>0.88053643883167165</v>
      </c>
      <c r="I363" s="10">
        <f t="shared" ca="1" si="53"/>
        <v>0.91058760813512762</v>
      </c>
      <c r="J363" s="30">
        <f ca="1">_xlfn.BETA.INV(I363,'Input Parameters'!$L$26,'Input Parameters'!$M$26,'Input Parameters'!$J$26,'Input Parameters'!$K$26)</f>
        <v>0.84595778458802751</v>
      </c>
      <c r="K363" s="168">
        <f ca="1">('Input Parameters'!$E$27/'Input Parameters'!$E$38)^$J363</f>
        <v>2.3156258418496017E-3</v>
      </c>
      <c r="L363" s="69">
        <f ca="1">$H363*$C363*'Input Parameters'!$E$25*K363</f>
        <v>0.52593154702520428</v>
      </c>
      <c r="M363" s="24">
        <f t="shared" ca="1" si="54"/>
        <v>5.3550822725587088E-2</v>
      </c>
      <c r="N363" s="15">
        <f ca="1">_xlfn.NORM.INV(M363,'Input Parameters'!$E$29,'Input Parameters'!$F$29)</f>
        <v>9.9838864167659719E-2</v>
      </c>
      <c r="O363" s="8">
        <f t="shared" ca="1" si="55"/>
        <v>0.75390269761666417</v>
      </c>
      <c r="P363" s="30">
        <f ca="1">_xlfn.LOGNORM.INV(O363,'Input Parameters'!$H$30,'Input Parameters'!$I$30)</f>
        <v>3.7116711254370833</v>
      </c>
      <c r="Q363" s="10">
        <f t="shared" ca="1" si="56"/>
        <v>0.89760573668713917</v>
      </c>
      <c r="R363" s="30">
        <f>IF('Input Parameters'!$E$32=0,0,_xlfn.BETA.INV(Q363,'Input Parameters'!$L$32,'Input Parameters'!$M$32,'Input Parameters'!$J$32,'Input Parameters'!$K$32))</f>
        <v>0</v>
      </c>
      <c r="S363" s="10">
        <f t="shared" ca="1" si="57"/>
        <v>0.19824646915972133</v>
      </c>
      <c r="T363" s="26">
        <f ca="1">_xlfn.LOGNORM.INV(S363,'Input Parameters'!$H$34,'Input Parameters'!$I$34)</f>
        <v>45.357119078960785</v>
      </c>
      <c r="U363" s="10">
        <f t="shared" ca="1" si="58"/>
        <v>0.23974310009180444</v>
      </c>
      <c r="V363" s="30">
        <f ca="1">_xlfn.BETA.INV(U363,'Input Parameters'!$L$36,'Input Parameters'!$M$36,'Input Parameters'!$J$36,'Input Parameters'!$K$36)</f>
        <v>0.48589490717650724</v>
      </c>
      <c r="W363" s="2">
        <f ca="1">N363+(P363-N363)*(1-ERF((T363-R363)/(2*SQRT(L363*'Input Parameters'!$E$38))))</f>
        <v>9.9874106439046928E-2</v>
      </c>
      <c r="X363">
        <f t="shared" ca="1" si="59"/>
        <v>1</v>
      </c>
      <c r="Y363" s="7"/>
    </row>
    <row r="364" spans="1:25" ht="15" customHeight="1" x14ac:dyDescent="0.25">
      <c r="A364" s="139">
        <v>357</v>
      </c>
      <c r="B364" s="10">
        <f t="shared" ca="1" si="50"/>
        <v>7.9968680106303758E-2</v>
      </c>
      <c r="C364" s="60">
        <f ca="1">_xlfn.NORM.INV(B364,'Input Parameters'!$E$15,'Input Parameters'!$F$15)</f>
        <v>194.81011993999471</v>
      </c>
      <c r="D364" s="10">
        <f t="shared" ca="1" si="51"/>
        <v>0.81323378906564003</v>
      </c>
      <c r="E364" s="62">
        <f ca="1">IF(_xlfn.NORM.INV(D364,'Input Parameters'!$E$17,'Input Parameters'!$F$17)&lt;3500,3500,IF(_xlfn.NORM.INV(D364,'Input Parameters'!$E$17,'Input Parameters'!$F$17)&gt;5500,5500,_xlfn.NORM.INV(D364,'Input Parameters'!$E$17,'Input Parameters'!$F$17)))</f>
        <v>5422.9132655339972</v>
      </c>
      <c r="F364" s="10">
        <f t="shared" ca="1" si="52"/>
        <v>3.1755186149851844E-2</v>
      </c>
      <c r="G364" s="64">
        <f ca="1">_xlfn.NORM.INV(F364,'Input Parameters'!$E$20,'Input Parameters'!$F$20)</f>
        <v>270.21746960067338</v>
      </c>
      <c r="H364" s="57">
        <f ca="1">EXP(E364*(1/'Input Parameters'!$E$23-1/G364))</f>
        <v>0.21099937849293326</v>
      </c>
      <c r="I364" s="10">
        <f t="shared" ca="1" si="53"/>
        <v>0.99094956375915799</v>
      </c>
      <c r="J364" s="30">
        <f ca="1">_xlfn.BETA.INV(I364,'Input Parameters'!$L$26,'Input Parameters'!$M$26,'Input Parameters'!$J$26,'Input Parameters'!$K$26)</f>
        <v>0.93261018472317003</v>
      </c>
      <c r="K364" s="168">
        <f ca="1">('Input Parameters'!$E$27/'Input Parameters'!$E$38)^$J364</f>
        <v>1.243736640738873E-3</v>
      </c>
      <c r="L364" s="69">
        <f ca="1">$H364*$C364*'Input Parameters'!$E$25*K364</f>
        <v>5.1123563570447235E-2</v>
      </c>
      <c r="M364" s="24">
        <f t="shared" ca="1" si="54"/>
        <v>1.8674534256544639E-2</v>
      </c>
      <c r="N364" s="15">
        <f ca="1">_xlfn.NORM.INV(M364,'Input Parameters'!$E$29,'Input Parameters'!$F$29)</f>
        <v>9.9791807223788068E-2</v>
      </c>
      <c r="O364" s="8">
        <f t="shared" ca="1" si="55"/>
        <v>0.30947917825950155</v>
      </c>
      <c r="P364" s="30">
        <f ca="1">_xlfn.LOGNORM.INV(O364,'Input Parameters'!$H$30,'Input Parameters'!$I$30)</f>
        <v>2.1214774237231286</v>
      </c>
      <c r="Q364" s="10">
        <f t="shared" ca="1" si="56"/>
        <v>0.42054510271567036</v>
      </c>
      <c r="R364" s="30">
        <f>IF('Input Parameters'!$E$32=0,0,_xlfn.BETA.INV(Q364,'Input Parameters'!$L$32,'Input Parameters'!$M$32,'Input Parameters'!$J$32,'Input Parameters'!$K$32))</f>
        <v>0</v>
      </c>
      <c r="S364" s="10">
        <f t="shared" ca="1" si="57"/>
        <v>0.18606249749038661</v>
      </c>
      <c r="T364" s="26">
        <f ca="1">_xlfn.LOGNORM.INV(S364,'Input Parameters'!$H$34,'Input Parameters'!$I$34)</f>
        <v>45.105938092127154</v>
      </c>
      <c r="U364" s="10">
        <f t="shared" ca="1" si="58"/>
        <v>0.34829686034882534</v>
      </c>
      <c r="V364" s="30">
        <f ca="1">_xlfn.BETA.INV(U364,'Input Parameters'!$L$36,'Input Parameters'!$M$36,'Input Parameters'!$J$36,'Input Parameters'!$K$36)</f>
        <v>0.52878539672819846</v>
      </c>
      <c r="W364" s="2">
        <f ca="1">N364+(P364-N364)*(1-ERF((T364-R364)/(2*SQRT(L364*'Input Parameters'!$E$38))))</f>
        <v>9.9791807223788068E-2</v>
      </c>
      <c r="X364">
        <f t="shared" ca="1" si="59"/>
        <v>1</v>
      </c>
      <c r="Y364" s="7"/>
    </row>
    <row r="365" spans="1:25" ht="15" customHeight="1" x14ac:dyDescent="0.25">
      <c r="A365" s="139">
        <v>358</v>
      </c>
      <c r="B365" s="10">
        <f t="shared" ca="1" si="50"/>
        <v>3.8180197349154232E-2</v>
      </c>
      <c r="C365" s="60">
        <f ca="1">_xlfn.NORM.INV(B365,'Input Parameters'!$E$15,'Input Parameters'!$F$15)</f>
        <v>174.92526918860557</v>
      </c>
      <c r="D365" s="10">
        <f t="shared" ca="1" si="51"/>
        <v>0.8577662710385856</v>
      </c>
      <c r="E365" s="62">
        <f ca="1">IF(_xlfn.NORM.INV(D365,'Input Parameters'!$E$17,'Input Parameters'!$F$17)&lt;3500,3500,IF(_xlfn.NORM.INV(D365,'Input Parameters'!$E$17,'Input Parameters'!$F$17)&gt;5500,5500,_xlfn.NORM.INV(D365,'Input Parameters'!$E$17,'Input Parameters'!$F$17)))</f>
        <v>5500</v>
      </c>
      <c r="F365" s="10">
        <f t="shared" ca="1" si="52"/>
        <v>0.32846137346473625</v>
      </c>
      <c r="G365" s="64">
        <f ca="1">_xlfn.NORM.INV(F365,'Input Parameters'!$E$20,'Input Parameters'!$F$20)</f>
        <v>279.6740894218438</v>
      </c>
      <c r="H365" s="57">
        <f ca="1">EXP(E365*(1/'Input Parameters'!$E$23-1/G365))</f>
        <v>0.41074272853999155</v>
      </c>
      <c r="I365" s="10">
        <f t="shared" ca="1" si="53"/>
        <v>0.58155578241247163</v>
      </c>
      <c r="J365" s="30">
        <f ca="1">_xlfn.BETA.INV(I365,'Input Parameters'!$L$26,'Input Parameters'!$M$26,'Input Parameters'!$J$26,'Input Parameters'!$K$26)</f>
        <v>0.69394301484352394</v>
      </c>
      <c r="K365" s="168">
        <f ca="1">('Input Parameters'!$E$27/'Input Parameters'!$E$38)^$J365</f>
        <v>6.8900996491329742E-3</v>
      </c>
      <c r="L365" s="69">
        <f ca="1">$H365*$C365*'Input Parameters'!$E$25*K365</f>
        <v>0.49504871515925097</v>
      </c>
      <c r="M365" s="24">
        <f t="shared" ca="1" si="54"/>
        <v>0.93503165029314184</v>
      </c>
      <c r="N365" s="15">
        <f ca="1">_xlfn.NORM.INV(M365,'Input Parameters'!$E$29,'Input Parameters'!$F$29)</f>
        <v>0.10015143515544175</v>
      </c>
      <c r="O365" s="8">
        <f t="shared" ca="1" si="55"/>
        <v>0.3980627971897972</v>
      </c>
      <c r="P365" s="30">
        <f ca="1">_xlfn.LOGNORM.INV(O365,'Input Parameters'!$H$30,'Input Parameters'!$I$30)</f>
        <v>2.3749920547391019</v>
      </c>
      <c r="Q365" s="10">
        <f t="shared" ca="1" si="56"/>
        <v>0.23715080605372829</v>
      </c>
      <c r="R365" s="30">
        <f>IF('Input Parameters'!$E$32=0,0,_xlfn.BETA.INV(Q365,'Input Parameters'!$L$32,'Input Parameters'!$M$32,'Input Parameters'!$J$32,'Input Parameters'!$K$32))</f>
        <v>0</v>
      </c>
      <c r="S365" s="10">
        <f t="shared" ca="1" si="57"/>
        <v>0.30350751864038317</v>
      </c>
      <c r="T365" s="26">
        <f ca="1">_xlfn.LOGNORM.INV(S365,'Input Parameters'!$H$34,'Input Parameters'!$I$34)</f>
        <v>47.280641055644111</v>
      </c>
      <c r="U365" s="10">
        <f t="shared" ca="1" si="58"/>
        <v>0.62843823150160483</v>
      </c>
      <c r="V365" s="30">
        <f ca="1">_xlfn.BETA.INV(U365,'Input Parameters'!$L$36,'Input Parameters'!$M$36,'Input Parameters'!$J$36,'Input Parameters'!$K$36)</f>
        <v>0.63735271239648272</v>
      </c>
      <c r="W365" s="2">
        <f ca="1">N365+(P365-N365)*(1-ERF((T365-R365)/(2*SQRT(L365*'Input Parameters'!$E$38))))</f>
        <v>0.10015602496460872</v>
      </c>
      <c r="X365">
        <f t="shared" ca="1" si="59"/>
        <v>1</v>
      </c>
      <c r="Y365" s="7"/>
    </row>
    <row r="366" spans="1:25" ht="15" customHeight="1" x14ac:dyDescent="0.25">
      <c r="A366" s="139">
        <v>359</v>
      </c>
      <c r="B366" s="10">
        <f t="shared" ca="1" si="50"/>
        <v>0.26835229518225601</v>
      </c>
      <c r="C366" s="60">
        <f ca="1">_xlfn.NORM.INV(B366,'Input Parameters'!$E$15,'Input Parameters'!$F$15)</f>
        <v>237.48627960794875</v>
      </c>
      <c r="D366" s="10">
        <f t="shared" ca="1" si="51"/>
        <v>0.57220968790382654</v>
      </c>
      <c r="E366" s="62">
        <f ca="1">IF(_xlfn.NORM.INV(D366,'Input Parameters'!$E$17,'Input Parameters'!$F$17)&lt;3500,3500,IF(_xlfn.NORM.INV(D366,'Input Parameters'!$E$17,'Input Parameters'!$F$17)&gt;5500,5500,_xlfn.NORM.INV(D366,'Input Parameters'!$E$17,'Input Parameters'!$F$17)))</f>
        <v>4927.4018746636984</v>
      </c>
      <c r="F366" s="10">
        <f t="shared" ca="1" si="52"/>
        <v>0.52954468833871393</v>
      </c>
      <c r="G366" s="64">
        <f ca="1">_xlfn.NORM.INV(F366,'Input Parameters'!$E$20,'Input Parameters'!$F$20)</f>
        <v>283.14664002215341</v>
      </c>
      <c r="H366" s="57">
        <f ca="1">EXP(E366*(1/'Input Parameters'!$E$23-1/G366))</f>
        <v>0.55929440485159254</v>
      </c>
      <c r="I366" s="10">
        <f t="shared" ca="1" si="53"/>
        <v>0.56912434127360478</v>
      </c>
      <c r="J366" s="30">
        <f ca="1">_xlfn.BETA.INV(I366,'Input Parameters'!$L$26,'Input Parameters'!$M$26,'Input Parameters'!$J$26,'Input Parameters'!$K$26)</f>
        <v>0.68900611001753054</v>
      </c>
      <c r="K366" s="168">
        <f ca="1">('Input Parameters'!$E$27/'Input Parameters'!$E$38)^$J366</f>
        <v>7.1384672567660944E-3</v>
      </c>
      <c r="L366" s="69">
        <f ca="1">$H366*$C366*'Input Parameters'!$E$25*K366</f>
        <v>0.94816511030125705</v>
      </c>
      <c r="M366" s="24">
        <f t="shared" ca="1" si="54"/>
        <v>0.77682278597430288</v>
      </c>
      <c r="N366" s="15">
        <f ca="1">_xlfn.NORM.INV(M366,'Input Parameters'!$E$29,'Input Parameters'!$F$29)</f>
        <v>0.10007615067845937</v>
      </c>
      <c r="O366" s="8">
        <f t="shared" ca="1" si="55"/>
        <v>0.84736800838276172</v>
      </c>
      <c r="P366" s="30">
        <f ca="1">_xlfn.LOGNORM.INV(O366,'Input Parameters'!$H$30,'Input Parameters'!$I$30)</f>
        <v>4.3550238464957101</v>
      </c>
      <c r="Q366" s="10">
        <f t="shared" ca="1" si="56"/>
        <v>9.7628663311037589E-2</v>
      </c>
      <c r="R366" s="30">
        <f>IF('Input Parameters'!$E$32=0,0,_xlfn.BETA.INV(Q366,'Input Parameters'!$L$32,'Input Parameters'!$M$32,'Input Parameters'!$J$32,'Input Parameters'!$K$32))</f>
        <v>0</v>
      </c>
      <c r="S366" s="10">
        <f t="shared" ca="1" si="57"/>
        <v>0.31385317913776878</v>
      </c>
      <c r="T366" s="26">
        <f ca="1">_xlfn.LOGNORM.INV(S366,'Input Parameters'!$H$34,'Input Parameters'!$I$34)</f>
        <v>47.453930798540952</v>
      </c>
      <c r="U366" s="10">
        <f t="shared" ca="1" si="58"/>
        <v>6.537863531989474E-2</v>
      </c>
      <c r="V366" s="30">
        <f ca="1">_xlfn.BETA.INV(U366,'Input Parameters'!$L$36,'Input Parameters'!$M$36,'Input Parameters'!$J$36,'Input Parameters'!$K$36)</f>
        <v>0.39244074882013091</v>
      </c>
      <c r="W366" s="2">
        <f ca="1">N366+(P366-N366)*(1-ERF((T366-R366)/(2*SQRT(L366*'Input Parameters'!$E$38))))</f>
        <v>0.10249700921967367</v>
      </c>
      <c r="X366">
        <f t="shared" ca="1" si="59"/>
        <v>1</v>
      </c>
      <c r="Y366" s="7"/>
    </row>
    <row r="367" spans="1:25" ht="15" customHeight="1" x14ac:dyDescent="0.25">
      <c r="A367" s="139">
        <v>360</v>
      </c>
      <c r="B367" s="10">
        <f t="shared" ca="1" si="50"/>
        <v>0.54850373040489986</v>
      </c>
      <c r="C367" s="60">
        <f ca="1">_xlfn.NORM.INV(B367,'Input Parameters'!$E$15,'Input Parameters'!$F$15)</f>
        <v>277.5724002054402</v>
      </c>
      <c r="D367" s="10">
        <f t="shared" ca="1" si="51"/>
        <v>0.9530208429975352</v>
      </c>
      <c r="E367" s="62">
        <f ca="1">IF(_xlfn.NORM.INV(D367,'Input Parameters'!$E$17,'Input Parameters'!$F$17)&lt;3500,3500,IF(_xlfn.NORM.INV(D367,'Input Parameters'!$E$17,'Input Parameters'!$F$17)&gt;5500,5500,_xlfn.NORM.INV(D367,'Input Parameters'!$E$17,'Input Parameters'!$F$17)))</f>
        <v>5500</v>
      </c>
      <c r="F367" s="10">
        <f t="shared" ca="1" si="52"/>
        <v>0.33611748864676527</v>
      </c>
      <c r="G367" s="64">
        <f ca="1">_xlfn.NORM.INV(F367,'Input Parameters'!$E$20,'Input Parameters'!$F$20)</f>
        <v>279.81534639929328</v>
      </c>
      <c r="H367" s="57">
        <f ca="1">EXP(E367*(1/'Input Parameters'!$E$23-1/G367))</f>
        <v>0.41484076933349595</v>
      </c>
      <c r="I367" s="10">
        <f t="shared" ca="1" si="53"/>
        <v>0.89353762559106686</v>
      </c>
      <c r="J367" s="30">
        <f ca="1">_xlfn.BETA.INV(I367,'Input Parameters'!$L$26,'Input Parameters'!$M$26,'Input Parameters'!$J$26,'Input Parameters'!$K$26)</f>
        <v>0.83497860845494265</v>
      </c>
      <c r="K367" s="168">
        <f ca="1">('Input Parameters'!$E$27/'Input Parameters'!$E$38)^$J367</f>
        <v>2.5053636265074618E-3</v>
      </c>
      <c r="L367" s="69">
        <f ca="1">$H367*$C367*'Input Parameters'!$E$25*K367</f>
        <v>0.28848848284929979</v>
      </c>
      <c r="M367" s="24">
        <f t="shared" ca="1" si="54"/>
        <v>0.35589947403244138</v>
      </c>
      <c r="N367" s="15">
        <f ca="1">_xlfn.NORM.INV(M367,'Input Parameters'!$E$29,'Input Parameters'!$F$29)</f>
        <v>9.9963055887331842E-2</v>
      </c>
      <c r="O367" s="8">
        <f t="shared" ca="1" si="55"/>
        <v>8.7180066914741672E-2</v>
      </c>
      <c r="P367" s="30">
        <f ca="1">_xlfn.LOGNORM.INV(O367,'Input Parameters'!$H$30,'Input Parameters'!$I$30)</f>
        <v>1.4125453589881038</v>
      </c>
      <c r="Q367" s="10">
        <f t="shared" ca="1" si="56"/>
        <v>0.90675411692750463</v>
      </c>
      <c r="R367" s="30">
        <f>IF('Input Parameters'!$E$32=0,0,_xlfn.BETA.INV(Q367,'Input Parameters'!$L$32,'Input Parameters'!$M$32,'Input Parameters'!$J$32,'Input Parameters'!$K$32))</f>
        <v>0</v>
      </c>
      <c r="S367" s="10">
        <f t="shared" ca="1" si="57"/>
        <v>0.53924390485694373</v>
      </c>
      <c r="T367" s="26">
        <f ca="1">_xlfn.LOGNORM.INV(S367,'Input Parameters'!$H$34,'Input Parameters'!$I$34)</f>
        <v>51.029948610474719</v>
      </c>
      <c r="U367" s="10">
        <f t="shared" ca="1" si="58"/>
        <v>0.70710869903293916</v>
      </c>
      <c r="V367" s="30">
        <f ca="1">_xlfn.BETA.INV(U367,'Input Parameters'!$L$36,'Input Parameters'!$M$36,'Input Parameters'!$J$36,'Input Parameters'!$K$36)</f>
        <v>0.6730629274252069</v>
      </c>
      <c r="W367" s="2">
        <f ca="1">N367+(P367-N367)*(1-ERF((T367-R367)/(2*SQRT(L367*'Input Parameters'!$E$38))))</f>
        <v>9.9963055911499177E-2</v>
      </c>
      <c r="X367">
        <f t="shared" ca="1" si="59"/>
        <v>1</v>
      </c>
      <c r="Y367" s="7"/>
    </row>
    <row r="368" spans="1:25" ht="15" customHeight="1" x14ac:dyDescent="0.25">
      <c r="A368" s="139">
        <v>361</v>
      </c>
      <c r="B368" s="10">
        <f t="shared" ca="1" si="50"/>
        <v>0.26170768732146854</v>
      </c>
      <c r="C368" s="60">
        <f ca="1">_xlfn.NORM.INV(B368,'Input Parameters'!$E$15,'Input Parameters'!$F$15)</f>
        <v>236.38693109111972</v>
      </c>
      <c r="D368" s="10">
        <f t="shared" ca="1" si="51"/>
        <v>0.92342377079942384</v>
      </c>
      <c r="E368" s="62">
        <f ca="1">IF(_xlfn.NORM.INV(D368,'Input Parameters'!$E$17,'Input Parameters'!$F$17)&lt;3500,3500,IF(_xlfn.NORM.INV(D368,'Input Parameters'!$E$17,'Input Parameters'!$F$17)&gt;5500,5500,_xlfn.NORM.INV(D368,'Input Parameters'!$E$17,'Input Parameters'!$F$17)))</f>
        <v>5500</v>
      </c>
      <c r="F368" s="10">
        <f t="shared" ca="1" si="52"/>
        <v>0.42807247135694715</v>
      </c>
      <c r="G368" s="64">
        <f ca="1">_xlfn.NORM.INV(F368,'Input Parameters'!$E$20,'Input Parameters'!$F$20)</f>
        <v>281.43539957830171</v>
      </c>
      <c r="H368" s="57">
        <f ca="1">EXP(E368*(1/'Input Parameters'!$E$23-1/G368))</f>
        <v>0.46453709270914378</v>
      </c>
      <c r="I368" s="10">
        <f t="shared" ca="1" si="53"/>
        <v>0.48390546378705313</v>
      </c>
      <c r="J368" s="30">
        <f ca="1">_xlfn.BETA.INV(I368,'Input Parameters'!$L$26,'Input Parameters'!$M$26,'Input Parameters'!$J$26,'Input Parameters'!$K$26)</f>
        <v>0.65488669790514797</v>
      </c>
      <c r="K368" s="168">
        <f ca="1">('Input Parameters'!$E$27/'Input Parameters'!$E$38)^$J368</f>
        <v>9.1178810586348309E-3</v>
      </c>
      <c r="L368" s="69">
        <f ca="1">$H368*$C368*'Input Parameters'!$E$25*K368</f>
        <v>1.0012390572324137</v>
      </c>
      <c r="M368" s="24">
        <f t="shared" ca="1" si="54"/>
        <v>0.52140381017391602</v>
      </c>
      <c r="N368" s="15">
        <f ca="1">_xlfn.NORM.INV(M368,'Input Parameters'!$E$29,'Input Parameters'!$F$29)</f>
        <v>0.10000536771607395</v>
      </c>
      <c r="O368" s="8">
        <f t="shared" ca="1" si="55"/>
        <v>0.90546721426474552</v>
      </c>
      <c r="P368" s="30">
        <f ca="1">_xlfn.LOGNORM.INV(O368,'Input Parameters'!$H$30,'Input Parameters'!$I$30)</f>
        <v>4.9900253603660172</v>
      </c>
      <c r="Q368" s="10">
        <f t="shared" ca="1" si="56"/>
        <v>0.65032780574126647</v>
      </c>
      <c r="R368" s="30">
        <f>IF('Input Parameters'!$E$32=0,0,_xlfn.BETA.INV(Q368,'Input Parameters'!$L$32,'Input Parameters'!$M$32,'Input Parameters'!$J$32,'Input Parameters'!$K$32))</f>
        <v>0</v>
      </c>
      <c r="S368" s="10">
        <f t="shared" ca="1" si="57"/>
        <v>0.93827192144142069</v>
      </c>
      <c r="T368" s="26">
        <f ca="1">_xlfn.LOGNORM.INV(S368,'Input Parameters'!$H$34,'Input Parameters'!$I$34)</f>
        <v>61.06579257025399</v>
      </c>
      <c r="U368" s="10">
        <f t="shared" ca="1" si="58"/>
        <v>0.65712296443101958</v>
      </c>
      <c r="V368" s="30">
        <f ca="1">_xlfn.BETA.INV(U368,'Input Parameters'!$L$36,'Input Parameters'!$M$36,'Input Parameters'!$J$36,'Input Parameters'!$K$36)</f>
        <v>0.64985550451292551</v>
      </c>
      <c r="W368" s="2">
        <f ca="1">N368+(P368-N368)*(1-ERF((T368-R368)/(2*SQRT(L368*'Input Parameters'!$E$38))))</f>
        <v>0.10008329701216305</v>
      </c>
      <c r="X368">
        <f t="shared" ca="1" si="59"/>
        <v>1</v>
      </c>
      <c r="Y368" s="7"/>
    </row>
    <row r="369" spans="1:25" ht="15" customHeight="1" x14ac:dyDescent="0.25">
      <c r="A369" s="139">
        <v>362</v>
      </c>
      <c r="B369" s="10">
        <f t="shared" ca="1" si="50"/>
        <v>0.14444913792609937</v>
      </c>
      <c r="C369" s="60">
        <f ca="1">_xlfn.NORM.INV(B369,'Input Parameters'!$E$15,'Input Parameters'!$F$15)</f>
        <v>213.49280254070729</v>
      </c>
      <c r="D369" s="10">
        <f t="shared" ca="1" si="51"/>
        <v>0.6161884195587034</v>
      </c>
      <c r="E369" s="62">
        <f ca="1">IF(_xlfn.NORM.INV(D369,'Input Parameters'!$E$17,'Input Parameters'!$F$17)&lt;3500,3500,IF(_xlfn.NORM.INV(D369,'Input Parameters'!$E$17,'Input Parameters'!$F$17)&gt;5500,5500,_xlfn.NORM.INV(D369,'Input Parameters'!$E$17,'Input Parameters'!$F$17)))</f>
        <v>5006.8397277027061</v>
      </c>
      <c r="F369" s="10">
        <f t="shared" ca="1" si="52"/>
        <v>0.52889827670575607</v>
      </c>
      <c r="G369" s="64">
        <f ca="1">_xlfn.NORM.INV(F369,'Input Parameters'!$E$20,'Input Parameters'!$F$20)</f>
        <v>283.1357547053978</v>
      </c>
      <c r="H369" s="57">
        <f ca="1">EXP(E369*(1/'Input Parameters'!$E$23-1/G369))</f>
        <v>0.55370287339109769</v>
      </c>
      <c r="I369" s="10">
        <f t="shared" ca="1" si="53"/>
        <v>2.6155501614943066E-2</v>
      </c>
      <c r="J369" s="30">
        <f ca="1">_xlfn.BETA.INV(I369,'Input Parameters'!$L$26,'Input Parameters'!$M$26,'Input Parameters'!$J$26,'Input Parameters'!$K$26)</f>
        <v>0.33719229475332552</v>
      </c>
      <c r="K369" s="168">
        <f ca="1">('Input Parameters'!$E$27/'Input Parameters'!$E$38)^$J369</f>
        <v>8.9038328842423561E-2</v>
      </c>
      <c r="L369" s="69">
        <f ca="1">$H369*$C369*'Input Parameters'!$E$25*K369</f>
        <v>10.525361374098647</v>
      </c>
      <c r="M369" s="24">
        <f t="shared" ca="1" si="54"/>
        <v>7.6145313564465411E-2</v>
      </c>
      <c r="N369" s="15">
        <f ca="1">_xlfn.NORM.INV(M369,'Input Parameters'!$E$29,'Input Parameters'!$F$29)</f>
        <v>9.9856851278001285E-2</v>
      </c>
      <c r="O369" s="8">
        <f t="shared" ca="1" si="55"/>
        <v>0.85913015282007765</v>
      </c>
      <c r="P369" s="30">
        <f ca="1">_xlfn.LOGNORM.INV(O369,'Input Parameters'!$H$30,'Input Parameters'!$I$30)</f>
        <v>4.4616574804963456</v>
      </c>
      <c r="Q369" s="10">
        <f t="shared" ca="1" si="56"/>
        <v>0.24343260089973917</v>
      </c>
      <c r="R369" s="30">
        <f>IF('Input Parameters'!$E$32=0,0,_xlfn.BETA.INV(Q369,'Input Parameters'!$L$32,'Input Parameters'!$M$32,'Input Parameters'!$J$32,'Input Parameters'!$K$32))</f>
        <v>0</v>
      </c>
      <c r="S369" s="10">
        <f t="shared" ca="1" si="57"/>
        <v>0.33157589098749196</v>
      </c>
      <c r="T369" s="26">
        <f ca="1">_xlfn.LOGNORM.INV(S369,'Input Parameters'!$H$34,'Input Parameters'!$I$34)</f>
        <v>47.746675070131296</v>
      </c>
      <c r="U369" s="10">
        <f t="shared" ca="1" si="58"/>
        <v>0.55151293795277323</v>
      </c>
      <c r="V369" s="30">
        <f ca="1">_xlfn.BETA.INV(U369,'Input Parameters'!$L$36,'Input Parameters'!$M$36,'Input Parameters'!$J$36,'Input Parameters'!$K$36)</f>
        <v>0.60586114383088785</v>
      </c>
      <c r="W369" s="2">
        <f ca="1">N369+(P369-N369)*(1-ERF((T369-R369)/(2*SQRT(L369*'Input Parameters'!$E$38))))</f>
        <v>1.3998152892158129</v>
      </c>
      <c r="X369">
        <f t="shared" ca="1" si="59"/>
        <v>0</v>
      </c>
      <c r="Y369" s="7"/>
    </row>
    <row r="370" spans="1:25" ht="15" customHeight="1" x14ac:dyDescent="0.25">
      <c r="A370" s="139">
        <v>363</v>
      </c>
      <c r="B370" s="10">
        <f t="shared" ca="1" si="50"/>
        <v>0.34445205371651344</v>
      </c>
      <c r="C370" s="60">
        <f ca="1">_xlfn.NORM.INV(B370,'Input Parameters'!$E$15,'Input Parameters'!$F$15)</f>
        <v>249.27125085604314</v>
      </c>
      <c r="D370" s="10">
        <f t="shared" ca="1" si="51"/>
        <v>0.3035980111952109</v>
      </c>
      <c r="E370" s="62">
        <f ca="1">IF(_xlfn.NORM.INV(D370,'Input Parameters'!$E$17,'Input Parameters'!$F$17)&lt;3500,3500,IF(_xlfn.NORM.INV(D370,'Input Parameters'!$E$17,'Input Parameters'!$F$17)&gt;5500,5500,_xlfn.NORM.INV(D370,'Input Parameters'!$E$17,'Input Parameters'!$F$17)))</f>
        <v>4440.1439625610356</v>
      </c>
      <c r="F370" s="10">
        <f t="shared" ca="1" si="52"/>
        <v>0.72680614791899534</v>
      </c>
      <c r="G370" s="64">
        <f ca="1">_xlfn.NORM.INV(F370,'Input Parameters'!$E$20,'Input Parameters'!$F$20)</f>
        <v>286.69131856010506</v>
      </c>
      <c r="H370" s="57">
        <f ca="1">EXP(E370*(1/'Input Parameters'!$E$23-1/G370))</f>
        <v>0.7191170082880054</v>
      </c>
      <c r="I370" s="10">
        <f t="shared" ca="1" si="53"/>
        <v>0.39053839553251712</v>
      </c>
      <c r="J370" s="30">
        <f ca="1">_xlfn.BETA.INV(I370,'Input Parameters'!$L$26,'Input Parameters'!$M$26,'Input Parameters'!$J$26,'Input Parameters'!$K$26)</f>
        <v>0.61581195176578185</v>
      </c>
      <c r="K370" s="168">
        <f ca="1">('Input Parameters'!$E$27/'Input Parameters'!$E$38)^$J370</f>
        <v>1.2067567950079029E-2</v>
      </c>
      <c r="L370" s="69">
        <f ca="1">$H370*$C370*'Input Parameters'!$E$25*K370</f>
        <v>2.1631742601597526</v>
      </c>
      <c r="M370" s="24">
        <f t="shared" ca="1" si="54"/>
        <v>0.36918304932110213</v>
      </c>
      <c r="N370" s="15">
        <f ca="1">_xlfn.NORM.INV(M370,'Input Parameters'!$E$29,'Input Parameters'!$F$29)</f>
        <v>9.9966598216261388E-2</v>
      </c>
      <c r="O370" s="8">
        <f t="shared" ca="1" si="55"/>
        <v>0.8750919153286284</v>
      </c>
      <c r="P370" s="30">
        <f ca="1">_xlfn.LOGNORM.INV(O370,'Input Parameters'!$H$30,'Input Parameters'!$I$30)</f>
        <v>4.6211997884996414</v>
      </c>
      <c r="Q370" s="10">
        <f t="shared" ca="1" si="56"/>
        <v>4.121420476136417E-2</v>
      </c>
      <c r="R370" s="30">
        <f>IF('Input Parameters'!$E$32=0,0,_xlfn.BETA.INV(Q370,'Input Parameters'!$L$32,'Input Parameters'!$M$32,'Input Parameters'!$J$32,'Input Parameters'!$K$32))</f>
        <v>0</v>
      </c>
      <c r="S370" s="10">
        <f t="shared" ca="1" si="57"/>
        <v>0.67594452740225663</v>
      </c>
      <c r="T370" s="26">
        <f ca="1">_xlfn.LOGNORM.INV(S370,'Input Parameters'!$H$34,'Input Parameters'!$I$34)</f>
        <v>53.355218560842054</v>
      </c>
      <c r="U370" s="10">
        <f t="shared" ca="1" si="58"/>
        <v>0.53441671959786008</v>
      </c>
      <c r="V370" s="30">
        <f ca="1">_xlfn.BETA.INV(U370,'Input Parameters'!$L$36,'Input Parameters'!$M$36,'Input Parameters'!$J$36,'Input Parameters'!$K$36)</f>
        <v>0.59915844564279541</v>
      </c>
      <c r="W370" s="2">
        <f ca="1">N370+(P370-N370)*(1-ERF((T370-R370)/(2*SQRT(L370*'Input Parameters'!$E$38))))</f>
        <v>0.14659193539236559</v>
      </c>
      <c r="X370">
        <f t="shared" ca="1" si="59"/>
        <v>1</v>
      </c>
      <c r="Y370" s="7"/>
    </row>
    <row r="371" spans="1:25" ht="15" customHeight="1" x14ac:dyDescent="0.25">
      <c r="A371" s="139">
        <v>364</v>
      </c>
      <c r="B371" s="10">
        <f t="shared" ca="1" si="50"/>
        <v>0.55630040770431832</v>
      </c>
      <c r="C371" s="60">
        <f ca="1">_xlfn.NORM.INV(B371,'Input Parameters'!$E$15,'Input Parameters'!$F$15)</f>
        <v>278.64077035414988</v>
      </c>
      <c r="D371" s="10">
        <f t="shared" ca="1" si="51"/>
        <v>0.64475589257259625</v>
      </c>
      <c r="E371" s="62">
        <f ca="1">IF(_xlfn.NORM.INV(D371,'Input Parameters'!$E$17,'Input Parameters'!$F$17)&lt;3500,3500,IF(_xlfn.NORM.INV(D371,'Input Parameters'!$E$17,'Input Parameters'!$F$17)&gt;5500,5500,_xlfn.NORM.INV(D371,'Input Parameters'!$E$17,'Input Parameters'!$F$17)))</f>
        <v>5059.8403367229785</v>
      </c>
      <c r="F371" s="10">
        <f t="shared" ca="1" si="52"/>
        <v>0.60551258486706883</v>
      </c>
      <c r="G371" s="64">
        <f ca="1">_xlfn.NORM.INV(F371,'Input Parameters'!$E$20,'Input Parameters'!$F$20)</f>
        <v>284.44320199498293</v>
      </c>
      <c r="H371" s="57">
        <f ca="1">EXP(E371*(1/'Input Parameters'!$E$23-1/G371))</f>
        <v>0.59735631973337766</v>
      </c>
      <c r="I371" s="10">
        <f t="shared" ca="1" si="53"/>
        <v>0.76259821744504808</v>
      </c>
      <c r="J371" s="30">
        <f ca="1">_xlfn.BETA.INV(I371,'Input Parameters'!$L$26,'Input Parameters'!$M$26,'Input Parameters'!$J$26,'Input Parameters'!$K$26)</f>
        <v>0.7684283384501901</v>
      </c>
      <c r="K371" s="168">
        <f ca="1">('Input Parameters'!$E$27/'Input Parameters'!$E$38)^$J371</f>
        <v>4.038206073063294E-3</v>
      </c>
      <c r="L371" s="69">
        <f ca="1">$H371*$C371*'Input Parameters'!$E$25*K371</f>
        <v>0.67215061819295541</v>
      </c>
      <c r="M371" s="24">
        <f t="shared" ca="1" si="54"/>
        <v>0.10309206845730523</v>
      </c>
      <c r="N371" s="15">
        <f ca="1">_xlfn.NORM.INV(M371,'Input Parameters'!$E$29,'Input Parameters'!$F$29)</f>
        <v>9.9873587213587231E-2</v>
      </c>
      <c r="O371" s="8">
        <f t="shared" ca="1" si="55"/>
        <v>0.5492666759481738</v>
      </c>
      <c r="P371" s="30">
        <f ca="1">_xlfn.LOGNORM.INV(O371,'Input Parameters'!$H$30,'Input Parameters'!$I$30)</f>
        <v>2.8448928761023291</v>
      </c>
      <c r="Q371" s="10">
        <f t="shared" ca="1" si="56"/>
        <v>0.42450060456416494</v>
      </c>
      <c r="R371" s="30">
        <f>IF('Input Parameters'!$E$32=0,0,_xlfn.BETA.INV(Q371,'Input Parameters'!$L$32,'Input Parameters'!$M$32,'Input Parameters'!$J$32,'Input Parameters'!$K$32))</f>
        <v>0</v>
      </c>
      <c r="S371" s="10">
        <f t="shared" ca="1" si="57"/>
        <v>5.6575961314784484E-2</v>
      </c>
      <c r="T371" s="26">
        <f ca="1">_xlfn.LOGNORM.INV(S371,'Input Parameters'!$H$34,'Input Parameters'!$I$34)</f>
        <v>41.383752326425672</v>
      </c>
      <c r="U371" s="10">
        <f t="shared" ca="1" si="58"/>
        <v>0.41325094372603899</v>
      </c>
      <c r="V371" s="30">
        <f ca="1">_xlfn.BETA.INV(U371,'Input Parameters'!$L$36,'Input Parameters'!$M$36,'Input Parameters'!$J$36,'Input Parameters'!$K$36)</f>
        <v>0.55321226727312556</v>
      </c>
      <c r="W371" s="2">
        <f ca="1">N371+(P371-N371)*(1-ERF((T371-R371)/(2*SQRT(L371*'Input Parameters'!$E$38))))</f>
        <v>0.1008561751741032</v>
      </c>
      <c r="X371">
        <f t="shared" ca="1" si="59"/>
        <v>1</v>
      </c>
      <c r="Y371" s="7"/>
    </row>
    <row r="372" spans="1:25" ht="15" customHeight="1" x14ac:dyDescent="0.25">
      <c r="A372" s="139">
        <v>365</v>
      </c>
      <c r="B372" s="10">
        <f t="shared" ca="1" si="50"/>
        <v>0.7840414551068392</v>
      </c>
      <c r="C372" s="60">
        <f ca="1">_xlfn.NORM.INV(B372,'Input Parameters'!$E$15,'Input Parameters'!$F$15)</f>
        <v>313.558655561514</v>
      </c>
      <c r="D372" s="10">
        <f t="shared" ca="1" si="51"/>
        <v>0.97491854660650512</v>
      </c>
      <c r="E372" s="62">
        <f ca="1">IF(_xlfn.NORM.INV(D372,'Input Parameters'!$E$17,'Input Parameters'!$F$17)&lt;3500,3500,IF(_xlfn.NORM.INV(D372,'Input Parameters'!$E$17,'Input Parameters'!$F$17)&gt;5500,5500,_xlfn.NORM.INV(D372,'Input Parameters'!$E$17,'Input Parameters'!$F$17)))</f>
        <v>5500</v>
      </c>
      <c r="F372" s="10">
        <f t="shared" ca="1" si="52"/>
        <v>0.6776726107534814</v>
      </c>
      <c r="G372" s="64">
        <f ca="1">_xlfn.NORM.INV(F372,'Input Parameters'!$E$20,'Input Parameters'!$F$20)</f>
        <v>285.74004320532254</v>
      </c>
      <c r="H372" s="57">
        <f ca="1">EXP(E372*(1/'Input Parameters'!$E$23-1/G372))</f>
        <v>0.62356294823403335</v>
      </c>
      <c r="I372" s="10">
        <f t="shared" ca="1" si="53"/>
        <v>0.1431929320084534</v>
      </c>
      <c r="J372" s="30">
        <f ca="1">_xlfn.BETA.INV(I372,'Input Parameters'!$L$26,'Input Parameters'!$M$26,'Input Parameters'!$J$26,'Input Parameters'!$K$26)</f>
        <v>0.48132886666810037</v>
      </c>
      <c r="K372" s="168">
        <f ca="1">('Input Parameters'!$E$27/'Input Parameters'!$E$38)^$J372</f>
        <v>3.1663730691723818E-2</v>
      </c>
      <c r="L372" s="69">
        <f ca="1">$H372*$C372*'Input Parameters'!$E$25*K372</f>
        <v>6.1910053384254855</v>
      </c>
      <c r="M372" s="24">
        <f t="shared" ca="1" si="54"/>
        <v>0.26379613982640415</v>
      </c>
      <c r="N372" s="15">
        <f ca="1">_xlfn.NORM.INV(M372,'Input Parameters'!$E$29,'Input Parameters'!$F$29)</f>
        <v>9.9936831430855716E-2</v>
      </c>
      <c r="O372" s="8">
        <f t="shared" ca="1" si="55"/>
        <v>0.10710339639516608</v>
      </c>
      <c r="P372" s="30">
        <f ca="1">_xlfn.LOGNORM.INV(O372,'Input Parameters'!$H$30,'Input Parameters'!$I$30)</f>
        <v>1.4922805706695799</v>
      </c>
      <c r="Q372" s="10">
        <f t="shared" ca="1" si="56"/>
        <v>0.1856960501456012</v>
      </c>
      <c r="R372" s="30">
        <f>IF('Input Parameters'!$E$32=0,0,_xlfn.BETA.INV(Q372,'Input Parameters'!$L$32,'Input Parameters'!$M$32,'Input Parameters'!$J$32,'Input Parameters'!$K$32))</f>
        <v>0</v>
      </c>
      <c r="S372" s="10">
        <f t="shared" ca="1" si="57"/>
        <v>0.31101906025875037</v>
      </c>
      <c r="T372" s="26">
        <f ca="1">_xlfn.LOGNORM.INV(S372,'Input Parameters'!$H$34,'Input Parameters'!$I$34)</f>
        <v>47.406647774364856</v>
      </c>
      <c r="U372" s="10">
        <f t="shared" ca="1" si="58"/>
        <v>0.86307089105982771</v>
      </c>
      <c r="V372" s="30">
        <f ca="1">_xlfn.BETA.INV(U372,'Input Parameters'!$L$36,'Input Parameters'!$M$36,'Input Parameters'!$J$36,'Input Parameters'!$K$36)</f>
        <v>0.76827908918329091</v>
      </c>
      <c r="W372" s="2">
        <f ca="1">N372+(P372-N372)*(1-ERF((T372-R372)/(2*SQRT(L372*'Input Parameters'!$E$38))))</f>
        <v>0.34764070952356729</v>
      </c>
      <c r="X372">
        <f t="shared" ca="1" si="59"/>
        <v>1</v>
      </c>
      <c r="Y372" s="7"/>
    </row>
    <row r="373" spans="1:25" ht="15" customHeight="1" x14ac:dyDescent="0.25">
      <c r="A373" s="139">
        <v>366</v>
      </c>
      <c r="B373" s="10">
        <f t="shared" ca="1" si="50"/>
        <v>0.3974565842479979</v>
      </c>
      <c r="C373" s="60">
        <f ca="1">_xlfn.NORM.INV(B373,'Input Parameters'!$E$15,'Input Parameters'!$F$15)</f>
        <v>256.88037587828416</v>
      </c>
      <c r="D373" s="10">
        <f t="shared" ca="1" si="51"/>
        <v>0.66746834628561214</v>
      </c>
      <c r="E373" s="62">
        <f ca="1">IF(_xlfn.NORM.INV(D373,'Input Parameters'!$E$17,'Input Parameters'!$F$17)&lt;3500,3500,IF(_xlfn.NORM.INV(D373,'Input Parameters'!$E$17,'Input Parameters'!$F$17)&gt;5500,5500,_xlfn.NORM.INV(D373,'Input Parameters'!$E$17,'Input Parameters'!$F$17)))</f>
        <v>5103.0532326519688</v>
      </c>
      <c r="F373" s="10">
        <f t="shared" ca="1" si="52"/>
        <v>0.23019722396296138</v>
      </c>
      <c r="G373" s="64">
        <f ca="1">_xlfn.NORM.INV(F373,'Input Parameters'!$E$20,'Input Parameters'!$F$20)</f>
        <v>277.7040768169208</v>
      </c>
      <c r="H373" s="57">
        <f ca="1">EXP(E373*(1/'Input Parameters'!$E$23-1/G373))</f>
        <v>0.38480862501967755</v>
      </c>
      <c r="I373" s="10">
        <f t="shared" ca="1" si="53"/>
        <v>0.76216247954585581</v>
      </c>
      <c r="J373" s="30">
        <f ca="1">_xlfn.BETA.INV(I373,'Input Parameters'!$L$26,'Input Parameters'!$M$26,'Input Parameters'!$J$26,'Input Parameters'!$K$26)</f>
        <v>0.76823550040260624</v>
      </c>
      <c r="K373" s="168">
        <f ca="1">('Input Parameters'!$E$27/'Input Parameters'!$E$38)^$J373</f>
        <v>4.0437957135014092E-3</v>
      </c>
      <c r="L373" s="69">
        <f ca="1">$H373*$C373*'Input Parameters'!$E$25*K373</f>
        <v>0.39972833377512929</v>
      </c>
      <c r="M373" s="24">
        <f t="shared" ca="1" si="54"/>
        <v>0.57682985764845007</v>
      </c>
      <c r="N373" s="15">
        <f ca="1">_xlfn.NORM.INV(M373,'Input Parameters'!$E$29,'Input Parameters'!$F$29)</f>
        <v>0.10001937900417908</v>
      </c>
      <c r="O373" s="8">
        <f t="shared" ca="1" si="55"/>
        <v>4.130939092170216E-2</v>
      </c>
      <c r="P373" s="30">
        <f ca="1">_xlfn.LOGNORM.INV(O373,'Input Parameters'!$H$30,'Input Parameters'!$I$30)</f>
        <v>1.1819130176860808</v>
      </c>
      <c r="Q373" s="10">
        <f t="shared" ca="1" si="56"/>
        <v>0.77875059688081216</v>
      </c>
      <c r="R373" s="30">
        <f>IF('Input Parameters'!$E$32=0,0,_xlfn.BETA.INV(Q373,'Input Parameters'!$L$32,'Input Parameters'!$M$32,'Input Parameters'!$J$32,'Input Parameters'!$K$32))</f>
        <v>0</v>
      </c>
      <c r="S373" s="10">
        <f t="shared" ca="1" si="57"/>
        <v>0.70965029739073959</v>
      </c>
      <c r="T373" s="26">
        <f ca="1">_xlfn.LOGNORM.INV(S373,'Input Parameters'!$H$34,'Input Parameters'!$I$34)</f>
        <v>53.996662324633448</v>
      </c>
      <c r="U373" s="10">
        <f t="shared" ca="1" si="58"/>
        <v>0.62028478083194249</v>
      </c>
      <c r="V373" s="30">
        <f ca="1">_xlfn.BETA.INV(U373,'Input Parameters'!$L$36,'Input Parameters'!$M$36,'Input Parameters'!$J$36,'Input Parameters'!$K$36)</f>
        <v>0.63388679026452799</v>
      </c>
      <c r="W373" s="2">
        <f ca="1">N373+(P373-N373)*(1-ERF((T373-R373)/(2*SQRT(L373*'Input Parameters'!$E$38))))</f>
        <v>0.10001938068125669</v>
      </c>
      <c r="X373">
        <f t="shared" ca="1" si="59"/>
        <v>1</v>
      </c>
      <c r="Y373" s="7"/>
    </row>
    <row r="374" spans="1:25" ht="15" customHeight="1" x14ac:dyDescent="0.25">
      <c r="A374" s="139">
        <v>367</v>
      </c>
      <c r="B374" s="10">
        <f t="shared" ca="1" si="50"/>
        <v>0.25473842617752152</v>
      </c>
      <c r="C374" s="60">
        <f ca="1">_xlfn.NORM.INV(B374,'Input Parameters'!$E$15,'Input Parameters'!$F$15)</f>
        <v>235.21836157544504</v>
      </c>
      <c r="D374" s="10">
        <f t="shared" ca="1" si="51"/>
        <v>0.3884277096817389</v>
      </c>
      <c r="E374" s="62">
        <f ca="1">IF(_xlfn.NORM.INV(D374,'Input Parameters'!$E$17,'Input Parameters'!$F$17)&lt;3500,3500,IF(_xlfn.NORM.INV(D374,'Input Parameters'!$E$17,'Input Parameters'!$F$17)&gt;5500,5500,_xlfn.NORM.INV(D374,'Input Parameters'!$E$17,'Input Parameters'!$F$17)))</f>
        <v>4601.6064753545734</v>
      </c>
      <c r="F374" s="10">
        <f t="shared" ca="1" si="52"/>
        <v>0.63365009115133464</v>
      </c>
      <c r="G374" s="64">
        <f ca="1">_xlfn.NORM.INV(F374,'Input Parameters'!$E$20,'Input Parameters'!$F$20)</f>
        <v>284.93829378602447</v>
      </c>
      <c r="H374" s="57">
        <f ca="1">EXP(E374*(1/'Input Parameters'!$E$23-1/G374))</f>
        <v>0.6437334714584525</v>
      </c>
      <c r="I374" s="10">
        <f t="shared" ca="1" si="53"/>
        <v>2.922590798311675E-2</v>
      </c>
      <c r="J374" s="30">
        <f ca="1">_xlfn.BETA.INV(I374,'Input Parameters'!$L$26,'Input Parameters'!$M$26,'Input Parameters'!$J$26,'Input Parameters'!$K$26)</f>
        <v>0.34470952069938871</v>
      </c>
      <c r="K374" s="168">
        <f ca="1">('Input Parameters'!$E$27/'Input Parameters'!$E$38)^$J374</f>
        <v>8.4364415709433052E-2</v>
      </c>
      <c r="L374" s="69">
        <f ca="1">$H374*$C374*'Input Parameters'!$E$25*K374</f>
        <v>12.774285398883206</v>
      </c>
      <c r="M374" s="24">
        <f t="shared" ca="1" si="54"/>
        <v>0.76464534567557296</v>
      </c>
      <c r="N374" s="15">
        <f ca="1">_xlfn.NORM.INV(M374,'Input Parameters'!$E$29,'Input Parameters'!$F$29)</f>
        <v>0.10007213254394687</v>
      </c>
      <c r="O374" s="8">
        <f t="shared" ca="1" si="55"/>
        <v>0.9652222223971596</v>
      </c>
      <c r="P374" s="30">
        <f ca="1">_xlfn.LOGNORM.INV(O374,'Input Parameters'!$H$30,'Input Parameters'!$I$30)</f>
        <v>6.3237619501168263</v>
      </c>
      <c r="Q374" s="10">
        <f t="shared" ca="1" si="56"/>
        <v>0.5618751149925918</v>
      </c>
      <c r="R374" s="30">
        <f>IF('Input Parameters'!$E$32=0,0,_xlfn.BETA.INV(Q374,'Input Parameters'!$L$32,'Input Parameters'!$M$32,'Input Parameters'!$J$32,'Input Parameters'!$K$32))</f>
        <v>0</v>
      </c>
      <c r="S374" s="10">
        <f t="shared" ca="1" si="57"/>
        <v>0.52269665814953814</v>
      </c>
      <c r="T374" s="26">
        <f ca="1">_xlfn.LOGNORM.INV(S374,'Input Parameters'!$H$34,'Input Parameters'!$I$34)</f>
        <v>50.766264587894042</v>
      </c>
      <c r="U374" s="10">
        <f t="shared" ca="1" si="58"/>
        <v>0.7447337303633329</v>
      </c>
      <c r="V374" s="30">
        <f ca="1">_xlfn.BETA.INV(U374,'Input Parameters'!$L$36,'Input Parameters'!$M$36,'Input Parameters'!$J$36,'Input Parameters'!$K$36)</f>
        <v>0.69211181753133055</v>
      </c>
      <c r="W374" s="2">
        <f ca="1">N374+(P374-N374)*(1-ERF((T374-R374)/(2*SQRT(L374*'Input Parameters'!$E$38))))</f>
        <v>2.0617937387223879</v>
      </c>
      <c r="X374">
        <f t="shared" ca="1" si="59"/>
        <v>0</v>
      </c>
      <c r="Y374" s="7"/>
    </row>
    <row r="375" spans="1:25" ht="15" customHeight="1" x14ac:dyDescent="0.25">
      <c r="A375" s="139">
        <v>368</v>
      </c>
      <c r="B375" s="10">
        <f t="shared" ca="1" si="50"/>
        <v>0.89537459688875265</v>
      </c>
      <c r="C375" s="60">
        <f ca="1">_xlfn.NORM.INV(B375,'Input Parameters'!$E$15,'Input Parameters'!$F$15)</f>
        <v>339.01401091378091</v>
      </c>
      <c r="D375" s="10">
        <f t="shared" ca="1" si="51"/>
        <v>0.79825524442802387</v>
      </c>
      <c r="E375" s="62">
        <f ca="1">IF(_xlfn.NORM.INV(D375,'Input Parameters'!$E$17,'Input Parameters'!$F$17)&lt;3500,3500,IF(_xlfn.NORM.INV(D375,'Input Parameters'!$E$17,'Input Parameters'!$F$17)&gt;5500,5500,_xlfn.NORM.INV(D375,'Input Parameters'!$E$17,'Input Parameters'!$F$17)))</f>
        <v>5384.7837542384232</v>
      </c>
      <c r="F375" s="10">
        <f t="shared" ca="1" si="52"/>
        <v>0.23419735943176589</v>
      </c>
      <c r="G375" s="64">
        <f ca="1">_xlfn.NORM.INV(F375,'Input Parameters'!$E$20,'Input Parameters'!$F$20)</f>
        <v>277.79187406431436</v>
      </c>
      <c r="H375" s="57">
        <f ca="1">EXP(E375*(1/'Input Parameters'!$E$23-1/G375))</f>
        <v>0.36728943000569869</v>
      </c>
      <c r="I375" s="10">
        <f t="shared" ca="1" si="53"/>
        <v>0.88809534561859582</v>
      </c>
      <c r="J375" s="30">
        <f ca="1">_xlfn.BETA.INV(I375,'Input Parameters'!$L$26,'Input Parameters'!$M$26,'Input Parameters'!$J$26,'Input Parameters'!$K$26)</f>
        <v>0.8316585042352429</v>
      </c>
      <c r="K375" s="168">
        <f ca="1">('Input Parameters'!$E$27/'Input Parameters'!$E$38)^$J375</f>
        <v>2.5657454770565552E-3</v>
      </c>
      <c r="L375" s="69">
        <f ca="1">$H375*$C375*'Input Parameters'!$E$25*K375</f>
        <v>0.31947703818239082</v>
      </c>
      <c r="M375" s="24">
        <f t="shared" ca="1" si="54"/>
        <v>0.57642648366589067</v>
      </c>
      <c r="N375" s="15">
        <f ca="1">_xlfn.NORM.INV(M375,'Input Parameters'!$E$29,'Input Parameters'!$F$29)</f>
        <v>0.10001927598705627</v>
      </c>
      <c r="O375" s="8">
        <f t="shared" ca="1" si="55"/>
        <v>0.18856301124945229</v>
      </c>
      <c r="P375" s="30">
        <f ca="1">_xlfn.LOGNORM.INV(O375,'Input Parameters'!$H$30,'Input Parameters'!$I$30)</f>
        <v>1.767969887013717</v>
      </c>
      <c r="Q375" s="10">
        <f t="shared" ca="1" si="56"/>
        <v>0.4336963555643103</v>
      </c>
      <c r="R375" s="30">
        <f>IF('Input Parameters'!$E$32=0,0,_xlfn.BETA.INV(Q375,'Input Parameters'!$L$32,'Input Parameters'!$M$32,'Input Parameters'!$J$32,'Input Parameters'!$K$32))</f>
        <v>0</v>
      </c>
      <c r="S375" s="10">
        <f t="shared" ca="1" si="57"/>
        <v>0.63489889057777871</v>
      </c>
      <c r="T375" s="26">
        <f ca="1">_xlfn.LOGNORM.INV(S375,'Input Parameters'!$H$34,'Input Parameters'!$I$34)</f>
        <v>52.619372642222466</v>
      </c>
      <c r="U375" s="10">
        <f t="shared" ca="1" si="58"/>
        <v>0.38664785205159191</v>
      </c>
      <c r="V375" s="30">
        <f ca="1">_xlfn.BETA.INV(U375,'Input Parameters'!$L$36,'Input Parameters'!$M$36,'Input Parameters'!$J$36,'Input Parameters'!$K$36)</f>
        <v>0.54324775901095501</v>
      </c>
      <c r="W375" s="2">
        <f ca="1">N375+(P375-N375)*(1-ERF((T375-R375)/(2*SQRT(L375*'Input Parameters'!$E$38))))</f>
        <v>0.10001927606405919</v>
      </c>
      <c r="X375">
        <f t="shared" ca="1" si="59"/>
        <v>1</v>
      </c>
      <c r="Y375" s="7"/>
    </row>
    <row r="376" spans="1:25" ht="15" customHeight="1" x14ac:dyDescent="0.25">
      <c r="A376" s="139">
        <v>369</v>
      </c>
      <c r="B376" s="10">
        <f t="shared" ca="1" si="50"/>
        <v>0.71956817189843625</v>
      </c>
      <c r="C376" s="60">
        <f ca="1">_xlfn.NORM.INV(B376,'Input Parameters'!$E$15,'Input Parameters'!$F$15)</f>
        <v>302.48389163108942</v>
      </c>
      <c r="D376" s="10">
        <f t="shared" ca="1" si="51"/>
        <v>0.13781734748283481</v>
      </c>
      <c r="E376" s="62">
        <f ca="1">IF(_xlfn.NORM.INV(D376,'Input Parameters'!$E$17,'Input Parameters'!$F$17)&lt;3500,3500,IF(_xlfn.NORM.INV(D376,'Input Parameters'!$E$17,'Input Parameters'!$F$17)&gt;5500,5500,_xlfn.NORM.INV(D376,'Input Parameters'!$E$17,'Input Parameters'!$F$17)))</f>
        <v>4036.8753246114939</v>
      </c>
      <c r="F376" s="10">
        <f t="shared" ca="1" si="52"/>
        <v>0.30243137488110416</v>
      </c>
      <c r="G376" s="64">
        <f ca="1">_xlfn.NORM.INV(F376,'Input Parameters'!$E$20,'Input Parameters'!$F$20)</f>
        <v>279.1832835857295</v>
      </c>
      <c r="H376" s="57">
        <f ca="1">EXP(E376*(1/'Input Parameters'!$E$23-1/G376))</f>
        <v>0.5073978762660003</v>
      </c>
      <c r="I376" s="10">
        <f t="shared" ca="1" si="53"/>
        <v>0.30080804969967945</v>
      </c>
      <c r="J376" s="30">
        <f ca="1">_xlfn.BETA.INV(I376,'Input Parameters'!$L$26,'Input Parameters'!$M$26,'Input Parameters'!$J$26,'Input Parameters'!$K$26)</f>
        <v>0.57462656775018472</v>
      </c>
      <c r="K376" s="168">
        <f ca="1">('Input Parameters'!$E$27/'Input Parameters'!$E$38)^$J376</f>
        <v>1.6215138113131279E-2</v>
      </c>
      <c r="L376" s="69">
        <f ca="1">$H376*$C376*'Input Parameters'!$E$25*K376</f>
        <v>2.4886942771593432</v>
      </c>
      <c r="M376" s="24">
        <f t="shared" ca="1" si="54"/>
        <v>0.85053251940415264</v>
      </c>
      <c r="N376" s="15">
        <f ca="1">_xlfn.NORM.INV(M376,'Input Parameters'!$E$29,'Input Parameters'!$F$29)</f>
        <v>0.10010387200336079</v>
      </c>
      <c r="O376" s="8">
        <f t="shared" ca="1" si="55"/>
        <v>0.50291129263798584</v>
      </c>
      <c r="P376" s="30">
        <f ca="1">_xlfn.LOGNORM.INV(O376,'Input Parameters'!$H$30,'Input Parameters'!$I$30)</f>
        <v>2.6925474566751779</v>
      </c>
      <c r="Q376" s="10">
        <f t="shared" ca="1" si="56"/>
        <v>0.49126876598903979</v>
      </c>
      <c r="R376" s="30">
        <f>IF('Input Parameters'!$E$32=0,0,_xlfn.BETA.INV(Q376,'Input Parameters'!$L$32,'Input Parameters'!$M$32,'Input Parameters'!$J$32,'Input Parameters'!$K$32))</f>
        <v>0</v>
      </c>
      <c r="S376" s="10">
        <f t="shared" ca="1" si="57"/>
        <v>0.98012568315269533</v>
      </c>
      <c r="T376" s="26">
        <f ca="1">_xlfn.LOGNORM.INV(S376,'Input Parameters'!$H$34,'Input Parameters'!$I$34)</f>
        <v>65.117449097819758</v>
      </c>
      <c r="U376" s="10">
        <f t="shared" ca="1" si="58"/>
        <v>0.86053269836684909</v>
      </c>
      <c r="V376" s="30">
        <f ca="1">_xlfn.BETA.INV(U376,'Input Parameters'!$L$36,'Input Parameters'!$M$36,'Input Parameters'!$J$36,'Input Parameters'!$K$36)</f>
        <v>0.76622069177240393</v>
      </c>
      <c r="W376" s="2">
        <f ca="1">N376+(P376-N376)*(1-ERF((T376-R376)/(2*SQRT(L376*'Input Parameters'!$E$38))))</f>
        <v>0.10921475967753351</v>
      </c>
      <c r="X376">
        <f t="shared" ca="1" si="59"/>
        <v>1</v>
      </c>
      <c r="Y376" s="7"/>
    </row>
    <row r="377" spans="1:25" ht="15" customHeight="1" x14ac:dyDescent="0.25">
      <c r="A377" s="139">
        <v>370</v>
      </c>
      <c r="B377" s="10">
        <f t="shared" ca="1" si="50"/>
        <v>0.46532438989655667</v>
      </c>
      <c r="C377" s="60">
        <f ca="1">_xlfn.NORM.INV(B377,'Input Parameters'!$E$15,'Input Parameters'!$F$15)</f>
        <v>266.25082085289841</v>
      </c>
      <c r="D377" s="10">
        <f t="shared" ca="1" si="51"/>
        <v>0.17237798740451915</v>
      </c>
      <c r="E377" s="62">
        <f ca="1">IF(_xlfn.NORM.INV(D377,'Input Parameters'!$E$17,'Input Parameters'!$F$17)&lt;3500,3500,IF(_xlfn.NORM.INV(D377,'Input Parameters'!$E$17,'Input Parameters'!$F$17)&gt;5500,5500,_xlfn.NORM.INV(D377,'Input Parameters'!$E$17,'Input Parameters'!$F$17)))</f>
        <v>4138.633122252887</v>
      </c>
      <c r="F377" s="10">
        <f t="shared" ca="1" si="52"/>
        <v>0.50292455819687465</v>
      </c>
      <c r="G377" s="64">
        <f ca="1">_xlfn.NORM.INV(F377,'Input Parameters'!$E$20,'Input Parameters'!$F$20)</f>
        <v>282.69911666771822</v>
      </c>
      <c r="H377" s="57">
        <f ca="1">EXP(E377*(1/'Input Parameters'!$E$23-1/G377))</f>
        <v>0.59977551114762673</v>
      </c>
      <c r="I377" s="10">
        <f t="shared" ca="1" si="53"/>
        <v>0.89582552007371674</v>
      </c>
      <c r="J377" s="30">
        <f ca="1">_xlfn.BETA.INV(I377,'Input Parameters'!$L$26,'Input Parameters'!$M$26,'Input Parameters'!$J$26,'Input Parameters'!$K$26)</f>
        <v>0.83639879163097453</v>
      </c>
      <c r="K377" s="168">
        <f ca="1">('Input Parameters'!$E$27/'Input Parameters'!$E$38)^$J377</f>
        <v>2.4799710249583887E-3</v>
      </c>
      <c r="L377" s="69">
        <f ca="1">$H377*$C377*'Input Parameters'!$E$25*K377</f>
        <v>0.39602836393757562</v>
      </c>
      <c r="M377" s="24">
        <f t="shared" ca="1" si="54"/>
        <v>0.4415618816334741</v>
      </c>
      <c r="N377" s="15">
        <f ca="1">_xlfn.NORM.INV(M377,'Input Parameters'!$E$29,'Input Parameters'!$F$29)</f>
        <v>9.9985298953889162E-2</v>
      </c>
      <c r="O377" s="8">
        <f t="shared" ca="1" si="55"/>
        <v>0.30955767649784427</v>
      </c>
      <c r="P377" s="30">
        <f ca="1">_xlfn.LOGNORM.INV(O377,'Input Parameters'!$H$30,'Input Parameters'!$I$30)</f>
        <v>2.1217005687385879</v>
      </c>
      <c r="Q377" s="10">
        <f t="shared" ca="1" si="56"/>
        <v>0.97891132600245367</v>
      </c>
      <c r="R377" s="30">
        <f>IF('Input Parameters'!$E$32=0,0,_xlfn.BETA.INV(Q377,'Input Parameters'!$L$32,'Input Parameters'!$M$32,'Input Parameters'!$J$32,'Input Parameters'!$K$32))</f>
        <v>0</v>
      </c>
      <c r="S377" s="10">
        <f t="shared" ca="1" si="57"/>
        <v>0.27690757964869628</v>
      </c>
      <c r="T377" s="26">
        <f ca="1">_xlfn.LOGNORM.INV(S377,'Input Parameters'!$H$34,'Input Parameters'!$I$34)</f>
        <v>46.825330886588453</v>
      </c>
      <c r="U377" s="10">
        <f t="shared" ca="1" si="58"/>
        <v>0.37006463452313632</v>
      </c>
      <c r="V377" s="30">
        <f ca="1">_xlfn.BETA.INV(U377,'Input Parameters'!$L$36,'Input Parameters'!$M$36,'Input Parameters'!$J$36,'Input Parameters'!$K$36)</f>
        <v>0.53701465170130536</v>
      </c>
      <c r="W377" s="2">
        <f ca="1">N377+(P377-N377)*(1-ERF((T377-R377)/(2*SQRT(L377*'Input Parameters'!$E$38))))</f>
        <v>9.9985587957143268E-2</v>
      </c>
      <c r="X377">
        <f t="shared" ca="1" si="59"/>
        <v>1</v>
      </c>
      <c r="Y377" s="7"/>
    </row>
    <row r="378" spans="1:25" ht="15" customHeight="1" x14ac:dyDescent="0.25">
      <c r="A378" s="139">
        <v>371</v>
      </c>
      <c r="B378" s="10">
        <f t="shared" ca="1" si="50"/>
        <v>0.62163732087818591</v>
      </c>
      <c r="C378" s="60">
        <f ca="1">_xlfn.NORM.INV(B378,'Input Parameters'!$E$15,'Input Parameters'!$F$15)</f>
        <v>287.75545074003236</v>
      </c>
      <c r="D378" s="10">
        <f t="shared" ca="1" si="51"/>
        <v>0.8969191875317758</v>
      </c>
      <c r="E378" s="62">
        <f ca="1">IF(_xlfn.NORM.INV(D378,'Input Parameters'!$E$17,'Input Parameters'!$F$17)&lt;3500,3500,IF(_xlfn.NORM.INV(D378,'Input Parameters'!$E$17,'Input Parameters'!$F$17)&gt;5500,5500,_xlfn.NORM.INV(D378,'Input Parameters'!$E$17,'Input Parameters'!$F$17)))</f>
        <v>5500</v>
      </c>
      <c r="F378" s="10">
        <f t="shared" ca="1" si="52"/>
        <v>0.97655102935885729</v>
      </c>
      <c r="G378" s="64">
        <f ca="1">_xlfn.NORM.INV(F378,'Input Parameters'!$E$20,'Input Parameters'!$F$20)</f>
        <v>295.96437890971498</v>
      </c>
      <c r="H378" s="57">
        <f ca="1">EXP(E378*(1/'Input Parameters'!$E$23-1/G378))</f>
        <v>1.2124483684802541</v>
      </c>
      <c r="I378" s="10">
        <f t="shared" ca="1" si="53"/>
        <v>0.61070882778511482</v>
      </c>
      <c r="J378" s="30">
        <f ca="1">_xlfn.BETA.INV(I378,'Input Parameters'!$L$26,'Input Parameters'!$M$26,'Input Parameters'!$J$26,'Input Parameters'!$K$26)</f>
        <v>0.7055334352204099</v>
      </c>
      <c r="K378" s="168">
        <f ca="1">('Input Parameters'!$E$27/'Input Parameters'!$E$38)^$J378</f>
        <v>6.3404337889124383E-3</v>
      </c>
      <c r="L378" s="69">
        <f ca="1">$H378*$C378*'Input Parameters'!$E$25*K378</f>
        <v>2.212105237746441</v>
      </c>
      <c r="M378" s="24">
        <f t="shared" ca="1" si="54"/>
        <v>0.75695627734634341</v>
      </c>
      <c r="N378" s="15">
        <f ca="1">_xlfn.NORM.INV(M378,'Input Parameters'!$E$29,'Input Parameters'!$F$29)</f>
        <v>0.10006965452248995</v>
      </c>
      <c r="O378" s="8">
        <f t="shared" ca="1" si="55"/>
        <v>0.89469063990466602</v>
      </c>
      <c r="P378" s="30">
        <f ca="1">_xlfn.LOGNORM.INV(O378,'Input Parameters'!$H$30,'Input Parameters'!$I$30)</f>
        <v>4.8471836838417675</v>
      </c>
      <c r="Q378" s="10">
        <f t="shared" ca="1" si="56"/>
        <v>0.357334697414188</v>
      </c>
      <c r="R378" s="30">
        <f>IF('Input Parameters'!$E$32=0,0,_xlfn.BETA.INV(Q378,'Input Parameters'!$L$32,'Input Parameters'!$M$32,'Input Parameters'!$J$32,'Input Parameters'!$K$32))</f>
        <v>0</v>
      </c>
      <c r="S378" s="10">
        <f t="shared" ca="1" si="57"/>
        <v>0.54900982346120675</v>
      </c>
      <c r="T378" s="26">
        <f ca="1">_xlfn.LOGNORM.INV(S378,'Input Parameters'!$H$34,'Input Parameters'!$I$34)</f>
        <v>51.186695031701888</v>
      </c>
      <c r="U378" s="10">
        <f t="shared" ca="1" si="58"/>
        <v>0.4511685128755285</v>
      </c>
      <c r="V378" s="30">
        <f ca="1">_xlfn.BETA.INV(U378,'Input Parameters'!$L$36,'Input Parameters'!$M$36,'Input Parameters'!$J$36,'Input Parameters'!$K$36)</f>
        <v>0.56741664125368629</v>
      </c>
      <c r="W378" s="2">
        <f ca="1">N378+(P378-N378)*(1-ERF((T378-R378)/(2*SQRT(L378*'Input Parameters'!$E$38))))</f>
        <v>0.17104764361619518</v>
      </c>
      <c r="X378">
        <f t="shared" ca="1" si="59"/>
        <v>1</v>
      </c>
      <c r="Y378" s="7"/>
    </row>
    <row r="379" spans="1:25" ht="15" customHeight="1" x14ac:dyDescent="0.25">
      <c r="A379" s="139">
        <v>372</v>
      </c>
      <c r="B379" s="10">
        <f t="shared" ca="1" si="50"/>
        <v>0.21948178015523334</v>
      </c>
      <c r="C379" s="60">
        <f ca="1">_xlfn.NORM.INV(B379,'Input Parameters'!$E$15,'Input Parameters'!$F$15)</f>
        <v>229.02448039582848</v>
      </c>
      <c r="D379" s="10">
        <f t="shared" ca="1" si="51"/>
        <v>0.30197151681786338</v>
      </c>
      <c r="E379" s="62">
        <f ca="1">IF(_xlfn.NORM.INV(D379,'Input Parameters'!$E$17,'Input Parameters'!$F$17)&lt;3500,3500,IF(_xlfn.NORM.INV(D379,'Input Parameters'!$E$17,'Input Parameters'!$F$17)&gt;5500,5500,_xlfn.NORM.INV(D379,'Input Parameters'!$E$17,'Input Parameters'!$F$17)))</f>
        <v>4436.8829734384581</v>
      </c>
      <c r="F379" s="10">
        <f t="shared" ca="1" si="52"/>
        <v>0.26855537074863212</v>
      </c>
      <c r="G379" s="64">
        <f ca="1">_xlfn.NORM.INV(F379,'Input Parameters'!$E$20,'Input Parameters'!$F$20)</f>
        <v>278.51484051811627</v>
      </c>
      <c r="H379" s="57">
        <f ca="1">EXP(E379*(1/'Input Parameters'!$E$23-1/G379))</f>
        <v>0.45665392931136373</v>
      </c>
      <c r="I379" s="10">
        <f t="shared" ca="1" si="53"/>
        <v>0.38701328387800615</v>
      </c>
      <c r="J379" s="30">
        <f ca="1">_xlfn.BETA.INV(I379,'Input Parameters'!$L$26,'Input Parameters'!$M$26,'Input Parameters'!$J$26,'Input Parameters'!$K$26)</f>
        <v>0.61427701942063673</v>
      </c>
      <c r="K379" s="168">
        <f ca="1">('Input Parameters'!$E$27/'Input Parameters'!$E$38)^$J379</f>
        <v>1.2201167276284505E-2</v>
      </c>
      <c r="L379" s="69">
        <f ca="1">$H379*$C379*'Input Parameters'!$E$25*K379</f>
        <v>1.2760582118584309</v>
      </c>
      <c r="M379" s="24">
        <f t="shared" ca="1" si="54"/>
        <v>0.77773131847994637</v>
      </c>
      <c r="N379" s="15">
        <f ca="1">_xlfn.NORM.INV(M379,'Input Parameters'!$E$29,'Input Parameters'!$F$29)</f>
        <v>0.10007645536753559</v>
      </c>
      <c r="O379" s="8">
        <f t="shared" ca="1" si="55"/>
        <v>0.45843374116215219</v>
      </c>
      <c r="P379" s="30">
        <f ca="1">_xlfn.LOGNORM.INV(O379,'Input Parameters'!$H$30,'Input Parameters'!$I$30)</f>
        <v>2.5541850945145255</v>
      </c>
      <c r="Q379" s="10">
        <f t="shared" ca="1" si="56"/>
        <v>0.25630787630018959</v>
      </c>
      <c r="R379" s="30">
        <f>IF('Input Parameters'!$E$32=0,0,_xlfn.BETA.INV(Q379,'Input Parameters'!$L$32,'Input Parameters'!$M$32,'Input Parameters'!$J$32,'Input Parameters'!$K$32))</f>
        <v>0</v>
      </c>
      <c r="S379" s="10">
        <f t="shared" ca="1" si="57"/>
        <v>0.49979440819285614</v>
      </c>
      <c r="T379" s="26">
        <f ca="1">_xlfn.LOGNORM.INV(S379,'Input Parameters'!$H$34,'Input Parameters'!$I$34)</f>
        <v>50.404481665493883</v>
      </c>
      <c r="U379" s="10">
        <f t="shared" ca="1" si="58"/>
        <v>0.52007203283931169</v>
      </c>
      <c r="V379" s="30">
        <f ca="1">_xlfn.BETA.INV(U379,'Input Parameters'!$L$36,'Input Parameters'!$M$36,'Input Parameters'!$J$36,'Input Parameters'!$K$36)</f>
        <v>0.59359516561989978</v>
      </c>
      <c r="W379" s="2">
        <f ca="1">N379+(P379-N379)*(1-ERF((T379-R379)/(2*SQRT(L379*'Input Parameters'!$E$38))))</f>
        <v>0.1040133364198855</v>
      </c>
      <c r="X379">
        <f t="shared" ca="1" si="59"/>
        <v>1</v>
      </c>
      <c r="Y379" s="7"/>
    </row>
    <row r="380" spans="1:25" ht="15" customHeight="1" x14ac:dyDescent="0.25">
      <c r="A380" s="139">
        <v>373</v>
      </c>
      <c r="B380" s="10">
        <f t="shared" ca="1" si="50"/>
        <v>0.52424196095393771</v>
      </c>
      <c r="C380" s="60">
        <f ca="1">_xlfn.NORM.INV(B380,'Input Parameters'!$E$15,'Input Parameters'!$F$15)</f>
        <v>274.26232529723842</v>
      </c>
      <c r="D380" s="10">
        <f t="shared" ca="1" si="51"/>
        <v>0.65084143417747387</v>
      </c>
      <c r="E380" s="62">
        <f ca="1">IF(_xlfn.NORM.INV(D380,'Input Parameters'!$E$17,'Input Parameters'!$F$17)&lt;3500,3500,IF(_xlfn.NORM.INV(D380,'Input Parameters'!$E$17,'Input Parameters'!$F$17)&gt;5500,5500,_xlfn.NORM.INV(D380,'Input Parameters'!$E$17,'Input Parameters'!$F$17)))</f>
        <v>5071.3152118869984</v>
      </c>
      <c r="F380" s="10">
        <f t="shared" ca="1" si="52"/>
        <v>0.36193064766031835</v>
      </c>
      <c r="G380" s="64">
        <f ca="1">_xlfn.NORM.INV(F380,'Input Parameters'!$E$20,'Input Parameters'!$F$20)</f>
        <v>280.28286988768389</v>
      </c>
      <c r="H380" s="57">
        <f ca="1">EXP(E380*(1/'Input Parameters'!$E$23-1/G380))</f>
        <v>0.45792466904611473</v>
      </c>
      <c r="I380" s="10">
        <f t="shared" ca="1" si="53"/>
        <v>0.33490537246005025</v>
      </c>
      <c r="J380" s="30">
        <f ca="1">_xlfn.BETA.INV(I380,'Input Parameters'!$L$26,'Input Parameters'!$M$26,'Input Parameters'!$J$26,'Input Parameters'!$K$26)</f>
        <v>0.59086124711653776</v>
      </c>
      <c r="K380" s="168">
        <f ca="1">('Input Parameters'!$E$27/'Input Parameters'!$E$38)^$J380</f>
        <v>1.4432657439368486E-2</v>
      </c>
      <c r="L380" s="69">
        <f ca="1">$H380*$C380*'Input Parameters'!$E$25*K380</f>
        <v>1.8126188737188824</v>
      </c>
      <c r="M380" s="24">
        <f t="shared" ca="1" si="54"/>
        <v>0.72397963620926364</v>
      </c>
      <c r="N380" s="15">
        <f ca="1">_xlfn.NORM.INV(M380,'Input Parameters'!$E$29,'Input Parameters'!$F$29)</f>
        <v>0.10005947049273832</v>
      </c>
      <c r="O380" s="8">
        <f t="shared" ca="1" si="55"/>
        <v>7.0366389556693276E-2</v>
      </c>
      <c r="P380" s="30">
        <f ca="1">_xlfn.LOGNORM.INV(O380,'Input Parameters'!$H$30,'Input Parameters'!$I$30)</f>
        <v>1.3380210808298041</v>
      </c>
      <c r="Q380" s="10">
        <f t="shared" ca="1" si="56"/>
        <v>0.47425573192103709</v>
      </c>
      <c r="R380" s="30">
        <f>IF('Input Parameters'!$E$32=0,0,_xlfn.BETA.INV(Q380,'Input Parameters'!$L$32,'Input Parameters'!$M$32,'Input Parameters'!$J$32,'Input Parameters'!$K$32))</f>
        <v>0</v>
      </c>
      <c r="S380" s="10">
        <f t="shared" ca="1" si="57"/>
        <v>0.49612394510734892</v>
      </c>
      <c r="T380" s="26">
        <f ca="1">_xlfn.LOGNORM.INV(S380,'Input Parameters'!$H$34,'Input Parameters'!$I$34)</f>
        <v>50.346770092818083</v>
      </c>
      <c r="U380" s="10">
        <f t="shared" ca="1" si="58"/>
        <v>0.58916767809147974</v>
      </c>
      <c r="V380" s="30">
        <f ca="1">_xlfn.BETA.INV(U380,'Input Parameters'!$L$36,'Input Parameters'!$M$36,'Input Parameters'!$J$36,'Input Parameters'!$K$36)</f>
        <v>0.62096375100539714</v>
      </c>
      <c r="W380" s="2">
        <f ca="1">N380+(P380-N380)*(1-ERF((T380-R380)/(2*SQRT(L380*'Input Parameters'!$E$38))))</f>
        <v>0.11019477394175659</v>
      </c>
      <c r="X380">
        <f t="shared" ca="1" si="59"/>
        <v>1</v>
      </c>
      <c r="Y380" s="7"/>
    </row>
    <row r="381" spans="1:25" ht="15" customHeight="1" x14ac:dyDescent="0.25">
      <c r="A381" s="139">
        <v>374</v>
      </c>
      <c r="B381" s="10">
        <f t="shared" ca="1" si="50"/>
        <v>6.361873774872151E-2</v>
      </c>
      <c r="C381" s="60">
        <f ca="1">_xlfn.NORM.INV(B381,'Input Parameters'!$E$15,'Input Parameters'!$F$15)</f>
        <v>188.3175057350075</v>
      </c>
      <c r="D381" s="10">
        <f t="shared" ca="1" si="51"/>
        <v>0.25577888173652741</v>
      </c>
      <c r="E381" s="62">
        <f ca="1">IF(_xlfn.NORM.INV(D381,'Input Parameters'!$E$17,'Input Parameters'!$F$17)&lt;3500,3500,IF(_xlfn.NORM.INV(D381,'Input Parameters'!$E$17,'Input Parameters'!$F$17)&gt;5500,5500,_xlfn.NORM.INV(D381,'Input Parameters'!$E$17,'Input Parameters'!$F$17)))</f>
        <v>4340.5101765868367</v>
      </c>
      <c r="F381" s="10">
        <f t="shared" ca="1" si="52"/>
        <v>0.45373424230554116</v>
      </c>
      <c r="G381" s="64">
        <f ca="1">_xlfn.NORM.INV(F381,'Input Parameters'!$E$20,'Input Parameters'!$F$20)</f>
        <v>281.87124397953687</v>
      </c>
      <c r="H381" s="57">
        <f ca="1">EXP(E381*(1/'Input Parameters'!$E$23-1/G381))</f>
        <v>0.55920979660215242</v>
      </c>
      <c r="I381" s="10">
        <f t="shared" ca="1" si="53"/>
        <v>0.7466059219408141</v>
      </c>
      <c r="J381" s="30">
        <f ca="1">_xlfn.BETA.INV(I381,'Input Parameters'!$L$26,'Input Parameters'!$M$26,'Input Parameters'!$J$26,'Input Parameters'!$K$26)</f>
        <v>0.76142128948813714</v>
      </c>
      <c r="K381" s="168">
        <f ca="1">('Input Parameters'!$E$27/'Input Parameters'!$E$38)^$J381</f>
        <v>4.246360574691326E-3</v>
      </c>
      <c r="L381" s="69">
        <f ca="1">$H381*$C381*'Input Parameters'!$E$25*K381</f>
        <v>0.44717996061618642</v>
      </c>
      <c r="M381" s="24">
        <f t="shared" ca="1" si="54"/>
        <v>0.67112238052066231</v>
      </c>
      <c r="N381" s="15">
        <f ca="1">_xlfn.NORM.INV(M381,'Input Parameters'!$E$29,'Input Parameters'!$F$29)</f>
        <v>0.10004430145107425</v>
      </c>
      <c r="O381" s="8">
        <f t="shared" ca="1" si="55"/>
        <v>0.88407228009396321</v>
      </c>
      <c r="P381" s="30">
        <f ca="1">_xlfn.LOGNORM.INV(O381,'Input Parameters'!$H$30,'Input Parameters'!$I$30)</f>
        <v>4.7200320274838878</v>
      </c>
      <c r="Q381" s="10">
        <f t="shared" ca="1" si="56"/>
        <v>0.60697666928652816</v>
      </c>
      <c r="R381" s="30">
        <f>IF('Input Parameters'!$E$32=0,0,_xlfn.BETA.INV(Q381,'Input Parameters'!$L$32,'Input Parameters'!$M$32,'Input Parameters'!$J$32,'Input Parameters'!$K$32))</f>
        <v>0</v>
      </c>
      <c r="S381" s="10">
        <f t="shared" ca="1" si="57"/>
        <v>0.23078488275486619</v>
      </c>
      <c r="T381" s="26">
        <f ca="1">_xlfn.LOGNORM.INV(S381,'Input Parameters'!$H$34,'Input Parameters'!$I$34)</f>
        <v>45.992010466865707</v>
      </c>
      <c r="U381" s="10">
        <f t="shared" ca="1" si="58"/>
        <v>0.81138933607549335</v>
      </c>
      <c r="V381" s="30">
        <f ca="1">_xlfn.BETA.INV(U381,'Input Parameters'!$L$36,'Input Parameters'!$M$36,'Input Parameters'!$J$36,'Input Parameters'!$K$36)</f>
        <v>0.73090292061901341</v>
      </c>
      <c r="W381" s="2">
        <f ca="1">N381+(P381-N381)*(1-ERF((T381-R381)/(2*SQRT(L381*'Input Parameters'!$E$38))))</f>
        <v>0.1000496364390263</v>
      </c>
      <c r="X381">
        <f t="shared" ca="1" si="59"/>
        <v>1</v>
      </c>
      <c r="Y381" s="7"/>
    </row>
    <row r="382" spans="1:25" ht="15" customHeight="1" x14ac:dyDescent="0.25">
      <c r="A382" s="139">
        <v>375</v>
      </c>
      <c r="B382" s="10">
        <f t="shared" ca="1" si="50"/>
        <v>0.88235749519862061</v>
      </c>
      <c r="C382" s="60">
        <f ca="1">_xlfn.NORM.INV(B382,'Input Parameters'!$E$15,'Input Parameters'!$F$15)</f>
        <v>335.28692917734145</v>
      </c>
      <c r="D382" s="10">
        <f t="shared" ca="1" si="51"/>
        <v>4.8102622265398298E-2</v>
      </c>
      <c r="E382" s="62">
        <f ca="1">IF(_xlfn.NORM.INV(D382,'Input Parameters'!$E$17,'Input Parameters'!$F$17)&lt;3500,3500,IF(_xlfn.NORM.INV(D382,'Input Parameters'!$E$17,'Input Parameters'!$F$17)&gt;5500,5500,_xlfn.NORM.INV(D382,'Input Parameters'!$E$17,'Input Parameters'!$F$17)))</f>
        <v>3635.5249878867007</v>
      </c>
      <c r="F382" s="10">
        <f t="shared" ca="1" si="52"/>
        <v>2.5561496272379358E-2</v>
      </c>
      <c r="G382" s="64">
        <f ca="1">_xlfn.NORM.INV(F382,'Input Parameters'!$E$20,'Input Parameters'!$F$20)</f>
        <v>269.58201229894615</v>
      </c>
      <c r="H382" s="57">
        <f ca="1">EXP(E382*(1/'Input Parameters'!$E$23-1/G382))</f>
        <v>0.34136929366807378</v>
      </c>
      <c r="I382" s="10">
        <f t="shared" ca="1" si="53"/>
        <v>0.20284077224467767</v>
      </c>
      <c r="J382" s="30">
        <f ca="1">_xlfn.BETA.INV(I382,'Input Parameters'!$L$26,'Input Parameters'!$M$26,'Input Parameters'!$J$26,'Input Parameters'!$K$26)</f>
        <v>0.5216118180918865</v>
      </c>
      <c r="K382" s="168">
        <f ca="1">('Input Parameters'!$E$27/'Input Parameters'!$E$38)^$J382</f>
        <v>2.3717693151419403E-2</v>
      </c>
      <c r="L382" s="69">
        <f ca="1">$H382*$C382*'Input Parameters'!$E$25*K382</f>
        <v>2.7146479929440113</v>
      </c>
      <c r="M382" s="24">
        <f t="shared" ca="1" si="54"/>
        <v>0.75534193385696113</v>
      </c>
      <c r="N382" s="15">
        <f ca="1">_xlfn.NORM.INV(M382,'Input Parameters'!$E$29,'Input Parameters'!$F$29)</f>
        <v>0.1000691396930887</v>
      </c>
      <c r="O382" s="8">
        <f t="shared" ca="1" si="55"/>
        <v>0.28294202172006166</v>
      </c>
      <c r="P382" s="30">
        <f ca="1">_xlfn.LOGNORM.INV(O382,'Input Parameters'!$H$30,'Input Parameters'!$I$30)</f>
        <v>2.045895324219952</v>
      </c>
      <c r="Q382" s="10">
        <f t="shared" ca="1" si="56"/>
        <v>0.66297389239190996</v>
      </c>
      <c r="R382" s="30">
        <f>IF('Input Parameters'!$E$32=0,0,_xlfn.BETA.INV(Q382,'Input Parameters'!$L$32,'Input Parameters'!$M$32,'Input Parameters'!$J$32,'Input Parameters'!$K$32))</f>
        <v>0</v>
      </c>
      <c r="S382" s="10">
        <f t="shared" ca="1" si="57"/>
        <v>0.20081521328746454</v>
      </c>
      <c r="T382" s="26">
        <f ca="1">_xlfn.LOGNORM.INV(S382,'Input Parameters'!$H$34,'Input Parameters'!$I$34)</f>
        <v>45.409041814458355</v>
      </c>
      <c r="U382" s="10">
        <f t="shared" ca="1" si="58"/>
        <v>0.9996472017853113</v>
      </c>
      <c r="V382" s="30">
        <f ca="1">_xlfn.BETA.INV(U382,'Input Parameters'!$L$36,'Input Parameters'!$M$36,'Input Parameters'!$J$36,'Input Parameters'!$K$36)</f>
        <v>1.2019649964815684</v>
      </c>
      <c r="W382" s="2">
        <f ca="1">N382+(P382-N382)*(1-ERF((T382-R382)/(2*SQRT(L382*'Input Parameters'!$E$38))))</f>
        <v>0.19992415390776641</v>
      </c>
      <c r="X382">
        <f t="shared" ca="1" si="59"/>
        <v>1</v>
      </c>
      <c r="Y382" s="7"/>
    </row>
    <row r="383" spans="1:25" ht="15" customHeight="1" x14ac:dyDescent="0.25">
      <c r="A383" s="139">
        <v>376</v>
      </c>
      <c r="B383" s="10">
        <f t="shared" ca="1" si="50"/>
        <v>0.19171160714773583</v>
      </c>
      <c r="C383" s="60">
        <f ca="1">_xlfn.NORM.INV(B383,'Input Parameters'!$E$15,'Input Parameters'!$F$15)</f>
        <v>223.73185843059741</v>
      </c>
      <c r="D383" s="10">
        <f t="shared" ca="1" si="51"/>
        <v>0.32082260669034757</v>
      </c>
      <c r="E383" s="62">
        <f ca="1">IF(_xlfn.NORM.INV(D383,'Input Parameters'!$E$17,'Input Parameters'!$F$17)&lt;3500,3500,IF(_xlfn.NORM.INV(D383,'Input Parameters'!$E$17,'Input Parameters'!$F$17)&gt;5500,5500,_xlfn.NORM.INV(D383,'Input Parameters'!$E$17,'Input Parameters'!$F$17)))</f>
        <v>4474.2201751918492</v>
      </c>
      <c r="F383" s="10">
        <f t="shared" ca="1" si="52"/>
        <v>0.16841475700118702</v>
      </c>
      <c r="G383" s="64">
        <f ca="1">_xlfn.NORM.INV(F383,'Input Parameters'!$E$20,'Input Parameters'!$F$20)</f>
        <v>276.21499472301218</v>
      </c>
      <c r="H383" s="57">
        <f ca="1">EXP(E383*(1/'Input Parameters'!$E$23-1/G383))</f>
        <v>0.39685522724433148</v>
      </c>
      <c r="I383" s="10">
        <f t="shared" ca="1" si="53"/>
        <v>0.73818152218749999</v>
      </c>
      <c r="J383" s="30">
        <f ca="1">_xlfn.BETA.INV(I383,'Input Parameters'!$L$26,'Input Parameters'!$M$26,'Input Parameters'!$J$26,'Input Parameters'!$K$26)</f>
        <v>0.75778397655882956</v>
      </c>
      <c r="K383" s="168">
        <f ca="1">('Input Parameters'!$E$27/'Input Parameters'!$E$38)^$J383</f>
        <v>4.3586083156828973E-3</v>
      </c>
      <c r="L383" s="69">
        <f ca="1">$H383*$C383*'Input Parameters'!$E$25*K383</f>
        <v>0.3869971603059747</v>
      </c>
      <c r="M383" s="24">
        <f t="shared" ca="1" si="54"/>
        <v>0.43980856596761086</v>
      </c>
      <c r="N383" s="15">
        <f ca="1">_xlfn.NORM.INV(M383,'Input Parameters'!$E$29,'Input Parameters'!$F$29)</f>
        <v>9.998485454131216E-2</v>
      </c>
      <c r="O383" s="8">
        <f t="shared" ca="1" si="55"/>
        <v>3.0043375538614137E-2</v>
      </c>
      <c r="P383" s="30">
        <f ca="1">_xlfn.LOGNORM.INV(O383,'Input Parameters'!$H$30,'Input Parameters'!$I$30)</f>
        <v>1.1039457585430972</v>
      </c>
      <c r="Q383" s="10">
        <f t="shared" ca="1" si="56"/>
        <v>0.586132469770836</v>
      </c>
      <c r="R383" s="30">
        <f>IF('Input Parameters'!$E$32=0,0,_xlfn.BETA.INV(Q383,'Input Parameters'!$L$32,'Input Parameters'!$M$32,'Input Parameters'!$J$32,'Input Parameters'!$K$32))</f>
        <v>0</v>
      </c>
      <c r="S383" s="10">
        <f t="shared" ca="1" si="57"/>
        <v>5.4951997272464692E-2</v>
      </c>
      <c r="T383" s="26">
        <f ca="1">_xlfn.LOGNORM.INV(S383,'Input Parameters'!$H$34,'Input Parameters'!$I$34)</f>
        <v>41.309405136747905</v>
      </c>
      <c r="U383" s="10">
        <f t="shared" ca="1" si="58"/>
        <v>0.80313597987110397</v>
      </c>
      <c r="V383" s="30">
        <f ca="1">_xlfn.BETA.INV(U383,'Input Parameters'!$L$36,'Input Parameters'!$M$36,'Input Parameters'!$J$36,'Input Parameters'!$K$36)</f>
        <v>0.72564066124869342</v>
      </c>
      <c r="W383" s="2">
        <f ca="1">N383+(P383-N383)*(1-ERF((T383-R383)/(2*SQRT(L383*'Input Parameters'!$E$38))))</f>
        <v>9.9987524882166195E-2</v>
      </c>
      <c r="X383">
        <f t="shared" ca="1" si="59"/>
        <v>1</v>
      </c>
      <c r="Y383" s="7"/>
    </row>
    <row r="384" spans="1:25" ht="15" customHeight="1" x14ac:dyDescent="0.25">
      <c r="A384" s="139">
        <v>377</v>
      </c>
      <c r="B384" s="10">
        <f t="shared" ca="1" si="50"/>
        <v>0.25841979048070496</v>
      </c>
      <c r="C384" s="60">
        <f ca="1">_xlfn.NORM.INV(B384,'Input Parameters'!$E$15,'Input Parameters'!$F$15)</f>
        <v>235.83766962484117</v>
      </c>
      <c r="D384" s="10">
        <f t="shared" ca="1" si="51"/>
        <v>0.26114364347281183</v>
      </c>
      <c r="E384" s="62">
        <f ca="1">IF(_xlfn.NORM.INV(D384,'Input Parameters'!$E$17,'Input Parameters'!$F$17)&lt;3500,3500,IF(_xlfn.NORM.INV(D384,'Input Parameters'!$E$17,'Input Parameters'!$F$17)&gt;5500,5500,_xlfn.NORM.INV(D384,'Input Parameters'!$E$17,'Input Parameters'!$F$17)))</f>
        <v>4352.123479052505</v>
      </c>
      <c r="F384" s="10">
        <f t="shared" ca="1" si="52"/>
        <v>0.36077000297763295</v>
      </c>
      <c r="G384" s="64">
        <f ca="1">_xlfn.NORM.INV(F384,'Input Parameters'!$E$20,'Input Parameters'!$F$20)</f>
        <v>280.26211084264349</v>
      </c>
      <c r="H384" s="57">
        <f ca="1">EXP(E384*(1/'Input Parameters'!$E$23-1/G384))</f>
        <v>0.51097452574592628</v>
      </c>
      <c r="I384" s="10">
        <f t="shared" ca="1" si="53"/>
        <v>0.29185428688417059</v>
      </c>
      <c r="J384" s="30">
        <f ca="1">_xlfn.BETA.INV(I384,'Input Parameters'!$L$26,'Input Parameters'!$M$26,'Input Parameters'!$J$26,'Input Parameters'!$K$26)</f>
        <v>0.57021462715724414</v>
      </c>
      <c r="K384" s="168">
        <f ca="1">('Input Parameters'!$E$27/'Input Parameters'!$E$38)^$J384</f>
        <v>1.673650416522757E-2</v>
      </c>
      <c r="L384" s="69">
        <f ca="1">$H384*$C384*'Input Parameters'!$E$25*K384</f>
        <v>2.0168666001559177</v>
      </c>
      <c r="M384" s="24">
        <f t="shared" ca="1" si="54"/>
        <v>0.63339830484112736</v>
      </c>
      <c r="N384" s="15">
        <f ca="1">_xlfn.NORM.INV(M384,'Input Parameters'!$E$29,'Input Parameters'!$F$29)</f>
        <v>0.10003408674230276</v>
      </c>
      <c r="O384" s="8">
        <f t="shared" ca="1" si="55"/>
        <v>0.68461955635937466</v>
      </c>
      <c r="P384" s="30">
        <f ca="1">_xlfn.LOGNORM.INV(O384,'Input Parameters'!$H$30,'Input Parameters'!$I$30)</f>
        <v>3.3672393472868771</v>
      </c>
      <c r="Q384" s="10">
        <f t="shared" ca="1" si="56"/>
        <v>3.0045695366227476E-2</v>
      </c>
      <c r="R384" s="30">
        <f>IF('Input Parameters'!$E$32=0,0,_xlfn.BETA.INV(Q384,'Input Parameters'!$L$32,'Input Parameters'!$M$32,'Input Parameters'!$J$32,'Input Parameters'!$K$32))</f>
        <v>0</v>
      </c>
      <c r="S384" s="10">
        <f t="shared" ca="1" si="57"/>
        <v>0.63347063341571397</v>
      </c>
      <c r="T384" s="26">
        <f ca="1">_xlfn.LOGNORM.INV(S384,'Input Parameters'!$H$34,'Input Parameters'!$I$34)</f>
        <v>52.594500970176931</v>
      </c>
      <c r="U384" s="10">
        <f t="shared" ca="1" si="58"/>
        <v>0.50578482638719335</v>
      </c>
      <c r="V384" s="30">
        <f ca="1">_xlfn.BETA.INV(U384,'Input Parameters'!$L$36,'Input Parameters'!$M$36,'Input Parameters'!$J$36,'Input Parameters'!$K$36)</f>
        <v>0.58810156608217112</v>
      </c>
      <c r="W384" s="2">
        <f ca="1">N384+(P384-N384)*(1-ERF((T384-R384)/(2*SQRT(L384*'Input Parameters'!$E$38))))</f>
        <v>0.12887173571278682</v>
      </c>
      <c r="X384">
        <f t="shared" ca="1" si="59"/>
        <v>1</v>
      </c>
      <c r="Y384" s="7"/>
    </row>
    <row r="385" spans="1:25" ht="15" customHeight="1" x14ac:dyDescent="0.25">
      <c r="A385" s="139">
        <v>378</v>
      </c>
      <c r="B385" s="10">
        <f t="shared" ca="1" si="50"/>
        <v>0.35048058278876704</v>
      </c>
      <c r="C385" s="60">
        <f ca="1">_xlfn.NORM.INV(B385,'Input Parameters'!$E$15,'Input Parameters'!$F$15)</f>
        <v>250.15565540898368</v>
      </c>
      <c r="D385" s="10">
        <f t="shared" ca="1" si="51"/>
        <v>0.98084784787795443</v>
      </c>
      <c r="E385" s="62">
        <f ca="1">IF(_xlfn.NORM.INV(D385,'Input Parameters'!$E$17,'Input Parameters'!$F$17)&lt;3500,3500,IF(_xlfn.NORM.INV(D385,'Input Parameters'!$E$17,'Input Parameters'!$F$17)&gt;5500,5500,_xlfn.NORM.INV(D385,'Input Parameters'!$E$17,'Input Parameters'!$F$17)))</f>
        <v>5500</v>
      </c>
      <c r="F385" s="10">
        <f t="shared" ca="1" si="52"/>
        <v>5.4384176839459064E-2</v>
      </c>
      <c r="G385" s="64">
        <f ca="1">_xlfn.NORM.INV(F385,'Input Parameters'!$E$20,'Input Parameters'!$F$20)</f>
        <v>271.9048502027058</v>
      </c>
      <c r="H385" s="57">
        <f ca="1">EXP(E385*(1/'Input Parameters'!$E$23-1/G385))</f>
        <v>0.23417068689198275</v>
      </c>
      <c r="I385" s="10">
        <f t="shared" ca="1" si="53"/>
        <v>0.93439312888991377</v>
      </c>
      <c r="J385" s="30">
        <f ca="1">_xlfn.BETA.INV(I385,'Input Parameters'!$L$26,'Input Parameters'!$M$26,'Input Parameters'!$J$26,'Input Parameters'!$K$26)</f>
        <v>0.86326212139176806</v>
      </c>
      <c r="K385" s="168">
        <f ca="1">('Input Parameters'!$E$27/'Input Parameters'!$E$38)^$J385</f>
        <v>2.0453226949110571E-3</v>
      </c>
      <c r="L385" s="69">
        <f ca="1">$H385*$C385*'Input Parameters'!$E$25*K385</f>
        <v>0.11981320697309124</v>
      </c>
      <c r="M385" s="24">
        <f t="shared" ca="1" si="54"/>
        <v>0.66837163042271996</v>
      </c>
      <c r="N385" s="15">
        <f ca="1">_xlfn.NORM.INV(M385,'Input Parameters'!$E$29,'Input Parameters'!$F$29)</f>
        <v>0.10004354211804604</v>
      </c>
      <c r="O385" s="8">
        <f t="shared" ca="1" si="55"/>
        <v>0.89200970496517551</v>
      </c>
      <c r="P385" s="30">
        <f ca="1">_xlfn.LOGNORM.INV(O385,'Input Parameters'!$H$30,'Input Parameters'!$I$30)</f>
        <v>4.8139165180481331</v>
      </c>
      <c r="Q385" s="10">
        <f t="shared" ca="1" si="56"/>
        <v>0.4554327592718409</v>
      </c>
      <c r="R385" s="30">
        <f>IF('Input Parameters'!$E$32=0,0,_xlfn.BETA.INV(Q385,'Input Parameters'!$L$32,'Input Parameters'!$M$32,'Input Parameters'!$J$32,'Input Parameters'!$K$32))</f>
        <v>0</v>
      </c>
      <c r="S385" s="10">
        <f t="shared" ca="1" si="57"/>
        <v>0.36818300672522464</v>
      </c>
      <c r="T385" s="26">
        <f ca="1">_xlfn.LOGNORM.INV(S385,'Input Parameters'!$H$34,'Input Parameters'!$I$34)</f>
        <v>48.338269640190184</v>
      </c>
      <c r="U385" s="10">
        <f t="shared" ca="1" si="58"/>
        <v>0.35268707877871408</v>
      </c>
      <c r="V385" s="30">
        <f ca="1">_xlfn.BETA.INV(U385,'Input Parameters'!$L$36,'Input Parameters'!$M$36,'Input Parameters'!$J$36,'Input Parameters'!$K$36)</f>
        <v>0.53045056095066756</v>
      </c>
      <c r="W385" s="2">
        <f ca="1">N385+(P385-N385)*(1-ERF((T385-R385)/(2*SQRT(L385*'Input Parameters'!$E$38))))</f>
        <v>0.10004354211804604</v>
      </c>
      <c r="X385">
        <f t="shared" ca="1" si="59"/>
        <v>1</v>
      </c>
      <c r="Y385" s="7"/>
    </row>
    <row r="386" spans="1:25" ht="15" customHeight="1" x14ac:dyDescent="0.25">
      <c r="A386" s="139">
        <v>379</v>
      </c>
      <c r="B386" s="10">
        <f t="shared" ca="1" si="50"/>
        <v>0.95207388598210341</v>
      </c>
      <c r="C386" s="60">
        <f ca="1">_xlfn.NORM.INV(B386,'Input Parameters'!$E$15,'Input Parameters'!$F$15)</f>
        <v>361.2157232933273</v>
      </c>
      <c r="D386" s="10">
        <f t="shared" ca="1" si="51"/>
        <v>0.87601283996358492</v>
      </c>
      <c r="E386" s="62">
        <f ca="1">IF(_xlfn.NORM.INV(D386,'Input Parameters'!$E$17,'Input Parameters'!$F$17)&lt;3500,3500,IF(_xlfn.NORM.INV(D386,'Input Parameters'!$E$17,'Input Parameters'!$F$17)&gt;5500,5500,_xlfn.NORM.INV(D386,'Input Parameters'!$E$17,'Input Parameters'!$F$17)))</f>
        <v>5500</v>
      </c>
      <c r="F386" s="10">
        <f t="shared" ca="1" si="52"/>
        <v>0.48487851738397991</v>
      </c>
      <c r="G386" s="64">
        <f ca="1">_xlfn.NORM.INV(F386,'Input Parameters'!$E$20,'Input Parameters'!$F$20)</f>
        <v>282.39598278880248</v>
      </c>
      <c r="H386" s="57">
        <f ca="1">EXP(E386*(1/'Input Parameters'!$E$23-1/G386))</f>
        <v>0.49646685863039886</v>
      </c>
      <c r="I386" s="10">
        <f t="shared" ca="1" si="53"/>
        <v>0.93344360216464173</v>
      </c>
      <c r="J386" s="30">
        <f ca="1">_xlfn.BETA.INV(I386,'Input Parameters'!$L$26,'Input Parameters'!$M$26,'Input Parameters'!$J$26,'Input Parameters'!$K$26)</f>
        <v>0.86251399278224139</v>
      </c>
      <c r="K386" s="168">
        <f ca="1">('Input Parameters'!$E$27/'Input Parameters'!$E$38)^$J386</f>
        <v>2.056328103669717E-3</v>
      </c>
      <c r="L386" s="69">
        <f ca="1">$H386*$C386*'Input Parameters'!$E$25*K386</f>
        <v>0.36876468181452793</v>
      </c>
      <c r="M386" s="24">
        <f t="shared" ca="1" si="54"/>
        <v>0.16118530599878933</v>
      </c>
      <c r="N386" s="15">
        <f ca="1">_xlfn.NORM.INV(M386,'Input Parameters'!$E$29,'Input Parameters'!$F$29)</f>
        <v>9.9901040192644702E-2</v>
      </c>
      <c r="O386" s="8">
        <f t="shared" ca="1" si="55"/>
        <v>0.18577733400353125</v>
      </c>
      <c r="P386" s="30">
        <f ca="1">_xlfn.LOGNORM.INV(O386,'Input Parameters'!$H$30,'Input Parameters'!$I$30)</f>
        <v>1.7593380285853897</v>
      </c>
      <c r="Q386" s="10">
        <f t="shared" ca="1" si="56"/>
        <v>0.68470807888225915</v>
      </c>
      <c r="R386" s="30">
        <f>IF('Input Parameters'!$E$32=0,0,_xlfn.BETA.INV(Q386,'Input Parameters'!$L$32,'Input Parameters'!$M$32,'Input Parameters'!$J$32,'Input Parameters'!$K$32))</f>
        <v>0</v>
      </c>
      <c r="S386" s="10">
        <f t="shared" ca="1" si="57"/>
        <v>0.89887634434219055</v>
      </c>
      <c r="T386" s="26">
        <f ca="1">_xlfn.LOGNORM.INV(S386,'Input Parameters'!$H$34,'Input Parameters'!$I$34)</f>
        <v>59.081846184569883</v>
      </c>
      <c r="U386" s="10">
        <f t="shared" ca="1" si="58"/>
        <v>0.95873843812684911</v>
      </c>
      <c r="V386" s="30">
        <f ca="1">_xlfn.BETA.INV(U386,'Input Parameters'!$L$36,'Input Parameters'!$M$36,'Input Parameters'!$J$36,'Input Parameters'!$K$36)</f>
        <v>0.88649639214983345</v>
      </c>
      <c r="W386" s="2">
        <f ca="1">N386+(P386-N386)*(1-ERF((T386-R386)/(2*SQRT(L386*'Input Parameters'!$E$38))))</f>
        <v>9.99010402026035E-2</v>
      </c>
      <c r="X386">
        <f t="shared" ca="1" si="59"/>
        <v>1</v>
      </c>
      <c r="Y386" s="7"/>
    </row>
    <row r="387" spans="1:25" ht="15" customHeight="1" x14ac:dyDescent="0.25">
      <c r="A387" s="139">
        <v>380</v>
      </c>
      <c r="B387" s="10">
        <f t="shared" ca="1" si="50"/>
        <v>0.21489778206714738</v>
      </c>
      <c r="C387" s="60">
        <f ca="1">_xlfn.NORM.INV(B387,'Input Parameters'!$E$15,'Input Parameters'!$F$15)</f>
        <v>228.17922822308412</v>
      </c>
      <c r="D387" s="10">
        <f t="shared" ca="1" si="51"/>
        <v>0.96738376549403737</v>
      </c>
      <c r="E387" s="62">
        <f ca="1">IF(_xlfn.NORM.INV(D387,'Input Parameters'!$E$17,'Input Parameters'!$F$17)&lt;3500,3500,IF(_xlfn.NORM.INV(D387,'Input Parameters'!$E$17,'Input Parameters'!$F$17)&gt;5500,5500,_xlfn.NORM.INV(D387,'Input Parameters'!$E$17,'Input Parameters'!$F$17)))</f>
        <v>5500</v>
      </c>
      <c r="F387" s="10">
        <f t="shared" ca="1" si="52"/>
        <v>0.92681831071678533</v>
      </c>
      <c r="G387" s="64">
        <f ca="1">_xlfn.NORM.INV(F387,'Input Parameters'!$E$20,'Input Parameters'!$F$20)</f>
        <v>292.38173192950052</v>
      </c>
      <c r="H387" s="57">
        <f ca="1">EXP(E387*(1/'Input Parameters'!$E$23-1/G387))</f>
        <v>0.96554209541868385</v>
      </c>
      <c r="I387" s="10">
        <f t="shared" ca="1" si="53"/>
        <v>0.48655712643215387</v>
      </c>
      <c r="J387" s="30">
        <f ca="1">_xlfn.BETA.INV(I387,'Input Parameters'!$L$26,'Input Parameters'!$M$26,'Input Parameters'!$J$26,'Input Parameters'!$K$26)</f>
        <v>0.65596277691488081</v>
      </c>
      <c r="K387" s="168">
        <f ca="1">('Input Parameters'!$E$27/'Input Parameters'!$E$38)^$J387</f>
        <v>9.0477734220476558E-3</v>
      </c>
      <c r="L387" s="69">
        <f ca="1">$H387*$C387*'Input Parameters'!$E$25*K387</f>
        <v>1.9933751316575319</v>
      </c>
      <c r="M387" s="24">
        <f t="shared" ca="1" si="54"/>
        <v>0.12037874229107237</v>
      </c>
      <c r="N387" s="15">
        <f ca="1">_xlfn.NORM.INV(M387,'Input Parameters'!$E$29,'Input Parameters'!$F$29)</f>
        <v>9.98826904434406E-2</v>
      </c>
      <c r="O387" s="8">
        <f t="shared" ca="1" si="55"/>
        <v>3.9955812307987504E-2</v>
      </c>
      <c r="P387" s="30">
        <f ca="1">_xlfn.LOGNORM.INV(O387,'Input Parameters'!$H$30,'Input Parameters'!$I$30)</f>
        <v>1.1732853677153534</v>
      </c>
      <c r="Q387" s="10">
        <f t="shared" ca="1" si="56"/>
        <v>0.73954675283082472</v>
      </c>
      <c r="R387" s="30">
        <f>IF('Input Parameters'!$E$32=0,0,_xlfn.BETA.INV(Q387,'Input Parameters'!$L$32,'Input Parameters'!$M$32,'Input Parameters'!$J$32,'Input Parameters'!$K$32))</f>
        <v>0</v>
      </c>
      <c r="S387" s="10">
        <f t="shared" ca="1" si="57"/>
        <v>0.34110746294179262</v>
      </c>
      <c r="T387" s="26">
        <f ca="1">_xlfn.LOGNORM.INV(S387,'Input Parameters'!$H$34,'Input Parameters'!$I$34)</f>
        <v>47.902236404897501</v>
      </c>
      <c r="U387" s="10">
        <f t="shared" ca="1" si="58"/>
        <v>0.3608820445799249</v>
      </c>
      <c r="V387" s="30">
        <f ca="1">_xlfn.BETA.INV(U387,'Input Parameters'!$L$36,'Input Parameters'!$M$36,'Input Parameters'!$J$36,'Input Parameters'!$K$36)</f>
        <v>0.53355103605297172</v>
      </c>
      <c r="W387" s="2">
        <f ca="1">N387+(P387-N387)*(1-ERF((T387-R387)/(2*SQRT(L387*'Input Parameters'!$E$38))))</f>
        <v>0.11752507300504769</v>
      </c>
      <c r="X387">
        <f t="shared" ca="1" si="59"/>
        <v>1</v>
      </c>
      <c r="Y387" s="7"/>
    </row>
    <row r="388" spans="1:25" ht="15" customHeight="1" x14ac:dyDescent="0.25">
      <c r="A388" s="139">
        <v>381</v>
      </c>
      <c r="B388" s="10">
        <f t="shared" ca="1" si="50"/>
        <v>0.39737957502535426</v>
      </c>
      <c r="C388" s="60">
        <f ca="1">_xlfn.NORM.INV(B388,'Input Parameters'!$E$15,'Input Parameters'!$F$15)</f>
        <v>256.86955499805913</v>
      </c>
      <c r="D388" s="10">
        <f t="shared" ca="1" si="51"/>
        <v>0.53126886718019362</v>
      </c>
      <c r="E388" s="62">
        <f ca="1">IF(_xlfn.NORM.INV(D388,'Input Parameters'!$E$17,'Input Parameters'!$F$17)&lt;3500,3500,IF(_xlfn.NORM.INV(D388,'Input Parameters'!$E$17,'Input Parameters'!$F$17)&gt;5500,5500,_xlfn.NORM.INV(D388,'Input Parameters'!$E$17,'Input Parameters'!$F$17)))</f>
        <v>4854.9218960101634</v>
      </c>
      <c r="F388" s="10">
        <f t="shared" ca="1" si="52"/>
        <v>0.81252042500143706</v>
      </c>
      <c r="G388" s="64">
        <f ca="1">_xlfn.NORM.INV(F388,'Input Parameters'!$E$20,'Input Parameters'!$F$20)</f>
        <v>288.59439038884682</v>
      </c>
      <c r="H388" s="57">
        <f ca="1">EXP(E388*(1/'Input Parameters'!$E$23-1/G388))</f>
        <v>0.77968634156183458</v>
      </c>
      <c r="I388" s="10">
        <f t="shared" ca="1" si="53"/>
        <v>0.16197003574272173</v>
      </c>
      <c r="J388" s="30">
        <f ca="1">_xlfn.BETA.INV(I388,'Input Parameters'!$L$26,'Input Parameters'!$M$26,'Input Parameters'!$J$26,'Input Parameters'!$K$26)</f>
        <v>0.49499431421081475</v>
      </c>
      <c r="K388" s="168">
        <f ca="1">('Input Parameters'!$E$27/'Input Parameters'!$E$38)^$J388</f>
        <v>2.870723850742431E-2</v>
      </c>
      <c r="L388" s="69">
        <f ca="1">$H388*$C388*'Input Parameters'!$E$25*K388</f>
        <v>5.7494192306776535</v>
      </c>
      <c r="M388" s="24">
        <f t="shared" ca="1" si="54"/>
        <v>0.45795609835703954</v>
      </c>
      <c r="N388" s="15">
        <f ca="1">_xlfn.NORM.INV(M388,'Input Parameters'!$E$29,'Input Parameters'!$F$29)</f>
        <v>9.9989441571867149E-2</v>
      </c>
      <c r="O388" s="8">
        <f t="shared" ca="1" si="55"/>
        <v>0.55862879771562157</v>
      </c>
      <c r="P388" s="30">
        <f ca="1">_xlfn.LOGNORM.INV(O388,'Input Parameters'!$H$30,'Input Parameters'!$I$30)</f>
        <v>2.8769009702885397</v>
      </c>
      <c r="Q388" s="10">
        <f t="shared" ca="1" si="56"/>
        <v>0.82469846170945349</v>
      </c>
      <c r="R388" s="30">
        <f>IF('Input Parameters'!$E$32=0,0,_xlfn.BETA.INV(Q388,'Input Parameters'!$L$32,'Input Parameters'!$M$32,'Input Parameters'!$J$32,'Input Parameters'!$K$32))</f>
        <v>0</v>
      </c>
      <c r="S388" s="10">
        <f t="shared" ca="1" si="57"/>
        <v>0.51188932152946054</v>
      </c>
      <c r="T388" s="26">
        <f ca="1">_xlfn.LOGNORM.INV(S388,'Input Parameters'!$H$34,'Input Parameters'!$I$34)</f>
        <v>50.595146086629654</v>
      </c>
      <c r="U388" s="10">
        <f t="shared" ca="1" si="58"/>
        <v>0.84427914618644795</v>
      </c>
      <c r="V388" s="30">
        <f ca="1">_xlfn.BETA.INV(U388,'Input Parameters'!$L$36,'Input Parameters'!$M$36,'Input Parameters'!$J$36,'Input Parameters'!$K$36)</f>
        <v>0.75365932935810775</v>
      </c>
      <c r="W388" s="2">
        <f ca="1">N388+(P388-N388)*(1-ERF((T388-R388)/(2*SQRT(L388*'Input Parameters'!$E$38))))</f>
        <v>0.4767813395386018</v>
      </c>
      <c r="X388">
        <f t="shared" ca="1" si="59"/>
        <v>1</v>
      </c>
      <c r="Y388" s="7"/>
    </row>
    <row r="389" spans="1:25" ht="15" customHeight="1" x14ac:dyDescent="0.25">
      <c r="A389" s="139">
        <v>382</v>
      </c>
      <c r="B389" s="10">
        <f t="shared" ca="1" si="50"/>
        <v>0.61160985119403488</v>
      </c>
      <c r="C389" s="60">
        <f ca="1">_xlfn.NORM.INV(B389,'Input Parameters'!$E$15,'Input Parameters'!$F$15)</f>
        <v>286.33197951080996</v>
      </c>
      <c r="D389" s="10">
        <f t="shared" ca="1" si="51"/>
        <v>0.98004424858013983</v>
      </c>
      <c r="E389" s="62">
        <f ca="1">IF(_xlfn.NORM.INV(D389,'Input Parameters'!$E$17,'Input Parameters'!$F$17)&lt;3500,3500,IF(_xlfn.NORM.INV(D389,'Input Parameters'!$E$17,'Input Parameters'!$F$17)&gt;5500,5500,_xlfn.NORM.INV(D389,'Input Parameters'!$E$17,'Input Parameters'!$F$17)))</f>
        <v>5500</v>
      </c>
      <c r="F389" s="10">
        <f t="shared" ca="1" si="52"/>
        <v>0.4521311642752075</v>
      </c>
      <c r="G389" s="64">
        <f ca="1">_xlfn.NORM.INV(F389,'Input Parameters'!$E$20,'Input Parameters'!$F$20)</f>
        <v>281.84413230406739</v>
      </c>
      <c r="H389" s="57">
        <f ca="1">EXP(E389*(1/'Input Parameters'!$E$23-1/G389))</f>
        <v>0.47789084977015867</v>
      </c>
      <c r="I389" s="10">
        <f t="shared" ca="1" si="53"/>
        <v>0.70118410939959908</v>
      </c>
      <c r="J389" s="30">
        <f ca="1">_xlfn.BETA.INV(I389,'Input Parameters'!$L$26,'Input Parameters'!$M$26,'Input Parameters'!$J$26,'Input Parameters'!$K$26)</f>
        <v>0.74216990660533166</v>
      </c>
      <c r="K389" s="168">
        <f ca="1">('Input Parameters'!$E$27/'Input Parameters'!$E$38)^$J389</f>
        <v>4.8751599173497218E-3</v>
      </c>
      <c r="L389" s="69">
        <f ca="1">$H389*$C389*'Input Parameters'!$E$25*K389</f>
        <v>0.6670946182581583</v>
      </c>
      <c r="M389" s="24">
        <f t="shared" ca="1" si="54"/>
        <v>0.77656705659181335</v>
      </c>
      <c r="N389" s="15">
        <f ca="1">_xlfn.NORM.INV(M389,'Input Parameters'!$E$29,'Input Parameters'!$F$29)</f>
        <v>0.1000760650435034</v>
      </c>
      <c r="O389" s="8">
        <f t="shared" ca="1" si="55"/>
        <v>0.78949033992944107</v>
      </c>
      <c r="P389" s="30">
        <f ca="1">_xlfn.LOGNORM.INV(O389,'Input Parameters'!$H$30,'Input Parameters'!$I$30)</f>
        <v>3.9241257850933926</v>
      </c>
      <c r="Q389" s="10">
        <f t="shared" ca="1" si="56"/>
        <v>9.3885892623481904E-2</v>
      </c>
      <c r="R389" s="30">
        <f>IF('Input Parameters'!$E$32=0,0,_xlfn.BETA.INV(Q389,'Input Parameters'!$L$32,'Input Parameters'!$M$32,'Input Parameters'!$J$32,'Input Parameters'!$K$32))</f>
        <v>0</v>
      </c>
      <c r="S389" s="10">
        <f t="shared" ca="1" si="57"/>
        <v>0.40672819471170552</v>
      </c>
      <c r="T389" s="26">
        <f ca="1">_xlfn.LOGNORM.INV(S389,'Input Parameters'!$H$34,'Input Parameters'!$I$34)</f>
        <v>48.948187299728858</v>
      </c>
      <c r="U389" s="10">
        <f t="shared" ca="1" si="58"/>
        <v>0.13452539439612776</v>
      </c>
      <c r="V389" s="30">
        <f ca="1">_xlfn.BETA.INV(U389,'Input Parameters'!$L$36,'Input Parameters'!$M$36,'Input Parameters'!$J$36,'Input Parameters'!$K$36)</f>
        <v>0.43683409874212198</v>
      </c>
      <c r="W389" s="2">
        <f ca="1">N389+(P389-N389)*(1-ERF((T389-R389)/(2*SQRT(L389*'Input Parameters'!$E$38))))</f>
        <v>0.10016242887853503</v>
      </c>
      <c r="X389">
        <f t="shared" ca="1" si="59"/>
        <v>1</v>
      </c>
      <c r="Y389" s="7"/>
    </row>
    <row r="390" spans="1:25" ht="15" customHeight="1" x14ac:dyDescent="0.25">
      <c r="A390" s="139">
        <v>383</v>
      </c>
      <c r="B390" s="10">
        <f t="shared" ca="1" si="50"/>
        <v>0.15830808913645922</v>
      </c>
      <c r="C390" s="60">
        <f ca="1">_xlfn.NORM.INV(B390,'Input Parameters'!$E$15,'Input Parameters'!$F$15)</f>
        <v>216.69595070903384</v>
      </c>
      <c r="D390" s="10">
        <f t="shared" ca="1" si="51"/>
        <v>0.28240115495127205</v>
      </c>
      <c r="E390" s="62">
        <f ca="1">IF(_xlfn.NORM.INV(D390,'Input Parameters'!$E$17,'Input Parameters'!$F$17)&lt;3500,3500,IF(_xlfn.NORM.INV(D390,'Input Parameters'!$E$17,'Input Parameters'!$F$17)&gt;5500,5500,_xlfn.NORM.INV(D390,'Input Parameters'!$E$17,'Input Parameters'!$F$17)))</f>
        <v>4396.9937791720859</v>
      </c>
      <c r="F390" s="10">
        <f t="shared" ca="1" si="52"/>
        <v>5.903003747339064E-2</v>
      </c>
      <c r="G390" s="64">
        <f ca="1">_xlfn.NORM.INV(F390,'Input Parameters'!$E$20,'Input Parameters'!$F$20)</f>
        <v>272.17811306727094</v>
      </c>
      <c r="H390" s="57">
        <f ca="1">EXP(E390*(1/'Input Parameters'!$E$23-1/G390))</f>
        <v>0.31843560915226438</v>
      </c>
      <c r="I390" s="10">
        <f t="shared" ca="1" si="53"/>
        <v>0.93762253488059233</v>
      </c>
      <c r="J390" s="30">
        <f ca="1">_xlfn.BETA.INV(I390,'Input Parameters'!$L$26,'Input Parameters'!$M$26,'Input Parameters'!$J$26,'Input Parameters'!$K$26)</f>
        <v>0.86585094756972747</v>
      </c>
      <c r="K390" s="168">
        <f ca="1">('Input Parameters'!$E$27/'Input Parameters'!$E$38)^$J390</f>
        <v>2.0076921180162519E-3</v>
      </c>
      <c r="L390" s="69">
        <f ca="1">$H390*$C390*'Input Parameters'!$E$25*K390</f>
        <v>0.13853819878802229</v>
      </c>
      <c r="M390" s="24">
        <f t="shared" ca="1" si="54"/>
        <v>0.28752178178138343</v>
      </c>
      <c r="N390" s="15">
        <f ca="1">_xlfn.NORM.INV(M390,'Input Parameters'!$E$29,'Input Parameters'!$F$29)</f>
        <v>9.9943936085976154E-2</v>
      </c>
      <c r="O390" s="8">
        <f t="shared" ca="1" si="55"/>
        <v>0.10007700669833186</v>
      </c>
      <c r="P390" s="30">
        <f ca="1">_xlfn.LOGNORM.INV(O390,'Input Parameters'!$H$30,'Input Parameters'!$I$30)</f>
        <v>1.4650179131536536</v>
      </c>
      <c r="Q390" s="10">
        <f t="shared" ca="1" si="56"/>
        <v>0.12629092888352611</v>
      </c>
      <c r="R390" s="30">
        <f>IF('Input Parameters'!$E$32=0,0,_xlfn.BETA.INV(Q390,'Input Parameters'!$L$32,'Input Parameters'!$M$32,'Input Parameters'!$J$32,'Input Parameters'!$K$32))</f>
        <v>0</v>
      </c>
      <c r="S390" s="10">
        <f t="shared" ca="1" si="57"/>
        <v>0.48010688439526095</v>
      </c>
      <c r="T390" s="26">
        <f ca="1">_xlfn.LOGNORM.INV(S390,'Input Parameters'!$H$34,'Input Parameters'!$I$34)</f>
        <v>50.095578429392987</v>
      </c>
      <c r="U390" s="10">
        <f t="shared" ca="1" si="58"/>
        <v>0.68402377730664388</v>
      </c>
      <c r="V390" s="30">
        <f ca="1">_xlfn.BETA.INV(U390,'Input Parameters'!$L$36,'Input Parameters'!$M$36,'Input Parameters'!$J$36,'Input Parameters'!$K$36)</f>
        <v>0.66209013779294335</v>
      </c>
      <c r="W390" s="2">
        <f ca="1">N390+(P390-N390)*(1-ERF((T390-R390)/(2*SQRT(L390*'Input Parameters'!$E$38))))</f>
        <v>9.9943936085976154E-2</v>
      </c>
      <c r="X390">
        <f t="shared" ca="1" si="59"/>
        <v>1</v>
      </c>
      <c r="Y390" s="7"/>
    </row>
    <row r="391" spans="1:25" ht="15" customHeight="1" x14ac:dyDescent="0.25">
      <c r="A391" s="139">
        <v>384</v>
      </c>
      <c r="B391" s="10">
        <f t="shared" ca="1" si="50"/>
        <v>0.15223042191614289</v>
      </c>
      <c r="C391" s="60">
        <f ca="1">_xlfn.NORM.INV(B391,'Input Parameters'!$E$15,'Input Parameters'!$F$15)</f>
        <v>215.31518422681177</v>
      </c>
      <c r="D391" s="10">
        <f t="shared" ca="1" si="51"/>
        <v>0.55557325980105077</v>
      </c>
      <c r="E391" s="62">
        <f ca="1">IF(_xlfn.NORM.INV(D391,'Input Parameters'!$E$17,'Input Parameters'!$F$17)&lt;3500,3500,IF(_xlfn.NORM.INV(D391,'Input Parameters'!$E$17,'Input Parameters'!$F$17)&gt;5500,5500,_xlfn.NORM.INV(D391,'Input Parameters'!$E$17,'Input Parameters'!$F$17)))</f>
        <v>4897.828578547591</v>
      </c>
      <c r="F391" s="10">
        <f t="shared" ca="1" si="52"/>
        <v>3.9727377273996001E-2</v>
      </c>
      <c r="G391" s="64">
        <f ca="1">_xlfn.NORM.INV(F391,'Input Parameters'!$E$20,'Input Parameters'!$F$20)</f>
        <v>270.89914798840522</v>
      </c>
      <c r="H391" s="57">
        <f ca="1">EXP(E391*(1/'Input Parameters'!$E$23-1/G391))</f>
        <v>0.25675404645086652</v>
      </c>
      <c r="I391" s="10">
        <f t="shared" ca="1" si="53"/>
        <v>0.70258017125776984</v>
      </c>
      <c r="J391" s="30">
        <f ca="1">_xlfn.BETA.INV(I391,'Input Parameters'!$L$26,'Input Parameters'!$M$26,'Input Parameters'!$J$26,'Input Parameters'!$K$26)</f>
        <v>0.74274993927478672</v>
      </c>
      <c r="K391" s="168">
        <f ca="1">('Input Parameters'!$E$27/'Input Parameters'!$E$38)^$J391</f>
        <v>4.8549185221793325E-3</v>
      </c>
      <c r="L391" s="69">
        <f ca="1">$H391*$C391*'Input Parameters'!$E$25*K391</f>
        <v>0.26839467822290797</v>
      </c>
      <c r="M391" s="24">
        <f t="shared" ca="1" si="54"/>
        <v>0.60002564422042082</v>
      </c>
      <c r="N391" s="15">
        <f ca="1">_xlfn.NORM.INV(M391,'Input Parameters'!$E$29,'Input Parameters'!$F$29)</f>
        <v>0.10002534134805958</v>
      </c>
      <c r="O391" s="8">
        <f t="shared" ca="1" si="55"/>
        <v>0.75950904756546167</v>
      </c>
      <c r="P391" s="30">
        <f ca="1">_xlfn.LOGNORM.INV(O391,'Input Parameters'!$H$30,'Input Parameters'!$I$30)</f>
        <v>3.743191651802046</v>
      </c>
      <c r="Q391" s="10">
        <f t="shared" ca="1" si="56"/>
        <v>0.97634322723204159</v>
      </c>
      <c r="R391" s="30">
        <f>IF('Input Parameters'!$E$32=0,0,_xlfn.BETA.INV(Q391,'Input Parameters'!$L$32,'Input Parameters'!$M$32,'Input Parameters'!$J$32,'Input Parameters'!$K$32))</f>
        <v>0</v>
      </c>
      <c r="S391" s="10">
        <f t="shared" ca="1" si="57"/>
        <v>0.90500971668109098</v>
      </c>
      <c r="T391" s="26">
        <f ca="1">_xlfn.LOGNORM.INV(S391,'Input Parameters'!$H$34,'Input Parameters'!$I$34)</f>
        <v>59.343300736393395</v>
      </c>
      <c r="U391" s="10">
        <f t="shared" ca="1" si="58"/>
        <v>0.67786751262957445</v>
      </c>
      <c r="V391" s="30">
        <f ca="1">_xlfn.BETA.INV(U391,'Input Parameters'!$L$36,'Input Parameters'!$M$36,'Input Parameters'!$J$36,'Input Parameters'!$K$36)</f>
        <v>0.65924145694919889</v>
      </c>
      <c r="W391" s="2">
        <f ca="1">N391+(P391-N391)*(1-ERF((T391-R391)/(2*SQRT(L391*'Input Parameters'!$E$38))))</f>
        <v>0.10002534134806161</v>
      </c>
      <c r="X391">
        <f t="shared" ca="1" si="59"/>
        <v>1</v>
      </c>
      <c r="Y391" s="7"/>
    </row>
    <row r="392" spans="1:25" ht="15" customHeight="1" x14ac:dyDescent="0.25">
      <c r="A392" s="139">
        <v>385</v>
      </c>
      <c r="B392" s="10">
        <f t="shared" ref="B392:B455" ca="1" si="60">RAND()</f>
        <v>0.7774042994728928</v>
      </c>
      <c r="C392" s="60">
        <f ca="1">_xlfn.NORM.INV(B392,'Input Parameters'!$E$15,'Input Parameters'!$F$15)</f>
        <v>312.34151533386807</v>
      </c>
      <c r="D392" s="10">
        <f t="shared" ref="D392:D455" ca="1" si="61">RAND()</f>
        <v>6.182935838544068E-2</v>
      </c>
      <c r="E392" s="62">
        <f ca="1">IF(_xlfn.NORM.INV(D392,'Input Parameters'!$E$17,'Input Parameters'!$F$17)&lt;3500,3500,IF(_xlfn.NORM.INV(D392,'Input Parameters'!$E$17,'Input Parameters'!$F$17)&gt;5500,5500,_xlfn.NORM.INV(D392,'Input Parameters'!$E$17,'Input Parameters'!$F$17)))</f>
        <v>3722.282385749681</v>
      </c>
      <c r="F392" s="10">
        <f t="shared" ref="F392:F455" ca="1" si="62">RAND()</f>
        <v>0.12720796715378213</v>
      </c>
      <c r="G392" s="64">
        <f ca="1">_xlfn.NORM.INV(F392,'Input Parameters'!$E$20,'Input Parameters'!$F$20)</f>
        <v>275.01408438754208</v>
      </c>
      <c r="H392" s="57">
        <f ca="1">EXP(E392*(1/'Input Parameters'!$E$23-1/G392))</f>
        <v>0.43704835153028077</v>
      </c>
      <c r="I392" s="10">
        <f t="shared" ref="I392:I455" ca="1" si="63">RAND()</f>
        <v>0.67119887869407557</v>
      </c>
      <c r="J392" s="30">
        <f ca="1">_xlfn.BETA.INV(I392,'Input Parameters'!$L$26,'Input Parameters'!$M$26,'Input Parameters'!$J$26,'Input Parameters'!$K$26)</f>
        <v>0.729847499564517</v>
      </c>
      <c r="K392" s="168">
        <f ca="1">('Input Parameters'!$E$27/'Input Parameters'!$E$38)^$J392</f>
        <v>5.3256875781274816E-3</v>
      </c>
      <c r="L392" s="69">
        <f ca="1">$H392*$C392*'Input Parameters'!$E$25*K392</f>
        <v>0.72700079403462625</v>
      </c>
      <c r="M392" s="24">
        <f t="shared" ref="M392:M455" ca="1" si="64">RAND()</f>
        <v>0.84061627697830643</v>
      </c>
      <c r="N392" s="15">
        <f ca="1">_xlfn.NORM.INV(M392,'Input Parameters'!$E$29,'Input Parameters'!$F$29)</f>
        <v>0.10009969939511085</v>
      </c>
      <c r="O392" s="8">
        <f t="shared" ref="O392:O455" ca="1" si="65">RAND()</f>
        <v>0.35559105417362336</v>
      </c>
      <c r="P392" s="30">
        <f ca="1">_xlfn.LOGNORM.INV(O392,'Input Parameters'!$H$30,'Input Parameters'!$I$30)</f>
        <v>2.252706986742615</v>
      </c>
      <c r="Q392" s="10">
        <f t="shared" ref="Q392:Q455" ca="1" si="66">RAND()</f>
        <v>0.85400900701618288</v>
      </c>
      <c r="R392" s="30">
        <f>IF('Input Parameters'!$E$32=0,0,_xlfn.BETA.INV(Q392,'Input Parameters'!$L$32,'Input Parameters'!$M$32,'Input Parameters'!$J$32,'Input Parameters'!$K$32))</f>
        <v>0</v>
      </c>
      <c r="S392" s="10">
        <f t="shared" ref="S392:S455" ca="1" si="67">RAND()</f>
        <v>0.42614691053131148</v>
      </c>
      <c r="T392" s="26">
        <f ca="1">_xlfn.LOGNORM.INV(S392,'Input Parameters'!$H$34,'Input Parameters'!$I$34)</f>
        <v>49.252511151951687</v>
      </c>
      <c r="U392" s="10">
        <f t="shared" ref="U392:U455" ca="1" si="68">RAND()</f>
        <v>0.25569697921255241</v>
      </c>
      <c r="V392" s="30">
        <f ca="1">_xlfn.BETA.INV(U392,'Input Parameters'!$L$36,'Input Parameters'!$M$36,'Input Parameters'!$J$36,'Input Parameters'!$K$36)</f>
        <v>0.49249615127562757</v>
      </c>
      <c r="W392" s="2">
        <f ca="1">N392+(P392-N392)*(1-ERF((T392-R392)/(2*SQRT(L392*'Input Parameters'!$E$38))))</f>
        <v>0.10019475689463141</v>
      </c>
      <c r="X392">
        <f t="shared" ref="X392:X455" ca="1" si="69">IF(W392&gt;V392,0,1)</f>
        <v>1</v>
      </c>
      <c r="Y392" s="7"/>
    </row>
    <row r="393" spans="1:25" ht="15" customHeight="1" x14ac:dyDescent="0.25">
      <c r="A393" s="139">
        <v>386</v>
      </c>
      <c r="B393" s="10">
        <f t="shared" ca="1" si="60"/>
        <v>0.3323235076966784</v>
      </c>
      <c r="C393" s="60">
        <f ca="1">_xlfn.NORM.INV(B393,'Input Parameters'!$E$15,'Input Parameters'!$F$15)</f>
        <v>247.47400421989028</v>
      </c>
      <c r="D393" s="10">
        <f t="shared" ca="1" si="61"/>
        <v>0.77506619520214481</v>
      </c>
      <c r="E393" s="62">
        <f ca="1">IF(_xlfn.NORM.INV(D393,'Input Parameters'!$E$17,'Input Parameters'!$F$17)&lt;3500,3500,IF(_xlfn.NORM.INV(D393,'Input Parameters'!$E$17,'Input Parameters'!$F$17)&gt;5500,5500,_xlfn.NORM.INV(D393,'Input Parameters'!$E$17,'Input Parameters'!$F$17)))</f>
        <v>5328.9450318617737</v>
      </c>
      <c r="F393" s="10">
        <f t="shared" ca="1" si="62"/>
        <v>0.32761939249919925</v>
      </c>
      <c r="G393" s="64">
        <f ca="1">_xlfn.NORM.INV(F393,'Input Parameters'!$E$20,'Input Parameters'!$F$20)</f>
        <v>279.65847479282627</v>
      </c>
      <c r="H393" s="57">
        <f ca="1">EXP(E393*(1/'Input Parameters'!$E$23-1/G393))</f>
        <v>0.42181903341881677</v>
      </c>
      <c r="I393" s="10">
        <f t="shared" ca="1" si="63"/>
        <v>0.44091235442751109</v>
      </c>
      <c r="J393" s="30">
        <f ca="1">_xlfn.BETA.INV(I393,'Input Parameters'!$L$26,'Input Parameters'!$M$26,'Input Parameters'!$J$26,'Input Parameters'!$K$26)</f>
        <v>0.63722001940445983</v>
      </c>
      <c r="K393" s="168">
        <f ca="1">('Input Parameters'!$E$27/'Input Parameters'!$E$38)^$J393</f>
        <v>1.0349735270085396E-2</v>
      </c>
      <c r="L393" s="69">
        <f ca="1">$H393*$C393*'Input Parameters'!$E$25*K393</f>
        <v>1.0804010534469122</v>
      </c>
      <c r="M393" s="24">
        <f t="shared" ca="1" si="64"/>
        <v>0.43708150003268753</v>
      </c>
      <c r="N393" s="15">
        <f ca="1">_xlfn.NORM.INV(M393,'Input Parameters'!$E$29,'Input Parameters'!$F$29)</f>
        <v>9.9984162714205585E-2</v>
      </c>
      <c r="O393" s="8">
        <f t="shared" ca="1" si="65"/>
        <v>0.4489401813280165</v>
      </c>
      <c r="P393" s="30">
        <f ca="1">_xlfn.LOGNORM.INV(O393,'Input Parameters'!$H$30,'Input Parameters'!$I$30)</f>
        <v>2.5254403406683124</v>
      </c>
      <c r="Q393" s="10">
        <f t="shared" ca="1" si="66"/>
        <v>0.78130619902843723</v>
      </c>
      <c r="R393" s="30">
        <f>IF('Input Parameters'!$E$32=0,0,_xlfn.BETA.INV(Q393,'Input Parameters'!$L$32,'Input Parameters'!$M$32,'Input Parameters'!$J$32,'Input Parameters'!$K$32))</f>
        <v>0</v>
      </c>
      <c r="S393" s="10">
        <f t="shared" ca="1" si="67"/>
        <v>0.96435225473986297</v>
      </c>
      <c r="T393" s="26">
        <f ca="1">_xlfn.LOGNORM.INV(S393,'Input Parameters'!$H$34,'Input Parameters'!$I$34)</f>
        <v>63.09994001580926</v>
      </c>
      <c r="U393" s="10">
        <f t="shared" ca="1" si="68"/>
        <v>0.90781250626930809</v>
      </c>
      <c r="V393" s="30">
        <f ca="1">_xlfn.BETA.INV(U393,'Input Parameters'!$L$36,'Input Parameters'!$M$36,'Input Parameters'!$J$36,'Input Parameters'!$K$36)</f>
        <v>0.81050307512849096</v>
      </c>
      <c r="W393" s="2">
        <f ca="1">N393+(P393-N393)*(1-ERF((T393-R393)/(2*SQRT(L393*'Input Parameters'!$E$38))))</f>
        <v>0.10002699260565599</v>
      </c>
      <c r="X393">
        <f t="shared" ca="1" si="69"/>
        <v>1</v>
      </c>
      <c r="Y393" s="7"/>
    </row>
    <row r="394" spans="1:25" ht="15" customHeight="1" x14ac:dyDescent="0.25">
      <c r="A394" s="139">
        <v>387</v>
      </c>
      <c r="B394" s="10">
        <f t="shared" ca="1" si="60"/>
        <v>0.17029289448050211</v>
      </c>
      <c r="C394" s="60">
        <f ca="1">_xlfn.NORM.INV(B394,'Input Parameters'!$E$15,'Input Parameters'!$F$15)</f>
        <v>219.32039370271377</v>
      </c>
      <c r="D394" s="10">
        <f t="shared" ca="1" si="61"/>
        <v>0.37666930602005411</v>
      </c>
      <c r="E394" s="62">
        <f ca="1">IF(_xlfn.NORM.INV(D394,'Input Parameters'!$E$17,'Input Parameters'!$F$17)&lt;3500,3500,IF(_xlfn.NORM.INV(D394,'Input Parameters'!$E$17,'Input Parameters'!$F$17)&gt;5500,5500,_xlfn.NORM.INV(D394,'Input Parameters'!$E$17,'Input Parameters'!$F$17)))</f>
        <v>4580.0318593693555</v>
      </c>
      <c r="F394" s="10">
        <f t="shared" ca="1" si="62"/>
        <v>0.299686783161632</v>
      </c>
      <c r="G394" s="64">
        <f ca="1">_xlfn.NORM.INV(F394,'Input Parameters'!$E$20,'Input Parameters'!$F$20)</f>
        <v>279.13047948252245</v>
      </c>
      <c r="H394" s="57">
        <f ca="1">EXP(E394*(1/'Input Parameters'!$E$23-1/G394))</f>
        <v>0.46169575160750104</v>
      </c>
      <c r="I394" s="10">
        <f t="shared" ca="1" si="63"/>
        <v>4.2180477591575727E-3</v>
      </c>
      <c r="J394" s="30">
        <f ca="1">_xlfn.BETA.INV(I394,'Input Parameters'!$L$26,'Input Parameters'!$M$26,'Input Parameters'!$J$26,'Input Parameters'!$K$26)</f>
        <v>0.23776196120292262</v>
      </c>
      <c r="K394" s="168">
        <f ca="1">('Input Parameters'!$E$27/'Input Parameters'!$E$38)^$J394</f>
        <v>0.18168657422085727</v>
      </c>
      <c r="L394" s="69">
        <f ca="1">$H394*$C394*'Input Parameters'!$E$25*K394</f>
        <v>18.397454237322201</v>
      </c>
      <c r="M394" s="24">
        <f t="shared" ca="1" si="64"/>
        <v>0.43210926614863099</v>
      </c>
      <c r="N394" s="15">
        <f ca="1">_xlfn.NORM.INV(M394,'Input Parameters'!$E$29,'Input Parameters'!$F$29)</f>
        <v>9.9982899334443015E-2</v>
      </c>
      <c r="O394" s="8">
        <f t="shared" ca="1" si="65"/>
        <v>0.76969425719631124</v>
      </c>
      <c r="P394" s="30">
        <f ca="1">_xlfn.LOGNORM.INV(O394,'Input Parameters'!$H$30,'Input Parameters'!$I$30)</f>
        <v>3.8022084240054679</v>
      </c>
      <c r="Q394" s="10">
        <f t="shared" ca="1" si="66"/>
        <v>0.49991219110295126</v>
      </c>
      <c r="R394" s="30">
        <f>IF('Input Parameters'!$E$32=0,0,_xlfn.BETA.INV(Q394,'Input Parameters'!$L$32,'Input Parameters'!$M$32,'Input Parameters'!$J$32,'Input Parameters'!$K$32))</f>
        <v>0</v>
      </c>
      <c r="S394" s="10">
        <f t="shared" ca="1" si="67"/>
        <v>0.89518398051182357</v>
      </c>
      <c r="T394" s="26">
        <f ca="1">_xlfn.LOGNORM.INV(S394,'Input Parameters'!$H$34,'Input Parameters'!$I$34)</f>
        <v>58.930515102512501</v>
      </c>
      <c r="U394" s="10">
        <f t="shared" ca="1" si="68"/>
        <v>0.23182639202670963</v>
      </c>
      <c r="V394" s="30">
        <f ca="1">_xlfn.BETA.INV(U394,'Input Parameters'!$L$36,'Input Parameters'!$M$36,'Input Parameters'!$J$36,'Input Parameters'!$K$36)</f>
        <v>0.48256346514500437</v>
      </c>
      <c r="W394" s="2">
        <f ca="1">N394+(P394-N394)*(1-ERF((T394-R394)/(2*SQRT(L394*'Input Parameters'!$E$38))))</f>
        <v>1.3265131099935996</v>
      </c>
      <c r="X394">
        <f t="shared" ca="1" si="69"/>
        <v>0</v>
      </c>
      <c r="Y394" s="7"/>
    </row>
    <row r="395" spans="1:25" ht="15" customHeight="1" x14ac:dyDescent="0.25">
      <c r="A395" s="139">
        <v>388</v>
      </c>
      <c r="B395" s="10">
        <f t="shared" ca="1" si="60"/>
        <v>0.45806072429045264</v>
      </c>
      <c r="C395" s="60">
        <f ca="1">_xlfn.NORM.INV(B395,'Input Parameters'!$E$15,'Input Parameters'!$F$15)</f>
        <v>265.25951650972911</v>
      </c>
      <c r="D395" s="10">
        <f t="shared" ca="1" si="61"/>
        <v>0.29431600461604346</v>
      </c>
      <c r="E395" s="62">
        <f ca="1">IF(_xlfn.NORM.INV(D395,'Input Parameters'!$E$17,'Input Parameters'!$F$17)&lt;3500,3500,IF(_xlfn.NORM.INV(D395,'Input Parameters'!$E$17,'Input Parameters'!$F$17)&gt;5500,5500,_xlfn.NORM.INV(D395,'Input Parameters'!$E$17,'Input Parameters'!$F$17)))</f>
        <v>4421.4263585410408</v>
      </c>
      <c r="F395" s="10">
        <f t="shared" ca="1" si="62"/>
        <v>0.87461509001021764</v>
      </c>
      <c r="G395" s="64">
        <f ca="1">_xlfn.NORM.INV(F395,'Input Parameters'!$E$20,'Input Parameters'!$F$20)</f>
        <v>290.34482647066966</v>
      </c>
      <c r="H395" s="57">
        <f ca="1">EXP(E395*(1/'Input Parameters'!$E$23-1/G395))</f>
        <v>0.87434720507921138</v>
      </c>
      <c r="I395" s="10">
        <f t="shared" ca="1" si="63"/>
        <v>0.96234652335935778</v>
      </c>
      <c r="J395" s="30">
        <f ca="1">_xlfn.BETA.INV(I395,'Input Parameters'!$L$26,'Input Parameters'!$M$26,'Input Parameters'!$J$26,'Input Parameters'!$K$26)</f>
        <v>0.88874728989904261</v>
      </c>
      <c r="K395" s="168">
        <f ca="1">('Input Parameters'!$E$27/'Input Parameters'!$E$38)^$J395</f>
        <v>1.703610555296671E-3</v>
      </c>
      <c r="L395" s="69">
        <f ca="1">$H395*$C395*'Input Parameters'!$E$25*K395</f>
        <v>0.39511655087690145</v>
      </c>
      <c r="M395" s="24">
        <f t="shared" ca="1" si="64"/>
        <v>1.284647467824529E-3</v>
      </c>
      <c r="N395" s="15">
        <f ca="1">_xlfn.NORM.INV(M395,'Input Parameters'!$E$29,'Input Parameters'!$F$29)</f>
        <v>9.9698494126262832E-2</v>
      </c>
      <c r="O395" s="8">
        <f t="shared" ca="1" si="65"/>
        <v>0.92929372214495976</v>
      </c>
      <c r="P395" s="30">
        <f ca="1">_xlfn.LOGNORM.INV(O395,'Input Parameters'!$H$30,'Input Parameters'!$I$30)</f>
        <v>5.3746879282405686</v>
      </c>
      <c r="Q395" s="10">
        <f t="shared" ca="1" si="66"/>
        <v>0.90250764254008453</v>
      </c>
      <c r="R395" s="30">
        <f>IF('Input Parameters'!$E$32=0,0,_xlfn.BETA.INV(Q395,'Input Parameters'!$L$32,'Input Parameters'!$M$32,'Input Parameters'!$J$32,'Input Parameters'!$K$32))</f>
        <v>0</v>
      </c>
      <c r="S395" s="10">
        <f t="shared" ca="1" si="67"/>
        <v>0.25847871321527371</v>
      </c>
      <c r="T395" s="26">
        <f ca="1">_xlfn.LOGNORM.INV(S395,'Input Parameters'!$H$34,'Input Parameters'!$I$34)</f>
        <v>46.500018881651393</v>
      </c>
      <c r="U395" s="10">
        <f t="shared" ca="1" si="68"/>
        <v>0.74422137293976376</v>
      </c>
      <c r="V395" s="30">
        <f ca="1">_xlfn.BETA.INV(U395,'Input Parameters'!$L$36,'Input Parameters'!$M$36,'Input Parameters'!$J$36,'Input Parameters'!$K$36)</f>
        <v>0.69184113611792464</v>
      </c>
      <c r="W395" s="2">
        <f ca="1">N395+(P395-N395)*(1-ERF((T395-R395)/(2*SQRT(L395*'Input Parameters'!$E$38))))</f>
        <v>9.9699383999099986E-2</v>
      </c>
      <c r="X395">
        <f t="shared" ca="1" si="69"/>
        <v>1</v>
      </c>
      <c r="Y395" s="7"/>
    </row>
    <row r="396" spans="1:25" ht="15" customHeight="1" x14ac:dyDescent="0.25">
      <c r="A396" s="139">
        <v>389</v>
      </c>
      <c r="B396" s="10">
        <f t="shared" ca="1" si="60"/>
        <v>0.52811518004608682</v>
      </c>
      <c r="C396" s="60">
        <f ca="1">_xlfn.NORM.INV(B396,'Input Parameters'!$E$15,'Input Parameters'!$F$15)</f>
        <v>274.78961200191202</v>
      </c>
      <c r="D396" s="10">
        <f t="shared" ca="1" si="61"/>
        <v>0.18538251571546305</v>
      </c>
      <c r="E396" s="62">
        <f ca="1">IF(_xlfn.NORM.INV(D396,'Input Parameters'!$E$17,'Input Parameters'!$F$17)&lt;3500,3500,IF(_xlfn.NORM.INV(D396,'Input Parameters'!$E$17,'Input Parameters'!$F$17)&gt;5500,5500,_xlfn.NORM.INV(D396,'Input Parameters'!$E$17,'Input Parameters'!$F$17)))</f>
        <v>4173.4711168957574</v>
      </c>
      <c r="F396" s="10">
        <f t="shared" ca="1" si="62"/>
        <v>0.25890941692074643</v>
      </c>
      <c r="G396" s="64">
        <f ca="1">_xlfn.NORM.INV(F396,'Input Parameters'!$E$20,'Input Parameters'!$F$20)</f>
        <v>278.31703455411969</v>
      </c>
      <c r="H396" s="57">
        <f ca="1">EXP(E396*(1/'Input Parameters'!$E$23-1/G396))</f>
        <v>0.4733384989046725</v>
      </c>
      <c r="I396" s="10">
        <f t="shared" ca="1" si="63"/>
        <v>0.12737598653597582</v>
      </c>
      <c r="J396" s="30">
        <f ca="1">_xlfn.BETA.INV(I396,'Input Parameters'!$L$26,'Input Parameters'!$M$26,'Input Parameters'!$J$26,'Input Parameters'!$K$26)</f>
        <v>0.46888029107364126</v>
      </c>
      <c r="K396" s="168">
        <f ca="1">('Input Parameters'!$E$27/'Input Parameters'!$E$38)^$J396</f>
        <v>3.4621186183317984E-2</v>
      </c>
      <c r="L396" s="69">
        <f ca="1">$H396*$C396*'Input Parameters'!$E$25*K396</f>
        <v>4.5031258402385559</v>
      </c>
      <c r="M396" s="24">
        <f t="shared" ca="1" si="64"/>
        <v>0.40909215709346292</v>
      </c>
      <c r="N396" s="15">
        <f ca="1">_xlfn.NORM.INV(M396,'Input Parameters'!$E$29,'Input Parameters'!$F$29)</f>
        <v>9.9977011909445954E-2</v>
      </c>
      <c r="O396" s="8">
        <f t="shared" ca="1" si="65"/>
        <v>5.3327845276235131E-2</v>
      </c>
      <c r="P396" s="30">
        <f ca="1">_xlfn.LOGNORM.INV(O396,'Input Parameters'!$H$30,'Input Parameters'!$I$30)</f>
        <v>1.2521940108176692</v>
      </c>
      <c r="Q396" s="10">
        <f t="shared" ca="1" si="66"/>
        <v>0.88230819103821434</v>
      </c>
      <c r="R396" s="30">
        <f>IF('Input Parameters'!$E$32=0,0,_xlfn.BETA.INV(Q396,'Input Parameters'!$L$32,'Input Parameters'!$M$32,'Input Parameters'!$J$32,'Input Parameters'!$K$32))</f>
        <v>0</v>
      </c>
      <c r="S396" s="10">
        <f t="shared" ca="1" si="67"/>
        <v>0.91160715370565359</v>
      </c>
      <c r="T396" s="26">
        <f ca="1">_xlfn.LOGNORM.INV(S396,'Input Parameters'!$H$34,'Input Parameters'!$I$34)</f>
        <v>59.640211758569933</v>
      </c>
      <c r="U396" s="10">
        <f t="shared" ca="1" si="68"/>
        <v>0.66782722736893174</v>
      </c>
      <c r="V396" s="30">
        <f ca="1">_xlfn.BETA.INV(U396,'Input Parameters'!$L$36,'Input Parameters'!$M$36,'Input Parameters'!$J$36,'Input Parameters'!$K$36)</f>
        <v>0.65465920452736603</v>
      </c>
      <c r="W396" s="2">
        <f ca="1">N396+(P396-N396)*(1-ERF((T396-R396)/(2*SQRT(L396*'Input Parameters'!$E$38))))</f>
        <v>0.15400133783022213</v>
      </c>
      <c r="X396">
        <f t="shared" ca="1" si="69"/>
        <v>1</v>
      </c>
      <c r="Y396" s="7"/>
    </row>
    <row r="397" spans="1:25" ht="15" customHeight="1" x14ac:dyDescent="0.25">
      <c r="A397" s="139">
        <v>390</v>
      </c>
      <c r="B397" s="10">
        <f t="shared" ca="1" si="60"/>
        <v>0.80184549517143922</v>
      </c>
      <c r="C397" s="60">
        <f ca="1">_xlfn.NORM.INV(B397,'Input Parameters'!$E$15,'Input Parameters'!$F$15)</f>
        <v>316.93578757294159</v>
      </c>
      <c r="D397" s="10">
        <f t="shared" ca="1" si="61"/>
        <v>0.30726328563898464</v>
      </c>
      <c r="E397" s="62">
        <f ca="1">IF(_xlfn.NORM.INV(D397,'Input Parameters'!$E$17,'Input Parameters'!$F$17)&lt;3500,3500,IF(_xlfn.NORM.INV(D397,'Input Parameters'!$E$17,'Input Parameters'!$F$17)&gt;5500,5500,_xlfn.NORM.INV(D397,'Input Parameters'!$E$17,'Input Parameters'!$F$17)))</f>
        <v>4447.4641433860079</v>
      </c>
      <c r="F397" s="10">
        <f t="shared" ca="1" si="62"/>
        <v>0.99582085935007869</v>
      </c>
      <c r="G397" s="64">
        <f ca="1">_xlfn.NORM.INV(F397,'Input Parameters'!$E$20,'Input Parameters'!$F$20)</f>
        <v>300.31953136723314</v>
      </c>
      <c r="H397" s="57">
        <f ca="1">EXP(E397*(1/'Input Parameters'!$E$23-1/G397))</f>
        <v>1.45309203203309</v>
      </c>
      <c r="I397" s="10">
        <f t="shared" ca="1" si="63"/>
        <v>0.11789518577369829</v>
      </c>
      <c r="J397" s="30">
        <f ca="1">_xlfn.BETA.INV(I397,'Input Parameters'!$L$26,'Input Parameters'!$M$26,'Input Parameters'!$J$26,'Input Parameters'!$K$26)</f>
        <v>0.46091935514917132</v>
      </c>
      <c r="K397" s="168">
        <f ca="1">('Input Parameters'!$E$27/'Input Parameters'!$E$38)^$J397</f>
        <v>3.6655731272572475E-2</v>
      </c>
      <c r="L397" s="69">
        <f ca="1">$H397*$C397*'Input Parameters'!$E$25*K397</f>
        <v>16.88131565943171</v>
      </c>
      <c r="M397" s="24">
        <f t="shared" ca="1" si="64"/>
        <v>0.75001997460624581</v>
      </c>
      <c r="N397" s="15">
        <f ca="1">_xlfn.NORM.INV(M397,'Input Parameters'!$E$29,'Input Parameters'!$F$29)</f>
        <v>0.10006745526089196</v>
      </c>
      <c r="O397" s="8">
        <f t="shared" ca="1" si="65"/>
        <v>4.1677518266957203E-2</v>
      </c>
      <c r="P397" s="30">
        <f ca="1">_xlfn.LOGNORM.INV(O397,'Input Parameters'!$H$30,'Input Parameters'!$I$30)</f>
        <v>1.1842304661880128</v>
      </c>
      <c r="Q397" s="10">
        <f t="shared" ca="1" si="66"/>
        <v>5.4894521247624617E-2</v>
      </c>
      <c r="R397" s="30">
        <f>IF('Input Parameters'!$E$32=0,0,_xlfn.BETA.INV(Q397,'Input Parameters'!$L$32,'Input Parameters'!$M$32,'Input Parameters'!$J$32,'Input Parameters'!$K$32))</f>
        <v>0</v>
      </c>
      <c r="S397" s="10">
        <f t="shared" ca="1" si="67"/>
        <v>0.21894564878955658</v>
      </c>
      <c r="T397" s="26">
        <f ca="1">_xlfn.LOGNORM.INV(S397,'Input Parameters'!$H$34,'Input Parameters'!$I$34)</f>
        <v>45.76639108265956</v>
      </c>
      <c r="U397" s="10">
        <f t="shared" ca="1" si="68"/>
        <v>0.83452116959017264</v>
      </c>
      <c r="V397" s="30">
        <f ca="1">_xlfn.BETA.INV(U397,'Input Parameters'!$L$36,'Input Parameters'!$M$36,'Input Parameters'!$J$36,'Input Parameters'!$K$36)</f>
        <v>0.74657400524054918</v>
      </c>
      <c r="W397" s="2">
        <f ca="1">N397+(P397-N397)*(1-ERF((T397-R397)/(2*SQRT(L397*'Input Parameters'!$E$38))))</f>
        <v>0.56724034728605599</v>
      </c>
      <c r="X397">
        <f t="shared" ca="1" si="69"/>
        <v>1</v>
      </c>
      <c r="Y397" s="7"/>
    </row>
    <row r="398" spans="1:25" ht="15" customHeight="1" x14ac:dyDescent="0.25">
      <c r="A398" s="139">
        <v>391</v>
      </c>
      <c r="B398" s="10">
        <f t="shared" ca="1" si="60"/>
        <v>9.8041188343792052E-2</v>
      </c>
      <c r="C398" s="60">
        <f ca="1">_xlfn.NORM.INV(B398,'Input Parameters'!$E$15,'Input Parameters'!$F$15)</f>
        <v>200.90625541484781</v>
      </c>
      <c r="D398" s="10">
        <f t="shared" ca="1" si="61"/>
        <v>0.21813113994873945</v>
      </c>
      <c r="E398" s="62">
        <f ca="1">IF(_xlfn.NORM.INV(D398,'Input Parameters'!$E$17,'Input Parameters'!$F$17)&lt;3500,3500,IF(_xlfn.NORM.INV(D398,'Input Parameters'!$E$17,'Input Parameters'!$F$17)&gt;5500,5500,_xlfn.NORM.INV(D398,'Input Parameters'!$E$17,'Input Parameters'!$F$17)))</f>
        <v>4255.035713887929</v>
      </c>
      <c r="F398" s="10">
        <f t="shared" ca="1" si="62"/>
        <v>0.56833581209676676</v>
      </c>
      <c r="G398" s="64">
        <f ca="1">_xlfn.NORM.INV(F398,'Input Parameters'!$E$20,'Input Parameters'!$F$20)</f>
        <v>283.80333025165692</v>
      </c>
      <c r="H398" s="57">
        <f ca="1">EXP(E398*(1/'Input Parameters'!$E$23-1/G398))</f>
        <v>0.62687007153286545</v>
      </c>
      <c r="I398" s="10">
        <f t="shared" ca="1" si="63"/>
        <v>0.25227196649511807</v>
      </c>
      <c r="J398" s="30">
        <f ca="1">_xlfn.BETA.INV(I398,'Input Parameters'!$L$26,'Input Parameters'!$M$26,'Input Parameters'!$J$26,'Input Parameters'!$K$26)</f>
        <v>0.54980319269721845</v>
      </c>
      <c r="K398" s="168">
        <f ca="1">('Input Parameters'!$E$27/'Input Parameters'!$E$38)^$J398</f>
        <v>1.9375394112291694E-2</v>
      </c>
      <c r="L398" s="69">
        <f ca="1">$H398*$C398*'Input Parameters'!$E$25*K398</f>
        <v>2.4401781852135724</v>
      </c>
      <c r="M398" s="24">
        <f t="shared" ca="1" si="64"/>
        <v>9.3922512435362426E-2</v>
      </c>
      <c r="N398" s="15">
        <f ca="1">_xlfn.NORM.INV(M398,'Input Parameters'!$E$29,'Input Parameters'!$F$29)</f>
        <v>9.9868301909390847E-2</v>
      </c>
      <c r="O398" s="8">
        <f t="shared" ca="1" si="65"/>
        <v>0.94448714707179604</v>
      </c>
      <c r="P398" s="30">
        <f ca="1">_xlfn.LOGNORM.INV(O398,'Input Parameters'!$H$30,'Input Parameters'!$I$30)</f>
        <v>5.6963540591409236</v>
      </c>
      <c r="Q398" s="10">
        <f t="shared" ca="1" si="66"/>
        <v>9.2126569999242958E-2</v>
      </c>
      <c r="R398" s="30">
        <f>IF('Input Parameters'!$E$32=0,0,_xlfn.BETA.INV(Q398,'Input Parameters'!$L$32,'Input Parameters'!$M$32,'Input Parameters'!$J$32,'Input Parameters'!$K$32))</f>
        <v>0</v>
      </c>
      <c r="S398" s="10">
        <f t="shared" ca="1" si="67"/>
        <v>9.213713396864287E-2</v>
      </c>
      <c r="T398" s="26">
        <f ca="1">_xlfn.LOGNORM.INV(S398,'Input Parameters'!$H$34,'Input Parameters'!$I$34)</f>
        <v>42.726678107969114</v>
      </c>
      <c r="U398" s="10">
        <f t="shared" ca="1" si="68"/>
        <v>0.84696281538164664</v>
      </c>
      <c r="V398" s="30">
        <f ca="1">_xlfn.BETA.INV(U398,'Input Parameters'!$L$36,'Input Parameters'!$M$36,'Input Parameters'!$J$36,'Input Parameters'!$K$36)</f>
        <v>0.75566453302826764</v>
      </c>
      <c r="W398" s="2">
        <f ca="1">N398+(P398-N398)*(1-ERF((T398-R398)/(2*SQRT(L398*'Input Parameters'!$E$38))))</f>
        <v>0.39706341017826152</v>
      </c>
      <c r="X398">
        <f t="shared" ca="1" si="69"/>
        <v>1</v>
      </c>
      <c r="Y398" s="7"/>
    </row>
    <row r="399" spans="1:25" ht="15" customHeight="1" x14ac:dyDescent="0.25">
      <c r="A399" s="139">
        <v>392</v>
      </c>
      <c r="B399" s="10">
        <f t="shared" ca="1" si="60"/>
        <v>0.8690491968014209</v>
      </c>
      <c r="C399" s="60">
        <f ca="1">_xlfn.NORM.INV(B399,'Input Parameters'!$E$15,'Input Parameters'!$F$15)</f>
        <v>331.76724782338675</v>
      </c>
      <c r="D399" s="10">
        <f t="shared" ca="1" si="61"/>
        <v>0.75668122732839405</v>
      </c>
      <c r="E399" s="62">
        <f ca="1">IF(_xlfn.NORM.INV(D399,'Input Parameters'!$E$17,'Input Parameters'!$F$17)&lt;3500,3500,IF(_xlfn.NORM.INV(D399,'Input Parameters'!$E$17,'Input Parameters'!$F$17)&gt;5500,5500,_xlfn.NORM.INV(D399,'Input Parameters'!$E$17,'Input Parameters'!$F$17)))</f>
        <v>5286.966733635817</v>
      </c>
      <c r="F399" s="10">
        <f t="shared" ca="1" si="62"/>
        <v>0.52260283713478639</v>
      </c>
      <c r="G399" s="64">
        <f ca="1">_xlfn.NORM.INV(F399,'Input Parameters'!$E$20,'Input Parameters'!$F$20)</f>
        <v>283.02980461687912</v>
      </c>
      <c r="H399" s="57">
        <f ca="1">EXP(E399*(1/'Input Parameters'!$E$23-1/G399))</f>
        <v>0.53195838488159186</v>
      </c>
      <c r="I399" s="10">
        <f t="shared" ca="1" si="63"/>
        <v>0.59728731136259816</v>
      </c>
      <c r="J399" s="30">
        <f ca="1">_xlfn.BETA.INV(I399,'Input Parameters'!$L$26,'Input Parameters'!$M$26,'Input Parameters'!$J$26,'Input Parameters'!$K$26)</f>
        <v>0.70019306511544743</v>
      </c>
      <c r="K399" s="168">
        <f ca="1">('Input Parameters'!$E$27/'Input Parameters'!$E$38)^$J399</f>
        <v>6.5880261965038473E-3</v>
      </c>
      <c r="L399" s="69">
        <f ca="1">$H399*$C399*'Input Parameters'!$E$25*K399</f>
        <v>1.1626968243318294</v>
      </c>
      <c r="M399" s="24">
        <f t="shared" ca="1" si="64"/>
        <v>0.26397551936074892</v>
      </c>
      <c r="N399" s="15">
        <f ca="1">_xlfn.NORM.INV(M399,'Input Parameters'!$E$29,'Input Parameters'!$F$29)</f>
        <v>9.993688631351362E-2</v>
      </c>
      <c r="O399" s="8">
        <f t="shared" ca="1" si="65"/>
        <v>0.37351919310898019</v>
      </c>
      <c r="P399" s="30">
        <f ca="1">_xlfn.LOGNORM.INV(O399,'Input Parameters'!$H$30,'Input Parameters'!$I$30)</f>
        <v>2.3040663884656203</v>
      </c>
      <c r="Q399" s="10">
        <f t="shared" ca="1" si="66"/>
        <v>0.97629348025588814</v>
      </c>
      <c r="R399" s="30">
        <f>IF('Input Parameters'!$E$32=0,0,_xlfn.BETA.INV(Q399,'Input Parameters'!$L$32,'Input Parameters'!$M$32,'Input Parameters'!$J$32,'Input Parameters'!$K$32))</f>
        <v>0</v>
      </c>
      <c r="S399" s="10">
        <f t="shared" ca="1" si="67"/>
        <v>0.80574748123874995</v>
      </c>
      <c r="T399" s="26">
        <f ca="1">_xlfn.LOGNORM.INV(S399,'Input Parameters'!$H$34,'Input Parameters'!$I$34)</f>
        <v>56.121455172931405</v>
      </c>
      <c r="U399" s="10">
        <f t="shared" ca="1" si="68"/>
        <v>0.54525017024893008</v>
      </c>
      <c r="V399" s="30">
        <f ca="1">_xlfn.BETA.INV(U399,'Input Parameters'!$L$36,'Input Parameters'!$M$36,'Input Parameters'!$J$36,'Input Parameters'!$K$36)</f>
        <v>0.60339593557654791</v>
      </c>
      <c r="W399" s="2">
        <f ca="1">N399+(P399-N399)*(1-ERF((T399-R399)/(2*SQRT(L399*'Input Parameters'!$E$38))))</f>
        <v>0.1004504030313815</v>
      </c>
      <c r="X399">
        <f t="shared" ca="1" si="69"/>
        <v>1</v>
      </c>
      <c r="Y399" s="7"/>
    </row>
    <row r="400" spans="1:25" ht="15" customHeight="1" x14ac:dyDescent="0.25">
      <c r="A400" s="139">
        <v>393</v>
      </c>
      <c r="B400" s="10">
        <f t="shared" ca="1" si="60"/>
        <v>0.75599306773556096</v>
      </c>
      <c r="C400" s="60">
        <f ca="1">_xlfn.NORM.INV(B400,'Input Parameters'!$E$15,'Input Parameters'!$F$15)</f>
        <v>308.5487923696441</v>
      </c>
      <c r="D400" s="10">
        <f t="shared" ca="1" si="61"/>
        <v>0.55752471665719328</v>
      </c>
      <c r="E400" s="62">
        <f ca="1">IF(_xlfn.NORM.INV(D400,'Input Parameters'!$E$17,'Input Parameters'!$F$17)&lt;3500,3500,IF(_xlfn.NORM.INV(D400,'Input Parameters'!$E$17,'Input Parameters'!$F$17)&gt;5500,5500,_xlfn.NORM.INV(D400,'Input Parameters'!$E$17,'Input Parameters'!$F$17)))</f>
        <v>4901.2874932484119</v>
      </c>
      <c r="F400" s="10">
        <f t="shared" ca="1" si="62"/>
        <v>0.14442095542650824</v>
      </c>
      <c r="G400" s="64">
        <f ca="1">_xlfn.NORM.INV(F400,'Input Parameters'!$E$20,'Input Parameters'!$F$20)</f>
        <v>275.54354066100575</v>
      </c>
      <c r="H400" s="57">
        <f ca="1">EXP(E400*(1/'Input Parameters'!$E$23-1/G400))</f>
        <v>0.34797034485217609</v>
      </c>
      <c r="I400" s="10">
        <f t="shared" ca="1" si="63"/>
        <v>0.11745920985505365</v>
      </c>
      <c r="J400" s="30">
        <f ca="1">_xlfn.BETA.INV(I400,'Input Parameters'!$L$26,'Input Parameters'!$M$26,'Input Parameters'!$J$26,'Input Parameters'!$K$26)</f>
        <v>0.46054310857329372</v>
      </c>
      <c r="K400" s="168">
        <f ca="1">('Input Parameters'!$E$27/'Input Parameters'!$E$38)^$J400</f>
        <v>3.6754792313622178E-2</v>
      </c>
      <c r="L400" s="69">
        <f ca="1">$H400*$C400*'Input Parameters'!$E$25*K400</f>
        <v>3.946208771636746</v>
      </c>
      <c r="M400" s="24">
        <f t="shared" ca="1" si="64"/>
        <v>0.20204499927552644</v>
      </c>
      <c r="N400" s="15">
        <f ca="1">_xlfn.NORM.INV(M400,'Input Parameters'!$E$29,'Input Parameters'!$F$29)</f>
        <v>9.9916566103150806E-2</v>
      </c>
      <c r="O400" s="8">
        <f t="shared" ca="1" si="65"/>
        <v>0.99944096725965836</v>
      </c>
      <c r="P400" s="30">
        <f ca="1">_xlfn.LOGNORM.INV(O400,'Input Parameters'!$H$30,'Input Parameters'!$I$30)</f>
        <v>12.509999037545434</v>
      </c>
      <c r="Q400" s="10">
        <f t="shared" ca="1" si="66"/>
        <v>3.2183901234354995E-3</v>
      </c>
      <c r="R400" s="30">
        <f>IF('Input Parameters'!$E$32=0,0,_xlfn.BETA.INV(Q400,'Input Parameters'!$L$32,'Input Parameters'!$M$32,'Input Parameters'!$J$32,'Input Parameters'!$K$32))</f>
        <v>0</v>
      </c>
      <c r="S400" s="10">
        <f t="shared" ca="1" si="67"/>
        <v>0.58756674452954905</v>
      </c>
      <c r="T400" s="26">
        <f ca="1">_xlfn.LOGNORM.INV(S400,'Input Parameters'!$H$34,'Input Parameters'!$I$34)</f>
        <v>51.815969047467412</v>
      </c>
      <c r="U400" s="10">
        <f t="shared" ca="1" si="68"/>
        <v>0.58830211121535847</v>
      </c>
      <c r="V400" s="30">
        <f ca="1">_xlfn.BETA.INV(U400,'Input Parameters'!$L$36,'Input Parameters'!$M$36,'Input Parameters'!$J$36,'Input Parameters'!$K$36)</f>
        <v>0.62061053339646355</v>
      </c>
      <c r="W400" s="2">
        <f ca="1">N400+(P400-N400)*(1-ERF((T400-R400)/(2*SQRT(L400*'Input Parameters'!$E$38))))</f>
        <v>0.90809479688814132</v>
      </c>
      <c r="X400">
        <f t="shared" ca="1" si="69"/>
        <v>0</v>
      </c>
      <c r="Y400" s="7"/>
    </row>
    <row r="401" spans="1:25" ht="15" customHeight="1" x14ac:dyDescent="0.25">
      <c r="A401" s="139">
        <v>394</v>
      </c>
      <c r="B401" s="10">
        <f t="shared" ca="1" si="60"/>
        <v>0.62480417071926464</v>
      </c>
      <c r="C401" s="60">
        <f ca="1">_xlfn.NORM.INV(B401,'Input Parameters'!$E$15,'Input Parameters'!$F$15)</f>
        <v>288.20737822390265</v>
      </c>
      <c r="D401" s="10">
        <f t="shared" ca="1" si="61"/>
        <v>0.25245678900373636</v>
      </c>
      <c r="E401" s="62">
        <f ca="1">IF(_xlfn.NORM.INV(D401,'Input Parameters'!$E$17,'Input Parameters'!$F$17)&lt;3500,3500,IF(_xlfn.NORM.INV(D401,'Input Parameters'!$E$17,'Input Parameters'!$F$17)&gt;5500,5500,_xlfn.NORM.INV(D401,'Input Parameters'!$E$17,'Input Parameters'!$F$17)))</f>
        <v>4333.2549953460821</v>
      </c>
      <c r="F401" s="10">
        <f t="shared" ca="1" si="62"/>
        <v>0.43925093337674548</v>
      </c>
      <c r="G401" s="64">
        <f ca="1">_xlfn.NORM.INV(F401,'Input Parameters'!$E$20,'Input Parameters'!$F$20)</f>
        <v>281.62578011119433</v>
      </c>
      <c r="H401" s="57">
        <f ca="1">EXP(E401*(1/'Input Parameters'!$E$23-1/G401))</f>
        <v>0.55230313113834384</v>
      </c>
      <c r="I401" s="10">
        <f t="shared" ca="1" si="63"/>
        <v>0.93419699674176271</v>
      </c>
      <c r="J401" s="30">
        <f ca="1">_xlfn.BETA.INV(I401,'Input Parameters'!$L$26,'Input Parameters'!$M$26,'Input Parameters'!$J$26,'Input Parameters'!$K$26)</f>
        <v>0.86310711790656469</v>
      </c>
      <c r="K401" s="168">
        <f ca="1">('Input Parameters'!$E$27/'Input Parameters'!$E$38)^$J401</f>
        <v>2.0475980387053838E-3</v>
      </c>
      <c r="L401" s="69">
        <f ca="1">$H401*$C401*'Input Parameters'!$E$25*K401</f>
        <v>0.32593222768656033</v>
      </c>
      <c r="M401" s="24">
        <f t="shared" ca="1" si="64"/>
        <v>5.7252929940506569E-2</v>
      </c>
      <c r="N401" s="15">
        <f ca="1">_xlfn.NORM.INV(M401,'Input Parameters'!$E$29,'Input Parameters'!$F$29)</f>
        <v>9.98421739863498E-2</v>
      </c>
      <c r="O401" s="8">
        <f t="shared" ca="1" si="65"/>
        <v>0.29748598917056301</v>
      </c>
      <c r="P401" s="30">
        <f ca="1">_xlfn.LOGNORM.INV(O401,'Input Parameters'!$H$30,'Input Parameters'!$I$30)</f>
        <v>2.0873633625848558</v>
      </c>
      <c r="Q401" s="10">
        <f t="shared" ca="1" si="66"/>
        <v>0.26991038486469232</v>
      </c>
      <c r="R401" s="30">
        <f>IF('Input Parameters'!$E$32=0,0,_xlfn.BETA.INV(Q401,'Input Parameters'!$L$32,'Input Parameters'!$M$32,'Input Parameters'!$J$32,'Input Parameters'!$K$32))</f>
        <v>0</v>
      </c>
      <c r="S401" s="10">
        <f t="shared" ca="1" si="67"/>
        <v>6.0012518600212394E-2</v>
      </c>
      <c r="T401" s="26">
        <f ca="1">_xlfn.LOGNORM.INV(S401,'Input Parameters'!$H$34,'Input Parameters'!$I$34)</f>
        <v>41.536121846989694</v>
      </c>
      <c r="U401" s="10">
        <f t="shared" ca="1" si="68"/>
        <v>0.17983325270985495</v>
      </c>
      <c r="V401" s="30">
        <f ca="1">_xlfn.BETA.INV(U401,'Input Parameters'!$L$36,'Input Parameters'!$M$36,'Input Parameters'!$J$36,'Input Parameters'!$K$36)</f>
        <v>0.45948157575090293</v>
      </c>
      <c r="W401" s="2">
        <f ca="1">N401+(P401-N401)*(1-ERF((T401-R401)/(2*SQRT(L401*'Input Parameters'!$E$38))))</f>
        <v>9.9842706968945011E-2</v>
      </c>
      <c r="X401">
        <f t="shared" ca="1" si="69"/>
        <v>1</v>
      </c>
      <c r="Y401" s="7"/>
    </row>
    <row r="402" spans="1:25" ht="15" customHeight="1" x14ac:dyDescent="0.25">
      <c r="A402" s="139">
        <v>395</v>
      </c>
      <c r="B402" s="10">
        <f t="shared" ca="1" si="60"/>
        <v>2.8140545693911667E-2</v>
      </c>
      <c r="C402" s="60">
        <f ca="1">_xlfn.NORM.INV(B402,'Input Parameters'!$E$15,'Input Parameters'!$F$15)</f>
        <v>167.51990369268606</v>
      </c>
      <c r="D402" s="10">
        <f t="shared" ca="1" si="61"/>
        <v>0.29620607669665067</v>
      </c>
      <c r="E402" s="62">
        <f ca="1">IF(_xlfn.NORM.INV(D402,'Input Parameters'!$E$17,'Input Parameters'!$F$17)&lt;3500,3500,IF(_xlfn.NORM.INV(D402,'Input Parameters'!$E$17,'Input Parameters'!$F$17)&gt;5500,5500,_xlfn.NORM.INV(D402,'Input Parameters'!$E$17,'Input Parameters'!$F$17)))</f>
        <v>4425.2593492685583</v>
      </c>
      <c r="F402" s="10">
        <f t="shared" ca="1" si="62"/>
        <v>0.160153771273705</v>
      </c>
      <c r="G402" s="64">
        <f ca="1">_xlfn.NORM.INV(F402,'Input Parameters'!$E$20,'Input Parameters'!$F$20)</f>
        <v>275.99136520461701</v>
      </c>
      <c r="H402" s="57">
        <f ca="1">EXP(E402*(1/'Input Parameters'!$E$23-1/G402))</f>
        <v>0.39571856577108844</v>
      </c>
      <c r="I402" s="10">
        <f t="shared" ca="1" si="63"/>
        <v>0.38533613865880023</v>
      </c>
      <c r="J402" s="30">
        <f ca="1">_xlfn.BETA.INV(I402,'Input Parameters'!$L$26,'Input Parameters'!$M$26,'Input Parameters'!$J$26,'Input Parameters'!$K$26)</f>
        <v>0.61354481106440129</v>
      </c>
      <c r="K402" s="168">
        <f ca="1">('Input Parameters'!$E$27/'Input Parameters'!$E$38)^$J402</f>
        <v>1.226541819174713E-2</v>
      </c>
      <c r="L402" s="69">
        <f ca="1">$H402*$C402*'Input Parameters'!$E$25*K402</f>
        <v>0.8130835996145408</v>
      </c>
      <c r="M402" s="24">
        <f t="shared" ca="1" si="64"/>
        <v>0.72521009396088854</v>
      </c>
      <c r="N402" s="15">
        <f ca="1">_xlfn.NORM.INV(M402,'Input Parameters'!$E$29,'Input Parameters'!$F$29)</f>
        <v>0.1000598389886968</v>
      </c>
      <c r="O402" s="8">
        <f t="shared" ca="1" si="65"/>
        <v>0.66521509507308807</v>
      </c>
      <c r="P402" s="30">
        <f ca="1">_xlfn.LOGNORM.INV(O402,'Input Parameters'!$H$30,'Input Parameters'!$I$30)</f>
        <v>3.2825598264627485</v>
      </c>
      <c r="Q402" s="10">
        <f t="shared" ca="1" si="66"/>
        <v>0.74762554713792517</v>
      </c>
      <c r="R402" s="30">
        <f>IF('Input Parameters'!$E$32=0,0,_xlfn.BETA.INV(Q402,'Input Parameters'!$L$32,'Input Parameters'!$M$32,'Input Parameters'!$J$32,'Input Parameters'!$K$32))</f>
        <v>0</v>
      </c>
      <c r="S402" s="10">
        <f t="shared" ca="1" si="67"/>
        <v>0.43154198257354348</v>
      </c>
      <c r="T402" s="26">
        <f ca="1">_xlfn.LOGNORM.INV(S402,'Input Parameters'!$H$34,'Input Parameters'!$I$34)</f>
        <v>49.336863581025753</v>
      </c>
      <c r="U402" s="10">
        <f t="shared" ca="1" si="68"/>
        <v>0.37481188077930117</v>
      </c>
      <c r="V402" s="30">
        <f ca="1">_xlfn.BETA.INV(U402,'Input Parameters'!$L$36,'Input Parameters'!$M$36,'Input Parameters'!$J$36,'Input Parameters'!$K$36)</f>
        <v>0.53880155532488971</v>
      </c>
      <c r="W402" s="2">
        <f ca="1">N402+(P402-N402)*(1-ERF((T402-R402)/(2*SQRT(L402*'Input Parameters'!$E$38))))</f>
        <v>0.1004077554188751</v>
      </c>
      <c r="X402">
        <f t="shared" ca="1" si="69"/>
        <v>1</v>
      </c>
      <c r="Y402" s="7"/>
    </row>
    <row r="403" spans="1:25" ht="15" customHeight="1" x14ac:dyDescent="0.25">
      <c r="A403" s="139">
        <v>396</v>
      </c>
      <c r="B403" s="10">
        <f t="shared" ca="1" si="60"/>
        <v>0.38303431802946208</v>
      </c>
      <c r="C403" s="60">
        <f ca="1">_xlfn.NORM.INV(B403,'Input Parameters'!$E$15,'Input Parameters'!$F$15)</f>
        <v>254.84350347579556</v>
      </c>
      <c r="D403" s="10">
        <f t="shared" ca="1" si="61"/>
        <v>0.28045487073987507</v>
      </c>
      <c r="E403" s="62">
        <f ca="1">IF(_xlfn.NORM.INV(D403,'Input Parameters'!$E$17,'Input Parameters'!$F$17)&lt;3500,3500,IF(_xlfn.NORM.INV(D403,'Input Parameters'!$E$17,'Input Parameters'!$F$17)&gt;5500,5500,_xlfn.NORM.INV(D403,'Input Parameters'!$E$17,'Input Parameters'!$F$17)))</f>
        <v>4392.9564654716451</v>
      </c>
      <c r="F403" s="10">
        <f t="shared" ca="1" si="62"/>
        <v>0.84423962995558255</v>
      </c>
      <c r="G403" s="64">
        <f ca="1">_xlfn.NORM.INV(F403,'Input Parameters'!$E$20,'Input Parameters'!$F$20)</f>
        <v>289.43064261267875</v>
      </c>
      <c r="H403" s="57">
        <f ca="1">EXP(E403*(1/'Input Parameters'!$E$23-1/G403))</f>
        <v>0.83426637946496018</v>
      </c>
      <c r="I403" s="10">
        <f t="shared" ca="1" si="63"/>
        <v>0.14824850649941346</v>
      </c>
      <c r="J403" s="30">
        <f ca="1">_xlfn.BETA.INV(I403,'Input Parameters'!$L$26,'Input Parameters'!$M$26,'Input Parameters'!$J$26,'Input Parameters'!$K$26)</f>
        <v>0.48511668281495707</v>
      </c>
      <c r="K403" s="168">
        <f ca="1">('Input Parameters'!$E$27/'Input Parameters'!$E$38)^$J403</f>
        <v>3.0815006286713732E-2</v>
      </c>
      <c r="L403" s="69">
        <f ca="1">$H403*$C403*'Input Parameters'!$E$25*K403</f>
        <v>6.5514973499337508</v>
      </c>
      <c r="M403" s="24">
        <f t="shared" ca="1" si="64"/>
        <v>0.38981803920726754</v>
      </c>
      <c r="N403" s="15">
        <f ca="1">_xlfn.NORM.INV(M403,'Input Parameters'!$E$29,'Input Parameters'!$F$29)</f>
        <v>9.9972020668187958E-2</v>
      </c>
      <c r="O403" s="8">
        <f t="shared" ca="1" si="65"/>
        <v>0.33394327175917926</v>
      </c>
      <c r="P403" s="30">
        <f ca="1">_xlfn.LOGNORM.INV(O403,'Input Parameters'!$H$30,'Input Parameters'!$I$30)</f>
        <v>2.1910160167709156</v>
      </c>
      <c r="Q403" s="10">
        <f t="shared" ca="1" si="66"/>
        <v>0.5246763597768116</v>
      </c>
      <c r="R403" s="30">
        <f>IF('Input Parameters'!$E$32=0,0,_xlfn.BETA.INV(Q403,'Input Parameters'!$L$32,'Input Parameters'!$M$32,'Input Parameters'!$J$32,'Input Parameters'!$K$32))</f>
        <v>0</v>
      </c>
      <c r="S403" s="10">
        <f t="shared" ca="1" si="67"/>
        <v>0.44064059330087946</v>
      </c>
      <c r="T403" s="26">
        <f ca="1">_xlfn.LOGNORM.INV(S403,'Input Parameters'!$H$34,'Input Parameters'!$I$34)</f>
        <v>49.479003748416318</v>
      </c>
      <c r="U403" s="10">
        <f t="shared" ca="1" si="68"/>
        <v>0.76930526202938609</v>
      </c>
      <c r="V403" s="30">
        <f ca="1">_xlfn.BETA.INV(U403,'Input Parameters'!$L$36,'Input Parameters'!$M$36,'Input Parameters'!$J$36,'Input Parameters'!$K$36)</f>
        <v>0.70552488509040612</v>
      </c>
      <c r="W403" s="2">
        <f ca="1">N403+(P403-N403)*(1-ERF((T403-R403)/(2*SQRT(L403*'Input Parameters'!$E$38))))</f>
        <v>0.45891585961995623</v>
      </c>
      <c r="X403">
        <f t="shared" ca="1" si="69"/>
        <v>1</v>
      </c>
      <c r="Y403" s="7"/>
    </row>
    <row r="404" spans="1:25" ht="15" customHeight="1" x14ac:dyDescent="0.25">
      <c r="A404" s="139">
        <v>397</v>
      </c>
      <c r="B404" s="10">
        <f t="shared" ca="1" si="60"/>
        <v>0.21272408264869813</v>
      </c>
      <c r="C404" s="60">
        <f ca="1">_xlfn.NORM.INV(B404,'Input Parameters'!$E$15,'Input Parameters'!$F$15)</f>
        <v>227.7747608832766</v>
      </c>
      <c r="D404" s="10">
        <f t="shared" ca="1" si="61"/>
        <v>9.4922762906325286E-2</v>
      </c>
      <c r="E404" s="62">
        <f ca="1">IF(_xlfn.NORM.INV(D404,'Input Parameters'!$E$17,'Input Parameters'!$F$17)&lt;3500,3500,IF(_xlfn.NORM.INV(D404,'Input Parameters'!$E$17,'Input Parameters'!$F$17)&gt;5500,5500,_xlfn.NORM.INV(D404,'Input Parameters'!$E$17,'Input Parameters'!$F$17)))</f>
        <v>3882.274643629441</v>
      </c>
      <c r="F404" s="10">
        <f t="shared" ca="1" si="62"/>
        <v>7.0440914167201996E-2</v>
      </c>
      <c r="G404" s="64">
        <f ca="1">_xlfn.NORM.INV(F404,'Input Parameters'!$E$20,'Input Parameters'!$F$20)</f>
        <v>272.78414872795963</v>
      </c>
      <c r="H404" s="57">
        <f ca="1">EXP(E404*(1/'Input Parameters'!$E$23-1/G404))</f>
        <v>0.37580381312833328</v>
      </c>
      <c r="I404" s="10">
        <f t="shared" ca="1" si="63"/>
        <v>0.2199831709908715</v>
      </c>
      <c r="J404" s="30">
        <f ca="1">_xlfn.BETA.INV(I404,'Input Parameters'!$L$26,'Input Parameters'!$M$26,'Input Parameters'!$J$26,'Input Parameters'!$K$26)</f>
        <v>0.5317992237302992</v>
      </c>
      <c r="K404" s="168">
        <f ca="1">('Input Parameters'!$E$27/'Input Parameters'!$E$38)^$J404</f>
        <v>2.2046344667294836E-2</v>
      </c>
      <c r="L404" s="69">
        <f ca="1">$H404*$C404*'Input Parameters'!$E$25*K404</f>
        <v>1.8871367605703355</v>
      </c>
      <c r="M404" s="24">
        <f t="shared" ca="1" si="64"/>
        <v>0.91742902903045376</v>
      </c>
      <c r="N404" s="15">
        <f ca="1">_xlfn.NORM.INV(M404,'Input Parameters'!$E$29,'Input Parameters'!$F$29)</f>
        <v>0.10013879839189853</v>
      </c>
      <c r="O404" s="8">
        <f t="shared" ca="1" si="65"/>
        <v>0.1517532839887028</v>
      </c>
      <c r="P404" s="30">
        <f ca="1">_xlfn.LOGNORM.INV(O404,'Input Parameters'!$H$30,'Input Parameters'!$I$30)</f>
        <v>1.6503506467315388</v>
      </c>
      <c r="Q404" s="10">
        <f t="shared" ca="1" si="66"/>
        <v>0.74454699606483443</v>
      </c>
      <c r="R404" s="30">
        <f>IF('Input Parameters'!$E$32=0,0,_xlfn.BETA.INV(Q404,'Input Parameters'!$L$32,'Input Parameters'!$M$32,'Input Parameters'!$J$32,'Input Parameters'!$K$32))</f>
        <v>0</v>
      </c>
      <c r="S404" s="10">
        <f t="shared" ca="1" si="67"/>
        <v>0.87499945042352956</v>
      </c>
      <c r="T404" s="26">
        <f ca="1">_xlfn.LOGNORM.INV(S404,'Input Parameters'!$H$34,'Input Parameters'!$I$34)</f>
        <v>58.170631379628055</v>
      </c>
      <c r="U404" s="10">
        <f t="shared" ca="1" si="68"/>
        <v>0.2822601151630777</v>
      </c>
      <c r="V404" s="30">
        <f ca="1">_xlfn.BETA.INV(U404,'Input Parameters'!$L$36,'Input Parameters'!$M$36,'Input Parameters'!$J$36,'Input Parameters'!$K$36)</f>
        <v>0.50320605932367601</v>
      </c>
      <c r="W404" s="2">
        <f ca="1">N404+(P404-N404)*(1-ERF((T404-R404)/(2*SQRT(L404*'Input Parameters'!$E$38))))</f>
        <v>0.10440384075355709</v>
      </c>
      <c r="X404">
        <f t="shared" ca="1" si="69"/>
        <v>1</v>
      </c>
      <c r="Y404" s="7"/>
    </row>
    <row r="405" spans="1:25" ht="15" customHeight="1" x14ac:dyDescent="0.25">
      <c r="A405" s="139">
        <v>398</v>
      </c>
      <c r="B405" s="10">
        <f t="shared" ca="1" si="60"/>
        <v>0.32851232117830964</v>
      </c>
      <c r="C405" s="60">
        <f ca="1">_xlfn.NORM.INV(B405,'Input Parameters'!$E$15,'Input Parameters'!$F$15)</f>
        <v>246.90396778124779</v>
      </c>
      <c r="D405" s="10">
        <f t="shared" ca="1" si="61"/>
        <v>0.45973341207694041</v>
      </c>
      <c r="E405" s="62">
        <f ca="1">IF(_xlfn.NORM.INV(D405,'Input Parameters'!$E$17,'Input Parameters'!$F$17)&lt;3500,3500,IF(_xlfn.NORM.INV(D405,'Input Parameters'!$E$17,'Input Parameters'!$F$17)&gt;5500,5500,_xlfn.NORM.INV(D405,'Input Parameters'!$E$17,'Input Parameters'!$F$17)))</f>
        <v>4729.2262488521092</v>
      </c>
      <c r="F405" s="10">
        <f t="shared" ca="1" si="62"/>
        <v>6.3948241795864669E-2</v>
      </c>
      <c r="G405" s="64">
        <f ca="1">_xlfn.NORM.INV(F405,'Input Parameters'!$E$20,'Input Parameters'!$F$20)</f>
        <v>272.44958818264416</v>
      </c>
      <c r="H405" s="57">
        <f ca="1">EXP(E405*(1/'Input Parameters'!$E$23-1/G405))</f>
        <v>0.29715943400679729</v>
      </c>
      <c r="I405" s="10">
        <f t="shared" ca="1" si="63"/>
        <v>0.26358468472888652</v>
      </c>
      <c r="J405" s="30">
        <f ca="1">_xlfn.BETA.INV(I405,'Input Parameters'!$L$26,'Input Parameters'!$M$26,'Input Parameters'!$J$26,'Input Parameters'!$K$26)</f>
        <v>0.555802422396795</v>
      </c>
      <c r="K405" s="168">
        <f ca="1">('Input Parameters'!$E$27/'Input Parameters'!$E$38)^$J405</f>
        <v>1.8559305345565259E-2</v>
      </c>
      <c r="L405" s="69">
        <f ca="1">$H405*$C405*'Input Parameters'!$E$25*K405</f>
        <v>1.361693325330456</v>
      </c>
      <c r="M405" s="24">
        <f t="shared" ca="1" si="64"/>
        <v>0.39125298780652573</v>
      </c>
      <c r="N405" s="15">
        <f ca="1">_xlfn.NORM.INV(M405,'Input Parameters'!$E$29,'Input Parameters'!$F$29)</f>
        <v>9.9972394519881436E-2</v>
      </c>
      <c r="O405" s="8">
        <f t="shared" ca="1" si="65"/>
        <v>0.42102854696771674</v>
      </c>
      <c r="P405" s="30">
        <f ca="1">_xlfn.LOGNORM.INV(O405,'Input Parameters'!$H$30,'Input Parameters'!$I$30)</f>
        <v>2.4422324427260707</v>
      </c>
      <c r="Q405" s="10">
        <f t="shared" ca="1" si="66"/>
        <v>0.27866367598083697</v>
      </c>
      <c r="R405" s="30">
        <f>IF('Input Parameters'!$E$32=0,0,_xlfn.BETA.INV(Q405,'Input Parameters'!$L$32,'Input Parameters'!$M$32,'Input Parameters'!$J$32,'Input Parameters'!$K$32))</f>
        <v>0</v>
      </c>
      <c r="S405" s="10">
        <f t="shared" ca="1" si="67"/>
        <v>0.68058153907969421</v>
      </c>
      <c r="T405" s="26">
        <f ca="1">_xlfn.LOGNORM.INV(S405,'Input Parameters'!$H$34,'Input Parameters'!$I$34)</f>
        <v>53.441239188684769</v>
      </c>
      <c r="U405" s="10">
        <f t="shared" ca="1" si="68"/>
        <v>0.23454851237621421</v>
      </c>
      <c r="V405" s="30">
        <f ca="1">_xlfn.BETA.INV(U405,'Input Parameters'!$L$36,'Input Parameters'!$M$36,'Input Parameters'!$J$36,'Input Parameters'!$K$36)</f>
        <v>0.48371344160897167</v>
      </c>
      <c r="W405" s="2">
        <f ca="1">N405+(P405-N405)*(1-ERF((T405-R405)/(2*SQRT(L405*'Input Parameters'!$E$38))))</f>
        <v>0.10278847615980659</v>
      </c>
      <c r="X405">
        <f t="shared" ca="1" si="69"/>
        <v>1</v>
      </c>
      <c r="Y405" s="7"/>
    </row>
    <row r="406" spans="1:25" ht="15" customHeight="1" x14ac:dyDescent="0.25">
      <c r="A406" s="139">
        <v>399</v>
      </c>
      <c r="B406" s="10">
        <f t="shared" ca="1" si="60"/>
        <v>0.8848529690271647</v>
      </c>
      <c r="C406" s="60">
        <f ca="1">_xlfn.NORM.INV(B406,'Input Parameters'!$E$15,'Input Parameters'!$F$15)</f>
        <v>335.97774332168007</v>
      </c>
      <c r="D406" s="10">
        <f t="shared" ca="1" si="61"/>
        <v>0.14906748436782458</v>
      </c>
      <c r="E406" s="62">
        <f ca="1">IF(_xlfn.NORM.INV(D406,'Input Parameters'!$E$17,'Input Parameters'!$F$17)&lt;3500,3500,IF(_xlfn.NORM.INV(D406,'Input Parameters'!$E$17,'Input Parameters'!$F$17)&gt;5500,5500,_xlfn.NORM.INV(D406,'Input Parameters'!$E$17,'Input Parameters'!$F$17)))</f>
        <v>4071.6911598856532</v>
      </c>
      <c r="F406" s="10">
        <f t="shared" ca="1" si="62"/>
        <v>0.91636606399595577</v>
      </c>
      <c r="G406" s="64">
        <f ca="1">_xlfn.NORM.INV(F406,'Input Parameters'!$E$20,'Input Parameters'!$F$20)</f>
        <v>291.90294163453541</v>
      </c>
      <c r="H406" s="57">
        <f ca="1">EXP(E406*(1/'Input Parameters'!$E$23-1/G406))</f>
        <v>0.9523704707261611</v>
      </c>
      <c r="I406" s="10">
        <f t="shared" ca="1" si="63"/>
        <v>0.50007054392595796</v>
      </c>
      <c r="J406" s="30">
        <f ca="1">_xlfn.BETA.INV(I406,'Input Parameters'!$L$26,'Input Parameters'!$M$26,'Input Parameters'!$J$26,'Input Parameters'!$K$26)</f>
        <v>0.66142704244707617</v>
      </c>
      <c r="K406" s="168">
        <f ca="1">('Input Parameters'!$E$27/'Input Parameters'!$E$38)^$J406</f>
        <v>8.7000031719598348E-3</v>
      </c>
      <c r="L406" s="69">
        <f ca="1">$H406*$C406*'Input Parameters'!$E$25*K406</f>
        <v>2.7837859645275427</v>
      </c>
      <c r="M406" s="24">
        <f t="shared" ca="1" si="64"/>
        <v>0.93375178316726704</v>
      </c>
      <c r="N406" s="15">
        <f ca="1">_xlfn.NORM.INV(M406,'Input Parameters'!$E$29,'Input Parameters'!$F$29)</f>
        <v>0.10015043299400718</v>
      </c>
      <c r="O406" s="8">
        <f t="shared" ca="1" si="65"/>
        <v>0.68688151114263341</v>
      </c>
      <c r="P406" s="30">
        <f ca="1">_xlfn.LOGNORM.INV(O406,'Input Parameters'!$H$30,'Input Parameters'!$I$30)</f>
        <v>3.3773931713699596</v>
      </c>
      <c r="Q406" s="10">
        <f t="shared" ca="1" si="66"/>
        <v>0.62569837205144707</v>
      </c>
      <c r="R406" s="30">
        <f>IF('Input Parameters'!$E$32=0,0,_xlfn.BETA.INV(Q406,'Input Parameters'!$L$32,'Input Parameters'!$M$32,'Input Parameters'!$J$32,'Input Parameters'!$K$32))</f>
        <v>0</v>
      </c>
      <c r="S406" s="10">
        <f t="shared" ca="1" si="67"/>
        <v>0.60205493385311259</v>
      </c>
      <c r="T406" s="26">
        <f ca="1">_xlfn.LOGNORM.INV(S406,'Input Parameters'!$H$34,'Input Parameters'!$I$34)</f>
        <v>52.0577002132937</v>
      </c>
      <c r="U406" s="10">
        <f t="shared" ca="1" si="68"/>
        <v>0.47767520920288398</v>
      </c>
      <c r="V406" s="30">
        <f ca="1">_xlfn.BETA.INV(U406,'Input Parameters'!$L$36,'Input Parameters'!$M$36,'Input Parameters'!$J$36,'Input Parameters'!$K$36)</f>
        <v>0.5774048684352644</v>
      </c>
      <c r="W406" s="2">
        <f ca="1">N406+(P406-N406)*(1-ERF((T406-R406)/(2*SQRT(L406*'Input Parameters'!$E$38))))</f>
        <v>0.18984019933817498</v>
      </c>
      <c r="X406">
        <f t="shared" ca="1" si="69"/>
        <v>1</v>
      </c>
      <c r="Y406" s="7"/>
    </row>
    <row r="407" spans="1:25" ht="15" customHeight="1" x14ac:dyDescent="0.25">
      <c r="A407" s="139">
        <v>400</v>
      </c>
      <c r="B407" s="10">
        <f t="shared" ca="1" si="60"/>
        <v>0.80577199974912272</v>
      </c>
      <c r="C407" s="60">
        <f ca="1">_xlfn.NORM.INV(B407,'Input Parameters'!$E$15,'Input Parameters'!$F$15)</f>
        <v>317.70474969282634</v>
      </c>
      <c r="D407" s="10">
        <f t="shared" ca="1" si="61"/>
        <v>0.659850531551187</v>
      </c>
      <c r="E407" s="62">
        <f ca="1">IF(_xlfn.NORM.INV(D407,'Input Parameters'!$E$17,'Input Parameters'!$F$17)&lt;3500,3500,IF(_xlfn.NORM.INV(D407,'Input Parameters'!$E$17,'Input Parameters'!$F$17)&gt;5500,5500,_xlfn.NORM.INV(D407,'Input Parameters'!$E$17,'Input Parameters'!$F$17)))</f>
        <v>5088.438666138044</v>
      </c>
      <c r="F407" s="10">
        <f t="shared" ca="1" si="62"/>
        <v>0.73763346273776165</v>
      </c>
      <c r="G407" s="64">
        <f ca="1">_xlfn.NORM.INV(F407,'Input Parameters'!$E$20,'Input Parameters'!$F$20)</f>
        <v>286.91164559799716</v>
      </c>
      <c r="H407" s="57">
        <f ca="1">EXP(E407*(1/'Input Parameters'!$E$23-1/G407))</f>
        <v>0.69472121118292463</v>
      </c>
      <c r="I407" s="10">
        <f t="shared" ca="1" si="63"/>
        <v>0.87123513482100656</v>
      </c>
      <c r="J407" s="30">
        <f ca="1">_xlfn.BETA.INV(I407,'Input Parameters'!$L$26,'Input Parameters'!$M$26,'Input Parameters'!$J$26,'Input Parameters'!$K$26)</f>
        <v>0.82183089146452337</v>
      </c>
      <c r="K407" s="168">
        <f ca="1">('Input Parameters'!$E$27/'Input Parameters'!$E$38)^$J407</f>
        <v>2.7531419055041857E-3</v>
      </c>
      <c r="L407" s="69">
        <f ca="1">$H407*$C407*'Input Parameters'!$E$25*K407</f>
        <v>0.60766309792241602</v>
      </c>
      <c r="M407" s="24">
        <f t="shared" ca="1" si="64"/>
        <v>3.1257695838982524E-2</v>
      </c>
      <c r="N407" s="15">
        <f ca="1">_xlfn.NORM.INV(M407,'Input Parameters'!$E$29,'Input Parameters'!$F$29)</f>
        <v>9.9813737746593148E-2</v>
      </c>
      <c r="O407" s="8">
        <f t="shared" ca="1" si="65"/>
        <v>0.93744059857782136</v>
      </c>
      <c r="P407" s="30">
        <f ca="1">_xlfn.LOGNORM.INV(O407,'Input Parameters'!$H$30,'Input Parameters'!$I$30)</f>
        <v>5.5372689787545104</v>
      </c>
      <c r="Q407" s="10">
        <f t="shared" ca="1" si="66"/>
        <v>8.2535812173297418E-2</v>
      </c>
      <c r="R407" s="30">
        <f>IF('Input Parameters'!$E$32=0,0,_xlfn.BETA.INV(Q407,'Input Parameters'!$L$32,'Input Parameters'!$M$32,'Input Parameters'!$J$32,'Input Parameters'!$K$32))</f>
        <v>0</v>
      </c>
      <c r="S407" s="10">
        <f t="shared" ca="1" si="67"/>
        <v>0.79509911713158643</v>
      </c>
      <c r="T407" s="26">
        <f ca="1">_xlfn.LOGNORM.INV(S407,'Input Parameters'!$H$34,'Input Parameters'!$I$34)</f>
        <v>55.855918221300477</v>
      </c>
      <c r="U407" s="10">
        <f t="shared" ca="1" si="68"/>
        <v>0.85307896733593369</v>
      </c>
      <c r="V407" s="30">
        <f ca="1">_xlfn.BETA.INV(U407,'Input Parameters'!$L$36,'Input Parameters'!$M$36,'Input Parameters'!$J$36,'Input Parameters'!$K$36)</f>
        <v>0.76033288943739041</v>
      </c>
      <c r="W407" s="2">
        <f ca="1">N407+(P407-N407)*(1-ERF((T407-R407)/(2*SQRT(L407*'Input Parameters'!$E$38))))</f>
        <v>9.9815939000082898E-2</v>
      </c>
      <c r="X407">
        <f t="shared" ca="1" si="69"/>
        <v>1</v>
      </c>
      <c r="Y407" s="7"/>
    </row>
    <row r="408" spans="1:25" ht="15" customHeight="1" x14ac:dyDescent="0.25">
      <c r="A408" s="139">
        <v>401</v>
      </c>
      <c r="B408" s="10">
        <f t="shared" ca="1" si="60"/>
        <v>9.0802652335280287E-2</v>
      </c>
      <c r="C408" s="60">
        <f ca="1">_xlfn.NORM.INV(B408,'Input Parameters'!$E$15,'Input Parameters'!$F$15)</f>
        <v>198.57405325458745</v>
      </c>
      <c r="D408" s="10">
        <f t="shared" ca="1" si="61"/>
        <v>0.8793661688749369</v>
      </c>
      <c r="E408" s="62">
        <f ca="1">IF(_xlfn.NORM.INV(D408,'Input Parameters'!$E$17,'Input Parameters'!$F$17)&lt;3500,3500,IF(_xlfn.NORM.INV(D408,'Input Parameters'!$E$17,'Input Parameters'!$F$17)&gt;5500,5500,_xlfn.NORM.INV(D408,'Input Parameters'!$E$17,'Input Parameters'!$F$17)))</f>
        <v>5500</v>
      </c>
      <c r="F408" s="10">
        <f t="shared" ca="1" si="62"/>
        <v>0.5041717675524936</v>
      </c>
      <c r="G408" s="64">
        <f ca="1">_xlfn.NORM.INV(F408,'Input Parameters'!$E$20,'Input Parameters'!$F$20)</f>
        <v>282.72006364930456</v>
      </c>
      <c r="H408" s="57">
        <f ca="1">EXP(E408*(1/'Input Parameters'!$E$23-1/G408))</f>
        <v>0.5076753749444326</v>
      </c>
      <c r="I408" s="10">
        <f t="shared" ca="1" si="63"/>
        <v>0.89688057225122253</v>
      </c>
      <c r="J408" s="30">
        <f ca="1">_xlfn.BETA.INV(I408,'Input Parameters'!$L$26,'Input Parameters'!$M$26,'Input Parameters'!$J$26,'Input Parameters'!$K$26)</f>
        <v>0.83705881463598852</v>
      </c>
      <c r="K408" s="168">
        <f ca="1">('Input Parameters'!$E$27/'Input Parameters'!$E$38)^$J408</f>
        <v>2.4682576970517459E-3</v>
      </c>
      <c r="L408" s="69">
        <f ca="1">$H408*$C408*'Input Parameters'!$E$25*K408</f>
        <v>0.24882791406648436</v>
      </c>
      <c r="M408" s="24">
        <f t="shared" ca="1" si="64"/>
        <v>0.30755181614390448</v>
      </c>
      <c r="N408" s="15">
        <f ca="1">_xlfn.NORM.INV(M408,'Input Parameters'!$E$29,'Input Parameters'!$F$29)</f>
        <v>9.9949719820611044E-2</v>
      </c>
      <c r="O408" s="8">
        <f t="shared" ca="1" si="65"/>
        <v>0.74350724387749267</v>
      </c>
      <c r="P408" s="30">
        <f ca="1">_xlfn.LOGNORM.INV(O408,'Input Parameters'!$H$30,'Input Parameters'!$I$30)</f>
        <v>3.6549050481568734</v>
      </c>
      <c r="Q408" s="10">
        <f t="shared" ca="1" si="66"/>
        <v>0.98791616827214379</v>
      </c>
      <c r="R408" s="30">
        <f>IF('Input Parameters'!$E$32=0,0,_xlfn.BETA.INV(Q408,'Input Parameters'!$L$32,'Input Parameters'!$M$32,'Input Parameters'!$J$32,'Input Parameters'!$K$32))</f>
        <v>0</v>
      </c>
      <c r="S408" s="10">
        <f t="shared" ca="1" si="67"/>
        <v>4.8780616243472297E-3</v>
      </c>
      <c r="T408" s="26">
        <f ca="1">_xlfn.LOGNORM.INV(S408,'Input Parameters'!$H$34,'Input Parameters'!$I$34)</f>
        <v>36.537939964999495</v>
      </c>
      <c r="U408" s="10">
        <f t="shared" ca="1" si="68"/>
        <v>0.83063649678979334</v>
      </c>
      <c r="V408" s="30">
        <f ca="1">_xlfn.BETA.INV(U408,'Input Parameters'!$L$36,'Input Parameters'!$M$36,'Input Parameters'!$J$36,'Input Parameters'!$K$36)</f>
        <v>0.74383744858232226</v>
      </c>
      <c r="W408" s="2">
        <f ca="1">N408+(P408-N408)*(1-ERF((T408-R408)/(2*SQRT(L408*'Input Parameters'!$E$38))))</f>
        <v>9.9950511153215571E-2</v>
      </c>
      <c r="X408">
        <f t="shared" ca="1" si="69"/>
        <v>1</v>
      </c>
      <c r="Y408" s="7"/>
    </row>
    <row r="409" spans="1:25" ht="15" customHeight="1" x14ac:dyDescent="0.25">
      <c r="A409" s="139">
        <v>402</v>
      </c>
      <c r="B409" s="10">
        <f t="shared" ca="1" si="60"/>
        <v>3.0885233870766582E-3</v>
      </c>
      <c r="C409" s="60">
        <f ca="1">_xlfn.NORM.INV(B409,'Input Parameters'!$E$15,'Input Parameters'!$F$15)</f>
        <v>122.57298395817122</v>
      </c>
      <c r="D409" s="10">
        <f t="shared" ca="1" si="61"/>
        <v>0.41490437674938985</v>
      </c>
      <c r="E409" s="62">
        <f ca="1">IF(_xlfn.NORM.INV(D409,'Input Parameters'!$E$17,'Input Parameters'!$F$17)&lt;3500,3500,IF(_xlfn.NORM.INV(D409,'Input Parameters'!$E$17,'Input Parameters'!$F$17)&gt;5500,5500,_xlfn.NORM.INV(D409,'Input Parameters'!$E$17,'Input Parameters'!$F$17)))</f>
        <v>4649.5372014471477</v>
      </c>
      <c r="F409" s="10">
        <f t="shared" ca="1" si="62"/>
        <v>0.43348414590645667</v>
      </c>
      <c r="G409" s="64">
        <f ca="1">_xlfn.NORM.INV(F409,'Input Parameters'!$E$20,'Input Parameters'!$F$20)</f>
        <v>281.52767884406501</v>
      </c>
      <c r="H409" s="57">
        <f ca="1">EXP(E409*(1/'Input Parameters'!$E$23-1/G409))</f>
        <v>0.52584856025476368</v>
      </c>
      <c r="I409" s="10">
        <f t="shared" ca="1" si="63"/>
        <v>0.76907717449721802</v>
      </c>
      <c r="J409" s="30">
        <f ca="1">_xlfn.BETA.INV(I409,'Input Parameters'!$L$26,'Input Parameters'!$M$26,'Input Parameters'!$J$26,'Input Parameters'!$K$26)</f>
        <v>0.7713092781501345</v>
      </c>
      <c r="K409" s="168">
        <f ca="1">('Input Parameters'!$E$27/'Input Parameters'!$E$38)^$J409</f>
        <v>3.9556126844975488E-3</v>
      </c>
      <c r="L409" s="69">
        <f ca="1">$H409*$C409*'Input Parameters'!$E$25*K409</f>
        <v>0.25495833181419542</v>
      </c>
      <c r="M409" s="24">
        <f t="shared" ca="1" si="64"/>
        <v>0.54885907823579927</v>
      </c>
      <c r="N409" s="15">
        <f ca="1">_xlfn.NORM.INV(M409,'Input Parameters'!$E$29,'Input Parameters'!$F$29)</f>
        <v>0.10001227793289194</v>
      </c>
      <c r="O409" s="8">
        <f t="shared" ca="1" si="65"/>
        <v>0.94939193327706539</v>
      </c>
      <c r="P409" s="30">
        <f ca="1">_xlfn.LOGNORM.INV(O409,'Input Parameters'!$H$30,'Input Parameters'!$I$30)</f>
        <v>5.8198006381918344</v>
      </c>
      <c r="Q409" s="10">
        <f t="shared" ca="1" si="66"/>
        <v>0.66709702848807517</v>
      </c>
      <c r="R409" s="30">
        <f>IF('Input Parameters'!$E$32=0,0,_xlfn.BETA.INV(Q409,'Input Parameters'!$L$32,'Input Parameters'!$M$32,'Input Parameters'!$J$32,'Input Parameters'!$K$32))</f>
        <v>0</v>
      </c>
      <c r="S409" s="10">
        <f t="shared" ca="1" si="67"/>
        <v>0.72908083975198734</v>
      </c>
      <c r="T409" s="26">
        <f ca="1">_xlfn.LOGNORM.INV(S409,'Input Parameters'!$H$34,'Input Parameters'!$I$34)</f>
        <v>54.385812450342769</v>
      </c>
      <c r="U409" s="10">
        <f t="shared" ca="1" si="68"/>
        <v>0.69283116600279182</v>
      </c>
      <c r="V409" s="30">
        <f ca="1">_xlfn.BETA.INV(U409,'Input Parameters'!$L$36,'Input Parameters'!$M$36,'Input Parameters'!$J$36,'Input Parameters'!$K$36)</f>
        <v>0.66622035726410789</v>
      </c>
      <c r="W409" s="2">
        <f ca="1">N409+(P409-N409)*(1-ERF((T409-R409)/(2*SQRT(L409*'Input Parameters'!$E$38))))</f>
        <v>0.10001227793304117</v>
      </c>
      <c r="X409">
        <f t="shared" ca="1" si="69"/>
        <v>1</v>
      </c>
      <c r="Y409" s="7"/>
    </row>
    <row r="410" spans="1:25" ht="15" customHeight="1" x14ac:dyDescent="0.25">
      <c r="A410" s="139">
        <v>403</v>
      </c>
      <c r="B410" s="10">
        <f t="shared" ca="1" si="60"/>
        <v>0.6377702069290645</v>
      </c>
      <c r="C410" s="60">
        <f ca="1">_xlfn.NORM.INV(B410,'Input Parameters'!$E$15,'Input Parameters'!$F$15)</f>
        <v>290.07065735426067</v>
      </c>
      <c r="D410" s="10">
        <f t="shared" ca="1" si="61"/>
        <v>0.12949520204796805</v>
      </c>
      <c r="E410" s="62">
        <f ca="1">IF(_xlfn.NORM.INV(D410,'Input Parameters'!$E$17,'Input Parameters'!$F$17)&lt;3500,3500,IF(_xlfn.NORM.INV(D410,'Input Parameters'!$E$17,'Input Parameters'!$F$17)&gt;5500,5500,_xlfn.NORM.INV(D410,'Input Parameters'!$E$17,'Input Parameters'!$F$17)))</f>
        <v>4009.8535893818253</v>
      </c>
      <c r="F410" s="10">
        <f t="shared" ca="1" si="62"/>
        <v>8.9207254928729718E-2</v>
      </c>
      <c r="G410" s="64">
        <f ca="1">_xlfn.NORM.INV(F410,'Input Parameters'!$E$20,'Input Parameters'!$F$20)</f>
        <v>273.63412613195726</v>
      </c>
      <c r="H410" s="57">
        <f ca="1">EXP(E410*(1/'Input Parameters'!$E$23-1/G410))</f>
        <v>0.38091139656751993</v>
      </c>
      <c r="I410" s="10">
        <f t="shared" ca="1" si="63"/>
        <v>0.60192064448721294</v>
      </c>
      <c r="J410" s="30">
        <f ca="1">_xlfn.BETA.INV(I410,'Input Parameters'!$L$26,'Input Parameters'!$M$26,'Input Parameters'!$J$26,'Input Parameters'!$K$26)</f>
        <v>0.70203550984596785</v>
      </c>
      <c r="K410" s="168">
        <f ca="1">('Input Parameters'!$E$27/'Input Parameters'!$E$38)^$J410</f>
        <v>6.5015323084593067E-3</v>
      </c>
      <c r="L410" s="69">
        <f ca="1">$H410*$C410*'Input Parameters'!$E$25*K410</f>
        <v>0.7183622314043081</v>
      </c>
      <c r="M410" s="24">
        <f t="shared" ca="1" si="64"/>
        <v>0.68207251345294762</v>
      </c>
      <c r="N410" s="15">
        <f ca="1">_xlfn.NORM.INV(M410,'Input Parameters'!$E$29,'Input Parameters'!$F$29)</f>
        <v>0.10004735021420887</v>
      </c>
      <c r="O410" s="8">
        <f t="shared" ca="1" si="65"/>
        <v>0.35864866562992814</v>
      </c>
      <c r="P410" s="30">
        <f ca="1">_xlfn.LOGNORM.INV(O410,'Input Parameters'!$H$30,'Input Parameters'!$I$30)</f>
        <v>2.2614452775594343</v>
      </c>
      <c r="Q410" s="10">
        <f t="shared" ca="1" si="66"/>
        <v>0.91095767952076323</v>
      </c>
      <c r="R410" s="30">
        <f>IF('Input Parameters'!$E$32=0,0,_xlfn.BETA.INV(Q410,'Input Parameters'!$L$32,'Input Parameters'!$M$32,'Input Parameters'!$J$32,'Input Parameters'!$K$32))</f>
        <v>0</v>
      </c>
      <c r="S410" s="10">
        <f t="shared" ca="1" si="67"/>
        <v>0.73009226445855702</v>
      </c>
      <c r="T410" s="26">
        <f ca="1">_xlfn.LOGNORM.INV(S410,'Input Parameters'!$H$34,'Input Parameters'!$I$34)</f>
        <v>54.406515372467176</v>
      </c>
      <c r="U410" s="10">
        <f t="shared" ca="1" si="68"/>
        <v>0.28559861753060145</v>
      </c>
      <c r="V410" s="30">
        <f ca="1">_xlfn.BETA.INV(U410,'Input Parameters'!$L$36,'Input Parameters'!$M$36,'Input Parameters'!$J$36,'Input Parameters'!$K$36)</f>
        <v>0.50453094312677771</v>
      </c>
      <c r="W410" s="2">
        <f ca="1">N410+(P410-N410)*(1-ERF((T410-R410)/(2*SQRT(L410*'Input Parameters'!$E$38))))</f>
        <v>0.10005956437637804</v>
      </c>
      <c r="X410">
        <f t="shared" ca="1" si="69"/>
        <v>1</v>
      </c>
      <c r="Y410" s="7"/>
    </row>
    <row r="411" spans="1:25" ht="15" customHeight="1" x14ac:dyDescent="0.25">
      <c r="A411" s="139">
        <v>404</v>
      </c>
      <c r="B411" s="10">
        <f t="shared" ca="1" si="60"/>
        <v>0.77304792430572822</v>
      </c>
      <c r="C411" s="60">
        <f ca="1">_xlfn.NORM.INV(B411,'Input Parameters'!$E$15,'Input Parameters'!$F$15)</f>
        <v>311.55386559212417</v>
      </c>
      <c r="D411" s="10">
        <f t="shared" ca="1" si="61"/>
        <v>0.83444472116279922</v>
      </c>
      <c r="E411" s="62">
        <f ca="1">IF(_xlfn.NORM.INV(D411,'Input Parameters'!$E$17,'Input Parameters'!$F$17)&lt;3500,3500,IF(_xlfn.NORM.INV(D411,'Input Parameters'!$E$17,'Input Parameters'!$F$17)&gt;5500,5500,_xlfn.NORM.INV(D411,'Input Parameters'!$E$17,'Input Parameters'!$F$17)))</f>
        <v>5480.3155680179452</v>
      </c>
      <c r="F411" s="10">
        <f t="shared" ca="1" si="62"/>
        <v>0.3604033628646941</v>
      </c>
      <c r="G411" s="64">
        <f ca="1">_xlfn.NORM.INV(F411,'Input Parameters'!$E$20,'Input Parameters'!$F$20)</f>
        <v>280.25554843737962</v>
      </c>
      <c r="H411" s="57">
        <f ca="1">EXP(E411*(1/'Input Parameters'!$E$23-1/G411))</f>
        <v>0.42915020828923917</v>
      </c>
      <c r="I411" s="10">
        <f t="shared" ca="1" si="63"/>
        <v>0.81278786588005525</v>
      </c>
      <c r="J411" s="30">
        <f ca="1">_xlfn.BETA.INV(I411,'Input Parameters'!$L$26,'Input Parameters'!$M$26,'Input Parameters'!$J$26,'Input Parameters'!$K$26)</f>
        <v>0.79154108001438594</v>
      </c>
      <c r="K411" s="168">
        <f ca="1">('Input Parameters'!$E$27/'Input Parameters'!$E$38)^$J411</f>
        <v>3.4212716440719638E-3</v>
      </c>
      <c r="L411" s="69">
        <f ca="1">$H411*$C411*'Input Parameters'!$E$25*K411</f>
        <v>0.45743567273168606</v>
      </c>
      <c r="M411" s="24">
        <f t="shared" ca="1" si="64"/>
        <v>0.88411721183189496</v>
      </c>
      <c r="N411" s="15">
        <f ca="1">_xlfn.NORM.INV(M411,'Input Parameters'!$E$29,'Input Parameters'!$F$29)</f>
        <v>0.10011958231591271</v>
      </c>
      <c r="O411" s="8">
        <f t="shared" ca="1" si="65"/>
        <v>0.58499210604530028</v>
      </c>
      <c r="P411" s="30">
        <f ca="1">_xlfn.LOGNORM.INV(O411,'Input Parameters'!$H$30,'Input Parameters'!$I$30)</f>
        <v>2.9696729556097883</v>
      </c>
      <c r="Q411" s="10">
        <f t="shared" ca="1" si="66"/>
        <v>0.25793531971918626</v>
      </c>
      <c r="R411" s="30">
        <f>IF('Input Parameters'!$E$32=0,0,_xlfn.BETA.INV(Q411,'Input Parameters'!$L$32,'Input Parameters'!$M$32,'Input Parameters'!$J$32,'Input Parameters'!$K$32))</f>
        <v>0</v>
      </c>
      <c r="S411" s="10">
        <f t="shared" ca="1" si="67"/>
        <v>0.4028613350410124</v>
      </c>
      <c r="T411" s="26">
        <f ca="1">_xlfn.LOGNORM.INV(S411,'Input Parameters'!$H$34,'Input Parameters'!$I$34)</f>
        <v>48.88740891194319</v>
      </c>
      <c r="U411" s="10">
        <f t="shared" ca="1" si="68"/>
        <v>0.70565604347726774</v>
      </c>
      <c r="V411" s="30">
        <f ca="1">_xlfn.BETA.INV(U411,'Input Parameters'!$L$36,'Input Parameters'!$M$36,'Input Parameters'!$J$36,'Input Parameters'!$K$36)</f>
        <v>0.67235797035530731</v>
      </c>
      <c r="W411" s="2">
        <f ca="1">N411+(P411-N411)*(1-ERF((T411-R411)/(2*SQRT(L411*'Input Parameters'!$E$38))))</f>
        <v>0.10012050124998008</v>
      </c>
      <c r="X411">
        <f t="shared" ca="1" si="69"/>
        <v>1</v>
      </c>
      <c r="Y411" s="7"/>
    </row>
    <row r="412" spans="1:25" ht="15" customHeight="1" x14ac:dyDescent="0.25">
      <c r="A412" s="139">
        <v>405</v>
      </c>
      <c r="B412" s="10">
        <f t="shared" ca="1" si="60"/>
        <v>0.83196691502518572</v>
      </c>
      <c r="C412" s="60">
        <f ca="1">_xlfn.NORM.INV(B412,'Input Parameters'!$E$15,'Input Parameters'!$F$15)</f>
        <v>323.09950207073302</v>
      </c>
      <c r="D412" s="10">
        <f t="shared" ca="1" si="61"/>
        <v>0.93639443032600767</v>
      </c>
      <c r="E412" s="62">
        <f ca="1">IF(_xlfn.NORM.INV(D412,'Input Parameters'!$E$17,'Input Parameters'!$F$17)&lt;3500,3500,IF(_xlfn.NORM.INV(D412,'Input Parameters'!$E$17,'Input Parameters'!$F$17)&gt;5500,5500,_xlfn.NORM.INV(D412,'Input Parameters'!$E$17,'Input Parameters'!$F$17)))</f>
        <v>5500</v>
      </c>
      <c r="F412" s="10">
        <f t="shared" ca="1" si="62"/>
        <v>0.86624697605422285</v>
      </c>
      <c r="G412" s="64">
        <f ca="1">_xlfn.NORM.INV(F412,'Input Parameters'!$E$20,'Input Parameters'!$F$20)</f>
        <v>290.07912183987872</v>
      </c>
      <c r="H412" s="57">
        <f ca="1">EXP(E412*(1/'Input Parameters'!$E$23-1/G412))</f>
        <v>0.83161554512191771</v>
      </c>
      <c r="I412" s="10">
        <f t="shared" ca="1" si="63"/>
        <v>0.52426126675354434</v>
      </c>
      <c r="J412" s="30">
        <f ca="1">_xlfn.BETA.INV(I412,'Input Parameters'!$L$26,'Input Parameters'!$M$26,'Input Parameters'!$J$26,'Input Parameters'!$K$26)</f>
        <v>0.67113972016197709</v>
      </c>
      <c r="K412" s="168">
        <f ca="1">('Input Parameters'!$E$27/'Input Parameters'!$E$38)^$J412</f>
        <v>8.1145124759770728E-3</v>
      </c>
      <c r="L412" s="69">
        <f ca="1">$H412*$C412*'Input Parameters'!$E$25*K412</f>
        <v>2.1803254286708524</v>
      </c>
      <c r="M412" s="24">
        <f t="shared" ca="1" si="64"/>
        <v>0.68921389401080191</v>
      </c>
      <c r="N412" s="15">
        <f ca="1">_xlfn.NORM.INV(M412,'Input Parameters'!$E$29,'Input Parameters'!$F$29)</f>
        <v>0.10004936233430613</v>
      </c>
      <c r="O412" s="8">
        <f t="shared" ca="1" si="65"/>
        <v>5.5702621291371157E-2</v>
      </c>
      <c r="P412" s="30">
        <f ca="1">_xlfn.LOGNORM.INV(O412,'Input Parameters'!$H$30,'Input Parameters'!$I$30)</f>
        <v>1.2649765322007898</v>
      </c>
      <c r="Q412" s="10">
        <f t="shared" ca="1" si="66"/>
        <v>0.97559569796236201</v>
      </c>
      <c r="R412" s="30">
        <f>IF('Input Parameters'!$E$32=0,0,_xlfn.BETA.INV(Q412,'Input Parameters'!$L$32,'Input Parameters'!$M$32,'Input Parameters'!$J$32,'Input Parameters'!$K$32))</f>
        <v>0</v>
      </c>
      <c r="S412" s="10">
        <f t="shared" ca="1" si="67"/>
        <v>0.25675064426952066</v>
      </c>
      <c r="T412" s="26">
        <f ca="1">_xlfn.LOGNORM.INV(S412,'Input Parameters'!$H$34,'Input Parameters'!$I$34)</f>
        <v>46.469035272878287</v>
      </c>
      <c r="U412" s="10">
        <f t="shared" ca="1" si="68"/>
        <v>0.68655800431482705</v>
      </c>
      <c r="V412" s="30">
        <f ca="1">_xlfn.BETA.INV(U412,'Input Parameters'!$L$36,'Input Parameters'!$M$36,'Input Parameters'!$J$36,'Input Parameters'!$K$36)</f>
        <v>0.66327181449406347</v>
      </c>
      <c r="W412" s="2">
        <f ca="1">N412+(P412-N412)*(1-ERF((T412-R412)/(2*SQRT(L412*'Input Parameters'!$E$38))))</f>
        <v>0.13040888015857002</v>
      </c>
      <c r="X412">
        <f t="shared" ca="1" si="69"/>
        <v>1</v>
      </c>
      <c r="Y412" s="7"/>
    </row>
    <row r="413" spans="1:25" ht="15" customHeight="1" x14ac:dyDescent="0.25">
      <c r="A413" s="139">
        <v>406</v>
      </c>
      <c r="B413" s="10">
        <f t="shared" ca="1" si="60"/>
        <v>0.65453704965148241</v>
      </c>
      <c r="C413" s="60">
        <f ca="1">_xlfn.NORM.INV(B413,'Input Parameters'!$E$15,'Input Parameters'!$F$15)</f>
        <v>292.51444998433232</v>
      </c>
      <c r="D413" s="10">
        <f t="shared" ca="1" si="61"/>
        <v>4.4213712876436606E-2</v>
      </c>
      <c r="E413" s="62">
        <f ca="1">IF(_xlfn.NORM.INV(D413,'Input Parameters'!$E$17,'Input Parameters'!$F$17)&lt;3500,3500,IF(_xlfn.NORM.INV(D413,'Input Parameters'!$E$17,'Input Parameters'!$F$17)&gt;5500,5500,_xlfn.NORM.INV(D413,'Input Parameters'!$E$17,'Input Parameters'!$F$17)))</f>
        <v>3607.3735883244817</v>
      </c>
      <c r="F413" s="10">
        <f t="shared" ca="1" si="62"/>
        <v>0.53001602973656903</v>
      </c>
      <c r="G413" s="64">
        <f ca="1">_xlfn.NORM.INV(F413,'Input Parameters'!$E$20,'Input Parameters'!$F$20)</f>
        <v>283.15457805013017</v>
      </c>
      <c r="H413" s="57">
        <f ca="1">EXP(E413*(1/'Input Parameters'!$E$23-1/G413))</f>
        <v>0.65373471073359368</v>
      </c>
      <c r="I413" s="10">
        <f t="shared" ca="1" si="63"/>
        <v>0.40028307576586475</v>
      </c>
      <c r="J413" s="30">
        <f ca="1">_xlfn.BETA.INV(I413,'Input Parameters'!$L$26,'Input Parameters'!$M$26,'Input Parameters'!$J$26,'Input Parameters'!$K$26)</f>
        <v>0.62002743283024198</v>
      </c>
      <c r="K413" s="168">
        <f ca="1">('Input Parameters'!$E$27/'Input Parameters'!$E$38)^$J413</f>
        <v>1.1708133527215107E-2</v>
      </c>
      <c r="L413" s="69">
        <f ca="1">$H413*$C413*'Input Parameters'!$E$25*K413</f>
        <v>2.2389094861304879</v>
      </c>
      <c r="M413" s="24">
        <f t="shared" ca="1" si="64"/>
        <v>0.40821109535997135</v>
      </c>
      <c r="N413" s="15">
        <f ca="1">_xlfn.NORM.INV(M413,'Input Parameters'!$E$29,'Input Parameters'!$F$29)</f>
        <v>9.9976785087505279E-2</v>
      </c>
      <c r="O413" s="8">
        <f t="shared" ca="1" si="65"/>
        <v>0.37918553824519952</v>
      </c>
      <c r="P413" s="30">
        <f ca="1">_xlfn.LOGNORM.INV(O413,'Input Parameters'!$H$30,'Input Parameters'!$I$30)</f>
        <v>2.3203696175809458</v>
      </c>
      <c r="Q413" s="10">
        <f t="shared" ca="1" si="66"/>
        <v>0.87651037041511493</v>
      </c>
      <c r="R413" s="30">
        <f>IF('Input Parameters'!$E$32=0,0,_xlfn.BETA.INV(Q413,'Input Parameters'!$L$32,'Input Parameters'!$M$32,'Input Parameters'!$J$32,'Input Parameters'!$K$32))</f>
        <v>0</v>
      </c>
      <c r="S413" s="10">
        <f t="shared" ca="1" si="67"/>
        <v>6.5778596439179826E-2</v>
      </c>
      <c r="T413" s="26">
        <f ca="1">_xlfn.LOGNORM.INV(S413,'Input Parameters'!$H$34,'Input Parameters'!$I$34)</f>
        <v>41.778243735684235</v>
      </c>
      <c r="U413" s="10">
        <f t="shared" ca="1" si="68"/>
        <v>0.79355102104392772</v>
      </c>
      <c r="V413" s="30">
        <f ca="1">_xlfn.BETA.INV(U413,'Input Parameters'!$L$36,'Input Parameters'!$M$36,'Input Parameters'!$J$36,'Input Parameters'!$K$36)</f>
        <v>0.71971761280452973</v>
      </c>
      <c r="W413" s="2">
        <f ca="1">N413+(P413-N413)*(1-ERF((T413-R413)/(2*SQRT(L413*'Input Parameters'!$E$38))))</f>
        <v>0.20732321869170972</v>
      </c>
      <c r="X413">
        <f t="shared" ca="1" si="69"/>
        <v>1</v>
      </c>
      <c r="Y413" s="7"/>
    </row>
    <row r="414" spans="1:25" ht="15" customHeight="1" x14ac:dyDescent="0.25">
      <c r="A414" s="139">
        <v>407</v>
      </c>
      <c r="B414" s="10">
        <f t="shared" ca="1" si="60"/>
        <v>0.28196781079577204</v>
      </c>
      <c r="C414" s="60">
        <f ca="1">_xlfn.NORM.INV(B414,'Input Parameters'!$E$15,'Input Parameters'!$F$15)</f>
        <v>239.69727754840639</v>
      </c>
      <c r="D414" s="10">
        <f t="shared" ca="1" si="61"/>
        <v>0.34653665588229565</v>
      </c>
      <c r="E414" s="62">
        <f ca="1">IF(_xlfn.NORM.INV(D414,'Input Parameters'!$E$17,'Input Parameters'!$F$17)&lt;3500,3500,IF(_xlfn.NORM.INV(D414,'Input Parameters'!$E$17,'Input Parameters'!$F$17)&gt;5500,5500,_xlfn.NORM.INV(D414,'Input Parameters'!$E$17,'Input Parameters'!$F$17)))</f>
        <v>4523.7185440183221</v>
      </c>
      <c r="F414" s="10">
        <f t="shared" ca="1" si="62"/>
        <v>0.14939111806335614</v>
      </c>
      <c r="G414" s="64">
        <f ca="1">_xlfn.NORM.INV(F414,'Input Parameters'!$E$20,'Input Parameters'!$F$20)</f>
        <v>275.68837585010743</v>
      </c>
      <c r="H414" s="57">
        <f ca="1">EXP(E414*(1/'Input Parameters'!$E$23-1/G414))</f>
        <v>0.38071954395979241</v>
      </c>
      <c r="I414" s="10">
        <f t="shared" ca="1" si="63"/>
        <v>0.88662361200690964</v>
      </c>
      <c r="J414" s="30">
        <f ca="1">_xlfn.BETA.INV(I414,'Input Parameters'!$L$26,'Input Parameters'!$M$26,'Input Parameters'!$J$26,'Input Parameters'!$K$26)</f>
        <v>0.83077404310393499</v>
      </c>
      <c r="K414" s="168">
        <f ca="1">('Input Parameters'!$E$27/'Input Parameters'!$E$38)^$J414</f>
        <v>2.5820749798099178E-3</v>
      </c>
      <c r="L414" s="69">
        <f ca="1">$H414*$C414*'Input Parameters'!$E$25*K414</f>
        <v>0.23563354788907617</v>
      </c>
      <c r="M414" s="24">
        <f t="shared" ca="1" si="64"/>
        <v>0.10160258789491483</v>
      </c>
      <c r="N414" s="15">
        <f ca="1">_xlfn.NORM.INV(M414,'Input Parameters'!$E$29,'Input Parameters'!$F$29)</f>
        <v>9.9872752718150729E-2</v>
      </c>
      <c r="O414" s="8">
        <f t="shared" ca="1" si="65"/>
        <v>0.61714767902649226</v>
      </c>
      <c r="P414" s="30">
        <f ca="1">_xlfn.LOGNORM.INV(O414,'Input Parameters'!$H$30,'Input Parameters'!$I$30)</f>
        <v>3.0888815106341023</v>
      </c>
      <c r="Q414" s="10">
        <f t="shared" ca="1" si="66"/>
        <v>0.26577625428310769</v>
      </c>
      <c r="R414" s="30">
        <f>IF('Input Parameters'!$E$32=0,0,_xlfn.BETA.INV(Q414,'Input Parameters'!$L$32,'Input Parameters'!$M$32,'Input Parameters'!$J$32,'Input Parameters'!$K$32))</f>
        <v>0</v>
      </c>
      <c r="S414" s="10">
        <f t="shared" ca="1" si="67"/>
        <v>9.3639437311285767E-2</v>
      </c>
      <c r="T414" s="26">
        <f ca="1">_xlfn.LOGNORM.INV(S414,'Input Parameters'!$H$34,'Input Parameters'!$I$34)</f>
        <v>42.774784518253426</v>
      </c>
      <c r="U414" s="10">
        <f t="shared" ca="1" si="68"/>
        <v>0.63898905075842771</v>
      </c>
      <c r="V414" s="30">
        <f ca="1">_xlfn.BETA.INV(U414,'Input Parameters'!$L$36,'Input Parameters'!$M$36,'Input Parameters'!$J$36,'Input Parameters'!$K$36)</f>
        <v>0.64189300541941341</v>
      </c>
      <c r="W414" s="2">
        <f ca="1">N414+(P414-N414)*(1-ERF((T414-R414)/(2*SQRT(L414*'Input Parameters'!$E$38))))</f>
        <v>9.9872754103899467E-2</v>
      </c>
      <c r="X414">
        <f t="shared" ca="1" si="69"/>
        <v>1</v>
      </c>
      <c r="Y414" s="7"/>
    </row>
    <row r="415" spans="1:25" ht="15" customHeight="1" x14ac:dyDescent="0.25">
      <c r="A415" s="139">
        <v>408</v>
      </c>
      <c r="B415" s="10">
        <f t="shared" ca="1" si="60"/>
        <v>0.8636558187944624</v>
      </c>
      <c r="C415" s="60">
        <f ca="1">_xlfn.NORM.INV(B415,'Input Parameters'!$E$15,'Input Parameters'!$F$15)</f>
        <v>330.41158101985923</v>
      </c>
      <c r="D415" s="10">
        <f t="shared" ca="1" si="61"/>
        <v>0.84404465141907026</v>
      </c>
      <c r="E415" s="62">
        <f ca="1">IF(_xlfn.NORM.INV(D415,'Input Parameters'!$E$17,'Input Parameters'!$F$17)&lt;3500,3500,IF(_xlfn.NORM.INV(D415,'Input Parameters'!$E$17,'Input Parameters'!$F$17)&gt;5500,5500,_xlfn.NORM.INV(D415,'Input Parameters'!$E$17,'Input Parameters'!$F$17)))</f>
        <v>5500</v>
      </c>
      <c r="F415" s="10">
        <f t="shared" ca="1" si="62"/>
        <v>0.18684240137247188</v>
      </c>
      <c r="G415" s="64">
        <f ca="1">_xlfn.NORM.INV(F415,'Input Parameters'!$E$20,'Input Parameters'!$F$20)</f>
        <v>276.68973109707201</v>
      </c>
      <c r="H415" s="57">
        <f ca="1">EXP(E415*(1/'Input Parameters'!$E$23-1/G415))</f>
        <v>0.3322386442695105</v>
      </c>
      <c r="I415" s="10">
        <f t="shared" ca="1" si="63"/>
        <v>0.2667278571943752</v>
      </c>
      <c r="J415" s="30">
        <f ca="1">_xlfn.BETA.INV(I415,'Input Parameters'!$L$26,'Input Parameters'!$M$26,'Input Parameters'!$J$26,'Input Parameters'!$K$26)</f>
        <v>0.55744423386841613</v>
      </c>
      <c r="K415" s="168">
        <f ca="1">('Input Parameters'!$E$27/'Input Parameters'!$E$38)^$J415</f>
        <v>1.834201897167622E-2</v>
      </c>
      <c r="L415" s="69">
        <f ca="1">$H415*$C415*'Input Parameters'!$E$25*K415</f>
        <v>2.0135042252861783</v>
      </c>
      <c r="M415" s="24">
        <f t="shared" ca="1" si="64"/>
        <v>0.4901592754194426</v>
      </c>
      <c r="N415" s="15">
        <f ca="1">_xlfn.NORM.INV(M415,'Input Parameters'!$E$29,'Input Parameters'!$F$29)</f>
        <v>9.9997533045949494E-2</v>
      </c>
      <c r="O415" s="8">
        <f t="shared" ca="1" si="65"/>
        <v>0.72395324881213119</v>
      </c>
      <c r="P415" s="30">
        <f ca="1">_xlfn.LOGNORM.INV(O415,'Input Parameters'!$H$30,'Input Parameters'!$I$30)</f>
        <v>3.5534905399980148</v>
      </c>
      <c r="Q415" s="10">
        <f t="shared" ca="1" si="66"/>
        <v>0.66542048958418143</v>
      </c>
      <c r="R415" s="30">
        <f>IF('Input Parameters'!$E$32=0,0,_xlfn.BETA.INV(Q415,'Input Parameters'!$L$32,'Input Parameters'!$M$32,'Input Parameters'!$J$32,'Input Parameters'!$K$32))</f>
        <v>0</v>
      </c>
      <c r="S415" s="10">
        <f t="shared" ca="1" si="67"/>
        <v>0.5101527844287751</v>
      </c>
      <c r="T415" s="26">
        <f ca="1">_xlfn.LOGNORM.INV(S415,'Input Parameters'!$H$34,'Input Parameters'!$I$34)</f>
        <v>50.567720512887099</v>
      </c>
      <c r="U415" s="10">
        <f t="shared" ca="1" si="68"/>
        <v>0.49095786481580939</v>
      </c>
      <c r="V415" s="30">
        <f ca="1">_xlfn.BETA.INV(U415,'Input Parameters'!$L$36,'Input Parameters'!$M$36,'Input Parameters'!$J$36,'Input Parameters'!$K$36)</f>
        <v>0.58244308923069776</v>
      </c>
      <c r="W415" s="2">
        <f ca="1">N415+(P415-N415)*(1-ERF((T415-R415)/(2*SQRT(L415*'Input Parameters'!$E$38))))</f>
        <v>0.14053826039026718</v>
      </c>
      <c r="X415">
        <f t="shared" ca="1" si="69"/>
        <v>1</v>
      </c>
      <c r="Y415" s="7"/>
    </row>
    <row r="416" spans="1:25" ht="15" customHeight="1" x14ac:dyDescent="0.25">
      <c r="A416" s="139">
        <v>409</v>
      </c>
      <c r="B416" s="10">
        <f t="shared" ca="1" si="60"/>
        <v>3.263203007350135E-2</v>
      </c>
      <c r="C416" s="60">
        <f ca="1">_xlfn.NORM.INV(B416,'Input Parameters'!$E$15,'Input Parameters'!$F$15)</f>
        <v>171.06457219997213</v>
      </c>
      <c r="D416" s="10">
        <f t="shared" ca="1" si="61"/>
        <v>5.8705966858056957E-3</v>
      </c>
      <c r="E416" s="62">
        <f ca="1">IF(_xlfn.NORM.INV(D416,'Input Parameters'!$E$17,'Input Parameters'!$F$17)&lt;3500,3500,IF(_xlfn.NORM.INV(D416,'Input Parameters'!$E$17,'Input Parameters'!$F$17)&gt;5500,5500,_xlfn.NORM.INV(D416,'Input Parameters'!$E$17,'Input Parameters'!$F$17)))</f>
        <v>3500</v>
      </c>
      <c r="F416" s="10">
        <f t="shared" ca="1" si="62"/>
        <v>0.13414008917952347</v>
      </c>
      <c r="G416" s="64">
        <f ca="1">_xlfn.NORM.INV(F416,'Input Parameters'!$E$20,'Input Parameters'!$F$20)</f>
        <v>275.23288691786098</v>
      </c>
      <c r="H416" s="57">
        <f ca="1">EXP(E416*(1/'Input Parameters'!$E$23-1/G416))</f>
        <v>0.46386303854067412</v>
      </c>
      <c r="I416" s="10">
        <f t="shared" ca="1" si="63"/>
        <v>0.39642951544389304</v>
      </c>
      <c r="J416" s="30">
        <f ca="1">_xlfn.BETA.INV(I416,'Input Parameters'!$L$26,'Input Parameters'!$M$26,'Input Parameters'!$J$26,'Input Parameters'!$K$26)</f>
        <v>0.61836514897451877</v>
      </c>
      <c r="K416" s="168">
        <f ca="1">('Input Parameters'!$E$27/'Input Parameters'!$E$38)^$J416</f>
        <v>1.184857225054641E-2</v>
      </c>
      <c r="L416" s="69">
        <f ca="1">$H416*$C416*'Input Parameters'!$E$25*K416</f>
        <v>0.94019051445191604</v>
      </c>
      <c r="M416" s="24">
        <f t="shared" ca="1" si="64"/>
        <v>0.53827934207175432</v>
      </c>
      <c r="N416" s="15">
        <f ca="1">_xlfn.NORM.INV(M416,'Input Parameters'!$E$29,'Input Parameters'!$F$29)</f>
        <v>0.1000096099792815</v>
      </c>
      <c r="O416" s="8">
        <f t="shared" ca="1" si="65"/>
        <v>0.26703482011644308</v>
      </c>
      <c r="P416" s="30">
        <f ca="1">_xlfn.LOGNORM.INV(O416,'Input Parameters'!$H$30,'Input Parameters'!$I$30)</f>
        <v>2.0003286380057084</v>
      </c>
      <c r="Q416" s="10">
        <f t="shared" ca="1" si="66"/>
        <v>6.8668716930855411E-2</v>
      </c>
      <c r="R416" s="30">
        <f>IF('Input Parameters'!$E$32=0,0,_xlfn.BETA.INV(Q416,'Input Parameters'!$L$32,'Input Parameters'!$M$32,'Input Parameters'!$J$32,'Input Parameters'!$K$32))</f>
        <v>0</v>
      </c>
      <c r="S416" s="10">
        <f t="shared" ca="1" si="67"/>
        <v>0.37767830683770132</v>
      </c>
      <c r="T416" s="26">
        <f ca="1">_xlfn.LOGNORM.INV(S416,'Input Parameters'!$H$34,'Input Parameters'!$I$34)</f>
        <v>48.489491980851987</v>
      </c>
      <c r="U416" s="10">
        <f t="shared" ca="1" si="68"/>
        <v>0.99089228129424212</v>
      </c>
      <c r="V416" s="30">
        <f ca="1">_xlfn.BETA.INV(U416,'Input Parameters'!$L$36,'Input Parameters'!$M$36,'Input Parameters'!$J$36,'Input Parameters'!$K$36)</f>
        <v>1.005746828437601</v>
      </c>
      <c r="W416" s="2">
        <f ca="1">N416+(P416-N416)*(1-ERF((T416-R416)/(2*SQRT(L416*'Input Parameters'!$E$38))))</f>
        <v>0.10078128939571207</v>
      </c>
      <c r="X416">
        <f t="shared" ca="1" si="69"/>
        <v>1</v>
      </c>
      <c r="Y416" s="7"/>
    </row>
    <row r="417" spans="1:25" ht="15" customHeight="1" x14ac:dyDescent="0.25">
      <c r="A417" s="139">
        <v>410</v>
      </c>
      <c r="B417" s="10">
        <f t="shared" ca="1" si="60"/>
        <v>0.68117822484557411</v>
      </c>
      <c r="C417" s="60">
        <f ca="1">_xlfn.NORM.INV(B417,'Input Parameters'!$E$15,'Input Parameters'!$F$15)</f>
        <v>296.49209658189159</v>
      </c>
      <c r="D417" s="10">
        <f t="shared" ca="1" si="61"/>
        <v>0.53952298697232159</v>
      </c>
      <c r="E417" s="62">
        <f ca="1">IF(_xlfn.NORM.INV(D417,'Input Parameters'!$E$17,'Input Parameters'!$F$17)&lt;3500,3500,IF(_xlfn.NORM.INV(D417,'Input Parameters'!$E$17,'Input Parameters'!$F$17)&gt;5500,5500,_xlfn.NORM.INV(D417,'Input Parameters'!$E$17,'Input Parameters'!$F$17)))</f>
        <v>4869.4624369035619</v>
      </c>
      <c r="F417" s="10">
        <f t="shared" ca="1" si="62"/>
        <v>0.30854141365507104</v>
      </c>
      <c r="G417" s="64">
        <f ca="1">_xlfn.NORM.INV(F417,'Input Parameters'!$E$20,'Input Parameters'!$F$20)</f>
        <v>279.30007374186391</v>
      </c>
      <c r="H417" s="57">
        <f ca="1">EXP(E417*(1/'Input Parameters'!$E$23-1/G417))</f>
        <v>0.4443708965555983</v>
      </c>
      <c r="I417" s="10">
        <f t="shared" ca="1" si="63"/>
        <v>0.42090281316218769</v>
      </c>
      <c r="J417" s="30">
        <f ca="1">_xlfn.BETA.INV(I417,'Input Parameters'!$L$26,'Input Parameters'!$M$26,'Input Parameters'!$J$26,'Input Parameters'!$K$26)</f>
        <v>0.62882424414822158</v>
      </c>
      <c r="K417" s="168">
        <f ca="1">('Input Parameters'!$E$27/'Input Parameters'!$E$38)^$J417</f>
        <v>1.0992179187579148E-2</v>
      </c>
      <c r="L417" s="69">
        <f ca="1">$H417*$C417*'Input Parameters'!$E$25*K417</f>
        <v>1.4482466353110839</v>
      </c>
      <c r="M417" s="24">
        <f t="shared" ca="1" si="64"/>
        <v>9.3795483650470968E-2</v>
      </c>
      <c r="N417" s="15">
        <f ca="1">_xlfn.NORM.INV(M417,'Input Parameters'!$E$29,'Input Parameters'!$F$29)</f>
        <v>9.9868226080005215E-2</v>
      </c>
      <c r="O417" s="8">
        <f t="shared" ca="1" si="65"/>
        <v>0.83380544614341967</v>
      </c>
      <c r="P417" s="30">
        <f ca="1">_xlfn.LOGNORM.INV(O417,'Input Parameters'!$H$30,'Input Parameters'!$I$30)</f>
        <v>4.2415350055655621</v>
      </c>
      <c r="Q417" s="10">
        <f t="shared" ca="1" si="66"/>
        <v>0.90430342210582071</v>
      </c>
      <c r="R417" s="30">
        <f>IF('Input Parameters'!$E$32=0,0,_xlfn.BETA.INV(Q417,'Input Parameters'!$L$32,'Input Parameters'!$M$32,'Input Parameters'!$J$32,'Input Parameters'!$K$32))</f>
        <v>0</v>
      </c>
      <c r="S417" s="10">
        <f t="shared" ca="1" si="67"/>
        <v>0.79408580818159724</v>
      </c>
      <c r="T417" s="26">
        <f ca="1">_xlfn.LOGNORM.INV(S417,'Input Parameters'!$H$34,'Input Parameters'!$I$34)</f>
        <v>55.831148737873654</v>
      </c>
      <c r="U417" s="10">
        <f t="shared" ca="1" si="68"/>
        <v>0.22911300503945653</v>
      </c>
      <c r="V417" s="30">
        <f ca="1">_xlfn.BETA.INV(U417,'Input Parameters'!$L$36,'Input Parameters'!$M$36,'Input Parameters'!$J$36,'Input Parameters'!$K$36)</f>
        <v>0.48141233701692243</v>
      </c>
      <c r="W417" s="2">
        <f ca="1">N417+(P417-N417)*(1-ERF((T417-R417)/(2*SQRT(L417*'Input Parameters'!$E$38))))</f>
        <v>0.10415992657751748</v>
      </c>
      <c r="X417">
        <f t="shared" ca="1" si="69"/>
        <v>1</v>
      </c>
      <c r="Y417" s="7"/>
    </row>
    <row r="418" spans="1:25" ht="15" customHeight="1" x14ac:dyDescent="0.25">
      <c r="A418" s="139">
        <v>411</v>
      </c>
      <c r="B418" s="10">
        <f t="shared" ca="1" si="60"/>
        <v>0.88449000394821442</v>
      </c>
      <c r="C418" s="60">
        <f ca="1">_xlfn.NORM.INV(B418,'Input Parameters'!$E$15,'Input Parameters'!$F$15)</f>
        <v>335.87660865941041</v>
      </c>
      <c r="D418" s="10">
        <f t="shared" ca="1" si="61"/>
        <v>0.3632158936881974</v>
      </c>
      <c r="E418" s="62">
        <f ca="1">IF(_xlfn.NORM.INV(D418,'Input Parameters'!$E$17,'Input Parameters'!$F$17)&lt;3500,3500,IF(_xlfn.NORM.INV(D418,'Input Parameters'!$E$17,'Input Parameters'!$F$17)&gt;5500,5500,_xlfn.NORM.INV(D418,'Input Parameters'!$E$17,'Input Parameters'!$F$17)))</f>
        <v>4555.0868262109816</v>
      </c>
      <c r="F418" s="10">
        <f t="shared" ca="1" si="62"/>
        <v>1.1516068953969616E-2</v>
      </c>
      <c r="G418" s="64">
        <f ca="1">_xlfn.NORM.INV(F418,'Input Parameters'!$E$20,'Input Parameters'!$F$20)</f>
        <v>267.42156234102305</v>
      </c>
      <c r="H418" s="57">
        <f ca="1">EXP(E418*(1/'Input Parameters'!$E$23-1/G418))</f>
        <v>0.22692127080877733</v>
      </c>
      <c r="I418" s="10">
        <f t="shared" ca="1" si="63"/>
        <v>0.67110006528738941</v>
      </c>
      <c r="J418" s="30">
        <f ca="1">_xlfn.BETA.INV(I418,'Input Parameters'!$L$26,'Input Parameters'!$M$26,'Input Parameters'!$J$26,'Input Parameters'!$K$26)</f>
        <v>0.72980727171367432</v>
      </c>
      <c r="K418" s="168">
        <f ca="1">('Input Parameters'!$E$27/'Input Parameters'!$E$38)^$J418</f>
        <v>5.3272245554036772E-3</v>
      </c>
      <c r="L418" s="69">
        <f ca="1">$H418*$C418*'Input Parameters'!$E$25*K418</f>
        <v>0.40602798724880712</v>
      </c>
      <c r="M418" s="24">
        <f t="shared" ca="1" si="64"/>
        <v>0.18583294523552263</v>
      </c>
      <c r="N418" s="15">
        <f ca="1">_xlfn.NORM.INV(M418,'Input Parameters'!$E$29,'Input Parameters'!$F$29)</f>
        <v>9.9910664275380007E-2</v>
      </c>
      <c r="O418" s="8">
        <f t="shared" ca="1" si="65"/>
        <v>5.1727260371473571E-3</v>
      </c>
      <c r="P418" s="30">
        <f ca="1">_xlfn.LOGNORM.INV(O418,'Input Parameters'!$H$30,'Input Parameters'!$I$30)</f>
        <v>0.79917621156464791</v>
      </c>
      <c r="Q418" s="10">
        <f t="shared" ca="1" si="66"/>
        <v>0.70524438809336332</v>
      </c>
      <c r="R418" s="30">
        <f>IF('Input Parameters'!$E$32=0,0,_xlfn.BETA.INV(Q418,'Input Parameters'!$L$32,'Input Parameters'!$M$32,'Input Parameters'!$J$32,'Input Parameters'!$K$32))</f>
        <v>0</v>
      </c>
      <c r="S418" s="10">
        <f t="shared" ca="1" si="67"/>
        <v>0.25395597417475035</v>
      </c>
      <c r="T418" s="26">
        <f ca="1">_xlfn.LOGNORM.INV(S418,'Input Parameters'!$H$34,'Input Parameters'!$I$34)</f>
        <v>46.418741051968226</v>
      </c>
      <c r="U418" s="10">
        <f t="shared" ca="1" si="68"/>
        <v>0.67878583804265014</v>
      </c>
      <c r="V418" s="30">
        <f ca="1">_xlfn.BETA.INV(U418,'Input Parameters'!$L$36,'Input Parameters'!$M$36,'Input Parameters'!$J$36,'Input Parameters'!$K$36)</f>
        <v>0.65966445960578768</v>
      </c>
      <c r="W418" s="2">
        <f ca="1">N418+(P418-N418)*(1-ERF((T418-R418)/(2*SQRT(L418*'Input Parameters'!$E$38))))</f>
        <v>9.9910845354814412E-2</v>
      </c>
      <c r="X418">
        <f t="shared" ca="1" si="69"/>
        <v>1</v>
      </c>
      <c r="Y418" s="7"/>
    </row>
    <row r="419" spans="1:25" ht="15" customHeight="1" x14ac:dyDescent="0.25">
      <c r="A419" s="139">
        <v>412</v>
      </c>
      <c r="B419" s="10">
        <f t="shared" ca="1" si="60"/>
        <v>4.8689024983818996E-3</v>
      </c>
      <c r="C419" s="60">
        <f ca="1">_xlfn.NORM.INV(B419,'Input Parameters'!$E$15,'Input Parameters'!$F$15)</f>
        <v>130.87697580305445</v>
      </c>
      <c r="D419" s="10">
        <f t="shared" ca="1" si="61"/>
        <v>0.58782963554796508</v>
      </c>
      <c r="E419" s="62">
        <f ca="1">IF(_xlfn.NORM.INV(D419,'Input Parameters'!$E$17,'Input Parameters'!$F$17)&lt;3500,3500,IF(_xlfn.NORM.INV(D419,'Input Parameters'!$E$17,'Input Parameters'!$F$17)&gt;5500,5500,_xlfn.NORM.INV(D419,'Input Parameters'!$E$17,'Input Parameters'!$F$17)))</f>
        <v>4955.3758603552633</v>
      </c>
      <c r="F419" s="10">
        <f t="shared" ca="1" si="62"/>
        <v>0.89176771214877382</v>
      </c>
      <c r="G419" s="64">
        <f ca="1">_xlfn.NORM.INV(F419,'Input Parameters'!$E$20,'Input Parameters'!$F$20)</f>
        <v>290.93109163552037</v>
      </c>
      <c r="H419" s="57">
        <f ca="1">EXP(E419*(1/'Input Parameters'!$E$23-1/G419))</f>
        <v>0.8903853491649919</v>
      </c>
      <c r="I419" s="10">
        <f t="shared" ca="1" si="63"/>
        <v>0.43604339311339102</v>
      </c>
      <c r="J419" s="30">
        <f ca="1">_xlfn.BETA.INV(I419,'Input Parameters'!$L$26,'Input Parameters'!$M$26,'Input Parameters'!$J$26,'Input Parameters'!$K$26)</f>
        <v>0.63518864682813314</v>
      </c>
      <c r="K419" s="168">
        <f ca="1">('Input Parameters'!$E$27/'Input Parameters'!$E$38)^$J419</f>
        <v>1.0501646195129501E-2</v>
      </c>
      <c r="L419" s="69">
        <f ca="1">$H419*$C419*'Input Parameters'!$E$25*K419</f>
        <v>1.2237667215484629</v>
      </c>
      <c r="M419" s="24">
        <f t="shared" ca="1" si="64"/>
        <v>0.57937765809810227</v>
      </c>
      <c r="N419" s="15">
        <f ca="1">_xlfn.NORM.INV(M419,'Input Parameters'!$E$29,'Input Parameters'!$F$29)</f>
        <v>0.10002003016351421</v>
      </c>
      <c r="O419" s="8">
        <f t="shared" ca="1" si="65"/>
        <v>0.78673695268854771</v>
      </c>
      <c r="P419" s="30">
        <f ca="1">_xlfn.LOGNORM.INV(O419,'Input Parameters'!$H$30,'Input Parameters'!$I$30)</f>
        <v>3.90654822228674</v>
      </c>
      <c r="Q419" s="10">
        <f t="shared" ca="1" si="66"/>
        <v>0.94658750438396133</v>
      </c>
      <c r="R419" s="30">
        <f>IF('Input Parameters'!$E$32=0,0,_xlfn.BETA.INV(Q419,'Input Parameters'!$L$32,'Input Parameters'!$M$32,'Input Parameters'!$J$32,'Input Parameters'!$K$32))</f>
        <v>0</v>
      </c>
      <c r="S419" s="10">
        <f t="shared" ca="1" si="67"/>
        <v>0.25995918926318073</v>
      </c>
      <c r="T419" s="26">
        <f ca="1">_xlfn.LOGNORM.INV(S419,'Input Parameters'!$H$34,'Input Parameters'!$I$34)</f>
        <v>46.52649434650764</v>
      </c>
      <c r="U419" s="10">
        <f t="shared" ca="1" si="68"/>
        <v>0.95116132626302585</v>
      </c>
      <c r="V419" s="30">
        <f ca="1">_xlfn.BETA.INV(U419,'Input Parameters'!$L$36,'Input Parameters'!$M$36,'Input Parameters'!$J$36,'Input Parameters'!$K$36)</f>
        <v>0.8714581031348303</v>
      </c>
      <c r="W419" s="2">
        <f ca="1">N419+(P419-N419)*(1-ERF((T419-R419)/(2*SQRT(L419*'Input Parameters'!$E$38))))</f>
        <v>0.11121036860859759</v>
      </c>
      <c r="X419">
        <f t="shared" ca="1" si="69"/>
        <v>1</v>
      </c>
      <c r="Y419" s="7"/>
    </row>
    <row r="420" spans="1:25" ht="15" customHeight="1" x14ac:dyDescent="0.25">
      <c r="A420" s="139">
        <v>413</v>
      </c>
      <c r="B420" s="10">
        <f t="shared" ca="1" si="60"/>
        <v>0.20013242053766567</v>
      </c>
      <c r="C420" s="60">
        <f ca="1">_xlfn.NORM.INV(B420,'Input Parameters'!$E$15,'Input Parameters'!$F$15)</f>
        <v>225.38247829218605</v>
      </c>
      <c r="D420" s="10">
        <f t="shared" ca="1" si="61"/>
        <v>0.29367635340725518</v>
      </c>
      <c r="E420" s="62">
        <f ca="1">IF(_xlfn.NORM.INV(D420,'Input Parameters'!$E$17,'Input Parameters'!$F$17)&lt;3500,3500,IF(_xlfn.NORM.INV(D420,'Input Parameters'!$E$17,'Input Parameters'!$F$17)&gt;5500,5500,_xlfn.NORM.INV(D420,'Input Parameters'!$E$17,'Input Parameters'!$F$17)))</f>
        <v>4420.1266021714919</v>
      </c>
      <c r="F420" s="10">
        <f t="shared" ca="1" si="62"/>
        <v>0.4616978741915384</v>
      </c>
      <c r="G420" s="64">
        <f ca="1">_xlfn.NORM.INV(F420,'Input Parameters'!$E$20,'Input Parameters'!$F$20)</f>
        <v>282.00574697672096</v>
      </c>
      <c r="H420" s="57">
        <f ca="1">EXP(E420*(1/'Input Parameters'!$E$23-1/G420))</f>
        <v>0.55743318766302763</v>
      </c>
      <c r="I420" s="10">
        <f t="shared" ca="1" si="63"/>
        <v>7.4567793319532005E-2</v>
      </c>
      <c r="J420" s="30">
        <f ca="1">_xlfn.BETA.INV(I420,'Input Parameters'!$L$26,'Input Parameters'!$M$26,'Input Parameters'!$J$26,'Input Parameters'!$K$26)</f>
        <v>0.41756590730849136</v>
      </c>
      <c r="K420" s="168">
        <f ca="1">('Input Parameters'!$E$27/'Input Parameters'!$E$38)^$J420</f>
        <v>5.0026111840168773E-2</v>
      </c>
      <c r="L420" s="69">
        <f ca="1">$H420*$C420*'Input Parameters'!$E$25*K420</f>
        <v>6.2850642445114904</v>
      </c>
      <c r="M420" s="24">
        <f t="shared" ca="1" si="64"/>
        <v>6.6705854839845702E-2</v>
      </c>
      <c r="N420" s="15">
        <f ca="1">_xlfn.NORM.INV(M420,'Input Parameters'!$E$29,'Input Parameters'!$F$29)</f>
        <v>9.9849921704875333E-2</v>
      </c>
      <c r="O420" s="8">
        <f t="shared" ca="1" si="65"/>
        <v>0.27206441140440996</v>
      </c>
      <c r="P420" s="30">
        <f ca="1">_xlfn.LOGNORM.INV(O420,'Input Parameters'!$H$30,'Input Parameters'!$I$30)</f>
        <v>2.0147662912506279</v>
      </c>
      <c r="Q420" s="10">
        <f t="shared" ca="1" si="66"/>
        <v>0.29926530075101876</v>
      </c>
      <c r="R420" s="30">
        <f>IF('Input Parameters'!$E$32=0,0,_xlfn.BETA.INV(Q420,'Input Parameters'!$L$32,'Input Parameters'!$M$32,'Input Parameters'!$J$32,'Input Parameters'!$K$32))</f>
        <v>0</v>
      </c>
      <c r="S420" s="10">
        <f t="shared" ca="1" si="67"/>
        <v>0.61054394462179984</v>
      </c>
      <c r="T420" s="26">
        <f ca="1">_xlfn.LOGNORM.INV(S420,'Input Parameters'!$H$34,'Input Parameters'!$I$34)</f>
        <v>52.200937711424551</v>
      </c>
      <c r="U420" s="10">
        <f t="shared" ca="1" si="68"/>
        <v>0.67863783244750175</v>
      </c>
      <c r="V420" s="30">
        <f ca="1">_xlfn.BETA.INV(U420,'Input Parameters'!$L$36,'Input Parameters'!$M$36,'Input Parameters'!$J$36,'Input Parameters'!$K$36)</f>
        <v>0.65959623946074375</v>
      </c>
      <c r="W420" s="2">
        <f ca="1">N420+(P420-N420)*(1-ERF((T420-R420)/(2*SQRT(L420*'Input Parameters'!$E$38))))</f>
        <v>0.36971674988022873</v>
      </c>
      <c r="X420">
        <f t="shared" ca="1" si="69"/>
        <v>1</v>
      </c>
      <c r="Y420" s="7"/>
    </row>
    <row r="421" spans="1:25" ht="15" customHeight="1" x14ac:dyDescent="0.25">
      <c r="A421" s="139">
        <v>414</v>
      </c>
      <c r="B421" s="10">
        <f t="shared" ca="1" si="60"/>
        <v>0.12499637825926857</v>
      </c>
      <c r="C421" s="60">
        <f ca="1">_xlfn.NORM.INV(B421,'Input Parameters'!$E$15,'Input Parameters'!$F$15)</f>
        <v>208.62485639870681</v>
      </c>
      <c r="D421" s="10">
        <f t="shared" ca="1" si="61"/>
        <v>0.84867178356051554</v>
      </c>
      <c r="E421" s="62">
        <f ca="1">IF(_xlfn.NORM.INV(D421,'Input Parameters'!$E$17,'Input Parameters'!$F$17)&lt;3500,3500,IF(_xlfn.NORM.INV(D421,'Input Parameters'!$E$17,'Input Parameters'!$F$17)&gt;5500,5500,_xlfn.NORM.INV(D421,'Input Parameters'!$E$17,'Input Parameters'!$F$17)))</f>
        <v>5500</v>
      </c>
      <c r="F421" s="10">
        <f t="shared" ca="1" si="62"/>
        <v>0.77921276772573789</v>
      </c>
      <c r="G421" s="64">
        <f ca="1">_xlfn.NORM.INV(F421,'Input Parameters'!$E$20,'Input Parameters'!$F$20)</f>
        <v>287.80589929818029</v>
      </c>
      <c r="H421" s="57">
        <f ca="1">EXP(E421*(1/'Input Parameters'!$E$23-1/G421))</f>
        <v>0.71595175535975386</v>
      </c>
      <c r="I421" s="10">
        <f t="shared" ca="1" si="63"/>
        <v>0.35367308648824147</v>
      </c>
      <c r="J421" s="30">
        <f ca="1">_xlfn.BETA.INV(I421,'Input Parameters'!$L$26,'Input Parameters'!$M$26,'Input Parameters'!$J$26,'Input Parameters'!$K$26)</f>
        <v>0.59946572556093325</v>
      </c>
      <c r="K421" s="168">
        <f ca="1">('Input Parameters'!$E$27/'Input Parameters'!$E$38)^$J421</f>
        <v>1.3568804731338292E-2</v>
      </c>
      <c r="L421" s="69">
        <f ca="1">$H421*$C421*'Input Parameters'!$E$25*K421</f>
        <v>2.026709025579323</v>
      </c>
      <c r="M421" s="24">
        <f t="shared" ca="1" si="64"/>
        <v>0.2168403735608615</v>
      </c>
      <c r="N421" s="15">
        <f ca="1">_xlfn.NORM.INV(M421,'Input Parameters'!$E$29,'Input Parameters'!$F$29)</f>
        <v>9.9921709133219183E-2</v>
      </c>
      <c r="O421" s="8">
        <f t="shared" ca="1" si="65"/>
        <v>0.60373302691426889</v>
      </c>
      <c r="P421" s="30">
        <f ca="1">_xlfn.LOGNORM.INV(O421,'Input Parameters'!$H$30,'Input Parameters'!$I$30)</f>
        <v>3.0382656361178682</v>
      </c>
      <c r="Q421" s="10">
        <f t="shared" ca="1" si="66"/>
        <v>0.80061833352909062</v>
      </c>
      <c r="R421" s="30">
        <f>IF('Input Parameters'!$E$32=0,0,_xlfn.BETA.INV(Q421,'Input Parameters'!$L$32,'Input Parameters'!$M$32,'Input Parameters'!$J$32,'Input Parameters'!$K$32))</f>
        <v>0</v>
      </c>
      <c r="S421" s="10">
        <f t="shared" ca="1" si="67"/>
        <v>0.58566057350167511</v>
      </c>
      <c r="T421" s="26">
        <f ca="1">_xlfn.LOGNORM.INV(S421,'Input Parameters'!$H$34,'Input Parameters'!$I$34)</f>
        <v>51.784403908411328</v>
      </c>
      <c r="U421" s="10">
        <f t="shared" ca="1" si="68"/>
        <v>0.98961525944816919</v>
      </c>
      <c r="V421" s="30">
        <f ca="1">_xlfn.BETA.INV(U421,'Input Parameters'!$L$36,'Input Parameters'!$M$36,'Input Parameters'!$J$36,'Input Parameters'!$K$36)</f>
        <v>0.99631230749860111</v>
      </c>
      <c r="W421" s="2">
        <f ca="1">N421+(P421-N421)*(1-ERF((T421-R421)/(2*SQRT(L421*'Input Parameters'!$E$38))))</f>
        <v>0.12962335343701933</v>
      </c>
      <c r="X421">
        <f t="shared" ca="1" si="69"/>
        <v>1</v>
      </c>
      <c r="Y421" s="7"/>
    </row>
    <row r="422" spans="1:25" ht="15" customHeight="1" x14ac:dyDescent="0.25">
      <c r="A422" s="139">
        <v>415</v>
      </c>
      <c r="B422" s="10">
        <f t="shared" ca="1" si="60"/>
        <v>0.13225430451353459</v>
      </c>
      <c r="C422" s="60">
        <f ca="1">_xlfn.NORM.INV(B422,'Input Parameters'!$E$15,'Input Parameters'!$F$15)</f>
        <v>210.49826789916415</v>
      </c>
      <c r="D422" s="10">
        <f t="shared" ca="1" si="61"/>
        <v>0.97203454657338151</v>
      </c>
      <c r="E422" s="62">
        <f ca="1">IF(_xlfn.NORM.INV(D422,'Input Parameters'!$E$17,'Input Parameters'!$F$17)&lt;3500,3500,IF(_xlfn.NORM.INV(D422,'Input Parameters'!$E$17,'Input Parameters'!$F$17)&gt;5500,5500,_xlfn.NORM.INV(D422,'Input Parameters'!$E$17,'Input Parameters'!$F$17)))</f>
        <v>5500</v>
      </c>
      <c r="F422" s="10">
        <f t="shared" ca="1" si="62"/>
        <v>0.31763129569702331</v>
      </c>
      <c r="G422" s="64">
        <f ca="1">_xlfn.NORM.INV(F422,'Input Parameters'!$E$20,'Input Parameters'!$F$20)</f>
        <v>279.47197010974691</v>
      </c>
      <c r="H422" s="57">
        <f ca="1">EXP(E422*(1/'Input Parameters'!$E$23-1/G422))</f>
        <v>0.40494223228962689</v>
      </c>
      <c r="I422" s="10">
        <f t="shared" ca="1" si="63"/>
        <v>0.76399841119083067</v>
      </c>
      <c r="J422" s="30">
        <f ca="1">_xlfn.BETA.INV(I422,'Input Parameters'!$L$26,'Input Parameters'!$M$26,'Input Parameters'!$J$26,'Input Parameters'!$K$26)</f>
        <v>0.76904877126212356</v>
      </c>
      <c r="K422" s="168">
        <f ca="1">('Input Parameters'!$E$27/'Input Parameters'!$E$38)^$J422</f>
        <v>4.0202744551955574E-3</v>
      </c>
      <c r="L422" s="69">
        <f ca="1">$H422*$C422*'Input Parameters'!$E$25*K422</f>
        <v>0.3426867412163262</v>
      </c>
      <c r="M422" s="24">
        <f t="shared" ca="1" si="64"/>
        <v>0.62693315569154007</v>
      </c>
      <c r="N422" s="15">
        <f ca="1">_xlfn.NORM.INV(M422,'Input Parameters'!$E$29,'Input Parameters'!$F$29)</f>
        <v>0.10003237415797166</v>
      </c>
      <c r="O422" s="8">
        <f t="shared" ca="1" si="65"/>
        <v>6.5847270015250037E-2</v>
      </c>
      <c r="P422" s="30">
        <f ca="1">_xlfn.LOGNORM.INV(O422,'Input Parameters'!$H$30,'Input Parameters'!$I$30)</f>
        <v>1.3164631263578657</v>
      </c>
      <c r="Q422" s="10">
        <f t="shared" ca="1" si="66"/>
        <v>0.9687847973627185</v>
      </c>
      <c r="R422" s="30">
        <f>IF('Input Parameters'!$E$32=0,0,_xlfn.BETA.INV(Q422,'Input Parameters'!$L$32,'Input Parameters'!$M$32,'Input Parameters'!$J$32,'Input Parameters'!$K$32))</f>
        <v>0</v>
      </c>
      <c r="S422" s="10">
        <f t="shared" ca="1" si="67"/>
        <v>0.81539481082979359</v>
      </c>
      <c r="T422" s="26">
        <f ca="1">_xlfn.LOGNORM.INV(S422,'Input Parameters'!$H$34,'Input Parameters'!$I$34)</f>
        <v>56.370933286942588</v>
      </c>
      <c r="U422" s="10">
        <f t="shared" ca="1" si="68"/>
        <v>3.8374470381716819E-2</v>
      </c>
      <c r="V422" s="30">
        <f ca="1">_xlfn.BETA.INV(U422,'Input Parameters'!$L$36,'Input Parameters'!$M$36,'Input Parameters'!$J$36,'Input Parameters'!$K$36)</f>
        <v>0.36712102245700873</v>
      </c>
      <c r="W422" s="2">
        <f ca="1">N422+(P422-N422)*(1-ERF((T422-R422)/(2*SQRT(L422*'Input Parameters'!$E$38))))</f>
        <v>0.10003237416991596</v>
      </c>
      <c r="X422">
        <f t="shared" ca="1" si="69"/>
        <v>1</v>
      </c>
      <c r="Y422" s="7"/>
    </row>
    <row r="423" spans="1:25" ht="15" customHeight="1" x14ac:dyDescent="0.25">
      <c r="A423" s="139">
        <v>416</v>
      </c>
      <c r="B423" s="10">
        <f t="shared" ca="1" si="60"/>
        <v>0.59811917547276006</v>
      </c>
      <c r="C423" s="60">
        <f ca="1">_xlfn.NORM.INV(B423,'Input Parameters'!$E$15,'Input Parameters'!$F$15)</f>
        <v>284.43328359206447</v>
      </c>
      <c r="D423" s="10">
        <f t="shared" ca="1" si="61"/>
        <v>0.17523353799282071</v>
      </c>
      <c r="E423" s="62">
        <f ca="1">IF(_xlfn.NORM.INV(D423,'Input Parameters'!$E$17,'Input Parameters'!$F$17)&lt;3500,3500,IF(_xlfn.NORM.INV(D423,'Input Parameters'!$E$17,'Input Parameters'!$F$17)&gt;5500,5500,_xlfn.NORM.INV(D423,'Input Parameters'!$E$17,'Input Parameters'!$F$17)))</f>
        <v>4146.4214106066229</v>
      </c>
      <c r="F423" s="10">
        <f t="shared" ca="1" si="62"/>
        <v>0.92052481237983685</v>
      </c>
      <c r="G423" s="64">
        <f ca="1">_xlfn.NORM.INV(F423,'Input Parameters'!$E$20,'Input Parameters'!$F$20)</f>
        <v>292.0876902846918</v>
      </c>
      <c r="H423" s="57">
        <f ca="1">EXP(E423*(1/'Input Parameters'!$E$23-1/G423))</f>
        <v>0.96010544680264276</v>
      </c>
      <c r="I423" s="10">
        <f t="shared" ca="1" si="63"/>
        <v>0.51510761217731749</v>
      </c>
      <c r="J423" s="30">
        <f ca="1">_xlfn.BETA.INV(I423,'Input Parameters'!$L$26,'Input Parameters'!$M$26,'Input Parameters'!$J$26,'Input Parameters'!$K$26)</f>
        <v>0.66747353669961107</v>
      </c>
      <c r="K423" s="168">
        <f ca="1">('Input Parameters'!$E$27/'Input Parameters'!$E$38)^$J423</f>
        <v>8.3307354644853969E-3</v>
      </c>
      <c r="L423" s="69">
        <f ca="1">$H423*$C423*'Input Parameters'!$E$25*K423</f>
        <v>2.2750067654369692</v>
      </c>
      <c r="M423" s="24">
        <f t="shared" ca="1" si="64"/>
        <v>0.4741862540713766</v>
      </c>
      <c r="N423" s="15">
        <f ca="1">_xlfn.NORM.INV(M423,'Input Parameters'!$E$29,'Input Parameters'!$F$29)</f>
        <v>9.9993524931685313E-2</v>
      </c>
      <c r="O423" s="8">
        <f t="shared" ca="1" si="65"/>
        <v>0.34267609849346148</v>
      </c>
      <c r="P423" s="30">
        <f ca="1">_xlfn.LOGNORM.INV(O423,'Input Parameters'!$H$30,'Input Parameters'!$I$30)</f>
        <v>2.2158715084304017</v>
      </c>
      <c r="Q423" s="10">
        <f t="shared" ca="1" si="66"/>
        <v>0.3372845921605977</v>
      </c>
      <c r="R423" s="30">
        <f>IF('Input Parameters'!$E$32=0,0,_xlfn.BETA.INV(Q423,'Input Parameters'!$L$32,'Input Parameters'!$M$32,'Input Parameters'!$J$32,'Input Parameters'!$K$32))</f>
        <v>0</v>
      </c>
      <c r="S423" s="10">
        <f t="shared" ca="1" si="67"/>
        <v>0.60553340739841277</v>
      </c>
      <c r="T423" s="26">
        <f ca="1">_xlfn.LOGNORM.INV(S423,'Input Parameters'!$H$34,'Input Parameters'!$I$34)</f>
        <v>52.116243125747104</v>
      </c>
      <c r="U423" s="10">
        <f t="shared" ca="1" si="68"/>
        <v>2.8608161128391707E-3</v>
      </c>
      <c r="V423" s="30">
        <f ca="1">_xlfn.BETA.INV(U423,'Input Parameters'!$L$36,'Input Parameters'!$M$36,'Input Parameters'!$J$36,'Input Parameters'!$K$36)</f>
        <v>0.29072666963338678</v>
      </c>
      <c r="W423" s="2">
        <f ca="1">N423+(P423-N423)*(1-ERF((T423-R423)/(2*SQRT(L423*'Input Parameters'!$E$38))))</f>
        <v>0.13079205726647672</v>
      </c>
      <c r="X423">
        <f t="shared" ca="1" si="69"/>
        <v>1</v>
      </c>
      <c r="Y423" s="7"/>
    </row>
    <row r="424" spans="1:25" ht="15" customHeight="1" x14ac:dyDescent="0.25">
      <c r="A424" s="139">
        <v>417</v>
      </c>
      <c r="B424" s="10">
        <f t="shared" ca="1" si="60"/>
        <v>0.42837072106309537</v>
      </c>
      <c r="C424" s="60">
        <f ca="1">_xlfn.NORM.INV(B424,'Input Parameters'!$E$15,'Input Parameters'!$F$15)</f>
        <v>261.18399914366358</v>
      </c>
      <c r="D424" s="10">
        <f t="shared" ca="1" si="61"/>
        <v>0.70969026931098067</v>
      </c>
      <c r="E424" s="62">
        <f ca="1">IF(_xlfn.NORM.INV(D424,'Input Parameters'!$E$17,'Input Parameters'!$F$17)&lt;3500,3500,IF(_xlfn.NORM.INV(D424,'Input Parameters'!$E$17,'Input Parameters'!$F$17)&gt;5500,5500,_xlfn.NORM.INV(D424,'Input Parameters'!$E$17,'Input Parameters'!$F$17)))</f>
        <v>5186.73607355678</v>
      </c>
      <c r="F424" s="10">
        <f t="shared" ca="1" si="62"/>
        <v>0.71814254171490466</v>
      </c>
      <c r="G424" s="64">
        <f ca="1">_xlfn.NORM.INV(F424,'Input Parameters'!$E$20,'Input Parameters'!$F$20)</f>
        <v>286.51812721787633</v>
      </c>
      <c r="H424" s="57">
        <f ca="1">EXP(E424*(1/'Input Parameters'!$E$23-1/G424))</f>
        <v>0.67293264739542724</v>
      </c>
      <c r="I424" s="10">
        <f t="shared" ca="1" si="63"/>
        <v>0.68103237713051945</v>
      </c>
      <c r="J424" s="30">
        <f ca="1">_xlfn.BETA.INV(I424,'Input Parameters'!$L$26,'Input Parameters'!$M$26,'Input Parameters'!$J$26,'Input Parameters'!$K$26)</f>
        <v>0.73386226690263623</v>
      </c>
      <c r="K424" s="168">
        <f ca="1">('Input Parameters'!$E$27/'Input Parameters'!$E$38)^$J424</f>
        <v>5.174505631376722E-3</v>
      </c>
      <c r="L424" s="69">
        <f ca="1">$H424*$C424*'Input Parameters'!$E$25*K424</f>
        <v>0.90946717715203229</v>
      </c>
      <c r="M424" s="24">
        <f t="shared" ca="1" si="64"/>
        <v>0.44661211714107629</v>
      </c>
      <c r="N424" s="15">
        <f ca="1">_xlfn.NORM.INV(M424,'Input Parameters'!$E$29,'Input Parameters'!$F$29)</f>
        <v>9.9986577446459127E-2</v>
      </c>
      <c r="O424" s="8">
        <f t="shared" ca="1" si="65"/>
        <v>0.15805356458834507</v>
      </c>
      <c r="P424" s="30">
        <f ca="1">_xlfn.LOGNORM.INV(O424,'Input Parameters'!$H$30,'Input Parameters'!$I$30)</f>
        <v>1.6711026705446157</v>
      </c>
      <c r="Q424" s="10">
        <f t="shared" ca="1" si="66"/>
        <v>0.46627311899925139</v>
      </c>
      <c r="R424" s="30">
        <f>IF('Input Parameters'!$E$32=0,0,_xlfn.BETA.INV(Q424,'Input Parameters'!$L$32,'Input Parameters'!$M$32,'Input Parameters'!$J$32,'Input Parameters'!$K$32))</f>
        <v>0</v>
      </c>
      <c r="S424" s="10">
        <f t="shared" ca="1" si="67"/>
        <v>5.0201363783383357E-2</v>
      </c>
      <c r="T424" s="26">
        <f ca="1">_xlfn.LOGNORM.INV(S424,'Input Parameters'!$H$34,'Input Parameters'!$I$34)</f>
        <v>41.082272388549448</v>
      </c>
      <c r="U424" s="10">
        <f t="shared" ca="1" si="68"/>
        <v>0.17481190495333965</v>
      </c>
      <c r="V424" s="30">
        <f ca="1">_xlfn.BETA.INV(U424,'Input Parameters'!$L$36,'Input Parameters'!$M$36,'Input Parameters'!$J$36,'Input Parameters'!$K$36)</f>
        <v>0.45711344408480692</v>
      </c>
      <c r="W424" s="2">
        <f ca="1">N424+(P424-N424)*(1-ERF((T424-R424)/(2*SQRT(L424*'Input Parameters'!$E$38))))</f>
        <v>0.10362875519844486</v>
      </c>
      <c r="X424">
        <f t="shared" ca="1" si="69"/>
        <v>1</v>
      </c>
      <c r="Y424" s="7"/>
    </row>
    <row r="425" spans="1:25" ht="15" customHeight="1" x14ac:dyDescent="0.25">
      <c r="A425" s="139">
        <v>418</v>
      </c>
      <c r="B425" s="10">
        <f t="shared" ca="1" si="60"/>
        <v>0.62018526177313082</v>
      </c>
      <c r="C425" s="60">
        <f ca="1">_xlfn.NORM.INV(B425,'Input Parameters'!$E$15,'Input Parameters'!$F$15)</f>
        <v>287.54862527667507</v>
      </c>
      <c r="D425" s="10">
        <f t="shared" ca="1" si="61"/>
        <v>0.79361602551013599</v>
      </c>
      <c r="E425" s="62">
        <f ca="1">IF(_xlfn.NORM.INV(D425,'Input Parameters'!$E$17,'Input Parameters'!$F$17)&lt;3500,3500,IF(_xlfn.NORM.INV(D425,'Input Parameters'!$E$17,'Input Parameters'!$F$17)&gt;5500,5500,_xlfn.NORM.INV(D425,'Input Parameters'!$E$17,'Input Parameters'!$F$17)))</f>
        <v>5373.3226546687038</v>
      </c>
      <c r="F425" s="10">
        <f t="shared" ca="1" si="62"/>
        <v>5.2506847922504374E-3</v>
      </c>
      <c r="G425" s="64">
        <f ca="1">_xlfn.NORM.INV(F425,'Input Parameters'!$E$20,'Input Parameters'!$F$20)</f>
        <v>265.5055863614968</v>
      </c>
      <c r="H425" s="57">
        <f ca="1">EXP(E425*(1/'Input Parameters'!$E$23-1/G425))</f>
        <v>0.15038285371244575</v>
      </c>
      <c r="I425" s="10">
        <f t="shared" ca="1" si="63"/>
        <v>0.3730964215891136</v>
      </c>
      <c r="J425" s="30">
        <f ca="1">_xlfn.BETA.INV(I425,'Input Parameters'!$L$26,'Input Parameters'!$M$26,'Input Parameters'!$J$26,'Input Parameters'!$K$26)</f>
        <v>0.60816184953567831</v>
      </c>
      <c r="K425" s="168">
        <f ca="1">('Input Parameters'!$E$27/'Input Parameters'!$E$38)^$J425</f>
        <v>1.2748273930075854E-2</v>
      </c>
      <c r="L425" s="69">
        <f ca="1">$H425*$C425*'Input Parameters'!$E$25*K425</f>
        <v>0.55126574196352707</v>
      </c>
      <c r="M425" s="24">
        <f t="shared" ca="1" si="64"/>
        <v>0.35457714994657219</v>
      </c>
      <c r="N425" s="15">
        <f ca="1">_xlfn.NORM.INV(M425,'Input Parameters'!$E$29,'Input Parameters'!$F$29)</f>
        <v>9.9962700786804609E-2</v>
      </c>
      <c r="O425" s="8">
        <f t="shared" ca="1" si="65"/>
        <v>0.5196931696083591</v>
      </c>
      <c r="P425" s="30">
        <f ca="1">_xlfn.LOGNORM.INV(O425,'Input Parameters'!$H$30,'Input Parameters'!$I$30)</f>
        <v>2.7466125060394431</v>
      </c>
      <c r="Q425" s="10">
        <f t="shared" ca="1" si="66"/>
        <v>0.30118507253956384</v>
      </c>
      <c r="R425" s="30">
        <f>IF('Input Parameters'!$E$32=0,0,_xlfn.BETA.INV(Q425,'Input Parameters'!$L$32,'Input Parameters'!$M$32,'Input Parameters'!$J$32,'Input Parameters'!$K$32))</f>
        <v>0</v>
      </c>
      <c r="S425" s="10">
        <f t="shared" ca="1" si="67"/>
        <v>5.92976772485454E-3</v>
      </c>
      <c r="T425" s="26">
        <f ca="1">_xlfn.LOGNORM.INV(S425,'Input Parameters'!$H$34,'Input Parameters'!$I$34)</f>
        <v>36.84889251684622</v>
      </c>
      <c r="U425" s="10">
        <f t="shared" ca="1" si="68"/>
        <v>0.3219836852035981</v>
      </c>
      <c r="V425" s="30">
        <f ca="1">_xlfn.BETA.INV(U425,'Input Parameters'!$L$36,'Input Parameters'!$M$36,'Input Parameters'!$J$36,'Input Parameters'!$K$36)</f>
        <v>0.51872935750093963</v>
      </c>
      <c r="W425" s="2">
        <f ca="1">N425+(P425-N425)*(1-ERF((T425-R425)/(2*SQRT(L425*'Input Parameters'!$E$38))))</f>
        <v>0.10115150328345796</v>
      </c>
      <c r="X425">
        <f t="shared" ca="1" si="69"/>
        <v>1</v>
      </c>
      <c r="Y425" s="7"/>
    </row>
    <row r="426" spans="1:25" ht="15" customHeight="1" x14ac:dyDescent="0.25">
      <c r="A426" s="139">
        <v>419</v>
      </c>
      <c r="B426" s="10">
        <f t="shared" ca="1" si="60"/>
        <v>0.90047910991746349</v>
      </c>
      <c r="C426" s="60">
        <f ca="1">_xlfn.NORM.INV(B426,'Input Parameters'!$E$15,'Input Parameters'!$F$15)</f>
        <v>340.5670953999944</v>
      </c>
      <c r="D426" s="10">
        <f t="shared" ca="1" si="61"/>
        <v>0.4132426754838644</v>
      </c>
      <c r="E426" s="62">
        <f ca="1">IF(_xlfn.NORM.INV(D426,'Input Parameters'!$E$17,'Input Parameters'!$F$17)&lt;3500,3500,IF(_xlfn.NORM.INV(D426,'Input Parameters'!$E$17,'Input Parameters'!$F$17)&gt;5500,5500,_xlfn.NORM.INV(D426,'Input Parameters'!$E$17,'Input Parameters'!$F$17)))</f>
        <v>4646.5519979288028</v>
      </c>
      <c r="F426" s="10">
        <f t="shared" ca="1" si="62"/>
        <v>9.582263138509739E-2</v>
      </c>
      <c r="G426" s="64">
        <f ca="1">_xlfn.NORM.INV(F426,'Input Parameters'!$E$20,'Input Parameters'!$F$20)</f>
        <v>273.90162614680366</v>
      </c>
      <c r="H426" s="57">
        <f ca="1">EXP(E426*(1/'Input Parameters'!$E$23-1/G426))</f>
        <v>0.33225237558224296</v>
      </c>
      <c r="I426" s="10">
        <f t="shared" ca="1" si="63"/>
        <v>0.89682827722182346</v>
      </c>
      <c r="J426" s="30">
        <f ca="1">_xlfn.BETA.INV(I426,'Input Parameters'!$L$26,'Input Parameters'!$M$26,'Input Parameters'!$J$26,'Input Parameters'!$K$26)</f>
        <v>0.83702602233105039</v>
      </c>
      <c r="K426" s="168">
        <f ca="1">('Input Parameters'!$E$27/'Input Parameters'!$E$38)^$J426</f>
        <v>2.4688383488714722E-3</v>
      </c>
      <c r="L426" s="69">
        <f ca="1">$H426*$C426*'Input Parameters'!$E$25*K426</f>
        <v>0.2793594936998256</v>
      </c>
      <c r="M426" s="24">
        <f t="shared" ca="1" si="64"/>
        <v>0.92215806523490917</v>
      </c>
      <c r="N426" s="15">
        <f ca="1">_xlfn.NORM.INV(M426,'Input Parameters'!$E$29,'Input Parameters'!$F$29)</f>
        <v>0.10014197383478847</v>
      </c>
      <c r="O426" s="8">
        <f t="shared" ca="1" si="65"/>
        <v>5.7272207180372181E-2</v>
      </c>
      <c r="P426" s="30">
        <f ca="1">_xlfn.LOGNORM.INV(O426,'Input Parameters'!$H$30,'Input Parameters'!$I$30)</f>
        <v>1.2732594901973335</v>
      </c>
      <c r="Q426" s="10">
        <f t="shared" ca="1" si="66"/>
        <v>0.15106417107062065</v>
      </c>
      <c r="R426" s="30">
        <f>IF('Input Parameters'!$E$32=0,0,_xlfn.BETA.INV(Q426,'Input Parameters'!$L$32,'Input Parameters'!$M$32,'Input Parameters'!$J$32,'Input Parameters'!$K$32))</f>
        <v>0</v>
      </c>
      <c r="S426" s="10">
        <f t="shared" ca="1" si="67"/>
        <v>0.21388411021961162</v>
      </c>
      <c r="T426" s="26">
        <f ca="1">_xlfn.LOGNORM.INV(S426,'Input Parameters'!$H$34,'Input Parameters'!$I$34)</f>
        <v>45.668152498048897</v>
      </c>
      <c r="U426" s="10">
        <f t="shared" ca="1" si="68"/>
        <v>0.41546118553560529</v>
      </c>
      <c r="V426" s="30">
        <f ca="1">_xlfn.BETA.INV(U426,'Input Parameters'!$L$36,'Input Parameters'!$M$36,'Input Parameters'!$J$36,'Input Parameters'!$K$36)</f>
        <v>0.55403933909441405</v>
      </c>
      <c r="W426" s="2">
        <f ca="1">N426+(P426-N426)*(1-ERF((T426-R426)/(2*SQRT(L426*'Input Parameters'!$E$38))))</f>
        <v>0.10014197500610392</v>
      </c>
      <c r="X426">
        <f t="shared" ca="1" si="69"/>
        <v>1</v>
      </c>
      <c r="Y426" s="7"/>
    </row>
    <row r="427" spans="1:25" ht="15" customHeight="1" x14ac:dyDescent="0.25">
      <c r="A427" s="139">
        <v>420</v>
      </c>
      <c r="B427" s="10">
        <f t="shared" ca="1" si="60"/>
        <v>0.86001535428569331</v>
      </c>
      <c r="C427" s="60">
        <f ca="1">_xlfn.NORM.INV(B427,'Input Parameters'!$E$15,'Input Parameters'!$F$15)</f>
        <v>329.51716001000472</v>
      </c>
      <c r="D427" s="10">
        <f t="shared" ca="1" si="61"/>
        <v>0.15881824151996915</v>
      </c>
      <c r="E427" s="62">
        <f ca="1">IF(_xlfn.NORM.INV(D427,'Input Parameters'!$E$17,'Input Parameters'!$F$17)&lt;3500,3500,IF(_xlfn.NORM.INV(D427,'Input Parameters'!$E$17,'Input Parameters'!$F$17)&gt;5500,5500,_xlfn.NORM.INV(D427,'Input Parameters'!$E$17,'Input Parameters'!$F$17)))</f>
        <v>4100.4713500487005</v>
      </c>
      <c r="F427" s="10">
        <f t="shared" ca="1" si="62"/>
        <v>0.15926895089753335</v>
      </c>
      <c r="G427" s="64">
        <f ca="1">_xlfn.NORM.INV(F427,'Input Parameters'!$E$20,'Input Parameters'!$F$20)</f>
        <v>275.96697134495173</v>
      </c>
      <c r="H427" s="57">
        <f ca="1">EXP(E427*(1/'Input Parameters'!$E$23-1/G427))</f>
        <v>0.42302451654629708</v>
      </c>
      <c r="I427" s="10">
        <f t="shared" ca="1" si="63"/>
        <v>0.85554677016741387</v>
      </c>
      <c r="J427" s="30">
        <f ca="1">_xlfn.BETA.INV(I427,'Input Parameters'!$L$26,'Input Parameters'!$M$26,'Input Parameters'!$J$26,'Input Parameters'!$K$26)</f>
        <v>0.81320471012589524</v>
      </c>
      <c r="K427" s="168">
        <f ca="1">('Input Parameters'!$E$27/'Input Parameters'!$E$38)^$J427</f>
        <v>2.9288755389688141E-3</v>
      </c>
      <c r="L427" s="69">
        <f ca="1">$H427*$C427*'Input Parameters'!$E$25*K427</f>
        <v>0.40826720037129821</v>
      </c>
      <c r="M427" s="24">
        <f t="shared" ca="1" si="64"/>
        <v>5.7817141603055622E-2</v>
      </c>
      <c r="N427" s="15">
        <f ca="1">_xlfn.NORM.INV(M427,'Input Parameters'!$E$29,'Input Parameters'!$F$29)</f>
        <v>9.9842663481327087E-2</v>
      </c>
      <c r="O427" s="8">
        <f t="shared" ca="1" si="65"/>
        <v>0.1419364541118846</v>
      </c>
      <c r="P427" s="30">
        <f ca="1">_xlfn.LOGNORM.INV(O427,'Input Parameters'!$H$30,'Input Parameters'!$I$30)</f>
        <v>1.6173825374109037</v>
      </c>
      <c r="Q427" s="10">
        <f t="shared" ca="1" si="66"/>
        <v>0.14365646298125634</v>
      </c>
      <c r="R427" s="30">
        <f>IF('Input Parameters'!$E$32=0,0,_xlfn.BETA.INV(Q427,'Input Parameters'!$L$32,'Input Parameters'!$M$32,'Input Parameters'!$J$32,'Input Parameters'!$K$32))</f>
        <v>0</v>
      </c>
      <c r="S427" s="10">
        <f t="shared" ca="1" si="67"/>
        <v>0.85694058190678346</v>
      </c>
      <c r="T427" s="26">
        <f ca="1">_xlfn.LOGNORM.INV(S427,'Input Parameters'!$H$34,'Input Parameters'!$I$34)</f>
        <v>57.56772619953027</v>
      </c>
      <c r="U427" s="10">
        <f t="shared" ca="1" si="68"/>
        <v>0.9263004464445328</v>
      </c>
      <c r="V427" s="30">
        <f ca="1">_xlfn.BETA.INV(U427,'Input Parameters'!$L$36,'Input Parameters'!$M$36,'Input Parameters'!$J$36,'Input Parameters'!$K$36)</f>
        <v>0.83282928270830259</v>
      </c>
      <c r="W427" s="2">
        <f ca="1">N427+(P427-N427)*(1-ERF((T427-R427)/(2*SQRT(L427*'Input Parameters'!$E$38))))</f>
        <v>9.9842663766750869E-2</v>
      </c>
      <c r="X427">
        <f t="shared" ca="1" si="69"/>
        <v>1</v>
      </c>
      <c r="Y427" s="7"/>
    </row>
    <row r="428" spans="1:25" ht="15" customHeight="1" x14ac:dyDescent="0.25">
      <c r="A428" s="139">
        <v>421</v>
      </c>
      <c r="B428" s="10">
        <f t="shared" ca="1" si="60"/>
        <v>0.22878334040200465</v>
      </c>
      <c r="C428" s="60">
        <f ca="1">_xlfn.NORM.INV(B428,'Input Parameters'!$E$15,'Input Parameters'!$F$15)</f>
        <v>230.70908225960093</v>
      </c>
      <c r="D428" s="10">
        <f t="shared" ca="1" si="61"/>
        <v>1.343282321687056E-2</v>
      </c>
      <c r="E428" s="62">
        <f ca="1">IF(_xlfn.NORM.INV(D428,'Input Parameters'!$E$17,'Input Parameters'!$F$17)&lt;3500,3500,IF(_xlfn.NORM.INV(D428,'Input Parameters'!$E$17,'Input Parameters'!$F$17)&gt;5500,5500,_xlfn.NORM.INV(D428,'Input Parameters'!$E$17,'Input Parameters'!$F$17)))</f>
        <v>3500</v>
      </c>
      <c r="F428" s="10">
        <f t="shared" ca="1" si="62"/>
        <v>0.29336169479265028</v>
      </c>
      <c r="G428" s="64">
        <f ca="1">_xlfn.NORM.INV(F428,'Input Parameters'!$E$20,'Input Parameters'!$F$20)</f>
        <v>279.007944535864</v>
      </c>
      <c r="H428" s="57">
        <f ca="1">EXP(E428*(1/'Input Parameters'!$E$23-1/G428))</f>
        <v>0.55095177299250697</v>
      </c>
      <c r="I428" s="10">
        <f t="shared" ca="1" si="63"/>
        <v>0.43824640278933291</v>
      </c>
      <c r="J428" s="30">
        <f ca="1">_xlfn.BETA.INV(I428,'Input Parameters'!$L$26,'Input Parameters'!$M$26,'Input Parameters'!$J$26,'Input Parameters'!$K$26)</f>
        <v>0.63610864118728583</v>
      </c>
      <c r="K428" s="168">
        <f ca="1">('Input Parameters'!$E$27/'Input Parameters'!$E$38)^$J428</f>
        <v>1.0432572511192149E-2</v>
      </c>
      <c r="L428" s="69">
        <f ca="1">$H428*$C428*'Input Parameters'!$E$25*K428</f>
        <v>1.3260798884798843</v>
      </c>
      <c r="M428" s="24">
        <f t="shared" ca="1" si="64"/>
        <v>0.60757723101692596</v>
      </c>
      <c r="N428" s="15">
        <f ca="1">_xlfn.NORM.INV(M428,'Input Parameters'!$E$29,'Input Parameters'!$F$29)</f>
        <v>0.10002730099878088</v>
      </c>
      <c r="O428" s="8">
        <f t="shared" ca="1" si="65"/>
        <v>0.93069814659399386</v>
      </c>
      <c r="P428" s="30">
        <f ca="1">_xlfn.LOGNORM.INV(O428,'Input Parameters'!$H$30,'Input Parameters'!$I$30)</f>
        <v>5.4013096481664205</v>
      </c>
      <c r="Q428" s="10">
        <f t="shared" ca="1" si="66"/>
        <v>0.54143917192495683</v>
      </c>
      <c r="R428" s="30">
        <f>IF('Input Parameters'!$E$32=0,0,_xlfn.BETA.INV(Q428,'Input Parameters'!$L$32,'Input Parameters'!$M$32,'Input Parameters'!$J$32,'Input Parameters'!$K$32))</f>
        <v>0</v>
      </c>
      <c r="S428" s="10">
        <f t="shared" ca="1" si="67"/>
        <v>0.84437356826838961</v>
      </c>
      <c r="T428" s="26">
        <f ca="1">_xlfn.LOGNORM.INV(S428,'Input Parameters'!$H$34,'Input Parameters'!$I$34)</f>
        <v>57.18139315752326</v>
      </c>
      <c r="U428" s="10">
        <f t="shared" ca="1" si="68"/>
        <v>0.634271646794907</v>
      </c>
      <c r="V428" s="30">
        <f ca="1">_xlfn.BETA.INV(U428,'Input Parameters'!$L$36,'Input Parameters'!$M$36,'Input Parameters'!$J$36,'Input Parameters'!$K$36)</f>
        <v>0.63985501786274079</v>
      </c>
      <c r="W428" s="2">
        <f ca="1">N428+(P428-N428)*(1-ERF((T428-R428)/(2*SQRT(L428*'Input Parameters'!$E$38))))</f>
        <v>0.10239219161625591</v>
      </c>
      <c r="X428">
        <f t="shared" ca="1" si="69"/>
        <v>1</v>
      </c>
      <c r="Y428" s="7"/>
    </row>
    <row r="429" spans="1:25" ht="15" customHeight="1" x14ac:dyDescent="0.25">
      <c r="A429" s="139">
        <v>422</v>
      </c>
      <c r="B429" s="10">
        <f t="shared" ca="1" si="60"/>
        <v>4.1548545404959225E-2</v>
      </c>
      <c r="C429" s="60">
        <f ca="1">_xlfn.NORM.INV(B429,'Input Parameters'!$E$15,'Input Parameters'!$F$15)</f>
        <v>177.05040205511983</v>
      </c>
      <c r="D429" s="10">
        <f t="shared" ca="1" si="61"/>
        <v>0.62455451830979003</v>
      </c>
      <c r="E429" s="62">
        <f ca="1">IF(_xlfn.NORM.INV(D429,'Input Parameters'!$E$17,'Input Parameters'!$F$17)&lt;3500,3500,IF(_xlfn.NORM.INV(D429,'Input Parameters'!$E$17,'Input Parameters'!$F$17)&gt;5500,5500,_xlfn.NORM.INV(D429,'Input Parameters'!$E$17,'Input Parameters'!$F$17)))</f>
        <v>5022.2253427111445</v>
      </c>
      <c r="F429" s="10">
        <f t="shared" ca="1" si="62"/>
        <v>0.83847661191625644</v>
      </c>
      <c r="G429" s="64">
        <f ca="1">_xlfn.NORM.INV(F429,'Input Parameters'!$E$20,'Input Parameters'!$F$20)</f>
        <v>289.27104853617033</v>
      </c>
      <c r="H429" s="57">
        <f ca="1">EXP(E429*(1/'Input Parameters'!$E$23-1/G429))</f>
        <v>0.80514554487178569</v>
      </c>
      <c r="I429" s="10">
        <f t="shared" ca="1" si="63"/>
        <v>0.4554865619762456</v>
      </c>
      <c r="J429" s="30">
        <f ca="1">_xlfn.BETA.INV(I429,'Input Parameters'!$L$26,'Input Parameters'!$M$26,'Input Parameters'!$J$26,'Input Parameters'!$K$26)</f>
        <v>0.64326007216566516</v>
      </c>
      <c r="K429" s="168">
        <f ca="1">('Input Parameters'!$E$27/'Input Parameters'!$E$38)^$J429</f>
        <v>9.9109033508070002E-3</v>
      </c>
      <c r="L429" s="69">
        <f ca="1">$H429*$C429*'Input Parameters'!$E$25*K429</f>
        <v>1.4128125773756877</v>
      </c>
      <c r="M429" s="24">
        <f t="shared" ca="1" si="64"/>
        <v>0.74112662413754515</v>
      </c>
      <c r="N429" s="15">
        <f ca="1">_xlfn.NORM.INV(M429,'Input Parameters'!$E$29,'Input Parameters'!$F$29)</f>
        <v>0.10006468226186717</v>
      </c>
      <c r="O429" s="8">
        <f t="shared" ca="1" si="65"/>
        <v>0.18125486303211769</v>
      </c>
      <c r="P429" s="30">
        <f ca="1">_xlfn.LOGNORM.INV(O429,'Input Parameters'!$H$30,'Input Parameters'!$I$30)</f>
        <v>1.7452430147621554</v>
      </c>
      <c r="Q429" s="10">
        <f t="shared" ca="1" si="66"/>
        <v>0.83779989462918458</v>
      </c>
      <c r="R429" s="30">
        <f>IF('Input Parameters'!$E$32=0,0,_xlfn.BETA.INV(Q429,'Input Parameters'!$L$32,'Input Parameters'!$M$32,'Input Parameters'!$J$32,'Input Parameters'!$K$32))</f>
        <v>0</v>
      </c>
      <c r="S429" s="10">
        <f t="shared" ca="1" si="67"/>
        <v>0.92660820809941924</v>
      </c>
      <c r="T429" s="26">
        <f ca="1">_xlfn.LOGNORM.INV(S429,'Input Parameters'!$H$34,'Input Parameters'!$I$34)</f>
        <v>60.389487044338928</v>
      </c>
      <c r="U429" s="10">
        <f t="shared" ca="1" si="68"/>
        <v>0.13195393142886513</v>
      </c>
      <c r="V429" s="30">
        <f ca="1">_xlfn.BETA.INV(U429,'Input Parameters'!$L$36,'Input Parameters'!$M$36,'Input Parameters'!$J$36,'Input Parameters'!$K$36)</f>
        <v>0.43544530448180885</v>
      </c>
      <c r="W429" s="2">
        <f ca="1">N429+(P429-N429)*(1-ERF((T429-R429)/(2*SQRT(L429*'Input Parameters'!$E$38))))</f>
        <v>0.10060338742980626</v>
      </c>
      <c r="X429">
        <f t="shared" ca="1" si="69"/>
        <v>1</v>
      </c>
      <c r="Y429" s="7"/>
    </row>
    <row r="430" spans="1:25" ht="15" customHeight="1" x14ac:dyDescent="0.25">
      <c r="A430" s="139">
        <v>423</v>
      </c>
      <c r="B430" s="10">
        <f t="shared" ca="1" si="60"/>
        <v>0.61053139955709013</v>
      </c>
      <c r="C430" s="60">
        <f ca="1">_xlfn.NORM.INV(B430,'Input Parameters'!$E$15,'Input Parameters'!$F$15)</f>
        <v>286.17953231097397</v>
      </c>
      <c r="D430" s="10">
        <f t="shared" ca="1" si="61"/>
        <v>0.47001905009069478</v>
      </c>
      <c r="E430" s="62">
        <f ca="1">IF(_xlfn.NORM.INV(D430,'Input Parameters'!$E$17,'Input Parameters'!$F$17)&lt;3500,3500,IF(_xlfn.NORM.INV(D430,'Input Parameters'!$E$17,'Input Parameters'!$F$17)&gt;5500,5500,_xlfn.NORM.INV(D430,'Input Parameters'!$E$17,'Input Parameters'!$F$17)))</f>
        <v>4747.3446173396478</v>
      </c>
      <c r="F430" s="10">
        <f t="shared" ca="1" si="62"/>
        <v>0.48074098581781266</v>
      </c>
      <c r="G430" s="64">
        <f ca="1">_xlfn.NORM.INV(F430,'Input Parameters'!$E$20,'Input Parameters'!$F$20)</f>
        <v>282.32643049721315</v>
      </c>
      <c r="H430" s="57">
        <f ca="1">EXP(E430*(1/'Input Parameters'!$E$23-1/G430))</f>
        <v>0.54413666161450858</v>
      </c>
      <c r="I430" s="10">
        <f t="shared" ca="1" si="63"/>
        <v>0.46401542186172595</v>
      </c>
      <c r="J430" s="30">
        <f ca="1">_xlfn.BETA.INV(I430,'Input Parameters'!$L$26,'Input Parameters'!$M$26,'Input Parameters'!$J$26,'Input Parameters'!$K$26)</f>
        <v>0.64676883129706964</v>
      </c>
      <c r="K430" s="168">
        <f ca="1">('Input Parameters'!$E$27/'Input Parameters'!$E$38)^$J430</f>
        <v>9.6645745019567162E-3</v>
      </c>
      <c r="L430" s="69">
        <f ca="1">$H430*$C430*'Input Parameters'!$E$25*K430</f>
        <v>1.5049750347188224</v>
      </c>
      <c r="M430" s="24">
        <f t="shared" ca="1" si="64"/>
        <v>0.72789928568768469</v>
      </c>
      <c r="N430" s="15">
        <f ca="1">_xlfn.NORM.INV(M430,'Input Parameters'!$E$29,'Input Parameters'!$F$29)</f>
        <v>0.10006064719117785</v>
      </c>
      <c r="O430" s="8">
        <f t="shared" ca="1" si="65"/>
        <v>2.9391148152083102E-2</v>
      </c>
      <c r="P430" s="30">
        <f ca="1">_xlfn.LOGNORM.INV(O430,'Input Parameters'!$H$30,'Input Parameters'!$I$30)</f>
        <v>1.0989189020516263</v>
      </c>
      <c r="Q430" s="10">
        <f t="shared" ca="1" si="66"/>
        <v>2.385149682248644E-2</v>
      </c>
      <c r="R430" s="30">
        <f>IF('Input Parameters'!$E$32=0,0,_xlfn.BETA.INV(Q430,'Input Parameters'!$L$32,'Input Parameters'!$M$32,'Input Parameters'!$J$32,'Input Parameters'!$K$32))</f>
        <v>0</v>
      </c>
      <c r="S430" s="10">
        <f t="shared" ca="1" si="67"/>
        <v>0.56514886797373554</v>
      </c>
      <c r="T430" s="26">
        <f ca="1">_xlfn.LOGNORM.INV(S430,'Input Parameters'!$H$34,'Input Parameters'!$I$34)</f>
        <v>51.44788851181265</v>
      </c>
      <c r="U430" s="10">
        <f t="shared" ca="1" si="68"/>
        <v>0.67852364648031793</v>
      </c>
      <c r="V430" s="30">
        <f ca="1">_xlfn.BETA.INV(U430,'Input Parameters'!$L$36,'Input Parameters'!$M$36,'Input Parameters'!$J$36,'Input Parameters'!$K$36)</f>
        <v>0.65954361967476149</v>
      </c>
      <c r="W430" s="2">
        <f ca="1">N430+(P430-N430)*(1-ERF((T430-R430)/(2*SQRT(L430*'Input Parameters'!$E$38))))</f>
        <v>0.10307978177109244</v>
      </c>
      <c r="X430">
        <f t="shared" ca="1" si="69"/>
        <v>1</v>
      </c>
      <c r="Y430" s="7"/>
    </row>
    <row r="431" spans="1:25" ht="15" customHeight="1" x14ac:dyDescent="0.25">
      <c r="A431" s="139">
        <v>424</v>
      </c>
      <c r="B431" s="10">
        <f t="shared" ca="1" si="60"/>
        <v>0.11263406866890002</v>
      </c>
      <c r="C431" s="60">
        <f ca="1">_xlfn.NORM.INV(B431,'Input Parameters'!$E$15,'Input Parameters'!$F$15)</f>
        <v>205.25015881682745</v>
      </c>
      <c r="D431" s="10">
        <f t="shared" ca="1" si="61"/>
        <v>0.70164139964718608</v>
      </c>
      <c r="E431" s="62">
        <f ca="1">IF(_xlfn.NORM.INV(D431,'Input Parameters'!$E$17,'Input Parameters'!$F$17)&lt;3500,3500,IF(_xlfn.NORM.INV(D431,'Input Parameters'!$E$17,'Input Parameters'!$F$17)&gt;5500,5500,_xlfn.NORM.INV(D431,'Input Parameters'!$E$17,'Input Parameters'!$F$17)))</f>
        <v>5170.3890532884225</v>
      </c>
      <c r="F431" s="10">
        <f t="shared" ca="1" si="62"/>
        <v>0.36271832226260203</v>
      </c>
      <c r="G431" s="64">
        <f ca="1">_xlfn.NORM.INV(F431,'Input Parameters'!$E$20,'Input Parameters'!$F$20)</f>
        <v>280.29694512389221</v>
      </c>
      <c r="H431" s="57">
        <f ca="1">EXP(E431*(1/'Input Parameters'!$E$23-1/G431))</f>
        <v>0.45140833000930275</v>
      </c>
      <c r="I431" s="10">
        <f t="shared" ca="1" si="63"/>
        <v>0.10936862269363434</v>
      </c>
      <c r="J431" s="30">
        <f ca="1">_xlfn.BETA.INV(I431,'Input Parameters'!$L$26,'Input Parameters'!$M$26,'Input Parameters'!$J$26,'Input Parameters'!$K$26)</f>
        <v>0.45338311642563994</v>
      </c>
      <c r="K431" s="168">
        <f ca="1">('Input Parameters'!$E$27/'Input Parameters'!$E$38)^$J431</f>
        <v>3.869178927236247E-2</v>
      </c>
      <c r="L431" s="69">
        <f ca="1">$H431*$C431*'Input Parameters'!$E$25*K431</f>
        <v>3.5848573988617782</v>
      </c>
      <c r="M431" s="24">
        <f t="shared" ca="1" si="64"/>
        <v>5.1688067944799188E-2</v>
      </c>
      <c r="N431" s="15">
        <f ca="1">_xlfn.NORM.INV(M431,'Input Parameters'!$E$29,'Input Parameters'!$F$29)</f>
        <v>9.9837129807891264E-2</v>
      </c>
      <c r="O431" s="8">
        <f t="shared" ca="1" si="65"/>
        <v>0.68498270469035361</v>
      </c>
      <c r="P431" s="30">
        <f ca="1">_xlfn.LOGNORM.INV(O431,'Input Parameters'!$H$30,'Input Parameters'!$I$30)</f>
        <v>3.3688653427325179</v>
      </c>
      <c r="Q431" s="10">
        <f t="shared" ca="1" si="66"/>
        <v>0.35714738774606059</v>
      </c>
      <c r="R431" s="30">
        <f>IF('Input Parameters'!$E$32=0,0,_xlfn.BETA.INV(Q431,'Input Parameters'!$L$32,'Input Parameters'!$M$32,'Input Parameters'!$J$32,'Input Parameters'!$K$32))</f>
        <v>0</v>
      </c>
      <c r="S431" s="10">
        <f t="shared" ca="1" si="67"/>
        <v>0.95369740699964511</v>
      </c>
      <c r="T431" s="26">
        <f ca="1">_xlfn.LOGNORM.INV(S431,'Input Parameters'!$H$34,'Input Parameters'!$I$34)</f>
        <v>62.150354127188315</v>
      </c>
      <c r="U431" s="10">
        <f t="shared" ca="1" si="68"/>
        <v>0.73727010771269408</v>
      </c>
      <c r="V431" s="30">
        <f ca="1">_xlfn.BETA.INV(U431,'Input Parameters'!$L$36,'Input Parameters'!$M$36,'Input Parameters'!$J$36,'Input Parameters'!$K$36)</f>
        <v>0.68820199632190548</v>
      </c>
      <c r="W431" s="2">
        <f ca="1">N431+(P431-N431)*(1-ERF((T431-R431)/(2*SQRT(L431*'Input Parameters'!$E$38))))</f>
        <v>0.16613886990979837</v>
      </c>
      <c r="X431">
        <f t="shared" ca="1" si="69"/>
        <v>1</v>
      </c>
      <c r="Y431" s="7"/>
    </row>
    <row r="432" spans="1:25" ht="15" customHeight="1" x14ac:dyDescent="0.25">
      <c r="A432" s="139">
        <v>425</v>
      </c>
      <c r="B432" s="10">
        <f t="shared" ca="1" si="60"/>
        <v>0.33342067763303451</v>
      </c>
      <c r="C432" s="60">
        <f ca="1">_xlfn.NORM.INV(B432,'Input Parameters'!$E$15,'Input Parameters'!$F$15)</f>
        <v>247.63762367802212</v>
      </c>
      <c r="D432" s="10">
        <f t="shared" ca="1" si="61"/>
        <v>0.58983107898589082</v>
      </c>
      <c r="E432" s="62">
        <f ca="1">IF(_xlfn.NORM.INV(D432,'Input Parameters'!$E$17,'Input Parameters'!$F$17)&lt;3500,3500,IF(_xlfn.NORM.INV(D432,'Input Parameters'!$E$17,'Input Parameters'!$F$17)&gt;5500,5500,_xlfn.NORM.INV(D432,'Input Parameters'!$E$17,'Input Parameters'!$F$17)))</f>
        <v>4958.9773297628035</v>
      </c>
      <c r="F432" s="10">
        <f t="shared" ca="1" si="62"/>
        <v>0.38065126958102335</v>
      </c>
      <c r="G432" s="64">
        <f ca="1">_xlfn.NORM.INV(F432,'Input Parameters'!$E$20,'Input Parameters'!$F$20)</f>
        <v>280.61473585820335</v>
      </c>
      <c r="H432" s="57">
        <f ca="1">EXP(E432*(1/'Input Parameters'!$E$23-1/G432))</f>
        <v>0.47576802035193605</v>
      </c>
      <c r="I432" s="10">
        <f t="shared" ca="1" si="63"/>
        <v>0.6485904653890664</v>
      </c>
      <c r="J432" s="30">
        <f ca="1">_xlfn.BETA.INV(I432,'Input Parameters'!$L$26,'Input Parameters'!$M$26,'Input Parameters'!$J$26,'Input Parameters'!$K$26)</f>
        <v>0.72069527544249878</v>
      </c>
      <c r="K432" s="168">
        <f ca="1">('Input Parameters'!$E$27/'Input Parameters'!$E$38)^$J432</f>
        <v>5.6870459434180797E-3</v>
      </c>
      <c r="L432" s="69">
        <f ca="1">$H432*$C432*'Input Parameters'!$E$25*K432</f>
        <v>0.67003673145583043</v>
      </c>
      <c r="M432" s="24">
        <f t="shared" ca="1" si="64"/>
        <v>0.57512250697917378</v>
      </c>
      <c r="N432" s="15">
        <f ca="1">_xlfn.NORM.INV(M432,'Input Parameters'!$E$29,'Input Parameters'!$F$29)</f>
        <v>0.10001894310558412</v>
      </c>
      <c r="O432" s="8">
        <f t="shared" ca="1" si="65"/>
        <v>0.94891798489679779</v>
      </c>
      <c r="P432" s="30">
        <f ca="1">_xlfn.LOGNORM.INV(O432,'Input Parameters'!$H$30,'Input Parameters'!$I$30)</f>
        <v>5.8073480319235431</v>
      </c>
      <c r="Q432" s="10">
        <f t="shared" ca="1" si="66"/>
        <v>0.4654327685216848</v>
      </c>
      <c r="R432" s="30">
        <f>IF('Input Parameters'!$E$32=0,0,_xlfn.BETA.INV(Q432,'Input Parameters'!$L$32,'Input Parameters'!$M$32,'Input Parameters'!$J$32,'Input Parameters'!$K$32))</f>
        <v>0</v>
      </c>
      <c r="S432" s="10">
        <f t="shared" ca="1" si="67"/>
        <v>2.6353058820041908E-2</v>
      </c>
      <c r="T432" s="26">
        <f ca="1">_xlfn.LOGNORM.INV(S432,'Input Parameters'!$H$34,'Input Parameters'!$I$34)</f>
        <v>39.603487072755513</v>
      </c>
      <c r="U432" s="10">
        <f t="shared" ca="1" si="68"/>
        <v>0.20115506840893749</v>
      </c>
      <c r="V432" s="30">
        <f ca="1">_xlfn.BETA.INV(U432,'Input Parameters'!$L$36,'Input Parameters'!$M$36,'Input Parameters'!$J$36,'Input Parameters'!$K$36)</f>
        <v>0.46923502090727387</v>
      </c>
      <c r="W432" s="2">
        <f ca="1">N432+(P432-N432)*(1-ERF((T432-R432)/(2*SQRT(L432*'Input Parameters'!$E$38))))</f>
        <v>0.10357816680157246</v>
      </c>
      <c r="X432">
        <f t="shared" ca="1" si="69"/>
        <v>1</v>
      </c>
      <c r="Y432" s="7"/>
    </row>
    <row r="433" spans="1:25" ht="15" customHeight="1" x14ac:dyDescent="0.25">
      <c r="A433" s="139">
        <v>426</v>
      </c>
      <c r="B433" s="10">
        <f t="shared" ca="1" si="60"/>
        <v>0.91258565576206896</v>
      </c>
      <c r="C433" s="60">
        <f ca="1">_xlfn.NORM.INV(B433,'Input Parameters'!$E$15,'Input Parameters'!$F$15)</f>
        <v>344.49960115248382</v>
      </c>
      <c r="D433" s="10">
        <f t="shared" ca="1" si="61"/>
        <v>0.92023893613233676</v>
      </c>
      <c r="E433" s="62">
        <f ca="1">IF(_xlfn.NORM.INV(D433,'Input Parameters'!$E$17,'Input Parameters'!$F$17)&lt;3500,3500,IF(_xlfn.NORM.INV(D433,'Input Parameters'!$E$17,'Input Parameters'!$F$17)&gt;5500,5500,_xlfn.NORM.INV(D433,'Input Parameters'!$E$17,'Input Parameters'!$F$17)))</f>
        <v>5500</v>
      </c>
      <c r="F433" s="10">
        <f t="shared" ca="1" si="62"/>
        <v>0.64859827982070761</v>
      </c>
      <c r="G433" s="64">
        <f ca="1">_xlfn.NORM.INV(F433,'Input Parameters'!$E$20,'Input Parameters'!$F$20)</f>
        <v>285.20631037512123</v>
      </c>
      <c r="H433" s="57">
        <f ca="1">EXP(E433*(1/'Input Parameters'!$E$23-1/G433))</f>
        <v>0.60150128354318688</v>
      </c>
      <c r="I433" s="10">
        <f t="shared" ca="1" si="63"/>
        <v>0.41202805296884948</v>
      </c>
      <c r="J433" s="30">
        <f ca="1">_xlfn.BETA.INV(I433,'Input Parameters'!$L$26,'Input Parameters'!$M$26,'Input Parameters'!$J$26,'Input Parameters'!$K$26)</f>
        <v>0.62505750137514315</v>
      </c>
      <c r="K433" s="168">
        <f ca="1">('Input Parameters'!$E$27/'Input Parameters'!$E$38)^$J433</f>
        <v>1.1293224819188416E-2</v>
      </c>
      <c r="L433" s="69">
        <f ca="1">$H433*$C433*'Input Parameters'!$E$25*K433</f>
        <v>2.3401476283698077</v>
      </c>
      <c r="M433" s="24">
        <f t="shared" ca="1" si="64"/>
        <v>0.59781338832104225</v>
      </c>
      <c r="N433" s="15">
        <f ca="1">_xlfn.NORM.INV(M433,'Input Parameters'!$E$29,'Input Parameters'!$F$29)</f>
        <v>0.10002476913522057</v>
      </c>
      <c r="O433" s="8">
        <f t="shared" ca="1" si="65"/>
        <v>0.41066709114097544</v>
      </c>
      <c r="P433" s="30">
        <f ca="1">_xlfn.LOGNORM.INV(O433,'Input Parameters'!$H$30,'Input Parameters'!$I$30)</f>
        <v>2.4117752651414617</v>
      </c>
      <c r="Q433" s="10">
        <f t="shared" ca="1" si="66"/>
        <v>0.78392677838996683</v>
      </c>
      <c r="R433" s="30">
        <f>IF('Input Parameters'!$E$32=0,0,_xlfn.BETA.INV(Q433,'Input Parameters'!$L$32,'Input Parameters'!$M$32,'Input Parameters'!$J$32,'Input Parameters'!$K$32))</f>
        <v>0</v>
      </c>
      <c r="S433" s="10">
        <f t="shared" ca="1" si="67"/>
        <v>0.25437114022760154</v>
      </c>
      <c r="T433" s="26">
        <f ca="1">_xlfn.LOGNORM.INV(S433,'Input Parameters'!$H$34,'Input Parameters'!$I$34)</f>
        <v>46.426227375826407</v>
      </c>
      <c r="U433" s="10">
        <f t="shared" ca="1" si="68"/>
        <v>9.5349325801500129E-2</v>
      </c>
      <c r="V433" s="30">
        <f ca="1">_xlfn.BETA.INV(U433,'Input Parameters'!$L$36,'Input Parameters'!$M$36,'Input Parameters'!$J$36,'Input Parameters'!$K$36)</f>
        <v>0.41388674730225655</v>
      </c>
      <c r="W433" s="2">
        <f ca="1">N433+(P433-N433)*(1-ERF((T433-R433)/(2*SQRT(L433*'Input Parameters'!$E$38))))</f>
        <v>0.173709831369598</v>
      </c>
      <c r="X433">
        <f t="shared" ca="1" si="69"/>
        <v>1</v>
      </c>
      <c r="Y433" s="7"/>
    </row>
    <row r="434" spans="1:25" ht="15" customHeight="1" x14ac:dyDescent="0.25">
      <c r="A434" s="139">
        <v>427</v>
      </c>
      <c r="B434" s="10">
        <f t="shared" ca="1" si="60"/>
        <v>1.5821774768403518E-2</v>
      </c>
      <c r="C434" s="60">
        <f ca="1">_xlfn.NORM.INV(B434,'Input Parameters'!$E$15,'Input Parameters'!$F$15)</f>
        <v>154.51175181753106</v>
      </c>
      <c r="D434" s="10">
        <f t="shared" ca="1" si="61"/>
        <v>0.52321969189692474</v>
      </c>
      <c r="E434" s="62">
        <f ca="1">IF(_xlfn.NORM.INV(D434,'Input Parameters'!$E$17,'Input Parameters'!$F$17)&lt;3500,3500,IF(_xlfn.NORM.INV(D434,'Input Parameters'!$E$17,'Input Parameters'!$F$17)&gt;5500,5500,_xlfn.NORM.INV(D434,'Input Parameters'!$E$17,'Input Parameters'!$F$17)))</f>
        <v>4840.7652257576983</v>
      </c>
      <c r="F434" s="10">
        <f t="shared" ca="1" si="62"/>
        <v>0.21338192171111403</v>
      </c>
      <c r="G434" s="64">
        <f ca="1">_xlfn.NORM.INV(F434,'Input Parameters'!$E$20,'Input Parameters'!$F$20)</f>
        <v>277.32523145350586</v>
      </c>
      <c r="H434" s="57">
        <f ca="1">EXP(E434*(1/'Input Parameters'!$E$23-1/G434))</f>
        <v>0.39465796040768897</v>
      </c>
      <c r="I434" s="10">
        <f t="shared" ca="1" si="63"/>
        <v>0.4880511821332526</v>
      </c>
      <c r="J434" s="30">
        <f ca="1">_xlfn.BETA.INV(I434,'Input Parameters'!$L$26,'Input Parameters'!$M$26,'Input Parameters'!$J$26,'Input Parameters'!$K$26)</f>
        <v>0.65656850000475764</v>
      </c>
      <c r="K434" s="168">
        <f ca="1">('Input Parameters'!$E$27/'Input Parameters'!$E$38)^$J434</f>
        <v>9.0085473356580747E-3</v>
      </c>
      <c r="L434" s="69">
        <f ca="1">$H434*$C434*'Input Parameters'!$E$25*K434</f>
        <v>0.54933484596595394</v>
      </c>
      <c r="M434" s="24">
        <f t="shared" ca="1" si="64"/>
        <v>0.478836735943729</v>
      </c>
      <c r="N434" s="15">
        <f ca="1">_xlfn.NORM.INV(M434,'Input Parameters'!$E$29,'Input Parameters'!$F$29)</f>
        <v>9.999469266584729E-2</v>
      </c>
      <c r="O434" s="8">
        <f t="shared" ca="1" si="65"/>
        <v>0.95211074025509534</v>
      </c>
      <c r="P434" s="30">
        <f ca="1">_xlfn.LOGNORM.INV(O434,'Input Parameters'!$H$30,'Input Parameters'!$I$30)</f>
        <v>5.8936319521295939</v>
      </c>
      <c r="Q434" s="10">
        <f t="shared" ca="1" si="66"/>
        <v>0.72434440161849045</v>
      </c>
      <c r="R434" s="30">
        <f>IF('Input Parameters'!$E$32=0,0,_xlfn.BETA.INV(Q434,'Input Parameters'!$L$32,'Input Parameters'!$M$32,'Input Parameters'!$J$32,'Input Parameters'!$K$32))</f>
        <v>0</v>
      </c>
      <c r="S434" s="10">
        <f t="shared" ca="1" si="67"/>
        <v>1.661642272356445E-2</v>
      </c>
      <c r="T434" s="26">
        <f ca="1">_xlfn.LOGNORM.INV(S434,'Input Parameters'!$H$34,'Input Parameters'!$I$34)</f>
        <v>38.668211994181348</v>
      </c>
      <c r="U434" s="10">
        <f t="shared" ca="1" si="68"/>
        <v>0.475148163650011</v>
      </c>
      <c r="V434" s="30">
        <f ca="1">_xlfn.BETA.INV(U434,'Input Parameters'!$L$36,'Input Parameters'!$M$36,'Input Parameters'!$J$36,'Input Parameters'!$K$36)</f>
        <v>0.57644918961682801</v>
      </c>
      <c r="W434" s="2">
        <f ca="1">N434+(P434-N434)*(1-ERF((T434-R434)/(2*SQRT(L434*'Input Parameters'!$E$38))))</f>
        <v>0.10129853955902968</v>
      </c>
      <c r="X434">
        <f t="shared" ca="1" si="69"/>
        <v>1</v>
      </c>
      <c r="Y434" s="7"/>
    </row>
    <row r="435" spans="1:25" ht="15" customHeight="1" x14ac:dyDescent="0.25">
      <c r="A435" s="139">
        <v>428</v>
      </c>
      <c r="B435" s="10">
        <f t="shared" ca="1" si="60"/>
        <v>0.70308653974634594</v>
      </c>
      <c r="C435" s="60">
        <f ca="1">_xlfn.NORM.INV(B435,'Input Parameters'!$E$15,'Input Parameters'!$F$15)</f>
        <v>299.86848381242288</v>
      </c>
      <c r="D435" s="10">
        <f t="shared" ca="1" si="61"/>
        <v>0.17604513587014381</v>
      </c>
      <c r="E435" s="62">
        <f ca="1">IF(_xlfn.NORM.INV(D435,'Input Parameters'!$E$17,'Input Parameters'!$F$17)&lt;3500,3500,IF(_xlfn.NORM.INV(D435,'Input Parameters'!$E$17,'Input Parameters'!$F$17)&gt;5500,5500,_xlfn.NORM.INV(D435,'Input Parameters'!$E$17,'Input Parameters'!$F$17)))</f>
        <v>4148.6202524135006</v>
      </c>
      <c r="F435" s="10">
        <f t="shared" ca="1" si="62"/>
        <v>0.92143523178138431</v>
      </c>
      <c r="G435" s="64">
        <f ca="1">_xlfn.NORM.INV(F435,'Input Parameters'!$E$20,'Input Parameters'!$F$20)</f>
        <v>292.12910534813636</v>
      </c>
      <c r="H435" s="57">
        <f ca="1">EXP(E435*(1/'Input Parameters'!$E$23-1/G435))</f>
        <v>0.96201989624745921</v>
      </c>
      <c r="I435" s="10">
        <f t="shared" ca="1" si="63"/>
        <v>0.77667899002985541</v>
      </c>
      <c r="J435" s="30">
        <f ca="1">_xlfn.BETA.INV(I435,'Input Parameters'!$L$26,'Input Parameters'!$M$26,'Input Parameters'!$J$26,'Input Parameters'!$K$26)</f>
        <v>0.7747237114479294</v>
      </c>
      <c r="K435" s="168">
        <f ca="1">('Input Parameters'!$E$27/'Input Parameters'!$E$38)^$J435</f>
        <v>3.8599093238379572E-3</v>
      </c>
      <c r="L435" s="69">
        <f ca="1">$H435*$C435*'Input Parameters'!$E$25*K435</f>
        <v>1.1135045098553802</v>
      </c>
      <c r="M435" s="24">
        <f t="shared" ca="1" si="64"/>
        <v>0.5620714754953251</v>
      </c>
      <c r="N435" s="15">
        <f ca="1">_xlfn.NORM.INV(M435,'Input Parameters'!$E$29,'Input Parameters'!$F$29)</f>
        <v>0.10001562232523778</v>
      </c>
      <c r="O435" s="8">
        <f t="shared" ca="1" si="65"/>
        <v>0.83596258893812103</v>
      </c>
      <c r="P435" s="30">
        <f ca="1">_xlfn.LOGNORM.INV(O435,'Input Parameters'!$H$30,'Input Parameters'!$I$30)</f>
        <v>4.2589744353143226</v>
      </c>
      <c r="Q435" s="10">
        <f t="shared" ca="1" si="66"/>
        <v>1.6925214849143555E-2</v>
      </c>
      <c r="R435" s="30">
        <f>IF('Input Parameters'!$E$32=0,0,_xlfn.BETA.INV(Q435,'Input Parameters'!$L$32,'Input Parameters'!$M$32,'Input Parameters'!$J$32,'Input Parameters'!$K$32))</f>
        <v>0</v>
      </c>
      <c r="S435" s="10">
        <f t="shared" ca="1" si="67"/>
        <v>0.46569542089046523</v>
      </c>
      <c r="T435" s="26">
        <f ca="1">_xlfn.LOGNORM.INV(S435,'Input Parameters'!$H$34,'Input Parameters'!$I$34)</f>
        <v>49.870221641961017</v>
      </c>
      <c r="U435" s="10">
        <f t="shared" ca="1" si="68"/>
        <v>0.25320196906686665</v>
      </c>
      <c r="V435" s="30">
        <f ca="1">_xlfn.BETA.INV(U435,'Input Parameters'!$L$36,'Input Parameters'!$M$36,'Input Parameters'!$J$36,'Input Parameters'!$K$36)</f>
        <v>0.49147299416848289</v>
      </c>
      <c r="W435" s="2">
        <f ca="1">N435+(P435-N435)*(1-ERF((T435-R435)/(2*SQRT(L435*'Input Parameters'!$E$38))))</f>
        <v>0.1034774292584703</v>
      </c>
      <c r="X435">
        <f t="shared" ca="1" si="69"/>
        <v>1</v>
      </c>
      <c r="Y435" s="7"/>
    </row>
    <row r="436" spans="1:25" ht="15" customHeight="1" x14ac:dyDescent="0.25">
      <c r="A436" s="139">
        <v>429</v>
      </c>
      <c r="B436" s="10">
        <f t="shared" ca="1" si="60"/>
        <v>0.8355034222973059</v>
      </c>
      <c r="C436" s="60">
        <f ca="1">_xlfn.NORM.INV(B436,'Input Parameters'!$E$15,'Input Parameters'!$F$15)</f>
        <v>323.86779628551932</v>
      </c>
      <c r="D436" s="10">
        <f t="shared" ca="1" si="61"/>
        <v>0.73098027365192986</v>
      </c>
      <c r="E436" s="62">
        <f ca="1">IF(_xlfn.NORM.INV(D436,'Input Parameters'!$E$17,'Input Parameters'!$F$17)&lt;3500,3500,IF(_xlfn.NORM.INV(D436,'Input Parameters'!$E$17,'Input Parameters'!$F$17)&gt;5500,5500,_xlfn.NORM.INV(D436,'Input Parameters'!$E$17,'Input Parameters'!$F$17)))</f>
        <v>5231.0462930799358</v>
      </c>
      <c r="F436" s="10">
        <f t="shared" ca="1" si="62"/>
        <v>0.5507515702236645</v>
      </c>
      <c r="G436" s="64">
        <f ca="1">_xlfn.NORM.INV(F436,'Input Parameters'!$E$20,'Input Parameters'!$F$20)</f>
        <v>283.50465477914264</v>
      </c>
      <c r="H436" s="57">
        <f ca="1">EXP(E436*(1/'Input Parameters'!$E$23-1/G436))</f>
        <v>0.55235886290239056</v>
      </c>
      <c r="I436" s="10">
        <f t="shared" ca="1" si="63"/>
        <v>0.67979158177845367</v>
      </c>
      <c r="J436" s="30">
        <f ca="1">_xlfn.BETA.INV(I436,'Input Parameters'!$L$26,'Input Parameters'!$M$26,'Input Parameters'!$J$26,'Input Parameters'!$K$26)</f>
        <v>0.73335438488418059</v>
      </c>
      <c r="K436" s="168">
        <f ca="1">('Input Parameters'!$E$27/'Input Parameters'!$E$38)^$J436</f>
        <v>5.1933909922671061E-3</v>
      </c>
      <c r="L436" s="69">
        <f ca="1">$H436*$C436*'Input Parameters'!$E$25*K436</f>
        <v>0.92905219433294683</v>
      </c>
      <c r="M436" s="24">
        <f t="shared" ca="1" si="64"/>
        <v>0.49991922596035887</v>
      </c>
      <c r="N436" s="15">
        <f ca="1">_xlfn.NORM.INV(M436,'Input Parameters'!$E$29,'Input Parameters'!$F$29)</f>
        <v>9.9999979752950705E-2</v>
      </c>
      <c r="O436" s="8">
        <f t="shared" ca="1" si="65"/>
        <v>0.516301645157065</v>
      </c>
      <c r="P436" s="30">
        <f ca="1">_xlfn.LOGNORM.INV(O436,'Input Parameters'!$H$30,'Input Parameters'!$I$30)</f>
        <v>2.7355934252286511</v>
      </c>
      <c r="Q436" s="10">
        <f t="shared" ca="1" si="66"/>
        <v>0.72360712157891915</v>
      </c>
      <c r="R436" s="30">
        <f>IF('Input Parameters'!$E$32=0,0,_xlfn.BETA.INV(Q436,'Input Parameters'!$L$32,'Input Parameters'!$M$32,'Input Parameters'!$J$32,'Input Parameters'!$K$32))</f>
        <v>0</v>
      </c>
      <c r="S436" s="10">
        <f t="shared" ca="1" si="67"/>
        <v>0.33932777909409484</v>
      </c>
      <c r="T436" s="26">
        <f ca="1">_xlfn.LOGNORM.INV(S436,'Input Parameters'!$H$34,'Input Parameters'!$I$34)</f>
        <v>47.873281748691561</v>
      </c>
      <c r="U436" s="10">
        <f t="shared" ca="1" si="68"/>
        <v>0.54159834532185402</v>
      </c>
      <c r="V436" s="30">
        <f ca="1">_xlfn.BETA.INV(U436,'Input Parameters'!$L$36,'Input Parameters'!$M$36,'Input Parameters'!$J$36,'Input Parameters'!$K$36)</f>
        <v>0.60196383530417208</v>
      </c>
      <c r="W436" s="2">
        <f ca="1">N436+(P436-N436)*(1-ERF((T436-R436)/(2*SQRT(L436*'Input Parameters'!$E$38))))</f>
        <v>0.10117202491717081</v>
      </c>
      <c r="X436">
        <f t="shared" ca="1" si="69"/>
        <v>1</v>
      </c>
      <c r="Y436" s="7"/>
    </row>
    <row r="437" spans="1:25" ht="15" customHeight="1" x14ac:dyDescent="0.25">
      <c r="A437" s="139">
        <v>430</v>
      </c>
      <c r="B437" s="10">
        <f t="shared" ca="1" si="60"/>
        <v>0.59954766665893944</v>
      </c>
      <c r="C437" s="60">
        <f ca="1">_xlfn.NORM.INV(B437,'Input Parameters'!$E$15,'Input Parameters'!$F$15)</f>
        <v>284.6335102560376</v>
      </c>
      <c r="D437" s="10">
        <f t="shared" ca="1" si="61"/>
        <v>0.47731377710448486</v>
      </c>
      <c r="E437" s="62">
        <f ca="1">IF(_xlfn.NORM.INV(D437,'Input Parameters'!$E$17,'Input Parameters'!$F$17)&lt;3500,3500,IF(_xlfn.NORM.INV(D437,'Input Parameters'!$E$17,'Input Parameters'!$F$17)&gt;5500,5500,_xlfn.NORM.INV(D437,'Input Parameters'!$E$17,'Input Parameters'!$F$17)))</f>
        <v>4760.172372508322</v>
      </c>
      <c r="F437" s="10">
        <f t="shared" ca="1" si="62"/>
        <v>0.29299231259357839</v>
      </c>
      <c r="G437" s="64">
        <f ca="1">_xlfn.NORM.INV(F437,'Input Parameters'!$E$20,'Input Parameters'!$F$20)</f>
        <v>279.00075116499107</v>
      </c>
      <c r="H437" s="57">
        <f ca="1">EXP(E437*(1/'Input Parameters'!$E$23-1/G437))</f>
        <v>0.44433516871453121</v>
      </c>
      <c r="I437" s="10">
        <f t="shared" ca="1" si="63"/>
        <v>5.2521802715646659E-2</v>
      </c>
      <c r="J437" s="30">
        <f ca="1">_xlfn.BETA.INV(I437,'Input Parameters'!$L$26,'Input Parameters'!$M$26,'Input Parameters'!$J$26,'Input Parameters'!$K$26)</f>
        <v>0.38813291318486615</v>
      </c>
      <c r="K437" s="168">
        <f ca="1">('Input Parameters'!$E$27/'Input Parameters'!$E$38)^$J437</f>
        <v>6.1785497706977666E-2</v>
      </c>
      <c r="L437" s="69">
        <f ca="1">$H437*$C437*'Input Parameters'!$E$25*K437</f>
        <v>7.8141774060808116</v>
      </c>
      <c r="M437" s="24">
        <f t="shared" ca="1" si="64"/>
        <v>0.14697033629356115</v>
      </c>
      <c r="N437" s="15">
        <f ca="1">_xlfn.NORM.INV(M437,'Input Parameters'!$E$29,'Input Parameters'!$F$29)</f>
        <v>9.9895048395082245E-2</v>
      </c>
      <c r="O437" s="8">
        <f t="shared" ca="1" si="65"/>
        <v>0.22808836904760244</v>
      </c>
      <c r="P437" s="30">
        <f ca="1">_xlfn.LOGNORM.INV(O437,'Input Parameters'!$H$30,'Input Parameters'!$I$30)</f>
        <v>1.887102621044316</v>
      </c>
      <c r="Q437" s="10">
        <f t="shared" ca="1" si="66"/>
        <v>0.88509808938996559</v>
      </c>
      <c r="R437" s="30">
        <f>IF('Input Parameters'!$E$32=0,0,_xlfn.BETA.INV(Q437,'Input Parameters'!$L$32,'Input Parameters'!$M$32,'Input Parameters'!$J$32,'Input Parameters'!$K$32))</f>
        <v>0</v>
      </c>
      <c r="S437" s="10">
        <f t="shared" ca="1" si="67"/>
        <v>0.52493151113611725</v>
      </c>
      <c r="T437" s="26">
        <f ca="1">_xlfn.LOGNORM.INV(S437,'Input Parameters'!$H$34,'Input Parameters'!$I$34)</f>
        <v>50.801751285701741</v>
      </c>
      <c r="U437" s="10">
        <f t="shared" ca="1" si="68"/>
        <v>0.42852185956106048</v>
      </c>
      <c r="V437" s="30">
        <f ca="1">_xlfn.BETA.INV(U437,'Input Parameters'!$L$36,'Input Parameters'!$M$36,'Input Parameters'!$J$36,'Input Parameters'!$K$36)</f>
        <v>0.55892727939454945</v>
      </c>
      <c r="W437" s="2">
        <f ca="1">N437+(P437-N437)*(1-ERF((T437-R437)/(2*SQRT(L437*'Input Parameters'!$E$38))))</f>
        <v>0.4551431530105558</v>
      </c>
      <c r="X437">
        <f t="shared" ca="1" si="69"/>
        <v>1</v>
      </c>
      <c r="Y437" s="7"/>
    </row>
    <row r="438" spans="1:25" ht="15" customHeight="1" x14ac:dyDescent="0.25">
      <c r="A438" s="139">
        <v>431</v>
      </c>
      <c r="B438" s="10">
        <f t="shared" ca="1" si="60"/>
        <v>0.34900957855731696</v>
      </c>
      <c r="C438" s="60">
        <f ca="1">_xlfn.NORM.INV(B438,'Input Parameters'!$E$15,'Input Parameters'!$F$15)</f>
        <v>249.94037401868735</v>
      </c>
      <c r="D438" s="10">
        <f t="shared" ca="1" si="61"/>
        <v>0.92702646121355625</v>
      </c>
      <c r="E438" s="62">
        <f ca="1">IF(_xlfn.NORM.INV(D438,'Input Parameters'!$E$17,'Input Parameters'!$F$17)&lt;3500,3500,IF(_xlfn.NORM.INV(D438,'Input Parameters'!$E$17,'Input Parameters'!$F$17)&gt;5500,5500,_xlfn.NORM.INV(D438,'Input Parameters'!$E$17,'Input Parameters'!$F$17)))</f>
        <v>5500</v>
      </c>
      <c r="F438" s="10">
        <f t="shared" ca="1" si="62"/>
        <v>0.95630584425919718</v>
      </c>
      <c r="G438" s="64">
        <f ca="1">_xlfn.NORM.INV(F438,'Input Parameters'!$E$20,'Input Parameters'!$F$20)</f>
        <v>294.10256629247999</v>
      </c>
      <c r="H438" s="57">
        <f ca="1">EXP(E438*(1/'Input Parameters'!$E$23-1/G438))</f>
        <v>1.0778844760879926</v>
      </c>
      <c r="I438" s="10">
        <f t="shared" ca="1" si="63"/>
        <v>0.40342122201578312</v>
      </c>
      <c r="J438" s="30">
        <f ca="1">_xlfn.BETA.INV(I438,'Input Parameters'!$L$26,'Input Parameters'!$M$26,'Input Parameters'!$J$26,'Input Parameters'!$K$26)</f>
        <v>0.6213766754617015</v>
      </c>
      <c r="K438" s="168">
        <f ca="1">('Input Parameters'!$E$27/'Input Parameters'!$E$38)^$J438</f>
        <v>1.1595367026895783E-2</v>
      </c>
      <c r="L438" s="69">
        <f ca="1">$H438*$C438*'Input Parameters'!$E$25*K438</f>
        <v>3.1238712949015057</v>
      </c>
      <c r="M438" s="24">
        <f t="shared" ca="1" si="64"/>
        <v>1.1946495202549534E-2</v>
      </c>
      <c r="N438" s="15">
        <f ca="1">_xlfn.NORM.INV(M438,'Input Parameters'!$E$29,'Input Parameters'!$F$29)</f>
        <v>9.977411543922321E-2</v>
      </c>
      <c r="O438" s="8">
        <f t="shared" ca="1" si="65"/>
        <v>0.85992089690061801</v>
      </c>
      <c r="P438" s="30">
        <f ca="1">_xlfn.LOGNORM.INV(O438,'Input Parameters'!$H$30,'Input Parameters'!$I$30)</f>
        <v>4.4691341983269472</v>
      </c>
      <c r="Q438" s="10">
        <f t="shared" ca="1" si="66"/>
        <v>0.7323867134665174</v>
      </c>
      <c r="R438" s="30">
        <f>IF('Input Parameters'!$E$32=0,0,_xlfn.BETA.INV(Q438,'Input Parameters'!$L$32,'Input Parameters'!$M$32,'Input Parameters'!$J$32,'Input Parameters'!$K$32))</f>
        <v>0</v>
      </c>
      <c r="S438" s="10">
        <f t="shared" ca="1" si="67"/>
        <v>0.75662285642723215</v>
      </c>
      <c r="T438" s="26">
        <f ca="1">_xlfn.LOGNORM.INV(S438,'Input Parameters'!$H$34,'Input Parameters'!$I$34)</f>
        <v>54.967525540041244</v>
      </c>
      <c r="U438" s="10">
        <f t="shared" ca="1" si="68"/>
        <v>0.33070121812586573</v>
      </c>
      <c r="V438" s="30">
        <f ca="1">_xlfn.BETA.INV(U438,'Input Parameters'!$L$36,'Input Parameters'!$M$36,'Input Parameters'!$J$36,'Input Parameters'!$K$36)</f>
        <v>0.52207692995845911</v>
      </c>
      <c r="W438" s="2">
        <f ca="1">N438+(P438-N438)*(1-ERF((T438-R438)/(2*SQRT(L438*'Input Parameters'!$E$38))))</f>
        <v>0.2215522907248218</v>
      </c>
      <c r="X438">
        <f t="shared" ca="1" si="69"/>
        <v>1</v>
      </c>
      <c r="Y438" s="7"/>
    </row>
    <row r="439" spans="1:25" ht="15" customHeight="1" x14ac:dyDescent="0.25">
      <c r="A439" s="139">
        <v>432</v>
      </c>
      <c r="B439" s="10">
        <f t="shared" ca="1" si="60"/>
        <v>5.1277855789748972E-2</v>
      </c>
      <c r="C439" s="60">
        <f ca="1">_xlfn.NORM.INV(B439,'Input Parameters'!$E$15,'Input Parameters'!$F$15)</f>
        <v>182.49164915104211</v>
      </c>
      <c r="D439" s="10">
        <f t="shared" ca="1" si="61"/>
        <v>0.59264055546980166</v>
      </c>
      <c r="E439" s="62">
        <f ca="1">IF(_xlfn.NORM.INV(D439,'Input Parameters'!$E$17,'Input Parameters'!$F$17)&lt;3500,3500,IF(_xlfn.NORM.INV(D439,'Input Parameters'!$E$17,'Input Parameters'!$F$17)&gt;5500,5500,_xlfn.NORM.INV(D439,'Input Parameters'!$E$17,'Input Parameters'!$F$17)))</f>
        <v>4964.0399348998644</v>
      </c>
      <c r="F439" s="10">
        <f t="shared" ca="1" si="62"/>
        <v>0.66393134290735478</v>
      </c>
      <c r="G439" s="64">
        <f ca="1">_xlfn.NORM.INV(F439,'Input Parameters'!$E$20,'Input Parameters'!$F$20)</f>
        <v>285.48555050623781</v>
      </c>
      <c r="H439" s="57">
        <f ca="1">EXP(E439*(1/'Input Parameters'!$E$23-1/G439))</f>
        <v>0.64289925966980788</v>
      </c>
      <c r="I439" s="10">
        <f t="shared" ca="1" si="63"/>
        <v>0.37944347495590292</v>
      </c>
      <c r="J439" s="30">
        <f ca="1">_xlfn.BETA.INV(I439,'Input Parameters'!$L$26,'Input Parameters'!$M$26,'Input Parameters'!$J$26,'Input Parameters'!$K$26)</f>
        <v>0.61096204466661919</v>
      </c>
      <c r="K439" s="168">
        <f ca="1">('Input Parameters'!$E$27/'Input Parameters'!$E$38)^$J439</f>
        <v>1.2494768268910163E-2</v>
      </c>
      <c r="L439" s="69">
        <f ca="1">$H439*$C439*'Input Parameters'!$E$25*K439</f>
        <v>1.4659330203988599</v>
      </c>
      <c r="M439" s="24">
        <f t="shared" ca="1" si="64"/>
        <v>0.12173474983891774</v>
      </c>
      <c r="N439" s="15">
        <f ca="1">_xlfn.NORM.INV(M439,'Input Parameters'!$E$29,'Input Parameters'!$F$29)</f>
        <v>9.9883364142484055E-2</v>
      </c>
      <c r="O439" s="8">
        <f t="shared" ca="1" si="65"/>
        <v>0.61825238857931808</v>
      </c>
      <c r="P439" s="30">
        <f ca="1">_xlfn.LOGNORM.INV(O439,'Input Parameters'!$H$30,'Input Parameters'!$I$30)</f>
        <v>3.0931101422696892</v>
      </c>
      <c r="Q439" s="10">
        <f t="shared" ca="1" si="66"/>
        <v>0.73524550544198863</v>
      </c>
      <c r="R439" s="30">
        <f>IF('Input Parameters'!$E$32=0,0,_xlfn.BETA.INV(Q439,'Input Parameters'!$L$32,'Input Parameters'!$M$32,'Input Parameters'!$J$32,'Input Parameters'!$K$32))</f>
        <v>0</v>
      </c>
      <c r="S439" s="10">
        <f t="shared" ca="1" si="67"/>
        <v>0.58887870836223211</v>
      </c>
      <c r="T439" s="26">
        <f ca="1">_xlfn.LOGNORM.INV(S439,'Input Parameters'!$H$34,'Input Parameters'!$I$34)</f>
        <v>51.837725468048497</v>
      </c>
      <c r="U439" s="10">
        <f t="shared" ca="1" si="68"/>
        <v>0.38963003859411416</v>
      </c>
      <c r="V439" s="30">
        <f ca="1">_xlfn.BETA.INV(U439,'Input Parameters'!$L$36,'Input Parameters'!$M$36,'Input Parameters'!$J$36,'Input Parameters'!$K$36)</f>
        <v>0.54436635823497326</v>
      </c>
      <c r="W439" s="2">
        <f ca="1">N439+(P439-N439)*(1-ERF((T439-R439)/(2*SQRT(L439*'Input Parameters'!$E$38))))</f>
        <v>0.10726598333088179</v>
      </c>
      <c r="X439">
        <f t="shared" ca="1" si="69"/>
        <v>1</v>
      </c>
      <c r="Y439" s="7"/>
    </row>
    <row r="440" spans="1:25" ht="15" customHeight="1" x14ac:dyDescent="0.25">
      <c r="A440" s="139">
        <v>433</v>
      </c>
      <c r="B440" s="10">
        <f t="shared" ca="1" si="60"/>
        <v>0.60217222080345112</v>
      </c>
      <c r="C440" s="60">
        <f ca="1">_xlfn.NORM.INV(B440,'Input Parameters'!$E$15,'Input Parameters'!$F$15)</f>
        <v>285.0018738729699</v>
      </c>
      <c r="D440" s="10">
        <f t="shared" ca="1" si="61"/>
        <v>0.75829544904976653</v>
      </c>
      <c r="E440" s="62">
        <f ca="1">IF(_xlfn.NORM.INV(D440,'Input Parameters'!$E$17,'Input Parameters'!$F$17)&lt;3500,3500,IF(_xlfn.NORM.INV(D440,'Input Parameters'!$E$17,'Input Parameters'!$F$17)&gt;5500,5500,_xlfn.NORM.INV(D440,'Input Parameters'!$E$17,'Input Parameters'!$F$17)))</f>
        <v>5290.5810130376522</v>
      </c>
      <c r="F440" s="10">
        <f t="shared" ca="1" si="62"/>
        <v>0.63932235773472823</v>
      </c>
      <c r="G440" s="64">
        <f ca="1">_xlfn.NORM.INV(F440,'Input Parameters'!$E$20,'Input Parameters'!$F$20)</f>
        <v>285.03954208396345</v>
      </c>
      <c r="H440" s="57">
        <f ca="1">EXP(E440*(1/'Input Parameters'!$E$23-1/G440))</f>
        <v>0.60663708819143924</v>
      </c>
      <c r="I440" s="10">
        <f t="shared" ca="1" si="63"/>
        <v>0.69816633666028527</v>
      </c>
      <c r="J440" s="30">
        <f ca="1">_xlfn.BETA.INV(I440,'Input Parameters'!$L$26,'Input Parameters'!$M$26,'Input Parameters'!$J$26,'Input Parameters'!$K$26)</f>
        <v>0.74091820975707878</v>
      </c>
      <c r="K440" s="168">
        <f ca="1">('Input Parameters'!$E$27/'Input Parameters'!$E$38)^$J440</f>
        <v>4.9191283919341735E-3</v>
      </c>
      <c r="L440" s="69">
        <f ca="1">$H440*$C440*'Input Parameters'!$E$25*K440</f>
        <v>0.85048142324752662</v>
      </c>
      <c r="M440" s="24">
        <f t="shared" ca="1" si="64"/>
        <v>0.43883846019319595</v>
      </c>
      <c r="N440" s="15">
        <f ca="1">_xlfn.NORM.INV(M440,'Input Parameters'!$E$29,'Input Parameters'!$F$29)</f>
        <v>9.998460852075329E-2</v>
      </c>
      <c r="O440" s="8">
        <f t="shared" ca="1" si="65"/>
        <v>0.20365240224802461</v>
      </c>
      <c r="P440" s="30">
        <f ca="1">_xlfn.LOGNORM.INV(O440,'Input Parameters'!$H$30,'Input Parameters'!$I$30)</f>
        <v>1.8141266333960491</v>
      </c>
      <c r="Q440" s="10">
        <f t="shared" ca="1" si="66"/>
        <v>0.13851063493515392</v>
      </c>
      <c r="R440" s="30">
        <f>IF('Input Parameters'!$E$32=0,0,_xlfn.BETA.INV(Q440,'Input Parameters'!$L$32,'Input Parameters'!$M$32,'Input Parameters'!$J$32,'Input Parameters'!$K$32))</f>
        <v>0</v>
      </c>
      <c r="S440" s="10">
        <f t="shared" ca="1" si="67"/>
        <v>0.35480061493798376</v>
      </c>
      <c r="T440" s="26">
        <f ca="1">_xlfn.LOGNORM.INV(S440,'Input Parameters'!$H$34,'Input Parameters'!$I$34)</f>
        <v>48.123739847641609</v>
      </c>
      <c r="U440" s="10">
        <f t="shared" ca="1" si="68"/>
        <v>0.42470818995774584</v>
      </c>
      <c r="V440" s="30">
        <f ca="1">_xlfn.BETA.INV(U440,'Input Parameters'!$L$36,'Input Parameters'!$M$36,'Input Parameters'!$J$36,'Input Parameters'!$K$36)</f>
        <v>0.5574997554983625</v>
      </c>
      <c r="W440" s="2">
        <f ca="1">N440+(P440-N440)*(1-ERF((T440-R440)/(2*SQRT(L440*'Input Parameters'!$E$38))))</f>
        <v>0.10036919685839782</v>
      </c>
      <c r="X440">
        <f t="shared" ca="1" si="69"/>
        <v>1</v>
      </c>
      <c r="Y440" s="7"/>
    </row>
    <row r="441" spans="1:25" ht="15" customHeight="1" x14ac:dyDescent="0.25">
      <c r="A441" s="139">
        <v>434</v>
      </c>
      <c r="B441" s="10">
        <f t="shared" ca="1" si="60"/>
        <v>0.39976732127176307</v>
      </c>
      <c r="C441" s="60">
        <f ca="1">_xlfn.NORM.INV(B441,'Input Parameters'!$E$15,'Input Parameters'!$F$15)</f>
        <v>257.20480792324344</v>
      </c>
      <c r="D441" s="10">
        <f t="shared" ca="1" si="61"/>
        <v>0.359556704595003</v>
      </c>
      <c r="E441" s="62">
        <f ca="1">IF(_xlfn.NORM.INV(D441,'Input Parameters'!$E$17,'Input Parameters'!$F$17)&lt;3500,3500,IF(_xlfn.NORM.INV(D441,'Input Parameters'!$E$17,'Input Parameters'!$F$17)&gt;5500,5500,_xlfn.NORM.INV(D441,'Input Parameters'!$E$17,'Input Parameters'!$F$17)))</f>
        <v>4548.2492320278061</v>
      </c>
      <c r="F441" s="10">
        <f t="shared" ca="1" si="62"/>
        <v>0.98443827796766747</v>
      </c>
      <c r="G441" s="64">
        <f ca="1">_xlfn.NORM.INV(F441,'Input Parameters'!$E$20,'Input Parameters'!$F$20)</f>
        <v>297.09178867912198</v>
      </c>
      <c r="H441" s="57">
        <f ca="1">EXP(E441*(1/'Input Parameters'!$E$23-1/G441))</f>
        <v>1.2431183948829123</v>
      </c>
      <c r="I441" s="10">
        <f t="shared" ca="1" si="63"/>
        <v>0.43459394691892617</v>
      </c>
      <c r="J441" s="30">
        <f ca="1">_xlfn.BETA.INV(I441,'Input Parameters'!$L$26,'Input Parameters'!$M$26,'Input Parameters'!$J$26,'Input Parameters'!$K$26)</f>
        <v>0.63458253948503562</v>
      </c>
      <c r="K441" s="168">
        <f ca="1">('Input Parameters'!$E$27/'Input Parameters'!$E$38)^$J441</f>
        <v>1.0547402781165676E-2</v>
      </c>
      <c r="L441" s="69">
        <f ca="1">$H441*$C441*'Input Parameters'!$E$25*K441</f>
        <v>3.3723846707731564</v>
      </c>
      <c r="M441" s="24">
        <f t="shared" ca="1" si="64"/>
        <v>0.12326185353288976</v>
      </c>
      <c r="N441" s="15">
        <f ca="1">_xlfn.NORM.INV(M441,'Input Parameters'!$E$29,'Input Parameters'!$F$29)</f>
        <v>9.988411656355084E-2</v>
      </c>
      <c r="O441" s="8">
        <f t="shared" ca="1" si="65"/>
        <v>0.8579166742003177</v>
      </c>
      <c r="P441" s="30">
        <f ca="1">_xlfn.LOGNORM.INV(O441,'Input Parameters'!$H$30,'Input Parameters'!$I$30)</f>
        <v>4.4502629765132511</v>
      </c>
      <c r="Q441" s="10">
        <f t="shared" ca="1" si="66"/>
        <v>0.49586698053340594</v>
      </c>
      <c r="R441" s="30">
        <f>IF('Input Parameters'!$E$32=0,0,_xlfn.BETA.INV(Q441,'Input Parameters'!$L$32,'Input Parameters'!$M$32,'Input Parameters'!$J$32,'Input Parameters'!$K$32))</f>
        <v>0</v>
      </c>
      <c r="S441" s="10">
        <f t="shared" ca="1" si="67"/>
        <v>0.62651771739575213</v>
      </c>
      <c r="T441" s="26">
        <f ca="1">_xlfn.LOGNORM.INV(S441,'Input Parameters'!$H$34,'Input Parameters'!$I$34)</f>
        <v>52.474040961104116</v>
      </c>
      <c r="U441" s="10">
        <f t="shared" ca="1" si="68"/>
        <v>0.16115955690195383</v>
      </c>
      <c r="V441" s="30">
        <f ca="1">_xlfn.BETA.INV(U441,'Input Parameters'!$L$36,'Input Parameters'!$M$36,'Input Parameters'!$J$36,'Input Parameters'!$K$36)</f>
        <v>0.4505153992467677</v>
      </c>
      <c r="W441" s="2">
        <f ca="1">N441+(P441-N441)*(1-ERF((T441-R441)/(2*SQRT(L441*'Input Parameters'!$E$38))))</f>
        <v>0.28838836345958002</v>
      </c>
      <c r="X441">
        <f t="shared" ca="1" si="69"/>
        <v>1</v>
      </c>
      <c r="Y441" s="7"/>
    </row>
    <row r="442" spans="1:25" ht="15" customHeight="1" x14ac:dyDescent="0.25">
      <c r="A442" s="139">
        <v>435</v>
      </c>
      <c r="B442" s="10">
        <f t="shared" ca="1" si="60"/>
        <v>9.8804149767274918E-2</v>
      </c>
      <c r="C442" s="60">
        <f ca="1">_xlfn.NORM.INV(B442,'Input Parameters'!$E$15,'Input Parameters'!$F$15)</f>
        <v>201.14461190103555</v>
      </c>
      <c r="D442" s="10">
        <f t="shared" ca="1" si="61"/>
        <v>0.45844600471940156</v>
      </c>
      <c r="E442" s="62">
        <f ca="1">IF(_xlfn.NORM.INV(D442,'Input Parameters'!$E$17,'Input Parameters'!$F$17)&lt;3500,3500,IF(_xlfn.NORM.INV(D442,'Input Parameters'!$E$17,'Input Parameters'!$F$17)&gt;5500,5500,_xlfn.NORM.INV(D442,'Input Parameters'!$E$17,'Input Parameters'!$F$17)))</f>
        <v>4726.9553609975555</v>
      </c>
      <c r="F442" s="10">
        <f t="shared" ca="1" si="62"/>
        <v>0.82303802059942022</v>
      </c>
      <c r="G442" s="64">
        <f ca="1">_xlfn.NORM.INV(F442,'Input Parameters'!$E$20,'Input Parameters'!$F$20)</f>
        <v>288.86093323495726</v>
      </c>
      <c r="H442" s="57">
        <f ca="1">EXP(E442*(1/'Input Parameters'!$E$23-1/G442))</f>
        <v>0.79676917575315909</v>
      </c>
      <c r="I442" s="10">
        <f t="shared" ca="1" si="63"/>
        <v>0.31637666424985977</v>
      </c>
      <c r="J442" s="30">
        <f ca="1">_xlfn.BETA.INV(I442,'Input Parameters'!$L$26,'Input Parameters'!$M$26,'Input Parameters'!$J$26,'Input Parameters'!$K$26)</f>
        <v>0.58214417672703944</v>
      </c>
      <c r="K442" s="168">
        <f ca="1">('Input Parameters'!$E$27/'Input Parameters'!$E$38)^$J442</f>
        <v>1.5363910260226033E-2</v>
      </c>
      <c r="L442" s="69">
        <f ca="1">$H442*$C442*'Input Parameters'!$E$25*K442</f>
        <v>2.4623097781484953</v>
      </c>
      <c r="M442" s="24">
        <f t="shared" ca="1" si="64"/>
        <v>0.62627150678800469</v>
      </c>
      <c r="N442" s="15">
        <f ca="1">_xlfn.NORM.INV(M442,'Input Parameters'!$E$29,'Input Parameters'!$F$29)</f>
        <v>0.10003219943346757</v>
      </c>
      <c r="O442" s="8">
        <f t="shared" ca="1" si="65"/>
        <v>9.5200338685869967E-2</v>
      </c>
      <c r="P442" s="30">
        <f ca="1">_xlfn.LOGNORM.INV(O442,'Input Parameters'!$H$30,'Input Parameters'!$I$30)</f>
        <v>1.4455757437060539</v>
      </c>
      <c r="Q442" s="10">
        <f t="shared" ca="1" si="66"/>
        <v>0.27356939547648496</v>
      </c>
      <c r="R442" s="30">
        <f>IF('Input Parameters'!$E$32=0,0,_xlfn.BETA.INV(Q442,'Input Parameters'!$L$32,'Input Parameters'!$M$32,'Input Parameters'!$J$32,'Input Parameters'!$K$32))</f>
        <v>0</v>
      </c>
      <c r="S442" s="10">
        <f t="shared" ca="1" si="67"/>
        <v>0.65548678890418066</v>
      </c>
      <c r="T442" s="26">
        <f ca="1">_xlfn.LOGNORM.INV(S442,'Input Parameters'!$H$34,'Input Parameters'!$I$34)</f>
        <v>52.983077948714069</v>
      </c>
      <c r="U442" s="10">
        <f t="shared" ca="1" si="68"/>
        <v>0.10694311064798301</v>
      </c>
      <c r="V442" s="30">
        <f ca="1">_xlfn.BETA.INV(U442,'Input Parameters'!$L$36,'Input Parameters'!$M$36,'Input Parameters'!$J$36,'Input Parameters'!$K$36)</f>
        <v>0.42113217274993742</v>
      </c>
      <c r="W442" s="2">
        <f ca="1">N442+(P442-N442)*(1-ERF((T442-R442)/(2*SQRT(L442*'Input Parameters'!$E$38))))</f>
        <v>0.12285464957386331</v>
      </c>
      <c r="X442">
        <f t="shared" ca="1" si="69"/>
        <v>1</v>
      </c>
      <c r="Y442" s="7"/>
    </row>
    <row r="443" spans="1:25" ht="15" customHeight="1" x14ac:dyDescent="0.25">
      <c r="A443" s="139">
        <v>436</v>
      </c>
      <c r="B443" s="10">
        <f t="shared" ca="1" si="60"/>
        <v>0.72117752181888828</v>
      </c>
      <c r="C443" s="60">
        <f ca="1">_xlfn.NORM.INV(B443,'Input Parameters'!$E$15,'Input Parameters'!$F$15)</f>
        <v>302.74315095729651</v>
      </c>
      <c r="D443" s="10">
        <f t="shared" ca="1" si="61"/>
        <v>0.46040234057996998</v>
      </c>
      <c r="E443" s="62">
        <f ca="1">IF(_xlfn.NORM.INV(D443,'Input Parameters'!$E$17,'Input Parameters'!$F$17)&lt;3500,3500,IF(_xlfn.NORM.INV(D443,'Input Parameters'!$E$17,'Input Parameters'!$F$17)&gt;5500,5500,_xlfn.NORM.INV(D443,'Input Parameters'!$E$17,'Input Parameters'!$F$17)))</f>
        <v>4730.40589193502</v>
      </c>
      <c r="F443" s="10">
        <f t="shared" ca="1" si="62"/>
        <v>0.40866842295314365</v>
      </c>
      <c r="G443" s="64">
        <f ca="1">_xlfn.NORM.INV(F443,'Input Parameters'!$E$20,'Input Parameters'!$F$20)</f>
        <v>281.10249011154241</v>
      </c>
      <c r="H443" s="57">
        <f ca="1">EXP(E443*(1/'Input Parameters'!$E$23-1/G443))</f>
        <v>0.50695330599416455</v>
      </c>
      <c r="I443" s="10">
        <f t="shared" ca="1" si="63"/>
        <v>0.52679293848518094</v>
      </c>
      <c r="J443" s="30">
        <f ca="1">_xlfn.BETA.INV(I443,'Input Parameters'!$L$26,'Input Parameters'!$M$26,'Input Parameters'!$J$26,'Input Parameters'!$K$26)</f>
        <v>0.67215202269787788</v>
      </c>
      <c r="K443" s="168">
        <f ca="1">('Input Parameters'!$E$27/'Input Parameters'!$E$38)^$J443</f>
        <v>8.0558042150689207E-3</v>
      </c>
      <c r="L443" s="69">
        <f ca="1">$H443*$C443*'Input Parameters'!$E$25*K443</f>
        <v>1.2363777734552206</v>
      </c>
      <c r="M443" s="24">
        <f t="shared" ca="1" si="64"/>
        <v>0.98061802090787253</v>
      </c>
      <c r="N443" s="15">
        <f ca="1">_xlfn.NORM.INV(M443,'Input Parameters'!$E$29,'Input Parameters'!$F$29)</f>
        <v>0.10020666838049454</v>
      </c>
      <c r="O443" s="8">
        <f t="shared" ca="1" si="65"/>
        <v>0.83755080205173749</v>
      </c>
      <c r="P443" s="30">
        <f ca="1">_xlfn.LOGNORM.INV(O443,'Input Parameters'!$H$30,'Input Parameters'!$I$30)</f>
        <v>4.2719559358180677</v>
      </c>
      <c r="Q443" s="10">
        <f t="shared" ca="1" si="66"/>
        <v>0.37362563398164994</v>
      </c>
      <c r="R443" s="30">
        <f>IF('Input Parameters'!$E$32=0,0,_xlfn.BETA.INV(Q443,'Input Parameters'!$L$32,'Input Parameters'!$M$32,'Input Parameters'!$J$32,'Input Parameters'!$K$32))</f>
        <v>0</v>
      </c>
      <c r="S443" s="10">
        <f t="shared" ca="1" si="67"/>
        <v>0.1025655596774615</v>
      </c>
      <c r="T443" s="26">
        <f ca="1">_xlfn.LOGNORM.INV(S443,'Input Parameters'!$H$34,'Input Parameters'!$I$34)</f>
        <v>43.050520215756784</v>
      </c>
      <c r="U443" s="10">
        <f t="shared" ca="1" si="68"/>
        <v>0.86096625959229744</v>
      </c>
      <c r="V443" s="30">
        <f ca="1">_xlfn.BETA.INV(U443,'Input Parameters'!$L$36,'Input Parameters'!$M$36,'Input Parameters'!$J$36,'Input Parameters'!$K$36)</f>
        <v>0.76657030451819619</v>
      </c>
      <c r="W443" s="2">
        <f ca="1">N443+(P443-N443)*(1-ERF((T443-R443)/(2*SQRT(L443*'Input Parameters'!$E$38))))</f>
        <v>0.12601651691450075</v>
      </c>
      <c r="X443">
        <f t="shared" ca="1" si="69"/>
        <v>1</v>
      </c>
      <c r="Y443" s="7"/>
    </row>
    <row r="444" spans="1:25" ht="15" customHeight="1" x14ac:dyDescent="0.25">
      <c r="A444" s="139">
        <v>437</v>
      </c>
      <c r="B444" s="10">
        <f t="shared" ca="1" si="60"/>
        <v>0.53870186771929807</v>
      </c>
      <c r="C444" s="60">
        <f ca="1">_xlfn.NORM.INV(B444,'Input Parameters'!$E$15,'Input Parameters'!$F$15)</f>
        <v>276.23284403462645</v>
      </c>
      <c r="D444" s="10">
        <f t="shared" ca="1" si="61"/>
        <v>0.54864449957766659</v>
      </c>
      <c r="E444" s="62">
        <f ca="1">IF(_xlfn.NORM.INV(D444,'Input Parameters'!$E$17,'Input Parameters'!$F$17)&lt;3500,3500,IF(_xlfn.NORM.INV(D444,'Input Parameters'!$E$17,'Input Parameters'!$F$17)&gt;5500,5500,_xlfn.NORM.INV(D444,'Input Parameters'!$E$17,'Input Parameters'!$F$17)))</f>
        <v>4885.566185984816</v>
      </c>
      <c r="F444" s="10">
        <f t="shared" ca="1" si="62"/>
        <v>0.51213664240310586</v>
      </c>
      <c r="G444" s="64">
        <f ca="1">_xlfn.NORM.INV(F444,'Input Parameters'!$E$20,'Input Parameters'!$F$20)</f>
        <v>282.85385919240287</v>
      </c>
      <c r="H444" s="57">
        <f ca="1">EXP(E444*(1/'Input Parameters'!$E$23-1/G444))</f>
        <v>0.55211121200329283</v>
      </c>
      <c r="I444" s="10">
        <f t="shared" ca="1" si="63"/>
        <v>0.17217679285366694</v>
      </c>
      <c r="J444" s="30">
        <f ca="1">_xlfn.BETA.INV(I444,'Input Parameters'!$L$26,'Input Parameters'!$M$26,'Input Parameters'!$J$26,'Input Parameters'!$K$26)</f>
        <v>0.50200081255276841</v>
      </c>
      <c r="K444" s="168">
        <f ca="1">('Input Parameters'!$E$27/'Input Parameters'!$E$38)^$J444</f>
        <v>2.7300131655091858E-2</v>
      </c>
      <c r="L444" s="69">
        <f ca="1">$H444*$C444*'Input Parameters'!$E$25*K444</f>
        <v>4.1635772124841939</v>
      </c>
      <c r="M444" s="24">
        <f t="shared" ca="1" si="64"/>
        <v>0.61347450958894467</v>
      </c>
      <c r="N444" s="15">
        <f ca="1">_xlfn.NORM.INV(M444,'Input Parameters'!$E$29,'Input Parameters'!$F$29)</f>
        <v>0.10002883863949552</v>
      </c>
      <c r="O444" s="8">
        <f t="shared" ca="1" si="65"/>
        <v>1.5812205004503865E-2</v>
      </c>
      <c r="P444" s="30">
        <f ca="1">_xlfn.LOGNORM.INV(O444,'Input Parameters'!$H$30,'Input Parameters'!$I$30)</f>
        <v>0.97222773303733345</v>
      </c>
      <c r="Q444" s="10">
        <f t="shared" ca="1" si="66"/>
        <v>0.56377061566794584</v>
      </c>
      <c r="R444" s="30">
        <f>IF('Input Parameters'!$E$32=0,0,_xlfn.BETA.INV(Q444,'Input Parameters'!$L$32,'Input Parameters'!$M$32,'Input Parameters'!$J$32,'Input Parameters'!$K$32))</f>
        <v>0</v>
      </c>
      <c r="S444" s="10">
        <f t="shared" ca="1" si="67"/>
        <v>0.15425594503033035</v>
      </c>
      <c r="T444" s="26">
        <f ca="1">_xlfn.LOGNORM.INV(S444,'Input Parameters'!$H$34,'Input Parameters'!$I$34)</f>
        <v>44.40462583759841</v>
      </c>
      <c r="U444" s="10">
        <f t="shared" ca="1" si="68"/>
        <v>0.39649099547178035</v>
      </c>
      <c r="V444" s="30">
        <f ca="1">_xlfn.BETA.INV(U444,'Input Parameters'!$L$36,'Input Parameters'!$M$36,'Input Parameters'!$J$36,'Input Parameters'!$K$36)</f>
        <v>0.54693789976414464</v>
      </c>
      <c r="W444" s="2">
        <f ca="1">N444+(P444-N444)*(1-ERF((T444-R444)/(2*SQRT(L444*'Input Parameters'!$E$38))))</f>
        <v>0.20805511624399387</v>
      </c>
      <c r="X444">
        <f t="shared" ca="1" si="69"/>
        <v>1</v>
      </c>
      <c r="Y444" s="7"/>
    </row>
    <row r="445" spans="1:25" ht="15" customHeight="1" x14ac:dyDescent="0.25">
      <c r="A445" s="139">
        <v>438</v>
      </c>
      <c r="B445" s="10">
        <f t="shared" ca="1" si="60"/>
        <v>0.77638297979966742</v>
      </c>
      <c r="C445" s="60">
        <f ca="1">_xlfn.NORM.INV(B445,'Input Parameters'!$E$15,'Input Parameters'!$F$15)</f>
        <v>312.15607705153332</v>
      </c>
      <c r="D445" s="10">
        <f t="shared" ca="1" si="61"/>
        <v>0.57838524785623568</v>
      </c>
      <c r="E445" s="62">
        <f ca="1">IF(_xlfn.NORM.INV(D445,'Input Parameters'!$E$17,'Input Parameters'!$F$17)&lt;3500,3500,IF(_xlfn.NORM.INV(D445,'Input Parameters'!$E$17,'Input Parameters'!$F$17)&gt;5500,5500,_xlfn.NORM.INV(D445,'Input Parameters'!$E$17,'Input Parameters'!$F$17)))</f>
        <v>4938.4349873218944</v>
      </c>
      <c r="F445" s="10">
        <f t="shared" ca="1" si="62"/>
        <v>0.7492253919639783</v>
      </c>
      <c r="G445" s="64">
        <f ca="1">_xlfn.NORM.INV(F445,'Input Parameters'!$E$20,'Input Parameters'!$F$20)</f>
        <v>287.15276288853221</v>
      </c>
      <c r="H445" s="57">
        <f ca="1">EXP(E445*(1/'Input Parameters'!$E$23-1/G445))</f>
        <v>0.71244396466155635</v>
      </c>
      <c r="I445" s="10">
        <f t="shared" ca="1" si="63"/>
        <v>0.94164080397297334</v>
      </c>
      <c r="J445" s="30">
        <f ca="1">_xlfn.BETA.INV(I445,'Input Parameters'!$L$26,'Input Parameters'!$M$26,'Input Parameters'!$J$26,'Input Parameters'!$K$26)</f>
        <v>0.86917526807853474</v>
      </c>
      <c r="K445" s="168">
        <f ca="1">('Input Parameters'!$E$27/'Input Parameters'!$E$38)^$J445</f>
        <v>1.9603841175994214E-3</v>
      </c>
      <c r="L445" s="69">
        <f ca="1">$H445*$C445*'Input Parameters'!$E$25*K445</f>
        <v>0.43597710306968668</v>
      </c>
      <c r="M445" s="24">
        <f t="shared" ca="1" si="64"/>
        <v>0.63303410575397034</v>
      </c>
      <c r="N445" s="15">
        <f ca="1">_xlfn.NORM.INV(M445,'Input Parameters'!$E$29,'Input Parameters'!$F$29)</f>
        <v>0.10003399000639336</v>
      </c>
      <c r="O445" s="8">
        <f t="shared" ca="1" si="65"/>
        <v>0.7966691628594228</v>
      </c>
      <c r="P445" s="30">
        <f ca="1">_xlfn.LOGNORM.INV(O445,'Input Parameters'!$H$30,'Input Parameters'!$I$30)</f>
        <v>3.9709837144043947</v>
      </c>
      <c r="Q445" s="10">
        <f t="shared" ca="1" si="66"/>
        <v>0.14851201655344615</v>
      </c>
      <c r="R445" s="30">
        <f>IF('Input Parameters'!$E$32=0,0,_xlfn.BETA.INV(Q445,'Input Parameters'!$L$32,'Input Parameters'!$M$32,'Input Parameters'!$J$32,'Input Parameters'!$K$32))</f>
        <v>0</v>
      </c>
      <c r="S445" s="10">
        <f t="shared" ca="1" si="67"/>
        <v>0.36359502386132014</v>
      </c>
      <c r="T445" s="26">
        <f ca="1">_xlfn.LOGNORM.INV(S445,'Input Parameters'!$H$34,'Input Parameters'!$I$34)</f>
        <v>48.264917544394379</v>
      </c>
      <c r="U445" s="10">
        <f t="shared" ca="1" si="68"/>
        <v>1.5266739876389157E-2</v>
      </c>
      <c r="V445" s="30">
        <f ca="1">_xlfn.BETA.INV(U445,'Input Parameters'!$L$36,'Input Parameters'!$M$36,'Input Parameters'!$J$36,'Input Parameters'!$K$36)</f>
        <v>0.33302261091358853</v>
      </c>
      <c r="W445" s="2">
        <f ca="1">N445+(P445-N445)*(1-ERF((T445-R445)/(2*SQRT(L445*'Input Parameters'!$E$38))))</f>
        <v>0.10003490229961601</v>
      </c>
      <c r="X445">
        <f t="shared" ca="1" si="69"/>
        <v>1</v>
      </c>
      <c r="Y445" s="7"/>
    </row>
    <row r="446" spans="1:25" ht="15" customHeight="1" x14ac:dyDescent="0.25">
      <c r="A446" s="139">
        <v>439</v>
      </c>
      <c r="B446" s="10">
        <f t="shared" ca="1" si="60"/>
        <v>0.43490578856665718</v>
      </c>
      <c r="C446" s="60">
        <f ca="1">_xlfn.NORM.INV(B446,'Input Parameters'!$E$15,'Input Parameters'!$F$15)</f>
        <v>262.08501290242657</v>
      </c>
      <c r="D446" s="10">
        <f t="shared" ca="1" si="61"/>
        <v>0.42476729034169314</v>
      </c>
      <c r="E446" s="62">
        <f ca="1">IF(_xlfn.NORM.INV(D446,'Input Parameters'!$E$17,'Input Parameters'!$F$17)&lt;3500,3500,IF(_xlfn.NORM.INV(D446,'Input Parameters'!$E$17,'Input Parameters'!$F$17)&gt;5500,5500,_xlfn.NORM.INV(D446,'Input Parameters'!$E$17,'Input Parameters'!$F$17)))</f>
        <v>4667.2013889624022</v>
      </c>
      <c r="F446" s="10">
        <f t="shared" ca="1" si="62"/>
        <v>0.21817555548076206</v>
      </c>
      <c r="G446" s="64">
        <f ca="1">_xlfn.NORM.INV(F446,'Input Parameters'!$E$20,'Input Parameters'!$F$20)</f>
        <v>277.4349231787026</v>
      </c>
      <c r="H446" s="57">
        <f ca="1">EXP(E446*(1/'Input Parameters'!$E$23-1/G446))</f>
        <v>0.41075985694607087</v>
      </c>
      <c r="I446" s="10">
        <f t="shared" ca="1" si="63"/>
        <v>0.95821593918072101</v>
      </c>
      <c r="J446" s="30">
        <f ca="1">_xlfn.BETA.INV(I446,'Input Parameters'!$L$26,'Input Parameters'!$M$26,'Input Parameters'!$J$26,'Input Parameters'!$K$26)</f>
        <v>0.88443244068914684</v>
      </c>
      <c r="K446" s="168">
        <f ca="1">('Input Parameters'!$E$27/'Input Parameters'!$E$38)^$J446</f>
        <v>1.7571626382736523E-3</v>
      </c>
      <c r="L446" s="69">
        <f ca="1">$H446*$C446*'Input Parameters'!$E$25*K446</f>
        <v>0.18916559089109816</v>
      </c>
      <c r="M446" s="24">
        <f t="shared" ca="1" si="64"/>
        <v>9.8798705157587263E-2</v>
      </c>
      <c r="N446" s="15">
        <f ca="1">_xlfn.NORM.INV(M446,'Input Parameters'!$E$29,'Input Parameters'!$F$29)</f>
        <v>9.9871157313014561E-2</v>
      </c>
      <c r="O446" s="8">
        <f t="shared" ca="1" si="65"/>
        <v>6.1218356178774358E-2</v>
      </c>
      <c r="P446" s="30">
        <f ca="1">_xlfn.LOGNORM.INV(O446,'Input Parameters'!$H$30,'Input Parameters'!$I$30)</f>
        <v>1.2935480636227115</v>
      </c>
      <c r="Q446" s="10">
        <f t="shared" ca="1" si="66"/>
        <v>0.90602401754710549</v>
      </c>
      <c r="R446" s="30">
        <f>IF('Input Parameters'!$E$32=0,0,_xlfn.BETA.INV(Q446,'Input Parameters'!$L$32,'Input Parameters'!$M$32,'Input Parameters'!$J$32,'Input Parameters'!$K$32))</f>
        <v>0</v>
      </c>
      <c r="S446" s="10">
        <f t="shared" ca="1" si="67"/>
        <v>0.8105831627817659</v>
      </c>
      <c r="T446" s="26">
        <f ca="1">_xlfn.LOGNORM.INV(S446,'Input Parameters'!$H$34,'Input Parameters'!$I$34)</f>
        <v>56.245389035715149</v>
      </c>
      <c r="U446" s="10">
        <f t="shared" ca="1" si="68"/>
        <v>0.33959005117143071</v>
      </c>
      <c r="V446" s="30">
        <f ca="1">_xlfn.BETA.INV(U446,'Input Parameters'!$L$36,'Input Parameters'!$M$36,'Input Parameters'!$J$36,'Input Parameters'!$K$36)</f>
        <v>0.52547326984611153</v>
      </c>
      <c r="W446" s="2">
        <f ca="1">N446+(P446-N446)*(1-ERF((T446-R446)/(2*SQRT(L446*'Input Parameters'!$E$38))))</f>
        <v>9.9871157313014561E-2</v>
      </c>
      <c r="X446">
        <f t="shared" ca="1" si="69"/>
        <v>1</v>
      </c>
      <c r="Y446" s="7"/>
    </row>
    <row r="447" spans="1:25" ht="15" customHeight="1" x14ac:dyDescent="0.25">
      <c r="A447" s="139">
        <v>440</v>
      </c>
      <c r="B447" s="10">
        <f t="shared" ca="1" si="60"/>
        <v>0.13504791083076939</v>
      </c>
      <c r="C447" s="60">
        <f ca="1">_xlfn.NORM.INV(B447,'Input Parameters'!$E$15,'Input Parameters'!$F$15)</f>
        <v>211.2004027793011</v>
      </c>
      <c r="D447" s="10">
        <f t="shared" ca="1" si="61"/>
        <v>0.83568148407714682</v>
      </c>
      <c r="E447" s="62">
        <f ca="1">IF(_xlfn.NORM.INV(D447,'Input Parameters'!$E$17,'Input Parameters'!$F$17)&lt;3500,3500,IF(_xlfn.NORM.INV(D447,'Input Parameters'!$E$17,'Input Parameters'!$F$17)&gt;5500,5500,_xlfn.NORM.INV(D447,'Input Parameters'!$E$17,'Input Parameters'!$F$17)))</f>
        <v>5483.804028843354</v>
      </c>
      <c r="F447" s="10">
        <f t="shared" ca="1" si="62"/>
        <v>3.5114835359188468E-2</v>
      </c>
      <c r="G447" s="64">
        <f ca="1">_xlfn.NORM.INV(F447,'Input Parameters'!$E$20,'Input Parameters'!$F$20)</f>
        <v>270.5201423569481</v>
      </c>
      <c r="H447" s="57">
        <f ca="1">EXP(E447*(1/'Input Parameters'!$E$23-1/G447))</f>
        <v>0.21210702180700516</v>
      </c>
      <c r="I447" s="10">
        <f t="shared" ca="1" si="63"/>
        <v>0.44744052271288193</v>
      </c>
      <c r="J447" s="30">
        <f ca="1">_xlfn.BETA.INV(I447,'Input Parameters'!$L$26,'Input Parameters'!$M$26,'Input Parameters'!$J$26,'Input Parameters'!$K$26)</f>
        <v>0.63993276661943155</v>
      </c>
      <c r="K447" s="168">
        <f ca="1">('Input Parameters'!$E$27/'Input Parameters'!$E$38)^$J447</f>
        <v>1.0150290658630892E-2</v>
      </c>
      <c r="L447" s="69">
        <f ca="1">$H447*$C447*'Input Parameters'!$E$25*K447</f>
        <v>0.45470346830566188</v>
      </c>
      <c r="M447" s="24">
        <f t="shared" ca="1" si="64"/>
        <v>0.74954615016311343</v>
      </c>
      <c r="N447" s="15">
        <f ca="1">_xlfn.NORM.INV(M447,'Input Parameters'!$E$29,'Input Parameters'!$F$29)</f>
        <v>0.10006730622329675</v>
      </c>
      <c r="O447" s="8">
        <f t="shared" ca="1" si="65"/>
        <v>0.38563333912457287</v>
      </c>
      <c r="P447" s="30">
        <f ca="1">_xlfn.LOGNORM.INV(O447,'Input Parameters'!$H$30,'Input Parameters'!$I$30)</f>
        <v>2.3389701640660756</v>
      </c>
      <c r="Q447" s="10">
        <f t="shared" ca="1" si="66"/>
        <v>0.14831590331964162</v>
      </c>
      <c r="R447" s="30">
        <f>IF('Input Parameters'!$E$32=0,0,_xlfn.BETA.INV(Q447,'Input Parameters'!$L$32,'Input Parameters'!$M$32,'Input Parameters'!$J$32,'Input Parameters'!$K$32))</f>
        <v>0</v>
      </c>
      <c r="S447" s="10">
        <f t="shared" ca="1" si="67"/>
        <v>9.6434338835071687E-2</v>
      </c>
      <c r="T447" s="26">
        <f ca="1">_xlfn.LOGNORM.INV(S447,'Input Parameters'!$H$34,'Input Parameters'!$I$34)</f>
        <v>42.862927858869682</v>
      </c>
      <c r="U447" s="10">
        <f t="shared" ca="1" si="68"/>
        <v>0.66630552774524832</v>
      </c>
      <c r="V447" s="30">
        <f ca="1">_xlfn.BETA.INV(U447,'Input Parameters'!$L$36,'Input Parameters'!$M$36,'Input Parameters'!$J$36,'Input Parameters'!$K$36)</f>
        <v>0.65397132521631873</v>
      </c>
      <c r="W447" s="2">
        <f ca="1">N447+(P447-N447)*(1-ERF((T447-R447)/(2*SQRT(L447*'Input Parameters'!$E$38))))</f>
        <v>0.10008290272226815</v>
      </c>
      <c r="X447">
        <f t="shared" ca="1" si="69"/>
        <v>1</v>
      </c>
      <c r="Y447" s="7"/>
    </row>
    <row r="448" spans="1:25" ht="15" customHeight="1" x14ac:dyDescent="0.25">
      <c r="A448" s="139">
        <v>441</v>
      </c>
      <c r="B448" s="10">
        <f t="shared" ca="1" si="60"/>
        <v>0.73289629403796797</v>
      </c>
      <c r="C448" s="60">
        <f ca="1">_xlfn.NORM.INV(B448,'Input Parameters'!$E$15,'Input Parameters'!$F$15)</f>
        <v>304.65363706220387</v>
      </c>
      <c r="D448" s="10">
        <f t="shared" ca="1" si="61"/>
        <v>0.19294589456517997</v>
      </c>
      <c r="E448" s="62">
        <f ca="1">IF(_xlfn.NORM.INV(D448,'Input Parameters'!$E$17,'Input Parameters'!$F$17)&lt;3500,3500,IF(_xlfn.NORM.INV(D448,'Input Parameters'!$E$17,'Input Parameters'!$F$17)&gt;5500,5500,_xlfn.NORM.INV(D448,'Input Parameters'!$E$17,'Input Parameters'!$F$17)))</f>
        <v>4193.035837094757</v>
      </c>
      <c r="F448" s="10">
        <f t="shared" ca="1" si="62"/>
        <v>0.44577958465302225</v>
      </c>
      <c r="G448" s="64">
        <f ca="1">_xlfn.NORM.INV(F448,'Input Parameters'!$E$20,'Input Parameters'!$F$20)</f>
        <v>281.73657849530707</v>
      </c>
      <c r="H448" s="57">
        <f ca="1">EXP(E448*(1/'Input Parameters'!$E$23-1/G448))</f>
        <v>0.5663217658335099</v>
      </c>
      <c r="I448" s="10">
        <f t="shared" ca="1" si="63"/>
        <v>0.17549730299400934</v>
      </c>
      <c r="J448" s="30">
        <f ca="1">_xlfn.BETA.INV(I448,'Input Parameters'!$L$26,'Input Parameters'!$M$26,'Input Parameters'!$J$26,'Input Parameters'!$K$26)</f>
        <v>0.50422365930143698</v>
      </c>
      <c r="K448" s="168">
        <f ca="1">('Input Parameters'!$E$27/'Input Parameters'!$E$38)^$J448</f>
        <v>2.6868295677788118E-2</v>
      </c>
      <c r="L448" s="69">
        <f ca="1">$H448*$C448*'Input Parameters'!$E$25*K448</f>
        <v>4.63564040589642</v>
      </c>
      <c r="M448" s="24">
        <f t="shared" ca="1" si="64"/>
        <v>0.65125364807331054</v>
      </c>
      <c r="N448" s="15">
        <f ca="1">_xlfn.NORM.INV(M448,'Input Parameters'!$E$29,'Input Parameters'!$F$29)</f>
        <v>0.10003887072699413</v>
      </c>
      <c r="O448" s="8">
        <f t="shared" ca="1" si="65"/>
        <v>0.99021455724702767</v>
      </c>
      <c r="P448" s="30">
        <f ca="1">_xlfn.LOGNORM.INV(O448,'Input Parameters'!$H$30,'Input Parameters'!$I$30)</f>
        <v>8.0833089589305089</v>
      </c>
      <c r="Q448" s="10">
        <f t="shared" ca="1" si="66"/>
        <v>0.17095629422635339</v>
      </c>
      <c r="R448" s="30">
        <f>IF('Input Parameters'!$E$32=0,0,_xlfn.BETA.INV(Q448,'Input Parameters'!$L$32,'Input Parameters'!$M$32,'Input Parameters'!$J$32,'Input Parameters'!$K$32))</f>
        <v>0</v>
      </c>
      <c r="S448" s="10">
        <f t="shared" ca="1" si="67"/>
        <v>0.77735017353569413</v>
      </c>
      <c r="T448" s="26">
        <f ca="1">_xlfn.LOGNORM.INV(S448,'Input Parameters'!$H$34,'Input Parameters'!$I$34)</f>
        <v>55.433494996467502</v>
      </c>
      <c r="U448" s="10">
        <f t="shared" ca="1" si="68"/>
        <v>0.73908992751925084</v>
      </c>
      <c r="V448" s="30">
        <f ca="1">_xlfn.BETA.INV(U448,'Input Parameters'!$L$36,'Input Parameters'!$M$36,'Input Parameters'!$J$36,'Input Parameters'!$K$36)</f>
        <v>0.68914881646848536</v>
      </c>
      <c r="W448" s="2">
        <f ca="1">N448+(P448-N448)*(1-ERF((T448-R448)/(2*SQRT(L448*'Input Parameters'!$E$38))))</f>
        <v>0.64829336073010535</v>
      </c>
      <c r="X448">
        <f t="shared" ca="1" si="69"/>
        <v>1</v>
      </c>
      <c r="Y448" s="7"/>
    </row>
    <row r="449" spans="1:25" ht="15" customHeight="1" x14ac:dyDescent="0.25">
      <c r="A449" s="139">
        <v>442</v>
      </c>
      <c r="B449" s="10">
        <f t="shared" ca="1" si="60"/>
        <v>0.87319721643386483</v>
      </c>
      <c r="C449" s="60">
        <f ca="1">_xlfn.NORM.INV(B449,'Input Parameters'!$E$15,'Input Parameters'!$F$15)</f>
        <v>332.83635423117823</v>
      </c>
      <c r="D449" s="10">
        <f t="shared" ca="1" si="61"/>
        <v>0.79210351765660802</v>
      </c>
      <c r="E449" s="62">
        <f ca="1">IF(_xlfn.NORM.INV(D449,'Input Parameters'!$E$17,'Input Parameters'!$F$17)&lt;3500,3500,IF(_xlfn.NORM.INV(D449,'Input Parameters'!$E$17,'Input Parameters'!$F$17)&gt;5500,5500,_xlfn.NORM.INV(D449,'Input Parameters'!$E$17,'Input Parameters'!$F$17)))</f>
        <v>5369.6191597114966</v>
      </c>
      <c r="F449" s="10">
        <f t="shared" ca="1" si="62"/>
        <v>0.25675669143469315</v>
      </c>
      <c r="G449" s="64">
        <f ca="1">_xlfn.NORM.INV(F449,'Input Parameters'!$E$20,'Input Parameters'!$F$20)</f>
        <v>278.27237534841169</v>
      </c>
      <c r="H449" s="57">
        <f ca="1">EXP(E449*(1/'Input Parameters'!$E$23-1/G449))</f>
        <v>0.38082805493908778</v>
      </c>
      <c r="I449" s="10">
        <f t="shared" ca="1" si="63"/>
        <v>0.77241190575846952</v>
      </c>
      <c r="J449" s="30">
        <f ca="1">_xlfn.BETA.INV(I449,'Input Parameters'!$L$26,'Input Parameters'!$M$26,'Input Parameters'!$J$26,'Input Parameters'!$K$26)</f>
        <v>0.77280241210575107</v>
      </c>
      <c r="K449" s="168">
        <f ca="1">('Input Parameters'!$E$27/'Input Parameters'!$E$38)^$J449</f>
        <v>3.9134730107551778E-3</v>
      </c>
      <c r="L449" s="69">
        <f ca="1">$H449*$C449*'Input Parameters'!$E$25*K449</f>
        <v>0.49604609364972835</v>
      </c>
      <c r="M449" s="24">
        <f t="shared" ca="1" si="64"/>
        <v>0.51490669144248935</v>
      </c>
      <c r="N449" s="15">
        <f ca="1">_xlfn.NORM.INV(M449,'Input Parameters'!$E$29,'Input Parameters'!$F$29)</f>
        <v>0.10000373742333574</v>
      </c>
      <c r="O449" s="8">
        <f t="shared" ca="1" si="65"/>
        <v>0.94187374541703095</v>
      </c>
      <c r="P449" s="30">
        <f ca="1">_xlfn.LOGNORM.INV(O449,'Input Parameters'!$H$30,'Input Parameters'!$I$30)</f>
        <v>5.6350645120274336</v>
      </c>
      <c r="Q449" s="10">
        <f t="shared" ca="1" si="66"/>
        <v>0.64332415757572847</v>
      </c>
      <c r="R449" s="30">
        <f>IF('Input Parameters'!$E$32=0,0,_xlfn.BETA.INV(Q449,'Input Parameters'!$L$32,'Input Parameters'!$M$32,'Input Parameters'!$J$32,'Input Parameters'!$K$32))</f>
        <v>0</v>
      </c>
      <c r="S449" s="10">
        <f t="shared" ca="1" si="67"/>
        <v>0.27765474649052213</v>
      </c>
      <c r="T449" s="26">
        <f ca="1">_xlfn.LOGNORM.INV(S449,'Input Parameters'!$H$34,'Input Parameters'!$I$34)</f>
        <v>46.838335656714357</v>
      </c>
      <c r="U449" s="10">
        <f t="shared" ca="1" si="68"/>
        <v>9.9716333740856533E-2</v>
      </c>
      <c r="V449" s="30">
        <f ca="1">_xlfn.BETA.INV(U449,'Input Parameters'!$L$36,'Input Parameters'!$M$36,'Input Parameters'!$J$36,'Input Parameters'!$K$36)</f>
        <v>0.41666992336738196</v>
      </c>
      <c r="W449" s="2">
        <f ca="1">N449+(P449-N449)*(1-ERF((T449-R449)/(2*SQRT(L449*'Input Parameters'!$E$38))))</f>
        <v>0.10001796480399303</v>
      </c>
      <c r="X449">
        <f t="shared" ca="1" si="69"/>
        <v>1</v>
      </c>
      <c r="Y449" s="7"/>
    </row>
    <row r="450" spans="1:25" ht="15" customHeight="1" x14ac:dyDescent="0.25">
      <c r="A450" s="139">
        <v>443</v>
      </c>
      <c r="B450" s="10">
        <f t="shared" ca="1" si="60"/>
        <v>0.73860516020654532</v>
      </c>
      <c r="C450" s="60">
        <f ca="1">_xlfn.NORM.INV(B450,'Input Parameters'!$E$15,'Input Parameters'!$F$15)</f>
        <v>305.59957829705053</v>
      </c>
      <c r="D450" s="10">
        <f t="shared" ca="1" si="61"/>
        <v>0.77106158977049444</v>
      </c>
      <c r="E450" s="62">
        <f ca="1">IF(_xlfn.NORM.INV(D450,'Input Parameters'!$E$17,'Input Parameters'!$F$17)&lt;3500,3500,IF(_xlfn.NORM.INV(D450,'Input Parameters'!$E$17,'Input Parameters'!$F$17)&gt;5500,5500,_xlfn.NORM.INV(D450,'Input Parameters'!$E$17,'Input Parameters'!$F$17)))</f>
        <v>5319.6432488247692</v>
      </c>
      <c r="F450" s="10">
        <f t="shared" ca="1" si="62"/>
        <v>0.54559458376955339</v>
      </c>
      <c r="G450" s="64">
        <f ca="1">_xlfn.NORM.INV(F450,'Input Parameters'!$E$20,'Input Parameters'!$F$20)</f>
        <v>283.41740876275196</v>
      </c>
      <c r="H450" s="57">
        <f ca="1">EXP(E450*(1/'Input Parameters'!$E$23-1/G450))</f>
        <v>0.54368434167764967</v>
      </c>
      <c r="I450" s="10">
        <f t="shared" ca="1" si="63"/>
        <v>0.57355040905646426</v>
      </c>
      <c r="J450" s="30">
        <f ca="1">_xlfn.BETA.INV(I450,'Input Parameters'!$L$26,'Input Parameters'!$M$26,'Input Parameters'!$J$26,'Input Parameters'!$K$26)</f>
        <v>0.69076392491725058</v>
      </c>
      <c r="K450" s="168">
        <f ca="1">('Input Parameters'!$E$27/'Input Parameters'!$E$38)^$J450</f>
        <v>7.0490244781092112E-3</v>
      </c>
      <c r="L450" s="69">
        <f ca="1">$H450*$C450*'Input Parameters'!$E$25*K450</f>
        <v>1.1711933414060591</v>
      </c>
      <c r="M450" s="24">
        <f t="shared" ca="1" si="64"/>
        <v>0.65479205117527983</v>
      </c>
      <c r="N450" s="15">
        <f ca="1">_xlfn.NORM.INV(M450,'Input Parameters'!$E$29,'Input Parameters'!$F$29)</f>
        <v>0.10003982907234819</v>
      </c>
      <c r="O450" s="8">
        <f t="shared" ca="1" si="65"/>
        <v>0.39839334828881334</v>
      </c>
      <c r="P450" s="30">
        <f ca="1">_xlfn.LOGNORM.INV(O450,'Input Parameters'!$H$30,'Input Parameters'!$I$30)</f>
        <v>2.3759532636682588</v>
      </c>
      <c r="Q450" s="10">
        <f t="shared" ca="1" si="66"/>
        <v>4.8144415531898077E-2</v>
      </c>
      <c r="R450" s="30">
        <f>IF('Input Parameters'!$E$32=0,0,_xlfn.BETA.INV(Q450,'Input Parameters'!$L$32,'Input Parameters'!$M$32,'Input Parameters'!$J$32,'Input Parameters'!$K$32))</f>
        <v>0</v>
      </c>
      <c r="S450" s="10">
        <f t="shared" ca="1" si="67"/>
        <v>0.3905883105786927</v>
      </c>
      <c r="T450" s="26">
        <f ca="1">_xlfn.LOGNORM.INV(S450,'Input Parameters'!$H$34,'Input Parameters'!$I$34)</f>
        <v>48.693984948713812</v>
      </c>
      <c r="U450" s="10">
        <f t="shared" ca="1" si="68"/>
        <v>0.4656858870126882</v>
      </c>
      <c r="V450" s="30">
        <f ca="1">_xlfn.BETA.INV(U450,'Input Parameters'!$L$36,'Input Parameters'!$M$36,'Input Parameters'!$J$36,'Input Parameters'!$K$36)</f>
        <v>0.57287778346849039</v>
      </c>
      <c r="W450" s="2">
        <f ca="1">N450+(P450-N450)*(1-ERF((T450-R450)/(2*SQRT(L450*'Input Parameters'!$E$38))))</f>
        <v>0.1033731843470727</v>
      </c>
      <c r="X450">
        <f t="shared" ca="1" si="69"/>
        <v>1</v>
      </c>
      <c r="Y450" s="7"/>
    </row>
    <row r="451" spans="1:25" ht="15" customHeight="1" x14ac:dyDescent="0.25">
      <c r="A451" s="139">
        <v>444</v>
      </c>
      <c r="B451" s="10">
        <f t="shared" ca="1" si="60"/>
        <v>0.31257867797487893</v>
      </c>
      <c r="C451" s="60">
        <f ca="1">_xlfn.NORM.INV(B451,'Input Parameters'!$E$15,'Input Parameters'!$F$15)</f>
        <v>244.49076812792859</v>
      </c>
      <c r="D451" s="10">
        <f t="shared" ca="1" si="61"/>
        <v>0.33947231420589596</v>
      </c>
      <c r="E451" s="62">
        <f ca="1">IF(_xlfn.NORM.INV(D451,'Input Parameters'!$E$17,'Input Parameters'!$F$17)&lt;3500,3500,IF(_xlfn.NORM.INV(D451,'Input Parameters'!$E$17,'Input Parameters'!$F$17)&gt;5500,5500,_xlfn.NORM.INV(D451,'Input Parameters'!$E$17,'Input Parameters'!$F$17)))</f>
        <v>4510.2674045970698</v>
      </c>
      <c r="F451" s="10">
        <f t="shared" ca="1" si="62"/>
        <v>0.59665036403509097</v>
      </c>
      <c r="G451" s="64">
        <f ca="1">_xlfn.NORM.INV(F451,'Input Parameters'!$E$20,'Input Parameters'!$F$20)</f>
        <v>284.28939877010146</v>
      </c>
      <c r="H451" s="57">
        <f ca="1">EXP(E451*(1/'Input Parameters'!$E$23-1/G451))</f>
        <v>0.6263429546704411</v>
      </c>
      <c r="I451" s="10">
        <f t="shared" ca="1" si="63"/>
        <v>0.799080854730987</v>
      </c>
      <c r="J451" s="30">
        <f ca="1">_xlfn.BETA.INV(I451,'Input Parameters'!$L$26,'Input Parameters'!$M$26,'Input Parameters'!$J$26,'Input Parameters'!$K$26)</f>
        <v>0.78502851628111836</v>
      </c>
      <c r="K451" s="168">
        <f ca="1">('Input Parameters'!$E$27/'Input Parameters'!$E$38)^$J451</f>
        <v>3.5848874615897496E-3</v>
      </c>
      <c r="L451" s="69">
        <f ca="1">$H451*$C451*'Input Parameters'!$E$25*K451</f>
        <v>0.54897199272718711</v>
      </c>
      <c r="M451" s="24">
        <f t="shared" ca="1" si="64"/>
        <v>0.36507397808619191</v>
      </c>
      <c r="N451" s="15">
        <f ca="1">_xlfn.NORM.INV(M451,'Input Parameters'!$E$29,'Input Parameters'!$F$29)</f>
        <v>9.9965507127666275E-2</v>
      </c>
      <c r="O451" s="8">
        <f t="shared" ca="1" si="65"/>
        <v>0.55023692073902997</v>
      </c>
      <c r="P451" s="30">
        <f ca="1">_xlfn.LOGNORM.INV(O451,'Input Parameters'!$H$30,'Input Parameters'!$I$30)</f>
        <v>2.8481887887516284</v>
      </c>
      <c r="Q451" s="10">
        <f t="shared" ca="1" si="66"/>
        <v>0.66799829670325872</v>
      </c>
      <c r="R451" s="30">
        <f>IF('Input Parameters'!$E$32=0,0,_xlfn.BETA.INV(Q451,'Input Parameters'!$L$32,'Input Parameters'!$M$32,'Input Parameters'!$J$32,'Input Parameters'!$K$32))</f>
        <v>0</v>
      </c>
      <c r="S451" s="10">
        <f t="shared" ca="1" si="67"/>
        <v>0.50507794644049786</v>
      </c>
      <c r="T451" s="26">
        <f ca="1">_xlfn.LOGNORM.INV(S451,'Input Parameters'!$H$34,'Input Parameters'!$I$34)</f>
        <v>50.487672955154416</v>
      </c>
      <c r="U451" s="10">
        <f t="shared" ca="1" si="68"/>
        <v>0.17980669571414298</v>
      </c>
      <c r="V451" s="30">
        <f ca="1">_xlfn.BETA.INV(U451,'Input Parameters'!$L$36,'Input Parameters'!$M$36,'Input Parameters'!$J$36,'Input Parameters'!$K$36)</f>
        <v>0.4594691282579883</v>
      </c>
      <c r="W451" s="2">
        <f ca="1">N451+(P451-N451)*(1-ERF((T451-R451)/(2*SQRT(L451*'Input Parameters'!$E$38))))</f>
        <v>9.9969485870344529E-2</v>
      </c>
      <c r="X451">
        <f t="shared" ca="1" si="69"/>
        <v>1</v>
      </c>
      <c r="Y451" s="7"/>
    </row>
    <row r="452" spans="1:25" ht="15" customHeight="1" x14ac:dyDescent="0.25">
      <c r="A452" s="139">
        <v>445</v>
      </c>
      <c r="B452" s="10">
        <f t="shared" ca="1" si="60"/>
        <v>0.49732396856337402</v>
      </c>
      <c r="C452" s="60">
        <f ca="1">_xlfn.NORM.INV(B452,'Input Parameters'!$E$15,'Input Parameters'!$F$15)</f>
        <v>270.60367764654211</v>
      </c>
      <c r="D452" s="10">
        <f t="shared" ca="1" si="61"/>
        <v>0.48736286377064986</v>
      </c>
      <c r="E452" s="62">
        <f ca="1">IF(_xlfn.NORM.INV(D452,'Input Parameters'!$E$17,'Input Parameters'!$F$17)&lt;3500,3500,IF(_xlfn.NORM.INV(D452,'Input Parameters'!$E$17,'Input Parameters'!$F$17)&gt;5500,5500,_xlfn.NORM.INV(D452,'Input Parameters'!$E$17,'Input Parameters'!$F$17)))</f>
        <v>4777.8226684138926</v>
      </c>
      <c r="F452" s="10">
        <f t="shared" ca="1" si="62"/>
        <v>9.4455110242117279E-2</v>
      </c>
      <c r="G452" s="64">
        <f ca="1">_xlfn.NORM.INV(F452,'Input Parameters'!$E$20,'Input Parameters'!$F$20)</f>
        <v>273.84747437221051</v>
      </c>
      <c r="H452" s="57">
        <f ca="1">EXP(E452*(1/'Input Parameters'!$E$23-1/G452))</f>
        <v>0.32096003096378528</v>
      </c>
      <c r="I452" s="10">
        <f t="shared" ca="1" si="63"/>
        <v>0.13147990238003215</v>
      </c>
      <c r="J452" s="30">
        <f ca="1">_xlfn.BETA.INV(I452,'Input Parameters'!$L$26,'Input Parameters'!$M$26,'Input Parameters'!$J$26,'Input Parameters'!$K$26)</f>
        <v>0.47220396089139249</v>
      </c>
      <c r="K452" s="168">
        <f ca="1">('Input Parameters'!$E$27/'Input Parameters'!$E$38)^$J452</f>
        <v>3.3805552006565771E-2</v>
      </c>
      <c r="L452" s="69">
        <f ca="1">$H452*$C452*'Input Parameters'!$E$25*K452</f>
        <v>2.9361124169951576</v>
      </c>
      <c r="M452" s="24">
        <f t="shared" ca="1" si="64"/>
        <v>0.77027107978499143</v>
      </c>
      <c r="N452" s="15">
        <f ca="1">_xlfn.NORM.INV(M452,'Input Parameters'!$E$29,'Input Parameters'!$F$29)</f>
        <v>0.10007397398871355</v>
      </c>
      <c r="O452" s="8">
        <f t="shared" ca="1" si="65"/>
        <v>8.5034823764729595E-2</v>
      </c>
      <c r="P452" s="30">
        <f ca="1">_xlfn.LOGNORM.INV(O452,'Input Parameters'!$H$30,'Input Parameters'!$I$30)</f>
        <v>1.4034641568600612</v>
      </c>
      <c r="Q452" s="10">
        <f t="shared" ca="1" si="66"/>
        <v>0.48598133243098529</v>
      </c>
      <c r="R452" s="30">
        <f>IF('Input Parameters'!$E$32=0,0,_xlfn.BETA.INV(Q452,'Input Parameters'!$L$32,'Input Parameters'!$M$32,'Input Parameters'!$J$32,'Input Parameters'!$K$32))</f>
        <v>0</v>
      </c>
      <c r="S452" s="10">
        <f t="shared" ca="1" si="67"/>
        <v>0.77839415044265547</v>
      </c>
      <c r="T452" s="26">
        <f ca="1">_xlfn.LOGNORM.INV(S452,'Input Parameters'!$H$34,'Input Parameters'!$I$34)</f>
        <v>55.457703153229666</v>
      </c>
      <c r="U452" s="10">
        <f t="shared" ca="1" si="68"/>
        <v>0.89358045280899001</v>
      </c>
      <c r="V452" s="30">
        <f ca="1">_xlfn.BETA.INV(U452,'Input Parameters'!$L$36,'Input Parameters'!$M$36,'Input Parameters'!$J$36,'Input Parameters'!$K$36)</f>
        <v>0.7956206868554474</v>
      </c>
      <c r="W452" s="2">
        <f ca="1">N452+(P452-N452)*(1-ERF((T452-R452)/(2*SQRT(L452*'Input Parameters'!$E$38))))</f>
        <v>0.12888602685427999</v>
      </c>
      <c r="X452">
        <f t="shared" ca="1" si="69"/>
        <v>1</v>
      </c>
      <c r="Y452" s="7"/>
    </row>
    <row r="453" spans="1:25" ht="15" customHeight="1" x14ac:dyDescent="0.25">
      <c r="A453" s="139">
        <v>446</v>
      </c>
      <c r="B453" s="10">
        <f t="shared" ca="1" si="60"/>
        <v>0.81529050661679403</v>
      </c>
      <c r="C453" s="60">
        <f ca="1">_xlfn.NORM.INV(B453,'Input Parameters'!$E$15,'Input Parameters'!$F$15)</f>
        <v>319.60918446193796</v>
      </c>
      <c r="D453" s="10">
        <f t="shared" ca="1" si="61"/>
        <v>0.67489796496180154</v>
      </c>
      <c r="E453" s="62">
        <f ca="1">IF(_xlfn.NORM.INV(D453,'Input Parameters'!$E$17,'Input Parameters'!$F$17)&lt;3500,3500,IF(_xlfn.NORM.INV(D453,'Input Parameters'!$E$17,'Input Parameters'!$F$17)&gt;5500,5500,_xlfn.NORM.INV(D453,'Input Parameters'!$E$17,'Input Parameters'!$F$17)))</f>
        <v>5117.4350973204391</v>
      </c>
      <c r="F453" s="10">
        <f t="shared" ca="1" si="62"/>
        <v>0.62743970524335801</v>
      </c>
      <c r="G453" s="64">
        <f ca="1">_xlfn.NORM.INV(F453,'Input Parameters'!$E$20,'Input Parameters'!$F$20)</f>
        <v>284.8280354315969</v>
      </c>
      <c r="H453" s="57">
        <f ca="1">EXP(E453*(1/'Input Parameters'!$E$23-1/G453))</f>
        <v>0.60847559301469056</v>
      </c>
      <c r="I453" s="10">
        <f t="shared" ca="1" si="63"/>
        <v>0.68033480649943301</v>
      </c>
      <c r="J453" s="30">
        <f ca="1">_xlfn.BETA.INV(I453,'Input Parameters'!$L$26,'Input Parameters'!$M$26,'Input Parameters'!$J$26,'Input Parameters'!$K$26)</f>
        <v>0.73357668965040379</v>
      </c>
      <c r="K453" s="168">
        <f ca="1">('Input Parameters'!$E$27/'Input Parameters'!$E$38)^$J453</f>
        <v>5.1851162238683059E-3</v>
      </c>
      <c r="L453" s="69">
        <f ca="1">$H453*$C453*'Input Parameters'!$E$25*K453</f>
        <v>1.0083723045967194</v>
      </c>
      <c r="M453" s="24">
        <f t="shared" ca="1" si="64"/>
        <v>0.5051426461866404</v>
      </c>
      <c r="N453" s="15">
        <f ca="1">_xlfn.NORM.INV(M453,'Input Parameters'!$E$29,'Input Parameters'!$F$29)</f>
        <v>0.10000128910593671</v>
      </c>
      <c r="O453" s="8">
        <f t="shared" ca="1" si="65"/>
        <v>0.63064957301495417</v>
      </c>
      <c r="P453" s="30">
        <f ca="1">_xlfn.LOGNORM.INV(O453,'Input Parameters'!$H$30,'Input Parameters'!$I$30)</f>
        <v>3.1412303627137175</v>
      </c>
      <c r="Q453" s="10">
        <f t="shared" ca="1" si="66"/>
        <v>0.51858810370140374</v>
      </c>
      <c r="R453" s="30">
        <f>IF('Input Parameters'!$E$32=0,0,_xlfn.BETA.INV(Q453,'Input Parameters'!$L$32,'Input Parameters'!$M$32,'Input Parameters'!$J$32,'Input Parameters'!$K$32))</f>
        <v>0</v>
      </c>
      <c r="S453" s="10">
        <f t="shared" ca="1" si="67"/>
        <v>0.55004704098177426</v>
      </c>
      <c r="T453" s="26">
        <f ca="1">_xlfn.LOGNORM.INV(S453,'Input Parameters'!$H$34,'Input Parameters'!$I$34)</f>
        <v>51.203397342082702</v>
      </c>
      <c r="U453" s="10">
        <f t="shared" ca="1" si="68"/>
        <v>0.75037629877892686</v>
      </c>
      <c r="V453" s="30">
        <f ca="1">_xlfn.BETA.INV(U453,'Input Parameters'!$L$36,'Input Parameters'!$M$36,'Input Parameters'!$J$36,'Input Parameters'!$K$36)</f>
        <v>0.69511588169209337</v>
      </c>
      <c r="W453" s="2">
        <f ca="1">N453+(P453-N453)*(1-ERF((T453-R453)/(2*SQRT(L453*'Input Parameters'!$E$38))))</f>
        <v>0.10094855458324913</v>
      </c>
      <c r="X453">
        <f t="shared" ca="1" si="69"/>
        <v>1</v>
      </c>
      <c r="Y453" s="7"/>
    </row>
    <row r="454" spans="1:25" ht="15" customHeight="1" x14ac:dyDescent="0.25">
      <c r="A454" s="139">
        <v>447</v>
      </c>
      <c r="B454" s="10">
        <f t="shared" ca="1" si="60"/>
        <v>0.10933641284312945</v>
      </c>
      <c r="C454" s="60">
        <f ca="1">_xlfn.NORM.INV(B454,'Input Parameters'!$E$15,'Input Parameters'!$F$15)</f>
        <v>204.30575497777491</v>
      </c>
      <c r="D454" s="10">
        <f t="shared" ca="1" si="61"/>
        <v>0.49214585367089014</v>
      </c>
      <c r="E454" s="62">
        <f ca="1">IF(_xlfn.NORM.INV(D454,'Input Parameters'!$E$17,'Input Parameters'!$F$17)&lt;3500,3500,IF(_xlfn.NORM.INV(D454,'Input Parameters'!$E$17,'Input Parameters'!$F$17)&gt;5500,5500,_xlfn.NORM.INV(D454,'Input Parameters'!$E$17,'Input Parameters'!$F$17)))</f>
        <v>4786.2179119428365</v>
      </c>
      <c r="F454" s="10">
        <f t="shared" ca="1" si="62"/>
        <v>0.20089075497326647</v>
      </c>
      <c r="G454" s="64">
        <f ca="1">_xlfn.NORM.INV(F454,'Input Parameters'!$E$20,'Input Parameters'!$F$20)</f>
        <v>277.03242667313265</v>
      </c>
      <c r="H454" s="57">
        <f ca="1">EXP(E454*(1/'Input Parameters'!$E$23-1/G454))</f>
        <v>0.39160549698310454</v>
      </c>
      <c r="I454" s="10">
        <f t="shared" ca="1" si="63"/>
        <v>0.83130849807430218</v>
      </c>
      <c r="J454" s="30">
        <f ca="1">_xlfn.BETA.INV(I454,'Input Parameters'!$L$26,'Input Parameters'!$M$26,'Input Parameters'!$J$26,'Input Parameters'!$K$26)</f>
        <v>0.80064323682801608</v>
      </c>
      <c r="K454" s="168">
        <f ca="1">('Input Parameters'!$E$27/'Input Parameters'!$E$38)^$J454</f>
        <v>3.2050327882260513E-3</v>
      </c>
      <c r="L454" s="69">
        <f ca="1">$H454*$C454*'Input Parameters'!$E$25*K454</f>
        <v>0.25642588106624759</v>
      </c>
      <c r="M454" s="24">
        <f t="shared" ca="1" si="64"/>
        <v>0.36568229135228647</v>
      </c>
      <c r="N454" s="15">
        <f ca="1">_xlfn.NORM.INV(M454,'Input Parameters'!$E$29,'Input Parameters'!$F$29)</f>
        <v>9.9965668910151309E-2</v>
      </c>
      <c r="O454" s="8">
        <f t="shared" ca="1" si="65"/>
        <v>0.85780338031149828</v>
      </c>
      <c r="P454" s="30">
        <f ca="1">_xlfn.LOGNORM.INV(O454,'Input Parameters'!$H$30,'Input Parameters'!$I$30)</f>
        <v>4.4492040030060984</v>
      </c>
      <c r="Q454" s="10">
        <f t="shared" ca="1" si="66"/>
        <v>0.21208649178223127</v>
      </c>
      <c r="R454" s="30">
        <f>IF('Input Parameters'!$E$32=0,0,_xlfn.BETA.INV(Q454,'Input Parameters'!$L$32,'Input Parameters'!$M$32,'Input Parameters'!$J$32,'Input Parameters'!$K$32))</f>
        <v>0</v>
      </c>
      <c r="S454" s="10">
        <f t="shared" ca="1" si="67"/>
        <v>6.4107535443451824E-2</v>
      </c>
      <c r="T454" s="26">
        <f ca="1">_xlfn.LOGNORM.INV(S454,'Input Parameters'!$H$34,'Input Parameters'!$I$34)</f>
        <v>41.70969106410594</v>
      </c>
      <c r="U454" s="10">
        <f t="shared" ca="1" si="68"/>
        <v>0.49894053155547824</v>
      </c>
      <c r="V454" s="30">
        <f ca="1">_xlfn.BETA.INV(U454,'Input Parameters'!$L$36,'Input Parameters'!$M$36,'Input Parameters'!$J$36,'Input Parameters'!$K$36)</f>
        <v>0.58548459106503536</v>
      </c>
      <c r="W454" s="2">
        <f ca="1">N454+(P454-N454)*(1-ERF((T454-R454)/(2*SQRT(L454*'Input Parameters'!$E$38))))</f>
        <v>9.9965693859495913E-2</v>
      </c>
      <c r="X454">
        <f t="shared" ca="1" si="69"/>
        <v>1</v>
      </c>
      <c r="Y454" s="7"/>
    </row>
    <row r="455" spans="1:25" ht="15" customHeight="1" x14ac:dyDescent="0.25">
      <c r="A455" s="139">
        <v>448</v>
      </c>
      <c r="B455" s="10">
        <f t="shared" ca="1" si="60"/>
        <v>0.34141580126838544</v>
      </c>
      <c r="C455" s="60">
        <f ca="1">_xlfn.NORM.INV(B455,'Input Parameters'!$E$15,'Input Parameters'!$F$15)</f>
        <v>248.82364020358648</v>
      </c>
      <c r="D455" s="10">
        <f t="shared" ca="1" si="61"/>
        <v>0.6392285326142817</v>
      </c>
      <c r="E455" s="62">
        <f ca="1">IF(_xlfn.NORM.INV(D455,'Input Parameters'!$E$17,'Input Parameters'!$F$17)&lt;3500,3500,IF(_xlfn.NORM.INV(D455,'Input Parameters'!$E$17,'Input Parameters'!$F$17)&gt;5500,5500,_xlfn.NORM.INV(D455,'Input Parameters'!$E$17,'Input Parameters'!$F$17)))</f>
        <v>5049.4782187462488</v>
      </c>
      <c r="F455" s="10">
        <f t="shared" ca="1" si="62"/>
        <v>0.87461453727328764</v>
      </c>
      <c r="G455" s="64">
        <f ca="1">_xlfn.NORM.INV(F455,'Input Parameters'!$E$20,'Input Parameters'!$F$20)</f>
        <v>290.34480851912139</v>
      </c>
      <c r="H455" s="57">
        <f ca="1">EXP(E455*(1/'Input Parameters'!$E$23-1/G455))</f>
        <v>0.85782720618102459</v>
      </c>
      <c r="I455" s="10">
        <f t="shared" ca="1" si="63"/>
        <v>0.22636864355719555</v>
      </c>
      <c r="J455" s="30">
        <f ca="1">_xlfn.BETA.INV(I455,'Input Parameters'!$L$26,'Input Parameters'!$M$26,'Input Parameters'!$J$26,'Input Parameters'!$K$26)</f>
        <v>0.53547419335736146</v>
      </c>
      <c r="K455" s="168">
        <f ca="1">('Input Parameters'!$E$27/'Input Parameters'!$E$38)^$J455</f>
        <v>2.147278177101344E-2</v>
      </c>
      <c r="L455" s="69">
        <f ca="1">$H455*$C455*'Input Parameters'!$E$25*K455</f>
        <v>4.5833156262625883</v>
      </c>
      <c r="M455" s="24">
        <f t="shared" ca="1" si="64"/>
        <v>0.99596574504120261</v>
      </c>
      <c r="N455" s="15">
        <f ca="1">_xlfn.NORM.INV(M455,'Input Parameters'!$E$29,'Input Parameters'!$F$29)</f>
        <v>0.1002649189402182</v>
      </c>
      <c r="O455" s="8">
        <f t="shared" ca="1" si="65"/>
        <v>0.99222268663020141</v>
      </c>
      <c r="P455" s="30">
        <f ca="1">_xlfn.LOGNORM.INV(O455,'Input Parameters'!$H$30,'Input Parameters'!$I$30)</f>
        <v>8.4133910993903847</v>
      </c>
      <c r="Q455" s="10">
        <f t="shared" ca="1" si="66"/>
        <v>0.94457343060543753</v>
      </c>
      <c r="R455" s="30">
        <f>IF('Input Parameters'!$E$32=0,0,_xlfn.BETA.INV(Q455,'Input Parameters'!$L$32,'Input Parameters'!$M$32,'Input Parameters'!$J$32,'Input Parameters'!$K$32))</f>
        <v>0</v>
      </c>
      <c r="S455" s="10">
        <f t="shared" ca="1" si="67"/>
        <v>0.40648432474345819</v>
      </c>
      <c r="T455" s="26">
        <f ca="1">_xlfn.LOGNORM.INV(S455,'Input Parameters'!$H$34,'Input Parameters'!$I$34)</f>
        <v>48.944356268404121</v>
      </c>
      <c r="U455" s="10">
        <f t="shared" ca="1" si="68"/>
        <v>8.9401981868217018E-2</v>
      </c>
      <c r="V455" s="30">
        <f ca="1">_xlfn.BETA.INV(U455,'Input Parameters'!$L$36,'Input Parameters'!$M$36,'Input Parameters'!$J$36,'Input Parameters'!$K$36)</f>
        <v>0.40997935289653054</v>
      </c>
      <c r="W455" s="2">
        <f ca="1">N455+(P455-N455)*(1-ERF((T455-R455)/(2*SQRT(L455*'Input Parameters'!$E$38))))</f>
        <v>0.98119475266156175</v>
      </c>
      <c r="X455">
        <f t="shared" ca="1" si="69"/>
        <v>0</v>
      </c>
      <c r="Y455" s="7"/>
    </row>
    <row r="456" spans="1:25" ht="15" customHeight="1" x14ac:dyDescent="0.25">
      <c r="A456" s="139">
        <v>449</v>
      </c>
      <c r="B456" s="10">
        <f t="shared" ref="B456:B5007" ca="1" si="70">RAND()</f>
        <v>0.3853391555990644</v>
      </c>
      <c r="C456" s="60">
        <f ca="1">_xlfn.NORM.INV(B456,'Input Parameters'!$E$15,'Input Parameters'!$F$15)</f>
        <v>255.17047609445331</v>
      </c>
      <c r="D456" s="10">
        <f t="shared" ref="D456:D5007" ca="1" si="71">RAND()</f>
        <v>0.31759630443539866</v>
      </c>
      <c r="E456" s="62">
        <f ca="1">IF(_xlfn.NORM.INV(D456,'Input Parameters'!$E$17,'Input Parameters'!$F$17)&lt;3500,3500,IF(_xlfn.NORM.INV(D456,'Input Parameters'!$E$17,'Input Parameters'!$F$17)&gt;5500,5500,_xlfn.NORM.INV(D456,'Input Parameters'!$E$17,'Input Parameters'!$F$17)))</f>
        <v>4467.8983173331171</v>
      </c>
      <c r="F456" s="10">
        <f t="shared" ref="F456:F5007" ca="1" si="72">RAND()</f>
        <v>0.7738863374182503</v>
      </c>
      <c r="G456" s="64">
        <f ca="1">_xlfn.NORM.INV(F456,'Input Parameters'!$E$20,'Input Parameters'!$F$20)</f>
        <v>287.68643639559991</v>
      </c>
      <c r="H456" s="57">
        <f ca="1">EXP(E456*(1/'Input Parameters'!$E$23-1/G456))</f>
        <v>0.75738358616579726</v>
      </c>
      <c r="I456" s="10">
        <f t="shared" ref="I456:I5007" ca="1" si="73">RAND()</f>
        <v>0.79619532546017968</v>
      </c>
      <c r="J456" s="30">
        <f ca="1">_xlfn.BETA.INV(I456,'Input Parameters'!$L$26,'Input Parameters'!$M$26,'Input Parameters'!$J$26,'Input Parameters'!$K$26)</f>
        <v>0.78367892162027453</v>
      </c>
      <c r="K456" s="168">
        <f ca="1">('Input Parameters'!$E$27/'Input Parameters'!$E$38)^$J456</f>
        <v>3.6197601135094112E-3</v>
      </c>
      <c r="L456" s="69">
        <f ca="1">$H456*$C456*'Input Parameters'!$E$25*K456</f>
        <v>0.6995618266441278</v>
      </c>
      <c r="M456" s="24">
        <f t="shared" ref="M456:M5007" ca="1" si="74">RAND()</f>
        <v>0.22397817287617428</v>
      </c>
      <c r="N456" s="15">
        <f ca="1">_xlfn.NORM.INV(M456,'Input Parameters'!$E$29,'Input Parameters'!$F$29)</f>
        <v>9.9924117349099034E-2</v>
      </c>
      <c r="O456" s="8">
        <f t="shared" ref="O456:O5007" ca="1" si="75">RAND()</f>
        <v>0.10478943660187423</v>
      </c>
      <c r="P456" s="30">
        <f ca="1">_xlfn.LOGNORM.INV(O456,'Input Parameters'!$H$30,'Input Parameters'!$I$30)</f>
        <v>1.4833943647695402</v>
      </c>
      <c r="Q456" s="10">
        <f t="shared" ref="Q456:Q5007" ca="1" si="76">RAND()</f>
        <v>0.81547376545840944</v>
      </c>
      <c r="R456" s="30">
        <f>IF('Input Parameters'!$E$32=0,0,_xlfn.BETA.INV(Q456,'Input Parameters'!$L$32,'Input Parameters'!$M$32,'Input Parameters'!$J$32,'Input Parameters'!$K$32))</f>
        <v>0</v>
      </c>
      <c r="S456" s="10">
        <f t="shared" ref="S456:S5007" ca="1" si="77">RAND()</f>
        <v>9.2905910301615879E-2</v>
      </c>
      <c r="T456" s="26">
        <f ca="1">_xlfn.LOGNORM.INV(S456,'Input Parameters'!$H$34,'Input Parameters'!$I$34)</f>
        <v>42.751360781848398</v>
      </c>
      <c r="U456" s="10">
        <f t="shared" ref="U456:U5007" ca="1" si="78">RAND()</f>
        <v>0.14782300679034888</v>
      </c>
      <c r="V456" s="30">
        <f ca="1">_xlfn.BETA.INV(U456,'Input Parameters'!$L$36,'Input Parameters'!$M$36,'Input Parameters'!$J$36,'Input Parameters'!$K$36)</f>
        <v>0.44381404061514512</v>
      </c>
      <c r="W456" s="2">
        <f ca="1">N456+(P456-N456)*(1-ERF((T456-R456)/(2*SQRT(L456*'Input Parameters'!$E$38))))</f>
        <v>0.10034079434380969</v>
      </c>
      <c r="X456">
        <f t="shared" ref="X456:X519" ca="1" si="79">IF(W456&gt;V456,0,1)</f>
        <v>1</v>
      </c>
      <c r="Y456" s="7"/>
    </row>
    <row r="457" spans="1:25" ht="15" customHeight="1" x14ac:dyDescent="0.25">
      <c r="A457" s="139">
        <v>450</v>
      </c>
      <c r="B457" s="10">
        <f t="shared" ca="1" si="70"/>
        <v>0.85244169578010354</v>
      </c>
      <c r="C457" s="60">
        <f ca="1">_xlfn.NORM.INV(B457,'Input Parameters'!$E$15,'Input Parameters'!$F$15)</f>
        <v>327.70573062966588</v>
      </c>
      <c r="D457" s="10">
        <f t="shared" ca="1" si="71"/>
        <v>0.93160067157658144</v>
      </c>
      <c r="E457" s="62">
        <f ca="1">IF(_xlfn.NORM.INV(D457,'Input Parameters'!$E$17,'Input Parameters'!$F$17)&lt;3500,3500,IF(_xlfn.NORM.INV(D457,'Input Parameters'!$E$17,'Input Parameters'!$F$17)&gt;5500,5500,_xlfn.NORM.INV(D457,'Input Parameters'!$E$17,'Input Parameters'!$F$17)))</f>
        <v>5500</v>
      </c>
      <c r="F457" s="10">
        <f t="shared" ca="1" si="72"/>
        <v>0.30060550169106548</v>
      </c>
      <c r="G457" s="64">
        <f ca="1">_xlfn.NORM.INV(F457,'Input Parameters'!$E$20,'Input Parameters'!$F$20)</f>
        <v>279.1481791999052</v>
      </c>
      <c r="H457" s="57">
        <f ca="1">EXP(E457*(1/'Input Parameters'!$E$23-1/G457))</f>
        <v>0.39580320644580602</v>
      </c>
      <c r="I457" s="10">
        <f t="shared" ca="1" si="73"/>
        <v>0.18842663377038382</v>
      </c>
      <c r="J457" s="30">
        <f ca="1">_xlfn.BETA.INV(I457,'Input Parameters'!$L$26,'Input Parameters'!$M$26,'Input Parameters'!$J$26,'Input Parameters'!$K$26)</f>
        <v>0.5126382285965897</v>
      </c>
      <c r="K457" s="168">
        <f ca="1">('Input Parameters'!$E$27/'Input Parameters'!$E$38)^$J457</f>
        <v>2.5294553268319711E-2</v>
      </c>
      <c r="L457" s="69">
        <f ca="1">$H457*$C457*'Input Parameters'!$E$25*K457</f>
        <v>3.2808800884219269</v>
      </c>
      <c r="M457" s="24">
        <f t="shared" ca="1" si="74"/>
        <v>0.24704725411930739</v>
      </c>
      <c r="N457" s="15">
        <f ca="1">_xlfn.NORM.INV(M457,'Input Parameters'!$E$29,'Input Parameters'!$F$29)</f>
        <v>9.9931618898199751E-2</v>
      </c>
      <c r="O457" s="8">
        <f t="shared" ca="1" si="75"/>
        <v>0.5017635616298044</v>
      </c>
      <c r="P457" s="30">
        <f ca="1">_xlfn.LOGNORM.INV(O457,'Input Parameters'!$H$30,'Input Parameters'!$I$30)</f>
        <v>2.6888906827322332</v>
      </c>
      <c r="Q457" s="10">
        <f t="shared" ca="1" si="76"/>
        <v>3.5970493010806903E-2</v>
      </c>
      <c r="R457" s="30">
        <f>IF('Input Parameters'!$E$32=0,0,_xlfn.BETA.INV(Q457,'Input Parameters'!$L$32,'Input Parameters'!$M$32,'Input Parameters'!$J$32,'Input Parameters'!$K$32))</f>
        <v>0</v>
      </c>
      <c r="S457" s="10">
        <f t="shared" ca="1" si="77"/>
        <v>9.4836983829690302E-3</v>
      </c>
      <c r="T457" s="26">
        <f ca="1">_xlfn.LOGNORM.INV(S457,'Input Parameters'!$H$34,'Input Parameters'!$I$34)</f>
        <v>37.637800088992783</v>
      </c>
      <c r="U457" s="10">
        <f t="shared" ca="1" si="78"/>
        <v>0.54107368539640843</v>
      </c>
      <c r="V457" s="30">
        <f ca="1">_xlfn.BETA.INV(U457,'Input Parameters'!$L$36,'Input Parameters'!$M$36,'Input Parameters'!$J$36,'Input Parameters'!$K$36)</f>
        <v>0.60175839939388109</v>
      </c>
      <c r="W457" s="2">
        <f ca="1">N457+(P457-N457)*(1-ERF((T457-R457)/(2*SQRT(L457*'Input Parameters'!$E$38))))</f>
        <v>0.46691179461744109</v>
      </c>
      <c r="X457">
        <f t="shared" ca="1" si="79"/>
        <v>1</v>
      </c>
      <c r="Y457" s="7"/>
    </row>
    <row r="458" spans="1:25" ht="15" customHeight="1" x14ac:dyDescent="0.25">
      <c r="A458" s="139">
        <v>451</v>
      </c>
      <c r="B458" s="10">
        <f t="shared" ca="1" si="70"/>
        <v>0.96174471729884359</v>
      </c>
      <c r="C458" s="60">
        <f ca="1">_xlfn.NORM.INV(B458,'Input Parameters'!$E$15,'Input Parameters'!$F$15)</f>
        <v>366.96012572271809</v>
      </c>
      <c r="D458" s="10">
        <f t="shared" ca="1" si="71"/>
        <v>0.86154946698401658</v>
      </c>
      <c r="E458" s="62">
        <f ca="1">IF(_xlfn.NORM.INV(D458,'Input Parameters'!$E$17,'Input Parameters'!$F$17)&lt;3500,3500,IF(_xlfn.NORM.INV(D458,'Input Parameters'!$E$17,'Input Parameters'!$F$17)&gt;5500,5500,_xlfn.NORM.INV(D458,'Input Parameters'!$E$17,'Input Parameters'!$F$17)))</f>
        <v>5500</v>
      </c>
      <c r="F458" s="10">
        <f t="shared" ca="1" si="72"/>
        <v>0.94686675460453751</v>
      </c>
      <c r="G458" s="64">
        <f ca="1">_xlfn.NORM.INV(F458,'Input Parameters'!$E$20,'Input Parameters'!$F$20)</f>
        <v>293.47186784713836</v>
      </c>
      <c r="H458" s="57">
        <f ca="1">EXP(E458*(1/'Input Parameters'!$E$23-1/G458))</f>
        <v>1.035423161615556</v>
      </c>
      <c r="I458" s="10">
        <f t="shared" ca="1" si="73"/>
        <v>0.86346088301188295</v>
      </c>
      <c r="J458" s="30">
        <f ca="1">_xlfn.BETA.INV(I458,'Input Parameters'!$L$26,'Input Parameters'!$M$26,'Input Parameters'!$J$26,'Input Parameters'!$K$26)</f>
        <v>0.81750068612606919</v>
      </c>
      <c r="K458" s="168">
        <f ca="1">('Input Parameters'!$E$27/'Input Parameters'!$E$38)^$J458</f>
        <v>2.8399982511068574E-3</v>
      </c>
      <c r="L458" s="69">
        <f ca="1">$H458*$C458*'Input Parameters'!$E$25*K458</f>
        <v>1.0790829340102375</v>
      </c>
      <c r="M458" s="24">
        <f t="shared" ca="1" si="74"/>
        <v>0.84288389112432027</v>
      </c>
      <c r="N458" s="15">
        <f ca="1">_xlfn.NORM.INV(M458,'Input Parameters'!$E$29,'Input Parameters'!$F$29)</f>
        <v>0.10010063812329596</v>
      </c>
      <c r="O458" s="8">
        <f t="shared" ca="1" si="75"/>
        <v>0.90291326285440021</v>
      </c>
      <c r="P458" s="30">
        <f ca="1">_xlfn.LOGNORM.INV(O458,'Input Parameters'!$H$30,'Input Parameters'!$I$30)</f>
        <v>4.9547526774450263</v>
      </c>
      <c r="Q458" s="10">
        <f t="shared" ca="1" si="76"/>
        <v>0.55539189259089117</v>
      </c>
      <c r="R458" s="30">
        <f>IF('Input Parameters'!$E$32=0,0,_xlfn.BETA.INV(Q458,'Input Parameters'!$L$32,'Input Parameters'!$M$32,'Input Parameters'!$J$32,'Input Parameters'!$K$32))</f>
        <v>0</v>
      </c>
      <c r="S458" s="10">
        <f t="shared" ca="1" si="77"/>
        <v>0.76349837887277305</v>
      </c>
      <c r="T458" s="26">
        <f ca="1">_xlfn.LOGNORM.INV(S458,'Input Parameters'!$H$34,'Input Parameters'!$I$34)</f>
        <v>55.119135897680351</v>
      </c>
      <c r="U458" s="10">
        <f t="shared" ca="1" si="78"/>
        <v>0.11069669777232216</v>
      </c>
      <c r="V458" s="30">
        <f ca="1">_xlfn.BETA.INV(U458,'Input Parameters'!$L$36,'Input Parameters'!$M$36,'Input Parameters'!$J$36,'Input Parameters'!$K$36)</f>
        <v>0.42338535505251007</v>
      </c>
      <c r="W458" s="2">
        <f ca="1">N458+(P458-N458)*(1-ERF((T458-R458)/(2*SQRT(L458*'Input Parameters'!$E$38))))</f>
        <v>0.10095237047529884</v>
      </c>
      <c r="X458">
        <f t="shared" ca="1" si="79"/>
        <v>1</v>
      </c>
      <c r="Y458" s="7"/>
    </row>
    <row r="459" spans="1:25" ht="15" customHeight="1" x14ac:dyDescent="0.25">
      <c r="A459" s="139">
        <v>452</v>
      </c>
      <c r="B459" s="10">
        <f t="shared" ca="1" si="70"/>
        <v>0.93568277848626102</v>
      </c>
      <c r="C459" s="60">
        <f ca="1">_xlfn.NORM.INV(B459,'Input Parameters'!$E$15,'Input Parameters'!$F$15)</f>
        <v>353.31461580017583</v>
      </c>
      <c r="D459" s="10">
        <f t="shared" ca="1" si="71"/>
        <v>0.86338589299964141</v>
      </c>
      <c r="E459" s="62">
        <f ca="1">IF(_xlfn.NORM.INV(D459,'Input Parameters'!$E$17,'Input Parameters'!$F$17)&lt;3500,3500,IF(_xlfn.NORM.INV(D459,'Input Parameters'!$E$17,'Input Parameters'!$F$17)&gt;5500,5500,_xlfn.NORM.INV(D459,'Input Parameters'!$E$17,'Input Parameters'!$F$17)))</f>
        <v>5500</v>
      </c>
      <c r="F459" s="10">
        <f t="shared" ca="1" si="72"/>
        <v>0.70712057858177757</v>
      </c>
      <c r="G459" s="64">
        <f ca="1">_xlfn.NORM.INV(F459,'Input Parameters'!$E$20,'Input Parameters'!$F$20)</f>
        <v>286.3014481235877</v>
      </c>
      <c r="H459" s="57">
        <f ca="1">EXP(E459*(1/'Input Parameters'!$E$23-1/G459))</f>
        <v>0.64754830971612776</v>
      </c>
      <c r="I459" s="10">
        <f t="shared" ca="1" si="73"/>
        <v>0.49051400984401083</v>
      </c>
      <c r="J459" s="30">
        <f ca="1">_xlfn.BETA.INV(I459,'Input Parameters'!$L$26,'Input Parameters'!$M$26,'Input Parameters'!$J$26,'Input Parameters'!$K$26)</f>
        <v>0.65756608897213908</v>
      </c>
      <c r="K459" s="168">
        <f ca="1">('Input Parameters'!$E$27/'Input Parameters'!$E$38)^$J459</f>
        <v>8.9443146987421233E-3</v>
      </c>
      <c r="L459" s="69">
        <f ca="1">$H459*$C459*'Input Parameters'!$E$25*K459</f>
        <v>2.0463543959127755</v>
      </c>
      <c r="M459" s="24">
        <f t="shared" ca="1" si="74"/>
        <v>0.50322958145371866</v>
      </c>
      <c r="N459" s="15">
        <f ca="1">_xlfn.NORM.INV(M459,'Input Parameters'!$E$29,'Input Parameters'!$F$29)</f>
        <v>0.10000080954486106</v>
      </c>
      <c r="O459" s="8">
        <f t="shared" ca="1" si="75"/>
        <v>0.94440815489831964</v>
      </c>
      <c r="P459" s="30">
        <f ca="1">_xlfn.LOGNORM.INV(O459,'Input Parameters'!$H$30,'Input Parameters'!$I$30)</f>
        <v>5.6944586385435425</v>
      </c>
      <c r="Q459" s="10">
        <f t="shared" ca="1" si="76"/>
        <v>0.64275341402188335</v>
      </c>
      <c r="R459" s="30">
        <f>IF('Input Parameters'!$E$32=0,0,_xlfn.BETA.INV(Q459,'Input Parameters'!$L$32,'Input Parameters'!$M$32,'Input Parameters'!$J$32,'Input Parameters'!$K$32))</f>
        <v>0</v>
      </c>
      <c r="S459" s="10">
        <f t="shared" ca="1" si="77"/>
        <v>0.73831840209792365</v>
      </c>
      <c r="T459" s="26">
        <f ca="1">_xlfn.LOGNORM.INV(S459,'Input Parameters'!$H$34,'Input Parameters'!$I$34)</f>
        <v>54.5766688944626</v>
      </c>
      <c r="U459" s="10">
        <f t="shared" ca="1" si="78"/>
        <v>0.18598279869221968</v>
      </c>
      <c r="V459" s="30">
        <f ca="1">_xlfn.BETA.INV(U459,'Input Parameters'!$L$36,'Input Parameters'!$M$36,'Input Parameters'!$J$36,'Input Parameters'!$K$36)</f>
        <v>0.46234274728621105</v>
      </c>
      <c r="W459" s="2">
        <f ca="1">N459+(P459-N459)*(1-ERF((T459-R459)/(2*SQRT(L459*'Input Parameters'!$E$38))))</f>
        <v>0.13905570479547566</v>
      </c>
      <c r="X459">
        <f t="shared" ca="1" si="79"/>
        <v>1</v>
      </c>
      <c r="Y459" s="7"/>
    </row>
    <row r="460" spans="1:25" ht="15" customHeight="1" x14ac:dyDescent="0.25">
      <c r="A460" s="139">
        <v>453</v>
      </c>
      <c r="B460" s="10">
        <f t="shared" ca="1" si="70"/>
        <v>0.96107445551859239</v>
      </c>
      <c r="C460" s="60">
        <f ca="1">_xlfn.NORM.INV(B460,'Input Parameters'!$E$15,'Input Parameters'!$F$15)</f>
        <v>366.52611222504044</v>
      </c>
      <c r="D460" s="10">
        <f t="shared" ca="1" si="71"/>
        <v>0.54217782001481896</v>
      </c>
      <c r="E460" s="62">
        <f ca="1">IF(_xlfn.NORM.INV(D460,'Input Parameters'!$E$17,'Input Parameters'!$F$17)&lt;3500,3500,IF(_xlfn.NORM.INV(D460,'Input Parameters'!$E$17,'Input Parameters'!$F$17)&gt;5500,5500,_xlfn.NORM.INV(D460,'Input Parameters'!$E$17,'Input Parameters'!$F$17)))</f>
        <v>4874.1452930816376</v>
      </c>
      <c r="F460" s="10">
        <f t="shared" ca="1" si="72"/>
        <v>0.27703042562593783</v>
      </c>
      <c r="G460" s="64">
        <f ca="1">_xlfn.NORM.INV(F460,'Input Parameters'!$E$20,'Input Parameters'!$F$20)</f>
        <v>278.68570358100322</v>
      </c>
      <c r="H460" s="57">
        <f ca="1">EXP(E460*(1/'Input Parameters'!$E$23-1/G460))</f>
        <v>0.42726640724201381</v>
      </c>
      <c r="I460" s="10">
        <f t="shared" ca="1" si="73"/>
        <v>0.23169973299993574</v>
      </c>
      <c r="J460" s="30">
        <f ca="1">_xlfn.BETA.INV(I460,'Input Parameters'!$L$26,'Input Parameters'!$M$26,'Input Parameters'!$J$26,'Input Parameters'!$K$26)</f>
        <v>0.53849660886163542</v>
      </c>
      <c r="K460" s="168">
        <f ca="1">('Input Parameters'!$E$27/'Input Parameters'!$E$38)^$J460</f>
        <v>2.1012264914220678E-2</v>
      </c>
      <c r="L460" s="69">
        <f ca="1">$H460*$C460*'Input Parameters'!$E$25*K460</f>
        <v>3.2906109359926687</v>
      </c>
      <c r="M460" s="24">
        <f t="shared" ca="1" si="74"/>
        <v>0.56767395404867005</v>
      </c>
      <c r="N460" s="15">
        <f ca="1">_xlfn.NORM.INV(M460,'Input Parameters'!$E$29,'Input Parameters'!$F$29)</f>
        <v>0.10001704552915841</v>
      </c>
      <c r="O460" s="8">
        <f t="shared" ca="1" si="75"/>
        <v>0.93531694512685437</v>
      </c>
      <c r="P460" s="30">
        <f ca="1">_xlfn.LOGNORM.INV(O460,'Input Parameters'!$H$30,'Input Parameters'!$I$30)</f>
        <v>5.4928986715134416</v>
      </c>
      <c r="Q460" s="10">
        <f t="shared" ca="1" si="76"/>
        <v>0.28798694753176324</v>
      </c>
      <c r="R460" s="30">
        <f>IF('Input Parameters'!$E$32=0,0,_xlfn.BETA.INV(Q460,'Input Parameters'!$L$32,'Input Parameters'!$M$32,'Input Parameters'!$J$32,'Input Parameters'!$K$32))</f>
        <v>0</v>
      </c>
      <c r="S460" s="10">
        <f t="shared" ca="1" si="77"/>
        <v>0.6511186064984289</v>
      </c>
      <c r="T460" s="26">
        <f ca="1">_xlfn.LOGNORM.INV(S460,'Input Parameters'!$H$34,'Input Parameters'!$I$34)</f>
        <v>52.905061163589998</v>
      </c>
      <c r="U460" s="10">
        <f t="shared" ca="1" si="78"/>
        <v>0.69147840315444342</v>
      </c>
      <c r="V460" s="30">
        <f ca="1">_xlfn.BETA.INV(U460,'Input Parameters'!$L$36,'Input Parameters'!$M$36,'Input Parameters'!$J$36,'Input Parameters'!$K$36)</f>
        <v>0.6655816485981616</v>
      </c>
      <c r="W460" s="2">
        <f ca="1">N460+(P460-N460)*(1-ERF((T460-R460)/(2*SQRT(L460*'Input Parameters'!$E$38))))</f>
        <v>0.31132496021353856</v>
      </c>
      <c r="X460">
        <f t="shared" ca="1" si="79"/>
        <v>1</v>
      </c>
      <c r="Y460" s="7"/>
    </row>
    <row r="461" spans="1:25" ht="15" customHeight="1" x14ac:dyDescent="0.25">
      <c r="A461" s="139">
        <v>454</v>
      </c>
      <c r="B461" s="10">
        <f t="shared" ca="1" si="70"/>
        <v>0.77373173186129274</v>
      </c>
      <c r="C461" s="60">
        <f ca="1">_xlfn.NORM.INV(B461,'Input Parameters'!$E$15,'Input Parameters'!$F$15)</f>
        <v>311.67693061989593</v>
      </c>
      <c r="D461" s="10">
        <f t="shared" ca="1" si="71"/>
        <v>0.43189563249153262</v>
      </c>
      <c r="E461" s="62">
        <f ca="1">IF(_xlfn.NORM.INV(D461,'Input Parameters'!$E$17,'Input Parameters'!$F$17)&lt;3500,3500,IF(_xlfn.NORM.INV(D461,'Input Parameters'!$E$17,'Input Parameters'!$F$17)&gt;5500,5500,_xlfn.NORM.INV(D461,'Input Parameters'!$E$17,'Input Parameters'!$F$17)))</f>
        <v>4679.9149521041936</v>
      </c>
      <c r="F461" s="10">
        <f t="shared" ca="1" si="72"/>
        <v>0.14062283298940692</v>
      </c>
      <c r="G461" s="64">
        <f ca="1">_xlfn.NORM.INV(F461,'Input Parameters'!$E$20,'Input Parameters'!$F$20)</f>
        <v>275.43058066620648</v>
      </c>
      <c r="H461" s="57">
        <f ca="1">EXP(E461*(1/'Input Parameters'!$E$23-1/G461))</f>
        <v>0.36242979731331321</v>
      </c>
      <c r="I461" s="10">
        <f t="shared" ca="1" si="73"/>
        <v>0.15937105823258702</v>
      </c>
      <c r="J461" s="30">
        <f ca="1">_xlfn.BETA.INV(I461,'Input Parameters'!$L$26,'Input Parameters'!$M$26,'Input Parameters'!$J$26,'Input Parameters'!$K$26)</f>
        <v>0.49316575830218268</v>
      </c>
      <c r="K461" s="168">
        <f ca="1">('Input Parameters'!$E$27/'Input Parameters'!$E$38)^$J461</f>
        <v>2.9086250721960812E-2</v>
      </c>
      <c r="L461" s="69">
        <f ca="1">$H461*$C461*'Input Parameters'!$E$25*K461</f>
        <v>3.2856121653515427</v>
      </c>
      <c r="M461" s="24">
        <f t="shared" ca="1" si="74"/>
        <v>0.50126989334044614</v>
      </c>
      <c r="N461" s="15">
        <f ca="1">_xlfn.NORM.INV(M461,'Input Parameters'!$E$29,'Input Parameters'!$F$29)</f>
        <v>0.10000031831559285</v>
      </c>
      <c r="O461" s="8">
        <f t="shared" ca="1" si="75"/>
        <v>0.73827801363088874</v>
      </c>
      <c r="P461" s="30">
        <f ca="1">_xlfn.LOGNORM.INV(O461,'Input Parameters'!$H$30,'Input Parameters'!$I$30)</f>
        <v>3.627127363264834</v>
      </c>
      <c r="Q461" s="10">
        <f t="shared" ca="1" si="76"/>
        <v>0.31144589769900499</v>
      </c>
      <c r="R461" s="30">
        <f>IF('Input Parameters'!$E$32=0,0,_xlfn.BETA.INV(Q461,'Input Parameters'!$L$32,'Input Parameters'!$M$32,'Input Parameters'!$J$32,'Input Parameters'!$K$32))</f>
        <v>0</v>
      </c>
      <c r="S461" s="10">
        <f t="shared" ca="1" si="77"/>
        <v>0.47887634549114666</v>
      </c>
      <c r="T461" s="26">
        <f ca="1">_xlfn.LOGNORM.INV(S461,'Input Parameters'!$H$34,'Input Parameters'!$I$34)</f>
        <v>50.076316482042557</v>
      </c>
      <c r="U461" s="10">
        <f t="shared" ca="1" si="78"/>
        <v>7.8376079499660967E-2</v>
      </c>
      <c r="V461" s="30">
        <f ca="1">_xlfn.BETA.INV(U461,'Input Parameters'!$L$36,'Input Parameters'!$M$36,'Input Parameters'!$J$36,'Input Parameters'!$K$36)</f>
        <v>0.40232345580020712</v>
      </c>
      <c r="W461" s="2">
        <f ca="1">N461+(P461-N461)*(1-ERF((T461-R461)/(2*SQRT(L461*'Input Parameters'!$E$38))))</f>
        <v>0.27904648126712084</v>
      </c>
      <c r="X461">
        <f t="shared" ca="1" si="79"/>
        <v>1</v>
      </c>
      <c r="Y461" s="7"/>
    </row>
    <row r="462" spans="1:25" ht="15" customHeight="1" x14ac:dyDescent="0.25">
      <c r="A462" s="139">
        <v>455</v>
      </c>
      <c r="B462" s="10">
        <f t="shared" ca="1" si="70"/>
        <v>0.48175718527809519</v>
      </c>
      <c r="C462" s="60">
        <f ca="1">_xlfn.NORM.INV(B462,'Input Parameters'!$E$15,'Input Parameters'!$F$15)</f>
        <v>268.48818051535579</v>
      </c>
      <c r="D462" s="10">
        <f t="shared" ca="1" si="71"/>
        <v>0.4318285371636863</v>
      </c>
      <c r="E462" s="62">
        <f ca="1">IF(_xlfn.NORM.INV(D462,'Input Parameters'!$E$17,'Input Parameters'!$F$17)&lt;3500,3500,IF(_xlfn.NORM.INV(D462,'Input Parameters'!$E$17,'Input Parameters'!$F$17)&gt;5500,5500,_xlfn.NORM.INV(D462,'Input Parameters'!$E$17,'Input Parameters'!$F$17)))</f>
        <v>4679.7954770785764</v>
      </c>
      <c r="F462" s="10">
        <f t="shared" ca="1" si="72"/>
        <v>0.16101140425978433</v>
      </c>
      <c r="G462" s="64">
        <f ca="1">_xlfn.NORM.INV(F462,'Input Parameters'!$E$20,'Input Parameters'!$F$20)</f>
        <v>276.01492558144042</v>
      </c>
      <c r="H462" s="57">
        <f ca="1">EXP(E462*(1/'Input Parameters'!$E$23-1/G462))</f>
        <v>0.3757137734558208</v>
      </c>
      <c r="I462" s="10">
        <f t="shared" ca="1" si="73"/>
        <v>0.44192219373791219</v>
      </c>
      <c r="J462" s="30">
        <f ca="1">_xlfn.BETA.INV(I462,'Input Parameters'!$L$26,'Input Parameters'!$M$26,'Input Parameters'!$J$26,'Input Parameters'!$K$26)</f>
        <v>0.63764045289998372</v>
      </c>
      <c r="K462" s="168">
        <f ca="1">('Input Parameters'!$E$27/'Input Parameters'!$E$38)^$J462</f>
        <v>1.0318569768889507E-2</v>
      </c>
      <c r="L462" s="69">
        <f ca="1">$H462*$C462*'Input Parameters'!$E$25*K462</f>
        <v>1.040882706529799</v>
      </c>
      <c r="M462" s="24">
        <f t="shared" ca="1" si="74"/>
        <v>0.35705571562503469</v>
      </c>
      <c r="N462" s="15">
        <f ca="1">_xlfn.NORM.INV(M462,'Input Parameters'!$E$29,'Input Parameters'!$F$29)</f>
        <v>9.9963366006155505E-2</v>
      </c>
      <c r="O462" s="8">
        <f t="shared" ca="1" si="75"/>
        <v>0.68342404565416282</v>
      </c>
      <c r="P462" s="30">
        <f ca="1">_xlfn.LOGNORM.INV(O462,'Input Parameters'!$H$30,'Input Parameters'!$I$30)</f>
        <v>3.3618976110838306</v>
      </c>
      <c r="Q462" s="10">
        <f t="shared" ca="1" si="76"/>
        <v>0.51097548692283312</v>
      </c>
      <c r="R462" s="30">
        <f>IF('Input Parameters'!$E$32=0,0,_xlfn.BETA.INV(Q462,'Input Parameters'!$L$32,'Input Parameters'!$M$32,'Input Parameters'!$J$32,'Input Parameters'!$K$32))</f>
        <v>0</v>
      </c>
      <c r="S462" s="10">
        <f t="shared" ca="1" si="77"/>
        <v>0.66378047037829979</v>
      </c>
      <c r="T462" s="26">
        <f ca="1">_xlfn.LOGNORM.INV(S462,'Input Parameters'!$H$34,'Input Parameters'!$I$34)</f>
        <v>53.132559219364097</v>
      </c>
      <c r="U462" s="10">
        <f t="shared" ca="1" si="78"/>
        <v>0.68958399219556776</v>
      </c>
      <c r="V462" s="30">
        <f ca="1">_xlfn.BETA.INV(U462,'Input Parameters'!$L$36,'Input Parameters'!$M$36,'Input Parameters'!$J$36,'Input Parameters'!$K$36)</f>
        <v>0.66468987779347144</v>
      </c>
      <c r="W462" s="2">
        <f ca="1">N462+(P462-N462)*(1-ERF((T462-R462)/(2*SQRT(L462*'Input Parameters'!$E$38))))</f>
        <v>0.10071668312346237</v>
      </c>
      <c r="X462">
        <f t="shared" ca="1" si="79"/>
        <v>1</v>
      </c>
      <c r="Y462" s="7"/>
    </row>
    <row r="463" spans="1:25" ht="15" customHeight="1" x14ac:dyDescent="0.25">
      <c r="A463" s="139">
        <v>456</v>
      </c>
      <c r="B463" s="10">
        <f t="shared" ca="1" si="70"/>
        <v>0.7157089714795235</v>
      </c>
      <c r="C463" s="60">
        <f ca="1">_xlfn.NORM.INV(B463,'Input Parameters'!$E$15,'Input Parameters'!$F$15)</f>
        <v>301.86510302104415</v>
      </c>
      <c r="D463" s="10">
        <f t="shared" ca="1" si="71"/>
        <v>0.48994171015112353</v>
      </c>
      <c r="E463" s="62">
        <f ca="1">IF(_xlfn.NORM.INV(D463,'Input Parameters'!$E$17,'Input Parameters'!$F$17)&lt;3500,3500,IF(_xlfn.NORM.INV(D463,'Input Parameters'!$E$17,'Input Parameters'!$F$17)&gt;5500,5500,_xlfn.NORM.INV(D463,'Input Parameters'!$E$17,'Input Parameters'!$F$17)))</f>
        <v>4782.3494541995187</v>
      </c>
      <c r="F463" s="10">
        <f t="shared" ca="1" si="72"/>
        <v>8.277478113594916E-2</v>
      </c>
      <c r="G463" s="64">
        <f ca="1">_xlfn.NORM.INV(F463,'Input Parameters'!$E$20,'Input Parameters'!$F$20)</f>
        <v>273.35946802305352</v>
      </c>
      <c r="H463" s="57">
        <f ca="1">EXP(E463*(1/'Input Parameters'!$E$23-1/G463))</f>
        <v>0.31077327290812778</v>
      </c>
      <c r="I463" s="10">
        <f t="shared" ca="1" si="73"/>
        <v>0.92461283324028365</v>
      </c>
      <c r="J463" s="30">
        <f ca="1">_xlfn.BETA.INV(I463,'Input Parameters'!$L$26,'Input Parameters'!$M$26,'Input Parameters'!$J$26,'Input Parameters'!$K$26)</f>
        <v>0.85581130214622281</v>
      </c>
      <c r="K463" s="168">
        <f ca="1">('Input Parameters'!$E$27/'Input Parameters'!$E$38)^$J463</f>
        <v>2.1576085973619838E-3</v>
      </c>
      <c r="L463" s="69">
        <f ca="1">$H463*$C463*'Input Parameters'!$E$25*K463</f>
        <v>0.20240872772984717</v>
      </c>
      <c r="M463" s="24">
        <f t="shared" ca="1" si="74"/>
        <v>0.1276911399700198</v>
      </c>
      <c r="N463" s="15">
        <f ca="1">_xlfn.NORM.INV(M463,'Input Parameters'!$E$29,'Input Parameters'!$F$29)</f>
        <v>9.9886262673793566E-2</v>
      </c>
      <c r="O463" s="8">
        <f t="shared" ca="1" si="75"/>
        <v>0.62129290364032963</v>
      </c>
      <c r="P463" s="30">
        <f ca="1">_xlfn.LOGNORM.INV(O463,'Input Parameters'!$H$30,'Input Parameters'!$I$30)</f>
        <v>3.1047978669031582</v>
      </c>
      <c r="Q463" s="10">
        <f t="shared" ca="1" si="76"/>
        <v>0.4860076684779282</v>
      </c>
      <c r="R463" s="30">
        <f>IF('Input Parameters'!$E$32=0,0,_xlfn.BETA.INV(Q463,'Input Parameters'!$L$32,'Input Parameters'!$M$32,'Input Parameters'!$J$32,'Input Parameters'!$K$32))</f>
        <v>0</v>
      </c>
      <c r="S463" s="10">
        <f t="shared" ca="1" si="77"/>
        <v>8.9166673190387624E-2</v>
      </c>
      <c r="T463" s="26">
        <f ca="1">_xlfn.LOGNORM.INV(S463,'Input Parameters'!$H$34,'Input Parameters'!$I$34)</f>
        <v>42.629985288874686</v>
      </c>
      <c r="U463" s="10">
        <f t="shared" ca="1" si="78"/>
        <v>0.22487381478768831</v>
      </c>
      <c r="V463" s="30">
        <f ca="1">_xlfn.BETA.INV(U463,'Input Parameters'!$L$36,'Input Parameters'!$M$36,'Input Parameters'!$J$36,'Input Parameters'!$K$36)</f>
        <v>0.47960390228284794</v>
      </c>
      <c r="W463" s="2">
        <f ca="1">N463+(P463-N463)*(1-ERF((T463-R463)/(2*SQRT(L463*'Input Parameters'!$E$38))))</f>
        <v>9.9886262736350526E-2</v>
      </c>
      <c r="X463">
        <f t="shared" ca="1" si="79"/>
        <v>1</v>
      </c>
      <c r="Y463" s="7"/>
    </row>
    <row r="464" spans="1:25" ht="15" customHeight="1" x14ac:dyDescent="0.25">
      <c r="A464" s="139">
        <v>457</v>
      </c>
      <c r="B464" s="10">
        <f t="shared" ca="1" si="70"/>
        <v>0.54899914495897473</v>
      </c>
      <c r="C464" s="60">
        <f ca="1">_xlfn.NORM.INV(B464,'Input Parameters'!$E$15,'Input Parameters'!$F$15)</f>
        <v>277.64020562493874</v>
      </c>
      <c r="D464" s="10">
        <f t="shared" ca="1" si="71"/>
        <v>0.75075098242535343</v>
      </c>
      <c r="E464" s="62">
        <f ca="1">IF(_xlfn.NORM.INV(D464,'Input Parameters'!$E$17,'Input Parameters'!$F$17)&lt;3500,3500,IF(_xlfn.NORM.INV(D464,'Input Parameters'!$E$17,'Input Parameters'!$F$17)&gt;5500,5500,_xlfn.NORM.INV(D464,'Input Parameters'!$E$17,'Input Parameters'!$F$17)))</f>
        <v>5273.7984147798516</v>
      </c>
      <c r="F464" s="10">
        <f t="shared" ca="1" si="72"/>
        <v>0.55171741317168588</v>
      </c>
      <c r="G464" s="64">
        <f ca="1">_xlfn.NORM.INV(F464,'Input Parameters'!$E$20,'Input Parameters'!$F$20)</f>
        <v>283.52101061127365</v>
      </c>
      <c r="H464" s="57">
        <f ca="1">EXP(E464*(1/'Input Parameters'!$E$23-1/G464))</f>
        <v>0.55027605437740701</v>
      </c>
      <c r="I464" s="10">
        <f t="shared" ca="1" si="73"/>
        <v>0.20355015060114068</v>
      </c>
      <c r="J464" s="30">
        <f ca="1">_xlfn.BETA.INV(I464,'Input Parameters'!$L$26,'Input Parameters'!$M$26,'Input Parameters'!$J$26,'Input Parameters'!$K$26)</f>
        <v>0.5220433398926495</v>
      </c>
      <c r="K464" s="168">
        <f ca="1">('Input Parameters'!$E$27/'Input Parameters'!$E$38)^$J464</f>
        <v>2.3644392895536406E-2</v>
      </c>
      <c r="L464" s="69">
        <f ca="1">$H464*$C464*'Input Parameters'!$E$25*K464</f>
        <v>3.6123609539473316</v>
      </c>
      <c r="M464" s="24">
        <f t="shared" ca="1" si="74"/>
        <v>1.3743186299064347E-2</v>
      </c>
      <c r="N464" s="15">
        <f ca="1">_xlfn.NORM.INV(M464,'Input Parameters'!$E$29,'Input Parameters'!$F$29)</f>
        <v>9.977954597509274E-2</v>
      </c>
      <c r="O464" s="8">
        <f t="shared" ca="1" si="75"/>
        <v>0.68708033950196734</v>
      </c>
      <c r="P464" s="30">
        <f ca="1">_xlfn.LOGNORM.INV(O464,'Input Parameters'!$H$30,'Input Parameters'!$I$30)</f>
        <v>3.3782886721436944</v>
      </c>
      <c r="Q464" s="10">
        <f t="shared" ca="1" si="76"/>
        <v>0.88251212428858561</v>
      </c>
      <c r="R464" s="30">
        <f>IF('Input Parameters'!$E$32=0,0,_xlfn.BETA.INV(Q464,'Input Parameters'!$L$32,'Input Parameters'!$M$32,'Input Parameters'!$J$32,'Input Parameters'!$K$32))</f>
        <v>0</v>
      </c>
      <c r="S464" s="10">
        <f t="shared" ca="1" si="77"/>
        <v>0.515011699831597</v>
      </c>
      <c r="T464" s="26">
        <f ca="1">_xlfn.LOGNORM.INV(S464,'Input Parameters'!$H$34,'Input Parameters'!$I$34)</f>
        <v>50.64450534227035</v>
      </c>
      <c r="U464" s="10">
        <f t="shared" ca="1" si="78"/>
        <v>0.94494768129706352</v>
      </c>
      <c r="V464" s="30">
        <f ca="1">_xlfn.BETA.INV(U464,'Input Parameters'!$L$36,'Input Parameters'!$M$36,'Input Parameters'!$J$36,'Input Parameters'!$K$36)</f>
        <v>0.86050980314523384</v>
      </c>
      <c r="W464" s="2">
        <f ca="1">N464+(P464-N464)*(1-ERF((T464-R464)/(2*SQRT(L464*'Input Parameters'!$E$38))))</f>
        <v>0.29498525012413024</v>
      </c>
      <c r="X464">
        <f t="shared" ca="1" si="79"/>
        <v>1</v>
      </c>
      <c r="Y464" s="7"/>
    </row>
    <row r="465" spans="1:25" ht="15" customHeight="1" x14ac:dyDescent="0.25">
      <c r="A465" s="139">
        <v>458</v>
      </c>
      <c r="B465" s="10">
        <f t="shared" ca="1" si="70"/>
        <v>0.90185669661326762</v>
      </c>
      <c r="C465" s="60">
        <f ca="1">_xlfn.NORM.INV(B465,'Input Parameters'!$E$15,'Input Parameters'!$F$15)</f>
        <v>340.99616429773056</v>
      </c>
      <c r="D465" s="10">
        <f t="shared" ca="1" si="71"/>
        <v>0.76708070174252452</v>
      </c>
      <c r="E465" s="62">
        <f ca="1">IF(_xlfn.NORM.INV(D465,'Input Parameters'!$E$17,'Input Parameters'!$F$17)&lt;3500,3500,IF(_xlfn.NORM.INV(D465,'Input Parameters'!$E$17,'Input Parameters'!$F$17)&gt;5500,5500,_xlfn.NORM.INV(D465,'Input Parameters'!$E$17,'Input Parameters'!$F$17)))</f>
        <v>5310.4866226982576</v>
      </c>
      <c r="F465" s="10">
        <f t="shared" ca="1" si="72"/>
        <v>0.17080925824013349</v>
      </c>
      <c r="G465" s="64">
        <f ca="1">_xlfn.NORM.INV(F465,'Input Parameters'!$E$20,'Input Parameters'!$F$20)</f>
        <v>276.27848663168379</v>
      </c>
      <c r="H465" s="57">
        <f ca="1">EXP(E465*(1/'Input Parameters'!$E$23-1/G465))</f>
        <v>0.33537616193601349</v>
      </c>
      <c r="I465" s="10">
        <f t="shared" ca="1" si="73"/>
        <v>0.97357288118502361</v>
      </c>
      <c r="J465" s="30">
        <f ca="1">_xlfn.BETA.INV(I465,'Input Parameters'!$L$26,'Input Parameters'!$M$26,'Input Parameters'!$J$26,'Input Parameters'!$K$26)</f>
        <v>0.90208014130504843</v>
      </c>
      <c r="K465" s="168">
        <f ca="1">('Input Parameters'!$E$27/'Input Parameters'!$E$38)^$J465</f>
        <v>1.5482310096080229E-3</v>
      </c>
      <c r="L465" s="69">
        <f ca="1">$H465*$C465*'Input Parameters'!$E$25*K465</f>
        <v>0.17705877121411764</v>
      </c>
      <c r="M465" s="24">
        <f t="shared" ca="1" si="74"/>
        <v>0.5529275786520681</v>
      </c>
      <c r="N465" s="15">
        <f ca="1">_xlfn.NORM.INV(M465,'Input Parameters'!$E$29,'Input Parameters'!$F$29)</f>
        <v>0.10001330613737913</v>
      </c>
      <c r="O465" s="8">
        <f t="shared" ca="1" si="75"/>
        <v>0.16079461540816009</v>
      </c>
      <c r="P465" s="30">
        <f ca="1">_xlfn.LOGNORM.INV(O465,'Input Parameters'!$H$30,'Input Parameters'!$I$30)</f>
        <v>1.6800406581962719</v>
      </c>
      <c r="Q465" s="10">
        <f t="shared" ca="1" si="76"/>
        <v>0.66310079259758026</v>
      </c>
      <c r="R465" s="30">
        <f>IF('Input Parameters'!$E$32=0,0,_xlfn.BETA.INV(Q465,'Input Parameters'!$L$32,'Input Parameters'!$M$32,'Input Parameters'!$J$32,'Input Parameters'!$K$32))</f>
        <v>0</v>
      </c>
      <c r="S465" s="10">
        <f t="shared" ca="1" si="77"/>
        <v>0.49653958007255994</v>
      </c>
      <c r="T465" s="26">
        <f ca="1">_xlfn.LOGNORM.INV(S465,'Input Parameters'!$H$34,'Input Parameters'!$I$34)</f>
        <v>50.353302070115731</v>
      </c>
      <c r="U465" s="10">
        <f t="shared" ca="1" si="78"/>
        <v>0.8368692312566246</v>
      </c>
      <c r="V465" s="30">
        <f ca="1">_xlfn.BETA.INV(U465,'Input Parameters'!$L$36,'Input Parameters'!$M$36,'Input Parameters'!$J$36,'Input Parameters'!$K$36)</f>
        <v>0.74825064833216404</v>
      </c>
      <c r="W465" s="2">
        <f ca="1">N465+(P465-N465)*(1-ERF((T465-R465)/(2*SQRT(L465*'Input Parameters'!$E$38))))</f>
        <v>0.10001330613737913</v>
      </c>
      <c r="X465">
        <f t="shared" ca="1" si="79"/>
        <v>1</v>
      </c>
      <c r="Y465" s="7"/>
    </row>
    <row r="466" spans="1:25" ht="15" customHeight="1" x14ac:dyDescent="0.25">
      <c r="A466" s="139">
        <v>459</v>
      </c>
      <c r="B466" s="10">
        <f t="shared" ca="1" si="70"/>
        <v>0.36162492512020905</v>
      </c>
      <c r="C466" s="60">
        <f ca="1">_xlfn.NORM.INV(B466,'Input Parameters'!$E$15,'Input Parameters'!$F$15)</f>
        <v>251.77628382747261</v>
      </c>
      <c r="D466" s="10">
        <f t="shared" ca="1" si="71"/>
        <v>0.96750604607983615</v>
      </c>
      <c r="E466" s="62">
        <f ca="1">IF(_xlfn.NORM.INV(D466,'Input Parameters'!$E$17,'Input Parameters'!$F$17)&lt;3500,3500,IF(_xlfn.NORM.INV(D466,'Input Parameters'!$E$17,'Input Parameters'!$F$17)&gt;5500,5500,_xlfn.NORM.INV(D466,'Input Parameters'!$E$17,'Input Parameters'!$F$17)))</f>
        <v>5500</v>
      </c>
      <c r="F466" s="10">
        <f t="shared" ca="1" si="72"/>
        <v>0.58170169643090064</v>
      </c>
      <c r="G466" s="64">
        <f ca="1">_xlfn.NORM.INV(F466,'Input Parameters'!$E$20,'Input Parameters'!$F$20)</f>
        <v>284.03186664401761</v>
      </c>
      <c r="H466" s="57">
        <f ca="1">EXP(E466*(1/'Input Parameters'!$E$23-1/G466))</f>
        <v>0.55540081992477419</v>
      </c>
      <c r="I466" s="10">
        <f t="shared" ca="1" si="73"/>
        <v>0.40141610485317214</v>
      </c>
      <c r="J466" s="30">
        <f ca="1">_xlfn.BETA.INV(I466,'Input Parameters'!$L$26,'Input Parameters'!$M$26,'Input Parameters'!$J$26,'Input Parameters'!$K$26)</f>
        <v>0.62051503135952835</v>
      </c>
      <c r="K466" s="168">
        <f ca="1">('Input Parameters'!$E$27/'Input Parameters'!$E$38)^$J466</f>
        <v>1.1667255205267171E-2</v>
      </c>
      <c r="L466" s="69">
        <f ca="1">$H466*$C466*'Input Parameters'!$E$25*K466</f>
        <v>1.6315111015406725</v>
      </c>
      <c r="M466" s="24">
        <f t="shared" ca="1" si="74"/>
        <v>0.15602577225678071</v>
      </c>
      <c r="N466" s="15">
        <f ca="1">_xlfn.NORM.INV(M466,'Input Parameters'!$E$29,'Input Parameters'!$F$29)</f>
        <v>9.9898907336413767E-2</v>
      </c>
      <c r="O466" s="8">
        <f t="shared" ca="1" si="75"/>
        <v>0.5352948620822473</v>
      </c>
      <c r="P466" s="30">
        <f ca="1">_xlfn.LOGNORM.INV(O466,'Input Parameters'!$H$30,'Input Parameters'!$I$30)</f>
        <v>2.7979506086764827</v>
      </c>
      <c r="Q466" s="10">
        <f t="shared" ca="1" si="76"/>
        <v>0.95628213969720688</v>
      </c>
      <c r="R466" s="30">
        <f>IF('Input Parameters'!$E$32=0,0,_xlfn.BETA.INV(Q466,'Input Parameters'!$L$32,'Input Parameters'!$M$32,'Input Parameters'!$J$32,'Input Parameters'!$K$32))</f>
        <v>0</v>
      </c>
      <c r="S466" s="10">
        <f t="shared" ca="1" si="77"/>
        <v>0.24406765751260417</v>
      </c>
      <c r="T466" s="26">
        <f ca="1">_xlfn.LOGNORM.INV(S466,'Input Parameters'!$H$34,'Input Parameters'!$I$34)</f>
        <v>46.238844371064729</v>
      </c>
      <c r="U466" s="10">
        <f t="shared" ca="1" si="78"/>
        <v>0.35720640434133077</v>
      </c>
      <c r="V466" s="30">
        <f ca="1">_xlfn.BETA.INV(U466,'Input Parameters'!$L$36,'Input Parameters'!$M$36,'Input Parameters'!$J$36,'Input Parameters'!$K$36)</f>
        <v>0.53216158637833044</v>
      </c>
      <c r="W466" s="2">
        <f ca="1">N466+(P466-N466)*(1-ERF((T466-R466)/(2*SQRT(L466*'Input Parameters'!$E$38))))</f>
        <v>0.12816060551435796</v>
      </c>
      <c r="X466">
        <f t="shared" ca="1" si="79"/>
        <v>1</v>
      </c>
      <c r="Y466" s="7"/>
    </row>
    <row r="467" spans="1:25" ht="15" customHeight="1" x14ac:dyDescent="0.25">
      <c r="A467" s="139">
        <v>460</v>
      </c>
      <c r="B467" s="10">
        <f t="shared" ca="1" si="70"/>
        <v>0.41059505118852813</v>
      </c>
      <c r="C467" s="60">
        <f ca="1">_xlfn.NORM.INV(B467,'Input Parameters'!$E$15,'Input Parameters'!$F$15)</f>
        <v>258.71869394289911</v>
      </c>
      <c r="D467" s="10">
        <f t="shared" ca="1" si="71"/>
        <v>0.18842681707531772</v>
      </c>
      <c r="E467" s="62">
        <f ca="1">IF(_xlfn.NORM.INV(D467,'Input Parameters'!$E$17,'Input Parameters'!$F$17)&lt;3500,3500,IF(_xlfn.NORM.INV(D467,'Input Parameters'!$E$17,'Input Parameters'!$F$17)&gt;5500,5500,_xlfn.NORM.INV(D467,'Input Parameters'!$E$17,'Input Parameters'!$F$17)))</f>
        <v>4181.4041063711047</v>
      </c>
      <c r="F467" s="10">
        <f t="shared" ca="1" si="72"/>
        <v>0.95813776351121105</v>
      </c>
      <c r="G467" s="64">
        <f ca="1">_xlfn.NORM.INV(F467,'Input Parameters'!$E$20,'Input Parameters'!$F$20)</f>
        <v>294.23746916613533</v>
      </c>
      <c r="H467" s="57">
        <f ca="1">EXP(E467*(1/'Input Parameters'!$E$23-1/G467))</f>
        <v>1.065599828111901</v>
      </c>
      <c r="I467" s="10">
        <f t="shared" ca="1" si="73"/>
        <v>0.75992347151977746</v>
      </c>
      <c r="J467" s="30">
        <f ca="1">_xlfn.BETA.INV(I467,'Input Parameters'!$L$26,'Input Parameters'!$M$26,'Input Parameters'!$J$26,'Input Parameters'!$K$26)</f>
        <v>0.76724638563776471</v>
      </c>
      <c r="K467" s="168">
        <f ca="1">('Input Parameters'!$E$27/'Input Parameters'!$E$38)^$J467</f>
        <v>4.0725882363321555E-3</v>
      </c>
      <c r="L467" s="69">
        <f ca="1">$H467*$C467*'Input Parameters'!$E$25*K467</f>
        <v>1.1227742773016673</v>
      </c>
      <c r="M467" s="24">
        <f t="shared" ca="1" si="74"/>
        <v>0.36890345018642789</v>
      </c>
      <c r="N467" s="15">
        <f ca="1">_xlfn.NORM.INV(M467,'Input Parameters'!$E$29,'Input Parameters'!$F$29)</f>
        <v>9.9966524101243584E-2</v>
      </c>
      <c r="O467" s="8">
        <f t="shared" ca="1" si="75"/>
        <v>0.33942469301790135</v>
      </c>
      <c r="P467" s="30">
        <f ca="1">_xlfn.LOGNORM.INV(O467,'Input Parameters'!$H$30,'Input Parameters'!$I$30)</f>
        <v>2.2066134100860153</v>
      </c>
      <c r="Q467" s="10">
        <f t="shared" ca="1" si="76"/>
        <v>0.97853053453241856</v>
      </c>
      <c r="R467" s="30">
        <f>IF('Input Parameters'!$E$32=0,0,_xlfn.BETA.INV(Q467,'Input Parameters'!$L$32,'Input Parameters'!$M$32,'Input Parameters'!$J$32,'Input Parameters'!$K$32))</f>
        <v>0</v>
      </c>
      <c r="S467" s="10">
        <f t="shared" ca="1" si="77"/>
        <v>0.59363231487767332</v>
      </c>
      <c r="T467" s="26">
        <f ca="1">_xlfn.LOGNORM.INV(S467,'Input Parameters'!$H$34,'Input Parameters'!$I$34)</f>
        <v>51.916771890534527</v>
      </c>
      <c r="U467" s="10">
        <f t="shared" ca="1" si="78"/>
        <v>0.53245478740920715</v>
      </c>
      <c r="V467" s="30">
        <f ca="1">_xlfn.BETA.INV(U467,'Input Parameters'!$L$36,'Input Parameters'!$M$36,'Input Parameters'!$J$36,'Input Parameters'!$K$36)</f>
        <v>0.59839447741807594</v>
      </c>
      <c r="W467" s="2">
        <f ca="1">N467+(P467-N467)*(1-ERF((T467-R467)/(2*SQRT(L467*'Input Parameters'!$E$38))))</f>
        <v>0.10108541765585639</v>
      </c>
      <c r="X467">
        <f t="shared" ca="1" si="79"/>
        <v>1</v>
      </c>
      <c r="Y467" s="7"/>
    </row>
    <row r="468" spans="1:25" ht="15" customHeight="1" x14ac:dyDescent="0.25">
      <c r="A468" s="139">
        <v>461</v>
      </c>
      <c r="B468" s="10">
        <f t="shared" ca="1" si="70"/>
        <v>0.21561033594210599</v>
      </c>
      <c r="C468" s="60">
        <f ca="1">_xlfn.NORM.INV(B468,'Input Parameters'!$E$15,'Input Parameters'!$F$15)</f>
        <v>228.31129733287898</v>
      </c>
      <c r="D468" s="10">
        <f t="shared" ca="1" si="71"/>
        <v>0.89537277399428827</v>
      </c>
      <c r="E468" s="62">
        <f ca="1">IF(_xlfn.NORM.INV(D468,'Input Parameters'!$E$17,'Input Parameters'!$F$17)&lt;3500,3500,IF(_xlfn.NORM.INV(D468,'Input Parameters'!$E$17,'Input Parameters'!$F$17)&gt;5500,5500,_xlfn.NORM.INV(D468,'Input Parameters'!$E$17,'Input Parameters'!$F$17)))</f>
        <v>5500</v>
      </c>
      <c r="F468" s="10">
        <f t="shared" ca="1" si="72"/>
        <v>0.85791325295701237</v>
      </c>
      <c r="G468" s="64">
        <f ca="1">_xlfn.NORM.INV(F468,'Input Parameters'!$E$20,'Input Parameters'!$F$20)</f>
        <v>289.82563943659295</v>
      </c>
      <c r="H468" s="57">
        <f ca="1">EXP(E468*(1/'Input Parameters'!$E$23-1/G468))</f>
        <v>0.81793876384129371</v>
      </c>
      <c r="I468" s="10">
        <f t="shared" ca="1" si="73"/>
        <v>0.69850661564894823</v>
      </c>
      <c r="J468" s="30">
        <f ca="1">_xlfn.BETA.INV(I468,'Input Parameters'!$L$26,'Input Parameters'!$M$26,'Input Parameters'!$J$26,'Input Parameters'!$K$26)</f>
        <v>0.74105920608293663</v>
      </c>
      <c r="K468" s="168">
        <f ca="1">('Input Parameters'!$E$27/'Input Parameters'!$E$38)^$J468</f>
        <v>4.9141558480418589E-3</v>
      </c>
      <c r="L468" s="69">
        <f ca="1">$H468*$C468*'Input Parameters'!$E$25*K468</f>
        <v>0.91769236456013736</v>
      </c>
      <c r="M468" s="24">
        <f t="shared" ca="1" si="74"/>
        <v>0.43247813256673451</v>
      </c>
      <c r="N468" s="15">
        <f ca="1">_xlfn.NORM.INV(M468,'Input Parameters'!$E$29,'Input Parameters'!$F$29)</f>
        <v>9.9982993149895075E-2</v>
      </c>
      <c r="O468" s="8">
        <f t="shared" ca="1" si="75"/>
        <v>0.10164085267282819</v>
      </c>
      <c r="P468" s="30">
        <f ca="1">_xlfn.LOGNORM.INV(O468,'Input Parameters'!$H$30,'Input Parameters'!$I$30)</f>
        <v>1.4711592157951878</v>
      </c>
      <c r="Q468" s="10">
        <f t="shared" ca="1" si="76"/>
        <v>0.99558366181047608</v>
      </c>
      <c r="R468" s="30">
        <f>IF('Input Parameters'!$E$32=0,0,_xlfn.BETA.INV(Q468,'Input Parameters'!$L$32,'Input Parameters'!$M$32,'Input Parameters'!$J$32,'Input Parameters'!$K$32))</f>
        <v>0</v>
      </c>
      <c r="S468" s="10">
        <f t="shared" ca="1" si="77"/>
        <v>0.30401782117734288</v>
      </c>
      <c r="T468" s="26">
        <f ca="1">_xlfn.LOGNORM.INV(S468,'Input Parameters'!$H$34,'Input Parameters'!$I$34)</f>
        <v>47.289234103496675</v>
      </c>
      <c r="U468" s="10">
        <f t="shared" ca="1" si="78"/>
        <v>0.94769686046636537</v>
      </c>
      <c r="V468" s="30">
        <f ca="1">_xlfn.BETA.INV(U468,'Input Parameters'!$L$36,'Input Parameters'!$M$36,'Input Parameters'!$J$36,'Input Parameters'!$K$36)</f>
        <v>0.8652208973252653</v>
      </c>
      <c r="W468" s="2">
        <f ca="1">N468+(P468-N468)*(1-ERF((T468-R468)/(2*SQRT(L468*'Input Parameters'!$E$38))))</f>
        <v>0.1006438410557115</v>
      </c>
      <c r="X468">
        <f t="shared" ca="1" si="79"/>
        <v>1</v>
      </c>
      <c r="Y468" s="7"/>
    </row>
    <row r="469" spans="1:25" ht="15" customHeight="1" x14ac:dyDescent="0.25">
      <c r="A469" s="139">
        <v>462</v>
      </c>
      <c r="B469" s="10">
        <f t="shared" ca="1" si="70"/>
        <v>0.16020865705475351</v>
      </c>
      <c r="C469" s="60">
        <f ca="1">_xlfn.NORM.INV(B469,'Input Parameters'!$E$15,'Input Parameters'!$F$15)</f>
        <v>217.12056128750208</v>
      </c>
      <c r="D469" s="10">
        <f t="shared" ca="1" si="71"/>
        <v>0.44599019423435238</v>
      </c>
      <c r="E469" s="62">
        <f ca="1">IF(_xlfn.NORM.INV(D469,'Input Parameters'!$E$17,'Input Parameters'!$F$17)&lt;3500,3500,IF(_xlfn.NORM.INV(D469,'Input Parameters'!$E$17,'Input Parameters'!$F$17)&gt;5500,5500,_xlfn.NORM.INV(D469,'Input Parameters'!$E$17,'Input Parameters'!$F$17)))</f>
        <v>4704.9408831508354</v>
      </c>
      <c r="F469" s="10">
        <f t="shared" ca="1" si="72"/>
        <v>0.32707378553033928</v>
      </c>
      <c r="G469" s="64">
        <f ca="1">_xlfn.NORM.INV(F469,'Input Parameters'!$E$20,'Input Parameters'!$F$20)</f>
        <v>279.64834777451085</v>
      </c>
      <c r="H469" s="57">
        <f ca="1">EXP(E469*(1/'Input Parameters'!$E$23-1/G469))</f>
        <v>0.4663996611120243</v>
      </c>
      <c r="I469" s="10">
        <f t="shared" ca="1" si="73"/>
        <v>0.99964442582580526</v>
      </c>
      <c r="J469" s="30">
        <f ca="1">_xlfn.BETA.INV(I469,'Input Parameters'!$L$26,'Input Parameters'!$M$26,'Input Parameters'!$J$26,'Input Parameters'!$K$26)</f>
        <v>0.9768476172806575</v>
      </c>
      <c r="K469" s="168">
        <f ca="1">('Input Parameters'!$E$27/'Input Parameters'!$E$38)^$J469</f>
        <v>9.0556530276916217E-4</v>
      </c>
      <c r="L469" s="69">
        <f ca="1">$H469*$C469*'Input Parameters'!$E$25*K469</f>
        <v>9.1702030725635583E-2</v>
      </c>
      <c r="M469" s="24">
        <f t="shared" ca="1" si="74"/>
        <v>0.12395930088085294</v>
      </c>
      <c r="N469" s="15">
        <f ca="1">_xlfn.NORM.INV(M469,'Input Parameters'!$E$29,'Input Parameters'!$F$29)</f>
        <v>9.9884458030802661E-2</v>
      </c>
      <c r="O469" s="8">
        <f t="shared" ca="1" si="75"/>
        <v>0.40879641689224366</v>
      </c>
      <c r="P469" s="30">
        <f ca="1">_xlfn.LOGNORM.INV(O469,'Input Parameters'!$H$30,'Input Parameters'!$I$30)</f>
        <v>2.4062983570405838</v>
      </c>
      <c r="Q469" s="10">
        <f t="shared" ca="1" si="76"/>
        <v>0.9279151210026122</v>
      </c>
      <c r="R469" s="30">
        <f>IF('Input Parameters'!$E$32=0,0,_xlfn.BETA.INV(Q469,'Input Parameters'!$L$32,'Input Parameters'!$M$32,'Input Parameters'!$J$32,'Input Parameters'!$K$32))</f>
        <v>0</v>
      </c>
      <c r="S469" s="10">
        <f t="shared" ca="1" si="77"/>
        <v>5.7932215485919647E-2</v>
      </c>
      <c r="T469" s="26">
        <f ca="1">_xlfn.LOGNORM.INV(S469,'Input Parameters'!$H$34,'Input Parameters'!$I$34)</f>
        <v>41.444664787915826</v>
      </c>
      <c r="U469" s="10">
        <f t="shared" ca="1" si="78"/>
        <v>0.96575425663608039</v>
      </c>
      <c r="V469" s="30">
        <f ca="1">_xlfn.BETA.INV(U469,'Input Parameters'!$L$36,'Input Parameters'!$M$36,'Input Parameters'!$J$36,'Input Parameters'!$K$36)</f>
        <v>0.90264602222978674</v>
      </c>
      <c r="W469" s="2">
        <f ca="1">N469+(P469-N469)*(1-ERF((T469-R469)/(2*SQRT(L469*'Input Parameters'!$E$38))))</f>
        <v>9.9884458030802661E-2</v>
      </c>
      <c r="X469">
        <f t="shared" ca="1" si="79"/>
        <v>1</v>
      </c>
      <c r="Y469" s="7"/>
    </row>
    <row r="470" spans="1:25" ht="15" customHeight="1" x14ac:dyDescent="0.25">
      <c r="A470" s="139">
        <v>463</v>
      </c>
      <c r="B470" s="10">
        <f t="shared" ca="1" si="70"/>
        <v>0.84236711951074739</v>
      </c>
      <c r="C470" s="60">
        <f ca="1">_xlfn.NORM.INV(B470,'Input Parameters'!$E$15,'Input Parameters'!$F$15)</f>
        <v>325.39010363108656</v>
      </c>
      <c r="D470" s="10">
        <f t="shared" ca="1" si="71"/>
        <v>0.97176069112363073</v>
      </c>
      <c r="E470" s="62">
        <f ca="1">IF(_xlfn.NORM.INV(D470,'Input Parameters'!$E$17,'Input Parameters'!$F$17)&lt;3500,3500,IF(_xlfn.NORM.INV(D470,'Input Parameters'!$E$17,'Input Parameters'!$F$17)&gt;5500,5500,_xlfn.NORM.INV(D470,'Input Parameters'!$E$17,'Input Parameters'!$F$17)))</f>
        <v>5500</v>
      </c>
      <c r="F470" s="10">
        <f t="shared" ca="1" si="72"/>
        <v>0.48168842453002281</v>
      </c>
      <c r="G470" s="64">
        <f ca="1">_xlfn.NORM.INV(F470,'Input Parameters'!$E$20,'Input Parameters'!$F$20)</f>
        <v>282.34235983760948</v>
      </c>
      <c r="H470" s="57">
        <f ca="1">EXP(E470*(1/'Input Parameters'!$E$23-1/G470))</f>
        <v>0.49463384312022568</v>
      </c>
      <c r="I470" s="10">
        <f t="shared" ca="1" si="73"/>
        <v>0.12525225850448596</v>
      </c>
      <c r="J470" s="30">
        <f ca="1">_xlfn.BETA.INV(I470,'Input Parameters'!$L$26,'Input Parameters'!$M$26,'Input Parameters'!$J$26,'Input Parameters'!$K$26)</f>
        <v>0.46713234072491622</v>
      </c>
      <c r="K470" s="168">
        <f ca="1">('Input Parameters'!$E$27/'Input Parameters'!$E$38)^$J470</f>
        <v>3.505800240803543E-2</v>
      </c>
      <c r="L470" s="69">
        <f ca="1">$H470*$C470*'Input Parameters'!$E$25*K470</f>
        <v>5.6425489386358363</v>
      </c>
      <c r="M470" s="24">
        <f t="shared" ca="1" si="74"/>
        <v>0.43380619085609051</v>
      </c>
      <c r="N470" s="15">
        <f ca="1">_xlfn.NORM.INV(M470,'Input Parameters'!$E$29,'Input Parameters'!$F$29)</f>
        <v>9.9983330797607101E-2</v>
      </c>
      <c r="O470" s="8">
        <f t="shared" ca="1" si="75"/>
        <v>0.10646055127505649</v>
      </c>
      <c r="P470" s="30">
        <f ca="1">_xlfn.LOGNORM.INV(O470,'Input Parameters'!$H$30,'Input Parameters'!$I$30)</f>
        <v>1.48982059781263</v>
      </c>
      <c r="Q470" s="10">
        <f t="shared" ca="1" si="76"/>
        <v>0.97287495485474784</v>
      </c>
      <c r="R470" s="30">
        <f>IF('Input Parameters'!$E$32=0,0,_xlfn.BETA.INV(Q470,'Input Parameters'!$L$32,'Input Parameters'!$M$32,'Input Parameters'!$J$32,'Input Parameters'!$K$32))</f>
        <v>0</v>
      </c>
      <c r="S470" s="10">
        <f t="shared" ca="1" si="77"/>
        <v>3.0548497043975331E-2</v>
      </c>
      <c r="T470" s="26">
        <f ca="1">_xlfn.LOGNORM.INV(S470,'Input Parameters'!$H$34,'Input Parameters'!$I$34)</f>
        <v>39.922973862194709</v>
      </c>
      <c r="U470" s="10">
        <f t="shared" ca="1" si="78"/>
        <v>0.37253099494111486</v>
      </c>
      <c r="V470" s="30">
        <f ca="1">_xlfn.BETA.INV(U470,'Input Parameters'!$L$36,'Input Parameters'!$M$36,'Input Parameters'!$J$36,'Input Parameters'!$K$36)</f>
        <v>0.53794330007782998</v>
      </c>
      <c r="W470" s="2">
        <f ca="1">N470+(P470-N470)*(1-ERF((T470-R470)/(2*SQRT(L470*'Input Parameters'!$E$38))))</f>
        <v>0.42613323535537251</v>
      </c>
      <c r="X470">
        <f t="shared" ca="1" si="79"/>
        <v>1</v>
      </c>
      <c r="Y470" s="7"/>
    </row>
    <row r="471" spans="1:25" ht="15" customHeight="1" x14ac:dyDescent="0.25">
      <c r="A471" s="139">
        <v>464</v>
      </c>
      <c r="B471" s="10">
        <f t="shared" ca="1" si="70"/>
        <v>0.62510697756348932</v>
      </c>
      <c r="C471" s="60">
        <f ca="1">_xlfn.NORM.INV(B471,'Input Parameters'!$E$15,'Input Parameters'!$F$15)</f>
        <v>288.25065285069689</v>
      </c>
      <c r="D471" s="10">
        <f t="shared" ca="1" si="71"/>
        <v>0.80135453554078284</v>
      </c>
      <c r="E471" s="62">
        <f ca="1">IF(_xlfn.NORM.INV(D471,'Input Parameters'!$E$17,'Input Parameters'!$F$17)&lt;3500,3500,IF(_xlfn.NORM.INV(D471,'Input Parameters'!$E$17,'Input Parameters'!$F$17)&gt;5500,5500,_xlfn.NORM.INV(D471,'Input Parameters'!$E$17,'Input Parameters'!$F$17)))</f>
        <v>5392.5285905669252</v>
      </c>
      <c r="F471" s="10">
        <f t="shared" ca="1" si="72"/>
        <v>0.50980624409260256</v>
      </c>
      <c r="G471" s="64">
        <f ca="1">_xlfn.NORM.INV(F471,'Input Parameters'!$E$20,'Input Parameters'!$F$20)</f>
        <v>282.81470666633254</v>
      </c>
      <c r="H471" s="57">
        <f ca="1">EXP(E471*(1/'Input Parameters'!$E$23-1/G471))</f>
        <v>0.51773927054381863</v>
      </c>
      <c r="I471" s="10">
        <f t="shared" ca="1" si="73"/>
        <v>0.51571324186250433</v>
      </c>
      <c r="J471" s="30">
        <f ca="1">_xlfn.BETA.INV(I471,'Input Parameters'!$L$26,'Input Parameters'!$M$26,'Input Parameters'!$J$26,'Input Parameters'!$K$26)</f>
        <v>0.66771641326075959</v>
      </c>
      <c r="K471" s="168">
        <f ca="1">('Input Parameters'!$E$27/'Input Parameters'!$E$38)^$J471</f>
        <v>8.3162346309105552E-3</v>
      </c>
      <c r="L471" s="69">
        <f ca="1">$H471*$C471*'Input Parameters'!$E$25*K471</f>
        <v>1.241103901679677</v>
      </c>
      <c r="M471" s="24">
        <f t="shared" ca="1" si="74"/>
        <v>0.57219082749914041</v>
      </c>
      <c r="N471" s="15">
        <f ca="1">_xlfn.NORM.INV(M471,'Input Parameters'!$E$29,'Input Parameters'!$F$29)</f>
        <v>0.10001819546127488</v>
      </c>
      <c r="O471" s="8">
        <f t="shared" ca="1" si="75"/>
        <v>0.63708095908360729</v>
      </c>
      <c r="P471" s="30">
        <f ca="1">_xlfn.LOGNORM.INV(O471,'Input Parameters'!$H$30,'Input Parameters'!$I$30)</f>
        <v>3.1666964358615366</v>
      </c>
      <c r="Q471" s="10">
        <f t="shared" ca="1" si="76"/>
        <v>0.41230138407069161</v>
      </c>
      <c r="R471" s="30">
        <f>IF('Input Parameters'!$E$32=0,0,_xlfn.BETA.INV(Q471,'Input Parameters'!$L$32,'Input Parameters'!$M$32,'Input Parameters'!$J$32,'Input Parameters'!$K$32))</f>
        <v>0</v>
      </c>
      <c r="S471" s="10">
        <f t="shared" ca="1" si="77"/>
        <v>0.28187806790559677</v>
      </c>
      <c r="T471" s="26">
        <f ca="1">_xlfn.LOGNORM.INV(S471,'Input Parameters'!$H$34,'Input Parameters'!$I$34)</f>
        <v>46.911593789384668</v>
      </c>
      <c r="U471" s="10">
        <f t="shared" ca="1" si="78"/>
        <v>0.10477546757847578</v>
      </c>
      <c r="V471" s="30">
        <f ca="1">_xlfn.BETA.INV(U471,'Input Parameters'!$L$36,'Input Parameters'!$M$36,'Input Parameters'!$J$36,'Input Parameters'!$K$36)</f>
        <v>0.41981148936671264</v>
      </c>
      <c r="W471" s="2">
        <f ca="1">N471+(P471-N471)*(1-ERF((T471-R471)/(2*SQRT(L471*'Input Parameters'!$E$38))))</f>
        <v>0.10892839476861717</v>
      </c>
      <c r="X471">
        <f t="shared" ca="1" si="79"/>
        <v>1</v>
      </c>
      <c r="Y471" s="7"/>
    </row>
    <row r="472" spans="1:25" ht="15" customHeight="1" x14ac:dyDescent="0.25">
      <c r="A472" s="139">
        <v>465</v>
      </c>
      <c r="B472" s="10">
        <f t="shared" ca="1" si="70"/>
        <v>0.79455893834171709</v>
      </c>
      <c r="C472" s="60">
        <f ca="1">_xlfn.NORM.INV(B472,'Input Parameters'!$E$15,'Input Parameters'!$F$15)</f>
        <v>315.53275669026323</v>
      </c>
      <c r="D472" s="10">
        <f t="shared" ca="1" si="71"/>
        <v>0.31448436045833417</v>
      </c>
      <c r="E472" s="62">
        <f ca="1">IF(_xlfn.NORM.INV(D472,'Input Parameters'!$E$17,'Input Parameters'!$F$17)&lt;3500,3500,IF(_xlfn.NORM.INV(D472,'Input Parameters'!$E$17,'Input Parameters'!$F$17)&gt;5500,5500,_xlfn.NORM.INV(D472,'Input Parameters'!$E$17,'Input Parameters'!$F$17)))</f>
        <v>4461.7747750519429</v>
      </c>
      <c r="F472" s="10">
        <f t="shared" ca="1" si="72"/>
        <v>0.78288757565065992</v>
      </c>
      <c r="G472" s="64">
        <f ca="1">_xlfn.NORM.INV(F472,'Input Parameters'!$E$20,'Input Parameters'!$F$20)</f>
        <v>287.88928285900187</v>
      </c>
      <c r="H472" s="57">
        <f ca="1">EXP(E472*(1/'Input Parameters'!$E$23-1/G472))</f>
        <v>0.76599714298720967</v>
      </c>
      <c r="I472" s="10">
        <f t="shared" ca="1" si="73"/>
        <v>0.35249751588058031</v>
      </c>
      <c r="J472" s="30">
        <f ca="1">_xlfn.BETA.INV(I472,'Input Parameters'!$L$26,'Input Parameters'!$M$26,'Input Parameters'!$J$26,'Input Parameters'!$K$26)</f>
        <v>0.59893286452256056</v>
      </c>
      <c r="K472" s="168">
        <f ca="1">('Input Parameters'!$E$27/'Input Parameters'!$E$38)^$J472</f>
        <v>1.3620766996943076E-2</v>
      </c>
      <c r="L472" s="69">
        <f ca="1">$H472*$C472*'Input Parameters'!$E$25*K472</f>
        <v>3.2921011107620943</v>
      </c>
      <c r="M472" s="24">
        <f t="shared" ca="1" si="74"/>
        <v>0.31555660798642171</v>
      </c>
      <c r="N472" s="15">
        <f ca="1">_xlfn.NORM.INV(M472,'Input Parameters'!$E$29,'Input Parameters'!$F$29)</f>
        <v>9.995198394219218E-2</v>
      </c>
      <c r="O472" s="8">
        <f t="shared" ca="1" si="75"/>
        <v>0.36733411995325227</v>
      </c>
      <c r="P472" s="30">
        <f ca="1">_xlfn.LOGNORM.INV(O472,'Input Parameters'!$H$30,'Input Parameters'!$I$30)</f>
        <v>2.2863122194455392</v>
      </c>
      <c r="Q472" s="10">
        <f t="shared" ca="1" si="76"/>
        <v>0.78151674511069591</v>
      </c>
      <c r="R472" s="30">
        <f>IF('Input Parameters'!$E$32=0,0,_xlfn.BETA.INV(Q472,'Input Parameters'!$L$32,'Input Parameters'!$M$32,'Input Parameters'!$J$32,'Input Parameters'!$K$32))</f>
        <v>0</v>
      </c>
      <c r="S472" s="10">
        <f t="shared" ca="1" si="77"/>
        <v>0.26987123581665573</v>
      </c>
      <c r="T472" s="26">
        <f ca="1">_xlfn.LOGNORM.INV(S472,'Input Parameters'!$H$34,'Input Parameters'!$I$34)</f>
        <v>46.702180724361469</v>
      </c>
      <c r="U472" s="10">
        <f t="shared" ca="1" si="78"/>
        <v>0.29767016023498316</v>
      </c>
      <c r="V472" s="30">
        <f ca="1">_xlfn.BETA.INV(U472,'Input Parameters'!$L$36,'Input Parameters'!$M$36,'Input Parameters'!$J$36,'Input Parameters'!$K$36)</f>
        <v>0.50928767342463444</v>
      </c>
      <c r="W472" s="2">
        <f ca="1">N472+(P472-N472)*(1-ERF((T472-R472)/(2*SQRT(L472*'Input Parameters'!$E$38))))</f>
        <v>0.25026413709626649</v>
      </c>
      <c r="X472">
        <f t="shared" ca="1" si="79"/>
        <v>1</v>
      </c>
      <c r="Y472" s="7"/>
    </row>
    <row r="473" spans="1:25" ht="15" customHeight="1" x14ac:dyDescent="0.25">
      <c r="A473" s="139">
        <v>466</v>
      </c>
      <c r="B473" s="10">
        <f t="shared" ca="1" si="70"/>
        <v>0.17821943795891404</v>
      </c>
      <c r="C473" s="60">
        <f ca="1">_xlfn.NORM.INV(B473,'Input Parameters'!$E$15,'Input Parameters'!$F$15)</f>
        <v>220.99152810996841</v>
      </c>
      <c r="D473" s="10">
        <f t="shared" ca="1" si="71"/>
        <v>0.12420082944814059</v>
      </c>
      <c r="E473" s="62">
        <f ca="1">IF(_xlfn.NORM.INV(D473,'Input Parameters'!$E$17,'Input Parameters'!$F$17)&lt;3500,3500,IF(_xlfn.NORM.INV(D473,'Input Parameters'!$E$17,'Input Parameters'!$F$17)&gt;5500,5500,_xlfn.NORM.INV(D473,'Input Parameters'!$E$17,'Input Parameters'!$F$17)))</f>
        <v>3992.0317802013251</v>
      </c>
      <c r="F473" s="10">
        <f t="shared" ca="1" si="72"/>
        <v>0.96335243508396184</v>
      </c>
      <c r="G473" s="64">
        <f ca="1">_xlfn.NORM.INV(F473,'Input Parameters'!$E$20,'Input Parameters'!$F$20)</f>
        <v>294.64962339351496</v>
      </c>
      <c r="H473" s="57">
        <f ca="1">EXP(E473*(1/'Input Parameters'!$E$23-1/G473))</f>
        <v>1.0828952681337511</v>
      </c>
      <c r="I473" s="10">
        <f t="shared" ca="1" si="73"/>
        <v>6.2840020412361475E-2</v>
      </c>
      <c r="J473" s="30">
        <f ca="1">_xlfn.BETA.INV(I473,'Input Parameters'!$L$26,'Input Parameters'!$M$26,'Input Parameters'!$J$26,'Input Parameters'!$K$26)</f>
        <v>0.40283306327039919</v>
      </c>
      <c r="K473" s="168">
        <f ca="1">('Input Parameters'!$E$27/'Input Parameters'!$E$38)^$J473</f>
        <v>5.5602276585508828E-2</v>
      </c>
      <c r="L473" s="69">
        <f ca="1">$H473*$C473*'Input Parameters'!$E$25*K473</f>
        <v>13.306218624115395</v>
      </c>
      <c r="M473" s="24">
        <f t="shared" ca="1" si="74"/>
        <v>0.31828249595870439</v>
      </c>
      <c r="N473" s="15">
        <f ca="1">_xlfn.NORM.INV(M473,'Input Parameters'!$E$29,'Input Parameters'!$F$29)</f>
        <v>9.995274930636748E-2</v>
      </c>
      <c r="O473" s="8">
        <f t="shared" ca="1" si="75"/>
        <v>0.99662871553634425</v>
      </c>
      <c r="P473" s="30">
        <f ca="1">_xlfn.LOGNORM.INV(O473,'Input Parameters'!$H$30,'Input Parameters'!$I$30)</f>
        <v>9.6490629868994429</v>
      </c>
      <c r="Q473" s="10">
        <f t="shared" ca="1" si="76"/>
        <v>0.16263634818918815</v>
      </c>
      <c r="R473" s="30">
        <f>IF('Input Parameters'!$E$32=0,0,_xlfn.BETA.INV(Q473,'Input Parameters'!$L$32,'Input Parameters'!$M$32,'Input Parameters'!$J$32,'Input Parameters'!$K$32))</f>
        <v>0</v>
      </c>
      <c r="S473" s="10">
        <f t="shared" ca="1" si="77"/>
        <v>0.82612554887010592</v>
      </c>
      <c r="T473" s="26">
        <f ca="1">_xlfn.LOGNORM.INV(S473,'Input Parameters'!$H$34,'Input Parameters'!$I$34)</f>
        <v>56.659530142859985</v>
      </c>
      <c r="U473" s="10">
        <f t="shared" ca="1" si="78"/>
        <v>0.55016543223755843</v>
      </c>
      <c r="V473" s="30">
        <f ca="1">_xlfn.BETA.INV(U473,'Input Parameters'!$L$36,'Input Parameters'!$M$36,'Input Parameters'!$J$36,'Input Parameters'!$K$36)</f>
        <v>0.60532972019523013</v>
      </c>
      <c r="W473" s="2">
        <f ca="1">N473+(P473-N473)*(1-ERF((T473-R473)/(2*SQRT(L473*'Input Parameters'!$E$38))))</f>
        <v>2.6979108770420219</v>
      </c>
      <c r="X473">
        <f t="shared" ca="1" si="79"/>
        <v>0</v>
      </c>
      <c r="Y473" s="7"/>
    </row>
    <row r="474" spans="1:25" ht="15" customHeight="1" x14ac:dyDescent="0.25">
      <c r="A474" s="139">
        <v>467</v>
      </c>
      <c r="B474" s="10">
        <f t="shared" ca="1" si="70"/>
        <v>8.7811318781458869E-2</v>
      </c>
      <c r="C474" s="60">
        <f ca="1">_xlfn.NORM.INV(B474,'Input Parameters'!$E$15,'Input Parameters'!$F$15)</f>
        <v>197.56995700296636</v>
      </c>
      <c r="D474" s="10">
        <f t="shared" ca="1" si="71"/>
        <v>0.36051356699879888</v>
      </c>
      <c r="E474" s="62">
        <f ca="1">IF(_xlfn.NORM.INV(D474,'Input Parameters'!$E$17,'Input Parameters'!$F$17)&lt;3500,3500,IF(_xlfn.NORM.INV(D474,'Input Parameters'!$E$17,'Input Parameters'!$F$17)&gt;5500,5500,_xlfn.NORM.INV(D474,'Input Parameters'!$E$17,'Input Parameters'!$F$17)))</f>
        <v>4550.0395279901904</v>
      </c>
      <c r="F474" s="10">
        <f t="shared" ca="1" si="72"/>
        <v>0.78045378075207283</v>
      </c>
      <c r="G474" s="64">
        <f ca="1">_xlfn.NORM.INV(F474,'Input Parameters'!$E$20,'Input Parameters'!$F$20)</f>
        <v>287.83396876196497</v>
      </c>
      <c r="H474" s="57">
        <f ca="1">EXP(E474*(1/'Input Parameters'!$E$23-1/G474))</f>
        <v>0.75965746792217603</v>
      </c>
      <c r="I474" s="10">
        <f t="shared" ca="1" si="73"/>
        <v>0.96278629059871734</v>
      </c>
      <c r="J474" s="30">
        <f ca="1">_xlfn.BETA.INV(I474,'Input Parameters'!$L$26,'Input Parameters'!$M$26,'Input Parameters'!$J$26,'Input Parameters'!$K$26)</f>
        <v>0.88922230142968262</v>
      </c>
      <c r="K474" s="168">
        <f ca="1">('Input Parameters'!$E$27/'Input Parameters'!$E$38)^$J474</f>
        <v>1.6978157736699457E-3</v>
      </c>
      <c r="L474" s="69">
        <f ca="1">$H474*$C474*'Input Parameters'!$E$25*K474</f>
        <v>0.2548175178802542</v>
      </c>
      <c r="M474" s="24">
        <f t="shared" ca="1" si="74"/>
        <v>0.5543179715962816</v>
      </c>
      <c r="N474" s="15">
        <f ca="1">_xlfn.NORM.INV(M474,'Input Parameters'!$E$29,'Input Parameters'!$F$29)</f>
        <v>0.1000136578392386</v>
      </c>
      <c r="O474" s="8">
        <f t="shared" ca="1" si="75"/>
        <v>0.70427148397207151</v>
      </c>
      <c r="P474" s="30">
        <f ca="1">_xlfn.LOGNORM.INV(O474,'Input Parameters'!$H$30,'Input Parameters'!$I$30)</f>
        <v>3.4576163537785627</v>
      </c>
      <c r="Q474" s="10">
        <f t="shared" ca="1" si="76"/>
        <v>0.41966659704471854</v>
      </c>
      <c r="R474" s="30">
        <f>IF('Input Parameters'!$E$32=0,0,_xlfn.BETA.INV(Q474,'Input Parameters'!$L$32,'Input Parameters'!$M$32,'Input Parameters'!$J$32,'Input Parameters'!$K$32))</f>
        <v>0</v>
      </c>
      <c r="S474" s="10">
        <f t="shared" ca="1" si="77"/>
        <v>0.99657271301511108</v>
      </c>
      <c r="T474" s="26">
        <f ca="1">_xlfn.LOGNORM.INV(S474,'Input Parameters'!$H$34,'Input Parameters'!$I$34)</f>
        <v>70.584713807336044</v>
      </c>
      <c r="U474" s="10">
        <f t="shared" ca="1" si="78"/>
        <v>0.45922493873854986</v>
      </c>
      <c r="V474" s="30">
        <f ca="1">_xlfn.BETA.INV(U474,'Input Parameters'!$L$36,'Input Parameters'!$M$36,'Input Parameters'!$J$36,'Input Parameters'!$K$36)</f>
        <v>0.57044487940848221</v>
      </c>
      <c r="W474" s="2">
        <f ca="1">N474+(P474-N474)*(1-ERF((T474-R474)/(2*SQRT(L474*'Input Parameters'!$E$38))))</f>
        <v>0.1000136578392386</v>
      </c>
      <c r="X474">
        <f t="shared" ca="1" si="79"/>
        <v>1</v>
      </c>
      <c r="Y474" s="7"/>
    </row>
    <row r="475" spans="1:25" ht="15" customHeight="1" x14ac:dyDescent="0.25">
      <c r="A475" s="139">
        <v>468</v>
      </c>
      <c r="B475" s="10">
        <f t="shared" ca="1" si="70"/>
        <v>0.75405491558307269</v>
      </c>
      <c r="C475" s="60">
        <f ca="1">_xlfn.NORM.INV(B475,'Input Parameters'!$E$15,'Input Parameters'!$F$15)</f>
        <v>308.21465495184424</v>
      </c>
      <c r="D475" s="10">
        <f t="shared" ca="1" si="71"/>
        <v>4.022220274950461E-2</v>
      </c>
      <c r="E475" s="62">
        <f ca="1">IF(_xlfn.NORM.INV(D475,'Input Parameters'!$E$17,'Input Parameters'!$F$17)&lt;3500,3500,IF(_xlfn.NORM.INV(D475,'Input Parameters'!$E$17,'Input Parameters'!$F$17)&gt;5500,5500,_xlfn.NORM.INV(D475,'Input Parameters'!$E$17,'Input Parameters'!$F$17)))</f>
        <v>3576.3206701281724</v>
      </c>
      <c r="F475" s="10">
        <f t="shared" ca="1" si="72"/>
        <v>0.8013187430714046</v>
      </c>
      <c r="G475" s="64">
        <f ca="1">_xlfn.NORM.INV(F475,'Input Parameters'!$E$20,'Input Parameters'!$F$20)</f>
        <v>288.32048503633496</v>
      </c>
      <c r="H475" s="57">
        <f ca="1">EXP(E475*(1/'Input Parameters'!$E$23-1/G475))</f>
        <v>0.82275646867744634</v>
      </c>
      <c r="I475" s="10">
        <f t="shared" ca="1" si="73"/>
        <v>0.25915066217383698</v>
      </c>
      <c r="J475" s="30">
        <f ca="1">_xlfn.BETA.INV(I475,'Input Parameters'!$L$26,'Input Parameters'!$M$26,'Input Parameters'!$J$26,'Input Parameters'!$K$26)</f>
        <v>0.55346816228100526</v>
      </c>
      <c r="K475" s="168">
        <f ca="1">('Input Parameters'!$E$27/'Input Parameters'!$E$38)^$J475</f>
        <v>1.8872672993464547E-2</v>
      </c>
      <c r="L475" s="69">
        <f ca="1">$H475*$C475*'Input Parameters'!$E$25*K475</f>
        <v>4.7858381254646067</v>
      </c>
      <c r="M475" s="24">
        <f t="shared" ca="1" si="74"/>
        <v>0.90503906395746947</v>
      </c>
      <c r="N475" s="15">
        <f ca="1">_xlfn.NORM.INV(M475,'Input Parameters'!$E$29,'Input Parameters'!$F$29)</f>
        <v>0.10013108102696126</v>
      </c>
      <c r="O475" s="8">
        <f t="shared" ca="1" si="75"/>
        <v>0.5627569399507889</v>
      </c>
      <c r="P475" s="30">
        <f ca="1">_xlfn.LOGNORM.INV(O475,'Input Parameters'!$H$30,'Input Parameters'!$I$30)</f>
        <v>2.89116371443113</v>
      </c>
      <c r="Q475" s="10">
        <f t="shared" ca="1" si="76"/>
        <v>0.93178630226215964</v>
      </c>
      <c r="R475" s="30">
        <f>IF('Input Parameters'!$E$32=0,0,_xlfn.BETA.INV(Q475,'Input Parameters'!$L$32,'Input Parameters'!$M$32,'Input Parameters'!$J$32,'Input Parameters'!$K$32))</f>
        <v>0</v>
      </c>
      <c r="S475" s="10">
        <f t="shared" ca="1" si="77"/>
        <v>3.6702340981058179E-2</v>
      </c>
      <c r="T475" s="26">
        <f ca="1">_xlfn.LOGNORM.INV(S475,'Input Parameters'!$H$34,'Input Parameters'!$I$34)</f>
        <v>40.335130892495528</v>
      </c>
      <c r="U475" s="10">
        <f t="shared" ca="1" si="78"/>
        <v>0.4597635107570508</v>
      </c>
      <c r="V475" s="30">
        <f ca="1">_xlfn.BETA.INV(U475,'Input Parameters'!$L$36,'Input Parameters'!$M$36,'Input Parameters'!$J$36,'Input Parameters'!$K$36)</f>
        <v>0.57064752291738885</v>
      </c>
      <c r="W475" s="2">
        <f ca="1">N475+(P475-N475)*(1-ERF((T475-R475)/(2*SQRT(L475*'Input Parameters'!$E$38))))</f>
        <v>0.63691309016151976</v>
      </c>
      <c r="X475">
        <f t="shared" ca="1" si="79"/>
        <v>0</v>
      </c>
      <c r="Y475" s="7"/>
    </row>
    <row r="476" spans="1:25" ht="15" customHeight="1" x14ac:dyDescent="0.25">
      <c r="A476" s="139">
        <v>469</v>
      </c>
      <c r="B476" s="10">
        <f t="shared" ca="1" si="70"/>
        <v>0.91306657829394777</v>
      </c>
      <c r="C476" s="60">
        <f ca="1">_xlfn.NORM.INV(B476,'Input Parameters'!$E$15,'Input Parameters'!$F$15)</f>
        <v>344.66395626500099</v>
      </c>
      <c r="D476" s="10">
        <f t="shared" ca="1" si="71"/>
        <v>0.59587420548327985</v>
      </c>
      <c r="E476" s="62">
        <f ca="1">IF(_xlfn.NORM.INV(D476,'Input Parameters'!$E$17,'Input Parameters'!$F$17)&lt;3500,3500,IF(_xlfn.NORM.INV(D476,'Input Parameters'!$E$17,'Input Parameters'!$F$17)&gt;5500,5500,_xlfn.NORM.INV(D476,'Input Parameters'!$E$17,'Input Parameters'!$F$17)))</f>
        <v>4969.8775477802292</v>
      </c>
      <c r="F476" s="10">
        <f t="shared" ca="1" si="72"/>
        <v>0.92772046341320547</v>
      </c>
      <c r="G476" s="64">
        <f ca="1">_xlfn.NORM.INV(F476,'Input Parameters'!$E$20,'Input Parameters'!$F$20)</f>
        <v>292.42544689986244</v>
      </c>
      <c r="H476" s="57">
        <f ca="1">EXP(E476*(1/'Input Parameters'!$E$23-1/G476))</f>
        <v>0.97127589408092629</v>
      </c>
      <c r="I476" s="10">
        <f t="shared" ca="1" si="73"/>
        <v>0.99485367512593126</v>
      </c>
      <c r="J476" s="30">
        <f ca="1">_xlfn.BETA.INV(I476,'Input Parameters'!$L$26,'Input Parameters'!$M$26,'Input Parameters'!$J$26,'Input Parameters'!$K$26)</f>
        <v>0.94434474383108324</v>
      </c>
      <c r="K476" s="168">
        <f ca="1">('Input Parameters'!$E$27/'Input Parameters'!$E$38)^$J476</f>
        <v>1.1433333614073269E-3</v>
      </c>
      <c r="L476" s="69">
        <f ca="1">$H476*$C476*'Input Parameters'!$E$25*K476</f>
        <v>0.38274661190353665</v>
      </c>
      <c r="M476" s="24">
        <f t="shared" ca="1" si="74"/>
        <v>0.63381362014573361</v>
      </c>
      <c r="N476" s="15">
        <f ca="1">_xlfn.NORM.INV(M476,'Input Parameters'!$E$29,'Input Parameters'!$F$29)</f>
        <v>0.10003419709427622</v>
      </c>
      <c r="O476" s="8">
        <f t="shared" ca="1" si="75"/>
        <v>0.63941371966912386</v>
      </c>
      <c r="P476" s="30">
        <f ca="1">_xlfn.LOGNORM.INV(O476,'Input Parameters'!$H$30,'Input Parameters'!$I$30)</f>
        <v>3.176022022637297</v>
      </c>
      <c r="Q476" s="10">
        <f t="shared" ca="1" si="76"/>
        <v>0.76420847555315397</v>
      </c>
      <c r="R476" s="30">
        <f>IF('Input Parameters'!$E$32=0,0,_xlfn.BETA.INV(Q476,'Input Parameters'!$L$32,'Input Parameters'!$M$32,'Input Parameters'!$J$32,'Input Parameters'!$K$32))</f>
        <v>0</v>
      </c>
      <c r="S476" s="10">
        <f t="shared" ca="1" si="77"/>
        <v>0.49458741807666262</v>
      </c>
      <c r="T476" s="26">
        <f ca="1">_xlfn.LOGNORM.INV(S476,'Input Parameters'!$H$34,'Input Parameters'!$I$34)</f>
        <v>50.322629284706856</v>
      </c>
      <c r="U476" s="10">
        <f t="shared" ca="1" si="78"/>
        <v>0.73477783159881727</v>
      </c>
      <c r="V476" s="30">
        <f ca="1">_xlfn.BETA.INV(U476,'Input Parameters'!$L$36,'Input Parameters'!$M$36,'Input Parameters'!$J$36,'Input Parameters'!$K$36)</f>
        <v>0.68691192484440533</v>
      </c>
      <c r="W476" s="2">
        <f ca="1">N476+(P476-N476)*(1-ERF((T476-R476)/(2*SQRT(L476*'Input Parameters'!$E$38))))</f>
        <v>0.10003422427839327</v>
      </c>
      <c r="X476">
        <f t="shared" ca="1" si="79"/>
        <v>1</v>
      </c>
      <c r="Y476" s="7"/>
    </row>
    <row r="477" spans="1:25" ht="15" customHeight="1" x14ac:dyDescent="0.25">
      <c r="A477" s="139">
        <v>470</v>
      </c>
      <c r="B477" s="10">
        <f t="shared" ca="1" si="70"/>
        <v>0.75626463817951572</v>
      </c>
      <c r="C477" s="60">
        <f ca="1">_xlfn.NORM.INV(B477,'Input Parameters'!$E$15,'Input Parameters'!$F$15)</f>
        <v>308.5957251449683</v>
      </c>
      <c r="D477" s="10">
        <f t="shared" ca="1" si="71"/>
        <v>0.14740355927040971</v>
      </c>
      <c r="E477" s="62">
        <f ca="1">IF(_xlfn.NORM.INV(D477,'Input Parameters'!$E$17,'Input Parameters'!$F$17)&lt;3500,3500,IF(_xlfn.NORM.INV(D477,'Input Parameters'!$E$17,'Input Parameters'!$F$17)&gt;5500,5500,_xlfn.NORM.INV(D477,'Input Parameters'!$E$17,'Input Parameters'!$F$17)))</f>
        <v>4066.655975503299</v>
      </c>
      <c r="F477" s="10">
        <f t="shared" ca="1" si="72"/>
        <v>0.40913781446486241</v>
      </c>
      <c r="G477" s="64">
        <f ca="1">_xlfn.NORM.INV(F477,'Input Parameters'!$E$20,'Input Parameters'!$F$20)</f>
        <v>281.11058524143698</v>
      </c>
      <c r="H477" s="57">
        <f ca="1">EXP(E477*(1/'Input Parameters'!$E$23-1/G477))</f>
        <v>0.55788732614989978</v>
      </c>
      <c r="I477" s="10">
        <f t="shared" ca="1" si="73"/>
        <v>0.12855131772843298</v>
      </c>
      <c r="J477" s="30">
        <f ca="1">_xlfn.BETA.INV(I477,'Input Parameters'!$L$26,'Input Parameters'!$M$26,'Input Parameters'!$J$26,'Input Parameters'!$K$26)</f>
        <v>0.4698393364093762</v>
      </c>
      <c r="K477" s="168">
        <f ca="1">('Input Parameters'!$E$27/'Input Parameters'!$E$38)^$J477</f>
        <v>3.4383835549758483E-2</v>
      </c>
      <c r="L477" s="69">
        <f ca="1">$H477*$C477*'Input Parameters'!$E$25*K477</f>
        <v>5.9195776539797738</v>
      </c>
      <c r="M477" s="24">
        <f t="shared" ca="1" si="74"/>
        <v>0.61407489975571938</v>
      </c>
      <c r="N477" s="15">
        <f ca="1">_xlfn.NORM.INV(M477,'Input Parameters'!$E$29,'Input Parameters'!$F$29)</f>
        <v>0.10002899556060471</v>
      </c>
      <c r="O477" s="8">
        <f t="shared" ca="1" si="75"/>
        <v>3.4154317606551743E-3</v>
      </c>
      <c r="P477" s="30">
        <f ca="1">_xlfn.LOGNORM.INV(O477,'Input Parameters'!$H$30,'Input Parameters'!$I$30)</f>
        <v>0.74771035637036865</v>
      </c>
      <c r="Q477" s="10">
        <f t="shared" ca="1" si="76"/>
        <v>0.18874133534447557</v>
      </c>
      <c r="R477" s="30">
        <f>IF('Input Parameters'!$E$32=0,0,_xlfn.BETA.INV(Q477,'Input Parameters'!$L$32,'Input Parameters'!$M$32,'Input Parameters'!$J$32,'Input Parameters'!$K$32))</f>
        <v>0</v>
      </c>
      <c r="S477" s="10">
        <f t="shared" ca="1" si="77"/>
        <v>0.4923523081627329</v>
      </c>
      <c r="T477" s="26">
        <f ca="1">_xlfn.LOGNORM.INV(S477,'Input Parameters'!$H$34,'Input Parameters'!$I$34)</f>
        <v>50.287531161501924</v>
      </c>
      <c r="U477" s="10">
        <f t="shared" ca="1" si="78"/>
        <v>0.99342003855006045</v>
      </c>
      <c r="V477" s="30">
        <f ca="1">_xlfn.BETA.INV(U477,'Input Parameters'!$L$36,'Input Parameters'!$M$36,'Input Parameters'!$J$36,'Input Parameters'!$K$36)</f>
        <v>1.0284963671517775</v>
      </c>
      <c r="W477" s="2">
        <f ca="1">N477+(P477-N477)*(1-ERF((T477-R477)/(2*SQRT(L477*'Input Parameters'!$E$38))))</f>
        <v>0.19321559378044062</v>
      </c>
      <c r="X477">
        <f t="shared" ca="1" si="79"/>
        <v>1</v>
      </c>
      <c r="Y477" s="7"/>
    </row>
    <row r="478" spans="1:25" ht="15" customHeight="1" x14ac:dyDescent="0.25">
      <c r="A478" s="139">
        <v>471</v>
      </c>
      <c r="B478" s="10">
        <f t="shared" ca="1" si="70"/>
        <v>0.17637798788775472</v>
      </c>
      <c r="C478" s="60">
        <f ca="1">_xlfn.NORM.INV(B478,'Input Parameters'!$E$15,'Input Parameters'!$F$15)</f>
        <v>220.60757299904742</v>
      </c>
      <c r="D478" s="10">
        <f t="shared" ca="1" si="71"/>
        <v>0.43982301309967042</v>
      </c>
      <c r="E478" s="62">
        <f ca="1">IF(_xlfn.NORM.INV(D478,'Input Parameters'!$E$17,'Input Parameters'!$F$17)&lt;3500,3500,IF(_xlfn.NORM.INV(D478,'Input Parameters'!$E$17,'Input Parameters'!$F$17)&gt;5500,5500,_xlfn.NORM.INV(D478,'Input Parameters'!$E$17,'Input Parameters'!$F$17)))</f>
        <v>4694.0074310402633</v>
      </c>
      <c r="F478" s="10">
        <f t="shared" ca="1" si="72"/>
        <v>0.59329377886028301</v>
      </c>
      <c r="G478" s="64">
        <f ca="1">_xlfn.NORM.INV(F478,'Input Parameters'!$E$20,'Input Parameters'!$F$20)</f>
        <v>284.23137465499178</v>
      </c>
      <c r="H478" s="57">
        <f ca="1">EXP(E478*(1/'Input Parameters'!$E$23-1/G478))</f>
        <v>0.61245025986851453</v>
      </c>
      <c r="I478" s="10">
        <f t="shared" ca="1" si="73"/>
        <v>0.57935579086054656</v>
      </c>
      <c r="J478" s="30">
        <f ca="1">_xlfn.BETA.INV(I478,'Input Parameters'!$L$26,'Input Parameters'!$M$26,'Input Parameters'!$J$26,'Input Parameters'!$K$26)</f>
        <v>0.69306934164493406</v>
      </c>
      <c r="K478" s="168">
        <f ca="1">('Input Parameters'!$E$27/'Input Parameters'!$E$38)^$J478</f>
        <v>6.9334146504035242E-3</v>
      </c>
      <c r="L478" s="69">
        <f ca="1">$H478*$C478*'Input Parameters'!$E$25*K478</f>
        <v>0.9367817337022416</v>
      </c>
      <c r="M478" s="24">
        <f t="shared" ca="1" si="74"/>
        <v>0.80949951735675008</v>
      </c>
      <c r="N478" s="15">
        <f ca="1">_xlfn.NORM.INV(M478,'Input Parameters'!$E$29,'Input Parameters'!$F$29)</f>
        <v>0.10008760534719695</v>
      </c>
      <c r="O478" s="8">
        <f t="shared" ca="1" si="75"/>
        <v>0.24094200320611281</v>
      </c>
      <c r="P478" s="30">
        <f ca="1">_xlfn.LOGNORM.INV(O478,'Input Parameters'!$H$30,'Input Parameters'!$I$30)</f>
        <v>1.9248088580932219</v>
      </c>
      <c r="Q478" s="10">
        <f t="shared" ca="1" si="76"/>
        <v>0.89010968621638509</v>
      </c>
      <c r="R478" s="30">
        <f>IF('Input Parameters'!$E$32=0,0,_xlfn.BETA.INV(Q478,'Input Parameters'!$L$32,'Input Parameters'!$M$32,'Input Parameters'!$J$32,'Input Parameters'!$K$32))</f>
        <v>0</v>
      </c>
      <c r="S478" s="10">
        <f t="shared" ca="1" si="77"/>
        <v>0.56390082956493748</v>
      </c>
      <c r="T478" s="26">
        <f ca="1">_xlfn.LOGNORM.INV(S478,'Input Parameters'!$H$34,'Input Parameters'!$I$34)</f>
        <v>51.427585753642504</v>
      </c>
      <c r="U478" s="10">
        <f t="shared" ca="1" si="78"/>
        <v>0.7291425463930491</v>
      </c>
      <c r="V478" s="30">
        <f ca="1">_xlfn.BETA.INV(U478,'Input Parameters'!$L$36,'Input Parameters'!$M$36,'Input Parameters'!$J$36,'Input Parameters'!$K$36)</f>
        <v>0.68402241083887061</v>
      </c>
      <c r="W478" s="2">
        <f ca="1">N478+(P478-N478)*(1-ERF((T478-R478)/(2*SQRT(L478*'Input Parameters'!$E$38))))</f>
        <v>0.10040116418624119</v>
      </c>
      <c r="X478">
        <f t="shared" ca="1" si="79"/>
        <v>1</v>
      </c>
      <c r="Y478" s="7"/>
    </row>
    <row r="479" spans="1:25" ht="15" customHeight="1" x14ac:dyDescent="0.25">
      <c r="A479" s="139">
        <v>472</v>
      </c>
      <c r="B479" s="10">
        <f t="shared" ca="1" si="70"/>
        <v>0.14488992815527946</v>
      </c>
      <c r="C479" s="60">
        <f ca="1">_xlfn.NORM.INV(B479,'Input Parameters'!$E$15,'Input Parameters'!$F$15)</f>
        <v>213.59777098883234</v>
      </c>
      <c r="D479" s="10">
        <f t="shared" ca="1" si="71"/>
        <v>0.9445220942995517</v>
      </c>
      <c r="E479" s="62">
        <f ca="1">IF(_xlfn.NORM.INV(D479,'Input Parameters'!$E$17,'Input Parameters'!$F$17)&lt;3500,3500,IF(_xlfn.NORM.INV(D479,'Input Parameters'!$E$17,'Input Parameters'!$F$17)&gt;5500,5500,_xlfn.NORM.INV(D479,'Input Parameters'!$E$17,'Input Parameters'!$F$17)))</f>
        <v>5500</v>
      </c>
      <c r="F479" s="10">
        <f t="shared" ca="1" si="72"/>
        <v>0.35186458230663353</v>
      </c>
      <c r="G479" s="64">
        <f ca="1">_xlfn.NORM.INV(F479,'Input Parameters'!$E$20,'Input Parameters'!$F$20)</f>
        <v>280.10204803491024</v>
      </c>
      <c r="H479" s="57">
        <f ca="1">EXP(E479*(1/'Input Parameters'!$E$23-1/G479))</f>
        <v>0.42327144871857003</v>
      </c>
      <c r="I479" s="10">
        <f t="shared" ca="1" si="73"/>
        <v>1.2330922007268041E-2</v>
      </c>
      <c r="J479" s="30">
        <f ca="1">_xlfn.BETA.INV(I479,'Input Parameters'!$L$26,'Input Parameters'!$M$26,'Input Parameters'!$J$26,'Input Parameters'!$K$26)</f>
        <v>0.29121076079925451</v>
      </c>
      <c r="K479" s="168">
        <f ca="1">('Input Parameters'!$E$27/'Input Parameters'!$E$38)^$J479</f>
        <v>0.12382800837954201</v>
      </c>
      <c r="L479" s="69">
        <f ca="1">$H479*$C479*'Input Parameters'!$E$25*K479</f>
        <v>11.195270173680333</v>
      </c>
      <c r="M479" s="24">
        <f t="shared" ca="1" si="74"/>
        <v>0.94290369586207456</v>
      </c>
      <c r="N479" s="15">
        <f ca="1">_xlfn.NORM.INV(M479,'Input Parameters'!$E$29,'Input Parameters'!$F$29)</f>
        <v>0.1001579625708042</v>
      </c>
      <c r="O479" s="8">
        <f t="shared" ca="1" si="75"/>
        <v>0.39231789123909822</v>
      </c>
      <c r="P479" s="30">
        <f ca="1">_xlfn.LOGNORM.INV(O479,'Input Parameters'!$H$30,'Input Parameters'!$I$30)</f>
        <v>2.3583139893148406</v>
      </c>
      <c r="Q479" s="10">
        <f t="shared" ca="1" si="76"/>
        <v>0.539575253609481</v>
      </c>
      <c r="R479" s="30">
        <f>IF('Input Parameters'!$E$32=0,0,_xlfn.BETA.INV(Q479,'Input Parameters'!$L$32,'Input Parameters'!$M$32,'Input Parameters'!$J$32,'Input Parameters'!$K$32))</f>
        <v>0</v>
      </c>
      <c r="S479" s="10">
        <f t="shared" ca="1" si="77"/>
        <v>0.61846621658242074</v>
      </c>
      <c r="T479" s="26">
        <f ca="1">_xlfn.LOGNORM.INV(S479,'Input Parameters'!$H$34,'Input Parameters'!$I$34)</f>
        <v>52.335775079340671</v>
      </c>
      <c r="U479" s="10">
        <f t="shared" ca="1" si="78"/>
        <v>0.62084214264830906</v>
      </c>
      <c r="V479" s="30">
        <f ca="1">_xlfn.BETA.INV(U479,'Input Parameters'!$L$36,'Input Parameters'!$M$36,'Input Parameters'!$J$36,'Input Parameters'!$K$36)</f>
        <v>0.63412258143056122</v>
      </c>
      <c r="W479" s="2">
        <f ca="1">N479+(P479-N479)*(1-ERF((T479-R479)/(2*SQRT(L479*'Input Parameters'!$E$38))))</f>
        <v>0.70695637914736997</v>
      </c>
      <c r="X479">
        <f t="shared" ca="1" si="79"/>
        <v>0</v>
      </c>
      <c r="Y479" s="7"/>
    </row>
    <row r="480" spans="1:25" ht="15" customHeight="1" x14ac:dyDescent="0.25">
      <c r="A480" s="139">
        <v>473</v>
      </c>
      <c r="B480" s="10">
        <f t="shared" ca="1" si="70"/>
        <v>0.36241383543761307</v>
      </c>
      <c r="C480" s="60">
        <f ca="1">_xlfn.NORM.INV(B480,'Input Parameters'!$E$15,'Input Parameters'!$F$15)</f>
        <v>251.8903437442176</v>
      </c>
      <c r="D480" s="10">
        <f t="shared" ca="1" si="71"/>
        <v>0.39285077140374813</v>
      </c>
      <c r="E480" s="62">
        <f ca="1">IF(_xlfn.NORM.INV(D480,'Input Parameters'!$E$17,'Input Parameters'!$F$17)&lt;3500,3500,IF(_xlfn.NORM.INV(D480,'Input Parameters'!$E$17,'Input Parameters'!$F$17)&gt;5500,5500,_xlfn.NORM.INV(D480,'Input Parameters'!$E$17,'Input Parameters'!$F$17)))</f>
        <v>4609.6723956669675</v>
      </c>
      <c r="F480" s="10">
        <f t="shared" ca="1" si="72"/>
        <v>0.18846939146628261</v>
      </c>
      <c r="G480" s="64">
        <f ca="1">_xlfn.NORM.INV(F480,'Input Parameters'!$E$20,'Input Parameters'!$F$20)</f>
        <v>276.73021007133741</v>
      </c>
      <c r="H480" s="57">
        <f ca="1">EXP(E480*(1/'Input Parameters'!$E$23-1/G480))</f>
        <v>0.39808432748367656</v>
      </c>
      <c r="I480" s="10">
        <f t="shared" ca="1" si="73"/>
        <v>0.64021753308575735</v>
      </c>
      <c r="J480" s="30">
        <f ca="1">_xlfn.BETA.INV(I480,'Input Parameters'!$L$26,'Input Parameters'!$M$26,'Input Parameters'!$J$26,'Input Parameters'!$K$26)</f>
        <v>0.71732861773054746</v>
      </c>
      <c r="K480" s="168">
        <f ca="1">('Input Parameters'!$E$27/'Input Parameters'!$E$38)^$J480</f>
        <v>5.8260547889915212E-3</v>
      </c>
      <c r="L480" s="69">
        <f ca="1">$H480*$C480*'Input Parameters'!$E$25*K480</f>
        <v>0.5841994763561148</v>
      </c>
      <c r="M480" s="24">
        <f t="shared" ca="1" si="74"/>
        <v>0.83902339748505472</v>
      </c>
      <c r="N480" s="15">
        <f ca="1">_xlfn.NORM.INV(M480,'Input Parameters'!$E$29,'Input Parameters'!$F$29)</f>
        <v>0.10009904520707082</v>
      </c>
      <c r="O480" s="8">
        <f t="shared" ca="1" si="75"/>
        <v>0.97106561886257237</v>
      </c>
      <c r="P480" s="30">
        <f ca="1">_xlfn.LOGNORM.INV(O480,'Input Parameters'!$H$30,'Input Parameters'!$I$30)</f>
        <v>6.5731993614475046</v>
      </c>
      <c r="Q480" s="10">
        <f t="shared" ca="1" si="76"/>
        <v>0.67722776275138541</v>
      </c>
      <c r="R480" s="30">
        <f>IF('Input Parameters'!$E$32=0,0,_xlfn.BETA.INV(Q480,'Input Parameters'!$L$32,'Input Parameters'!$M$32,'Input Parameters'!$J$32,'Input Parameters'!$K$32))</f>
        <v>0</v>
      </c>
      <c r="S480" s="10">
        <f t="shared" ca="1" si="77"/>
        <v>0.78215252909667055</v>
      </c>
      <c r="T480" s="26">
        <f ca="1">_xlfn.LOGNORM.INV(S480,'Input Parameters'!$H$34,'Input Parameters'!$I$34)</f>
        <v>55.545487624772804</v>
      </c>
      <c r="U480" s="10">
        <f t="shared" ca="1" si="78"/>
        <v>0.68321420207494055</v>
      </c>
      <c r="V480" s="30">
        <f ca="1">_xlfn.BETA.INV(U480,'Input Parameters'!$L$36,'Input Parameters'!$M$36,'Input Parameters'!$J$36,'Input Parameters'!$K$36)</f>
        <v>0.66171376607134957</v>
      </c>
      <c r="W480" s="2">
        <f ca="1">N480+(P480-N480)*(1-ERF((T480-R480)/(2*SQRT(L480*'Input Parameters'!$E$38))))</f>
        <v>0.10010083596886173</v>
      </c>
      <c r="X480">
        <f t="shared" ca="1" si="79"/>
        <v>1</v>
      </c>
      <c r="Y480" s="7"/>
    </row>
    <row r="481" spans="1:25" ht="15" customHeight="1" x14ac:dyDescent="0.25">
      <c r="A481" s="139">
        <v>474</v>
      </c>
      <c r="B481" s="10">
        <f t="shared" ca="1" si="70"/>
        <v>0.22147777936230584</v>
      </c>
      <c r="C481" s="60">
        <f ca="1">_xlfn.NORM.INV(B481,'Input Parameters'!$E$15,'Input Parameters'!$F$15)</f>
        <v>229.38934974833933</v>
      </c>
      <c r="D481" s="10">
        <f t="shared" ca="1" si="71"/>
        <v>0.14456513257989045</v>
      </c>
      <c r="E481" s="62">
        <f ca="1">IF(_xlfn.NORM.INV(D481,'Input Parameters'!$E$17,'Input Parameters'!$F$17)&lt;3500,3500,IF(_xlfn.NORM.INV(D481,'Input Parameters'!$E$17,'Input Parameters'!$F$17)&gt;5500,5500,_xlfn.NORM.INV(D481,'Input Parameters'!$E$17,'Input Parameters'!$F$17)))</f>
        <v>4057.9779441214155</v>
      </c>
      <c r="F481" s="10">
        <f t="shared" ca="1" si="72"/>
        <v>0.24592186176218778</v>
      </c>
      <c r="G481" s="64">
        <f ca="1">_xlfn.NORM.INV(F481,'Input Parameters'!$E$20,'Input Parameters'!$F$20)</f>
        <v>278.04455853045232</v>
      </c>
      <c r="H481" s="57">
        <f ca="1">EXP(E481*(1/'Input Parameters'!$E$23-1/G481))</f>
        <v>0.47638214786329863</v>
      </c>
      <c r="I481" s="10">
        <f t="shared" ca="1" si="73"/>
        <v>0.34007051158911061</v>
      </c>
      <c r="J481" s="30">
        <f ca="1">_xlfn.BETA.INV(I481,'Input Parameters'!$L$26,'Input Parameters'!$M$26,'Input Parameters'!$J$26,'Input Parameters'!$K$26)</f>
        <v>0.59325067126063058</v>
      </c>
      <c r="K481" s="168">
        <f ca="1">('Input Parameters'!$E$27/'Input Parameters'!$E$38)^$J481</f>
        <v>1.4187398207477107E-2</v>
      </c>
      <c r="L481" s="69">
        <f ca="1">$H481*$C481*'Input Parameters'!$E$25*K481</f>
        <v>1.5503561880773788</v>
      </c>
      <c r="M481" s="24">
        <f t="shared" ca="1" si="74"/>
        <v>0.25943167793576782</v>
      </c>
      <c r="N481" s="15">
        <f ca="1">_xlfn.NORM.INV(M481,'Input Parameters'!$E$29,'Input Parameters'!$F$29)</f>
        <v>9.9935490150001638E-2</v>
      </c>
      <c r="O481" s="8">
        <f t="shared" ca="1" si="75"/>
        <v>1.2047549185040474E-2</v>
      </c>
      <c r="P481" s="30">
        <f ca="1">_xlfn.LOGNORM.INV(O481,'Input Parameters'!$H$30,'Input Parameters'!$I$30)</f>
        <v>0.92453355101721779</v>
      </c>
      <c r="Q481" s="10">
        <f t="shared" ca="1" si="76"/>
        <v>5.5400348659654375E-2</v>
      </c>
      <c r="R481" s="30">
        <f>IF('Input Parameters'!$E$32=0,0,_xlfn.BETA.INV(Q481,'Input Parameters'!$L$32,'Input Parameters'!$M$32,'Input Parameters'!$J$32,'Input Parameters'!$K$32))</f>
        <v>0</v>
      </c>
      <c r="S481" s="10">
        <f t="shared" ca="1" si="77"/>
        <v>0.2517391144772384</v>
      </c>
      <c r="T481" s="26">
        <f ca="1">_xlfn.LOGNORM.INV(S481,'Input Parameters'!$H$34,'Input Parameters'!$I$34)</f>
        <v>46.378677572707552</v>
      </c>
      <c r="U481" s="10">
        <f t="shared" ca="1" si="78"/>
        <v>0.86584265084999557</v>
      </c>
      <c r="V481" s="30">
        <f ca="1">_xlfn.BETA.INV(U481,'Input Parameters'!$L$36,'Input Parameters'!$M$36,'Input Parameters'!$J$36,'Input Parameters'!$K$36)</f>
        <v>0.77055977525513786</v>
      </c>
      <c r="W481" s="2">
        <f ca="1">N481+(P481-N481)*(1-ERF((T481-R481)/(2*SQRT(L481*'Input Parameters'!$E$38))))</f>
        <v>0.10689740082099101</v>
      </c>
      <c r="X481">
        <f t="shared" ca="1" si="79"/>
        <v>1</v>
      </c>
      <c r="Y481" s="7"/>
    </row>
    <row r="482" spans="1:25" ht="15" customHeight="1" x14ac:dyDescent="0.25">
      <c r="A482" s="139">
        <v>475</v>
      </c>
      <c r="B482" s="10">
        <f t="shared" ca="1" si="70"/>
        <v>0.26338970307667264</v>
      </c>
      <c r="C482" s="60">
        <f ca="1">_xlfn.NORM.INV(B482,'Input Parameters'!$E$15,'Input Parameters'!$F$15)</f>
        <v>236.66655018843085</v>
      </c>
      <c r="D482" s="10">
        <f t="shared" ca="1" si="71"/>
        <v>0.9993669045825202</v>
      </c>
      <c r="E482" s="62">
        <f ca="1">IF(_xlfn.NORM.INV(D482,'Input Parameters'!$E$17,'Input Parameters'!$F$17)&lt;3500,3500,IF(_xlfn.NORM.INV(D482,'Input Parameters'!$E$17,'Input Parameters'!$F$17)&gt;5500,5500,_xlfn.NORM.INV(D482,'Input Parameters'!$E$17,'Input Parameters'!$F$17)))</f>
        <v>5500</v>
      </c>
      <c r="F482" s="10">
        <f t="shared" ca="1" si="72"/>
        <v>0.8828177587616034</v>
      </c>
      <c r="G482" s="64">
        <f ca="1">_xlfn.NORM.INV(F482,'Input Parameters'!$E$20,'Input Parameters'!$F$20)</f>
        <v>290.61758025871785</v>
      </c>
      <c r="H482" s="57">
        <f ca="1">EXP(E482*(1/'Input Parameters'!$E$23-1/G482))</f>
        <v>0.86134930233288953</v>
      </c>
      <c r="I482" s="10">
        <f t="shared" ca="1" si="73"/>
        <v>0.37843891549716524</v>
      </c>
      <c r="J482" s="30">
        <f ca="1">_xlfn.BETA.INV(I482,'Input Parameters'!$L$26,'Input Parameters'!$M$26,'Input Parameters'!$J$26,'Input Parameters'!$K$26)</f>
        <v>0.61052013560499985</v>
      </c>
      <c r="K482" s="168">
        <f ca="1">('Input Parameters'!$E$27/'Input Parameters'!$E$38)^$J482</f>
        <v>1.2534437326461751E-2</v>
      </c>
      <c r="L482" s="69">
        <f ca="1">$H482*$C482*'Input Parameters'!$E$25*K482</f>
        <v>2.5551772360597145</v>
      </c>
      <c r="M482" s="24">
        <f t="shared" ca="1" si="74"/>
        <v>0.89461538758835557</v>
      </c>
      <c r="N482" s="15">
        <f ca="1">_xlfn.NORM.INV(M482,'Input Parameters'!$E$29,'Input Parameters'!$F$29)</f>
        <v>0.10012514530717873</v>
      </c>
      <c r="O482" s="8">
        <f t="shared" ca="1" si="75"/>
        <v>0.11030088268027249</v>
      </c>
      <c r="P482" s="30">
        <f ca="1">_xlfn.LOGNORM.INV(O482,'Input Parameters'!$H$30,'Input Parameters'!$I$30)</f>
        <v>1.5044199390431685</v>
      </c>
      <c r="Q482" s="10">
        <f t="shared" ca="1" si="76"/>
        <v>0.79714452509689226</v>
      </c>
      <c r="R482" s="30">
        <f>IF('Input Parameters'!$E$32=0,0,_xlfn.BETA.INV(Q482,'Input Parameters'!$L$32,'Input Parameters'!$M$32,'Input Parameters'!$J$32,'Input Parameters'!$K$32))</f>
        <v>0</v>
      </c>
      <c r="S482" s="10">
        <f t="shared" ca="1" si="77"/>
        <v>0.95534764788408688</v>
      </c>
      <c r="T482" s="26">
        <f ca="1">_xlfn.LOGNORM.INV(S482,'Input Parameters'!$H$34,'Input Parameters'!$I$34)</f>
        <v>62.28410078016325</v>
      </c>
      <c r="U482" s="10">
        <f t="shared" ca="1" si="78"/>
        <v>0.12673023594996191</v>
      </c>
      <c r="V482" s="30">
        <f ca="1">_xlfn.BETA.INV(U482,'Input Parameters'!$L$36,'Input Parameters'!$M$36,'Input Parameters'!$J$36,'Input Parameters'!$K$36)</f>
        <v>0.43258118249072142</v>
      </c>
      <c r="W482" s="2">
        <f ca="1">N482+(P482-N482)*(1-ERF((T482-R482)/(2*SQRT(L482*'Input Parameters'!$E$38))))</f>
        <v>0.10836244512248348</v>
      </c>
      <c r="X482">
        <f t="shared" ca="1" si="79"/>
        <v>1</v>
      </c>
      <c r="Y482" s="7"/>
    </row>
    <row r="483" spans="1:25" ht="15" customHeight="1" x14ac:dyDescent="0.25">
      <c r="A483" s="139">
        <v>476</v>
      </c>
      <c r="B483" s="10">
        <f t="shared" ca="1" si="70"/>
        <v>0.93623900064902221</v>
      </c>
      <c r="C483" s="60">
        <f ca="1">_xlfn.NORM.INV(B483,'Input Parameters'!$E$15,'Input Parameters'!$F$15)</f>
        <v>353.55512003131889</v>
      </c>
      <c r="D483" s="10">
        <f t="shared" ca="1" si="71"/>
        <v>0.31059508500176281</v>
      </c>
      <c r="E483" s="62">
        <f ca="1">IF(_xlfn.NORM.INV(D483,'Input Parameters'!$E$17,'Input Parameters'!$F$17)&lt;3500,3500,IF(_xlfn.NORM.INV(D483,'Input Parameters'!$E$17,'Input Parameters'!$F$17)&gt;5500,5500,_xlfn.NORM.INV(D483,'Input Parameters'!$E$17,'Input Parameters'!$F$17)))</f>
        <v>4454.0850097991015</v>
      </c>
      <c r="F483" s="10">
        <f t="shared" ca="1" si="72"/>
        <v>0.92473069449085765</v>
      </c>
      <c r="G483" s="64">
        <f ca="1">_xlfn.NORM.INV(F483,'Input Parameters'!$E$20,'Input Parameters'!$F$20)</f>
        <v>292.2821316944416</v>
      </c>
      <c r="H483" s="57">
        <f ca="1">EXP(E483*(1/'Input Parameters'!$E$23-1/G483))</f>
        <v>0.96696936132764733</v>
      </c>
      <c r="I483" s="10">
        <f t="shared" ca="1" si="73"/>
        <v>0.94402698963434506</v>
      </c>
      <c r="J483" s="30">
        <f ca="1">_xlfn.BETA.INV(I483,'Input Parameters'!$L$26,'Input Parameters'!$M$26,'Input Parameters'!$J$26,'Input Parameters'!$K$26)</f>
        <v>0.87120852977250418</v>
      </c>
      <c r="K483" s="168">
        <f ca="1">('Input Parameters'!$E$27/'Input Parameters'!$E$38)^$J483</f>
        <v>1.9320001201388697E-3</v>
      </c>
      <c r="L483" s="69">
        <f ca="1">$H483*$C483*'Input Parameters'!$E$25*K483</f>
        <v>0.66050634442878609</v>
      </c>
      <c r="M483" s="24">
        <f t="shared" ca="1" si="74"/>
        <v>0.91047877708799685</v>
      </c>
      <c r="N483" s="15">
        <f ca="1">_xlfn.NORM.INV(M483,'Input Parameters'!$E$29,'Input Parameters'!$F$29)</f>
        <v>0.10013437091855779</v>
      </c>
      <c r="O483" s="8">
        <f t="shared" ca="1" si="75"/>
        <v>4.6800472410420735E-2</v>
      </c>
      <c r="P483" s="30">
        <f ca="1">_xlfn.LOGNORM.INV(O483,'Input Parameters'!$H$30,'Input Parameters'!$I$30)</f>
        <v>1.2153100468853333</v>
      </c>
      <c r="Q483" s="10">
        <f t="shared" ca="1" si="76"/>
        <v>0.6203374821997365</v>
      </c>
      <c r="R483" s="30">
        <f>IF('Input Parameters'!$E$32=0,0,_xlfn.BETA.INV(Q483,'Input Parameters'!$L$32,'Input Parameters'!$M$32,'Input Parameters'!$J$32,'Input Parameters'!$K$32))</f>
        <v>0</v>
      </c>
      <c r="S483" s="10">
        <f t="shared" ca="1" si="77"/>
        <v>0.15599177296063282</v>
      </c>
      <c r="T483" s="26">
        <f ca="1">_xlfn.LOGNORM.INV(S483,'Input Parameters'!$H$34,'Input Parameters'!$I$34)</f>
        <v>44.444900180779946</v>
      </c>
      <c r="U483" s="10">
        <f t="shared" ca="1" si="78"/>
        <v>2.577044817379559E-2</v>
      </c>
      <c r="V483" s="30">
        <f ca="1">_xlfn.BETA.INV(U483,'Input Parameters'!$L$36,'Input Parameters'!$M$36,'Input Parameters'!$J$36,'Input Parameters'!$K$36)</f>
        <v>0.35111877670036212</v>
      </c>
      <c r="W483" s="2">
        <f ca="1">N483+(P483-N483)*(1-ERF((T483-R483)/(2*SQRT(L483*'Input Parameters'!$E$38))))</f>
        <v>0.10025726938791001</v>
      </c>
      <c r="X483">
        <f t="shared" ca="1" si="79"/>
        <v>1</v>
      </c>
      <c r="Y483" s="7"/>
    </row>
    <row r="484" spans="1:25" ht="15" customHeight="1" x14ac:dyDescent="0.25">
      <c r="A484" s="139">
        <v>477</v>
      </c>
      <c r="B484" s="10">
        <f t="shared" ca="1" si="70"/>
        <v>0.31477033106388763</v>
      </c>
      <c r="C484" s="60">
        <f ca="1">_xlfn.NORM.INV(B484,'Input Parameters'!$E$15,'Input Parameters'!$F$15)</f>
        <v>244.82572215049328</v>
      </c>
      <c r="D484" s="10">
        <f t="shared" ca="1" si="71"/>
        <v>9.5409668236874356E-2</v>
      </c>
      <c r="E484" s="62">
        <f ca="1">IF(_xlfn.NORM.INV(D484,'Input Parameters'!$E$17,'Input Parameters'!$F$17)&lt;3500,3500,IF(_xlfn.NORM.INV(D484,'Input Parameters'!$E$17,'Input Parameters'!$F$17)&gt;5500,5500,_xlfn.NORM.INV(D484,'Input Parameters'!$E$17,'Input Parameters'!$F$17)))</f>
        <v>3884.2885993759714</v>
      </c>
      <c r="F484" s="10">
        <f t="shared" ca="1" si="72"/>
        <v>0.19234246249439058</v>
      </c>
      <c r="G484" s="64">
        <f ca="1">_xlfn.NORM.INV(F484,'Input Parameters'!$E$20,'Input Parameters'!$F$20)</f>
        <v>276.82571281559797</v>
      </c>
      <c r="H484" s="57">
        <f ca="1">EXP(E484*(1/'Input Parameters'!$E$23-1/G484))</f>
        <v>0.46240928450128793</v>
      </c>
      <c r="I484" s="10">
        <f t="shared" ca="1" si="73"/>
        <v>0.48656577346629293</v>
      </c>
      <c r="J484" s="30">
        <f ca="1">_xlfn.BETA.INV(I484,'Input Parameters'!$L$26,'Input Parameters'!$M$26,'Input Parameters'!$J$26,'Input Parameters'!$K$26)</f>
        <v>0.65596628381174915</v>
      </c>
      <c r="K484" s="168">
        <f ca="1">('Input Parameters'!$E$27/'Input Parameters'!$E$38)^$J484</f>
        <v>9.0475458276762667E-3</v>
      </c>
      <c r="L484" s="69">
        <f ca="1">$H484*$C484*'Input Parameters'!$E$25*K484</f>
        <v>1.0242698313338112</v>
      </c>
      <c r="M484" s="24">
        <f t="shared" ca="1" si="74"/>
        <v>0.92546503857548512</v>
      </c>
      <c r="N484" s="15">
        <f ca="1">_xlfn.NORM.INV(M484,'Input Parameters'!$E$29,'Input Parameters'!$F$29)</f>
        <v>0.10014428244745574</v>
      </c>
      <c r="O484" s="8">
        <f t="shared" ca="1" si="75"/>
        <v>0.886838288477106</v>
      </c>
      <c r="P484" s="30">
        <f ca="1">_xlfn.LOGNORM.INV(O484,'Input Parameters'!$H$30,'Input Parameters'!$I$30)</f>
        <v>4.7520037802096171</v>
      </c>
      <c r="Q484" s="10">
        <f t="shared" ca="1" si="76"/>
        <v>0.24463074314043887</v>
      </c>
      <c r="R484" s="30">
        <f>IF('Input Parameters'!$E$32=0,0,_xlfn.BETA.INV(Q484,'Input Parameters'!$L$32,'Input Parameters'!$M$32,'Input Parameters'!$J$32,'Input Parameters'!$K$32))</f>
        <v>0</v>
      </c>
      <c r="S484" s="10">
        <f t="shared" ca="1" si="77"/>
        <v>0.89277286162188818</v>
      </c>
      <c r="T484" s="26">
        <f ca="1">_xlfn.LOGNORM.INV(S484,'Input Parameters'!$H$34,'Input Parameters'!$I$34)</f>
        <v>58.833972277340912</v>
      </c>
      <c r="U484" s="10">
        <f t="shared" ca="1" si="78"/>
        <v>0.69570775875271118</v>
      </c>
      <c r="V484" s="30">
        <f ca="1">_xlfn.BETA.INV(U484,'Input Parameters'!$L$36,'Input Parameters'!$M$36,'Input Parameters'!$J$36,'Input Parameters'!$K$36)</f>
        <v>0.66758391933155037</v>
      </c>
      <c r="W484" s="2">
        <f ca="1">N484+(P484-N484)*(1-ERF((T484-R484)/(2*SQRT(L484*'Input Parameters'!$E$38))))</f>
        <v>0.10032785410180349</v>
      </c>
      <c r="X484">
        <f t="shared" ca="1" si="79"/>
        <v>1</v>
      </c>
      <c r="Y484" s="7"/>
    </row>
    <row r="485" spans="1:25" ht="15" customHeight="1" x14ac:dyDescent="0.25">
      <c r="A485" s="139">
        <v>478</v>
      </c>
      <c r="B485" s="10">
        <f t="shared" ca="1" si="70"/>
        <v>0.2568984892366335</v>
      </c>
      <c r="C485" s="60">
        <f ca="1">_xlfn.NORM.INV(B485,'Input Parameters'!$E$15,'Input Parameters'!$F$15)</f>
        <v>235.58230493296318</v>
      </c>
      <c r="D485" s="10">
        <f t="shared" ca="1" si="71"/>
        <v>0.27153250767922188</v>
      </c>
      <c r="E485" s="62">
        <f ca="1">IF(_xlfn.NORM.INV(D485,'Input Parameters'!$E$17,'Input Parameters'!$F$17)&lt;3500,3500,IF(_xlfn.NORM.INV(D485,'Input Parameters'!$E$17,'Input Parameters'!$F$17)&gt;5500,5500,_xlfn.NORM.INV(D485,'Input Parameters'!$E$17,'Input Parameters'!$F$17)))</f>
        <v>4374.2707463122424</v>
      </c>
      <c r="F485" s="10">
        <f t="shared" ca="1" si="72"/>
        <v>0.44511490408140331</v>
      </c>
      <c r="G485" s="64">
        <f ca="1">_xlfn.NORM.INV(F485,'Input Parameters'!$E$20,'Input Parameters'!$F$20)</f>
        <v>281.72531005838306</v>
      </c>
      <c r="H485" s="57">
        <f ca="1">EXP(E485*(1/'Input Parameters'!$E$23-1/G485))</f>
        <v>0.55223031554173618</v>
      </c>
      <c r="I485" s="10">
        <f t="shared" ca="1" si="73"/>
        <v>0.27667558261213254</v>
      </c>
      <c r="J485" s="30">
        <f ca="1">_xlfn.BETA.INV(I485,'Input Parameters'!$L$26,'Input Parameters'!$M$26,'Input Parameters'!$J$26,'Input Parameters'!$K$26)</f>
        <v>0.56257294956317061</v>
      </c>
      <c r="K485" s="168">
        <f ca="1">('Input Parameters'!$E$27/'Input Parameters'!$E$38)^$J485</f>
        <v>1.767950655343915E-2</v>
      </c>
      <c r="L485" s="69">
        <f ca="1">$H485*$C485*'Input Parameters'!$E$25*K485</f>
        <v>2.3000276143455958</v>
      </c>
      <c r="M485" s="24">
        <f t="shared" ca="1" si="74"/>
        <v>0.37323955573931378</v>
      </c>
      <c r="N485" s="15">
        <f ca="1">_xlfn.NORM.INV(M485,'Input Parameters'!$E$29,'Input Parameters'!$F$29)</f>
        <v>9.9967671460198665E-2</v>
      </c>
      <c r="O485" s="8">
        <f t="shared" ca="1" si="75"/>
        <v>0.51769355679577589</v>
      </c>
      <c r="P485" s="30">
        <f ca="1">_xlfn.LOGNORM.INV(O485,'Input Parameters'!$H$30,'Input Parameters'!$I$30)</f>
        <v>2.7401098859653383</v>
      </c>
      <c r="Q485" s="10">
        <f t="shared" ca="1" si="76"/>
        <v>0.16334719254234287</v>
      </c>
      <c r="R485" s="30">
        <f>IF('Input Parameters'!$E$32=0,0,_xlfn.BETA.INV(Q485,'Input Parameters'!$L$32,'Input Parameters'!$M$32,'Input Parameters'!$J$32,'Input Parameters'!$K$32))</f>
        <v>0</v>
      </c>
      <c r="S485" s="10">
        <f t="shared" ca="1" si="77"/>
        <v>0.66721681198811666</v>
      </c>
      <c r="T485" s="26">
        <f ca="1">_xlfn.LOGNORM.INV(S485,'Input Parameters'!$H$34,'Input Parameters'!$I$34)</f>
        <v>53.19503577776895</v>
      </c>
      <c r="U485" s="10">
        <f t="shared" ca="1" si="78"/>
        <v>0.57576717066227634</v>
      </c>
      <c r="V485" s="30">
        <f ca="1">_xlfn.BETA.INV(U485,'Input Parameters'!$L$36,'Input Parameters'!$M$36,'Input Parameters'!$J$36,'Input Parameters'!$K$36)</f>
        <v>0.61552926165702271</v>
      </c>
      <c r="W485" s="2">
        <f ca="1">N485+(P485-N485)*(1-ERF((T485-R485)/(2*SQRT(L485*'Input Parameters'!$E$38))))</f>
        <v>0.13463343896193625</v>
      </c>
      <c r="X485">
        <f t="shared" ca="1" si="79"/>
        <v>1</v>
      </c>
      <c r="Y485" s="7"/>
    </row>
    <row r="486" spans="1:25" ht="15" customHeight="1" x14ac:dyDescent="0.25">
      <c r="A486" s="139">
        <v>479</v>
      </c>
      <c r="B486" s="10">
        <f t="shared" ca="1" si="70"/>
        <v>0.26846718283419935</v>
      </c>
      <c r="C486" s="60">
        <f ca="1">_xlfn.NORM.INV(B486,'Input Parameters'!$E$15,'Input Parameters'!$F$15)</f>
        <v>237.50516579952495</v>
      </c>
      <c r="D486" s="10">
        <f t="shared" ca="1" si="71"/>
        <v>0.95405414851660741</v>
      </c>
      <c r="E486" s="62">
        <f ca="1">IF(_xlfn.NORM.INV(D486,'Input Parameters'!$E$17,'Input Parameters'!$F$17)&lt;3500,3500,IF(_xlfn.NORM.INV(D486,'Input Parameters'!$E$17,'Input Parameters'!$F$17)&gt;5500,5500,_xlfn.NORM.INV(D486,'Input Parameters'!$E$17,'Input Parameters'!$F$17)))</f>
        <v>5500</v>
      </c>
      <c r="F486" s="10">
        <f t="shared" ca="1" si="72"/>
        <v>0.5163134267392322</v>
      </c>
      <c r="G486" s="64">
        <f ca="1">_xlfn.NORM.INV(F486,'Input Parameters'!$E$20,'Input Parameters'!$F$20)</f>
        <v>282.92405076624573</v>
      </c>
      <c r="H486" s="57">
        <f ca="1">EXP(E486*(1/'Input Parameters'!$E$23-1/G486))</f>
        <v>0.51484628595715243</v>
      </c>
      <c r="I486" s="10">
        <f t="shared" ca="1" si="73"/>
        <v>8.5112736854099369E-2</v>
      </c>
      <c r="J486" s="30">
        <f ca="1">_xlfn.BETA.INV(I486,'Input Parameters'!$L$26,'Input Parameters'!$M$26,'Input Parameters'!$J$26,'Input Parameters'!$K$26)</f>
        <v>0.42946705532775081</v>
      </c>
      <c r="K486" s="168">
        <f ca="1">('Input Parameters'!$E$27/'Input Parameters'!$E$38)^$J486</f>
        <v>4.5932727868420981E-2</v>
      </c>
      <c r="L486" s="69">
        <f ca="1">$H486*$C486*'Input Parameters'!$E$25*K486</f>
        <v>5.6165920697452725</v>
      </c>
      <c r="M486" s="24">
        <f t="shared" ca="1" si="74"/>
        <v>0.62980033571765148</v>
      </c>
      <c r="N486" s="15">
        <f ca="1">_xlfn.NORM.INV(M486,'Input Parameters'!$E$29,'Input Parameters'!$F$29)</f>
        <v>0.10003313245775068</v>
      </c>
      <c r="O486" s="8">
        <f t="shared" ca="1" si="75"/>
        <v>0.55798987633241559</v>
      </c>
      <c r="P486" s="30">
        <f ca="1">_xlfn.LOGNORM.INV(O486,'Input Parameters'!$H$30,'Input Parameters'!$I$30)</f>
        <v>2.8747017910024768</v>
      </c>
      <c r="Q486" s="10">
        <f t="shared" ca="1" si="76"/>
        <v>0.40475054373820296</v>
      </c>
      <c r="R486" s="30">
        <f>IF('Input Parameters'!$E$32=0,0,_xlfn.BETA.INV(Q486,'Input Parameters'!$L$32,'Input Parameters'!$M$32,'Input Parameters'!$J$32,'Input Parameters'!$K$32))</f>
        <v>0</v>
      </c>
      <c r="S486" s="10">
        <f t="shared" ca="1" si="77"/>
        <v>0.45094868659069698</v>
      </c>
      <c r="T486" s="26">
        <f ca="1">_xlfn.LOGNORM.INV(S486,'Input Parameters'!$H$34,'Input Parameters'!$I$34)</f>
        <v>49.63994432302934</v>
      </c>
      <c r="U486" s="10">
        <f t="shared" ca="1" si="78"/>
        <v>0.61802976034983015</v>
      </c>
      <c r="V486" s="30">
        <f ca="1">_xlfn.BETA.INV(U486,'Input Parameters'!$L$36,'Input Parameters'!$M$36,'Input Parameters'!$J$36,'Input Parameters'!$K$36)</f>
        <v>0.63293446664495001</v>
      </c>
      <c r="W486" s="2">
        <f ca="1">N486+(P486-N486)*(1-ERF((T486-R486)/(2*SQRT(L486*'Input Parameters'!$E$38))))</f>
        <v>0.48455794938846913</v>
      </c>
      <c r="X486">
        <f t="shared" ca="1" si="79"/>
        <v>1</v>
      </c>
      <c r="Y486" s="7"/>
    </row>
    <row r="487" spans="1:25" ht="15" customHeight="1" x14ac:dyDescent="0.25">
      <c r="A487" s="139">
        <v>480</v>
      </c>
      <c r="B487" s="10">
        <f t="shared" ca="1" si="70"/>
        <v>0.26719391617530686</v>
      </c>
      <c r="C487" s="60">
        <f ca="1">_xlfn.NORM.INV(B487,'Input Parameters'!$E$15,'Input Parameters'!$F$15)</f>
        <v>237.295627670286</v>
      </c>
      <c r="D487" s="10">
        <f t="shared" ca="1" si="71"/>
        <v>0.70360021361007274</v>
      </c>
      <c r="E487" s="62">
        <f ca="1">IF(_xlfn.NORM.INV(D487,'Input Parameters'!$E$17,'Input Parameters'!$F$17)&lt;3500,3500,IF(_xlfn.NORM.INV(D487,'Input Parameters'!$E$17,'Input Parameters'!$F$17)&gt;5500,5500,_xlfn.NORM.INV(D487,'Input Parameters'!$E$17,'Input Parameters'!$F$17)))</f>
        <v>5174.3484511830939</v>
      </c>
      <c r="F487" s="10">
        <f t="shared" ca="1" si="72"/>
        <v>0.35824272189554029</v>
      </c>
      <c r="G487" s="64">
        <f ca="1">_xlfn.NORM.INV(F487,'Input Parameters'!$E$20,'Input Parameters'!$F$20)</f>
        <v>280.21682869687766</v>
      </c>
      <c r="H487" s="57">
        <f ca="1">EXP(E487*(1/'Input Parameters'!$E$23-1/G487))</f>
        <v>0.44875868090850246</v>
      </c>
      <c r="I487" s="10">
        <f t="shared" ca="1" si="73"/>
        <v>0.4624748795459338</v>
      </c>
      <c r="J487" s="30">
        <f ca="1">_xlfn.BETA.INV(I487,'Input Parameters'!$L$26,'Input Parameters'!$M$26,'Input Parameters'!$J$26,'Input Parameters'!$K$26)</f>
        <v>0.64613637799396673</v>
      </c>
      <c r="K487" s="168">
        <f ca="1">('Input Parameters'!$E$27/'Input Parameters'!$E$38)^$J487</f>
        <v>9.7085184381821843E-3</v>
      </c>
      <c r="L487" s="69">
        <f ca="1">$H487*$C487*'Input Parameters'!$E$25*K487</f>
        <v>1.0338453022022869</v>
      </c>
      <c r="M487" s="24">
        <f t="shared" ca="1" si="74"/>
        <v>0.74401005874620263</v>
      </c>
      <c r="N487" s="15">
        <f ca="1">_xlfn.NORM.INV(M487,'Input Parameters'!$E$29,'Input Parameters'!$F$29)</f>
        <v>0.10006557579400713</v>
      </c>
      <c r="O487" s="8">
        <f t="shared" ca="1" si="75"/>
        <v>0.8935462179760344</v>
      </c>
      <c r="P487" s="30">
        <f ca="1">_xlfn.LOGNORM.INV(O487,'Input Parameters'!$H$30,'Input Parameters'!$I$30)</f>
        <v>4.832880798958378</v>
      </c>
      <c r="Q487" s="10">
        <f t="shared" ca="1" si="76"/>
        <v>0.74575541097525688</v>
      </c>
      <c r="R487" s="30">
        <f>IF('Input Parameters'!$E$32=0,0,_xlfn.BETA.INV(Q487,'Input Parameters'!$L$32,'Input Parameters'!$M$32,'Input Parameters'!$J$32,'Input Parameters'!$K$32))</f>
        <v>0</v>
      </c>
      <c r="S487" s="10">
        <f t="shared" ca="1" si="77"/>
        <v>0.92515500669808559</v>
      </c>
      <c r="T487" s="26">
        <f ca="1">_xlfn.LOGNORM.INV(S487,'Input Parameters'!$H$34,'Input Parameters'!$I$34)</f>
        <v>60.311641307442002</v>
      </c>
      <c r="U487" s="10">
        <f t="shared" ca="1" si="78"/>
        <v>0.31598016658679418</v>
      </c>
      <c r="V487" s="30">
        <f ca="1">_xlfn.BETA.INV(U487,'Input Parameters'!$L$36,'Input Parameters'!$M$36,'Input Parameters'!$J$36,'Input Parameters'!$K$36)</f>
        <v>0.51641329432614613</v>
      </c>
      <c r="W487" s="2">
        <f ca="1">N487+(P487-N487)*(1-ERF((T487-R487)/(2*SQRT(L487*'Input Parameters'!$E$38))))</f>
        <v>0.10019512647946532</v>
      </c>
      <c r="X487">
        <f t="shared" ca="1" si="79"/>
        <v>1</v>
      </c>
      <c r="Y487" s="7"/>
    </row>
    <row r="488" spans="1:25" ht="15" customHeight="1" x14ac:dyDescent="0.25">
      <c r="A488" s="139">
        <v>481</v>
      </c>
      <c r="B488" s="10">
        <f t="shared" ca="1" si="70"/>
        <v>0.97288371680340868</v>
      </c>
      <c r="C488" s="60">
        <f ca="1">_xlfn.NORM.INV(B488,'Input Parameters'!$E$15,'Input Parameters'!$F$15)</f>
        <v>375.28818231351579</v>
      </c>
      <c r="D488" s="10">
        <f t="shared" ca="1" si="71"/>
        <v>0.14668786141728696</v>
      </c>
      <c r="E488" s="62">
        <f ca="1">IF(_xlfn.NORM.INV(D488,'Input Parameters'!$E$17,'Input Parameters'!$F$17)&lt;3500,3500,IF(_xlfn.NORM.INV(D488,'Input Parameters'!$E$17,'Input Parameters'!$F$17)&gt;5500,5500,_xlfn.NORM.INV(D488,'Input Parameters'!$E$17,'Input Parameters'!$F$17)))</f>
        <v>4064.4785007707083</v>
      </c>
      <c r="F488" s="10">
        <f t="shared" ca="1" si="72"/>
        <v>0.39614703342937474</v>
      </c>
      <c r="G488" s="64">
        <f ca="1">_xlfn.NORM.INV(F488,'Input Parameters'!$E$20,'Input Parameters'!$F$20)</f>
        <v>280.88567011875739</v>
      </c>
      <c r="H488" s="57">
        <f ca="1">EXP(E488*(1/'Input Parameters'!$E$23-1/G488))</f>
        <v>0.55163795464621834</v>
      </c>
      <c r="I488" s="10">
        <f t="shared" ca="1" si="73"/>
        <v>0.88129973354399582</v>
      </c>
      <c r="J488" s="30">
        <f ca="1">_xlfn.BETA.INV(I488,'Input Parameters'!$L$26,'Input Parameters'!$M$26,'Input Parameters'!$J$26,'Input Parameters'!$K$26)</f>
        <v>0.82761921043813591</v>
      </c>
      <c r="K488" s="168">
        <f ca="1">('Input Parameters'!$E$27/'Input Parameters'!$E$38)^$J488</f>
        <v>2.6411726947685637E-3</v>
      </c>
      <c r="L488" s="69">
        <f ca="1">$H488*$C488*'Input Parameters'!$E$25*K488</f>
        <v>0.54678403700683786</v>
      </c>
      <c r="M488" s="24">
        <f t="shared" ca="1" si="74"/>
        <v>0.62203797473654887</v>
      </c>
      <c r="N488" s="15">
        <f ca="1">_xlfn.NORM.INV(M488,'Input Parameters'!$E$29,'Input Parameters'!$F$29)</f>
        <v>0.10003108376439347</v>
      </c>
      <c r="O488" s="8">
        <f t="shared" ca="1" si="75"/>
        <v>0.81098979517358649</v>
      </c>
      <c r="P488" s="30">
        <f ca="1">_xlfn.LOGNORM.INV(O488,'Input Parameters'!$H$30,'Input Parameters'!$I$30)</f>
        <v>4.0692860377821969</v>
      </c>
      <c r="Q488" s="10">
        <f t="shared" ca="1" si="76"/>
        <v>0.56193808202991147</v>
      </c>
      <c r="R488" s="30">
        <f>IF('Input Parameters'!$E$32=0,0,_xlfn.BETA.INV(Q488,'Input Parameters'!$L$32,'Input Parameters'!$M$32,'Input Parameters'!$J$32,'Input Parameters'!$K$32))</f>
        <v>0</v>
      </c>
      <c r="S488" s="10">
        <f t="shared" ca="1" si="77"/>
        <v>0.88324598110799657</v>
      </c>
      <c r="T488" s="26">
        <f ca="1">_xlfn.LOGNORM.INV(S488,'Input Parameters'!$H$34,'Input Parameters'!$I$34)</f>
        <v>58.468536017524592</v>
      </c>
      <c r="U488" s="10">
        <f t="shared" ca="1" si="78"/>
        <v>0.9516551074740025</v>
      </c>
      <c r="V488" s="30">
        <f ca="1">_xlfn.BETA.INV(U488,'Input Parameters'!$L$36,'Input Parameters'!$M$36,'Input Parameters'!$J$36,'Input Parameters'!$K$36)</f>
        <v>0.87237668049346651</v>
      </c>
      <c r="W488" s="2">
        <f ca="1">N488+(P488-N488)*(1-ERF((T488-R488)/(2*SQRT(L488*'Input Parameters'!$E$38))))</f>
        <v>0.10003117331130428</v>
      </c>
      <c r="X488">
        <f t="shared" ca="1" si="79"/>
        <v>1</v>
      </c>
      <c r="Y488" s="7"/>
    </row>
    <row r="489" spans="1:25" ht="15" customHeight="1" x14ac:dyDescent="0.25">
      <c r="A489" s="139">
        <v>482</v>
      </c>
      <c r="B489" s="10">
        <f t="shared" ca="1" si="70"/>
        <v>0.39441675832870604</v>
      </c>
      <c r="C489" s="60">
        <f ca="1">_xlfn.NORM.INV(B489,'Input Parameters'!$E$15,'Input Parameters'!$F$15)</f>
        <v>256.4528060541262</v>
      </c>
      <c r="D489" s="10">
        <f t="shared" ca="1" si="71"/>
        <v>0.48805320141075281</v>
      </c>
      <c r="E489" s="62">
        <f ca="1">IF(_xlfn.NORM.INV(D489,'Input Parameters'!$E$17,'Input Parameters'!$F$17)&lt;3500,3500,IF(_xlfn.NORM.INV(D489,'Input Parameters'!$E$17,'Input Parameters'!$F$17)&gt;5500,5500,_xlfn.NORM.INV(D489,'Input Parameters'!$E$17,'Input Parameters'!$F$17)))</f>
        <v>4779.0345377435669</v>
      </c>
      <c r="F489" s="10">
        <f t="shared" ca="1" si="72"/>
        <v>0.11646213366951264</v>
      </c>
      <c r="G489" s="64">
        <f ca="1">_xlfn.NORM.INV(F489,'Input Parameters'!$E$20,'Input Parameters'!$F$20)</f>
        <v>274.65783903158268</v>
      </c>
      <c r="H489" s="57">
        <f ca="1">EXP(E489*(1/'Input Parameters'!$E$23-1/G489))</f>
        <v>0.33782161762752755</v>
      </c>
      <c r="I489" s="10">
        <f t="shared" ca="1" si="73"/>
        <v>0.79820445472328683</v>
      </c>
      <c r="J489" s="30">
        <f ca="1">_xlfn.BETA.INV(I489,'Input Parameters'!$L$26,'Input Parameters'!$M$26,'Input Parameters'!$J$26,'Input Parameters'!$K$26)</f>
        <v>0.78461786638067565</v>
      </c>
      <c r="K489" s="168">
        <f ca="1">('Input Parameters'!$E$27/'Input Parameters'!$E$38)^$J489</f>
        <v>3.5954626789852216E-3</v>
      </c>
      <c r="L489" s="69">
        <f ca="1">$H489*$C489*'Input Parameters'!$E$25*K489</f>
        <v>0.31149399425534785</v>
      </c>
      <c r="M489" s="24">
        <f t="shared" ca="1" si="74"/>
        <v>0.77005524583154394</v>
      </c>
      <c r="N489" s="15">
        <f ca="1">_xlfn.NORM.INV(M489,'Input Parameters'!$E$29,'Input Parameters'!$F$29)</f>
        <v>0.10007390288017426</v>
      </c>
      <c r="O489" s="8">
        <f t="shared" ca="1" si="75"/>
        <v>0.77285790347708883</v>
      </c>
      <c r="P489" s="30">
        <f ca="1">_xlfn.LOGNORM.INV(O489,'Input Parameters'!$H$30,'Input Parameters'!$I$30)</f>
        <v>3.8210265584899332</v>
      </c>
      <c r="Q489" s="10">
        <f t="shared" ca="1" si="76"/>
        <v>0.50672159639714676</v>
      </c>
      <c r="R489" s="30">
        <f>IF('Input Parameters'!$E$32=0,0,_xlfn.BETA.INV(Q489,'Input Parameters'!$L$32,'Input Parameters'!$M$32,'Input Parameters'!$J$32,'Input Parameters'!$K$32))</f>
        <v>0</v>
      </c>
      <c r="S489" s="10">
        <f t="shared" ca="1" si="77"/>
        <v>0.46288625072128964</v>
      </c>
      <c r="T489" s="26">
        <f ca="1">_xlfn.LOGNORM.INV(S489,'Input Parameters'!$H$34,'Input Parameters'!$I$34)</f>
        <v>49.826339482873152</v>
      </c>
      <c r="U489" s="10">
        <f t="shared" ca="1" si="78"/>
        <v>0.23849768761551005</v>
      </c>
      <c r="V489" s="30">
        <f ca="1">_xlfn.BETA.INV(U489,'Input Parameters'!$L$36,'Input Parameters'!$M$36,'Input Parameters'!$J$36,'Input Parameters'!$K$36)</f>
        <v>0.485373418684304</v>
      </c>
      <c r="W489" s="2">
        <f ca="1">N489+(P489-N489)*(1-ERF((T489-R489)/(2*SQRT(L489*'Input Parameters'!$E$38))))</f>
        <v>0.10007390390010915</v>
      </c>
      <c r="X489">
        <f t="shared" ca="1" si="79"/>
        <v>1</v>
      </c>
      <c r="Y489" s="7"/>
    </row>
    <row r="490" spans="1:25" ht="15" customHeight="1" x14ac:dyDescent="0.25">
      <c r="A490" s="139">
        <v>483</v>
      </c>
      <c r="B490" s="10">
        <f t="shared" ca="1" si="70"/>
        <v>0.96065351749887906</v>
      </c>
      <c r="C490" s="60">
        <f ca="1">_xlfn.NORM.INV(B490,'Input Parameters'!$E$15,'Input Parameters'!$F$15)</f>
        <v>366.25664496921002</v>
      </c>
      <c r="D490" s="10">
        <f t="shared" ca="1" si="71"/>
        <v>0.73661793039012446</v>
      </c>
      <c r="E490" s="62">
        <f ca="1">IF(_xlfn.NORM.INV(D490,'Input Parameters'!$E$17,'Input Parameters'!$F$17)&lt;3500,3500,IF(_xlfn.NORM.INV(D490,'Input Parameters'!$E$17,'Input Parameters'!$F$17)&gt;5500,5500,_xlfn.NORM.INV(D490,'Input Parameters'!$E$17,'Input Parameters'!$F$17)))</f>
        <v>5243.0673106497143</v>
      </c>
      <c r="F490" s="10">
        <f t="shared" ca="1" si="72"/>
        <v>9.0466039943949195E-2</v>
      </c>
      <c r="G490" s="64">
        <f ca="1">_xlfn.NORM.INV(F490,'Input Parameters'!$E$20,'Input Parameters'!$F$20)</f>
        <v>273.6861325292511</v>
      </c>
      <c r="H490" s="57">
        <f ca="1">EXP(E490*(1/'Input Parameters'!$E$23-1/G490))</f>
        <v>0.28411187690064676</v>
      </c>
      <c r="I490" s="10">
        <f t="shared" ca="1" si="73"/>
        <v>0.24631727746604148</v>
      </c>
      <c r="J490" s="30">
        <f ca="1">_xlfn.BETA.INV(I490,'Input Parameters'!$L$26,'Input Parameters'!$M$26,'Input Parameters'!$J$26,'Input Parameters'!$K$26)</f>
        <v>0.54658559546641283</v>
      </c>
      <c r="K490" s="168">
        <f ca="1">('Input Parameters'!$E$27/'Input Parameters'!$E$38)^$J490</f>
        <v>1.9827776688992511E-2</v>
      </c>
      <c r="L490" s="69">
        <f ca="1">$H490*$C490*'Input Parameters'!$E$25*K490</f>
        <v>2.0632360669178555</v>
      </c>
      <c r="M490" s="24">
        <f t="shared" ca="1" si="74"/>
        <v>0.76577611856701666</v>
      </c>
      <c r="N490" s="15">
        <f ca="1">_xlfn.NORM.INV(M490,'Input Parameters'!$E$29,'Input Parameters'!$F$29)</f>
        <v>0.10007250069563053</v>
      </c>
      <c r="O490" s="8">
        <f t="shared" ca="1" si="75"/>
        <v>6.3514601222844025E-2</v>
      </c>
      <c r="P490" s="30">
        <f ca="1">_xlfn.LOGNORM.INV(O490,'Input Parameters'!$H$30,'Input Parameters'!$I$30)</f>
        <v>1.3050276146689799</v>
      </c>
      <c r="Q490" s="10">
        <f t="shared" ca="1" si="76"/>
        <v>0.56743096947257443</v>
      </c>
      <c r="R490" s="30">
        <f>IF('Input Parameters'!$E$32=0,0,_xlfn.BETA.INV(Q490,'Input Parameters'!$L$32,'Input Parameters'!$M$32,'Input Parameters'!$J$32,'Input Parameters'!$K$32))</f>
        <v>0</v>
      </c>
      <c r="S490" s="10">
        <f t="shared" ca="1" si="77"/>
        <v>0.22092152842825852</v>
      </c>
      <c r="T490" s="26">
        <f ca="1">_xlfn.LOGNORM.INV(S490,'Input Parameters'!$H$34,'Input Parameters'!$I$34)</f>
        <v>45.804441561647998</v>
      </c>
      <c r="U490" s="10">
        <f t="shared" ca="1" si="78"/>
        <v>0.48368021285037921</v>
      </c>
      <c r="V490" s="30">
        <f ca="1">_xlfn.BETA.INV(U490,'Input Parameters'!$L$36,'Input Parameters'!$M$36,'Input Parameters'!$J$36,'Input Parameters'!$K$36)</f>
        <v>0.57967936015944455</v>
      </c>
      <c r="W490" s="2">
        <f ca="1">N490+(P490-N490)*(1-ERF((T490-R490)/(2*SQRT(L490*'Input Parameters'!$E$38))))</f>
        <v>0.12916323779457389</v>
      </c>
      <c r="X490">
        <f t="shared" ca="1" si="79"/>
        <v>1</v>
      </c>
      <c r="Y490" s="7"/>
    </row>
    <row r="491" spans="1:25" ht="15" customHeight="1" x14ac:dyDescent="0.25">
      <c r="A491" s="139">
        <v>484</v>
      </c>
      <c r="B491" s="10">
        <f t="shared" ca="1" si="70"/>
        <v>0.62988736379694998</v>
      </c>
      <c r="C491" s="60">
        <f ca="1">_xlfn.NORM.INV(B491,'Input Parameters'!$E$15,'Input Parameters'!$F$15)</f>
        <v>288.93530825930821</v>
      </c>
      <c r="D491" s="10">
        <f t="shared" ca="1" si="71"/>
        <v>0.14846811516025427</v>
      </c>
      <c r="E491" s="62">
        <f ca="1">IF(_xlfn.NORM.INV(D491,'Input Parameters'!$E$17,'Input Parameters'!$F$17)&lt;3500,3500,IF(_xlfn.NORM.INV(D491,'Input Parameters'!$E$17,'Input Parameters'!$F$17)&gt;5500,5500,_xlfn.NORM.INV(D491,'Input Parameters'!$E$17,'Input Parameters'!$F$17)))</f>
        <v>4069.8817684990345</v>
      </c>
      <c r="F491" s="10">
        <f t="shared" ca="1" si="72"/>
        <v>0.71535633217717298</v>
      </c>
      <c r="G491" s="64">
        <f ca="1">_xlfn.NORM.INV(F491,'Input Parameters'!$E$20,'Input Parameters'!$F$20)</f>
        <v>286.46297930786778</v>
      </c>
      <c r="H491" s="57">
        <f ca="1">EXP(E491*(1/'Input Parameters'!$E$23-1/G491))</f>
        <v>0.73084735157575276</v>
      </c>
      <c r="I491" s="10">
        <f t="shared" ca="1" si="73"/>
        <v>0.28924227400771163</v>
      </c>
      <c r="J491" s="30">
        <f ca="1">_xlfn.BETA.INV(I491,'Input Parameters'!$L$26,'Input Parameters'!$M$26,'Input Parameters'!$J$26,'Input Parameters'!$K$26)</f>
        <v>0.5689145820862358</v>
      </c>
      <c r="K491" s="168">
        <f ca="1">('Input Parameters'!$E$27/'Input Parameters'!$E$38)^$J491</f>
        <v>1.6893306294194367E-2</v>
      </c>
      <c r="L491" s="69">
        <f ca="1">$H491*$C491*'Input Parameters'!$E$25*K491</f>
        <v>3.5673190276025295</v>
      </c>
      <c r="M491" s="24">
        <f t="shared" ca="1" si="74"/>
        <v>0.82554920441414859</v>
      </c>
      <c r="N491" s="15">
        <f ca="1">_xlfn.NORM.INV(M491,'Input Parameters'!$E$29,'Input Parameters'!$F$29)</f>
        <v>0.10009367219717445</v>
      </c>
      <c r="O491" s="8">
        <f t="shared" ca="1" si="75"/>
        <v>1.6864735789835494E-2</v>
      </c>
      <c r="P491" s="30">
        <f ca="1">_xlfn.LOGNORM.INV(O491,'Input Parameters'!$H$30,'Input Parameters'!$I$30)</f>
        <v>0.98416545639888209</v>
      </c>
      <c r="Q491" s="10">
        <f t="shared" ca="1" si="76"/>
        <v>0.12577664106950248</v>
      </c>
      <c r="R491" s="30">
        <f>IF('Input Parameters'!$E$32=0,0,_xlfn.BETA.INV(Q491,'Input Parameters'!$L$32,'Input Parameters'!$M$32,'Input Parameters'!$J$32,'Input Parameters'!$K$32))</f>
        <v>0</v>
      </c>
      <c r="S491" s="10">
        <f t="shared" ca="1" si="77"/>
        <v>0.91575378454609202</v>
      </c>
      <c r="T491" s="26">
        <f ca="1">_xlfn.LOGNORM.INV(S491,'Input Parameters'!$H$34,'Input Parameters'!$I$34)</f>
        <v>59.836180964839386</v>
      </c>
      <c r="U491" s="10">
        <f t="shared" ca="1" si="78"/>
        <v>0.85446282174159616</v>
      </c>
      <c r="V491" s="30">
        <f ca="1">_xlfn.BETA.INV(U491,'Input Parameters'!$L$36,'Input Parameters'!$M$36,'Input Parameters'!$J$36,'Input Parameters'!$K$36)</f>
        <v>0.76140898786014843</v>
      </c>
      <c r="W491" s="2">
        <f ca="1">N491+(P491-N491)*(1-ERF((T491-R491)/(2*SQRT(L491*'Input Parameters'!$E$38))))</f>
        <v>0.1222670063328042</v>
      </c>
      <c r="X491">
        <f t="shared" ca="1" si="79"/>
        <v>1</v>
      </c>
      <c r="Y491" s="7"/>
    </row>
    <row r="492" spans="1:25" ht="15" customHeight="1" x14ac:dyDescent="0.25">
      <c r="A492" s="139">
        <v>485</v>
      </c>
      <c r="B492" s="10">
        <f t="shared" ca="1" si="70"/>
        <v>0.76367974181255693</v>
      </c>
      <c r="C492" s="60">
        <f ca="1">_xlfn.NORM.INV(B492,'Input Parameters'!$E$15,'Input Parameters'!$F$15)</f>
        <v>309.8883538509956</v>
      </c>
      <c r="D492" s="10">
        <f t="shared" ca="1" si="71"/>
        <v>0.76494809959142684</v>
      </c>
      <c r="E492" s="62">
        <f ca="1">IF(_xlfn.NORM.INV(D492,'Input Parameters'!$E$17,'Input Parameters'!$F$17)&lt;3500,3500,IF(_xlfn.NORM.INV(D492,'Input Parameters'!$E$17,'Input Parameters'!$F$17)&gt;5500,5500,_xlfn.NORM.INV(D492,'Input Parameters'!$E$17,'Input Parameters'!$F$17)))</f>
        <v>5305.6171199027713</v>
      </c>
      <c r="F492" s="10">
        <f t="shared" ca="1" si="72"/>
        <v>0.92634008120380673</v>
      </c>
      <c r="G492" s="64">
        <f ca="1">_xlfn.NORM.INV(F492,'Input Parameters'!$E$20,'Input Parameters'!$F$20)</f>
        <v>292.35872574832177</v>
      </c>
      <c r="H492" s="57">
        <f ca="1">EXP(E492*(1/'Input Parameters'!$E$23-1/G492))</f>
        <v>0.96535995911710826</v>
      </c>
      <c r="I492" s="10">
        <f t="shared" ca="1" si="73"/>
        <v>0.89060862864650514</v>
      </c>
      <c r="J492" s="30">
        <f ca="1">_xlfn.BETA.INV(I492,'Input Parameters'!$L$26,'Input Parameters'!$M$26,'Input Parameters'!$J$26,'Input Parameters'!$K$26)</f>
        <v>0.83318186547502693</v>
      </c>
      <c r="K492" s="168">
        <f ca="1">('Input Parameters'!$E$27/'Input Parameters'!$E$38)^$J492</f>
        <v>2.5378619240481485E-3</v>
      </c>
      <c r="L492" s="69">
        <f ca="1">$H492*$C492*'Input Parameters'!$E$25*K492</f>
        <v>0.7592110602912594</v>
      </c>
      <c r="M492" s="24">
        <f t="shared" ca="1" si="74"/>
        <v>0.37880313722856873</v>
      </c>
      <c r="N492" s="15">
        <f ca="1">_xlfn.NORM.INV(M492,'Input Parameters'!$E$29,'Input Parameters'!$F$29)</f>
        <v>9.9969137430738528E-2</v>
      </c>
      <c r="O492" s="8">
        <f t="shared" ca="1" si="75"/>
        <v>0.57591559897882738</v>
      </c>
      <c r="P492" s="30">
        <f ca="1">_xlfn.LOGNORM.INV(O492,'Input Parameters'!$H$30,'Input Parameters'!$I$30)</f>
        <v>2.9372693721009284</v>
      </c>
      <c r="Q492" s="10">
        <f t="shared" ca="1" si="76"/>
        <v>7.5849940563399665E-2</v>
      </c>
      <c r="R492" s="30">
        <f>IF('Input Parameters'!$E$32=0,0,_xlfn.BETA.INV(Q492,'Input Parameters'!$L$32,'Input Parameters'!$M$32,'Input Parameters'!$J$32,'Input Parameters'!$K$32))</f>
        <v>0</v>
      </c>
      <c r="S492" s="10">
        <f t="shared" ca="1" si="77"/>
        <v>0.15234687654621248</v>
      </c>
      <c r="T492" s="26">
        <f ca="1">_xlfn.LOGNORM.INV(S492,'Input Parameters'!$H$34,'Input Parameters'!$I$34)</f>
        <v>44.360027005647538</v>
      </c>
      <c r="U492" s="10">
        <f t="shared" ca="1" si="78"/>
        <v>0.73535443189579441</v>
      </c>
      <c r="V492" s="30">
        <f ca="1">_xlfn.BETA.INV(U492,'Input Parameters'!$L$36,'Input Parameters'!$M$36,'Input Parameters'!$J$36,'Input Parameters'!$K$36)</f>
        <v>0.68720971593197411</v>
      </c>
      <c r="W492" s="2">
        <f ca="1">N492+(P492-N492)*(1-ERF((T492-R492)/(2*SQRT(L492*'Input Parameters'!$E$38))))</f>
        <v>0.10087221545661294</v>
      </c>
      <c r="X492">
        <f t="shared" ca="1" si="79"/>
        <v>1</v>
      </c>
      <c r="Y492" s="7"/>
    </row>
    <row r="493" spans="1:25" ht="15" customHeight="1" x14ac:dyDescent="0.25">
      <c r="A493" s="139">
        <v>486</v>
      </c>
      <c r="B493" s="10">
        <f t="shared" ca="1" si="70"/>
        <v>0.97962296902701052</v>
      </c>
      <c r="C493" s="60">
        <f ca="1">_xlfn.NORM.INV(B493,'Input Parameters'!$E$15,'Input Parameters'!$F$15)</f>
        <v>381.84824996570836</v>
      </c>
      <c r="D493" s="10">
        <f t="shared" ca="1" si="71"/>
        <v>0.16376041236039152</v>
      </c>
      <c r="E493" s="62">
        <f ca="1">IF(_xlfn.NORM.INV(D493,'Input Parameters'!$E$17,'Input Parameters'!$F$17)&lt;3500,3500,IF(_xlfn.NORM.INV(D493,'Input Parameters'!$E$17,'Input Parameters'!$F$17)&gt;5500,5500,_xlfn.NORM.INV(D493,'Input Parameters'!$E$17,'Input Parameters'!$F$17)))</f>
        <v>4114.6161899429062</v>
      </c>
      <c r="F493" s="10">
        <f t="shared" ca="1" si="72"/>
        <v>0.29073971551509614</v>
      </c>
      <c r="G493" s="64">
        <f ca="1">_xlfn.NORM.INV(F493,'Input Parameters'!$E$20,'Input Parameters'!$F$20)</f>
        <v>278.95679237004441</v>
      </c>
      <c r="H493" s="57">
        <f ca="1">EXP(E493*(1/'Input Parameters'!$E$23-1/G493))</f>
        <v>0.49485448532540072</v>
      </c>
      <c r="I493" s="10">
        <f t="shared" ca="1" si="73"/>
        <v>0.88582792503499697</v>
      </c>
      <c r="J493" s="30">
        <f ca="1">_xlfn.BETA.INV(I493,'Input Parameters'!$L$26,'Input Parameters'!$M$26,'Input Parameters'!$J$26,'Input Parameters'!$K$26)</f>
        <v>0.83029814035344285</v>
      </c>
      <c r="K493" s="168">
        <f ca="1">('Input Parameters'!$E$27/'Input Parameters'!$E$38)^$J493</f>
        <v>2.5909043720707937E-3</v>
      </c>
      <c r="L493" s="69">
        <f ca="1">$H493*$C493*'Input Parameters'!$E$25*K493</f>
        <v>0.48957552628259959</v>
      </c>
      <c r="M493" s="24">
        <f t="shared" ca="1" si="74"/>
        <v>0.70292520182137741</v>
      </c>
      <c r="N493" s="15">
        <f ca="1">_xlfn.NORM.INV(M493,'Input Parameters'!$E$29,'Input Parameters'!$F$29)</f>
        <v>0.10005328324101308</v>
      </c>
      <c r="O493" s="8">
        <f t="shared" ca="1" si="75"/>
        <v>0.43986450578442327</v>
      </c>
      <c r="P493" s="30">
        <f ca="1">_xlfn.LOGNORM.INV(O493,'Input Parameters'!$H$30,'Input Parameters'!$I$30)</f>
        <v>2.4981820462978193</v>
      </c>
      <c r="Q493" s="10">
        <f t="shared" ca="1" si="76"/>
        <v>0.65200014464178435</v>
      </c>
      <c r="R493" s="30">
        <f>IF('Input Parameters'!$E$32=0,0,_xlfn.BETA.INV(Q493,'Input Parameters'!$L$32,'Input Parameters'!$M$32,'Input Parameters'!$J$32,'Input Parameters'!$K$32))</f>
        <v>0</v>
      </c>
      <c r="S493" s="10">
        <f t="shared" ca="1" si="77"/>
        <v>0.7070217803322123</v>
      </c>
      <c r="T493" s="26">
        <f ca="1">_xlfn.LOGNORM.INV(S493,'Input Parameters'!$H$34,'Input Parameters'!$I$34)</f>
        <v>53.945195993441317</v>
      </c>
      <c r="U493" s="10">
        <f t="shared" ca="1" si="78"/>
        <v>0.57428267719979142</v>
      </c>
      <c r="V493" s="30">
        <f ca="1">_xlfn.BETA.INV(U493,'Input Parameters'!$L$36,'Input Parameters'!$M$36,'Input Parameters'!$J$36,'Input Parameters'!$K$36)</f>
        <v>0.61493154376376913</v>
      </c>
      <c r="W493" s="2">
        <f ca="1">N493+(P493-N493)*(1-ERF((T493-R493)/(2*SQRT(L493*'Input Parameters'!$E$38))))</f>
        <v>0.10005340291899778</v>
      </c>
      <c r="X493">
        <f t="shared" ca="1" si="79"/>
        <v>1</v>
      </c>
      <c r="Y493" s="7"/>
    </row>
    <row r="494" spans="1:25" ht="15" customHeight="1" x14ac:dyDescent="0.25">
      <c r="A494" s="139">
        <v>487</v>
      </c>
      <c r="B494" s="10">
        <f t="shared" ca="1" si="70"/>
        <v>1.9976557328193922E-2</v>
      </c>
      <c r="C494" s="60">
        <f ca="1">_xlfn.NORM.INV(B494,'Input Parameters'!$E$15,'Input Parameters'!$F$15)</f>
        <v>159.6412296730737</v>
      </c>
      <c r="D494" s="10">
        <f t="shared" ca="1" si="71"/>
        <v>6.8305145829594016E-2</v>
      </c>
      <c r="E494" s="62">
        <f ca="1">IF(_xlfn.NORM.INV(D494,'Input Parameters'!$E$17,'Input Parameters'!$F$17)&lt;3500,3500,IF(_xlfn.NORM.INV(D494,'Input Parameters'!$E$17,'Input Parameters'!$F$17)&gt;5500,5500,_xlfn.NORM.INV(D494,'Input Parameters'!$E$17,'Input Parameters'!$F$17)))</f>
        <v>3758.0266492742721</v>
      </c>
      <c r="F494" s="10">
        <f t="shared" ca="1" si="72"/>
        <v>0.82834893673753962</v>
      </c>
      <c r="G494" s="64">
        <f ca="1">_xlfn.NORM.INV(F494,'Input Parameters'!$E$20,'Input Parameters'!$F$20)</f>
        <v>288.99932784075651</v>
      </c>
      <c r="H494" s="57">
        <f ca="1">EXP(E494*(1/'Input Parameters'!$E$23-1/G494))</f>
        <v>0.83996853368299473</v>
      </c>
      <c r="I494" s="10">
        <f t="shared" ca="1" si="73"/>
        <v>0.29335339660288973</v>
      </c>
      <c r="J494" s="30">
        <f ca="1">_xlfn.BETA.INV(I494,'Input Parameters'!$L$26,'Input Parameters'!$M$26,'Input Parameters'!$J$26,'Input Parameters'!$K$26)</f>
        <v>0.57095806397172211</v>
      </c>
      <c r="K494" s="168">
        <f ca="1">('Input Parameters'!$E$27/'Input Parameters'!$E$38)^$J494</f>
        <v>1.6647491128378055E-2</v>
      </c>
      <c r="L494" s="69">
        <f ca="1">$H494*$C494*'Input Parameters'!$E$25*K494</f>
        <v>2.2323221762521488</v>
      </c>
      <c r="M494" s="24">
        <f t="shared" ca="1" si="74"/>
        <v>0.5829268140827899</v>
      </c>
      <c r="N494" s="15">
        <f ca="1">_xlfn.NORM.INV(M494,'Input Parameters'!$E$29,'Input Parameters'!$F$29)</f>
        <v>0.10002093867034383</v>
      </c>
      <c r="O494" s="8">
        <f t="shared" ca="1" si="75"/>
        <v>0.88444529764476698</v>
      </c>
      <c r="P494" s="30">
        <f ca="1">_xlfn.LOGNORM.INV(O494,'Input Parameters'!$H$30,'Input Parameters'!$I$30)</f>
        <v>4.7242992853107788</v>
      </c>
      <c r="Q494" s="10">
        <f t="shared" ca="1" si="76"/>
        <v>0.78840323132775125</v>
      </c>
      <c r="R494" s="30">
        <f>IF('Input Parameters'!$E$32=0,0,_xlfn.BETA.INV(Q494,'Input Parameters'!$L$32,'Input Parameters'!$M$32,'Input Parameters'!$J$32,'Input Parameters'!$K$32))</f>
        <v>0</v>
      </c>
      <c r="S494" s="10">
        <f t="shared" ca="1" si="77"/>
        <v>6.1191343785407804E-2</v>
      </c>
      <c r="T494" s="26">
        <f ca="1">_xlfn.LOGNORM.INV(S494,'Input Parameters'!$H$34,'Input Parameters'!$I$34)</f>
        <v>41.586936253698546</v>
      </c>
      <c r="U494" s="10">
        <f t="shared" ca="1" si="78"/>
        <v>0.9221059758028628</v>
      </c>
      <c r="V494" s="30">
        <f ca="1">_xlfn.BETA.INV(U494,'Input Parameters'!$L$36,'Input Parameters'!$M$36,'Input Parameters'!$J$36,'Input Parameters'!$K$36)</f>
        <v>0.82740148231906585</v>
      </c>
      <c r="W494" s="2">
        <f ca="1">N494+(P494-N494)*(1-ERF((T494-R494)/(2*SQRT(L494*'Input Parameters'!$E$38))))</f>
        <v>0.32683263491280284</v>
      </c>
      <c r="X494">
        <f t="shared" ca="1" si="79"/>
        <v>1</v>
      </c>
      <c r="Y494" s="7"/>
    </row>
    <row r="495" spans="1:25" ht="15" customHeight="1" x14ac:dyDescent="0.25">
      <c r="A495" s="139">
        <v>488</v>
      </c>
      <c r="B495" s="10">
        <f t="shared" ca="1" si="70"/>
        <v>0.54016563455606703</v>
      </c>
      <c r="C495" s="60">
        <f ca="1">_xlfn.NORM.INV(B495,'Input Parameters'!$E$15,'Input Parameters'!$F$15)</f>
        <v>276.43266331038029</v>
      </c>
      <c r="D495" s="10">
        <f t="shared" ca="1" si="71"/>
        <v>0.70493917296163311</v>
      </c>
      <c r="E495" s="62">
        <f ca="1">IF(_xlfn.NORM.INV(D495,'Input Parameters'!$E$17,'Input Parameters'!$F$17)&lt;3500,3500,IF(_xlfn.NORM.INV(D495,'Input Parameters'!$E$17,'Input Parameters'!$F$17)&gt;5500,5500,_xlfn.NORM.INV(D495,'Input Parameters'!$E$17,'Input Parameters'!$F$17)))</f>
        <v>5177.0618222410567</v>
      </c>
      <c r="F495" s="10">
        <f t="shared" ca="1" si="72"/>
        <v>0.26505507328341249</v>
      </c>
      <c r="G495" s="64">
        <f ca="1">_xlfn.NORM.INV(F495,'Input Parameters'!$E$20,'Input Parameters'!$F$20)</f>
        <v>278.44348618413062</v>
      </c>
      <c r="H495" s="57">
        <f ca="1">EXP(E495*(1/'Input Parameters'!$E$23-1/G495))</f>
        <v>0.39877638101775731</v>
      </c>
      <c r="I495" s="10">
        <f t="shared" ca="1" si="73"/>
        <v>2.3293061188032205E-2</v>
      </c>
      <c r="J495" s="30">
        <f ca="1">_xlfn.BETA.INV(I495,'Input Parameters'!$L$26,'Input Parameters'!$M$26,'Input Parameters'!$J$26,'Input Parameters'!$K$26)</f>
        <v>0.32955819965987621</v>
      </c>
      <c r="K495" s="168">
        <f ca="1">('Input Parameters'!$E$27/'Input Parameters'!$E$38)^$J495</f>
        <v>9.4049993218380382E-2</v>
      </c>
      <c r="L495" s="69">
        <f ca="1">$H495*$C495*'Input Parameters'!$E$25*K495</f>
        <v>10.367583797864183</v>
      </c>
      <c r="M495" s="24">
        <f t="shared" ca="1" si="74"/>
        <v>0.80390473971068366</v>
      </c>
      <c r="N495" s="15">
        <f ca="1">_xlfn.NORM.INV(M495,'Input Parameters'!$E$29,'Input Parameters'!$F$29)</f>
        <v>0.1000855651597555</v>
      </c>
      <c r="O495" s="8">
        <f t="shared" ca="1" si="75"/>
        <v>0.95251745376245078</v>
      </c>
      <c r="P495" s="30">
        <f ca="1">_xlfn.LOGNORM.INV(O495,'Input Parameters'!$H$30,'Input Parameters'!$I$30)</f>
        <v>5.9050455766678152</v>
      </c>
      <c r="Q495" s="10">
        <f t="shared" ca="1" si="76"/>
        <v>0.52090114103350682</v>
      </c>
      <c r="R495" s="30">
        <f>IF('Input Parameters'!$E$32=0,0,_xlfn.BETA.INV(Q495,'Input Parameters'!$L$32,'Input Parameters'!$M$32,'Input Parameters'!$J$32,'Input Parameters'!$K$32))</f>
        <v>0</v>
      </c>
      <c r="S495" s="10">
        <f t="shared" ca="1" si="77"/>
        <v>0.10988092341843481</v>
      </c>
      <c r="T495" s="26">
        <f ca="1">_xlfn.LOGNORM.INV(S495,'Input Parameters'!$H$34,'Input Parameters'!$I$34)</f>
        <v>43.264967317124061</v>
      </c>
      <c r="U495" s="10">
        <f t="shared" ca="1" si="78"/>
        <v>0.53366747673639792</v>
      </c>
      <c r="V495" s="30">
        <f ca="1">_xlfn.BETA.INV(U495,'Input Parameters'!$L$36,'Input Parameters'!$M$36,'Input Parameters'!$J$36,'Input Parameters'!$K$36)</f>
        <v>0.59886657352840067</v>
      </c>
      <c r="W495" s="2">
        <f ca="1">N495+(P495-N495)*(1-ERF((T495-R495)/(2*SQRT(L495*'Input Parameters'!$E$38))))</f>
        <v>2.0856528346981342</v>
      </c>
      <c r="X495">
        <f t="shared" ca="1" si="79"/>
        <v>0</v>
      </c>
      <c r="Y495" s="7"/>
    </row>
    <row r="496" spans="1:25" ht="15" customHeight="1" x14ac:dyDescent="0.25">
      <c r="A496" s="139">
        <v>489</v>
      </c>
      <c r="B496" s="10">
        <f t="shared" ca="1" si="70"/>
        <v>0.30239022517237113</v>
      </c>
      <c r="C496" s="60">
        <f ca="1">_xlfn.NORM.INV(B496,'Input Parameters'!$E$15,'Input Parameters'!$F$15)</f>
        <v>242.92001999231496</v>
      </c>
      <c r="D496" s="10">
        <f t="shared" ca="1" si="71"/>
        <v>0.37201067519696751</v>
      </c>
      <c r="E496" s="62">
        <f ca="1">IF(_xlfn.NORM.INV(D496,'Input Parameters'!$E$17,'Input Parameters'!$F$17)&lt;3500,3500,IF(_xlfn.NORM.INV(D496,'Input Parameters'!$E$17,'Input Parameters'!$F$17)&gt;5500,5500,_xlfn.NORM.INV(D496,'Input Parameters'!$E$17,'Input Parameters'!$F$17)))</f>
        <v>4571.4271077155554</v>
      </c>
      <c r="F496" s="10">
        <f t="shared" ca="1" si="72"/>
        <v>0.92385727855186195</v>
      </c>
      <c r="G496" s="64">
        <f ca="1">_xlfn.NORM.INV(F496,'Input Parameters'!$E$20,'Input Parameters'!$F$20)</f>
        <v>292.2410856550764</v>
      </c>
      <c r="H496" s="57">
        <f ca="1">EXP(E496*(1/'Input Parameters'!$E$23-1/G496))</f>
        <v>0.96399410936235097</v>
      </c>
      <c r="I496" s="10">
        <f t="shared" ca="1" si="73"/>
        <v>0.6272627743590492</v>
      </c>
      <c r="J496" s="30">
        <f ca="1">_xlfn.BETA.INV(I496,'Input Parameters'!$L$26,'Input Parameters'!$M$26,'Input Parameters'!$J$26,'Input Parameters'!$K$26)</f>
        <v>0.71213878243923634</v>
      </c>
      <c r="K496" s="168">
        <f ca="1">('Input Parameters'!$E$27/'Input Parameters'!$E$38)^$J496</f>
        <v>6.0470277755090883E-3</v>
      </c>
      <c r="L496" s="69">
        <f ca="1">$H496*$C496*'Input Parameters'!$E$25*K496</f>
        <v>1.4160534672109368</v>
      </c>
      <c r="M496" s="24">
        <f t="shared" ca="1" si="74"/>
        <v>2.3659342349127699E-2</v>
      </c>
      <c r="N496" s="15">
        <f ca="1">_xlfn.NORM.INV(M496,'Input Parameters'!$E$29,'Input Parameters'!$F$29)</f>
        <v>9.980165634215496E-2</v>
      </c>
      <c r="O496" s="8">
        <f t="shared" ca="1" si="75"/>
        <v>1.5873191334063508E-2</v>
      </c>
      <c r="P496" s="30">
        <f ca="1">_xlfn.LOGNORM.INV(O496,'Input Parameters'!$H$30,'Input Parameters'!$I$30)</f>
        <v>0.97293367722260016</v>
      </c>
      <c r="Q496" s="10">
        <f t="shared" ca="1" si="76"/>
        <v>0.35018161088279687</v>
      </c>
      <c r="R496" s="30">
        <f>IF('Input Parameters'!$E$32=0,0,_xlfn.BETA.INV(Q496,'Input Parameters'!$L$32,'Input Parameters'!$M$32,'Input Parameters'!$J$32,'Input Parameters'!$K$32))</f>
        <v>0</v>
      </c>
      <c r="S496" s="10">
        <f t="shared" ca="1" si="77"/>
        <v>0.93274506210768648</v>
      </c>
      <c r="T496" s="26">
        <f ca="1">_xlfn.LOGNORM.INV(S496,'Input Parameters'!$H$34,'Input Parameters'!$I$34)</f>
        <v>60.733086962463474</v>
      </c>
      <c r="U496" s="10">
        <f t="shared" ca="1" si="78"/>
        <v>0.98590828650868134</v>
      </c>
      <c r="V496" s="30">
        <f ca="1">_xlfn.BETA.INV(U496,'Input Parameters'!$L$36,'Input Parameters'!$M$36,'Input Parameters'!$J$36,'Input Parameters'!$K$36)</f>
        <v>0.97376197501942019</v>
      </c>
      <c r="W496" s="2">
        <f ca="1">N496+(P496-N496)*(1-ERF((T496-R496)/(2*SQRT(L496*'Input Parameters'!$E$38))))</f>
        <v>0.10007017989788655</v>
      </c>
      <c r="X496">
        <f t="shared" ca="1" si="79"/>
        <v>1</v>
      </c>
      <c r="Y496" s="7"/>
    </row>
    <row r="497" spans="1:25" ht="15" customHeight="1" x14ac:dyDescent="0.25">
      <c r="A497" s="139">
        <v>490</v>
      </c>
      <c r="B497" s="10">
        <f t="shared" ca="1" si="70"/>
        <v>0.23062328782736663</v>
      </c>
      <c r="C497" s="60">
        <f ca="1">_xlfn.NORM.INV(B497,'Input Parameters'!$E$15,'Input Parameters'!$F$15)</f>
        <v>231.03770440167324</v>
      </c>
      <c r="D497" s="10">
        <f t="shared" ca="1" si="71"/>
        <v>0.20568367859355319</v>
      </c>
      <c r="E497" s="62">
        <f ca="1">IF(_xlfn.NORM.INV(D497,'Input Parameters'!$E$17,'Input Parameters'!$F$17)&lt;3500,3500,IF(_xlfn.NORM.INV(D497,'Input Parameters'!$E$17,'Input Parameters'!$F$17)&gt;5500,5500,_xlfn.NORM.INV(D497,'Input Parameters'!$E$17,'Input Parameters'!$F$17)))</f>
        <v>4224.9571713283058</v>
      </c>
      <c r="F497" s="10">
        <f t="shared" ca="1" si="72"/>
        <v>0.54601593177918539</v>
      </c>
      <c r="G497" s="64">
        <f ca="1">_xlfn.NORM.INV(F497,'Input Parameters'!$E$20,'Input Parameters'!$F$20)</f>
        <v>283.42453205862751</v>
      </c>
      <c r="H497" s="57">
        <f ca="1">EXP(E497*(1/'Input Parameters'!$E$23-1/G497))</f>
        <v>0.6165529231741711</v>
      </c>
      <c r="I497" s="10">
        <f t="shared" ca="1" si="73"/>
        <v>8.7683967764542459E-3</v>
      </c>
      <c r="J497" s="30">
        <f ca="1">_xlfn.BETA.INV(I497,'Input Parameters'!$L$26,'Input Parameters'!$M$26,'Input Parameters'!$J$26,'Input Parameters'!$K$26)</f>
        <v>0.27284438435212188</v>
      </c>
      <c r="K497" s="168">
        <f ca="1">('Input Parameters'!$E$27/'Input Parameters'!$E$38)^$J497</f>
        <v>0.14126478373640741</v>
      </c>
      <c r="L497" s="69">
        <f ca="1">$H497*$C497*'Input Parameters'!$E$25*K497</f>
        <v>20.122740695223879</v>
      </c>
      <c r="M497" s="24">
        <f t="shared" ca="1" si="74"/>
        <v>0.1178036379073385</v>
      </c>
      <c r="N497" s="15">
        <f ca="1">_xlfn.NORM.INV(M497,'Input Parameters'!$E$29,'Input Parameters'!$F$29)</f>
        <v>9.9881396195607236E-2</v>
      </c>
      <c r="O497" s="8">
        <f t="shared" ca="1" si="75"/>
        <v>9.5194735858833535E-2</v>
      </c>
      <c r="P497" s="30">
        <f ca="1">_xlfn.LOGNORM.INV(O497,'Input Parameters'!$H$30,'Input Parameters'!$I$30)</f>
        <v>1.4455531421525289</v>
      </c>
      <c r="Q497" s="10">
        <f t="shared" ca="1" si="76"/>
        <v>0.72498740412295071</v>
      </c>
      <c r="R497" s="30">
        <f>IF('Input Parameters'!$E$32=0,0,_xlfn.BETA.INV(Q497,'Input Parameters'!$L$32,'Input Parameters'!$M$32,'Input Parameters'!$J$32,'Input Parameters'!$K$32))</f>
        <v>0</v>
      </c>
      <c r="S497" s="10">
        <f t="shared" ca="1" si="77"/>
        <v>0.37128933657902363</v>
      </c>
      <c r="T497" s="26">
        <f ca="1">_xlfn.LOGNORM.INV(S497,'Input Parameters'!$H$34,'Input Parameters'!$I$34)</f>
        <v>48.387825114167782</v>
      </c>
      <c r="U497" s="10">
        <f t="shared" ca="1" si="78"/>
        <v>0.21506403068922397</v>
      </c>
      <c r="V497" s="30">
        <f ca="1">_xlfn.BETA.INV(U497,'Input Parameters'!$L$36,'Input Parameters'!$M$36,'Input Parameters'!$J$36,'Input Parameters'!$K$36)</f>
        <v>0.47536952062416415</v>
      </c>
      <c r="W497" s="2">
        <f ca="1">N497+(P497-N497)*(1-ERF((T497-R497)/(2*SQRT(L497*'Input Parameters'!$E$38))))</f>
        <v>0.69953614794877494</v>
      </c>
      <c r="X497">
        <f t="shared" ca="1" si="79"/>
        <v>0</v>
      </c>
      <c r="Y497" s="7"/>
    </row>
    <row r="498" spans="1:25" ht="15" customHeight="1" x14ac:dyDescent="0.25">
      <c r="A498" s="139">
        <v>491</v>
      </c>
      <c r="B498" s="10">
        <f t="shared" ca="1" si="70"/>
        <v>6.6262155071658668E-2</v>
      </c>
      <c r="C498" s="60">
        <f ca="1">_xlfn.NORM.INV(B498,'Input Parameters'!$E$15,'Input Parameters'!$F$15)</f>
        <v>189.44825534359393</v>
      </c>
      <c r="D498" s="10">
        <f t="shared" ca="1" si="71"/>
        <v>0.28862598571866871</v>
      </c>
      <c r="E498" s="62">
        <f ca="1">IF(_xlfn.NORM.INV(D498,'Input Parameters'!$E$17,'Input Parameters'!$F$17)&lt;3500,3500,IF(_xlfn.NORM.INV(D498,'Input Parameters'!$E$17,'Input Parameters'!$F$17)&gt;5500,5500,_xlfn.NORM.INV(D498,'Input Parameters'!$E$17,'Input Parameters'!$F$17)))</f>
        <v>4409.8177516101523</v>
      </c>
      <c r="F498" s="10">
        <f t="shared" ca="1" si="72"/>
        <v>0.3845563256739053</v>
      </c>
      <c r="G498" s="64">
        <f ca="1">_xlfn.NORM.INV(F498,'Input Parameters'!$E$20,'Input Parameters'!$F$20)</f>
        <v>280.68331024346139</v>
      </c>
      <c r="H498" s="57">
        <f ca="1">EXP(E498*(1/'Input Parameters'!$E$23-1/G498))</f>
        <v>0.51854691540049225</v>
      </c>
      <c r="I498" s="10">
        <f t="shared" ca="1" si="73"/>
        <v>0.61195913345141739</v>
      </c>
      <c r="J498" s="30">
        <f ca="1">_xlfn.BETA.INV(I498,'Input Parameters'!$L$26,'Input Parameters'!$M$26,'Input Parameters'!$J$26,'Input Parameters'!$K$26)</f>
        <v>0.70603150899411848</v>
      </c>
      <c r="K498" s="168">
        <f ca="1">('Input Parameters'!$E$27/'Input Parameters'!$E$38)^$J498</f>
        <v>6.3178217697210052E-3</v>
      </c>
      <c r="L498" s="69">
        <f ca="1">$H498*$C498*'Input Parameters'!$E$25*K498</f>
        <v>0.62064896474933051</v>
      </c>
      <c r="M498" s="24">
        <f t="shared" ca="1" si="74"/>
        <v>0.97896478110535812</v>
      </c>
      <c r="N498" s="15">
        <f ca="1">_xlfn.NORM.INV(M498,'Input Parameters'!$E$29,'Input Parameters'!$F$29)</f>
        <v>0.10020328227108354</v>
      </c>
      <c r="O498" s="8">
        <f t="shared" ca="1" si="75"/>
        <v>0.6474845286090366</v>
      </c>
      <c r="P498" s="30">
        <f ca="1">_xlfn.LOGNORM.INV(O498,'Input Parameters'!$H$30,'Input Parameters'!$I$30)</f>
        <v>3.2086637914438967</v>
      </c>
      <c r="Q498" s="10">
        <f t="shared" ca="1" si="76"/>
        <v>0.57243650110541411</v>
      </c>
      <c r="R498" s="30">
        <f>IF('Input Parameters'!$E$32=0,0,_xlfn.BETA.INV(Q498,'Input Parameters'!$L$32,'Input Parameters'!$M$32,'Input Parameters'!$J$32,'Input Parameters'!$K$32))</f>
        <v>0</v>
      </c>
      <c r="S498" s="10">
        <f t="shared" ca="1" si="77"/>
        <v>0.72873562510045464</v>
      </c>
      <c r="T498" s="26">
        <f ca="1">_xlfn.LOGNORM.INV(S498,'Input Parameters'!$H$34,'Input Parameters'!$I$34)</f>
        <v>54.37875686545047</v>
      </c>
      <c r="U498" s="10">
        <f t="shared" ca="1" si="78"/>
        <v>0.69493339010515531</v>
      </c>
      <c r="V498" s="30">
        <f ca="1">_xlfn.BETA.INV(U498,'Input Parameters'!$L$36,'Input Parameters'!$M$36,'Input Parameters'!$J$36,'Input Parameters'!$K$36)</f>
        <v>0.66721612792376095</v>
      </c>
      <c r="W498" s="2">
        <f ca="1">N498+(P498-N498)*(1-ERF((T498-R498)/(2*SQRT(L498*'Input Parameters'!$E$38))))</f>
        <v>0.10020656651072044</v>
      </c>
      <c r="X498">
        <f t="shared" ca="1" si="79"/>
        <v>1</v>
      </c>
      <c r="Y498" s="7"/>
    </row>
    <row r="499" spans="1:25" ht="15" customHeight="1" x14ac:dyDescent="0.25">
      <c r="A499" s="139">
        <v>492</v>
      </c>
      <c r="B499" s="10">
        <f t="shared" ca="1" si="70"/>
        <v>0.30392549244921863</v>
      </c>
      <c r="C499" s="60">
        <f ca="1">_xlfn.NORM.INV(B499,'Input Parameters'!$E$15,'Input Parameters'!$F$15)</f>
        <v>243.15819163054383</v>
      </c>
      <c r="D499" s="10">
        <f t="shared" ca="1" si="71"/>
        <v>0.50446674557607807</v>
      </c>
      <c r="E499" s="62">
        <f ca="1">IF(_xlfn.NORM.INV(D499,'Input Parameters'!$E$17,'Input Parameters'!$F$17)&lt;3500,3500,IF(_xlfn.NORM.INV(D499,'Input Parameters'!$E$17,'Input Parameters'!$F$17)&gt;5500,5500,_xlfn.NORM.INV(D499,'Input Parameters'!$E$17,'Input Parameters'!$F$17)))</f>
        <v>4807.8376932901592</v>
      </c>
      <c r="F499" s="10">
        <f t="shared" ca="1" si="72"/>
        <v>0.67521219804592802</v>
      </c>
      <c r="G499" s="64">
        <f ca="1">_xlfn.NORM.INV(F499,'Input Parameters'!$E$20,'Input Parameters'!$F$20)</f>
        <v>285.6941573817216</v>
      </c>
      <c r="H499" s="57">
        <f ca="1">EXP(E499*(1/'Input Parameters'!$E$23-1/G499))</f>
        <v>0.6599643677875846</v>
      </c>
      <c r="I499" s="10">
        <f t="shared" ca="1" si="73"/>
        <v>0.73938179816958582</v>
      </c>
      <c r="J499" s="30">
        <f ca="1">_xlfn.BETA.INV(I499,'Input Parameters'!$L$26,'Input Parameters'!$M$26,'Input Parameters'!$J$26,'Input Parameters'!$K$26)</f>
        <v>0.75830010607374032</v>
      </c>
      <c r="K499" s="168">
        <f ca="1">('Input Parameters'!$E$27/'Input Parameters'!$E$38)^$J499</f>
        <v>4.3425016690490405E-3</v>
      </c>
      <c r="L499" s="69">
        <f ca="1">$H499*$C499*'Input Parameters'!$E$25*K499</f>
        <v>0.69686617839673015</v>
      </c>
      <c r="M499" s="24">
        <f t="shared" ca="1" si="74"/>
        <v>3.8322737425507958E-2</v>
      </c>
      <c r="N499" s="15">
        <f ca="1">_xlfn.NORM.INV(M499,'Input Parameters'!$E$29,'Input Parameters'!$F$29)</f>
        <v>9.9822950955574211E-2</v>
      </c>
      <c r="O499" s="8">
        <f t="shared" ca="1" si="75"/>
        <v>0.58908779083731511</v>
      </c>
      <c r="P499" s="30">
        <f ca="1">_xlfn.LOGNORM.INV(O499,'Input Parameters'!$H$30,'Input Parameters'!$I$30)</f>
        <v>2.9844641310471043</v>
      </c>
      <c r="Q499" s="10">
        <f t="shared" ca="1" si="76"/>
        <v>0.50038599654650884</v>
      </c>
      <c r="R499" s="30">
        <f>IF('Input Parameters'!$E$32=0,0,_xlfn.BETA.INV(Q499,'Input Parameters'!$L$32,'Input Parameters'!$M$32,'Input Parameters'!$J$32,'Input Parameters'!$K$32))</f>
        <v>0</v>
      </c>
      <c r="S499" s="10">
        <f t="shared" ca="1" si="77"/>
        <v>2.2403294296735599E-3</v>
      </c>
      <c r="T499" s="26">
        <f ca="1">_xlfn.LOGNORM.INV(S499,'Input Parameters'!$H$34,'Input Parameters'!$I$34)</f>
        <v>35.383594391584182</v>
      </c>
      <c r="U499" s="10">
        <f t="shared" ca="1" si="78"/>
        <v>0.86006325091051772</v>
      </c>
      <c r="V499" s="30">
        <f ca="1">_xlfn.BETA.INV(U499,'Input Parameters'!$L$36,'Input Parameters'!$M$36,'Input Parameters'!$J$36,'Input Parameters'!$K$36)</f>
        <v>0.76584305411007092</v>
      </c>
      <c r="W499" s="2">
        <f ca="1">N499+(P499-N499)*(1-ERF((T499-R499)/(2*SQRT(L499*'Input Parameters'!$E$38))))</f>
        <v>0.10768340433510649</v>
      </c>
      <c r="X499">
        <f t="shared" ca="1" si="79"/>
        <v>1</v>
      </c>
      <c r="Y499" s="7"/>
    </row>
    <row r="500" spans="1:25" ht="15" customHeight="1" x14ac:dyDescent="0.25">
      <c r="A500" s="139">
        <v>493</v>
      </c>
      <c r="B500" s="10">
        <f t="shared" ca="1" si="70"/>
        <v>1.0145017944459878E-2</v>
      </c>
      <c r="C500" s="60">
        <f ca="1">_xlfn.NORM.INV(B500,'Input Parameters'!$E$15,'Input Parameters'!$F$15)</f>
        <v>145.18743074543272</v>
      </c>
      <c r="D500" s="10">
        <f t="shared" ca="1" si="71"/>
        <v>0.37615607548089103</v>
      </c>
      <c r="E500" s="62">
        <f ca="1">IF(_xlfn.NORM.INV(D500,'Input Parameters'!$E$17,'Input Parameters'!$F$17)&lt;3500,3500,IF(_xlfn.NORM.INV(D500,'Input Parameters'!$E$17,'Input Parameters'!$F$17)&gt;5500,5500,_xlfn.NORM.INV(D500,'Input Parameters'!$E$17,'Input Parameters'!$F$17)))</f>
        <v>4579.0855449474475</v>
      </c>
      <c r="F500" s="10">
        <f t="shared" ca="1" si="72"/>
        <v>0.84773165601445521</v>
      </c>
      <c r="G500" s="64">
        <f ca="1">_xlfn.NORM.INV(F500,'Input Parameters'!$E$20,'Input Parameters'!$F$20)</f>
        <v>289.52924649084912</v>
      </c>
      <c r="H500" s="57">
        <f ca="1">EXP(E500*(1/'Input Parameters'!$E$23-1/G500))</f>
        <v>0.83235857046186534</v>
      </c>
      <c r="I500" s="10">
        <f t="shared" ca="1" si="73"/>
        <v>0.77920315991602518</v>
      </c>
      <c r="J500" s="30">
        <f ca="1">_xlfn.BETA.INV(I500,'Input Parameters'!$L$26,'Input Parameters'!$M$26,'Input Parameters'!$J$26,'Input Parameters'!$K$26)</f>
        <v>0.77586609334437895</v>
      </c>
      <c r="K500" s="168">
        <f ca="1">('Input Parameters'!$E$27/'Input Parameters'!$E$38)^$J500</f>
        <v>3.8284091810699889E-3</v>
      </c>
      <c r="L500" s="69">
        <f ca="1">$H500*$C500*'Input Parameters'!$E$25*K500</f>
        <v>0.4626556015357472</v>
      </c>
      <c r="M500" s="24">
        <f t="shared" ca="1" si="74"/>
        <v>0.17460091087813845</v>
      </c>
      <c r="N500" s="15">
        <f ca="1">_xlfn.NORM.INV(M500,'Input Parameters'!$E$29,'Input Parameters'!$F$29)</f>
        <v>9.9906386138155071E-2</v>
      </c>
      <c r="O500" s="8">
        <f t="shared" ca="1" si="75"/>
        <v>0.20843088132132381</v>
      </c>
      <c r="P500" s="30">
        <f ca="1">_xlfn.LOGNORM.INV(O500,'Input Parameters'!$H$30,'Input Parameters'!$I$30)</f>
        <v>1.8285532758964669</v>
      </c>
      <c r="Q500" s="10">
        <f t="shared" ca="1" si="76"/>
        <v>0.40185073785548941</v>
      </c>
      <c r="R500" s="30">
        <f>IF('Input Parameters'!$E$32=0,0,_xlfn.BETA.INV(Q500,'Input Parameters'!$L$32,'Input Parameters'!$M$32,'Input Parameters'!$J$32,'Input Parameters'!$K$32))</f>
        <v>0</v>
      </c>
      <c r="S500" s="10">
        <f t="shared" ca="1" si="77"/>
        <v>0.59880715121001393</v>
      </c>
      <c r="T500" s="26">
        <f ca="1">_xlfn.LOGNORM.INV(S500,'Input Parameters'!$H$34,'Input Parameters'!$I$34)</f>
        <v>52.003222226262828</v>
      </c>
      <c r="U500" s="10">
        <f t="shared" ca="1" si="78"/>
        <v>0.54130051310853022</v>
      </c>
      <c r="V500" s="30">
        <f ca="1">_xlfn.BETA.INV(U500,'Input Parameters'!$L$36,'Input Parameters'!$M$36,'Input Parameters'!$J$36,'Input Parameters'!$K$36)</f>
        <v>0.6018472064911784</v>
      </c>
      <c r="W500" s="2">
        <f ca="1">N500+(P500-N500)*(1-ERF((T500-R500)/(2*SQRT(L500*'Input Parameters'!$E$38))))</f>
        <v>9.9906497465938646E-2</v>
      </c>
      <c r="X500">
        <f t="shared" ca="1" si="79"/>
        <v>1</v>
      </c>
      <c r="Y500" s="7"/>
    </row>
    <row r="501" spans="1:25" ht="15" customHeight="1" x14ac:dyDescent="0.25">
      <c r="A501" s="139">
        <v>494</v>
      </c>
      <c r="B501" s="10">
        <f t="shared" ca="1" si="70"/>
        <v>0.92981835550939795</v>
      </c>
      <c r="C501" s="60">
        <f ca="1">_xlfn.NORM.INV(B501,'Input Parameters'!$E$15,'Input Parameters'!$F$15)</f>
        <v>350.87214995412478</v>
      </c>
      <c r="D501" s="10">
        <f t="shared" ca="1" si="71"/>
        <v>0.31392797583263399</v>
      </c>
      <c r="E501" s="62">
        <f ca="1">IF(_xlfn.NORM.INV(D501,'Input Parameters'!$E$17,'Input Parameters'!$F$17)&lt;3500,3500,IF(_xlfn.NORM.INV(D501,'Input Parameters'!$E$17,'Input Parameters'!$F$17)&gt;5500,5500,_xlfn.NORM.INV(D501,'Input Parameters'!$E$17,'Input Parameters'!$F$17)))</f>
        <v>4460.6772274486393</v>
      </c>
      <c r="F501" s="10">
        <f t="shared" ca="1" si="72"/>
        <v>0.56140315681948094</v>
      </c>
      <c r="G501" s="64">
        <f ca="1">_xlfn.NORM.INV(F501,'Input Parameters'!$E$20,'Input Parameters'!$F$20)</f>
        <v>283.68533546862579</v>
      </c>
      <c r="H501" s="57">
        <f ca="1">EXP(E501*(1/'Input Parameters'!$E$23-1/G501))</f>
        <v>0.60888622664664249</v>
      </c>
      <c r="I501" s="10">
        <f t="shared" ca="1" si="73"/>
        <v>0.28098715088923454</v>
      </c>
      <c r="J501" s="30">
        <f ca="1">_xlfn.BETA.INV(I501,'Input Parameters'!$L$26,'Input Parameters'!$M$26,'Input Parameters'!$J$26,'Input Parameters'!$K$26)</f>
        <v>0.5647653979392363</v>
      </c>
      <c r="K501" s="168">
        <f ca="1">('Input Parameters'!$E$27/'Input Parameters'!$E$38)^$J501</f>
        <v>1.7403644923761098E-2</v>
      </c>
      <c r="L501" s="69">
        <f ca="1">$H501*$C501*'Input Parameters'!$E$25*K501</f>
        <v>3.7181359238817557</v>
      </c>
      <c r="M501" s="24">
        <f t="shared" ca="1" si="74"/>
        <v>0.42279123557829523</v>
      </c>
      <c r="N501" s="15">
        <f ca="1">_xlfn.NORM.INV(M501,'Input Parameters'!$E$29,'Input Parameters'!$F$29)</f>
        <v>9.9980524208610602E-2</v>
      </c>
      <c r="O501" s="8">
        <f t="shared" ca="1" si="75"/>
        <v>0.17779125722429312</v>
      </c>
      <c r="P501" s="30">
        <f ca="1">_xlfn.LOGNORM.INV(O501,'Input Parameters'!$H$30,'Input Parameters'!$I$30)</f>
        <v>1.7343765194548506</v>
      </c>
      <c r="Q501" s="10">
        <f t="shared" ca="1" si="76"/>
        <v>0.35388439180712095</v>
      </c>
      <c r="R501" s="30">
        <f>IF('Input Parameters'!$E$32=0,0,_xlfn.BETA.INV(Q501,'Input Parameters'!$L$32,'Input Parameters'!$M$32,'Input Parameters'!$J$32,'Input Parameters'!$K$32))</f>
        <v>0</v>
      </c>
      <c r="S501" s="10">
        <f t="shared" ca="1" si="77"/>
        <v>0.61131733954687384</v>
      </c>
      <c r="T501" s="26">
        <f ca="1">_xlfn.LOGNORM.INV(S501,'Input Parameters'!$H$34,'Input Parameters'!$I$34)</f>
        <v>52.214050224327515</v>
      </c>
      <c r="U501" s="10">
        <f t="shared" ca="1" si="78"/>
        <v>0.51585436146682073</v>
      </c>
      <c r="V501" s="30">
        <f ca="1">_xlfn.BETA.INV(U501,'Input Parameters'!$L$36,'Input Parameters'!$M$36,'Input Parameters'!$J$36,'Input Parameters'!$K$36)</f>
        <v>0.59196881459468287</v>
      </c>
      <c r="W501" s="2">
        <f ca="1">N501+(P501-N501)*(1-ERF((T501-R501)/(2*SQRT(L501*'Input Parameters'!$E$38))))</f>
        <v>0.19073150819373813</v>
      </c>
      <c r="X501">
        <f t="shared" ca="1" si="79"/>
        <v>1</v>
      </c>
      <c r="Y501" s="7"/>
    </row>
    <row r="502" spans="1:25" ht="15" customHeight="1" x14ac:dyDescent="0.25">
      <c r="A502" s="139">
        <v>495</v>
      </c>
      <c r="B502" s="10">
        <f t="shared" ca="1" si="70"/>
        <v>0.34086078674755604</v>
      </c>
      <c r="C502" s="60">
        <f ca="1">_xlfn.NORM.INV(B502,'Input Parameters'!$E$15,'Input Parameters'!$F$15)</f>
        <v>248.74165615339118</v>
      </c>
      <c r="D502" s="10">
        <f t="shared" ca="1" si="71"/>
        <v>0.26916269442808538</v>
      </c>
      <c r="E502" s="62">
        <f ca="1">IF(_xlfn.NORM.INV(D502,'Input Parameters'!$E$17,'Input Parameters'!$F$17)&lt;3500,3500,IF(_xlfn.NORM.INV(D502,'Input Parameters'!$E$17,'Input Parameters'!$F$17)&gt;5500,5500,_xlfn.NORM.INV(D502,'Input Parameters'!$E$17,'Input Parameters'!$F$17)))</f>
        <v>4369.2568922941937</v>
      </c>
      <c r="F502" s="10">
        <f t="shared" ca="1" si="72"/>
        <v>0.42756063125943122</v>
      </c>
      <c r="G502" s="64">
        <f ca="1">_xlfn.NORM.INV(F502,'Input Parameters'!$E$20,'Input Parameters'!$F$20)</f>
        <v>281.42666007426163</v>
      </c>
      <c r="H502" s="57">
        <f ca="1">EXP(E502*(1/'Input Parameters'!$E$23-1/G502))</f>
        <v>0.54358589576129701</v>
      </c>
      <c r="I502" s="10">
        <f t="shared" ca="1" si="73"/>
        <v>0.6996065786307728</v>
      </c>
      <c r="J502" s="30">
        <f ca="1">_xlfn.BETA.INV(I502,'Input Parameters'!$L$26,'Input Parameters'!$M$26,'Input Parameters'!$J$26,'Input Parameters'!$K$26)</f>
        <v>0.74151522838207407</v>
      </c>
      <c r="K502" s="168">
        <f ca="1">('Input Parameters'!$E$27/'Input Parameters'!$E$38)^$J502</f>
        <v>4.8981076170459591E-3</v>
      </c>
      <c r="L502" s="69">
        <f ca="1">$H502*$C502*'Input Parameters'!$E$25*K502</f>
        <v>0.66228516052226161</v>
      </c>
      <c r="M502" s="24">
        <f t="shared" ca="1" si="74"/>
        <v>2.8072628681882761E-2</v>
      </c>
      <c r="N502" s="15">
        <f ca="1">_xlfn.NORM.INV(M502,'Input Parameters'!$E$29,'Input Parameters'!$F$29)</f>
        <v>9.9809009353374792E-2</v>
      </c>
      <c r="O502" s="8">
        <f t="shared" ca="1" si="75"/>
        <v>0.68192943312155918</v>
      </c>
      <c r="P502" s="30">
        <f ca="1">_xlfn.LOGNORM.INV(O502,'Input Parameters'!$H$30,'Input Parameters'!$I$30)</f>
        <v>3.3552433472381886</v>
      </c>
      <c r="Q502" s="10">
        <f t="shared" ca="1" si="76"/>
        <v>0.45260002081965156</v>
      </c>
      <c r="R502" s="30">
        <f>IF('Input Parameters'!$E$32=0,0,_xlfn.BETA.INV(Q502,'Input Parameters'!$L$32,'Input Parameters'!$M$32,'Input Parameters'!$J$32,'Input Parameters'!$K$32))</f>
        <v>0</v>
      </c>
      <c r="S502" s="10">
        <f t="shared" ca="1" si="77"/>
        <v>0.38491133661603349</v>
      </c>
      <c r="T502" s="26">
        <f ca="1">_xlfn.LOGNORM.INV(S502,'Input Parameters'!$H$34,'Input Parameters'!$I$34)</f>
        <v>48.604206574455795</v>
      </c>
      <c r="U502" s="10">
        <f t="shared" ca="1" si="78"/>
        <v>0.58947746080408481</v>
      </c>
      <c r="V502" s="30">
        <f ca="1">_xlfn.BETA.INV(U502,'Input Parameters'!$L$36,'Input Parameters'!$M$36,'Input Parameters'!$J$36,'Input Parameters'!$K$36)</f>
        <v>0.6210902422366672</v>
      </c>
      <c r="W502" s="2">
        <f ca="1">N502+(P502-N502)*(1-ERF((T502-R502)/(2*SQRT(L502*'Input Parameters'!$E$38))))</f>
        <v>9.988743700543759E-2</v>
      </c>
      <c r="X502">
        <f t="shared" ca="1" si="79"/>
        <v>1</v>
      </c>
      <c r="Y502" s="7"/>
    </row>
    <row r="503" spans="1:25" ht="15" customHeight="1" x14ac:dyDescent="0.25">
      <c r="A503" s="139">
        <v>496</v>
      </c>
      <c r="B503" s="10">
        <f t="shared" ca="1" si="70"/>
        <v>0.59580133361891108</v>
      </c>
      <c r="C503" s="60">
        <f ca="1">_xlfn.NORM.INV(B503,'Input Parameters'!$E$15,'Input Parameters'!$F$15)</f>
        <v>284.10878912398351</v>
      </c>
      <c r="D503" s="10">
        <f t="shared" ca="1" si="71"/>
        <v>0.54838539783137796</v>
      </c>
      <c r="E503" s="62">
        <f ca="1">IF(_xlfn.NORM.INV(D503,'Input Parameters'!$E$17,'Input Parameters'!$F$17)&lt;3500,3500,IF(_xlfn.NORM.INV(D503,'Input Parameters'!$E$17,'Input Parameters'!$F$17)&gt;5500,5500,_xlfn.NORM.INV(D503,'Input Parameters'!$E$17,'Input Parameters'!$F$17)))</f>
        <v>4885.1081647767769</v>
      </c>
      <c r="F503" s="10">
        <f t="shared" ca="1" si="72"/>
        <v>7.1796420416117557E-2</v>
      </c>
      <c r="G503" s="64">
        <f ca="1">_xlfn.NORM.INV(F503,'Input Parameters'!$E$20,'Input Parameters'!$F$20)</f>
        <v>272.85097097415434</v>
      </c>
      <c r="H503" s="57">
        <f ca="1">EXP(E503*(1/'Input Parameters'!$E$23-1/G503))</f>
        <v>0.29313913115953671</v>
      </c>
      <c r="I503" s="10">
        <f t="shared" ca="1" si="73"/>
        <v>0.97645421472182137</v>
      </c>
      <c r="J503" s="30">
        <f ca="1">_xlfn.BETA.INV(I503,'Input Parameters'!$L$26,'Input Parameters'!$M$26,'Input Parameters'!$J$26,'Input Parameters'!$K$26)</f>
        <v>0.90602276495232814</v>
      </c>
      <c r="K503" s="168">
        <f ca="1">('Input Parameters'!$E$27/'Input Parameters'!$E$38)^$J503</f>
        <v>1.5050595446374992E-3</v>
      </c>
      <c r="L503" s="69">
        <f ca="1">$H503*$C503*'Input Parameters'!$E$25*K503</f>
        <v>0.12534648149595878</v>
      </c>
      <c r="M503" s="24">
        <f t="shared" ca="1" si="74"/>
        <v>0.53797910344897348</v>
      </c>
      <c r="N503" s="15">
        <f ca="1">_xlfn.NORM.INV(M503,'Input Parameters'!$E$29,'Input Parameters'!$F$29)</f>
        <v>0.10000953437504195</v>
      </c>
      <c r="O503" s="8">
        <f t="shared" ca="1" si="75"/>
        <v>0.15015337770270809</v>
      </c>
      <c r="P503" s="30">
        <f ca="1">_xlfn.LOGNORM.INV(O503,'Input Parameters'!$H$30,'Input Parameters'!$I$30)</f>
        <v>1.6450322567129347</v>
      </c>
      <c r="Q503" s="10">
        <f t="shared" ca="1" si="76"/>
        <v>0.65172176852551655</v>
      </c>
      <c r="R503" s="30">
        <f>IF('Input Parameters'!$E$32=0,0,_xlfn.BETA.INV(Q503,'Input Parameters'!$L$32,'Input Parameters'!$M$32,'Input Parameters'!$J$32,'Input Parameters'!$K$32))</f>
        <v>0</v>
      </c>
      <c r="S503" s="10">
        <f t="shared" ca="1" si="77"/>
        <v>0.5214039768589166</v>
      </c>
      <c r="T503" s="26">
        <f ca="1">_xlfn.LOGNORM.INV(S503,'Input Parameters'!$H$34,'Input Parameters'!$I$34)</f>
        <v>50.745754968231552</v>
      </c>
      <c r="U503" s="10">
        <f t="shared" ca="1" si="78"/>
        <v>1.3818562074147778E-2</v>
      </c>
      <c r="V503" s="30">
        <f ca="1">_xlfn.BETA.INV(U503,'Input Parameters'!$L$36,'Input Parameters'!$M$36,'Input Parameters'!$J$36,'Input Parameters'!$K$36)</f>
        <v>0.32989975147979911</v>
      </c>
      <c r="W503" s="2">
        <f ca="1">N503+(P503-N503)*(1-ERF((T503-R503)/(2*SQRT(L503*'Input Parameters'!$E$38))))</f>
        <v>0.10000953437504195</v>
      </c>
      <c r="X503">
        <f t="shared" ca="1" si="79"/>
        <v>1</v>
      </c>
      <c r="Y503" s="7"/>
    </row>
    <row r="504" spans="1:25" ht="15" customHeight="1" x14ac:dyDescent="0.25">
      <c r="A504" s="139">
        <v>497</v>
      </c>
      <c r="B504" s="10">
        <f t="shared" ca="1" si="70"/>
        <v>0.74688586712014415</v>
      </c>
      <c r="C504" s="60">
        <f ca="1">_xlfn.NORM.INV(B504,'Input Parameters'!$E$15,'Input Parameters'!$F$15)</f>
        <v>306.99077640260253</v>
      </c>
      <c r="D504" s="10">
        <f t="shared" ca="1" si="71"/>
        <v>0.17036069936081644</v>
      </c>
      <c r="E504" s="62">
        <f ca="1">IF(_xlfn.NORM.INV(D504,'Input Parameters'!$E$17,'Input Parameters'!$F$17)&lt;3500,3500,IF(_xlfn.NORM.INV(D504,'Input Parameters'!$E$17,'Input Parameters'!$F$17)&gt;5500,5500,_xlfn.NORM.INV(D504,'Input Parameters'!$E$17,'Input Parameters'!$F$17)))</f>
        <v>4133.0814165158508</v>
      </c>
      <c r="F504" s="10">
        <f t="shared" ca="1" si="72"/>
        <v>0.14094426269387228</v>
      </c>
      <c r="G504" s="64">
        <f ca="1">_xlfn.NORM.INV(F504,'Input Parameters'!$E$20,'Input Parameters'!$F$20)</f>
        <v>275.44021974124769</v>
      </c>
      <c r="H504" s="57">
        <f ca="1">EXP(E504*(1/'Input Parameters'!$E$23-1/G504))</f>
        <v>0.40827734164224982</v>
      </c>
      <c r="I504" s="10">
        <f t="shared" ca="1" si="73"/>
        <v>0.86107319415056516</v>
      </c>
      <c r="J504" s="30">
        <f ca="1">_xlfn.BETA.INV(I504,'Input Parameters'!$L$26,'Input Parameters'!$M$26,'Input Parameters'!$J$26,'Input Parameters'!$K$26)</f>
        <v>0.81619320326585709</v>
      </c>
      <c r="K504" s="168">
        <f ca="1">('Input Parameters'!$E$27/'Input Parameters'!$E$38)^$J504</f>
        <v>2.8667587666692074E-3</v>
      </c>
      <c r="L504" s="69">
        <f ca="1">$H504*$C504*'Input Parameters'!$E$25*K504</f>
        <v>0.35931202745476332</v>
      </c>
      <c r="M504" s="24">
        <f t="shared" ca="1" si="74"/>
        <v>9.3596098881687073E-2</v>
      </c>
      <c r="N504" s="15">
        <f ca="1">_xlfn.NORM.INV(M504,'Input Parameters'!$E$29,'Input Parameters'!$F$29)</f>
        <v>9.9868106904939649E-2</v>
      </c>
      <c r="O504" s="8">
        <f t="shared" ca="1" si="75"/>
        <v>7.0609889444354756E-2</v>
      </c>
      <c r="P504" s="30">
        <f ca="1">_xlfn.LOGNORM.INV(O504,'Input Parameters'!$H$30,'Input Parameters'!$I$30)</f>
        <v>1.3391617138867637</v>
      </c>
      <c r="Q504" s="10">
        <f t="shared" ca="1" si="76"/>
        <v>0.15046598645289455</v>
      </c>
      <c r="R504" s="30">
        <f>IF('Input Parameters'!$E$32=0,0,_xlfn.BETA.INV(Q504,'Input Parameters'!$L$32,'Input Parameters'!$M$32,'Input Parameters'!$J$32,'Input Parameters'!$K$32))</f>
        <v>0</v>
      </c>
      <c r="S504" s="10">
        <f t="shared" ca="1" si="77"/>
        <v>0.45332088575362284</v>
      </c>
      <c r="T504" s="26">
        <f ca="1">_xlfn.LOGNORM.INV(S504,'Input Parameters'!$H$34,'Input Parameters'!$I$34)</f>
        <v>49.676978309926874</v>
      </c>
      <c r="U504" s="10">
        <f t="shared" ca="1" si="78"/>
        <v>0.90808074024357688</v>
      </c>
      <c r="V504" s="30">
        <f ca="1">_xlfn.BETA.INV(U504,'Input Parameters'!$L$36,'Input Parameters'!$M$36,'Input Parameters'!$J$36,'Input Parameters'!$K$36)</f>
        <v>0.81080038882976257</v>
      </c>
      <c r="W504" s="2">
        <f ca="1">N504+(P504-N504)*(1-ERF((T504-R504)/(2*SQRT(L504*'Input Parameters'!$E$38))))</f>
        <v>9.9868112638110171E-2</v>
      </c>
      <c r="X504">
        <f t="shared" ca="1" si="79"/>
        <v>1</v>
      </c>
      <c r="Y504" s="7"/>
    </row>
    <row r="505" spans="1:25" ht="15" customHeight="1" x14ac:dyDescent="0.25">
      <c r="A505" s="139">
        <v>498</v>
      </c>
      <c r="B505" s="10">
        <f t="shared" ca="1" si="70"/>
        <v>0.63302837436313264</v>
      </c>
      <c r="C505" s="60">
        <f ca="1">_xlfn.NORM.INV(B505,'Input Parameters'!$E$15,'Input Parameters'!$F$15)</f>
        <v>289.38672885550386</v>
      </c>
      <c r="D505" s="10">
        <f t="shared" ca="1" si="71"/>
        <v>0.46415338983981291</v>
      </c>
      <c r="E505" s="62">
        <f ca="1">IF(_xlfn.NORM.INV(D505,'Input Parameters'!$E$17,'Input Parameters'!$F$17)&lt;3500,3500,IF(_xlfn.NORM.INV(D505,'Input Parameters'!$E$17,'Input Parameters'!$F$17)&gt;5500,5500,_xlfn.NORM.INV(D505,'Input Parameters'!$E$17,'Input Parameters'!$F$17)))</f>
        <v>4737.0172342707729</v>
      </c>
      <c r="F505" s="10">
        <f t="shared" ca="1" si="72"/>
        <v>0.63130486160911614</v>
      </c>
      <c r="G505" s="64">
        <f ca="1">_xlfn.NORM.INV(F505,'Input Parameters'!$E$20,'Input Parameters'!$F$20)</f>
        <v>284.89658565411611</v>
      </c>
      <c r="H505" s="57">
        <f ca="1">EXP(E505*(1/'Input Parameters'!$E$23-1/G505))</f>
        <v>0.63389878954951373</v>
      </c>
      <c r="I505" s="10">
        <f t="shared" ca="1" si="73"/>
        <v>0.88512474526821838</v>
      </c>
      <c r="J505" s="30">
        <f ca="1">_xlfn.BETA.INV(I505,'Input Parameters'!$L$26,'Input Parameters'!$M$26,'Input Parameters'!$J$26,'Input Parameters'!$K$26)</f>
        <v>0.82987887672528959</v>
      </c>
      <c r="K505" s="168">
        <f ca="1">('Input Parameters'!$E$27/'Input Parameters'!$E$38)^$J505</f>
        <v>2.5987079550170503E-3</v>
      </c>
      <c r="L505" s="69">
        <f ca="1">$H505*$C505*'Input Parameters'!$E$25*K505</f>
        <v>0.47671191736345908</v>
      </c>
      <c r="M505" s="24">
        <f t="shared" ca="1" si="74"/>
        <v>0.10115419412315441</v>
      </c>
      <c r="N505" s="15">
        <f ca="1">_xlfn.NORM.INV(M505,'Input Parameters'!$E$29,'Input Parameters'!$F$29)</f>
        <v>9.9872499758793684E-2</v>
      </c>
      <c r="O505" s="8">
        <f t="shared" ca="1" si="75"/>
        <v>0.57808047641174809</v>
      </c>
      <c r="P505" s="30">
        <f ca="1">_xlfn.LOGNORM.INV(O505,'Input Parameters'!$H$30,'Input Parameters'!$I$30)</f>
        <v>2.9449521488484818</v>
      </c>
      <c r="Q505" s="10">
        <f t="shared" ca="1" si="76"/>
        <v>0.33491130231890787</v>
      </c>
      <c r="R505" s="30">
        <f>IF('Input Parameters'!$E$32=0,0,_xlfn.BETA.INV(Q505,'Input Parameters'!$L$32,'Input Parameters'!$M$32,'Input Parameters'!$J$32,'Input Parameters'!$K$32))</f>
        <v>0</v>
      </c>
      <c r="S505" s="10">
        <f t="shared" ca="1" si="77"/>
        <v>0.30072559861209702</v>
      </c>
      <c r="T505" s="26">
        <f ca="1">_xlfn.LOGNORM.INV(S505,'Input Parameters'!$H$34,'Input Parameters'!$I$34)</f>
        <v>47.233709278360777</v>
      </c>
      <c r="U505" s="10">
        <f t="shared" ca="1" si="78"/>
        <v>0.42273544227225823</v>
      </c>
      <c r="V505" s="30">
        <f ca="1">_xlfn.BETA.INV(U505,'Input Parameters'!$L$36,'Input Parameters'!$M$36,'Input Parameters'!$J$36,'Input Parameters'!$K$36)</f>
        <v>0.55676143701779823</v>
      </c>
      <c r="W505" s="2">
        <f ca="1">N505+(P505-N505)*(1-ERF((T505-R505)/(2*SQRT(L505*'Input Parameters'!$E$38))))</f>
        <v>9.9876243037877135E-2</v>
      </c>
      <c r="X505">
        <f t="shared" ca="1" si="79"/>
        <v>1</v>
      </c>
      <c r="Y505" s="7"/>
    </row>
    <row r="506" spans="1:25" ht="15" customHeight="1" x14ac:dyDescent="0.25">
      <c r="A506" s="139">
        <v>499</v>
      </c>
      <c r="B506" s="10">
        <f t="shared" ca="1" si="70"/>
        <v>0.75086869763130037</v>
      </c>
      <c r="C506" s="60">
        <f ca="1">_xlfn.NORM.INV(B506,'Input Parameters'!$E$15,'Input Parameters'!$F$15)</f>
        <v>307.66840395161159</v>
      </c>
      <c r="D506" s="10">
        <f t="shared" ca="1" si="71"/>
        <v>0.26379742525171901</v>
      </c>
      <c r="E506" s="62">
        <f ca="1">IF(_xlfn.NORM.INV(D506,'Input Parameters'!$E$17,'Input Parameters'!$F$17)&lt;3500,3500,IF(_xlfn.NORM.INV(D506,'Input Parameters'!$E$17,'Input Parameters'!$F$17)&gt;5500,5500,_xlfn.NORM.INV(D506,'Input Parameters'!$E$17,'Input Parameters'!$F$17)))</f>
        <v>4357.8227694694797</v>
      </c>
      <c r="F506" s="10">
        <f t="shared" ca="1" si="72"/>
        <v>0.89110925835099375</v>
      </c>
      <c r="G506" s="64">
        <f ca="1">_xlfn.NORM.INV(F506,'Input Parameters'!$E$20,'Input Parameters'!$F$20)</f>
        <v>290.90740692262847</v>
      </c>
      <c r="H506" s="57">
        <f ca="1">EXP(E506*(1/'Input Parameters'!$E$23-1/G506))</f>
        <v>0.90183814055387224</v>
      </c>
      <c r="I506" s="10">
        <f t="shared" ca="1" si="73"/>
        <v>0.95234818539962007</v>
      </c>
      <c r="J506" s="30">
        <f ca="1">_xlfn.BETA.INV(I506,'Input Parameters'!$L$26,'Input Parameters'!$M$26,'Input Parameters'!$J$26,'Input Parameters'!$K$26)</f>
        <v>0.87869958686838845</v>
      </c>
      <c r="K506" s="168">
        <f ca="1">('Input Parameters'!$E$27/'Input Parameters'!$E$38)^$J506</f>
        <v>1.8309267647070367E-3</v>
      </c>
      <c r="L506" s="69">
        <f ca="1">$H506*$C506*'Input Parameters'!$E$25*K506</f>
        <v>0.50802194214509877</v>
      </c>
      <c r="M506" s="24">
        <f t="shared" ca="1" si="74"/>
        <v>0.9570365966501615</v>
      </c>
      <c r="N506" s="15">
        <f ca="1">_xlfn.NORM.INV(M506,'Input Parameters'!$E$29,'Input Parameters'!$F$29)</f>
        <v>0.10017172866683341</v>
      </c>
      <c r="O506" s="8">
        <f t="shared" ca="1" si="75"/>
        <v>0.96654332225791662</v>
      </c>
      <c r="P506" s="30">
        <f ca="1">_xlfn.LOGNORM.INV(O506,'Input Parameters'!$H$30,'Input Parameters'!$I$30)</f>
        <v>6.3761388872718099</v>
      </c>
      <c r="Q506" s="10">
        <f t="shared" ca="1" si="76"/>
        <v>9.6807833119033626E-2</v>
      </c>
      <c r="R506" s="30">
        <f>IF('Input Parameters'!$E$32=0,0,_xlfn.BETA.INV(Q506,'Input Parameters'!$L$32,'Input Parameters'!$M$32,'Input Parameters'!$J$32,'Input Parameters'!$K$32))</f>
        <v>0</v>
      </c>
      <c r="S506" s="10">
        <f t="shared" ca="1" si="77"/>
        <v>0.72807231635351699</v>
      </c>
      <c r="T506" s="26">
        <f ca="1">_xlfn.LOGNORM.INV(S506,'Input Parameters'!$H$34,'Input Parameters'!$I$34)</f>
        <v>54.365215103867762</v>
      </c>
      <c r="U506" s="10">
        <f t="shared" ca="1" si="78"/>
        <v>0.9886106552623759</v>
      </c>
      <c r="V506" s="30">
        <f ca="1">_xlfn.BETA.INV(U506,'Input Parameters'!$L$36,'Input Parameters'!$M$36,'Input Parameters'!$J$36,'Input Parameters'!$K$36)</f>
        <v>0.98958145707886591</v>
      </c>
      <c r="W506" s="2">
        <f ca="1">N506+(P506-N506)*(1-ERF((T506-R506)/(2*SQRT(L506*'Input Parameters'!$E$38))))</f>
        <v>0.10017216249977422</v>
      </c>
      <c r="X506">
        <f t="shared" ca="1" si="79"/>
        <v>1</v>
      </c>
      <c r="Y506" s="7"/>
    </row>
    <row r="507" spans="1:25" ht="15" customHeight="1" x14ac:dyDescent="0.25">
      <c r="A507" s="139">
        <v>500</v>
      </c>
      <c r="B507" s="10">
        <f t="shared" ca="1" si="70"/>
        <v>0.2184145038229276</v>
      </c>
      <c r="C507" s="60">
        <f ca="1">_xlfn.NORM.INV(B507,'Input Parameters'!$E$15,'Input Parameters'!$F$15)</f>
        <v>228.82860005216213</v>
      </c>
      <c r="D507" s="10">
        <f t="shared" ca="1" si="71"/>
        <v>0.63032852855501065</v>
      </c>
      <c r="E507" s="62">
        <f ca="1">IF(_xlfn.NORM.INV(D507,'Input Parameters'!$E$17,'Input Parameters'!$F$17)&lt;3500,3500,IF(_xlfn.NORM.INV(D507,'Input Parameters'!$E$17,'Input Parameters'!$F$17)&gt;5500,5500,_xlfn.NORM.INV(D507,'Input Parameters'!$E$17,'Input Parameters'!$F$17)))</f>
        <v>5032.9065111745294</v>
      </c>
      <c r="F507" s="10">
        <f t="shared" ca="1" si="72"/>
        <v>0.75199984559831967</v>
      </c>
      <c r="G507" s="64">
        <f ca="1">_xlfn.NORM.INV(F507,'Input Parameters'!$E$20,'Input Parameters'!$F$20)</f>
        <v>287.21133608637535</v>
      </c>
      <c r="H507" s="57">
        <f ca="1">EXP(E507*(1/'Input Parameters'!$E$23-1/G507))</f>
        <v>0.71037259270538078</v>
      </c>
      <c r="I507" s="10">
        <f t="shared" ca="1" si="73"/>
        <v>0.91925493416465132</v>
      </c>
      <c r="J507" s="30">
        <f ca="1">_xlfn.BETA.INV(I507,'Input Parameters'!$L$26,'Input Parameters'!$M$26,'Input Parameters'!$J$26,'Input Parameters'!$K$26)</f>
        <v>0.8519440216957167</v>
      </c>
      <c r="K507" s="168">
        <f ca="1">('Input Parameters'!$E$27/'Input Parameters'!$E$38)^$J507</f>
        <v>2.2182987473216968E-3</v>
      </c>
      <c r="L507" s="69">
        <f ca="1">$H507*$C507*'Input Parameters'!$E$25*K507</f>
        <v>0.36059237161795521</v>
      </c>
      <c r="M507" s="24">
        <f t="shared" ca="1" si="74"/>
        <v>0.47860897434443228</v>
      </c>
      <c r="N507" s="15">
        <f ca="1">_xlfn.NORM.INV(M507,'Input Parameters'!$E$29,'Input Parameters'!$F$29)</f>
        <v>9.9994635493146758E-2</v>
      </c>
      <c r="O507" s="8">
        <f t="shared" ca="1" si="75"/>
        <v>0.20574969497685514</v>
      </c>
      <c r="P507" s="30">
        <f ca="1">_xlfn.LOGNORM.INV(O507,'Input Parameters'!$H$30,'Input Parameters'!$I$30)</f>
        <v>1.8204689180685381</v>
      </c>
      <c r="Q507" s="10">
        <f t="shared" ca="1" si="76"/>
        <v>0.3747254213975415</v>
      </c>
      <c r="R507" s="30">
        <f>IF('Input Parameters'!$E$32=0,0,_xlfn.BETA.INV(Q507,'Input Parameters'!$L$32,'Input Parameters'!$M$32,'Input Parameters'!$J$32,'Input Parameters'!$K$32))</f>
        <v>0</v>
      </c>
      <c r="S507" s="10">
        <f t="shared" ca="1" si="77"/>
        <v>0.67183177123473559</v>
      </c>
      <c r="T507" s="26">
        <f ca="1">_xlfn.LOGNORM.INV(S507,'Input Parameters'!$H$34,'Input Parameters'!$I$34)</f>
        <v>53.279461439542985</v>
      </c>
      <c r="U507" s="10">
        <f t="shared" ca="1" si="78"/>
        <v>0.12847945684501905</v>
      </c>
      <c r="V507" s="30">
        <f ca="1">_xlfn.BETA.INV(U507,'Input Parameters'!$L$36,'Input Parameters'!$M$36,'Input Parameters'!$J$36,'Input Parameters'!$K$36)</f>
        <v>0.43354686167209672</v>
      </c>
      <c r="W507" s="2">
        <f ca="1">N507+(P507-N507)*(1-ERF((T507-R507)/(2*SQRT(L507*'Input Parameters'!$E$38))))</f>
        <v>9.9994636099009063E-2</v>
      </c>
      <c r="X507">
        <f t="shared" ca="1" si="79"/>
        <v>1</v>
      </c>
      <c r="Y507" s="7"/>
    </row>
    <row r="508" spans="1:25" ht="15" customHeight="1" x14ac:dyDescent="0.25">
      <c r="A508" s="139">
        <v>501</v>
      </c>
      <c r="B508" s="10">
        <f t="shared" ca="1" si="70"/>
        <v>4.3452004682180023E-2</v>
      </c>
      <c r="C508" s="60">
        <f ca="1">_xlfn.NORM.INV(B508,'Input Parameters'!$E$15,'Input Parameters'!$F$15)</f>
        <v>178.19018939761094</v>
      </c>
      <c r="D508" s="10">
        <f t="shared" ca="1" si="71"/>
        <v>0.44705404800640813</v>
      </c>
      <c r="E508" s="62">
        <f ca="1">IF(_xlfn.NORM.INV(D508,'Input Parameters'!$E$17,'Input Parameters'!$F$17)&lt;3500,3500,IF(_xlfn.NORM.INV(D508,'Input Parameters'!$E$17,'Input Parameters'!$F$17)&gt;5500,5500,_xlfn.NORM.INV(D508,'Input Parameters'!$E$17,'Input Parameters'!$F$17)))</f>
        <v>4706.8245129848801</v>
      </c>
      <c r="F508" s="10">
        <f t="shared" ca="1" si="72"/>
        <v>0.87975461257984133</v>
      </c>
      <c r="G508" s="64">
        <f ca="1">_xlfn.NORM.INV(F508,'Input Parameters'!$E$20,'Input Parameters'!$F$20)</f>
        <v>290.51419860723621</v>
      </c>
      <c r="H508" s="57">
        <f ca="1">EXP(E508*(1/'Input Parameters'!$E$23-1/G508))</f>
        <v>0.8750327489006674</v>
      </c>
      <c r="I508" s="10">
        <f t="shared" ca="1" si="73"/>
        <v>0.64962430767644441</v>
      </c>
      <c r="J508" s="30">
        <f ca="1">_xlfn.BETA.INV(I508,'Input Parameters'!$L$26,'Input Parameters'!$M$26,'Input Parameters'!$J$26,'Input Parameters'!$K$26)</f>
        <v>0.72111173513606941</v>
      </c>
      <c r="K508" s="168">
        <f ca="1">('Input Parameters'!$E$27/'Input Parameters'!$E$38)^$J508</f>
        <v>5.6700825215001485E-3</v>
      </c>
      <c r="L508" s="69">
        <f ca="1">$H508*$C508*'Input Parameters'!$E$25*K508</f>
        <v>0.88409203155802418</v>
      </c>
      <c r="M508" s="24">
        <f t="shared" ca="1" si="74"/>
        <v>0.19722134930263557</v>
      </c>
      <c r="N508" s="15">
        <f ca="1">_xlfn.NORM.INV(M508,'Input Parameters'!$E$29,'Input Parameters'!$F$29)</f>
        <v>9.9914841181340683E-2</v>
      </c>
      <c r="O508" s="8">
        <f t="shared" ca="1" si="75"/>
        <v>0.74847859885856027</v>
      </c>
      <c r="P508" s="30">
        <f ca="1">_xlfn.LOGNORM.INV(O508,'Input Parameters'!$H$30,'Input Parameters'!$I$30)</f>
        <v>3.6817880449266083</v>
      </c>
      <c r="Q508" s="10">
        <f t="shared" ca="1" si="76"/>
        <v>0.92185707183153343</v>
      </c>
      <c r="R508" s="30">
        <f>IF('Input Parameters'!$E$32=0,0,_xlfn.BETA.INV(Q508,'Input Parameters'!$L$32,'Input Parameters'!$M$32,'Input Parameters'!$J$32,'Input Parameters'!$K$32))</f>
        <v>0</v>
      </c>
      <c r="S508" s="10">
        <f t="shared" ca="1" si="77"/>
        <v>0.79713530187106707</v>
      </c>
      <c r="T508" s="26">
        <f ca="1">_xlfn.LOGNORM.INV(S508,'Input Parameters'!$H$34,'Input Parameters'!$I$34)</f>
        <v>55.905945830193666</v>
      </c>
      <c r="U508" s="10">
        <f t="shared" ca="1" si="78"/>
        <v>0.93035347901881804</v>
      </c>
      <c r="V508" s="30">
        <f ca="1">_xlfn.BETA.INV(U508,'Input Parameters'!$L$36,'Input Parameters'!$M$36,'Input Parameters'!$J$36,'Input Parameters'!$K$36)</f>
        <v>0.83831567866881862</v>
      </c>
      <c r="W508" s="2">
        <f ca="1">N508+(P508-N508)*(1-ERF((T508-R508)/(2*SQRT(L508*'Input Parameters'!$E$38))))</f>
        <v>0.10000864508631689</v>
      </c>
      <c r="X508">
        <f t="shared" ca="1" si="79"/>
        <v>1</v>
      </c>
      <c r="Y508" s="7"/>
    </row>
    <row r="509" spans="1:25" ht="15" customHeight="1" x14ac:dyDescent="0.25">
      <c r="A509" s="139">
        <v>502</v>
      </c>
      <c r="B509" s="10">
        <f t="shared" ca="1" si="70"/>
        <v>0.82692775080837588</v>
      </c>
      <c r="C509" s="60">
        <f ca="1">_xlfn.NORM.INV(B509,'Input Parameters'!$E$15,'Input Parameters'!$F$15)</f>
        <v>322.02251653846508</v>
      </c>
      <c r="D509" s="10">
        <f t="shared" ca="1" si="71"/>
        <v>0.39934796142788165</v>
      </c>
      <c r="E509" s="62">
        <f ca="1">IF(_xlfn.NORM.INV(D509,'Input Parameters'!$E$17,'Input Parameters'!$F$17)&lt;3500,3500,IF(_xlfn.NORM.INV(D509,'Input Parameters'!$E$17,'Input Parameters'!$F$17)&gt;5500,5500,_xlfn.NORM.INV(D509,'Input Parameters'!$E$17,'Input Parameters'!$F$17)))</f>
        <v>4621.4753696002499</v>
      </c>
      <c r="F509" s="10">
        <f t="shared" ca="1" si="72"/>
        <v>0.69159633847176927</v>
      </c>
      <c r="G509" s="64">
        <f ca="1">_xlfn.NORM.INV(F509,'Input Parameters'!$E$20,'Input Parameters'!$F$20)</f>
        <v>286.00254800021719</v>
      </c>
      <c r="H509" s="57">
        <f ca="1">EXP(E509*(1/'Input Parameters'!$E$23-1/G509))</f>
        <v>0.68248244136936065</v>
      </c>
      <c r="I509" s="10">
        <f t="shared" ca="1" si="73"/>
        <v>8.8207940093506743E-2</v>
      </c>
      <c r="J509" s="30">
        <f ca="1">_xlfn.BETA.INV(I509,'Input Parameters'!$L$26,'Input Parameters'!$M$26,'Input Parameters'!$J$26,'Input Parameters'!$K$26)</f>
        <v>0.4327623899520972</v>
      </c>
      <c r="K509" s="168">
        <f ca="1">('Input Parameters'!$E$27/'Input Parameters'!$E$38)^$J509</f>
        <v>4.4859723923526294E-2</v>
      </c>
      <c r="L509" s="69">
        <f ca="1">$H509*$C509*'Input Parameters'!$E$25*K509</f>
        <v>9.8590329623537851</v>
      </c>
      <c r="M509" s="24">
        <f t="shared" ca="1" si="74"/>
        <v>0.43571220218505213</v>
      </c>
      <c r="N509" s="15">
        <f ca="1">_xlfn.NORM.INV(M509,'Input Parameters'!$E$29,'Input Parameters'!$F$29)</f>
        <v>9.9983815054171102E-2</v>
      </c>
      <c r="O509" s="8">
        <f t="shared" ca="1" si="75"/>
        <v>0.30082041852906127</v>
      </c>
      <c r="P509" s="30">
        <f ca="1">_xlfn.LOGNORM.INV(O509,'Input Parameters'!$H$30,'Input Parameters'!$I$30)</f>
        <v>2.0968532388221339</v>
      </c>
      <c r="Q509" s="10">
        <f t="shared" ca="1" si="76"/>
        <v>0.32837487363404272</v>
      </c>
      <c r="R509" s="30">
        <f>IF('Input Parameters'!$E$32=0,0,_xlfn.BETA.INV(Q509,'Input Parameters'!$L$32,'Input Parameters'!$M$32,'Input Parameters'!$J$32,'Input Parameters'!$K$32))</f>
        <v>0</v>
      </c>
      <c r="S509" s="10">
        <f t="shared" ca="1" si="77"/>
        <v>0.10249092619793132</v>
      </c>
      <c r="T509" s="26">
        <f ca="1">_xlfn.LOGNORM.INV(S509,'Input Parameters'!$H$34,'Input Parameters'!$I$34)</f>
        <v>43.048281745077006</v>
      </c>
      <c r="U509" s="10">
        <f t="shared" ca="1" si="78"/>
        <v>0.13464221801609666</v>
      </c>
      <c r="V509" s="30">
        <f ca="1">_xlfn.BETA.INV(U509,'Input Parameters'!$L$36,'Input Parameters'!$M$36,'Input Parameters'!$J$36,'Input Parameters'!$K$36)</f>
        <v>0.43689687404729072</v>
      </c>
      <c r="W509" s="2">
        <f ca="1">N509+(P509-N509)*(1-ERF((T509-R509)/(2*SQRT(L509*'Input Parameters'!$E$38))))</f>
        <v>0.76358878290157217</v>
      </c>
      <c r="X509">
        <f t="shared" ca="1" si="79"/>
        <v>0</v>
      </c>
      <c r="Y509" s="7"/>
    </row>
    <row r="510" spans="1:25" ht="15" customHeight="1" x14ac:dyDescent="0.25">
      <c r="A510" s="139">
        <v>503</v>
      </c>
      <c r="B510" s="10">
        <f t="shared" ca="1" si="70"/>
        <v>0.66926258389330384</v>
      </c>
      <c r="C510" s="60">
        <f ca="1">_xlfn.NORM.INV(B510,'Input Parameters'!$E$15,'Input Parameters'!$F$15)</f>
        <v>294.69730705456163</v>
      </c>
      <c r="D510" s="10">
        <f t="shared" ca="1" si="71"/>
        <v>0.64570175035991639</v>
      </c>
      <c r="E510" s="62">
        <f ca="1">IF(_xlfn.NORM.INV(D510,'Input Parameters'!$E$17,'Input Parameters'!$F$17)&lt;3500,3500,IF(_xlfn.NORM.INV(D510,'Input Parameters'!$E$17,'Input Parameters'!$F$17)&gt;5500,5500,_xlfn.NORM.INV(D510,'Input Parameters'!$E$17,'Input Parameters'!$F$17)))</f>
        <v>5061.6191885683738</v>
      </c>
      <c r="F510" s="10">
        <f t="shared" ca="1" si="72"/>
        <v>0.38009704111163012</v>
      </c>
      <c r="G510" s="64">
        <f ca="1">_xlfn.NORM.INV(F510,'Input Parameters'!$E$20,'Input Parameters'!$F$20)</f>
        <v>280.6049862462483</v>
      </c>
      <c r="H510" s="57">
        <f ca="1">EXP(E510*(1/'Input Parameters'!$E$23-1/G510))</f>
        <v>0.46821544174649332</v>
      </c>
      <c r="I510" s="10">
        <f t="shared" ca="1" si="73"/>
        <v>6.595234588074983E-2</v>
      </c>
      <c r="J510" s="30">
        <f ca="1">_xlfn.BETA.INV(I510,'Input Parameters'!$L$26,'Input Parameters'!$M$26,'Input Parameters'!$J$26,'Input Parameters'!$K$26)</f>
        <v>0.40692238671794129</v>
      </c>
      <c r="K510" s="168">
        <f ca="1">('Input Parameters'!$E$27/'Input Parameters'!$E$38)^$J510</f>
        <v>5.3994993643625949E-2</v>
      </c>
      <c r="L510" s="69">
        <f ca="1">$H510*$C510*'Input Parameters'!$E$25*K510</f>
        <v>7.4503280232057492</v>
      </c>
      <c r="M510" s="24">
        <f t="shared" ca="1" si="74"/>
        <v>0.93829259148781474</v>
      </c>
      <c r="N510" s="15">
        <f ca="1">_xlfn.NORM.INV(M510,'Input Parameters'!$E$29,'Input Parameters'!$F$29)</f>
        <v>0.10015405973346725</v>
      </c>
      <c r="O510" s="8">
        <f t="shared" ca="1" si="75"/>
        <v>0.8748044208069593</v>
      </c>
      <c r="P510" s="30">
        <f ca="1">_xlfn.LOGNORM.INV(O510,'Input Parameters'!$H$30,'Input Parameters'!$I$30)</f>
        <v>4.6181529507368877</v>
      </c>
      <c r="Q510" s="10">
        <f t="shared" ca="1" si="76"/>
        <v>0.55258475222632009</v>
      </c>
      <c r="R510" s="30">
        <f>IF('Input Parameters'!$E$32=0,0,_xlfn.BETA.INV(Q510,'Input Parameters'!$L$32,'Input Parameters'!$M$32,'Input Parameters'!$J$32,'Input Parameters'!$K$32))</f>
        <v>0</v>
      </c>
      <c r="S510" s="10">
        <f t="shared" ca="1" si="77"/>
        <v>0.50856583623705043</v>
      </c>
      <c r="T510" s="26">
        <f ca="1">_xlfn.LOGNORM.INV(S510,'Input Parameters'!$H$34,'Input Parameters'!$I$34)</f>
        <v>50.542673104573325</v>
      </c>
      <c r="U510" s="10">
        <f t="shared" ca="1" si="78"/>
        <v>0.4842881107980328</v>
      </c>
      <c r="V510" s="30">
        <f ca="1">_xlfn.BETA.INV(U510,'Input Parameters'!$L$36,'Input Parameters'!$M$36,'Input Parameters'!$J$36,'Input Parameters'!$K$36)</f>
        <v>0.57990990082977634</v>
      </c>
      <c r="W510" s="2">
        <f ca="1">N510+(P510-N510)*(1-ERF((T510-R510)/(2*SQRT(L510*'Input Parameters'!$E$38))))</f>
        <v>0.96045363178758891</v>
      </c>
      <c r="X510">
        <f t="shared" ca="1" si="79"/>
        <v>0</v>
      </c>
      <c r="Y510" s="7"/>
    </row>
    <row r="511" spans="1:25" ht="15" customHeight="1" x14ac:dyDescent="0.25">
      <c r="A511" s="139">
        <v>504</v>
      </c>
      <c r="B511" s="10">
        <f t="shared" ca="1" si="70"/>
        <v>0.32379126227242705</v>
      </c>
      <c r="C511" s="60">
        <f ca="1">_xlfn.NORM.INV(B511,'Input Parameters'!$E$15,'Input Parameters'!$F$15)</f>
        <v>246.19412346251178</v>
      </c>
      <c r="D511" s="10">
        <f t="shared" ca="1" si="71"/>
        <v>0.80234134740852803</v>
      </c>
      <c r="E511" s="62">
        <f ca="1">IF(_xlfn.NORM.INV(D511,'Input Parameters'!$E$17,'Input Parameters'!$F$17)&lt;3500,3500,IF(_xlfn.NORM.INV(D511,'Input Parameters'!$E$17,'Input Parameters'!$F$17)&gt;5500,5500,_xlfn.NORM.INV(D511,'Input Parameters'!$E$17,'Input Parameters'!$F$17)))</f>
        <v>5395.0097968925256</v>
      </c>
      <c r="F511" s="10">
        <f t="shared" ca="1" si="72"/>
        <v>0.10957571506739783</v>
      </c>
      <c r="G511" s="64">
        <f ca="1">_xlfn.NORM.INV(F511,'Input Parameters'!$E$20,'Input Parameters'!$F$20)</f>
        <v>274.41712269167959</v>
      </c>
      <c r="H511" s="57">
        <f ca="1">EXP(E511*(1/'Input Parameters'!$E$23-1/G511))</f>
        <v>0.28870636861677357</v>
      </c>
      <c r="I511" s="10">
        <f t="shared" ca="1" si="73"/>
        <v>0.9903397885779639</v>
      </c>
      <c r="J511" s="30">
        <f ca="1">_xlfn.BETA.INV(I511,'Input Parameters'!$L$26,'Input Parameters'!$M$26,'Input Parameters'!$J$26,'Input Parameters'!$K$26)</f>
        <v>0.93109020636524253</v>
      </c>
      <c r="K511" s="168">
        <f ca="1">('Input Parameters'!$E$27/'Input Parameters'!$E$38)^$J511</f>
        <v>1.2573710955009348E-3</v>
      </c>
      <c r="L511" s="69">
        <f ca="1">$H511*$C511*'Input Parameters'!$E$25*K511</f>
        <v>8.9371185535093656E-2</v>
      </c>
      <c r="M511" s="24">
        <f t="shared" ca="1" si="74"/>
        <v>0.25997137019379268</v>
      </c>
      <c r="N511" s="15">
        <f ca="1">_xlfn.NORM.INV(M511,'Input Parameters'!$E$29,'Input Parameters'!$F$29)</f>
        <v>9.9935656632799366E-2</v>
      </c>
      <c r="O511" s="8">
        <f t="shared" ca="1" si="75"/>
        <v>0.79648836483901853</v>
      </c>
      <c r="P511" s="30">
        <f ca="1">_xlfn.LOGNORM.INV(O511,'Input Parameters'!$H$30,'Input Parameters'!$I$30)</f>
        <v>3.969784746520709</v>
      </c>
      <c r="Q511" s="10">
        <f t="shared" ca="1" si="76"/>
        <v>0.83511217272935079</v>
      </c>
      <c r="R511" s="30">
        <f>IF('Input Parameters'!$E$32=0,0,_xlfn.BETA.INV(Q511,'Input Parameters'!$L$32,'Input Parameters'!$M$32,'Input Parameters'!$J$32,'Input Parameters'!$K$32))</f>
        <v>0</v>
      </c>
      <c r="S511" s="10">
        <f t="shared" ca="1" si="77"/>
        <v>1.9018637606306843E-2</v>
      </c>
      <c r="T511" s="26">
        <f ca="1">_xlfn.LOGNORM.INV(S511,'Input Parameters'!$H$34,'Input Parameters'!$I$34)</f>
        <v>38.932994946222934</v>
      </c>
      <c r="U511" s="10">
        <f t="shared" ca="1" si="78"/>
        <v>7.5398668491010401E-2</v>
      </c>
      <c r="V511" s="30">
        <f ca="1">_xlfn.BETA.INV(U511,'Input Parameters'!$L$36,'Input Parameters'!$M$36,'Input Parameters'!$J$36,'Input Parameters'!$K$36)</f>
        <v>0.40015049221660015</v>
      </c>
      <c r="W511" s="2">
        <f ca="1">N511+(P511-N511)*(1-ERF((T511-R511)/(2*SQRT(L511*'Input Parameters'!$E$38))))</f>
        <v>9.9935656632799366E-2</v>
      </c>
      <c r="X511">
        <f t="shared" ca="1" si="79"/>
        <v>1</v>
      </c>
      <c r="Y511" s="7"/>
    </row>
    <row r="512" spans="1:25" ht="15" customHeight="1" x14ac:dyDescent="0.25">
      <c r="A512" s="139">
        <v>505</v>
      </c>
      <c r="B512" s="10">
        <f t="shared" ca="1" si="70"/>
        <v>0.60287503053380775</v>
      </c>
      <c r="C512" s="60">
        <f ca="1">_xlfn.NORM.INV(B512,'Input Parameters'!$E$15,'Input Parameters'!$F$15)</f>
        <v>285.10062467221024</v>
      </c>
      <c r="D512" s="10">
        <f t="shared" ca="1" si="71"/>
        <v>0.45255355912789441</v>
      </c>
      <c r="E512" s="62">
        <f ca="1">IF(_xlfn.NORM.INV(D512,'Input Parameters'!$E$17,'Input Parameters'!$F$17)&lt;3500,3500,IF(_xlfn.NORM.INV(D512,'Input Parameters'!$E$17,'Input Parameters'!$F$17)&gt;5500,5500,_xlfn.NORM.INV(D512,'Input Parameters'!$E$17,'Input Parameters'!$F$17)))</f>
        <v>4716.5513512146581</v>
      </c>
      <c r="F512" s="10">
        <f t="shared" ca="1" si="72"/>
        <v>0.74063607566964051</v>
      </c>
      <c r="G512" s="64">
        <f ca="1">_xlfn.NORM.INV(F512,'Input Parameters'!$E$20,'Input Parameters'!$F$20)</f>
        <v>286.97356112598857</v>
      </c>
      <c r="H512" s="57">
        <f ca="1">EXP(E512*(1/'Input Parameters'!$E$23-1/G512))</f>
        <v>0.71599854956887643</v>
      </c>
      <c r="I512" s="10">
        <f t="shared" ca="1" si="73"/>
        <v>0.45119433842621348</v>
      </c>
      <c r="J512" s="30">
        <f ca="1">_xlfn.BETA.INV(I512,'Input Parameters'!$L$26,'Input Parameters'!$M$26,'Input Parameters'!$J$26,'Input Parameters'!$K$26)</f>
        <v>0.64148725164253129</v>
      </c>
      <c r="K512" s="168">
        <f ca="1">('Input Parameters'!$E$27/'Input Parameters'!$E$38)^$J512</f>
        <v>1.0037739940504905E-2</v>
      </c>
      <c r="L512" s="69">
        <f ca="1">$H512*$C512*'Input Parameters'!$E$25*K512</f>
        <v>2.0490202531775932</v>
      </c>
      <c r="M512" s="24">
        <f t="shared" ca="1" si="74"/>
        <v>0.79388488142378488</v>
      </c>
      <c r="N512" s="15">
        <f ca="1">_xlfn.NORM.INV(M512,'Input Parameters'!$E$29,'Input Parameters'!$F$29)</f>
        <v>0.1000819975213974</v>
      </c>
      <c r="O512" s="8">
        <f t="shared" ca="1" si="75"/>
        <v>3.0023549536257077E-2</v>
      </c>
      <c r="P512" s="30">
        <f ca="1">_xlfn.LOGNORM.INV(O512,'Input Parameters'!$H$30,'Input Parameters'!$I$30)</f>
        <v>1.1037939602168219</v>
      </c>
      <c r="Q512" s="10">
        <f t="shared" ca="1" si="76"/>
        <v>0.84199991371531568</v>
      </c>
      <c r="R512" s="30">
        <f>IF('Input Parameters'!$E$32=0,0,_xlfn.BETA.INV(Q512,'Input Parameters'!$L$32,'Input Parameters'!$M$32,'Input Parameters'!$J$32,'Input Parameters'!$K$32))</f>
        <v>0</v>
      </c>
      <c r="S512" s="10">
        <f t="shared" ca="1" si="77"/>
        <v>0.43858019142914251</v>
      </c>
      <c r="T512" s="26">
        <f ca="1">_xlfn.LOGNORM.INV(S512,'Input Parameters'!$H$34,'Input Parameters'!$I$34)</f>
        <v>49.446825625569666</v>
      </c>
      <c r="U512" s="10">
        <f t="shared" ca="1" si="78"/>
        <v>0.96007451974374836</v>
      </c>
      <c r="V512" s="30">
        <f ca="1">_xlfn.BETA.INV(U512,'Input Parameters'!$L$36,'Input Parameters'!$M$36,'Input Parameters'!$J$36,'Input Parameters'!$K$36)</f>
        <v>0.88938393534263605</v>
      </c>
      <c r="W512" s="2">
        <f ca="1">N512+(P512-N512)*(1-ERF((T512-R512)/(2*SQRT(L512*'Input Parameters'!$E$38))))</f>
        <v>0.11471848395127646</v>
      </c>
      <c r="X512">
        <f t="shared" ca="1" si="79"/>
        <v>1</v>
      </c>
      <c r="Y512" s="7"/>
    </row>
    <row r="513" spans="1:25" ht="15" customHeight="1" x14ac:dyDescent="0.25">
      <c r="A513" s="139">
        <v>506</v>
      </c>
      <c r="B513" s="10">
        <f t="shared" ca="1" si="70"/>
        <v>0.66318627791337192</v>
      </c>
      <c r="C513" s="60">
        <f ca="1">_xlfn.NORM.INV(B513,'Input Parameters'!$E$15,'Input Parameters'!$F$15)</f>
        <v>293.79211127113985</v>
      </c>
      <c r="D513" s="10">
        <f t="shared" ca="1" si="71"/>
        <v>0.1895501332868349</v>
      </c>
      <c r="E513" s="62">
        <f ca="1">IF(_xlfn.NORM.INV(D513,'Input Parameters'!$E$17,'Input Parameters'!$F$17)&lt;3500,3500,IF(_xlfn.NORM.INV(D513,'Input Parameters'!$E$17,'Input Parameters'!$F$17)&gt;5500,5500,_xlfn.NORM.INV(D513,'Input Parameters'!$E$17,'Input Parameters'!$F$17)))</f>
        <v>4184.311294479262</v>
      </c>
      <c r="F513" s="10">
        <f t="shared" ca="1" si="72"/>
        <v>0.35817667791869645</v>
      </c>
      <c r="G513" s="64">
        <f ca="1">_xlfn.NORM.INV(F513,'Input Parameters'!$E$20,'Input Parameters'!$F$20)</f>
        <v>280.21564388230109</v>
      </c>
      <c r="H513" s="57">
        <f ca="1">EXP(E513*(1/'Input Parameters'!$E$23-1/G513))</f>
        <v>0.52307959198977383</v>
      </c>
      <c r="I513" s="10">
        <f t="shared" ca="1" si="73"/>
        <v>0.6345933625532848</v>
      </c>
      <c r="J513" s="30">
        <f ca="1">_xlfn.BETA.INV(I513,'Input Parameters'!$L$26,'Input Parameters'!$M$26,'Input Parameters'!$J$26,'Input Parameters'!$K$26)</f>
        <v>0.71507289007557362</v>
      </c>
      <c r="K513" s="168">
        <f ca="1">('Input Parameters'!$E$27/'Input Parameters'!$E$38)^$J513</f>
        <v>5.9210893913257687E-3</v>
      </c>
      <c r="L513" s="69">
        <f ca="1">$H513*$C513*'Input Parameters'!$E$25*K513</f>
        <v>0.90993322756351502</v>
      </c>
      <c r="M513" s="24">
        <f t="shared" ca="1" si="74"/>
        <v>0.41254540329448364</v>
      </c>
      <c r="N513" s="15">
        <f ca="1">_xlfn.NORM.INV(M513,'Input Parameters'!$E$29,'Input Parameters'!$F$29)</f>
        <v>9.997789979112319E-2</v>
      </c>
      <c r="O513" s="8">
        <f t="shared" ca="1" si="75"/>
        <v>0.67340851632424825</v>
      </c>
      <c r="P513" s="30">
        <f ca="1">_xlfn.LOGNORM.INV(O513,'Input Parameters'!$H$30,'Input Parameters'!$I$30)</f>
        <v>3.317801356482053</v>
      </c>
      <c r="Q513" s="10">
        <f t="shared" ca="1" si="76"/>
        <v>0.43032406989449301</v>
      </c>
      <c r="R513" s="30">
        <f>IF('Input Parameters'!$E$32=0,0,_xlfn.BETA.INV(Q513,'Input Parameters'!$L$32,'Input Parameters'!$M$32,'Input Parameters'!$J$32,'Input Parameters'!$K$32))</f>
        <v>0</v>
      </c>
      <c r="S513" s="10">
        <f t="shared" ca="1" si="77"/>
        <v>0.17952246803480609</v>
      </c>
      <c r="T513" s="26">
        <f ca="1">_xlfn.LOGNORM.INV(S513,'Input Parameters'!$H$34,'Input Parameters'!$I$34)</f>
        <v>44.967501802750327</v>
      </c>
      <c r="U513" s="10">
        <f t="shared" ca="1" si="78"/>
        <v>0.50434748248730921</v>
      </c>
      <c r="V513" s="30">
        <f ca="1">_xlfn.BETA.INV(U513,'Input Parameters'!$L$36,'Input Parameters'!$M$36,'Input Parameters'!$J$36,'Input Parameters'!$K$36)</f>
        <v>0.58755124054924812</v>
      </c>
      <c r="W513" s="2">
        <f ca="1">N513+(P513-N513)*(1-ERF((T513-R513)/(2*SQRT(L513*'Input Parameters'!$E$38))))</f>
        <v>0.10273916113469787</v>
      </c>
      <c r="X513">
        <f t="shared" ca="1" si="79"/>
        <v>1</v>
      </c>
      <c r="Y513" s="7"/>
    </row>
    <row r="514" spans="1:25" ht="15" customHeight="1" x14ac:dyDescent="0.25">
      <c r="A514" s="139">
        <v>507</v>
      </c>
      <c r="B514" s="10">
        <f t="shared" ca="1" si="70"/>
        <v>0.98035735477700015</v>
      </c>
      <c r="C514" s="60">
        <f ca="1">_xlfn.NORM.INV(B514,'Input Parameters'!$E$15,'Input Parameters'!$F$15)</f>
        <v>382.6699644787389</v>
      </c>
      <c r="D514" s="10">
        <f t="shared" ca="1" si="71"/>
        <v>7.8203091284513082E-2</v>
      </c>
      <c r="E514" s="62">
        <f ca="1">IF(_xlfn.NORM.INV(D514,'Input Parameters'!$E$17,'Input Parameters'!$F$17)&lt;3500,3500,IF(_xlfn.NORM.INV(D514,'Input Parameters'!$E$17,'Input Parameters'!$F$17)&gt;5500,5500,_xlfn.NORM.INV(D514,'Input Parameters'!$E$17,'Input Parameters'!$F$17)))</f>
        <v>3807.9162210066352</v>
      </c>
      <c r="F514" s="10">
        <f t="shared" ca="1" si="72"/>
        <v>0.11974570099782023</v>
      </c>
      <c r="G514" s="64">
        <f ca="1">_xlfn.NORM.INV(F514,'Input Parameters'!$E$20,'Input Parameters'!$F$20)</f>
        <v>274.76906483091739</v>
      </c>
      <c r="H514" s="57">
        <f ca="1">EXP(E514*(1/'Input Parameters'!$E$23-1/G514))</f>
        <v>0.42354281766789703</v>
      </c>
      <c r="I514" s="10">
        <f t="shared" ca="1" si="73"/>
        <v>0.37058031097936606</v>
      </c>
      <c r="J514" s="30">
        <f ca="1">_xlfn.BETA.INV(I514,'Input Parameters'!$L$26,'Input Parameters'!$M$26,'Input Parameters'!$J$26,'Input Parameters'!$K$26)</f>
        <v>0.60704636022271752</v>
      </c>
      <c r="K514" s="168">
        <f ca="1">('Input Parameters'!$E$27/'Input Parameters'!$E$38)^$J514</f>
        <v>1.2850687550031039E-2</v>
      </c>
      <c r="L514" s="69">
        <f ca="1">$H514*$C514*'Input Parameters'!$E$25*K514</f>
        <v>2.0828023637752024</v>
      </c>
      <c r="M514" s="24">
        <f t="shared" ca="1" si="74"/>
        <v>0.55137905002475052</v>
      </c>
      <c r="N514" s="15">
        <f ca="1">_xlfn.NORM.INV(M514,'Input Parameters'!$E$29,'Input Parameters'!$F$29)</f>
        <v>0.10001291462831748</v>
      </c>
      <c r="O514" s="8">
        <f t="shared" ca="1" si="75"/>
        <v>0.95385102813424361</v>
      </c>
      <c r="P514" s="30">
        <f ca="1">_xlfn.LOGNORM.INV(O514,'Input Parameters'!$H$30,'Input Parameters'!$I$30)</f>
        <v>5.9431874249580234</v>
      </c>
      <c r="Q514" s="10">
        <f t="shared" ca="1" si="76"/>
        <v>0.45240179023121585</v>
      </c>
      <c r="R514" s="30">
        <f>IF('Input Parameters'!$E$32=0,0,_xlfn.BETA.INV(Q514,'Input Parameters'!$L$32,'Input Parameters'!$M$32,'Input Parameters'!$J$32,'Input Parameters'!$K$32))</f>
        <v>0</v>
      </c>
      <c r="S514" s="10">
        <f t="shared" ca="1" si="77"/>
        <v>0.99392763424307595</v>
      </c>
      <c r="T514" s="26">
        <f ca="1">_xlfn.LOGNORM.INV(S514,'Input Parameters'!$H$34,'Input Parameters'!$I$34)</f>
        <v>68.88364687108627</v>
      </c>
      <c r="U514" s="10">
        <f t="shared" ca="1" si="78"/>
        <v>8.2305969310788263E-2</v>
      </c>
      <c r="V514" s="30">
        <f ca="1">_xlfn.BETA.INV(U514,'Input Parameters'!$L$36,'Input Parameters'!$M$36,'Input Parameters'!$J$36,'Input Parameters'!$K$36)</f>
        <v>0.40511927109975465</v>
      </c>
      <c r="W514" s="2">
        <f ca="1">N514+(P514-N514)*(1-ERF((T514-R514)/(2*SQRT(L514*'Input Parameters'!$E$38))))</f>
        <v>0.10432568921294345</v>
      </c>
      <c r="X514">
        <f t="shared" ca="1" si="79"/>
        <v>1</v>
      </c>
      <c r="Y514" s="7"/>
    </row>
    <row r="515" spans="1:25" ht="15" customHeight="1" x14ac:dyDescent="0.25">
      <c r="A515" s="139">
        <v>508</v>
      </c>
      <c r="B515" s="10">
        <f t="shared" ca="1" si="70"/>
        <v>0.96068540917102563</v>
      </c>
      <c r="C515" s="60">
        <f ca="1">_xlfn.NORM.INV(B515,'Input Parameters'!$E$15,'Input Parameters'!$F$15)</f>
        <v>366.27697834507887</v>
      </c>
      <c r="D515" s="10">
        <f t="shared" ca="1" si="71"/>
        <v>0.30463556043786133</v>
      </c>
      <c r="E515" s="62">
        <f ca="1">IF(_xlfn.NORM.INV(D515,'Input Parameters'!$E$17,'Input Parameters'!$F$17)&lt;3500,3500,IF(_xlfn.NORM.INV(D515,'Input Parameters'!$E$17,'Input Parameters'!$F$17)&gt;5500,5500,_xlfn.NORM.INV(D515,'Input Parameters'!$E$17,'Input Parameters'!$F$17)))</f>
        <v>4442.220087594058</v>
      </c>
      <c r="F515" s="10">
        <f t="shared" ca="1" si="72"/>
        <v>0.49480956593877656</v>
      </c>
      <c r="G515" s="64">
        <f ca="1">_xlfn.NORM.INV(F515,'Input Parameters'!$E$20,'Input Parameters'!$F$20)</f>
        <v>282.56282726579894</v>
      </c>
      <c r="H515" s="57">
        <f ca="1">EXP(E515*(1/'Input Parameters'!$E$23-1/G515))</f>
        <v>0.57333918615875334</v>
      </c>
      <c r="I515" s="10">
        <f t="shared" ca="1" si="73"/>
        <v>3.7024820864215102E-2</v>
      </c>
      <c r="J515" s="30">
        <f ca="1">_xlfn.BETA.INV(I515,'Input Parameters'!$L$26,'Input Parameters'!$M$26,'Input Parameters'!$J$26,'Input Parameters'!$K$26)</f>
        <v>0.36144297250718987</v>
      </c>
      <c r="K515" s="168">
        <f ca="1">('Input Parameters'!$E$27/'Input Parameters'!$E$38)^$J515</f>
        <v>7.4822321073087783E-2</v>
      </c>
      <c r="L515" s="69">
        <f ca="1">$H515*$C515*'Input Parameters'!$E$25*K515</f>
        <v>15.712758107979052</v>
      </c>
      <c r="M515" s="24">
        <f t="shared" ca="1" si="74"/>
        <v>0.43685759091826393</v>
      </c>
      <c r="N515" s="15">
        <f ca="1">_xlfn.NORM.INV(M515,'Input Parameters'!$E$29,'Input Parameters'!$F$29)</f>
        <v>9.9984105877649485E-2</v>
      </c>
      <c r="O515" s="8">
        <f t="shared" ca="1" si="75"/>
        <v>0.79799769846718727</v>
      </c>
      <c r="P515" s="30">
        <f ca="1">_xlfn.LOGNORM.INV(O515,'Input Parameters'!$H$30,'Input Parameters'!$I$30)</f>
        <v>3.9798246950371077</v>
      </c>
      <c r="Q515" s="10">
        <f t="shared" ca="1" si="76"/>
        <v>4.7666361457673223E-2</v>
      </c>
      <c r="R515" s="30">
        <f>IF('Input Parameters'!$E$32=0,0,_xlfn.BETA.INV(Q515,'Input Parameters'!$L$32,'Input Parameters'!$M$32,'Input Parameters'!$J$32,'Input Parameters'!$K$32))</f>
        <v>0</v>
      </c>
      <c r="S515" s="10">
        <f t="shared" ca="1" si="77"/>
        <v>0.22181000065581702</v>
      </c>
      <c r="T515" s="26">
        <f ca="1">_xlfn.LOGNORM.INV(S515,'Input Parameters'!$H$34,'Input Parameters'!$I$34)</f>
        <v>45.821498010272613</v>
      </c>
      <c r="U515" s="10">
        <f t="shared" ca="1" si="78"/>
        <v>0.8777262237943344</v>
      </c>
      <c r="V515" s="30">
        <f ca="1">_xlfn.BETA.INV(U515,'Input Parameters'!$L$36,'Input Parameters'!$M$36,'Input Parameters'!$J$36,'Input Parameters'!$K$36)</f>
        <v>0.78076067432846807</v>
      </c>
      <c r="W515" s="2">
        <f ca="1">N515+(P515-N515)*(1-ERF((T515-R515)/(2*SQRT(L515*'Input Parameters'!$E$38))))</f>
        <v>1.7051010437260987</v>
      </c>
      <c r="X515">
        <f t="shared" ca="1" si="79"/>
        <v>0</v>
      </c>
      <c r="Y515" s="7"/>
    </row>
    <row r="516" spans="1:25" ht="15" customHeight="1" x14ac:dyDescent="0.25">
      <c r="A516" s="139">
        <v>509</v>
      </c>
      <c r="B516" s="10">
        <f t="shared" ca="1" si="70"/>
        <v>0.45902485975205376</v>
      </c>
      <c r="C516" s="60">
        <f ca="1">_xlfn.NORM.INV(B516,'Input Parameters'!$E$15,'Input Parameters'!$F$15)</f>
        <v>265.39119906760033</v>
      </c>
      <c r="D516" s="10">
        <f t="shared" ca="1" si="71"/>
        <v>0.77981585234491024</v>
      </c>
      <c r="E516" s="62">
        <f ca="1">IF(_xlfn.NORM.INV(D516,'Input Parameters'!$E$17,'Input Parameters'!$F$17)&lt;3500,3500,IF(_xlfn.NORM.INV(D516,'Input Parameters'!$E$17,'Input Parameters'!$F$17)&gt;5500,5500,_xlfn.NORM.INV(D516,'Input Parameters'!$E$17,'Input Parameters'!$F$17)))</f>
        <v>5340.1000077275403</v>
      </c>
      <c r="F516" s="10">
        <f t="shared" ca="1" si="72"/>
        <v>0.9854295891418563</v>
      </c>
      <c r="G516" s="64">
        <f ca="1">_xlfn.NORM.INV(F516,'Input Parameters'!$E$20,'Input Parameters'!$F$20)</f>
        <v>297.26656083648379</v>
      </c>
      <c r="H516" s="57">
        <f ca="1">EXP(E516*(1/'Input Parameters'!$E$23-1/G516))</f>
        <v>1.3048382254595181</v>
      </c>
      <c r="I516" s="10">
        <f t="shared" ca="1" si="73"/>
        <v>9.9152810116014622E-2</v>
      </c>
      <c r="J516" s="30">
        <f ca="1">_xlfn.BETA.INV(I516,'Input Parameters'!$L$26,'Input Parameters'!$M$26,'Input Parameters'!$J$26,'Input Parameters'!$K$26)</f>
        <v>0.44380762853917549</v>
      </c>
      <c r="K516" s="168">
        <f ca="1">('Input Parameters'!$E$27/'Input Parameters'!$E$38)^$J516</f>
        <v>4.1442735882875746E-2</v>
      </c>
      <c r="L516" s="69">
        <f ca="1">$H516*$C516*'Input Parameters'!$E$25*K516</f>
        <v>14.35131198269195</v>
      </c>
      <c r="M516" s="24">
        <f t="shared" ca="1" si="74"/>
        <v>3.8444296005267442E-2</v>
      </c>
      <c r="N516" s="15">
        <f ca="1">_xlfn.NORM.INV(M516,'Input Parameters'!$E$29,'Input Parameters'!$F$29)</f>
        <v>9.9823096834444625E-2</v>
      </c>
      <c r="O516" s="8">
        <f t="shared" ca="1" si="75"/>
        <v>0.68945681895146549</v>
      </c>
      <c r="P516" s="30">
        <f ca="1">_xlfn.LOGNORM.INV(O516,'Input Parameters'!$H$30,'Input Parameters'!$I$30)</f>
        <v>3.38902962286625</v>
      </c>
      <c r="Q516" s="10">
        <f t="shared" ca="1" si="76"/>
        <v>0.34333991102818395</v>
      </c>
      <c r="R516" s="30">
        <f>IF('Input Parameters'!$E$32=0,0,_xlfn.BETA.INV(Q516,'Input Parameters'!$L$32,'Input Parameters'!$M$32,'Input Parameters'!$J$32,'Input Parameters'!$K$32))</f>
        <v>0</v>
      </c>
      <c r="S516" s="10">
        <f t="shared" ca="1" si="77"/>
        <v>0.40528693162191198</v>
      </c>
      <c r="T516" s="26">
        <f ca="1">_xlfn.LOGNORM.INV(S516,'Input Parameters'!$H$34,'Input Parameters'!$I$34)</f>
        <v>48.925542090574076</v>
      </c>
      <c r="U516" s="10">
        <f t="shared" ca="1" si="78"/>
        <v>0.18115828889991437</v>
      </c>
      <c r="V516" s="30">
        <f ca="1">_xlfn.BETA.INV(U516,'Input Parameters'!$L$36,'Input Parameters'!$M$36,'Input Parameters'!$J$36,'Input Parameters'!$K$36)</f>
        <v>0.46010161513233033</v>
      </c>
      <c r="W516" s="2">
        <f ca="1">N516+(P516-N516)*(1-ERF((T516-R516)/(2*SQRT(L516*'Input Parameters'!$E$38))))</f>
        <v>1.2876459473242832</v>
      </c>
      <c r="X516">
        <f t="shared" ca="1" si="79"/>
        <v>0</v>
      </c>
      <c r="Y516" s="7"/>
    </row>
    <row r="517" spans="1:25" ht="15" customHeight="1" x14ac:dyDescent="0.25">
      <c r="A517" s="139">
        <v>510</v>
      </c>
      <c r="B517" s="10">
        <f t="shared" ca="1" si="70"/>
        <v>0.24541086774756804</v>
      </c>
      <c r="C517" s="60">
        <f ca="1">_xlfn.NORM.INV(B517,'Input Parameters'!$E$15,'Input Parameters'!$F$15)</f>
        <v>233.62778790193613</v>
      </c>
      <c r="D517" s="10">
        <f t="shared" ca="1" si="71"/>
        <v>0.52410343782253255</v>
      </c>
      <c r="E517" s="62">
        <f ca="1">IF(_xlfn.NORM.INV(D517,'Input Parameters'!$E$17,'Input Parameters'!$F$17)&lt;3500,3500,IF(_xlfn.NORM.INV(D517,'Input Parameters'!$E$17,'Input Parameters'!$F$17)&gt;5500,5500,_xlfn.NORM.INV(D517,'Input Parameters'!$E$17,'Input Parameters'!$F$17)))</f>
        <v>4842.3186148757786</v>
      </c>
      <c r="F517" s="10">
        <f t="shared" ca="1" si="72"/>
        <v>5.0521399705366177E-2</v>
      </c>
      <c r="G517" s="64">
        <f ca="1">_xlfn.NORM.INV(F517,'Input Parameters'!$E$20,'Input Parameters'!$F$20)</f>
        <v>271.66321247321457</v>
      </c>
      <c r="H517" s="57">
        <f ca="1">EXP(E517*(1/'Input Parameters'!$E$23-1/G517))</f>
        <v>0.27418480177867749</v>
      </c>
      <c r="I517" s="10">
        <f t="shared" ca="1" si="73"/>
        <v>0.36878631716600352</v>
      </c>
      <c r="J517" s="30">
        <f ca="1">_xlfn.BETA.INV(I517,'Input Parameters'!$L$26,'Input Parameters'!$M$26,'Input Parameters'!$J$26,'Input Parameters'!$K$26)</f>
        <v>0.6062490823743143</v>
      </c>
      <c r="K517" s="168">
        <f ca="1">('Input Parameters'!$E$27/'Input Parameters'!$E$38)^$J517</f>
        <v>1.2924389803201798E-2</v>
      </c>
      <c r="L517" s="69">
        <f ca="1">$H517*$C517*'Input Parameters'!$E$25*K517</f>
        <v>0.82790007666133503</v>
      </c>
      <c r="M517" s="24">
        <f t="shared" ca="1" si="74"/>
        <v>0.5489537876084094</v>
      </c>
      <c r="N517" s="15">
        <f ca="1">_xlfn.NORM.INV(M517,'Input Parameters'!$E$29,'Input Parameters'!$F$29)</f>
        <v>0.10001230185297695</v>
      </c>
      <c r="O517" s="8">
        <f t="shared" ca="1" si="75"/>
        <v>0.49214328216520542</v>
      </c>
      <c r="P517" s="30">
        <f ca="1">_xlfn.LOGNORM.INV(O517,'Input Parameters'!$H$30,'Input Parameters'!$I$30)</f>
        <v>2.6584331461383042</v>
      </c>
      <c r="Q517" s="10">
        <f t="shared" ca="1" si="76"/>
        <v>0.34567306696672273</v>
      </c>
      <c r="R517" s="30">
        <f>IF('Input Parameters'!$E$32=0,0,_xlfn.BETA.INV(Q517,'Input Parameters'!$L$32,'Input Parameters'!$M$32,'Input Parameters'!$J$32,'Input Parameters'!$K$32))</f>
        <v>0</v>
      </c>
      <c r="S517" s="10">
        <f t="shared" ca="1" si="77"/>
        <v>7.8345651302010877E-3</v>
      </c>
      <c r="T517" s="26">
        <f ca="1">_xlfn.LOGNORM.INV(S517,'Input Parameters'!$H$34,'Input Parameters'!$I$34)</f>
        <v>37.309492019932527</v>
      </c>
      <c r="U517" s="10">
        <f t="shared" ca="1" si="78"/>
        <v>0.64324358042807384</v>
      </c>
      <c r="V517" s="30">
        <f ca="1">_xlfn.BETA.INV(U517,'Input Parameters'!$L$36,'Input Parameters'!$M$36,'Input Parameters'!$J$36,'Input Parameters'!$K$36)</f>
        <v>0.64374246501612498</v>
      </c>
      <c r="W517" s="2">
        <f ca="1">N517+(P517-N517)*(1-ERF((T517-R517)/(2*SQRT(L517*'Input Parameters'!$E$38))))</f>
        <v>0.10957618881548697</v>
      </c>
      <c r="X517">
        <f t="shared" ca="1" si="79"/>
        <v>1</v>
      </c>
      <c r="Y517" s="7"/>
    </row>
    <row r="518" spans="1:25" ht="15" customHeight="1" x14ac:dyDescent="0.25">
      <c r="A518" s="139">
        <v>511</v>
      </c>
      <c r="B518" s="10">
        <f t="shared" ca="1" si="70"/>
        <v>0.79448119329802214</v>
      </c>
      <c r="C518" s="60">
        <f ca="1">_xlfn.NORM.INV(B518,'Input Parameters'!$E$15,'Input Parameters'!$F$15)</f>
        <v>315.51794837314338</v>
      </c>
      <c r="D518" s="10">
        <f t="shared" ca="1" si="71"/>
        <v>0.98451268864208896</v>
      </c>
      <c r="E518" s="62">
        <f ca="1">IF(_xlfn.NORM.INV(D518,'Input Parameters'!$E$17,'Input Parameters'!$F$17)&lt;3500,3500,IF(_xlfn.NORM.INV(D518,'Input Parameters'!$E$17,'Input Parameters'!$F$17)&gt;5500,5500,_xlfn.NORM.INV(D518,'Input Parameters'!$E$17,'Input Parameters'!$F$17)))</f>
        <v>5500</v>
      </c>
      <c r="F518" s="10">
        <f t="shared" ca="1" si="72"/>
        <v>0.94328219583842166</v>
      </c>
      <c r="G518" s="64">
        <f ca="1">_xlfn.NORM.INV(F518,'Input Parameters'!$E$20,'Input Parameters'!$F$20)</f>
        <v>293.25568425167847</v>
      </c>
      <c r="H518" s="57">
        <f ca="1">EXP(E518*(1/'Input Parameters'!$E$23-1/G518))</f>
        <v>1.0212164422716357</v>
      </c>
      <c r="I518" s="10">
        <f t="shared" ca="1" si="73"/>
        <v>0.77137679967075801</v>
      </c>
      <c r="J518" s="30">
        <f ca="1">_xlfn.BETA.INV(I518,'Input Parameters'!$L$26,'Input Parameters'!$M$26,'Input Parameters'!$J$26,'Input Parameters'!$K$26)</f>
        <v>0.77233816920068366</v>
      </c>
      <c r="K518" s="168">
        <f ca="1">('Input Parameters'!$E$27/'Input Parameters'!$E$38)^$J518</f>
        <v>3.9265266977235947E-3</v>
      </c>
      <c r="L518" s="69">
        <f ca="1">$H518*$C518*'Input Parameters'!$E$25*K518</f>
        <v>1.2651744785936798</v>
      </c>
      <c r="M518" s="24">
        <f t="shared" ca="1" si="74"/>
        <v>0.48361786842090471</v>
      </c>
      <c r="N518" s="15">
        <f ca="1">_xlfn.NORM.INV(M518,'Input Parameters'!$E$29,'Input Parameters'!$F$29)</f>
        <v>9.999589245383321E-2</v>
      </c>
      <c r="O518" s="8">
        <f t="shared" ca="1" si="75"/>
        <v>0.6366363785441268</v>
      </c>
      <c r="P518" s="30">
        <f ca="1">_xlfn.LOGNORM.INV(O518,'Input Parameters'!$H$30,'Input Parameters'!$I$30)</f>
        <v>3.1649245759713818</v>
      </c>
      <c r="Q518" s="10">
        <f t="shared" ca="1" si="76"/>
        <v>0.14183330602720534</v>
      </c>
      <c r="R518" s="30">
        <f>IF('Input Parameters'!$E$32=0,0,_xlfn.BETA.INV(Q518,'Input Parameters'!$L$32,'Input Parameters'!$M$32,'Input Parameters'!$J$32,'Input Parameters'!$K$32))</f>
        <v>0</v>
      </c>
      <c r="S518" s="10">
        <f t="shared" ca="1" si="77"/>
        <v>0.24087889193193612</v>
      </c>
      <c r="T518" s="26">
        <f ca="1">_xlfn.LOGNORM.INV(S518,'Input Parameters'!$H$34,'Input Parameters'!$I$34)</f>
        <v>46.180152388098769</v>
      </c>
      <c r="U518" s="10">
        <f t="shared" ca="1" si="78"/>
        <v>0.67999076205120168</v>
      </c>
      <c r="V518" s="30">
        <f ca="1">_xlfn.BETA.INV(U518,'Input Parameters'!$L$36,'Input Parameters'!$M$36,'Input Parameters'!$J$36,'Input Parameters'!$K$36)</f>
        <v>0.66022049458552978</v>
      </c>
      <c r="W518" s="2">
        <f ca="1">N518+(P518-N518)*(1-ERF((T518-R518)/(2*SQRT(L518*'Input Parameters'!$E$38))))</f>
        <v>0.11131969256742462</v>
      </c>
      <c r="X518">
        <f t="shared" ca="1" si="79"/>
        <v>1</v>
      </c>
      <c r="Y518" s="7"/>
    </row>
    <row r="519" spans="1:25" ht="15" customHeight="1" x14ac:dyDescent="0.25">
      <c r="A519" s="139">
        <v>512</v>
      </c>
      <c r="B519" s="10">
        <f t="shared" ca="1" si="70"/>
        <v>0.61381235115175237</v>
      </c>
      <c r="C519" s="60">
        <f ca="1">_xlfn.NORM.INV(B519,'Input Parameters'!$E$15,'Input Parameters'!$F$15)</f>
        <v>286.64369886992972</v>
      </c>
      <c r="D519" s="10">
        <f t="shared" ca="1" si="71"/>
        <v>0.56350627141148935</v>
      </c>
      <c r="E519" s="62">
        <f ca="1">IF(_xlfn.NORM.INV(D519,'Input Parameters'!$E$17,'Input Parameters'!$F$17)&lt;3500,3500,IF(_xlfn.NORM.INV(D519,'Input Parameters'!$E$17,'Input Parameters'!$F$17)&gt;5500,5500,_xlfn.NORM.INV(D519,'Input Parameters'!$E$17,'Input Parameters'!$F$17)))</f>
        <v>4911.9054668070876</v>
      </c>
      <c r="F519" s="10">
        <f t="shared" ca="1" si="72"/>
        <v>4.8656596190289059E-2</v>
      </c>
      <c r="G519" s="64">
        <f ca="1">_xlfn.NORM.INV(F519,'Input Parameters'!$E$20,'Input Parameters'!$F$20)</f>
        <v>271.54125812498916</v>
      </c>
      <c r="H519" s="57">
        <f ca="1">EXP(E519*(1/'Input Parameters'!$E$23-1/G519))</f>
        <v>0.2669568524164499</v>
      </c>
      <c r="I519" s="10">
        <f t="shared" ca="1" si="73"/>
        <v>0.88076605562567378</v>
      </c>
      <c r="J519" s="30">
        <f ca="1">_xlfn.BETA.INV(I519,'Input Parameters'!$L$26,'Input Parameters'!$M$26,'Input Parameters'!$J$26,'Input Parameters'!$K$26)</f>
        <v>0.82730667804035785</v>
      </c>
      <c r="K519" s="168">
        <f ca="1">('Input Parameters'!$E$27/'Input Parameters'!$E$38)^$J519</f>
        <v>2.6471003236308052E-3</v>
      </c>
      <c r="L519" s="69">
        <f ca="1">$H519*$C519*'Input Parameters'!$E$25*K519</f>
        <v>0.20256008639644171</v>
      </c>
      <c r="M519" s="24">
        <f t="shared" ca="1" si="74"/>
        <v>0.43312504965858012</v>
      </c>
      <c r="N519" s="15">
        <f ca="1">_xlfn.NORM.INV(M519,'Input Parameters'!$E$29,'Input Parameters'!$F$29)</f>
        <v>9.9983157647136459E-2</v>
      </c>
      <c r="O519" s="8">
        <f t="shared" ca="1" si="75"/>
        <v>0.87102823692042541</v>
      </c>
      <c r="P519" s="30">
        <f ca="1">_xlfn.LOGNORM.INV(O519,'Input Parameters'!$H$30,'Input Parameters'!$I$30)</f>
        <v>4.5787605834367424</v>
      </c>
      <c r="Q519" s="10">
        <f t="shared" ca="1" si="76"/>
        <v>0.46707644827226669</v>
      </c>
      <c r="R519" s="30">
        <f>IF('Input Parameters'!$E$32=0,0,_xlfn.BETA.INV(Q519,'Input Parameters'!$L$32,'Input Parameters'!$M$32,'Input Parameters'!$J$32,'Input Parameters'!$K$32))</f>
        <v>0</v>
      </c>
      <c r="S519" s="10">
        <f t="shared" ca="1" si="77"/>
        <v>0.45578966789228437</v>
      </c>
      <c r="T519" s="26">
        <f ca="1">_xlfn.LOGNORM.INV(S519,'Input Parameters'!$H$34,'Input Parameters'!$I$34)</f>
        <v>49.715521841922701</v>
      </c>
      <c r="U519" s="10">
        <f t="shared" ca="1" si="78"/>
        <v>0.82871544069720893</v>
      </c>
      <c r="V519" s="30">
        <f ca="1">_xlfn.BETA.INV(U519,'Input Parameters'!$L$36,'Input Parameters'!$M$36,'Input Parameters'!$J$36,'Input Parameters'!$K$36)</f>
        <v>0.74250081530070222</v>
      </c>
      <c r="W519" s="2">
        <f ca="1">N519+(P519-N519)*(1-ERF((T519-R519)/(2*SQRT(L519*'Input Parameters'!$E$38))))</f>
        <v>9.9983157647161813E-2</v>
      </c>
      <c r="X519">
        <f t="shared" ca="1" si="79"/>
        <v>1</v>
      </c>
      <c r="Y519" s="7"/>
    </row>
    <row r="520" spans="1:25" ht="15" customHeight="1" x14ac:dyDescent="0.25">
      <c r="A520" s="139">
        <v>513</v>
      </c>
      <c r="B520" s="10">
        <f t="shared" ca="1" si="70"/>
        <v>0.15008552453304103</v>
      </c>
      <c r="C520" s="60">
        <f ca="1">_xlfn.NORM.INV(B520,'Input Parameters'!$E$15,'Input Parameters'!$F$15)</f>
        <v>214.81918410931218</v>
      </c>
      <c r="D520" s="10">
        <f t="shared" ca="1" si="71"/>
        <v>0.26175124174045017</v>
      </c>
      <c r="E520" s="62">
        <f ca="1">IF(_xlfn.NORM.INV(D520,'Input Parameters'!$E$17,'Input Parameters'!$F$17)&lt;3500,3500,IF(_xlfn.NORM.INV(D520,'Input Parameters'!$E$17,'Input Parameters'!$F$17)&gt;5500,5500,_xlfn.NORM.INV(D520,'Input Parameters'!$E$17,'Input Parameters'!$F$17)))</f>
        <v>4353.4309730493351</v>
      </c>
      <c r="F520" s="10">
        <f t="shared" ca="1" si="72"/>
        <v>0.41483577401420291</v>
      </c>
      <c r="G520" s="64">
        <f ca="1">_xlfn.NORM.INV(F520,'Input Parameters'!$E$20,'Input Parameters'!$F$20)</f>
        <v>281.20867698072823</v>
      </c>
      <c r="H520" s="57">
        <f ca="1">EXP(E520*(1/'Input Parameters'!$E$23-1/G520))</f>
        <v>0.5382938033439999</v>
      </c>
      <c r="I520" s="10">
        <f t="shared" ca="1" si="73"/>
        <v>0.58952207157432468</v>
      </c>
      <c r="J520" s="30">
        <f ca="1">_xlfn.BETA.INV(I520,'Input Parameters'!$L$26,'Input Parameters'!$M$26,'Input Parameters'!$J$26,'Input Parameters'!$K$26)</f>
        <v>0.69710717283062651</v>
      </c>
      <c r="K520" s="168">
        <f ca="1">('Input Parameters'!$E$27/'Input Parameters'!$E$38)^$J520</f>
        <v>6.7354792628916164E-3</v>
      </c>
      <c r="L520" s="69">
        <f ca="1">$H520*$C520*'Input Parameters'!$E$25*K520</f>
        <v>0.77886277303711604</v>
      </c>
      <c r="M520" s="24">
        <f t="shared" ca="1" si="74"/>
        <v>2.4808395581239817E-2</v>
      </c>
      <c r="N520" s="15">
        <f ca="1">_xlfn.NORM.INV(M520,'Input Parameters'!$E$29,'Input Parameters'!$F$29)</f>
        <v>9.980367470641148E-2</v>
      </c>
      <c r="O520" s="8">
        <f t="shared" ca="1" si="75"/>
        <v>0.60162227178212457</v>
      </c>
      <c r="P520" s="30">
        <f ca="1">_xlfn.LOGNORM.INV(O520,'Input Parameters'!$H$30,'Input Parameters'!$I$30)</f>
        <v>3.030420576292117</v>
      </c>
      <c r="Q520" s="10">
        <f t="shared" ca="1" si="76"/>
        <v>0.7634144769129968</v>
      </c>
      <c r="R520" s="30">
        <f>IF('Input Parameters'!$E$32=0,0,_xlfn.BETA.INV(Q520,'Input Parameters'!$L$32,'Input Parameters'!$M$32,'Input Parameters'!$J$32,'Input Parameters'!$K$32))</f>
        <v>0</v>
      </c>
      <c r="S520" s="10">
        <f t="shared" ca="1" si="77"/>
        <v>0.36643604467024971</v>
      </c>
      <c r="T520" s="26">
        <f ca="1">_xlfn.LOGNORM.INV(S520,'Input Parameters'!$H$34,'Input Parameters'!$I$34)</f>
        <v>48.310362390546558</v>
      </c>
      <c r="U520" s="10">
        <f t="shared" ca="1" si="78"/>
        <v>0.94026186047048255</v>
      </c>
      <c r="V520" s="30">
        <f ca="1">_xlfn.BETA.INV(U520,'Input Parameters'!$L$36,'Input Parameters'!$M$36,'Input Parameters'!$J$36,'Input Parameters'!$K$36)</f>
        <v>0.85290817159910204</v>
      </c>
      <c r="W520" s="2">
        <f ca="1">N520+(P520-N520)*(1-ERF((T520-R520)/(2*SQRT(L520*'Input Parameters'!$E$38))))</f>
        <v>0.10012165309981765</v>
      </c>
      <c r="X520">
        <f t="shared" ref="X520:X583" ca="1" si="80">IF(W520&gt;V520,0,1)</f>
        <v>1</v>
      </c>
      <c r="Y520" s="7"/>
    </row>
    <row r="521" spans="1:25" ht="15" customHeight="1" x14ac:dyDescent="0.25">
      <c r="A521" s="139">
        <v>514</v>
      </c>
      <c r="B521" s="10">
        <f t="shared" ca="1" si="70"/>
        <v>0.30401012091930302</v>
      </c>
      <c r="C521" s="60">
        <f ca="1">_xlfn.NORM.INV(B521,'Input Parameters'!$E$15,'Input Parameters'!$F$15)</f>
        <v>243.17130470629445</v>
      </c>
      <c r="D521" s="10">
        <f t="shared" ca="1" si="71"/>
        <v>0.8382672698755117</v>
      </c>
      <c r="E521" s="62">
        <f ca="1">IF(_xlfn.NORM.INV(D521,'Input Parameters'!$E$17,'Input Parameters'!$F$17)&lt;3500,3500,IF(_xlfn.NORM.INV(D521,'Input Parameters'!$E$17,'Input Parameters'!$F$17)&gt;5500,5500,_xlfn.NORM.INV(D521,'Input Parameters'!$E$17,'Input Parameters'!$F$17)))</f>
        <v>5491.1530371114504</v>
      </c>
      <c r="F521" s="10">
        <f t="shared" ca="1" si="72"/>
        <v>0.20832112084432619</v>
      </c>
      <c r="G521" s="64">
        <f ca="1">_xlfn.NORM.INV(F521,'Input Parameters'!$E$20,'Input Parameters'!$F$20)</f>
        <v>277.20785547842252</v>
      </c>
      <c r="H521" s="57">
        <f ca="1">EXP(E521*(1/'Input Parameters'!$E$23-1/G521))</f>
        <v>0.34540566674935663</v>
      </c>
      <c r="I521" s="10">
        <f t="shared" ca="1" si="73"/>
        <v>0.62781772809462255</v>
      </c>
      <c r="J521" s="30">
        <f ca="1">_xlfn.BETA.INV(I521,'Input Parameters'!$L$26,'Input Parameters'!$M$26,'Input Parameters'!$J$26,'Input Parameters'!$K$26)</f>
        <v>0.7123606858763839</v>
      </c>
      <c r="K521" s="168">
        <f ca="1">('Input Parameters'!$E$27/'Input Parameters'!$E$38)^$J521</f>
        <v>6.0374102649807535E-3</v>
      </c>
      <c r="L521" s="69">
        <f ca="1">$H521*$C521*'Input Parameters'!$E$25*K521</f>
        <v>0.5070986707264602</v>
      </c>
      <c r="M521" s="24">
        <f t="shared" ca="1" si="74"/>
        <v>0.87114104735989339</v>
      </c>
      <c r="N521" s="15">
        <f ca="1">_xlfn.NORM.INV(M521,'Input Parameters'!$E$29,'Input Parameters'!$F$29)</f>
        <v>0.10011318014802408</v>
      </c>
      <c r="O521" s="8">
        <f t="shared" ca="1" si="75"/>
        <v>0.74822875370864039</v>
      </c>
      <c r="P521" s="30">
        <f ca="1">_xlfn.LOGNORM.INV(O521,'Input Parameters'!$H$30,'Input Parameters'!$I$30)</f>
        <v>3.6804256264757949</v>
      </c>
      <c r="Q521" s="10">
        <f t="shared" ca="1" si="76"/>
        <v>0.38882430245012656</v>
      </c>
      <c r="R521" s="30">
        <f>IF('Input Parameters'!$E$32=0,0,_xlfn.BETA.INV(Q521,'Input Parameters'!$L$32,'Input Parameters'!$M$32,'Input Parameters'!$J$32,'Input Parameters'!$K$32))</f>
        <v>0</v>
      </c>
      <c r="S521" s="10">
        <f t="shared" ca="1" si="77"/>
        <v>0.48322598572550757</v>
      </c>
      <c r="T521" s="26">
        <f ca="1">_xlfn.LOGNORM.INV(S521,'Input Parameters'!$H$34,'Input Parameters'!$I$34)</f>
        <v>50.144422851305478</v>
      </c>
      <c r="U521" s="10">
        <f t="shared" ca="1" si="78"/>
        <v>0.41105578055848691</v>
      </c>
      <c r="V521" s="30">
        <f ca="1">_xlfn.BETA.INV(U521,'Input Parameters'!$L$36,'Input Parameters'!$M$36,'Input Parameters'!$J$36,'Input Parameters'!$K$36)</f>
        <v>0.55239080594907131</v>
      </c>
      <c r="W521" s="2">
        <f ca="1">N521+(P521-N521)*(1-ERF((T521-R521)/(2*SQRT(L521*'Input Parameters'!$E$38))))</f>
        <v>0.10011546584486616</v>
      </c>
      <c r="X521">
        <f t="shared" ca="1" si="80"/>
        <v>1</v>
      </c>
      <c r="Y521" s="7"/>
    </row>
    <row r="522" spans="1:25" ht="15" customHeight="1" x14ac:dyDescent="0.25">
      <c r="A522" s="139">
        <v>515</v>
      </c>
      <c r="B522" s="10">
        <f t="shared" ca="1" si="70"/>
        <v>0.30933594821589783</v>
      </c>
      <c r="C522" s="60">
        <f ca="1">_xlfn.NORM.INV(B522,'Input Parameters'!$E$15,'Input Parameters'!$F$15)</f>
        <v>243.99330970819307</v>
      </c>
      <c r="D522" s="10">
        <f t="shared" ca="1" si="71"/>
        <v>0.15003207586701828</v>
      </c>
      <c r="E522" s="62">
        <f ca="1">IF(_xlfn.NORM.INV(D522,'Input Parameters'!$E$17,'Input Parameters'!$F$17)&lt;3500,3500,IF(_xlfn.NORM.INV(D522,'Input Parameters'!$E$17,'Input Parameters'!$F$17)&gt;5500,5500,_xlfn.NORM.INV(D522,'Input Parameters'!$E$17,'Input Parameters'!$F$17)))</f>
        <v>4074.5929201333561</v>
      </c>
      <c r="F522" s="10">
        <f t="shared" ca="1" si="72"/>
        <v>0.89258332863793433</v>
      </c>
      <c r="G522" s="64">
        <f ca="1">_xlfn.NORM.INV(F522,'Input Parameters'!$E$20,'Input Parameters'!$F$20)</f>
        <v>290.96057376787638</v>
      </c>
      <c r="H522" s="57">
        <f ca="1">EXP(E522*(1/'Input Parameters'!$E$23-1/G522))</f>
        <v>0.91024116672241884</v>
      </c>
      <c r="I522" s="10">
        <f t="shared" ca="1" si="73"/>
        <v>0.95069084024240702</v>
      </c>
      <c r="J522" s="30">
        <f ca="1">_xlfn.BETA.INV(I522,'Input Parameters'!$L$26,'Input Parameters'!$M$26,'Input Parameters'!$J$26,'Input Parameters'!$K$26)</f>
        <v>0.8771529662559423</v>
      </c>
      <c r="K522" s="168">
        <f ca="1">('Input Parameters'!$E$27/'Input Parameters'!$E$38)^$J522</f>
        <v>1.8513520571509842E-3</v>
      </c>
      <c r="L522" s="69">
        <f ca="1">$H522*$C522*'Input Parameters'!$E$25*K522</f>
        <v>0.41117187866475879</v>
      </c>
      <c r="M522" s="24">
        <f t="shared" ca="1" si="74"/>
        <v>0.83178823642055189</v>
      </c>
      <c r="N522" s="15">
        <f ca="1">_xlfn.NORM.INV(M522,'Input Parameters'!$E$29,'Input Parameters'!$F$29)</f>
        <v>0.1000961255877262</v>
      </c>
      <c r="O522" s="8">
        <f t="shared" ca="1" si="75"/>
        <v>0.91066356407332627</v>
      </c>
      <c r="P522" s="30">
        <f ca="1">_xlfn.LOGNORM.INV(O522,'Input Parameters'!$H$30,'Input Parameters'!$I$30)</f>
        <v>5.0648418610812067</v>
      </c>
      <c r="Q522" s="10">
        <f t="shared" ca="1" si="76"/>
        <v>0.7221928695974853</v>
      </c>
      <c r="R522" s="30">
        <f>IF('Input Parameters'!$E$32=0,0,_xlfn.BETA.INV(Q522,'Input Parameters'!$L$32,'Input Parameters'!$M$32,'Input Parameters'!$J$32,'Input Parameters'!$K$32))</f>
        <v>0</v>
      </c>
      <c r="S522" s="10">
        <f t="shared" ca="1" si="77"/>
        <v>0.53603930177964032</v>
      </c>
      <c r="T522" s="26">
        <f ca="1">_xlfn.LOGNORM.INV(S522,'Input Parameters'!$H$34,'Input Parameters'!$I$34)</f>
        <v>50.978705464216866</v>
      </c>
      <c r="U522" s="10">
        <f t="shared" ca="1" si="78"/>
        <v>0.8661916160294123</v>
      </c>
      <c r="V522" s="30">
        <f ca="1">_xlfn.BETA.INV(U522,'Input Parameters'!$L$36,'Input Parameters'!$M$36,'Input Parameters'!$J$36,'Input Parameters'!$K$36)</f>
        <v>0.77084941167914467</v>
      </c>
      <c r="W522" s="2">
        <f ca="1">N522+(P522-N522)*(1-ERF((T522-R522)/(2*SQRT(L522*'Input Parameters'!$E$38))))</f>
        <v>0.10009621950396909</v>
      </c>
      <c r="X522">
        <f t="shared" ca="1" si="80"/>
        <v>1</v>
      </c>
      <c r="Y522" s="7"/>
    </row>
    <row r="523" spans="1:25" ht="15" customHeight="1" x14ac:dyDescent="0.25">
      <c r="A523" s="139">
        <v>516</v>
      </c>
      <c r="B523" s="10">
        <f t="shared" ca="1" si="70"/>
        <v>0.87552003370205889</v>
      </c>
      <c r="C523" s="60">
        <f ca="1">_xlfn.NORM.INV(B523,'Input Parameters'!$E$15,'Input Parameters'!$F$15)</f>
        <v>333.44569476668147</v>
      </c>
      <c r="D523" s="10">
        <f t="shared" ca="1" si="71"/>
        <v>0.20009757006346973</v>
      </c>
      <c r="E523" s="62">
        <f ca="1">IF(_xlfn.NORM.INV(D523,'Input Parameters'!$E$17,'Input Parameters'!$F$17)&lt;3500,3500,IF(_xlfn.NORM.INV(D523,'Input Parameters'!$E$17,'Input Parameters'!$F$17)&gt;5500,5500,_xlfn.NORM.INV(D523,'Input Parameters'!$E$17,'Input Parameters'!$F$17)))</f>
        <v>4211.1090590692211</v>
      </c>
      <c r="F523" s="10">
        <f t="shared" ca="1" si="72"/>
        <v>0.42828633230423407</v>
      </c>
      <c r="G523" s="64">
        <f ca="1">_xlfn.NORM.INV(F523,'Input Parameters'!$E$20,'Input Parameters'!$F$20)</f>
        <v>281.4390505718718</v>
      </c>
      <c r="H523" s="57">
        <f ca="1">EXP(E523*(1/'Input Parameters'!$E$23-1/G523))</f>
        <v>0.55607888622915824</v>
      </c>
      <c r="I523" s="10">
        <f t="shared" ca="1" si="73"/>
        <v>0.18635161572038306</v>
      </c>
      <c r="J523" s="30">
        <f ca="1">_xlfn.BETA.INV(I523,'Input Parameters'!$L$26,'Input Parameters'!$M$26,'Input Parameters'!$J$26,'Input Parameters'!$K$26)</f>
        <v>0.51131234497824396</v>
      </c>
      <c r="K523" s="168">
        <f ca="1">('Input Parameters'!$E$27/'Input Parameters'!$E$38)^$J523</f>
        <v>2.5536267111646076E-2</v>
      </c>
      <c r="L523" s="69">
        <f ca="1">$H523*$C523*'Input Parameters'!$E$25*K523</f>
        <v>4.7349885437614514</v>
      </c>
      <c r="M523" s="24">
        <f t="shared" ca="1" si="74"/>
        <v>0.1395769924864908</v>
      </c>
      <c r="N523" s="15">
        <f ca="1">_xlfn.NORM.INV(M523,'Input Parameters'!$E$29,'Input Parameters'!$F$29)</f>
        <v>9.9891777820221669E-2</v>
      </c>
      <c r="O523" s="8">
        <f t="shared" ca="1" si="75"/>
        <v>0.23749205151407549</v>
      </c>
      <c r="P523" s="30">
        <f ca="1">_xlfn.LOGNORM.INV(O523,'Input Parameters'!$H$30,'Input Parameters'!$I$30)</f>
        <v>1.9147268104296462</v>
      </c>
      <c r="Q523" s="10">
        <f t="shared" ca="1" si="76"/>
        <v>0.36655197341305279</v>
      </c>
      <c r="R523" s="30">
        <f>IF('Input Parameters'!$E$32=0,0,_xlfn.BETA.INV(Q523,'Input Parameters'!$L$32,'Input Parameters'!$M$32,'Input Parameters'!$J$32,'Input Parameters'!$K$32))</f>
        <v>0</v>
      </c>
      <c r="S523" s="10">
        <f t="shared" ca="1" si="77"/>
        <v>0.5068667283227074</v>
      </c>
      <c r="T523" s="26">
        <f ca="1">_xlfn.LOGNORM.INV(S523,'Input Parameters'!$H$34,'Input Parameters'!$I$34)</f>
        <v>50.515871549188425</v>
      </c>
      <c r="U523" s="10">
        <f t="shared" ca="1" si="78"/>
        <v>0.68928529449489206</v>
      </c>
      <c r="V523" s="30">
        <f ca="1">_xlfn.BETA.INV(U523,'Input Parameters'!$L$36,'Input Parameters'!$M$36,'Input Parameters'!$J$36,'Input Parameters'!$K$36)</f>
        <v>0.66454955221037382</v>
      </c>
      <c r="W523" s="2">
        <f ca="1">N523+(P523-N523)*(1-ERF((T523-R523)/(2*SQRT(L523*'Input Parameters'!$E$38))))</f>
        <v>0.28261638988632609</v>
      </c>
      <c r="X523">
        <f t="shared" ca="1" si="80"/>
        <v>1</v>
      </c>
      <c r="Y523" s="7"/>
    </row>
    <row r="524" spans="1:25" ht="15" customHeight="1" x14ac:dyDescent="0.25">
      <c r="A524" s="139">
        <v>517</v>
      </c>
      <c r="B524" s="10">
        <f t="shared" ca="1" si="70"/>
        <v>0.96146573279927228</v>
      </c>
      <c r="C524" s="60">
        <f ca="1">_xlfn.NORM.INV(B524,'Input Parameters'!$E$15,'Input Parameters'!$F$15)</f>
        <v>366.77872837417976</v>
      </c>
      <c r="D524" s="10">
        <f t="shared" ca="1" si="71"/>
        <v>0.98590235677931781</v>
      </c>
      <c r="E524" s="62">
        <f ca="1">IF(_xlfn.NORM.INV(D524,'Input Parameters'!$E$17,'Input Parameters'!$F$17)&lt;3500,3500,IF(_xlfn.NORM.INV(D524,'Input Parameters'!$E$17,'Input Parameters'!$F$17)&gt;5500,5500,_xlfn.NORM.INV(D524,'Input Parameters'!$E$17,'Input Parameters'!$F$17)))</f>
        <v>5500</v>
      </c>
      <c r="F524" s="10">
        <f t="shared" ca="1" si="72"/>
        <v>0.28734695814122968</v>
      </c>
      <c r="G524" s="64">
        <f ca="1">_xlfn.NORM.INV(F524,'Input Parameters'!$E$20,'Input Parameters'!$F$20)</f>
        <v>278.8902815459831</v>
      </c>
      <c r="H524" s="57">
        <f ca="1">EXP(E524*(1/'Input Parameters'!$E$23-1/G524))</f>
        <v>0.38865707743917205</v>
      </c>
      <c r="I524" s="10">
        <f t="shared" ca="1" si="73"/>
        <v>0.81542638474748552</v>
      </c>
      <c r="J524" s="30">
        <f ca="1">_xlfn.BETA.INV(I524,'Input Parameters'!$L$26,'Input Parameters'!$M$26,'Input Parameters'!$J$26,'Input Parameters'!$K$26)</f>
        <v>0.79281532272644029</v>
      </c>
      <c r="K524" s="168">
        <f ca="1">('Input Parameters'!$E$27/'Input Parameters'!$E$38)^$J524</f>
        <v>3.3901431053578765E-3</v>
      </c>
      <c r="L524" s="69">
        <f ca="1">$H524*$C524*'Input Parameters'!$E$25*K524</f>
        <v>0.48326879371177345</v>
      </c>
      <c r="M524" s="24">
        <f t="shared" ca="1" si="74"/>
        <v>0.11978679803422609</v>
      </c>
      <c r="N524" s="15">
        <f ca="1">_xlfn.NORM.INV(M524,'Input Parameters'!$E$29,'Input Parameters'!$F$29)</f>
        <v>9.9882394674573841E-2</v>
      </c>
      <c r="O524" s="8">
        <f t="shared" ca="1" si="75"/>
        <v>0.5070819709883293</v>
      </c>
      <c r="P524" s="30">
        <f ca="1">_xlfn.LOGNORM.INV(O524,'Input Parameters'!$H$30,'Input Parameters'!$I$30)</f>
        <v>2.7058784069709678</v>
      </c>
      <c r="Q524" s="10">
        <f t="shared" ca="1" si="76"/>
        <v>0.36744243689708544</v>
      </c>
      <c r="R524" s="30">
        <f>IF('Input Parameters'!$E$32=0,0,_xlfn.BETA.INV(Q524,'Input Parameters'!$L$32,'Input Parameters'!$M$32,'Input Parameters'!$J$32,'Input Parameters'!$K$32))</f>
        <v>0</v>
      </c>
      <c r="S524" s="10">
        <f t="shared" ca="1" si="77"/>
        <v>0.89428085368774513</v>
      </c>
      <c r="T524" s="26">
        <f ca="1">_xlfn.LOGNORM.INV(S524,'Input Parameters'!$H$34,'Input Parameters'!$I$34)</f>
        <v>58.894148547941668</v>
      </c>
      <c r="U524" s="10">
        <f t="shared" ca="1" si="78"/>
        <v>0.42759139487110931</v>
      </c>
      <c r="V524" s="30">
        <f ca="1">_xlfn.BETA.INV(U524,'Input Parameters'!$L$36,'Input Parameters'!$M$36,'Input Parameters'!$J$36,'Input Parameters'!$K$36)</f>
        <v>0.55857895800833801</v>
      </c>
      <c r="W524" s="2">
        <f ca="1">N524+(P524-N524)*(1-ERF((T524-R524)/(2*SQRT(L524*'Input Parameters'!$E$38))))</f>
        <v>9.9882400126374254E-2</v>
      </c>
      <c r="X524">
        <f t="shared" ca="1" si="80"/>
        <v>1</v>
      </c>
      <c r="Y524" s="7"/>
    </row>
    <row r="525" spans="1:25" ht="15" customHeight="1" x14ac:dyDescent="0.25">
      <c r="A525" s="139">
        <v>518</v>
      </c>
      <c r="B525" s="10">
        <f t="shared" ca="1" si="70"/>
        <v>0.51925016887556985</v>
      </c>
      <c r="C525" s="60">
        <f ca="1">_xlfn.NORM.INV(B525,'Input Parameters'!$E$15,'Input Parameters'!$F$15)</f>
        <v>273.58321261464334</v>
      </c>
      <c r="D525" s="10">
        <f t="shared" ca="1" si="71"/>
        <v>0.78561161055759243</v>
      </c>
      <c r="E525" s="62">
        <f ca="1">IF(_xlfn.NORM.INV(D525,'Input Parameters'!$E$17,'Input Parameters'!$F$17)&lt;3500,3500,IF(_xlfn.NORM.INV(D525,'Input Parameters'!$E$17,'Input Parameters'!$F$17)&gt;5500,5500,_xlfn.NORM.INV(D525,'Input Parameters'!$E$17,'Input Parameters'!$F$17)))</f>
        <v>5353.9006047062448</v>
      </c>
      <c r="F525" s="10">
        <f t="shared" ca="1" si="72"/>
        <v>0.69318801391338725</v>
      </c>
      <c r="G525" s="64">
        <f ca="1">_xlfn.NORM.INV(F525,'Input Parameters'!$E$20,'Input Parameters'!$F$20)</f>
        <v>286.03287866626204</v>
      </c>
      <c r="H525" s="57">
        <f ca="1">EXP(E525*(1/'Input Parameters'!$E$23-1/G525))</f>
        <v>0.64366499447080039</v>
      </c>
      <c r="I525" s="10">
        <f t="shared" ca="1" si="73"/>
        <v>0.80895766427697768</v>
      </c>
      <c r="J525" s="30">
        <f ca="1">_xlfn.BETA.INV(I525,'Input Parameters'!$L$26,'Input Parameters'!$M$26,'Input Parameters'!$J$26,'Input Parameters'!$K$26)</f>
        <v>0.78970358098419058</v>
      </c>
      <c r="K525" s="168">
        <f ca="1">('Input Parameters'!$E$27/'Input Parameters'!$E$38)^$J525</f>
        <v>3.4666639433708277E-3</v>
      </c>
      <c r="L525" s="69">
        <f ca="1">$H525*$C525*'Input Parameters'!$E$25*K525</f>
        <v>0.61046543549301591</v>
      </c>
      <c r="M525" s="24">
        <f t="shared" ca="1" si="74"/>
        <v>0.27840136912240498</v>
      </c>
      <c r="N525" s="15">
        <f ca="1">_xlfn.NORM.INV(M525,'Input Parameters'!$E$29,'Input Parameters'!$F$29)</f>
        <v>9.9941240287052716E-2</v>
      </c>
      <c r="O525" s="8">
        <f t="shared" ca="1" si="75"/>
        <v>0.40300243251534273</v>
      </c>
      <c r="P525" s="30">
        <f ca="1">_xlfn.LOGNORM.INV(O525,'Input Parameters'!$H$30,'Input Parameters'!$I$30)</f>
        <v>2.3893747572102666</v>
      </c>
      <c r="Q525" s="10">
        <f t="shared" ca="1" si="76"/>
        <v>0.66424663791099725</v>
      </c>
      <c r="R525" s="30">
        <f>IF('Input Parameters'!$E$32=0,0,_xlfn.BETA.INV(Q525,'Input Parameters'!$L$32,'Input Parameters'!$M$32,'Input Parameters'!$J$32,'Input Parameters'!$K$32))</f>
        <v>0</v>
      </c>
      <c r="S525" s="10">
        <f t="shared" ca="1" si="77"/>
        <v>0.5531170742893915</v>
      </c>
      <c r="T525" s="26">
        <f ca="1">_xlfn.LOGNORM.INV(S525,'Input Parameters'!$H$34,'Input Parameters'!$I$34)</f>
        <v>51.252898783814182</v>
      </c>
      <c r="U525" s="10">
        <f t="shared" ca="1" si="78"/>
        <v>7.2384642725700332E-2</v>
      </c>
      <c r="V525" s="30">
        <f ca="1">_xlfn.BETA.INV(U525,'Input Parameters'!$L$36,'Input Parameters'!$M$36,'Input Parameters'!$J$36,'Input Parameters'!$K$36)</f>
        <v>0.39789891039561437</v>
      </c>
      <c r="W525" s="2">
        <f ca="1">N525+(P525-N525)*(1-ERF((T525-R525)/(2*SQRT(L525*'Input Parameters'!$E$38))))</f>
        <v>9.9949276920628438E-2</v>
      </c>
      <c r="X525">
        <f t="shared" ca="1" si="80"/>
        <v>1</v>
      </c>
      <c r="Y525" s="7"/>
    </row>
    <row r="526" spans="1:25" ht="15" customHeight="1" x14ac:dyDescent="0.25">
      <c r="A526" s="139">
        <v>519</v>
      </c>
      <c r="B526" s="10">
        <f t="shared" ca="1" si="70"/>
        <v>0.7515713291169186</v>
      </c>
      <c r="C526" s="60">
        <f ca="1">_xlfn.NORM.INV(B526,'Input Parameters'!$E$15,'Input Parameters'!$F$15)</f>
        <v>307.78854236770758</v>
      </c>
      <c r="D526" s="10">
        <f t="shared" ca="1" si="71"/>
        <v>0.56351075126391881</v>
      </c>
      <c r="E526" s="62">
        <f ca="1">IF(_xlfn.NORM.INV(D526,'Input Parameters'!$E$17,'Input Parameters'!$F$17)&lt;3500,3500,IF(_xlfn.NORM.INV(D526,'Input Parameters'!$E$17,'Input Parameters'!$F$17)&gt;5500,5500,_xlfn.NORM.INV(D526,'Input Parameters'!$E$17,'Input Parameters'!$F$17)))</f>
        <v>4911.9134284311422</v>
      </c>
      <c r="F526" s="10">
        <f t="shared" ca="1" si="72"/>
        <v>0.78337168603137652</v>
      </c>
      <c r="G526" s="64">
        <f ca="1">_xlfn.NORM.INV(F526,'Input Parameters'!$E$20,'Input Parameters'!$F$20)</f>
        <v>287.90032807062147</v>
      </c>
      <c r="H526" s="57">
        <f ca="1">EXP(E526*(1/'Input Parameters'!$E$23-1/G526))</f>
        <v>0.74615895946162369</v>
      </c>
      <c r="I526" s="10">
        <f t="shared" ca="1" si="73"/>
        <v>0.95866737959242321</v>
      </c>
      <c r="J526" s="30">
        <f ca="1">_xlfn.BETA.INV(I526,'Input Parameters'!$L$26,'Input Parameters'!$M$26,'Input Parameters'!$J$26,'Input Parameters'!$K$26)</f>
        <v>0.88489183873747923</v>
      </c>
      <c r="K526" s="168">
        <f ca="1">('Input Parameters'!$E$27/'Input Parameters'!$E$38)^$J526</f>
        <v>1.7513818373640483E-3</v>
      </c>
      <c r="L526" s="69">
        <f ca="1">$H526*$C526*'Input Parameters'!$E$25*K526</f>
        <v>0.40222091402163052</v>
      </c>
      <c r="M526" s="24">
        <f t="shared" ca="1" si="74"/>
        <v>0.54017169691957911</v>
      </c>
      <c r="N526" s="15">
        <f ca="1">_xlfn.NORM.INV(M526,'Input Parameters'!$E$29,'Input Parameters'!$F$29)</f>
        <v>0.1000100866286366</v>
      </c>
      <c r="O526" s="8">
        <f t="shared" ca="1" si="75"/>
        <v>0.88786157641897334</v>
      </c>
      <c r="P526" s="30">
        <f ca="1">_xlfn.LOGNORM.INV(O526,'Input Parameters'!$H$30,'Input Parameters'!$I$30)</f>
        <v>4.7640285518555485</v>
      </c>
      <c r="Q526" s="10">
        <f t="shared" ca="1" si="76"/>
        <v>0.79206819503171189</v>
      </c>
      <c r="R526" s="30">
        <f>IF('Input Parameters'!$E$32=0,0,_xlfn.BETA.INV(Q526,'Input Parameters'!$L$32,'Input Parameters'!$M$32,'Input Parameters'!$J$32,'Input Parameters'!$K$32))</f>
        <v>0</v>
      </c>
      <c r="S526" s="10">
        <f t="shared" ca="1" si="77"/>
        <v>8.5696137447591636E-2</v>
      </c>
      <c r="T526" s="26">
        <f ca="1">_xlfn.LOGNORM.INV(S526,'Input Parameters'!$H$34,'Input Parameters'!$I$34)</f>
        <v>42.51421678232461</v>
      </c>
      <c r="U526" s="10">
        <f t="shared" ca="1" si="78"/>
        <v>0.29867991902983049</v>
      </c>
      <c r="V526" s="30">
        <f ca="1">_xlfn.BETA.INV(U526,'Input Parameters'!$L$36,'Input Parameters'!$M$36,'Input Parameters'!$J$36,'Input Parameters'!$K$36)</f>
        <v>0.50968330153266261</v>
      </c>
      <c r="W526" s="2">
        <f ca="1">N526+(P526-N526)*(1-ERF((T526-R526)/(2*SQRT(L526*'Input Parameters'!$E$38))))</f>
        <v>0.10002004991274394</v>
      </c>
      <c r="X526">
        <f t="shared" ca="1" si="80"/>
        <v>1</v>
      </c>
      <c r="Y526" s="7"/>
    </row>
    <row r="527" spans="1:25" ht="15" customHeight="1" x14ac:dyDescent="0.25">
      <c r="A527" s="139">
        <v>520</v>
      </c>
      <c r="B527" s="10">
        <f t="shared" ca="1" si="70"/>
        <v>0.86807352911124913</v>
      </c>
      <c r="C527" s="60">
        <f ca="1">_xlfn.NORM.INV(B527,'Input Parameters'!$E$15,'Input Parameters'!$F$15)</f>
        <v>331.51919576293096</v>
      </c>
      <c r="D527" s="10">
        <f t="shared" ca="1" si="71"/>
        <v>0.47521860165177254</v>
      </c>
      <c r="E527" s="62">
        <f ca="1">IF(_xlfn.NORM.INV(D527,'Input Parameters'!$E$17,'Input Parameters'!$F$17)&lt;3500,3500,IF(_xlfn.NORM.INV(D527,'Input Parameters'!$E$17,'Input Parameters'!$F$17)&gt;5500,5500,_xlfn.NORM.INV(D527,'Input Parameters'!$E$17,'Input Parameters'!$F$17)))</f>
        <v>4756.4895708620334</v>
      </c>
      <c r="F527" s="10">
        <f t="shared" ca="1" si="72"/>
        <v>0.50720344068018131</v>
      </c>
      <c r="G527" s="64">
        <f ca="1">_xlfn.NORM.INV(F527,'Input Parameters'!$E$20,'Input Parameters'!$F$20)</f>
        <v>282.77098410666201</v>
      </c>
      <c r="H527" s="57">
        <f ca="1">EXP(E527*(1/'Input Parameters'!$E$23-1/G527))</f>
        <v>0.55808687363860554</v>
      </c>
      <c r="I527" s="10">
        <f t="shared" ca="1" si="73"/>
        <v>0.43139744168703331</v>
      </c>
      <c r="J527" s="30">
        <f ca="1">_xlfn.BETA.INV(I527,'Input Parameters'!$L$26,'Input Parameters'!$M$26,'Input Parameters'!$J$26,'Input Parameters'!$K$26)</f>
        <v>0.63324356636231782</v>
      </c>
      <c r="K527" s="168">
        <f ca="1">('Input Parameters'!$E$27/'Input Parameters'!$E$38)^$J527</f>
        <v>1.0649193203575383E-2</v>
      </c>
      <c r="L527" s="69">
        <f ca="1">$H527*$C527*'Input Parameters'!$E$25*K527</f>
        <v>1.9702765769696422</v>
      </c>
      <c r="M527" s="24">
        <f t="shared" ca="1" si="74"/>
        <v>0.68954953095161553</v>
      </c>
      <c r="N527" s="15">
        <f ca="1">_xlfn.NORM.INV(M527,'Input Parameters'!$E$29,'Input Parameters'!$F$29)</f>
        <v>0.10004945738878909</v>
      </c>
      <c r="O527" s="8">
        <f t="shared" ca="1" si="75"/>
        <v>0.80046871327014713</v>
      </c>
      <c r="P527" s="30">
        <f ca="1">_xlfn.LOGNORM.INV(O527,'Input Parameters'!$H$30,'Input Parameters'!$I$30)</f>
        <v>3.9964144949165452</v>
      </c>
      <c r="Q527" s="10">
        <f t="shared" ca="1" si="76"/>
        <v>0.98825694851923518</v>
      </c>
      <c r="R527" s="30">
        <f>IF('Input Parameters'!$E$32=0,0,_xlfn.BETA.INV(Q527,'Input Parameters'!$L$32,'Input Parameters'!$M$32,'Input Parameters'!$J$32,'Input Parameters'!$K$32))</f>
        <v>0</v>
      </c>
      <c r="S527" s="10">
        <f t="shared" ca="1" si="77"/>
        <v>0.95472316034242843</v>
      </c>
      <c r="T527" s="26">
        <f ca="1">_xlfn.LOGNORM.INV(S527,'Input Parameters'!$H$34,'Input Parameters'!$I$34)</f>
        <v>62.232993842119285</v>
      </c>
      <c r="U527" s="10">
        <f t="shared" ca="1" si="78"/>
        <v>0.46476352879599891</v>
      </c>
      <c r="V527" s="30">
        <f ca="1">_xlfn.BETA.INV(U527,'Input Parameters'!$L$36,'Input Parameters'!$M$36,'Input Parameters'!$J$36,'Input Parameters'!$K$36)</f>
        <v>0.57253020130380095</v>
      </c>
      <c r="W527" s="2">
        <f ca="1">N527+(P527-N527)*(1-ERF((T527-R527)/(2*SQRT(L527*'Input Parameters'!$E$38))))</f>
        <v>0.10674477059200836</v>
      </c>
      <c r="X527">
        <f t="shared" ca="1" si="80"/>
        <v>1</v>
      </c>
      <c r="Y527" s="7"/>
    </row>
    <row r="528" spans="1:25" ht="15" customHeight="1" x14ac:dyDescent="0.25">
      <c r="A528" s="139">
        <v>521</v>
      </c>
      <c r="B528" s="10">
        <f t="shared" ca="1" si="70"/>
        <v>0.4613299035706957</v>
      </c>
      <c r="C528" s="60">
        <f ca="1">_xlfn.NORM.INV(B528,'Input Parameters'!$E$15,'Input Parameters'!$F$15)</f>
        <v>265.70589227077573</v>
      </c>
      <c r="D528" s="10">
        <f t="shared" ca="1" si="71"/>
        <v>0.9492654075008502</v>
      </c>
      <c r="E528" s="62">
        <f ca="1">IF(_xlfn.NORM.INV(D528,'Input Parameters'!$E$17,'Input Parameters'!$F$17)&lt;3500,3500,IF(_xlfn.NORM.INV(D528,'Input Parameters'!$E$17,'Input Parameters'!$F$17)&gt;5500,5500,_xlfn.NORM.INV(D528,'Input Parameters'!$E$17,'Input Parameters'!$F$17)))</f>
        <v>5500</v>
      </c>
      <c r="F528" s="10">
        <f t="shared" ca="1" si="72"/>
        <v>0.87539826909980012</v>
      </c>
      <c r="G528" s="64">
        <f ca="1">_xlfn.NORM.INV(F528,'Input Parameters'!$E$20,'Input Parameters'!$F$20)</f>
        <v>290.37031793206063</v>
      </c>
      <c r="H528" s="57">
        <f ca="1">EXP(E528*(1/'Input Parameters'!$E$23-1/G528))</f>
        <v>0.84757939283615713</v>
      </c>
      <c r="I528" s="10">
        <f t="shared" ca="1" si="73"/>
        <v>0.77222630983087781</v>
      </c>
      <c r="J528" s="30">
        <f ca="1">_xlfn.BETA.INV(I528,'Input Parameters'!$L$26,'Input Parameters'!$M$26,'Input Parameters'!$J$26,'Input Parameters'!$K$26)</f>
        <v>0.77271912107842344</v>
      </c>
      <c r="K528" s="168">
        <f ca="1">('Input Parameters'!$E$27/'Input Parameters'!$E$38)^$J528</f>
        <v>3.9158118079905416E-3</v>
      </c>
      <c r="L528" s="69">
        <f ca="1">$H528*$C528*'Input Parameters'!$E$25*K528</f>
        <v>0.88186759878498433</v>
      </c>
      <c r="M528" s="24">
        <f t="shared" ca="1" si="74"/>
        <v>0.33562639275402883</v>
      </c>
      <c r="N528" s="15">
        <f ca="1">_xlfn.NORM.INV(M528,'Input Parameters'!$E$29,'Input Parameters'!$F$29)</f>
        <v>9.9957557074020043E-2</v>
      </c>
      <c r="O528" s="8">
        <f t="shared" ca="1" si="75"/>
        <v>6.7377847194562968E-3</v>
      </c>
      <c r="P528" s="30">
        <f ca="1">_xlfn.LOGNORM.INV(O528,'Input Parameters'!$H$30,'Input Parameters'!$I$30)</f>
        <v>0.83511374180089293</v>
      </c>
      <c r="Q528" s="10">
        <f t="shared" ca="1" si="76"/>
        <v>0.1512012452246162</v>
      </c>
      <c r="R528" s="30">
        <f>IF('Input Parameters'!$E$32=0,0,_xlfn.BETA.INV(Q528,'Input Parameters'!$L$32,'Input Parameters'!$M$32,'Input Parameters'!$J$32,'Input Parameters'!$K$32))</f>
        <v>0</v>
      </c>
      <c r="S528" s="10">
        <f t="shared" ca="1" si="77"/>
        <v>2.2796577400085449E-2</v>
      </c>
      <c r="T528" s="26">
        <f ca="1">_xlfn.LOGNORM.INV(S528,'Input Parameters'!$H$34,'Input Parameters'!$I$34)</f>
        <v>39.299809306855288</v>
      </c>
      <c r="U528" s="10">
        <f t="shared" ca="1" si="78"/>
        <v>0.67986139524272127</v>
      </c>
      <c r="V528" s="30">
        <f ca="1">_xlfn.BETA.INV(U528,'Input Parameters'!$L$36,'Input Parameters'!$M$36,'Input Parameters'!$J$36,'Input Parameters'!$K$36)</f>
        <v>0.66016074018554471</v>
      </c>
      <c r="W528" s="2">
        <f ca="1">N528+(P528-N528)*(1-ERF((T528-R528)/(2*SQRT(L528*'Input Parameters'!$E$38))))</f>
        <v>0.10222509276445704</v>
      </c>
      <c r="X528">
        <f t="shared" ca="1" si="80"/>
        <v>1</v>
      </c>
      <c r="Y528" s="7"/>
    </row>
    <row r="529" spans="1:25" ht="15" customHeight="1" x14ac:dyDescent="0.25">
      <c r="A529" s="139">
        <v>522</v>
      </c>
      <c r="B529" s="10">
        <f t="shared" ca="1" si="70"/>
        <v>0.28058316833240349</v>
      </c>
      <c r="C529" s="60">
        <f ca="1">_xlfn.NORM.INV(B529,'Input Parameters'!$E$15,'Input Parameters'!$F$15)</f>
        <v>239.4748514716602</v>
      </c>
      <c r="D529" s="10">
        <f t="shared" ca="1" si="71"/>
        <v>0.92359961393637535</v>
      </c>
      <c r="E529" s="62">
        <f ca="1">IF(_xlfn.NORM.INV(D529,'Input Parameters'!$E$17,'Input Parameters'!$F$17)&lt;3500,3500,IF(_xlfn.NORM.INV(D529,'Input Parameters'!$E$17,'Input Parameters'!$F$17)&gt;5500,5500,_xlfn.NORM.INV(D529,'Input Parameters'!$E$17,'Input Parameters'!$F$17)))</f>
        <v>5500</v>
      </c>
      <c r="F529" s="10">
        <f t="shared" ca="1" si="72"/>
        <v>0.79000537861678888</v>
      </c>
      <c r="G529" s="64">
        <f ca="1">_xlfn.NORM.INV(F529,'Input Parameters'!$E$20,'Input Parameters'!$F$20)</f>
        <v>288.0531473961164</v>
      </c>
      <c r="H529" s="57">
        <f ca="1">EXP(E529*(1/'Input Parameters'!$E$23-1/G529))</f>
        <v>0.72779235851765423</v>
      </c>
      <c r="I529" s="10">
        <f t="shared" ca="1" si="73"/>
        <v>2.8967074066569953E-2</v>
      </c>
      <c r="J529" s="30">
        <f ca="1">_xlfn.BETA.INV(I529,'Input Parameters'!$L$26,'Input Parameters'!$M$26,'Input Parameters'!$J$26,'Input Parameters'!$K$26)</f>
        <v>0.34409940711153381</v>
      </c>
      <c r="K529" s="168">
        <f ca="1">('Input Parameters'!$E$27/'Input Parameters'!$E$38)^$J529</f>
        <v>8.4734433776762499E-2</v>
      </c>
      <c r="L529" s="69">
        <f ca="1">$H529*$C529*'Input Parameters'!$E$25*K529</f>
        <v>14.768192194308247</v>
      </c>
      <c r="M529" s="24">
        <f t="shared" ca="1" si="74"/>
        <v>0.63896337675828729</v>
      </c>
      <c r="N529" s="15">
        <f ca="1">_xlfn.NORM.INV(M529,'Input Parameters'!$E$29,'Input Parameters'!$F$29)</f>
        <v>0.10003556893167875</v>
      </c>
      <c r="O529" s="8">
        <f t="shared" ca="1" si="75"/>
        <v>0.32490430909430934</v>
      </c>
      <c r="P529" s="30">
        <f ca="1">_xlfn.LOGNORM.INV(O529,'Input Parameters'!$H$30,'Input Parameters'!$I$30)</f>
        <v>2.1653161958996097</v>
      </c>
      <c r="Q529" s="10">
        <f t="shared" ca="1" si="76"/>
        <v>0.83485482251406051</v>
      </c>
      <c r="R529" s="30">
        <f>IF('Input Parameters'!$E$32=0,0,_xlfn.BETA.INV(Q529,'Input Parameters'!$L$32,'Input Parameters'!$M$32,'Input Parameters'!$J$32,'Input Parameters'!$K$32))</f>
        <v>0</v>
      </c>
      <c r="S529" s="10">
        <f t="shared" ca="1" si="77"/>
        <v>0.12265758123760639</v>
      </c>
      <c r="T529" s="26">
        <f ca="1">_xlfn.LOGNORM.INV(S529,'Input Parameters'!$H$34,'Input Parameters'!$I$34)</f>
        <v>43.618497703091215</v>
      </c>
      <c r="U529" s="10">
        <f t="shared" ca="1" si="78"/>
        <v>0.61327284451906849</v>
      </c>
      <c r="V529" s="30">
        <f ca="1">_xlfn.BETA.INV(U529,'Input Parameters'!$L$36,'Input Parameters'!$M$36,'Input Parameters'!$J$36,'Input Parameters'!$K$36)</f>
        <v>0.63093413472535131</v>
      </c>
      <c r="W529" s="2">
        <f ca="1">N529+(P529-N529)*(1-ERF((T529-R529)/(2*SQRT(L529*'Input Parameters'!$E$38))))</f>
        <v>0.97202508233857521</v>
      </c>
      <c r="X529">
        <f t="shared" ca="1" si="80"/>
        <v>0</v>
      </c>
      <c r="Y529" s="7"/>
    </row>
    <row r="530" spans="1:25" ht="15" customHeight="1" x14ac:dyDescent="0.25">
      <c r="A530" s="139">
        <v>523</v>
      </c>
      <c r="B530" s="10">
        <f t="shared" ca="1" si="70"/>
        <v>0.36083024955371057</v>
      </c>
      <c r="C530" s="60">
        <f ca="1">_xlfn.NORM.INV(B530,'Input Parameters'!$E$15,'Input Parameters'!$F$15)</f>
        <v>251.66130436683093</v>
      </c>
      <c r="D530" s="10">
        <f t="shared" ca="1" si="71"/>
        <v>5.9026869529835269E-2</v>
      </c>
      <c r="E530" s="62">
        <f ca="1">IF(_xlfn.NORM.INV(D530,'Input Parameters'!$E$17,'Input Parameters'!$F$17)&lt;3500,3500,IF(_xlfn.NORM.INV(D530,'Input Parameters'!$E$17,'Input Parameters'!$F$17)&gt;5500,5500,_xlfn.NORM.INV(D530,'Input Parameters'!$E$17,'Input Parameters'!$F$17)))</f>
        <v>3705.903405307864</v>
      </c>
      <c r="F530" s="10">
        <f t="shared" ca="1" si="72"/>
        <v>0.20209531025326721</v>
      </c>
      <c r="G530" s="64">
        <f ca="1">_xlfn.NORM.INV(F530,'Input Parameters'!$E$20,'Input Parameters'!$F$20)</f>
        <v>277.06112553040788</v>
      </c>
      <c r="H530" s="57">
        <f ca="1">EXP(E530*(1/'Input Parameters'!$E$23-1/G530))</f>
        <v>0.48456286505549567</v>
      </c>
      <c r="I530" s="10">
        <f t="shared" ca="1" si="73"/>
        <v>0.26745033355828918</v>
      </c>
      <c r="J530" s="30">
        <f ca="1">_xlfn.BETA.INV(I530,'Input Parameters'!$L$26,'Input Parameters'!$M$26,'Input Parameters'!$J$26,'Input Parameters'!$K$26)</f>
        <v>0.55782013419817467</v>
      </c>
      <c r="K530" s="168">
        <f ca="1">('Input Parameters'!$E$27/'Input Parameters'!$E$38)^$J530</f>
        <v>1.8292629231379646E-2</v>
      </c>
      <c r="L530" s="69">
        <f ca="1">$H530*$C530*'Input Parameters'!$E$25*K530</f>
        <v>2.2307078911109586</v>
      </c>
      <c r="M530" s="24">
        <f t="shared" ca="1" si="74"/>
        <v>0.33600769743648784</v>
      </c>
      <c r="N530" s="15">
        <f ca="1">_xlfn.NORM.INV(M530,'Input Parameters'!$E$29,'Input Parameters'!$F$29)</f>
        <v>9.9957661638149189E-2</v>
      </c>
      <c r="O530" s="8">
        <f t="shared" ca="1" si="75"/>
        <v>0.96202678619390414</v>
      </c>
      <c r="P530" s="30">
        <f ca="1">_xlfn.LOGNORM.INV(O530,'Input Parameters'!$H$30,'Input Parameters'!$I$30)</f>
        <v>6.2051368351984308</v>
      </c>
      <c r="Q530" s="10">
        <f t="shared" ca="1" si="76"/>
        <v>0.7649765507061802</v>
      </c>
      <c r="R530" s="30">
        <f>IF('Input Parameters'!$E$32=0,0,_xlfn.BETA.INV(Q530,'Input Parameters'!$L$32,'Input Parameters'!$M$32,'Input Parameters'!$J$32,'Input Parameters'!$K$32))</f>
        <v>0</v>
      </c>
      <c r="S530" s="10">
        <f t="shared" ca="1" si="77"/>
        <v>0.71995670684885316</v>
      </c>
      <c r="T530" s="26">
        <f ca="1">_xlfn.LOGNORM.INV(S530,'Input Parameters'!$H$34,'Input Parameters'!$I$34)</f>
        <v>54.201101404969563</v>
      </c>
      <c r="U530" s="10">
        <f t="shared" ca="1" si="78"/>
        <v>0.63847047671698809</v>
      </c>
      <c r="V530" s="30">
        <f ca="1">_xlfn.BETA.INV(U530,'Input Parameters'!$L$36,'Input Parameters'!$M$36,'Input Parameters'!$J$36,'Input Parameters'!$K$36)</f>
        <v>0.64166832856610834</v>
      </c>
      <c r="W530" s="2">
        <f ca="1">N530+(P530-N530)*(1-ERF((T530-R530)/(2*SQRT(L530*'Input Parameters'!$E$38))))</f>
        <v>0.16275086506525127</v>
      </c>
      <c r="X530">
        <f t="shared" ca="1" si="80"/>
        <v>1</v>
      </c>
      <c r="Y530" s="7"/>
    </row>
    <row r="531" spans="1:25" ht="15" customHeight="1" x14ac:dyDescent="0.25">
      <c r="A531" s="139">
        <v>524</v>
      </c>
      <c r="B531" s="10">
        <f t="shared" ca="1" si="70"/>
        <v>0.68785781354259445</v>
      </c>
      <c r="C531" s="60">
        <f ca="1">_xlfn.NORM.INV(B531,'Input Parameters'!$E$15,'Input Parameters'!$F$15)</f>
        <v>297.51046214300567</v>
      </c>
      <c r="D531" s="10">
        <f t="shared" ca="1" si="71"/>
        <v>0.18899421649469716</v>
      </c>
      <c r="E531" s="62">
        <f ca="1">IF(_xlfn.NORM.INV(D531,'Input Parameters'!$E$17,'Input Parameters'!$F$17)&lt;3500,3500,IF(_xlfn.NORM.INV(D531,'Input Parameters'!$E$17,'Input Parameters'!$F$17)&gt;5500,5500,_xlfn.NORM.INV(D531,'Input Parameters'!$E$17,'Input Parameters'!$F$17)))</f>
        <v>4182.8738896040477</v>
      </c>
      <c r="F531" s="10">
        <f t="shared" ca="1" si="72"/>
        <v>0.71674883670818246</v>
      </c>
      <c r="G531" s="64">
        <f ca="1">_xlfn.NORM.INV(F531,'Input Parameters'!$E$20,'Input Parameters'!$F$20)</f>
        <v>286.49050885786716</v>
      </c>
      <c r="H531" s="57">
        <f ca="1">EXP(E531*(1/'Input Parameters'!$E$23-1/G531))</f>
        <v>0.72553015150075051</v>
      </c>
      <c r="I531" s="10">
        <f t="shared" ca="1" si="73"/>
        <v>0.44088896044913373</v>
      </c>
      <c r="J531" s="30">
        <f ca="1">_xlfn.BETA.INV(I531,'Input Parameters'!$L$26,'Input Parameters'!$M$26,'Input Parameters'!$J$26,'Input Parameters'!$K$26)</f>
        <v>0.6372102760902425</v>
      </c>
      <c r="K531" s="168">
        <f ca="1">('Input Parameters'!$E$27/'Input Parameters'!$E$38)^$J531</f>
        <v>1.0350458628262798E-2</v>
      </c>
      <c r="L531" s="69">
        <f ca="1">$H531*$C531*'Input Parameters'!$E$25*K531</f>
        <v>2.2341755866513959</v>
      </c>
      <c r="M531" s="24">
        <f t="shared" ca="1" si="74"/>
        <v>0.79339197945997597</v>
      </c>
      <c r="N531" s="15">
        <f ca="1">_xlfn.NORM.INV(M531,'Input Parameters'!$E$29,'Input Parameters'!$F$29)</f>
        <v>0.1000818247213088</v>
      </c>
      <c r="O531" s="8">
        <f t="shared" ca="1" si="75"/>
        <v>0.48958519937514355</v>
      </c>
      <c r="P531" s="30">
        <f ca="1">_xlfn.LOGNORM.INV(O531,'Input Parameters'!$H$30,'Input Parameters'!$I$30)</f>
        <v>2.6503908633539788</v>
      </c>
      <c r="Q531" s="10">
        <f t="shared" ca="1" si="76"/>
        <v>0.69298555296542164</v>
      </c>
      <c r="R531" s="30">
        <f>IF('Input Parameters'!$E$32=0,0,_xlfn.BETA.INV(Q531,'Input Parameters'!$L$32,'Input Parameters'!$M$32,'Input Parameters'!$J$32,'Input Parameters'!$K$32))</f>
        <v>0</v>
      </c>
      <c r="S531" s="10">
        <f t="shared" ca="1" si="77"/>
        <v>0.25979234596094236</v>
      </c>
      <c r="T531" s="26">
        <f ca="1">_xlfn.LOGNORM.INV(S531,'Input Parameters'!$H$34,'Input Parameters'!$I$34)</f>
        <v>46.523513823498632</v>
      </c>
      <c r="U531" s="10">
        <f t="shared" ca="1" si="78"/>
        <v>0.17896325469691177</v>
      </c>
      <c r="V531" s="30">
        <f ca="1">_xlfn.BETA.INV(U531,'Input Parameters'!$L$36,'Input Parameters'!$M$36,'Input Parameters'!$J$36,'Input Parameters'!$K$36)</f>
        <v>0.45907338022554989</v>
      </c>
      <c r="W531" s="2">
        <f ca="1">N531+(P531-N531)*(1-ERF((T531-R531)/(2*SQRT(L531*'Input Parameters'!$E$38))))</f>
        <v>0.17083664094212034</v>
      </c>
      <c r="X531">
        <f t="shared" ca="1" si="80"/>
        <v>1</v>
      </c>
      <c r="Y531" s="7"/>
    </row>
    <row r="532" spans="1:25" ht="15" customHeight="1" x14ac:dyDescent="0.25">
      <c r="A532" s="139">
        <v>525</v>
      </c>
      <c r="B532" s="10">
        <f t="shared" ca="1" si="70"/>
        <v>0.47916213692269172</v>
      </c>
      <c r="C532" s="60">
        <f ca="1">_xlfn.NORM.INV(B532,'Input Parameters'!$E$15,'Input Parameters'!$F$15)</f>
        <v>268.13523777831131</v>
      </c>
      <c r="D532" s="10">
        <f t="shared" ca="1" si="71"/>
        <v>0.52751733494562869</v>
      </c>
      <c r="E532" s="62">
        <f ca="1">IF(_xlfn.NORM.INV(D532,'Input Parameters'!$E$17,'Input Parameters'!$F$17)&lt;3500,3500,IF(_xlfn.NORM.INV(D532,'Input Parameters'!$E$17,'Input Parameters'!$F$17)&gt;5500,5500,_xlfn.NORM.INV(D532,'Input Parameters'!$E$17,'Input Parameters'!$F$17)))</f>
        <v>4848.321360377342</v>
      </c>
      <c r="F532" s="10">
        <f t="shared" ca="1" si="72"/>
        <v>0.61292382140476953</v>
      </c>
      <c r="G532" s="64">
        <f ca="1">_xlfn.NORM.INV(F532,'Input Parameters'!$E$20,'Input Parameters'!$F$20)</f>
        <v>284.57254966886188</v>
      </c>
      <c r="H532" s="57">
        <f ca="1">EXP(E532*(1/'Input Parameters'!$E$23-1/G532))</f>
        <v>0.61510942283162895</v>
      </c>
      <c r="I532" s="10">
        <f t="shared" ca="1" si="73"/>
        <v>0.10850760267627491</v>
      </c>
      <c r="J532" s="30">
        <f ca="1">_xlfn.BETA.INV(I532,'Input Parameters'!$L$26,'Input Parameters'!$M$26,'Input Parameters'!$J$26,'Input Parameters'!$K$26)</f>
        <v>0.45260024262419668</v>
      </c>
      <c r="K532" s="168">
        <f ca="1">('Input Parameters'!$E$27/'Input Parameters'!$E$38)^$J532</f>
        <v>3.8909677025023161E-2</v>
      </c>
      <c r="L532" s="69">
        <f ca="1">$H532*$C532*'Input Parameters'!$E$25*K532</f>
        <v>6.4174707475793165</v>
      </c>
      <c r="M532" s="24">
        <f t="shared" ca="1" si="74"/>
        <v>0.97255879728208139</v>
      </c>
      <c r="N532" s="15">
        <f ca="1">_xlfn.NORM.INV(M532,'Input Parameters'!$E$29,'Input Parameters'!$F$29)</f>
        <v>0.10019198060259722</v>
      </c>
      <c r="O532" s="8">
        <f t="shared" ca="1" si="75"/>
        <v>0.22084971332201975</v>
      </c>
      <c r="P532" s="30">
        <f ca="1">_xlfn.LOGNORM.INV(O532,'Input Parameters'!$H$30,'Input Parameters'!$I$30)</f>
        <v>1.8656796974080438</v>
      </c>
      <c r="Q532" s="10">
        <f t="shared" ca="1" si="76"/>
        <v>0.6745657279091859</v>
      </c>
      <c r="R532" s="30">
        <f>IF('Input Parameters'!$E$32=0,0,_xlfn.BETA.INV(Q532,'Input Parameters'!$L$32,'Input Parameters'!$M$32,'Input Parameters'!$J$32,'Input Parameters'!$K$32))</f>
        <v>0</v>
      </c>
      <c r="S532" s="10">
        <f t="shared" ca="1" si="77"/>
        <v>0.55036847063252403</v>
      </c>
      <c r="T532" s="26">
        <f ca="1">_xlfn.LOGNORM.INV(S532,'Input Parameters'!$H$34,'Input Parameters'!$I$34)</f>
        <v>51.208575541139453</v>
      </c>
      <c r="U532" s="10">
        <f t="shared" ca="1" si="78"/>
        <v>0.79667090832926302</v>
      </c>
      <c r="V532" s="30">
        <f ca="1">_xlfn.BETA.INV(U532,'Input Parameters'!$L$36,'Input Parameters'!$M$36,'Input Parameters'!$J$36,'Input Parameters'!$K$36)</f>
        <v>0.72162441393811361</v>
      </c>
      <c r="W532" s="2">
        <f ca="1">N532+(P532-N532)*(1-ERF((T532-R532)/(2*SQRT(L532*'Input Parameters'!$E$38))))</f>
        <v>0.37012956118389773</v>
      </c>
      <c r="X532">
        <f t="shared" ca="1" si="80"/>
        <v>1</v>
      </c>
      <c r="Y532" s="7"/>
    </row>
    <row r="533" spans="1:25" ht="15" customHeight="1" x14ac:dyDescent="0.25">
      <c r="A533" s="139">
        <v>526</v>
      </c>
      <c r="B533" s="10">
        <f t="shared" ca="1" si="70"/>
        <v>0.21318325662927107</v>
      </c>
      <c r="C533" s="60">
        <f ca="1">_xlfn.NORM.INV(B533,'Input Parameters'!$E$15,'Input Parameters'!$F$15)</f>
        <v>227.86040078768556</v>
      </c>
      <c r="D533" s="10">
        <f t="shared" ca="1" si="71"/>
        <v>0.44810181700339402</v>
      </c>
      <c r="E533" s="62">
        <f ca="1">IF(_xlfn.NORM.INV(D533,'Input Parameters'!$E$17,'Input Parameters'!$F$17)&lt;3500,3500,IF(_xlfn.NORM.INV(D533,'Input Parameters'!$E$17,'Input Parameters'!$F$17)&gt;5500,5500,_xlfn.NORM.INV(D533,'Input Parameters'!$E$17,'Input Parameters'!$F$17)))</f>
        <v>4708.6790042756511</v>
      </c>
      <c r="F533" s="10">
        <f t="shared" ca="1" si="72"/>
        <v>0.61273970156368807</v>
      </c>
      <c r="G533" s="64">
        <f ca="1">_xlfn.NORM.INV(F533,'Input Parameters'!$E$20,'Input Parameters'!$F$20)</f>
        <v>284.56932774654399</v>
      </c>
      <c r="H533" s="57">
        <f ca="1">EXP(E533*(1/'Input Parameters'!$E$23-1/G533))</f>
        <v>0.62366253559877227</v>
      </c>
      <c r="I533" s="10">
        <f t="shared" ca="1" si="73"/>
        <v>0.43452256188822702</v>
      </c>
      <c r="J533" s="30">
        <f ca="1">_xlfn.BETA.INV(I533,'Input Parameters'!$L$26,'Input Parameters'!$M$26,'Input Parameters'!$J$26,'Input Parameters'!$K$26)</f>
        <v>0.63455267205764576</v>
      </c>
      <c r="K533" s="168">
        <f ca="1">('Input Parameters'!$E$27/'Input Parameters'!$E$38)^$J533</f>
        <v>1.05496626963449E-2</v>
      </c>
      <c r="L533" s="69">
        <f ca="1">$H533*$C533*'Input Parameters'!$E$25*K533</f>
        <v>1.4991914170565552</v>
      </c>
      <c r="M533" s="24">
        <f t="shared" ca="1" si="74"/>
        <v>0.8260705429806724</v>
      </c>
      <c r="N533" s="15">
        <f ca="1">_xlfn.NORM.INV(M533,'Input Parameters'!$E$29,'Input Parameters'!$F$29)</f>
        <v>0.10009387503924627</v>
      </c>
      <c r="O533" s="8">
        <f t="shared" ca="1" si="75"/>
        <v>0.29131921476758571</v>
      </c>
      <c r="P533" s="30">
        <f ca="1">_xlfn.LOGNORM.INV(O533,'Input Parameters'!$H$30,'Input Parameters'!$I$30)</f>
        <v>2.0697975973681975</v>
      </c>
      <c r="Q533" s="10">
        <f t="shared" ca="1" si="76"/>
        <v>0.3954329676169408</v>
      </c>
      <c r="R533" s="30">
        <f>IF('Input Parameters'!$E$32=0,0,_xlfn.BETA.INV(Q533,'Input Parameters'!$L$32,'Input Parameters'!$M$32,'Input Parameters'!$J$32,'Input Parameters'!$K$32))</f>
        <v>0</v>
      </c>
      <c r="S533" s="10">
        <f t="shared" ca="1" si="77"/>
        <v>0.72168333016241737</v>
      </c>
      <c r="T533" s="26">
        <f ca="1">_xlfn.LOGNORM.INV(S533,'Input Parameters'!$H$34,'Input Parameters'!$I$34)</f>
        <v>54.235778604210545</v>
      </c>
      <c r="U533" s="10">
        <f t="shared" ca="1" si="78"/>
        <v>9.6501327164393302E-3</v>
      </c>
      <c r="V533" s="30">
        <f ca="1">_xlfn.BETA.INV(U533,'Input Parameters'!$L$36,'Input Parameters'!$M$36,'Input Parameters'!$J$36,'Input Parameters'!$K$36)</f>
        <v>0.31938823196374516</v>
      </c>
      <c r="W533" s="2">
        <f ca="1">N533+(P533-N533)*(1-ERF((T533-R533)/(2*SQRT(L533*'Input Parameters'!$E$38))))</f>
        <v>0.10351194341640227</v>
      </c>
      <c r="X533">
        <f t="shared" ca="1" si="80"/>
        <v>1</v>
      </c>
      <c r="Y533" s="7"/>
    </row>
    <row r="534" spans="1:25" ht="15" customHeight="1" x14ac:dyDescent="0.25">
      <c r="A534" s="139">
        <v>527</v>
      </c>
      <c r="B534" s="10">
        <f t="shared" ca="1" si="70"/>
        <v>0.361205014719999</v>
      </c>
      <c r="C534" s="60">
        <f ca="1">_xlfn.NORM.INV(B534,'Input Parameters'!$E$15,'Input Parameters'!$F$15)</f>
        <v>251.71553892258248</v>
      </c>
      <c r="D534" s="10">
        <f t="shared" ca="1" si="71"/>
        <v>0.78276869430164664</v>
      </c>
      <c r="E534" s="62">
        <f ca="1">IF(_xlfn.NORM.INV(D534,'Input Parameters'!$E$17,'Input Parameters'!$F$17)&lt;3500,3500,IF(_xlfn.NORM.INV(D534,'Input Parameters'!$E$17,'Input Parameters'!$F$17)&gt;5500,5500,_xlfn.NORM.INV(D534,'Input Parameters'!$E$17,'Input Parameters'!$F$17)))</f>
        <v>5347.1046105614987</v>
      </c>
      <c r="F534" s="10">
        <f t="shared" ca="1" si="72"/>
        <v>0.35999145036496116</v>
      </c>
      <c r="G534" s="64">
        <f ca="1">_xlfn.NORM.INV(F534,'Input Parameters'!$E$20,'Input Parameters'!$F$20)</f>
        <v>280.24817297085514</v>
      </c>
      <c r="H534" s="57">
        <f ca="1">EXP(E534*(1/'Input Parameters'!$E$23-1/G534))</f>
        <v>0.43784609938292401</v>
      </c>
      <c r="I534" s="10">
        <f t="shared" ca="1" si="73"/>
        <v>0.31531773259453899</v>
      </c>
      <c r="J534" s="30">
        <f ca="1">_xlfn.BETA.INV(I534,'Input Parameters'!$L$26,'Input Parameters'!$M$26,'Input Parameters'!$J$26,'Input Parameters'!$K$26)</f>
        <v>0.58163870083285896</v>
      </c>
      <c r="K534" s="168">
        <f ca="1">('Input Parameters'!$E$27/'Input Parameters'!$E$38)^$J534</f>
        <v>1.5419717693480692E-2</v>
      </c>
      <c r="L534" s="69">
        <f ca="1">$H534*$C534*'Input Parameters'!$E$25*K534</f>
        <v>1.6994482094014376</v>
      </c>
      <c r="M534" s="24">
        <f t="shared" ca="1" si="74"/>
        <v>0.3369325339733531</v>
      </c>
      <c r="N534" s="15">
        <f ca="1">_xlfn.NORM.INV(M534,'Input Parameters'!$E$29,'Input Parameters'!$F$29)</f>
        <v>9.9957915061606895E-2</v>
      </c>
      <c r="O534" s="8">
        <f t="shared" ca="1" si="75"/>
        <v>0.44020640571927527</v>
      </c>
      <c r="P534" s="30">
        <f ca="1">_xlfn.LOGNORM.INV(O534,'Input Parameters'!$H$30,'Input Parameters'!$I$30)</f>
        <v>2.4992051918061042</v>
      </c>
      <c r="Q534" s="10">
        <f t="shared" ca="1" si="76"/>
        <v>0.6960861300780713</v>
      </c>
      <c r="R534" s="30">
        <f>IF('Input Parameters'!$E$32=0,0,_xlfn.BETA.INV(Q534,'Input Parameters'!$L$32,'Input Parameters'!$M$32,'Input Parameters'!$J$32,'Input Parameters'!$K$32))</f>
        <v>0</v>
      </c>
      <c r="S534" s="10">
        <f t="shared" ca="1" si="77"/>
        <v>0.95715075510352066</v>
      </c>
      <c r="T534" s="26">
        <f ca="1">_xlfn.LOGNORM.INV(S534,'Input Parameters'!$H$34,'Input Parameters'!$I$34)</f>
        <v>62.435213598736034</v>
      </c>
      <c r="U534" s="10">
        <f t="shared" ca="1" si="78"/>
        <v>0.84229145993690546</v>
      </c>
      <c r="V534" s="30">
        <f ca="1">_xlfn.BETA.INV(U534,'Input Parameters'!$L$36,'Input Parameters'!$M$36,'Input Parameters'!$J$36,'Input Parameters'!$K$36)</f>
        <v>0.75219038634718904</v>
      </c>
      <c r="W534" s="2">
        <f ca="1">N534+(P534-N534)*(1-ERF((T534-R534)/(2*SQRT(L534*'Input Parameters'!$E$38))))</f>
        <v>0.10165588760171103</v>
      </c>
      <c r="X534">
        <f t="shared" ca="1" si="80"/>
        <v>1</v>
      </c>
      <c r="Y534" s="7"/>
    </row>
    <row r="535" spans="1:25" ht="15" customHeight="1" x14ac:dyDescent="0.25">
      <c r="A535" s="139">
        <v>528</v>
      </c>
      <c r="B535" s="10">
        <f t="shared" ca="1" si="70"/>
        <v>0.58857949823052691</v>
      </c>
      <c r="C535" s="60">
        <f ca="1">_xlfn.NORM.INV(B535,'Input Parameters'!$E$15,'Input Parameters'!$F$15)</f>
        <v>283.10070115744327</v>
      </c>
      <c r="D535" s="10">
        <f t="shared" ca="1" si="71"/>
        <v>0.6097973779424789</v>
      </c>
      <c r="E535" s="62">
        <f ca="1">IF(_xlfn.NORM.INV(D535,'Input Parameters'!$E$17,'Input Parameters'!$F$17)&lt;3500,3500,IF(_xlfn.NORM.INV(D535,'Input Parameters'!$E$17,'Input Parameters'!$F$17)&gt;5500,5500,_xlfn.NORM.INV(D535,'Input Parameters'!$E$17,'Input Parameters'!$F$17)))</f>
        <v>4995.1536795494821</v>
      </c>
      <c r="F535" s="10">
        <f t="shared" ca="1" si="72"/>
        <v>0.62620847215537334</v>
      </c>
      <c r="G535" s="64">
        <f ca="1">_xlfn.NORM.INV(F535,'Input Parameters'!$E$20,'Input Parameters'!$F$20)</f>
        <v>284.80624711584215</v>
      </c>
      <c r="H535" s="57">
        <f ca="1">EXP(E535*(1/'Input Parameters'!$E$23-1/G535))</f>
        <v>0.61491631026856541</v>
      </c>
      <c r="I535" s="10">
        <f t="shared" ca="1" si="73"/>
        <v>0.37283670452002005</v>
      </c>
      <c r="J535" s="30">
        <f ca="1">_xlfn.BETA.INV(I535,'Input Parameters'!$L$26,'Input Parameters'!$M$26,'Input Parameters'!$J$26,'Input Parameters'!$K$26)</f>
        <v>0.60804685184430352</v>
      </c>
      <c r="K535" s="168">
        <f ca="1">('Input Parameters'!$E$27/'Input Parameters'!$E$38)^$J535</f>
        <v>1.2758794079558726E-2</v>
      </c>
      <c r="L535" s="69">
        <f ca="1">$H535*$C535*'Input Parameters'!$E$25*K535</f>
        <v>2.2210921938747825</v>
      </c>
      <c r="M535" s="24">
        <f t="shared" ca="1" si="74"/>
        <v>0.27765595296866474</v>
      </c>
      <c r="N535" s="15">
        <f ca="1">_xlfn.NORM.INV(M535,'Input Parameters'!$E$29,'Input Parameters'!$F$29)</f>
        <v>9.9941018085499336E-2</v>
      </c>
      <c r="O535" s="8">
        <f t="shared" ca="1" si="75"/>
        <v>0.37693375181748046</v>
      </c>
      <c r="P535" s="30">
        <f ca="1">_xlfn.LOGNORM.INV(O535,'Input Parameters'!$H$30,'Input Parameters'!$I$30)</f>
        <v>2.31388617148672</v>
      </c>
      <c r="Q535" s="10">
        <f t="shared" ca="1" si="76"/>
        <v>3.8589348674936241E-2</v>
      </c>
      <c r="R535" s="30">
        <f>IF('Input Parameters'!$E$32=0,0,_xlfn.BETA.INV(Q535,'Input Parameters'!$L$32,'Input Parameters'!$M$32,'Input Parameters'!$J$32,'Input Parameters'!$K$32))</f>
        <v>0</v>
      </c>
      <c r="S535" s="10">
        <f t="shared" ca="1" si="77"/>
        <v>0.77572650062737125</v>
      </c>
      <c r="T535" s="26">
        <f ca="1">_xlfn.LOGNORM.INV(S535,'Input Parameters'!$H$34,'Input Parameters'!$I$34)</f>
        <v>55.395993663224175</v>
      </c>
      <c r="U535" s="10">
        <f t="shared" ca="1" si="78"/>
        <v>0.63434297293931918</v>
      </c>
      <c r="V535" s="30">
        <f ca="1">_xlfn.BETA.INV(U535,'Input Parameters'!$L$36,'Input Parameters'!$M$36,'Input Parameters'!$J$36,'Input Parameters'!$K$36)</f>
        <v>0.63988573454323849</v>
      </c>
      <c r="W535" s="2">
        <f ca="1">N535+(P535-N535)*(1-ERF((T535-R535)/(2*SQRT(L535*'Input Parameters'!$E$38))))</f>
        <v>0.11893776686899961</v>
      </c>
      <c r="X535">
        <f t="shared" ca="1" si="80"/>
        <v>1</v>
      </c>
      <c r="Y535" s="7"/>
    </row>
    <row r="536" spans="1:25" ht="15" customHeight="1" x14ac:dyDescent="0.25">
      <c r="A536" s="139">
        <v>529</v>
      </c>
      <c r="B536" s="10">
        <f t="shared" ca="1" si="70"/>
        <v>0.84186497139601812</v>
      </c>
      <c r="C536" s="60">
        <f ca="1">_xlfn.NORM.INV(B536,'Input Parameters'!$E$15,'Input Parameters'!$F$15)</f>
        <v>325.27727878766166</v>
      </c>
      <c r="D536" s="10">
        <f t="shared" ca="1" si="71"/>
        <v>0.83139966740473681</v>
      </c>
      <c r="E536" s="62">
        <f ca="1">IF(_xlfn.NORM.INV(D536,'Input Parameters'!$E$17,'Input Parameters'!$F$17)&lt;3500,3500,IF(_xlfn.NORM.INV(D536,'Input Parameters'!$E$17,'Input Parameters'!$F$17)&gt;5500,5500,_xlfn.NORM.INV(D536,'Input Parameters'!$E$17,'Input Parameters'!$F$17)))</f>
        <v>5471.797728294634</v>
      </c>
      <c r="F536" s="10">
        <f t="shared" ca="1" si="72"/>
        <v>0.67940160242867409</v>
      </c>
      <c r="G536" s="64">
        <f ca="1">_xlfn.NORM.INV(F536,'Input Parameters'!$E$20,'Input Parameters'!$F$20)</f>
        <v>285.77237508924748</v>
      </c>
      <c r="H536" s="57">
        <f ca="1">EXP(E536*(1/'Input Parameters'!$E$23-1/G536))</f>
        <v>0.62643067192784363</v>
      </c>
      <c r="I536" s="10">
        <f t="shared" ca="1" si="73"/>
        <v>0.76097769978791574</v>
      </c>
      <c r="J536" s="30">
        <f ca="1">_xlfn.BETA.INV(I536,'Input Parameters'!$L$26,'Input Parameters'!$M$26,'Input Parameters'!$J$26,'Input Parameters'!$K$26)</f>
        <v>0.76771173935566539</v>
      </c>
      <c r="K536" s="168">
        <f ca="1">('Input Parameters'!$E$27/'Input Parameters'!$E$38)^$J536</f>
        <v>4.0590166277631587E-3</v>
      </c>
      <c r="L536" s="69">
        <f ca="1">$H536*$C536*'Input Parameters'!$E$25*K536</f>
        <v>0.82708010158372736</v>
      </c>
      <c r="M536" s="24">
        <f t="shared" ca="1" si="74"/>
        <v>0.51666148984912053</v>
      </c>
      <c r="N536" s="15">
        <f ca="1">_xlfn.NORM.INV(M536,'Input Parameters'!$E$29,'Input Parameters'!$F$29)</f>
        <v>0.10000417763101273</v>
      </c>
      <c r="O536" s="8">
        <f t="shared" ca="1" si="75"/>
        <v>0.81607401724035</v>
      </c>
      <c r="P536" s="30">
        <f ca="1">_xlfn.LOGNORM.INV(O536,'Input Parameters'!$H$30,'Input Parameters'!$I$30)</f>
        <v>4.1058852223170224</v>
      </c>
      <c r="Q536" s="10">
        <f t="shared" ca="1" si="76"/>
        <v>0.82785318217646275</v>
      </c>
      <c r="R536" s="30">
        <f>IF('Input Parameters'!$E$32=0,0,_xlfn.BETA.INV(Q536,'Input Parameters'!$L$32,'Input Parameters'!$M$32,'Input Parameters'!$J$32,'Input Parameters'!$K$32))</f>
        <v>0</v>
      </c>
      <c r="S536" s="10">
        <f t="shared" ca="1" si="77"/>
        <v>0.40681113872287988</v>
      </c>
      <c r="T536" s="26">
        <f ca="1">_xlfn.LOGNORM.INV(S536,'Input Parameters'!$H$34,'Input Parameters'!$I$34)</f>
        <v>48.949490232487626</v>
      </c>
      <c r="U536" s="10">
        <f t="shared" ca="1" si="78"/>
        <v>0.11823920295287016</v>
      </c>
      <c r="V536" s="30">
        <f ca="1">_xlfn.BETA.INV(U536,'Input Parameters'!$L$36,'Input Parameters'!$M$36,'Input Parameters'!$J$36,'Input Parameters'!$K$36)</f>
        <v>0.42779269107748363</v>
      </c>
      <c r="W536" s="2">
        <f ca="1">N536+(P536-N536)*(1-ERF((T536-R536)/(2*SQRT(L536*'Input Parameters'!$E$38))))</f>
        <v>0.10057012600928174</v>
      </c>
      <c r="X536">
        <f t="shared" ca="1" si="80"/>
        <v>1</v>
      </c>
      <c r="Y536" s="7"/>
    </row>
    <row r="537" spans="1:25" ht="15" customHeight="1" x14ac:dyDescent="0.25">
      <c r="A537" s="139">
        <v>530</v>
      </c>
      <c r="B537" s="10">
        <f t="shared" ca="1" si="70"/>
        <v>0.68263863116422518</v>
      </c>
      <c r="C537" s="60">
        <f ca="1">_xlfn.NORM.INV(B537,'Input Parameters'!$E$15,'Input Parameters'!$F$15)</f>
        <v>296.7139681125085</v>
      </c>
      <c r="D537" s="10">
        <f t="shared" ca="1" si="71"/>
        <v>0.68993199242608427</v>
      </c>
      <c r="E537" s="62">
        <f ca="1">IF(_xlfn.NORM.INV(D537,'Input Parameters'!$E$17,'Input Parameters'!$F$17)&lt;3500,3500,IF(_xlfn.NORM.INV(D537,'Input Parameters'!$E$17,'Input Parameters'!$F$17)&gt;5500,5500,_xlfn.NORM.INV(D537,'Input Parameters'!$E$17,'Input Parameters'!$F$17)))</f>
        <v>5146.9603114507454</v>
      </c>
      <c r="F537" s="10">
        <f t="shared" ca="1" si="72"/>
        <v>0.60687955890100997</v>
      </c>
      <c r="G537" s="64">
        <f ca="1">_xlfn.NORM.INV(F537,'Input Parameters'!$E$20,'Input Parameters'!$F$20)</f>
        <v>284.4670080346732</v>
      </c>
      <c r="H537" s="57">
        <f ca="1">EXP(E537*(1/'Input Parameters'!$E$23-1/G537))</f>
        <v>0.59297763847352858</v>
      </c>
      <c r="I537" s="10">
        <f t="shared" ca="1" si="73"/>
        <v>3.5142502162332834E-2</v>
      </c>
      <c r="J537" s="30">
        <f ca="1">_xlfn.BETA.INV(I537,'Input Parameters'!$L$26,'Input Parameters'!$M$26,'Input Parameters'!$J$26,'Input Parameters'!$K$26)</f>
        <v>0.35766490658588068</v>
      </c>
      <c r="K537" s="168">
        <f ca="1">('Input Parameters'!$E$27/'Input Parameters'!$E$38)^$J537</f>
        <v>7.6877743026878734E-2</v>
      </c>
      <c r="L537" s="69">
        <f ca="1">$H537*$C537*'Input Parameters'!$E$25*K537</f>
        <v>13.526235132395881</v>
      </c>
      <c r="M537" s="24">
        <f t="shared" ca="1" si="74"/>
        <v>0.3340239740841745</v>
      </c>
      <c r="N537" s="15">
        <f ca="1">_xlfn.NORM.INV(M537,'Input Parameters'!$E$29,'Input Parameters'!$F$29)</f>
        <v>9.9957117137844054E-2</v>
      </c>
      <c r="O537" s="8">
        <f t="shared" ca="1" si="75"/>
        <v>0.42819857939322192</v>
      </c>
      <c r="P537" s="30">
        <f ca="1">_xlfn.LOGNORM.INV(O537,'Input Parameters'!$H$30,'Input Parameters'!$I$30)</f>
        <v>2.4634366933690717</v>
      </c>
      <c r="Q537" s="10">
        <f t="shared" ca="1" si="76"/>
        <v>0.44883124729068291</v>
      </c>
      <c r="R537" s="30">
        <f>IF('Input Parameters'!$E$32=0,0,_xlfn.BETA.INV(Q537,'Input Parameters'!$L$32,'Input Parameters'!$M$32,'Input Parameters'!$J$32,'Input Parameters'!$K$32))</f>
        <v>0</v>
      </c>
      <c r="S537" s="10">
        <f t="shared" ca="1" si="77"/>
        <v>0.57849159903724412</v>
      </c>
      <c r="T537" s="26">
        <f ca="1">_xlfn.LOGNORM.INV(S537,'Input Parameters'!$H$34,'Input Parameters'!$I$34)</f>
        <v>51.666153149644586</v>
      </c>
      <c r="U537" s="10">
        <f t="shared" ca="1" si="78"/>
        <v>0.14681159417070111</v>
      </c>
      <c r="V537" s="30">
        <f ca="1">_xlfn.BETA.INV(U537,'Input Parameters'!$L$36,'Input Parameters'!$M$36,'Input Parameters'!$J$36,'Input Parameters'!$K$36)</f>
        <v>0.4432942607823529</v>
      </c>
      <c r="W537" s="2">
        <f ca="1">N537+(P537-N537)*(1-ERF((T537-R537)/(2*SQRT(L537*'Input Parameters'!$E$38))))</f>
        <v>0.8575445216091313</v>
      </c>
      <c r="X537">
        <f t="shared" ca="1" si="80"/>
        <v>0</v>
      </c>
      <c r="Y537" s="7"/>
    </row>
    <row r="538" spans="1:25" ht="15" customHeight="1" x14ac:dyDescent="0.25">
      <c r="A538" s="139">
        <v>531</v>
      </c>
      <c r="B538" s="10">
        <f t="shared" ca="1" si="70"/>
        <v>0.11478034744974652</v>
      </c>
      <c r="C538" s="60">
        <f ca="1">_xlfn.NORM.INV(B538,'Input Parameters'!$E$15,'Input Parameters'!$F$15)</f>
        <v>205.85425550927272</v>
      </c>
      <c r="D538" s="10">
        <f t="shared" ca="1" si="71"/>
        <v>0.96452098806481634</v>
      </c>
      <c r="E538" s="62">
        <f ca="1">IF(_xlfn.NORM.INV(D538,'Input Parameters'!$E$17,'Input Parameters'!$F$17)&lt;3500,3500,IF(_xlfn.NORM.INV(D538,'Input Parameters'!$E$17,'Input Parameters'!$F$17)&gt;5500,5500,_xlfn.NORM.INV(D538,'Input Parameters'!$E$17,'Input Parameters'!$F$17)))</f>
        <v>5500</v>
      </c>
      <c r="F538" s="10">
        <f t="shared" ca="1" si="72"/>
        <v>0.45922330982939596</v>
      </c>
      <c r="G538" s="64">
        <f ca="1">_xlfn.NORM.INV(F538,'Input Parameters'!$E$20,'Input Parameters'!$F$20)</f>
        <v>281.96398276969563</v>
      </c>
      <c r="H538" s="57">
        <f ca="1">EXP(E538*(1/'Input Parameters'!$E$23-1/G538))</f>
        <v>0.48187128818244174</v>
      </c>
      <c r="I538" s="10">
        <f t="shared" ca="1" si="73"/>
        <v>0.88129343302291341</v>
      </c>
      <c r="J538" s="30">
        <f ca="1">_xlfn.BETA.INV(I538,'Input Parameters'!$L$26,'Input Parameters'!$M$26,'Input Parameters'!$J$26,'Input Parameters'!$K$26)</f>
        <v>0.8276155168837066</v>
      </c>
      <c r="K538" s="168">
        <f ca="1">('Input Parameters'!$E$27/'Input Parameters'!$E$38)^$J538</f>
        <v>2.6412426708025331E-3</v>
      </c>
      <c r="L538" s="69">
        <f ca="1">$H538*$C538*'Input Parameters'!$E$25*K538</f>
        <v>0.26199874098692594</v>
      </c>
      <c r="M538" s="24">
        <f t="shared" ca="1" si="74"/>
        <v>0.97910274348760529</v>
      </c>
      <c r="N538" s="15">
        <f ca="1">_xlfn.NORM.INV(M538,'Input Parameters'!$E$29,'Input Parameters'!$F$29)</f>
        <v>0.10020355604460614</v>
      </c>
      <c r="O538" s="8">
        <f t="shared" ca="1" si="75"/>
        <v>0.33547035950990056</v>
      </c>
      <c r="P538" s="30">
        <f ca="1">_xlfn.LOGNORM.INV(O538,'Input Parameters'!$H$30,'Input Parameters'!$I$30)</f>
        <v>2.1953601764101691</v>
      </c>
      <c r="Q538" s="10">
        <f t="shared" ca="1" si="76"/>
        <v>0.16596757970162312</v>
      </c>
      <c r="R538" s="30">
        <f>IF('Input Parameters'!$E$32=0,0,_xlfn.BETA.INV(Q538,'Input Parameters'!$L$32,'Input Parameters'!$M$32,'Input Parameters'!$J$32,'Input Parameters'!$K$32))</f>
        <v>0</v>
      </c>
      <c r="S538" s="10">
        <f t="shared" ca="1" si="77"/>
        <v>0.63625336934686838</v>
      </c>
      <c r="T538" s="26">
        <f ca="1">_xlfn.LOGNORM.INV(S538,'Input Parameters'!$H$34,'Input Parameters'!$I$34)</f>
        <v>52.643000543533745</v>
      </c>
      <c r="U538" s="10">
        <f t="shared" ca="1" si="78"/>
        <v>0.10842982954250768</v>
      </c>
      <c r="V538" s="30">
        <f ca="1">_xlfn.BETA.INV(U538,'Input Parameters'!$L$36,'Input Parameters'!$M$36,'Input Parameters'!$J$36,'Input Parameters'!$K$36)</f>
        <v>0.42202962791150883</v>
      </c>
      <c r="W538" s="2">
        <f ca="1">N538+(P538-N538)*(1-ERF((T538-R538)/(2*SQRT(L538*'Input Parameters'!$E$38))))</f>
        <v>0.1002035560453463</v>
      </c>
      <c r="X538">
        <f t="shared" ca="1" si="80"/>
        <v>1</v>
      </c>
      <c r="Y538" s="7"/>
    </row>
    <row r="539" spans="1:25" ht="15" customHeight="1" x14ac:dyDescent="0.25">
      <c r="A539" s="139">
        <v>532</v>
      </c>
      <c r="B539" s="10">
        <f t="shared" ca="1" si="70"/>
        <v>0.41355379115667423</v>
      </c>
      <c r="C539" s="60">
        <f ca="1">_xlfn.NORM.INV(B539,'Input Parameters'!$E$15,'Input Parameters'!$F$15)</f>
        <v>259.1306652185109</v>
      </c>
      <c r="D539" s="10">
        <f t="shared" ca="1" si="71"/>
        <v>0.1474531031889994</v>
      </c>
      <c r="E539" s="62">
        <f ca="1">IF(_xlfn.NORM.INV(D539,'Input Parameters'!$E$17,'Input Parameters'!$F$17)&lt;3500,3500,IF(_xlfn.NORM.INV(D539,'Input Parameters'!$E$17,'Input Parameters'!$F$17)&gt;5500,5500,_xlfn.NORM.INV(D539,'Input Parameters'!$E$17,'Input Parameters'!$F$17)))</f>
        <v>4066.8064478538831</v>
      </c>
      <c r="F539" s="10">
        <f t="shared" ca="1" si="72"/>
        <v>0.74926573865224666</v>
      </c>
      <c r="G539" s="64">
        <f ca="1">_xlfn.NORM.INV(F539,'Input Parameters'!$E$20,'Input Parameters'!$F$20)</f>
        <v>287.15361220033066</v>
      </c>
      <c r="H539" s="57">
        <f ca="1">EXP(E539*(1/'Input Parameters'!$E$23-1/G539))</f>
        <v>0.75641171589228517</v>
      </c>
      <c r="I539" s="10">
        <f t="shared" ca="1" si="73"/>
        <v>0.56610019401648659</v>
      </c>
      <c r="J539" s="30">
        <f ca="1">_xlfn.BETA.INV(I539,'Input Parameters'!$L$26,'Input Parameters'!$M$26,'Input Parameters'!$J$26,'Input Parameters'!$K$26)</f>
        <v>0.68780489181118898</v>
      </c>
      <c r="K539" s="168">
        <f ca="1">('Input Parameters'!$E$27/'Input Parameters'!$E$38)^$J539</f>
        <v>7.2002406575046116E-3</v>
      </c>
      <c r="L539" s="69">
        <f ca="1">$H539*$C539*'Input Parameters'!$E$25*K539</f>
        <v>1.4113153632015503</v>
      </c>
      <c r="M539" s="24">
        <f t="shared" ca="1" si="74"/>
        <v>0.87501676881192969</v>
      </c>
      <c r="N539" s="15">
        <f ca="1">_xlfn.NORM.INV(M539,'Input Parameters'!$E$29,'Input Parameters'!$F$29)</f>
        <v>0.10011504308441123</v>
      </c>
      <c r="O539" s="8">
        <f t="shared" ca="1" si="75"/>
        <v>0.60477427465031774</v>
      </c>
      <c r="P539" s="30">
        <f ca="1">_xlfn.LOGNORM.INV(O539,'Input Parameters'!$H$30,'Input Parameters'!$I$30)</f>
        <v>3.0421472864153274</v>
      </c>
      <c r="Q539" s="10">
        <f t="shared" ca="1" si="76"/>
        <v>0.33362562245939975</v>
      </c>
      <c r="R539" s="30">
        <f>IF('Input Parameters'!$E$32=0,0,_xlfn.BETA.INV(Q539,'Input Parameters'!$L$32,'Input Parameters'!$M$32,'Input Parameters'!$J$32,'Input Parameters'!$K$32))</f>
        <v>0</v>
      </c>
      <c r="S539" s="10">
        <f t="shared" ca="1" si="77"/>
        <v>0.5555385233260457</v>
      </c>
      <c r="T539" s="26">
        <f ca="1">_xlfn.LOGNORM.INV(S539,'Input Parameters'!$H$34,'Input Parameters'!$I$34)</f>
        <v>51.292012278922023</v>
      </c>
      <c r="U539" s="10">
        <f t="shared" ca="1" si="78"/>
        <v>0.95933616268400057</v>
      </c>
      <c r="V539" s="30">
        <f ca="1">_xlfn.BETA.INV(U539,'Input Parameters'!$L$36,'Input Parameters'!$M$36,'Input Parameters'!$J$36,'Input Parameters'!$K$36)</f>
        <v>0.88777836863927906</v>
      </c>
      <c r="W539" s="2">
        <f ca="1">N539+(P539-N539)*(1-ERF((T539-R539)/(2*SQRT(L539*'Input Parameters'!$E$38))))</f>
        <v>0.10678132615049508</v>
      </c>
      <c r="X539">
        <f t="shared" ca="1" si="80"/>
        <v>1</v>
      </c>
      <c r="Y539" s="7"/>
    </row>
    <row r="540" spans="1:25" ht="15" customHeight="1" x14ac:dyDescent="0.25">
      <c r="A540" s="139">
        <v>533</v>
      </c>
      <c r="B540" s="10">
        <f t="shared" ca="1" si="70"/>
        <v>0.86358329525319455</v>
      </c>
      <c r="C540" s="60">
        <f ca="1">_xlfn.NORM.INV(B540,'Input Parameters'!$E$15,'Input Parameters'!$F$15)</f>
        <v>330.39360463275659</v>
      </c>
      <c r="D540" s="10">
        <f t="shared" ca="1" si="71"/>
        <v>0.65419924293000487</v>
      </c>
      <c r="E540" s="62">
        <f ca="1">IF(_xlfn.NORM.INV(D540,'Input Parameters'!$E$17,'Input Parameters'!$F$17)&lt;3500,3500,IF(_xlfn.NORM.INV(D540,'Input Parameters'!$E$17,'Input Parameters'!$F$17)&gt;5500,5500,_xlfn.NORM.INV(D540,'Input Parameters'!$E$17,'Input Parameters'!$F$17)))</f>
        <v>5077.6778377902137</v>
      </c>
      <c r="F540" s="10">
        <f t="shared" ca="1" si="72"/>
        <v>0.9016478452840645</v>
      </c>
      <c r="G540" s="64">
        <f ca="1">_xlfn.NORM.INV(F540,'Input Parameters'!$E$20,'Input Parameters'!$F$20)</f>
        <v>291.2996877901561</v>
      </c>
      <c r="H540" s="57">
        <f ca="1">EXP(E540*(1/'Input Parameters'!$E$23-1/G540))</f>
        <v>0.90766312905339852</v>
      </c>
      <c r="I540" s="10">
        <f t="shared" ca="1" si="73"/>
        <v>0.52450641916759044</v>
      </c>
      <c r="J540" s="30">
        <f ca="1">_xlfn.BETA.INV(I540,'Input Parameters'!$L$26,'Input Parameters'!$M$26,'Input Parameters'!$J$26,'Input Parameters'!$K$26)</f>
        <v>0.6712377755474741</v>
      </c>
      <c r="K540" s="168">
        <f ca="1">('Input Parameters'!$E$27/'Input Parameters'!$E$38)^$J540</f>
        <v>8.1088071110164174E-3</v>
      </c>
      <c r="L540" s="69">
        <f ca="1">$H540*$C540*'Input Parameters'!$E$25*K540</f>
        <v>2.4317184834149463</v>
      </c>
      <c r="M540" s="24">
        <f t="shared" ca="1" si="74"/>
        <v>0.12618882700442002</v>
      </c>
      <c r="N540" s="15">
        <f ca="1">_xlfn.NORM.INV(M540,'Input Parameters'!$E$29,'Input Parameters'!$F$29)</f>
        <v>9.9885540666380987E-2</v>
      </c>
      <c r="O540" s="8">
        <f t="shared" ca="1" si="75"/>
        <v>0.74537360837833722</v>
      </c>
      <c r="P540" s="30">
        <f ca="1">_xlfn.LOGNORM.INV(O540,'Input Parameters'!$H$30,'Input Parameters'!$I$30)</f>
        <v>3.6649421945580114</v>
      </c>
      <c r="Q540" s="10">
        <f t="shared" ca="1" si="76"/>
        <v>0.6611548002308314</v>
      </c>
      <c r="R540" s="30">
        <f>IF('Input Parameters'!$E$32=0,0,_xlfn.BETA.INV(Q540,'Input Parameters'!$L$32,'Input Parameters'!$M$32,'Input Parameters'!$J$32,'Input Parameters'!$K$32))</f>
        <v>0</v>
      </c>
      <c r="S540" s="10">
        <f t="shared" ca="1" si="77"/>
        <v>0.96413217975569732</v>
      </c>
      <c r="T540" s="26">
        <f ca="1">_xlfn.LOGNORM.INV(S540,'Input Parameters'!$H$34,'Input Parameters'!$I$34)</f>
        <v>63.07795588491544</v>
      </c>
      <c r="U540" s="10">
        <f t="shared" ca="1" si="78"/>
        <v>0.89118714867127047</v>
      </c>
      <c r="V540" s="30">
        <f ca="1">_xlfn.BETA.INV(U540,'Input Parameters'!$L$36,'Input Parameters'!$M$36,'Input Parameters'!$J$36,'Input Parameters'!$K$36)</f>
        <v>0.79327268577973453</v>
      </c>
      <c r="W540" s="2">
        <f ca="1">N540+(P540-N540)*(1-ERF((T540-R540)/(2*SQRT(L540*'Input Parameters'!$E$38))))</f>
        <v>0.1149760630195356</v>
      </c>
      <c r="X540">
        <f t="shared" ca="1" si="80"/>
        <v>1</v>
      </c>
      <c r="Y540" s="7"/>
    </row>
    <row r="541" spans="1:25" ht="15" customHeight="1" x14ac:dyDescent="0.25">
      <c r="A541" s="139">
        <v>534</v>
      </c>
      <c r="B541" s="10">
        <f t="shared" ca="1" si="70"/>
        <v>0.36151301071620312</v>
      </c>
      <c r="C541" s="60">
        <f ca="1">_xlfn.NORM.INV(B541,'Input Parameters'!$E$15,'Input Parameters'!$F$15)</f>
        <v>251.76009647191438</v>
      </c>
      <c r="D541" s="10">
        <f t="shared" ca="1" si="71"/>
        <v>4.9964041159692996E-2</v>
      </c>
      <c r="E541" s="62">
        <f ca="1">IF(_xlfn.NORM.INV(D541,'Input Parameters'!$E$17,'Input Parameters'!$F$17)&lt;3500,3500,IF(_xlfn.NORM.INV(D541,'Input Parameters'!$E$17,'Input Parameters'!$F$17)&gt;5500,5500,_xlfn.NORM.INV(D541,'Input Parameters'!$E$17,'Input Parameters'!$F$17)))</f>
        <v>3648.3583320523176</v>
      </c>
      <c r="F541" s="10">
        <f t="shared" ca="1" si="72"/>
        <v>0.10986624002847667</v>
      </c>
      <c r="G541" s="64">
        <f ca="1">_xlfn.NORM.INV(F541,'Input Parameters'!$E$20,'Input Parameters'!$F$20)</f>
        <v>274.42749343891705</v>
      </c>
      <c r="H541" s="57">
        <f ca="1">EXP(E541*(1/'Input Parameters'!$E$23-1/G541))</f>
        <v>0.43187048046202359</v>
      </c>
      <c r="I541" s="10">
        <f t="shared" ca="1" si="73"/>
        <v>0.61340435585657727</v>
      </c>
      <c r="J541" s="30">
        <f ca="1">_xlfn.BETA.INV(I541,'Input Parameters'!$L$26,'Input Parameters'!$M$26,'Input Parameters'!$J$26,'Input Parameters'!$K$26)</f>
        <v>0.70660737704941978</v>
      </c>
      <c r="K541" s="168">
        <f ca="1">('Input Parameters'!$E$27/'Input Parameters'!$E$38)^$J541</f>
        <v>6.2917784727974787E-3</v>
      </c>
      <c r="L541" s="69">
        <f ca="1">$H541*$C541*'Input Parameters'!$E$25*K541</f>
        <v>0.68409094090855671</v>
      </c>
      <c r="M541" s="24">
        <f t="shared" ca="1" si="74"/>
        <v>0.2225476915796355</v>
      </c>
      <c r="N541" s="15">
        <f ca="1">_xlfn.NORM.INV(M541,'Input Parameters'!$E$29,'Input Parameters'!$F$29)</f>
        <v>9.9923638277796087E-2</v>
      </c>
      <c r="O541" s="8">
        <f t="shared" ca="1" si="75"/>
        <v>0.60629688811853744</v>
      </c>
      <c r="P541" s="30">
        <f ca="1">_xlfn.LOGNORM.INV(O541,'Input Parameters'!$H$30,'Input Parameters'!$I$30)</f>
        <v>3.0478373860602086</v>
      </c>
      <c r="Q541" s="10">
        <f t="shared" ca="1" si="76"/>
        <v>0.3119814878481918</v>
      </c>
      <c r="R541" s="30">
        <f>IF('Input Parameters'!$E$32=0,0,_xlfn.BETA.INV(Q541,'Input Parameters'!$L$32,'Input Parameters'!$M$32,'Input Parameters'!$J$32,'Input Parameters'!$K$32))</f>
        <v>0</v>
      </c>
      <c r="S541" s="10">
        <f t="shared" ca="1" si="77"/>
        <v>5.5556365314473055E-3</v>
      </c>
      <c r="T541" s="26">
        <f ca="1">_xlfn.LOGNORM.INV(S541,'Input Parameters'!$H$34,'Input Parameters'!$I$34)</f>
        <v>36.744047749424162</v>
      </c>
      <c r="U541" s="10">
        <f t="shared" ca="1" si="78"/>
        <v>0.2544593169602346</v>
      </c>
      <c r="V541" s="30">
        <f ca="1">_xlfn.BETA.INV(U541,'Input Parameters'!$L$36,'Input Parameters'!$M$36,'Input Parameters'!$J$36,'Input Parameters'!$K$36)</f>
        <v>0.49198901450210719</v>
      </c>
      <c r="W541" s="2">
        <f ca="1">N541+(P541-N541)*(1-ERF((T541-R541)/(2*SQRT(L541*'Input Parameters'!$E$38))))</f>
        <v>0.10488132497090433</v>
      </c>
      <c r="X541">
        <f t="shared" ca="1" si="80"/>
        <v>1</v>
      </c>
      <c r="Y541" s="7"/>
    </row>
    <row r="542" spans="1:25" ht="15" customHeight="1" x14ac:dyDescent="0.25">
      <c r="A542" s="139">
        <v>535</v>
      </c>
      <c r="B542" s="10">
        <f t="shared" ca="1" si="70"/>
        <v>0.28911378629664952</v>
      </c>
      <c r="C542" s="60">
        <f ca="1">_xlfn.NORM.INV(B542,'Input Parameters'!$E$15,'Input Parameters'!$F$15)</f>
        <v>240.83697265146918</v>
      </c>
      <c r="D542" s="10">
        <f t="shared" ca="1" si="71"/>
        <v>0.66827554212512441</v>
      </c>
      <c r="E542" s="62">
        <f ca="1">IF(_xlfn.NORM.INV(D542,'Input Parameters'!$E$17,'Input Parameters'!$F$17)&lt;3500,3500,IF(_xlfn.NORM.INV(D542,'Input Parameters'!$E$17,'Input Parameters'!$F$17)&gt;5500,5500,_xlfn.NORM.INV(D542,'Input Parameters'!$E$17,'Input Parameters'!$F$17)))</f>
        <v>5104.609471992384</v>
      </c>
      <c r="F542" s="10">
        <f t="shared" ca="1" si="72"/>
        <v>0.21192645550506928</v>
      </c>
      <c r="G542" s="64">
        <f ca="1">_xlfn.NORM.INV(F542,'Input Parameters'!$E$20,'Input Parameters'!$F$20)</f>
        <v>277.29164324665783</v>
      </c>
      <c r="H542" s="57">
        <f ca="1">EXP(E542*(1/'Input Parameters'!$E$23-1/G542))</f>
        <v>0.37432146301161839</v>
      </c>
      <c r="I542" s="10">
        <f t="shared" ca="1" si="73"/>
        <v>0.10800374039278426</v>
      </c>
      <c r="J542" s="30">
        <f ca="1">_xlfn.BETA.INV(I542,'Input Parameters'!$L$26,'Input Parameters'!$M$26,'Input Parameters'!$J$26,'Input Parameters'!$K$26)</f>
        <v>0.45214014936551078</v>
      </c>
      <c r="K542" s="168">
        <f ca="1">('Input Parameters'!$E$27/'Input Parameters'!$E$38)^$J542</f>
        <v>3.9038301200708607E-2</v>
      </c>
      <c r="L542" s="69">
        <f ca="1">$H542*$C542*'Input Parameters'!$E$25*K542</f>
        <v>3.519320340458207</v>
      </c>
      <c r="M542" s="24">
        <f t="shared" ca="1" si="74"/>
        <v>0.22128329264064361</v>
      </c>
      <c r="N542" s="15">
        <f ca="1">_xlfn.NORM.INV(M542,'Input Parameters'!$E$29,'Input Parameters'!$F$29)</f>
        <v>9.9923213364075655E-2</v>
      </c>
      <c r="O542" s="8">
        <f t="shared" ca="1" si="75"/>
        <v>0.30738325370095898</v>
      </c>
      <c r="P542" s="30">
        <f ca="1">_xlfn.LOGNORM.INV(O542,'Input Parameters'!$H$30,'Input Parameters'!$I$30)</f>
        <v>2.1155188964532696</v>
      </c>
      <c r="Q542" s="10">
        <f t="shared" ca="1" si="76"/>
        <v>0.35276604813019563</v>
      </c>
      <c r="R542" s="30">
        <f>IF('Input Parameters'!$E$32=0,0,_xlfn.BETA.INV(Q542,'Input Parameters'!$L$32,'Input Parameters'!$M$32,'Input Parameters'!$J$32,'Input Parameters'!$K$32))</f>
        <v>0</v>
      </c>
      <c r="S542" s="10">
        <f t="shared" ca="1" si="77"/>
        <v>0.81466101241864686</v>
      </c>
      <c r="T542" s="26">
        <f ca="1">_xlfn.LOGNORM.INV(S542,'Input Parameters'!$H$34,'Input Parameters'!$I$34)</f>
        <v>56.3516390910412</v>
      </c>
      <c r="U542" s="10">
        <f t="shared" ca="1" si="78"/>
        <v>0.78298062445407079</v>
      </c>
      <c r="V542" s="30">
        <f ca="1">_xlfn.BETA.INV(U542,'Input Parameters'!$L$36,'Input Parameters'!$M$36,'Input Parameters'!$J$36,'Input Parameters'!$K$36)</f>
        <v>0.71339944475914496</v>
      </c>
      <c r="W542" s="2">
        <f ca="1">N542+(P542-N542)*(1-ERF((T542-R542)/(2*SQRT(L542*'Input Parameters'!$E$38))))</f>
        <v>0.16778230971275593</v>
      </c>
      <c r="X542">
        <f t="shared" ca="1" si="80"/>
        <v>1</v>
      </c>
      <c r="Y542" s="7"/>
    </row>
    <row r="543" spans="1:25" ht="15" customHeight="1" x14ac:dyDescent="0.25">
      <c r="A543" s="139">
        <v>536</v>
      </c>
      <c r="B543" s="10">
        <f t="shared" ca="1" si="70"/>
        <v>0.46990918685992844</v>
      </c>
      <c r="C543" s="60">
        <f ca="1">_xlfn.NORM.INV(B543,'Input Parameters'!$E$15,'Input Parameters'!$F$15)</f>
        <v>266.87569583049486</v>
      </c>
      <c r="D543" s="10">
        <f t="shared" ca="1" si="71"/>
        <v>0.63593673993483035</v>
      </c>
      <c r="E543" s="62">
        <f ca="1">IF(_xlfn.NORM.INV(D543,'Input Parameters'!$E$17,'Input Parameters'!$F$17)&lt;3500,3500,IF(_xlfn.NORM.INV(D543,'Input Parameters'!$E$17,'Input Parameters'!$F$17)&gt;5500,5500,_xlfn.NORM.INV(D543,'Input Parameters'!$E$17,'Input Parameters'!$F$17)))</f>
        <v>5043.3331277010438</v>
      </c>
      <c r="F543" s="10">
        <f t="shared" ca="1" si="72"/>
        <v>0.74657040449160861</v>
      </c>
      <c r="G543" s="64">
        <f ca="1">_xlfn.NORM.INV(F543,'Input Parameters'!$E$20,'Input Parameters'!$F$20)</f>
        <v>287.0970322774748</v>
      </c>
      <c r="H543" s="57">
        <f ca="1">EXP(E543*(1/'Input Parameters'!$E$23-1/G543))</f>
        <v>0.70492401940173888</v>
      </c>
      <c r="I543" s="10">
        <f t="shared" ca="1" si="73"/>
        <v>0.85720288570073799</v>
      </c>
      <c r="J543" s="30">
        <f ca="1">_xlfn.BETA.INV(I543,'Input Parameters'!$L$26,'Input Parameters'!$M$26,'Input Parameters'!$J$26,'Input Parameters'!$K$26)</f>
        <v>0.81409489587531181</v>
      </c>
      <c r="K543" s="168">
        <f ca="1">('Input Parameters'!$E$27/'Input Parameters'!$E$38)^$J543</f>
        <v>2.9102333027735457E-3</v>
      </c>
      <c r="L543" s="69">
        <f ca="1">$H543*$C543*'Input Parameters'!$E$25*K543</f>
        <v>0.54749371719116557</v>
      </c>
      <c r="M543" s="24">
        <f t="shared" ca="1" si="74"/>
        <v>5.5450257680908499E-2</v>
      </c>
      <c r="N543" s="15">
        <f ca="1">_xlfn.NORM.INV(M543,'Input Parameters'!$E$29,'Input Parameters'!$F$29)</f>
        <v>9.9840584139468308E-2</v>
      </c>
      <c r="O543" s="8">
        <f t="shared" ca="1" si="75"/>
        <v>0.53858221993171651</v>
      </c>
      <c r="P543" s="30">
        <f ca="1">_xlfn.LOGNORM.INV(O543,'Input Parameters'!$H$30,'Input Parameters'!$I$30)</f>
        <v>2.8089100023927172</v>
      </c>
      <c r="Q543" s="10">
        <f t="shared" ca="1" si="76"/>
        <v>2.0460678160076906E-2</v>
      </c>
      <c r="R543" s="30">
        <f>IF('Input Parameters'!$E$32=0,0,_xlfn.BETA.INV(Q543,'Input Parameters'!$L$32,'Input Parameters'!$M$32,'Input Parameters'!$J$32,'Input Parameters'!$K$32))</f>
        <v>0</v>
      </c>
      <c r="S543" s="10">
        <f t="shared" ca="1" si="77"/>
        <v>0.93340286424093688</v>
      </c>
      <c r="T543" s="26">
        <f ca="1">_xlfn.LOGNORM.INV(S543,'Input Parameters'!$H$34,'Input Parameters'!$I$34)</f>
        <v>60.77145405882554</v>
      </c>
      <c r="U543" s="10">
        <f t="shared" ca="1" si="78"/>
        <v>0.64526847922880071</v>
      </c>
      <c r="V543" s="30">
        <f ca="1">_xlfn.BETA.INV(U543,'Input Parameters'!$L$36,'Input Parameters'!$M$36,'Input Parameters'!$J$36,'Input Parameters'!$K$36)</f>
        <v>0.64462660652437087</v>
      </c>
      <c r="W543" s="2">
        <f ca="1">N543+(P543-N543)*(1-ERF((T543-R543)/(2*SQRT(L543*'Input Parameters'!$E$38))))</f>
        <v>9.9840601310358185E-2</v>
      </c>
      <c r="X543">
        <f t="shared" ca="1" si="80"/>
        <v>1</v>
      </c>
      <c r="Y543" s="7"/>
    </row>
    <row r="544" spans="1:25" ht="15" customHeight="1" x14ac:dyDescent="0.25">
      <c r="A544" s="139">
        <v>537</v>
      </c>
      <c r="B544" s="10">
        <f t="shared" ca="1" si="70"/>
        <v>0.34769269518538937</v>
      </c>
      <c r="C544" s="60">
        <f ca="1">_xlfn.NORM.INV(B544,'Input Parameters'!$E$15,'Input Parameters'!$F$15)</f>
        <v>249.74736641697004</v>
      </c>
      <c r="D544" s="10">
        <f t="shared" ca="1" si="71"/>
        <v>0.5214612509623352</v>
      </c>
      <c r="E544" s="62">
        <f ca="1">IF(_xlfn.NORM.INV(D544,'Input Parameters'!$E$17,'Input Parameters'!$F$17)&lt;3500,3500,IF(_xlfn.NORM.INV(D544,'Input Parameters'!$E$17,'Input Parameters'!$F$17)&gt;5500,5500,_xlfn.NORM.INV(D544,'Input Parameters'!$E$17,'Input Parameters'!$F$17)))</f>
        <v>4837.6749461031286</v>
      </c>
      <c r="F544" s="10">
        <f t="shared" ca="1" si="72"/>
        <v>0.52794453555428278</v>
      </c>
      <c r="G544" s="64">
        <f ca="1">_xlfn.NORM.INV(F544,'Input Parameters'!$E$20,'Input Parameters'!$F$20)</f>
        <v>283.11969641367727</v>
      </c>
      <c r="H544" s="57">
        <f ca="1">EXP(E544*(1/'Input Parameters'!$E$23-1/G544))</f>
        <v>0.56432558460880644</v>
      </c>
      <c r="I544" s="10">
        <f t="shared" ca="1" si="73"/>
        <v>0.63194624191605564</v>
      </c>
      <c r="J544" s="30">
        <f ca="1">_xlfn.BETA.INV(I544,'Input Parameters'!$L$26,'Input Parameters'!$M$26,'Input Parameters'!$J$26,'Input Parameters'!$K$26)</f>
        <v>0.71401262053485182</v>
      </c>
      <c r="K544" s="168">
        <f ca="1">('Input Parameters'!$E$27/'Input Parameters'!$E$38)^$J544</f>
        <v>5.966292957378886E-3</v>
      </c>
      <c r="L544" s="69">
        <f ca="1">$H544*$C544*'Input Parameters'!$E$25*K544</f>
        <v>0.84088234024543196</v>
      </c>
      <c r="M544" s="24">
        <f t="shared" ca="1" si="74"/>
        <v>0.19632693474344209</v>
      </c>
      <c r="N544" s="15">
        <f ca="1">_xlfn.NORM.INV(M544,'Input Parameters'!$E$29,'Input Parameters'!$F$29)</f>
        <v>9.9914518553588225E-2</v>
      </c>
      <c r="O544" s="8">
        <f t="shared" ca="1" si="75"/>
        <v>0.54356408016128732</v>
      </c>
      <c r="P544" s="30">
        <f ca="1">_xlfn.LOGNORM.INV(O544,'Input Parameters'!$H$30,'Input Parameters'!$I$30)</f>
        <v>2.8256175486542117</v>
      </c>
      <c r="Q544" s="10">
        <f t="shared" ca="1" si="76"/>
        <v>0.7582080082064051</v>
      </c>
      <c r="R544" s="30">
        <f>IF('Input Parameters'!$E$32=0,0,_xlfn.BETA.INV(Q544,'Input Parameters'!$L$32,'Input Parameters'!$M$32,'Input Parameters'!$J$32,'Input Parameters'!$K$32))</f>
        <v>0</v>
      </c>
      <c r="S544" s="10">
        <f t="shared" ca="1" si="77"/>
        <v>0.72462327555501782</v>
      </c>
      <c r="T544" s="26">
        <f ca="1">_xlfn.LOGNORM.INV(S544,'Input Parameters'!$H$34,'Input Parameters'!$I$34)</f>
        <v>54.295117857496606</v>
      </c>
      <c r="U544" s="10">
        <f t="shared" ca="1" si="78"/>
        <v>0.74048417591180682</v>
      </c>
      <c r="V544" s="30">
        <f ca="1">_xlfn.BETA.INV(U544,'Input Parameters'!$L$36,'Input Parameters'!$M$36,'Input Parameters'!$J$36,'Input Parameters'!$K$36)</f>
        <v>0.689877020084949</v>
      </c>
      <c r="W544" s="2">
        <f ca="1">N544+(P544-N544)*(1-ERF((T544-R544)/(2*SQRT(L544*'Input Parameters'!$E$38))))</f>
        <v>9.9991646014484223E-2</v>
      </c>
      <c r="X544">
        <f t="shared" ca="1" si="80"/>
        <v>1</v>
      </c>
      <c r="Y544" s="7"/>
    </row>
    <row r="545" spans="1:25" ht="15" customHeight="1" x14ac:dyDescent="0.25">
      <c r="A545" s="139">
        <v>538</v>
      </c>
      <c r="B545" s="10">
        <f t="shared" ca="1" si="70"/>
        <v>0.3991057031022186</v>
      </c>
      <c r="C545" s="60">
        <f ca="1">_xlfn.NORM.INV(B545,'Input Parameters'!$E$15,'Input Parameters'!$F$15)</f>
        <v>257.11196631649096</v>
      </c>
      <c r="D545" s="10">
        <f t="shared" ca="1" si="71"/>
        <v>0.96191606042760225</v>
      </c>
      <c r="E545" s="62">
        <f ca="1">IF(_xlfn.NORM.INV(D545,'Input Parameters'!$E$17,'Input Parameters'!$F$17)&lt;3500,3500,IF(_xlfn.NORM.INV(D545,'Input Parameters'!$E$17,'Input Parameters'!$F$17)&gt;5500,5500,_xlfn.NORM.INV(D545,'Input Parameters'!$E$17,'Input Parameters'!$F$17)))</f>
        <v>5500</v>
      </c>
      <c r="F545" s="10">
        <f t="shared" ca="1" si="72"/>
        <v>0.36038393388368462</v>
      </c>
      <c r="G545" s="64">
        <f ca="1">_xlfn.NORM.INV(F545,'Input Parameters'!$E$20,'Input Parameters'!$F$20)</f>
        <v>280.25520061856963</v>
      </c>
      <c r="H545" s="57">
        <f ca="1">EXP(E545*(1/'Input Parameters'!$E$23-1/G545))</f>
        <v>0.42783778817744167</v>
      </c>
      <c r="I545" s="10">
        <f t="shared" ca="1" si="73"/>
        <v>0.37865063964579748</v>
      </c>
      <c r="J545" s="30">
        <f ca="1">_xlfn.BETA.INV(I545,'Input Parameters'!$L$26,'Input Parameters'!$M$26,'Input Parameters'!$J$26,'Input Parameters'!$K$26)</f>
        <v>0.61061331336126667</v>
      </c>
      <c r="K545" s="168">
        <f ca="1">('Input Parameters'!$E$27/'Input Parameters'!$E$38)^$J545</f>
        <v>1.2526062530500858E-2</v>
      </c>
      <c r="L545" s="69">
        <f ca="1">$H545*$C545*'Input Parameters'!$E$25*K545</f>
        <v>1.3778946233681559</v>
      </c>
      <c r="M545" s="24">
        <f t="shared" ca="1" si="74"/>
        <v>0.99068391262189148</v>
      </c>
      <c r="N545" s="15">
        <f ca="1">_xlfn.NORM.INV(M545,'Input Parameters'!$E$29,'Input Parameters'!$F$29)</f>
        <v>0.10023528095413554</v>
      </c>
      <c r="O545" s="8">
        <f t="shared" ca="1" si="75"/>
        <v>7.9623396924517253E-2</v>
      </c>
      <c r="P545" s="30">
        <f ca="1">_xlfn.LOGNORM.INV(O545,'Input Parameters'!$H$30,'Input Parameters'!$I$30)</f>
        <v>1.380040727237416</v>
      </c>
      <c r="Q545" s="10">
        <f t="shared" ca="1" si="76"/>
        <v>0.36779905479632846</v>
      </c>
      <c r="R545" s="30">
        <f>IF('Input Parameters'!$E$32=0,0,_xlfn.BETA.INV(Q545,'Input Parameters'!$L$32,'Input Parameters'!$M$32,'Input Parameters'!$J$32,'Input Parameters'!$K$32))</f>
        <v>0</v>
      </c>
      <c r="S545" s="10">
        <f t="shared" ca="1" si="77"/>
        <v>0.94434240604048525</v>
      </c>
      <c r="T545" s="26">
        <f ca="1">_xlfn.LOGNORM.INV(S545,'Input Parameters'!$H$34,'Input Parameters'!$I$34)</f>
        <v>61.461561379126543</v>
      </c>
      <c r="U545" s="10">
        <f t="shared" ca="1" si="78"/>
        <v>0.97807331014100751</v>
      </c>
      <c r="V545" s="30">
        <f ca="1">_xlfn.BETA.INV(U545,'Input Parameters'!$L$36,'Input Parameters'!$M$36,'Input Parameters'!$J$36,'Input Parameters'!$K$36)</f>
        <v>0.93946674205635228</v>
      </c>
      <c r="W545" s="2">
        <f ca="1">N545+(P545-N545)*(1-ERF((T545-R545)/(2*SQRT(L545*'Input Parameters'!$E$38))))</f>
        <v>0.10050863368266091</v>
      </c>
      <c r="X545">
        <f t="shared" ca="1" si="80"/>
        <v>1</v>
      </c>
      <c r="Y545" s="7"/>
    </row>
    <row r="546" spans="1:25" ht="15" customHeight="1" x14ac:dyDescent="0.25">
      <c r="A546" s="139">
        <v>539</v>
      </c>
      <c r="B546" s="10">
        <f t="shared" ca="1" si="70"/>
        <v>0.62332119876156433</v>
      </c>
      <c r="C546" s="60">
        <f ca="1">_xlfn.NORM.INV(B546,'Input Parameters'!$E$15,'Input Parameters'!$F$15)</f>
        <v>287.99560233823587</v>
      </c>
      <c r="D546" s="10">
        <f t="shared" ca="1" si="71"/>
        <v>8.7309000032283479E-2</v>
      </c>
      <c r="E546" s="62">
        <f ca="1">IF(_xlfn.NORM.INV(D546,'Input Parameters'!$E$17,'Input Parameters'!$F$17)&lt;3500,3500,IF(_xlfn.NORM.INV(D546,'Input Parameters'!$E$17,'Input Parameters'!$F$17)&gt;5500,5500,_xlfn.NORM.INV(D546,'Input Parameters'!$E$17,'Input Parameters'!$F$17)))</f>
        <v>3849.7403144952937</v>
      </c>
      <c r="F546" s="10">
        <f t="shared" ca="1" si="72"/>
        <v>0.38123363457092274</v>
      </c>
      <c r="G546" s="64">
        <f ca="1">_xlfn.NORM.INV(F546,'Input Parameters'!$E$20,'Input Parameters'!$F$20)</f>
        <v>280.62497578784303</v>
      </c>
      <c r="H546" s="57">
        <f ca="1">EXP(E546*(1/'Input Parameters'!$E$23-1/G546))</f>
        <v>0.56204841791225923</v>
      </c>
      <c r="I546" s="10">
        <f t="shared" ca="1" si="73"/>
        <v>0.20640847231277082</v>
      </c>
      <c r="J546" s="30">
        <f ca="1">_xlfn.BETA.INV(I546,'Input Parameters'!$L$26,'Input Parameters'!$M$26,'Input Parameters'!$J$26,'Input Parameters'!$K$26)</f>
        <v>0.5237730155815542</v>
      </c>
      <c r="K546" s="168">
        <f ca="1">('Input Parameters'!$E$27/'Input Parameters'!$E$38)^$J546</f>
        <v>2.3352849131506401E-2</v>
      </c>
      <c r="L546" s="69">
        <f ca="1">$H546*$C546*'Input Parameters'!$E$25*K546</f>
        <v>3.780066668324733</v>
      </c>
      <c r="M546" s="24">
        <f t="shared" ca="1" si="74"/>
        <v>0.71579357828978807</v>
      </c>
      <c r="N546" s="15">
        <f ca="1">_xlfn.NORM.INV(M546,'Input Parameters'!$E$29,'Input Parameters'!$F$29)</f>
        <v>0.10005703905413874</v>
      </c>
      <c r="O546" s="8">
        <f t="shared" ca="1" si="75"/>
        <v>0.95717200305558703</v>
      </c>
      <c r="P546" s="30">
        <f ca="1">_xlfn.LOGNORM.INV(O546,'Input Parameters'!$H$30,'Input Parameters'!$I$30)</f>
        <v>6.0433290408327371</v>
      </c>
      <c r="Q546" s="10">
        <f t="shared" ca="1" si="76"/>
        <v>0.57805353888040423</v>
      </c>
      <c r="R546" s="30">
        <f>IF('Input Parameters'!$E$32=0,0,_xlfn.BETA.INV(Q546,'Input Parameters'!$L$32,'Input Parameters'!$M$32,'Input Parameters'!$J$32,'Input Parameters'!$K$32))</f>
        <v>0</v>
      </c>
      <c r="S546" s="10">
        <f t="shared" ca="1" si="77"/>
        <v>0.87683243551050838</v>
      </c>
      <c r="T546" s="26">
        <f ca="1">_xlfn.LOGNORM.INV(S546,'Input Parameters'!$H$34,'Input Parameters'!$I$34)</f>
        <v>58.235496194240419</v>
      </c>
      <c r="U546" s="10">
        <f t="shared" ca="1" si="78"/>
        <v>0.36545038000411789</v>
      </c>
      <c r="V546" s="30">
        <f ca="1">_xlfn.BETA.INV(U546,'Input Parameters'!$L$36,'Input Parameters'!$M$36,'Input Parameters'!$J$36,'Input Parameters'!$K$36)</f>
        <v>0.53527545595751391</v>
      </c>
      <c r="W546" s="2">
        <f ca="1">N546+(P546-N546)*(1-ERF((T546-R546)/(2*SQRT(L546*'Input Parameters'!$E$38))))</f>
        <v>0.30317588840645027</v>
      </c>
      <c r="X546">
        <f t="shared" ca="1" si="80"/>
        <v>1</v>
      </c>
      <c r="Y546" s="7"/>
    </row>
    <row r="547" spans="1:25" ht="15" customHeight="1" x14ac:dyDescent="0.25">
      <c r="A547" s="139">
        <v>540</v>
      </c>
      <c r="B547" s="10">
        <f t="shared" ca="1" si="70"/>
        <v>0.64471890354582484</v>
      </c>
      <c r="C547" s="60">
        <f ca="1">_xlfn.NORM.INV(B547,'Input Parameters'!$E$15,'Input Parameters'!$F$15)</f>
        <v>291.07844802351167</v>
      </c>
      <c r="D547" s="10">
        <f t="shared" ca="1" si="71"/>
        <v>0.68630828548323186</v>
      </c>
      <c r="E547" s="62">
        <f ca="1">IF(_xlfn.NORM.INV(D547,'Input Parameters'!$E$17,'Input Parameters'!$F$17)&lt;3500,3500,IF(_xlfn.NORM.INV(D547,'Input Parameters'!$E$17,'Input Parameters'!$F$17)&gt;5500,5500,_xlfn.NORM.INV(D547,'Input Parameters'!$E$17,'Input Parameters'!$F$17)))</f>
        <v>5139.7890837968289</v>
      </c>
      <c r="F547" s="10">
        <f t="shared" ca="1" si="72"/>
        <v>0.97031365862656327</v>
      </c>
      <c r="G547" s="64">
        <f ca="1">_xlfn.NORM.INV(F547,'Input Parameters'!$E$20,'Input Parameters'!$F$20)</f>
        <v>295.28233749992097</v>
      </c>
      <c r="H547" s="57">
        <f ca="1">EXP(E547*(1/'Input Parameters'!$E$23-1/G547))</f>
        <v>1.150173326373559</v>
      </c>
      <c r="I547" s="10">
        <f t="shared" ca="1" si="73"/>
        <v>0.48749085882189358</v>
      </c>
      <c r="J547" s="30">
        <f ca="1">_xlfn.BETA.INV(I547,'Input Parameters'!$L$26,'Input Parameters'!$M$26,'Input Parameters'!$J$26,'Input Parameters'!$K$26)</f>
        <v>0.65634138124706654</v>
      </c>
      <c r="K547" s="168">
        <f ca="1">('Input Parameters'!$E$27/'Input Parameters'!$E$38)^$J547</f>
        <v>9.0232353756662369E-3</v>
      </c>
      <c r="L547" s="69">
        <f ca="1">$H547*$C547*'Input Parameters'!$E$25*K547</f>
        <v>3.020894988102321</v>
      </c>
      <c r="M547" s="24">
        <f t="shared" ca="1" si="74"/>
        <v>0.35547662457072171</v>
      </c>
      <c r="N547" s="15">
        <f ca="1">_xlfn.NORM.INV(M547,'Input Parameters'!$E$29,'Input Parameters'!$F$29)</f>
        <v>9.996294238505285E-2</v>
      </c>
      <c r="O547" s="8">
        <f t="shared" ca="1" si="75"/>
        <v>0.82602356392123033</v>
      </c>
      <c r="P547" s="30">
        <f ca="1">_xlfn.LOGNORM.INV(O547,'Input Parameters'!$H$30,'Input Parameters'!$I$30)</f>
        <v>4.1803780568451607</v>
      </c>
      <c r="Q547" s="10">
        <f t="shared" ca="1" si="76"/>
        <v>0.33317518596513551</v>
      </c>
      <c r="R547" s="30">
        <f>IF('Input Parameters'!$E$32=0,0,_xlfn.BETA.INV(Q547,'Input Parameters'!$L$32,'Input Parameters'!$M$32,'Input Parameters'!$J$32,'Input Parameters'!$K$32))</f>
        <v>0</v>
      </c>
      <c r="S547" s="10">
        <f t="shared" ca="1" si="77"/>
        <v>0.33568486895492</v>
      </c>
      <c r="T547" s="26">
        <f ca="1">_xlfn.LOGNORM.INV(S547,'Input Parameters'!$H$34,'Input Parameters'!$I$34)</f>
        <v>47.813885060185562</v>
      </c>
      <c r="U547" s="10">
        <f t="shared" ca="1" si="78"/>
        <v>0.59397121332187341</v>
      </c>
      <c r="V547" s="30">
        <f ca="1">_xlfn.BETA.INV(U547,'Input Parameters'!$L$36,'Input Parameters'!$M$36,'Input Parameters'!$J$36,'Input Parameters'!$K$36)</f>
        <v>0.62292972108392253</v>
      </c>
      <c r="W547" s="2">
        <f ca="1">N547+(P547-N547)*(1-ERF((T547-R547)/(2*SQRT(L547*'Input Parameters'!$E$38))))</f>
        <v>0.31111284178763493</v>
      </c>
      <c r="X547">
        <f t="shared" ca="1" si="80"/>
        <v>1</v>
      </c>
      <c r="Y547" s="7"/>
    </row>
    <row r="548" spans="1:25" ht="15" customHeight="1" x14ac:dyDescent="0.25">
      <c r="A548" s="139">
        <v>541</v>
      </c>
      <c r="B548" s="10">
        <f t="shared" ca="1" si="70"/>
        <v>0.47695810208341693</v>
      </c>
      <c r="C548" s="60">
        <f ca="1">_xlfn.NORM.INV(B548,'Input Parameters'!$E$15,'Input Parameters'!$F$15)</f>
        <v>267.83538154384223</v>
      </c>
      <c r="D548" s="10">
        <f t="shared" ca="1" si="71"/>
        <v>0.45686321862389923</v>
      </c>
      <c r="E548" s="62">
        <f ca="1">IF(_xlfn.NORM.INV(D548,'Input Parameters'!$E$17,'Input Parameters'!$F$17)&lt;3500,3500,IF(_xlfn.NORM.INV(D548,'Input Parameters'!$E$17,'Input Parameters'!$F$17)&gt;5500,5500,_xlfn.NORM.INV(D548,'Input Parameters'!$E$17,'Input Parameters'!$F$17)))</f>
        <v>4724.1623912281511</v>
      </c>
      <c r="F548" s="10">
        <f t="shared" ca="1" si="72"/>
        <v>0.99999604701832145</v>
      </c>
      <c r="G548" s="64">
        <f ca="1">_xlfn.NORM.INV(F548,'Input Parameters'!$E$20,'Input Parameters'!$F$20)</f>
        <v>312.58368875724062</v>
      </c>
      <c r="H548" s="57">
        <f ca="1">EXP(E548*(1/'Input Parameters'!$E$23-1/G548))</f>
        <v>2.7569476711310301</v>
      </c>
      <c r="I548" s="10">
        <f t="shared" ca="1" si="73"/>
        <v>0.99923727234625814</v>
      </c>
      <c r="J548" s="30">
        <f ca="1">_xlfn.BETA.INV(I548,'Input Parameters'!$L$26,'Input Parameters'!$M$26,'Input Parameters'!$J$26,'Input Parameters'!$K$26)</f>
        <v>0.97035894039106441</v>
      </c>
      <c r="K548" s="168">
        <f ca="1">('Input Parameters'!$E$27/'Input Parameters'!$E$38)^$J548</f>
        <v>9.4870967651804791E-4</v>
      </c>
      <c r="L548" s="69">
        <f ca="1">$H548*$C548*'Input Parameters'!$E$25*K548</f>
        <v>0.70053493947289558</v>
      </c>
      <c r="M548" s="24">
        <f t="shared" ca="1" si="74"/>
        <v>0.44960322715318723</v>
      </c>
      <c r="N548" s="15">
        <f ca="1">_xlfn.NORM.INV(M548,'Input Parameters'!$E$29,'Input Parameters'!$F$29)</f>
        <v>9.9987333614426396E-2</v>
      </c>
      <c r="O548" s="8">
        <f t="shared" ca="1" si="75"/>
        <v>0.25974170871708513</v>
      </c>
      <c r="P548" s="30">
        <f ca="1">_xlfn.LOGNORM.INV(O548,'Input Parameters'!$H$30,'Input Parameters'!$I$30)</f>
        <v>1.979333734850367</v>
      </c>
      <c r="Q548" s="10">
        <f t="shared" ca="1" si="76"/>
        <v>0.56014745232990981</v>
      </c>
      <c r="R548" s="30">
        <f>IF('Input Parameters'!$E$32=0,0,_xlfn.BETA.INV(Q548,'Input Parameters'!$L$32,'Input Parameters'!$M$32,'Input Parameters'!$J$32,'Input Parameters'!$K$32))</f>
        <v>0</v>
      </c>
      <c r="S548" s="10">
        <f t="shared" ca="1" si="77"/>
        <v>0.1043989061219941</v>
      </c>
      <c r="T548" s="26">
        <f ca="1">_xlfn.LOGNORM.INV(S548,'Input Parameters'!$H$34,'Input Parameters'!$I$34)</f>
        <v>43.105175875552078</v>
      </c>
      <c r="U548" s="10">
        <f t="shared" ca="1" si="78"/>
        <v>0.82834312347576589</v>
      </c>
      <c r="V548" s="30">
        <f ca="1">_xlfn.BETA.INV(U548,'Input Parameters'!$L$36,'Input Parameters'!$M$36,'Input Parameters'!$J$36,'Input Parameters'!$K$36)</f>
        <v>0.74224300948355815</v>
      </c>
      <c r="W548" s="2">
        <f ca="1">N548+(P548-N548)*(1-ERF((T548-R548)/(2*SQRT(L548*'Input Parameters'!$E$38))))</f>
        <v>0.10049641953907637</v>
      </c>
      <c r="X548">
        <f t="shared" ca="1" si="80"/>
        <v>1</v>
      </c>
      <c r="Y548" s="7"/>
    </row>
    <row r="549" spans="1:25" ht="15" customHeight="1" x14ac:dyDescent="0.25">
      <c r="A549" s="139">
        <v>542</v>
      </c>
      <c r="B549" s="10">
        <f t="shared" ca="1" si="70"/>
        <v>0.39173900991910859</v>
      </c>
      <c r="C549" s="60">
        <f ca="1">_xlfn.NORM.INV(B549,'Input Parameters'!$E$15,'Input Parameters'!$F$15)</f>
        <v>256.0754155539484</v>
      </c>
      <c r="D549" s="10">
        <f t="shared" ca="1" si="71"/>
        <v>0.41750167900716817</v>
      </c>
      <c r="E549" s="62">
        <f ca="1">IF(_xlfn.NORM.INV(D549,'Input Parameters'!$E$17,'Input Parameters'!$F$17)&lt;3500,3500,IF(_xlfn.NORM.INV(D549,'Input Parameters'!$E$17,'Input Parameters'!$F$17)&gt;5500,5500,_xlfn.NORM.INV(D549,'Input Parameters'!$E$17,'Input Parameters'!$F$17)))</f>
        <v>4654.1977340553503</v>
      </c>
      <c r="F549" s="10">
        <f t="shared" ca="1" si="72"/>
        <v>0.97502144390325729</v>
      </c>
      <c r="G549" s="64">
        <f ca="1">_xlfn.NORM.INV(F549,'Input Parameters'!$E$20,'Input Parameters'!$F$20)</f>
        <v>295.78421785747514</v>
      </c>
      <c r="H549" s="57">
        <f ca="1">EXP(E549*(1/'Input Parameters'!$E$23-1/G549))</f>
        <v>1.1658361064879876</v>
      </c>
      <c r="I549" s="10">
        <f t="shared" ca="1" si="73"/>
        <v>0.75441591260646124</v>
      </c>
      <c r="J549" s="30">
        <f ca="1">_xlfn.BETA.INV(I549,'Input Parameters'!$L$26,'Input Parameters'!$M$26,'Input Parameters'!$J$26,'Input Parameters'!$K$26)</f>
        <v>0.76482561594834109</v>
      </c>
      <c r="K549" s="168">
        <f ca="1">('Input Parameters'!$E$27/'Input Parameters'!$E$38)^$J549</f>
        <v>4.1439231758153396E-3</v>
      </c>
      <c r="L549" s="69">
        <f ca="1">$H549*$C549*'Input Parameters'!$E$25*K549</f>
        <v>1.2371349695266391</v>
      </c>
      <c r="M549" s="24">
        <f t="shared" ca="1" si="74"/>
        <v>0.34449754644608654</v>
      </c>
      <c r="N549" s="15">
        <f ca="1">_xlfn.NORM.INV(M549,'Input Parameters'!$E$29,'Input Parameters'!$F$29)</f>
        <v>9.9959978082534137E-2</v>
      </c>
      <c r="O549" s="8">
        <f t="shared" ca="1" si="75"/>
        <v>0.23185947637786974</v>
      </c>
      <c r="P549" s="30">
        <f ca="1">_xlfn.LOGNORM.INV(O549,'Input Parameters'!$H$30,'Input Parameters'!$I$30)</f>
        <v>1.8982069951363576</v>
      </c>
      <c r="Q549" s="10">
        <f t="shared" ca="1" si="76"/>
        <v>0.81707268019911905</v>
      </c>
      <c r="R549" s="30">
        <f>IF('Input Parameters'!$E$32=0,0,_xlfn.BETA.INV(Q549,'Input Parameters'!$L$32,'Input Parameters'!$M$32,'Input Parameters'!$J$32,'Input Parameters'!$K$32))</f>
        <v>0</v>
      </c>
      <c r="S549" s="10">
        <f t="shared" ca="1" si="77"/>
        <v>0.72776645777761628</v>
      </c>
      <c r="T549" s="26">
        <f ca="1">_xlfn.LOGNORM.INV(S549,'Input Parameters'!$H$34,'Input Parameters'!$I$34)</f>
        <v>54.358977528677826</v>
      </c>
      <c r="U549" s="10">
        <f t="shared" ca="1" si="78"/>
        <v>8.9357728369393707E-2</v>
      </c>
      <c r="V549" s="30">
        <f ca="1">_xlfn.BETA.INV(U549,'Input Parameters'!$L$36,'Input Parameters'!$M$36,'Input Parameters'!$J$36,'Input Parameters'!$K$36)</f>
        <v>0.40994973797310047</v>
      </c>
      <c r="W549" s="2">
        <f ca="1">N549+(P549-N549)*(1-ERF((T549-R549)/(2*SQRT(L549*'Input Parameters'!$E$38))))</f>
        <v>0.10094663341210741</v>
      </c>
      <c r="X549">
        <f t="shared" ca="1" si="80"/>
        <v>1</v>
      </c>
      <c r="Y549" s="7"/>
    </row>
    <row r="550" spans="1:25" ht="15" customHeight="1" x14ac:dyDescent="0.25">
      <c r="A550" s="139">
        <v>543</v>
      </c>
      <c r="B550" s="10">
        <f t="shared" ca="1" si="70"/>
        <v>7.8984513732151873E-2</v>
      </c>
      <c r="C550" s="60">
        <f ca="1">_xlfn.NORM.INV(B550,'Input Parameters'!$E$15,'Input Parameters'!$F$15)</f>
        <v>194.44957176407755</v>
      </c>
      <c r="D550" s="10">
        <f t="shared" ca="1" si="71"/>
        <v>0.17614269923740167</v>
      </c>
      <c r="E550" s="62">
        <f ca="1">IF(_xlfn.NORM.INV(D550,'Input Parameters'!$E$17,'Input Parameters'!$F$17)&lt;3500,3500,IF(_xlfn.NORM.INV(D550,'Input Parameters'!$E$17,'Input Parameters'!$F$17)&gt;5500,5500,_xlfn.NORM.INV(D550,'Input Parameters'!$E$17,'Input Parameters'!$F$17)))</f>
        <v>4148.8841457416456</v>
      </c>
      <c r="F550" s="10">
        <f t="shared" ca="1" si="72"/>
        <v>0.28216699146331059</v>
      </c>
      <c r="G550" s="64">
        <f ca="1">_xlfn.NORM.INV(F550,'Input Parameters'!$E$20,'Input Parameters'!$F$20)</f>
        <v>278.78801231117842</v>
      </c>
      <c r="H550" s="57">
        <f ca="1">EXP(E550*(1/'Input Parameters'!$E$23-1/G550))</f>
        <v>0.48755383020483517</v>
      </c>
      <c r="I550" s="10">
        <f t="shared" ca="1" si="73"/>
        <v>0.99603867529411316</v>
      </c>
      <c r="J550" s="30">
        <f ca="1">_xlfn.BETA.INV(I550,'Input Parameters'!$L$26,'Input Parameters'!$M$26,'Input Parameters'!$J$26,'Input Parameters'!$K$26)</f>
        <v>0.949019455063147</v>
      </c>
      <c r="K550" s="168">
        <f ca="1">('Input Parameters'!$E$27/'Input Parameters'!$E$38)^$J550</f>
        <v>1.1056309664213685E-3</v>
      </c>
      <c r="L550" s="69">
        <f ca="1">$H550*$C550*'Input Parameters'!$E$25*K550</f>
        <v>0.10481893855259457</v>
      </c>
      <c r="M550" s="24">
        <f t="shared" ca="1" si="74"/>
        <v>1.66100409827038E-2</v>
      </c>
      <c r="N550" s="15">
        <f ca="1">_xlfn.NORM.INV(M550,'Input Parameters'!$E$29,'Input Parameters'!$F$29)</f>
        <v>9.9787058671115342E-2</v>
      </c>
      <c r="O550" s="8">
        <f t="shared" ca="1" si="75"/>
        <v>0.77559261299375037</v>
      </c>
      <c r="P550" s="30">
        <f ca="1">_xlfn.LOGNORM.INV(O550,'Input Parameters'!$H$30,'Input Parameters'!$I$30)</f>
        <v>3.8374884855162876</v>
      </c>
      <c r="Q550" s="10">
        <f t="shared" ca="1" si="76"/>
        <v>0.82828634080808006</v>
      </c>
      <c r="R550" s="30">
        <f>IF('Input Parameters'!$E$32=0,0,_xlfn.BETA.INV(Q550,'Input Parameters'!$L$32,'Input Parameters'!$M$32,'Input Parameters'!$J$32,'Input Parameters'!$K$32))</f>
        <v>0</v>
      </c>
      <c r="S550" s="10">
        <f t="shared" ca="1" si="77"/>
        <v>0.95681908477816591</v>
      </c>
      <c r="T550" s="26">
        <f ca="1">_xlfn.LOGNORM.INV(S550,'Input Parameters'!$H$34,'Input Parameters'!$I$34)</f>
        <v>62.4070092845216</v>
      </c>
      <c r="U550" s="10">
        <f t="shared" ca="1" si="78"/>
        <v>0.92556360475255361</v>
      </c>
      <c r="V550" s="30">
        <f ca="1">_xlfn.BETA.INV(U550,'Input Parameters'!$L$36,'Input Parameters'!$M$36,'Input Parameters'!$J$36,'Input Parameters'!$K$36)</f>
        <v>0.8318581152307698</v>
      </c>
      <c r="W550" s="2">
        <f ca="1">N550+(P550-N550)*(1-ERF((T550-R550)/(2*SQRT(L550*'Input Parameters'!$E$38))))</f>
        <v>9.9787058671115342E-2</v>
      </c>
      <c r="X550">
        <f t="shared" ca="1" si="80"/>
        <v>1</v>
      </c>
      <c r="Y550" s="7"/>
    </row>
    <row r="551" spans="1:25" ht="15" customHeight="1" x14ac:dyDescent="0.25">
      <c r="A551" s="139">
        <v>544</v>
      </c>
      <c r="B551" s="10">
        <f t="shared" ca="1" si="70"/>
        <v>0.69251852586114826</v>
      </c>
      <c r="C551" s="60">
        <f ca="1">_xlfn.NORM.INV(B551,'Input Parameters'!$E$15,'Input Parameters'!$F$15)</f>
        <v>298.22660236599438</v>
      </c>
      <c r="D551" s="10">
        <f t="shared" ca="1" si="71"/>
        <v>0.59394578825337363</v>
      </c>
      <c r="E551" s="62">
        <f ca="1">IF(_xlfn.NORM.INV(D551,'Input Parameters'!$E$17,'Input Parameters'!$F$17)&lt;3500,3500,IF(_xlfn.NORM.INV(D551,'Input Parameters'!$E$17,'Input Parameters'!$F$17)&gt;5500,5500,_xlfn.NORM.INV(D551,'Input Parameters'!$E$17,'Input Parameters'!$F$17)))</f>
        <v>4966.3948373391513</v>
      </c>
      <c r="F551" s="10">
        <f t="shared" ca="1" si="72"/>
        <v>0.96605032186672002</v>
      </c>
      <c r="G551" s="64">
        <f ca="1">_xlfn.NORM.INV(F551,'Input Parameters'!$E$20,'Input Parameters'!$F$20)</f>
        <v>294.88201693556817</v>
      </c>
      <c r="H551" s="57">
        <f ca="1">EXP(E551*(1/'Input Parameters'!$E$23-1/G551))</f>
        <v>1.1189151285352352</v>
      </c>
      <c r="I551" s="10">
        <f t="shared" ca="1" si="73"/>
        <v>0.64719572583211049</v>
      </c>
      <c r="J551" s="30">
        <f ca="1">_xlfn.BETA.INV(I551,'Input Parameters'!$L$26,'Input Parameters'!$M$26,'Input Parameters'!$J$26,'Input Parameters'!$K$26)</f>
        <v>0.72013371267993675</v>
      </c>
      <c r="K551" s="168">
        <f ca="1">('Input Parameters'!$E$27/'Input Parameters'!$E$38)^$J551</f>
        <v>5.7100001503706871E-3</v>
      </c>
      <c r="L551" s="69">
        <f ca="1">$H551*$C551*'Input Parameters'!$E$25*K551</f>
        <v>1.9053714183265695</v>
      </c>
      <c r="M551" s="24">
        <f t="shared" ca="1" si="74"/>
        <v>0.29990074495129271</v>
      </c>
      <c r="N551" s="15">
        <f ca="1">_xlfn.NORM.INV(M551,'Input Parameters'!$E$29,'Input Parameters'!$F$29)</f>
        <v>9.9947531399810996E-2</v>
      </c>
      <c r="O551" s="8">
        <f t="shared" ca="1" si="75"/>
        <v>0.64901715783434177</v>
      </c>
      <c r="P551" s="30">
        <f ca="1">_xlfn.LOGNORM.INV(O551,'Input Parameters'!$H$30,'Input Parameters'!$I$30)</f>
        <v>3.2149302635672803</v>
      </c>
      <c r="Q551" s="10">
        <f t="shared" ca="1" si="76"/>
        <v>0.93033507712562935</v>
      </c>
      <c r="R551" s="30">
        <f>IF('Input Parameters'!$E$32=0,0,_xlfn.BETA.INV(Q551,'Input Parameters'!$L$32,'Input Parameters'!$M$32,'Input Parameters'!$J$32,'Input Parameters'!$K$32))</f>
        <v>0</v>
      </c>
      <c r="S551" s="10">
        <f t="shared" ca="1" si="77"/>
        <v>0.77260483390673662</v>
      </c>
      <c r="T551" s="26">
        <f ca="1">_xlfn.LOGNORM.INV(S551,'Input Parameters'!$H$34,'Input Parameters'!$I$34)</f>
        <v>55.324394473474321</v>
      </c>
      <c r="U551" s="10">
        <f t="shared" ca="1" si="78"/>
        <v>0.39512766819649625</v>
      </c>
      <c r="V551" s="30">
        <f ca="1">_xlfn.BETA.INV(U551,'Input Parameters'!$L$36,'Input Parameters'!$M$36,'Input Parameters'!$J$36,'Input Parameters'!$K$36)</f>
        <v>0.54642710631715485</v>
      </c>
      <c r="W551" s="2">
        <f ca="1">N551+(P551-N551)*(1-ERF((T551-R551)/(2*SQRT(L551*'Input Parameters'!$E$38))))</f>
        <v>0.11426338975064283</v>
      </c>
      <c r="X551">
        <f t="shared" ca="1" si="80"/>
        <v>1</v>
      </c>
      <c r="Y551" s="7"/>
    </row>
    <row r="552" spans="1:25" ht="15" customHeight="1" x14ac:dyDescent="0.25">
      <c r="A552" s="139">
        <v>545</v>
      </c>
      <c r="B552" s="10">
        <f t="shared" ca="1" si="70"/>
        <v>0.31395146319764666</v>
      </c>
      <c r="C552" s="60">
        <f ca="1">_xlfn.NORM.INV(B552,'Input Parameters'!$E$15,'Input Parameters'!$F$15)</f>
        <v>244.70069071044259</v>
      </c>
      <c r="D552" s="10">
        <f t="shared" ca="1" si="71"/>
        <v>0.73134743682715875</v>
      </c>
      <c r="E552" s="62">
        <f ca="1">IF(_xlfn.NORM.INV(D552,'Input Parameters'!$E$17,'Input Parameters'!$F$17)&lt;3500,3500,IF(_xlfn.NORM.INV(D552,'Input Parameters'!$E$17,'Input Parameters'!$F$17)&gt;5500,5500,_xlfn.NORM.INV(D552,'Input Parameters'!$E$17,'Input Parameters'!$F$17)))</f>
        <v>5231.8252887927547</v>
      </c>
      <c r="F552" s="10">
        <f t="shared" ca="1" si="72"/>
        <v>0.82951733262718452</v>
      </c>
      <c r="G552" s="64">
        <f ca="1">_xlfn.NORM.INV(F552,'Input Parameters'!$E$20,'Input Parameters'!$F$20)</f>
        <v>289.03013940710321</v>
      </c>
      <c r="H552" s="57">
        <f ca="1">EXP(E552*(1/'Input Parameters'!$E$23-1/G552))</f>
        <v>0.7859575784040993</v>
      </c>
      <c r="I552" s="10">
        <f t="shared" ca="1" si="73"/>
        <v>2.0709412590195986E-2</v>
      </c>
      <c r="J552" s="30">
        <f ca="1">_xlfn.BETA.INV(I552,'Input Parameters'!$L$26,'Input Parameters'!$M$26,'Input Parameters'!$J$26,'Input Parameters'!$K$26)</f>
        <v>0.32203031683929356</v>
      </c>
      <c r="K552" s="168">
        <f ca="1">('Input Parameters'!$E$27/'Input Parameters'!$E$38)^$J552</f>
        <v>9.9268089601757592E-2</v>
      </c>
      <c r="L552" s="69">
        <f ca="1">$H552*$C552*'Input Parameters'!$E$25*K552</f>
        <v>19.091672029852923</v>
      </c>
      <c r="M552" s="24">
        <f t="shared" ca="1" si="74"/>
        <v>9.7746541816458477E-2</v>
      </c>
      <c r="N552" s="15">
        <f ca="1">_xlfn.NORM.INV(M552,'Input Parameters'!$E$29,'Input Parameters'!$F$29)</f>
        <v>9.9870550091063645E-2</v>
      </c>
      <c r="O552" s="8">
        <f t="shared" ca="1" si="75"/>
        <v>0.94328670803067161</v>
      </c>
      <c r="P552" s="30">
        <f ca="1">_xlfn.LOGNORM.INV(O552,'Input Parameters'!$H$30,'Input Parameters'!$I$30)</f>
        <v>5.6678428396503122</v>
      </c>
      <c r="Q552" s="10">
        <f t="shared" ca="1" si="76"/>
        <v>0.44029024484084944</v>
      </c>
      <c r="R552" s="30">
        <f>IF('Input Parameters'!$E$32=0,0,_xlfn.BETA.INV(Q552,'Input Parameters'!$L$32,'Input Parameters'!$M$32,'Input Parameters'!$J$32,'Input Parameters'!$K$32))</f>
        <v>0</v>
      </c>
      <c r="S552" s="10">
        <f t="shared" ca="1" si="77"/>
        <v>0.89272137996516576</v>
      </c>
      <c r="T552" s="26">
        <f ca="1">_xlfn.LOGNORM.INV(S552,'Input Parameters'!$H$34,'Input Parameters'!$I$34)</f>
        <v>58.831929797206477</v>
      </c>
      <c r="U552" s="10">
        <f t="shared" ca="1" si="78"/>
        <v>0.58047223069118592</v>
      </c>
      <c r="V552" s="30">
        <f ca="1">_xlfn.BETA.INV(U552,'Input Parameters'!$L$36,'Input Parameters'!$M$36,'Input Parameters'!$J$36,'Input Parameters'!$K$36)</f>
        <v>0.61742926376458462</v>
      </c>
      <c r="W552" s="2">
        <f ca="1">N552+(P552-N552)*(1-ERF((T552-R552)/(2*SQRT(L552*'Input Parameters'!$E$38))))</f>
        <v>1.9988466590480869</v>
      </c>
      <c r="X552">
        <f t="shared" ca="1" si="80"/>
        <v>0</v>
      </c>
      <c r="Y552" s="7"/>
    </row>
    <row r="553" spans="1:25" ht="15" customHeight="1" x14ac:dyDescent="0.25">
      <c r="A553" s="139">
        <v>546</v>
      </c>
      <c r="B553" s="10">
        <f t="shared" ca="1" si="70"/>
        <v>0.73575717374152927</v>
      </c>
      <c r="C553" s="60">
        <f ca="1">_xlfn.NORM.INV(B553,'Input Parameters'!$E$15,'Input Parameters'!$F$15)</f>
        <v>305.12637494400394</v>
      </c>
      <c r="D553" s="10">
        <f t="shared" ca="1" si="71"/>
        <v>0.3368233608275174</v>
      </c>
      <c r="E553" s="62">
        <f ca="1">IF(_xlfn.NORM.INV(D553,'Input Parameters'!$E$17,'Input Parameters'!$F$17)&lt;3500,3500,IF(_xlfn.NORM.INV(D553,'Input Parameters'!$E$17,'Input Parameters'!$F$17)&gt;5500,5500,_xlfn.NORM.INV(D553,'Input Parameters'!$E$17,'Input Parameters'!$F$17)))</f>
        <v>4505.1961207594741</v>
      </c>
      <c r="F553" s="10">
        <f t="shared" ca="1" si="72"/>
        <v>0.39120507177630837</v>
      </c>
      <c r="G553" s="64">
        <f ca="1">_xlfn.NORM.INV(F553,'Input Parameters'!$E$20,'Input Parameters'!$F$20)</f>
        <v>280.79959684216584</v>
      </c>
      <c r="H553" s="57">
        <f ca="1">EXP(E553*(1/'Input Parameters'!$E$23-1/G553))</f>
        <v>0.51464302875676615</v>
      </c>
      <c r="I553" s="10">
        <f t="shared" ca="1" si="73"/>
        <v>7.5602431794281388E-2</v>
      </c>
      <c r="J553" s="30">
        <f ca="1">_xlfn.BETA.INV(I553,'Input Parameters'!$L$26,'Input Parameters'!$M$26,'Input Parameters'!$J$26,'Input Parameters'!$K$26)</f>
        <v>0.41878424265559283</v>
      </c>
      <c r="K553" s="168">
        <f ca="1">('Input Parameters'!$E$27/'Input Parameters'!$E$38)^$J553</f>
        <v>4.9590830987784426E-2</v>
      </c>
      <c r="L553" s="69">
        <f ca="1">$H553*$C553*'Input Parameters'!$E$25*K553</f>
        <v>7.7873058023954851</v>
      </c>
      <c r="M553" s="24">
        <f t="shared" ca="1" si="74"/>
        <v>0.72950446767683574</v>
      </c>
      <c r="N553" s="15">
        <f ca="1">_xlfn.NORM.INV(M553,'Input Parameters'!$E$29,'Input Parameters'!$F$29)</f>
        <v>0.10006113149967406</v>
      </c>
      <c r="O553" s="8">
        <f t="shared" ca="1" si="75"/>
        <v>0.44878688150892221</v>
      </c>
      <c r="P553" s="30">
        <f ca="1">_xlfn.LOGNORM.INV(O553,'Input Parameters'!$H$30,'Input Parameters'!$I$30)</f>
        <v>2.5249781634224751</v>
      </c>
      <c r="Q553" s="10">
        <f t="shared" ca="1" si="76"/>
        <v>0.62993780625978268</v>
      </c>
      <c r="R553" s="30">
        <f>IF('Input Parameters'!$E$32=0,0,_xlfn.BETA.INV(Q553,'Input Parameters'!$L$32,'Input Parameters'!$M$32,'Input Parameters'!$J$32,'Input Parameters'!$K$32))</f>
        <v>0</v>
      </c>
      <c r="S553" s="10">
        <f t="shared" ca="1" si="77"/>
        <v>0.23330222934201372</v>
      </c>
      <c r="T553" s="26">
        <f ca="1">_xlfn.LOGNORM.INV(S553,'Input Parameters'!$H$34,'Input Parameters'!$I$34)</f>
        <v>46.039277744923027</v>
      </c>
      <c r="U553" s="10">
        <f t="shared" ca="1" si="78"/>
        <v>0.45890822947108956</v>
      </c>
      <c r="V553" s="30">
        <f ca="1">_xlfn.BETA.INV(U553,'Input Parameters'!$L$36,'Input Parameters'!$M$36,'Input Parameters'!$J$36,'Input Parameters'!$K$36)</f>
        <v>0.57032572694731076</v>
      </c>
      <c r="W553" s="2">
        <f ca="1">N553+(P553-N553)*(1-ERF((T553-R553)/(2*SQRT(L553*'Input Parameters'!$E$38))))</f>
        <v>0.69022338343652645</v>
      </c>
      <c r="X553">
        <f t="shared" ca="1" si="80"/>
        <v>0</v>
      </c>
      <c r="Y553" s="7"/>
    </row>
    <row r="554" spans="1:25" ht="15" customHeight="1" x14ac:dyDescent="0.25">
      <c r="A554" s="139">
        <v>547</v>
      </c>
      <c r="B554" s="10">
        <f t="shared" ca="1" si="70"/>
        <v>0.41129565760371412</v>
      </c>
      <c r="C554" s="60">
        <f ca="1">_xlfn.NORM.INV(B554,'Input Parameters'!$E$15,'Input Parameters'!$F$15)</f>
        <v>258.8163086003147</v>
      </c>
      <c r="D554" s="10">
        <f t="shared" ca="1" si="71"/>
        <v>0.98498211556565873</v>
      </c>
      <c r="E554" s="62">
        <f ca="1">IF(_xlfn.NORM.INV(D554,'Input Parameters'!$E$17,'Input Parameters'!$F$17)&lt;3500,3500,IF(_xlfn.NORM.INV(D554,'Input Parameters'!$E$17,'Input Parameters'!$F$17)&gt;5500,5500,_xlfn.NORM.INV(D554,'Input Parameters'!$E$17,'Input Parameters'!$F$17)))</f>
        <v>5500</v>
      </c>
      <c r="F554" s="10">
        <f t="shared" ca="1" si="72"/>
        <v>0.8752115501265969</v>
      </c>
      <c r="G554" s="64">
        <f ca="1">_xlfn.NORM.INV(F554,'Input Parameters'!$E$20,'Input Parameters'!$F$20)</f>
        <v>290.36423033233166</v>
      </c>
      <c r="H554" s="57">
        <f ca="1">EXP(E554*(1/'Input Parameters'!$E$23-1/G554))</f>
        <v>0.84724287537513243</v>
      </c>
      <c r="I554" s="10">
        <f t="shared" ca="1" si="73"/>
        <v>0.61822756560337266</v>
      </c>
      <c r="J554" s="30">
        <f ca="1">_xlfn.BETA.INV(I554,'Input Parameters'!$L$26,'Input Parameters'!$M$26,'Input Parameters'!$J$26,'Input Parameters'!$K$26)</f>
        <v>0.70853047521713508</v>
      </c>
      <c r="K554" s="168">
        <f ca="1">('Input Parameters'!$E$27/'Input Parameters'!$E$38)^$J554</f>
        <v>6.205582858804448E-3</v>
      </c>
      <c r="L554" s="69">
        <f ca="1">$H554*$C554*'Input Parameters'!$E$25*K554</f>
        <v>1.3607619064590604</v>
      </c>
      <c r="M554" s="24">
        <f t="shared" ca="1" si="74"/>
        <v>0.90720532059823444</v>
      </c>
      <c r="N554" s="15">
        <f ca="1">_xlfn.NORM.INV(M554,'Input Parameters'!$E$29,'Input Parameters'!$F$29)</f>
        <v>0.10013237401511303</v>
      </c>
      <c r="O554" s="8">
        <f t="shared" ca="1" si="75"/>
        <v>0.79226518296069826</v>
      </c>
      <c r="P554" s="30">
        <f ca="1">_xlfn.LOGNORM.INV(O554,'Input Parameters'!$H$30,'Input Parameters'!$I$30)</f>
        <v>3.9420583302017129</v>
      </c>
      <c r="Q554" s="10">
        <f t="shared" ca="1" si="76"/>
        <v>0.97741645347116324</v>
      </c>
      <c r="R554" s="30">
        <f>IF('Input Parameters'!$E$32=0,0,_xlfn.BETA.INV(Q554,'Input Parameters'!$L$32,'Input Parameters'!$M$32,'Input Parameters'!$J$32,'Input Parameters'!$K$32))</f>
        <v>0</v>
      </c>
      <c r="S554" s="10">
        <f t="shared" ca="1" si="77"/>
        <v>0.49914591529210139</v>
      </c>
      <c r="T554" s="26">
        <f ca="1">_xlfn.LOGNORM.INV(S554,'Input Parameters'!$H$34,'Input Parameters'!$I$34)</f>
        <v>50.394280605875053</v>
      </c>
      <c r="U554" s="10">
        <f t="shared" ca="1" si="78"/>
        <v>0.14133724760782118</v>
      </c>
      <c r="V554" s="30">
        <f ca="1">_xlfn.BETA.INV(U554,'Input Parameters'!$L$36,'Input Parameters'!$M$36,'Input Parameters'!$J$36,'Input Parameters'!$K$36)</f>
        <v>0.44045012865037314</v>
      </c>
      <c r="W554" s="2">
        <f ca="1">N554+(P554-N554)*(1-ERF((T554-R554)/(2*SQRT(L554*'Input Parameters'!$E$38))))</f>
        <v>0.1087863429832267</v>
      </c>
      <c r="X554">
        <f t="shared" ca="1" si="80"/>
        <v>1</v>
      </c>
      <c r="Y554" s="7"/>
    </row>
    <row r="555" spans="1:25" ht="15" customHeight="1" x14ac:dyDescent="0.25">
      <c r="A555" s="139">
        <v>548</v>
      </c>
      <c r="B555" s="10">
        <f t="shared" ca="1" si="70"/>
        <v>0.26571307455036453</v>
      </c>
      <c r="C555" s="60">
        <f ca="1">_xlfn.NORM.INV(B555,'Input Parameters'!$E$15,'Input Parameters'!$F$15)</f>
        <v>237.05129440268479</v>
      </c>
      <c r="D555" s="10">
        <f t="shared" ca="1" si="71"/>
        <v>0.39722161439613879</v>
      </c>
      <c r="E555" s="62">
        <f ca="1">IF(_xlfn.NORM.INV(D555,'Input Parameters'!$E$17,'Input Parameters'!$F$17)&lt;3500,3500,IF(_xlfn.NORM.INV(D555,'Input Parameters'!$E$17,'Input Parameters'!$F$17)&gt;5500,5500,_xlfn.NORM.INV(D555,'Input Parameters'!$E$17,'Input Parameters'!$F$17)))</f>
        <v>4617.6183368698594</v>
      </c>
      <c r="F555" s="10">
        <f t="shared" ca="1" si="72"/>
        <v>0.21048312060212204</v>
      </c>
      <c r="G555" s="64">
        <f ca="1">_xlfn.NORM.INV(F555,'Input Parameters'!$E$20,'Input Parameters'!$F$20)</f>
        <v>277.25820148000474</v>
      </c>
      <c r="H555" s="57">
        <f ca="1">EXP(E555*(1/'Input Parameters'!$E$23-1/G555))</f>
        <v>0.41028517593747571</v>
      </c>
      <c r="I555" s="10">
        <f t="shared" ca="1" si="73"/>
        <v>0.81556535415395559</v>
      </c>
      <c r="J555" s="30">
        <f ca="1">_xlfn.BETA.INV(I555,'Input Parameters'!$L$26,'Input Parameters'!$M$26,'Input Parameters'!$J$26,'Input Parameters'!$K$26)</f>
        <v>0.79288263184495889</v>
      </c>
      <c r="K555" s="168">
        <f ca="1">('Input Parameters'!$E$27/'Input Parameters'!$E$38)^$J555</f>
        <v>3.3885067057500356E-3</v>
      </c>
      <c r="L555" s="69">
        <f ca="1">$H555*$C555*'Input Parameters'!$E$25*K555</f>
        <v>0.32956152682644818</v>
      </c>
      <c r="M555" s="24">
        <f t="shared" ca="1" si="74"/>
        <v>0.49705723180046646</v>
      </c>
      <c r="N555" s="15">
        <f ca="1">_xlfn.NORM.INV(M555,'Input Parameters'!$E$29,'Input Parameters'!$F$29)</f>
        <v>9.999926235071302E-2</v>
      </c>
      <c r="O555" s="8">
        <f t="shared" ca="1" si="75"/>
        <v>0.59708711041512863</v>
      </c>
      <c r="P555" s="30">
        <f ca="1">_xlfn.LOGNORM.INV(O555,'Input Parameters'!$H$30,'Input Parameters'!$I$30)</f>
        <v>3.0136699166447181</v>
      </c>
      <c r="Q555" s="10">
        <f t="shared" ca="1" si="76"/>
        <v>0.46051117049597778</v>
      </c>
      <c r="R555" s="30">
        <f>IF('Input Parameters'!$E$32=0,0,_xlfn.BETA.INV(Q555,'Input Parameters'!$L$32,'Input Parameters'!$M$32,'Input Parameters'!$J$32,'Input Parameters'!$K$32))</f>
        <v>0</v>
      </c>
      <c r="S555" s="10">
        <f t="shared" ca="1" si="77"/>
        <v>0.92988766369319198</v>
      </c>
      <c r="T555" s="26">
        <f ca="1">_xlfn.LOGNORM.INV(S555,'Input Parameters'!$H$34,'Input Parameters'!$I$34)</f>
        <v>60.569984270815667</v>
      </c>
      <c r="U555" s="10">
        <f t="shared" ca="1" si="78"/>
        <v>0.48037513431191914</v>
      </c>
      <c r="V555" s="30">
        <f ca="1">_xlfn.BETA.INV(U555,'Input Parameters'!$L$36,'Input Parameters'!$M$36,'Input Parameters'!$J$36,'Input Parameters'!$K$36)</f>
        <v>0.57842687866060083</v>
      </c>
      <c r="W555" s="2">
        <f ca="1">N555+(P555-N555)*(1-ERF((T555-R555)/(2*SQRT(L555*'Input Parameters'!$E$38))))</f>
        <v>9.9999262350964041E-2</v>
      </c>
      <c r="X555">
        <f t="shared" ca="1" si="80"/>
        <v>1</v>
      </c>
      <c r="Y555" s="7"/>
    </row>
    <row r="556" spans="1:25" ht="15" customHeight="1" x14ac:dyDescent="0.25">
      <c r="A556" s="139">
        <v>549</v>
      </c>
      <c r="B556" s="10">
        <f t="shared" ca="1" si="70"/>
        <v>0.80467307985386771</v>
      </c>
      <c r="C556" s="60">
        <f ca="1">_xlfn.NORM.INV(B556,'Input Parameters'!$E$15,'Input Parameters'!$F$15)</f>
        <v>317.48859523231317</v>
      </c>
      <c r="D556" s="10">
        <f t="shared" ca="1" si="71"/>
        <v>0.78454996952848233</v>
      </c>
      <c r="E556" s="62">
        <f ca="1">IF(_xlfn.NORM.INV(D556,'Input Parameters'!$E$17,'Input Parameters'!$F$17)&lt;3500,3500,IF(_xlfn.NORM.INV(D556,'Input Parameters'!$E$17,'Input Parameters'!$F$17)&gt;5500,5500,_xlfn.NORM.INV(D556,'Input Parameters'!$E$17,'Input Parameters'!$F$17)))</f>
        <v>5351.3566733015268</v>
      </c>
      <c r="F556" s="10">
        <f t="shared" ca="1" si="72"/>
        <v>0.11520922100071462</v>
      </c>
      <c r="G556" s="64">
        <f ca="1">_xlfn.NORM.INV(F556,'Input Parameters'!$E$20,'Input Parameters'!$F$20)</f>
        <v>274.61481284495915</v>
      </c>
      <c r="H556" s="57">
        <f ca="1">EXP(E556*(1/'Input Parameters'!$E$23-1/G556))</f>
        <v>0.2957459236745692</v>
      </c>
      <c r="I556" s="10">
        <f t="shared" ca="1" si="73"/>
        <v>0.3482631454614995</v>
      </c>
      <c r="J556" s="30">
        <f ca="1">_xlfn.BETA.INV(I556,'Input Parameters'!$L$26,'Input Parameters'!$M$26,'Input Parameters'!$J$26,'Input Parameters'!$K$26)</f>
        <v>0.597006961837803</v>
      </c>
      <c r="K556" s="168">
        <f ca="1">('Input Parameters'!$E$27/'Input Parameters'!$E$38)^$J556</f>
        <v>1.3810237415890221E-2</v>
      </c>
      <c r="L556" s="69">
        <f ca="1">$H556*$C556*'Input Parameters'!$E$25*K556</f>
        <v>1.2967254703440352</v>
      </c>
      <c r="M556" s="24">
        <f t="shared" ca="1" si="74"/>
        <v>0.16063663283534091</v>
      </c>
      <c r="N556" s="15">
        <f ca="1">_xlfn.NORM.INV(M556,'Input Parameters'!$E$29,'Input Parameters'!$F$29)</f>
        <v>9.990081552530139E-2</v>
      </c>
      <c r="O556" s="8">
        <f t="shared" ca="1" si="75"/>
        <v>0.24834596570754963</v>
      </c>
      <c r="P556" s="30">
        <f ca="1">_xlfn.LOGNORM.INV(O556,'Input Parameters'!$H$30,'Input Parameters'!$I$30)</f>
        <v>1.9463609793005774</v>
      </c>
      <c r="Q556" s="10">
        <f t="shared" ca="1" si="76"/>
        <v>0.80260564559874081</v>
      </c>
      <c r="R556" s="30">
        <f>IF('Input Parameters'!$E$32=0,0,_xlfn.BETA.INV(Q556,'Input Parameters'!$L$32,'Input Parameters'!$M$32,'Input Parameters'!$J$32,'Input Parameters'!$K$32))</f>
        <v>0</v>
      </c>
      <c r="S556" s="10">
        <f t="shared" ca="1" si="77"/>
        <v>0.5084640768730464</v>
      </c>
      <c r="T556" s="26">
        <f ca="1">_xlfn.LOGNORM.INV(S556,'Input Parameters'!$H$34,'Input Parameters'!$I$34)</f>
        <v>50.541067498289742</v>
      </c>
      <c r="U556" s="10">
        <f t="shared" ca="1" si="78"/>
        <v>7.4249732852845418E-2</v>
      </c>
      <c r="V556" s="30">
        <f ca="1">_xlfn.BETA.INV(U556,'Input Parameters'!$L$36,'Input Parameters'!$M$36,'Input Parameters'!$J$36,'Input Parameters'!$K$36)</f>
        <v>0.3992985574373431</v>
      </c>
      <c r="W556" s="2">
        <f ca="1">N556+(P556-N556)*(1-ERF((T556-R556)/(2*SQRT(L556*'Input Parameters'!$E$38))))</f>
        <v>0.10303767524034799</v>
      </c>
      <c r="X556">
        <f t="shared" ca="1" si="80"/>
        <v>1</v>
      </c>
      <c r="Y556" s="7"/>
    </row>
    <row r="557" spans="1:25" ht="15" customHeight="1" x14ac:dyDescent="0.25">
      <c r="A557" s="139">
        <v>550</v>
      </c>
      <c r="B557" s="10">
        <f t="shared" ca="1" si="70"/>
        <v>0.76637221191883509</v>
      </c>
      <c r="C557" s="60">
        <f ca="1">_xlfn.NORM.INV(B557,'Input Parameters'!$E$15,'Input Parameters'!$F$15)</f>
        <v>310.36321053301299</v>
      </c>
      <c r="D557" s="10">
        <f t="shared" ca="1" si="71"/>
        <v>0.22727681030321722</v>
      </c>
      <c r="E557" s="62">
        <f ca="1">IF(_xlfn.NORM.INV(D557,'Input Parameters'!$E$17,'Input Parameters'!$F$17)&lt;3500,3500,IF(_xlfn.NORM.INV(D557,'Input Parameters'!$E$17,'Input Parameters'!$F$17)&gt;5500,5500,_xlfn.NORM.INV(D557,'Input Parameters'!$E$17,'Input Parameters'!$F$17)))</f>
        <v>4276.5084594947421</v>
      </c>
      <c r="F557" s="10">
        <f t="shared" ca="1" si="72"/>
        <v>0.73882934338482975</v>
      </c>
      <c r="G557" s="64">
        <f ca="1">_xlfn.NORM.INV(F557,'Input Parameters'!$E$20,'Input Parameters'!$F$20)</f>
        <v>286.93626142706137</v>
      </c>
      <c r="H557" s="57">
        <f ca="1">EXP(E557*(1/'Input Parameters'!$E$23-1/G557))</f>
        <v>0.73723711177006424</v>
      </c>
      <c r="I557" s="10">
        <f t="shared" ca="1" si="73"/>
        <v>0.71174237912397542</v>
      </c>
      <c r="J557" s="30">
        <f ca="1">_xlfn.BETA.INV(I557,'Input Parameters'!$L$26,'Input Parameters'!$M$26,'Input Parameters'!$J$26,'Input Parameters'!$K$26)</f>
        <v>0.74657281079657711</v>
      </c>
      <c r="K557" s="168">
        <f ca="1">('Input Parameters'!$E$27/'Input Parameters'!$E$38)^$J557</f>
        <v>4.723597876099348E-3</v>
      </c>
      <c r="L557" s="69">
        <f ca="1">$H557*$C557*'Input Parameters'!$E$25*K557</f>
        <v>1.0808124617485011</v>
      </c>
      <c r="M557" s="24">
        <f t="shared" ca="1" si="74"/>
        <v>0.13900317790481276</v>
      </c>
      <c r="N557" s="15">
        <f ca="1">_xlfn.NORM.INV(M557,'Input Parameters'!$E$29,'Input Parameters'!$F$29)</f>
        <v>9.9891519121952599E-2</v>
      </c>
      <c r="O557" s="8">
        <f t="shared" ca="1" si="75"/>
        <v>0.16796668341631749</v>
      </c>
      <c r="P557" s="30">
        <f ca="1">_xlfn.LOGNORM.INV(O557,'Input Parameters'!$H$30,'Input Parameters'!$I$30)</f>
        <v>1.7031865416302279</v>
      </c>
      <c r="Q557" s="10">
        <f t="shared" ca="1" si="76"/>
        <v>0.77098247684576704</v>
      </c>
      <c r="R557" s="30">
        <f>IF('Input Parameters'!$E$32=0,0,_xlfn.BETA.INV(Q557,'Input Parameters'!$L$32,'Input Parameters'!$M$32,'Input Parameters'!$J$32,'Input Parameters'!$K$32))</f>
        <v>0</v>
      </c>
      <c r="S557" s="10">
        <f t="shared" ca="1" si="77"/>
        <v>0.95145690382932957</v>
      </c>
      <c r="T557" s="26">
        <f ca="1">_xlfn.LOGNORM.INV(S557,'Input Parameters'!$H$34,'Input Parameters'!$I$34)</f>
        <v>61.975198458661815</v>
      </c>
      <c r="U557" s="10">
        <f t="shared" ca="1" si="78"/>
        <v>2.3800496820953088E-2</v>
      </c>
      <c r="V557" s="30">
        <f ca="1">_xlfn.BETA.INV(U557,'Input Parameters'!$L$36,'Input Parameters'!$M$36,'Input Parameters'!$J$36,'Input Parameters'!$K$36)</f>
        <v>0.34817132740319989</v>
      </c>
      <c r="W557" s="2">
        <f ca="1">N557+(P557-N557)*(1-ERF((T557-R557)/(2*SQRT(L557*'Input Parameters'!$E$38))))</f>
        <v>9.9931513993467933E-2</v>
      </c>
      <c r="X557">
        <f t="shared" ca="1" si="80"/>
        <v>1</v>
      </c>
      <c r="Y557" s="7"/>
    </row>
    <row r="558" spans="1:25" ht="15" customHeight="1" x14ac:dyDescent="0.25">
      <c r="A558" s="139">
        <v>551</v>
      </c>
      <c r="B558" s="10">
        <f t="shared" ca="1" si="70"/>
        <v>0.97309831093320887</v>
      </c>
      <c r="C558" s="60">
        <f ca="1">_xlfn.NORM.INV(B558,'Input Parameters'!$E$15,'Input Parameters'!$F$15)</f>
        <v>375.47470774828298</v>
      </c>
      <c r="D558" s="10">
        <f t="shared" ca="1" si="71"/>
        <v>0.24795530468170091</v>
      </c>
      <c r="E558" s="62">
        <f ca="1">IF(_xlfn.NORM.INV(D558,'Input Parameters'!$E$17,'Input Parameters'!$F$17)&lt;3500,3500,IF(_xlfn.NORM.INV(D558,'Input Parameters'!$E$17,'Input Parameters'!$F$17)&gt;5500,5500,_xlfn.NORM.INV(D558,'Input Parameters'!$E$17,'Input Parameters'!$F$17)))</f>
        <v>4323.3432753157949</v>
      </c>
      <c r="F558" s="10">
        <f t="shared" ca="1" si="72"/>
        <v>0.47076447204483785</v>
      </c>
      <c r="G558" s="64">
        <f ca="1">_xlfn.NORM.INV(F558,'Input Parameters'!$E$20,'Input Parameters'!$F$20)</f>
        <v>282.15856627846631</v>
      </c>
      <c r="H558" s="57">
        <f ca="1">EXP(E558*(1/'Input Parameters'!$E$23-1/G558))</f>
        <v>0.56931973849110151</v>
      </c>
      <c r="I558" s="10">
        <f t="shared" ca="1" si="73"/>
        <v>0.82653653771567259</v>
      </c>
      <c r="J558" s="30">
        <f ca="1">_xlfn.BETA.INV(I558,'Input Parameters'!$L$26,'Input Parameters'!$M$26,'Input Parameters'!$J$26,'Input Parameters'!$K$26)</f>
        <v>0.79826134716652108</v>
      </c>
      <c r="K558" s="168">
        <f ca="1">('Input Parameters'!$E$27/'Input Parameters'!$E$38)^$J558</f>
        <v>3.2602623636369572E-3</v>
      </c>
      <c r="L558" s="69">
        <f ca="1">$H558*$C558*'Input Parameters'!$E$25*K558</f>
        <v>0.69693051371186587</v>
      </c>
      <c r="M558" s="24">
        <f t="shared" ca="1" si="74"/>
        <v>0.57163114793366721</v>
      </c>
      <c r="N558" s="15">
        <f ca="1">_xlfn.NORM.INV(M558,'Input Parameters'!$E$29,'Input Parameters'!$F$29)</f>
        <v>0.10001805284720271</v>
      </c>
      <c r="O558" s="8">
        <f t="shared" ca="1" si="75"/>
        <v>0.17706578787893323</v>
      </c>
      <c r="P558" s="30">
        <f ca="1">_xlfn.LOGNORM.INV(O558,'Input Parameters'!$H$30,'Input Parameters'!$I$30)</f>
        <v>1.7320922912463361</v>
      </c>
      <c r="Q558" s="10">
        <f t="shared" ca="1" si="76"/>
        <v>0.81626097380808427</v>
      </c>
      <c r="R558" s="30">
        <f>IF('Input Parameters'!$E$32=0,0,_xlfn.BETA.INV(Q558,'Input Parameters'!$L$32,'Input Parameters'!$M$32,'Input Parameters'!$J$32,'Input Parameters'!$K$32))</f>
        <v>0</v>
      </c>
      <c r="S558" s="10">
        <f t="shared" ca="1" si="77"/>
        <v>0.556530750184002</v>
      </c>
      <c r="T558" s="26">
        <f ca="1">_xlfn.LOGNORM.INV(S558,'Input Parameters'!$H$34,'Input Parameters'!$I$34)</f>
        <v>51.308057864690433</v>
      </c>
      <c r="U558" s="10">
        <f t="shared" ca="1" si="78"/>
        <v>0.41460232480333414</v>
      </c>
      <c r="V558" s="30">
        <f ca="1">_xlfn.BETA.INV(U558,'Input Parameters'!$L$36,'Input Parameters'!$M$36,'Input Parameters'!$J$36,'Input Parameters'!$K$36)</f>
        <v>0.55371795595535933</v>
      </c>
      <c r="W558" s="2">
        <f ca="1">N558+(P558-N558)*(1-ERF((T558-R558)/(2*SQRT(L558*'Input Parameters'!$E$38))))</f>
        <v>0.10004069467218611</v>
      </c>
      <c r="X558">
        <f t="shared" ca="1" si="80"/>
        <v>1</v>
      </c>
      <c r="Y558" s="7"/>
    </row>
    <row r="559" spans="1:25" ht="15" customHeight="1" x14ac:dyDescent="0.25">
      <c r="A559" s="139">
        <v>552</v>
      </c>
      <c r="B559" s="10">
        <f t="shared" ca="1" si="70"/>
        <v>0.26730894986687637</v>
      </c>
      <c r="C559" s="60">
        <f ca="1">_xlfn.NORM.INV(B559,'Input Parameters'!$E$15,'Input Parameters'!$F$15)</f>
        <v>237.31457911228884</v>
      </c>
      <c r="D559" s="10">
        <f t="shared" ca="1" si="71"/>
        <v>0.68120657074518232</v>
      </c>
      <c r="E559" s="62">
        <f ca="1">IF(_xlfn.NORM.INV(D559,'Input Parameters'!$E$17,'Input Parameters'!$F$17)&lt;3500,3500,IF(_xlfn.NORM.INV(D559,'Input Parameters'!$E$17,'Input Parameters'!$F$17)&gt;5500,5500,_xlfn.NORM.INV(D559,'Input Parameters'!$E$17,'Input Parameters'!$F$17)))</f>
        <v>5129.7528124571472</v>
      </c>
      <c r="F559" s="10">
        <f t="shared" ca="1" si="72"/>
        <v>0.88739722486005734</v>
      </c>
      <c r="G559" s="64">
        <f ca="1">_xlfn.NORM.INV(F559,'Input Parameters'!$E$20,'Input Parameters'!$F$20)</f>
        <v>290.77577305502177</v>
      </c>
      <c r="H559" s="57">
        <f ca="1">EXP(E559*(1/'Input Parameters'!$E$23-1/G559))</f>
        <v>0.87844257624950572</v>
      </c>
      <c r="I559" s="10">
        <f t="shared" ca="1" si="73"/>
        <v>5.9642164730253966E-2</v>
      </c>
      <c r="J559" s="30">
        <f ca="1">_xlfn.BETA.INV(I559,'Input Parameters'!$L$26,'Input Parameters'!$M$26,'Input Parameters'!$J$26,'Input Parameters'!$K$26)</f>
        <v>0.39847679650836654</v>
      </c>
      <c r="K559" s="168">
        <f ca="1">('Input Parameters'!$E$27/'Input Parameters'!$E$38)^$J559</f>
        <v>5.7367144913080016E-2</v>
      </c>
      <c r="L559" s="69">
        <f ca="1">$H559*$C559*'Input Parameters'!$E$25*K559</f>
        <v>11.959169807779796</v>
      </c>
      <c r="M559" s="24">
        <f t="shared" ca="1" si="74"/>
        <v>0.28910947456187341</v>
      </c>
      <c r="N559" s="15">
        <f ca="1">_xlfn.NORM.INV(M559,'Input Parameters'!$E$29,'Input Parameters'!$F$29)</f>
        <v>9.9944401184046044E-2</v>
      </c>
      <c r="O559" s="8">
        <f t="shared" ca="1" si="75"/>
        <v>0.78986165005290998</v>
      </c>
      <c r="P559" s="30">
        <f ca="1">_xlfn.LOGNORM.INV(O559,'Input Parameters'!$H$30,'Input Parameters'!$I$30)</f>
        <v>3.92651257835599</v>
      </c>
      <c r="Q559" s="10">
        <f t="shared" ca="1" si="76"/>
        <v>0.68149540425841881</v>
      </c>
      <c r="R559" s="30">
        <f>IF('Input Parameters'!$E$32=0,0,_xlfn.BETA.INV(Q559,'Input Parameters'!$L$32,'Input Parameters'!$M$32,'Input Parameters'!$J$32,'Input Parameters'!$K$32))</f>
        <v>0</v>
      </c>
      <c r="S559" s="10">
        <f t="shared" ca="1" si="77"/>
        <v>0.35433643309936769</v>
      </c>
      <c r="T559" s="26">
        <f ca="1">_xlfn.LOGNORM.INV(S559,'Input Parameters'!$H$34,'Input Parameters'!$I$34)</f>
        <v>48.116266034934547</v>
      </c>
      <c r="U559" s="10">
        <f t="shared" ca="1" si="78"/>
        <v>0.63609399183294146</v>
      </c>
      <c r="V559" s="30">
        <f ca="1">_xlfn.BETA.INV(U559,'Input Parameters'!$L$36,'Input Parameters'!$M$36,'Input Parameters'!$J$36,'Input Parameters'!$K$36)</f>
        <v>0.64064074282650119</v>
      </c>
      <c r="W559" s="2">
        <f ca="1">N559+(P559-N559)*(1-ERF((T559-R559)/(2*SQRT(L559*'Input Parameters'!$E$38))))</f>
        <v>1.3443139168894824</v>
      </c>
      <c r="X559">
        <f t="shared" ca="1" si="80"/>
        <v>0</v>
      </c>
      <c r="Y559" s="7"/>
    </row>
    <row r="560" spans="1:25" ht="15" customHeight="1" x14ac:dyDescent="0.25">
      <c r="A560" s="139">
        <v>553</v>
      </c>
      <c r="B560" s="10">
        <f t="shared" ca="1" si="70"/>
        <v>0.21699359615717917</v>
      </c>
      <c r="C560" s="60">
        <f ca="1">_xlfn.NORM.INV(B560,'Input Parameters'!$E$15,'Input Parameters'!$F$15)</f>
        <v>228.56695898344958</v>
      </c>
      <c r="D560" s="10">
        <f t="shared" ca="1" si="71"/>
        <v>0.81967131512612534</v>
      </c>
      <c r="E560" s="62">
        <f ca="1">IF(_xlfn.NORM.INV(D560,'Input Parameters'!$E$17,'Input Parameters'!$F$17)&lt;3500,3500,IF(_xlfn.NORM.INV(D560,'Input Parameters'!$E$17,'Input Parameters'!$F$17)&gt;5500,5500,_xlfn.NORM.INV(D560,'Input Parameters'!$E$17,'Input Parameters'!$F$17)))</f>
        <v>5439.8792365922382</v>
      </c>
      <c r="F560" s="10">
        <f t="shared" ca="1" si="72"/>
        <v>0.72993713003014216</v>
      </c>
      <c r="G560" s="64">
        <f ca="1">_xlfn.NORM.INV(F560,'Input Parameters'!$E$20,'Input Parameters'!$F$20)</f>
        <v>286.75457315513478</v>
      </c>
      <c r="H560" s="57">
        <f ca="1">EXP(E560*(1/'Input Parameters'!$E$23-1/G560))</f>
        <v>0.67046262109206656</v>
      </c>
      <c r="I560" s="10">
        <f t="shared" ca="1" si="73"/>
        <v>0.11815383386035216</v>
      </c>
      <c r="J560" s="30">
        <f ca="1">_xlfn.BETA.INV(I560,'Input Parameters'!$L$26,'Input Parameters'!$M$26,'Input Parameters'!$J$26,'Input Parameters'!$K$26)</f>
        <v>0.46114212594821286</v>
      </c>
      <c r="K560" s="168">
        <f ca="1">('Input Parameters'!$E$27/'Input Parameters'!$E$38)^$J560</f>
        <v>3.6597204378465677E-2</v>
      </c>
      <c r="L560" s="69">
        <f ca="1">$H560*$C560*'Input Parameters'!$E$25*K560</f>
        <v>5.6083606316860131</v>
      </c>
      <c r="M560" s="24">
        <f t="shared" ca="1" si="74"/>
        <v>0.19107778782270068</v>
      </c>
      <c r="N560" s="15">
        <f ca="1">_xlfn.NORM.INV(M560,'Input Parameters'!$E$29,'Input Parameters'!$F$29)</f>
        <v>9.99126068530585E-2</v>
      </c>
      <c r="O560" s="8">
        <f t="shared" ca="1" si="75"/>
        <v>0.61252920380418652</v>
      </c>
      <c r="P560" s="30">
        <f ca="1">_xlfn.LOGNORM.INV(O560,'Input Parameters'!$H$30,'Input Parameters'!$I$30)</f>
        <v>3.0713040867267352</v>
      </c>
      <c r="Q560" s="10">
        <f t="shared" ca="1" si="76"/>
        <v>0.25041013710028481</v>
      </c>
      <c r="R560" s="30">
        <f>IF('Input Parameters'!$E$32=0,0,_xlfn.BETA.INV(Q560,'Input Parameters'!$L$32,'Input Parameters'!$M$32,'Input Parameters'!$J$32,'Input Parameters'!$K$32))</f>
        <v>0</v>
      </c>
      <c r="S560" s="10">
        <f t="shared" ca="1" si="77"/>
        <v>0.92919628209741523</v>
      </c>
      <c r="T560" s="26">
        <f ca="1">_xlfn.LOGNORM.INV(S560,'Input Parameters'!$H$34,'Input Parameters'!$I$34)</f>
        <v>60.531355299978941</v>
      </c>
      <c r="U560" s="10">
        <f t="shared" ca="1" si="78"/>
        <v>0.81795356503801064</v>
      </c>
      <c r="V560" s="30">
        <f ca="1">_xlfn.BETA.INV(U560,'Input Parameters'!$L$36,'Input Parameters'!$M$36,'Input Parameters'!$J$36,'Input Parameters'!$K$36)</f>
        <v>0.73520448826768536</v>
      </c>
      <c r="W560" s="2">
        <f ca="1">N560+(P560-N560)*(1-ERF((T560-R560)/(2*SQRT(L560*'Input Parameters'!$E$38))))</f>
        <v>0.31000297474191041</v>
      </c>
      <c r="X560">
        <f t="shared" ca="1" si="80"/>
        <v>1</v>
      </c>
      <c r="Y560" s="7"/>
    </row>
    <row r="561" spans="1:25" ht="15" customHeight="1" x14ac:dyDescent="0.25">
      <c r="A561" s="139">
        <v>554</v>
      </c>
      <c r="B561" s="10">
        <f t="shared" ca="1" si="70"/>
        <v>0.9187121428882582</v>
      </c>
      <c r="C561" s="60">
        <f ca="1">_xlfn.NORM.INV(B561,'Input Parameters'!$E$15,'Input Parameters'!$F$15)</f>
        <v>346.64622590878724</v>
      </c>
      <c r="D561" s="10">
        <f t="shared" ca="1" si="71"/>
        <v>0.3303190727635622</v>
      </c>
      <c r="E561" s="62">
        <f ca="1">IF(_xlfn.NORM.INV(D561,'Input Parameters'!$E$17,'Input Parameters'!$F$17)&lt;3500,3500,IF(_xlfn.NORM.INV(D561,'Input Parameters'!$E$17,'Input Parameters'!$F$17)&gt;5500,5500,_xlfn.NORM.INV(D561,'Input Parameters'!$E$17,'Input Parameters'!$F$17)))</f>
        <v>4492.6774027817128</v>
      </c>
      <c r="F561" s="10">
        <f t="shared" ca="1" si="72"/>
        <v>0.61138916274166932</v>
      </c>
      <c r="G561" s="64">
        <f ca="1">_xlfn.NORM.INV(F561,'Input Parameters'!$E$20,'Input Parameters'!$F$20)</f>
        <v>284.5457081103674</v>
      </c>
      <c r="H561" s="57">
        <f ca="1">EXP(E561*(1/'Input Parameters'!$E$23-1/G561))</f>
        <v>0.6364829905255166</v>
      </c>
      <c r="I561" s="10">
        <f t="shared" ca="1" si="73"/>
        <v>0.81662446921267229</v>
      </c>
      <c r="J561" s="30">
        <f ca="1">_xlfn.BETA.INV(I561,'Input Parameters'!$L$26,'Input Parameters'!$M$26,'Input Parameters'!$J$26,'Input Parameters'!$K$26)</f>
        <v>0.79339626010617792</v>
      </c>
      <c r="K561" s="168">
        <f ca="1">('Input Parameters'!$E$27/'Input Parameters'!$E$38)^$J561</f>
        <v>3.3760455091634456E-3</v>
      </c>
      <c r="L561" s="69">
        <f ca="1">$H561*$C561*'Input Parameters'!$E$25*K561</f>
        <v>0.74487186482242851</v>
      </c>
      <c r="M561" s="24">
        <f t="shared" ca="1" si="74"/>
        <v>6.8034923511163026E-2</v>
      </c>
      <c r="N561" s="15">
        <f ca="1">_xlfn.NORM.INV(M561,'Input Parameters'!$E$29,'Input Parameters'!$F$29)</f>
        <v>9.9850941257191628E-2</v>
      </c>
      <c r="O561" s="8">
        <f t="shared" ca="1" si="75"/>
        <v>0.33743620616695491</v>
      </c>
      <c r="P561" s="30">
        <f ca="1">_xlfn.LOGNORM.INV(O561,'Input Parameters'!$H$30,'Input Parameters'!$I$30)</f>
        <v>2.2009537727392758</v>
      </c>
      <c r="Q561" s="10">
        <f t="shared" ca="1" si="76"/>
        <v>0.9188680966887115</v>
      </c>
      <c r="R561" s="30">
        <f>IF('Input Parameters'!$E$32=0,0,_xlfn.BETA.INV(Q561,'Input Parameters'!$L$32,'Input Parameters'!$M$32,'Input Parameters'!$J$32,'Input Parameters'!$K$32))</f>
        <v>0</v>
      </c>
      <c r="S561" s="10">
        <f t="shared" ca="1" si="77"/>
        <v>0.45325589063594418</v>
      </c>
      <c r="T561" s="26">
        <f ca="1">_xlfn.LOGNORM.INV(S561,'Input Parameters'!$H$34,'Input Parameters'!$I$34)</f>
        <v>49.675963612362011</v>
      </c>
      <c r="U561" s="10">
        <f t="shared" ca="1" si="78"/>
        <v>0.63323479864352861</v>
      </c>
      <c r="V561" s="30">
        <f ca="1">_xlfn.BETA.INV(U561,'Input Parameters'!$L$36,'Input Parameters'!$M$36,'Input Parameters'!$J$36,'Input Parameters'!$K$36)</f>
        <v>0.63940883076670962</v>
      </c>
      <c r="W561" s="2">
        <f ca="1">N561+(P561-N561)*(1-ERF((T561-R561)/(2*SQRT(L561*'Input Parameters'!$E$38))))</f>
        <v>9.9949736160051747E-2</v>
      </c>
      <c r="X561">
        <f t="shared" ca="1" si="80"/>
        <v>1</v>
      </c>
      <c r="Y561" s="7"/>
    </row>
    <row r="562" spans="1:25" ht="15" customHeight="1" x14ac:dyDescent="0.25">
      <c r="A562" s="139">
        <v>555</v>
      </c>
      <c r="B562" s="10">
        <f t="shared" ca="1" si="70"/>
        <v>0.9866694963579935</v>
      </c>
      <c r="C562" s="60">
        <f ca="1">_xlfn.NORM.INV(B562,'Input Parameters'!$E$15,'Input Parameters'!$F$15)</f>
        <v>391.08400558556735</v>
      </c>
      <c r="D562" s="10">
        <f t="shared" ca="1" si="71"/>
        <v>0.48748342465811001</v>
      </c>
      <c r="E562" s="62">
        <f ca="1">IF(_xlfn.NORM.INV(D562,'Input Parameters'!$E$17,'Input Parameters'!$F$17)&lt;3500,3500,IF(_xlfn.NORM.INV(D562,'Input Parameters'!$E$17,'Input Parameters'!$F$17)&gt;5500,5500,_xlfn.NORM.INV(D562,'Input Parameters'!$E$17,'Input Parameters'!$F$17)))</f>
        <v>4778.0343145269544</v>
      </c>
      <c r="F562" s="10">
        <f t="shared" ca="1" si="72"/>
        <v>0.54880884066974156</v>
      </c>
      <c r="G562" s="64">
        <f ca="1">_xlfn.NORM.INV(F562,'Input Parameters'!$E$20,'Input Parameters'!$F$20)</f>
        <v>283.47177141673222</v>
      </c>
      <c r="H562" s="57">
        <f ca="1">EXP(E562*(1/'Input Parameters'!$E$23-1/G562))</f>
        <v>0.58035811746445476</v>
      </c>
      <c r="I562" s="10">
        <f t="shared" ca="1" si="73"/>
        <v>0.10400292163412928</v>
      </c>
      <c r="J562" s="30">
        <f ca="1">_xlfn.BETA.INV(I562,'Input Parameters'!$L$26,'Input Parameters'!$M$26,'Input Parameters'!$J$26,'Input Parameters'!$K$26)</f>
        <v>0.44843388517280514</v>
      </c>
      <c r="K562" s="168">
        <f ca="1">('Input Parameters'!$E$27/'Input Parameters'!$E$38)^$J562</f>
        <v>4.0090057758510052E-2</v>
      </c>
      <c r="L562" s="69">
        <f ca="1">$H562*$C562*'Input Parameters'!$E$25*K562</f>
        <v>9.0991913894150187</v>
      </c>
      <c r="M562" s="24">
        <f t="shared" ca="1" si="74"/>
        <v>0.18013053287092506</v>
      </c>
      <c r="N562" s="15">
        <f ca="1">_xlfn.NORM.INV(M562,'Input Parameters'!$E$29,'Input Parameters'!$F$29)</f>
        <v>9.9908513225650628E-2</v>
      </c>
      <c r="O562" s="8">
        <f t="shared" ca="1" si="75"/>
        <v>0.19220006090945141</v>
      </c>
      <c r="P562" s="30">
        <f ca="1">_xlfn.LOGNORM.INV(O562,'Input Parameters'!$H$30,'Input Parameters'!$I$30)</f>
        <v>1.7791851324759331</v>
      </c>
      <c r="Q562" s="10">
        <f t="shared" ca="1" si="76"/>
        <v>0.31478167101060761</v>
      </c>
      <c r="R562" s="30">
        <f>IF('Input Parameters'!$E$32=0,0,_xlfn.BETA.INV(Q562,'Input Parameters'!$L$32,'Input Parameters'!$M$32,'Input Parameters'!$J$32,'Input Parameters'!$K$32))</f>
        <v>0</v>
      </c>
      <c r="S562" s="10">
        <f t="shared" ca="1" si="77"/>
        <v>0.16286830724372059</v>
      </c>
      <c r="T562" s="26">
        <f ca="1">_xlfn.LOGNORM.INV(S562,'Input Parameters'!$H$34,'Input Parameters'!$I$34)</f>
        <v>44.601964193392647</v>
      </c>
      <c r="U562" s="10">
        <f t="shared" ca="1" si="78"/>
        <v>0.17716459282371622</v>
      </c>
      <c r="V562" s="30">
        <f ca="1">_xlfn.BETA.INV(U562,'Input Parameters'!$L$36,'Input Parameters'!$M$36,'Input Parameters'!$J$36,'Input Parameters'!$K$36)</f>
        <v>0.45822668895101842</v>
      </c>
      <c r="W562" s="2">
        <f ca="1">N562+(P562-N562)*(1-ERF((T562-R562)/(2*SQRT(L562*'Input Parameters'!$E$38))))</f>
        <v>0.59659969999767803</v>
      </c>
      <c r="X562">
        <f t="shared" ca="1" si="80"/>
        <v>0</v>
      </c>
      <c r="Y562" s="7"/>
    </row>
    <row r="563" spans="1:25" ht="15" customHeight="1" x14ac:dyDescent="0.25">
      <c r="A563" s="139">
        <v>556</v>
      </c>
      <c r="B563" s="10">
        <f t="shared" ca="1" si="70"/>
        <v>0.25612758784991707</v>
      </c>
      <c r="C563" s="60">
        <f ca="1">_xlfn.NORM.INV(B563,'Input Parameters'!$E$15,'Input Parameters'!$F$15)</f>
        <v>235.45260169393327</v>
      </c>
      <c r="D563" s="10">
        <f t="shared" ca="1" si="71"/>
        <v>0.20231201951330746</v>
      </c>
      <c r="E563" s="62">
        <f ca="1">IF(_xlfn.NORM.INV(D563,'Input Parameters'!$E$17,'Input Parameters'!$F$17)&lt;3500,3500,IF(_xlfn.NORM.INV(D563,'Input Parameters'!$E$17,'Input Parameters'!$F$17)&gt;5500,5500,_xlfn.NORM.INV(D563,'Input Parameters'!$E$17,'Input Parameters'!$F$17)))</f>
        <v>4216.6260394593401</v>
      </c>
      <c r="F563" s="10">
        <f t="shared" ca="1" si="72"/>
        <v>0.8605377032953988</v>
      </c>
      <c r="G563" s="64">
        <f ca="1">_xlfn.NORM.INV(F563,'Input Parameters'!$E$20,'Input Parameters'!$F$20)</f>
        <v>289.90434669213454</v>
      </c>
      <c r="H563" s="57">
        <f ca="1">EXP(E563*(1/'Input Parameters'!$E$23-1/G563))</f>
        <v>0.86060132995085836</v>
      </c>
      <c r="I563" s="10">
        <f t="shared" ca="1" si="73"/>
        <v>0.60683467973336125</v>
      </c>
      <c r="J563" s="30">
        <f ca="1">_xlfn.BETA.INV(I563,'Input Parameters'!$L$26,'Input Parameters'!$M$26,'Input Parameters'!$J$26,'Input Parameters'!$K$26)</f>
        <v>0.70399082335527408</v>
      </c>
      <c r="K563" s="168">
        <f ca="1">('Input Parameters'!$E$27/'Input Parameters'!$E$38)^$J563</f>
        <v>6.4109814954659474E-3</v>
      </c>
      <c r="L563" s="69">
        <f ca="1">$H563*$C563*'Input Parameters'!$E$25*K563</f>
        <v>1.2990624512671989</v>
      </c>
      <c r="M563" s="24">
        <f t="shared" ca="1" si="74"/>
        <v>0.87589120764044182</v>
      </c>
      <c r="N563" s="15">
        <f ca="1">_xlfn.NORM.INV(M563,'Input Parameters'!$E$29,'Input Parameters'!$F$29)</f>
        <v>0.10011546895394118</v>
      </c>
      <c r="O563" s="8">
        <f t="shared" ca="1" si="75"/>
        <v>0.19177718867811699</v>
      </c>
      <c r="P563" s="30">
        <f ca="1">_xlfn.LOGNORM.INV(O563,'Input Parameters'!$H$30,'Input Parameters'!$I$30)</f>
        <v>1.7778842561546271</v>
      </c>
      <c r="Q563" s="10">
        <f t="shared" ca="1" si="76"/>
        <v>0.48080960097114678</v>
      </c>
      <c r="R563" s="30">
        <f>IF('Input Parameters'!$E$32=0,0,_xlfn.BETA.INV(Q563,'Input Parameters'!$L$32,'Input Parameters'!$M$32,'Input Parameters'!$J$32,'Input Parameters'!$K$32))</f>
        <v>0</v>
      </c>
      <c r="S563" s="10">
        <f t="shared" ca="1" si="77"/>
        <v>0.11879559648544979</v>
      </c>
      <c r="T563" s="26">
        <f ca="1">_xlfn.LOGNORM.INV(S563,'Input Parameters'!$H$34,'Input Parameters'!$I$34)</f>
        <v>43.514206783766753</v>
      </c>
      <c r="U563" s="10">
        <f t="shared" ca="1" si="78"/>
        <v>0.78604980645887113</v>
      </c>
      <c r="V563" s="30">
        <f ca="1">_xlfn.BETA.INV(U563,'Input Parameters'!$L$36,'Input Parameters'!$M$36,'Input Parameters'!$J$36,'Input Parameters'!$K$36)</f>
        <v>0.71521208924889712</v>
      </c>
      <c r="W563" s="2">
        <f ca="1">N563+(P563-N563)*(1-ERF((T563-R563)/(2*SQRT(L563*'Input Parameters'!$E$38))))</f>
        <v>0.11176266787946672</v>
      </c>
      <c r="X563">
        <f t="shared" ca="1" si="80"/>
        <v>1</v>
      </c>
      <c r="Y563" s="7"/>
    </row>
    <row r="564" spans="1:25" ht="15" customHeight="1" x14ac:dyDescent="0.25">
      <c r="A564" s="139">
        <v>557</v>
      </c>
      <c r="B564" s="10">
        <f t="shared" ca="1" si="70"/>
        <v>7.4138367831986351E-2</v>
      </c>
      <c r="C564" s="60">
        <f ca="1">_xlfn.NORM.INV(B564,'Input Parameters'!$E$15,'Input Parameters'!$F$15)</f>
        <v>192.62271236927359</v>
      </c>
      <c r="D564" s="10">
        <f t="shared" ca="1" si="71"/>
        <v>0.98631634202942919</v>
      </c>
      <c r="E564" s="62">
        <f ca="1">IF(_xlfn.NORM.INV(D564,'Input Parameters'!$E$17,'Input Parameters'!$F$17)&lt;3500,3500,IF(_xlfn.NORM.INV(D564,'Input Parameters'!$E$17,'Input Parameters'!$F$17)&gt;5500,5500,_xlfn.NORM.INV(D564,'Input Parameters'!$E$17,'Input Parameters'!$F$17)))</f>
        <v>5500</v>
      </c>
      <c r="F564" s="10">
        <f t="shared" ca="1" si="72"/>
        <v>0.27540673161587315</v>
      </c>
      <c r="G564" s="64">
        <f ca="1">_xlfn.NORM.INV(F564,'Input Parameters'!$E$20,'Input Parameters'!$F$20)</f>
        <v>278.65317119391392</v>
      </c>
      <c r="H564" s="57">
        <f ca="1">EXP(E564*(1/'Input Parameters'!$E$23-1/G564))</f>
        <v>0.38218947107769874</v>
      </c>
      <c r="I564" s="10">
        <f t="shared" ca="1" si="73"/>
        <v>0.99323075660205795</v>
      </c>
      <c r="J564" s="30">
        <f ca="1">_xlfn.BETA.INV(I564,'Input Parameters'!$L$26,'Input Parameters'!$M$26,'Input Parameters'!$J$26,'Input Parameters'!$K$26)</f>
        <v>0.93895024067905086</v>
      </c>
      <c r="K564" s="168">
        <f ca="1">('Input Parameters'!$E$27/'Input Parameters'!$E$38)^$J564</f>
        <v>1.1884416324282447E-3</v>
      </c>
      <c r="L564" s="69">
        <f ca="1">$H564*$C564*'Input Parameters'!$E$25*K564</f>
        <v>8.7491138859497858E-2</v>
      </c>
      <c r="M564" s="24">
        <f t="shared" ca="1" si="74"/>
        <v>0.57362197183361086</v>
      </c>
      <c r="N564" s="15">
        <f ca="1">_xlfn.NORM.INV(M564,'Input Parameters'!$E$29,'Input Parameters'!$F$29)</f>
        <v>0.1000185603056683</v>
      </c>
      <c r="O564" s="8">
        <f t="shared" ca="1" si="75"/>
        <v>0.76763732251507444</v>
      </c>
      <c r="P564" s="30">
        <f ca="1">_xlfn.LOGNORM.INV(O564,'Input Parameters'!$H$30,'Input Parameters'!$I$30)</f>
        <v>3.7901001045647078</v>
      </c>
      <c r="Q564" s="10">
        <f t="shared" ca="1" si="76"/>
        <v>0.93109665802641106</v>
      </c>
      <c r="R564" s="30">
        <f>IF('Input Parameters'!$E$32=0,0,_xlfn.BETA.INV(Q564,'Input Parameters'!$L$32,'Input Parameters'!$M$32,'Input Parameters'!$J$32,'Input Parameters'!$K$32))</f>
        <v>0</v>
      </c>
      <c r="S564" s="10">
        <f t="shared" ca="1" si="77"/>
        <v>0.34107078319468187</v>
      </c>
      <c r="T564" s="26">
        <f ca="1">_xlfn.LOGNORM.INV(S564,'Input Parameters'!$H$34,'Input Parameters'!$I$34)</f>
        <v>47.901640048348391</v>
      </c>
      <c r="U564" s="10">
        <f t="shared" ca="1" si="78"/>
        <v>0.19779053042822925</v>
      </c>
      <c r="V564" s="30">
        <f ca="1">_xlfn.BETA.INV(U564,'Input Parameters'!$L$36,'Input Parameters'!$M$36,'Input Parameters'!$J$36,'Input Parameters'!$K$36)</f>
        <v>0.4677258017638567</v>
      </c>
      <c r="W564" s="2">
        <f ca="1">N564+(P564-N564)*(1-ERF((T564-R564)/(2*SQRT(L564*'Input Parameters'!$E$38))))</f>
        <v>0.1000185603056683</v>
      </c>
      <c r="X564">
        <f t="shared" ca="1" si="80"/>
        <v>1</v>
      </c>
      <c r="Y564" s="7"/>
    </row>
    <row r="565" spans="1:25" ht="15" customHeight="1" x14ac:dyDescent="0.25">
      <c r="A565" s="139">
        <v>558</v>
      </c>
      <c r="B565" s="10">
        <f t="shared" ca="1" si="70"/>
        <v>0.52547531293478189</v>
      </c>
      <c r="C565" s="60">
        <f ca="1">_xlfn.NORM.INV(B565,'Input Parameters'!$E$15,'Input Parameters'!$F$15)</f>
        <v>274.43019335900317</v>
      </c>
      <c r="D565" s="10">
        <f t="shared" ca="1" si="71"/>
        <v>0.55643684651935676</v>
      </c>
      <c r="E565" s="62">
        <f ca="1">IF(_xlfn.NORM.INV(D565,'Input Parameters'!$E$17,'Input Parameters'!$F$17)&lt;3500,3500,IF(_xlfn.NORM.INV(D565,'Input Parameters'!$E$17,'Input Parameters'!$F$17)&gt;5500,5500,_xlfn.NORM.INV(D565,'Input Parameters'!$E$17,'Input Parameters'!$F$17)))</f>
        <v>4899.3589675284247</v>
      </c>
      <c r="F565" s="10">
        <f t="shared" ca="1" si="72"/>
        <v>0.84611150611001884</v>
      </c>
      <c r="G565" s="64">
        <f ca="1">_xlfn.NORM.INV(F565,'Input Parameters'!$E$20,'Input Parameters'!$F$20)</f>
        <v>289.48331448680034</v>
      </c>
      <c r="H565" s="57">
        <f ca="1">EXP(E565*(1/'Input Parameters'!$E$23-1/G565))</f>
        <v>0.81954101132933221</v>
      </c>
      <c r="I565" s="10">
        <f t="shared" ca="1" si="73"/>
        <v>9.579497822261529E-3</v>
      </c>
      <c r="J565" s="30">
        <f ca="1">_xlfn.BETA.INV(I565,'Input Parameters'!$L$26,'Input Parameters'!$M$26,'Input Parameters'!$J$26,'Input Parameters'!$K$26)</f>
        <v>0.27747660314388012</v>
      </c>
      <c r="K565" s="168">
        <f ca="1">('Input Parameters'!$E$27/'Input Parameters'!$E$38)^$J565</f>
        <v>0.13664810062700697</v>
      </c>
      <c r="L565" s="69">
        <f ca="1">$H565*$C565*'Input Parameters'!$E$25*K565</f>
        <v>30.733086792779488</v>
      </c>
      <c r="M565" s="24">
        <f t="shared" ca="1" si="74"/>
        <v>0.49826800466707266</v>
      </c>
      <c r="N565" s="15">
        <f ca="1">_xlfn.NORM.INV(M565,'Input Parameters'!$E$29,'Input Parameters'!$F$29)</f>
        <v>9.999956585178886E-2</v>
      </c>
      <c r="O565" s="8">
        <f t="shared" ca="1" si="75"/>
        <v>0.11497068561962021</v>
      </c>
      <c r="P565" s="30">
        <f ca="1">_xlfn.LOGNORM.INV(O565,'Input Parameters'!$H$30,'Input Parameters'!$I$30)</f>
        <v>1.5218744638430011</v>
      </c>
      <c r="Q565" s="10">
        <f t="shared" ca="1" si="76"/>
        <v>0.95667823149212428</v>
      </c>
      <c r="R565" s="30">
        <f>IF('Input Parameters'!$E$32=0,0,_xlfn.BETA.INV(Q565,'Input Parameters'!$L$32,'Input Parameters'!$M$32,'Input Parameters'!$J$32,'Input Parameters'!$K$32))</f>
        <v>0</v>
      </c>
      <c r="S565" s="10">
        <f t="shared" ca="1" si="77"/>
        <v>3.8600350503435354E-2</v>
      </c>
      <c r="T565" s="26">
        <f ca="1">_xlfn.LOGNORM.INV(S565,'Input Parameters'!$H$34,'Input Parameters'!$I$34)</f>
        <v>40.451525596342456</v>
      </c>
      <c r="U565" s="10">
        <f t="shared" ca="1" si="78"/>
        <v>0.66589133893415997</v>
      </c>
      <c r="V565" s="30">
        <f ca="1">_xlfn.BETA.INV(U565,'Input Parameters'!$L$36,'Input Parameters'!$M$36,'Input Parameters'!$J$36,'Input Parameters'!$K$36)</f>
        <v>0.65378438503156866</v>
      </c>
      <c r="W565" s="2">
        <f ca="1">N565+(P565-N565)*(1-ERF((T565-R565)/(2*SQRT(L565*'Input Parameters'!$E$38))))</f>
        <v>0.96148754295211647</v>
      </c>
      <c r="X565">
        <f t="shared" ca="1" si="80"/>
        <v>0</v>
      </c>
      <c r="Y565" s="7"/>
    </row>
    <row r="566" spans="1:25" ht="15" customHeight="1" x14ac:dyDescent="0.25">
      <c r="A566" s="139">
        <v>559</v>
      </c>
      <c r="B566" s="10">
        <f t="shared" ca="1" si="70"/>
        <v>0.45398194108246448</v>
      </c>
      <c r="C566" s="60">
        <f ca="1">_xlfn.NORM.INV(B566,'Input Parameters'!$E$15,'Input Parameters'!$F$15)</f>
        <v>264.70204990513059</v>
      </c>
      <c r="D566" s="10">
        <f t="shared" ca="1" si="71"/>
        <v>3.3117642909881839E-2</v>
      </c>
      <c r="E566" s="62">
        <f ca="1">IF(_xlfn.NORM.INV(D566,'Input Parameters'!$E$17,'Input Parameters'!$F$17)&lt;3500,3500,IF(_xlfn.NORM.INV(D566,'Input Parameters'!$E$17,'Input Parameters'!$F$17)&gt;5500,5500,_xlfn.NORM.INV(D566,'Input Parameters'!$E$17,'Input Parameters'!$F$17)))</f>
        <v>3514.2203754246311</v>
      </c>
      <c r="F566" s="10">
        <f t="shared" ca="1" si="72"/>
        <v>0.98979554868255604</v>
      </c>
      <c r="G566" s="64">
        <f ca="1">_xlfn.NORM.INV(F566,'Input Parameters'!$E$20,'Input Parameters'!$F$20)</f>
        <v>298.18558709695213</v>
      </c>
      <c r="H566" s="57">
        <f ca="1">EXP(E566*(1/'Input Parameters'!$E$23-1/G566))</f>
        <v>1.2355758487321251</v>
      </c>
      <c r="I566" s="10">
        <f t="shared" ca="1" si="73"/>
        <v>5.1737758102706533E-2</v>
      </c>
      <c r="J566" s="30">
        <f ca="1">_xlfn.BETA.INV(I566,'Input Parameters'!$L$26,'Input Parameters'!$M$26,'Input Parameters'!$J$26,'Input Parameters'!$K$26)</f>
        <v>0.38693284837192948</v>
      </c>
      <c r="K566" s="168">
        <f ca="1">('Input Parameters'!$E$27/'Input Parameters'!$E$38)^$J566</f>
        <v>6.2319648755501292E-2</v>
      </c>
      <c r="L566" s="69">
        <f ca="1">$H566*$C566*'Input Parameters'!$E$25*K566</f>
        <v>20.382230667660423</v>
      </c>
      <c r="M566" s="24">
        <f t="shared" ca="1" si="74"/>
        <v>0.48708202676049017</v>
      </c>
      <c r="N566" s="15">
        <f ca="1">_xlfn.NORM.INV(M566,'Input Parameters'!$E$29,'Input Parameters'!$F$29)</f>
        <v>9.9996761378244467E-2</v>
      </c>
      <c r="O566" s="8">
        <f t="shared" ca="1" si="75"/>
        <v>0.32572078060633425</v>
      </c>
      <c r="P566" s="30">
        <f ca="1">_xlfn.LOGNORM.INV(O566,'Input Parameters'!$H$30,'Input Parameters'!$I$30)</f>
        <v>2.167636884840427</v>
      </c>
      <c r="Q566" s="10">
        <f t="shared" ca="1" si="76"/>
        <v>0.33800930503980398</v>
      </c>
      <c r="R566" s="30">
        <f>IF('Input Parameters'!$E$32=0,0,_xlfn.BETA.INV(Q566,'Input Parameters'!$L$32,'Input Parameters'!$M$32,'Input Parameters'!$J$32,'Input Parameters'!$K$32))</f>
        <v>0</v>
      </c>
      <c r="S566" s="10">
        <f t="shared" ca="1" si="77"/>
        <v>0.66299637022327129</v>
      </c>
      <c r="T566" s="26">
        <f ca="1">_xlfn.LOGNORM.INV(S566,'Input Parameters'!$H$34,'Input Parameters'!$I$34)</f>
        <v>53.118348716447869</v>
      </c>
      <c r="U566" s="10">
        <f t="shared" ca="1" si="78"/>
        <v>0.69316526761381636</v>
      </c>
      <c r="V566" s="30">
        <f ca="1">_xlfn.BETA.INV(U566,'Input Parameters'!$L$36,'Input Parameters'!$M$36,'Input Parameters'!$J$36,'Input Parameters'!$K$36)</f>
        <v>0.66637835121909439</v>
      </c>
      <c r="W566" s="2">
        <f ca="1">N566+(P566-N566)*(1-ERF((T566-R566)/(2*SQRT(L566*'Input Parameters'!$E$38))))</f>
        <v>0.9382804159716559</v>
      </c>
      <c r="X566">
        <f t="shared" ca="1" si="80"/>
        <v>0</v>
      </c>
      <c r="Y566" s="7"/>
    </row>
    <row r="567" spans="1:25" ht="15" customHeight="1" x14ac:dyDescent="0.25">
      <c r="A567" s="139">
        <v>560</v>
      </c>
      <c r="B567" s="10">
        <f t="shared" ca="1" si="70"/>
        <v>0.70211755905556705</v>
      </c>
      <c r="C567" s="60">
        <f ca="1">_xlfn.NORM.INV(B567,'Input Parameters'!$E$15,'Input Parameters'!$F$15)</f>
        <v>299.71685331426619</v>
      </c>
      <c r="D567" s="10">
        <f t="shared" ca="1" si="71"/>
        <v>0.28764204397713511</v>
      </c>
      <c r="E567" s="62">
        <f ca="1">IF(_xlfn.NORM.INV(D567,'Input Parameters'!$E$17,'Input Parameters'!$F$17)&lt;3500,3500,IF(_xlfn.NORM.INV(D567,'Input Parameters'!$E$17,'Input Parameters'!$F$17)&gt;5500,5500,_xlfn.NORM.INV(D567,'Input Parameters'!$E$17,'Input Parameters'!$F$17)))</f>
        <v>4407.7995052365122</v>
      </c>
      <c r="F567" s="10">
        <f t="shared" ca="1" si="72"/>
        <v>0.73209193095157066</v>
      </c>
      <c r="G567" s="64">
        <f ca="1">_xlfn.NORM.INV(F567,'Input Parameters'!$E$20,'Input Parameters'!$F$20)</f>
        <v>286.79831933130998</v>
      </c>
      <c r="H567" s="57">
        <f ca="1">EXP(E567*(1/'Input Parameters'!$E$23-1/G567))</f>
        <v>0.72499309998225392</v>
      </c>
      <c r="I567" s="10">
        <f t="shared" ca="1" si="73"/>
        <v>0.33591188519048076</v>
      </c>
      <c r="J567" s="30">
        <f ca="1">_xlfn.BETA.INV(I567,'Input Parameters'!$L$26,'Input Parameters'!$M$26,'Input Parameters'!$J$26,'Input Parameters'!$K$26)</f>
        <v>0.59132819115725588</v>
      </c>
      <c r="K567" s="168">
        <f ca="1">('Input Parameters'!$E$27/'Input Parameters'!$E$38)^$J567</f>
        <v>1.4384397552446805E-2</v>
      </c>
      <c r="L567" s="69">
        <f ca="1">$H567*$C567*'Input Parameters'!$E$25*K567</f>
        <v>3.1256238714731026</v>
      </c>
      <c r="M567" s="24">
        <f t="shared" ca="1" si="74"/>
        <v>0.19181451397792448</v>
      </c>
      <c r="N567" s="15">
        <f ca="1">_xlfn.NORM.INV(M567,'Input Parameters'!$E$29,'Input Parameters'!$F$29)</f>
        <v>9.9912877081581489E-2</v>
      </c>
      <c r="O567" s="8">
        <f t="shared" ca="1" si="75"/>
        <v>0.84132406325211506</v>
      </c>
      <c r="P567" s="30">
        <f ca="1">_xlfn.LOGNORM.INV(O567,'Input Parameters'!$H$30,'Input Parameters'!$I$30)</f>
        <v>4.3032943804290857</v>
      </c>
      <c r="Q567" s="10">
        <f t="shared" ca="1" si="76"/>
        <v>0.97033038195924104</v>
      </c>
      <c r="R567" s="30">
        <f>IF('Input Parameters'!$E$32=0,0,_xlfn.BETA.INV(Q567,'Input Parameters'!$L$32,'Input Parameters'!$M$32,'Input Parameters'!$J$32,'Input Parameters'!$K$32))</f>
        <v>0</v>
      </c>
      <c r="S567" s="10">
        <f t="shared" ca="1" si="77"/>
        <v>0.30059351513599464</v>
      </c>
      <c r="T567" s="26">
        <f ca="1">_xlfn.LOGNORM.INV(S567,'Input Parameters'!$H$34,'Input Parameters'!$I$34)</f>
        <v>47.231477308700811</v>
      </c>
      <c r="U567" s="10">
        <f t="shared" ca="1" si="78"/>
        <v>0.64157992491303872</v>
      </c>
      <c r="V567" s="30">
        <f ca="1">_xlfn.BETA.INV(U567,'Input Parameters'!$L$36,'Input Parameters'!$M$36,'Input Parameters'!$J$36,'Input Parameters'!$K$36)</f>
        <v>0.64301795370609316</v>
      </c>
      <c r="W567" s="2">
        <f ca="1">N567+(P567-N567)*(1-ERF((T567-R567)/(2*SQRT(L567*'Input Parameters'!$E$38))))</f>
        <v>0.34741797514207201</v>
      </c>
      <c r="X567">
        <f t="shared" ca="1" si="80"/>
        <v>1</v>
      </c>
      <c r="Y567" s="7"/>
    </row>
    <row r="568" spans="1:25" ht="15" customHeight="1" x14ac:dyDescent="0.25">
      <c r="A568" s="139">
        <v>561</v>
      </c>
      <c r="B568" s="10">
        <f t="shared" ca="1" si="70"/>
        <v>0.77571656558795254</v>
      </c>
      <c r="C568" s="60">
        <f ca="1">_xlfn.NORM.INV(B568,'Input Parameters'!$E$15,'Input Parameters'!$F$15)</f>
        <v>312.03533762596061</v>
      </c>
      <c r="D568" s="10">
        <f t="shared" ca="1" si="71"/>
        <v>0.68141837401120087</v>
      </c>
      <c r="E568" s="62">
        <f ca="1">IF(_xlfn.NORM.INV(D568,'Input Parameters'!$E$17,'Input Parameters'!$F$17)&lt;3500,3500,IF(_xlfn.NORM.INV(D568,'Input Parameters'!$E$17,'Input Parameters'!$F$17)&gt;5500,5500,_xlfn.NORM.INV(D568,'Input Parameters'!$E$17,'Input Parameters'!$F$17)))</f>
        <v>5130.1681191555281</v>
      </c>
      <c r="F568" s="10">
        <f t="shared" ca="1" si="72"/>
        <v>0.68811851460648077</v>
      </c>
      <c r="G568" s="64">
        <f ca="1">_xlfn.NORM.INV(F568,'Input Parameters'!$E$20,'Input Parameters'!$F$20)</f>
        <v>285.93651250756346</v>
      </c>
      <c r="H568" s="57">
        <f ca="1">EXP(E568*(1/'Input Parameters'!$E$23-1/G568))</f>
        <v>0.65167429150943579</v>
      </c>
      <c r="I568" s="10">
        <f t="shared" ca="1" si="73"/>
        <v>0.60676883854926</v>
      </c>
      <c r="J568" s="30">
        <f ca="1">_xlfn.BETA.INV(I568,'Input Parameters'!$L$26,'Input Parameters'!$M$26,'Input Parameters'!$J$26,'Input Parameters'!$K$26)</f>
        <v>0.70396461529614274</v>
      </c>
      <c r="K568" s="168">
        <f ca="1">('Input Parameters'!$E$27/'Input Parameters'!$E$38)^$J568</f>
        <v>6.412186815776641E-3</v>
      </c>
      <c r="L568" s="69">
        <f ca="1">$H568*$C568*'Input Parameters'!$E$25*K568</f>
        <v>1.3038887414902769</v>
      </c>
      <c r="M568" s="24">
        <f t="shared" ca="1" si="74"/>
        <v>0.49518076461672844</v>
      </c>
      <c r="N568" s="15">
        <f ca="1">_xlfn.NORM.INV(M568,'Input Parameters'!$E$29,'Input Parameters'!$F$29)</f>
        <v>9.9998791967451039E-2</v>
      </c>
      <c r="O568" s="8">
        <f t="shared" ca="1" si="75"/>
        <v>0.53177453386893314</v>
      </c>
      <c r="P568" s="30">
        <f ca="1">_xlfn.LOGNORM.INV(O568,'Input Parameters'!$H$30,'Input Parameters'!$I$30)</f>
        <v>2.7862707747398066</v>
      </c>
      <c r="Q568" s="10">
        <f t="shared" ca="1" si="76"/>
        <v>0.52228387090158268</v>
      </c>
      <c r="R568" s="30">
        <f>IF('Input Parameters'!$E$32=0,0,_xlfn.BETA.INV(Q568,'Input Parameters'!$L$32,'Input Parameters'!$M$32,'Input Parameters'!$J$32,'Input Parameters'!$K$32))</f>
        <v>0</v>
      </c>
      <c r="S568" s="10">
        <f t="shared" ca="1" si="77"/>
        <v>0.85802410144532182</v>
      </c>
      <c r="T568" s="26">
        <f ca="1">_xlfn.LOGNORM.INV(S568,'Input Parameters'!$H$34,'Input Parameters'!$I$34)</f>
        <v>57.602212330294094</v>
      </c>
      <c r="U568" s="10">
        <f t="shared" ca="1" si="78"/>
        <v>0.19623524114817392</v>
      </c>
      <c r="V568" s="30">
        <f ca="1">_xlfn.BETA.INV(U568,'Input Parameters'!$L$36,'Input Parameters'!$M$36,'Input Parameters'!$J$36,'Input Parameters'!$K$36)</f>
        <v>0.46702459250286132</v>
      </c>
      <c r="W568" s="2">
        <f ca="1">N568+(P568-N568)*(1-ERF((T568-R568)/(2*SQRT(L568*'Input Parameters'!$E$38))))</f>
        <v>0.10096875792160773</v>
      </c>
      <c r="X568">
        <f t="shared" ca="1" si="80"/>
        <v>1</v>
      </c>
      <c r="Y568" s="7"/>
    </row>
    <row r="569" spans="1:25" ht="15" customHeight="1" x14ac:dyDescent="0.25">
      <c r="A569" s="139">
        <v>562</v>
      </c>
      <c r="B569" s="10">
        <f t="shared" ca="1" si="70"/>
        <v>0.64063127255204311</v>
      </c>
      <c r="C569" s="60">
        <f ca="1">_xlfn.NORM.INV(B569,'Input Parameters'!$E$15,'Input Parameters'!$F$15)</f>
        <v>290.48478685235204</v>
      </c>
      <c r="D569" s="10">
        <f t="shared" ca="1" si="71"/>
        <v>0.3494057364809956</v>
      </c>
      <c r="E569" s="62">
        <f ca="1">IF(_xlfn.NORM.INV(D569,'Input Parameters'!$E$17,'Input Parameters'!$F$17)&lt;3500,3500,IF(_xlfn.NORM.INV(D569,'Input Parameters'!$E$17,'Input Parameters'!$F$17)&gt;5500,5500,_xlfn.NORM.INV(D569,'Input Parameters'!$E$17,'Input Parameters'!$F$17)))</f>
        <v>4529.1522545218795</v>
      </c>
      <c r="F569" s="10">
        <f t="shared" ca="1" si="72"/>
        <v>0.86414287733265505</v>
      </c>
      <c r="G569" s="64">
        <f ca="1">_xlfn.NORM.INV(F569,'Input Parameters'!$E$20,'Input Parameters'!$F$20)</f>
        <v>290.01412676692763</v>
      </c>
      <c r="H569" s="57">
        <f ca="1">EXP(E569*(1/'Input Parameters'!$E$23-1/G569))</f>
        <v>0.85612666661501513</v>
      </c>
      <c r="I569" s="10">
        <f t="shared" ca="1" si="73"/>
        <v>0.60011832868630699</v>
      </c>
      <c r="J569" s="30">
        <f ca="1">_xlfn.BETA.INV(I569,'Input Parameters'!$L$26,'Input Parameters'!$M$26,'Input Parameters'!$J$26,'Input Parameters'!$K$26)</f>
        <v>0.7013186958790667</v>
      </c>
      <c r="K569" s="168">
        <f ca="1">('Input Parameters'!$E$27/'Input Parameters'!$E$38)^$J569</f>
        <v>6.5350474796906609E-3</v>
      </c>
      <c r="L569" s="69">
        <f ca="1">$H569*$C569*'Input Parameters'!$E$25*K569</f>
        <v>1.6252125395946797</v>
      </c>
      <c r="M569" s="24">
        <f t="shared" ca="1" si="74"/>
        <v>0.16987433827214782</v>
      </c>
      <c r="N569" s="15">
        <f ca="1">_xlfn.NORM.INV(M569,'Input Parameters'!$E$29,'Input Parameters'!$F$29)</f>
        <v>9.9904533804756335E-2</v>
      </c>
      <c r="O569" s="8">
        <f t="shared" ca="1" si="75"/>
        <v>0.21241294533709665</v>
      </c>
      <c r="P569" s="30">
        <f ca="1">_xlfn.LOGNORM.INV(O569,'Input Parameters'!$H$30,'Input Parameters'!$I$30)</f>
        <v>1.840513091978025</v>
      </c>
      <c r="Q569" s="10">
        <f t="shared" ca="1" si="76"/>
        <v>0.52978166641759139</v>
      </c>
      <c r="R569" s="30">
        <f>IF('Input Parameters'!$E$32=0,0,_xlfn.BETA.INV(Q569,'Input Parameters'!$L$32,'Input Parameters'!$M$32,'Input Parameters'!$J$32,'Input Parameters'!$K$32))</f>
        <v>0</v>
      </c>
      <c r="S569" s="10">
        <f t="shared" ca="1" si="77"/>
        <v>0.24456172670598031</v>
      </c>
      <c r="T569" s="26">
        <f ca="1">_xlfn.LOGNORM.INV(S569,'Input Parameters'!$H$34,'Input Parameters'!$I$34)</f>
        <v>46.247907606534419</v>
      </c>
      <c r="U569" s="10">
        <f t="shared" ca="1" si="78"/>
        <v>0.77379527693056838</v>
      </c>
      <c r="V569" s="30">
        <f ca="1">_xlfn.BETA.INV(U569,'Input Parameters'!$L$36,'Input Parameters'!$M$36,'Input Parameters'!$J$36,'Input Parameters'!$K$36)</f>
        <v>0.70807526610936189</v>
      </c>
      <c r="W569" s="2">
        <f ca="1">N569+(P569-N569)*(1-ERF((T569-R569)/(2*SQRT(L569*'Input Parameters'!$E$38))))</f>
        <v>0.11785281616729201</v>
      </c>
      <c r="X569">
        <f t="shared" ca="1" si="80"/>
        <v>1</v>
      </c>
      <c r="Y569" s="7"/>
    </row>
    <row r="570" spans="1:25" ht="15" customHeight="1" x14ac:dyDescent="0.25">
      <c r="A570" s="139">
        <v>563</v>
      </c>
      <c r="B570" s="10">
        <f t="shared" ca="1" si="70"/>
        <v>0.85404657165879161</v>
      </c>
      <c r="C570" s="60">
        <f ca="1">_xlfn.NORM.INV(B570,'Input Parameters'!$E$15,'Input Parameters'!$F$15)</f>
        <v>328.08425213097877</v>
      </c>
      <c r="D570" s="10">
        <f t="shared" ca="1" si="71"/>
        <v>0.88014667304034722</v>
      </c>
      <c r="E570" s="62">
        <f ca="1">IF(_xlfn.NORM.INV(D570,'Input Parameters'!$E$17,'Input Parameters'!$F$17)&lt;3500,3500,IF(_xlfn.NORM.INV(D570,'Input Parameters'!$E$17,'Input Parameters'!$F$17)&gt;5500,5500,_xlfn.NORM.INV(D570,'Input Parameters'!$E$17,'Input Parameters'!$F$17)))</f>
        <v>5500</v>
      </c>
      <c r="F570" s="10">
        <f t="shared" ca="1" si="72"/>
        <v>0.81413124599483855</v>
      </c>
      <c r="G570" s="64">
        <f ca="1">_xlfn.NORM.INV(F570,'Input Parameters'!$E$20,'Input Parameters'!$F$20)</f>
        <v>288.63459729655722</v>
      </c>
      <c r="H570" s="57">
        <f ca="1">EXP(E570*(1/'Input Parameters'!$E$23-1/G570))</f>
        <v>0.75633147893359565</v>
      </c>
      <c r="I570" s="10">
        <f t="shared" ca="1" si="73"/>
        <v>0.55103167167043499</v>
      </c>
      <c r="J570" s="30">
        <f ca="1">_xlfn.BETA.INV(I570,'Input Parameters'!$L$26,'Input Parameters'!$M$26,'Input Parameters'!$J$26,'Input Parameters'!$K$26)</f>
        <v>0.6818152935843218</v>
      </c>
      <c r="K570" s="168">
        <f ca="1">('Input Parameters'!$E$27/'Input Parameters'!$E$38)^$J570</f>
        <v>7.5163299516707973E-3</v>
      </c>
      <c r="L570" s="69">
        <f ca="1">$H570*$C570*'Input Parameters'!$E$25*K570</f>
        <v>1.8651054787351962</v>
      </c>
      <c r="M570" s="24">
        <f t="shared" ca="1" si="74"/>
        <v>0.54797865443440308</v>
      </c>
      <c r="N570" s="15">
        <f ca="1">_xlfn.NORM.INV(M570,'Input Parameters'!$E$29,'Input Parameters'!$F$29)</f>
        <v>0.10001205560383125</v>
      </c>
      <c r="O570" s="8">
        <f t="shared" ca="1" si="75"/>
        <v>0.22917321523465395</v>
      </c>
      <c r="P570" s="30">
        <f ca="1">_xlfn.LOGNORM.INV(O570,'Input Parameters'!$H$30,'Input Parameters'!$I$30)</f>
        <v>1.8903008334436142</v>
      </c>
      <c r="Q570" s="10">
        <f t="shared" ca="1" si="76"/>
        <v>0.67748815349621394</v>
      </c>
      <c r="R570" s="30">
        <f>IF('Input Parameters'!$E$32=0,0,_xlfn.BETA.INV(Q570,'Input Parameters'!$L$32,'Input Parameters'!$M$32,'Input Parameters'!$J$32,'Input Parameters'!$K$32))</f>
        <v>0</v>
      </c>
      <c r="S570" s="10">
        <f t="shared" ca="1" si="77"/>
        <v>0.60127281350487549</v>
      </c>
      <c r="T570" s="26">
        <f ca="1">_xlfn.LOGNORM.INV(S570,'Input Parameters'!$H$34,'Input Parameters'!$I$34)</f>
        <v>52.044565095545465</v>
      </c>
      <c r="U570" s="10">
        <f t="shared" ca="1" si="78"/>
        <v>0.43120238787022847</v>
      </c>
      <c r="V570" s="30">
        <f ca="1">_xlfn.BETA.INV(U570,'Input Parameters'!$L$36,'Input Parameters'!$M$36,'Input Parameters'!$J$36,'Input Parameters'!$K$36)</f>
        <v>0.55993087933746555</v>
      </c>
      <c r="W570" s="2">
        <f ca="1">N570+(P570-N570)*(1-ERF((T570-R570)/(2*SQRT(L570*'Input Parameters'!$E$38))))</f>
        <v>0.11262541126303574</v>
      </c>
      <c r="X570">
        <f t="shared" ca="1" si="80"/>
        <v>1</v>
      </c>
      <c r="Y570" s="7"/>
    </row>
    <row r="571" spans="1:25" ht="15" customHeight="1" x14ac:dyDescent="0.25">
      <c r="A571" s="139">
        <v>564</v>
      </c>
      <c r="B571" s="10">
        <f t="shared" ca="1" si="70"/>
        <v>2.121685743397117E-2</v>
      </c>
      <c r="C571" s="60">
        <f ca="1">_xlfn.NORM.INV(B571,'Input Parameters'!$E$15,'Input Parameters'!$F$15)</f>
        <v>160.99563122436319</v>
      </c>
      <c r="D571" s="10">
        <f t="shared" ca="1" si="71"/>
        <v>0.64075008655054111</v>
      </c>
      <c r="E571" s="62">
        <f ca="1">IF(_xlfn.NORM.INV(D571,'Input Parameters'!$E$17,'Input Parameters'!$F$17)&lt;3500,3500,IF(_xlfn.NORM.INV(D571,'Input Parameters'!$E$17,'Input Parameters'!$F$17)&gt;5500,5500,_xlfn.NORM.INV(D571,'Input Parameters'!$E$17,'Input Parameters'!$F$17)))</f>
        <v>5052.3251245038346</v>
      </c>
      <c r="F571" s="10">
        <f t="shared" ca="1" si="72"/>
        <v>0.90943398783374751</v>
      </c>
      <c r="G571" s="64">
        <f ca="1">_xlfn.NORM.INV(F571,'Input Parameters'!$E$20,'Input Parameters'!$F$20)</f>
        <v>291.60976024077911</v>
      </c>
      <c r="H571" s="57">
        <f ca="1">EXP(E571*(1/'Input Parameters'!$E$23-1/G571))</f>
        <v>0.9250050728393544</v>
      </c>
      <c r="I571" s="10">
        <f t="shared" ca="1" si="73"/>
        <v>0.6786981888915522</v>
      </c>
      <c r="J571" s="30">
        <f ca="1">_xlfn.BETA.INV(I571,'Input Parameters'!$L$26,'Input Parameters'!$M$26,'Input Parameters'!$J$26,'Input Parameters'!$K$26)</f>
        <v>0.7329071576217866</v>
      </c>
      <c r="K571" s="168">
        <f ca="1">('Input Parameters'!$E$27/'Input Parameters'!$E$38)^$J571</f>
        <v>5.210077995408075E-3</v>
      </c>
      <c r="L571" s="69">
        <f ca="1">$H571*$C571*'Input Parameters'!$E$25*K571</f>
        <v>0.77589406602558497</v>
      </c>
      <c r="M571" s="24">
        <f t="shared" ca="1" si="74"/>
        <v>0.61597293136584963</v>
      </c>
      <c r="N571" s="15">
        <f ca="1">_xlfn.NORM.INV(M571,'Input Parameters'!$E$29,'Input Parameters'!$F$29)</f>
        <v>0.10002949211205861</v>
      </c>
      <c r="O571" s="8">
        <f t="shared" ca="1" si="75"/>
        <v>0.26189119675859751</v>
      </c>
      <c r="P571" s="30">
        <f ca="1">_xlfn.LOGNORM.INV(O571,'Input Parameters'!$H$30,'Input Parameters'!$I$30)</f>
        <v>1.9855294421587504</v>
      </c>
      <c r="Q571" s="10">
        <f t="shared" ca="1" si="76"/>
        <v>0.60277390569763378</v>
      </c>
      <c r="R571" s="30">
        <f>IF('Input Parameters'!$E$32=0,0,_xlfn.BETA.INV(Q571,'Input Parameters'!$L$32,'Input Parameters'!$M$32,'Input Parameters'!$J$32,'Input Parameters'!$K$32))</f>
        <v>0</v>
      </c>
      <c r="S571" s="10">
        <f t="shared" ca="1" si="77"/>
        <v>0.30753369178602674</v>
      </c>
      <c r="T571" s="26">
        <f ca="1">_xlfn.LOGNORM.INV(S571,'Input Parameters'!$H$34,'Input Parameters'!$I$34)</f>
        <v>47.348307300130521</v>
      </c>
      <c r="U571" s="10">
        <f t="shared" ca="1" si="78"/>
        <v>0.30357572727027526</v>
      </c>
      <c r="V571" s="30">
        <f ca="1">_xlfn.BETA.INV(U571,'Input Parameters'!$L$36,'Input Parameters'!$M$36,'Input Parameters'!$J$36,'Input Parameters'!$K$36)</f>
        <v>0.51159687694234135</v>
      </c>
      <c r="W571" s="2">
        <f ca="1">N571+(P571-N571)*(1-ERF((T571-R571)/(2*SQRT(L571*'Input Parameters'!$E$38))))</f>
        <v>0.10030131013996288</v>
      </c>
      <c r="X571">
        <f t="shared" ca="1" si="80"/>
        <v>1</v>
      </c>
      <c r="Y571" s="7"/>
    </row>
    <row r="572" spans="1:25" ht="15" customHeight="1" x14ac:dyDescent="0.25">
      <c r="A572" s="139">
        <v>565</v>
      </c>
      <c r="B572" s="10">
        <f t="shared" ca="1" si="70"/>
        <v>0.63610674708784387</v>
      </c>
      <c r="C572" s="60">
        <f ca="1">_xlfn.NORM.INV(B572,'Input Parameters'!$E$15,'Input Parameters'!$F$15)</f>
        <v>289.83039061602994</v>
      </c>
      <c r="D572" s="10">
        <f t="shared" ca="1" si="71"/>
        <v>0.905755396002772</v>
      </c>
      <c r="E572" s="62">
        <f ca="1">IF(_xlfn.NORM.INV(D572,'Input Parameters'!$E$17,'Input Parameters'!$F$17)&lt;3500,3500,IF(_xlfn.NORM.INV(D572,'Input Parameters'!$E$17,'Input Parameters'!$F$17)&gt;5500,5500,_xlfn.NORM.INV(D572,'Input Parameters'!$E$17,'Input Parameters'!$F$17)))</f>
        <v>5500</v>
      </c>
      <c r="F572" s="10">
        <f t="shared" ca="1" si="72"/>
        <v>0.95679790152024879</v>
      </c>
      <c r="G572" s="64">
        <f ca="1">_xlfn.NORM.INV(F572,'Input Parameters'!$E$20,'Input Parameters'!$F$20)</f>
        <v>294.13834560545007</v>
      </c>
      <c r="H572" s="57">
        <f ca="1">EXP(E572*(1/'Input Parameters'!$E$23-1/G572))</f>
        <v>1.0803392443836026</v>
      </c>
      <c r="I572" s="10">
        <f t="shared" ca="1" si="73"/>
        <v>0.7346469500684748</v>
      </c>
      <c r="J572" s="30">
        <f ca="1">_xlfn.BETA.INV(I572,'Input Parameters'!$L$26,'Input Parameters'!$M$26,'Input Parameters'!$J$26,'Input Parameters'!$K$26)</f>
        <v>0.75626797556172709</v>
      </c>
      <c r="K572" s="168">
        <f ca="1">('Input Parameters'!$E$27/'Input Parameters'!$E$38)^$J572</f>
        <v>4.4062638195457669E-3</v>
      </c>
      <c r="L572" s="69">
        <f ca="1">$H572*$C572*'Input Parameters'!$E$25*K572</f>
        <v>1.3796679356356791</v>
      </c>
      <c r="M572" s="24">
        <f t="shared" ca="1" si="74"/>
        <v>0.57558076856549389</v>
      </c>
      <c r="N572" s="15">
        <f ca="1">_xlfn.NORM.INV(M572,'Input Parameters'!$E$29,'Input Parameters'!$F$29)</f>
        <v>0.10001906006730155</v>
      </c>
      <c r="O572" s="8">
        <f t="shared" ca="1" si="75"/>
        <v>0.52243567227253362</v>
      </c>
      <c r="P572" s="30">
        <f ca="1">_xlfn.LOGNORM.INV(O572,'Input Parameters'!$H$30,'Input Parameters'!$I$30)</f>
        <v>2.7555587286189254</v>
      </c>
      <c r="Q572" s="10">
        <f t="shared" ca="1" si="76"/>
        <v>0.52089584120540677</v>
      </c>
      <c r="R572" s="30">
        <f>IF('Input Parameters'!$E$32=0,0,_xlfn.BETA.INV(Q572,'Input Parameters'!$L$32,'Input Parameters'!$M$32,'Input Parameters'!$J$32,'Input Parameters'!$K$32))</f>
        <v>0</v>
      </c>
      <c r="S572" s="10">
        <f t="shared" ca="1" si="77"/>
        <v>0.61823459651072676</v>
      </c>
      <c r="T572" s="26">
        <f ca="1">_xlfn.LOGNORM.INV(S572,'Input Parameters'!$H$34,'Input Parameters'!$I$34)</f>
        <v>52.331816253557605</v>
      </c>
      <c r="U572" s="10">
        <f t="shared" ca="1" si="78"/>
        <v>0.82986169314549407</v>
      </c>
      <c r="V572" s="30">
        <f ca="1">_xlfn.BETA.INV(U572,'Input Parameters'!$L$36,'Input Parameters'!$M$36,'Input Parameters'!$J$36,'Input Parameters'!$K$36)</f>
        <v>0.74329705269671087</v>
      </c>
      <c r="W572" s="2">
        <f ca="1">N572+(P572-N572)*(1-ERF((T572-R572)/(2*SQRT(L572*'Input Parameters'!$E$38))))</f>
        <v>0.10434907328351335</v>
      </c>
      <c r="X572">
        <f t="shared" ca="1" si="80"/>
        <v>1</v>
      </c>
      <c r="Y572" s="7"/>
    </row>
    <row r="573" spans="1:25" ht="15" customHeight="1" x14ac:dyDescent="0.25">
      <c r="A573" s="139">
        <v>566</v>
      </c>
      <c r="B573" s="10">
        <f t="shared" ca="1" si="70"/>
        <v>9.7826599212816334E-2</v>
      </c>
      <c r="C573" s="60">
        <f ca="1">_xlfn.NORM.INV(B573,'Input Parameters'!$E$15,'Input Parameters'!$F$15)</f>
        <v>200.83897097995268</v>
      </c>
      <c r="D573" s="10">
        <f t="shared" ca="1" si="71"/>
        <v>0.9861576788889167</v>
      </c>
      <c r="E573" s="62">
        <f ca="1">IF(_xlfn.NORM.INV(D573,'Input Parameters'!$E$17,'Input Parameters'!$F$17)&lt;3500,3500,IF(_xlfn.NORM.INV(D573,'Input Parameters'!$E$17,'Input Parameters'!$F$17)&gt;5500,5500,_xlfn.NORM.INV(D573,'Input Parameters'!$E$17,'Input Parameters'!$F$17)))</f>
        <v>5500</v>
      </c>
      <c r="F573" s="10">
        <f t="shared" ca="1" si="72"/>
        <v>0.48757599949429298</v>
      </c>
      <c r="G573" s="64">
        <f ca="1">_xlfn.NORM.INV(F573,'Input Parameters'!$E$20,'Input Parameters'!$F$20)</f>
        <v>282.44131251016893</v>
      </c>
      <c r="H573" s="57">
        <f ca="1">EXP(E573*(1/'Input Parameters'!$E$23-1/G573))</f>
        <v>0.49802113483651478</v>
      </c>
      <c r="I573" s="10">
        <f t="shared" ca="1" si="73"/>
        <v>0.69028012543151607</v>
      </c>
      <c r="J573" s="30">
        <f ca="1">_xlfn.BETA.INV(I573,'Input Parameters'!$L$26,'Input Parameters'!$M$26,'Input Parameters'!$J$26,'Input Parameters'!$K$26)</f>
        <v>0.73766029398593025</v>
      </c>
      <c r="K573" s="168">
        <f ca="1">('Input Parameters'!$E$27/'Input Parameters'!$E$38)^$J573</f>
        <v>5.0354377606814235E-3</v>
      </c>
      <c r="L573" s="69">
        <f ca="1">$H573*$C573*'Input Parameters'!$E$25*K573</f>
        <v>0.50365481878455765</v>
      </c>
      <c r="M573" s="24">
        <f t="shared" ca="1" si="74"/>
        <v>0.58050519856140115</v>
      </c>
      <c r="N573" s="15">
        <f ca="1">_xlfn.NORM.INV(M573,'Input Parameters'!$E$29,'Input Parameters'!$F$29)</f>
        <v>0.10002031860666681</v>
      </c>
      <c r="O573" s="8">
        <f t="shared" ca="1" si="75"/>
        <v>0.9117773103969532</v>
      </c>
      <c r="P573" s="30">
        <f ca="1">_xlfn.LOGNORM.INV(O573,'Input Parameters'!$H$30,'Input Parameters'!$I$30)</f>
        <v>5.0814457203190253</v>
      </c>
      <c r="Q573" s="10">
        <f t="shared" ca="1" si="76"/>
        <v>0.76339615194205257</v>
      </c>
      <c r="R573" s="30">
        <f>IF('Input Parameters'!$E$32=0,0,_xlfn.BETA.INV(Q573,'Input Parameters'!$L$32,'Input Parameters'!$M$32,'Input Parameters'!$J$32,'Input Parameters'!$K$32))</f>
        <v>0</v>
      </c>
      <c r="S573" s="10">
        <f t="shared" ca="1" si="77"/>
        <v>0.10965994363147225</v>
      </c>
      <c r="T573" s="26">
        <f ca="1">_xlfn.LOGNORM.INV(S573,'Input Parameters'!$H$34,'Input Parameters'!$I$34)</f>
        <v>43.258627264928208</v>
      </c>
      <c r="U573" s="10">
        <f t="shared" ca="1" si="78"/>
        <v>0.51934134731488446</v>
      </c>
      <c r="V573" s="30">
        <f ca="1">_xlfn.BETA.INV(U573,'Input Parameters'!$L$36,'Input Parameters'!$M$36,'Input Parameters'!$J$36,'Input Parameters'!$K$36)</f>
        <v>0.59331312039757145</v>
      </c>
      <c r="W573" s="2">
        <f ca="1">N573+(P573-N573)*(1-ERF((T573-R573)/(2*SQRT(L573*'Input Parameters'!$E$38))))</f>
        <v>0.10010159167483701</v>
      </c>
      <c r="X573">
        <f t="shared" ca="1" si="80"/>
        <v>1</v>
      </c>
      <c r="Y573" s="7"/>
    </row>
    <row r="574" spans="1:25" ht="15" customHeight="1" x14ac:dyDescent="0.25">
      <c r="A574" s="139">
        <v>567</v>
      </c>
      <c r="B574" s="10">
        <f t="shared" ca="1" si="70"/>
        <v>0.67223990577139092</v>
      </c>
      <c r="C574" s="60">
        <f ca="1">_xlfn.NORM.INV(B574,'Input Parameters'!$E$15,'Input Parameters'!$F$15)</f>
        <v>295.14325554379332</v>
      </c>
      <c r="D574" s="10">
        <f t="shared" ca="1" si="71"/>
        <v>0.60886647131764138</v>
      </c>
      <c r="E574" s="62">
        <f ca="1">IF(_xlfn.NORM.INV(D574,'Input Parameters'!$E$17,'Input Parameters'!$F$17)&lt;3500,3500,IF(_xlfn.NORM.INV(D574,'Input Parameters'!$E$17,'Input Parameters'!$F$17)&gt;5500,5500,_xlfn.NORM.INV(D574,'Input Parameters'!$E$17,'Input Parameters'!$F$17)))</f>
        <v>4993.4561187365562</v>
      </c>
      <c r="F574" s="10">
        <f t="shared" ca="1" si="72"/>
        <v>0.69966564381639007</v>
      </c>
      <c r="G574" s="64">
        <f ca="1">_xlfn.NORM.INV(F574,'Input Parameters'!$E$20,'Input Parameters'!$F$20)</f>
        <v>286.15704204977624</v>
      </c>
      <c r="H574" s="57">
        <f ca="1">EXP(E574*(1/'Input Parameters'!$E$23-1/G574))</f>
        <v>0.66808440809610692</v>
      </c>
      <c r="I574" s="10">
        <f t="shared" ca="1" si="73"/>
        <v>0.59158385845888628</v>
      </c>
      <c r="J574" s="30">
        <f ca="1">_xlfn.BETA.INV(I574,'Input Parameters'!$L$26,'Input Parameters'!$M$26,'Input Parameters'!$J$26,'Input Parameters'!$K$26)</f>
        <v>0.69792632818657852</v>
      </c>
      <c r="K574" s="168">
        <f ca="1">('Input Parameters'!$E$27/'Input Parameters'!$E$38)^$J574</f>
        <v>6.6960188382723914E-3</v>
      </c>
      <c r="L574" s="69">
        <f ca="1">$H574*$C574*'Input Parameters'!$E$25*K574</f>
        <v>1.3203250602429266</v>
      </c>
      <c r="M574" s="24">
        <f t="shared" ca="1" si="74"/>
        <v>0.29354522551810702</v>
      </c>
      <c r="N574" s="15">
        <f ca="1">_xlfn.NORM.INV(M574,'Input Parameters'!$E$29,'Input Parameters'!$F$29)</f>
        <v>9.9945694284523018E-2</v>
      </c>
      <c r="O574" s="8">
        <f t="shared" ca="1" si="75"/>
        <v>0.99931146219204769</v>
      </c>
      <c r="P574" s="30">
        <f ca="1">_xlfn.LOGNORM.INV(O574,'Input Parameters'!$H$30,'Input Parameters'!$I$30)</f>
        <v>12.162795352995829</v>
      </c>
      <c r="Q574" s="10">
        <f t="shared" ca="1" si="76"/>
        <v>0.8443755724415154</v>
      </c>
      <c r="R574" s="30">
        <f>IF('Input Parameters'!$E$32=0,0,_xlfn.BETA.INV(Q574,'Input Parameters'!$L$32,'Input Parameters'!$M$32,'Input Parameters'!$J$32,'Input Parameters'!$K$32))</f>
        <v>0</v>
      </c>
      <c r="S574" s="10">
        <f t="shared" ca="1" si="77"/>
        <v>0.80289363761529231</v>
      </c>
      <c r="T574" s="26">
        <f ca="1">_xlfn.LOGNORM.INV(S574,'Input Parameters'!$H$34,'Input Parameters'!$I$34)</f>
        <v>56.049321086001747</v>
      </c>
      <c r="U574" s="10">
        <f t="shared" ca="1" si="78"/>
        <v>0.50316263767267155</v>
      </c>
      <c r="V574" s="30">
        <f ca="1">_xlfn.BETA.INV(U574,'Input Parameters'!$L$36,'Input Parameters'!$M$36,'Input Parameters'!$J$36,'Input Parameters'!$K$36)</f>
        <v>0.58709789377705901</v>
      </c>
      <c r="W574" s="2">
        <f ca="1">N574+(P574-N574)*(1-ERF((T574-R574)/(2*SQRT(L574*'Input Parameters'!$E$38))))</f>
        <v>0.10672872137491517</v>
      </c>
      <c r="X574">
        <f t="shared" ca="1" si="80"/>
        <v>1</v>
      </c>
      <c r="Y574" s="7"/>
    </row>
    <row r="575" spans="1:25" ht="15" customHeight="1" x14ac:dyDescent="0.25">
      <c r="A575" s="139">
        <v>568</v>
      </c>
      <c r="B575" s="10">
        <f t="shared" ca="1" si="70"/>
        <v>0.96642459161961758</v>
      </c>
      <c r="C575" s="60">
        <f ca="1">_xlfn.NORM.INV(B575,'Input Parameters'!$E$15,'Input Parameters'!$F$15)</f>
        <v>370.17714074172301</v>
      </c>
      <c r="D575" s="10">
        <f t="shared" ca="1" si="71"/>
        <v>1.0359229382515212E-2</v>
      </c>
      <c r="E575" s="62">
        <f ca="1">IF(_xlfn.NORM.INV(D575,'Input Parameters'!$E$17,'Input Parameters'!$F$17)&lt;3500,3500,IF(_xlfn.NORM.INV(D575,'Input Parameters'!$E$17,'Input Parameters'!$F$17)&gt;5500,5500,_xlfn.NORM.INV(D575,'Input Parameters'!$E$17,'Input Parameters'!$F$17)))</f>
        <v>3500</v>
      </c>
      <c r="F575" s="10">
        <f t="shared" ca="1" si="72"/>
        <v>0.89284270772975838</v>
      </c>
      <c r="G575" s="64">
        <f ca="1">_xlfn.NORM.INV(F575,'Input Parameters'!$E$20,'Input Parameters'!$F$20)</f>
        <v>290.96998335493987</v>
      </c>
      <c r="H575" s="57">
        <f ca="1">EXP(E575*(1/'Input Parameters'!$E$23-1/G575))</f>
        <v>0.92275224083966789</v>
      </c>
      <c r="I575" s="10">
        <f t="shared" ca="1" si="73"/>
        <v>0.63575381214844462</v>
      </c>
      <c r="J575" s="30">
        <f ca="1">_xlfn.BETA.INV(I575,'Input Parameters'!$L$26,'Input Parameters'!$M$26,'Input Parameters'!$J$26,'Input Parameters'!$K$26)</f>
        <v>0.7155379736583557</v>
      </c>
      <c r="K575" s="168">
        <f ca="1">('Input Parameters'!$E$27/'Input Parameters'!$E$38)^$J575</f>
        <v>5.9013692200572346E-3</v>
      </c>
      <c r="L575" s="69">
        <f ca="1">$H575*$C575*'Input Parameters'!$E$25*K575</f>
        <v>2.0158002387823228</v>
      </c>
      <c r="M575" s="24">
        <f t="shared" ca="1" si="74"/>
        <v>0.2902676355665853</v>
      </c>
      <c r="N575" s="15">
        <f ca="1">_xlfn.NORM.INV(M575,'Input Parameters'!$E$29,'Input Parameters'!$F$29)</f>
        <v>9.9944739697642296E-2</v>
      </c>
      <c r="O575" s="8">
        <f t="shared" ca="1" si="75"/>
        <v>0.96772182283135</v>
      </c>
      <c r="P575" s="30">
        <f ca="1">_xlfn.LOGNORM.INV(O575,'Input Parameters'!$H$30,'Input Parameters'!$I$30)</f>
        <v>6.4247023976775512</v>
      </c>
      <c r="Q575" s="10">
        <f t="shared" ca="1" si="76"/>
        <v>0.25302275894690385</v>
      </c>
      <c r="R575" s="30">
        <f>IF('Input Parameters'!$E$32=0,0,_xlfn.BETA.INV(Q575,'Input Parameters'!$L$32,'Input Parameters'!$M$32,'Input Parameters'!$J$32,'Input Parameters'!$K$32))</f>
        <v>0</v>
      </c>
      <c r="S575" s="10">
        <f t="shared" ca="1" si="77"/>
        <v>0.99844411075958717</v>
      </c>
      <c r="T575" s="26">
        <f ca="1">_xlfn.LOGNORM.INV(S575,'Input Parameters'!$H$34,'Input Parameters'!$I$34)</f>
        <v>72.840497698886054</v>
      </c>
      <c r="U575" s="10">
        <f t="shared" ca="1" si="78"/>
        <v>0.54387333915038871</v>
      </c>
      <c r="V575" s="30">
        <f ca="1">_xlfn.BETA.INV(U575,'Input Parameters'!$L$36,'Input Parameters'!$M$36,'Input Parameters'!$J$36,'Input Parameters'!$K$36)</f>
        <v>0.60285554349629722</v>
      </c>
      <c r="W575" s="2">
        <f ca="1">N575+(P575-N575)*(1-ERF((T575-R575)/(2*SQRT(L575*'Input Parameters'!$E$38))))</f>
        <v>0.1017531864753291</v>
      </c>
      <c r="X575">
        <f t="shared" ca="1" si="80"/>
        <v>1</v>
      </c>
      <c r="Y575" s="7"/>
    </row>
    <row r="576" spans="1:25" ht="15" customHeight="1" x14ac:dyDescent="0.25">
      <c r="A576" s="139">
        <v>569</v>
      </c>
      <c r="B576" s="10">
        <f t="shared" ca="1" si="70"/>
        <v>8.4788967244905367E-2</v>
      </c>
      <c r="C576" s="60">
        <f ca="1">_xlfn.NORM.INV(B576,'Input Parameters'!$E$15,'Input Parameters'!$F$15)</f>
        <v>196.52919092560251</v>
      </c>
      <c r="D576" s="10">
        <f t="shared" ca="1" si="71"/>
        <v>0.96753054785518122</v>
      </c>
      <c r="E576" s="62">
        <f ca="1">IF(_xlfn.NORM.INV(D576,'Input Parameters'!$E$17,'Input Parameters'!$F$17)&lt;3500,3500,IF(_xlfn.NORM.INV(D576,'Input Parameters'!$E$17,'Input Parameters'!$F$17)&gt;5500,5500,_xlfn.NORM.INV(D576,'Input Parameters'!$E$17,'Input Parameters'!$F$17)))</f>
        <v>5500</v>
      </c>
      <c r="F576" s="10">
        <f t="shared" ca="1" si="72"/>
        <v>0.7733713294621879</v>
      </c>
      <c r="G576" s="64">
        <f ca="1">_xlfn.NORM.INV(F576,'Input Parameters'!$E$20,'Input Parameters'!$F$20)</f>
        <v>287.67497067231471</v>
      </c>
      <c r="H576" s="57">
        <f ca="1">EXP(E576*(1/'Input Parameters'!$E$23-1/G576))</f>
        <v>0.70975175072096941</v>
      </c>
      <c r="I576" s="10">
        <f t="shared" ca="1" si="73"/>
        <v>0.59970730259384097</v>
      </c>
      <c r="J576" s="30">
        <f ca="1">_xlfn.BETA.INV(I576,'Input Parameters'!$L$26,'Input Parameters'!$M$26,'Input Parameters'!$J$26,'Input Parameters'!$K$26)</f>
        <v>0.70115524604265955</v>
      </c>
      <c r="K576" s="168">
        <f ca="1">('Input Parameters'!$E$27/'Input Parameters'!$E$38)^$J576</f>
        <v>6.5427138557937782E-3</v>
      </c>
      <c r="L576" s="69">
        <f ca="1">$H576*$C576*'Input Parameters'!$E$25*K576</f>
        <v>0.91262311755305392</v>
      </c>
      <c r="M576" s="24">
        <f t="shared" ca="1" si="74"/>
        <v>0.77753292336791635</v>
      </c>
      <c r="N576" s="15">
        <f ca="1">_xlfn.NORM.INV(M576,'Input Parameters'!$E$29,'Input Parameters'!$F$29)</f>
        <v>0.10007638877245935</v>
      </c>
      <c r="O576" s="8">
        <f t="shared" ca="1" si="75"/>
        <v>0.97939900851471962</v>
      </c>
      <c r="P576" s="30">
        <f ca="1">_xlfn.LOGNORM.INV(O576,'Input Parameters'!$H$30,'Input Parameters'!$I$30)</f>
        <v>7.0385474665286623</v>
      </c>
      <c r="Q576" s="10">
        <f t="shared" ca="1" si="76"/>
        <v>0.11365619048725017</v>
      </c>
      <c r="R576" s="30">
        <f>IF('Input Parameters'!$E$32=0,0,_xlfn.BETA.INV(Q576,'Input Parameters'!$L$32,'Input Parameters'!$M$32,'Input Parameters'!$J$32,'Input Parameters'!$K$32))</f>
        <v>0</v>
      </c>
      <c r="S576" s="10">
        <f t="shared" ca="1" si="77"/>
        <v>0.86404106537686498</v>
      </c>
      <c r="T576" s="26">
        <f ca="1">_xlfn.LOGNORM.INV(S576,'Input Parameters'!$H$34,'Input Parameters'!$I$34)</f>
        <v>57.797433926667381</v>
      </c>
      <c r="U576" s="10">
        <f t="shared" ca="1" si="78"/>
        <v>0.53784459901186377</v>
      </c>
      <c r="V576" s="30">
        <f ca="1">_xlfn.BETA.INV(U576,'Input Parameters'!$L$36,'Input Parameters'!$M$36,'Input Parameters'!$J$36,'Input Parameters'!$K$36)</f>
        <v>0.60049572112309291</v>
      </c>
      <c r="W576" s="2">
        <f ca="1">N576+(P576-N576)*(1-ERF((T576-R576)/(2*SQRT(L576*'Input Parameters'!$E$38))))</f>
        <v>0.10020719369110664</v>
      </c>
      <c r="X576">
        <f t="shared" ca="1" si="80"/>
        <v>1</v>
      </c>
      <c r="Y576" s="7"/>
    </row>
    <row r="577" spans="1:25" ht="15" customHeight="1" x14ac:dyDescent="0.25">
      <c r="A577" s="139">
        <v>570</v>
      </c>
      <c r="B577" s="10">
        <f t="shared" ca="1" si="70"/>
        <v>0.12361499709098911</v>
      </c>
      <c r="C577" s="60">
        <f ca="1">_xlfn.NORM.INV(B577,'Input Parameters'!$E$15,'Input Parameters'!$F$15)</f>
        <v>208.25976992646463</v>
      </c>
      <c r="D577" s="10">
        <f t="shared" ca="1" si="71"/>
        <v>0.82193523846296701</v>
      </c>
      <c r="E577" s="62">
        <f ca="1">IF(_xlfn.NORM.INV(D577,'Input Parameters'!$E$17,'Input Parameters'!$F$17)&lt;3500,3500,IF(_xlfn.NORM.INV(D577,'Input Parameters'!$E$17,'Input Parameters'!$F$17)&gt;5500,5500,_xlfn.NORM.INV(D577,'Input Parameters'!$E$17,'Input Parameters'!$F$17)))</f>
        <v>5445.9357161793268</v>
      </c>
      <c r="F577" s="10">
        <f t="shared" ca="1" si="72"/>
        <v>0.52683069969253593</v>
      </c>
      <c r="G577" s="64">
        <f ca="1">_xlfn.NORM.INV(F577,'Input Parameters'!$E$20,'Input Parameters'!$F$20)</f>
        <v>283.10094599018061</v>
      </c>
      <c r="H577" s="57">
        <f ca="1">EXP(E577*(1/'Input Parameters'!$E$23-1/G577))</f>
        <v>0.5244876394244663</v>
      </c>
      <c r="I577" s="10">
        <f t="shared" ca="1" si="73"/>
        <v>0.9123248336027886</v>
      </c>
      <c r="J577" s="30">
        <f ca="1">_xlfn.BETA.INV(I577,'Input Parameters'!$L$26,'Input Parameters'!$M$26,'Input Parameters'!$J$26,'Input Parameters'!$K$26)</f>
        <v>0.84713309960811733</v>
      </c>
      <c r="K577" s="168">
        <f ca="1">('Input Parameters'!$E$27/'Input Parameters'!$E$38)^$J577</f>
        <v>2.2961858733982531E-3</v>
      </c>
      <c r="L577" s="69">
        <f ca="1">$H577*$C577*'Input Parameters'!$E$25*K577</f>
        <v>0.25081163695681252</v>
      </c>
      <c r="M577" s="24">
        <f t="shared" ca="1" si="74"/>
        <v>0.11934054375726455</v>
      </c>
      <c r="N577" s="15">
        <f ca="1">_xlfn.NORM.INV(M577,'Input Parameters'!$E$29,'Input Parameters'!$F$29)</f>
        <v>9.9882171018678981E-2</v>
      </c>
      <c r="O577" s="8">
        <f t="shared" ca="1" si="75"/>
        <v>0.46301207726305238</v>
      </c>
      <c r="P577" s="30">
        <f ca="1">_xlfn.LOGNORM.INV(O577,'Input Parameters'!$H$30,'Input Parameters'!$I$30)</f>
        <v>2.5681371983295787</v>
      </c>
      <c r="Q577" s="10">
        <f t="shared" ca="1" si="76"/>
        <v>0.50364167015403949</v>
      </c>
      <c r="R577" s="30">
        <f>IF('Input Parameters'!$E$32=0,0,_xlfn.BETA.INV(Q577,'Input Parameters'!$L$32,'Input Parameters'!$M$32,'Input Parameters'!$J$32,'Input Parameters'!$K$32))</f>
        <v>0</v>
      </c>
      <c r="S577" s="10">
        <f t="shared" ca="1" si="77"/>
        <v>0.1951359275740574</v>
      </c>
      <c r="T577" s="26">
        <f ca="1">_xlfn.LOGNORM.INV(S577,'Input Parameters'!$H$34,'Input Parameters'!$I$34)</f>
        <v>45.293778585516201</v>
      </c>
      <c r="U577" s="10">
        <f t="shared" ca="1" si="78"/>
        <v>0.14879608047713322</v>
      </c>
      <c r="V577" s="30">
        <f ca="1">_xlfn.BETA.INV(U577,'Input Parameters'!$L$36,'Input Parameters'!$M$36,'Input Parameters'!$J$36,'Input Parameters'!$K$36)</f>
        <v>0.44431249699132108</v>
      </c>
      <c r="W577" s="2">
        <f ca="1">N577+(P577-N577)*(1-ERF((T577-R577)/(2*SQRT(L577*'Input Parameters'!$E$38))))</f>
        <v>9.9882171414600859E-2</v>
      </c>
      <c r="X577">
        <f t="shared" ca="1" si="80"/>
        <v>1</v>
      </c>
      <c r="Y577" s="7"/>
    </row>
    <row r="578" spans="1:25" ht="15" customHeight="1" x14ac:dyDescent="0.25">
      <c r="A578" s="139">
        <v>571</v>
      </c>
      <c r="B578" s="10">
        <f t="shared" ca="1" si="70"/>
        <v>0.2101774001331439</v>
      </c>
      <c r="C578" s="60">
        <f ca="1">_xlfn.NORM.INV(B578,'Input Parameters'!$E$15,'Input Parameters'!$F$15)</f>
        <v>227.29780862520886</v>
      </c>
      <c r="D578" s="10">
        <f t="shared" ca="1" si="71"/>
        <v>0.29892707331263968</v>
      </c>
      <c r="E578" s="62">
        <f ca="1">IF(_xlfn.NORM.INV(D578,'Input Parameters'!$E$17,'Input Parameters'!$F$17)&lt;3500,3500,IF(_xlfn.NORM.INV(D578,'Input Parameters'!$E$17,'Input Parameters'!$F$17)&gt;5500,5500,_xlfn.NORM.INV(D578,'Input Parameters'!$E$17,'Input Parameters'!$F$17)))</f>
        <v>4430.7577941644076</v>
      </c>
      <c r="F578" s="10">
        <f t="shared" ca="1" si="72"/>
        <v>0.95898499468289145</v>
      </c>
      <c r="G578" s="64">
        <f ca="1">_xlfn.NORM.INV(F578,'Input Parameters'!$E$20,'Input Parameters'!$F$20)</f>
        <v>294.30148102032058</v>
      </c>
      <c r="H578" s="57">
        <f ca="1">EXP(E578*(1/'Input Parameters'!$E$23-1/G578))</f>
        <v>1.0731541869516785</v>
      </c>
      <c r="I578" s="10">
        <f t="shared" ca="1" si="73"/>
        <v>0.37917432014286689</v>
      </c>
      <c r="J578" s="30">
        <f ca="1">_xlfn.BETA.INV(I578,'Input Parameters'!$L$26,'Input Parameters'!$M$26,'Input Parameters'!$J$26,'Input Parameters'!$K$26)</f>
        <v>0.6108436891974437</v>
      </c>
      <c r="K578" s="168">
        <f ca="1">('Input Parameters'!$E$27/'Input Parameters'!$E$38)^$J578</f>
        <v>1.2505380413787593E-2</v>
      </c>
      <c r="L578" s="69">
        <f ca="1">$H578*$C578*'Input Parameters'!$E$25*K578</f>
        <v>3.0503823582730973</v>
      </c>
      <c r="M578" s="24">
        <f t="shared" ca="1" si="74"/>
        <v>0.71305271043871776</v>
      </c>
      <c r="N578" s="15">
        <f ca="1">_xlfn.NORM.INV(M578,'Input Parameters'!$E$29,'Input Parameters'!$F$29)</f>
        <v>0.10005623250426227</v>
      </c>
      <c r="O578" s="8">
        <f t="shared" ca="1" si="75"/>
        <v>0.55005699161735966</v>
      </c>
      <c r="P578" s="30">
        <f ca="1">_xlfn.LOGNORM.INV(O578,'Input Parameters'!$H$30,'Input Parameters'!$I$30)</f>
        <v>2.8475772064270903</v>
      </c>
      <c r="Q578" s="10">
        <f t="shared" ca="1" si="76"/>
        <v>0.2294969788874226</v>
      </c>
      <c r="R578" s="30">
        <f>IF('Input Parameters'!$E$32=0,0,_xlfn.BETA.INV(Q578,'Input Parameters'!$L$32,'Input Parameters'!$M$32,'Input Parameters'!$J$32,'Input Parameters'!$K$32))</f>
        <v>0</v>
      </c>
      <c r="S578" s="10">
        <f t="shared" ca="1" si="77"/>
        <v>0.27414534418917991</v>
      </c>
      <c r="T578" s="26">
        <f ca="1">_xlfn.LOGNORM.INV(S578,'Input Parameters'!$H$34,'Input Parameters'!$I$34)</f>
        <v>46.777134324050046</v>
      </c>
      <c r="U578" s="10">
        <f t="shared" ca="1" si="78"/>
        <v>0.8249844239483195</v>
      </c>
      <c r="V578" s="30">
        <f ca="1">_xlfn.BETA.INV(U578,'Input Parameters'!$L$36,'Input Parameters'!$M$36,'Input Parameters'!$J$36,'Input Parameters'!$K$36)</f>
        <v>0.73993521619459202</v>
      </c>
      <c r="W578" s="2">
        <f ca="1">N578+(P578-N578)*(1-ERF((T578-R578)/(2*SQRT(L578*'Input Parameters'!$E$38))))</f>
        <v>0.26009190803825072</v>
      </c>
      <c r="X578">
        <f t="shared" ca="1" si="80"/>
        <v>1</v>
      </c>
      <c r="Y578" s="7"/>
    </row>
    <row r="579" spans="1:25" ht="15" customHeight="1" x14ac:dyDescent="0.25">
      <c r="A579" s="139">
        <v>572</v>
      </c>
      <c r="B579" s="10">
        <f t="shared" ca="1" si="70"/>
        <v>0.92023314334330553</v>
      </c>
      <c r="C579" s="60">
        <f ca="1">_xlfn.NORM.INV(B579,'Input Parameters'!$E$15,'Input Parameters'!$F$15)</f>
        <v>347.19794307007476</v>
      </c>
      <c r="D579" s="10">
        <f t="shared" ca="1" si="71"/>
        <v>0.44439931633720531</v>
      </c>
      <c r="E579" s="62">
        <f ca="1">IF(_xlfn.NORM.INV(D579,'Input Parameters'!$E$17,'Input Parameters'!$F$17)&lt;3500,3500,IF(_xlfn.NORM.INV(D579,'Input Parameters'!$E$17,'Input Parameters'!$F$17)&gt;5500,5500,_xlfn.NORM.INV(D579,'Input Parameters'!$E$17,'Input Parameters'!$F$17)))</f>
        <v>4702.1228299976528</v>
      </c>
      <c r="F579" s="10">
        <f t="shared" ca="1" si="72"/>
        <v>2.2983397936332084E-2</v>
      </c>
      <c r="G579" s="64">
        <f ca="1">_xlfn.NORM.INV(F579,'Input Parameters'!$E$20,'Input Parameters'!$F$20)</f>
        <v>269.27882284358611</v>
      </c>
      <c r="H579" s="57">
        <f ca="1">EXP(E579*(1/'Input Parameters'!$E$23-1/G579))</f>
        <v>0.24420348391883984</v>
      </c>
      <c r="I579" s="10">
        <f t="shared" ca="1" si="73"/>
        <v>0.31938402258175025</v>
      </c>
      <c r="J579" s="30">
        <f ca="1">_xlfn.BETA.INV(I579,'Input Parameters'!$L$26,'Input Parameters'!$M$26,'Input Parameters'!$J$26,'Input Parameters'!$K$26)</f>
        <v>0.5835752704710101</v>
      </c>
      <c r="K579" s="168">
        <f ca="1">('Input Parameters'!$E$27/'Input Parameters'!$E$38)^$J579</f>
        <v>1.520700231104948E-2</v>
      </c>
      <c r="L579" s="69">
        <f ca="1">$H579*$C579*'Input Parameters'!$E$25*K579</f>
        <v>1.2893553036469232</v>
      </c>
      <c r="M579" s="24">
        <f t="shared" ca="1" si="74"/>
        <v>0.25487866500015144</v>
      </c>
      <c r="N579" s="15">
        <f ca="1">_xlfn.NORM.INV(M579,'Input Parameters'!$E$29,'Input Parameters'!$F$29)</f>
        <v>9.9934078439883625E-2</v>
      </c>
      <c r="O579" s="8">
        <f t="shared" ca="1" si="75"/>
        <v>0.80961220579984383</v>
      </c>
      <c r="P579" s="30">
        <f ca="1">_xlfn.LOGNORM.INV(O579,'Input Parameters'!$H$30,'Input Parameters'!$I$30)</f>
        <v>4.0595298684310785</v>
      </c>
      <c r="Q579" s="10">
        <f t="shared" ca="1" si="76"/>
        <v>0.2114356005034258</v>
      </c>
      <c r="R579" s="30">
        <f>IF('Input Parameters'!$E$32=0,0,_xlfn.BETA.INV(Q579,'Input Parameters'!$L$32,'Input Parameters'!$M$32,'Input Parameters'!$J$32,'Input Parameters'!$K$32))</f>
        <v>0</v>
      </c>
      <c r="S579" s="10">
        <f t="shared" ca="1" si="77"/>
        <v>0.2646608368071256</v>
      </c>
      <c r="T579" s="26">
        <f ca="1">_xlfn.LOGNORM.INV(S579,'Input Parameters'!$H$34,'Input Parameters'!$I$34)</f>
        <v>46.610163106759593</v>
      </c>
      <c r="U579" s="10">
        <f t="shared" ca="1" si="78"/>
        <v>0.23466610745233818</v>
      </c>
      <c r="V579" s="30">
        <f ca="1">_xlfn.BETA.INV(U579,'Input Parameters'!$L$36,'Input Parameters'!$M$36,'Input Parameters'!$J$36,'Input Parameters'!$K$36)</f>
        <v>0.48376301281722078</v>
      </c>
      <c r="W579" s="2">
        <f ca="1">N579+(P579-N579)*(1-ERF((T579-R579)/(2*SQRT(L579*'Input Parameters'!$E$38))))</f>
        <v>0.11459017192205598</v>
      </c>
      <c r="X579">
        <f t="shared" ca="1" si="80"/>
        <v>1</v>
      </c>
      <c r="Y579" s="7"/>
    </row>
    <row r="580" spans="1:25" ht="15" customHeight="1" x14ac:dyDescent="0.25">
      <c r="A580" s="139">
        <v>573</v>
      </c>
      <c r="B580" s="10">
        <f t="shared" ca="1" si="70"/>
        <v>0.88004393161372518</v>
      </c>
      <c r="C580" s="60">
        <f ca="1">_xlfn.NORM.INV(B580,'Input Parameters'!$E$15,'Input Parameters'!$F$15)</f>
        <v>334.65567936980091</v>
      </c>
      <c r="D580" s="10">
        <f t="shared" ca="1" si="71"/>
        <v>0.41449612556835436</v>
      </c>
      <c r="E580" s="62">
        <f ca="1">IF(_xlfn.NORM.INV(D580,'Input Parameters'!$E$17,'Input Parameters'!$F$17)&lt;3500,3500,IF(_xlfn.NORM.INV(D580,'Input Parameters'!$E$17,'Input Parameters'!$F$17)&gt;5500,5500,_xlfn.NORM.INV(D580,'Input Parameters'!$E$17,'Input Parameters'!$F$17)))</f>
        <v>4648.8040443247601</v>
      </c>
      <c r="F580" s="10">
        <f t="shared" ca="1" si="72"/>
        <v>0.7662067797989206</v>
      </c>
      <c r="G580" s="64">
        <f ca="1">_xlfn.NORM.INV(F580,'Input Parameters'!$E$20,'Input Parameters'!$F$20)</f>
        <v>287.51695817550495</v>
      </c>
      <c r="H580" s="57">
        <f ca="1">EXP(E580*(1/'Input Parameters'!$E$23-1/G580))</f>
        <v>0.74180994386107246</v>
      </c>
      <c r="I580" s="10">
        <f t="shared" ca="1" si="73"/>
        <v>0.12564396762698871</v>
      </c>
      <c r="J580" s="30">
        <f ca="1">_xlfn.BETA.INV(I580,'Input Parameters'!$L$26,'Input Parameters'!$M$26,'Input Parameters'!$J$26,'Input Parameters'!$K$26)</f>
        <v>0.46745621599167336</v>
      </c>
      <c r="K580" s="168">
        <f ca="1">('Input Parameters'!$E$27/'Input Parameters'!$E$38)^$J580</f>
        <v>3.4976651416955502E-2</v>
      </c>
      <c r="L580" s="69">
        <f ca="1">$H580*$C580*'Input Parameters'!$E$25*K580</f>
        <v>8.6829855684085775</v>
      </c>
      <c r="M580" s="24">
        <f t="shared" ca="1" si="74"/>
        <v>0.83514525954463981</v>
      </c>
      <c r="N580" s="15">
        <f ca="1">_xlfn.NORM.INV(M580,'Input Parameters'!$E$29,'Input Parameters'!$F$29)</f>
        <v>0.10009746992181272</v>
      </c>
      <c r="O580" s="8">
        <f t="shared" ca="1" si="75"/>
        <v>0.31029816153755196</v>
      </c>
      <c r="P580" s="30">
        <f ca="1">_xlfn.LOGNORM.INV(O580,'Input Parameters'!$H$30,'Input Parameters'!$I$30)</f>
        <v>2.1238054684910059</v>
      </c>
      <c r="Q580" s="10">
        <f t="shared" ca="1" si="76"/>
        <v>0.74045139657467629</v>
      </c>
      <c r="R580" s="30">
        <f>IF('Input Parameters'!$E$32=0,0,_xlfn.BETA.INV(Q580,'Input Parameters'!$L$32,'Input Parameters'!$M$32,'Input Parameters'!$J$32,'Input Parameters'!$K$32))</f>
        <v>0</v>
      </c>
      <c r="S580" s="10">
        <f t="shared" ca="1" si="77"/>
        <v>0.58609036060169828</v>
      </c>
      <c r="T580" s="26">
        <f ca="1">_xlfn.LOGNORM.INV(S580,'Input Parameters'!$H$34,'Input Parameters'!$I$34)</f>
        <v>51.791516321191743</v>
      </c>
      <c r="U580" s="10">
        <f t="shared" ca="1" si="78"/>
        <v>1.2584726944740998E-3</v>
      </c>
      <c r="V580" s="30">
        <f ca="1">_xlfn.BETA.INV(U580,'Input Parameters'!$L$36,'Input Parameters'!$M$36,'Input Parameters'!$J$36,'Input Parameters'!$K$36)</f>
        <v>0.27592716295883235</v>
      </c>
      <c r="W580" s="2">
        <f ca="1">N580+(P580-N580)*(1-ERF((T580-R580)/(2*SQRT(L580*'Input Parameters'!$E$38))))</f>
        <v>0.5330359368811608</v>
      </c>
      <c r="X580">
        <f t="shared" ca="1" si="80"/>
        <v>0</v>
      </c>
      <c r="Y580" s="7"/>
    </row>
    <row r="581" spans="1:25" ht="15" customHeight="1" x14ac:dyDescent="0.25">
      <c r="A581" s="139">
        <v>574</v>
      </c>
      <c r="B581" s="10">
        <f t="shared" ca="1" si="70"/>
        <v>0.46124477361647187</v>
      </c>
      <c r="C581" s="60">
        <f ca="1">_xlfn.NORM.INV(B581,'Input Parameters'!$E$15,'Input Parameters'!$F$15)</f>
        <v>265.69427323072557</v>
      </c>
      <c r="D581" s="10">
        <f t="shared" ca="1" si="71"/>
        <v>0.84112612323945013</v>
      </c>
      <c r="E581" s="62">
        <f ca="1">IF(_xlfn.NORM.INV(D581,'Input Parameters'!$E$17,'Input Parameters'!$F$17)&lt;3500,3500,IF(_xlfn.NORM.INV(D581,'Input Parameters'!$E$17,'Input Parameters'!$F$17)&gt;5500,5500,_xlfn.NORM.INV(D581,'Input Parameters'!$E$17,'Input Parameters'!$F$17)))</f>
        <v>5499.3678288629881</v>
      </c>
      <c r="F581" s="10">
        <f t="shared" ca="1" si="72"/>
        <v>0.41390601726184961</v>
      </c>
      <c r="G581" s="64">
        <f ca="1">_xlfn.NORM.INV(F581,'Input Parameters'!$E$20,'Input Parameters'!$F$20)</f>
        <v>281.19269262873593</v>
      </c>
      <c r="H581" s="57">
        <f ca="1">EXP(E581*(1/'Input Parameters'!$E$23-1/G581))</f>
        <v>0.45680816446628891</v>
      </c>
      <c r="I581" s="10">
        <f t="shared" ca="1" si="73"/>
        <v>0.21829368371912194</v>
      </c>
      <c r="J581" s="30">
        <f ca="1">_xlfn.BETA.INV(I581,'Input Parameters'!$L$26,'Input Parameters'!$M$26,'Input Parameters'!$J$26,'Input Parameters'!$K$26)</f>
        <v>0.53081650697216864</v>
      </c>
      <c r="K581" s="168">
        <f ca="1">('Input Parameters'!$E$27/'Input Parameters'!$E$38)^$J581</f>
        <v>2.2202299488493872E-2</v>
      </c>
      <c r="L581" s="69">
        <f ca="1">$H581*$C581*'Input Parameters'!$E$25*K581</f>
        <v>2.6947222463931952</v>
      </c>
      <c r="M581" s="24">
        <f t="shared" ca="1" si="74"/>
        <v>0.30674292763030986</v>
      </c>
      <c r="N581" s="15">
        <f ca="1">_xlfn.NORM.INV(M581,'Input Parameters'!$E$29,'Input Parameters'!$F$29)</f>
        <v>9.9949489608997841E-2</v>
      </c>
      <c r="O581" s="8">
        <f t="shared" ca="1" si="75"/>
        <v>0.45768191638071365</v>
      </c>
      <c r="P581" s="30">
        <f ca="1">_xlfn.LOGNORM.INV(O581,'Input Parameters'!$H$30,'Input Parameters'!$I$30)</f>
        <v>2.5518996755552164</v>
      </c>
      <c r="Q581" s="10">
        <f t="shared" ca="1" si="76"/>
        <v>0.44686477889184584</v>
      </c>
      <c r="R581" s="30">
        <f>IF('Input Parameters'!$E$32=0,0,_xlfn.BETA.INV(Q581,'Input Parameters'!$L$32,'Input Parameters'!$M$32,'Input Parameters'!$J$32,'Input Parameters'!$K$32))</f>
        <v>0</v>
      </c>
      <c r="S581" s="10">
        <f t="shared" ca="1" si="77"/>
        <v>0.49207012716438636</v>
      </c>
      <c r="T581" s="26">
        <f ca="1">_xlfn.LOGNORM.INV(S581,'Input Parameters'!$H$34,'Input Parameters'!$I$34)</f>
        <v>50.283101544592853</v>
      </c>
      <c r="U581" s="10">
        <f t="shared" ca="1" si="78"/>
        <v>0.22021487785902749</v>
      </c>
      <c r="V581" s="30">
        <f ca="1">_xlfn.BETA.INV(U581,'Input Parameters'!$L$36,'Input Parameters'!$M$36,'Input Parameters'!$J$36,'Input Parameters'!$K$36)</f>
        <v>0.47760176865664</v>
      </c>
      <c r="W581" s="2">
        <f ca="1">N581+(P581-N581)*(1-ERF((T581-R581)/(2*SQRT(L581*'Input Parameters'!$E$38))))</f>
        <v>0.1742788563158145</v>
      </c>
      <c r="X581">
        <f t="shared" ca="1" si="80"/>
        <v>1</v>
      </c>
      <c r="Y581" s="7"/>
    </row>
    <row r="582" spans="1:25" ht="15" customHeight="1" x14ac:dyDescent="0.25">
      <c r="A582" s="139">
        <v>575</v>
      </c>
      <c r="B582" s="10">
        <f t="shared" ca="1" si="70"/>
        <v>0.51947591953792005</v>
      </c>
      <c r="C582" s="60">
        <f ca="1">_xlfn.NORM.INV(B582,'Input Parameters'!$E$15,'Input Parameters'!$F$15)</f>
        <v>273.61391539012709</v>
      </c>
      <c r="D582" s="10">
        <f t="shared" ca="1" si="71"/>
        <v>0.13968974338634566</v>
      </c>
      <c r="E582" s="62">
        <f ca="1">IF(_xlfn.NORM.INV(D582,'Input Parameters'!$E$17,'Input Parameters'!$F$17)&lt;3500,3500,IF(_xlfn.NORM.INV(D582,'Input Parameters'!$E$17,'Input Parameters'!$F$17)&gt;5500,5500,_xlfn.NORM.INV(D582,'Input Parameters'!$E$17,'Input Parameters'!$F$17)))</f>
        <v>4042.7999738683311</v>
      </c>
      <c r="F582" s="10">
        <f t="shared" ca="1" si="72"/>
        <v>3.1315495175339936E-2</v>
      </c>
      <c r="G582" s="64">
        <f ca="1">_xlfn.NORM.INV(F582,'Input Parameters'!$E$20,'Input Parameters'!$F$20)</f>
        <v>270.1759259275974</v>
      </c>
      <c r="H582" s="57">
        <f ca="1">EXP(E582*(1/'Input Parameters'!$E$23-1/G582))</f>
        <v>0.31278812127998973</v>
      </c>
      <c r="I582" s="10">
        <f t="shared" ca="1" si="73"/>
        <v>0.42530972434927172</v>
      </c>
      <c r="J582" s="30">
        <f ca="1">_xlfn.BETA.INV(I582,'Input Parameters'!$L$26,'Input Parameters'!$M$26,'Input Parameters'!$J$26,'Input Parameters'!$K$26)</f>
        <v>0.6306844613145991</v>
      </c>
      <c r="K582" s="168">
        <f ca="1">('Input Parameters'!$E$27/'Input Parameters'!$E$38)^$J582</f>
        <v>1.0846480560431436E-2</v>
      </c>
      <c r="L582" s="69">
        <f ca="1">$H582*$C582*'Input Parameters'!$E$25*K582</f>
        <v>0.92827632583862474</v>
      </c>
      <c r="M582" s="24">
        <f t="shared" ca="1" si="74"/>
        <v>0.99798904509251607</v>
      </c>
      <c r="N582" s="15">
        <f ca="1">_xlfn.NORM.INV(M582,'Input Parameters'!$E$29,'Input Parameters'!$F$29)</f>
        <v>0.1002876438169658</v>
      </c>
      <c r="O582" s="8">
        <f t="shared" ca="1" si="75"/>
        <v>1.4668631793741227E-2</v>
      </c>
      <c r="P582" s="30">
        <f ca="1">_xlfn.LOGNORM.INV(O582,'Input Parameters'!$H$30,'Input Parameters'!$I$30)</f>
        <v>0.95863822778642793</v>
      </c>
      <c r="Q582" s="10">
        <f t="shared" ca="1" si="76"/>
        <v>0.96979184659933271</v>
      </c>
      <c r="R582" s="30">
        <f>IF('Input Parameters'!$E$32=0,0,_xlfn.BETA.INV(Q582,'Input Parameters'!$L$32,'Input Parameters'!$M$32,'Input Parameters'!$J$32,'Input Parameters'!$K$32))</f>
        <v>0</v>
      </c>
      <c r="S582" s="10">
        <f t="shared" ca="1" si="77"/>
        <v>0.34097492791571771</v>
      </c>
      <c r="T582" s="26">
        <f ca="1">_xlfn.LOGNORM.INV(S582,'Input Parameters'!$H$34,'Input Parameters'!$I$34)</f>
        <v>47.90008150796077</v>
      </c>
      <c r="U582" s="10">
        <f t="shared" ca="1" si="78"/>
        <v>0.50427855455776383</v>
      </c>
      <c r="V582" s="30">
        <f ca="1">_xlfn.BETA.INV(U582,'Input Parameters'!$L$36,'Input Parameters'!$M$36,'Input Parameters'!$J$36,'Input Parameters'!$K$36)</f>
        <v>0.58752485981005298</v>
      </c>
      <c r="W582" s="2">
        <f ca="1">N582+(P582-N582)*(1-ERF((T582-R582)/(2*SQRT(L582*'Input Parameters'!$E$38))))</f>
        <v>0.10066444837201194</v>
      </c>
      <c r="X582">
        <f t="shared" ca="1" si="80"/>
        <v>1</v>
      </c>
      <c r="Y582" s="7"/>
    </row>
    <row r="583" spans="1:25" ht="15" customHeight="1" x14ac:dyDescent="0.25">
      <c r="A583" s="139">
        <v>576</v>
      </c>
      <c r="B583" s="10">
        <f t="shared" ca="1" si="70"/>
        <v>0.13682186620221304</v>
      </c>
      <c r="C583" s="60">
        <f ca="1">_xlfn.NORM.INV(B583,'Input Parameters'!$E$15,'Input Parameters'!$F$15)</f>
        <v>211.64110253905602</v>
      </c>
      <c r="D583" s="10">
        <f t="shared" ca="1" si="71"/>
        <v>5.8377703529763902E-3</v>
      </c>
      <c r="E583" s="62">
        <f ca="1">IF(_xlfn.NORM.INV(D583,'Input Parameters'!$E$17,'Input Parameters'!$F$17)&lt;3500,3500,IF(_xlfn.NORM.INV(D583,'Input Parameters'!$E$17,'Input Parameters'!$F$17)&gt;5500,5500,_xlfn.NORM.INV(D583,'Input Parameters'!$E$17,'Input Parameters'!$F$17)))</f>
        <v>3500</v>
      </c>
      <c r="F583" s="10">
        <f t="shared" ca="1" si="72"/>
        <v>0.78278991314263258</v>
      </c>
      <c r="G583" s="64">
        <f ca="1">_xlfn.NORM.INV(F583,'Input Parameters'!$E$20,'Input Parameters'!$F$20)</f>
        <v>287.88705636771482</v>
      </c>
      <c r="H583" s="57">
        <f ca="1">EXP(E583*(1/'Input Parameters'!$E$23-1/G583))</f>
        <v>0.81122657826267208</v>
      </c>
      <c r="I583" s="10">
        <f t="shared" ca="1" si="73"/>
        <v>0.1306228264724878</v>
      </c>
      <c r="J583" s="30">
        <f ca="1">_xlfn.BETA.INV(I583,'Input Parameters'!$L$26,'Input Parameters'!$M$26,'Input Parameters'!$J$26,'Input Parameters'!$K$26)</f>
        <v>0.47151557555051382</v>
      </c>
      <c r="K583" s="168">
        <f ca="1">('Input Parameters'!$E$27/'Input Parameters'!$E$38)^$J583</f>
        <v>3.3972890011304012E-2</v>
      </c>
      <c r="L583" s="69">
        <f ca="1">$H583*$C583*'Input Parameters'!$E$25*K583</f>
        <v>5.8327676889074009</v>
      </c>
      <c r="M583" s="24">
        <f t="shared" ca="1" si="74"/>
        <v>0.41615369995856599</v>
      </c>
      <c r="N583" s="15">
        <f ca="1">_xlfn.NORM.INV(M583,'Input Parameters'!$E$29,'Input Parameters'!$F$29)</f>
        <v>9.9978825682112013E-2</v>
      </c>
      <c r="O583" s="8">
        <f t="shared" ca="1" si="75"/>
        <v>0.43799006866815826</v>
      </c>
      <c r="P583" s="30">
        <f ca="1">_xlfn.LOGNORM.INV(O583,'Input Parameters'!$H$30,'Input Parameters'!$I$30)</f>
        <v>2.4925777767221424</v>
      </c>
      <c r="Q583" s="10">
        <f t="shared" ca="1" si="76"/>
        <v>0.50362246491032103</v>
      </c>
      <c r="R583" s="30">
        <f>IF('Input Parameters'!$E$32=0,0,_xlfn.BETA.INV(Q583,'Input Parameters'!$L$32,'Input Parameters'!$M$32,'Input Parameters'!$J$32,'Input Parameters'!$K$32))</f>
        <v>0</v>
      </c>
      <c r="S583" s="10">
        <f t="shared" ca="1" si="77"/>
        <v>8.6863842030406313E-2</v>
      </c>
      <c r="T583" s="26">
        <f ca="1">_xlfn.LOGNORM.INV(S583,'Input Parameters'!$H$34,'Input Parameters'!$I$34)</f>
        <v>42.55351771057731</v>
      </c>
      <c r="U583" s="10">
        <f t="shared" ca="1" si="78"/>
        <v>0.17163593307029179</v>
      </c>
      <c r="V583" s="30">
        <f ca="1">_xlfn.BETA.INV(U583,'Input Parameters'!$L$36,'Input Parameters'!$M$36,'Input Parameters'!$J$36,'Input Parameters'!$K$36)</f>
        <v>0.45559999725926981</v>
      </c>
      <c r="W583" s="2">
        <f ca="1">N583+(P583-N583)*(1-ERF((T583-R583)/(2*SQRT(L583*'Input Parameters'!$E$38))))</f>
        <v>0.60912668030223305</v>
      </c>
      <c r="X583">
        <f t="shared" ca="1" si="80"/>
        <v>0</v>
      </c>
      <c r="Y583" s="7"/>
    </row>
    <row r="584" spans="1:25" ht="15" customHeight="1" x14ac:dyDescent="0.25">
      <c r="A584" s="139">
        <v>577</v>
      </c>
      <c r="B584" s="10">
        <f t="shared" ca="1" si="70"/>
        <v>0.93476592305657369</v>
      </c>
      <c r="C584" s="60">
        <f ca="1">_xlfn.NORM.INV(B584,'Input Parameters'!$E$15,'Input Parameters'!$F$15)</f>
        <v>352.92168179186592</v>
      </c>
      <c r="D584" s="10">
        <f t="shared" ca="1" si="71"/>
        <v>0.89572442618649517</v>
      </c>
      <c r="E584" s="62">
        <f ca="1">IF(_xlfn.NORM.INV(D584,'Input Parameters'!$E$17,'Input Parameters'!$F$17)&lt;3500,3500,IF(_xlfn.NORM.INV(D584,'Input Parameters'!$E$17,'Input Parameters'!$F$17)&gt;5500,5500,_xlfn.NORM.INV(D584,'Input Parameters'!$E$17,'Input Parameters'!$F$17)))</f>
        <v>5500</v>
      </c>
      <c r="F584" s="10">
        <f t="shared" ca="1" si="72"/>
        <v>0.76342125140802197</v>
      </c>
      <c r="G584" s="64">
        <f ca="1">_xlfn.NORM.INV(F584,'Input Parameters'!$E$20,'Input Parameters'!$F$20)</f>
        <v>287.4562522301843</v>
      </c>
      <c r="H584" s="57">
        <f ca="1">EXP(E584*(1/'Input Parameters'!$E$23-1/G584))</f>
        <v>0.69950170714490612</v>
      </c>
      <c r="I584" s="10">
        <f t="shared" ca="1" si="73"/>
        <v>0.35681525379319323</v>
      </c>
      <c r="J584" s="30">
        <f ca="1">_xlfn.BETA.INV(I584,'Input Parameters'!$L$26,'Input Parameters'!$M$26,'Input Parameters'!$J$26,'Input Parameters'!$K$26)</f>
        <v>0.60088619850961345</v>
      </c>
      <c r="K584" s="168">
        <f ca="1">('Input Parameters'!$E$27/'Input Parameters'!$E$38)^$J584</f>
        <v>1.3431252963642238E-2</v>
      </c>
      <c r="L584" s="69">
        <f ca="1">$H584*$C584*'Input Parameters'!$E$25*K584</f>
        <v>3.3157642711329687</v>
      </c>
      <c r="M584" s="24">
        <f t="shared" ca="1" si="74"/>
        <v>0.80252170035117631</v>
      </c>
      <c r="N584" s="15">
        <f ca="1">_xlfn.NORM.INV(M584,'Input Parameters'!$E$29,'Input Parameters'!$F$29)</f>
        <v>0.10008506629691549</v>
      </c>
      <c r="O584" s="8">
        <f t="shared" ca="1" si="75"/>
        <v>0.53442328966800001</v>
      </c>
      <c r="P584" s="30">
        <f ca="1">_xlfn.LOGNORM.INV(O584,'Input Parameters'!$H$30,'Input Parameters'!$I$30)</f>
        <v>2.7950535123447855</v>
      </c>
      <c r="Q584" s="10">
        <f t="shared" ca="1" si="76"/>
        <v>0.44995274360724113</v>
      </c>
      <c r="R584" s="30">
        <f>IF('Input Parameters'!$E$32=0,0,_xlfn.BETA.INV(Q584,'Input Parameters'!$L$32,'Input Parameters'!$M$32,'Input Parameters'!$J$32,'Input Parameters'!$K$32))</f>
        <v>0</v>
      </c>
      <c r="S584" s="10">
        <f t="shared" ca="1" si="77"/>
        <v>0.49123024154950412</v>
      </c>
      <c r="T584" s="26">
        <f ca="1">_xlfn.LOGNORM.INV(S584,'Input Parameters'!$H$34,'Input Parameters'!$I$34)</f>
        <v>50.269919131684979</v>
      </c>
      <c r="U584" s="10">
        <f t="shared" ca="1" si="78"/>
        <v>0.49287419138370236</v>
      </c>
      <c r="V584" s="30">
        <f ca="1">_xlfn.BETA.INV(U584,'Input Parameters'!$L$36,'Input Parameters'!$M$36,'Input Parameters'!$J$36,'Input Parameters'!$K$36)</f>
        <v>0.58317223696883169</v>
      </c>
      <c r="W584" s="2">
        <f ca="1">N584+(P584-N584)*(1-ERF((T584-R584)/(2*SQRT(L584*'Input Parameters'!$E$38))))</f>
        <v>0.23733092891018701</v>
      </c>
      <c r="X584">
        <f t="shared" ref="X584:X647" ca="1" si="81">IF(W584&gt;V584,0,1)</f>
        <v>1</v>
      </c>
      <c r="Y584" s="7"/>
    </row>
    <row r="585" spans="1:25" ht="15" customHeight="1" x14ac:dyDescent="0.25">
      <c r="A585" s="139">
        <v>578</v>
      </c>
      <c r="B585" s="10">
        <f t="shared" ca="1" si="70"/>
        <v>0.80777731121517682</v>
      </c>
      <c r="C585" s="60">
        <f ca="1">_xlfn.NORM.INV(B585,'Input Parameters'!$E$15,'Input Parameters'!$F$15)</f>
        <v>318.10111794378912</v>
      </c>
      <c r="D585" s="10">
        <f t="shared" ca="1" si="71"/>
        <v>0.49464960992142748</v>
      </c>
      <c r="E585" s="62">
        <f ca="1">IF(_xlfn.NORM.INV(D585,'Input Parameters'!$E$17,'Input Parameters'!$F$17)&lt;3500,3500,IF(_xlfn.NORM.INV(D585,'Input Parameters'!$E$17,'Input Parameters'!$F$17)&gt;5500,5500,_xlfn.NORM.INV(D585,'Input Parameters'!$E$17,'Input Parameters'!$F$17)))</f>
        <v>4790.6117112147576</v>
      </c>
      <c r="F585" s="10">
        <f t="shared" ca="1" si="72"/>
        <v>0.77545597770988217</v>
      </c>
      <c r="G585" s="64">
        <f ca="1">_xlfn.NORM.INV(F585,'Input Parameters'!$E$20,'Input Parameters'!$F$20)</f>
        <v>287.72147300740102</v>
      </c>
      <c r="H585" s="57">
        <f ca="1">EXP(E585*(1/'Input Parameters'!$E$23-1/G585))</f>
        <v>0.74384013700481111</v>
      </c>
      <c r="I585" s="10">
        <f t="shared" ca="1" si="73"/>
        <v>0.9779725820981896</v>
      </c>
      <c r="J585" s="30">
        <f ca="1">_xlfn.BETA.INV(I585,'Input Parameters'!$L$26,'Input Parameters'!$M$26,'Input Parameters'!$J$26,'Input Parameters'!$K$26)</f>
        <v>0.90821674272300368</v>
      </c>
      <c r="K585" s="168">
        <f ca="1">('Input Parameters'!$E$27/'Input Parameters'!$E$38)^$J585</f>
        <v>1.4815591415632181E-3</v>
      </c>
      <c r="L585" s="69">
        <f ca="1">$H585*$C585*'Input Parameters'!$E$25*K585</f>
        <v>0.35056115957725881</v>
      </c>
      <c r="M585" s="24">
        <f t="shared" ca="1" si="74"/>
        <v>0.47998976366178236</v>
      </c>
      <c r="N585" s="15">
        <f ca="1">_xlfn.NORM.INV(M585,'Input Parameters'!$E$29,'Input Parameters'!$F$29)</f>
        <v>9.9994982072553293E-2</v>
      </c>
      <c r="O585" s="8">
        <f t="shared" ca="1" si="75"/>
        <v>0.26223337151136106</v>
      </c>
      <c r="P585" s="30">
        <f ca="1">_xlfn.LOGNORM.INV(O585,'Input Parameters'!$H$30,'Input Parameters'!$I$30)</f>
        <v>1.9865150994613341</v>
      </c>
      <c r="Q585" s="10">
        <f t="shared" ca="1" si="76"/>
        <v>0.41936666548937962</v>
      </c>
      <c r="R585" s="30">
        <f>IF('Input Parameters'!$E$32=0,0,_xlfn.BETA.INV(Q585,'Input Parameters'!$L$32,'Input Parameters'!$M$32,'Input Parameters'!$J$32,'Input Parameters'!$K$32))</f>
        <v>0</v>
      </c>
      <c r="S585" s="10">
        <f t="shared" ca="1" si="77"/>
        <v>0.62230737283130944</v>
      </c>
      <c r="T585" s="26">
        <f ca="1">_xlfn.LOGNORM.INV(S585,'Input Parameters'!$H$34,'Input Parameters'!$I$34)</f>
        <v>52.401578581559612</v>
      </c>
      <c r="U585" s="10">
        <f t="shared" ca="1" si="78"/>
        <v>0.86200823400719528</v>
      </c>
      <c r="V585" s="30">
        <f ca="1">_xlfn.BETA.INV(U585,'Input Parameters'!$L$36,'Input Parameters'!$M$36,'Input Parameters'!$J$36,'Input Parameters'!$K$36)</f>
        <v>0.76741386654951071</v>
      </c>
      <c r="W585" s="2">
        <f ca="1">N585+(P585-N585)*(1-ERF((T585-R585)/(2*SQRT(L585*'Input Parameters'!$E$38))))</f>
        <v>9.9994982807384697E-2</v>
      </c>
      <c r="X585">
        <f t="shared" ca="1" si="81"/>
        <v>1</v>
      </c>
      <c r="Y585" s="7"/>
    </row>
    <row r="586" spans="1:25" ht="15" customHeight="1" x14ac:dyDescent="0.25">
      <c r="A586" s="139">
        <v>579</v>
      </c>
      <c r="B586" s="10">
        <f t="shared" ca="1" si="70"/>
        <v>0.16053007074127768</v>
      </c>
      <c r="C586" s="60">
        <f ca="1">_xlfn.NORM.INV(B586,'Input Parameters'!$E$15,'Input Parameters'!$F$15)</f>
        <v>217.19204275697479</v>
      </c>
      <c r="D586" s="10">
        <f t="shared" ca="1" si="71"/>
        <v>0.10111260675024902</v>
      </c>
      <c r="E586" s="62">
        <f ca="1">IF(_xlfn.NORM.INV(D586,'Input Parameters'!$E$17,'Input Parameters'!$F$17)&lt;3500,3500,IF(_xlfn.NORM.INV(D586,'Input Parameters'!$E$17,'Input Parameters'!$F$17)&gt;5500,5500,_xlfn.NORM.INV(D586,'Input Parameters'!$E$17,'Input Parameters'!$F$17)))</f>
        <v>3907.3337926346321</v>
      </c>
      <c r="F586" s="10">
        <f t="shared" ca="1" si="72"/>
        <v>2.2423077978375616E-2</v>
      </c>
      <c r="G586" s="64">
        <f ca="1">_xlfn.NORM.INV(F586,'Input Parameters'!$E$20,'Input Parameters'!$F$20)</f>
        <v>269.20916618391567</v>
      </c>
      <c r="H586" s="57">
        <f ca="1">EXP(E586*(1/'Input Parameters'!$E$23-1/G586))</f>
        <v>0.30875087725733885</v>
      </c>
      <c r="I586" s="10">
        <f t="shared" ca="1" si="73"/>
        <v>0.41326797797684611</v>
      </c>
      <c r="J586" s="30">
        <f ca="1">_xlfn.BETA.INV(I586,'Input Parameters'!$L$26,'Input Parameters'!$M$26,'Input Parameters'!$J$26,'Input Parameters'!$K$26)</f>
        <v>0.62558547213969529</v>
      </c>
      <c r="K586" s="168">
        <f ca="1">('Input Parameters'!$E$27/'Input Parameters'!$E$38)^$J586</f>
        <v>1.1250536602828799E-2</v>
      </c>
      <c r="L586" s="69">
        <f ca="1">$H586*$C586*'Input Parameters'!$E$25*K586</f>
        <v>0.75444111315137208</v>
      </c>
      <c r="M586" s="24">
        <f t="shared" ca="1" si="74"/>
        <v>0.82478008249498125</v>
      </c>
      <c r="N586" s="15">
        <f ca="1">_xlfn.NORM.INV(M586,'Input Parameters'!$E$29,'Input Parameters'!$F$29)</f>
        <v>0.10009337364943674</v>
      </c>
      <c r="O586" s="8">
        <f t="shared" ca="1" si="75"/>
        <v>0.74592131561019337</v>
      </c>
      <c r="P586" s="30">
        <f ca="1">_xlfn.LOGNORM.INV(O586,'Input Parameters'!$H$30,'Input Parameters'!$I$30)</f>
        <v>3.6679002593778667</v>
      </c>
      <c r="Q586" s="10">
        <f t="shared" ca="1" si="76"/>
        <v>0.74926625174731498</v>
      </c>
      <c r="R586" s="30">
        <f>IF('Input Parameters'!$E$32=0,0,_xlfn.BETA.INV(Q586,'Input Parameters'!$L$32,'Input Parameters'!$M$32,'Input Parameters'!$J$32,'Input Parameters'!$K$32))</f>
        <v>0</v>
      </c>
      <c r="S586" s="10">
        <f t="shared" ca="1" si="77"/>
        <v>0.33552495949847061</v>
      </c>
      <c r="T586" s="26">
        <f ca="1">_xlfn.LOGNORM.INV(S586,'Input Parameters'!$H$34,'Input Parameters'!$I$34)</f>
        <v>47.81127374942178</v>
      </c>
      <c r="U586" s="10">
        <f t="shared" ca="1" si="78"/>
        <v>0.44071302857864314</v>
      </c>
      <c r="V586" s="30">
        <f ca="1">_xlfn.BETA.INV(U586,'Input Parameters'!$L$36,'Input Parameters'!$M$36,'Input Parameters'!$J$36,'Input Parameters'!$K$36)</f>
        <v>0.5634939163549928</v>
      </c>
      <c r="W586" s="2">
        <f ca="1">N586+(P586-N586)*(1-ERF((T586-R586)/(2*SQRT(L586*'Input Parameters'!$E$38))))</f>
        <v>0.10044769895155826</v>
      </c>
      <c r="X586">
        <f t="shared" ca="1" si="81"/>
        <v>1</v>
      </c>
      <c r="Y586" s="7"/>
    </row>
    <row r="587" spans="1:25" ht="15" customHeight="1" x14ac:dyDescent="0.25">
      <c r="A587" s="139">
        <v>580</v>
      </c>
      <c r="B587" s="10">
        <f t="shared" ca="1" si="70"/>
        <v>0.31566036867142144</v>
      </c>
      <c r="C587" s="60">
        <f ca="1">_xlfn.NORM.INV(B587,'Input Parameters'!$E$15,'Input Parameters'!$F$15)</f>
        <v>244.96146276218911</v>
      </c>
      <c r="D587" s="10">
        <f t="shared" ca="1" si="71"/>
        <v>0.54746586373352346</v>
      </c>
      <c r="E587" s="62">
        <f ca="1">IF(_xlfn.NORM.INV(D587,'Input Parameters'!$E$17,'Input Parameters'!$F$17)&lt;3500,3500,IF(_xlfn.NORM.INV(D587,'Input Parameters'!$E$17,'Input Parameters'!$F$17)&gt;5500,5500,_xlfn.NORM.INV(D587,'Input Parameters'!$E$17,'Input Parameters'!$F$17)))</f>
        <v>4883.4829720399403</v>
      </c>
      <c r="F587" s="10">
        <f t="shared" ca="1" si="72"/>
        <v>0.75829647111558407</v>
      </c>
      <c r="G587" s="64">
        <f ca="1">_xlfn.NORM.INV(F587,'Input Parameters'!$E$20,'Input Parameters'!$F$20)</f>
        <v>287.34558306792661</v>
      </c>
      <c r="H587" s="57">
        <f ca="1">EXP(E587*(1/'Input Parameters'!$E$23-1/G587))</f>
        <v>0.72334488888932547</v>
      </c>
      <c r="I587" s="10">
        <f t="shared" ca="1" si="73"/>
        <v>0.13411867477229622</v>
      </c>
      <c r="J587" s="30">
        <f ca="1">_xlfn.BETA.INV(I587,'Input Parameters'!$L$26,'Input Parameters'!$M$26,'Input Parameters'!$J$26,'Input Parameters'!$K$26)</f>
        <v>0.47430492295776072</v>
      </c>
      <c r="K587" s="168">
        <f ca="1">('Input Parameters'!$E$27/'Input Parameters'!$E$38)^$J587</f>
        <v>3.329991347834755E-2</v>
      </c>
      <c r="L587" s="69">
        <f ca="1">$H587*$C587*'Input Parameters'!$E$25*K587</f>
        <v>5.90046568381534</v>
      </c>
      <c r="M587" s="24">
        <f t="shared" ca="1" si="74"/>
        <v>0.89429547164872392</v>
      </c>
      <c r="N587" s="15">
        <f ca="1">_xlfn.NORM.INV(M587,'Input Parameters'!$E$29,'Input Parameters'!$F$29)</f>
        <v>0.10012497002753741</v>
      </c>
      <c r="O587" s="8">
        <f t="shared" ca="1" si="75"/>
        <v>0.57689247862132353</v>
      </c>
      <c r="P587" s="30">
        <f ca="1">_xlfn.LOGNORM.INV(O587,'Input Parameters'!$H$30,'Input Parameters'!$I$30)</f>
        <v>2.9407326438863053</v>
      </c>
      <c r="Q587" s="10">
        <f t="shared" ca="1" si="76"/>
        <v>0.61382626602434043</v>
      </c>
      <c r="R587" s="30">
        <f>IF('Input Parameters'!$E$32=0,0,_xlfn.BETA.INV(Q587,'Input Parameters'!$L$32,'Input Parameters'!$M$32,'Input Parameters'!$J$32,'Input Parameters'!$K$32))</f>
        <v>0</v>
      </c>
      <c r="S587" s="10">
        <f t="shared" ca="1" si="77"/>
        <v>1.0717576177018517E-2</v>
      </c>
      <c r="T587" s="26">
        <f ca="1">_xlfn.LOGNORM.INV(S587,'Input Parameters'!$H$34,'Input Parameters'!$I$34)</f>
        <v>37.853716826656822</v>
      </c>
      <c r="U587" s="10">
        <f t="shared" ca="1" si="78"/>
        <v>0.4684397475919464</v>
      </c>
      <c r="V587" s="30">
        <f ca="1">_xlfn.BETA.INV(U587,'Input Parameters'!$L$36,'Input Parameters'!$M$36,'Input Parameters'!$J$36,'Input Parameters'!$K$36)</f>
        <v>0.57391610613456479</v>
      </c>
      <c r="W587" s="2">
        <f ca="1">N587+(P587-N587)*(1-ERF((T587-R587)/(2*SQRT(L587*'Input Parameters'!$E$38))))</f>
        <v>0.86849826367208816</v>
      </c>
      <c r="X587">
        <f t="shared" ca="1" si="81"/>
        <v>0</v>
      </c>
      <c r="Y587" s="7"/>
    </row>
    <row r="588" spans="1:25" ht="15" customHeight="1" x14ac:dyDescent="0.25">
      <c r="A588" s="139">
        <v>581</v>
      </c>
      <c r="B588" s="10">
        <f t="shared" ca="1" si="70"/>
        <v>0.42137151195669909</v>
      </c>
      <c r="C588" s="60">
        <f ca="1">_xlfn.NORM.INV(B588,'Input Parameters'!$E$15,'Input Parameters'!$F$15)</f>
        <v>260.21597700966572</v>
      </c>
      <c r="D588" s="10">
        <f t="shared" ca="1" si="71"/>
        <v>0.63729384083635088</v>
      </c>
      <c r="E588" s="62">
        <f ca="1">IF(_xlfn.NORM.INV(D588,'Input Parameters'!$E$17,'Input Parameters'!$F$17)&lt;3500,3500,IF(_xlfn.NORM.INV(D588,'Input Parameters'!$E$17,'Input Parameters'!$F$17)&gt;5500,5500,_xlfn.NORM.INV(D588,'Input Parameters'!$E$17,'Input Parameters'!$F$17)))</f>
        <v>5045.8642538241338</v>
      </c>
      <c r="F588" s="10">
        <f t="shared" ca="1" si="72"/>
        <v>0.75527939078705897</v>
      </c>
      <c r="G588" s="64">
        <f ca="1">_xlfn.NORM.INV(F588,'Input Parameters'!$E$20,'Input Parameters'!$F$20)</f>
        <v>287.28102555658211</v>
      </c>
      <c r="H588" s="57">
        <f ca="1">EXP(E588*(1/'Input Parameters'!$E$23-1/G588))</f>
        <v>0.71277870157700807</v>
      </c>
      <c r="I588" s="10">
        <f t="shared" ca="1" si="73"/>
        <v>0.49632729796966324</v>
      </c>
      <c r="J588" s="30">
        <f ca="1">_xlfn.BETA.INV(I588,'Input Parameters'!$L$26,'Input Parameters'!$M$26,'Input Parameters'!$J$26,'Input Parameters'!$K$26)</f>
        <v>0.65991655692770756</v>
      </c>
      <c r="K588" s="168">
        <f ca="1">('Input Parameters'!$E$27/'Input Parameters'!$E$38)^$J588</f>
        <v>8.7947780220888738E-3</v>
      </c>
      <c r="L588" s="69">
        <f ca="1">$H588*$C588*'Input Parameters'!$E$25*K588</f>
        <v>1.6312238210620416</v>
      </c>
      <c r="M588" s="24">
        <f t="shared" ca="1" si="74"/>
        <v>0.75441238827956913</v>
      </c>
      <c r="N588" s="15">
        <f ca="1">_xlfn.NORM.INV(M588,'Input Parameters'!$E$29,'Input Parameters'!$F$29)</f>
        <v>0.10006884408235503</v>
      </c>
      <c r="O588" s="8">
        <f t="shared" ca="1" si="75"/>
        <v>0.29425541126084698</v>
      </c>
      <c r="P588" s="30">
        <f ca="1">_xlfn.LOGNORM.INV(O588,'Input Parameters'!$H$30,'Input Parameters'!$I$30)</f>
        <v>2.0781638928333401</v>
      </c>
      <c r="Q588" s="10">
        <f t="shared" ca="1" si="76"/>
        <v>0.93225653867184266</v>
      </c>
      <c r="R588" s="30">
        <f>IF('Input Parameters'!$E$32=0,0,_xlfn.BETA.INV(Q588,'Input Parameters'!$L$32,'Input Parameters'!$M$32,'Input Parameters'!$J$32,'Input Parameters'!$K$32))</f>
        <v>0</v>
      </c>
      <c r="S588" s="10">
        <f t="shared" ca="1" si="77"/>
        <v>0.21401813586734486</v>
      </c>
      <c r="T588" s="26">
        <f ca="1">_xlfn.LOGNORM.INV(S588,'Input Parameters'!$H$34,'Input Parameters'!$I$34)</f>
        <v>45.670768316046818</v>
      </c>
      <c r="U588" s="10">
        <f t="shared" ca="1" si="78"/>
        <v>0.82233954047633229</v>
      </c>
      <c r="V588" s="30">
        <f ca="1">_xlfn.BETA.INV(U588,'Input Parameters'!$L$36,'Input Parameters'!$M$36,'Input Parameters'!$J$36,'Input Parameters'!$K$36)</f>
        <v>0.7381400317259037</v>
      </c>
      <c r="W588" s="2">
        <f ca="1">N588+(P588-N588)*(1-ERF((T588-R588)/(2*SQRT(L588*'Input Parameters'!$E$38))))</f>
        <v>0.12272679068233695</v>
      </c>
      <c r="X588">
        <f t="shared" ca="1" si="81"/>
        <v>1</v>
      </c>
      <c r="Y588" s="7"/>
    </row>
    <row r="589" spans="1:25" ht="15" customHeight="1" x14ac:dyDescent="0.25">
      <c r="A589" s="139">
        <v>582</v>
      </c>
      <c r="B589" s="10">
        <f t="shared" ca="1" si="70"/>
        <v>0.23503490043920405</v>
      </c>
      <c r="C589" s="60">
        <f ca="1">_xlfn.NORM.INV(B589,'Input Parameters'!$E$15,'Input Parameters'!$F$15)</f>
        <v>231.81972938489525</v>
      </c>
      <c r="D589" s="10">
        <f t="shared" ca="1" si="71"/>
        <v>0.48178509765022071</v>
      </c>
      <c r="E589" s="62">
        <f ca="1">IF(_xlfn.NORM.INV(D589,'Input Parameters'!$E$17,'Input Parameters'!$F$17)&lt;3500,3500,IF(_xlfn.NORM.INV(D589,'Input Parameters'!$E$17,'Input Parameters'!$F$17)&gt;5500,5500,_xlfn.NORM.INV(D589,'Input Parameters'!$E$17,'Input Parameters'!$F$17)))</f>
        <v>4768.0282949637794</v>
      </c>
      <c r="F589" s="10">
        <f t="shared" ca="1" si="72"/>
        <v>7.925523430997039E-2</v>
      </c>
      <c r="G589" s="64">
        <f ca="1">_xlfn.NORM.INV(F589,'Input Parameters'!$E$20,'Input Parameters'!$F$20)</f>
        <v>273.20233706529473</v>
      </c>
      <c r="H589" s="57">
        <f ca="1">EXP(E589*(1/'Input Parameters'!$E$23-1/G589))</f>
        <v>0.30874987867875969</v>
      </c>
      <c r="I589" s="10">
        <f t="shared" ca="1" si="73"/>
        <v>0.86312777021592213</v>
      </c>
      <c r="J589" s="30">
        <f ca="1">_xlfn.BETA.INV(I589,'Input Parameters'!$L$26,'Input Parameters'!$M$26,'Input Parameters'!$J$26,'Input Parameters'!$K$26)</f>
        <v>0.81731766541520823</v>
      </c>
      <c r="K589" s="168">
        <f ca="1">('Input Parameters'!$E$27/'Input Parameters'!$E$38)^$J589</f>
        <v>2.8437290830310965E-3</v>
      </c>
      <c r="L589" s="69">
        <f ca="1">$H589*$C589*'Input Parameters'!$E$25*K589</f>
        <v>0.20353795639439418</v>
      </c>
      <c r="M589" s="24">
        <f t="shared" ca="1" si="74"/>
        <v>0.40344041190858149</v>
      </c>
      <c r="N589" s="15">
        <f ca="1">_xlfn.NORM.INV(M589,'Input Parameters'!$E$29,'Input Parameters'!$F$29)</f>
        <v>9.9975554806582601E-2</v>
      </c>
      <c r="O589" s="8">
        <f t="shared" ca="1" si="75"/>
        <v>0.94375117975973288</v>
      </c>
      <c r="P589" s="30">
        <f ca="1">_xlfn.LOGNORM.INV(O589,'Input Parameters'!$H$30,'Input Parameters'!$I$30)</f>
        <v>5.6788004537734604</v>
      </c>
      <c r="Q589" s="10">
        <f t="shared" ca="1" si="76"/>
        <v>0.30419313642077583</v>
      </c>
      <c r="R589" s="30">
        <f>IF('Input Parameters'!$E$32=0,0,_xlfn.BETA.INV(Q589,'Input Parameters'!$L$32,'Input Parameters'!$M$32,'Input Parameters'!$J$32,'Input Parameters'!$K$32))</f>
        <v>0</v>
      </c>
      <c r="S589" s="10">
        <f t="shared" ca="1" si="77"/>
        <v>0.59274542738670022</v>
      </c>
      <c r="T589" s="26">
        <f ca="1">_xlfn.LOGNORM.INV(S589,'Input Parameters'!$H$34,'Input Parameters'!$I$34)</f>
        <v>51.901997888796373</v>
      </c>
      <c r="U589" s="10">
        <f t="shared" ca="1" si="78"/>
        <v>0.93411625350825367</v>
      </c>
      <c r="V589" s="30">
        <f ca="1">_xlfn.BETA.INV(U589,'Input Parameters'!$L$36,'Input Parameters'!$M$36,'Input Parameters'!$J$36,'Input Parameters'!$K$36)</f>
        <v>0.84364538496369446</v>
      </c>
      <c r="W589" s="2">
        <f ca="1">N589+(P589-N589)*(1-ERF((T589-R589)/(2*SQRT(L589*'Input Parameters'!$E$38))))</f>
        <v>9.9975554806585085E-2</v>
      </c>
      <c r="X589">
        <f t="shared" ca="1" si="81"/>
        <v>1</v>
      </c>
      <c r="Y589" s="7"/>
    </row>
    <row r="590" spans="1:25" ht="15" customHeight="1" x14ac:dyDescent="0.25">
      <c r="A590" s="139">
        <v>583</v>
      </c>
      <c r="B590" s="10">
        <f t="shared" ca="1" si="70"/>
        <v>0.22209017631191252</v>
      </c>
      <c r="C590" s="60">
        <f ca="1">_xlfn.NORM.INV(B590,'Input Parameters'!$E$15,'Input Parameters'!$F$15)</f>
        <v>229.50091857684097</v>
      </c>
      <c r="D590" s="10">
        <f t="shared" ca="1" si="71"/>
        <v>0.37764264340127329</v>
      </c>
      <c r="E590" s="62">
        <f ca="1">IF(_xlfn.NORM.INV(D590,'Input Parameters'!$E$17,'Input Parameters'!$F$17)&lt;3500,3500,IF(_xlfn.NORM.INV(D590,'Input Parameters'!$E$17,'Input Parameters'!$F$17)&gt;5500,5500,_xlfn.NORM.INV(D590,'Input Parameters'!$E$17,'Input Parameters'!$F$17)))</f>
        <v>4581.8254346906615</v>
      </c>
      <c r="F590" s="10">
        <f t="shared" ca="1" si="72"/>
        <v>0.60397509783125103</v>
      </c>
      <c r="G590" s="64">
        <f ca="1">_xlfn.NORM.INV(F590,'Input Parameters'!$E$20,'Input Parameters'!$F$20)</f>
        <v>284.4164534562413</v>
      </c>
      <c r="H590" s="57">
        <f ca="1">EXP(E590*(1/'Input Parameters'!$E$23-1/G590))</f>
        <v>0.62620320971389265</v>
      </c>
      <c r="I590" s="10">
        <f t="shared" ca="1" si="73"/>
        <v>0.54134110218953224</v>
      </c>
      <c r="J590" s="30">
        <f ca="1">_xlfn.BETA.INV(I590,'Input Parameters'!$L$26,'Input Parameters'!$M$26,'Input Parameters'!$J$26,'Input Parameters'!$K$26)</f>
        <v>0.67795736774647153</v>
      </c>
      <c r="K590" s="168">
        <f ca="1">('Input Parameters'!$E$27/'Input Parameters'!$E$38)^$J590</f>
        <v>7.7272340174792736E-3</v>
      </c>
      <c r="L590" s="69">
        <f ca="1">$H590*$C590*'Input Parameters'!$E$25*K590</f>
        <v>1.1105133465647148</v>
      </c>
      <c r="M590" s="24">
        <f t="shared" ca="1" si="74"/>
        <v>1.7229678159972006E-2</v>
      </c>
      <c r="N590" s="15">
        <f ca="1">_xlfn.NORM.INV(M590,'Input Parameters'!$E$29,'Input Parameters'!$F$29)</f>
        <v>9.9788534492948652E-2</v>
      </c>
      <c r="O590" s="8">
        <f t="shared" ca="1" si="75"/>
        <v>1.1767775135273606E-2</v>
      </c>
      <c r="P590" s="30">
        <f ca="1">_xlfn.LOGNORM.INV(O590,'Input Parameters'!$H$30,'Input Parameters'!$I$30)</f>
        <v>0.92060349265958596</v>
      </c>
      <c r="Q590" s="10">
        <f t="shared" ca="1" si="76"/>
        <v>0.24816089688272769</v>
      </c>
      <c r="R590" s="30">
        <f>IF('Input Parameters'!$E$32=0,0,_xlfn.BETA.INV(Q590,'Input Parameters'!$L$32,'Input Parameters'!$M$32,'Input Parameters'!$J$32,'Input Parameters'!$K$32))</f>
        <v>0</v>
      </c>
      <c r="S590" s="10">
        <f t="shared" ca="1" si="77"/>
        <v>7.0097608319196536E-2</v>
      </c>
      <c r="T590" s="26">
        <f ca="1">_xlfn.LOGNORM.INV(S590,'Input Parameters'!$H$34,'Input Parameters'!$I$34)</f>
        <v>41.949873557875414</v>
      </c>
      <c r="U590" s="10">
        <f t="shared" ca="1" si="78"/>
        <v>0.74517827219243227</v>
      </c>
      <c r="V590" s="30">
        <f ca="1">_xlfn.BETA.INV(U590,'Input Parameters'!$L$36,'Input Parameters'!$M$36,'Input Parameters'!$J$36,'Input Parameters'!$K$36)</f>
        <v>0.69234695006799474</v>
      </c>
      <c r="W590" s="2">
        <f ca="1">N590+(P590-N590)*(1-ERF((T590-R590)/(2*SQRT(L590*'Input Parameters'!$E$38))))</f>
        <v>0.10379423230496795</v>
      </c>
      <c r="X590">
        <f t="shared" ca="1" si="81"/>
        <v>1</v>
      </c>
      <c r="Y590" s="7"/>
    </row>
    <row r="591" spans="1:25" ht="15" customHeight="1" x14ac:dyDescent="0.25">
      <c r="A591" s="139">
        <v>584</v>
      </c>
      <c r="B591" s="10">
        <f t="shared" ca="1" si="70"/>
        <v>0.47917752807052927</v>
      </c>
      <c r="C591" s="60">
        <f ca="1">_xlfn.NORM.INV(B591,'Input Parameters'!$E$15,'Input Parameters'!$F$15)</f>
        <v>268.1373314095955</v>
      </c>
      <c r="D591" s="10">
        <f t="shared" ca="1" si="71"/>
        <v>1.6538171204685148E-2</v>
      </c>
      <c r="E591" s="62">
        <f ca="1">IF(_xlfn.NORM.INV(D591,'Input Parameters'!$E$17,'Input Parameters'!$F$17)&lt;3500,3500,IF(_xlfn.NORM.INV(D591,'Input Parameters'!$E$17,'Input Parameters'!$F$17)&gt;5500,5500,_xlfn.NORM.INV(D591,'Input Parameters'!$E$17,'Input Parameters'!$F$17)))</f>
        <v>3500</v>
      </c>
      <c r="F591" s="10">
        <f t="shared" ca="1" si="72"/>
        <v>0.92593159282847404</v>
      </c>
      <c r="G591" s="64">
        <f ca="1">_xlfn.NORM.INV(F591,'Input Parameters'!$E$20,'Input Parameters'!$F$20)</f>
        <v>292.33916485771846</v>
      </c>
      <c r="H591" s="57">
        <f ca="1">EXP(E591*(1/'Input Parameters'!$E$23-1/G591))</f>
        <v>0.97622958675288718</v>
      </c>
      <c r="I591" s="10">
        <f t="shared" ca="1" si="73"/>
        <v>0.93405953845392709</v>
      </c>
      <c r="J591" s="30">
        <f ca="1">_xlfn.BETA.INV(I591,'Input Parameters'!$L$26,'Input Parameters'!$M$26,'Input Parameters'!$J$26,'Input Parameters'!$K$26)</f>
        <v>0.86299863159418022</v>
      </c>
      <c r="K591" s="168">
        <f ca="1">('Input Parameters'!$E$27/'Input Parameters'!$E$38)^$J591</f>
        <v>2.0491920482248595E-3</v>
      </c>
      <c r="L591" s="69">
        <f ca="1">$H591*$C591*'Input Parameters'!$E$25*K591</f>
        <v>0.53640387991952809</v>
      </c>
      <c r="M591" s="24">
        <f t="shared" ca="1" si="74"/>
        <v>0.89376379346762702</v>
      </c>
      <c r="N591" s="15">
        <f ca="1">_xlfn.NORM.INV(M591,'Input Parameters'!$E$29,'Input Parameters'!$F$29)</f>
        <v>0.10012467957123161</v>
      </c>
      <c r="O591" s="8">
        <f t="shared" ca="1" si="75"/>
        <v>0.5534577374636197</v>
      </c>
      <c r="P591" s="30">
        <f ca="1">_xlfn.LOGNORM.INV(O591,'Input Parameters'!$H$30,'Input Parameters'!$I$30)</f>
        <v>2.8591647368459507</v>
      </c>
      <c r="Q591" s="10">
        <f t="shared" ca="1" si="76"/>
        <v>0.46512402650382123</v>
      </c>
      <c r="R591" s="30">
        <f>IF('Input Parameters'!$E$32=0,0,_xlfn.BETA.INV(Q591,'Input Parameters'!$L$32,'Input Parameters'!$M$32,'Input Parameters'!$J$32,'Input Parameters'!$K$32))</f>
        <v>0</v>
      </c>
      <c r="S591" s="10">
        <f t="shared" ca="1" si="77"/>
        <v>0.68710464166885588</v>
      </c>
      <c r="T591" s="26">
        <f ca="1">_xlfn.LOGNORM.INV(S591,'Input Parameters'!$H$34,'Input Parameters'!$I$34)</f>
        <v>53.563380531229711</v>
      </c>
      <c r="U591" s="10">
        <f t="shared" ca="1" si="78"/>
        <v>0.48094911718599298</v>
      </c>
      <c r="V591" s="30">
        <f ca="1">_xlfn.BETA.INV(U591,'Input Parameters'!$L$36,'Input Parameters'!$M$36,'Input Parameters'!$J$36,'Input Parameters'!$K$36)</f>
        <v>0.5786442807518164</v>
      </c>
      <c r="W591" s="2">
        <f ca="1">N591+(P591-N591)*(1-ERF((T591-R591)/(2*SQRT(L591*'Input Parameters'!$E$38))))</f>
        <v>0.10012532066998463</v>
      </c>
      <c r="X591">
        <f t="shared" ca="1" si="81"/>
        <v>1</v>
      </c>
      <c r="Y591" s="7"/>
    </row>
    <row r="592" spans="1:25" ht="15" customHeight="1" x14ac:dyDescent="0.25">
      <c r="A592" s="139">
        <v>585</v>
      </c>
      <c r="B592" s="10">
        <f t="shared" ca="1" si="70"/>
        <v>0.41862448566003552</v>
      </c>
      <c r="C592" s="60">
        <f ca="1">_xlfn.NORM.INV(B592,'Input Parameters'!$E$15,'Input Parameters'!$F$15)</f>
        <v>259.83512871135838</v>
      </c>
      <c r="D592" s="10">
        <f t="shared" ca="1" si="71"/>
        <v>0.87649694519702581</v>
      </c>
      <c r="E592" s="62">
        <f ca="1">IF(_xlfn.NORM.INV(D592,'Input Parameters'!$E$17,'Input Parameters'!$F$17)&lt;3500,3500,IF(_xlfn.NORM.INV(D592,'Input Parameters'!$E$17,'Input Parameters'!$F$17)&gt;5500,5500,_xlfn.NORM.INV(D592,'Input Parameters'!$E$17,'Input Parameters'!$F$17)))</f>
        <v>5500</v>
      </c>
      <c r="F592" s="10">
        <f t="shared" ca="1" si="72"/>
        <v>0.11372114557164037</v>
      </c>
      <c r="G592" s="64">
        <f ca="1">_xlfn.NORM.INV(F592,'Input Parameters'!$E$20,'Input Parameters'!$F$20)</f>
        <v>274.56327653204613</v>
      </c>
      <c r="H592" s="57">
        <f ca="1">EXP(E592*(1/'Input Parameters'!$E$23-1/G592))</f>
        <v>0.28483277044579414</v>
      </c>
      <c r="I592" s="10">
        <f t="shared" ca="1" si="73"/>
        <v>0.74695363569743711</v>
      </c>
      <c r="J592" s="30">
        <f ca="1">_xlfn.BETA.INV(I592,'Input Parameters'!$L$26,'Input Parameters'!$M$26,'Input Parameters'!$J$26,'Input Parameters'!$K$26)</f>
        <v>0.76157217585081316</v>
      </c>
      <c r="K592" s="168">
        <f ca="1">('Input Parameters'!$E$27/'Input Parameters'!$E$38)^$J592</f>
        <v>4.2417671761533103E-3</v>
      </c>
      <c r="L592" s="69">
        <f ca="1">$H592*$C592*'Input Parameters'!$E$25*K592</f>
        <v>0.31393132050557093</v>
      </c>
      <c r="M592" s="24">
        <f t="shared" ca="1" si="74"/>
        <v>0.47709965611753669</v>
      </c>
      <c r="N592" s="15">
        <f ca="1">_xlfn.NORM.INV(M592,'Input Parameters'!$E$29,'Input Parameters'!$F$29)</f>
        <v>9.9994256578988208E-2</v>
      </c>
      <c r="O592" s="8">
        <f t="shared" ca="1" si="75"/>
        <v>0.39510692776301581</v>
      </c>
      <c r="P592" s="30">
        <f ca="1">_xlfn.LOGNORM.INV(O592,'Input Parameters'!$H$30,'Input Parameters'!$I$30)</f>
        <v>2.3664044386720655</v>
      </c>
      <c r="Q592" s="10">
        <f t="shared" ca="1" si="76"/>
        <v>0.64578216385527321</v>
      </c>
      <c r="R592" s="30">
        <f>IF('Input Parameters'!$E$32=0,0,_xlfn.BETA.INV(Q592,'Input Parameters'!$L$32,'Input Parameters'!$M$32,'Input Parameters'!$J$32,'Input Parameters'!$K$32))</f>
        <v>0</v>
      </c>
      <c r="S592" s="10">
        <f t="shared" ca="1" si="77"/>
        <v>0.91129261630016956</v>
      </c>
      <c r="T592" s="26">
        <f ca="1">_xlfn.LOGNORM.INV(S592,'Input Parameters'!$H$34,'Input Parameters'!$I$34)</f>
        <v>59.625654817566705</v>
      </c>
      <c r="U592" s="10">
        <f t="shared" ca="1" si="78"/>
        <v>2.7127656596657057E-2</v>
      </c>
      <c r="V592" s="30">
        <f ca="1">_xlfn.BETA.INV(U592,'Input Parameters'!$L$36,'Input Parameters'!$M$36,'Input Parameters'!$J$36,'Input Parameters'!$K$36)</f>
        <v>0.35306251876026984</v>
      </c>
      <c r="W592" s="2">
        <f ca="1">N592+(P592-N592)*(1-ERF((T592-R592)/(2*SQRT(L592*'Input Parameters'!$E$38))))</f>
        <v>9.9994256579107724E-2</v>
      </c>
      <c r="X592">
        <f t="shared" ca="1" si="81"/>
        <v>1</v>
      </c>
      <c r="Y592" s="7"/>
    </row>
    <row r="593" spans="1:25" ht="15" customHeight="1" x14ac:dyDescent="0.25">
      <c r="A593" s="139">
        <v>586</v>
      </c>
      <c r="B593" s="10">
        <f t="shared" ca="1" si="70"/>
        <v>0.98443604190401446</v>
      </c>
      <c r="C593" s="60">
        <f ca="1">_xlfn.NORM.INV(B593,'Input Parameters'!$E$15,'Input Parameters'!$F$15)</f>
        <v>387.77756371458077</v>
      </c>
      <c r="D593" s="10">
        <f t="shared" ca="1" si="71"/>
        <v>0.14719778406610484</v>
      </c>
      <c r="E593" s="62">
        <f ca="1">IF(_xlfn.NORM.INV(D593,'Input Parameters'!$E$17,'Input Parameters'!$F$17)&lt;3500,3500,IF(_xlfn.NORM.INV(D593,'Input Parameters'!$E$17,'Input Parameters'!$F$17)&gt;5500,5500,_xlfn.NORM.INV(D593,'Input Parameters'!$E$17,'Input Parameters'!$F$17)))</f>
        <v>4066.0306421982068</v>
      </c>
      <c r="F593" s="10">
        <f t="shared" ca="1" si="72"/>
        <v>0.69019234624682635</v>
      </c>
      <c r="G593" s="64">
        <f ca="1">_xlfn.NORM.INV(F593,'Input Parameters'!$E$20,'Input Parameters'!$F$20)</f>
        <v>285.97585072239042</v>
      </c>
      <c r="H593" s="57">
        <f ca="1">EXP(E593*(1/'Input Parameters'!$E$23-1/G593))</f>
        <v>0.71360068077536332</v>
      </c>
      <c r="I593" s="10">
        <f t="shared" ca="1" si="73"/>
        <v>0.38516044901330826</v>
      </c>
      <c r="J593" s="30">
        <f ca="1">_xlfn.BETA.INV(I593,'Input Parameters'!$L$26,'Input Parameters'!$M$26,'Input Parameters'!$J$26,'Input Parameters'!$K$26)</f>
        <v>0.61346803541553885</v>
      </c>
      <c r="K593" s="168">
        <f ca="1">('Input Parameters'!$E$27/'Input Parameters'!$E$38)^$J593</f>
        <v>1.2272174784083944E-2</v>
      </c>
      <c r="L593" s="69">
        <f ca="1">$H593*$C593*'Input Parameters'!$E$25*K593</f>
        <v>3.3959357541341322</v>
      </c>
      <c r="M593" s="24">
        <f t="shared" ca="1" si="74"/>
        <v>0.52911351376901206</v>
      </c>
      <c r="N593" s="15">
        <f ca="1">_xlfn.NORM.INV(M593,'Input Parameters'!$E$29,'Input Parameters'!$F$29)</f>
        <v>0.10000730416520574</v>
      </c>
      <c r="O593" s="8">
        <f t="shared" ca="1" si="75"/>
        <v>0.21478922036339443</v>
      </c>
      <c r="P593" s="30">
        <f ca="1">_xlfn.LOGNORM.INV(O593,'Input Parameters'!$H$30,'Input Parameters'!$I$30)</f>
        <v>1.8476244338407266</v>
      </c>
      <c r="Q593" s="10">
        <f t="shared" ca="1" si="76"/>
        <v>0.42458102838207024</v>
      </c>
      <c r="R593" s="30">
        <f>IF('Input Parameters'!$E$32=0,0,_xlfn.BETA.INV(Q593,'Input Parameters'!$L$32,'Input Parameters'!$M$32,'Input Parameters'!$J$32,'Input Parameters'!$K$32))</f>
        <v>0</v>
      </c>
      <c r="S593" s="10">
        <f t="shared" ca="1" si="77"/>
        <v>0.12959973276566583</v>
      </c>
      <c r="T593" s="26">
        <f ca="1">_xlfn.LOGNORM.INV(S593,'Input Parameters'!$H$34,'Input Parameters'!$I$34)</f>
        <v>43.800923857909183</v>
      </c>
      <c r="U593" s="10">
        <f t="shared" ca="1" si="78"/>
        <v>0.54283165682604195</v>
      </c>
      <c r="V593" s="30">
        <f ca="1">_xlfn.BETA.INV(U593,'Input Parameters'!$L$36,'Input Parameters'!$M$36,'Input Parameters'!$J$36,'Input Parameters'!$K$36)</f>
        <v>0.60244706017231642</v>
      </c>
      <c r="W593" s="2">
        <f ca="1">N593+(P593-N593)*(1-ERF((T593-R593)/(2*SQRT(L593*'Input Parameters'!$E$38))))</f>
        <v>0.26222540590188809</v>
      </c>
      <c r="X593">
        <f t="shared" ca="1" si="81"/>
        <v>1</v>
      </c>
      <c r="Y593" s="7"/>
    </row>
    <row r="594" spans="1:25" ht="15" customHeight="1" x14ac:dyDescent="0.25">
      <c r="A594" s="139">
        <v>587</v>
      </c>
      <c r="B594" s="10">
        <f t="shared" ca="1" si="70"/>
        <v>0.69026289350651937</v>
      </c>
      <c r="C594" s="60">
        <f ca="1">_xlfn.NORM.INV(B594,'Input Parameters'!$E$15,'Input Parameters'!$F$15)</f>
        <v>297.87942720220047</v>
      </c>
      <c r="D594" s="10">
        <f t="shared" ca="1" si="71"/>
        <v>0.36453706815660614</v>
      </c>
      <c r="E594" s="62">
        <f ca="1">IF(_xlfn.NORM.INV(D594,'Input Parameters'!$E$17,'Input Parameters'!$F$17)&lt;3500,3500,IF(_xlfn.NORM.INV(D594,'Input Parameters'!$E$17,'Input Parameters'!$F$17)&gt;5500,5500,_xlfn.NORM.INV(D594,'Input Parameters'!$E$17,'Input Parameters'!$F$17)))</f>
        <v>4557.5498203615189</v>
      </c>
      <c r="F594" s="10">
        <f t="shared" ca="1" si="72"/>
        <v>0.57638127409880235</v>
      </c>
      <c r="G594" s="64">
        <f ca="1">_xlfn.NORM.INV(F594,'Input Parameters'!$E$20,'Input Parameters'!$F$20)</f>
        <v>283.94071763572907</v>
      </c>
      <c r="H594" s="57">
        <f ca="1">EXP(E594*(1/'Input Parameters'!$E$23-1/G594))</f>
        <v>0.61112819858392942</v>
      </c>
      <c r="I594" s="10">
        <f t="shared" ca="1" si="73"/>
        <v>0.99189077026169725</v>
      </c>
      <c r="J594" s="30">
        <f ca="1">_xlfn.BETA.INV(I594,'Input Parameters'!$L$26,'Input Parameters'!$M$26,'Input Parameters'!$J$26,'Input Parameters'!$K$26)</f>
        <v>0.93508790042956735</v>
      </c>
      <c r="K594" s="168">
        <f ca="1">('Input Parameters'!$E$27/'Input Parameters'!$E$38)^$J594</f>
        <v>1.2218273362003221E-3</v>
      </c>
      <c r="L594" s="69">
        <f ca="1">$H594*$C594*'Input Parameters'!$E$25*K594</f>
        <v>0.22242452452704456</v>
      </c>
      <c r="M594" s="24">
        <f t="shared" ca="1" si="74"/>
        <v>7.5030562863075856E-2</v>
      </c>
      <c r="N594" s="15">
        <f ca="1">_xlfn.NORM.INV(M594,'Input Parameters'!$E$29,'Input Parameters'!$F$29)</f>
        <v>9.985606844029167E-2</v>
      </c>
      <c r="O594" s="8">
        <f t="shared" ca="1" si="75"/>
        <v>0.48142540768154041</v>
      </c>
      <c r="P594" s="30">
        <f ca="1">_xlfn.LOGNORM.INV(O594,'Input Parameters'!$H$30,'Input Parameters'!$I$30)</f>
        <v>2.6248892474727663</v>
      </c>
      <c r="Q594" s="10">
        <f t="shared" ca="1" si="76"/>
        <v>0.26031697496243822</v>
      </c>
      <c r="R594" s="30">
        <f>IF('Input Parameters'!$E$32=0,0,_xlfn.BETA.INV(Q594,'Input Parameters'!$L$32,'Input Parameters'!$M$32,'Input Parameters'!$J$32,'Input Parameters'!$K$32))</f>
        <v>0</v>
      </c>
      <c r="S594" s="10">
        <f t="shared" ca="1" si="77"/>
        <v>0.51461798771734946</v>
      </c>
      <c r="T594" s="26">
        <f ca="1">_xlfn.LOGNORM.INV(S594,'Input Parameters'!$H$34,'Input Parameters'!$I$34)</f>
        <v>50.638278061540369</v>
      </c>
      <c r="U594" s="10">
        <f t="shared" ca="1" si="78"/>
        <v>0.58419108036820888</v>
      </c>
      <c r="V594" s="30">
        <f ca="1">_xlfn.BETA.INV(U594,'Input Parameters'!$L$36,'Input Parameters'!$M$36,'Input Parameters'!$J$36,'Input Parameters'!$K$36)</f>
        <v>0.61893714028730951</v>
      </c>
      <c r="W594" s="2">
        <f ca="1">N594+(P594-N594)*(1-ERF((T594-R594)/(2*SQRT(L594*'Input Parameters'!$E$38))))</f>
        <v>9.985606844037101E-2</v>
      </c>
      <c r="X594">
        <f t="shared" ca="1" si="81"/>
        <v>1</v>
      </c>
      <c r="Y594" s="7"/>
    </row>
    <row r="595" spans="1:25" ht="15" customHeight="1" x14ac:dyDescent="0.25">
      <c r="A595" s="139">
        <v>588</v>
      </c>
      <c r="B595" s="10">
        <f t="shared" ca="1" si="70"/>
        <v>0.21069129083395</v>
      </c>
      <c r="C595" s="60">
        <f ca="1">_xlfn.NORM.INV(B595,'Input Parameters'!$E$15,'Input Parameters'!$F$15)</f>
        <v>227.39432359846847</v>
      </c>
      <c r="D595" s="10">
        <f t="shared" ca="1" si="71"/>
        <v>6.4946750233559003E-2</v>
      </c>
      <c r="E595" s="62">
        <f ca="1">IF(_xlfn.NORM.INV(D595,'Input Parameters'!$E$17,'Input Parameters'!$F$17)&lt;3500,3500,IF(_xlfn.NORM.INV(D595,'Input Parameters'!$E$17,'Input Parameters'!$F$17)&gt;5500,5500,_xlfn.NORM.INV(D595,'Input Parameters'!$E$17,'Input Parameters'!$F$17)))</f>
        <v>3739.8346058759871</v>
      </c>
      <c r="F595" s="10">
        <f t="shared" ca="1" si="72"/>
        <v>0.67368526433957521</v>
      </c>
      <c r="G595" s="64">
        <f ca="1">_xlfn.NORM.INV(F595,'Input Parameters'!$E$20,'Input Parameters'!$F$20)</f>
        <v>285.66575238161511</v>
      </c>
      <c r="H595" s="57">
        <f ca="1">EXP(E595*(1/'Input Parameters'!$E$23-1/G595))</f>
        <v>0.72284726390171794</v>
      </c>
      <c r="I595" s="10">
        <f t="shared" ca="1" si="73"/>
        <v>0.42730903947657051</v>
      </c>
      <c r="J595" s="30">
        <f ca="1">_xlfn.BETA.INV(I595,'Input Parameters'!$L$26,'Input Parameters'!$M$26,'Input Parameters'!$J$26,'Input Parameters'!$K$26)</f>
        <v>0.63152625065963119</v>
      </c>
      <c r="K595" s="168">
        <f ca="1">('Input Parameters'!$E$27/'Input Parameters'!$E$38)^$J595</f>
        <v>1.0781184944563234E-2</v>
      </c>
      <c r="L595" s="69">
        <f ca="1">$H595*$C595*'Input Parameters'!$E$25*K595</f>
        <v>1.7721180817733786</v>
      </c>
      <c r="M595" s="24">
        <f t="shared" ca="1" si="74"/>
        <v>0.3151533657702551</v>
      </c>
      <c r="N595" s="15">
        <f ca="1">_xlfn.NORM.INV(M595,'Input Parameters'!$E$29,'Input Parameters'!$F$29)</f>
        <v>9.9951870483305519E-2</v>
      </c>
      <c r="O595" s="8">
        <f t="shared" ca="1" si="75"/>
        <v>0.43801939244557442</v>
      </c>
      <c r="P595" s="30">
        <f ca="1">_xlfn.LOGNORM.INV(O595,'Input Parameters'!$H$30,'Input Parameters'!$I$30)</f>
        <v>2.4926653849489075</v>
      </c>
      <c r="Q595" s="10">
        <f t="shared" ca="1" si="76"/>
        <v>0.7275060042798297</v>
      </c>
      <c r="R595" s="30">
        <f>IF('Input Parameters'!$E$32=0,0,_xlfn.BETA.INV(Q595,'Input Parameters'!$L$32,'Input Parameters'!$M$32,'Input Parameters'!$J$32,'Input Parameters'!$K$32))</f>
        <v>0</v>
      </c>
      <c r="S595" s="10">
        <f t="shared" ca="1" si="77"/>
        <v>0.23858616551038281</v>
      </c>
      <c r="T595" s="26">
        <f ca="1">_xlfn.LOGNORM.INV(S595,'Input Parameters'!$H$34,'Input Parameters'!$I$34)</f>
        <v>46.137737782943553</v>
      </c>
      <c r="U595" s="10">
        <f t="shared" ca="1" si="78"/>
        <v>0.31354924256088079</v>
      </c>
      <c r="V595" s="30">
        <f ca="1">_xlfn.BETA.INV(U595,'Input Parameters'!$L$36,'Input Parameters'!$M$36,'Input Parameters'!$J$36,'Input Parameters'!$K$36)</f>
        <v>0.51547281462868577</v>
      </c>
      <c r="W595" s="2">
        <f ca="1">N595+(P595-N595)*(1-ERF((T595-R595)/(2*SQRT(L595*'Input Parameters'!$E$38))))</f>
        <v>0.13406429866055103</v>
      </c>
      <c r="X595">
        <f t="shared" ca="1" si="81"/>
        <v>1</v>
      </c>
      <c r="Y595" s="7"/>
    </row>
    <row r="596" spans="1:25" ht="15" customHeight="1" x14ac:dyDescent="0.25">
      <c r="A596" s="139">
        <v>589</v>
      </c>
      <c r="B596" s="10">
        <f t="shared" ca="1" si="70"/>
        <v>0.23847120581894599</v>
      </c>
      <c r="C596" s="60">
        <f ca="1">_xlfn.NORM.INV(B596,'Input Parameters'!$E$15,'Input Parameters'!$F$15)</f>
        <v>232.42326007512651</v>
      </c>
      <c r="D596" s="10">
        <f t="shared" ca="1" si="71"/>
        <v>0.4773185855670774</v>
      </c>
      <c r="E596" s="62">
        <f ca="1">IF(_xlfn.NORM.INV(D596,'Input Parameters'!$E$17,'Input Parameters'!$F$17)&lt;3500,3500,IF(_xlfn.NORM.INV(D596,'Input Parameters'!$E$17,'Input Parameters'!$F$17)&gt;5500,5500,_xlfn.NORM.INV(D596,'Input Parameters'!$E$17,'Input Parameters'!$F$17)))</f>
        <v>4760.1808232927069</v>
      </c>
      <c r="F596" s="10">
        <f t="shared" ca="1" si="72"/>
        <v>0.56983665066860134</v>
      </c>
      <c r="G596" s="64">
        <f ca="1">_xlfn.NORM.INV(F596,'Input Parameters'!$E$20,'Input Parameters'!$F$20)</f>
        <v>283.82892064707153</v>
      </c>
      <c r="H596" s="57">
        <f ca="1">EXP(E596*(1/'Input Parameters'!$E$23-1/G596))</f>
        <v>0.59395812250199276</v>
      </c>
      <c r="I596" s="10">
        <f t="shared" ca="1" si="73"/>
        <v>0.46168444863221758</v>
      </c>
      <c r="J596" s="30">
        <f ca="1">_xlfn.BETA.INV(I596,'Input Parameters'!$L$26,'Input Parameters'!$M$26,'Input Parameters'!$J$26,'Input Parameters'!$K$26)</f>
        <v>0.64581165291814746</v>
      </c>
      <c r="K596" s="168">
        <f ca="1">('Input Parameters'!$E$27/'Input Parameters'!$E$38)^$J596</f>
        <v>9.7311584654992227E-3</v>
      </c>
      <c r="L596" s="69">
        <f ca="1">$H596*$C596*'Input Parameters'!$E$25*K596</f>
        <v>1.3433833431366839</v>
      </c>
      <c r="M596" s="24">
        <f t="shared" ca="1" si="74"/>
        <v>6.1125289176590769E-2</v>
      </c>
      <c r="N596" s="15">
        <f ca="1">_xlfn.NORM.INV(M596,'Input Parameters'!$E$29,'Input Parameters'!$F$29)</f>
        <v>9.9845460429410837E-2</v>
      </c>
      <c r="O596" s="8">
        <f t="shared" ca="1" si="75"/>
        <v>0.92136286993487237</v>
      </c>
      <c r="P596" s="30">
        <f ca="1">_xlfn.LOGNORM.INV(O596,'Input Parameters'!$H$30,'Input Parameters'!$I$30)</f>
        <v>5.2337492456772239</v>
      </c>
      <c r="Q596" s="10">
        <f t="shared" ca="1" si="76"/>
        <v>0.31662014078233536</v>
      </c>
      <c r="R596" s="30">
        <f>IF('Input Parameters'!$E$32=0,0,_xlfn.BETA.INV(Q596,'Input Parameters'!$L$32,'Input Parameters'!$M$32,'Input Parameters'!$J$32,'Input Parameters'!$K$32))</f>
        <v>0</v>
      </c>
      <c r="S596" s="10">
        <f t="shared" ca="1" si="77"/>
        <v>0.96991723928611129</v>
      </c>
      <c r="T596" s="26">
        <f ca="1">_xlfn.LOGNORM.INV(S596,'Input Parameters'!$H$34,'Input Parameters'!$I$34)</f>
        <v>63.699806176838983</v>
      </c>
      <c r="U596" s="10">
        <f t="shared" ca="1" si="78"/>
        <v>0.5423967584781898</v>
      </c>
      <c r="V596" s="30">
        <f ca="1">_xlfn.BETA.INV(U596,'Input Parameters'!$L$36,'Input Parameters'!$M$36,'Input Parameters'!$J$36,'Input Parameters'!$K$36)</f>
        <v>0.60227661254409415</v>
      </c>
      <c r="W596" s="2">
        <f ca="1">N596+(P596-N596)*(1-ERF((T596-R596)/(2*SQRT(L596*'Input Parameters'!$E$38))))</f>
        <v>0.10036826218226731</v>
      </c>
      <c r="X596">
        <f t="shared" ca="1" si="81"/>
        <v>1</v>
      </c>
      <c r="Y596" s="7"/>
    </row>
    <row r="597" spans="1:25" ht="15" customHeight="1" x14ac:dyDescent="0.25">
      <c r="A597" s="139">
        <v>590</v>
      </c>
      <c r="B597" s="10">
        <f t="shared" ca="1" si="70"/>
        <v>0.4990327272771159</v>
      </c>
      <c r="C597" s="60">
        <f ca="1">_xlfn.NORM.INV(B597,'Input Parameters'!$E$15,'Input Parameters'!$F$15)</f>
        <v>270.83580282751109</v>
      </c>
      <c r="D597" s="10">
        <f t="shared" ca="1" si="71"/>
        <v>0.62554713046232702</v>
      </c>
      <c r="E597" s="62">
        <f ca="1">IF(_xlfn.NORM.INV(D597,'Input Parameters'!$E$17,'Input Parameters'!$F$17)&lt;3500,3500,IF(_xlfn.NORM.INV(D597,'Input Parameters'!$E$17,'Input Parameters'!$F$17)&gt;5500,5500,_xlfn.NORM.INV(D597,'Input Parameters'!$E$17,'Input Parameters'!$F$17)))</f>
        <v>5024.0577982648729</v>
      </c>
      <c r="F597" s="10">
        <f t="shared" ca="1" si="72"/>
        <v>0.7537311290386286</v>
      </c>
      <c r="G597" s="64">
        <f ca="1">_xlfn.NORM.INV(F597,'Input Parameters'!$E$20,'Input Parameters'!$F$20)</f>
        <v>287.24806342272723</v>
      </c>
      <c r="H597" s="57">
        <f ca="1">EXP(E597*(1/'Input Parameters'!$E$23-1/G597))</f>
        <v>0.71239136472993603</v>
      </c>
      <c r="I597" s="10">
        <f t="shared" ca="1" si="73"/>
        <v>0.74609315680750843</v>
      </c>
      <c r="J597" s="30">
        <f ca="1">_xlfn.BETA.INV(I597,'Input Parameters'!$L$26,'Input Parameters'!$M$26,'Input Parameters'!$J$26,'Input Parameters'!$K$26)</f>
        <v>0.76119889346856628</v>
      </c>
      <c r="K597" s="168">
        <f ca="1">('Input Parameters'!$E$27/'Input Parameters'!$E$38)^$J597</f>
        <v>4.2531399956054787E-3</v>
      </c>
      <c r="L597" s="69">
        <f ca="1">$H597*$C597*'Input Parameters'!$E$25*K597</f>
        <v>0.82060545474048407</v>
      </c>
      <c r="M597" s="24">
        <f t="shared" ca="1" si="74"/>
        <v>0.89198706625492374</v>
      </c>
      <c r="N597" s="15">
        <f ca="1">_xlfn.NORM.INV(M597,'Input Parameters'!$E$29,'Input Parameters'!$F$29)</f>
        <v>0.10012371649054619</v>
      </c>
      <c r="O597" s="8">
        <f t="shared" ca="1" si="75"/>
        <v>0.69495659766554774</v>
      </c>
      <c r="P597" s="30">
        <f ca="1">_xlfn.LOGNORM.INV(O597,'Input Parameters'!$H$30,'Input Parameters'!$I$30)</f>
        <v>3.4141578301718458</v>
      </c>
      <c r="Q597" s="10">
        <f t="shared" ca="1" si="76"/>
        <v>4.9284215082932459E-2</v>
      </c>
      <c r="R597" s="30">
        <f>IF('Input Parameters'!$E$32=0,0,_xlfn.BETA.INV(Q597,'Input Parameters'!$L$32,'Input Parameters'!$M$32,'Input Parameters'!$J$32,'Input Parameters'!$K$32))</f>
        <v>0</v>
      </c>
      <c r="S597" s="10">
        <f t="shared" ca="1" si="77"/>
        <v>0.74948594095518184</v>
      </c>
      <c r="T597" s="26">
        <f ca="1">_xlfn.LOGNORM.INV(S597,'Input Parameters'!$H$34,'Input Parameters'!$I$34)</f>
        <v>54.813010380768482</v>
      </c>
      <c r="U597" s="10">
        <f t="shared" ca="1" si="78"/>
        <v>0.73342652615961035</v>
      </c>
      <c r="V597" s="30">
        <f ca="1">_xlfn.BETA.INV(U597,'Input Parameters'!$L$36,'Input Parameters'!$M$36,'Input Parameters'!$J$36,'Input Parameters'!$K$36)</f>
        <v>0.68621560130878423</v>
      </c>
      <c r="W597" s="2">
        <f ca="1">N597+(P597-N597)*(1-ERF((T597-R597)/(2*SQRT(L597*'Input Parameters'!$E$38))))</f>
        <v>0.10018604499003031</v>
      </c>
      <c r="X597">
        <f t="shared" ca="1" si="81"/>
        <v>1</v>
      </c>
      <c r="Y597" s="7"/>
    </row>
    <row r="598" spans="1:25" ht="15" customHeight="1" x14ac:dyDescent="0.25">
      <c r="A598" s="139">
        <v>591</v>
      </c>
      <c r="B598" s="10">
        <f t="shared" ca="1" si="70"/>
        <v>0.34049558745130371</v>
      </c>
      <c r="C598" s="60">
        <f ca="1">_xlfn.NORM.INV(B598,'Input Parameters'!$E$15,'Input Parameters'!$F$15)</f>
        <v>248.68768293908681</v>
      </c>
      <c r="D598" s="10">
        <f t="shared" ca="1" si="71"/>
        <v>5.7538957932501411E-4</v>
      </c>
      <c r="E598" s="62">
        <f ca="1">IF(_xlfn.NORM.INV(D598,'Input Parameters'!$E$17,'Input Parameters'!$F$17)&lt;3500,3500,IF(_xlfn.NORM.INV(D598,'Input Parameters'!$E$17,'Input Parameters'!$F$17)&gt;5500,5500,_xlfn.NORM.INV(D598,'Input Parameters'!$E$17,'Input Parameters'!$F$17)))</f>
        <v>3500</v>
      </c>
      <c r="F598" s="10">
        <f t="shared" ca="1" si="72"/>
        <v>0.91495910837924599</v>
      </c>
      <c r="G598" s="64">
        <f ca="1">_xlfn.NORM.INV(F598,'Input Parameters'!$E$20,'Input Parameters'!$F$20)</f>
        <v>291.84200517964524</v>
      </c>
      <c r="H598" s="57">
        <f ca="1">EXP(E598*(1/'Input Parameters'!$E$23-1/G598))</f>
        <v>0.95652080140856233</v>
      </c>
      <c r="I598" s="10">
        <f t="shared" ca="1" si="73"/>
        <v>0.56998481362108278</v>
      </c>
      <c r="J598" s="30">
        <f ca="1">_xlfn.BETA.INV(I598,'Input Parameters'!$L$26,'Input Parameters'!$M$26,'Input Parameters'!$J$26,'Input Parameters'!$K$26)</f>
        <v>0.68934786696436789</v>
      </c>
      <c r="K598" s="168">
        <f ca="1">('Input Parameters'!$E$27/'Input Parameters'!$E$38)^$J598</f>
        <v>7.1209892308291105E-3</v>
      </c>
      <c r="L598" s="69">
        <f ca="1">$H598*$C598*'Input Parameters'!$E$25*K598</f>
        <v>1.6939048987374632</v>
      </c>
      <c r="M598" s="24">
        <f t="shared" ca="1" si="74"/>
        <v>0.38171693845950105</v>
      </c>
      <c r="N598" s="15">
        <f ca="1">_xlfn.NORM.INV(M598,'Input Parameters'!$E$29,'Input Parameters'!$F$29)</f>
        <v>9.9969902541788988E-2</v>
      </c>
      <c r="O598" s="8">
        <f t="shared" ca="1" si="75"/>
        <v>0.47121799353725802</v>
      </c>
      <c r="P598" s="30">
        <f ca="1">_xlfn.LOGNORM.INV(O598,'Input Parameters'!$H$30,'Input Parameters'!$I$30)</f>
        <v>2.5932984881785397</v>
      </c>
      <c r="Q598" s="10">
        <f t="shared" ca="1" si="76"/>
        <v>1.8370213093391596E-2</v>
      </c>
      <c r="R598" s="30">
        <f>IF('Input Parameters'!$E$32=0,0,_xlfn.BETA.INV(Q598,'Input Parameters'!$L$32,'Input Parameters'!$M$32,'Input Parameters'!$J$32,'Input Parameters'!$K$32))</f>
        <v>0</v>
      </c>
      <c r="S598" s="10">
        <f t="shared" ca="1" si="77"/>
        <v>0.15066005172806374</v>
      </c>
      <c r="T598" s="26">
        <f ca="1">_xlfn.LOGNORM.INV(S598,'Input Parameters'!$H$34,'Input Parameters'!$I$34)</f>
        <v>44.320348138538577</v>
      </c>
      <c r="U598" s="10">
        <f t="shared" ca="1" si="78"/>
        <v>0.96620082244514072</v>
      </c>
      <c r="V598" s="30">
        <f ca="1">_xlfn.BETA.INV(U598,'Input Parameters'!$L$36,'Input Parameters'!$M$36,'Input Parameters'!$J$36,'Input Parameters'!$K$36)</f>
        <v>0.90376560174353671</v>
      </c>
      <c r="W598" s="2">
        <f ca="1">N598+(P598-N598)*(1-ERF((T598-R598)/(2*SQRT(L598*'Input Parameters'!$E$38))))</f>
        <v>0.1399711373945402</v>
      </c>
      <c r="X598">
        <f t="shared" ca="1" si="81"/>
        <v>1</v>
      </c>
      <c r="Y598" s="7"/>
    </row>
    <row r="599" spans="1:25" ht="15" customHeight="1" x14ac:dyDescent="0.25">
      <c r="A599" s="139">
        <v>592</v>
      </c>
      <c r="B599" s="10">
        <f t="shared" ca="1" si="70"/>
        <v>0.30642543172671532</v>
      </c>
      <c r="C599" s="60">
        <f ca="1">_xlfn.NORM.INV(B599,'Input Parameters'!$E$15,'Input Parameters'!$F$15)</f>
        <v>243.54487267697533</v>
      </c>
      <c r="D599" s="10">
        <f t="shared" ca="1" si="71"/>
        <v>0.8692590138661932</v>
      </c>
      <c r="E599" s="62">
        <f ca="1">IF(_xlfn.NORM.INV(D599,'Input Parameters'!$E$17,'Input Parameters'!$F$17)&lt;3500,3500,IF(_xlfn.NORM.INV(D599,'Input Parameters'!$E$17,'Input Parameters'!$F$17)&gt;5500,5500,_xlfn.NORM.INV(D599,'Input Parameters'!$E$17,'Input Parameters'!$F$17)))</f>
        <v>5500</v>
      </c>
      <c r="F599" s="10">
        <f t="shared" ca="1" si="72"/>
        <v>0.80636189595876029</v>
      </c>
      <c r="G599" s="64">
        <f ca="1">_xlfn.NORM.INV(F599,'Input Parameters'!$E$20,'Input Parameters'!$F$20)</f>
        <v>288.44260235935957</v>
      </c>
      <c r="H599" s="57">
        <f ca="1">EXP(E599*(1/'Input Parameters'!$E$23-1/G599))</f>
        <v>0.74679900690660095</v>
      </c>
      <c r="I599" s="10">
        <f t="shared" ca="1" si="73"/>
        <v>0.34658182763566248</v>
      </c>
      <c r="J599" s="30">
        <f ca="1">_xlfn.BETA.INV(I599,'Input Parameters'!$L$26,'Input Parameters'!$M$26,'Input Parameters'!$J$26,'Input Parameters'!$K$26)</f>
        <v>0.59623936175322245</v>
      </c>
      <c r="K599" s="168">
        <f ca="1">('Input Parameters'!$E$27/'Input Parameters'!$E$38)^$J599</f>
        <v>1.3886486493102991E-2</v>
      </c>
      <c r="L599" s="69">
        <f ca="1">$H599*$C599*'Input Parameters'!$E$25*K599</f>
        <v>2.5256612357737396</v>
      </c>
      <c r="M599" s="24">
        <f t="shared" ca="1" si="74"/>
        <v>0.2541753621038888</v>
      </c>
      <c r="N599" s="15">
        <f ca="1">_xlfn.NORM.INV(M599,'Input Parameters'!$E$29,'Input Parameters'!$F$29)</f>
        <v>9.9933859204264591E-2</v>
      </c>
      <c r="O599" s="8">
        <f t="shared" ca="1" si="75"/>
        <v>0.20920474124293886</v>
      </c>
      <c r="P599" s="30">
        <f ca="1">_xlfn.LOGNORM.INV(O599,'Input Parameters'!$H$30,'Input Parameters'!$I$30)</f>
        <v>1.830881825917497</v>
      </c>
      <c r="Q599" s="10">
        <f t="shared" ca="1" si="76"/>
        <v>0.39069058947288526</v>
      </c>
      <c r="R599" s="30">
        <f>IF('Input Parameters'!$E$32=0,0,_xlfn.BETA.INV(Q599,'Input Parameters'!$L$32,'Input Parameters'!$M$32,'Input Parameters'!$J$32,'Input Parameters'!$K$32))</f>
        <v>0</v>
      </c>
      <c r="S599" s="10">
        <f t="shared" ca="1" si="77"/>
        <v>0.6098787848758197</v>
      </c>
      <c r="T599" s="26">
        <f ca="1">_xlfn.LOGNORM.INV(S599,'Input Parameters'!$H$34,'Input Parameters'!$I$34)</f>
        <v>52.189668840436269</v>
      </c>
      <c r="U599" s="10">
        <f t="shared" ca="1" si="78"/>
        <v>0.74061215353344079</v>
      </c>
      <c r="V599" s="30">
        <f ca="1">_xlfn.BETA.INV(U599,'Input Parameters'!$L$36,'Input Parameters'!$M$36,'Input Parameters'!$J$36,'Input Parameters'!$K$36)</f>
        <v>0.68994398451276462</v>
      </c>
      <c r="W599" s="2">
        <f ca="1">N599+(P599-N599)*(1-ERF((T599-R599)/(2*SQRT(L599*'Input Parameters'!$E$38))))</f>
        <v>0.13494616282777236</v>
      </c>
      <c r="X599">
        <f t="shared" ca="1" si="81"/>
        <v>1</v>
      </c>
      <c r="Y599" s="7"/>
    </row>
    <row r="600" spans="1:25" ht="15" customHeight="1" x14ac:dyDescent="0.25">
      <c r="A600" s="139">
        <v>593</v>
      </c>
      <c r="B600" s="10">
        <f t="shared" ca="1" si="70"/>
        <v>0.10833960870203063</v>
      </c>
      <c r="C600" s="60">
        <f ca="1">_xlfn.NORM.INV(B600,'Input Parameters'!$E$15,'Input Parameters'!$F$15)</f>
        <v>204.01626650341177</v>
      </c>
      <c r="D600" s="10">
        <f t="shared" ca="1" si="71"/>
        <v>0.6259845808615665</v>
      </c>
      <c r="E600" s="62">
        <f ca="1">IF(_xlfn.NORM.INV(D600,'Input Parameters'!$E$17,'Input Parameters'!$F$17)&lt;3500,3500,IF(_xlfn.NORM.INV(D600,'Input Parameters'!$E$17,'Input Parameters'!$F$17)&gt;5500,5500,_xlfn.NORM.INV(D600,'Input Parameters'!$E$17,'Input Parameters'!$F$17)))</f>
        <v>5024.8658598742013</v>
      </c>
      <c r="F600" s="10">
        <f t="shared" ca="1" si="72"/>
        <v>0.51529392608618929</v>
      </c>
      <c r="G600" s="64">
        <f ca="1">_xlfn.NORM.INV(F600,'Input Parameters'!$E$20,'Input Parameters'!$F$20)</f>
        <v>282.90691540345676</v>
      </c>
      <c r="H600" s="57">
        <f ca="1">EXP(E600*(1/'Input Parameters'!$E$23-1/G600))</f>
        <v>0.54465062156873612</v>
      </c>
      <c r="I600" s="10">
        <f t="shared" ca="1" si="73"/>
        <v>0.74757304050528806</v>
      </c>
      <c r="J600" s="30">
        <f ca="1">_xlfn.BETA.INV(I600,'Input Parameters'!$L$26,'Input Parameters'!$M$26,'Input Parameters'!$J$26,'Input Parameters'!$K$26)</f>
        <v>0.76184111285722855</v>
      </c>
      <c r="K600" s="168">
        <f ca="1">('Input Parameters'!$E$27/'Input Parameters'!$E$38)^$J600</f>
        <v>4.2335923065669381E-3</v>
      </c>
      <c r="L600" s="69">
        <f ca="1">$H600*$C600*'Input Parameters'!$E$25*K600</f>
        <v>0.470426558743132</v>
      </c>
      <c r="M600" s="24">
        <f t="shared" ca="1" si="74"/>
        <v>0.35612575240954092</v>
      </c>
      <c r="N600" s="15">
        <f ca="1">_xlfn.NORM.INV(M600,'Input Parameters'!$E$29,'Input Parameters'!$F$29)</f>
        <v>9.996311660597039E-2</v>
      </c>
      <c r="O600" s="8">
        <f t="shared" ca="1" si="75"/>
        <v>0.47100306389157331</v>
      </c>
      <c r="P600" s="30">
        <f ca="1">_xlfn.LOGNORM.INV(O600,'Input Parameters'!$H$30,'Input Parameters'!$I$30)</f>
        <v>2.5926368565803561</v>
      </c>
      <c r="Q600" s="10">
        <f t="shared" ca="1" si="76"/>
        <v>0.83861039770929302</v>
      </c>
      <c r="R600" s="30">
        <f>IF('Input Parameters'!$E$32=0,0,_xlfn.BETA.INV(Q600,'Input Parameters'!$L$32,'Input Parameters'!$M$32,'Input Parameters'!$J$32,'Input Parameters'!$K$32))</f>
        <v>0</v>
      </c>
      <c r="S600" s="10">
        <f t="shared" ca="1" si="77"/>
        <v>3.4503846043269504E-2</v>
      </c>
      <c r="T600" s="26">
        <f ca="1">_xlfn.LOGNORM.INV(S600,'Input Parameters'!$H$34,'Input Parameters'!$I$34)</f>
        <v>40.194433889182839</v>
      </c>
      <c r="U600" s="10">
        <f t="shared" ca="1" si="78"/>
        <v>0.20876890789608915</v>
      </c>
      <c r="V600" s="30">
        <f ca="1">_xlfn.BETA.INV(U600,'Input Parameters'!$L$36,'Input Parameters'!$M$36,'Input Parameters'!$J$36,'Input Parameters'!$K$36)</f>
        <v>0.47261314685264699</v>
      </c>
      <c r="W600" s="2">
        <f ca="1">N600+(P600-N600)*(1-ERF((T600-R600)/(2*SQRT(L600*'Input Parameters'!$E$38))))</f>
        <v>0.10004824373368948</v>
      </c>
      <c r="X600">
        <f t="shared" ca="1" si="81"/>
        <v>1</v>
      </c>
      <c r="Y600" s="7"/>
    </row>
    <row r="601" spans="1:25" ht="15" customHeight="1" x14ac:dyDescent="0.25">
      <c r="A601" s="139">
        <v>594</v>
      </c>
      <c r="B601" s="10">
        <f t="shared" ca="1" si="70"/>
        <v>0.49149254550350874</v>
      </c>
      <c r="C601" s="60">
        <f ca="1">_xlfn.NORM.INV(B601,'Input Parameters'!$E$15,'Input Parameters'!$F$15)</f>
        <v>269.81143587783652</v>
      </c>
      <c r="D601" s="10">
        <f t="shared" ca="1" si="71"/>
        <v>0.54313696310531123</v>
      </c>
      <c r="E601" s="62">
        <f ca="1">IF(_xlfn.NORM.INV(D601,'Input Parameters'!$E$17,'Input Parameters'!$F$17)&lt;3500,3500,IF(_xlfn.NORM.INV(D601,'Input Parameters'!$E$17,'Input Parameters'!$F$17)&gt;5500,5500,_xlfn.NORM.INV(D601,'Input Parameters'!$E$17,'Input Parameters'!$F$17)))</f>
        <v>4875.8379295180166</v>
      </c>
      <c r="F601" s="10">
        <f t="shared" ca="1" si="72"/>
        <v>0.80661518627221285</v>
      </c>
      <c r="G601" s="64">
        <f ca="1">_xlfn.NORM.INV(F601,'Input Parameters'!$E$20,'Input Parameters'!$F$20)</f>
        <v>288.44878635556245</v>
      </c>
      <c r="H601" s="57">
        <f ca="1">EXP(E601*(1/'Input Parameters'!$E$23-1/G601))</f>
        <v>0.77223675845350281</v>
      </c>
      <c r="I601" s="10">
        <f t="shared" ca="1" si="73"/>
        <v>0.14745253676586556</v>
      </c>
      <c r="J601" s="30">
        <f ca="1">_xlfn.BETA.INV(I601,'Input Parameters'!$L$26,'Input Parameters'!$M$26,'Input Parameters'!$J$26,'Input Parameters'!$K$26)</f>
        <v>0.48452593569456676</v>
      </c>
      <c r="K601" s="168">
        <f ca="1">('Input Parameters'!$E$27/'Input Parameters'!$E$38)^$J601</f>
        <v>3.0945860170509466E-2</v>
      </c>
      <c r="L601" s="69">
        <f ca="1">$H601*$C601*'Input Parameters'!$E$25*K601</f>
        <v>6.4478270844130652</v>
      </c>
      <c r="M601" s="24">
        <f t="shared" ca="1" si="74"/>
        <v>0.50673098099698011</v>
      </c>
      <c r="N601" s="15">
        <f ca="1">_xlfn.NORM.INV(M601,'Input Parameters'!$E$29,'Input Parameters'!$F$29)</f>
        <v>0.10000168728678487</v>
      </c>
      <c r="O601" s="8">
        <f t="shared" ca="1" si="75"/>
        <v>8.3337700353151023E-2</v>
      </c>
      <c r="P601" s="30">
        <f ca="1">_xlfn.LOGNORM.INV(O601,'Input Parameters'!$H$30,'Input Parameters'!$I$30)</f>
        <v>1.3961999111435981</v>
      </c>
      <c r="Q601" s="10">
        <f t="shared" ca="1" si="76"/>
        <v>0.7137598190967156</v>
      </c>
      <c r="R601" s="30">
        <f>IF('Input Parameters'!$E$32=0,0,_xlfn.BETA.INV(Q601,'Input Parameters'!$L$32,'Input Parameters'!$M$32,'Input Parameters'!$J$32,'Input Parameters'!$K$32))</f>
        <v>0</v>
      </c>
      <c r="S601" s="10">
        <f t="shared" ca="1" si="77"/>
        <v>0.45448944904434518</v>
      </c>
      <c r="T601" s="26">
        <f ca="1">_xlfn.LOGNORM.INV(S601,'Input Parameters'!$H$34,'Input Parameters'!$I$34)</f>
        <v>49.695222040292876</v>
      </c>
      <c r="U601" s="10">
        <f t="shared" ca="1" si="78"/>
        <v>2.8340049105113119E-2</v>
      </c>
      <c r="V601" s="30">
        <f ca="1">_xlfn.BETA.INV(U601,'Input Parameters'!$L$36,'Input Parameters'!$M$36,'Input Parameters'!$J$36,'Input Parameters'!$K$36)</f>
        <v>0.35474468389103497</v>
      </c>
      <c r="W601" s="2">
        <f ca="1">N601+(P601-N601)*(1-ERF((T601-R601)/(2*SQRT(L601*'Input Parameters'!$E$38))))</f>
        <v>0.31568979210927794</v>
      </c>
      <c r="X601">
        <f t="shared" ca="1" si="81"/>
        <v>1</v>
      </c>
      <c r="Y601" s="7"/>
    </row>
    <row r="602" spans="1:25" ht="15" customHeight="1" x14ac:dyDescent="0.25">
      <c r="A602" s="139">
        <v>595</v>
      </c>
      <c r="B602" s="10">
        <f t="shared" ca="1" si="70"/>
        <v>9.7922011617963323E-2</v>
      </c>
      <c r="C602" s="60">
        <f ca="1">_xlfn.NORM.INV(B602,'Input Parameters'!$E$15,'Input Parameters'!$F$15)</f>
        <v>200.86890088680633</v>
      </c>
      <c r="D602" s="10">
        <f t="shared" ca="1" si="71"/>
        <v>0.63925750337583553</v>
      </c>
      <c r="E602" s="62">
        <f ca="1">IF(_xlfn.NORM.INV(D602,'Input Parameters'!$E$17,'Input Parameters'!$F$17)&lt;3500,3500,IF(_xlfn.NORM.INV(D602,'Input Parameters'!$E$17,'Input Parameters'!$F$17)&gt;5500,5500,_xlfn.NORM.INV(D602,'Input Parameters'!$E$17,'Input Parameters'!$F$17)))</f>
        <v>5049.5323858645934</v>
      </c>
      <c r="F602" s="10">
        <f t="shared" ca="1" si="72"/>
        <v>0.71423198547773081</v>
      </c>
      <c r="G602" s="64">
        <f ca="1">_xlfn.NORM.INV(F602,'Input Parameters'!$E$20,'Input Parameters'!$F$20)</f>
        <v>286.44079808646484</v>
      </c>
      <c r="H602" s="57">
        <f ca="1">EXP(E602*(1/'Input Parameters'!$E$23-1/G602))</f>
        <v>0.6767931270665799</v>
      </c>
      <c r="I602" s="10">
        <f t="shared" ca="1" si="73"/>
        <v>0.53143454722909833</v>
      </c>
      <c r="J602" s="30">
        <f ca="1">_xlfn.BETA.INV(I602,'Input Parameters'!$L$26,'Input Parameters'!$M$26,'Input Parameters'!$J$26,'Input Parameters'!$K$26)</f>
        <v>0.67400629907995269</v>
      </c>
      <c r="K602" s="168">
        <f ca="1">('Input Parameters'!$E$27/'Input Parameters'!$E$38)^$J602</f>
        <v>7.9493652569498138E-3</v>
      </c>
      <c r="L602" s="69">
        <f ca="1">$H602*$C602*'Input Parameters'!$E$25*K602</f>
        <v>1.0806899066971236</v>
      </c>
      <c r="M602" s="24">
        <f t="shared" ca="1" si="74"/>
        <v>0.97543379557844034</v>
      </c>
      <c r="N602" s="15">
        <f ca="1">_xlfn.NORM.INV(M602,'Input Parameters'!$E$29,'Input Parameters'!$F$29)</f>
        <v>0.10019674408496307</v>
      </c>
      <c r="O602" s="8">
        <f t="shared" ca="1" si="75"/>
        <v>0.58748974802665377</v>
      </c>
      <c r="P602" s="30">
        <f ca="1">_xlfn.LOGNORM.INV(O602,'Input Parameters'!$H$30,'Input Parameters'!$I$30)</f>
        <v>2.9786801265700178</v>
      </c>
      <c r="Q602" s="10">
        <f t="shared" ca="1" si="76"/>
        <v>5.0403378226656081E-2</v>
      </c>
      <c r="R602" s="30">
        <f>IF('Input Parameters'!$E$32=0,0,_xlfn.BETA.INV(Q602,'Input Parameters'!$L$32,'Input Parameters'!$M$32,'Input Parameters'!$J$32,'Input Parameters'!$K$32))</f>
        <v>0</v>
      </c>
      <c r="S602" s="10">
        <f t="shared" ca="1" si="77"/>
        <v>0.85515655453337724</v>
      </c>
      <c r="T602" s="26">
        <f ca="1">_xlfn.LOGNORM.INV(S602,'Input Parameters'!$H$34,'Input Parameters'!$I$34)</f>
        <v>57.511371180543094</v>
      </c>
      <c r="U602" s="10">
        <f t="shared" ca="1" si="78"/>
        <v>0.84134559809120268</v>
      </c>
      <c r="V602" s="30">
        <f ca="1">_xlfn.BETA.INV(U602,'Input Parameters'!$L$36,'Input Parameters'!$M$36,'Input Parameters'!$J$36,'Input Parameters'!$K$36)</f>
        <v>0.75149611354177792</v>
      </c>
      <c r="W602" s="2">
        <f ca="1">N602+(P602-N602)*(1-ERF((T602-R602)/(2*SQRT(L602*'Input Parameters'!$E$38))))</f>
        <v>0.10046033070685974</v>
      </c>
      <c r="X602">
        <f t="shared" ca="1" si="81"/>
        <v>1</v>
      </c>
      <c r="Y602" s="7"/>
    </row>
    <row r="603" spans="1:25" ht="15" customHeight="1" x14ac:dyDescent="0.25">
      <c r="A603" s="139">
        <v>596</v>
      </c>
      <c r="B603" s="10">
        <f t="shared" ca="1" si="70"/>
        <v>0.91247441174752697</v>
      </c>
      <c r="C603" s="60">
        <f ca="1">_xlfn.NORM.INV(B603,'Input Parameters'!$E$15,'Input Parameters'!$F$15)</f>
        <v>344.46167972482573</v>
      </c>
      <c r="D603" s="10">
        <f t="shared" ca="1" si="71"/>
        <v>0.51617805728157873</v>
      </c>
      <c r="E603" s="62">
        <f ca="1">IF(_xlfn.NORM.INV(D603,'Input Parameters'!$E$17,'Input Parameters'!$F$17)&lt;3500,3500,IF(_xlfn.NORM.INV(D603,'Input Parameters'!$E$17,'Input Parameters'!$F$17)&gt;5500,5500,_xlfn.NORM.INV(D603,'Input Parameters'!$E$17,'Input Parameters'!$F$17)))</f>
        <v>4828.3944478371841</v>
      </c>
      <c r="F603" s="10">
        <f t="shared" ca="1" si="72"/>
        <v>0.65439140084684777</v>
      </c>
      <c r="G603" s="64">
        <f ca="1">_xlfn.NORM.INV(F603,'Input Parameters'!$E$20,'Input Parameters'!$F$20)</f>
        <v>285.31126529564182</v>
      </c>
      <c r="H603" s="57">
        <f ca="1">EXP(E603*(1/'Input Parameters'!$E$23-1/G603))</f>
        <v>0.64401896856390295</v>
      </c>
      <c r="I603" s="10">
        <f t="shared" ca="1" si="73"/>
        <v>0.79558009547936426</v>
      </c>
      <c r="J603" s="30">
        <f ca="1">_xlfn.BETA.INV(I603,'Input Parameters'!$L$26,'Input Parameters'!$M$26,'Input Parameters'!$J$26,'Input Parameters'!$K$26)</f>
        <v>0.78339207801958721</v>
      </c>
      <c r="K603" s="168">
        <f ca="1">('Input Parameters'!$E$27/'Input Parameters'!$E$38)^$J603</f>
        <v>3.6272155674194153E-3</v>
      </c>
      <c r="L603" s="69">
        <f ca="1">$H603*$C603*'Input Parameters'!$E$25*K603</f>
        <v>0.80466097801895864</v>
      </c>
      <c r="M603" s="24">
        <f t="shared" ca="1" si="74"/>
        <v>0.27281511114616086</v>
      </c>
      <c r="N603" s="15">
        <f ca="1">_xlfn.NORM.INV(M603,'Input Parameters'!$E$29,'Input Parameters'!$F$29)</f>
        <v>9.9939567896254106E-2</v>
      </c>
      <c r="O603" s="8">
        <f t="shared" ca="1" si="75"/>
        <v>0.41792183917647063</v>
      </c>
      <c r="P603" s="30">
        <f ca="1">_xlfn.LOGNORM.INV(O603,'Input Parameters'!$H$30,'Input Parameters'!$I$30)</f>
        <v>2.4330781500757515</v>
      </c>
      <c r="Q603" s="10">
        <f t="shared" ca="1" si="76"/>
        <v>4.1330989933092477E-2</v>
      </c>
      <c r="R603" s="30">
        <f>IF('Input Parameters'!$E$32=0,0,_xlfn.BETA.INV(Q603,'Input Parameters'!$L$32,'Input Parameters'!$M$32,'Input Parameters'!$J$32,'Input Parameters'!$K$32))</f>
        <v>0</v>
      </c>
      <c r="S603" s="10">
        <f t="shared" ca="1" si="77"/>
        <v>0.44470515517342424</v>
      </c>
      <c r="T603" s="26">
        <f ca="1">_xlfn.LOGNORM.INV(S603,'Input Parameters'!$H$34,'Input Parameters'!$I$34)</f>
        <v>49.542470244491298</v>
      </c>
      <c r="U603" s="10">
        <f t="shared" ca="1" si="78"/>
        <v>0.34195861290876106</v>
      </c>
      <c r="V603" s="30">
        <f ca="1">_xlfn.BETA.INV(U603,'Input Parameters'!$L$36,'Input Parameters'!$M$36,'Input Parameters'!$J$36,'Input Parameters'!$K$36)</f>
        <v>0.52637564176441221</v>
      </c>
      <c r="W603" s="2">
        <f ca="1">N603+(P603-N603)*(1-ERF((T603-R603)/(2*SQRT(L603*'Input Parameters'!$E$38))))</f>
        <v>0.10015912162140606</v>
      </c>
      <c r="X603">
        <f t="shared" ca="1" si="81"/>
        <v>1</v>
      </c>
      <c r="Y603" s="7"/>
    </row>
    <row r="604" spans="1:25" ht="15" customHeight="1" x14ac:dyDescent="0.25">
      <c r="A604" s="139">
        <v>597</v>
      </c>
      <c r="B604" s="10">
        <f t="shared" ca="1" si="70"/>
        <v>0.18502239701606293</v>
      </c>
      <c r="C604" s="60">
        <f ca="1">_xlfn.NORM.INV(B604,'Input Parameters'!$E$15,'Input Parameters'!$F$15)</f>
        <v>222.38877152647223</v>
      </c>
      <c r="D604" s="10">
        <f t="shared" ca="1" si="71"/>
        <v>0.72385090927278573</v>
      </c>
      <c r="E604" s="62">
        <f ca="1">IF(_xlfn.NORM.INV(D604,'Input Parameters'!$E$17,'Input Parameters'!$F$17)&lt;3500,3500,IF(_xlfn.NORM.INV(D604,'Input Parameters'!$E$17,'Input Parameters'!$F$17)&gt;5500,5500,_xlfn.NORM.INV(D604,'Input Parameters'!$E$17,'Input Parameters'!$F$17)))</f>
        <v>5216.0239192270456</v>
      </c>
      <c r="F604" s="10">
        <f t="shared" ca="1" si="72"/>
        <v>0.69832099061928143</v>
      </c>
      <c r="G604" s="64">
        <f ca="1">_xlfn.NORM.INV(F604,'Input Parameters'!$E$20,'Input Parameters'!$F$20)</f>
        <v>286.13116987323212</v>
      </c>
      <c r="H604" s="57">
        <f ca="1">EXP(E604*(1/'Input Parameters'!$E$23-1/G604))</f>
        <v>0.6551005202107415</v>
      </c>
      <c r="I604" s="10">
        <f t="shared" ca="1" si="73"/>
        <v>0.82403150805021907</v>
      </c>
      <c r="J604" s="30">
        <f ca="1">_xlfn.BETA.INV(I604,'Input Parameters'!$L$26,'Input Parameters'!$M$26,'Input Parameters'!$J$26,'Input Parameters'!$K$26)</f>
        <v>0.79702158821873481</v>
      </c>
      <c r="K604" s="168">
        <f ca="1">('Input Parameters'!$E$27/'Input Parameters'!$E$38)^$J604</f>
        <v>3.2893845886820977E-3</v>
      </c>
      <c r="L604" s="69">
        <f ca="1">$H604*$C604*'Input Parameters'!$E$25*K604</f>
        <v>0.47922057229508519</v>
      </c>
      <c r="M604" s="24">
        <f t="shared" ca="1" si="74"/>
        <v>1.2269190283107689E-2</v>
      </c>
      <c r="N604" s="15">
        <f ca="1">_xlfn.NORM.INV(M604,'Input Parameters'!$E$29,'Input Parameters'!$F$29)</f>
        <v>9.9775140666050852E-2</v>
      </c>
      <c r="O604" s="8">
        <f t="shared" ca="1" si="75"/>
        <v>0.29397906384447248</v>
      </c>
      <c r="P604" s="30">
        <f ca="1">_xlfn.LOGNORM.INV(O604,'Input Parameters'!$H$30,'Input Parameters'!$I$30)</f>
        <v>2.0773766964848899</v>
      </c>
      <c r="Q604" s="10">
        <f t="shared" ca="1" si="76"/>
        <v>0.58003536013967028</v>
      </c>
      <c r="R604" s="30">
        <f>IF('Input Parameters'!$E$32=0,0,_xlfn.BETA.INV(Q604,'Input Parameters'!$L$32,'Input Parameters'!$M$32,'Input Parameters'!$J$32,'Input Parameters'!$K$32))</f>
        <v>0</v>
      </c>
      <c r="S604" s="10">
        <f t="shared" ca="1" si="77"/>
        <v>0.84148637888681843</v>
      </c>
      <c r="T604" s="26">
        <f ca="1">_xlfn.LOGNORM.INV(S604,'Input Parameters'!$H$34,'Input Parameters'!$I$34)</f>
        <v>57.095937894131211</v>
      </c>
      <c r="U604" s="10">
        <f t="shared" ca="1" si="78"/>
        <v>0.383473799804251</v>
      </c>
      <c r="V604" s="30">
        <f ca="1">_xlfn.BETA.INV(U604,'Input Parameters'!$L$36,'Input Parameters'!$M$36,'Input Parameters'!$J$36,'Input Parameters'!$K$36)</f>
        <v>0.54205652433745499</v>
      </c>
      <c r="W604" s="2">
        <f ca="1">N604+(P604-N604)*(1-ERF((T604-R604)/(2*SQRT(L604*'Input Parameters'!$E$38))))</f>
        <v>9.9775151492431602E-2</v>
      </c>
      <c r="X604">
        <f t="shared" ca="1" si="81"/>
        <v>1</v>
      </c>
      <c r="Y604" s="7"/>
    </row>
    <row r="605" spans="1:25" ht="15" customHeight="1" x14ac:dyDescent="0.25">
      <c r="A605" s="139">
        <v>598</v>
      </c>
      <c r="B605" s="10">
        <f t="shared" ca="1" si="70"/>
        <v>0.72122107123189039</v>
      </c>
      <c r="C605" s="60">
        <f ca="1">_xlfn.NORM.INV(B605,'Input Parameters'!$E$15,'Input Parameters'!$F$15)</f>
        <v>302.75017666876255</v>
      </c>
      <c r="D605" s="10">
        <f t="shared" ca="1" si="71"/>
        <v>0.15477852928264835</v>
      </c>
      <c r="E605" s="62">
        <f ca="1">IF(_xlfn.NORM.INV(D605,'Input Parameters'!$E$17,'Input Parameters'!$F$17)&lt;3500,3500,IF(_xlfn.NORM.INV(D605,'Input Parameters'!$E$17,'Input Parameters'!$F$17)&gt;5500,5500,_xlfn.NORM.INV(D605,'Input Parameters'!$E$17,'Input Parameters'!$F$17)))</f>
        <v>4088.6936715716784</v>
      </c>
      <c r="F605" s="10">
        <f t="shared" ca="1" si="72"/>
        <v>4.3449840136365991E-2</v>
      </c>
      <c r="G605" s="64">
        <f ca="1">_xlfn.NORM.INV(F605,'Input Parameters'!$E$20,'Input Parameters'!$F$20)</f>
        <v>271.17970949718557</v>
      </c>
      <c r="H605" s="57">
        <f ca="1">EXP(E605*(1/'Input Parameters'!$E$23-1/G605))</f>
        <v>0.32647376049741078</v>
      </c>
      <c r="I605" s="10">
        <f t="shared" ca="1" si="73"/>
        <v>0.77140257686906355</v>
      </c>
      <c r="J605" s="30">
        <f ca="1">_xlfn.BETA.INV(I605,'Input Parameters'!$L$26,'Input Parameters'!$M$26,'Input Parameters'!$J$26,'Input Parameters'!$K$26)</f>
        <v>0.772349721720895</v>
      </c>
      <c r="K605" s="168">
        <f ca="1">('Input Parameters'!$E$27/'Input Parameters'!$E$38)^$J605</f>
        <v>3.9262013336725183E-3</v>
      </c>
      <c r="L605" s="69">
        <f ca="1">$H605*$C605*'Input Parameters'!$E$25*K605</f>
        <v>0.38806569532968116</v>
      </c>
      <c r="M605" s="24">
        <f t="shared" ca="1" si="74"/>
        <v>0.37974392656744815</v>
      </c>
      <c r="N605" s="15">
        <f ca="1">_xlfn.NORM.INV(M605,'Input Parameters'!$E$29,'Input Parameters'!$F$29)</f>
        <v>9.9969384660245228E-2</v>
      </c>
      <c r="O605" s="8">
        <f t="shared" ca="1" si="75"/>
        <v>0.66724203171771912</v>
      </c>
      <c r="P605" s="30">
        <f ca="1">_xlfn.LOGNORM.INV(O605,'Input Parameters'!$H$30,'Input Parameters'!$I$30)</f>
        <v>3.2912108759087917</v>
      </c>
      <c r="Q605" s="10">
        <f t="shared" ca="1" si="76"/>
        <v>0.47958277762969792</v>
      </c>
      <c r="R605" s="30">
        <f>IF('Input Parameters'!$E$32=0,0,_xlfn.BETA.INV(Q605,'Input Parameters'!$L$32,'Input Parameters'!$M$32,'Input Parameters'!$J$32,'Input Parameters'!$K$32))</f>
        <v>0</v>
      </c>
      <c r="S605" s="10">
        <f t="shared" ca="1" si="77"/>
        <v>0.75918025954643831</v>
      </c>
      <c r="T605" s="26">
        <f ca="1">_xlfn.LOGNORM.INV(S605,'Input Parameters'!$H$34,'Input Parameters'!$I$34)</f>
        <v>55.023593477943137</v>
      </c>
      <c r="U605" s="10">
        <f t="shared" ca="1" si="78"/>
        <v>0.68264916052912306</v>
      </c>
      <c r="V605" s="30">
        <f ca="1">_xlfn.BETA.INV(U605,'Input Parameters'!$L$36,'Input Parameters'!$M$36,'Input Parameters'!$J$36,'Input Parameters'!$K$36)</f>
        <v>0.66145139719071699</v>
      </c>
      <c r="W605" s="2">
        <f ca="1">N605+(P605-N605)*(1-ERF((T605-R605)/(2*SQRT(L605*'Input Parameters'!$E$38))))</f>
        <v>9.9969386006624569E-2</v>
      </c>
      <c r="X605">
        <f t="shared" ca="1" si="81"/>
        <v>1</v>
      </c>
      <c r="Y605" s="7"/>
    </row>
    <row r="606" spans="1:25" ht="15" customHeight="1" x14ac:dyDescent="0.25">
      <c r="A606" s="139">
        <v>599</v>
      </c>
      <c r="B606" s="10">
        <f t="shared" ca="1" si="70"/>
        <v>0.83169165911113319</v>
      </c>
      <c r="C606" s="60">
        <f ca="1">_xlfn.NORM.INV(B606,'Input Parameters'!$E$15,'Input Parameters'!$F$15)</f>
        <v>323.04014281971979</v>
      </c>
      <c r="D606" s="10">
        <f t="shared" ca="1" si="71"/>
        <v>0.92405301772055004</v>
      </c>
      <c r="E606" s="62">
        <f ca="1">IF(_xlfn.NORM.INV(D606,'Input Parameters'!$E$17,'Input Parameters'!$F$17)&lt;3500,3500,IF(_xlfn.NORM.INV(D606,'Input Parameters'!$E$17,'Input Parameters'!$F$17)&gt;5500,5500,_xlfn.NORM.INV(D606,'Input Parameters'!$E$17,'Input Parameters'!$F$17)))</f>
        <v>5500</v>
      </c>
      <c r="F606" s="10">
        <f t="shared" ca="1" si="72"/>
        <v>0.10299743495145375</v>
      </c>
      <c r="G606" s="64">
        <f ca="1">_xlfn.NORM.INV(F606,'Input Parameters'!$E$20,'Input Parameters'!$F$20)</f>
        <v>274.17680855001879</v>
      </c>
      <c r="H606" s="57">
        <f ca="1">EXP(E606*(1/'Input Parameters'!$E$23-1/G606))</f>
        <v>0.27690271805399491</v>
      </c>
      <c r="I606" s="10">
        <f t="shared" ca="1" si="73"/>
        <v>7.2185404493820493E-2</v>
      </c>
      <c r="J606" s="30">
        <f ca="1">_xlfn.BETA.INV(I606,'Input Parameters'!$L$26,'Input Parameters'!$M$26,'Input Parameters'!$J$26,'Input Parameters'!$K$26)</f>
        <v>0.41471425695547998</v>
      </c>
      <c r="K606" s="168">
        <f ca="1">('Input Parameters'!$E$27/'Input Parameters'!$E$38)^$J606</f>
        <v>5.1059931060246921E-2</v>
      </c>
      <c r="L606" s="69">
        <f ca="1">$H606*$C606*'Input Parameters'!$E$25*K606</f>
        <v>4.5673462478603986</v>
      </c>
      <c r="M606" s="24">
        <f t="shared" ca="1" si="74"/>
        <v>0.5693528991489154</v>
      </c>
      <c r="N606" s="15">
        <f ca="1">_xlfn.NORM.INV(M606,'Input Parameters'!$E$29,'Input Parameters'!$F$29)</f>
        <v>0.10001747269357204</v>
      </c>
      <c r="O606" s="8">
        <f t="shared" ca="1" si="75"/>
        <v>0.19417339221104502</v>
      </c>
      <c r="P606" s="30">
        <f ca="1">_xlfn.LOGNORM.INV(O606,'Input Parameters'!$H$30,'Input Parameters'!$I$30)</f>
        <v>1.7852451670465919</v>
      </c>
      <c r="Q606" s="10">
        <f t="shared" ca="1" si="76"/>
        <v>0.47307738993909121</v>
      </c>
      <c r="R606" s="30">
        <f>IF('Input Parameters'!$E$32=0,0,_xlfn.BETA.INV(Q606,'Input Parameters'!$L$32,'Input Parameters'!$M$32,'Input Parameters'!$J$32,'Input Parameters'!$K$32))</f>
        <v>0</v>
      </c>
      <c r="S606" s="10">
        <f t="shared" ca="1" si="77"/>
        <v>0.72849026722242705</v>
      </c>
      <c r="T606" s="26">
        <f ca="1">_xlfn.LOGNORM.INV(S606,'Input Parameters'!$H$34,'Input Parameters'!$I$34)</f>
        <v>54.37374545564829</v>
      </c>
      <c r="U606" s="10">
        <f t="shared" ca="1" si="78"/>
        <v>0.52149154807925724</v>
      </c>
      <c r="V606" s="30">
        <f ca="1">_xlfn.BETA.INV(U606,'Input Parameters'!$L$36,'Input Parameters'!$M$36,'Input Parameters'!$J$36,'Input Parameters'!$K$36)</f>
        <v>0.59414345386818401</v>
      </c>
      <c r="W606" s="2">
        <f ca="1">N606+(P606-N606)*(1-ERF((T606-R606)/(2*SQRT(L606*'Input Parameters'!$E$38))))</f>
        <v>0.22137306856280733</v>
      </c>
      <c r="X606">
        <f t="shared" ca="1" si="81"/>
        <v>1</v>
      </c>
      <c r="Y606" s="7"/>
    </row>
    <row r="607" spans="1:25" ht="15" customHeight="1" x14ac:dyDescent="0.25">
      <c r="A607" s="139">
        <v>600</v>
      </c>
      <c r="B607" s="10">
        <f t="shared" ca="1" si="70"/>
        <v>0.60284599918338655</v>
      </c>
      <c r="C607" s="60">
        <f ca="1">_xlfn.NORM.INV(B607,'Input Parameters'!$E$15,'Input Parameters'!$F$15)</f>
        <v>285.09654459121271</v>
      </c>
      <c r="D607" s="10">
        <f t="shared" ca="1" si="71"/>
        <v>0.16306590200057403</v>
      </c>
      <c r="E607" s="62">
        <f ca="1">IF(_xlfn.NORM.INV(D607,'Input Parameters'!$E$17,'Input Parameters'!$F$17)&lt;3500,3500,IF(_xlfn.NORM.INV(D607,'Input Parameters'!$E$17,'Input Parameters'!$F$17)&gt;5500,5500,_xlfn.NORM.INV(D607,'Input Parameters'!$E$17,'Input Parameters'!$F$17)))</f>
        <v>4112.6454039873624</v>
      </c>
      <c r="F607" s="10">
        <f t="shared" ca="1" si="72"/>
        <v>0.24690988080250742</v>
      </c>
      <c r="G607" s="64">
        <f ca="1">_xlfn.NORM.INV(F607,'Input Parameters'!$E$20,'Input Parameters'!$F$20)</f>
        <v>278.06555097337923</v>
      </c>
      <c r="H607" s="57">
        <f ca="1">EXP(E607*(1/'Input Parameters'!$E$23-1/G607))</f>
        <v>0.47217390740570625</v>
      </c>
      <c r="I607" s="10">
        <f t="shared" ca="1" si="73"/>
        <v>0.91676569006781283</v>
      </c>
      <c r="J607" s="30">
        <f ca="1">_xlfn.BETA.INV(I607,'Input Parameters'!$L$26,'Input Parameters'!$M$26,'Input Parameters'!$J$26,'Input Parameters'!$K$26)</f>
        <v>0.85019250240738509</v>
      </c>
      <c r="K607" s="168">
        <f ca="1">('Input Parameters'!$E$27/'Input Parameters'!$E$38)^$J607</f>
        <v>2.2463445745465743E-3</v>
      </c>
      <c r="L607" s="69">
        <f ca="1">$H607*$C607*'Input Parameters'!$E$25*K607</f>
        <v>0.30239201061316362</v>
      </c>
      <c r="M607" s="24">
        <f t="shared" ca="1" si="74"/>
        <v>0.38898308585158692</v>
      </c>
      <c r="N607" s="15">
        <f ca="1">_xlfn.NORM.INV(M607,'Input Parameters'!$E$29,'Input Parameters'!$F$29)</f>
        <v>9.997180295537994E-2</v>
      </c>
      <c r="O607" s="8">
        <f t="shared" ca="1" si="75"/>
        <v>0.94817023267484724</v>
      </c>
      <c r="P607" s="30">
        <f ca="1">_xlfn.LOGNORM.INV(O607,'Input Parameters'!$H$30,'Input Parameters'!$I$30)</f>
        <v>5.7879404558850629</v>
      </c>
      <c r="Q607" s="10">
        <f t="shared" ca="1" si="76"/>
        <v>0.54785697025232116</v>
      </c>
      <c r="R607" s="30">
        <f>IF('Input Parameters'!$E$32=0,0,_xlfn.BETA.INV(Q607,'Input Parameters'!$L$32,'Input Parameters'!$M$32,'Input Parameters'!$J$32,'Input Parameters'!$K$32))</f>
        <v>0</v>
      </c>
      <c r="S607" s="10">
        <f t="shared" ca="1" si="77"/>
        <v>0.73714294653502943</v>
      </c>
      <c r="T607" s="26">
        <f ca="1">_xlfn.LOGNORM.INV(S607,'Input Parameters'!$H$34,'Input Parameters'!$I$34)</f>
        <v>54.552157583306062</v>
      </c>
      <c r="U607" s="10">
        <f t="shared" ca="1" si="78"/>
        <v>0.48095647108180484</v>
      </c>
      <c r="V607" s="30">
        <f ca="1">_xlfn.BETA.INV(U607,'Input Parameters'!$L$36,'Input Parameters'!$M$36,'Input Parameters'!$J$36,'Input Parameters'!$K$36)</f>
        <v>0.57864706642033115</v>
      </c>
      <c r="W607" s="2">
        <f ca="1">N607+(P607-N607)*(1-ERF((T607-R607)/(2*SQRT(L607*'Input Parameters'!$E$38))))</f>
        <v>9.9971802968483389E-2</v>
      </c>
      <c r="X607">
        <f t="shared" ca="1" si="81"/>
        <v>1</v>
      </c>
      <c r="Y607" s="7"/>
    </row>
    <row r="608" spans="1:25" ht="15" customHeight="1" x14ac:dyDescent="0.25">
      <c r="A608" s="139">
        <v>601</v>
      </c>
      <c r="B608" s="10">
        <f t="shared" ca="1" si="70"/>
        <v>0.98008384198358944</v>
      </c>
      <c r="C608" s="60">
        <f ca="1">_xlfn.NORM.INV(B608,'Input Parameters'!$E$15,'Input Parameters'!$F$15)</f>
        <v>382.36092831060375</v>
      </c>
      <c r="D608" s="10">
        <f t="shared" ca="1" si="71"/>
        <v>0.28668325119157789</v>
      </c>
      <c r="E608" s="62">
        <f ca="1">IF(_xlfn.NORM.INV(D608,'Input Parameters'!$E$17,'Input Parameters'!$F$17)&lt;3500,3500,IF(_xlfn.NORM.INV(D608,'Input Parameters'!$E$17,'Input Parameters'!$F$17)&gt;5500,5500,_xlfn.NORM.INV(D608,'Input Parameters'!$E$17,'Input Parameters'!$F$17)))</f>
        <v>4405.8297027740755</v>
      </c>
      <c r="F608" s="10">
        <f t="shared" ca="1" si="72"/>
        <v>0.9725654877921297</v>
      </c>
      <c r="G608" s="64">
        <f ca="1">_xlfn.NORM.INV(F608,'Input Parameters'!$E$20,'Input Parameters'!$F$20)</f>
        <v>295.51340994846078</v>
      </c>
      <c r="H608" s="57">
        <f ca="1">EXP(E608*(1/'Input Parameters'!$E$23-1/G608))</f>
        <v>1.1406522470593583</v>
      </c>
      <c r="I608" s="10">
        <f t="shared" ca="1" si="73"/>
        <v>0.56037856326912661</v>
      </c>
      <c r="J608" s="30">
        <f ca="1">_xlfn.BETA.INV(I608,'Input Parameters'!$L$26,'Input Parameters'!$M$26,'Input Parameters'!$J$26,'Input Parameters'!$K$26)</f>
        <v>0.68553158982396956</v>
      </c>
      <c r="K608" s="168">
        <f ca="1">('Input Parameters'!$E$27/'Input Parameters'!$E$38)^$J608</f>
        <v>7.3186135132685933E-3</v>
      </c>
      <c r="L608" s="69">
        <f ca="1">$H608*$C608*'Input Parameters'!$E$25*K608</f>
        <v>3.1919463336127958</v>
      </c>
      <c r="M608" s="24">
        <f t="shared" ca="1" si="74"/>
        <v>0.96229625214431569</v>
      </c>
      <c r="N608" s="15">
        <f ca="1">_xlfn.NORM.INV(M608,'Input Parameters'!$E$29,'Input Parameters'!$F$29)</f>
        <v>0.10017779778325829</v>
      </c>
      <c r="O608" s="8">
        <f t="shared" ca="1" si="75"/>
        <v>0.11155098514399409</v>
      </c>
      <c r="P608" s="30">
        <f ca="1">_xlfn.LOGNORM.INV(O608,'Input Parameters'!$H$30,'Input Parameters'!$I$30)</f>
        <v>1.5091236231052381</v>
      </c>
      <c r="Q608" s="10">
        <f t="shared" ca="1" si="76"/>
        <v>0.48042790998236962</v>
      </c>
      <c r="R608" s="30">
        <f>IF('Input Parameters'!$E$32=0,0,_xlfn.BETA.INV(Q608,'Input Parameters'!$L$32,'Input Parameters'!$M$32,'Input Parameters'!$J$32,'Input Parameters'!$K$32))</f>
        <v>0</v>
      </c>
      <c r="S608" s="10">
        <f t="shared" ca="1" si="77"/>
        <v>0.96932134226891831</v>
      </c>
      <c r="T608" s="26">
        <f ca="1">_xlfn.LOGNORM.INV(S608,'Input Parameters'!$H$34,'Input Parameters'!$I$34)</f>
        <v>63.63110028729082</v>
      </c>
      <c r="U608" s="10">
        <f t="shared" ca="1" si="78"/>
        <v>0.37414242453186219</v>
      </c>
      <c r="V608" s="30">
        <f ca="1">_xlfn.BETA.INV(U608,'Input Parameters'!$L$36,'Input Parameters'!$M$36,'Input Parameters'!$J$36,'Input Parameters'!$K$36)</f>
        <v>0.53854970496818189</v>
      </c>
      <c r="W608" s="2">
        <f ca="1">N608+(P608-N608)*(1-ERF((T608-R608)/(2*SQRT(L608*'Input Parameters'!$E$38))))</f>
        <v>0.1167872401860198</v>
      </c>
      <c r="X608">
        <f t="shared" ca="1" si="81"/>
        <v>1</v>
      </c>
      <c r="Y608" s="7"/>
    </row>
    <row r="609" spans="1:25" ht="15" customHeight="1" x14ac:dyDescent="0.25">
      <c r="A609" s="139">
        <v>602</v>
      </c>
      <c r="B609" s="10">
        <f t="shared" ca="1" si="70"/>
        <v>0.9868919457137415</v>
      </c>
      <c r="C609" s="60">
        <f ca="1">_xlfn.NORM.INV(B609,'Input Parameters'!$E$15,'Input Parameters'!$F$15)</f>
        <v>391.43896910227596</v>
      </c>
      <c r="D609" s="10">
        <f t="shared" ca="1" si="71"/>
        <v>0.78448246406557332</v>
      </c>
      <c r="E609" s="62">
        <f ca="1">IF(_xlfn.NORM.INV(D609,'Input Parameters'!$E$17,'Input Parameters'!$F$17)&lt;3500,3500,IF(_xlfn.NORM.INV(D609,'Input Parameters'!$E$17,'Input Parameters'!$F$17)&gt;5500,5500,_xlfn.NORM.INV(D609,'Input Parameters'!$E$17,'Input Parameters'!$F$17)))</f>
        <v>5351.1951613086267</v>
      </c>
      <c r="F609" s="10">
        <f t="shared" ca="1" si="72"/>
        <v>0.71323572278340697</v>
      </c>
      <c r="G609" s="64">
        <f ca="1">_xlfn.NORM.INV(F609,'Input Parameters'!$E$20,'Input Parameters'!$F$20)</f>
        <v>286.42117838470296</v>
      </c>
      <c r="H609" s="57">
        <f ca="1">EXP(E609*(1/'Input Parameters'!$E$23-1/G609))</f>
        <v>0.66034591063400294</v>
      </c>
      <c r="I609" s="10">
        <f t="shared" ca="1" si="73"/>
        <v>9.7462282471802553E-2</v>
      </c>
      <c r="J609" s="30">
        <f ca="1">_xlfn.BETA.INV(I609,'Input Parameters'!$L$26,'Input Parameters'!$M$26,'Input Parameters'!$J$26,'Input Parameters'!$K$26)</f>
        <v>0.44215861463004652</v>
      </c>
      <c r="K609" s="168">
        <f ca="1">('Input Parameters'!$E$27/'Input Parameters'!$E$38)^$J609</f>
        <v>4.1935848421584453E-2</v>
      </c>
      <c r="L609" s="69">
        <f ca="1">$H609*$C609*'Input Parameters'!$E$25*K609</f>
        <v>10.839792916792147</v>
      </c>
      <c r="M609" s="24">
        <f t="shared" ca="1" si="74"/>
        <v>0.72486189686247937</v>
      </c>
      <c r="N609" s="15">
        <f ca="1">_xlfn.NORM.INV(M609,'Input Parameters'!$E$29,'Input Parameters'!$F$29)</f>
        <v>0.10005973462881908</v>
      </c>
      <c r="O609" s="8">
        <f t="shared" ca="1" si="75"/>
        <v>0.22941502529914215</v>
      </c>
      <c r="P609" s="30">
        <f ca="1">_xlfn.LOGNORM.INV(O609,'Input Parameters'!$H$30,'Input Parameters'!$I$30)</f>
        <v>1.8910132869476413</v>
      </c>
      <c r="Q609" s="10">
        <f t="shared" ca="1" si="76"/>
        <v>8.637025132433318E-2</v>
      </c>
      <c r="R609" s="30">
        <f>IF('Input Parameters'!$E$32=0,0,_xlfn.BETA.INV(Q609,'Input Parameters'!$L$32,'Input Parameters'!$M$32,'Input Parameters'!$J$32,'Input Parameters'!$K$32))</f>
        <v>0</v>
      </c>
      <c r="S609" s="10">
        <f t="shared" ca="1" si="77"/>
        <v>0.66851954011505421</v>
      </c>
      <c r="T609" s="26">
        <f ca="1">_xlfn.LOGNORM.INV(S609,'Input Parameters'!$H$34,'Input Parameters'!$I$34)</f>
        <v>53.218806593237652</v>
      </c>
      <c r="U609" s="10">
        <f t="shared" ca="1" si="78"/>
        <v>0.57355065610314637</v>
      </c>
      <c r="V609" s="30">
        <f ca="1">_xlfn.BETA.INV(U609,'Input Parameters'!$L$36,'Input Parameters'!$M$36,'Input Parameters'!$J$36,'Input Parameters'!$K$36)</f>
        <v>0.6146371058999458</v>
      </c>
      <c r="W609" s="2">
        <f ca="1">N609+(P609-N609)*(1-ERF((T609-R609)/(2*SQRT(L609*'Input Parameters'!$E$38))))</f>
        <v>0.55325299398248218</v>
      </c>
      <c r="X609">
        <f t="shared" ca="1" si="81"/>
        <v>1</v>
      </c>
      <c r="Y609" s="7"/>
    </row>
    <row r="610" spans="1:25" ht="15" customHeight="1" x14ac:dyDescent="0.25">
      <c r="A610" s="139">
        <v>603</v>
      </c>
      <c r="B610" s="10">
        <f t="shared" ca="1" si="70"/>
        <v>0.38696806875923906</v>
      </c>
      <c r="C610" s="60">
        <f ca="1">_xlfn.NORM.INV(B610,'Input Parameters'!$E$15,'Input Parameters'!$F$15)</f>
        <v>255.40121260373999</v>
      </c>
      <c r="D610" s="10">
        <f t="shared" ca="1" si="71"/>
        <v>0.7638617522501906</v>
      </c>
      <c r="E610" s="62">
        <f ca="1">IF(_xlfn.NORM.INV(D610,'Input Parameters'!$E$17,'Input Parameters'!$F$17)&lt;3500,3500,IF(_xlfn.NORM.INV(D610,'Input Parameters'!$E$17,'Input Parameters'!$F$17)&gt;5500,5500,_xlfn.NORM.INV(D610,'Input Parameters'!$E$17,'Input Parameters'!$F$17)))</f>
        <v>5303.1459851794589</v>
      </c>
      <c r="F610" s="10">
        <f t="shared" ca="1" si="72"/>
        <v>0.82120677075022075</v>
      </c>
      <c r="G610" s="64">
        <f ca="1">_xlfn.NORM.INV(F610,'Input Parameters'!$E$20,'Input Parameters'!$F$20)</f>
        <v>288.81382436123283</v>
      </c>
      <c r="H610" s="57">
        <f ca="1">EXP(E610*(1/'Input Parameters'!$E$23-1/G610))</f>
        <v>0.77268943726560435</v>
      </c>
      <c r="I610" s="10">
        <f t="shared" ca="1" si="73"/>
        <v>0.33597558577533448</v>
      </c>
      <c r="J610" s="30">
        <f ca="1">_xlfn.BETA.INV(I610,'Input Parameters'!$L$26,'Input Parameters'!$M$26,'Input Parameters'!$J$26,'Input Parameters'!$K$26)</f>
        <v>0.59135772150954447</v>
      </c>
      <c r="K610" s="168">
        <f ca="1">('Input Parameters'!$E$27/'Input Parameters'!$E$38)^$J610</f>
        <v>1.438135094444125E-2</v>
      </c>
      <c r="L610" s="69">
        <f ca="1">$H610*$C610*'Input Parameters'!$E$25*K610</f>
        <v>2.8380994839624467</v>
      </c>
      <c r="M610" s="24">
        <f t="shared" ca="1" si="74"/>
        <v>0.13176975131448954</v>
      </c>
      <c r="N610" s="15">
        <f ca="1">_xlfn.NORM.INV(M610,'Input Parameters'!$E$29,'Input Parameters'!$F$29)</f>
        <v>9.9888193563059391E-2</v>
      </c>
      <c r="O610" s="8">
        <f t="shared" ca="1" si="75"/>
        <v>0.83949698419583574</v>
      </c>
      <c r="P610" s="30">
        <f ca="1">_xlfn.LOGNORM.INV(O610,'Input Parameters'!$H$30,'Input Parameters'!$I$30)</f>
        <v>4.2880310557041996</v>
      </c>
      <c r="Q610" s="10">
        <f t="shared" ca="1" si="76"/>
        <v>0.96407900430606785</v>
      </c>
      <c r="R610" s="30">
        <f>IF('Input Parameters'!$E$32=0,0,_xlfn.BETA.INV(Q610,'Input Parameters'!$L$32,'Input Parameters'!$M$32,'Input Parameters'!$J$32,'Input Parameters'!$K$32))</f>
        <v>0</v>
      </c>
      <c r="S610" s="10">
        <f t="shared" ca="1" si="77"/>
        <v>7.4213031936562479E-2</v>
      </c>
      <c r="T610" s="26">
        <f ca="1">_xlfn.LOGNORM.INV(S610,'Input Parameters'!$H$34,'Input Parameters'!$I$34)</f>
        <v>42.106613163123626</v>
      </c>
      <c r="U610" s="10">
        <f t="shared" ca="1" si="78"/>
        <v>0.59467120598067102</v>
      </c>
      <c r="V610" s="30">
        <f ca="1">_xlfn.BETA.INV(U610,'Input Parameters'!$L$36,'Input Parameters'!$M$36,'Input Parameters'!$J$36,'Input Parameters'!$K$36)</f>
        <v>0.6232170388638445</v>
      </c>
      <c r="W610" s="2">
        <f ca="1">N610+(P610-N610)*(1-ERF((T610-R610)/(2*SQRT(L610*'Input Parameters'!$E$38))))</f>
        <v>0.42308865378161675</v>
      </c>
      <c r="X610">
        <f t="shared" ca="1" si="81"/>
        <v>1</v>
      </c>
      <c r="Y610" s="7"/>
    </row>
    <row r="611" spans="1:25" ht="15" customHeight="1" x14ac:dyDescent="0.25">
      <c r="A611" s="139">
        <v>604</v>
      </c>
      <c r="B611" s="10">
        <f t="shared" ca="1" si="70"/>
        <v>0.56815802100262147</v>
      </c>
      <c r="C611" s="60">
        <f ca="1">_xlfn.NORM.INV(B611,'Input Parameters'!$E$15,'Input Parameters'!$F$15)</f>
        <v>280.27148490829143</v>
      </c>
      <c r="D611" s="10">
        <f t="shared" ca="1" si="71"/>
        <v>8.8249464156496815E-3</v>
      </c>
      <c r="E611" s="62">
        <f ca="1">IF(_xlfn.NORM.INV(D611,'Input Parameters'!$E$17,'Input Parameters'!$F$17)&lt;3500,3500,IF(_xlfn.NORM.INV(D611,'Input Parameters'!$E$17,'Input Parameters'!$F$17)&gt;5500,5500,_xlfn.NORM.INV(D611,'Input Parameters'!$E$17,'Input Parameters'!$F$17)))</f>
        <v>3500</v>
      </c>
      <c r="F611" s="10">
        <f t="shared" ca="1" si="72"/>
        <v>0.27843031287516773</v>
      </c>
      <c r="G611" s="64">
        <f ca="1">_xlfn.NORM.INV(F611,'Input Parameters'!$E$20,'Input Parameters'!$F$20)</f>
        <v>278.71367690688612</v>
      </c>
      <c r="H611" s="57">
        <f ca="1">EXP(E611*(1/'Input Parameters'!$E$23-1/G611))</f>
        <v>0.54370280076587951</v>
      </c>
      <c r="I611" s="10">
        <f t="shared" ca="1" si="73"/>
        <v>0.95920066607286525</v>
      </c>
      <c r="J611" s="30">
        <f ca="1">_xlfn.BETA.INV(I611,'Input Parameters'!$L$26,'Input Parameters'!$M$26,'Input Parameters'!$J$26,'Input Parameters'!$K$26)</f>
        <v>0.88543821058913152</v>
      </c>
      <c r="K611" s="168">
        <f ca="1">('Input Parameters'!$E$27/'Input Parameters'!$E$38)^$J611</f>
        <v>1.7445313625240981E-3</v>
      </c>
      <c r="L611" s="69">
        <f ca="1">$H611*$C611*'Input Parameters'!$E$25*K611</f>
        <v>0.26583934981592539</v>
      </c>
      <c r="M611" s="24">
        <f t="shared" ca="1" si="74"/>
        <v>5.5850242619902457E-2</v>
      </c>
      <c r="N611" s="15">
        <f ca="1">_xlfn.NORM.INV(M611,'Input Parameters'!$E$29,'Input Parameters'!$F$29)</f>
        <v>9.9840940382225463E-2</v>
      </c>
      <c r="O611" s="8">
        <f t="shared" ca="1" si="75"/>
        <v>0.47793185485970202</v>
      </c>
      <c r="P611" s="30">
        <f ca="1">_xlfn.LOGNORM.INV(O611,'Input Parameters'!$H$30,'Input Parameters'!$I$30)</f>
        <v>2.6140393259760328</v>
      </c>
      <c r="Q611" s="10">
        <f t="shared" ca="1" si="76"/>
        <v>0.20200362698842544</v>
      </c>
      <c r="R611" s="30">
        <f>IF('Input Parameters'!$E$32=0,0,_xlfn.BETA.INV(Q611,'Input Parameters'!$L$32,'Input Parameters'!$M$32,'Input Parameters'!$J$32,'Input Parameters'!$K$32))</f>
        <v>0</v>
      </c>
      <c r="S611" s="10">
        <f t="shared" ca="1" si="77"/>
        <v>0.43820991335242498</v>
      </c>
      <c r="T611" s="26">
        <f ca="1">_xlfn.LOGNORM.INV(S611,'Input Parameters'!$H$34,'Input Parameters'!$I$34)</f>
        <v>49.441042334003164</v>
      </c>
      <c r="U611" s="10">
        <f t="shared" ca="1" si="78"/>
        <v>0.7961366708243347</v>
      </c>
      <c r="V611" s="30">
        <f ca="1">_xlfn.BETA.INV(U611,'Input Parameters'!$L$36,'Input Parameters'!$M$36,'Input Parameters'!$J$36,'Input Parameters'!$K$36)</f>
        <v>0.72129648564182713</v>
      </c>
      <c r="W611" s="2">
        <f ca="1">N611+(P611-N611)*(1-ERF((T611-R611)/(2*SQRT(L611*'Input Parameters'!$E$38))))</f>
        <v>9.9840940412331533E-2</v>
      </c>
      <c r="X611">
        <f t="shared" ca="1" si="81"/>
        <v>1</v>
      </c>
      <c r="Y611" s="7"/>
    </row>
    <row r="612" spans="1:25" ht="15" customHeight="1" x14ac:dyDescent="0.25">
      <c r="A612" s="139">
        <v>605</v>
      </c>
      <c r="B612" s="10">
        <f t="shared" ca="1" si="70"/>
        <v>0.10770354011613792</v>
      </c>
      <c r="C612" s="60">
        <f ca="1">_xlfn.NORM.INV(B612,'Input Parameters'!$E$15,'Input Parameters'!$F$15)</f>
        <v>203.83053865706944</v>
      </c>
      <c r="D612" s="10">
        <f t="shared" ca="1" si="71"/>
        <v>0.8197879681067376</v>
      </c>
      <c r="E612" s="62">
        <f ca="1">IF(_xlfn.NORM.INV(D612,'Input Parameters'!$E$17,'Input Parameters'!$F$17)&lt;3500,3500,IF(_xlfn.NORM.INV(D612,'Input Parameters'!$E$17,'Input Parameters'!$F$17)&gt;5500,5500,_xlfn.NORM.INV(D612,'Input Parameters'!$E$17,'Input Parameters'!$F$17)))</f>
        <v>5440.1901366896573</v>
      </c>
      <c r="F612" s="10">
        <f t="shared" ca="1" si="72"/>
        <v>0.63761688391613314</v>
      </c>
      <c r="G612" s="64">
        <f ca="1">_xlfn.NORM.INV(F612,'Input Parameters'!$E$20,'Input Parameters'!$F$20)</f>
        <v>285.00904352105857</v>
      </c>
      <c r="H612" s="57">
        <f ca="1">EXP(E612*(1/'Input Parameters'!$E$23-1/G612))</f>
        <v>0.59690272015259749</v>
      </c>
      <c r="I612" s="10">
        <f t="shared" ca="1" si="73"/>
        <v>0.7333853234067762</v>
      </c>
      <c r="J612" s="30">
        <f ca="1">_xlfn.BETA.INV(I612,'Input Parameters'!$L$26,'Input Parameters'!$M$26,'Input Parameters'!$J$26,'Input Parameters'!$K$26)</f>
        <v>0.75572823688187907</v>
      </c>
      <c r="K612" s="168">
        <f ca="1">('Input Parameters'!$E$27/'Input Parameters'!$E$38)^$J612</f>
        <v>4.4233559924526282E-3</v>
      </c>
      <c r="L612" s="69">
        <f ca="1">$H612*$C612*'Input Parameters'!$E$25*K612</f>
        <v>0.53817646669133323</v>
      </c>
      <c r="M612" s="24">
        <f t="shared" ca="1" si="74"/>
        <v>0.3678469063441927</v>
      </c>
      <c r="N612" s="15">
        <f ca="1">_xlfn.NORM.INV(M612,'Input Parameters'!$E$29,'Input Parameters'!$F$29)</f>
        <v>9.996624387034958E-2</v>
      </c>
      <c r="O612" s="8">
        <f t="shared" ca="1" si="75"/>
        <v>0.9429400120933612</v>
      </c>
      <c r="P612" s="30">
        <f ca="1">_xlfn.LOGNORM.INV(O612,'Input Parameters'!$H$30,'Input Parameters'!$I$30)</f>
        <v>5.6597234026707746</v>
      </c>
      <c r="Q612" s="10">
        <f t="shared" ca="1" si="76"/>
        <v>0.53112098883174497</v>
      </c>
      <c r="R612" s="30">
        <f>IF('Input Parameters'!$E$32=0,0,_xlfn.BETA.INV(Q612,'Input Parameters'!$L$32,'Input Parameters'!$M$32,'Input Parameters'!$J$32,'Input Parameters'!$K$32))</f>
        <v>0</v>
      </c>
      <c r="S612" s="10">
        <f t="shared" ca="1" si="77"/>
        <v>8.5604960091499538E-2</v>
      </c>
      <c r="T612" s="26">
        <f ca="1">_xlfn.LOGNORM.INV(S612,'Input Parameters'!$H$34,'Input Parameters'!$I$34)</f>
        <v>42.511132775876781</v>
      </c>
      <c r="U612" s="10">
        <f t="shared" ca="1" si="78"/>
        <v>0.69726379117793402</v>
      </c>
      <c r="V612" s="30">
        <f ca="1">_xlfn.BETA.INV(U612,'Input Parameters'!$L$36,'Input Parameters'!$M$36,'Input Parameters'!$J$36,'Input Parameters'!$K$36)</f>
        <v>0.66832460018090256</v>
      </c>
      <c r="W612" s="2">
        <f ca="1">N612+(P612-N612)*(1-ERF((T612-R612)/(2*SQRT(L612*'Input Parameters'!$E$38))))</f>
        <v>0.10019837921661094</v>
      </c>
      <c r="X612">
        <f t="shared" ca="1" si="81"/>
        <v>1</v>
      </c>
      <c r="Y612" s="7"/>
    </row>
    <row r="613" spans="1:25" ht="15" customHeight="1" x14ac:dyDescent="0.25">
      <c r="A613" s="139">
        <v>606</v>
      </c>
      <c r="B613" s="10">
        <f t="shared" ca="1" si="70"/>
        <v>8.0190501041806361E-2</v>
      </c>
      <c r="C613" s="60">
        <f ca="1">_xlfn.NORM.INV(B613,'Input Parameters'!$E$15,'Input Parameters'!$F$15)</f>
        <v>194.89091980424809</v>
      </c>
      <c r="D613" s="10">
        <f t="shared" ca="1" si="71"/>
        <v>6.6146853029325881E-2</v>
      </c>
      <c r="E613" s="62">
        <f ca="1">IF(_xlfn.NORM.INV(D613,'Input Parameters'!$E$17,'Input Parameters'!$F$17)&lt;3500,3500,IF(_xlfn.NORM.INV(D613,'Input Parameters'!$E$17,'Input Parameters'!$F$17)&gt;5500,5500,_xlfn.NORM.INV(D613,'Input Parameters'!$E$17,'Input Parameters'!$F$17)))</f>
        <v>3746.4173019976888</v>
      </c>
      <c r="F613" s="10">
        <f t="shared" ca="1" si="72"/>
        <v>0.91998139216363095</v>
      </c>
      <c r="G613" s="64">
        <f ca="1">_xlfn.NORM.INV(F613,'Input Parameters'!$E$20,'Input Parameters'!$F$20)</f>
        <v>292.06314092103588</v>
      </c>
      <c r="H613" s="57">
        <f ca="1">EXP(E613*(1/'Input Parameters'!$E$23-1/G613))</f>
        <v>0.96284504601312482</v>
      </c>
      <c r="I613" s="10">
        <f t="shared" ca="1" si="73"/>
        <v>0.8184861944580244</v>
      </c>
      <c r="J613" s="30">
        <f ca="1">_xlfn.BETA.INV(I613,'Input Parameters'!$L$26,'Input Parameters'!$M$26,'Input Parameters'!$J$26,'Input Parameters'!$K$26)</f>
        <v>0.79430194419648403</v>
      </c>
      <c r="K613" s="168">
        <f ca="1">('Input Parameters'!$E$27/'Input Parameters'!$E$38)^$J613</f>
        <v>3.3541841394819842E-3</v>
      </c>
      <c r="L613" s="69">
        <f ca="1">$H613*$C613*'Input Parameters'!$E$25*K613</f>
        <v>0.6294118375212151</v>
      </c>
      <c r="M613" s="24">
        <f t="shared" ca="1" si="74"/>
        <v>0.62904404825554439</v>
      </c>
      <c r="N613" s="15">
        <f ca="1">_xlfn.NORM.INV(M613,'Input Parameters'!$E$29,'Input Parameters'!$F$29)</f>
        <v>0.10003293225472867</v>
      </c>
      <c r="O613" s="8">
        <f t="shared" ca="1" si="75"/>
        <v>5.1934521482862928E-2</v>
      </c>
      <c r="P613" s="30">
        <f ca="1">_xlfn.LOGNORM.INV(O613,'Input Parameters'!$H$30,'Input Parameters'!$I$30)</f>
        <v>1.2445454849835083</v>
      </c>
      <c r="Q613" s="10">
        <f t="shared" ca="1" si="76"/>
        <v>0.7956366546251149</v>
      </c>
      <c r="R613" s="30">
        <f>IF('Input Parameters'!$E$32=0,0,_xlfn.BETA.INV(Q613,'Input Parameters'!$L$32,'Input Parameters'!$M$32,'Input Parameters'!$J$32,'Input Parameters'!$K$32))</f>
        <v>0</v>
      </c>
      <c r="S613" s="10">
        <f t="shared" ca="1" si="77"/>
        <v>0.1913189898935127</v>
      </c>
      <c r="T613" s="26">
        <f ca="1">_xlfn.LOGNORM.INV(S613,'Input Parameters'!$H$34,'Input Parameters'!$I$34)</f>
        <v>45.215331736322192</v>
      </c>
      <c r="U613" s="10">
        <f t="shared" ca="1" si="78"/>
        <v>0.92242991552871489</v>
      </c>
      <c r="V613" s="30">
        <f ca="1">_xlfn.BETA.INV(U613,'Input Parameters'!$L$36,'Input Parameters'!$M$36,'Input Parameters'!$J$36,'Input Parameters'!$K$36)</f>
        <v>0.82781220087259877</v>
      </c>
      <c r="W613" s="2">
        <f ca="1">N613+(P613-N613)*(1-ERF((T613-R613)/(2*SQRT(L613*'Input Parameters'!$E$38))))</f>
        <v>0.10009677403810958</v>
      </c>
      <c r="X613">
        <f t="shared" ca="1" si="81"/>
        <v>1</v>
      </c>
      <c r="Y613" s="7"/>
    </row>
    <row r="614" spans="1:25" ht="15" customHeight="1" x14ac:dyDescent="0.25">
      <c r="A614" s="139">
        <v>607</v>
      </c>
      <c r="B614" s="10">
        <f t="shared" ca="1" si="70"/>
        <v>3.1561928538944573E-3</v>
      </c>
      <c r="C614" s="60">
        <f ca="1">_xlfn.NORM.INV(B614,'Input Parameters'!$E$15,'Input Parameters'!$F$15)</f>
        <v>122.95964937395541</v>
      </c>
      <c r="D614" s="10">
        <f t="shared" ca="1" si="71"/>
        <v>0.61728153138609587</v>
      </c>
      <c r="E614" s="62">
        <f ca="1">IF(_xlfn.NORM.INV(D614,'Input Parameters'!$E$17,'Input Parameters'!$F$17)&lt;3500,3500,IF(_xlfn.NORM.INV(D614,'Input Parameters'!$E$17,'Input Parameters'!$F$17)&gt;5500,5500,_xlfn.NORM.INV(D614,'Input Parameters'!$E$17,'Input Parameters'!$F$17)))</f>
        <v>5008.8441828823898</v>
      </c>
      <c r="F614" s="10">
        <f t="shared" ca="1" si="72"/>
        <v>0.16192780670181306</v>
      </c>
      <c r="G614" s="64">
        <f ca="1">_xlfn.NORM.INV(F614,'Input Parameters'!$E$20,'Input Parameters'!$F$20)</f>
        <v>276.04001010059807</v>
      </c>
      <c r="H614" s="57">
        <f ca="1">EXP(E614*(1/'Input Parameters'!$E$23-1/G614))</f>
        <v>0.35130180840940101</v>
      </c>
      <c r="I614" s="10">
        <f t="shared" ca="1" si="73"/>
        <v>0.25790445826870201</v>
      </c>
      <c r="J614" s="30">
        <f ca="1">_xlfn.BETA.INV(I614,'Input Parameters'!$L$26,'Input Parameters'!$M$26,'Input Parameters'!$J$26,'Input Parameters'!$K$26)</f>
        <v>0.55280818762312089</v>
      </c>
      <c r="K614" s="168">
        <f ca="1">('Input Parameters'!$E$27/'Input Parameters'!$E$38)^$J614</f>
        <v>1.8962228300524277E-2</v>
      </c>
      <c r="L614" s="69">
        <f ca="1">$H614*$C614*'Input Parameters'!$E$25*K614</f>
        <v>0.81909141220697568</v>
      </c>
      <c r="M614" s="24">
        <f t="shared" ca="1" si="74"/>
        <v>0.87673769897505016</v>
      </c>
      <c r="N614" s="15">
        <f ca="1">_xlfn.NORM.INV(M614,'Input Parameters'!$E$29,'Input Parameters'!$F$29)</f>
        <v>0.10011588321692563</v>
      </c>
      <c r="O614" s="8">
        <f t="shared" ca="1" si="75"/>
        <v>2.6402755670318356E-4</v>
      </c>
      <c r="P614" s="30">
        <f ca="1">_xlfn.LOGNORM.INV(O614,'Input Parameters'!$H$30,'Input Parameters'!$I$30)</f>
        <v>0.52189902726890847</v>
      </c>
      <c r="Q614" s="10">
        <f t="shared" ca="1" si="76"/>
        <v>0.54752447908597379</v>
      </c>
      <c r="R614" s="30">
        <f>IF('Input Parameters'!$E$32=0,0,_xlfn.BETA.INV(Q614,'Input Parameters'!$L$32,'Input Parameters'!$M$32,'Input Parameters'!$J$32,'Input Parameters'!$K$32))</f>
        <v>0</v>
      </c>
      <c r="S614" s="10">
        <f t="shared" ca="1" si="77"/>
        <v>0.55813966911756407</v>
      </c>
      <c r="T614" s="26">
        <f ca="1">_xlfn.LOGNORM.INV(S614,'Input Parameters'!$H$34,'Input Parameters'!$I$34)</f>
        <v>51.334099063689798</v>
      </c>
      <c r="U614" s="10">
        <f t="shared" ca="1" si="78"/>
        <v>0.85654385924781007</v>
      </c>
      <c r="V614" s="30">
        <f ca="1">_xlfn.BETA.INV(U614,'Input Parameters'!$L$36,'Input Parameters'!$M$36,'Input Parameters'!$J$36,'Input Parameters'!$K$36)</f>
        <v>0.76304157913254422</v>
      </c>
      <c r="W614" s="2">
        <f ca="1">N614+(P614-N614)*(1-ERF((T614-R614)/(2*SQRT(L614*'Input Parameters'!$E$38))))</f>
        <v>0.1001414129673969</v>
      </c>
      <c r="X614">
        <f t="shared" ca="1" si="81"/>
        <v>1</v>
      </c>
      <c r="Y614" s="7"/>
    </row>
    <row r="615" spans="1:25" ht="15" customHeight="1" x14ac:dyDescent="0.25">
      <c r="A615" s="139">
        <v>608</v>
      </c>
      <c r="B615" s="10">
        <f t="shared" ca="1" si="70"/>
        <v>0.46256350212165642</v>
      </c>
      <c r="C615" s="60">
        <f ca="1">_xlfn.NORM.INV(B615,'Input Parameters'!$E$15,'Input Parameters'!$F$15)</f>
        <v>265.87423423385314</v>
      </c>
      <c r="D615" s="10">
        <f t="shared" ca="1" si="71"/>
        <v>0.73261133071670714</v>
      </c>
      <c r="E615" s="62">
        <f ca="1">IF(_xlfn.NORM.INV(D615,'Input Parameters'!$E$17,'Input Parameters'!$F$17)&lt;3500,3500,IF(_xlfn.NORM.INV(D615,'Input Parameters'!$E$17,'Input Parameters'!$F$17)&gt;5500,5500,_xlfn.NORM.INV(D615,'Input Parameters'!$E$17,'Input Parameters'!$F$17)))</f>
        <v>5234.5109453001069</v>
      </c>
      <c r="F615" s="10">
        <f t="shared" ca="1" si="72"/>
        <v>0.81328239076708086</v>
      </c>
      <c r="G615" s="64">
        <f ca="1">_xlfn.NORM.INV(F615,'Input Parameters'!$E$20,'Input Parameters'!$F$20)</f>
        <v>288.61338267317501</v>
      </c>
      <c r="H615" s="57">
        <f ca="1">EXP(E615*(1/'Input Parameters'!$E$23-1/G615))</f>
        <v>0.76557526358453987</v>
      </c>
      <c r="I615" s="10">
        <f t="shared" ca="1" si="73"/>
        <v>0.89661291099608309</v>
      </c>
      <c r="J615" s="30">
        <f ca="1">_xlfn.BETA.INV(I615,'Input Parameters'!$L$26,'Input Parameters'!$M$26,'Input Parameters'!$J$26,'Input Parameters'!$K$26)</f>
        <v>0.83689105949874587</v>
      </c>
      <c r="K615" s="168">
        <f ca="1">('Input Parameters'!$E$27/'Input Parameters'!$E$38)^$J615</f>
        <v>2.4712295678173805E-3</v>
      </c>
      <c r="L615" s="69">
        <f ca="1">$H615*$C615*'Input Parameters'!$E$25*K615</f>
        <v>0.50301071479327331</v>
      </c>
      <c r="M615" s="24">
        <f t="shared" ca="1" si="74"/>
        <v>0.90535651619404489</v>
      </c>
      <c r="N615" s="15">
        <f ca="1">_xlfn.NORM.INV(M615,'Input Parameters'!$E$29,'Input Parameters'!$F$29)</f>
        <v>0.10013126913675659</v>
      </c>
      <c r="O615" s="8">
        <f t="shared" ca="1" si="75"/>
        <v>0.51674828587293742</v>
      </c>
      <c r="P615" s="30">
        <f ca="1">_xlfn.LOGNORM.INV(O615,'Input Parameters'!$H$30,'Input Parameters'!$I$30)</f>
        <v>2.7370417959038353</v>
      </c>
      <c r="Q615" s="10">
        <f t="shared" ca="1" si="76"/>
        <v>0.85889430805272016</v>
      </c>
      <c r="R615" s="30">
        <f>IF('Input Parameters'!$E$32=0,0,_xlfn.BETA.INV(Q615,'Input Parameters'!$L$32,'Input Parameters'!$M$32,'Input Parameters'!$J$32,'Input Parameters'!$K$32))</f>
        <v>0</v>
      </c>
      <c r="S615" s="10">
        <f t="shared" ca="1" si="77"/>
        <v>0.38846775309808534</v>
      </c>
      <c r="T615" s="26">
        <f ca="1">_xlfn.LOGNORM.INV(S615,'Input Parameters'!$H$34,'Input Parameters'!$I$34)</f>
        <v>48.660474351743588</v>
      </c>
      <c r="U615" s="10">
        <f t="shared" ca="1" si="78"/>
        <v>0.75711170196375877</v>
      </c>
      <c r="V615" s="30">
        <f ca="1">_xlfn.BETA.INV(U615,'Input Parameters'!$L$36,'Input Parameters'!$M$36,'Input Parameters'!$J$36,'Input Parameters'!$K$36)</f>
        <v>0.6987591259840803</v>
      </c>
      <c r="W615" s="2">
        <f ca="1">N615+(P615-N615)*(1-ERF((T615-R615)/(2*SQRT(L615*'Input Parameters'!$E$38))))</f>
        <v>0.10013450077830041</v>
      </c>
      <c r="X615">
        <f t="shared" ca="1" si="81"/>
        <v>1</v>
      </c>
      <c r="Y615" s="7"/>
    </row>
    <row r="616" spans="1:25" ht="15" customHeight="1" x14ac:dyDescent="0.25">
      <c r="A616" s="139">
        <v>609</v>
      </c>
      <c r="B616" s="10">
        <f t="shared" ca="1" si="70"/>
        <v>0.97081333183497454</v>
      </c>
      <c r="C616" s="60">
        <f ca="1">_xlfn.NORM.INV(B616,'Input Parameters'!$E$15,'Input Parameters'!$F$15)</f>
        <v>373.54907964766579</v>
      </c>
      <c r="D616" s="10">
        <f t="shared" ca="1" si="71"/>
        <v>0.22128598067596061</v>
      </c>
      <c r="E616" s="62">
        <f ca="1">IF(_xlfn.NORM.INV(D616,'Input Parameters'!$E$17,'Input Parameters'!$F$17)&lt;3500,3500,IF(_xlfn.NORM.INV(D616,'Input Parameters'!$E$17,'Input Parameters'!$F$17)&gt;5500,5500,_xlfn.NORM.INV(D616,'Input Parameters'!$E$17,'Input Parameters'!$F$17)))</f>
        <v>4262.499882200811</v>
      </c>
      <c r="F616" s="10">
        <f t="shared" ca="1" si="72"/>
        <v>0.42276844867082908</v>
      </c>
      <c r="G616" s="64">
        <f ca="1">_xlfn.NORM.INV(F616,'Input Parameters'!$E$20,'Input Parameters'!$F$20)</f>
        <v>281.3447319548938</v>
      </c>
      <c r="H616" s="57">
        <f ca="1">EXP(E616*(1/'Input Parameters'!$E$23-1/G616))</f>
        <v>0.54931451040934265</v>
      </c>
      <c r="I616" s="10">
        <f t="shared" ca="1" si="73"/>
        <v>0.93828406638294171</v>
      </c>
      <c r="J616" s="30">
        <f ca="1">_xlfn.BETA.INV(I616,'Input Parameters'!$L$26,'Input Parameters'!$M$26,'Input Parameters'!$J$26,'Input Parameters'!$K$26)</f>
        <v>0.86639009323415606</v>
      </c>
      <c r="K616" s="168">
        <f ca="1">('Input Parameters'!$E$27/'Input Parameters'!$E$38)^$J616</f>
        <v>1.999942755165829E-3</v>
      </c>
      <c r="L616" s="69">
        <f ca="1">$H616*$C616*'Input Parameters'!$E$25*K616</f>
        <v>0.41038011319406215</v>
      </c>
      <c r="M616" s="24">
        <f t="shared" ca="1" si="74"/>
        <v>0.7810369720904129</v>
      </c>
      <c r="N616" s="15">
        <f ca="1">_xlfn.NORM.INV(M616,'Input Parameters'!$E$29,'Input Parameters'!$F$29)</f>
        <v>0.10007757001423417</v>
      </c>
      <c r="O616" s="8">
        <f t="shared" ca="1" si="75"/>
        <v>9.2937028339129535E-2</v>
      </c>
      <c r="P616" s="30">
        <f ca="1">_xlfn.LOGNORM.INV(O616,'Input Parameters'!$H$30,'Input Parameters'!$I$30)</f>
        <v>1.4363939176146685</v>
      </c>
      <c r="Q616" s="10">
        <f t="shared" ca="1" si="76"/>
        <v>0.31078161599512477</v>
      </c>
      <c r="R616" s="30">
        <f>IF('Input Parameters'!$E$32=0,0,_xlfn.BETA.INV(Q616,'Input Parameters'!$L$32,'Input Parameters'!$M$32,'Input Parameters'!$J$32,'Input Parameters'!$K$32))</f>
        <v>0</v>
      </c>
      <c r="S616" s="10">
        <f t="shared" ca="1" si="77"/>
        <v>0.589769269332586</v>
      </c>
      <c r="T616" s="26">
        <f ca="1">_xlfn.LOGNORM.INV(S616,'Input Parameters'!$H$34,'Input Parameters'!$I$34)</f>
        <v>51.852508314292486</v>
      </c>
      <c r="U616" s="10">
        <f t="shared" ca="1" si="78"/>
        <v>0.36592376322406961</v>
      </c>
      <c r="V616" s="30">
        <f ca="1">_xlfn.BETA.INV(U616,'Input Parameters'!$L$36,'Input Parameters'!$M$36,'Input Parameters'!$J$36,'Input Parameters'!$K$36)</f>
        <v>0.53545399670418425</v>
      </c>
      <c r="W616" s="2">
        <f ca="1">N616+(P616-N616)*(1-ERF((T616-R616)/(2*SQRT(L616*'Input Parameters'!$E$38))))</f>
        <v>0.10007758395897905</v>
      </c>
      <c r="X616">
        <f t="shared" ca="1" si="81"/>
        <v>1</v>
      </c>
      <c r="Y616" s="7"/>
    </row>
    <row r="617" spans="1:25" ht="15" customHeight="1" x14ac:dyDescent="0.25">
      <c r="A617" s="139">
        <v>610</v>
      </c>
      <c r="B617" s="10">
        <f t="shared" ca="1" si="70"/>
        <v>0.65055284994561902</v>
      </c>
      <c r="C617" s="60">
        <f ca="1">_xlfn.NORM.INV(B617,'Input Parameters'!$E$15,'Input Parameters'!$F$15)</f>
        <v>291.92995289159074</v>
      </c>
      <c r="D617" s="10">
        <f t="shared" ca="1" si="71"/>
        <v>0.69750241917192746</v>
      </c>
      <c r="E617" s="62">
        <f ca="1">IF(_xlfn.NORM.INV(D617,'Input Parameters'!$E$17,'Input Parameters'!$F$17)&lt;3500,3500,IF(_xlfn.NORM.INV(D617,'Input Parameters'!$E$17,'Input Parameters'!$F$17)&gt;5500,5500,_xlfn.NORM.INV(D617,'Input Parameters'!$E$17,'Input Parameters'!$F$17)))</f>
        <v>5162.0614519073952</v>
      </c>
      <c r="F617" s="10">
        <f t="shared" ca="1" si="72"/>
        <v>0.70207880945632561</v>
      </c>
      <c r="G617" s="64">
        <f ca="1">_xlfn.NORM.INV(F617,'Input Parameters'!$E$20,'Input Parameters'!$F$20)</f>
        <v>286.20360504371598</v>
      </c>
      <c r="H617" s="57">
        <f ca="1">EXP(E617*(1/'Input Parameters'!$E$23-1/G617))</f>
        <v>0.66098454683517693</v>
      </c>
      <c r="I617" s="10">
        <f t="shared" ca="1" si="73"/>
        <v>0.36108586555732691</v>
      </c>
      <c r="J617" s="30">
        <f ca="1">_xlfn.BETA.INV(I617,'Input Parameters'!$L$26,'Input Parameters'!$M$26,'Input Parameters'!$J$26,'Input Parameters'!$K$26)</f>
        <v>0.60280810384862271</v>
      </c>
      <c r="K617" s="168">
        <f ca="1">('Input Parameters'!$E$27/'Input Parameters'!$E$38)^$J617</f>
        <v>1.3247361882576244E-2</v>
      </c>
      <c r="L617" s="69">
        <f ca="1">$H617*$C617*'Input Parameters'!$E$25*K617</f>
        <v>2.5562266816893624</v>
      </c>
      <c r="M617" s="24">
        <f t="shared" ca="1" si="74"/>
        <v>0.23233105901688622</v>
      </c>
      <c r="N617" s="15">
        <f ca="1">_xlfn.NORM.INV(M617,'Input Parameters'!$E$29,'Input Parameters'!$F$29)</f>
        <v>9.9926880838002649E-2</v>
      </c>
      <c r="O617" s="8">
        <f t="shared" ca="1" si="75"/>
        <v>0.81592908991708191</v>
      </c>
      <c r="P617" s="30">
        <f ca="1">_xlfn.LOGNORM.INV(O617,'Input Parameters'!$H$30,'Input Parameters'!$I$30)</f>
        <v>4.104828737637412</v>
      </c>
      <c r="Q617" s="10">
        <f t="shared" ca="1" si="76"/>
        <v>0.56800111904142436</v>
      </c>
      <c r="R617" s="30">
        <f>IF('Input Parameters'!$E$32=0,0,_xlfn.BETA.INV(Q617,'Input Parameters'!$L$32,'Input Parameters'!$M$32,'Input Parameters'!$J$32,'Input Parameters'!$K$32))</f>
        <v>0</v>
      </c>
      <c r="S617" s="10">
        <f t="shared" ca="1" si="77"/>
        <v>0.55713502292646822</v>
      </c>
      <c r="T617" s="26">
        <f ca="1">_xlfn.LOGNORM.INV(S617,'Input Parameters'!$H$34,'Input Parameters'!$I$34)</f>
        <v>51.317834995098991</v>
      </c>
      <c r="U617" s="10">
        <f t="shared" ca="1" si="78"/>
        <v>0.68133800147048629</v>
      </c>
      <c r="V617" s="30">
        <f ca="1">_xlfn.BETA.INV(U617,'Input Parameters'!$L$36,'Input Parameters'!$M$36,'Input Parameters'!$J$36,'Input Parameters'!$K$36)</f>
        <v>0.66084358348538186</v>
      </c>
      <c r="W617" s="2">
        <f ca="1">N617+(P617-N617)*(1-ERF((T617-R617)/(2*SQRT(L617*'Input Parameters'!$E$38))))</f>
        <v>0.19296271941630583</v>
      </c>
      <c r="X617">
        <f t="shared" ca="1" si="81"/>
        <v>1</v>
      </c>
      <c r="Y617" s="7"/>
    </row>
    <row r="618" spans="1:25" ht="15" customHeight="1" x14ac:dyDescent="0.25">
      <c r="A618" s="139">
        <v>611</v>
      </c>
      <c r="B618" s="10">
        <f t="shared" ca="1" si="70"/>
        <v>0.63875635503036399</v>
      </c>
      <c r="C618" s="60">
        <f ca="1">_xlfn.NORM.INV(B618,'Input Parameters'!$E$15,'Input Parameters'!$F$15)</f>
        <v>290.21327175501392</v>
      </c>
      <c r="D618" s="10">
        <f t="shared" ca="1" si="71"/>
        <v>0.59772934670563493</v>
      </c>
      <c r="E618" s="62">
        <f ca="1">IF(_xlfn.NORM.INV(D618,'Input Parameters'!$E$17,'Input Parameters'!$F$17)&lt;3500,3500,IF(_xlfn.NORM.INV(D618,'Input Parameters'!$E$17,'Input Parameters'!$F$17)&gt;5500,5500,_xlfn.NORM.INV(D618,'Input Parameters'!$E$17,'Input Parameters'!$F$17)))</f>
        <v>4973.2318942810743</v>
      </c>
      <c r="F618" s="10">
        <f t="shared" ca="1" si="72"/>
        <v>0.36534369537273659</v>
      </c>
      <c r="G618" s="64">
        <f ca="1">_xlfn.NORM.INV(F618,'Input Parameters'!$E$20,'Input Parameters'!$F$20)</f>
        <v>280.34378434299828</v>
      </c>
      <c r="H618" s="57">
        <f ca="1">EXP(E618*(1/'Input Parameters'!$E$23-1/G618))</f>
        <v>0.46669048200343022</v>
      </c>
      <c r="I618" s="10">
        <f t="shared" ca="1" si="73"/>
        <v>8.2197105402345372E-2</v>
      </c>
      <c r="J618" s="30">
        <f ca="1">_xlfn.BETA.INV(I618,'Input Parameters'!$L$26,'Input Parameters'!$M$26,'Input Parameters'!$J$26,'Input Parameters'!$K$26)</f>
        <v>0.42628530773255086</v>
      </c>
      <c r="K618" s="168">
        <f ca="1">('Input Parameters'!$E$27/'Input Parameters'!$E$38)^$J618</f>
        <v>4.6993093284981767E-2</v>
      </c>
      <c r="L618" s="69">
        <f ca="1">$H618*$C618*'Input Parameters'!$E$25*K618</f>
        <v>6.3647338250144543</v>
      </c>
      <c r="M618" s="24">
        <f t="shared" ca="1" si="74"/>
        <v>0.71605990446193069</v>
      </c>
      <c r="N618" s="15">
        <f ca="1">_xlfn.NORM.INV(M618,'Input Parameters'!$E$29,'Input Parameters'!$F$29)</f>
        <v>0.10005711762273352</v>
      </c>
      <c r="O618" s="8">
        <f t="shared" ca="1" si="75"/>
        <v>0.48365104147564586</v>
      </c>
      <c r="P618" s="30">
        <f ca="1">_xlfn.LOGNORM.INV(O618,'Input Parameters'!$H$30,'Input Parameters'!$I$30)</f>
        <v>2.6318224929295062</v>
      </c>
      <c r="Q618" s="10">
        <f t="shared" ca="1" si="76"/>
        <v>0.87594123447262873</v>
      </c>
      <c r="R618" s="30">
        <f>IF('Input Parameters'!$E$32=0,0,_xlfn.BETA.INV(Q618,'Input Parameters'!$L$32,'Input Parameters'!$M$32,'Input Parameters'!$J$32,'Input Parameters'!$K$32))</f>
        <v>0</v>
      </c>
      <c r="S618" s="10">
        <f t="shared" ca="1" si="77"/>
        <v>0.81514157124690756</v>
      </c>
      <c r="T618" s="26">
        <f ca="1">_xlfn.LOGNORM.INV(S618,'Input Parameters'!$H$34,'Input Parameters'!$I$34)</f>
        <v>56.364268585397895</v>
      </c>
      <c r="U618" s="10">
        <f t="shared" ca="1" si="78"/>
        <v>0.32300531254492304</v>
      </c>
      <c r="V618" s="30">
        <f ca="1">_xlfn.BETA.INV(U618,'Input Parameters'!$L$36,'Input Parameters'!$M$36,'Input Parameters'!$J$36,'Input Parameters'!$K$36)</f>
        <v>0.51912258839519687</v>
      </c>
      <c r="W618" s="2">
        <f ca="1">N618+(P618-N618)*(1-ERF((T618-R618)/(2*SQRT(L618*'Input Parameters'!$E$38))))</f>
        <v>0.38907198676515897</v>
      </c>
      <c r="X618">
        <f t="shared" ca="1" si="81"/>
        <v>1</v>
      </c>
      <c r="Y618" s="7"/>
    </row>
    <row r="619" spans="1:25" ht="15" customHeight="1" x14ac:dyDescent="0.25">
      <c r="A619" s="139">
        <v>612</v>
      </c>
      <c r="B619" s="10">
        <f t="shared" ca="1" si="70"/>
        <v>0.84808593651530972</v>
      </c>
      <c r="C619" s="60">
        <f ca="1">_xlfn.NORM.INV(B619,'Input Parameters'!$E$15,'Input Parameters'!$F$15)</f>
        <v>326.69207913820998</v>
      </c>
      <c r="D619" s="10">
        <f t="shared" ca="1" si="71"/>
        <v>0.35498868564127162</v>
      </c>
      <c r="E619" s="62">
        <f ca="1">IF(_xlfn.NORM.INV(D619,'Input Parameters'!$E$17,'Input Parameters'!$F$17)&lt;3500,3500,IF(_xlfn.NORM.INV(D619,'Input Parameters'!$E$17,'Input Parameters'!$F$17)&gt;5500,5500,_xlfn.NORM.INV(D619,'Input Parameters'!$E$17,'Input Parameters'!$F$17)))</f>
        <v>4539.6794635442893</v>
      </c>
      <c r="F619" s="10">
        <f t="shared" ca="1" si="72"/>
        <v>1.4005390958913178E-2</v>
      </c>
      <c r="G619" s="64">
        <f ca="1">_xlfn.NORM.INV(F619,'Input Parameters'!$E$20,'Input Parameters'!$F$20)</f>
        <v>267.92919322920312</v>
      </c>
      <c r="H619" s="57">
        <f ca="1">EXP(E619*(1/'Input Parameters'!$E$23-1/G619))</f>
        <v>0.23551693931354412</v>
      </c>
      <c r="I619" s="10">
        <f t="shared" ca="1" si="73"/>
        <v>0.46741678901031147</v>
      </c>
      <c r="J619" s="30">
        <f ca="1">_xlfn.BETA.INV(I619,'Input Parameters'!$L$26,'Input Parameters'!$M$26,'Input Parameters'!$J$26,'Input Parameters'!$K$26)</f>
        <v>0.6481632376579024</v>
      </c>
      <c r="K619" s="168">
        <f ca="1">('Input Parameters'!$E$27/'Input Parameters'!$E$38)^$J619</f>
        <v>9.5683901900476039E-3</v>
      </c>
      <c r="L619" s="69">
        <f ca="1">$H619*$C619*'Input Parameters'!$E$25*K619</f>
        <v>0.73620647155579444</v>
      </c>
      <c r="M619" s="24">
        <f t="shared" ca="1" si="74"/>
        <v>0.39249051825267522</v>
      </c>
      <c r="N619" s="15">
        <f ca="1">_xlfn.NORM.INV(M619,'Input Parameters'!$E$29,'Input Parameters'!$F$29)</f>
        <v>9.9972716627839658E-2</v>
      </c>
      <c r="O619" s="8">
        <f t="shared" ca="1" si="75"/>
        <v>0.91059077271176658</v>
      </c>
      <c r="P619" s="30">
        <f ca="1">_xlfn.LOGNORM.INV(O619,'Input Parameters'!$H$30,'Input Parameters'!$I$30)</f>
        <v>5.0637639357536521</v>
      </c>
      <c r="Q619" s="10">
        <f t="shared" ca="1" si="76"/>
        <v>0.80497265069779134</v>
      </c>
      <c r="R619" s="30">
        <f>IF('Input Parameters'!$E$32=0,0,_xlfn.BETA.INV(Q619,'Input Parameters'!$L$32,'Input Parameters'!$M$32,'Input Parameters'!$J$32,'Input Parameters'!$K$32))</f>
        <v>0</v>
      </c>
      <c r="S619" s="10">
        <f t="shared" ca="1" si="77"/>
        <v>0.17702024852034082</v>
      </c>
      <c r="T619" s="26">
        <f ca="1">_xlfn.LOGNORM.INV(S619,'Input Parameters'!$H$34,'Input Parameters'!$I$34)</f>
        <v>44.913815159494945</v>
      </c>
      <c r="U619" s="10">
        <f t="shared" ca="1" si="78"/>
        <v>0.18421243767796491</v>
      </c>
      <c r="V619" s="30">
        <f ca="1">_xlfn.BETA.INV(U619,'Input Parameters'!$L$36,'Input Parameters'!$M$36,'Input Parameters'!$J$36,'Input Parameters'!$K$36)</f>
        <v>0.46152331076817499</v>
      </c>
      <c r="W619" s="2">
        <f ca="1">N619+(P619-N619)*(1-ERF((T619-R619)/(2*SQRT(L619*'Input Parameters'!$E$38))))</f>
        <v>0.10103705047483524</v>
      </c>
      <c r="X619">
        <f t="shared" ca="1" si="81"/>
        <v>1</v>
      </c>
      <c r="Y619" s="7"/>
    </row>
    <row r="620" spans="1:25" ht="15" customHeight="1" x14ac:dyDescent="0.25">
      <c r="A620" s="139">
        <v>613</v>
      </c>
      <c r="B620" s="10">
        <f t="shared" ca="1" si="70"/>
        <v>0.57681193399218877</v>
      </c>
      <c r="C620" s="60">
        <f ca="1">_xlfn.NORM.INV(B620,'Input Parameters'!$E$15,'Input Parameters'!$F$15)</f>
        <v>281.46686806268963</v>
      </c>
      <c r="D620" s="10">
        <f t="shared" ca="1" si="71"/>
        <v>0.93693145313946791</v>
      </c>
      <c r="E620" s="62">
        <f ca="1">IF(_xlfn.NORM.INV(D620,'Input Parameters'!$E$17,'Input Parameters'!$F$17)&lt;3500,3500,IF(_xlfn.NORM.INV(D620,'Input Parameters'!$E$17,'Input Parameters'!$F$17)&gt;5500,5500,_xlfn.NORM.INV(D620,'Input Parameters'!$E$17,'Input Parameters'!$F$17)))</f>
        <v>5500</v>
      </c>
      <c r="F620" s="10">
        <f t="shared" ca="1" si="72"/>
        <v>0.85227816778051935</v>
      </c>
      <c r="G620" s="64">
        <f ca="1">_xlfn.NORM.INV(F620,'Input Parameters'!$E$20,'Input Parameters'!$F$20)</f>
        <v>289.65990343782562</v>
      </c>
      <c r="H620" s="57">
        <f ca="1">EXP(E620*(1/'Input Parameters'!$E$23-1/G620))</f>
        <v>0.80910553523970508</v>
      </c>
      <c r="I620" s="10">
        <f t="shared" ca="1" si="73"/>
        <v>0.24313581442779797</v>
      </c>
      <c r="J620" s="30">
        <f ca="1">_xlfn.BETA.INV(I620,'Input Parameters'!$L$26,'Input Parameters'!$M$26,'Input Parameters'!$J$26,'Input Parameters'!$K$26)</f>
        <v>0.54484866636950691</v>
      </c>
      <c r="K620" s="168">
        <f ca="1">('Input Parameters'!$E$27/'Input Parameters'!$E$38)^$J620</f>
        <v>2.0076356945836031E-2</v>
      </c>
      <c r="L620" s="69">
        <f ca="1">$H620*$C620*'Input Parameters'!$E$25*K620</f>
        <v>4.5721172747532899</v>
      </c>
      <c r="M620" s="24">
        <f t="shared" ca="1" si="74"/>
        <v>0.99563537575956862</v>
      </c>
      <c r="N620" s="15">
        <f ca="1">_xlfn.NORM.INV(M620,'Input Parameters'!$E$29,'Input Parameters'!$F$29)</f>
        <v>0.10026224796342394</v>
      </c>
      <c r="O620" s="8">
        <f t="shared" ca="1" si="75"/>
        <v>0.16092012001443246</v>
      </c>
      <c r="P620" s="30">
        <f ca="1">_xlfn.LOGNORM.INV(O620,'Input Parameters'!$H$30,'Input Parameters'!$I$30)</f>
        <v>1.6804486437516331</v>
      </c>
      <c r="Q620" s="10">
        <f t="shared" ca="1" si="76"/>
        <v>0.26739419644883</v>
      </c>
      <c r="R620" s="30">
        <f>IF('Input Parameters'!$E$32=0,0,_xlfn.BETA.INV(Q620,'Input Parameters'!$L$32,'Input Parameters'!$M$32,'Input Parameters'!$J$32,'Input Parameters'!$K$32))</f>
        <v>0</v>
      </c>
      <c r="S620" s="10">
        <f t="shared" ca="1" si="77"/>
        <v>0.97603480798431286</v>
      </c>
      <c r="T620" s="26">
        <f ca="1">_xlfn.LOGNORM.INV(S620,'Input Parameters'!$H$34,'Input Parameters'!$I$34)</f>
        <v>64.485131569109299</v>
      </c>
      <c r="U620" s="10">
        <f t="shared" ca="1" si="78"/>
        <v>0.74220355487969214</v>
      </c>
      <c r="V620" s="30">
        <f ca="1">_xlfn.BETA.INV(U620,'Input Parameters'!$L$36,'Input Parameters'!$M$36,'Input Parameters'!$J$36,'Input Parameters'!$K$36)</f>
        <v>0.69077842686637903</v>
      </c>
      <c r="W620" s="2">
        <f ca="1">N620+(P620-N620)*(1-ERF((T620-R620)/(2*SQRT(L620*'Input Parameters'!$E$38))))</f>
        <v>0.15235629377182736</v>
      </c>
      <c r="X620">
        <f t="shared" ca="1" si="81"/>
        <v>1</v>
      </c>
      <c r="Y620" s="7"/>
    </row>
    <row r="621" spans="1:25" ht="15" customHeight="1" x14ac:dyDescent="0.25">
      <c r="A621" s="139">
        <v>614</v>
      </c>
      <c r="B621" s="10">
        <f t="shared" ca="1" si="70"/>
        <v>0.48734994251086983</v>
      </c>
      <c r="C621" s="60">
        <f ca="1">_xlfn.NORM.INV(B621,'Input Parameters'!$E$15,'Input Parameters'!$F$15)</f>
        <v>269.24849258820655</v>
      </c>
      <c r="D621" s="10">
        <f t="shared" ca="1" si="71"/>
        <v>0.53709179318330258</v>
      </c>
      <c r="E621" s="62">
        <f ca="1">IF(_xlfn.NORM.INV(D621,'Input Parameters'!$E$17,'Input Parameters'!$F$17)&lt;3500,3500,IF(_xlfn.NORM.INV(D621,'Input Parameters'!$E$17,'Input Parameters'!$F$17)&gt;5500,5500,_xlfn.NORM.INV(D621,'Input Parameters'!$E$17,'Input Parameters'!$F$17)))</f>
        <v>4865.17678805793</v>
      </c>
      <c r="F621" s="10">
        <f t="shared" ca="1" si="72"/>
        <v>0.10398324760966549</v>
      </c>
      <c r="G621" s="64">
        <f ca="1">_xlfn.NORM.INV(F621,'Input Parameters'!$E$20,'Input Parameters'!$F$20)</f>
        <v>274.21351573433543</v>
      </c>
      <c r="H621" s="57">
        <f ca="1">EXP(E621*(1/'Input Parameters'!$E$23-1/G621))</f>
        <v>0.32190428527734977</v>
      </c>
      <c r="I621" s="10">
        <f t="shared" ca="1" si="73"/>
        <v>0.22498356758814364</v>
      </c>
      <c r="J621" s="30">
        <f ca="1">_xlfn.BETA.INV(I621,'Input Parameters'!$L$26,'Input Parameters'!$M$26,'Input Parameters'!$J$26,'Input Parameters'!$K$26)</f>
        <v>0.53468222310683233</v>
      </c>
      <c r="K621" s="168">
        <f ca="1">('Input Parameters'!$E$27/'Input Parameters'!$E$38)^$J621</f>
        <v>2.1595111948641835E-2</v>
      </c>
      <c r="L621" s="69">
        <f ca="1">$H621*$C621*'Input Parameters'!$E$25*K621</f>
        <v>1.8716968027040948</v>
      </c>
      <c r="M621" s="24">
        <f t="shared" ca="1" si="74"/>
        <v>0.2985803578690398</v>
      </c>
      <c r="N621" s="15">
        <f ca="1">_xlfn.NORM.INV(M621,'Input Parameters'!$E$29,'Input Parameters'!$F$29)</f>
        <v>9.994715120605345E-2</v>
      </c>
      <c r="O621" s="8">
        <f t="shared" ca="1" si="75"/>
        <v>0.23895391863105209</v>
      </c>
      <c r="P621" s="30">
        <f ca="1">_xlfn.LOGNORM.INV(O621,'Input Parameters'!$H$30,'Input Parameters'!$I$30)</f>
        <v>1.9190021727814666</v>
      </c>
      <c r="Q621" s="10">
        <f t="shared" ca="1" si="76"/>
        <v>0.23295098051618468</v>
      </c>
      <c r="R621" s="30">
        <f>IF('Input Parameters'!$E$32=0,0,_xlfn.BETA.INV(Q621,'Input Parameters'!$L$32,'Input Parameters'!$M$32,'Input Parameters'!$J$32,'Input Parameters'!$K$32))</f>
        <v>0</v>
      </c>
      <c r="S621" s="10">
        <f t="shared" ca="1" si="77"/>
        <v>0.34695914345166523</v>
      </c>
      <c r="T621" s="26">
        <f ca="1">_xlfn.LOGNORM.INV(S621,'Input Parameters'!$H$34,'Input Parameters'!$I$34)</f>
        <v>47.997163022158297</v>
      </c>
      <c r="U621" s="10">
        <f t="shared" ca="1" si="78"/>
        <v>0.20835927924960473</v>
      </c>
      <c r="V621" s="30">
        <f ca="1">_xlfn.BETA.INV(U621,'Input Parameters'!$L$36,'Input Parameters'!$M$36,'Input Parameters'!$J$36,'Input Parameters'!$K$36)</f>
        <v>0.47243266649363619</v>
      </c>
      <c r="W621" s="2">
        <f ca="1">N621+(P621-N621)*(1-ERF((T621-R621)/(2*SQRT(L621*'Input Parameters'!$E$38))))</f>
        <v>0.12379617507442148</v>
      </c>
      <c r="X621">
        <f t="shared" ca="1" si="81"/>
        <v>1</v>
      </c>
      <c r="Y621" s="7"/>
    </row>
    <row r="622" spans="1:25" ht="15" customHeight="1" x14ac:dyDescent="0.25">
      <c r="A622" s="139">
        <v>615</v>
      </c>
      <c r="B622" s="10">
        <f t="shared" ca="1" si="70"/>
        <v>0.27707246588421608</v>
      </c>
      <c r="C622" s="60">
        <f ca="1">_xlfn.NORM.INV(B622,'Input Parameters'!$E$15,'Input Parameters'!$F$15)</f>
        <v>238.90850159876072</v>
      </c>
      <c r="D622" s="10">
        <f t="shared" ca="1" si="71"/>
        <v>0.43869409718149166</v>
      </c>
      <c r="E622" s="62">
        <f ca="1">IF(_xlfn.NORM.INV(D622,'Input Parameters'!$E$17,'Input Parameters'!$F$17)&lt;3500,3500,IF(_xlfn.NORM.INV(D622,'Input Parameters'!$E$17,'Input Parameters'!$F$17)&gt;5500,5500,_xlfn.NORM.INV(D622,'Input Parameters'!$E$17,'Input Parameters'!$F$17)))</f>
        <v>4692.0033147503345</v>
      </c>
      <c r="F622" s="10">
        <f t="shared" ca="1" si="72"/>
        <v>0.19575775648574234</v>
      </c>
      <c r="G622" s="64">
        <f ca="1">_xlfn.NORM.INV(F622,'Input Parameters'!$E$20,'Input Parameters'!$F$20)</f>
        <v>276.9089561967815</v>
      </c>
      <c r="H622" s="57">
        <f ca="1">EXP(E622*(1/'Input Parameters'!$E$23-1/G622))</f>
        <v>0.39589830465060111</v>
      </c>
      <c r="I622" s="10">
        <f t="shared" ca="1" si="73"/>
        <v>0.9122992368110332</v>
      </c>
      <c r="J622" s="30">
        <f ca="1">_xlfn.BETA.INV(I622,'Input Parameters'!$L$26,'Input Parameters'!$M$26,'Input Parameters'!$J$26,'Input Parameters'!$K$26)</f>
        <v>0.84711569698346068</v>
      </c>
      <c r="K622" s="168">
        <f ca="1">('Input Parameters'!$E$27/'Input Parameters'!$E$38)^$J622</f>
        <v>2.2964725228859463E-3</v>
      </c>
      <c r="L622" s="69">
        <f ca="1">$H622*$C622*'Input Parameters'!$E$25*K622</f>
        <v>0.21720834169556216</v>
      </c>
      <c r="M622" s="24">
        <f t="shared" ca="1" si="74"/>
        <v>0.24032664485657307</v>
      </c>
      <c r="N622" s="15">
        <f ca="1">_xlfn.NORM.INV(M622,'Input Parameters'!$E$29,'Input Parameters'!$F$29)</f>
        <v>9.9929474778108193E-2</v>
      </c>
      <c r="O622" s="8">
        <f t="shared" ca="1" si="75"/>
        <v>0.52308417739054047</v>
      </c>
      <c r="P622" s="30">
        <f ca="1">_xlfn.LOGNORM.INV(O622,'Input Parameters'!$H$30,'Input Parameters'!$I$30)</f>
        <v>2.757678943082023</v>
      </c>
      <c r="Q622" s="10">
        <f t="shared" ca="1" si="76"/>
        <v>0.11058857808343592</v>
      </c>
      <c r="R622" s="30">
        <f>IF('Input Parameters'!$E$32=0,0,_xlfn.BETA.INV(Q622,'Input Parameters'!$L$32,'Input Parameters'!$M$32,'Input Parameters'!$J$32,'Input Parameters'!$K$32))</f>
        <v>0</v>
      </c>
      <c r="S622" s="10">
        <f t="shared" ca="1" si="77"/>
        <v>0.23788106334175196</v>
      </c>
      <c r="T622" s="26">
        <f ca="1">_xlfn.LOGNORM.INV(S622,'Input Parameters'!$H$34,'Input Parameters'!$I$34)</f>
        <v>46.124656761563585</v>
      </c>
      <c r="U622" s="10">
        <f t="shared" ca="1" si="78"/>
        <v>0.72818663276616313</v>
      </c>
      <c r="V622" s="30">
        <f ca="1">_xlfn.BETA.INV(U622,'Input Parameters'!$L$36,'Input Parameters'!$M$36,'Input Parameters'!$J$36,'Input Parameters'!$K$36)</f>
        <v>0.68353595189219729</v>
      </c>
      <c r="W622" s="2">
        <f ca="1">N622+(P622-N622)*(1-ERF((T622-R622)/(2*SQRT(L622*'Input Parameters'!$E$38))))</f>
        <v>9.9929474785003969E-2</v>
      </c>
      <c r="X622">
        <f t="shared" ca="1" si="81"/>
        <v>1</v>
      </c>
      <c r="Y622" s="7"/>
    </row>
    <row r="623" spans="1:25" ht="15" customHeight="1" x14ac:dyDescent="0.25">
      <c r="A623" s="139">
        <v>616</v>
      </c>
      <c r="B623" s="10">
        <f t="shared" ca="1" si="70"/>
        <v>0.63748427534971941</v>
      </c>
      <c r="C623" s="60">
        <f ca="1">_xlfn.NORM.INV(B623,'Input Parameters'!$E$15,'Input Parameters'!$F$15)</f>
        <v>290.02933137909201</v>
      </c>
      <c r="D623" s="10">
        <f t="shared" ca="1" si="71"/>
        <v>0.66522726935200838</v>
      </c>
      <c r="E623" s="62">
        <f ca="1">IF(_xlfn.NORM.INV(D623,'Input Parameters'!$E$17,'Input Parameters'!$F$17)&lt;3500,3500,IF(_xlfn.NORM.INV(D623,'Input Parameters'!$E$17,'Input Parameters'!$F$17)&gt;5500,5500,_xlfn.NORM.INV(D623,'Input Parameters'!$E$17,'Input Parameters'!$F$17)))</f>
        <v>5098.7403435179913</v>
      </c>
      <c r="F623" s="10">
        <f t="shared" ca="1" si="72"/>
        <v>0.78066200944255359</v>
      </c>
      <c r="G623" s="64">
        <f ca="1">_xlfn.NORM.INV(F623,'Input Parameters'!$E$20,'Input Parameters'!$F$20)</f>
        <v>287.83868743086992</v>
      </c>
      <c r="H623" s="57">
        <f ca="1">EXP(E623*(1/'Input Parameters'!$E$23-1/G623))</f>
        <v>0.73510153228835384</v>
      </c>
      <c r="I623" s="10">
        <f t="shared" ca="1" si="73"/>
        <v>7.1844320382028815E-2</v>
      </c>
      <c r="J623" s="30">
        <f ca="1">_xlfn.BETA.INV(I623,'Input Parameters'!$L$26,'Input Parameters'!$M$26,'Input Parameters'!$J$26,'Input Parameters'!$K$26)</f>
        <v>0.41430054464656546</v>
      </c>
      <c r="K623" s="168">
        <f ca="1">('Input Parameters'!$E$27/'Input Parameters'!$E$38)^$J623</f>
        <v>5.1211679940201593E-2</v>
      </c>
      <c r="L623" s="69">
        <f ca="1">$H623*$C623*'Input Parameters'!$E$25*K623</f>
        <v>10.918381677353164</v>
      </c>
      <c r="M623" s="24">
        <f t="shared" ca="1" si="74"/>
        <v>4.3140596370372153E-2</v>
      </c>
      <c r="N623" s="15">
        <f ca="1">_xlfn.NORM.INV(M623,'Input Parameters'!$E$29,'Input Parameters'!$F$29)</f>
        <v>9.9828465063382985E-2</v>
      </c>
      <c r="O623" s="8">
        <f t="shared" ca="1" si="75"/>
        <v>0.5251816635759754</v>
      </c>
      <c r="P623" s="30">
        <f ca="1">_xlfn.LOGNORM.INV(O623,'Input Parameters'!$H$30,'Input Parameters'!$I$30)</f>
        <v>2.7645490170150473</v>
      </c>
      <c r="Q623" s="10">
        <f t="shared" ca="1" si="76"/>
        <v>0.78185385861927348</v>
      </c>
      <c r="R623" s="30">
        <f>IF('Input Parameters'!$E$32=0,0,_xlfn.BETA.INV(Q623,'Input Parameters'!$L$32,'Input Parameters'!$M$32,'Input Parameters'!$J$32,'Input Parameters'!$K$32))</f>
        <v>0</v>
      </c>
      <c r="S623" s="10">
        <f t="shared" ca="1" si="77"/>
        <v>0.60870196515436037</v>
      </c>
      <c r="T623" s="26">
        <f ca="1">_xlfn.LOGNORM.INV(S623,'Input Parameters'!$H$34,'Input Parameters'!$I$34)</f>
        <v>52.169750906250115</v>
      </c>
      <c r="U623" s="10">
        <f t="shared" ca="1" si="78"/>
        <v>2.5792300105538679E-2</v>
      </c>
      <c r="V623" s="30">
        <f ca="1">_xlfn.BETA.INV(U623,'Input Parameters'!$L$36,'Input Parameters'!$M$36,'Input Parameters'!$J$36,'Input Parameters'!$K$36)</f>
        <v>0.3511506084718875</v>
      </c>
      <c r="W623" s="2">
        <f ca="1">N623+(P623-N623)*(1-ERF((T623-R623)/(2*SQRT(L623*'Input Parameters'!$E$38))))</f>
        <v>0.80396933969006645</v>
      </c>
      <c r="X623">
        <f t="shared" ca="1" si="81"/>
        <v>0</v>
      </c>
      <c r="Y623" s="7"/>
    </row>
    <row r="624" spans="1:25" ht="15" customHeight="1" x14ac:dyDescent="0.25">
      <c r="A624" s="139">
        <v>617</v>
      </c>
      <c r="B624" s="10">
        <f t="shared" ca="1" si="70"/>
        <v>0.67264167196126257</v>
      </c>
      <c r="C624" s="60">
        <f ca="1">_xlfn.NORM.INV(B624,'Input Parameters'!$E$15,'Input Parameters'!$F$15)</f>
        <v>295.20355767224669</v>
      </c>
      <c r="D624" s="10">
        <f t="shared" ca="1" si="71"/>
        <v>0.63239823649187532</v>
      </c>
      <c r="E624" s="62">
        <f ca="1">IF(_xlfn.NORM.INV(D624,'Input Parameters'!$E$17,'Input Parameters'!$F$17)&lt;3500,3500,IF(_xlfn.NORM.INV(D624,'Input Parameters'!$E$17,'Input Parameters'!$F$17)&gt;5500,5500,_xlfn.NORM.INV(D624,'Input Parameters'!$E$17,'Input Parameters'!$F$17)))</f>
        <v>5036.7483130946894</v>
      </c>
      <c r="F624" s="10">
        <f t="shared" ca="1" si="72"/>
        <v>0.64197703920917326</v>
      </c>
      <c r="G624" s="64">
        <f ca="1">_xlfn.NORM.INV(F624,'Input Parameters'!$E$20,'Input Parameters'!$F$20)</f>
        <v>285.08711406442006</v>
      </c>
      <c r="H624" s="57">
        <f ca="1">EXP(E624*(1/'Input Parameters'!$E$23-1/G624))</f>
        <v>0.62319536061311609</v>
      </c>
      <c r="I624" s="10">
        <f t="shared" ca="1" si="73"/>
        <v>0.36637112355637669</v>
      </c>
      <c r="J624" s="30">
        <f ca="1">_xlfn.BETA.INV(I624,'Input Parameters'!$L$26,'Input Parameters'!$M$26,'Input Parameters'!$J$26,'Input Parameters'!$K$26)</f>
        <v>0.60517315484344025</v>
      </c>
      <c r="K624" s="168">
        <f ca="1">('Input Parameters'!$E$27/'Input Parameters'!$E$38)^$J624</f>
        <v>1.3024521663000738E-2</v>
      </c>
      <c r="L624" s="69">
        <f ca="1">$H624*$C624*'Input Parameters'!$E$25*K624</f>
        <v>2.3961145762885998</v>
      </c>
      <c r="M624" s="24">
        <f t="shared" ca="1" si="74"/>
        <v>0.13897365049073618</v>
      </c>
      <c r="N624" s="15">
        <f ca="1">_xlfn.NORM.INV(M624,'Input Parameters'!$E$29,'Input Parameters'!$F$29)</f>
        <v>9.9891505790182425E-2</v>
      </c>
      <c r="O624" s="8">
        <f t="shared" ca="1" si="75"/>
        <v>2.3318852759501851E-4</v>
      </c>
      <c r="P624" s="30">
        <f ca="1">_xlfn.LOGNORM.INV(O624,'Input Parameters'!$H$30,'Input Parameters'!$I$30)</f>
        <v>0.51376488363692574</v>
      </c>
      <c r="Q624" s="10">
        <f t="shared" ca="1" si="76"/>
        <v>0.50471881313257205</v>
      </c>
      <c r="R624" s="30">
        <f>IF('Input Parameters'!$E$32=0,0,_xlfn.BETA.INV(Q624,'Input Parameters'!$L$32,'Input Parameters'!$M$32,'Input Parameters'!$J$32,'Input Parameters'!$K$32))</f>
        <v>0</v>
      </c>
      <c r="S624" s="10">
        <f t="shared" ca="1" si="77"/>
        <v>0.17024050451292194</v>
      </c>
      <c r="T624" s="26">
        <f ca="1">_xlfn.LOGNORM.INV(S624,'Input Parameters'!$H$34,'Input Parameters'!$I$34)</f>
        <v>44.766222406505541</v>
      </c>
      <c r="U624" s="10">
        <f t="shared" ca="1" si="78"/>
        <v>7.8152410615130785E-2</v>
      </c>
      <c r="V624" s="30">
        <f ca="1">_xlfn.BETA.INV(U624,'Input Parameters'!$L$36,'Input Parameters'!$M$36,'Input Parameters'!$J$36,'Input Parameters'!$K$36)</f>
        <v>0.40216191032995596</v>
      </c>
      <c r="W624" s="2">
        <f ca="1">N624+(P624-N624)*(1-ERF((T624-R624)/(2*SQRT(L624*'Input Parameters'!$E$38))))</f>
        <v>0.11680248287576303</v>
      </c>
      <c r="X624">
        <f t="shared" ca="1" si="81"/>
        <v>1</v>
      </c>
      <c r="Y624" s="7"/>
    </row>
    <row r="625" spans="1:25" ht="15" customHeight="1" x14ac:dyDescent="0.25">
      <c r="A625" s="139">
        <v>618</v>
      </c>
      <c r="B625" s="10">
        <f t="shared" ca="1" si="70"/>
        <v>0.84567372245558536</v>
      </c>
      <c r="C625" s="60">
        <f ca="1">_xlfn.NORM.INV(B625,'Input Parameters'!$E$15,'Input Parameters'!$F$15)</f>
        <v>326.13901862307432</v>
      </c>
      <c r="D625" s="10">
        <f t="shared" ca="1" si="71"/>
        <v>0.86940871307929002</v>
      </c>
      <c r="E625" s="62">
        <f ca="1">IF(_xlfn.NORM.INV(D625,'Input Parameters'!$E$17,'Input Parameters'!$F$17)&lt;3500,3500,IF(_xlfn.NORM.INV(D625,'Input Parameters'!$E$17,'Input Parameters'!$F$17)&gt;5500,5500,_xlfn.NORM.INV(D625,'Input Parameters'!$E$17,'Input Parameters'!$F$17)))</f>
        <v>5500</v>
      </c>
      <c r="F625" s="10">
        <f t="shared" ca="1" si="72"/>
        <v>0.40673380361541489</v>
      </c>
      <c r="G625" s="64">
        <f ca="1">_xlfn.NORM.INV(F625,'Input Parameters'!$E$20,'Input Parameters'!$F$20)</f>
        <v>281.06910165670047</v>
      </c>
      <c r="H625" s="57">
        <f ca="1">EXP(E625*(1/'Input Parameters'!$E$23-1/G625))</f>
        <v>0.45285536682320415</v>
      </c>
      <c r="I625" s="10">
        <f t="shared" ca="1" si="73"/>
        <v>0.83493139504134262</v>
      </c>
      <c r="J625" s="30">
        <f ca="1">_xlfn.BETA.INV(I625,'Input Parameters'!$L$26,'Input Parameters'!$M$26,'Input Parameters'!$J$26,'Input Parameters'!$K$26)</f>
        <v>0.80247002064221096</v>
      </c>
      <c r="K625" s="168">
        <f ca="1">('Input Parameters'!$E$27/'Input Parameters'!$E$38)^$J625</f>
        <v>3.1633093964961662E-3</v>
      </c>
      <c r="L625" s="69">
        <f ca="1">$H625*$C625*'Input Parameters'!$E$25*K625</f>
        <v>0.46720120088844996</v>
      </c>
      <c r="M625" s="24">
        <f t="shared" ca="1" si="74"/>
        <v>0.54040959579110959</v>
      </c>
      <c r="N625" s="15">
        <f ca="1">_xlfn.NORM.INV(M625,'Input Parameters'!$E$29,'Input Parameters'!$F$29)</f>
        <v>0.10001014656697896</v>
      </c>
      <c r="O625" s="8">
        <f t="shared" ca="1" si="75"/>
        <v>0.97377069920539672</v>
      </c>
      <c r="P625" s="30">
        <f ca="1">_xlfn.LOGNORM.INV(O625,'Input Parameters'!$H$30,'Input Parameters'!$I$30)</f>
        <v>6.7070055977587018</v>
      </c>
      <c r="Q625" s="10">
        <f t="shared" ca="1" si="76"/>
        <v>0.70468654029789579</v>
      </c>
      <c r="R625" s="30">
        <f>IF('Input Parameters'!$E$32=0,0,_xlfn.BETA.INV(Q625,'Input Parameters'!$L$32,'Input Parameters'!$M$32,'Input Parameters'!$J$32,'Input Parameters'!$K$32))</f>
        <v>0</v>
      </c>
      <c r="S625" s="10">
        <f t="shared" ca="1" si="77"/>
        <v>0.34858906562907954</v>
      </c>
      <c r="T625" s="26">
        <f ca="1">_xlfn.LOGNORM.INV(S625,'Input Parameters'!$H$34,'Input Parameters'!$I$34)</f>
        <v>48.023530677477453</v>
      </c>
      <c r="U625" s="10">
        <f t="shared" ca="1" si="78"/>
        <v>0.61953025446542054</v>
      </c>
      <c r="V625" s="30">
        <f ca="1">_xlfn.BETA.INV(U625,'Input Parameters'!$L$36,'Input Parameters'!$M$36,'Input Parameters'!$J$36,'Input Parameters'!$K$36)</f>
        <v>0.63356784888044348</v>
      </c>
      <c r="W625" s="2">
        <f ca="1">N625+(P625-N625)*(1-ERF((T625-R625)/(2*SQRT(L625*'Input Parameters'!$E$38))))</f>
        <v>0.10001461454239124</v>
      </c>
      <c r="X625">
        <f t="shared" ca="1" si="81"/>
        <v>1</v>
      </c>
      <c r="Y625" s="7"/>
    </row>
    <row r="626" spans="1:25" ht="15" customHeight="1" x14ac:dyDescent="0.25">
      <c r="A626" s="139">
        <v>619</v>
      </c>
      <c r="B626" s="10">
        <f t="shared" ca="1" si="70"/>
        <v>0.99476716092552253</v>
      </c>
      <c r="C626" s="60">
        <f ca="1">_xlfn.NORM.INV(B626,'Input Parameters'!$E$15,'Input Parameters'!$F$15)</f>
        <v>409.70517422002456</v>
      </c>
      <c r="D626" s="10">
        <f t="shared" ca="1" si="71"/>
        <v>0.12722615265749415</v>
      </c>
      <c r="E626" s="62">
        <f ca="1">IF(_xlfn.NORM.INV(D626,'Input Parameters'!$E$17,'Input Parameters'!$F$17)&lt;3500,3500,IF(_xlfn.NORM.INV(D626,'Input Parameters'!$E$17,'Input Parameters'!$F$17)&gt;5500,5500,_xlfn.NORM.INV(D626,'Input Parameters'!$E$17,'Input Parameters'!$F$17)))</f>
        <v>4002.2788579136104</v>
      </c>
      <c r="F626" s="10">
        <f t="shared" ca="1" si="72"/>
        <v>0.22287396839572671</v>
      </c>
      <c r="G626" s="64">
        <f ca="1">_xlfn.NORM.INV(F626,'Input Parameters'!$E$20,'Input Parameters'!$F$20)</f>
        <v>277.54109607425329</v>
      </c>
      <c r="H626" s="57">
        <f ca="1">EXP(E626*(1/'Input Parameters'!$E$23-1/G626))</f>
        <v>0.46885192124175662</v>
      </c>
      <c r="I626" s="10">
        <f t="shared" ca="1" si="73"/>
        <v>0.91298893692734751</v>
      </c>
      <c r="J626" s="30">
        <f ca="1">_xlfn.BETA.INV(I626,'Input Parameters'!$L$26,'Input Parameters'!$M$26,'Input Parameters'!$J$26,'Input Parameters'!$K$26)</f>
        <v>0.84758551161023987</v>
      </c>
      <c r="K626" s="168">
        <f ca="1">('Input Parameters'!$E$27/'Input Parameters'!$E$38)^$J626</f>
        <v>2.2887464557540468E-3</v>
      </c>
      <c r="L626" s="69">
        <f ca="1">$H626*$C626*'Input Parameters'!$E$25*K626</f>
        <v>0.43964772835291099</v>
      </c>
      <c r="M626" s="24">
        <f t="shared" ca="1" si="74"/>
        <v>0.58129876012651971</v>
      </c>
      <c r="N626" s="15">
        <f ca="1">_xlfn.NORM.INV(M626,'Input Parameters'!$E$29,'Input Parameters'!$F$29)</f>
        <v>0.10002052171385818</v>
      </c>
      <c r="O626" s="8">
        <f t="shared" ca="1" si="75"/>
        <v>0.23445344195345119</v>
      </c>
      <c r="P626" s="30">
        <f ca="1">_xlfn.LOGNORM.INV(O626,'Input Parameters'!$H$30,'Input Parameters'!$I$30)</f>
        <v>1.9058243192683653</v>
      </c>
      <c r="Q626" s="10">
        <f t="shared" ca="1" si="76"/>
        <v>0.88038127039576652</v>
      </c>
      <c r="R626" s="30">
        <f>IF('Input Parameters'!$E$32=0,0,_xlfn.BETA.INV(Q626,'Input Parameters'!$L$32,'Input Parameters'!$M$32,'Input Parameters'!$J$32,'Input Parameters'!$K$32))</f>
        <v>0</v>
      </c>
      <c r="S626" s="10">
        <f t="shared" ca="1" si="77"/>
        <v>0.89419193350328396</v>
      </c>
      <c r="T626" s="26">
        <f ca="1">_xlfn.LOGNORM.INV(S626,'Input Parameters'!$H$34,'Input Parameters'!$I$34)</f>
        <v>58.890581341521319</v>
      </c>
      <c r="U626" s="10">
        <f t="shared" ca="1" si="78"/>
        <v>1.3557290767921559E-2</v>
      </c>
      <c r="V626" s="30">
        <f ca="1">_xlfn.BETA.INV(U626,'Input Parameters'!$L$36,'Input Parameters'!$M$36,'Input Parameters'!$J$36,'Input Parameters'!$K$36)</f>
        <v>0.32931229862258926</v>
      </c>
      <c r="W626" s="2">
        <f ca="1">N626+(P626-N626)*(1-ERF((T626-R626)/(2*SQRT(L626*'Input Parameters'!$E$38))))</f>
        <v>0.10002052232418752</v>
      </c>
      <c r="X626">
        <f t="shared" ca="1" si="81"/>
        <v>1</v>
      </c>
      <c r="Y626" s="7"/>
    </row>
    <row r="627" spans="1:25" ht="15" customHeight="1" x14ac:dyDescent="0.25">
      <c r="A627" s="139">
        <v>620</v>
      </c>
      <c r="B627" s="10">
        <f t="shared" ca="1" si="70"/>
        <v>0.70825560256008557</v>
      </c>
      <c r="C627" s="60">
        <f ca="1">_xlfn.NORM.INV(B627,'Input Parameters'!$E$15,'Input Parameters'!$F$15)</f>
        <v>300.68123679809338</v>
      </c>
      <c r="D627" s="10">
        <f t="shared" ca="1" si="71"/>
        <v>0.17032432032501987</v>
      </c>
      <c r="E627" s="62">
        <f ca="1">IF(_xlfn.NORM.INV(D627,'Input Parameters'!$E$17,'Input Parameters'!$F$17)&lt;3500,3500,IF(_xlfn.NORM.INV(D627,'Input Parameters'!$E$17,'Input Parameters'!$F$17)&gt;5500,5500,_xlfn.NORM.INV(D627,'Input Parameters'!$E$17,'Input Parameters'!$F$17)))</f>
        <v>4132.9809140559528</v>
      </c>
      <c r="F627" s="10">
        <f t="shared" ca="1" si="72"/>
        <v>0.20844275613467433</v>
      </c>
      <c r="G627" s="64">
        <f ca="1">_xlfn.NORM.INV(F627,'Input Parameters'!$E$20,'Input Parameters'!$F$20)</f>
        <v>277.21069611797049</v>
      </c>
      <c r="H627" s="57">
        <f ca="1">EXP(E627*(1/'Input Parameters'!$E$23-1/G627))</f>
        <v>0.4493498368253982</v>
      </c>
      <c r="I627" s="10">
        <f t="shared" ca="1" si="73"/>
        <v>0.43981376380308868</v>
      </c>
      <c r="J627" s="30">
        <f ca="1">_xlfn.BETA.INV(I627,'Input Parameters'!$L$26,'Input Parameters'!$M$26,'Input Parameters'!$J$26,'Input Parameters'!$K$26)</f>
        <v>0.63676229568148912</v>
      </c>
      <c r="K627" s="168">
        <f ca="1">('Input Parameters'!$E$27/'Input Parameters'!$E$38)^$J627</f>
        <v>1.038377201962102E-2</v>
      </c>
      <c r="L627" s="69">
        <f ca="1">$H627*$C627*'Input Parameters'!$E$25*K627</f>
        <v>1.4029624930866949</v>
      </c>
      <c r="M627" s="24">
        <f t="shared" ca="1" si="74"/>
        <v>0.41137260121045738</v>
      </c>
      <c r="N627" s="15">
        <f ca="1">_xlfn.NORM.INV(M627,'Input Parameters'!$E$29,'Input Parameters'!$F$29)</f>
        <v>9.9977598444855237E-2</v>
      </c>
      <c r="O627" s="8">
        <f t="shared" ca="1" si="75"/>
        <v>0.52274534771443104</v>
      </c>
      <c r="P627" s="30">
        <f ca="1">_xlfn.LOGNORM.INV(O627,'Input Parameters'!$H$30,'Input Parameters'!$I$30)</f>
        <v>2.7565709496025845</v>
      </c>
      <c r="Q627" s="10">
        <f t="shared" ca="1" si="76"/>
        <v>0.21607845977976159</v>
      </c>
      <c r="R627" s="30">
        <f>IF('Input Parameters'!$E$32=0,0,_xlfn.BETA.INV(Q627,'Input Parameters'!$L$32,'Input Parameters'!$M$32,'Input Parameters'!$J$32,'Input Parameters'!$K$32))</f>
        <v>0</v>
      </c>
      <c r="S627" s="10">
        <f t="shared" ca="1" si="77"/>
        <v>0.11893365866433914</v>
      </c>
      <c r="T627" s="26">
        <f ca="1">_xlfn.LOGNORM.INV(S627,'Input Parameters'!$H$34,'Input Parameters'!$I$34)</f>
        <v>43.517971603881278</v>
      </c>
      <c r="U627" s="10">
        <f t="shared" ca="1" si="78"/>
        <v>0.20641223162271627</v>
      </c>
      <c r="V627" s="30">
        <f ca="1">_xlfn.BETA.INV(U627,'Input Parameters'!$L$36,'Input Parameters'!$M$36,'Input Parameters'!$J$36,'Input Parameters'!$K$36)</f>
        <v>0.47157287689604399</v>
      </c>
      <c r="W627" s="2">
        <f ca="1">N627+(P627-N627)*(1-ERF((T627-R627)/(2*SQRT(L627*'Input Parameters'!$E$38))))</f>
        <v>0.12489177640131942</v>
      </c>
      <c r="X627">
        <f t="shared" ca="1" si="81"/>
        <v>1</v>
      </c>
      <c r="Y627" s="7"/>
    </row>
    <row r="628" spans="1:25" ht="15" customHeight="1" x14ac:dyDescent="0.25">
      <c r="A628" s="139">
        <v>621</v>
      </c>
      <c r="B628" s="10">
        <f t="shared" ca="1" si="70"/>
        <v>0.90663169170427615</v>
      </c>
      <c r="C628" s="60">
        <f ca="1">_xlfn.NORM.INV(B628,'Input Parameters'!$E$15,'Input Parameters'!$F$15)</f>
        <v>342.5185161273688</v>
      </c>
      <c r="D628" s="10">
        <f t="shared" ca="1" si="71"/>
        <v>0.57805416233620643</v>
      </c>
      <c r="E628" s="62">
        <f ca="1">IF(_xlfn.NORM.INV(D628,'Input Parameters'!$E$17,'Input Parameters'!$F$17)&lt;3500,3500,IF(_xlfn.NORM.INV(D628,'Input Parameters'!$E$17,'Input Parameters'!$F$17)&gt;5500,5500,_xlfn.NORM.INV(D628,'Input Parameters'!$E$17,'Input Parameters'!$F$17)))</f>
        <v>4937.8426287814391</v>
      </c>
      <c r="F628" s="10">
        <f t="shared" ca="1" si="72"/>
        <v>0.36225476166548354</v>
      </c>
      <c r="G628" s="64">
        <f ca="1">_xlfn.NORM.INV(F628,'Input Parameters'!$E$20,'Input Parameters'!$F$20)</f>
        <v>280.28866285697899</v>
      </c>
      <c r="H628" s="57">
        <f ca="1">EXP(E628*(1/'Input Parameters'!$E$23-1/G628))</f>
        <v>0.46760567891592542</v>
      </c>
      <c r="I628" s="10">
        <f t="shared" ca="1" si="73"/>
        <v>0.11437969220166233</v>
      </c>
      <c r="J628" s="30">
        <f ca="1">_xlfn.BETA.INV(I628,'Input Parameters'!$L$26,'Input Parameters'!$M$26,'Input Parameters'!$J$26,'Input Parameters'!$K$26)</f>
        <v>0.4578583210491779</v>
      </c>
      <c r="K628" s="168">
        <f ca="1">('Input Parameters'!$E$27/'Input Parameters'!$E$38)^$J628</f>
        <v>3.7469477377149327E-2</v>
      </c>
      <c r="L628" s="69">
        <f ca="1">$H628*$C628*'Input Parameters'!$E$25*K628</f>
        <v>6.0012465095558429</v>
      </c>
      <c r="M628" s="24">
        <f t="shared" ca="1" si="74"/>
        <v>0.86087172873152407</v>
      </c>
      <c r="N628" s="15">
        <f ca="1">_xlfn.NORM.INV(M628,'Input Parameters'!$E$29,'Input Parameters'!$F$29)</f>
        <v>0.10010842441916348</v>
      </c>
      <c r="O628" s="8">
        <f t="shared" ca="1" si="75"/>
        <v>0.29978692135061913</v>
      </c>
      <c r="P628" s="30">
        <f ca="1">_xlfn.LOGNORM.INV(O628,'Input Parameters'!$H$30,'Input Parameters'!$I$30)</f>
        <v>2.0939124024737379</v>
      </c>
      <c r="Q628" s="10">
        <f t="shared" ca="1" si="76"/>
        <v>0.91739740939294123</v>
      </c>
      <c r="R628" s="30">
        <f>IF('Input Parameters'!$E$32=0,0,_xlfn.BETA.INV(Q628,'Input Parameters'!$L$32,'Input Parameters'!$M$32,'Input Parameters'!$J$32,'Input Parameters'!$K$32))</f>
        <v>0</v>
      </c>
      <c r="S628" s="10">
        <f t="shared" ca="1" si="77"/>
        <v>0.62919259867154653</v>
      </c>
      <c r="T628" s="26">
        <f ca="1">_xlfn.LOGNORM.INV(S628,'Input Parameters'!$H$34,'Input Parameters'!$I$34)</f>
        <v>52.520264000860543</v>
      </c>
      <c r="U628" s="10">
        <f t="shared" ca="1" si="78"/>
        <v>0.42884464947054024</v>
      </c>
      <c r="V628" s="30">
        <f ca="1">_xlfn.BETA.INV(U628,'Input Parameters'!$L$36,'Input Parameters'!$M$36,'Input Parameters'!$J$36,'Input Parameters'!$K$36)</f>
        <v>0.55904812190965592</v>
      </c>
      <c r="W628" s="2">
        <f ca="1">N628+(P628-N628)*(1-ERF((T628-R628)/(2*SQRT(L628*'Input Parameters'!$E$38))))</f>
        <v>0.35835875956389407</v>
      </c>
      <c r="X628">
        <f t="shared" ca="1" si="81"/>
        <v>1</v>
      </c>
      <c r="Y628" s="7"/>
    </row>
    <row r="629" spans="1:25" ht="15" customHeight="1" x14ac:dyDescent="0.25">
      <c r="A629" s="139">
        <v>622</v>
      </c>
      <c r="B629" s="10">
        <f t="shared" ca="1" si="70"/>
        <v>0.50498952917145823</v>
      </c>
      <c r="C629" s="60">
        <f ca="1">_xlfn.NORM.INV(B629,'Input Parameters'!$E$15,'Input Parameters'!$F$15)</f>
        <v>271.64500932952524</v>
      </c>
      <c r="D629" s="10">
        <f t="shared" ca="1" si="71"/>
        <v>0.75052773012192886</v>
      </c>
      <c r="E629" s="62">
        <f ca="1">IF(_xlfn.NORM.INV(D629,'Input Parameters'!$E$17,'Input Parameters'!$F$17)&lt;3500,3500,IF(_xlfn.NORM.INV(D629,'Input Parameters'!$E$17,'Input Parameters'!$F$17)&gt;5500,5500,_xlfn.NORM.INV(D629,'Input Parameters'!$E$17,'Input Parameters'!$F$17)))</f>
        <v>5273.305964067692</v>
      </c>
      <c r="F629" s="10">
        <f t="shared" ca="1" si="72"/>
        <v>0.82737836666588072</v>
      </c>
      <c r="G629" s="64">
        <f ca="1">_xlfn.NORM.INV(F629,'Input Parameters'!$E$20,'Input Parameters'!$F$20)</f>
        <v>288.97383484011067</v>
      </c>
      <c r="H629" s="57">
        <f ca="1">EXP(E629*(1/'Input Parameters'!$E$23-1/G629))</f>
        <v>0.78167443783893753</v>
      </c>
      <c r="I629" s="10">
        <f t="shared" ca="1" si="73"/>
        <v>0.25508891039632697</v>
      </c>
      <c r="J629" s="30">
        <f ca="1">_xlfn.BETA.INV(I629,'Input Parameters'!$L$26,'Input Parameters'!$M$26,'Input Parameters'!$J$26,'Input Parameters'!$K$26)</f>
        <v>0.55131063382883927</v>
      </c>
      <c r="K629" s="168">
        <f ca="1">('Input Parameters'!$E$27/'Input Parameters'!$E$38)^$J629</f>
        <v>1.9167018304014519E-2</v>
      </c>
      <c r="L629" s="69">
        <f ca="1">$H629*$C629*'Input Parameters'!$E$25*K629</f>
        <v>4.0698855651791055</v>
      </c>
      <c r="M629" s="24">
        <f t="shared" ca="1" si="74"/>
        <v>0.18554475076776844</v>
      </c>
      <c r="N629" s="15">
        <f ca="1">_xlfn.NORM.INV(M629,'Input Parameters'!$E$29,'Input Parameters'!$F$29)</f>
        <v>9.9910556557690447E-2</v>
      </c>
      <c r="O629" s="8">
        <f t="shared" ca="1" si="75"/>
        <v>0.60193632893780835</v>
      </c>
      <c r="P629" s="30">
        <f ca="1">_xlfn.LOGNORM.INV(O629,'Input Parameters'!$H$30,'Input Parameters'!$I$30)</f>
        <v>3.0315858458046914</v>
      </c>
      <c r="Q629" s="10">
        <f t="shared" ca="1" si="76"/>
        <v>0.82701601873341213</v>
      </c>
      <c r="R629" s="30">
        <f>IF('Input Parameters'!$E$32=0,0,_xlfn.BETA.INV(Q629,'Input Parameters'!$L$32,'Input Parameters'!$M$32,'Input Parameters'!$J$32,'Input Parameters'!$K$32))</f>
        <v>0</v>
      </c>
      <c r="S629" s="10">
        <f t="shared" ca="1" si="77"/>
        <v>0.18140103516817996</v>
      </c>
      <c r="T629" s="26">
        <f ca="1">_xlfn.LOGNORM.INV(S629,'Input Parameters'!$H$34,'Input Parameters'!$I$34)</f>
        <v>45.007540831486104</v>
      </c>
      <c r="U629" s="10">
        <f t="shared" ca="1" si="78"/>
        <v>0.51553385425727849</v>
      </c>
      <c r="V629" s="30">
        <f ca="1">_xlfn.BETA.INV(U629,'Input Parameters'!$L$36,'Input Parameters'!$M$36,'Input Parameters'!$J$36,'Input Parameters'!$K$36)</f>
        <v>0.59184538905872919</v>
      </c>
      <c r="W629" s="2">
        <f ca="1">N629+(P629-N629)*(1-ERF((T629-R629)/(2*SQRT(L629*'Input Parameters'!$E$38))))</f>
        <v>0.43609256886269804</v>
      </c>
      <c r="X629">
        <f t="shared" ca="1" si="81"/>
        <v>1</v>
      </c>
      <c r="Y629" s="7"/>
    </row>
    <row r="630" spans="1:25" ht="15" customHeight="1" x14ac:dyDescent="0.25">
      <c r="A630" s="139">
        <v>623</v>
      </c>
      <c r="B630" s="10">
        <f t="shared" ca="1" si="70"/>
        <v>6.5865628326378101E-4</v>
      </c>
      <c r="C630" s="60">
        <f ca="1">_xlfn.NORM.INV(B630,'Input Parameters'!$E$15,'Input Parameters'!$F$15)</f>
        <v>96.888050357787989</v>
      </c>
      <c r="D630" s="10">
        <f t="shared" ca="1" si="71"/>
        <v>0.71717142631176622</v>
      </c>
      <c r="E630" s="62">
        <f ca="1">IF(_xlfn.NORM.INV(D630,'Input Parameters'!$E$17,'Input Parameters'!$F$17)&lt;3500,3500,IF(_xlfn.NORM.INV(D630,'Input Parameters'!$E$17,'Input Parameters'!$F$17)&gt;5500,5500,_xlfn.NORM.INV(D630,'Input Parameters'!$E$17,'Input Parameters'!$F$17)))</f>
        <v>5202.1213933088911</v>
      </c>
      <c r="F630" s="10">
        <f t="shared" ca="1" si="72"/>
        <v>0.61711888399448112</v>
      </c>
      <c r="G630" s="64">
        <f ca="1">_xlfn.NORM.INV(F630,'Input Parameters'!$E$20,'Input Parameters'!$F$20)</f>
        <v>284.6460814765598</v>
      </c>
      <c r="H630" s="57">
        <f ca="1">EXP(E630*(1/'Input Parameters'!$E$23-1/G630))</f>
        <v>0.5964888611441157</v>
      </c>
      <c r="I630" s="10">
        <f t="shared" ca="1" si="73"/>
        <v>0.61901749032866038</v>
      </c>
      <c r="J630" s="30">
        <f ca="1">_xlfn.BETA.INV(I630,'Input Parameters'!$L$26,'Input Parameters'!$M$26,'Input Parameters'!$J$26,'Input Parameters'!$K$26)</f>
        <v>0.70884562375624438</v>
      </c>
      <c r="K630" s="168">
        <f ca="1">('Input Parameters'!$E$27/'Input Parameters'!$E$38)^$J630</f>
        <v>6.1915705608767682E-3</v>
      </c>
      <c r="L630" s="69">
        <f ca="1">$H630*$C630*'Input Parameters'!$E$25*K630</f>
        <v>0.35782722589723082</v>
      </c>
      <c r="M630" s="24">
        <f t="shared" ca="1" si="74"/>
        <v>0.74019566361091726</v>
      </c>
      <c r="N630" s="15">
        <f ca="1">_xlfn.NORM.INV(M630,'Input Parameters'!$E$29,'Input Parameters'!$F$29)</f>
        <v>0.10006439487425867</v>
      </c>
      <c r="O630" s="8">
        <f t="shared" ca="1" si="75"/>
        <v>0.71717102739467586</v>
      </c>
      <c r="P630" s="30">
        <f ca="1">_xlfn.LOGNORM.INV(O630,'Input Parameters'!$H$30,'Input Parameters'!$I$30)</f>
        <v>3.5197972164471061</v>
      </c>
      <c r="Q630" s="10">
        <f t="shared" ca="1" si="76"/>
        <v>0.24878715295131548</v>
      </c>
      <c r="R630" s="30">
        <f>IF('Input Parameters'!$E$32=0,0,_xlfn.BETA.INV(Q630,'Input Parameters'!$L$32,'Input Parameters'!$M$32,'Input Parameters'!$J$32,'Input Parameters'!$K$32))</f>
        <v>0</v>
      </c>
      <c r="S630" s="10">
        <f t="shared" ca="1" si="77"/>
        <v>0.92637541026476911</v>
      </c>
      <c r="T630" s="26">
        <f ca="1">_xlfn.LOGNORM.INV(S630,'Input Parameters'!$H$34,'Input Parameters'!$I$34)</f>
        <v>60.376930878059973</v>
      </c>
      <c r="U630" s="10">
        <f t="shared" ca="1" si="78"/>
        <v>0.72648738664049106</v>
      </c>
      <c r="V630" s="30">
        <f ca="1">_xlfn.BETA.INV(U630,'Input Parameters'!$L$36,'Input Parameters'!$M$36,'Input Parameters'!$J$36,'Input Parameters'!$K$36)</f>
        <v>0.68267380066496353</v>
      </c>
      <c r="W630" s="2">
        <f ca="1">N630+(P630-N630)*(1-ERF((T630-R630)/(2*SQRT(L630*'Input Parameters'!$E$38))))</f>
        <v>0.10006439487751924</v>
      </c>
      <c r="X630">
        <f t="shared" ca="1" si="81"/>
        <v>1</v>
      </c>
      <c r="Y630" s="7"/>
    </row>
    <row r="631" spans="1:25" ht="15" customHeight="1" x14ac:dyDescent="0.25">
      <c r="A631" s="139">
        <v>624</v>
      </c>
      <c r="B631" s="10">
        <f t="shared" ca="1" si="70"/>
        <v>0.29460809649088271</v>
      </c>
      <c r="C631" s="60">
        <f ca="1">_xlfn.NORM.INV(B631,'Input Parameters'!$E$15,'Input Parameters'!$F$15)</f>
        <v>241.70424807595549</v>
      </c>
      <c r="D631" s="10">
        <f t="shared" ca="1" si="71"/>
        <v>3.0579530812468891E-2</v>
      </c>
      <c r="E631" s="62">
        <f ca="1">IF(_xlfn.NORM.INV(D631,'Input Parameters'!$E$17,'Input Parameters'!$F$17)&lt;3500,3500,IF(_xlfn.NORM.INV(D631,'Input Parameters'!$E$17,'Input Parameters'!$F$17)&gt;5500,5500,_xlfn.NORM.INV(D631,'Input Parameters'!$E$17,'Input Parameters'!$F$17)))</f>
        <v>3500</v>
      </c>
      <c r="F631" s="10">
        <f t="shared" ca="1" si="72"/>
        <v>7.832448243317347E-2</v>
      </c>
      <c r="G631" s="64">
        <f ca="1">_xlfn.NORM.INV(F631,'Input Parameters'!$E$20,'Input Parameters'!$F$20)</f>
        <v>273.15990341350243</v>
      </c>
      <c r="H631" s="57">
        <f ca="1">EXP(E631*(1/'Input Parameters'!$E$23-1/G631))</f>
        <v>0.4211904237072594</v>
      </c>
      <c r="I631" s="10">
        <f t="shared" ca="1" si="73"/>
        <v>0.64659876836509256</v>
      </c>
      <c r="J631" s="30">
        <f ca="1">_xlfn.BETA.INV(I631,'Input Parameters'!$L$26,'Input Parameters'!$M$26,'Input Parameters'!$J$26,'Input Parameters'!$K$26)</f>
        <v>0.71989345559957685</v>
      </c>
      <c r="K631" s="168">
        <f ca="1">('Input Parameters'!$E$27/'Input Parameters'!$E$38)^$J631</f>
        <v>5.7198490761071266E-3</v>
      </c>
      <c r="L631" s="69">
        <f ca="1">$H631*$C631*'Input Parameters'!$E$25*K631</f>
        <v>0.58230073926648918</v>
      </c>
      <c r="M631" s="24">
        <f t="shared" ca="1" si="74"/>
        <v>0.93979037969163093</v>
      </c>
      <c r="N631" s="15">
        <f ca="1">_xlfn.NORM.INV(M631,'Input Parameters'!$E$29,'Input Parameters'!$F$29)</f>
        <v>0.10015530162996505</v>
      </c>
      <c r="O631" s="8">
        <f t="shared" ca="1" si="75"/>
        <v>4.3325264666348673E-2</v>
      </c>
      <c r="P631" s="30">
        <f ca="1">_xlfn.LOGNORM.INV(O631,'Input Parameters'!$H$30,'Input Parameters'!$I$30)</f>
        <v>1.1944586360884322</v>
      </c>
      <c r="Q631" s="10">
        <f t="shared" ca="1" si="76"/>
        <v>0.85525127494433317</v>
      </c>
      <c r="R631" s="30">
        <f>IF('Input Parameters'!$E$32=0,0,_xlfn.BETA.INV(Q631,'Input Parameters'!$L$32,'Input Parameters'!$M$32,'Input Parameters'!$J$32,'Input Parameters'!$K$32))</f>
        <v>0</v>
      </c>
      <c r="S631" s="10">
        <f t="shared" ca="1" si="77"/>
        <v>0.30044802678472882</v>
      </c>
      <c r="T631" s="26">
        <f ca="1">_xlfn.LOGNORM.INV(S631,'Input Parameters'!$H$34,'Input Parameters'!$I$34)</f>
        <v>47.229018430673058</v>
      </c>
      <c r="U631" s="10">
        <f t="shared" ca="1" si="78"/>
        <v>0.52175648662644769</v>
      </c>
      <c r="V631" s="30">
        <f ca="1">_xlfn.BETA.INV(U631,'Input Parameters'!$L$36,'Input Parameters'!$M$36,'Input Parameters'!$J$36,'Input Parameters'!$K$36)</f>
        <v>0.59424583868864445</v>
      </c>
      <c r="W631" s="2">
        <f ca="1">N631+(P631-N631)*(1-ERF((T631-R631)/(2*SQRT(L631*'Input Parameters'!$E$38))))</f>
        <v>0.10016850302466689</v>
      </c>
      <c r="X631">
        <f t="shared" ca="1" si="81"/>
        <v>1</v>
      </c>
      <c r="Y631" s="7"/>
    </row>
    <row r="632" spans="1:25" ht="15" customHeight="1" x14ac:dyDescent="0.25">
      <c r="A632" s="139">
        <v>625</v>
      </c>
      <c r="B632" s="10">
        <f t="shared" ca="1" si="70"/>
        <v>0.50714070710787684</v>
      </c>
      <c r="C632" s="60">
        <f ca="1">_xlfn.NORM.INV(B632,'Input Parameters'!$E$15,'Input Parameters'!$F$15)</f>
        <v>271.93726551274449</v>
      </c>
      <c r="D632" s="10">
        <f t="shared" ca="1" si="71"/>
        <v>0.34255941206589047</v>
      </c>
      <c r="E632" s="62">
        <f ca="1">IF(_xlfn.NORM.INV(D632,'Input Parameters'!$E$17,'Input Parameters'!$F$17)&lt;3500,3500,IF(_xlfn.NORM.INV(D632,'Input Parameters'!$E$17,'Input Parameters'!$F$17)&gt;5500,5500,_xlfn.NORM.INV(D632,'Input Parameters'!$E$17,'Input Parameters'!$F$17)))</f>
        <v>4516.1583873842619</v>
      </c>
      <c r="F632" s="10">
        <f t="shared" ca="1" si="72"/>
        <v>0.7079261320955722</v>
      </c>
      <c r="G632" s="64">
        <f ca="1">_xlfn.NORM.INV(F632,'Input Parameters'!$E$20,'Input Parameters'!$F$20)</f>
        <v>286.3171529530847</v>
      </c>
      <c r="H632" s="57">
        <f ca="1">EXP(E632*(1/'Input Parameters'!$E$23-1/G632))</f>
        <v>0.70049917389443728</v>
      </c>
      <c r="I632" s="10">
        <f t="shared" ca="1" si="73"/>
        <v>0.58150058172919949</v>
      </c>
      <c r="J632" s="30">
        <f ca="1">_xlfn.BETA.INV(I632,'Input Parameters'!$L$26,'Input Parameters'!$M$26,'Input Parameters'!$J$26,'Input Parameters'!$K$26)</f>
        <v>0.69392109277798797</v>
      </c>
      <c r="K632" s="168">
        <f ca="1">('Input Parameters'!$E$27/'Input Parameters'!$E$38)^$J632</f>
        <v>6.8911831852455138E-3</v>
      </c>
      <c r="L632" s="69">
        <f ca="1">$H632*$C632*'Input Parameters'!$E$25*K632</f>
        <v>1.3127140947392824</v>
      </c>
      <c r="M632" s="24">
        <f t="shared" ca="1" si="74"/>
        <v>2.2754748621969578E-2</v>
      </c>
      <c r="N632" s="15">
        <f ca="1">_xlfn.NORM.INV(M632,'Input Parameters'!$E$29,'Input Parameters'!$F$29)</f>
        <v>9.9800008550095284E-2</v>
      </c>
      <c r="O632" s="8">
        <f t="shared" ca="1" si="75"/>
        <v>0.13662167407508286</v>
      </c>
      <c r="P632" s="30">
        <f ca="1">_xlfn.LOGNORM.INV(O632,'Input Parameters'!$H$30,'Input Parameters'!$I$30)</f>
        <v>1.5991765565859426</v>
      </c>
      <c r="Q632" s="10">
        <f t="shared" ca="1" si="76"/>
        <v>0.53117010232649464</v>
      </c>
      <c r="R632" s="30">
        <f>IF('Input Parameters'!$E$32=0,0,_xlfn.BETA.INV(Q632,'Input Parameters'!$L$32,'Input Parameters'!$M$32,'Input Parameters'!$J$32,'Input Parameters'!$K$32))</f>
        <v>0</v>
      </c>
      <c r="S632" s="10">
        <f t="shared" ca="1" si="77"/>
        <v>9.0987107556800395E-2</v>
      </c>
      <c r="T632" s="26">
        <f ca="1">_xlfn.LOGNORM.INV(S632,'Input Parameters'!$H$34,'Input Parameters'!$I$34)</f>
        <v>42.689495509091778</v>
      </c>
      <c r="U632" s="10">
        <f t="shared" ca="1" si="78"/>
        <v>8.6255801776738639E-2</v>
      </c>
      <c r="V632" s="30">
        <f ca="1">_xlfn.BETA.INV(U632,'Input Parameters'!$L$36,'Input Parameters'!$M$36,'Input Parameters'!$J$36,'Input Parameters'!$K$36)</f>
        <v>0.40785276975453022</v>
      </c>
      <c r="W632" s="2">
        <f ca="1">N632+(P632-N632)*(1-ERF((T632-R632)/(2*SQRT(L632*'Input Parameters'!$E$38))))</f>
        <v>0.11242881628648735</v>
      </c>
      <c r="X632">
        <f t="shared" ca="1" si="81"/>
        <v>1</v>
      </c>
      <c r="Y632" s="7"/>
    </row>
    <row r="633" spans="1:25" ht="15" customHeight="1" x14ac:dyDescent="0.25">
      <c r="A633" s="139">
        <v>626</v>
      </c>
      <c r="B633" s="10">
        <f t="shared" ca="1" si="70"/>
        <v>0.87780137203012054</v>
      </c>
      <c r="C633" s="60">
        <f ca="1">_xlfn.NORM.INV(B633,'Input Parameters'!$E$15,'Input Parameters'!$F$15)</f>
        <v>334.05194227043631</v>
      </c>
      <c r="D633" s="10">
        <f t="shared" ca="1" si="71"/>
        <v>0.73857347733872181</v>
      </c>
      <c r="E633" s="62">
        <f ca="1">IF(_xlfn.NORM.INV(D633,'Input Parameters'!$E$17,'Input Parameters'!$F$17)&lt;3500,3500,IF(_xlfn.NORM.INV(D633,'Input Parameters'!$E$17,'Input Parameters'!$F$17)&gt;5500,5500,_xlfn.NORM.INV(D633,'Input Parameters'!$E$17,'Input Parameters'!$F$17)))</f>
        <v>5247.2675975685297</v>
      </c>
      <c r="F633" s="10">
        <f t="shared" ca="1" si="72"/>
        <v>0.19295130242360314</v>
      </c>
      <c r="G633" s="64">
        <f ca="1">_xlfn.NORM.INV(F633,'Input Parameters'!$E$20,'Input Parameters'!$F$20)</f>
        <v>276.84061813528103</v>
      </c>
      <c r="H633" s="57">
        <f ca="1">EXP(E633*(1/'Input Parameters'!$E$23-1/G633))</f>
        <v>0.35312553635072264</v>
      </c>
      <c r="I633" s="10">
        <f t="shared" ca="1" si="73"/>
        <v>0.62211362480044108</v>
      </c>
      <c r="J633" s="30">
        <f ca="1">_xlfn.BETA.INV(I633,'Input Parameters'!$L$26,'Input Parameters'!$M$26,'Input Parameters'!$J$26,'Input Parameters'!$K$26)</f>
        <v>0.71008141861888197</v>
      </c>
      <c r="K633" s="168">
        <f ca="1">('Input Parameters'!$E$27/'Input Parameters'!$E$38)^$J633</f>
        <v>6.1369286314243597E-3</v>
      </c>
      <c r="L633" s="69">
        <f ca="1">$H633*$C633*'Input Parameters'!$E$25*K633</f>
        <v>0.72392604006601502</v>
      </c>
      <c r="M633" s="24">
        <f t="shared" ca="1" si="74"/>
        <v>0.80998264313375723</v>
      </c>
      <c r="N633" s="15">
        <f ca="1">_xlfn.NORM.INV(M633,'Input Parameters'!$E$29,'Input Parameters'!$F$29)</f>
        <v>0.10008778323355821</v>
      </c>
      <c r="O633" s="8">
        <f t="shared" ca="1" si="75"/>
        <v>0.48526899784988986</v>
      </c>
      <c r="P633" s="30">
        <f ca="1">_xlfn.LOGNORM.INV(O633,'Input Parameters'!$H$30,'Input Parameters'!$I$30)</f>
        <v>2.6368731961328757</v>
      </c>
      <c r="Q633" s="10">
        <f t="shared" ca="1" si="76"/>
        <v>0.76897923260409329</v>
      </c>
      <c r="R633" s="30">
        <f>IF('Input Parameters'!$E$32=0,0,_xlfn.BETA.INV(Q633,'Input Parameters'!$L$32,'Input Parameters'!$M$32,'Input Parameters'!$J$32,'Input Parameters'!$K$32))</f>
        <v>0</v>
      </c>
      <c r="S633" s="10">
        <f t="shared" ca="1" si="77"/>
        <v>0.18062961494253915</v>
      </c>
      <c r="T633" s="26">
        <f ca="1">_xlfn.LOGNORM.INV(S633,'Input Parameters'!$H$34,'Input Parameters'!$I$34)</f>
        <v>44.991126398941709</v>
      </c>
      <c r="U633" s="10">
        <f t="shared" ca="1" si="78"/>
        <v>4.2894661067404471E-2</v>
      </c>
      <c r="V633" s="30">
        <f ca="1">_xlfn.BETA.INV(U633,'Input Parameters'!$L$36,'Input Parameters'!$M$36,'Input Parameters'!$J$36,'Input Parameters'!$K$36)</f>
        <v>0.37200773187257818</v>
      </c>
      <c r="W633" s="2">
        <f ca="1">N633+(P633-N633)*(1-ERF((T633-R633)/(2*SQRT(L633*'Input Parameters'!$E$38))))</f>
        <v>0.10055631449434732</v>
      </c>
      <c r="X633">
        <f t="shared" ca="1" si="81"/>
        <v>1</v>
      </c>
      <c r="Y633" s="7"/>
    </row>
    <row r="634" spans="1:25" ht="15" customHeight="1" x14ac:dyDescent="0.25">
      <c r="A634" s="139">
        <v>627</v>
      </c>
      <c r="B634" s="10">
        <f t="shared" ca="1" si="70"/>
        <v>0.19049420082666346</v>
      </c>
      <c r="C634" s="60">
        <f ca="1">_xlfn.NORM.INV(B634,'Input Parameters'!$E$15,'Input Parameters'!$F$15)</f>
        <v>223.48959622284397</v>
      </c>
      <c r="D634" s="10">
        <f t="shared" ca="1" si="71"/>
        <v>1.2631558802705167E-2</v>
      </c>
      <c r="E634" s="62">
        <f ca="1">IF(_xlfn.NORM.INV(D634,'Input Parameters'!$E$17,'Input Parameters'!$F$17)&lt;3500,3500,IF(_xlfn.NORM.INV(D634,'Input Parameters'!$E$17,'Input Parameters'!$F$17)&gt;5500,5500,_xlfn.NORM.INV(D634,'Input Parameters'!$E$17,'Input Parameters'!$F$17)))</f>
        <v>3500</v>
      </c>
      <c r="F634" s="10">
        <f t="shared" ca="1" si="72"/>
        <v>0.66009319395240795</v>
      </c>
      <c r="G634" s="64">
        <f ca="1">_xlfn.NORM.INV(F634,'Input Parameters'!$E$20,'Input Parameters'!$F$20)</f>
        <v>285.41520715567344</v>
      </c>
      <c r="H634" s="57">
        <f ca="1">EXP(E634*(1/'Input Parameters'!$E$23-1/G634))</f>
        <v>0.73015476078128916</v>
      </c>
      <c r="I634" s="10">
        <f t="shared" ca="1" si="73"/>
        <v>0.54641103557274595</v>
      </c>
      <c r="J634" s="30">
        <f ca="1">_xlfn.BETA.INV(I634,'Input Parameters'!$L$26,'Input Parameters'!$M$26,'Input Parameters'!$J$26,'Input Parameters'!$K$26)</f>
        <v>0.67997651012322735</v>
      </c>
      <c r="K634" s="168">
        <f ca="1">('Input Parameters'!$E$27/'Input Parameters'!$E$38)^$J634</f>
        <v>7.6161242975708674E-3</v>
      </c>
      <c r="L634" s="69">
        <f ca="1">$H634*$C634*'Input Parameters'!$E$25*K634</f>
        <v>1.2428143392786744</v>
      </c>
      <c r="M634" s="24">
        <f t="shared" ca="1" si="74"/>
        <v>0.8849990799764873</v>
      </c>
      <c r="N634" s="15">
        <f ca="1">_xlfn.NORM.INV(M634,'Input Parameters'!$E$29,'Input Parameters'!$F$29)</f>
        <v>0.1001200354118158</v>
      </c>
      <c r="O634" s="8">
        <f t="shared" ca="1" si="75"/>
        <v>0.46715070916965062</v>
      </c>
      <c r="P634" s="30">
        <f ca="1">_xlfn.LOGNORM.INV(O634,'Input Parameters'!$H$30,'Input Parameters'!$I$30)</f>
        <v>2.5808019197974486</v>
      </c>
      <c r="Q634" s="10">
        <f t="shared" ca="1" si="76"/>
        <v>0.29757257137129067</v>
      </c>
      <c r="R634" s="30">
        <f>IF('Input Parameters'!$E$32=0,0,_xlfn.BETA.INV(Q634,'Input Parameters'!$L$32,'Input Parameters'!$M$32,'Input Parameters'!$J$32,'Input Parameters'!$K$32))</f>
        <v>0</v>
      </c>
      <c r="S634" s="10">
        <f t="shared" ca="1" si="77"/>
        <v>0.95128264719824485</v>
      </c>
      <c r="T634" s="26">
        <f ca="1">_xlfn.LOGNORM.INV(S634,'Input Parameters'!$H$34,'Input Parameters'!$I$34)</f>
        <v>61.961869116073913</v>
      </c>
      <c r="U634" s="10">
        <f t="shared" ca="1" si="78"/>
        <v>0.10608026259361936</v>
      </c>
      <c r="V634" s="30">
        <f ca="1">_xlfn.BETA.INV(U634,'Input Parameters'!$L$36,'Input Parameters'!$M$36,'Input Parameters'!$J$36,'Input Parameters'!$K$36)</f>
        <v>0.42060821963576456</v>
      </c>
      <c r="W634" s="2">
        <f ca="1">N634+(P634-N634)*(1-ERF((T634-R634)/(2*SQRT(L634*'Input Parameters'!$E$38))))</f>
        <v>0.100330649385115</v>
      </c>
      <c r="X634">
        <f t="shared" ca="1" si="81"/>
        <v>1</v>
      </c>
      <c r="Y634" s="7"/>
    </row>
    <row r="635" spans="1:25" ht="15" customHeight="1" x14ac:dyDescent="0.25">
      <c r="A635" s="139">
        <v>628</v>
      </c>
      <c r="B635" s="10">
        <f t="shared" ca="1" si="70"/>
        <v>0.39756862912235802</v>
      </c>
      <c r="C635" s="60">
        <f ca="1">_xlfn.NORM.INV(B635,'Input Parameters'!$E$15,'Input Parameters'!$F$15)</f>
        <v>256.89611875811681</v>
      </c>
      <c r="D635" s="10">
        <f t="shared" ca="1" si="71"/>
        <v>0.57447945943603329</v>
      </c>
      <c r="E635" s="62">
        <f ca="1">IF(_xlfn.NORM.INV(D635,'Input Parameters'!$E$17,'Input Parameters'!$F$17)&lt;3500,3500,IF(_xlfn.NORM.INV(D635,'Input Parameters'!$E$17,'Input Parameters'!$F$17)&gt;5500,5500,_xlfn.NORM.INV(D635,'Input Parameters'!$E$17,'Input Parameters'!$F$17)))</f>
        <v>4931.4531732487812</v>
      </c>
      <c r="F635" s="10">
        <f t="shared" ca="1" si="72"/>
        <v>0.88964103474008493</v>
      </c>
      <c r="G635" s="64">
        <f ca="1">_xlfn.NORM.INV(F635,'Input Parameters'!$E$20,'Input Parameters'!$F$20)</f>
        <v>290.85496285642171</v>
      </c>
      <c r="H635" s="57">
        <f ca="1">EXP(E635*(1/'Input Parameters'!$E$23-1/G635))</f>
        <v>0.88694073661196282</v>
      </c>
      <c r="I635" s="10">
        <f t="shared" ca="1" si="73"/>
        <v>0.40851454931900266</v>
      </c>
      <c r="J635" s="30">
        <f ca="1">_xlfn.BETA.INV(I635,'Input Parameters'!$L$26,'Input Parameters'!$M$26,'Input Parameters'!$J$26,'Input Parameters'!$K$26)</f>
        <v>0.62355831595514266</v>
      </c>
      <c r="K635" s="168">
        <f ca="1">('Input Parameters'!$E$27/'Input Parameters'!$E$38)^$J635</f>
        <v>1.1415324019721909E-2</v>
      </c>
      <c r="L635" s="69">
        <f ca="1">$H635*$C635*'Input Parameters'!$E$25*K635</f>
        <v>2.6010002168812529</v>
      </c>
      <c r="M635" s="24">
        <f t="shared" ca="1" si="74"/>
        <v>0.37847157128076281</v>
      </c>
      <c r="N635" s="15">
        <f ca="1">_xlfn.NORM.INV(M635,'Input Parameters'!$E$29,'Input Parameters'!$F$29)</f>
        <v>9.9969050253809061E-2</v>
      </c>
      <c r="O635" s="8">
        <f t="shared" ca="1" si="75"/>
        <v>0.26250179334942958</v>
      </c>
      <c r="P635" s="30">
        <f ca="1">_xlfn.LOGNORM.INV(O635,'Input Parameters'!$H$30,'Input Parameters'!$I$30)</f>
        <v>1.9872881876027133</v>
      </c>
      <c r="Q635" s="10">
        <f t="shared" ca="1" si="76"/>
        <v>0.22205468260446681</v>
      </c>
      <c r="R635" s="30">
        <f>IF('Input Parameters'!$E$32=0,0,_xlfn.BETA.INV(Q635,'Input Parameters'!$L$32,'Input Parameters'!$M$32,'Input Parameters'!$J$32,'Input Parameters'!$K$32))</f>
        <v>0</v>
      </c>
      <c r="S635" s="10">
        <f t="shared" ca="1" si="77"/>
        <v>0.70509191594997978</v>
      </c>
      <c r="T635" s="26">
        <f ca="1">_xlfn.LOGNORM.INV(S635,'Input Parameters'!$H$34,'Input Parameters'!$I$34)</f>
        <v>53.907576729036982</v>
      </c>
      <c r="U635" s="10">
        <f t="shared" ca="1" si="78"/>
        <v>0.52809703186821655</v>
      </c>
      <c r="V635" s="30">
        <f ca="1">_xlfn.BETA.INV(U635,'Input Parameters'!$L$36,'Input Parameters'!$M$36,'Input Parameters'!$J$36,'Input Parameters'!$K$36)</f>
        <v>0.59670116137806173</v>
      </c>
      <c r="W635" s="2">
        <f ca="1">N635+(P635-N635)*(1-ERF((T635-R635)/(2*SQRT(L635*'Input Parameters'!$E$38))))</f>
        <v>0.13413109471476525</v>
      </c>
      <c r="X635">
        <f t="shared" ca="1" si="81"/>
        <v>1</v>
      </c>
      <c r="Y635" s="7"/>
    </row>
    <row r="636" spans="1:25" ht="15" customHeight="1" x14ac:dyDescent="0.25">
      <c r="A636" s="139">
        <v>629</v>
      </c>
      <c r="B636" s="10">
        <f t="shared" ca="1" si="70"/>
        <v>0.43131585990789734</v>
      </c>
      <c r="C636" s="60">
        <f ca="1">_xlfn.NORM.INV(B636,'Input Parameters'!$E$15,'Input Parameters'!$F$15)</f>
        <v>261.5903761132983</v>
      </c>
      <c r="D636" s="10">
        <f t="shared" ca="1" si="71"/>
        <v>4.8618659608692161E-2</v>
      </c>
      <c r="E636" s="62">
        <f ca="1">IF(_xlfn.NORM.INV(D636,'Input Parameters'!$E$17,'Input Parameters'!$F$17)&lt;3500,3500,IF(_xlfn.NORM.INV(D636,'Input Parameters'!$E$17,'Input Parameters'!$F$17)&gt;5500,5500,_xlfn.NORM.INV(D636,'Input Parameters'!$E$17,'Input Parameters'!$F$17)))</f>
        <v>3639.1219524684134</v>
      </c>
      <c r="F636" s="10">
        <f t="shared" ca="1" si="72"/>
        <v>0.75911448719460306</v>
      </c>
      <c r="G636" s="64">
        <f ca="1">_xlfn.NORM.INV(F636,'Input Parameters'!$E$20,'Input Parameters'!$F$20)</f>
        <v>287.36316157216322</v>
      </c>
      <c r="H636" s="57">
        <f ca="1">EXP(E636*(1/'Input Parameters'!$E$23-1/G636))</f>
        <v>0.78618017376731031</v>
      </c>
      <c r="I636" s="10">
        <f t="shared" ca="1" si="73"/>
        <v>0.22571851889550332</v>
      </c>
      <c r="J636" s="30">
        <f ca="1">_xlfn.BETA.INV(I636,'Input Parameters'!$L$26,'Input Parameters'!$M$26,'Input Parameters'!$J$26,'Input Parameters'!$K$26)</f>
        <v>0.5351028104136264</v>
      </c>
      <c r="K636" s="168">
        <f ca="1">('Input Parameters'!$E$27/'Input Parameters'!$E$38)^$J636</f>
        <v>2.1530060204145291E-2</v>
      </c>
      <c r="L636" s="69">
        <f ca="1">$H636*$C636*'Input Parameters'!$E$25*K636</f>
        <v>4.4278111944295331</v>
      </c>
      <c r="M636" s="24">
        <f t="shared" ca="1" si="74"/>
        <v>0.38210243360994356</v>
      </c>
      <c r="N636" s="15">
        <f ca="1">_xlfn.NORM.INV(M636,'Input Parameters'!$E$29,'Input Parameters'!$F$29)</f>
        <v>9.9970003632974855E-2</v>
      </c>
      <c r="O636" s="8">
        <f t="shared" ca="1" si="75"/>
        <v>0.5011410383115158</v>
      </c>
      <c r="P636" s="30">
        <f ca="1">_xlfn.LOGNORM.INV(O636,'Input Parameters'!$H$30,'Input Parameters'!$I$30)</f>
        <v>2.6869093667552955</v>
      </c>
      <c r="Q636" s="10">
        <f t="shared" ca="1" si="76"/>
        <v>0.58260603270709421</v>
      </c>
      <c r="R636" s="30">
        <f>IF('Input Parameters'!$E$32=0,0,_xlfn.BETA.INV(Q636,'Input Parameters'!$L$32,'Input Parameters'!$M$32,'Input Parameters'!$J$32,'Input Parameters'!$K$32))</f>
        <v>0</v>
      </c>
      <c r="S636" s="10">
        <f t="shared" ca="1" si="77"/>
        <v>0.44349022498175328</v>
      </c>
      <c r="T636" s="26">
        <f ca="1">_xlfn.LOGNORM.INV(S636,'Input Parameters'!$H$34,'Input Parameters'!$I$34)</f>
        <v>49.523500899047193</v>
      </c>
      <c r="U636" s="10">
        <f t="shared" ca="1" si="78"/>
        <v>0.10857029261092677</v>
      </c>
      <c r="V636" s="30">
        <f ca="1">_xlfn.BETA.INV(U636,'Input Parameters'!$L$36,'Input Parameters'!$M$36,'Input Parameters'!$J$36,'Input Parameters'!$K$36)</f>
        <v>0.4221140739755137</v>
      </c>
      <c r="W636" s="2">
        <f ca="1">N636+(P636-N636)*(1-ERF((T636-R636)/(2*SQRT(L636*'Input Parameters'!$E$38))))</f>
        <v>0.34851102869414319</v>
      </c>
      <c r="X636">
        <f t="shared" ca="1" si="81"/>
        <v>1</v>
      </c>
      <c r="Y636" s="7"/>
    </row>
    <row r="637" spans="1:25" ht="15" customHeight="1" x14ac:dyDescent="0.25">
      <c r="A637" s="139">
        <v>630</v>
      </c>
      <c r="B637" s="10">
        <f t="shared" ca="1" si="70"/>
        <v>0.3504956062604373</v>
      </c>
      <c r="C637" s="60">
        <f ca="1">_xlfn.NORM.INV(B637,'Input Parameters'!$E$15,'Input Parameters'!$F$15)</f>
        <v>250.15785239416508</v>
      </c>
      <c r="D637" s="10">
        <f t="shared" ca="1" si="71"/>
        <v>0.40782556312146312</v>
      </c>
      <c r="E637" s="62">
        <f ca="1">IF(_xlfn.NORM.INV(D637,'Input Parameters'!$E$17,'Input Parameters'!$F$17)&lt;3500,3500,IF(_xlfn.NORM.INV(D637,'Input Parameters'!$E$17,'Input Parameters'!$F$17)&gt;5500,5500,_xlfn.NORM.INV(D637,'Input Parameters'!$E$17,'Input Parameters'!$F$17)))</f>
        <v>4636.8005857225799</v>
      </c>
      <c r="F637" s="10">
        <f t="shared" ca="1" si="72"/>
        <v>0.90215579073940322</v>
      </c>
      <c r="G637" s="64">
        <f ca="1">_xlfn.NORM.INV(F637,'Input Parameters'!$E$20,'Input Parameters'!$F$20)</f>
        <v>291.31935393325472</v>
      </c>
      <c r="H637" s="57">
        <f ca="1">EXP(E637*(1/'Input Parameters'!$E$23-1/G637))</f>
        <v>0.91631462982214262</v>
      </c>
      <c r="I637" s="10">
        <f t="shared" ca="1" si="73"/>
        <v>0.94622908019034946</v>
      </c>
      <c r="J637" s="30">
        <f ca="1">_xlfn.BETA.INV(I637,'Input Parameters'!$L$26,'Input Parameters'!$M$26,'Input Parameters'!$J$26,'Input Parameters'!$K$26)</f>
        <v>0.87312745410145798</v>
      </c>
      <c r="K637" s="168">
        <f ca="1">('Input Parameters'!$E$27/'Input Parameters'!$E$38)^$J637</f>
        <v>1.9055893068630929E-3</v>
      </c>
      <c r="L637" s="69">
        <f ca="1">$H637*$C637*'Input Parameters'!$E$25*K637</f>
        <v>0.43680546919934526</v>
      </c>
      <c r="M637" s="24">
        <f t="shared" ca="1" si="74"/>
        <v>0.36184057033956518</v>
      </c>
      <c r="N637" s="15">
        <f ca="1">_xlfn.NORM.INV(M637,'Input Parameters'!$E$29,'Input Parameters'!$F$29)</f>
        <v>9.9964645665663848E-2</v>
      </c>
      <c r="O637" s="8">
        <f t="shared" ca="1" si="75"/>
        <v>0.40155759243760603</v>
      </c>
      <c r="P637" s="30">
        <f ca="1">_xlfn.LOGNORM.INV(O637,'Input Parameters'!$H$30,'Input Parameters'!$I$30)</f>
        <v>2.385163617078554</v>
      </c>
      <c r="Q637" s="10">
        <f t="shared" ca="1" si="76"/>
        <v>0.26098018118895427</v>
      </c>
      <c r="R637" s="30">
        <f>IF('Input Parameters'!$E$32=0,0,_xlfn.BETA.INV(Q637,'Input Parameters'!$L$32,'Input Parameters'!$M$32,'Input Parameters'!$J$32,'Input Parameters'!$K$32))</f>
        <v>0</v>
      </c>
      <c r="S637" s="10">
        <f t="shared" ca="1" si="77"/>
        <v>0.26282114652658228</v>
      </c>
      <c r="T637" s="26">
        <f ca="1">_xlfn.LOGNORM.INV(S637,'Input Parameters'!$H$34,'Input Parameters'!$I$34)</f>
        <v>46.577498122884137</v>
      </c>
      <c r="U637" s="10">
        <f t="shared" ca="1" si="78"/>
        <v>0.69642019456435755</v>
      </c>
      <c r="V637" s="30">
        <f ca="1">_xlfn.BETA.INV(U637,'Input Parameters'!$L$36,'Input Parameters'!$M$36,'Input Parameters'!$J$36,'Input Parameters'!$K$36)</f>
        <v>0.66792277142217849</v>
      </c>
      <c r="W637" s="2">
        <f ca="1">N637+(P637-N637)*(1-ERF((T637-R637)/(2*SQRT(L637*'Input Parameters'!$E$38))))</f>
        <v>9.9966074111027897E-2</v>
      </c>
      <c r="X637">
        <f t="shared" ca="1" si="81"/>
        <v>1</v>
      </c>
      <c r="Y637" s="7"/>
    </row>
    <row r="638" spans="1:25" ht="15" customHeight="1" x14ac:dyDescent="0.25">
      <c r="A638" s="139">
        <v>631</v>
      </c>
      <c r="B638" s="10">
        <f t="shared" ca="1" si="70"/>
        <v>0.78215997980345697</v>
      </c>
      <c r="C638" s="60">
        <f ca="1">_xlfn.NORM.INV(B638,'Input Parameters'!$E$15,'Input Parameters'!$F$15)</f>
        <v>313.21146480165652</v>
      </c>
      <c r="D638" s="10">
        <f t="shared" ca="1" si="71"/>
        <v>7.8900353374046217E-3</v>
      </c>
      <c r="E638" s="62">
        <f ca="1">IF(_xlfn.NORM.INV(D638,'Input Parameters'!$E$17,'Input Parameters'!$F$17)&lt;3500,3500,IF(_xlfn.NORM.INV(D638,'Input Parameters'!$E$17,'Input Parameters'!$F$17)&gt;5500,5500,_xlfn.NORM.INV(D638,'Input Parameters'!$E$17,'Input Parameters'!$F$17)))</f>
        <v>3500</v>
      </c>
      <c r="F638" s="10">
        <f t="shared" ca="1" si="72"/>
        <v>0.49198721976114712</v>
      </c>
      <c r="G638" s="64">
        <f ca="1">_xlfn.NORM.INV(F638,'Input Parameters'!$E$20,'Input Parameters'!$F$20)</f>
        <v>282.51542103883679</v>
      </c>
      <c r="H638" s="57">
        <f ca="1">EXP(E638*(1/'Input Parameters'!$E$23-1/G638))</f>
        <v>0.64380036337808932</v>
      </c>
      <c r="I638" s="10">
        <f t="shared" ca="1" si="73"/>
        <v>0.50835534317415487</v>
      </c>
      <c r="J638" s="30">
        <f ca="1">_xlfn.BETA.INV(I638,'Input Parameters'!$L$26,'Input Parameters'!$M$26,'Input Parameters'!$J$26,'Input Parameters'!$K$26)</f>
        <v>0.664762394774707</v>
      </c>
      <c r="K638" s="168">
        <f ca="1">('Input Parameters'!$E$27/'Input Parameters'!$E$38)^$J638</f>
        <v>8.494329547089334E-3</v>
      </c>
      <c r="L638" s="69">
        <f ca="1">$H638*$C638*'Input Parameters'!$E$25*K638</f>
        <v>1.7128446440641787</v>
      </c>
      <c r="M638" s="24">
        <f t="shared" ca="1" si="74"/>
        <v>0.54922710271418007</v>
      </c>
      <c r="N638" s="15">
        <f ca="1">_xlfn.NORM.INV(M638,'Input Parameters'!$E$29,'Input Parameters'!$F$29)</f>
        <v>0.10001237088621667</v>
      </c>
      <c r="O638" s="8">
        <f t="shared" ca="1" si="75"/>
        <v>0.9256590771261981</v>
      </c>
      <c r="P638" s="30">
        <f ca="1">_xlfn.LOGNORM.INV(O638,'Input Parameters'!$H$30,'Input Parameters'!$I$30)</f>
        <v>5.308207649940913</v>
      </c>
      <c r="Q638" s="10">
        <f t="shared" ca="1" si="76"/>
        <v>0.33571521539505511</v>
      </c>
      <c r="R638" s="30">
        <f>IF('Input Parameters'!$E$32=0,0,_xlfn.BETA.INV(Q638,'Input Parameters'!$L$32,'Input Parameters'!$M$32,'Input Parameters'!$J$32,'Input Parameters'!$K$32))</f>
        <v>0</v>
      </c>
      <c r="S638" s="10">
        <f t="shared" ca="1" si="77"/>
        <v>0.93010748955958922</v>
      </c>
      <c r="T638" s="26">
        <f ca="1">_xlfn.LOGNORM.INV(S638,'Input Parameters'!$H$34,'Input Parameters'!$I$34)</f>
        <v>60.58233297714056</v>
      </c>
      <c r="U638" s="10">
        <f t="shared" ca="1" si="78"/>
        <v>0.26730015876445301</v>
      </c>
      <c r="V638" s="30">
        <f ca="1">_xlfn.BETA.INV(U638,'Input Parameters'!$L$36,'Input Parameters'!$M$36,'Input Parameters'!$J$36,'Input Parameters'!$K$36)</f>
        <v>0.49721359682153782</v>
      </c>
      <c r="W638" s="2">
        <f ca="1">N638+(P638-N638)*(1-ERF((T638-R638)/(2*SQRT(L638*'Input Parameters'!$E$38))))</f>
        <v>0.10555069903966399</v>
      </c>
      <c r="X638">
        <f t="shared" ca="1" si="81"/>
        <v>1</v>
      </c>
      <c r="Y638" s="7"/>
    </row>
    <row r="639" spans="1:25" ht="15" customHeight="1" x14ac:dyDescent="0.25">
      <c r="A639" s="139">
        <v>632</v>
      </c>
      <c r="B639" s="10">
        <f t="shared" ca="1" si="70"/>
        <v>0.38741877982587591</v>
      </c>
      <c r="C639" s="60">
        <f ca="1">_xlfn.NORM.INV(B639,'Input Parameters'!$E$15,'Input Parameters'!$F$15)</f>
        <v>255.46500610618909</v>
      </c>
      <c r="D639" s="10">
        <f t="shared" ca="1" si="71"/>
        <v>0.29914482307439116</v>
      </c>
      <c r="E639" s="62">
        <f ca="1">IF(_xlfn.NORM.INV(D639,'Input Parameters'!$E$17,'Input Parameters'!$F$17)&lt;3500,3500,IF(_xlfn.NORM.INV(D639,'Input Parameters'!$E$17,'Input Parameters'!$F$17)&gt;5500,5500,_xlfn.NORM.INV(D639,'Input Parameters'!$E$17,'Input Parameters'!$F$17)))</f>
        <v>4431.1968238390773</v>
      </c>
      <c r="F639" s="10">
        <f t="shared" ca="1" si="72"/>
        <v>7.6062420295068822E-3</v>
      </c>
      <c r="G639" s="64">
        <f ca="1">_xlfn.NORM.INV(F639,'Input Parameters'!$E$20,'Input Parameters'!$F$20)</f>
        <v>266.38721984336217</v>
      </c>
      <c r="H639" s="57">
        <f ca="1">EXP(E639*(1/'Input Parameters'!$E$23-1/G639))</f>
        <v>0.22153995506449084</v>
      </c>
      <c r="I639" s="10">
        <f t="shared" ca="1" si="73"/>
        <v>0.91254304241016904</v>
      </c>
      <c r="J639" s="30">
        <f ca="1">_xlfn.BETA.INV(I639,'Input Parameters'!$L$26,'Input Parameters'!$M$26,'Input Parameters'!$J$26,'Input Parameters'!$K$26)</f>
        <v>0.84728155913390046</v>
      </c>
      <c r="K639" s="168">
        <f ca="1">('Input Parameters'!$E$27/'Input Parameters'!$E$38)^$J639</f>
        <v>2.2937419580517414E-3</v>
      </c>
      <c r="L639" s="69">
        <f ca="1">$H639*$C639*'Input Parameters'!$E$25*K639</f>
        <v>0.12981594543655223</v>
      </c>
      <c r="M639" s="24">
        <f t="shared" ca="1" si="74"/>
        <v>1.1182495640879364E-2</v>
      </c>
      <c r="N639" s="15">
        <f ca="1">_xlfn.NORM.INV(M639,'Input Parameters'!$E$29,'Input Parameters'!$F$29)</f>
        <v>9.9771588871081632E-2</v>
      </c>
      <c r="O639" s="8">
        <f t="shared" ca="1" si="75"/>
        <v>0.71414207119994255</v>
      </c>
      <c r="P639" s="30">
        <f ca="1">_xlfn.LOGNORM.INV(O639,'Input Parameters'!$H$30,'Input Parameters'!$I$30)</f>
        <v>3.504977938405867</v>
      </c>
      <c r="Q639" s="10">
        <f t="shared" ca="1" si="76"/>
        <v>0.69853530498803551</v>
      </c>
      <c r="R639" s="30">
        <f>IF('Input Parameters'!$E$32=0,0,_xlfn.BETA.INV(Q639,'Input Parameters'!$L$32,'Input Parameters'!$M$32,'Input Parameters'!$J$32,'Input Parameters'!$K$32))</f>
        <v>0</v>
      </c>
      <c r="S639" s="10">
        <f t="shared" ca="1" si="77"/>
        <v>0.48212961473897653</v>
      </c>
      <c r="T639" s="26">
        <f ca="1">_xlfn.LOGNORM.INV(S639,'Input Parameters'!$H$34,'Input Parameters'!$I$34)</f>
        <v>50.127250490244435</v>
      </c>
      <c r="U639" s="10">
        <f t="shared" ca="1" si="78"/>
        <v>0.30954799048749482</v>
      </c>
      <c r="V639" s="30">
        <f ca="1">_xlfn.BETA.INV(U639,'Input Parameters'!$L$36,'Input Parameters'!$M$36,'Input Parameters'!$J$36,'Input Parameters'!$K$36)</f>
        <v>0.5139212784579652</v>
      </c>
      <c r="W639" s="2">
        <f ca="1">N639+(P639-N639)*(1-ERF((T639-R639)/(2*SQRT(L639*'Input Parameters'!$E$38))))</f>
        <v>9.9771588871081632E-2</v>
      </c>
      <c r="X639">
        <f t="shared" ca="1" si="81"/>
        <v>1</v>
      </c>
      <c r="Y639" s="7"/>
    </row>
    <row r="640" spans="1:25" ht="15" customHeight="1" x14ac:dyDescent="0.25">
      <c r="A640" s="139">
        <v>633</v>
      </c>
      <c r="B640" s="10">
        <f t="shared" ca="1" si="70"/>
        <v>0.70824656673312902</v>
      </c>
      <c r="C640" s="60">
        <f ca="1">_xlfn.NORM.INV(B640,'Input Parameters'!$E$15,'Input Parameters'!$F$15)</f>
        <v>300.67981026440327</v>
      </c>
      <c r="D640" s="10">
        <f t="shared" ca="1" si="71"/>
        <v>0.97360294247240364</v>
      </c>
      <c r="E640" s="62">
        <f ca="1">IF(_xlfn.NORM.INV(D640,'Input Parameters'!$E$17,'Input Parameters'!$F$17)&lt;3500,3500,IF(_xlfn.NORM.INV(D640,'Input Parameters'!$E$17,'Input Parameters'!$F$17)&gt;5500,5500,_xlfn.NORM.INV(D640,'Input Parameters'!$E$17,'Input Parameters'!$F$17)))</f>
        <v>5500</v>
      </c>
      <c r="F640" s="10">
        <f t="shared" ca="1" si="72"/>
        <v>0.52215339863075283</v>
      </c>
      <c r="G640" s="64">
        <f ca="1">_xlfn.NORM.INV(F640,'Input Parameters'!$E$20,'Input Parameters'!$F$20)</f>
        <v>283.02224466542742</v>
      </c>
      <c r="H640" s="57">
        <f ca="1">EXP(E640*(1/'Input Parameters'!$E$23-1/G640))</f>
        <v>0.51833045916788179</v>
      </c>
      <c r="I640" s="10">
        <f t="shared" ca="1" si="73"/>
        <v>0.32885523747071288</v>
      </c>
      <c r="J640" s="30">
        <f ca="1">_xlfn.BETA.INV(I640,'Input Parameters'!$L$26,'Input Parameters'!$M$26,'Input Parameters'!$J$26,'Input Parameters'!$K$26)</f>
        <v>0.58804057630143924</v>
      </c>
      <c r="K640" s="168">
        <f ca="1">('Input Parameters'!$E$27/'Input Parameters'!$E$38)^$J640</f>
        <v>1.4727643754580298E-2</v>
      </c>
      <c r="L640" s="69">
        <f ca="1">$H640*$C640*'Input Parameters'!$E$25*K640</f>
        <v>2.2953254312486147</v>
      </c>
      <c r="M640" s="24">
        <f t="shared" ca="1" si="74"/>
        <v>0.82610953082349081</v>
      </c>
      <c r="N640" s="15">
        <f ca="1">_xlfn.NORM.INV(M640,'Input Parameters'!$E$29,'Input Parameters'!$F$29)</f>
        <v>0.10009389022413456</v>
      </c>
      <c r="O640" s="8">
        <f t="shared" ca="1" si="75"/>
        <v>0.95260082953092029</v>
      </c>
      <c r="P640" s="30">
        <f ca="1">_xlfn.LOGNORM.INV(O640,'Input Parameters'!$H$30,'Input Parameters'!$I$30)</f>
        <v>5.9073977631511312</v>
      </c>
      <c r="Q640" s="10">
        <f t="shared" ca="1" si="76"/>
        <v>0.26685821754224281</v>
      </c>
      <c r="R640" s="30">
        <f>IF('Input Parameters'!$E$32=0,0,_xlfn.BETA.INV(Q640,'Input Parameters'!$L$32,'Input Parameters'!$M$32,'Input Parameters'!$J$32,'Input Parameters'!$K$32))</f>
        <v>0</v>
      </c>
      <c r="S640" s="10">
        <f t="shared" ca="1" si="77"/>
        <v>0.64440841567098606</v>
      </c>
      <c r="T640" s="26">
        <f ca="1">_xlfn.LOGNORM.INV(S640,'Input Parameters'!$H$34,'Input Parameters'!$I$34)</f>
        <v>52.786127605444392</v>
      </c>
      <c r="U640" s="10">
        <f t="shared" ca="1" si="78"/>
        <v>0.20897954807662666</v>
      </c>
      <c r="V640" s="30">
        <f ca="1">_xlfn.BETA.INV(U640,'Input Parameters'!$L$36,'Input Parameters'!$M$36,'Input Parameters'!$J$36,'Input Parameters'!$K$36)</f>
        <v>0.47270589941396113</v>
      </c>
      <c r="W640" s="2">
        <f ca="1">N640+(P640-N640)*(1-ERF((T640-R640)/(2*SQRT(L640*'Input Parameters'!$E$38))))</f>
        <v>0.17995730726713821</v>
      </c>
      <c r="X640">
        <f t="shared" ca="1" si="81"/>
        <v>1</v>
      </c>
      <c r="Y640" s="7"/>
    </row>
    <row r="641" spans="1:25" ht="15" customHeight="1" x14ac:dyDescent="0.25">
      <c r="A641" s="139">
        <v>634</v>
      </c>
      <c r="B641" s="10">
        <f t="shared" ca="1" si="70"/>
        <v>0.74168662151018372</v>
      </c>
      <c r="C641" s="60">
        <f ca="1">_xlfn.NORM.INV(B641,'Input Parameters'!$E$15,'Input Parameters'!$F$15)</f>
        <v>306.11456721120464</v>
      </c>
      <c r="D641" s="10">
        <f t="shared" ca="1" si="71"/>
        <v>0.90438924104597751</v>
      </c>
      <c r="E641" s="62">
        <f ca="1">IF(_xlfn.NORM.INV(D641,'Input Parameters'!$E$17,'Input Parameters'!$F$17)&lt;3500,3500,IF(_xlfn.NORM.INV(D641,'Input Parameters'!$E$17,'Input Parameters'!$F$17)&gt;5500,5500,_xlfn.NORM.INV(D641,'Input Parameters'!$E$17,'Input Parameters'!$F$17)))</f>
        <v>5500</v>
      </c>
      <c r="F641" s="10">
        <f t="shared" ca="1" si="72"/>
        <v>0.86235711134673376</v>
      </c>
      <c r="G641" s="64">
        <f ca="1">_xlfn.NORM.INV(F641,'Input Parameters'!$E$20,'Input Parameters'!$F$20)</f>
        <v>289.95950366133809</v>
      </c>
      <c r="H641" s="57">
        <f ca="1">EXP(E641*(1/'Input Parameters'!$E$23-1/G641))</f>
        <v>0.82513619749652989</v>
      </c>
      <c r="I641" s="10">
        <f t="shared" ca="1" si="73"/>
        <v>0.31887867930953462</v>
      </c>
      <c r="J641" s="30">
        <f ca="1">_xlfn.BETA.INV(I641,'Input Parameters'!$L$26,'Input Parameters'!$M$26,'Input Parameters'!$J$26,'Input Parameters'!$K$26)</f>
        <v>0.5833352524489418</v>
      </c>
      <c r="K641" s="168">
        <f ca="1">('Input Parameters'!$E$27/'Input Parameters'!$E$38)^$J641</f>
        <v>1.523320607266832E-2</v>
      </c>
      <c r="L641" s="69">
        <f ca="1">$H641*$C641*'Input Parameters'!$E$25*K641</f>
        <v>3.8476977878454717</v>
      </c>
      <c r="M641" s="24">
        <f t="shared" ca="1" si="74"/>
        <v>0.8993925040048506</v>
      </c>
      <c r="N641" s="15">
        <f ca="1">_xlfn.NORM.INV(M641,'Input Parameters'!$E$29,'Input Parameters'!$F$29)</f>
        <v>0.10012780976654899</v>
      </c>
      <c r="O641" s="8">
        <f t="shared" ca="1" si="75"/>
        <v>0.39609991788644627</v>
      </c>
      <c r="P641" s="30">
        <f ca="1">_xlfn.LOGNORM.INV(O641,'Input Parameters'!$H$30,'Input Parameters'!$I$30)</f>
        <v>2.3692878080684929</v>
      </c>
      <c r="Q641" s="10">
        <f t="shared" ca="1" si="76"/>
        <v>0.97823594835607608</v>
      </c>
      <c r="R641" s="30">
        <f>IF('Input Parameters'!$E$32=0,0,_xlfn.BETA.INV(Q641,'Input Parameters'!$L$32,'Input Parameters'!$M$32,'Input Parameters'!$J$32,'Input Parameters'!$K$32))</f>
        <v>0</v>
      </c>
      <c r="S641" s="10">
        <f t="shared" ca="1" si="77"/>
        <v>0.31234717229895859</v>
      </c>
      <c r="T641" s="26">
        <f ca="1">_xlfn.LOGNORM.INV(S641,'Input Parameters'!$H$34,'Input Parameters'!$I$34)</f>
        <v>47.428822514945395</v>
      </c>
      <c r="U641" s="10">
        <f t="shared" ca="1" si="78"/>
        <v>0.45400310766537166</v>
      </c>
      <c r="V641" s="30">
        <f ca="1">_xlfn.BETA.INV(U641,'Input Parameters'!$L$36,'Input Parameters'!$M$36,'Input Parameters'!$J$36,'Input Parameters'!$K$36)</f>
        <v>0.56848147763968837</v>
      </c>
      <c r="W641" s="2">
        <f ca="1">N641+(P641-N641)*(1-ERF((T641-R641)/(2*SQRT(L641*'Input Parameters'!$E$38))))</f>
        <v>0.29826245607915042</v>
      </c>
      <c r="X641">
        <f t="shared" ca="1" si="81"/>
        <v>1</v>
      </c>
      <c r="Y641" s="7"/>
    </row>
    <row r="642" spans="1:25" ht="15" customHeight="1" x14ac:dyDescent="0.25">
      <c r="A642" s="139">
        <v>635</v>
      </c>
      <c r="B642" s="10">
        <f t="shared" ca="1" si="70"/>
        <v>0.21813961578449526</v>
      </c>
      <c r="C642" s="60">
        <f ca="1">_xlfn.NORM.INV(B642,'Input Parameters'!$E$15,'Input Parameters'!$F$15)</f>
        <v>228.77805986831331</v>
      </c>
      <c r="D642" s="10">
        <f t="shared" ca="1" si="71"/>
        <v>3.8526451822596508E-2</v>
      </c>
      <c r="E642" s="62">
        <f ca="1">IF(_xlfn.NORM.INV(D642,'Input Parameters'!$E$17,'Input Parameters'!$F$17)&lt;3500,3500,IF(_xlfn.NORM.INV(D642,'Input Parameters'!$E$17,'Input Parameters'!$F$17)&gt;5500,5500,_xlfn.NORM.INV(D642,'Input Parameters'!$E$17,'Input Parameters'!$F$17)))</f>
        <v>3562.3665010517425</v>
      </c>
      <c r="F642" s="10">
        <f t="shared" ca="1" si="72"/>
        <v>0.60801750608847582</v>
      </c>
      <c r="G642" s="64">
        <f ca="1">_xlfn.NORM.INV(F642,'Input Parameters'!$E$20,'Input Parameters'!$F$20)</f>
        <v>284.48684303906651</v>
      </c>
      <c r="H642" s="57">
        <f ca="1">EXP(E642*(1/'Input Parameters'!$E$23-1/G642))</f>
        <v>0.69709531751348219</v>
      </c>
      <c r="I642" s="10">
        <f t="shared" ca="1" si="73"/>
        <v>0.4528865715169671</v>
      </c>
      <c r="J642" s="30">
        <f ca="1">_xlfn.BETA.INV(I642,'Input Parameters'!$L$26,'Input Parameters'!$M$26,'Input Parameters'!$J$26,'Input Parameters'!$K$26)</f>
        <v>0.64218677549452419</v>
      </c>
      <c r="K642" s="168">
        <f ca="1">('Input Parameters'!$E$27/'Input Parameters'!$E$38)^$J642</f>
        <v>9.9874997113121814E-3</v>
      </c>
      <c r="L642" s="69">
        <f ca="1">$H642*$C642*'Input Parameters'!$E$25*K642</f>
        <v>1.5928075953716863</v>
      </c>
      <c r="M642" s="24">
        <f t="shared" ca="1" si="74"/>
        <v>0.38115764496862192</v>
      </c>
      <c r="N642" s="15">
        <f ca="1">_xlfn.NORM.INV(M642,'Input Parameters'!$E$29,'Input Parameters'!$F$29)</f>
        <v>9.9969755819471665E-2</v>
      </c>
      <c r="O642" s="8">
        <f t="shared" ca="1" si="75"/>
        <v>0.68274250379530499</v>
      </c>
      <c r="P642" s="30">
        <f ca="1">_xlfn.LOGNORM.INV(O642,'Input Parameters'!$H$30,'Input Parameters'!$I$30)</f>
        <v>3.3588599925390401</v>
      </c>
      <c r="Q642" s="10">
        <f t="shared" ca="1" si="76"/>
        <v>0.68788834448309755</v>
      </c>
      <c r="R642" s="30">
        <f>IF('Input Parameters'!$E$32=0,0,_xlfn.BETA.INV(Q642,'Input Parameters'!$L$32,'Input Parameters'!$M$32,'Input Parameters'!$J$32,'Input Parameters'!$K$32))</f>
        <v>0</v>
      </c>
      <c r="S642" s="10">
        <f t="shared" ca="1" si="77"/>
        <v>0.15586130459724445</v>
      </c>
      <c r="T642" s="26">
        <f ca="1">_xlfn.LOGNORM.INV(S642,'Input Parameters'!$H$34,'Input Parameters'!$I$34)</f>
        <v>44.441882123291428</v>
      </c>
      <c r="U642" s="10">
        <f t="shared" ca="1" si="78"/>
        <v>0.59328724735916816</v>
      </c>
      <c r="V642" s="30">
        <f ca="1">_xlfn.BETA.INV(U642,'Input Parameters'!$L$36,'Input Parameters'!$M$36,'Input Parameters'!$J$36,'Input Parameters'!$K$36)</f>
        <v>0.6226491870789197</v>
      </c>
      <c r="W642" s="2">
        <f ca="1">N642+(P642-N642)*(1-ERF((T642-R642)/(2*SQRT(L642*'Input Parameters'!$E$38))))</f>
        <v>0.14160221979384188</v>
      </c>
      <c r="X642">
        <f t="shared" ca="1" si="81"/>
        <v>1</v>
      </c>
      <c r="Y642" s="7"/>
    </row>
    <row r="643" spans="1:25" ht="15" customHeight="1" x14ac:dyDescent="0.25">
      <c r="A643" s="139">
        <v>636</v>
      </c>
      <c r="B643" s="10">
        <f t="shared" ca="1" si="70"/>
        <v>0.2108139361980973</v>
      </c>
      <c r="C643" s="60">
        <f ca="1">_xlfn.NORM.INV(B643,'Input Parameters'!$E$15,'Input Parameters'!$F$15)</f>
        <v>227.41733747677756</v>
      </c>
      <c r="D643" s="10">
        <f t="shared" ca="1" si="71"/>
        <v>0.76445617077724359</v>
      </c>
      <c r="E643" s="62">
        <f ca="1">IF(_xlfn.NORM.INV(D643,'Input Parameters'!$E$17,'Input Parameters'!$F$17)&lt;3500,3500,IF(_xlfn.NORM.INV(D643,'Input Parameters'!$E$17,'Input Parameters'!$F$17)&gt;5500,5500,_xlfn.NORM.INV(D643,'Input Parameters'!$E$17,'Input Parameters'!$F$17)))</f>
        <v>5304.4973413348325</v>
      </c>
      <c r="F643" s="10">
        <f t="shared" ca="1" si="72"/>
        <v>0.57001730088031866</v>
      </c>
      <c r="G643" s="64">
        <f ca="1">_xlfn.NORM.INV(F643,'Input Parameters'!$E$20,'Input Parameters'!$F$20)</f>
        <v>283.83200201789322</v>
      </c>
      <c r="H643" s="57">
        <f ca="1">EXP(E643*(1/'Input Parameters'!$E$23-1/G643))</f>
        <v>0.55972332226858046</v>
      </c>
      <c r="I643" s="10">
        <f t="shared" ca="1" si="73"/>
        <v>0.60700278858324275</v>
      </c>
      <c r="J643" s="30">
        <f ca="1">_xlfn.BETA.INV(I643,'Input Parameters'!$L$26,'Input Parameters'!$M$26,'Input Parameters'!$J$26,'Input Parameters'!$K$26)</f>
        <v>0.70405774027763757</v>
      </c>
      <c r="K643" s="168">
        <f ca="1">('Input Parameters'!$E$27/'Input Parameters'!$E$38)^$J643</f>
        <v>6.4079049840888086E-3</v>
      </c>
      <c r="L643" s="69">
        <f ca="1">$H643*$C643*'Input Parameters'!$E$25*K643</f>
        <v>0.81566727276466677</v>
      </c>
      <c r="M643" s="24">
        <f t="shared" ca="1" si="74"/>
        <v>0.786380972301573</v>
      </c>
      <c r="N643" s="15">
        <f ca="1">_xlfn.NORM.INV(M643,'Input Parameters'!$E$29,'Input Parameters'!$F$29)</f>
        <v>0.10007939267851046</v>
      </c>
      <c r="O643" s="8">
        <f t="shared" ca="1" si="75"/>
        <v>0.55278848562287153</v>
      </c>
      <c r="P643" s="30">
        <f ca="1">_xlfn.LOGNORM.INV(O643,'Input Parameters'!$H$30,'Input Parameters'!$I$30)</f>
        <v>2.8568796085090202</v>
      </c>
      <c r="Q643" s="10">
        <f t="shared" ca="1" si="76"/>
        <v>0.45397815386145823</v>
      </c>
      <c r="R643" s="30">
        <f>IF('Input Parameters'!$E$32=0,0,_xlfn.BETA.INV(Q643,'Input Parameters'!$L$32,'Input Parameters'!$M$32,'Input Parameters'!$J$32,'Input Parameters'!$K$32))</f>
        <v>0</v>
      </c>
      <c r="S643" s="10">
        <f t="shared" ca="1" si="77"/>
        <v>0.31157553933897908</v>
      </c>
      <c r="T643" s="26">
        <f ca="1">_xlfn.LOGNORM.INV(S643,'Input Parameters'!$H$34,'Input Parameters'!$I$34)</f>
        <v>47.415942710218864</v>
      </c>
      <c r="U643" s="10">
        <f t="shared" ca="1" si="78"/>
        <v>0.11370919909544519</v>
      </c>
      <c r="V643" s="30">
        <f ca="1">_xlfn.BETA.INV(U643,'Input Parameters'!$L$36,'Input Parameters'!$M$36,'Input Parameters'!$J$36,'Input Parameters'!$K$36)</f>
        <v>0.42516421536167892</v>
      </c>
      <c r="W643" s="2">
        <f ca="1">N643+(P643-N643)*(1-ERF((T643-R643)/(2*SQRT(L643*'Input Parameters'!$E$38))))</f>
        <v>0.10064540870453061</v>
      </c>
      <c r="X643">
        <f t="shared" ca="1" si="81"/>
        <v>1</v>
      </c>
      <c r="Y643" s="7"/>
    </row>
    <row r="644" spans="1:25" ht="15" customHeight="1" x14ac:dyDescent="0.25">
      <c r="A644" s="139">
        <v>637</v>
      </c>
      <c r="B644" s="10">
        <f t="shared" ca="1" si="70"/>
        <v>0.21337488738173993</v>
      </c>
      <c r="C644" s="60">
        <f ca="1">_xlfn.NORM.INV(B644,'Input Parameters'!$E$15,'Input Parameters'!$F$15)</f>
        <v>227.89610974933834</v>
      </c>
      <c r="D644" s="10">
        <f t="shared" ca="1" si="71"/>
        <v>0.39301448659138083</v>
      </c>
      <c r="E644" s="62">
        <f ca="1">IF(_xlfn.NORM.INV(D644,'Input Parameters'!$E$17,'Input Parameters'!$F$17)&lt;3500,3500,IF(_xlfn.NORM.INV(D644,'Input Parameters'!$E$17,'Input Parameters'!$F$17)&gt;5500,5500,_xlfn.NORM.INV(D644,'Input Parameters'!$E$17,'Input Parameters'!$F$17)))</f>
        <v>4609.9704565776055</v>
      </c>
      <c r="F644" s="10">
        <f t="shared" ca="1" si="72"/>
        <v>8.4095425193639772E-2</v>
      </c>
      <c r="G644" s="64">
        <f ca="1">_xlfn.NORM.INV(F644,'Input Parameters'!$E$20,'Input Parameters'!$F$20)</f>
        <v>273.41713008549351</v>
      </c>
      <c r="H644" s="57">
        <f ca="1">EXP(E644*(1/'Input Parameters'!$E$23-1/G644))</f>
        <v>0.32529922947010037</v>
      </c>
      <c r="I644" s="10">
        <f t="shared" ca="1" si="73"/>
        <v>0.82808162150568343</v>
      </c>
      <c r="J644" s="30">
        <f ca="1">_xlfn.BETA.INV(I644,'Input Parameters'!$L$26,'Input Parameters'!$M$26,'Input Parameters'!$J$26,'Input Parameters'!$K$26)</f>
        <v>0.7990296190923567</v>
      </c>
      <c r="K644" s="168">
        <f ca="1">('Input Parameters'!$E$27/'Input Parameters'!$E$38)^$J644</f>
        <v>3.2423450180389499E-3</v>
      </c>
      <c r="L644" s="69">
        <f ca="1">$H644*$C644*'Input Parameters'!$E$25*K644</f>
        <v>0.24036939621132533</v>
      </c>
      <c r="M644" s="24">
        <f t="shared" ca="1" si="74"/>
        <v>0.41065278223471335</v>
      </c>
      <c r="N644" s="15">
        <f ca="1">_xlfn.NORM.INV(M644,'Input Parameters'!$E$29,'Input Parameters'!$F$29)</f>
        <v>9.9977413389958331E-2</v>
      </c>
      <c r="O644" s="8">
        <f t="shared" ca="1" si="75"/>
        <v>0.5698995872067607</v>
      </c>
      <c r="P644" s="30">
        <f ca="1">_xlfn.LOGNORM.INV(O644,'Input Parameters'!$H$30,'Input Parameters'!$I$30)</f>
        <v>2.9160661850271175</v>
      </c>
      <c r="Q644" s="10">
        <f t="shared" ca="1" si="76"/>
        <v>0.50075950330415442</v>
      </c>
      <c r="R644" s="30">
        <f>IF('Input Parameters'!$E$32=0,0,_xlfn.BETA.INV(Q644,'Input Parameters'!$L$32,'Input Parameters'!$M$32,'Input Parameters'!$J$32,'Input Parameters'!$K$32))</f>
        <v>0</v>
      </c>
      <c r="S644" s="10">
        <f t="shared" ca="1" si="77"/>
        <v>0.80575483076865961</v>
      </c>
      <c r="T644" s="26">
        <f ca="1">_xlfn.LOGNORM.INV(S644,'Input Parameters'!$H$34,'Input Parameters'!$I$34)</f>
        <v>56.121641889464584</v>
      </c>
      <c r="U644" s="10">
        <f t="shared" ca="1" si="78"/>
        <v>0.94098343865347656</v>
      </c>
      <c r="V644" s="30">
        <f ca="1">_xlfn.BETA.INV(U644,'Input Parameters'!$L$36,'Input Parameters'!$M$36,'Input Parameters'!$J$36,'Input Parameters'!$K$36)</f>
        <v>0.85404616447142057</v>
      </c>
      <c r="W644" s="2">
        <f ca="1">N644+(P644-N644)*(1-ERF((T644-R644)/(2*SQRT(L644*'Input Parameters'!$E$38))))</f>
        <v>9.9977413389959899E-2</v>
      </c>
      <c r="X644">
        <f t="shared" ca="1" si="81"/>
        <v>1</v>
      </c>
      <c r="Y644" s="7"/>
    </row>
    <row r="645" spans="1:25" ht="15" customHeight="1" x14ac:dyDescent="0.25">
      <c r="A645" s="139">
        <v>638</v>
      </c>
      <c r="B645" s="10">
        <f t="shared" ca="1" si="70"/>
        <v>0.82288570049584653</v>
      </c>
      <c r="C645" s="60">
        <f ca="1">_xlfn.NORM.INV(B645,'Input Parameters'!$E$15,'Input Parameters'!$F$15)</f>
        <v>321.17299856623652</v>
      </c>
      <c r="D645" s="10">
        <f t="shared" ca="1" si="71"/>
        <v>0.47726932362630115</v>
      </c>
      <c r="E645" s="62">
        <f ca="1">IF(_xlfn.NORM.INV(D645,'Input Parameters'!$E$17,'Input Parameters'!$F$17)&lt;3500,3500,IF(_xlfn.NORM.INV(D645,'Input Parameters'!$E$17,'Input Parameters'!$F$17)&gt;5500,5500,_xlfn.NORM.INV(D645,'Input Parameters'!$E$17,'Input Parameters'!$F$17)))</f>
        <v>4760.0942460646538</v>
      </c>
      <c r="F645" s="10">
        <f t="shared" ca="1" si="72"/>
        <v>0.16285722735733699</v>
      </c>
      <c r="G645" s="64">
        <f ca="1">_xlfn.NORM.INV(F645,'Input Parameters'!$E$20,'Input Parameters'!$F$20)</f>
        <v>276.06535668039925</v>
      </c>
      <c r="H645" s="57">
        <f ca="1">EXP(E645*(1/'Input Parameters'!$E$23-1/G645))</f>
        <v>0.37062138121945709</v>
      </c>
      <c r="I645" s="10">
        <f t="shared" ca="1" si="73"/>
        <v>0.51903419402925766</v>
      </c>
      <c r="J645" s="30">
        <f ca="1">_xlfn.BETA.INV(I645,'Input Parameters'!$L$26,'Input Parameters'!$M$26,'Input Parameters'!$J$26,'Input Parameters'!$K$26)</f>
        <v>0.66904740951807029</v>
      </c>
      <c r="K645" s="168">
        <f ca="1">('Input Parameters'!$E$27/'Input Parameters'!$E$38)^$J645</f>
        <v>8.2372151224444651E-3</v>
      </c>
      <c r="L645" s="69">
        <f ca="1">$H645*$C645*'Input Parameters'!$E$25*K645</f>
        <v>0.9805052080472284</v>
      </c>
      <c r="M645" s="24">
        <f t="shared" ca="1" si="74"/>
        <v>0.79649109454846445</v>
      </c>
      <c r="N645" s="15">
        <f ca="1">_xlfn.NORM.INV(M645,'Input Parameters'!$E$29,'Input Parameters'!$F$29)</f>
        <v>0.1000829153045102</v>
      </c>
      <c r="O645" s="8">
        <f t="shared" ca="1" si="75"/>
        <v>0.13180659211942125</v>
      </c>
      <c r="P645" s="30">
        <f ca="1">_xlfn.LOGNORM.INV(O645,'Input Parameters'!$H$30,'Input Parameters'!$I$30)</f>
        <v>1.5824431431069128</v>
      </c>
      <c r="Q645" s="10">
        <f t="shared" ca="1" si="76"/>
        <v>0.1585061398292924</v>
      </c>
      <c r="R645" s="30">
        <f>IF('Input Parameters'!$E$32=0,0,_xlfn.BETA.INV(Q645,'Input Parameters'!$L$32,'Input Parameters'!$M$32,'Input Parameters'!$J$32,'Input Parameters'!$K$32))</f>
        <v>0</v>
      </c>
      <c r="S645" s="10">
        <f t="shared" ca="1" si="77"/>
        <v>0.1504638779955445</v>
      </c>
      <c r="T645" s="26">
        <f ca="1">_xlfn.LOGNORM.INV(S645,'Input Parameters'!$H$34,'Input Parameters'!$I$34)</f>
        <v>44.315716743569126</v>
      </c>
      <c r="U645" s="10">
        <f t="shared" ca="1" si="78"/>
        <v>9.3207234480601864E-2</v>
      </c>
      <c r="V645" s="30">
        <f ca="1">_xlfn.BETA.INV(U645,'Input Parameters'!$L$36,'Input Parameters'!$M$36,'Input Parameters'!$J$36,'Input Parameters'!$K$36)</f>
        <v>0.41249559811367675</v>
      </c>
      <c r="W645" s="2">
        <f ca="1">N645+(P645-N645)*(1-ERF((T645-R645)/(2*SQRT(L645*'Input Parameters'!$E$38))))</f>
        <v>0.10238502311236189</v>
      </c>
      <c r="X645">
        <f t="shared" ca="1" si="81"/>
        <v>1</v>
      </c>
      <c r="Y645" s="7"/>
    </row>
    <row r="646" spans="1:25" ht="15" customHeight="1" x14ac:dyDescent="0.25">
      <c r="A646" s="139">
        <v>639</v>
      </c>
      <c r="B646" s="10">
        <f t="shared" ca="1" si="70"/>
        <v>0.11662014962544442</v>
      </c>
      <c r="C646" s="60">
        <f ca="1">_xlfn.NORM.INV(B646,'Input Parameters'!$E$15,'Input Parameters'!$F$15)</f>
        <v>206.36572445263391</v>
      </c>
      <c r="D646" s="10">
        <f t="shared" ca="1" si="71"/>
        <v>0.99943722801778434</v>
      </c>
      <c r="E646" s="62">
        <f ca="1">IF(_xlfn.NORM.INV(D646,'Input Parameters'!$E$17,'Input Parameters'!$F$17)&lt;3500,3500,IF(_xlfn.NORM.INV(D646,'Input Parameters'!$E$17,'Input Parameters'!$F$17)&gt;5500,5500,_xlfn.NORM.INV(D646,'Input Parameters'!$E$17,'Input Parameters'!$F$17)))</f>
        <v>5500</v>
      </c>
      <c r="F646" s="10">
        <f t="shared" ca="1" si="72"/>
        <v>0.52170835817879757</v>
      </c>
      <c r="G646" s="64">
        <f ca="1">_xlfn.NORM.INV(F646,'Input Parameters'!$E$20,'Input Parameters'!$F$20)</f>
        <v>283.01475916008599</v>
      </c>
      <c r="H646" s="57">
        <f ca="1">EXP(E646*(1/'Input Parameters'!$E$23-1/G646))</f>
        <v>0.51806411126453888</v>
      </c>
      <c r="I646" s="10">
        <f t="shared" ca="1" si="73"/>
        <v>0.29606778071423989</v>
      </c>
      <c r="J646" s="30">
        <f ca="1">_xlfn.BETA.INV(I646,'Input Parameters'!$L$26,'Input Parameters'!$M$26,'Input Parameters'!$J$26,'Input Parameters'!$K$26)</f>
        <v>0.5722992563456909</v>
      </c>
      <c r="K646" s="168">
        <f ca="1">('Input Parameters'!$E$27/'Input Parameters'!$E$38)^$J646</f>
        <v>1.6488103441807834E-2</v>
      </c>
      <c r="L646" s="69">
        <f ca="1">$H646*$C646*'Input Parameters'!$E$25*K646</f>
        <v>1.7627542788872286</v>
      </c>
      <c r="M646" s="24">
        <f t="shared" ca="1" si="74"/>
        <v>0.70900507609680341</v>
      </c>
      <c r="N646" s="15">
        <f ca="1">_xlfn.NORM.INV(M646,'Input Parameters'!$E$29,'Input Parameters'!$F$29)</f>
        <v>0.10005504805004126</v>
      </c>
      <c r="O646" s="8">
        <f t="shared" ca="1" si="75"/>
        <v>0.91045471162768332</v>
      </c>
      <c r="P646" s="30">
        <f ca="1">_xlfn.LOGNORM.INV(O646,'Input Parameters'!$H$30,'Input Parameters'!$I$30)</f>
        <v>5.0617514489409015</v>
      </c>
      <c r="Q646" s="10">
        <f t="shared" ca="1" si="76"/>
        <v>0.43216713731661671</v>
      </c>
      <c r="R646" s="30">
        <f>IF('Input Parameters'!$E$32=0,0,_xlfn.BETA.INV(Q646,'Input Parameters'!$L$32,'Input Parameters'!$M$32,'Input Parameters'!$J$32,'Input Parameters'!$K$32))</f>
        <v>0</v>
      </c>
      <c r="S646" s="10">
        <f t="shared" ca="1" si="77"/>
        <v>5.6288556274699308E-2</v>
      </c>
      <c r="T646" s="26">
        <f ca="1">_xlfn.LOGNORM.INV(S646,'Input Parameters'!$H$34,'Input Parameters'!$I$34)</f>
        <v>41.370708582251517</v>
      </c>
      <c r="U646" s="10">
        <f t="shared" ca="1" si="78"/>
        <v>0.9379237788310234</v>
      </c>
      <c r="V646" s="30">
        <f ca="1">_xlfn.BETA.INV(U646,'Input Parameters'!$L$36,'Input Parameters'!$M$36,'Input Parameters'!$J$36,'Input Parameters'!$K$36)</f>
        <v>0.84929641051610671</v>
      </c>
      <c r="W646" s="2">
        <f ca="1">N646+(P646-N646)*(1-ERF((T646-R646)/(2*SQRT(L646*'Input Parameters'!$E$38))))</f>
        <v>0.23685197372256395</v>
      </c>
      <c r="X646">
        <f t="shared" ca="1" si="81"/>
        <v>1</v>
      </c>
      <c r="Y646" s="7"/>
    </row>
    <row r="647" spans="1:25" ht="15" customHeight="1" x14ac:dyDescent="0.25">
      <c r="A647" s="139">
        <v>640</v>
      </c>
      <c r="B647" s="10">
        <f t="shared" ca="1" si="70"/>
        <v>0.2852794986627456</v>
      </c>
      <c r="C647" s="60">
        <f ca="1">_xlfn.NORM.INV(B647,'Input Parameters'!$E$15,'Input Parameters'!$F$15)</f>
        <v>240.22714030832759</v>
      </c>
      <c r="D647" s="10">
        <f t="shared" ca="1" si="71"/>
        <v>0.71846242737856436</v>
      </c>
      <c r="E647" s="62">
        <f ca="1">IF(_xlfn.NORM.INV(D647,'Input Parameters'!$E$17,'Input Parameters'!$F$17)&lt;3500,3500,IF(_xlfn.NORM.INV(D647,'Input Parameters'!$E$17,'Input Parameters'!$F$17)&gt;5500,5500,_xlfn.NORM.INV(D647,'Input Parameters'!$E$17,'Input Parameters'!$F$17)))</f>
        <v>5204.7959478796747</v>
      </c>
      <c r="F647" s="10">
        <f t="shared" ca="1" si="72"/>
        <v>0.73787403350465786</v>
      </c>
      <c r="G647" s="64">
        <f ca="1">_xlfn.NORM.INV(F647,'Input Parameters'!$E$20,'Input Parameters'!$F$20)</f>
        <v>286.91659284020858</v>
      </c>
      <c r="H647" s="57">
        <f ca="1">EXP(E647*(1/'Input Parameters'!$E$23-1/G647))</f>
        <v>0.6891743233883636</v>
      </c>
      <c r="I647" s="10">
        <f t="shared" ca="1" si="73"/>
        <v>0.82868365447715553</v>
      </c>
      <c r="J647" s="30">
        <f ca="1">_xlfn.BETA.INV(I647,'Input Parameters'!$L$26,'Input Parameters'!$M$26,'Input Parameters'!$J$26,'Input Parameters'!$K$26)</f>
        <v>0.79932972795531199</v>
      </c>
      <c r="K647" s="168">
        <f ca="1">('Input Parameters'!$E$27/'Input Parameters'!$E$38)^$J647</f>
        <v>3.2353727680472137E-3</v>
      </c>
      <c r="L647" s="69">
        <f ca="1">$H647*$C647*'Input Parameters'!$E$25*K647</f>
        <v>0.5356430640845451</v>
      </c>
      <c r="M647" s="24">
        <f t="shared" ca="1" si="74"/>
        <v>0.2807774993421116</v>
      </c>
      <c r="N647" s="15">
        <f ca="1">_xlfn.NORM.INV(M647,'Input Parameters'!$E$29,'Input Parameters'!$F$29)</f>
        <v>9.9941946664271863E-2</v>
      </c>
      <c r="O647" s="8">
        <f t="shared" ca="1" si="75"/>
        <v>3.7948894481982798E-2</v>
      </c>
      <c r="P647" s="30">
        <f ca="1">_xlfn.LOGNORM.INV(O647,'Input Parameters'!$H$30,'Input Parameters'!$I$30)</f>
        <v>1.1601675582356503</v>
      </c>
      <c r="Q647" s="10">
        <f t="shared" ca="1" si="76"/>
        <v>0.56269716139910464</v>
      </c>
      <c r="R647" s="30">
        <f>IF('Input Parameters'!$E$32=0,0,_xlfn.BETA.INV(Q647,'Input Parameters'!$L$32,'Input Parameters'!$M$32,'Input Parameters'!$J$32,'Input Parameters'!$K$32))</f>
        <v>0</v>
      </c>
      <c r="S647" s="10">
        <f t="shared" ca="1" si="77"/>
        <v>0.57259875425167361</v>
      </c>
      <c r="T647" s="26">
        <f ca="1">_xlfn.LOGNORM.INV(S647,'Input Parameters'!$H$34,'Input Parameters'!$I$34)</f>
        <v>51.569475864500227</v>
      </c>
      <c r="U647" s="10">
        <f t="shared" ca="1" si="78"/>
        <v>0.27414252862200705</v>
      </c>
      <c r="V647" s="30">
        <f ca="1">_xlfn.BETA.INV(U647,'Input Parameters'!$L$36,'Input Parameters'!$M$36,'Input Parameters'!$J$36,'Input Parameters'!$K$36)</f>
        <v>0.49996616996589688</v>
      </c>
      <c r="W647" s="2">
        <f ca="1">N647+(P647-N647)*(1-ERF((T647-R647)/(2*SQRT(L647*'Input Parameters'!$E$38))))</f>
        <v>9.9942612435976005E-2</v>
      </c>
      <c r="X647">
        <f t="shared" ca="1" si="81"/>
        <v>1</v>
      </c>
      <c r="Y647" s="7"/>
    </row>
    <row r="648" spans="1:25" ht="15" customHeight="1" x14ac:dyDescent="0.25">
      <c r="A648" s="139">
        <v>641</v>
      </c>
      <c r="B648" s="10">
        <f t="shared" ca="1" si="70"/>
        <v>5.0256963575715519E-2</v>
      </c>
      <c r="C648" s="60">
        <f ca="1">_xlfn.NORM.INV(B648,'Input Parameters'!$E$15,'Input Parameters'!$F$15)</f>
        <v>181.96167142486223</v>
      </c>
      <c r="D648" s="10">
        <f t="shared" ca="1" si="71"/>
        <v>0.74301579959407293</v>
      </c>
      <c r="E648" s="62">
        <f ca="1">IF(_xlfn.NORM.INV(D648,'Input Parameters'!$E$17,'Input Parameters'!$F$17)&lt;3500,3500,IF(_xlfn.NORM.INV(D648,'Input Parameters'!$E$17,'Input Parameters'!$F$17)&gt;5500,5500,_xlfn.NORM.INV(D648,'Input Parameters'!$E$17,'Input Parameters'!$F$17)))</f>
        <v>5256.8697014575764</v>
      </c>
      <c r="F648" s="10">
        <f t="shared" ca="1" si="72"/>
        <v>0.68935523206586624</v>
      </c>
      <c r="G648" s="64">
        <f ca="1">_xlfn.NORM.INV(F648,'Input Parameters'!$E$20,'Input Parameters'!$F$20)</f>
        <v>285.95995789803567</v>
      </c>
      <c r="H648" s="57">
        <f ca="1">EXP(E648*(1/'Input Parameters'!$E$23-1/G648))</f>
        <v>0.64579140900142451</v>
      </c>
      <c r="I648" s="10">
        <f t="shared" ca="1" si="73"/>
        <v>0.71690922788520839</v>
      </c>
      <c r="J648" s="30">
        <f ca="1">_xlfn.BETA.INV(I648,'Input Parameters'!$L$26,'Input Parameters'!$M$26,'Input Parameters'!$J$26,'Input Parameters'!$K$26)</f>
        <v>0.74874173811765188</v>
      </c>
      <c r="K648" s="168">
        <f ca="1">('Input Parameters'!$E$27/'Input Parameters'!$E$38)^$J648</f>
        <v>4.650677946453614E-3</v>
      </c>
      <c r="L648" s="69">
        <f ca="1">$H648*$C648*'Input Parameters'!$E$25*K648</f>
        <v>0.54649783641025185</v>
      </c>
      <c r="M648" s="24">
        <f t="shared" ca="1" si="74"/>
        <v>0.22562285113059954</v>
      </c>
      <c r="N648" s="15">
        <f ca="1">_xlfn.NORM.INV(M648,'Input Parameters'!$E$29,'Input Parameters'!$F$29)</f>
        <v>9.9924666012383742E-2</v>
      </c>
      <c r="O648" s="8">
        <f t="shared" ca="1" si="75"/>
        <v>0.45042268822047038</v>
      </c>
      <c r="P648" s="30">
        <f ca="1">_xlfn.LOGNORM.INV(O648,'Input Parameters'!$H$30,'Input Parameters'!$I$30)</f>
        <v>2.5299130789983391</v>
      </c>
      <c r="Q648" s="10">
        <f t="shared" ca="1" si="76"/>
        <v>0.82797987115699434</v>
      </c>
      <c r="R648" s="30">
        <f>IF('Input Parameters'!$E$32=0,0,_xlfn.BETA.INV(Q648,'Input Parameters'!$L$32,'Input Parameters'!$M$32,'Input Parameters'!$J$32,'Input Parameters'!$K$32))</f>
        <v>0</v>
      </c>
      <c r="S648" s="10">
        <f t="shared" ca="1" si="77"/>
        <v>0.11162172915627966</v>
      </c>
      <c r="T648" s="26">
        <f ca="1">_xlfn.LOGNORM.INV(S648,'Input Parameters'!$H$34,'Input Parameters'!$I$34)</f>
        <v>43.314627313838322</v>
      </c>
      <c r="U648" s="10">
        <f t="shared" ca="1" si="78"/>
        <v>0.50303179966180378</v>
      </c>
      <c r="V648" s="30">
        <f ca="1">_xlfn.BETA.INV(U648,'Input Parameters'!$L$36,'Input Parameters'!$M$36,'Input Parameters'!$J$36,'Input Parameters'!$K$36)</f>
        <v>0.58704784896924178</v>
      </c>
      <c r="W648" s="2">
        <f ca="1">N648+(P648-N648)*(1-ERF((T648-R648)/(2*SQRT(L648*'Input Parameters'!$E$38))))</f>
        <v>0.10000792792067455</v>
      </c>
      <c r="X648">
        <f t="shared" ref="X648:X711" ca="1" si="82">IF(W648&gt;V648,0,1)</f>
        <v>1</v>
      </c>
      <c r="Y648" s="7"/>
    </row>
    <row r="649" spans="1:25" ht="15" customHeight="1" x14ac:dyDescent="0.25">
      <c r="A649" s="139">
        <v>642</v>
      </c>
      <c r="B649" s="10">
        <f t="shared" ca="1" si="70"/>
        <v>0.65484570197578307</v>
      </c>
      <c r="C649" s="60">
        <f ca="1">_xlfn.NORM.INV(B649,'Input Parameters'!$E$15,'Input Parameters'!$F$15)</f>
        <v>292.55983434765238</v>
      </c>
      <c r="D649" s="10">
        <f t="shared" ca="1" si="71"/>
        <v>0.47429482606968842</v>
      </c>
      <c r="E649" s="62">
        <f ca="1">IF(_xlfn.NORM.INV(D649,'Input Parameters'!$E$17,'Input Parameters'!$F$17)&lt;3500,3500,IF(_xlfn.NORM.INV(D649,'Input Parameters'!$E$17,'Input Parameters'!$F$17)&gt;5500,5500,_xlfn.NORM.INV(D649,'Input Parameters'!$E$17,'Input Parameters'!$F$17)))</f>
        <v>4754.8654246414008</v>
      </c>
      <c r="F649" s="10">
        <f t="shared" ca="1" si="72"/>
        <v>0.30648638845328657</v>
      </c>
      <c r="G649" s="64">
        <f ca="1">_xlfn.NORM.INV(F649,'Input Parameters'!$E$20,'Input Parameters'!$F$20)</f>
        <v>279.26090827665649</v>
      </c>
      <c r="H649" s="57">
        <f ca="1">EXP(E649*(1/'Input Parameters'!$E$23-1/G649))</f>
        <v>0.45185446458798234</v>
      </c>
      <c r="I649" s="10">
        <f t="shared" ca="1" si="73"/>
        <v>0.44966360150989582</v>
      </c>
      <c r="J649" s="30">
        <f ca="1">_xlfn.BETA.INV(I649,'Input Parameters'!$L$26,'Input Parameters'!$M$26,'Input Parameters'!$J$26,'Input Parameters'!$K$26)</f>
        <v>0.6408538247827712</v>
      </c>
      <c r="K649" s="168">
        <f ca="1">('Input Parameters'!$E$27/'Input Parameters'!$E$38)^$J649</f>
        <v>1.0083451041817232E-2</v>
      </c>
      <c r="L649" s="69">
        <f ca="1">$H649*$C649*'Input Parameters'!$E$25*K649</f>
        <v>1.3329764391104917</v>
      </c>
      <c r="M649" s="24">
        <f t="shared" ca="1" si="74"/>
        <v>0.27162477081714964</v>
      </c>
      <c r="N649" s="15">
        <f ca="1">_xlfn.NORM.INV(M649,'Input Parameters'!$E$29,'Input Parameters'!$F$29)</f>
        <v>9.9939209358042805E-2</v>
      </c>
      <c r="O649" s="8">
        <f t="shared" ca="1" si="75"/>
        <v>0.97914035034267621</v>
      </c>
      <c r="P649" s="30">
        <f ca="1">_xlfn.LOGNORM.INV(O649,'Input Parameters'!$H$30,'Input Parameters'!$I$30)</f>
        <v>7.0213381166289013</v>
      </c>
      <c r="Q649" s="10">
        <f t="shared" ca="1" si="76"/>
        <v>0.66787465910466315</v>
      </c>
      <c r="R649" s="30">
        <f>IF('Input Parameters'!$E$32=0,0,_xlfn.BETA.INV(Q649,'Input Parameters'!$L$32,'Input Parameters'!$M$32,'Input Parameters'!$J$32,'Input Parameters'!$K$32))</f>
        <v>0</v>
      </c>
      <c r="S649" s="10">
        <f t="shared" ca="1" si="77"/>
        <v>0.99597695067946523</v>
      </c>
      <c r="T649" s="26">
        <f ca="1">_xlfn.LOGNORM.INV(S649,'Input Parameters'!$H$34,'Input Parameters'!$I$34)</f>
        <v>70.1143335048897</v>
      </c>
      <c r="U649" s="10">
        <f t="shared" ca="1" si="78"/>
        <v>0.31436810828433159</v>
      </c>
      <c r="V649" s="30">
        <f ca="1">_xlfn.BETA.INV(U649,'Input Parameters'!$L$36,'Input Parameters'!$M$36,'Input Parameters'!$J$36,'Input Parameters'!$K$36)</f>
        <v>0.51578979594219387</v>
      </c>
      <c r="W649" s="2">
        <f ca="1">N649+(P649-N649)*(1-ERF((T649-R649)/(2*SQRT(L649*'Input Parameters'!$E$38))))</f>
        <v>0.10006056750141448</v>
      </c>
      <c r="X649">
        <f t="shared" ca="1" si="82"/>
        <v>1</v>
      </c>
      <c r="Y649" s="7"/>
    </row>
    <row r="650" spans="1:25" ht="15" customHeight="1" x14ac:dyDescent="0.25">
      <c r="A650" s="139">
        <v>643</v>
      </c>
      <c r="B650" s="10">
        <f t="shared" ca="1" si="70"/>
        <v>0.72054089320038139</v>
      </c>
      <c r="C650" s="60">
        <f ca="1">_xlfn.NORM.INV(B650,'Input Parameters'!$E$15,'Input Parameters'!$F$15)</f>
        <v>302.64050620825503</v>
      </c>
      <c r="D650" s="10">
        <f t="shared" ca="1" si="71"/>
        <v>0.41268822116733195</v>
      </c>
      <c r="E650" s="62">
        <f ca="1">IF(_xlfn.NORM.INV(D650,'Input Parameters'!$E$17,'Input Parameters'!$F$17)&lt;3500,3500,IF(_xlfn.NORM.INV(D650,'Input Parameters'!$E$17,'Input Parameters'!$F$17)&gt;5500,5500,_xlfn.NORM.INV(D650,'Input Parameters'!$E$17,'Input Parameters'!$F$17)))</f>
        <v>4645.5553164637167</v>
      </c>
      <c r="F650" s="10">
        <f t="shared" ca="1" si="72"/>
        <v>0.92798565400150979</v>
      </c>
      <c r="G650" s="64">
        <f ca="1">_xlfn.NORM.INV(F650,'Input Parameters'!$E$20,'Input Parameters'!$F$20)</f>
        <v>292.43837651120134</v>
      </c>
      <c r="H650" s="57">
        <f ca="1">EXP(E650*(1/'Input Parameters'!$E$23-1/G650))</f>
        <v>0.97380868096080409</v>
      </c>
      <c r="I650" s="10">
        <f t="shared" ca="1" si="73"/>
        <v>0.81652318392767897</v>
      </c>
      <c r="J650" s="30">
        <f ca="1">_xlfn.BETA.INV(I650,'Input Parameters'!$L$26,'Input Parameters'!$M$26,'Input Parameters'!$J$26,'Input Parameters'!$K$26)</f>
        <v>0.7933470908182918</v>
      </c>
      <c r="K650" s="168">
        <f ca="1">('Input Parameters'!$E$27/'Input Parameters'!$E$38)^$J650</f>
        <v>3.3772364249944273E-3</v>
      </c>
      <c r="L650" s="69">
        <f ca="1">$H650*$C650*'Input Parameters'!$E$25*K650</f>
        <v>0.99531869417520979</v>
      </c>
      <c r="M650" s="24">
        <f t="shared" ca="1" si="74"/>
        <v>7.9789550662984654E-2</v>
      </c>
      <c r="N650" s="15">
        <f ca="1">_xlfn.NORM.INV(M650,'Input Parameters'!$E$29,'Input Parameters'!$F$29)</f>
        <v>9.9859351144685943E-2</v>
      </c>
      <c r="O650" s="8">
        <f t="shared" ca="1" si="75"/>
        <v>0.30792605068039003</v>
      </c>
      <c r="P650" s="30">
        <f ca="1">_xlfn.LOGNORM.INV(O650,'Input Parameters'!$H$30,'Input Parameters'!$I$30)</f>
        <v>2.1170621167394046</v>
      </c>
      <c r="Q650" s="10">
        <f t="shared" ca="1" si="76"/>
        <v>0.17735398057278684</v>
      </c>
      <c r="R650" s="30">
        <f>IF('Input Parameters'!$E$32=0,0,_xlfn.BETA.INV(Q650,'Input Parameters'!$L$32,'Input Parameters'!$M$32,'Input Parameters'!$J$32,'Input Parameters'!$K$32))</f>
        <v>0</v>
      </c>
      <c r="S650" s="10">
        <f t="shared" ca="1" si="77"/>
        <v>0.66092484479339098</v>
      </c>
      <c r="T650" s="26">
        <f ca="1">_xlfn.LOGNORM.INV(S650,'Input Parameters'!$H$34,'Input Parameters'!$I$34)</f>
        <v>53.08088550515037</v>
      </c>
      <c r="U650" s="10">
        <f t="shared" ca="1" si="78"/>
        <v>0.60326423582794209</v>
      </c>
      <c r="V650" s="30">
        <f ca="1">_xlfn.BETA.INV(U650,'Input Parameters'!$L$36,'Input Parameters'!$M$36,'Input Parameters'!$J$36,'Input Parameters'!$K$36)</f>
        <v>0.6267618875317803</v>
      </c>
      <c r="W650" s="2">
        <f ca="1">N650+(P650-N650)*(1-ERF((T650-R650)/(2*SQRT(L650*'Input Parameters'!$E$38))))</f>
        <v>0.10019909670245475</v>
      </c>
      <c r="X650">
        <f t="shared" ca="1" si="82"/>
        <v>1</v>
      </c>
      <c r="Y650" s="7"/>
    </row>
    <row r="651" spans="1:25" ht="15" customHeight="1" x14ac:dyDescent="0.25">
      <c r="A651" s="139">
        <v>644</v>
      </c>
      <c r="B651" s="10">
        <f t="shared" ca="1" si="70"/>
        <v>0.79214001633827591</v>
      </c>
      <c r="C651" s="60">
        <f ca="1">_xlfn.NORM.INV(B651,'Input Parameters'!$E$15,'Input Parameters'!$F$15)</f>
        <v>315.07356404922257</v>
      </c>
      <c r="D651" s="10">
        <f t="shared" ca="1" si="71"/>
        <v>0.31767148437171</v>
      </c>
      <c r="E651" s="62">
        <f ca="1">IF(_xlfn.NORM.INV(D651,'Input Parameters'!$E$17,'Input Parameters'!$F$17)&lt;3500,3500,IF(_xlfn.NORM.INV(D651,'Input Parameters'!$E$17,'Input Parameters'!$F$17)&gt;5500,5500,_xlfn.NORM.INV(D651,'Input Parameters'!$E$17,'Input Parameters'!$F$17)))</f>
        <v>4468.0459371755669</v>
      </c>
      <c r="F651" s="10">
        <f t="shared" ca="1" si="72"/>
        <v>6.9664541901881538E-2</v>
      </c>
      <c r="G651" s="64">
        <f ca="1">_xlfn.NORM.INV(F651,'Input Parameters'!$E$20,'Input Parameters'!$F$20)</f>
        <v>272.74542972048488</v>
      </c>
      <c r="H651" s="57">
        <f ca="1">EXP(E651*(1/'Input Parameters'!$E$23-1/G651))</f>
        <v>0.3234595613369538</v>
      </c>
      <c r="I651" s="10">
        <f t="shared" ca="1" si="73"/>
        <v>0.43317956505852717</v>
      </c>
      <c r="J651" s="30">
        <f ca="1">_xlfn.BETA.INV(I651,'Input Parameters'!$L$26,'Input Parameters'!$M$26,'Input Parameters'!$J$26,'Input Parameters'!$K$26)</f>
        <v>0.63399046859768315</v>
      </c>
      <c r="K651" s="168">
        <f ca="1">('Input Parameters'!$E$27/'Input Parameters'!$E$38)^$J651</f>
        <v>1.0592292206384319E-2</v>
      </c>
      <c r="L651" s="69">
        <f ca="1">$H651*$C651*'Input Parameters'!$E$25*K651</f>
        <v>1.0794981735894813</v>
      </c>
      <c r="M651" s="24">
        <f t="shared" ca="1" si="74"/>
        <v>0.88704571786521347</v>
      </c>
      <c r="N651" s="15">
        <f ca="1">_xlfn.NORM.INV(M651,'Input Parameters'!$E$29,'Input Parameters'!$F$29)</f>
        <v>0.10012109656644827</v>
      </c>
      <c r="O651" s="8">
        <f t="shared" ca="1" si="75"/>
        <v>0.95425208937226513</v>
      </c>
      <c r="P651" s="30">
        <f ca="1">_xlfn.LOGNORM.INV(O651,'Input Parameters'!$H$30,'Input Parameters'!$I$30)</f>
        <v>5.9548802383743844</v>
      </c>
      <c r="Q651" s="10">
        <f t="shared" ca="1" si="76"/>
        <v>0.69650278636415042</v>
      </c>
      <c r="R651" s="30">
        <f>IF('Input Parameters'!$E$32=0,0,_xlfn.BETA.INV(Q651,'Input Parameters'!$L$32,'Input Parameters'!$M$32,'Input Parameters'!$J$32,'Input Parameters'!$K$32))</f>
        <v>0</v>
      </c>
      <c r="S651" s="10">
        <f t="shared" ca="1" si="77"/>
        <v>0.33226630837373017</v>
      </c>
      <c r="T651" s="26">
        <f ca="1">_xlfn.LOGNORM.INV(S651,'Input Parameters'!$H$34,'Input Parameters'!$I$34)</f>
        <v>47.757984421775923</v>
      </c>
      <c r="U651" s="10">
        <f t="shared" ca="1" si="78"/>
        <v>0.97953383432344232</v>
      </c>
      <c r="V651" s="30">
        <f ca="1">_xlfn.BETA.INV(U651,'Input Parameters'!$L$36,'Input Parameters'!$M$36,'Input Parameters'!$J$36,'Input Parameters'!$K$36)</f>
        <v>0.94495040140536557</v>
      </c>
      <c r="W651" s="2">
        <f ca="1">N651+(P651-N651)*(1-ERF((T651-R651)/(2*SQRT(L651*'Input Parameters'!$E$38))))</f>
        <v>0.10687126372557121</v>
      </c>
      <c r="X651">
        <f t="shared" ca="1" si="82"/>
        <v>1</v>
      </c>
      <c r="Y651" s="7"/>
    </row>
    <row r="652" spans="1:25" ht="15" customHeight="1" x14ac:dyDescent="0.25">
      <c r="A652" s="139">
        <v>645</v>
      </c>
      <c r="B652" s="10">
        <f t="shared" ca="1" si="70"/>
        <v>5.27737195718192E-3</v>
      </c>
      <c r="C652" s="60">
        <f ca="1">_xlfn.NORM.INV(B652,'Input Parameters'!$E$15,'Input Parameters'!$F$15)</f>
        <v>132.38889900614404</v>
      </c>
      <c r="D652" s="10">
        <f t="shared" ca="1" si="71"/>
        <v>0.1156013498546602</v>
      </c>
      <c r="E652" s="62">
        <f ca="1">IF(_xlfn.NORM.INV(D652,'Input Parameters'!$E$17,'Input Parameters'!$F$17)&lt;3500,3500,IF(_xlfn.NORM.INV(D652,'Input Parameters'!$E$17,'Input Parameters'!$F$17)&gt;5500,5500,_xlfn.NORM.INV(D652,'Input Parameters'!$E$17,'Input Parameters'!$F$17)))</f>
        <v>3961.9134542545867</v>
      </c>
      <c r="F652" s="10">
        <f t="shared" ca="1" si="72"/>
        <v>0.40047281776116928</v>
      </c>
      <c r="G652" s="64">
        <f ca="1">_xlfn.NORM.INV(F652,'Input Parameters'!$E$20,'Input Parameters'!$F$20)</f>
        <v>280.96077280422344</v>
      </c>
      <c r="H652" s="57">
        <f ca="1">EXP(E652*(1/'Input Parameters'!$E$23-1/G652))</f>
        <v>0.56209642260105253</v>
      </c>
      <c r="I652" s="10">
        <f t="shared" ca="1" si="73"/>
        <v>0.56625977453500154</v>
      </c>
      <c r="J652" s="30">
        <f ca="1">_xlfn.BETA.INV(I652,'Input Parameters'!$L$26,'Input Parameters'!$M$26,'Input Parameters'!$J$26,'Input Parameters'!$K$26)</f>
        <v>0.68786828334749561</v>
      </c>
      <c r="K652" s="168">
        <f ca="1">('Input Parameters'!$E$27/'Input Parameters'!$E$38)^$J652</f>
        <v>7.1969673875540846E-3</v>
      </c>
      <c r="L652" s="69">
        <f ca="1">$H652*$C652*'Input Parameters'!$E$25*K652</f>
        <v>0.53556467812342645</v>
      </c>
      <c r="M652" s="24">
        <f t="shared" ca="1" si="74"/>
        <v>0.80270622245487333</v>
      </c>
      <c r="N652" s="15">
        <f ca="1">_xlfn.NORM.INV(M652,'Input Parameters'!$E$29,'Input Parameters'!$F$29)</f>
        <v>0.10008513273158631</v>
      </c>
      <c r="O652" s="8">
        <f t="shared" ca="1" si="75"/>
        <v>0.77341700616544506</v>
      </c>
      <c r="P652" s="30">
        <f ca="1">_xlfn.LOGNORM.INV(O652,'Input Parameters'!$H$30,'Input Parameters'!$I$30)</f>
        <v>3.8243772570555103</v>
      </c>
      <c r="Q652" s="10">
        <f t="shared" ca="1" si="76"/>
        <v>0.41707817211410625</v>
      </c>
      <c r="R652" s="30">
        <f>IF('Input Parameters'!$E$32=0,0,_xlfn.BETA.INV(Q652,'Input Parameters'!$L$32,'Input Parameters'!$M$32,'Input Parameters'!$J$32,'Input Parameters'!$K$32))</f>
        <v>0</v>
      </c>
      <c r="S652" s="10">
        <f t="shared" ca="1" si="77"/>
        <v>0.19408970123869307</v>
      </c>
      <c r="T652" s="26">
        <f ca="1">_xlfn.LOGNORM.INV(S652,'Input Parameters'!$H$34,'Input Parameters'!$I$34)</f>
        <v>45.272356547172322</v>
      </c>
      <c r="U652" s="10">
        <f t="shared" ca="1" si="78"/>
        <v>0.28065148921603811</v>
      </c>
      <c r="V652" s="30">
        <f ca="1">_xlfn.BETA.INV(U652,'Input Parameters'!$L$36,'Input Parameters'!$M$36,'Input Parameters'!$J$36,'Input Parameters'!$K$36)</f>
        <v>0.50256613635408298</v>
      </c>
      <c r="W652" s="2">
        <f ca="1">N652+(P652-N652)*(1-ERF((T652-R652)/(2*SQRT(L652*'Input Parameters'!$E$38))))</f>
        <v>0.10013049559434513</v>
      </c>
      <c r="X652">
        <f t="shared" ca="1" si="82"/>
        <v>1</v>
      </c>
      <c r="Y652" s="7"/>
    </row>
    <row r="653" spans="1:25" ht="15" customHeight="1" x14ac:dyDescent="0.25">
      <c r="A653" s="139">
        <v>646</v>
      </c>
      <c r="B653" s="10">
        <f t="shared" ca="1" si="70"/>
        <v>0.14775571191801851</v>
      </c>
      <c r="C653" s="60">
        <f ca="1">_xlfn.NORM.INV(B653,'Input Parameters'!$E$15,'Input Parameters'!$F$15)</f>
        <v>214.27503842325106</v>
      </c>
      <c r="D653" s="10">
        <f t="shared" ca="1" si="71"/>
        <v>0.65954033131487388</v>
      </c>
      <c r="E653" s="62">
        <f ca="1">IF(_xlfn.NORM.INV(D653,'Input Parameters'!$E$17,'Input Parameters'!$F$17)&lt;3500,3500,IF(_xlfn.NORM.INV(D653,'Input Parameters'!$E$17,'Input Parameters'!$F$17)&gt;5500,5500,_xlfn.NORM.INV(D653,'Input Parameters'!$E$17,'Input Parameters'!$F$17)))</f>
        <v>5087.8462542713687</v>
      </c>
      <c r="F653" s="10">
        <f t="shared" ca="1" si="72"/>
        <v>0.16195542158239851</v>
      </c>
      <c r="G653" s="64">
        <f ca="1">_xlfn.NORM.INV(F653,'Input Parameters'!$E$20,'Input Parameters'!$F$20)</f>
        <v>276.04076455979055</v>
      </c>
      <c r="H653" s="57">
        <f ca="1">EXP(E653*(1/'Input Parameters'!$E$23-1/G653))</f>
        <v>0.34557037193865459</v>
      </c>
      <c r="I653" s="10">
        <f t="shared" ca="1" si="73"/>
        <v>0.64597330818856369</v>
      </c>
      <c r="J653" s="30">
        <f ca="1">_xlfn.BETA.INV(I653,'Input Parameters'!$L$26,'Input Parameters'!$M$26,'Input Parameters'!$J$26,'Input Parameters'!$K$26)</f>
        <v>0.71964178753159125</v>
      </c>
      <c r="K653" s="168">
        <f ca="1">('Input Parameters'!$E$27/'Input Parameters'!$E$38)^$J653</f>
        <v>5.7301839935487622E-3</v>
      </c>
      <c r="L653" s="69">
        <f ca="1">$H653*$C653*'Input Parameters'!$E$25*K653</f>
        <v>0.42430353426435319</v>
      </c>
      <c r="M653" s="24">
        <f t="shared" ca="1" si="74"/>
        <v>0.24539220202672718</v>
      </c>
      <c r="N653" s="15">
        <f ca="1">_xlfn.NORM.INV(M653,'Input Parameters'!$E$29,'Input Parameters'!$F$29)</f>
        <v>9.9931093824166498E-2</v>
      </c>
      <c r="O653" s="8">
        <f t="shared" ca="1" si="75"/>
        <v>8.7266878519651869E-2</v>
      </c>
      <c r="P653" s="30">
        <f ca="1">_xlfn.LOGNORM.INV(O653,'Input Parameters'!$H$30,'Input Parameters'!$I$30)</f>
        <v>1.4129105370566593</v>
      </c>
      <c r="Q653" s="10">
        <f t="shared" ca="1" si="76"/>
        <v>0.2016240690131893</v>
      </c>
      <c r="R653" s="30">
        <f>IF('Input Parameters'!$E$32=0,0,_xlfn.BETA.INV(Q653,'Input Parameters'!$L$32,'Input Parameters'!$M$32,'Input Parameters'!$J$32,'Input Parameters'!$K$32))</f>
        <v>0</v>
      </c>
      <c r="S653" s="10">
        <f t="shared" ca="1" si="77"/>
        <v>0.41376856575203114</v>
      </c>
      <c r="T653" s="26">
        <f ca="1">_xlfn.LOGNORM.INV(S653,'Input Parameters'!$H$34,'Input Parameters'!$I$34)</f>
        <v>49.058677296208835</v>
      </c>
      <c r="U653" s="10">
        <f t="shared" ca="1" si="78"/>
        <v>0.63836742359951959</v>
      </c>
      <c r="V653" s="30">
        <f ca="1">_xlfn.BETA.INV(U653,'Input Parameters'!$L$36,'Input Parameters'!$M$36,'Input Parameters'!$J$36,'Input Parameters'!$K$36)</f>
        <v>0.641623699046725</v>
      </c>
      <c r="W653" s="2">
        <f ca="1">N653+(P653-N653)*(1-ERF((T653-R653)/(2*SQRT(L653*'Input Parameters'!$E$38))))</f>
        <v>9.9931225990378542E-2</v>
      </c>
      <c r="X653">
        <f t="shared" ca="1" si="82"/>
        <v>1</v>
      </c>
      <c r="Y653" s="7"/>
    </row>
    <row r="654" spans="1:25" ht="15" customHeight="1" x14ac:dyDescent="0.25">
      <c r="A654" s="139">
        <v>647</v>
      </c>
      <c r="B654" s="10">
        <f t="shared" ca="1" si="70"/>
        <v>0.8233139724033347</v>
      </c>
      <c r="C654" s="60">
        <f ca="1">_xlfn.NORM.INV(B654,'Input Parameters'!$E$15,'Input Parameters'!$F$15)</f>
        <v>321.26242279048972</v>
      </c>
      <c r="D654" s="10">
        <f t="shared" ca="1" si="71"/>
        <v>0.61828116921560383</v>
      </c>
      <c r="E654" s="62">
        <f ca="1">IF(_xlfn.NORM.INV(D654,'Input Parameters'!$E$17,'Input Parameters'!$F$17)&lt;3500,3500,IF(_xlfn.NORM.INV(D654,'Input Parameters'!$E$17,'Input Parameters'!$F$17)&gt;5500,5500,_xlfn.NORM.INV(D654,'Input Parameters'!$E$17,'Input Parameters'!$F$17)))</f>
        <v>5010.6787332853546</v>
      </c>
      <c r="F654" s="10">
        <f t="shared" ca="1" si="72"/>
        <v>0.94416190138485845</v>
      </c>
      <c r="G654" s="64">
        <f ca="1">_xlfn.NORM.INV(F654,'Input Parameters'!$E$20,'Input Parameters'!$F$20)</f>
        <v>293.3077170701946</v>
      </c>
      <c r="H654" s="57">
        <f ca="1">EXP(E654*(1/'Input Parameters'!$E$23-1/G654))</f>
        <v>1.0224051116075015</v>
      </c>
      <c r="I654" s="10">
        <f t="shared" ca="1" si="73"/>
        <v>0.29517852506456621</v>
      </c>
      <c r="J654" s="30">
        <f ca="1">_xlfn.BETA.INV(I654,'Input Parameters'!$L$26,'Input Parameters'!$M$26,'Input Parameters'!$J$26,'Input Parameters'!$K$26)</f>
        <v>0.57186056300235544</v>
      </c>
      <c r="K654" s="168">
        <f ca="1">('Input Parameters'!$E$27/'Input Parameters'!$E$38)^$J654</f>
        <v>1.6540069228476159E-2</v>
      </c>
      <c r="L654" s="69">
        <f ca="1">$H654*$C654*'Input Parameters'!$E$25*K654</f>
        <v>5.4327568158068908</v>
      </c>
      <c r="M654" s="24">
        <f t="shared" ca="1" si="74"/>
        <v>0.67367570647144914</v>
      </c>
      <c r="N654" s="15">
        <f ca="1">_xlfn.NORM.INV(M654,'Input Parameters'!$E$29,'Input Parameters'!$F$29)</f>
        <v>0.10004500857837542</v>
      </c>
      <c r="O654" s="8">
        <f t="shared" ca="1" si="75"/>
        <v>0.32033412182790966</v>
      </c>
      <c r="P654" s="30">
        <f ca="1">_xlfn.LOGNORM.INV(O654,'Input Parameters'!$H$30,'Input Parameters'!$I$30)</f>
        <v>2.1523276211501607</v>
      </c>
      <c r="Q654" s="10">
        <f t="shared" ca="1" si="76"/>
        <v>0.29912048559509341</v>
      </c>
      <c r="R654" s="30">
        <f>IF('Input Parameters'!$E$32=0,0,_xlfn.BETA.INV(Q654,'Input Parameters'!$L$32,'Input Parameters'!$M$32,'Input Parameters'!$J$32,'Input Parameters'!$K$32))</f>
        <v>0</v>
      </c>
      <c r="S654" s="10">
        <f t="shared" ca="1" si="77"/>
        <v>0.6099512751081605</v>
      </c>
      <c r="T654" s="26">
        <f ca="1">_xlfn.LOGNORM.INV(S654,'Input Parameters'!$H$34,'Input Parameters'!$I$34)</f>
        <v>52.190896557670804</v>
      </c>
      <c r="U654" s="10">
        <f t="shared" ca="1" si="78"/>
        <v>0.6583504917648616</v>
      </c>
      <c r="V654" s="30">
        <f ca="1">_xlfn.BETA.INV(U654,'Input Parameters'!$L$36,'Input Parameters'!$M$36,'Input Parameters'!$J$36,'Input Parameters'!$K$36)</f>
        <v>0.65040229601063426</v>
      </c>
      <c r="W654" s="2">
        <f ca="1">N654+(P654-N654)*(1-ERF((T654-R654)/(2*SQRT(L654*'Input Parameters'!$E$38))))</f>
        <v>0.33266667615095452</v>
      </c>
      <c r="X654">
        <f t="shared" ca="1" si="82"/>
        <v>1</v>
      </c>
      <c r="Y654" s="7"/>
    </row>
    <row r="655" spans="1:25" ht="15" customHeight="1" x14ac:dyDescent="0.25">
      <c r="A655" s="139">
        <v>648</v>
      </c>
      <c r="B655" s="10">
        <f t="shared" ca="1" si="70"/>
        <v>0.33258274504234331</v>
      </c>
      <c r="C655" s="60">
        <f ca="1">_xlfn.NORM.INV(B655,'Input Parameters'!$E$15,'Input Parameters'!$F$15)</f>
        <v>247.51268320288634</v>
      </c>
      <c r="D655" s="10">
        <f t="shared" ca="1" si="71"/>
        <v>0.56074561968772874</v>
      </c>
      <c r="E655" s="62">
        <f ca="1">IF(_xlfn.NORM.INV(D655,'Input Parameters'!$E$17,'Input Parameters'!$F$17)&lt;3500,3500,IF(_xlfn.NORM.INV(D655,'Input Parameters'!$E$17,'Input Parameters'!$F$17)&gt;5500,5500,_xlfn.NORM.INV(D655,'Input Parameters'!$E$17,'Input Parameters'!$F$17)))</f>
        <v>4907.0019288747171</v>
      </c>
      <c r="F655" s="10">
        <f t="shared" ca="1" si="72"/>
        <v>0.56132610792094451</v>
      </c>
      <c r="G655" s="64">
        <f ca="1">_xlfn.NORM.INV(F655,'Input Parameters'!$E$20,'Input Parameters'!$F$20)</f>
        <v>283.68402595557097</v>
      </c>
      <c r="H655" s="57">
        <f ca="1">EXP(E655*(1/'Input Parameters'!$E$23-1/G655))</f>
        <v>0.57935222018402699</v>
      </c>
      <c r="I655" s="10">
        <f t="shared" ca="1" si="73"/>
        <v>0.82477847251259906</v>
      </c>
      <c r="J655" s="30">
        <f ca="1">_xlfn.BETA.INV(I655,'Input Parameters'!$L$26,'Input Parameters'!$M$26,'Input Parameters'!$J$26,'Input Parameters'!$K$26)</f>
        <v>0.79739052104588282</v>
      </c>
      <c r="K655" s="168">
        <f ca="1">('Input Parameters'!$E$27/'Input Parameters'!$E$38)^$J655</f>
        <v>3.2806911879670248E-3</v>
      </c>
      <c r="L655" s="69">
        <f ca="1">$H655*$C655*'Input Parameters'!$E$25*K655</f>
        <v>0.47044134821882211</v>
      </c>
      <c r="M655" s="24">
        <f t="shared" ca="1" si="74"/>
        <v>0.16931949412122438</v>
      </c>
      <c r="N655" s="15">
        <f ca="1">_xlfn.NORM.INV(M655,'Input Parameters'!$E$29,'Input Parameters'!$F$29)</f>
        <v>9.9904314211008996E-2</v>
      </c>
      <c r="O655" s="8">
        <f t="shared" ca="1" si="75"/>
        <v>0.97276428153440919</v>
      </c>
      <c r="P655" s="30">
        <f ca="1">_xlfn.LOGNORM.INV(O655,'Input Parameters'!$H$30,'Input Parameters'!$I$30)</f>
        <v>6.6556162679521202</v>
      </c>
      <c r="Q655" s="10">
        <f t="shared" ca="1" si="76"/>
        <v>0.7564329449118381</v>
      </c>
      <c r="R655" s="30">
        <f>IF('Input Parameters'!$E$32=0,0,_xlfn.BETA.INV(Q655,'Input Parameters'!$L$32,'Input Parameters'!$M$32,'Input Parameters'!$J$32,'Input Parameters'!$K$32))</f>
        <v>0</v>
      </c>
      <c r="S655" s="10">
        <f t="shared" ca="1" si="77"/>
        <v>0.35705567183796827</v>
      </c>
      <c r="T655" s="26">
        <f ca="1">_xlfn.LOGNORM.INV(S655,'Input Parameters'!$H$34,'Input Parameters'!$I$34)</f>
        <v>48.16001599510561</v>
      </c>
      <c r="U655" s="10">
        <f t="shared" ca="1" si="78"/>
        <v>0.23155460838266306</v>
      </c>
      <c r="V655" s="30">
        <f ca="1">_xlfn.BETA.INV(U655,'Input Parameters'!$L$36,'Input Parameters'!$M$36,'Input Parameters'!$J$36,'Input Parameters'!$K$36)</f>
        <v>0.48244838360945258</v>
      </c>
      <c r="W655" s="2">
        <f ca="1">N655+(P655-N655)*(1-ERF((T655-R655)/(2*SQRT(L655*'Input Parameters'!$E$38))))</f>
        <v>9.9908818153731815E-2</v>
      </c>
      <c r="X655">
        <f t="shared" ca="1" si="82"/>
        <v>1</v>
      </c>
      <c r="Y655" s="7"/>
    </row>
    <row r="656" spans="1:25" ht="15" customHeight="1" x14ac:dyDescent="0.25">
      <c r="A656" s="139">
        <v>649</v>
      </c>
      <c r="B656" s="10">
        <f t="shared" ca="1" si="70"/>
        <v>5.1706670713421499E-2</v>
      </c>
      <c r="C656" s="60">
        <f ca="1">_xlfn.NORM.INV(B656,'Input Parameters'!$E$15,'Input Parameters'!$F$15)</f>
        <v>182.71175873982799</v>
      </c>
      <c r="D656" s="10">
        <f t="shared" ca="1" si="71"/>
        <v>1.9377091108696121E-2</v>
      </c>
      <c r="E656" s="62">
        <f ca="1">IF(_xlfn.NORM.INV(D656,'Input Parameters'!$E$17,'Input Parameters'!$F$17)&lt;3500,3500,IF(_xlfn.NORM.INV(D656,'Input Parameters'!$E$17,'Input Parameters'!$F$17)&gt;5500,5500,_xlfn.NORM.INV(D656,'Input Parameters'!$E$17,'Input Parameters'!$F$17)))</f>
        <v>3500</v>
      </c>
      <c r="F656" s="10">
        <f t="shared" ca="1" si="72"/>
        <v>0.36430138226860054</v>
      </c>
      <c r="G656" s="64">
        <f ca="1">_xlfn.NORM.INV(F656,'Input Parameters'!$E$20,'Input Parameters'!$F$20)</f>
        <v>280.32520207630301</v>
      </c>
      <c r="H656" s="57">
        <f ca="1">EXP(E656*(1/'Input Parameters'!$E$23-1/G656))</f>
        <v>0.58440489182698374</v>
      </c>
      <c r="I656" s="10">
        <f t="shared" ca="1" si="73"/>
        <v>0.77019046034920435</v>
      </c>
      <c r="J656" s="30">
        <f ca="1">_xlfn.BETA.INV(I656,'Input Parameters'!$L$26,'Input Parameters'!$M$26,'Input Parameters'!$J$26,'Input Parameters'!$K$26)</f>
        <v>0.77180695597136584</v>
      </c>
      <c r="K656" s="168">
        <f ca="1">('Input Parameters'!$E$27/'Input Parameters'!$E$38)^$J656</f>
        <v>3.9415168963593894E-3</v>
      </c>
      <c r="L656" s="69">
        <f ca="1">$H656*$C656*'Input Parameters'!$E$25*K656</f>
        <v>0.42086589429323412</v>
      </c>
      <c r="M656" s="24">
        <f t="shared" ca="1" si="74"/>
        <v>0.1037249807344871</v>
      </c>
      <c r="N656" s="15">
        <f ca="1">_xlfn.NORM.INV(M656,'Input Parameters'!$E$29,'Input Parameters'!$F$29)</f>
        <v>9.9873939157431799E-2</v>
      </c>
      <c r="O656" s="8">
        <f t="shared" ca="1" si="75"/>
        <v>0.32580012761998622</v>
      </c>
      <c r="P656" s="30">
        <f ca="1">_xlfn.LOGNORM.INV(O656,'Input Parameters'!$H$30,'Input Parameters'!$I$30)</f>
        <v>2.1678624215561948</v>
      </c>
      <c r="Q656" s="10">
        <f t="shared" ca="1" si="76"/>
        <v>0.48561848045878409</v>
      </c>
      <c r="R656" s="30">
        <f>IF('Input Parameters'!$E$32=0,0,_xlfn.BETA.INV(Q656,'Input Parameters'!$L$32,'Input Parameters'!$M$32,'Input Parameters'!$J$32,'Input Parameters'!$K$32))</f>
        <v>0</v>
      </c>
      <c r="S656" s="10">
        <f t="shared" ca="1" si="77"/>
        <v>0.83860931671567507</v>
      </c>
      <c r="T656" s="26">
        <f ca="1">_xlfn.LOGNORM.INV(S656,'Input Parameters'!$H$34,'Input Parameters'!$I$34)</f>
        <v>57.011916742979281</v>
      </c>
      <c r="U656" s="10">
        <f t="shared" ca="1" si="78"/>
        <v>0.86927002713361701</v>
      </c>
      <c r="V656" s="30">
        <f ca="1">_xlfn.BETA.INV(U656,'Input Parameters'!$L$36,'Input Parameters'!$M$36,'Input Parameters'!$J$36,'Input Parameters'!$K$36)</f>
        <v>0.77342937327432937</v>
      </c>
      <c r="W656" s="2">
        <f ca="1">N656+(P656-N656)*(1-ERF((T656-R656)/(2*SQRT(L656*'Input Parameters'!$E$38))))</f>
        <v>9.9873940224867702E-2</v>
      </c>
      <c r="X656">
        <f t="shared" ca="1" si="82"/>
        <v>1</v>
      </c>
      <c r="Y656" s="7"/>
    </row>
    <row r="657" spans="1:25" ht="15" customHeight="1" x14ac:dyDescent="0.25">
      <c r="A657" s="139">
        <v>650</v>
      </c>
      <c r="B657" s="10">
        <f t="shared" ca="1" si="70"/>
        <v>0.27623062813614596</v>
      </c>
      <c r="C657" s="60">
        <f ca="1">_xlfn.NORM.INV(B657,'Input Parameters'!$E$15,'Input Parameters'!$F$15)</f>
        <v>238.77217583538282</v>
      </c>
      <c r="D657" s="10">
        <f t="shared" ca="1" si="71"/>
        <v>0.83615813987801613</v>
      </c>
      <c r="E657" s="62">
        <f ca="1">IF(_xlfn.NORM.INV(D657,'Input Parameters'!$E$17,'Input Parameters'!$F$17)&lt;3500,3500,IF(_xlfn.NORM.INV(D657,'Input Parameters'!$E$17,'Input Parameters'!$F$17)&gt;5500,5500,_xlfn.NORM.INV(D657,'Input Parameters'!$E$17,'Input Parameters'!$F$17)))</f>
        <v>5485.1530446163688</v>
      </c>
      <c r="F657" s="10">
        <f t="shared" ca="1" si="72"/>
        <v>0.62845401767368481</v>
      </c>
      <c r="G657" s="64">
        <f ca="1">_xlfn.NORM.INV(F657,'Input Parameters'!$E$20,'Input Parameters'!$F$20)</f>
        <v>284.84600235625049</v>
      </c>
      <c r="H657" s="57">
        <f ca="1">EXP(E657*(1/'Input Parameters'!$E$23-1/G657))</f>
        <v>0.58785104875467387</v>
      </c>
      <c r="I657" s="10">
        <f t="shared" ca="1" si="73"/>
        <v>0.57126397868758505</v>
      </c>
      <c r="J657" s="30">
        <f ca="1">_xlfn.BETA.INV(I657,'Input Parameters'!$L$26,'Input Parameters'!$M$26,'Input Parameters'!$J$26,'Input Parameters'!$K$26)</f>
        <v>0.68985589766947553</v>
      </c>
      <c r="K657" s="168">
        <f ca="1">('Input Parameters'!$E$27/'Input Parameters'!$E$38)^$J657</f>
        <v>7.0950867422862494E-3</v>
      </c>
      <c r="L657" s="69">
        <f ca="1">$H657*$C657*'Input Parameters'!$E$25*K657</f>
        <v>0.99588392823768812</v>
      </c>
      <c r="M657" s="24">
        <f t="shared" ca="1" si="74"/>
        <v>0.55351157840006393</v>
      </c>
      <c r="N657" s="15">
        <f ca="1">_xlfn.NORM.INV(M657,'Input Parameters'!$E$29,'Input Parameters'!$F$29)</f>
        <v>0.10001345384064284</v>
      </c>
      <c r="O657" s="8">
        <f t="shared" ca="1" si="75"/>
        <v>0.5865709913448004</v>
      </c>
      <c r="P657" s="30">
        <f ca="1">_xlfn.LOGNORM.INV(O657,'Input Parameters'!$H$30,'Input Parameters'!$I$30)</f>
        <v>2.9753622045416517</v>
      </c>
      <c r="Q657" s="10">
        <f t="shared" ca="1" si="76"/>
        <v>0.29450681592938366</v>
      </c>
      <c r="R657" s="30">
        <f>IF('Input Parameters'!$E$32=0,0,_xlfn.BETA.INV(Q657,'Input Parameters'!$L$32,'Input Parameters'!$M$32,'Input Parameters'!$J$32,'Input Parameters'!$K$32))</f>
        <v>0</v>
      </c>
      <c r="S657" s="10">
        <f t="shared" ca="1" si="77"/>
        <v>0.93892264939614267</v>
      </c>
      <c r="T657" s="26">
        <f ca="1">_xlfn.LOGNORM.INV(S657,'Input Parameters'!$H$34,'Input Parameters'!$I$34)</f>
        <v>61.106598639138944</v>
      </c>
      <c r="U657" s="10">
        <f t="shared" ca="1" si="78"/>
        <v>7.7575202405014809E-2</v>
      </c>
      <c r="V657" s="30">
        <f ca="1">_xlfn.BETA.INV(U657,'Input Parameters'!$L$36,'Input Parameters'!$M$36,'Input Parameters'!$J$36,'Input Parameters'!$K$36)</f>
        <v>0.40174377153381813</v>
      </c>
      <c r="W657" s="2">
        <f ca="1">N657+(P657-N657)*(1-ERF((T657-R657)/(2*SQRT(L657*'Input Parameters'!$E$38))))</f>
        <v>0.10005636515603969</v>
      </c>
      <c r="X657">
        <f t="shared" ca="1" si="82"/>
        <v>1</v>
      </c>
      <c r="Y657" s="7"/>
    </row>
    <row r="658" spans="1:25" ht="15" customHeight="1" x14ac:dyDescent="0.25">
      <c r="A658" s="139">
        <v>651</v>
      </c>
      <c r="B658" s="10">
        <f t="shared" ca="1" si="70"/>
        <v>0.92415877905944821</v>
      </c>
      <c r="C658" s="60">
        <f ca="1">_xlfn.NORM.INV(B658,'Input Parameters'!$E$15,'Input Parameters'!$F$15)</f>
        <v>348.65967509039922</v>
      </c>
      <c r="D658" s="10">
        <f t="shared" ca="1" si="71"/>
        <v>0.29115005164583574</v>
      </c>
      <c r="E658" s="62">
        <f ca="1">IF(_xlfn.NORM.INV(D658,'Input Parameters'!$E$17,'Input Parameters'!$F$17)&lt;3500,3500,IF(_xlfn.NORM.INV(D658,'Input Parameters'!$E$17,'Input Parameters'!$F$17)&gt;5500,5500,_xlfn.NORM.INV(D658,'Input Parameters'!$E$17,'Input Parameters'!$F$17)))</f>
        <v>4414.9803330726863</v>
      </c>
      <c r="F658" s="10">
        <f t="shared" ca="1" si="72"/>
        <v>0.84565801325262258</v>
      </c>
      <c r="G658" s="64">
        <f ca="1">_xlfn.NORM.INV(F658,'Input Parameters'!$E$20,'Input Parameters'!$F$20)</f>
        <v>289.47051516461886</v>
      </c>
      <c r="H658" s="57">
        <f ca="1">EXP(E658*(1/'Input Parameters'!$E$23-1/G658))</f>
        <v>0.83526199024774184</v>
      </c>
      <c r="I658" s="10">
        <f t="shared" ca="1" si="73"/>
        <v>0.51313274097645289</v>
      </c>
      <c r="J658" s="30">
        <f ca="1">_xlfn.BETA.INV(I658,'Input Parameters'!$L$26,'Input Parameters'!$M$26,'Input Parameters'!$J$26,'Input Parameters'!$K$26)</f>
        <v>0.66668122425164567</v>
      </c>
      <c r="K658" s="168">
        <f ca="1">('Input Parameters'!$E$27/'Input Parameters'!$E$38)^$J658</f>
        <v>8.3782161285712621E-3</v>
      </c>
      <c r="L658" s="69">
        <f ca="1">$H658*$C658*'Input Parameters'!$E$25*K658</f>
        <v>2.4399223163366011</v>
      </c>
      <c r="M658" s="24">
        <f t="shared" ca="1" si="74"/>
        <v>0.21502471773658338</v>
      </c>
      <c r="N658" s="15">
        <f ca="1">_xlfn.NORM.INV(M658,'Input Parameters'!$E$29,'Input Parameters'!$F$29)</f>
        <v>9.9921089293919407E-2</v>
      </c>
      <c r="O658" s="8">
        <f t="shared" ca="1" si="75"/>
        <v>0.81002775031653362</v>
      </c>
      <c r="P658" s="30">
        <f ca="1">_xlfn.LOGNORM.INV(O658,'Input Parameters'!$H$30,'Input Parameters'!$I$30)</f>
        <v>4.0624657297402536</v>
      </c>
      <c r="Q658" s="10">
        <f t="shared" ca="1" si="76"/>
        <v>0.63453068065073259</v>
      </c>
      <c r="R658" s="30">
        <f>IF('Input Parameters'!$E$32=0,0,_xlfn.BETA.INV(Q658,'Input Parameters'!$L$32,'Input Parameters'!$M$32,'Input Parameters'!$J$32,'Input Parameters'!$K$32))</f>
        <v>0</v>
      </c>
      <c r="S658" s="10">
        <f t="shared" ca="1" si="77"/>
        <v>0.84206372298535315</v>
      </c>
      <c r="T658" s="26">
        <f ca="1">_xlfn.LOGNORM.INV(S658,'Input Parameters'!$H$34,'Input Parameters'!$I$34)</f>
        <v>57.112933640744977</v>
      </c>
      <c r="U658" s="10">
        <f t="shared" ca="1" si="78"/>
        <v>0.35503041609826769</v>
      </c>
      <c r="V658" s="30">
        <f ca="1">_xlfn.BETA.INV(U658,'Input Parameters'!$L$36,'Input Parameters'!$M$36,'Input Parameters'!$J$36,'Input Parameters'!$K$36)</f>
        <v>0.53133813106948002</v>
      </c>
      <c r="W658" s="2">
        <f ca="1">N658+(P658-N658)*(1-ERF((T658-R658)/(2*SQRT(L658*'Input Parameters'!$E$38))))</f>
        <v>0.13846072874413612</v>
      </c>
      <c r="X658">
        <f t="shared" ca="1" si="82"/>
        <v>1</v>
      </c>
      <c r="Y658" s="7"/>
    </row>
    <row r="659" spans="1:25" ht="15" customHeight="1" x14ac:dyDescent="0.25">
      <c r="A659" s="139">
        <v>652</v>
      </c>
      <c r="B659" s="10">
        <f t="shared" ca="1" si="70"/>
        <v>8.8050357632216913E-2</v>
      </c>
      <c r="C659" s="60">
        <f ca="1">_xlfn.NORM.INV(B659,'Input Parameters'!$E$15,'Input Parameters'!$F$15)</f>
        <v>197.65112297532147</v>
      </c>
      <c r="D659" s="10">
        <f t="shared" ca="1" si="71"/>
        <v>0.47590407889425879</v>
      </c>
      <c r="E659" s="62">
        <f ca="1">IF(_xlfn.NORM.INV(D659,'Input Parameters'!$E$17,'Input Parameters'!$F$17)&lt;3500,3500,IF(_xlfn.NORM.INV(D659,'Input Parameters'!$E$17,'Input Parameters'!$F$17)&gt;5500,5500,_xlfn.NORM.INV(D659,'Input Parameters'!$E$17,'Input Parameters'!$F$17)))</f>
        <v>4757.6945983711021</v>
      </c>
      <c r="F659" s="10">
        <f t="shared" ca="1" si="72"/>
        <v>0.1070103402740501</v>
      </c>
      <c r="G659" s="64">
        <f ca="1">_xlfn.NORM.INV(F659,'Input Parameters'!$E$20,'Input Parameters'!$F$20)</f>
        <v>274.32467832534559</v>
      </c>
      <c r="H659" s="57">
        <f ca="1">EXP(E659*(1/'Input Parameters'!$E$23-1/G659))</f>
        <v>0.33239581301543997</v>
      </c>
      <c r="I659" s="10">
        <f t="shared" ca="1" si="73"/>
        <v>2.8012477076971187E-2</v>
      </c>
      <c r="J659" s="30">
        <f ca="1">_xlfn.BETA.INV(I659,'Input Parameters'!$L$26,'Input Parameters'!$M$26,'Input Parameters'!$J$26,'Input Parameters'!$K$26)</f>
        <v>0.34181321338439752</v>
      </c>
      <c r="K659" s="168">
        <f ca="1">('Input Parameters'!$E$27/'Input Parameters'!$E$38)^$J659</f>
        <v>8.6135443265524955E-2</v>
      </c>
      <c r="L659" s="69">
        <f ca="1">$H659*$C659*'Input Parameters'!$E$25*K659</f>
        <v>5.6589612980823114</v>
      </c>
      <c r="M659" s="24">
        <f t="shared" ca="1" si="74"/>
        <v>0.87688672927198064</v>
      </c>
      <c r="N659" s="15">
        <f ca="1">_xlfn.NORM.INV(M659,'Input Parameters'!$E$29,'Input Parameters'!$F$29)</f>
        <v>0.10011595635674199</v>
      </c>
      <c r="O659" s="8">
        <f t="shared" ca="1" si="75"/>
        <v>0.33197466223561711</v>
      </c>
      <c r="P659" s="30">
        <f ca="1">_xlfn.LOGNORM.INV(O659,'Input Parameters'!$H$30,'Input Parameters'!$I$30)</f>
        <v>2.1854169995496084</v>
      </c>
      <c r="Q659" s="10">
        <f t="shared" ca="1" si="76"/>
        <v>0.95009984557051752</v>
      </c>
      <c r="R659" s="30">
        <f>IF('Input Parameters'!$E$32=0,0,_xlfn.BETA.INV(Q659,'Input Parameters'!$L$32,'Input Parameters'!$M$32,'Input Parameters'!$J$32,'Input Parameters'!$K$32))</f>
        <v>0</v>
      </c>
      <c r="S659" s="10">
        <f t="shared" ca="1" si="77"/>
        <v>0.89142777924066452</v>
      </c>
      <c r="T659" s="26">
        <f ca="1">_xlfn.LOGNORM.INV(S659,'Input Parameters'!$H$34,'Input Parameters'!$I$34)</f>
        <v>58.780860857615522</v>
      </c>
      <c r="U659" s="10">
        <f t="shared" ca="1" si="78"/>
        <v>0.30608095688489967</v>
      </c>
      <c r="V659" s="30">
        <f ca="1">_xlfn.BETA.INV(U659,'Input Parameters'!$L$36,'Input Parameters'!$M$36,'Input Parameters'!$J$36,'Input Parameters'!$K$36)</f>
        <v>0.5125731997774351</v>
      </c>
      <c r="W659" s="2">
        <f ca="1">N659+(P659-N659)*(1-ERF((T659-R659)/(2*SQRT(L659*'Input Parameters'!$E$38))))</f>
        <v>0.26818225943696</v>
      </c>
      <c r="X659">
        <f t="shared" ca="1" si="82"/>
        <v>1</v>
      </c>
      <c r="Y659" s="7"/>
    </row>
    <row r="660" spans="1:25" ht="15" customHeight="1" x14ac:dyDescent="0.25">
      <c r="A660" s="139">
        <v>653</v>
      </c>
      <c r="B660" s="10">
        <f t="shared" ca="1" si="70"/>
        <v>0.18521888648240659</v>
      </c>
      <c r="C660" s="60">
        <f ca="1">_xlfn.NORM.INV(B660,'Input Parameters'!$E$15,'Input Parameters'!$F$15)</f>
        <v>222.4286477108767</v>
      </c>
      <c r="D660" s="10">
        <f t="shared" ca="1" si="71"/>
        <v>6.6615070489067341E-2</v>
      </c>
      <c r="E660" s="62">
        <f ca="1">IF(_xlfn.NORM.INV(D660,'Input Parameters'!$E$17,'Input Parameters'!$F$17)&lt;3500,3500,IF(_xlfn.NORM.INV(D660,'Input Parameters'!$E$17,'Input Parameters'!$F$17)&gt;5500,5500,_xlfn.NORM.INV(D660,'Input Parameters'!$E$17,'Input Parameters'!$F$17)))</f>
        <v>3748.9604389349579</v>
      </c>
      <c r="F660" s="10">
        <f t="shared" ca="1" si="72"/>
        <v>0.98669539269174322</v>
      </c>
      <c r="G660" s="64">
        <f ca="1">_xlfn.NORM.INV(F660,'Input Parameters'!$E$20,'Input Parameters'!$F$20)</f>
        <v>297.50526089134843</v>
      </c>
      <c r="H660" s="57">
        <f ca="1">EXP(E660*(1/'Input Parameters'!$E$23-1/G660))</f>
        <v>1.2176425253778118</v>
      </c>
      <c r="I660" s="10">
        <f t="shared" ca="1" si="73"/>
        <v>0.43974591781944306</v>
      </c>
      <c r="J660" s="30">
        <f ca="1">_xlfn.BETA.INV(I660,'Input Parameters'!$L$26,'Input Parameters'!$M$26,'Input Parameters'!$J$26,'Input Parameters'!$K$26)</f>
        <v>0.63673401622315728</v>
      </c>
      <c r="K660" s="168">
        <f ca="1">('Input Parameters'!$E$27/'Input Parameters'!$E$38)^$J660</f>
        <v>1.038587857339188E-2</v>
      </c>
      <c r="L660" s="69">
        <f ca="1">$H660*$C660*'Input Parameters'!$E$25*K660</f>
        <v>2.8128966081418865</v>
      </c>
      <c r="M660" s="24">
        <f t="shared" ca="1" si="74"/>
        <v>0.55535371255990018</v>
      </c>
      <c r="N660" s="15">
        <f ca="1">_xlfn.NORM.INV(M660,'Input Parameters'!$E$29,'Input Parameters'!$F$29)</f>
        <v>0.10001391994097937</v>
      </c>
      <c r="O660" s="8">
        <f t="shared" ca="1" si="75"/>
        <v>0.54723614724452285</v>
      </c>
      <c r="P660" s="30">
        <f ca="1">_xlfn.LOGNORM.INV(O660,'Input Parameters'!$H$30,'Input Parameters'!$I$30)</f>
        <v>2.8380107292362862</v>
      </c>
      <c r="Q660" s="10">
        <f t="shared" ca="1" si="76"/>
        <v>0.80508215034004571</v>
      </c>
      <c r="R660" s="30">
        <f>IF('Input Parameters'!$E$32=0,0,_xlfn.BETA.INV(Q660,'Input Parameters'!$L$32,'Input Parameters'!$M$32,'Input Parameters'!$J$32,'Input Parameters'!$K$32))</f>
        <v>0</v>
      </c>
      <c r="S660" s="10">
        <f t="shared" ca="1" si="77"/>
        <v>0.10456410521777038</v>
      </c>
      <c r="T660" s="26">
        <f ca="1">_xlfn.LOGNORM.INV(S660,'Input Parameters'!$H$34,'Input Parameters'!$I$34)</f>
        <v>43.110069876453238</v>
      </c>
      <c r="U660" s="10">
        <f t="shared" ca="1" si="78"/>
        <v>0.36669422998712731</v>
      </c>
      <c r="V660" s="30">
        <f ca="1">_xlfn.BETA.INV(U660,'Input Parameters'!$L$36,'Input Parameters'!$M$36,'Input Parameters'!$J$36,'Input Parameters'!$K$36)</f>
        <v>0.53574452803837547</v>
      </c>
      <c r="W660" s="2">
        <f ca="1">N660+(P660-N660)*(1-ERF((T660-R660)/(2*SQRT(L660*'Input Parameters'!$E$38))))</f>
        <v>0.28929885139083822</v>
      </c>
      <c r="X660">
        <f t="shared" ca="1" si="82"/>
        <v>1</v>
      </c>
      <c r="Y660" s="7"/>
    </row>
    <row r="661" spans="1:25" ht="15" customHeight="1" x14ac:dyDescent="0.25">
      <c r="A661" s="139">
        <v>654</v>
      </c>
      <c r="B661" s="10">
        <f t="shared" ca="1" si="70"/>
        <v>0.60823878447122914</v>
      </c>
      <c r="C661" s="60">
        <f ca="1">_xlfn.NORM.INV(B661,'Input Parameters'!$E$15,'Input Parameters'!$F$15)</f>
        <v>285.85585193561155</v>
      </c>
      <c r="D661" s="10">
        <f t="shared" ca="1" si="71"/>
        <v>0.52961470066407357</v>
      </c>
      <c r="E661" s="62">
        <f ca="1">IF(_xlfn.NORM.INV(D661,'Input Parameters'!$E$17,'Input Parameters'!$F$17)&lt;3500,3500,IF(_xlfn.NORM.INV(D661,'Input Parameters'!$E$17,'Input Parameters'!$F$17)&gt;5500,5500,_xlfn.NORM.INV(D661,'Input Parameters'!$E$17,'Input Parameters'!$F$17)))</f>
        <v>4852.0109486828842</v>
      </c>
      <c r="F661" s="10">
        <f t="shared" ca="1" si="72"/>
        <v>0.11256942900157818</v>
      </c>
      <c r="G661" s="64">
        <f ca="1">_xlfn.NORM.INV(F661,'Input Parameters'!$E$20,'Input Parameters'!$F$20)</f>
        <v>274.5230583726094</v>
      </c>
      <c r="H661" s="57">
        <f ca="1">EXP(E661*(1/'Input Parameters'!$E$23-1/G661))</f>
        <v>0.32940009807350829</v>
      </c>
      <c r="I661" s="10">
        <f t="shared" ca="1" si="73"/>
        <v>0.18067855048923942</v>
      </c>
      <c r="J661" s="30">
        <f ca="1">_xlfn.BETA.INV(I661,'Input Parameters'!$L$26,'Input Parameters'!$M$26,'Input Parameters'!$J$26,'Input Parameters'!$K$26)</f>
        <v>0.50764031802490095</v>
      </c>
      <c r="K661" s="168">
        <f ca="1">('Input Parameters'!$E$27/'Input Parameters'!$E$38)^$J661</f>
        <v>2.6217817004437292E-2</v>
      </c>
      <c r="L661" s="69">
        <f ca="1">$H661*$C661*'Input Parameters'!$E$25*K661</f>
        <v>2.4686944423435775</v>
      </c>
      <c r="M661" s="24">
        <f t="shared" ca="1" si="74"/>
        <v>0.5772233043522722</v>
      </c>
      <c r="N661" s="15">
        <f ca="1">_xlfn.NORM.INV(M661,'Input Parameters'!$E$29,'Input Parameters'!$F$29)</f>
        <v>0.10001947950580398</v>
      </c>
      <c r="O661" s="8">
        <f t="shared" ca="1" si="75"/>
        <v>0.84729463347448108</v>
      </c>
      <c r="P661" s="30">
        <f ca="1">_xlfn.LOGNORM.INV(O661,'Input Parameters'!$H$30,'Input Parameters'!$I$30)</f>
        <v>4.3543840335776229</v>
      </c>
      <c r="Q661" s="10">
        <f t="shared" ca="1" si="76"/>
        <v>0.24838556497195208</v>
      </c>
      <c r="R661" s="30">
        <f>IF('Input Parameters'!$E$32=0,0,_xlfn.BETA.INV(Q661,'Input Parameters'!$L$32,'Input Parameters'!$M$32,'Input Parameters'!$J$32,'Input Parameters'!$K$32))</f>
        <v>0</v>
      </c>
      <c r="S661" s="10">
        <f t="shared" ca="1" si="77"/>
        <v>0.12626049025489339</v>
      </c>
      <c r="T661" s="26">
        <f ca="1">_xlfn.LOGNORM.INV(S661,'Input Parameters'!$H$34,'Input Parameters'!$I$34)</f>
        <v>43.713953372493926</v>
      </c>
      <c r="U661" s="10">
        <f t="shared" ca="1" si="78"/>
        <v>0.35632043746480024</v>
      </c>
      <c r="V661" s="30">
        <f ca="1">_xlfn.BETA.INV(U661,'Input Parameters'!$L$36,'Input Parameters'!$M$36,'Input Parameters'!$J$36,'Input Parameters'!$K$36)</f>
        <v>0.53182639441176827</v>
      </c>
      <c r="W661" s="2">
        <f ca="1">N661+(P661-N661)*(1-ERF((T661-R661)/(2*SQRT(L661*'Input Parameters'!$E$38))))</f>
        <v>0.30911385798870872</v>
      </c>
      <c r="X661">
        <f t="shared" ca="1" si="82"/>
        <v>1</v>
      </c>
      <c r="Y661" s="7"/>
    </row>
    <row r="662" spans="1:25" ht="15" customHeight="1" x14ac:dyDescent="0.25">
      <c r="A662" s="139">
        <v>655</v>
      </c>
      <c r="B662" s="10">
        <f t="shared" ca="1" si="70"/>
        <v>0.29491919657083432</v>
      </c>
      <c r="C662" s="60">
        <f ca="1">_xlfn.NORM.INV(B662,'Input Parameters'!$E$15,'Input Parameters'!$F$15)</f>
        <v>241.75312959461232</v>
      </c>
      <c r="D662" s="10">
        <f t="shared" ca="1" si="71"/>
        <v>0.8478648778791531</v>
      </c>
      <c r="E662" s="62">
        <f ca="1">IF(_xlfn.NORM.INV(D662,'Input Parameters'!$E$17,'Input Parameters'!$F$17)&lt;3500,3500,IF(_xlfn.NORM.INV(D662,'Input Parameters'!$E$17,'Input Parameters'!$F$17)&gt;5500,5500,_xlfn.NORM.INV(D662,'Input Parameters'!$E$17,'Input Parameters'!$F$17)))</f>
        <v>5500</v>
      </c>
      <c r="F662" s="10">
        <f t="shared" ca="1" si="72"/>
        <v>0.45330589022605572</v>
      </c>
      <c r="G662" s="64">
        <f ca="1">_xlfn.NORM.INV(F662,'Input Parameters'!$E$20,'Input Parameters'!$F$20)</f>
        <v>281.86400084367943</v>
      </c>
      <c r="H662" s="57">
        <f ca="1">EXP(E662*(1/'Input Parameters'!$E$23-1/G662))</f>
        <v>0.47854867037841098</v>
      </c>
      <c r="I662" s="10">
        <f t="shared" ca="1" si="73"/>
        <v>0.84067189873980463</v>
      </c>
      <c r="J662" s="30">
        <f ca="1">_xlfn.BETA.INV(I662,'Input Parameters'!$L$26,'Input Parameters'!$M$26,'Input Parameters'!$J$26,'Input Parameters'!$K$26)</f>
        <v>0.80539897352430545</v>
      </c>
      <c r="K662" s="168">
        <f ca="1">('Input Parameters'!$E$27/'Input Parameters'!$E$38)^$J662</f>
        <v>3.0975432842479129E-3</v>
      </c>
      <c r="L662" s="69">
        <f ca="1">$H662*$C662*'Input Parameters'!$E$25*K662</f>
        <v>0.35835676104016589</v>
      </c>
      <c r="M662" s="24">
        <f t="shared" ca="1" si="74"/>
        <v>0.20582765848142981</v>
      </c>
      <c r="N662" s="15">
        <f ca="1">_xlfn.NORM.INV(M662,'Input Parameters'!$E$29,'Input Parameters'!$F$29)</f>
        <v>9.9917901588589583E-2</v>
      </c>
      <c r="O662" s="8">
        <f t="shared" ca="1" si="75"/>
        <v>0.57231407779898158</v>
      </c>
      <c r="P662" s="30">
        <f ca="1">_xlfn.LOGNORM.INV(O662,'Input Parameters'!$H$30,'Input Parameters'!$I$30)</f>
        <v>2.9245503548381504</v>
      </c>
      <c r="Q662" s="10">
        <f t="shared" ca="1" si="76"/>
        <v>0.19118822796151691</v>
      </c>
      <c r="R662" s="30">
        <f>IF('Input Parameters'!$E$32=0,0,_xlfn.BETA.INV(Q662,'Input Parameters'!$L$32,'Input Parameters'!$M$32,'Input Parameters'!$J$32,'Input Parameters'!$K$32))</f>
        <v>0</v>
      </c>
      <c r="S662" s="10">
        <f t="shared" ca="1" si="77"/>
        <v>0.1835608243703174</v>
      </c>
      <c r="T662" s="26">
        <f ca="1">_xlfn.LOGNORM.INV(S662,'Input Parameters'!$H$34,'Input Parameters'!$I$34)</f>
        <v>45.053297865945936</v>
      </c>
      <c r="U662" s="10">
        <f t="shared" ca="1" si="78"/>
        <v>0.5867356745458</v>
      </c>
      <c r="V662" s="30">
        <f ca="1">_xlfn.BETA.INV(U662,'Input Parameters'!$L$36,'Input Parameters'!$M$36,'Input Parameters'!$J$36,'Input Parameters'!$K$36)</f>
        <v>0.6199720984841538</v>
      </c>
      <c r="W662" s="2">
        <f ca="1">N662+(P662-N662)*(1-ERF((T662-R662)/(2*SQRT(L662*'Input Parameters'!$E$38))))</f>
        <v>9.9918191899981912E-2</v>
      </c>
      <c r="X662">
        <f t="shared" ca="1" si="82"/>
        <v>1</v>
      </c>
      <c r="Y662" s="7"/>
    </row>
    <row r="663" spans="1:25" ht="15" customHeight="1" x14ac:dyDescent="0.25">
      <c r="A663" s="139">
        <v>656</v>
      </c>
      <c r="B663" s="10">
        <f t="shared" ca="1" si="70"/>
        <v>0.25772811941166596</v>
      </c>
      <c r="C663" s="60">
        <f ca="1">_xlfn.NORM.INV(B663,'Input Parameters'!$E$15,'Input Parameters'!$F$15)</f>
        <v>235.72166317547379</v>
      </c>
      <c r="D663" s="10">
        <f t="shared" ca="1" si="71"/>
        <v>0.82813463041005841</v>
      </c>
      <c r="E663" s="62">
        <f ca="1">IF(_xlfn.NORM.INV(D663,'Input Parameters'!$E$17,'Input Parameters'!$F$17)&lt;3500,3500,IF(_xlfn.NORM.INV(D663,'Input Parameters'!$E$17,'Input Parameters'!$F$17)&gt;5500,5500,_xlfn.NORM.INV(D663,'Input Parameters'!$E$17,'Input Parameters'!$F$17)))</f>
        <v>5462.7736833514009</v>
      </c>
      <c r="F663" s="10">
        <f t="shared" ca="1" si="72"/>
        <v>0.71119710483545961</v>
      </c>
      <c r="G663" s="64">
        <f ca="1">_xlfn.NORM.INV(F663,'Input Parameters'!$E$20,'Input Parameters'!$F$20)</f>
        <v>286.38113159298041</v>
      </c>
      <c r="H663" s="57">
        <f ca="1">EXP(E663*(1/'Input Parameters'!$E$23-1/G663))</f>
        <v>0.65291288150323679</v>
      </c>
      <c r="I663" s="10">
        <f t="shared" ca="1" si="73"/>
        <v>0.48148284117276174</v>
      </c>
      <c r="J663" s="30">
        <f ca="1">_xlfn.BETA.INV(I663,'Input Parameters'!$L$26,'Input Parameters'!$M$26,'Input Parameters'!$J$26,'Input Parameters'!$K$26)</f>
        <v>0.65390237784081617</v>
      </c>
      <c r="K663" s="168">
        <f ca="1">('Input Parameters'!$E$27/'Input Parameters'!$E$38)^$J663</f>
        <v>9.1824861300554023E-3</v>
      </c>
      <c r="L663" s="69">
        <f ca="1">$H663*$C663*'Input Parameters'!$E$25*K663</f>
        <v>1.4132370505024661</v>
      </c>
      <c r="M663" s="24">
        <f t="shared" ca="1" si="74"/>
        <v>0.37781025754272501</v>
      </c>
      <c r="N663" s="15">
        <f ca="1">_xlfn.NORM.INV(M663,'Input Parameters'!$E$29,'Input Parameters'!$F$29)</f>
        <v>9.9968876307650112E-2</v>
      </c>
      <c r="O663" s="8">
        <f t="shared" ca="1" si="75"/>
        <v>0.36390260312917788</v>
      </c>
      <c r="P663" s="30">
        <f ca="1">_xlfn.LOGNORM.INV(O663,'Input Parameters'!$H$30,'Input Parameters'!$I$30)</f>
        <v>2.2764791550801093</v>
      </c>
      <c r="Q663" s="10">
        <f t="shared" ca="1" si="76"/>
        <v>0.70659143226700327</v>
      </c>
      <c r="R663" s="30">
        <f>IF('Input Parameters'!$E$32=0,0,_xlfn.BETA.INV(Q663,'Input Parameters'!$L$32,'Input Parameters'!$M$32,'Input Parameters'!$J$32,'Input Parameters'!$K$32))</f>
        <v>0</v>
      </c>
      <c r="S663" s="10">
        <f t="shared" ca="1" si="77"/>
        <v>0.70101528432719762</v>
      </c>
      <c r="T663" s="26">
        <f ca="1">_xlfn.LOGNORM.INV(S663,'Input Parameters'!$H$34,'Input Parameters'!$I$34)</f>
        <v>53.828565755543586</v>
      </c>
      <c r="U663" s="10">
        <f t="shared" ca="1" si="78"/>
        <v>0.6193070304474918</v>
      </c>
      <c r="V663" s="30">
        <f ca="1">_xlfn.BETA.INV(U663,'Input Parameters'!$L$36,'Input Parameters'!$M$36,'Input Parameters'!$J$36,'Input Parameters'!$K$36)</f>
        <v>0.63347354828922686</v>
      </c>
      <c r="W663" s="2">
        <f ca="1">N663+(P663-N663)*(1-ERF((T663-R663)/(2*SQRT(L663*'Input Parameters'!$E$38))))</f>
        <v>0.10294167168305321</v>
      </c>
      <c r="X663">
        <f t="shared" ca="1" si="82"/>
        <v>1</v>
      </c>
      <c r="Y663" s="7"/>
    </row>
    <row r="664" spans="1:25" ht="15" customHeight="1" x14ac:dyDescent="0.25">
      <c r="A664" s="139">
        <v>657</v>
      </c>
      <c r="B664" s="10">
        <f t="shared" ca="1" si="70"/>
        <v>0.40819560182866366</v>
      </c>
      <c r="C664" s="60">
        <f ca="1">_xlfn.NORM.INV(B664,'Input Parameters'!$E$15,'Input Parameters'!$F$15)</f>
        <v>258.38407814613902</v>
      </c>
      <c r="D664" s="10">
        <f t="shared" ca="1" si="71"/>
        <v>0.37102029454075169</v>
      </c>
      <c r="E664" s="62">
        <f ca="1">IF(_xlfn.NORM.INV(D664,'Input Parameters'!$E$17,'Input Parameters'!$F$17)&lt;3500,3500,IF(_xlfn.NORM.INV(D664,'Input Parameters'!$E$17,'Input Parameters'!$F$17)&gt;5500,5500,_xlfn.NORM.INV(D664,'Input Parameters'!$E$17,'Input Parameters'!$F$17)))</f>
        <v>4569.5934031272236</v>
      </c>
      <c r="F664" s="10">
        <f t="shared" ca="1" si="72"/>
        <v>0.23846339671770134</v>
      </c>
      <c r="G664" s="64">
        <f ca="1">_xlfn.NORM.INV(F664,'Input Parameters'!$E$20,'Input Parameters'!$F$20)</f>
        <v>277.88459757463551</v>
      </c>
      <c r="H664" s="57">
        <f ca="1">EXP(E664*(1/'Input Parameters'!$E$23-1/G664))</f>
        <v>0.42977843306499408</v>
      </c>
      <c r="I664" s="10">
        <f t="shared" ca="1" si="73"/>
        <v>0.39608646187742258</v>
      </c>
      <c r="J664" s="30">
        <f ca="1">_xlfn.BETA.INV(I664,'Input Parameters'!$L$26,'Input Parameters'!$M$26,'Input Parameters'!$J$26,'Input Parameters'!$K$26)</f>
        <v>0.61821687181915796</v>
      </c>
      <c r="K664" s="168">
        <f ca="1">('Input Parameters'!$E$27/'Input Parameters'!$E$38)^$J664</f>
        <v>1.186118104349976E-2</v>
      </c>
      <c r="L664" s="69">
        <f ca="1">$H664*$C664*'Input Parameters'!$E$25*K664</f>
        <v>1.3171592966277028</v>
      </c>
      <c r="M664" s="24">
        <f t="shared" ca="1" si="74"/>
        <v>0.28457850345125391</v>
      </c>
      <c r="N664" s="15">
        <f ca="1">_xlfn.NORM.INV(M664,'Input Parameters'!$E$29,'Input Parameters'!$F$29)</f>
        <v>9.9943070654376812E-2</v>
      </c>
      <c r="O664" s="8">
        <f t="shared" ca="1" si="75"/>
        <v>0.73159894915470225</v>
      </c>
      <c r="P664" s="30">
        <f ca="1">_xlfn.LOGNORM.INV(O664,'Input Parameters'!$H$30,'Input Parameters'!$I$30)</f>
        <v>3.5923598192076769</v>
      </c>
      <c r="Q664" s="10">
        <f t="shared" ca="1" si="76"/>
        <v>0.54661387009028484</v>
      </c>
      <c r="R664" s="30">
        <f>IF('Input Parameters'!$E$32=0,0,_xlfn.BETA.INV(Q664,'Input Parameters'!$L$32,'Input Parameters'!$M$32,'Input Parameters'!$J$32,'Input Parameters'!$K$32))</f>
        <v>0</v>
      </c>
      <c r="S664" s="10">
        <f t="shared" ca="1" si="77"/>
        <v>5.841496490100051E-2</v>
      </c>
      <c r="T664" s="26">
        <f ca="1">_xlfn.LOGNORM.INV(S664,'Input Parameters'!$H$34,'Input Parameters'!$I$34)</f>
        <v>41.46609686806724</v>
      </c>
      <c r="U664" s="10">
        <f t="shared" ca="1" si="78"/>
        <v>0.41734852056592198</v>
      </c>
      <c r="V664" s="30">
        <f ca="1">_xlfn.BETA.INV(U664,'Input Parameters'!$L$36,'Input Parameters'!$M$36,'Input Parameters'!$J$36,'Input Parameters'!$K$36)</f>
        <v>0.55474557198264307</v>
      </c>
      <c r="W664" s="2">
        <f ca="1">N664+(P664-N664)*(1-ERF((T664-R664)/(2*SQRT(L664*'Input Parameters'!$E$38))))</f>
        <v>0.13704827106363676</v>
      </c>
      <c r="X664">
        <f t="shared" ca="1" si="82"/>
        <v>1</v>
      </c>
      <c r="Y664" s="7"/>
    </row>
    <row r="665" spans="1:25" ht="15" customHeight="1" x14ac:dyDescent="0.25">
      <c r="A665" s="139">
        <v>658</v>
      </c>
      <c r="B665" s="10">
        <f t="shared" ca="1" si="70"/>
        <v>0.29107932531388936</v>
      </c>
      <c r="C665" s="60">
        <f ca="1">_xlfn.NORM.INV(B665,'Input Parameters'!$E$15,'Input Parameters'!$F$15)</f>
        <v>241.14810812103667</v>
      </c>
      <c r="D665" s="10">
        <f t="shared" ca="1" si="71"/>
        <v>0.56443540034939743</v>
      </c>
      <c r="E665" s="62">
        <f ca="1">IF(_xlfn.NORM.INV(D665,'Input Parameters'!$E$17,'Input Parameters'!$F$17)&lt;3500,3500,IF(_xlfn.NORM.INV(D665,'Input Parameters'!$E$17,'Input Parameters'!$F$17)&gt;5500,5500,_xlfn.NORM.INV(D665,'Input Parameters'!$E$17,'Input Parameters'!$F$17)))</f>
        <v>4913.5570325052549</v>
      </c>
      <c r="F665" s="10">
        <f t="shared" ca="1" si="72"/>
        <v>0.59118158790027819</v>
      </c>
      <c r="G665" s="64">
        <f ca="1">_xlfn.NORM.INV(F665,'Input Parameters'!$E$20,'Input Parameters'!$F$20)</f>
        <v>284.19492292935132</v>
      </c>
      <c r="H665" s="57">
        <f ca="1">EXP(E665*(1/'Input Parameters'!$E$23-1/G665))</f>
        <v>0.597239699591958</v>
      </c>
      <c r="I665" s="10">
        <f t="shared" ca="1" si="73"/>
        <v>0.48660941639962463</v>
      </c>
      <c r="J665" s="30">
        <f ca="1">_xlfn.BETA.INV(I665,'Input Parameters'!$L$26,'Input Parameters'!$M$26,'Input Parameters'!$J$26,'Input Parameters'!$K$26)</f>
        <v>0.65598398345439801</v>
      </c>
      <c r="K665" s="168">
        <f ca="1">('Input Parameters'!$E$27/'Input Parameters'!$E$38)^$J665</f>
        <v>9.0463972245600262E-3</v>
      </c>
      <c r="L665" s="69">
        <f ca="1">$H665*$C665*'Input Parameters'!$E$25*K665</f>
        <v>1.3028912907120045</v>
      </c>
      <c r="M665" s="24">
        <f t="shared" ca="1" si="74"/>
        <v>0.59846022490397255</v>
      </c>
      <c r="N665" s="15">
        <f ca="1">_xlfn.NORM.INV(M665,'Input Parameters'!$E$29,'Input Parameters'!$F$29)</f>
        <v>0.10002493635854429</v>
      </c>
      <c r="O665" s="8">
        <f t="shared" ca="1" si="75"/>
        <v>0.24027531517162282</v>
      </c>
      <c r="P665" s="30">
        <f ca="1">_xlfn.LOGNORM.INV(O665,'Input Parameters'!$H$30,'Input Parameters'!$I$30)</f>
        <v>1.9228626003947968</v>
      </c>
      <c r="Q665" s="10">
        <f t="shared" ca="1" si="76"/>
        <v>0.97426494736700275</v>
      </c>
      <c r="R665" s="30">
        <f>IF('Input Parameters'!$E$32=0,0,_xlfn.BETA.INV(Q665,'Input Parameters'!$L$32,'Input Parameters'!$M$32,'Input Parameters'!$J$32,'Input Parameters'!$K$32))</f>
        <v>0</v>
      </c>
      <c r="S665" s="10">
        <f t="shared" ca="1" si="77"/>
        <v>0.40061736565225625</v>
      </c>
      <c r="T665" s="26">
        <f ca="1">_xlfn.LOGNORM.INV(S665,'Input Parameters'!$H$34,'Input Parameters'!$I$34)</f>
        <v>48.852105305968649</v>
      </c>
      <c r="U665" s="10">
        <f t="shared" ca="1" si="78"/>
        <v>0.35240263293506813</v>
      </c>
      <c r="V665" s="30">
        <f ca="1">_xlfn.BETA.INV(U665,'Input Parameters'!$L$36,'Input Parameters'!$M$36,'Input Parameters'!$J$36,'Input Parameters'!$K$36)</f>
        <v>0.53034276627841037</v>
      </c>
      <c r="W665" s="2">
        <f ca="1">N665+(P665-N665)*(1-ERF((T665-R665)/(2*SQRT(L665*'Input Parameters'!$E$38))))</f>
        <v>0.1045374417502489</v>
      </c>
      <c r="X665">
        <f t="shared" ca="1" si="82"/>
        <v>1</v>
      </c>
      <c r="Y665" s="7"/>
    </row>
    <row r="666" spans="1:25" ht="15" customHeight="1" x14ac:dyDescent="0.25">
      <c r="A666" s="139">
        <v>659</v>
      </c>
      <c r="B666" s="10">
        <f t="shared" ca="1" si="70"/>
        <v>0.36692376853129716</v>
      </c>
      <c r="C666" s="60">
        <f ca="1">_xlfn.NORM.INV(B666,'Input Parameters'!$E$15,'Input Parameters'!$F$15)</f>
        <v>252.54078338961139</v>
      </c>
      <c r="D666" s="10">
        <f t="shared" ca="1" si="71"/>
        <v>0.59779339379811181</v>
      </c>
      <c r="E666" s="62">
        <f ca="1">IF(_xlfn.NORM.INV(D666,'Input Parameters'!$E$17,'Input Parameters'!$F$17)&lt;3500,3500,IF(_xlfn.NORM.INV(D666,'Input Parameters'!$E$17,'Input Parameters'!$F$17)&gt;5500,5500,_xlfn.NORM.INV(D666,'Input Parameters'!$E$17,'Input Parameters'!$F$17)))</f>
        <v>4973.3477707190268</v>
      </c>
      <c r="F666" s="10">
        <f t="shared" ca="1" si="72"/>
        <v>0.2371385288505814</v>
      </c>
      <c r="G666" s="64">
        <f ca="1">_xlfn.NORM.INV(F666,'Input Parameters'!$E$20,'Input Parameters'!$F$20)</f>
        <v>277.85589961860916</v>
      </c>
      <c r="H666" s="57">
        <f ca="1">EXP(E666*(1/'Input Parameters'!$E$23-1/G666))</f>
        <v>0.39814065126253423</v>
      </c>
      <c r="I666" s="10">
        <f t="shared" ca="1" si="73"/>
        <v>0.70833641466457797</v>
      </c>
      <c r="J666" s="30">
        <f ca="1">_xlfn.BETA.INV(I666,'Input Parameters'!$L$26,'Input Parameters'!$M$26,'Input Parameters'!$J$26,'Input Parameters'!$K$26)</f>
        <v>0.74514833117541501</v>
      </c>
      <c r="K666" s="168">
        <f ca="1">('Input Parameters'!$E$27/'Input Parameters'!$E$38)^$J666</f>
        <v>4.7721102012430608E-3</v>
      </c>
      <c r="L666" s="69">
        <f ca="1">$H666*$C666*'Input Parameters'!$E$25*K666</f>
        <v>0.47982018077355243</v>
      </c>
      <c r="M666" s="24">
        <f t="shared" ca="1" si="74"/>
        <v>8.9277469522390795E-2</v>
      </c>
      <c r="N666" s="15">
        <f ca="1">_xlfn.NORM.INV(M666,'Input Parameters'!$E$29,'Input Parameters'!$F$29)</f>
        <v>9.9865478229119981E-2</v>
      </c>
      <c r="O666" s="8">
        <f t="shared" ca="1" si="75"/>
        <v>0.44194356170819959</v>
      </c>
      <c r="P666" s="30">
        <f ca="1">_xlfn.LOGNORM.INV(O666,'Input Parameters'!$H$30,'Input Parameters'!$I$30)</f>
        <v>2.5044081098350626</v>
      </c>
      <c r="Q666" s="10">
        <f t="shared" ca="1" si="76"/>
        <v>7.2815670497781149E-2</v>
      </c>
      <c r="R666" s="30">
        <f>IF('Input Parameters'!$E$32=0,0,_xlfn.BETA.INV(Q666,'Input Parameters'!$L$32,'Input Parameters'!$M$32,'Input Parameters'!$J$32,'Input Parameters'!$K$32))</f>
        <v>0</v>
      </c>
      <c r="S666" s="10">
        <f t="shared" ca="1" si="77"/>
        <v>0.54856259719979794</v>
      </c>
      <c r="T666" s="26">
        <f ca="1">_xlfn.LOGNORM.INV(S666,'Input Parameters'!$H$34,'Input Parameters'!$I$34)</f>
        <v>51.179496698659705</v>
      </c>
      <c r="U666" s="10">
        <f t="shared" ca="1" si="78"/>
        <v>0.80580585726661913</v>
      </c>
      <c r="V666" s="30">
        <f ca="1">_xlfn.BETA.INV(U666,'Input Parameters'!$L$36,'Input Parameters'!$M$36,'Input Parameters'!$J$36,'Input Parameters'!$K$36)</f>
        <v>0.72732586130899413</v>
      </c>
      <c r="W666" s="2">
        <f ca="1">N666+(P666-N666)*(1-ERF((T666-R666)/(2*SQRT(L666*'Input Parameters'!$E$38))))</f>
        <v>9.9865898206803014E-2</v>
      </c>
      <c r="X666">
        <f t="shared" ca="1" si="82"/>
        <v>1</v>
      </c>
      <c r="Y666" s="7"/>
    </row>
    <row r="667" spans="1:25" ht="15" customHeight="1" x14ac:dyDescent="0.25">
      <c r="A667" s="139">
        <v>660</v>
      </c>
      <c r="B667" s="10">
        <f t="shared" ca="1" si="70"/>
        <v>0.2335901636598009</v>
      </c>
      <c r="C667" s="60">
        <f ca="1">_xlfn.NORM.INV(B667,'Input Parameters'!$E$15,'Input Parameters'!$F$15)</f>
        <v>231.56453245677713</v>
      </c>
      <c r="D667" s="10">
        <f t="shared" ca="1" si="71"/>
        <v>0.2776479485403881</v>
      </c>
      <c r="E667" s="62">
        <f ca="1">IF(_xlfn.NORM.INV(D667,'Input Parameters'!$E$17,'Input Parameters'!$F$17)&lt;3500,3500,IF(_xlfn.NORM.INV(D667,'Input Parameters'!$E$17,'Input Parameters'!$F$17)&gt;5500,5500,_xlfn.NORM.INV(D667,'Input Parameters'!$E$17,'Input Parameters'!$F$17)))</f>
        <v>4387.1098851275001</v>
      </c>
      <c r="F667" s="10">
        <f t="shared" ca="1" si="72"/>
        <v>0.22886237062512538</v>
      </c>
      <c r="G667" s="64">
        <f ca="1">_xlfn.NORM.INV(F667,'Input Parameters'!$E$20,'Input Parameters'!$F$20)</f>
        <v>277.67458943382144</v>
      </c>
      <c r="H667" s="57">
        <f ca="1">EXP(E667*(1/'Input Parameters'!$E$23-1/G667))</f>
        <v>0.43924330026835817</v>
      </c>
      <c r="I667" s="10">
        <f t="shared" ca="1" si="73"/>
        <v>0.64285083413149768</v>
      </c>
      <c r="J667" s="30">
        <f ca="1">_xlfn.BETA.INV(I667,'Input Parameters'!$L$26,'Input Parameters'!$M$26,'Input Parameters'!$J$26,'Input Parameters'!$K$26)</f>
        <v>0.71838629347188165</v>
      </c>
      <c r="K667" s="168">
        <f ca="1">('Input Parameters'!$E$27/'Input Parameters'!$E$38)^$J667</f>
        <v>5.782021311915961E-3</v>
      </c>
      <c r="L667" s="69">
        <f ca="1">$H667*$C667*'Input Parameters'!$E$25*K667</f>
        <v>0.58810771352841618</v>
      </c>
      <c r="M667" s="24">
        <f t="shared" ca="1" si="74"/>
        <v>0.89763319221875881</v>
      </c>
      <c r="N667" s="15">
        <f ca="1">_xlfn.NORM.INV(M667,'Input Parameters'!$E$29,'Input Parameters'!$F$29)</f>
        <v>0.10012681801737058</v>
      </c>
      <c r="O667" s="8">
        <f t="shared" ca="1" si="75"/>
        <v>0.68200577518340622</v>
      </c>
      <c r="P667" s="30">
        <f ca="1">_xlfn.LOGNORM.INV(O667,'Input Parameters'!$H$30,'Input Parameters'!$I$30)</f>
        <v>3.3555825948830629</v>
      </c>
      <c r="Q667" s="10">
        <f t="shared" ca="1" si="76"/>
        <v>0.41144406891137486</v>
      </c>
      <c r="R667" s="30">
        <f>IF('Input Parameters'!$E$32=0,0,_xlfn.BETA.INV(Q667,'Input Parameters'!$L$32,'Input Parameters'!$M$32,'Input Parameters'!$J$32,'Input Parameters'!$K$32))</f>
        <v>0</v>
      </c>
      <c r="S667" s="10">
        <f t="shared" ca="1" si="77"/>
        <v>0.68265371321315016</v>
      </c>
      <c r="T667" s="26">
        <f ca="1">_xlfn.LOGNORM.INV(S667,'Input Parameters'!$H$34,'Input Parameters'!$I$34)</f>
        <v>53.479893556434568</v>
      </c>
      <c r="U667" s="10">
        <f t="shared" ca="1" si="78"/>
        <v>0.83813137104813795</v>
      </c>
      <c r="V667" s="30">
        <f ca="1">_xlfn.BETA.INV(U667,'Input Parameters'!$L$36,'Input Parameters'!$M$36,'Input Parameters'!$J$36,'Input Parameters'!$K$36)</f>
        <v>0.74915911412278335</v>
      </c>
      <c r="W667" s="2">
        <f ca="1">N667+(P667-N667)*(1-ERF((T667-R667)/(2*SQRT(L667*'Input Parameters'!$E$38))))</f>
        <v>0.10012947942501847</v>
      </c>
      <c r="X667">
        <f t="shared" ca="1" si="82"/>
        <v>1</v>
      </c>
      <c r="Y667" s="7"/>
    </row>
    <row r="668" spans="1:25" ht="15" customHeight="1" x14ac:dyDescent="0.25">
      <c r="A668" s="139">
        <v>661</v>
      </c>
      <c r="B668" s="10">
        <f t="shared" ca="1" si="70"/>
        <v>0.86272953518984508</v>
      </c>
      <c r="C668" s="60">
        <f ca="1">_xlfn.NORM.INV(B668,'Input Parameters'!$E$15,'Input Parameters'!$F$15)</f>
        <v>330.18247297674395</v>
      </c>
      <c r="D668" s="10">
        <f t="shared" ca="1" si="71"/>
        <v>0.10960213503178118</v>
      </c>
      <c r="E668" s="62">
        <f ca="1">IF(_xlfn.NORM.INV(D668,'Input Parameters'!$E$17,'Input Parameters'!$F$17)&lt;3500,3500,IF(_xlfn.NORM.INV(D668,'Input Parameters'!$E$17,'Input Parameters'!$F$17)&gt;5500,5500,_xlfn.NORM.INV(D668,'Input Parameters'!$E$17,'Input Parameters'!$F$17)))</f>
        <v>3939.9472576992275</v>
      </c>
      <c r="F668" s="10">
        <f t="shared" ca="1" si="72"/>
        <v>0.46279382892142318</v>
      </c>
      <c r="G668" s="64">
        <f ca="1">_xlfn.NORM.INV(F668,'Input Parameters'!$E$20,'Input Parameters'!$F$20)</f>
        <v>282.02423574884176</v>
      </c>
      <c r="H668" s="57">
        <f ca="1">EXP(E668*(1/'Input Parameters'!$E$23-1/G668))</f>
        <v>0.59451508202514014</v>
      </c>
      <c r="I668" s="10">
        <f t="shared" ca="1" si="73"/>
        <v>0.7202993094997252</v>
      </c>
      <c r="J668" s="30">
        <f ca="1">_xlfn.BETA.INV(I668,'Input Parameters'!$L$26,'Input Parameters'!$M$26,'Input Parameters'!$J$26,'Input Parameters'!$K$26)</f>
        <v>0.75017027423410232</v>
      </c>
      <c r="K668" s="168">
        <f ca="1">('Input Parameters'!$E$27/'Input Parameters'!$E$38)^$J668</f>
        <v>4.6032661327753714E-3</v>
      </c>
      <c r="L668" s="69">
        <f ca="1">$H668*$C668*'Input Parameters'!$E$25*K668</f>
        <v>0.90361405285712715</v>
      </c>
      <c r="M668" s="24">
        <f t="shared" ca="1" si="74"/>
        <v>0.97937615586256144</v>
      </c>
      <c r="N668" s="15">
        <f ca="1">_xlfn.NORM.INV(M668,'Input Parameters'!$E$29,'Input Parameters'!$F$29)</f>
        <v>0.10020410315796047</v>
      </c>
      <c r="O668" s="8">
        <f t="shared" ca="1" si="75"/>
        <v>0.45886540441391743</v>
      </c>
      <c r="P668" s="30">
        <f ca="1">_xlfn.LOGNORM.INV(O668,'Input Parameters'!$H$30,'Input Parameters'!$I$30)</f>
        <v>2.555497996930987</v>
      </c>
      <c r="Q668" s="10">
        <f t="shared" ca="1" si="76"/>
        <v>0.80223391878622352</v>
      </c>
      <c r="R668" s="30">
        <f>IF('Input Parameters'!$E$32=0,0,_xlfn.BETA.INV(Q668,'Input Parameters'!$L$32,'Input Parameters'!$M$32,'Input Parameters'!$J$32,'Input Parameters'!$K$32))</f>
        <v>0</v>
      </c>
      <c r="S668" s="10">
        <f t="shared" ca="1" si="77"/>
        <v>0.54227605622396691</v>
      </c>
      <c r="T668" s="26">
        <f ca="1">_xlfn.LOGNORM.INV(S668,'Input Parameters'!$H$34,'Input Parameters'!$I$34)</f>
        <v>51.078519133361944</v>
      </c>
      <c r="U668" s="10">
        <f t="shared" ca="1" si="78"/>
        <v>0.31695446513034298</v>
      </c>
      <c r="V668" s="30">
        <f ca="1">_xlfn.BETA.INV(U668,'Input Parameters'!$L$36,'Input Parameters'!$M$36,'Input Parameters'!$J$36,'Input Parameters'!$K$36)</f>
        <v>0.51678979172300943</v>
      </c>
      <c r="W668" s="2">
        <f ca="1">N668+(P668-N668)*(1-ERF((T668-R668)/(2*SQRT(L668*'Input Parameters'!$E$38))))</f>
        <v>0.10056002469055074</v>
      </c>
      <c r="X668">
        <f t="shared" ca="1" si="82"/>
        <v>1</v>
      </c>
      <c r="Y668" s="7"/>
    </row>
    <row r="669" spans="1:25" ht="15" customHeight="1" x14ac:dyDescent="0.25">
      <c r="A669" s="139">
        <v>662</v>
      </c>
      <c r="B669" s="10">
        <f t="shared" ca="1" si="70"/>
        <v>0.81727428019922999</v>
      </c>
      <c r="C669" s="60">
        <f ca="1">_xlfn.NORM.INV(B669,'Input Parameters'!$E$15,'Input Parameters'!$F$15)</f>
        <v>320.01368998992274</v>
      </c>
      <c r="D669" s="10">
        <f t="shared" ca="1" si="71"/>
        <v>0.17100679197683177</v>
      </c>
      <c r="E669" s="62">
        <f ca="1">IF(_xlfn.NORM.INV(D669,'Input Parameters'!$E$17,'Input Parameters'!$F$17)&lt;3500,3500,IF(_xlfn.NORM.INV(D669,'Input Parameters'!$E$17,'Input Parameters'!$F$17)&gt;5500,5500,_xlfn.NORM.INV(D669,'Input Parameters'!$E$17,'Input Parameters'!$F$17)))</f>
        <v>4134.8640583076176</v>
      </c>
      <c r="F669" s="10">
        <f t="shared" ca="1" si="72"/>
        <v>9.9567589072360296E-2</v>
      </c>
      <c r="G669" s="64">
        <f ca="1">_xlfn.NORM.INV(F669,'Input Parameters'!$E$20,'Input Parameters'!$F$20)</f>
        <v>274.04707022339807</v>
      </c>
      <c r="H669" s="57">
        <f ca="1">EXP(E669*(1/'Input Parameters'!$E$23-1/G669))</f>
        <v>0.37813298248334221</v>
      </c>
      <c r="I669" s="10">
        <f t="shared" ca="1" si="73"/>
        <v>0.64064866125394093</v>
      </c>
      <c r="J669" s="30">
        <f ca="1">_xlfn.BETA.INV(I669,'Input Parameters'!$L$26,'Input Parameters'!$M$26,'Input Parameters'!$J$26,'Input Parameters'!$K$26)</f>
        <v>0.7175017133867938</v>
      </c>
      <c r="K669" s="168">
        <f ca="1">('Input Parameters'!$E$27/'Input Parameters'!$E$38)^$J669</f>
        <v>5.8188255361067281E-3</v>
      </c>
      <c r="L669" s="69">
        <f ca="1">$H669*$C669*'Input Parameters'!$E$25*K669</f>
        <v>0.70412287539178176</v>
      </c>
      <c r="M669" s="24">
        <f t="shared" ca="1" si="74"/>
        <v>0.43737869245036598</v>
      </c>
      <c r="N669" s="15">
        <f ca="1">_xlfn.NORM.INV(M669,'Input Parameters'!$E$29,'Input Parameters'!$F$29)</f>
        <v>9.9984238144922979E-2</v>
      </c>
      <c r="O669" s="8">
        <f t="shared" ca="1" si="75"/>
        <v>0.19283365229540739</v>
      </c>
      <c r="P669" s="30">
        <f ca="1">_xlfn.LOGNORM.INV(O669,'Input Parameters'!$H$30,'Input Parameters'!$I$30)</f>
        <v>1.781132745990867</v>
      </c>
      <c r="Q669" s="10">
        <f t="shared" ca="1" si="76"/>
        <v>0.80305744545324054</v>
      </c>
      <c r="R669" s="30">
        <f>IF('Input Parameters'!$E$32=0,0,_xlfn.BETA.INV(Q669,'Input Parameters'!$L$32,'Input Parameters'!$M$32,'Input Parameters'!$J$32,'Input Parameters'!$K$32))</f>
        <v>0</v>
      </c>
      <c r="S669" s="10">
        <f t="shared" ca="1" si="77"/>
        <v>0.24079657925071685</v>
      </c>
      <c r="T669" s="26">
        <f ca="1">_xlfn.LOGNORM.INV(S669,'Input Parameters'!$H$34,'Input Parameters'!$I$34)</f>
        <v>46.178632778818034</v>
      </c>
      <c r="U669" s="10">
        <f t="shared" ca="1" si="78"/>
        <v>0.36756326622717272</v>
      </c>
      <c r="V669" s="30">
        <f ca="1">_xlfn.BETA.INV(U669,'Input Parameters'!$L$36,'Input Parameters'!$M$36,'Input Parameters'!$J$36,'Input Parameters'!$K$36)</f>
        <v>0.53607214475221565</v>
      </c>
      <c r="W669" s="2">
        <f ca="1">N669+(P669-N669)*(1-ERF((T669-R669)/(2*SQRT(L669*'Input Parameters'!$E$38))))</f>
        <v>0.10015181889168748</v>
      </c>
      <c r="X669">
        <f t="shared" ca="1" si="82"/>
        <v>1</v>
      </c>
      <c r="Y669" s="7"/>
    </row>
    <row r="670" spans="1:25" ht="15" customHeight="1" x14ac:dyDescent="0.25">
      <c r="A670" s="139">
        <v>663</v>
      </c>
      <c r="B670" s="10">
        <f t="shared" ca="1" si="70"/>
        <v>0.85981114409956538</v>
      </c>
      <c r="C670" s="60">
        <f ca="1">_xlfn.NORM.INV(B670,'Input Parameters'!$E$15,'Input Parameters'!$F$15)</f>
        <v>329.46745940688714</v>
      </c>
      <c r="D670" s="10">
        <f t="shared" ca="1" si="71"/>
        <v>0.87028064866797261</v>
      </c>
      <c r="E670" s="62">
        <f ca="1">IF(_xlfn.NORM.INV(D670,'Input Parameters'!$E$17,'Input Parameters'!$F$17)&lt;3500,3500,IF(_xlfn.NORM.INV(D670,'Input Parameters'!$E$17,'Input Parameters'!$F$17)&gt;5500,5500,_xlfn.NORM.INV(D670,'Input Parameters'!$E$17,'Input Parameters'!$F$17)))</f>
        <v>5500</v>
      </c>
      <c r="F670" s="10">
        <f t="shared" ca="1" si="72"/>
        <v>0.9287012589110154</v>
      </c>
      <c r="G670" s="64">
        <f ca="1">_xlfn.NORM.INV(F670,'Input Parameters'!$E$20,'Input Parameters'!$F$20)</f>
        <v>292.47344962913007</v>
      </c>
      <c r="H670" s="57">
        <f ca="1">EXP(E670*(1/'Input Parameters'!$E$23-1/G670))</f>
        <v>0.97125467098018559</v>
      </c>
      <c r="I670" s="10">
        <f t="shared" ca="1" si="73"/>
        <v>0.78096348776461766</v>
      </c>
      <c r="J670" s="30">
        <f ca="1">_xlfn.BETA.INV(I670,'Input Parameters'!$L$26,'Input Parameters'!$M$26,'Input Parameters'!$J$26,'Input Parameters'!$K$26)</f>
        <v>0.77666542444821896</v>
      </c>
      <c r="K670" s="168">
        <f ca="1">('Input Parameters'!$E$27/'Input Parameters'!$E$38)^$J670</f>
        <v>3.8065213420525519E-3</v>
      </c>
      <c r="L670" s="69">
        <f ca="1">$H670*$C670*'Input Parameters'!$E$25*K670</f>
        <v>1.2180746824091362</v>
      </c>
      <c r="M670" s="24">
        <f t="shared" ca="1" si="74"/>
        <v>0.13954215407382431</v>
      </c>
      <c r="N670" s="15">
        <f ca="1">_xlfn.NORM.INV(M670,'Input Parameters'!$E$29,'Input Parameters'!$F$29)</f>
        <v>9.9891762134342033E-2</v>
      </c>
      <c r="O670" s="8">
        <f t="shared" ca="1" si="75"/>
        <v>0.53786353725704972</v>
      </c>
      <c r="P670" s="30">
        <f ca="1">_xlfn.LOGNORM.INV(O670,'Input Parameters'!$H$30,'Input Parameters'!$I$30)</f>
        <v>2.8065096721375937</v>
      </c>
      <c r="Q670" s="10">
        <f t="shared" ca="1" si="76"/>
        <v>0.97908378424926279</v>
      </c>
      <c r="R670" s="30">
        <f>IF('Input Parameters'!$E$32=0,0,_xlfn.BETA.INV(Q670,'Input Parameters'!$L$32,'Input Parameters'!$M$32,'Input Parameters'!$J$32,'Input Parameters'!$K$32))</f>
        <v>0</v>
      </c>
      <c r="S670" s="10">
        <f t="shared" ca="1" si="77"/>
        <v>0.38585263964206584</v>
      </c>
      <c r="T670" s="26">
        <f ca="1">_xlfn.LOGNORM.INV(S670,'Input Parameters'!$H$34,'Input Parameters'!$I$34)</f>
        <v>48.619107738407564</v>
      </c>
      <c r="U670" s="10">
        <f t="shared" ca="1" si="78"/>
        <v>8.7207329479369156E-2</v>
      </c>
      <c r="V670" s="30">
        <f ca="1">_xlfn.BETA.INV(U670,'Input Parameters'!$L$36,'Input Parameters'!$M$36,'Input Parameters'!$J$36,'Input Parameters'!$K$36)</f>
        <v>0.4085005182071717</v>
      </c>
      <c r="W670" s="2">
        <f ca="1">N670+(P670-N670)*(1-ERF((T670-R670)/(2*SQRT(L670*'Input Parameters'!$E$38))))</f>
        <v>0.10487081395910848</v>
      </c>
      <c r="X670">
        <f t="shared" ca="1" si="82"/>
        <v>1</v>
      </c>
      <c r="Y670" s="7"/>
    </row>
    <row r="671" spans="1:25" ht="15" customHeight="1" x14ac:dyDescent="0.25">
      <c r="A671" s="139">
        <v>664</v>
      </c>
      <c r="B671" s="10">
        <f t="shared" ca="1" si="70"/>
        <v>0.61530812909823207</v>
      </c>
      <c r="C671" s="60">
        <f ca="1">_xlfn.NORM.INV(B671,'Input Parameters'!$E$15,'Input Parameters'!$F$15)</f>
        <v>286.85569149338204</v>
      </c>
      <c r="D671" s="10">
        <f t="shared" ca="1" si="71"/>
        <v>0.84646136929791493</v>
      </c>
      <c r="E671" s="62">
        <f ca="1">IF(_xlfn.NORM.INV(D671,'Input Parameters'!$E$17,'Input Parameters'!$F$17)&lt;3500,3500,IF(_xlfn.NORM.INV(D671,'Input Parameters'!$E$17,'Input Parameters'!$F$17)&gt;5500,5500,_xlfn.NORM.INV(D671,'Input Parameters'!$E$17,'Input Parameters'!$F$17)))</f>
        <v>5500</v>
      </c>
      <c r="F671" s="10">
        <f t="shared" ca="1" si="72"/>
        <v>0.97936470406654685</v>
      </c>
      <c r="G671" s="64">
        <f ca="1">_xlfn.NORM.INV(F671,'Input Parameters'!$E$20,'Input Parameters'!$F$20)</f>
        <v>296.3233679990239</v>
      </c>
      <c r="H671" s="57">
        <f ca="1">EXP(E671*(1/'Input Parameters'!$E$23-1/G671))</f>
        <v>1.2400541288069498</v>
      </c>
      <c r="I671" s="10">
        <f t="shared" ca="1" si="73"/>
        <v>6.4824018973127617E-2</v>
      </c>
      <c r="J671" s="30">
        <f ca="1">_xlfn.BETA.INV(I671,'Input Parameters'!$L$26,'Input Parameters'!$M$26,'Input Parameters'!$J$26,'Input Parameters'!$K$26)</f>
        <v>0.40545618227673186</v>
      </c>
      <c r="K671" s="168">
        <f ca="1">('Input Parameters'!$E$27/'Input Parameters'!$E$38)^$J671</f>
        <v>5.45658621167293E-2</v>
      </c>
      <c r="L671" s="69">
        <f ca="1">$H671*$C671*'Input Parameters'!$E$25*K671</f>
        <v>19.409982108361696</v>
      </c>
      <c r="M671" s="24">
        <f t="shared" ca="1" si="74"/>
        <v>0.64108337376266189</v>
      </c>
      <c r="N671" s="15">
        <f ca="1">_xlfn.NORM.INV(M671,'Input Parameters'!$E$29,'Input Parameters'!$F$29)</f>
        <v>0.10003613561114531</v>
      </c>
      <c r="O671" s="8">
        <f t="shared" ca="1" si="75"/>
        <v>0.17109223597188195</v>
      </c>
      <c r="P671" s="30">
        <f ca="1">_xlfn.LOGNORM.INV(O671,'Input Parameters'!$H$30,'Input Parameters'!$I$30)</f>
        <v>1.713170860314664</v>
      </c>
      <c r="Q671" s="10">
        <f t="shared" ca="1" si="76"/>
        <v>0.21333291110003316</v>
      </c>
      <c r="R671" s="30">
        <f>IF('Input Parameters'!$E$32=0,0,_xlfn.BETA.INV(Q671,'Input Parameters'!$L$32,'Input Parameters'!$M$32,'Input Parameters'!$J$32,'Input Parameters'!$K$32))</f>
        <v>0</v>
      </c>
      <c r="S671" s="10">
        <f t="shared" ca="1" si="77"/>
        <v>0.76179717184743834</v>
      </c>
      <c r="T671" s="26">
        <f ca="1">_xlfn.LOGNORM.INV(S671,'Input Parameters'!$H$34,'Input Parameters'!$I$34)</f>
        <v>55.081362207851228</v>
      </c>
      <c r="U671" s="10">
        <f t="shared" ca="1" si="78"/>
        <v>0.32474976241446685</v>
      </c>
      <c r="V671" s="30">
        <f ca="1">_xlfn.BETA.INV(U671,'Input Parameters'!$L$36,'Input Parameters'!$M$36,'Input Parameters'!$J$36,'Input Parameters'!$K$36)</f>
        <v>0.51979345787602527</v>
      </c>
      <c r="W671" s="2">
        <f ca="1">N671+(P671-N671)*(1-ERF((T671-R671)/(2*SQRT(L671*'Input Parameters'!$E$38))))</f>
        <v>0.70765384468928416</v>
      </c>
      <c r="X671">
        <f t="shared" ca="1" si="82"/>
        <v>0</v>
      </c>
      <c r="Y671" s="7"/>
    </row>
    <row r="672" spans="1:25" ht="15" customHeight="1" x14ac:dyDescent="0.25">
      <c r="A672" s="139">
        <v>665</v>
      </c>
      <c r="B672" s="10">
        <f t="shared" ca="1" si="70"/>
        <v>0.66282320035773257</v>
      </c>
      <c r="C672" s="60">
        <f ca="1">_xlfn.NORM.INV(B672,'Input Parameters'!$E$15,'Input Parameters'!$F$15)</f>
        <v>293.73822668519676</v>
      </c>
      <c r="D672" s="10">
        <f t="shared" ca="1" si="71"/>
        <v>0.12170296099342803</v>
      </c>
      <c r="E672" s="62">
        <f ca="1">IF(_xlfn.NORM.INV(D672,'Input Parameters'!$E$17,'Input Parameters'!$F$17)&lt;3500,3500,IF(_xlfn.NORM.INV(D672,'Input Parameters'!$E$17,'Input Parameters'!$F$17)&gt;5500,5500,_xlfn.NORM.INV(D672,'Input Parameters'!$E$17,'Input Parameters'!$F$17)))</f>
        <v>3983.4388667850826</v>
      </c>
      <c r="F672" s="10">
        <f t="shared" ca="1" si="72"/>
        <v>0.71758809123935208</v>
      </c>
      <c r="G672" s="64">
        <f ca="1">_xlfn.NORM.INV(F672,'Input Parameters'!$E$20,'Input Parameters'!$F$20)</f>
        <v>286.5071321002298</v>
      </c>
      <c r="H672" s="57">
        <f ca="1">EXP(E672*(1/'Input Parameters'!$E$23-1/G672))</f>
        <v>0.7373091518060666</v>
      </c>
      <c r="I672" s="10">
        <f t="shared" ca="1" si="73"/>
        <v>0.30904437753542358</v>
      </c>
      <c r="J672" s="30">
        <f ca="1">_xlfn.BETA.INV(I672,'Input Parameters'!$L$26,'Input Parameters'!$M$26,'Input Parameters'!$J$26,'Input Parameters'!$K$26)</f>
        <v>0.57862697573207766</v>
      </c>
      <c r="K672" s="168">
        <f ca="1">('Input Parameters'!$E$27/'Input Parameters'!$E$38)^$J672</f>
        <v>1.575645678471119E-2</v>
      </c>
      <c r="L672" s="69">
        <f ca="1">$H672*$C672*'Input Parameters'!$E$25*K672</f>
        <v>3.4124685374806023</v>
      </c>
      <c r="M672" s="24">
        <f t="shared" ca="1" si="74"/>
        <v>8.9122623766494491E-2</v>
      </c>
      <c r="N672" s="15">
        <f ca="1">_xlfn.NORM.INV(M672,'Input Parameters'!$E$29,'Input Parameters'!$F$29)</f>
        <v>9.9865382240082179E-2</v>
      </c>
      <c r="O672" s="8">
        <f t="shared" ca="1" si="75"/>
        <v>0.60050336048079223</v>
      </c>
      <c r="P672" s="30">
        <f ca="1">_xlfn.LOGNORM.INV(O672,'Input Parameters'!$H$30,'Input Parameters'!$I$30)</f>
        <v>3.0262746119242507</v>
      </c>
      <c r="Q672" s="10">
        <f t="shared" ca="1" si="76"/>
        <v>0.90037148128080458</v>
      </c>
      <c r="R672" s="30">
        <f>IF('Input Parameters'!$E$32=0,0,_xlfn.BETA.INV(Q672,'Input Parameters'!$L$32,'Input Parameters'!$M$32,'Input Parameters'!$J$32,'Input Parameters'!$K$32))</f>
        <v>0</v>
      </c>
      <c r="S672" s="10">
        <f t="shared" ca="1" si="77"/>
        <v>0.80844100910142824</v>
      </c>
      <c r="T672" s="26">
        <f ca="1">_xlfn.LOGNORM.INV(S672,'Input Parameters'!$H$34,'Input Parameters'!$I$34)</f>
        <v>56.190217730691906</v>
      </c>
      <c r="U672" s="10">
        <f t="shared" ca="1" si="78"/>
        <v>0.64570152966950234</v>
      </c>
      <c r="V672" s="30">
        <f ca="1">_xlfn.BETA.INV(U672,'Input Parameters'!$L$36,'Input Parameters'!$M$36,'Input Parameters'!$J$36,'Input Parameters'!$K$36)</f>
        <v>0.64481602402310034</v>
      </c>
      <c r="W672" s="2">
        <f ca="1">N672+(P672-N672)*(1-ERF((T672-R672)/(2*SQRT(L672*'Input Parameters'!$E$38))))</f>
        <v>0.19201082845740317</v>
      </c>
      <c r="X672">
        <f t="shared" ca="1" si="82"/>
        <v>1</v>
      </c>
      <c r="Y672" s="7"/>
    </row>
    <row r="673" spans="1:25" ht="15" customHeight="1" x14ac:dyDescent="0.25">
      <c r="A673" s="139">
        <v>666</v>
      </c>
      <c r="B673" s="10">
        <f t="shared" ca="1" si="70"/>
        <v>0.82941625606368585</v>
      </c>
      <c r="C673" s="60">
        <f ca="1">_xlfn.NORM.INV(B673,'Input Parameters'!$E$15,'Input Parameters'!$F$15)</f>
        <v>322.55182123138036</v>
      </c>
      <c r="D673" s="10">
        <f t="shared" ca="1" si="71"/>
        <v>0.75931814831487032</v>
      </c>
      <c r="E673" s="62">
        <f ca="1">IF(_xlfn.NORM.INV(D673,'Input Parameters'!$E$17,'Input Parameters'!$F$17)&lt;3500,3500,IF(_xlfn.NORM.INV(D673,'Input Parameters'!$E$17,'Input Parameters'!$F$17)&gt;5500,5500,_xlfn.NORM.INV(D673,'Input Parameters'!$E$17,'Input Parameters'!$F$17)))</f>
        <v>5292.8776403596376</v>
      </c>
      <c r="F673" s="10">
        <f t="shared" ca="1" si="72"/>
        <v>0.81608736781350166</v>
      </c>
      <c r="G673" s="64">
        <f ca="1">_xlfn.NORM.INV(F673,'Input Parameters'!$E$20,'Input Parameters'!$F$20)</f>
        <v>288.68371478991418</v>
      </c>
      <c r="H673" s="57">
        <f ca="1">EXP(E673*(1/'Input Parameters'!$E$23-1/G673))</f>
        <v>0.76671633271662332</v>
      </c>
      <c r="I673" s="10">
        <f t="shared" ca="1" si="73"/>
        <v>0.9068720268221564</v>
      </c>
      <c r="J673" s="30">
        <f ca="1">_xlfn.BETA.INV(I673,'Input Parameters'!$L$26,'Input Parameters'!$M$26,'Input Parameters'!$J$26,'Input Parameters'!$K$26)</f>
        <v>0.84348207222235427</v>
      </c>
      <c r="K673" s="168">
        <f ca="1">('Input Parameters'!$E$27/'Input Parameters'!$E$38)^$J673</f>
        <v>2.3571148186622951E-3</v>
      </c>
      <c r="L673" s="69">
        <f ca="1">$H673*$C673*'Input Parameters'!$E$25*K673</f>
        <v>0.5829280468528738</v>
      </c>
      <c r="M673" s="24">
        <f t="shared" ca="1" si="74"/>
        <v>0.87400315447456545</v>
      </c>
      <c r="N673" s="15">
        <f ca="1">_xlfn.NORM.INV(M673,'Input Parameters'!$E$29,'Input Parameters'!$F$29)</f>
        <v>0.10011455203004262</v>
      </c>
      <c r="O673" s="8">
        <f t="shared" ca="1" si="75"/>
        <v>0.14264019841979148</v>
      </c>
      <c r="P673" s="30">
        <f ca="1">_xlfn.LOGNORM.INV(O673,'Input Parameters'!$H$30,'Input Parameters'!$I$30)</f>
        <v>1.6197735786650953</v>
      </c>
      <c r="Q673" s="10">
        <f t="shared" ca="1" si="76"/>
        <v>0.16626655354969666</v>
      </c>
      <c r="R673" s="30">
        <f>IF('Input Parameters'!$E$32=0,0,_xlfn.BETA.INV(Q673,'Input Parameters'!$L$32,'Input Parameters'!$M$32,'Input Parameters'!$J$32,'Input Parameters'!$K$32))</f>
        <v>0</v>
      </c>
      <c r="S673" s="10">
        <f t="shared" ca="1" si="77"/>
        <v>0.71541195322996154</v>
      </c>
      <c r="T673" s="26">
        <f ca="1">_xlfn.LOGNORM.INV(S673,'Input Parameters'!$H$34,'Input Parameters'!$I$34)</f>
        <v>54.110421085630982</v>
      </c>
      <c r="U673" s="10">
        <f t="shared" ca="1" si="78"/>
        <v>0.45416682145291076</v>
      </c>
      <c r="V673" s="30">
        <f ca="1">_xlfn.BETA.INV(U673,'Input Parameters'!$L$36,'Input Parameters'!$M$36,'Input Parameters'!$J$36,'Input Parameters'!$K$36)</f>
        <v>0.56854299782632278</v>
      </c>
      <c r="W673" s="2">
        <f ca="1">N673+(P673-N673)*(1-ERF((T673-R673)/(2*SQRT(L673*'Input Parameters'!$E$38))))</f>
        <v>0.10011537321576816</v>
      </c>
      <c r="X673">
        <f t="shared" ca="1" si="82"/>
        <v>1</v>
      </c>
      <c r="Y673" s="7"/>
    </row>
    <row r="674" spans="1:25" ht="15" customHeight="1" x14ac:dyDescent="0.25">
      <c r="A674" s="139">
        <v>667</v>
      </c>
      <c r="B674" s="10">
        <f t="shared" ca="1" si="70"/>
        <v>0.77751010455761571</v>
      </c>
      <c r="C674" s="60">
        <f ca="1">_xlfn.NORM.INV(B674,'Input Parameters'!$E$15,'Input Parameters'!$F$15)</f>
        <v>312.36075376462185</v>
      </c>
      <c r="D674" s="10">
        <f t="shared" ca="1" si="71"/>
        <v>0.41344773021574266</v>
      </c>
      <c r="E674" s="62">
        <f ca="1">IF(_xlfn.NORM.INV(D674,'Input Parameters'!$E$17,'Input Parameters'!$F$17)&lt;3500,3500,IF(_xlfn.NORM.INV(D674,'Input Parameters'!$E$17,'Input Parameters'!$F$17)&gt;5500,5500,_xlfn.NORM.INV(D674,'Input Parameters'!$E$17,'Input Parameters'!$F$17)))</f>
        <v>4646.9205233465427</v>
      </c>
      <c r="F674" s="10">
        <f t="shared" ca="1" si="72"/>
        <v>0.17302196757332</v>
      </c>
      <c r="G674" s="64">
        <f ca="1">_xlfn.NORM.INV(F674,'Input Parameters'!$E$20,'Input Parameters'!$F$20)</f>
        <v>276.33665370936552</v>
      </c>
      <c r="H674" s="57">
        <f ca="1">EXP(E674*(1/'Input Parameters'!$E$23-1/G674))</f>
        <v>0.38579482130068155</v>
      </c>
      <c r="I674" s="10">
        <f t="shared" ca="1" si="73"/>
        <v>0.84992279472695109</v>
      </c>
      <c r="J674" s="30">
        <f ca="1">_xlfn.BETA.INV(I674,'Input Parameters'!$L$26,'Input Parameters'!$M$26,'Input Parameters'!$J$26,'Input Parameters'!$K$26)</f>
        <v>0.81021453678782396</v>
      </c>
      <c r="K674" s="168">
        <f ca="1">('Input Parameters'!$E$27/'Input Parameters'!$E$38)^$J674</f>
        <v>2.9923743182762347E-3</v>
      </c>
      <c r="L674" s="69">
        <f ca="1">$H674*$C674*'Input Parameters'!$E$25*K674</f>
        <v>0.36060253428331251</v>
      </c>
      <c r="M674" s="24">
        <f t="shared" ca="1" si="74"/>
        <v>0.8251718404690408</v>
      </c>
      <c r="N674" s="15">
        <f ca="1">_xlfn.NORM.INV(M674,'Input Parameters'!$E$29,'Input Parameters'!$F$29)</f>
        <v>0.10009352561278564</v>
      </c>
      <c r="O674" s="8">
        <f t="shared" ca="1" si="75"/>
        <v>0.76629789935230119</v>
      </c>
      <c r="P674" s="30">
        <f ca="1">_xlfn.LOGNORM.INV(O674,'Input Parameters'!$H$30,'Input Parameters'!$I$30)</f>
        <v>3.7822681441490209</v>
      </c>
      <c r="Q674" s="10">
        <f t="shared" ca="1" si="76"/>
        <v>0.57988926964369514</v>
      </c>
      <c r="R674" s="30">
        <f>IF('Input Parameters'!$E$32=0,0,_xlfn.BETA.INV(Q674,'Input Parameters'!$L$32,'Input Parameters'!$M$32,'Input Parameters'!$J$32,'Input Parameters'!$K$32))</f>
        <v>0</v>
      </c>
      <c r="S674" s="10">
        <f t="shared" ca="1" si="77"/>
        <v>0.87584730537023081</v>
      </c>
      <c r="T674" s="26">
        <f ca="1">_xlfn.LOGNORM.INV(S674,'Input Parameters'!$H$34,'Input Parameters'!$I$34)</f>
        <v>58.200542584916128</v>
      </c>
      <c r="U674" s="10">
        <f t="shared" ca="1" si="78"/>
        <v>0.53705565153986923</v>
      </c>
      <c r="V674" s="30">
        <f ca="1">_xlfn.BETA.INV(U674,'Input Parameters'!$L$36,'Input Parameters'!$M$36,'Input Parameters'!$J$36,'Input Parameters'!$K$36)</f>
        <v>0.60018765623854831</v>
      </c>
      <c r="W674" s="2">
        <f ca="1">N674+(P674-N674)*(1-ERF((T674-R674)/(2*SQRT(L674*'Input Parameters'!$E$38))))</f>
        <v>0.10009352563936441</v>
      </c>
      <c r="X674">
        <f t="shared" ca="1" si="82"/>
        <v>1</v>
      </c>
      <c r="Y674" s="7"/>
    </row>
    <row r="675" spans="1:25" ht="15" customHeight="1" x14ac:dyDescent="0.25">
      <c r="A675" s="139">
        <v>668</v>
      </c>
      <c r="B675" s="10">
        <f t="shared" ca="1" si="70"/>
        <v>0.75782198267506429</v>
      </c>
      <c r="C675" s="60">
        <f ca="1">_xlfn.NORM.INV(B675,'Input Parameters'!$E$15,'Input Parameters'!$F$15)</f>
        <v>308.86541265513523</v>
      </c>
      <c r="D675" s="10">
        <f t="shared" ca="1" si="71"/>
        <v>0.91589963911145023</v>
      </c>
      <c r="E675" s="62">
        <f ca="1">IF(_xlfn.NORM.INV(D675,'Input Parameters'!$E$17,'Input Parameters'!$F$17)&lt;3500,3500,IF(_xlfn.NORM.INV(D675,'Input Parameters'!$E$17,'Input Parameters'!$F$17)&gt;5500,5500,_xlfn.NORM.INV(D675,'Input Parameters'!$E$17,'Input Parameters'!$F$17)))</f>
        <v>5500</v>
      </c>
      <c r="F675" s="10">
        <f t="shared" ca="1" si="72"/>
        <v>5.0526388658253651E-2</v>
      </c>
      <c r="G675" s="64">
        <f ca="1">_xlfn.NORM.INV(F675,'Input Parameters'!$E$20,'Input Parameters'!$F$20)</f>
        <v>271.66353388914058</v>
      </c>
      <c r="H675" s="57">
        <f ca="1">EXP(E675*(1/'Input Parameters'!$E$23-1/G675))</f>
        <v>0.23000067081067094</v>
      </c>
      <c r="I675" s="10">
        <f t="shared" ca="1" si="73"/>
        <v>5.9963606454191742E-2</v>
      </c>
      <c r="J675" s="30">
        <f ca="1">_xlfn.BETA.INV(I675,'Input Parameters'!$L$26,'Input Parameters'!$M$26,'Input Parameters'!$J$26,'Input Parameters'!$K$26)</f>
        <v>0.39892217886519599</v>
      </c>
      <c r="K675" s="168">
        <f ca="1">('Input Parameters'!$E$27/'Input Parameters'!$E$38)^$J675</f>
        <v>5.71841643454295E-2</v>
      </c>
      <c r="L675" s="69">
        <f ca="1">$H675*$C675*'Input Parameters'!$E$25*K675</f>
        <v>4.0623202671140231</v>
      </c>
      <c r="M675" s="24">
        <f t="shared" ca="1" si="74"/>
        <v>0.3900084151427089</v>
      </c>
      <c r="N675" s="15">
        <f ca="1">_xlfn.NORM.INV(M675,'Input Parameters'!$E$29,'Input Parameters'!$F$29)</f>
        <v>9.9972070289823384E-2</v>
      </c>
      <c r="O675" s="8">
        <f t="shared" ca="1" si="75"/>
        <v>0.10320136515915801</v>
      </c>
      <c r="P675" s="30">
        <f ca="1">_xlfn.LOGNORM.INV(O675,'Input Parameters'!$H$30,'Input Parameters'!$I$30)</f>
        <v>1.4772444570338059</v>
      </c>
      <c r="Q675" s="10">
        <f t="shared" ca="1" si="76"/>
        <v>0.37541431681106741</v>
      </c>
      <c r="R675" s="30">
        <f>IF('Input Parameters'!$E$32=0,0,_xlfn.BETA.INV(Q675,'Input Parameters'!$L$32,'Input Parameters'!$M$32,'Input Parameters'!$J$32,'Input Parameters'!$K$32))</f>
        <v>0</v>
      </c>
      <c r="S675" s="10">
        <f t="shared" ca="1" si="77"/>
        <v>0.52387557054882383</v>
      </c>
      <c r="T675" s="26">
        <f ca="1">_xlfn.LOGNORM.INV(S675,'Input Parameters'!$H$34,'Input Parameters'!$I$34)</f>
        <v>50.784979682863721</v>
      </c>
      <c r="U675" s="10">
        <f t="shared" ca="1" si="78"/>
        <v>0.47242455103221326</v>
      </c>
      <c r="V675" s="30">
        <f ca="1">_xlfn.BETA.INV(U675,'Input Parameters'!$L$36,'Input Parameters'!$M$36,'Input Parameters'!$J$36,'Input Parameters'!$K$36)</f>
        <v>0.57542009574888564</v>
      </c>
      <c r="W675" s="2">
        <f ca="1">N675+(P675-N675)*(1-ERF((T675-R675)/(2*SQRT(L675*'Input Parameters'!$E$38))))</f>
        <v>0.2029907873585316</v>
      </c>
      <c r="X675">
        <f t="shared" ca="1" si="82"/>
        <v>1</v>
      </c>
      <c r="Y675" s="7"/>
    </row>
    <row r="676" spans="1:25" ht="15" customHeight="1" x14ac:dyDescent="0.25">
      <c r="A676" s="139">
        <v>669</v>
      </c>
      <c r="B676" s="10">
        <f t="shared" ca="1" si="70"/>
        <v>0.23450183980247108</v>
      </c>
      <c r="C676" s="60">
        <f ca="1">_xlfn.NORM.INV(B676,'Input Parameters'!$E$15,'Input Parameters'!$F$15)</f>
        <v>231.72567139022442</v>
      </c>
      <c r="D676" s="10">
        <f t="shared" ca="1" si="71"/>
        <v>0.31015263438217688</v>
      </c>
      <c r="E676" s="62">
        <f ca="1">IF(_xlfn.NORM.INV(D676,'Input Parameters'!$E$17,'Input Parameters'!$F$17)&lt;3500,3500,IF(_xlfn.NORM.INV(D676,'Input Parameters'!$E$17,'Input Parameters'!$F$17)&gt;5500,5500,_xlfn.NORM.INV(D676,'Input Parameters'!$E$17,'Input Parameters'!$F$17)))</f>
        <v>4453.2075759431646</v>
      </c>
      <c r="F676" s="10">
        <f t="shared" ca="1" si="72"/>
        <v>0.57476167177976545</v>
      </c>
      <c r="G676" s="64">
        <f ca="1">_xlfn.NORM.INV(F676,'Input Parameters'!$E$20,'Input Parameters'!$F$20)</f>
        <v>283.91301888681738</v>
      </c>
      <c r="H676" s="57">
        <f ca="1">EXP(E676*(1/'Input Parameters'!$E$23-1/G676))</f>
        <v>0.61711226098668148</v>
      </c>
      <c r="I676" s="10">
        <f t="shared" ca="1" si="73"/>
        <v>0.74790467838125507</v>
      </c>
      <c r="J676" s="30">
        <f ca="1">_xlfn.BETA.INV(I676,'Input Parameters'!$L$26,'Input Parameters'!$M$26,'Input Parameters'!$J$26,'Input Parameters'!$K$26)</f>
        <v>0.76198518658096681</v>
      </c>
      <c r="K676" s="168">
        <f ca="1">('Input Parameters'!$E$27/'Input Parameters'!$E$38)^$J676</f>
        <v>4.2292193849447178E-3</v>
      </c>
      <c r="L676" s="69">
        <f ca="1">$H676*$C676*'Input Parameters'!$E$25*K676</f>
        <v>0.60478155665046796</v>
      </c>
      <c r="M676" s="24">
        <f t="shared" ca="1" si="74"/>
        <v>4.1420757385630558E-2</v>
      </c>
      <c r="N676" s="15">
        <f ca="1">_xlfn.NORM.INV(M676,'Input Parameters'!$E$29,'Input Parameters'!$F$29)</f>
        <v>9.9826556830122565E-2</v>
      </c>
      <c r="O676" s="8">
        <f t="shared" ca="1" si="75"/>
        <v>0.92049761039733446</v>
      </c>
      <c r="P676" s="30">
        <f ca="1">_xlfn.LOGNORM.INV(O676,'Input Parameters'!$H$30,'Input Parameters'!$I$30)</f>
        <v>5.219252055547388</v>
      </c>
      <c r="Q676" s="10">
        <f t="shared" ca="1" si="76"/>
        <v>5.3887986357352924E-2</v>
      </c>
      <c r="R676" s="30">
        <f>IF('Input Parameters'!$E$32=0,0,_xlfn.BETA.INV(Q676,'Input Parameters'!$L$32,'Input Parameters'!$M$32,'Input Parameters'!$J$32,'Input Parameters'!$K$32))</f>
        <v>0</v>
      </c>
      <c r="S676" s="10">
        <f t="shared" ca="1" si="77"/>
        <v>0.21863363041329797</v>
      </c>
      <c r="T676" s="26">
        <f ca="1">_xlfn.LOGNORM.INV(S676,'Input Parameters'!$H$34,'Input Parameters'!$I$34)</f>
        <v>45.760367283564321</v>
      </c>
      <c r="U676" s="10">
        <f t="shared" ca="1" si="78"/>
        <v>0.636539015102492</v>
      </c>
      <c r="V676" s="30">
        <f ca="1">_xlfn.BETA.INV(U676,'Input Parameters'!$L$36,'Input Parameters'!$M$36,'Input Parameters'!$J$36,'Input Parameters'!$K$36)</f>
        <v>0.64083291535732922</v>
      </c>
      <c r="W676" s="2">
        <f ca="1">N676+(P676-N676)*(1-ERF((T676-R676)/(2*SQRT(L676*'Input Parameters'!$E$38))))</f>
        <v>9.998892253152171E-2</v>
      </c>
      <c r="X676">
        <f t="shared" ca="1" si="82"/>
        <v>1</v>
      </c>
      <c r="Y676" s="7"/>
    </row>
    <row r="677" spans="1:25" ht="15" customHeight="1" x14ac:dyDescent="0.25">
      <c r="A677" s="139">
        <v>670</v>
      </c>
      <c r="B677" s="10">
        <f t="shared" ca="1" si="70"/>
        <v>0.40204648526994324</v>
      </c>
      <c r="C677" s="60">
        <f ca="1">_xlfn.NORM.INV(B677,'Input Parameters'!$E$15,'Input Parameters'!$F$15)</f>
        <v>257.52432455834554</v>
      </c>
      <c r="D677" s="10">
        <f t="shared" ca="1" si="71"/>
        <v>0.17095938731440197</v>
      </c>
      <c r="E677" s="62">
        <f ca="1">IF(_xlfn.NORM.INV(D677,'Input Parameters'!$E$17,'Input Parameters'!$F$17)&lt;3500,3500,IF(_xlfn.NORM.INV(D677,'Input Parameters'!$E$17,'Input Parameters'!$F$17)&gt;5500,5500,_xlfn.NORM.INV(D677,'Input Parameters'!$E$17,'Input Parameters'!$F$17)))</f>
        <v>4134.7334102186869</v>
      </c>
      <c r="F677" s="10">
        <f t="shared" ca="1" si="72"/>
        <v>0.89556899006845203</v>
      </c>
      <c r="G677" s="64">
        <f ca="1">_xlfn.NORM.INV(F677,'Input Parameters'!$E$20,'Input Parameters'!$F$20)</f>
        <v>291.06989496184877</v>
      </c>
      <c r="H677" s="57">
        <f ca="1">EXP(E677*(1/'Input Parameters'!$E$23-1/G677))</f>
        <v>0.91384298285943566</v>
      </c>
      <c r="I677" s="10">
        <f t="shared" ca="1" si="73"/>
        <v>0.94194605416955102</v>
      </c>
      <c r="J677" s="30">
        <f ca="1">_xlfn.BETA.INV(I677,'Input Parameters'!$L$26,'Input Parameters'!$M$26,'Input Parameters'!$J$26,'Input Parameters'!$K$26)</f>
        <v>0.86943280914609755</v>
      </c>
      <c r="K677" s="168">
        <f ca="1">('Input Parameters'!$E$27/'Input Parameters'!$E$38)^$J677</f>
        <v>1.9567659485744343E-3</v>
      </c>
      <c r="L677" s="69">
        <f ca="1">$H677*$C677*'Input Parameters'!$E$25*K677</f>
        <v>0.46049903064644404</v>
      </c>
      <c r="M677" s="24">
        <f t="shared" ca="1" si="74"/>
        <v>0.51828203152254793</v>
      </c>
      <c r="N677" s="15">
        <f ca="1">_xlfn.NORM.INV(M677,'Input Parameters'!$E$29,'Input Parameters'!$F$29)</f>
        <v>0.10000458423084724</v>
      </c>
      <c r="O677" s="8">
        <f t="shared" ca="1" si="75"/>
        <v>0.65106925279956618</v>
      </c>
      <c r="P677" s="30">
        <f ca="1">_xlfn.LOGNORM.INV(O677,'Input Parameters'!$H$30,'Input Parameters'!$I$30)</f>
        <v>3.2233554604972157</v>
      </c>
      <c r="Q677" s="10">
        <f t="shared" ca="1" si="76"/>
        <v>0.44094008943763063</v>
      </c>
      <c r="R677" s="30">
        <f>IF('Input Parameters'!$E$32=0,0,_xlfn.BETA.INV(Q677,'Input Parameters'!$L$32,'Input Parameters'!$M$32,'Input Parameters'!$J$32,'Input Parameters'!$K$32))</f>
        <v>0</v>
      </c>
      <c r="S677" s="10">
        <f t="shared" ca="1" si="77"/>
        <v>0.13578304257488338</v>
      </c>
      <c r="T677" s="26">
        <f ca="1">_xlfn.LOGNORM.INV(S677,'Input Parameters'!$H$34,'Input Parameters'!$I$34)</f>
        <v>43.958399224264156</v>
      </c>
      <c r="U677" s="10">
        <f t="shared" ca="1" si="78"/>
        <v>0.42764997063118904</v>
      </c>
      <c r="V677" s="30">
        <f ca="1">_xlfn.BETA.INV(U677,'Input Parameters'!$L$36,'Input Parameters'!$M$36,'Input Parameters'!$J$36,'Input Parameters'!$K$36)</f>
        <v>0.55860088530082908</v>
      </c>
      <c r="W677" s="2">
        <f ca="1">N677+(P677-N677)*(1-ERF((T677-R677)/(2*SQRT(L677*'Input Parameters'!$E$38))))</f>
        <v>0.10001907265681431</v>
      </c>
      <c r="X677">
        <f t="shared" ca="1" si="82"/>
        <v>1</v>
      </c>
      <c r="Y677" s="7"/>
    </row>
    <row r="678" spans="1:25" ht="15" customHeight="1" x14ac:dyDescent="0.25">
      <c r="A678" s="139">
        <v>671</v>
      </c>
      <c r="B678" s="10">
        <f t="shared" ca="1" si="70"/>
        <v>0.21719344206868452</v>
      </c>
      <c r="C678" s="60">
        <f ca="1">_xlfn.NORM.INV(B678,'Input Parameters'!$E$15,'Input Parameters'!$F$15)</f>
        <v>228.60381756366789</v>
      </c>
      <c r="D678" s="10">
        <f t="shared" ca="1" si="71"/>
        <v>0.75599521533411063</v>
      </c>
      <c r="E678" s="62">
        <f ca="1">IF(_xlfn.NORM.INV(D678,'Input Parameters'!$E$17,'Input Parameters'!$F$17)&lt;3500,3500,IF(_xlfn.NORM.INV(D678,'Input Parameters'!$E$17,'Input Parameters'!$F$17)&gt;5500,5500,_xlfn.NORM.INV(D678,'Input Parameters'!$E$17,'Input Parameters'!$F$17)))</f>
        <v>5285.4346648739047</v>
      </c>
      <c r="F678" s="10">
        <f t="shared" ca="1" si="72"/>
        <v>0.52841230273910911</v>
      </c>
      <c r="G678" s="64">
        <f ca="1">_xlfn.NORM.INV(F678,'Input Parameters'!$E$20,'Input Parameters'!$F$20)</f>
        <v>283.12757194142227</v>
      </c>
      <c r="H678" s="57">
        <f ca="1">EXP(E678*(1/'Input Parameters'!$E$23-1/G678))</f>
        <v>0.53549775137739064</v>
      </c>
      <c r="I678" s="10">
        <f t="shared" ca="1" si="73"/>
        <v>0.57947411669376936</v>
      </c>
      <c r="J678" s="30">
        <f ca="1">_xlfn.BETA.INV(I678,'Input Parameters'!$L$26,'Input Parameters'!$M$26,'Input Parameters'!$J$26,'Input Parameters'!$K$26)</f>
        <v>0.69311633110271198</v>
      </c>
      <c r="K678" s="168">
        <f ca="1">('Input Parameters'!$E$27/'Input Parameters'!$E$38)^$J678</f>
        <v>6.9310780917478084E-3</v>
      </c>
      <c r="L678" s="69">
        <f ca="1">$H678*$C678*'Input Parameters'!$E$25*K678</f>
        <v>0.84848061028760347</v>
      </c>
      <c r="M678" s="24">
        <f t="shared" ca="1" si="74"/>
        <v>0.5268546520997508</v>
      </c>
      <c r="N678" s="15">
        <f ca="1">_xlfn.NORM.INV(M678,'Input Parameters'!$E$29,'Input Parameters'!$F$29)</f>
        <v>0.10000673655477164</v>
      </c>
      <c r="O678" s="8">
        <f t="shared" ca="1" si="75"/>
        <v>4.1358287356019208E-2</v>
      </c>
      <c r="P678" s="30">
        <f ca="1">_xlfn.LOGNORM.INV(O678,'Input Parameters'!$H$30,'Input Parameters'!$I$30)</f>
        <v>1.182221531642258</v>
      </c>
      <c r="Q678" s="10">
        <f t="shared" ca="1" si="76"/>
        <v>0.42611207903967541</v>
      </c>
      <c r="R678" s="30">
        <f>IF('Input Parameters'!$E$32=0,0,_xlfn.BETA.INV(Q678,'Input Parameters'!$L$32,'Input Parameters'!$M$32,'Input Parameters'!$J$32,'Input Parameters'!$K$32))</f>
        <v>0</v>
      </c>
      <c r="S678" s="10">
        <f t="shared" ca="1" si="77"/>
        <v>0.4712720175048245</v>
      </c>
      <c r="T678" s="26">
        <f ca="1">_xlfn.LOGNORM.INV(S678,'Input Parameters'!$H$34,'Input Parameters'!$I$34)</f>
        <v>49.95737131911288</v>
      </c>
      <c r="U678" s="10">
        <f t="shared" ca="1" si="78"/>
        <v>0.77008320067454161</v>
      </c>
      <c r="V678" s="30">
        <f ca="1">_xlfn.BETA.INV(U678,'Input Parameters'!$L$36,'Input Parameters'!$M$36,'Input Parameters'!$J$36,'Input Parameters'!$K$36)</f>
        <v>0.70596440114351022</v>
      </c>
      <c r="W678" s="2">
        <f ca="1">N678+(P678-N678)*(1-ERF((T678-R678)/(2*SQRT(L678*'Input Parameters'!$E$38))))</f>
        <v>0.10014263262992537</v>
      </c>
      <c r="X678">
        <f t="shared" ca="1" si="82"/>
        <v>1</v>
      </c>
      <c r="Y678" s="7"/>
    </row>
    <row r="679" spans="1:25" ht="15" customHeight="1" x14ac:dyDescent="0.25">
      <c r="A679" s="139">
        <v>672</v>
      </c>
      <c r="B679" s="10">
        <f t="shared" ca="1" si="70"/>
        <v>0.35327274338851744</v>
      </c>
      <c r="C679" s="60">
        <f ca="1">_xlfn.NORM.INV(B679,'Input Parameters'!$E$15,'Input Parameters'!$F$15)</f>
        <v>250.56338961993004</v>
      </c>
      <c r="D679" s="10">
        <f t="shared" ca="1" si="71"/>
        <v>0.28189251905184665</v>
      </c>
      <c r="E679" s="62">
        <f ca="1">IF(_xlfn.NORM.INV(D679,'Input Parameters'!$E$17,'Input Parameters'!$F$17)&lt;3500,3500,IF(_xlfn.NORM.INV(D679,'Input Parameters'!$E$17,'Input Parameters'!$F$17)&gt;5500,5500,_xlfn.NORM.INV(D679,'Input Parameters'!$E$17,'Input Parameters'!$F$17)))</f>
        <v>4395.9399787989678</v>
      </c>
      <c r="F679" s="10">
        <f t="shared" ca="1" si="72"/>
        <v>0.4532465143900688</v>
      </c>
      <c r="G679" s="64">
        <f ca="1">_xlfn.NORM.INV(F679,'Input Parameters'!$E$20,'Input Parameters'!$F$20)</f>
        <v>281.8629967672706</v>
      </c>
      <c r="H679" s="57">
        <f ca="1">EXP(E679*(1/'Input Parameters'!$E$23-1/G679))</f>
        <v>0.55482118663210422</v>
      </c>
      <c r="I679" s="10">
        <f t="shared" ca="1" si="73"/>
        <v>0.34254595896525619</v>
      </c>
      <c r="J679" s="30">
        <f ca="1">_xlfn.BETA.INV(I679,'Input Parameters'!$L$26,'Input Parameters'!$M$26,'Input Parameters'!$J$26,'Input Parameters'!$K$26)</f>
        <v>0.59438993129690887</v>
      </c>
      <c r="K679" s="168">
        <f ca="1">('Input Parameters'!$E$27/'Input Parameters'!$E$38)^$J679</f>
        <v>1.4071932084077454E-2</v>
      </c>
      <c r="L679" s="69">
        <f ca="1">$H679*$C679*'Input Parameters'!$E$25*K679</f>
        <v>1.9562501258047038</v>
      </c>
      <c r="M679" s="24">
        <f t="shared" ca="1" si="74"/>
        <v>0.63619374213764079</v>
      </c>
      <c r="N679" s="15">
        <f ca="1">_xlfn.NORM.INV(M679,'Input Parameters'!$E$29,'Input Parameters'!$F$29)</f>
        <v>0.10003483031669168</v>
      </c>
      <c r="O679" s="8">
        <f t="shared" ca="1" si="75"/>
        <v>5.2293489015276862E-2</v>
      </c>
      <c r="P679" s="30">
        <f ca="1">_xlfn.LOGNORM.INV(O679,'Input Parameters'!$H$30,'Input Parameters'!$I$30)</f>
        <v>1.2465269324133816</v>
      </c>
      <c r="Q679" s="10">
        <f t="shared" ca="1" si="76"/>
        <v>0.66161916978457169</v>
      </c>
      <c r="R679" s="30">
        <f>IF('Input Parameters'!$E$32=0,0,_xlfn.BETA.INV(Q679,'Input Parameters'!$L$32,'Input Parameters'!$M$32,'Input Parameters'!$J$32,'Input Parameters'!$K$32))</f>
        <v>0</v>
      </c>
      <c r="S679" s="10">
        <f t="shared" ca="1" si="77"/>
        <v>0.77667801564056793</v>
      </c>
      <c r="T679" s="26">
        <f ca="1">_xlfn.LOGNORM.INV(S679,'Input Parameters'!$H$34,'Input Parameters'!$I$34)</f>
        <v>55.417948539282719</v>
      </c>
      <c r="U679" s="10">
        <f t="shared" ca="1" si="78"/>
        <v>0.1798791984751793</v>
      </c>
      <c r="V679" s="30">
        <f ca="1">_xlfn.BETA.INV(U679,'Input Parameters'!$L$36,'Input Parameters'!$M$36,'Input Parameters'!$J$36,'Input Parameters'!$K$36)</f>
        <v>0.45950310902745967</v>
      </c>
      <c r="W679" s="2">
        <f ca="1">N679+(P679-N679)*(1-ERF((T679-R679)/(2*SQRT(L679*'Input Parameters'!$E$38))))</f>
        <v>0.10586273268704613</v>
      </c>
      <c r="X679">
        <f t="shared" ca="1" si="82"/>
        <v>1</v>
      </c>
      <c r="Y679" s="7"/>
    </row>
    <row r="680" spans="1:25" ht="15" customHeight="1" x14ac:dyDescent="0.25">
      <c r="A680" s="139">
        <v>673</v>
      </c>
      <c r="B680" s="10">
        <f t="shared" ca="1" si="70"/>
        <v>0.61577080022676134</v>
      </c>
      <c r="C680" s="60">
        <f ca="1">_xlfn.NORM.INV(B680,'Input Parameters'!$E$15,'Input Parameters'!$F$15)</f>
        <v>286.92131375132806</v>
      </c>
      <c r="D680" s="10">
        <f t="shared" ca="1" si="71"/>
        <v>0.36237738878332504</v>
      </c>
      <c r="E680" s="62">
        <f ca="1">IF(_xlfn.NORM.INV(D680,'Input Parameters'!$E$17,'Input Parameters'!$F$17)&lt;3500,3500,IF(_xlfn.NORM.INV(D680,'Input Parameters'!$E$17,'Input Parameters'!$F$17)&gt;5500,5500,_xlfn.NORM.INV(D680,'Input Parameters'!$E$17,'Input Parameters'!$F$17)))</f>
        <v>4553.5220744501112</v>
      </c>
      <c r="F680" s="10">
        <f t="shared" ca="1" si="72"/>
        <v>0.94958994381415651</v>
      </c>
      <c r="G680" s="64">
        <f ca="1">_xlfn.NORM.INV(F680,'Input Parameters'!$E$20,'Input Parameters'!$F$20)</f>
        <v>293.6439674803205</v>
      </c>
      <c r="H680" s="57">
        <f ca="1">EXP(E680*(1/'Input Parameters'!$E$23-1/G680))</f>
        <v>1.038641386521534</v>
      </c>
      <c r="I680" s="10">
        <f t="shared" ca="1" si="73"/>
        <v>0.28230436290723471</v>
      </c>
      <c r="J680" s="30">
        <f ca="1">_xlfn.BETA.INV(I680,'Input Parameters'!$L$26,'Input Parameters'!$M$26,'Input Parameters'!$J$26,'Input Parameters'!$K$26)</f>
        <v>0.56543167373919079</v>
      </c>
      <c r="K680" s="168">
        <f ca="1">('Input Parameters'!$E$27/'Input Parameters'!$E$38)^$J680</f>
        <v>1.7320667653562733E-2</v>
      </c>
      <c r="L680" s="69">
        <f ca="1">$H680*$C680*'Input Parameters'!$E$25*K680</f>
        <v>5.1617036080346947</v>
      </c>
      <c r="M680" s="24">
        <f t="shared" ca="1" si="74"/>
        <v>0.10452729985192977</v>
      </c>
      <c r="N680" s="15">
        <f ca="1">_xlfn.NORM.INV(M680,'Input Parameters'!$E$29,'Input Parameters'!$F$29)</f>
        <v>9.9874383071342346E-2</v>
      </c>
      <c r="O680" s="8">
        <f t="shared" ca="1" si="75"/>
        <v>0.9633955518060654</v>
      </c>
      <c r="P680" s="30">
        <f ca="1">_xlfn.LOGNORM.INV(O680,'Input Parameters'!$H$30,'Input Parameters'!$I$30)</f>
        <v>6.2546360398341418</v>
      </c>
      <c r="Q680" s="10">
        <f t="shared" ca="1" si="76"/>
        <v>0.28589243956761412</v>
      </c>
      <c r="R680" s="30">
        <f>IF('Input Parameters'!$E$32=0,0,_xlfn.BETA.INV(Q680,'Input Parameters'!$L$32,'Input Parameters'!$M$32,'Input Parameters'!$J$32,'Input Parameters'!$K$32))</f>
        <v>0</v>
      </c>
      <c r="S680" s="10">
        <f t="shared" ca="1" si="77"/>
        <v>0.73293528298229649</v>
      </c>
      <c r="T680" s="26">
        <f ca="1">_xlfn.LOGNORM.INV(S680,'Input Parameters'!$H$34,'Input Parameters'!$I$34)</f>
        <v>54.464961094022399</v>
      </c>
      <c r="U680" s="10">
        <f t="shared" ca="1" si="78"/>
        <v>0.97394728859648749</v>
      </c>
      <c r="V680" s="30">
        <f ca="1">_xlfn.BETA.INV(U680,'Input Parameters'!$L$36,'Input Parameters'!$M$36,'Input Parameters'!$J$36,'Input Parameters'!$K$36)</f>
        <v>0.92551367682190344</v>
      </c>
      <c r="W680" s="2">
        <f ca="1">N680+(P680-N680)*(1-ERF((T680-R680)/(2*SQRT(L680*'Input Parameters'!$E$38))))</f>
        <v>0.65410325016042081</v>
      </c>
      <c r="X680">
        <f t="shared" ca="1" si="82"/>
        <v>1</v>
      </c>
      <c r="Y680" s="7"/>
    </row>
    <row r="681" spans="1:25" ht="15" customHeight="1" x14ac:dyDescent="0.25">
      <c r="A681" s="139">
        <v>674</v>
      </c>
      <c r="B681" s="10">
        <f t="shared" ca="1" si="70"/>
        <v>0.61723415220063982</v>
      </c>
      <c r="C681" s="60">
        <f ca="1">_xlfn.NORM.INV(B681,'Input Parameters'!$E$15,'Input Parameters'!$F$15)</f>
        <v>287.12902065035934</v>
      </c>
      <c r="D681" s="10">
        <f t="shared" ca="1" si="71"/>
        <v>0.87837555489958463</v>
      </c>
      <c r="E681" s="62">
        <f ca="1">IF(_xlfn.NORM.INV(D681,'Input Parameters'!$E$17,'Input Parameters'!$F$17)&lt;3500,3500,IF(_xlfn.NORM.INV(D681,'Input Parameters'!$E$17,'Input Parameters'!$F$17)&gt;5500,5500,_xlfn.NORM.INV(D681,'Input Parameters'!$E$17,'Input Parameters'!$F$17)))</f>
        <v>5500</v>
      </c>
      <c r="F681" s="10">
        <f t="shared" ca="1" si="72"/>
        <v>0.19209853970440471</v>
      </c>
      <c r="G681" s="64">
        <f ca="1">_xlfn.NORM.INV(F681,'Input Parameters'!$E$20,'Input Parameters'!$F$20)</f>
        <v>276.81973312496194</v>
      </c>
      <c r="H681" s="57">
        <f ca="1">EXP(E681*(1/'Input Parameters'!$E$23-1/G681))</f>
        <v>0.33535467377325401</v>
      </c>
      <c r="I681" s="10">
        <f t="shared" ca="1" si="73"/>
        <v>0.40437582369489555</v>
      </c>
      <c r="J681" s="30">
        <f ca="1">_xlfn.BETA.INV(I681,'Input Parameters'!$L$26,'Input Parameters'!$M$26,'Input Parameters'!$J$26,'Input Parameters'!$K$26)</f>
        <v>0.62178633058755761</v>
      </c>
      <c r="K681" s="168">
        <f ca="1">('Input Parameters'!$E$27/'Input Parameters'!$E$38)^$J681</f>
        <v>1.1561344447288817E-2</v>
      </c>
      <c r="L681" s="69">
        <f ca="1">$H681*$C681*'Input Parameters'!$E$25*K681</f>
        <v>1.1132425395387977</v>
      </c>
      <c r="M681" s="24">
        <f t="shared" ca="1" si="74"/>
        <v>6.2672808808934555E-2</v>
      </c>
      <c r="N681" s="15">
        <f ca="1">_xlfn.NORM.INV(M681,'Input Parameters'!$E$29,'Input Parameters'!$F$29)</f>
        <v>9.9846728307686691E-2</v>
      </c>
      <c r="O681" s="8">
        <f t="shared" ca="1" si="75"/>
        <v>0.58052999194514343</v>
      </c>
      <c r="P681" s="30">
        <f ca="1">_xlfn.LOGNORM.INV(O681,'Input Parameters'!$H$30,'Input Parameters'!$I$30)</f>
        <v>2.9536794514500211</v>
      </c>
      <c r="Q681" s="10">
        <f t="shared" ca="1" si="76"/>
        <v>0.91984239155777947</v>
      </c>
      <c r="R681" s="30">
        <f>IF('Input Parameters'!$E$32=0,0,_xlfn.BETA.INV(Q681,'Input Parameters'!$L$32,'Input Parameters'!$M$32,'Input Parameters'!$J$32,'Input Parameters'!$K$32))</f>
        <v>0</v>
      </c>
      <c r="S681" s="10">
        <f t="shared" ca="1" si="77"/>
        <v>0.17022620033417546</v>
      </c>
      <c r="T681" s="26">
        <f ca="1">_xlfn.LOGNORM.INV(S681,'Input Parameters'!$H$34,'Input Parameters'!$I$34)</f>
        <v>44.765907601120261</v>
      </c>
      <c r="U681" s="10">
        <f t="shared" ca="1" si="78"/>
        <v>0.61360869089785763</v>
      </c>
      <c r="V681" s="30">
        <f ca="1">_xlfn.BETA.INV(U681,'Input Parameters'!$L$36,'Input Parameters'!$M$36,'Input Parameters'!$J$36,'Input Parameters'!$K$36)</f>
        <v>0.63107498596351075</v>
      </c>
      <c r="W681" s="2">
        <f ca="1">N681+(P681-N681)*(1-ERF((T681-R681)/(2*SQRT(L681*'Input Parameters'!$E$38))))</f>
        <v>0.10754865655637705</v>
      </c>
      <c r="X681">
        <f t="shared" ca="1" si="82"/>
        <v>1</v>
      </c>
      <c r="Y681" s="7"/>
    </row>
    <row r="682" spans="1:25" ht="15" customHeight="1" x14ac:dyDescent="0.25">
      <c r="A682" s="139">
        <v>675</v>
      </c>
      <c r="B682" s="10">
        <f t="shared" ca="1" si="70"/>
        <v>0.94322254834553632</v>
      </c>
      <c r="C682" s="60">
        <f ca="1">_xlfn.NORM.INV(B682,'Input Parameters'!$E$15,'Input Parameters'!$F$15)</f>
        <v>356.72370269620831</v>
      </c>
      <c r="D682" s="10">
        <f t="shared" ca="1" si="71"/>
        <v>0.31636975729863526</v>
      </c>
      <c r="E682" s="62">
        <f ca="1">IF(_xlfn.NORM.INV(D682,'Input Parameters'!$E$17,'Input Parameters'!$F$17)&lt;3500,3500,IF(_xlfn.NORM.INV(D682,'Input Parameters'!$E$17,'Input Parameters'!$F$17)&gt;5500,5500,_xlfn.NORM.INV(D682,'Input Parameters'!$E$17,'Input Parameters'!$F$17)))</f>
        <v>4465.487832970126</v>
      </c>
      <c r="F682" s="10">
        <f t="shared" ca="1" si="72"/>
        <v>5.911142209264264E-2</v>
      </c>
      <c r="G682" s="64">
        <f ca="1">_xlfn.NORM.INV(F682,'Input Parameters'!$E$20,'Input Parameters'!$F$20)</f>
        <v>272.1827468402243</v>
      </c>
      <c r="H682" s="57">
        <f ca="1">EXP(E682*(1/'Input Parameters'!$E$23-1/G682))</f>
        <v>0.31289690200633491</v>
      </c>
      <c r="I682" s="10">
        <f t="shared" ca="1" si="73"/>
        <v>2.9056935659869998E-2</v>
      </c>
      <c r="J682" s="30">
        <f ca="1">_xlfn.BETA.INV(I682,'Input Parameters'!$L$26,'Input Parameters'!$M$26,'Input Parameters'!$J$26,'Input Parameters'!$K$26)</f>
        <v>0.34431168789959093</v>
      </c>
      <c r="K682" s="168">
        <f ca="1">('Input Parameters'!$E$27/'Input Parameters'!$E$38)^$J682</f>
        <v>8.4605507249424408E-2</v>
      </c>
      <c r="L682" s="69">
        <f ca="1">$H682*$C682*'Input Parameters'!$E$25*K682</f>
        <v>9.4434756330631391</v>
      </c>
      <c r="M682" s="24">
        <f t="shared" ca="1" si="74"/>
        <v>0.13091433713230882</v>
      </c>
      <c r="N682" s="15">
        <f ca="1">_xlfn.NORM.INV(M682,'Input Parameters'!$E$29,'Input Parameters'!$F$29)</f>
        <v>9.9887792058227523E-2</v>
      </c>
      <c r="O682" s="8">
        <f t="shared" ca="1" si="75"/>
        <v>0.97530408013762693</v>
      </c>
      <c r="P682" s="30">
        <f ca="1">_xlfn.LOGNORM.INV(O682,'Input Parameters'!$H$30,'Input Parameters'!$I$30)</f>
        <v>6.7893830304369862</v>
      </c>
      <c r="Q682" s="10">
        <f t="shared" ca="1" si="76"/>
        <v>0.29166078450841326</v>
      </c>
      <c r="R682" s="30">
        <f>IF('Input Parameters'!$E$32=0,0,_xlfn.BETA.INV(Q682,'Input Parameters'!$L$32,'Input Parameters'!$M$32,'Input Parameters'!$J$32,'Input Parameters'!$K$32))</f>
        <v>0</v>
      </c>
      <c r="S682" s="10">
        <f t="shared" ca="1" si="77"/>
        <v>0.68107465784433274</v>
      </c>
      <c r="T682" s="26">
        <f ca="1">_xlfn.LOGNORM.INV(S682,'Input Parameters'!$H$34,'Input Parameters'!$I$34)</f>
        <v>53.450425705614009</v>
      </c>
      <c r="U682" s="10">
        <f t="shared" ca="1" si="78"/>
        <v>0.4188559195275755</v>
      </c>
      <c r="V682" s="30">
        <f ca="1">_xlfn.BETA.INV(U682,'Input Parameters'!$L$36,'Input Parameters'!$M$36,'Input Parameters'!$J$36,'Input Parameters'!$K$36)</f>
        <v>0.55530964024402385</v>
      </c>
      <c r="W682" s="2">
        <f ca="1">N682+(P682-N682)*(1-ERF((T682-R682)/(2*SQRT(L682*'Input Parameters'!$E$38))))</f>
        <v>1.5631084496937335</v>
      </c>
      <c r="X682">
        <f t="shared" ca="1" si="82"/>
        <v>0</v>
      </c>
      <c r="Y682" s="7"/>
    </row>
    <row r="683" spans="1:25" ht="15" customHeight="1" x14ac:dyDescent="0.25">
      <c r="A683" s="139">
        <v>676</v>
      </c>
      <c r="B683" s="10">
        <f t="shared" ca="1" si="70"/>
        <v>0.96053965545675002</v>
      </c>
      <c r="C683" s="60">
        <f ca="1">_xlfn.NORM.INV(B683,'Input Parameters'!$E$15,'Input Parameters'!$F$15)</f>
        <v>366.18415845083246</v>
      </c>
      <c r="D683" s="10">
        <f t="shared" ca="1" si="71"/>
        <v>0.1771001350795588</v>
      </c>
      <c r="E683" s="62">
        <f ca="1">IF(_xlfn.NORM.INV(D683,'Input Parameters'!$E$17,'Input Parameters'!$F$17)&lt;3500,3500,IF(_xlfn.NORM.INV(D683,'Input Parameters'!$E$17,'Input Parameters'!$F$17)&gt;5500,5500,_xlfn.NORM.INV(D683,'Input Parameters'!$E$17,'Input Parameters'!$F$17)))</f>
        <v>4151.4689644596911</v>
      </c>
      <c r="F683" s="10">
        <f t="shared" ca="1" si="72"/>
        <v>0.47120312288697308</v>
      </c>
      <c r="G683" s="64">
        <f ca="1">_xlfn.NORM.INV(F683,'Input Parameters'!$E$20,'Input Parameters'!$F$20)</f>
        <v>282.1659527066538</v>
      </c>
      <c r="H683" s="57">
        <f ca="1">EXP(E683*(1/'Input Parameters'!$E$23-1/G683))</f>
        <v>0.58243748011927898</v>
      </c>
      <c r="I683" s="10">
        <f t="shared" ca="1" si="73"/>
        <v>0.23668670603431885</v>
      </c>
      <c r="J683" s="30">
        <f ca="1">_xlfn.BETA.INV(I683,'Input Parameters'!$L$26,'Input Parameters'!$M$26,'Input Parameters'!$J$26,'Input Parameters'!$K$26)</f>
        <v>0.54128800333784222</v>
      </c>
      <c r="K683" s="168">
        <f ca="1">('Input Parameters'!$E$27/'Input Parameters'!$E$38)^$J683</f>
        <v>2.059572586278129E-2</v>
      </c>
      <c r="L683" s="69">
        <f ca="1">$H683*$C683*'Input Parameters'!$E$25*K683</f>
        <v>4.3926436119289907</v>
      </c>
      <c r="M683" s="24">
        <f t="shared" ca="1" si="74"/>
        <v>0.83630864144676575</v>
      </c>
      <c r="N683" s="15">
        <f ca="1">_xlfn.NORM.INV(M683,'Input Parameters'!$E$29,'Input Parameters'!$F$29)</f>
        <v>0.10009793993116375</v>
      </c>
      <c r="O683" s="8">
        <f t="shared" ca="1" si="75"/>
        <v>3.1895530085201851E-2</v>
      </c>
      <c r="P683" s="30">
        <f ca="1">_xlfn.LOGNORM.INV(O683,'Input Parameters'!$H$30,'Input Parameters'!$I$30)</f>
        <v>1.1178620234637462</v>
      </c>
      <c r="Q683" s="10">
        <f t="shared" ca="1" si="76"/>
        <v>0.10003821552586101</v>
      </c>
      <c r="R683" s="30">
        <f>IF('Input Parameters'!$E$32=0,0,_xlfn.BETA.INV(Q683,'Input Parameters'!$L$32,'Input Parameters'!$M$32,'Input Parameters'!$J$32,'Input Parameters'!$K$32))</f>
        <v>0</v>
      </c>
      <c r="S683" s="10">
        <f t="shared" ca="1" si="77"/>
        <v>0.73108637589878034</v>
      </c>
      <c r="T683" s="26">
        <f ca="1">_xlfn.LOGNORM.INV(S683,'Input Parameters'!$H$34,'Input Parameters'!$I$34)</f>
        <v>54.426909484790592</v>
      </c>
      <c r="U683" s="10">
        <f t="shared" ca="1" si="78"/>
        <v>0.67838456654346779</v>
      </c>
      <c r="V683" s="30">
        <f ca="1">_xlfn.BETA.INV(U683,'Input Parameters'!$L$36,'Input Parameters'!$M$36,'Input Parameters'!$J$36,'Input Parameters'!$K$36)</f>
        <v>0.65947954209844095</v>
      </c>
      <c r="W683" s="2">
        <f ca="1">N683+(P683-N683)*(1-ERF((T683-R683)/(2*SQRT(L683*'Input Parameters'!$E$38))))</f>
        <v>0.16759428677675847</v>
      </c>
      <c r="X683">
        <f t="shared" ca="1" si="82"/>
        <v>1</v>
      </c>
      <c r="Y683" s="7"/>
    </row>
    <row r="684" spans="1:25" ht="15" customHeight="1" x14ac:dyDescent="0.25">
      <c r="A684" s="139">
        <v>677</v>
      </c>
      <c r="B684" s="10">
        <f t="shared" ca="1" si="70"/>
        <v>0.5121917133359456</v>
      </c>
      <c r="C684" s="60">
        <f ca="1">_xlfn.NORM.INV(B684,'Input Parameters'!$E$15,'Input Parameters'!$F$15)</f>
        <v>272.62361445651919</v>
      </c>
      <c r="D684" s="10">
        <f t="shared" ca="1" si="71"/>
        <v>0.89179784372417781</v>
      </c>
      <c r="E684" s="62">
        <f ca="1">IF(_xlfn.NORM.INV(D684,'Input Parameters'!$E$17,'Input Parameters'!$F$17)&lt;3500,3500,IF(_xlfn.NORM.INV(D684,'Input Parameters'!$E$17,'Input Parameters'!$F$17)&gt;5500,5500,_xlfn.NORM.INV(D684,'Input Parameters'!$E$17,'Input Parameters'!$F$17)))</f>
        <v>5500</v>
      </c>
      <c r="F684" s="10">
        <f t="shared" ca="1" si="72"/>
        <v>0.47100199416475419</v>
      </c>
      <c r="G684" s="64">
        <f ca="1">_xlfn.NORM.INV(F684,'Input Parameters'!$E$20,'Input Parameters'!$F$20)</f>
        <v>282.16256597979282</v>
      </c>
      <c r="H684" s="57">
        <f ca="1">EXP(E684*(1/'Input Parameters'!$E$23-1/G684))</f>
        <v>0.48853210783929846</v>
      </c>
      <c r="I684" s="10">
        <f t="shared" ca="1" si="73"/>
        <v>0.66597694532549656</v>
      </c>
      <c r="J684" s="30">
        <f ca="1">_xlfn.BETA.INV(I684,'Input Parameters'!$L$26,'Input Parameters'!$M$26,'Input Parameters'!$J$26,'Input Parameters'!$K$26)</f>
        <v>0.72772454534894437</v>
      </c>
      <c r="K684" s="168">
        <f ca="1">('Input Parameters'!$E$27/'Input Parameters'!$E$38)^$J684</f>
        <v>5.4074077925845565E-3</v>
      </c>
      <c r="L684" s="69">
        <f ca="1">$H684*$C684*'Input Parameters'!$E$25*K684</f>
        <v>0.72018771043007535</v>
      </c>
      <c r="M684" s="24">
        <f t="shared" ca="1" si="74"/>
        <v>0.80800523882827757</v>
      </c>
      <c r="N684" s="15">
        <f ca="1">_xlfn.NORM.INV(M684,'Input Parameters'!$E$29,'Input Parameters'!$F$29)</f>
        <v>0.10008705690122131</v>
      </c>
      <c r="O684" s="8">
        <f t="shared" ca="1" si="75"/>
        <v>0.93691198214256011</v>
      </c>
      <c r="P684" s="30">
        <f ca="1">_xlfn.LOGNORM.INV(O684,'Input Parameters'!$H$30,'Input Parameters'!$I$30)</f>
        <v>5.5260824792548702</v>
      </c>
      <c r="Q684" s="10">
        <f t="shared" ca="1" si="76"/>
        <v>0.65522576338648986</v>
      </c>
      <c r="R684" s="30">
        <f>IF('Input Parameters'!$E$32=0,0,_xlfn.BETA.INV(Q684,'Input Parameters'!$L$32,'Input Parameters'!$M$32,'Input Parameters'!$J$32,'Input Parameters'!$K$32))</f>
        <v>0</v>
      </c>
      <c r="S684" s="10">
        <f t="shared" ca="1" si="77"/>
        <v>0.88773352313567599</v>
      </c>
      <c r="T684" s="26">
        <f ca="1">_xlfn.LOGNORM.INV(S684,'Input Parameters'!$H$34,'Input Parameters'!$I$34)</f>
        <v>58.637622191602254</v>
      </c>
      <c r="U684" s="10">
        <f t="shared" ca="1" si="78"/>
        <v>0.50111163596997688</v>
      </c>
      <c r="V684" s="30">
        <f ca="1">_xlfn.BETA.INV(U684,'Input Parameters'!$L$36,'Input Parameters'!$M$36,'Input Parameters'!$J$36,'Input Parameters'!$K$36)</f>
        <v>0.58631377180991306</v>
      </c>
      <c r="W684" s="2">
        <f ca="1">N684+(P684-N684)*(1-ERF((T684-R684)/(2*SQRT(L684*'Input Parameters'!$E$38))))</f>
        <v>0.10009264530575081</v>
      </c>
      <c r="X684">
        <f t="shared" ca="1" si="82"/>
        <v>1</v>
      </c>
      <c r="Y684" s="7"/>
    </row>
    <row r="685" spans="1:25" ht="15" customHeight="1" x14ac:dyDescent="0.25">
      <c r="A685" s="139">
        <v>678</v>
      </c>
      <c r="B685" s="10">
        <f t="shared" ca="1" si="70"/>
        <v>0.76331088185177631</v>
      </c>
      <c r="C685" s="60">
        <f ca="1">_xlfn.NORM.INV(B685,'Input Parameters'!$E$15,'Input Parameters'!$F$15)</f>
        <v>309.82353289924805</v>
      </c>
      <c r="D685" s="10">
        <f t="shared" ca="1" si="71"/>
        <v>0.1931243584529676</v>
      </c>
      <c r="E685" s="62">
        <f ca="1">IF(_xlfn.NORM.INV(D685,'Input Parameters'!$E$17,'Input Parameters'!$F$17)&lt;3500,3500,IF(_xlfn.NORM.INV(D685,'Input Parameters'!$E$17,'Input Parameters'!$F$17)&gt;5500,5500,_xlfn.NORM.INV(D685,'Input Parameters'!$E$17,'Input Parameters'!$F$17)))</f>
        <v>4193.4917453184225</v>
      </c>
      <c r="F685" s="10">
        <f t="shared" ca="1" si="72"/>
        <v>0.35723672184299637</v>
      </c>
      <c r="G685" s="64">
        <f ca="1">_xlfn.NORM.INV(F685,'Input Parameters'!$E$20,'Input Parameters'!$F$20)</f>
        <v>280.19877300011831</v>
      </c>
      <c r="H685" s="57">
        <f ca="1">EXP(E685*(1/'Input Parameters'!$E$23-1/G685))</f>
        <v>0.52186597538474711</v>
      </c>
      <c r="I685" s="10">
        <f t="shared" ca="1" si="73"/>
        <v>0.63341693631720097</v>
      </c>
      <c r="J685" s="30">
        <f ca="1">_xlfn.BETA.INV(I685,'Input Parameters'!$L$26,'Input Parameters'!$M$26,'Input Parameters'!$J$26,'Input Parameters'!$K$26)</f>
        <v>0.71460157966820215</v>
      </c>
      <c r="K685" s="168">
        <f ca="1">('Input Parameters'!$E$27/'Input Parameters'!$E$38)^$J685</f>
        <v>5.9411408161227294E-3</v>
      </c>
      <c r="L685" s="69">
        <f ca="1">$H685*$C685*'Input Parameters'!$E$25*K685</f>
        <v>0.96060143395660369</v>
      </c>
      <c r="M685" s="24">
        <f t="shared" ca="1" si="74"/>
        <v>9.9241290596756904E-2</v>
      </c>
      <c r="N685" s="15">
        <f ca="1">_xlfn.NORM.INV(M685,'Input Parameters'!$E$29,'Input Parameters'!$F$29)</f>
        <v>9.98714113228866E-2</v>
      </c>
      <c r="O685" s="8">
        <f t="shared" ca="1" si="75"/>
        <v>0.86244723199689677</v>
      </c>
      <c r="P685" s="30">
        <f ca="1">_xlfn.LOGNORM.INV(O685,'Input Parameters'!$H$30,'Input Parameters'!$I$30)</f>
        <v>4.4933008018112055</v>
      </c>
      <c r="Q685" s="10">
        <f t="shared" ca="1" si="76"/>
        <v>0.89798288164084217</v>
      </c>
      <c r="R685" s="30">
        <f>IF('Input Parameters'!$E$32=0,0,_xlfn.BETA.INV(Q685,'Input Parameters'!$L$32,'Input Parameters'!$M$32,'Input Parameters'!$J$32,'Input Parameters'!$K$32))</f>
        <v>0</v>
      </c>
      <c r="S685" s="10">
        <f t="shared" ca="1" si="77"/>
        <v>0.53032840329087783</v>
      </c>
      <c r="T685" s="26">
        <f ca="1">_xlfn.LOGNORM.INV(S685,'Input Parameters'!$H$34,'Input Parameters'!$I$34)</f>
        <v>50.887603237151865</v>
      </c>
      <c r="U685" s="10">
        <f t="shared" ca="1" si="78"/>
        <v>0.1544484154737229</v>
      </c>
      <c r="V685" s="30">
        <f ca="1">_xlfn.BETA.INV(U685,'Input Parameters'!$L$36,'Input Parameters'!$M$36,'Input Parameters'!$J$36,'Input Parameters'!$K$36)</f>
        <v>0.44717748179970596</v>
      </c>
      <c r="W685" s="2">
        <f ca="1">N685+(P685-N685)*(1-ERF((T685-R685)/(2*SQRT(L685*'Input Parameters'!$E$38))))</f>
        <v>0.10093143996939315</v>
      </c>
      <c r="X685">
        <f t="shared" ca="1" si="82"/>
        <v>1</v>
      </c>
      <c r="Y685" s="7"/>
    </row>
    <row r="686" spans="1:25" ht="15" customHeight="1" x14ac:dyDescent="0.25">
      <c r="A686" s="139">
        <v>679</v>
      </c>
      <c r="B686" s="10">
        <f t="shared" ca="1" si="70"/>
        <v>0.80815017775891529</v>
      </c>
      <c r="C686" s="60">
        <f ca="1">_xlfn.NORM.INV(B686,'Input Parameters'!$E$15,'Input Parameters'!$F$15)</f>
        <v>318.17509661582619</v>
      </c>
      <c r="D686" s="10">
        <f t="shared" ca="1" si="71"/>
        <v>0.48620305925271279</v>
      </c>
      <c r="E686" s="62">
        <f ca="1">IF(_xlfn.NORM.INV(D686,'Input Parameters'!$E$17,'Input Parameters'!$F$17)&lt;3500,3500,IF(_xlfn.NORM.INV(D686,'Input Parameters'!$E$17,'Input Parameters'!$F$17)&gt;5500,5500,_xlfn.NORM.INV(D686,'Input Parameters'!$E$17,'Input Parameters'!$F$17)))</f>
        <v>4775.7865109805462</v>
      </c>
      <c r="F686" s="10">
        <f t="shared" ca="1" si="72"/>
        <v>5.6359573959293585E-2</v>
      </c>
      <c r="G686" s="64">
        <f ca="1">_xlfn.NORM.INV(F686,'Input Parameters'!$E$20,'Input Parameters'!$F$20)</f>
        <v>272.02320447154739</v>
      </c>
      <c r="H686" s="57">
        <f ca="1">EXP(E686*(1/'Input Parameters'!$E$23-1/G686))</f>
        <v>0.28567242230261736</v>
      </c>
      <c r="I686" s="10">
        <f t="shared" ca="1" si="73"/>
        <v>0.93559685801017456</v>
      </c>
      <c r="J686" s="30">
        <f ca="1">_xlfn.BETA.INV(I686,'Input Parameters'!$L$26,'Input Parameters'!$M$26,'Input Parameters'!$J$26,'Input Parameters'!$K$26)</f>
        <v>0.86421890962757641</v>
      </c>
      <c r="K686" s="168">
        <f ca="1">('Input Parameters'!$E$27/'Input Parameters'!$E$38)^$J686</f>
        <v>2.0313335718682552E-3</v>
      </c>
      <c r="L686" s="69">
        <f ca="1">$H686*$C686*'Input Parameters'!$E$25*K686</f>
        <v>0.18463573013233614</v>
      </c>
      <c r="M686" s="24">
        <f t="shared" ca="1" si="74"/>
        <v>0.21997513025169724</v>
      </c>
      <c r="N686" s="15">
        <f ca="1">_xlfn.NORM.INV(M686,'Input Parameters'!$E$29,'Input Parameters'!$F$29)</f>
        <v>9.9922772279022271E-2</v>
      </c>
      <c r="O686" s="8">
        <f t="shared" ca="1" si="75"/>
        <v>0.44924133683872958</v>
      </c>
      <c r="P686" s="30">
        <f ca="1">_xlfn.LOGNORM.INV(O686,'Input Parameters'!$H$30,'Input Parameters'!$I$30)</f>
        <v>2.5263484613574456</v>
      </c>
      <c r="Q686" s="10">
        <f t="shared" ca="1" si="76"/>
        <v>0.6643843533276067</v>
      </c>
      <c r="R686" s="30">
        <f>IF('Input Parameters'!$E$32=0,0,_xlfn.BETA.INV(Q686,'Input Parameters'!$L$32,'Input Parameters'!$M$32,'Input Parameters'!$J$32,'Input Parameters'!$K$32))</f>
        <v>0</v>
      </c>
      <c r="S686" s="10">
        <f t="shared" ca="1" si="77"/>
        <v>0.84548005866702258</v>
      </c>
      <c r="T686" s="26">
        <f ca="1">_xlfn.LOGNORM.INV(S686,'Input Parameters'!$H$34,'Input Parameters'!$I$34)</f>
        <v>57.214454200242649</v>
      </c>
      <c r="U686" s="10">
        <f t="shared" ca="1" si="78"/>
        <v>0.6397854787551277</v>
      </c>
      <c r="V686" s="30">
        <f ca="1">_xlfn.BETA.INV(U686,'Input Parameters'!$L$36,'Input Parameters'!$M$36,'Input Parameters'!$J$36,'Input Parameters'!$K$36)</f>
        <v>0.64223837940516859</v>
      </c>
      <c r="W686" s="2">
        <f ca="1">N686+(P686-N686)*(1-ERF((T686-R686)/(2*SQRT(L686*'Input Parameters'!$E$38))))</f>
        <v>9.9922772279022271E-2</v>
      </c>
      <c r="X686">
        <f t="shared" ca="1" si="82"/>
        <v>1</v>
      </c>
      <c r="Y686" s="7"/>
    </row>
    <row r="687" spans="1:25" ht="15" customHeight="1" x14ac:dyDescent="0.25">
      <c r="A687" s="139">
        <v>680</v>
      </c>
      <c r="B687" s="10">
        <f t="shared" ca="1" si="70"/>
        <v>0.80050028663227879</v>
      </c>
      <c r="C687" s="60">
        <f ca="1">_xlfn.NORM.INV(B687,'Input Parameters'!$E$15,'Input Parameters'!$F$15)</f>
        <v>316.67446542048884</v>
      </c>
      <c r="D687" s="10">
        <f t="shared" ca="1" si="71"/>
        <v>5.0880565202783945E-2</v>
      </c>
      <c r="E687" s="62">
        <f ca="1">IF(_xlfn.NORM.INV(D687,'Input Parameters'!$E$17,'Input Parameters'!$F$17)&lt;3500,3500,IF(_xlfn.NORM.INV(D687,'Input Parameters'!$E$17,'Input Parameters'!$F$17)&gt;5500,5500,_xlfn.NORM.INV(D687,'Input Parameters'!$E$17,'Input Parameters'!$F$17)))</f>
        <v>3654.5375077019762</v>
      </c>
      <c r="F687" s="10">
        <f t="shared" ca="1" si="72"/>
        <v>0.36692263826313753</v>
      </c>
      <c r="G687" s="64">
        <f ca="1">_xlfn.NORM.INV(F687,'Input Parameters'!$E$20,'Input Parameters'!$F$20)</f>
        <v>280.37189989755285</v>
      </c>
      <c r="H687" s="57">
        <f ca="1">EXP(E687*(1/'Input Parameters'!$E$23-1/G687))</f>
        <v>0.57194785553630056</v>
      </c>
      <c r="I687" s="10">
        <f t="shared" ca="1" si="73"/>
        <v>0.19211127109403647</v>
      </c>
      <c r="J687" s="30">
        <f ca="1">_xlfn.BETA.INV(I687,'Input Parameters'!$L$26,'Input Parameters'!$M$26,'Input Parameters'!$J$26,'Input Parameters'!$K$26)</f>
        <v>0.51497074237679474</v>
      </c>
      <c r="K687" s="168">
        <f ca="1">('Input Parameters'!$E$27/'Input Parameters'!$E$38)^$J687</f>
        <v>2.4874866344902765E-2</v>
      </c>
      <c r="L687" s="69">
        <f ca="1">$H687*$C687*'Input Parameters'!$E$25*K687</f>
        <v>4.5053676670513028</v>
      </c>
      <c r="M687" s="24">
        <f t="shared" ca="1" si="74"/>
        <v>0.71808011973869512</v>
      </c>
      <c r="N687" s="15">
        <f ca="1">_xlfn.NORM.INV(M687,'Input Parameters'!$E$29,'Input Parameters'!$F$29)</f>
        <v>0.10005771475864278</v>
      </c>
      <c r="O687" s="8">
        <f t="shared" ca="1" si="75"/>
        <v>0.47549584026820624</v>
      </c>
      <c r="P687" s="30">
        <f ca="1">_xlfn.LOGNORM.INV(O687,'Input Parameters'!$H$30,'Input Parameters'!$I$30)</f>
        <v>2.6064972971500393</v>
      </c>
      <c r="Q687" s="10">
        <f t="shared" ca="1" si="76"/>
        <v>4.9764025490827146E-2</v>
      </c>
      <c r="R687" s="30">
        <f>IF('Input Parameters'!$E$32=0,0,_xlfn.BETA.INV(Q687,'Input Parameters'!$L$32,'Input Parameters'!$M$32,'Input Parameters'!$J$32,'Input Parameters'!$K$32))</f>
        <v>0</v>
      </c>
      <c r="S687" s="10">
        <f t="shared" ca="1" si="77"/>
        <v>0.35887906229575706</v>
      </c>
      <c r="T687" s="26">
        <f ca="1">_xlfn.LOGNORM.INV(S687,'Input Parameters'!$H$34,'Input Parameters'!$I$34)</f>
        <v>48.189309289740351</v>
      </c>
      <c r="U687" s="10">
        <f t="shared" ca="1" si="78"/>
        <v>0.21867034452055378</v>
      </c>
      <c r="V687" s="30">
        <f ca="1">_xlfn.BETA.INV(U687,'Input Parameters'!$L$36,'Input Parameters'!$M$36,'Input Parameters'!$J$36,'Input Parameters'!$K$36)</f>
        <v>0.47693451455546171</v>
      </c>
      <c r="W687" s="2">
        <f ca="1">N687+(P687-N687)*(1-ERF((T687-R687)/(2*SQRT(L687*'Input Parameters'!$E$38))))</f>
        <v>0.37179614030807395</v>
      </c>
      <c r="X687">
        <f t="shared" ca="1" si="82"/>
        <v>1</v>
      </c>
      <c r="Y687" s="7"/>
    </row>
    <row r="688" spans="1:25" ht="15" customHeight="1" x14ac:dyDescent="0.25">
      <c r="A688" s="139">
        <v>681</v>
      </c>
      <c r="B688" s="10">
        <f t="shared" ca="1" si="70"/>
        <v>0.15808415420495325</v>
      </c>
      <c r="C688" s="60">
        <f ca="1">_xlfn.NORM.INV(B688,'Input Parameters'!$E$15,'Input Parameters'!$F$15)</f>
        <v>216.6457012474209</v>
      </c>
      <c r="D688" s="10">
        <f t="shared" ca="1" si="71"/>
        <v>0.71657639462090605</v>
      </c>
      <c r="E688" s="62">
        <f ca="1">IF(_xlfn.NORM.INV(D688,'Input Parameters'!$E$17,'Input Parameters'!$F$17)&lt;3500,3500,IF(_xlfn.NORM.INV(D688,'Input Parameters'!$E$17,'Input Parameters'!$F$17)&gt;5500,5500,_xlfn.NORM.INV(D688,'Input Parameters'!$E$17,'Input Parameters'!$F$17)))</f>
        <v>5200.8906478033641</v>
      </c>
      <c r="F688" s="10">
        <f t="shared" ca="1" si="72"/>
        <v>0.17275206636924723</v>
      </c>
      <c r="G688" s="64">
        <f ca="1">_xlfn.NORM.INV(F688,'Input Parameters'!$E$20,'Input Parameters'!$F$20)</f>
        <v>276.32958413889327</v>
      </c>
      <c r="H688" s="57">
        <f ca="1">EXP(E688*(1/'Input Parameters'!$E$23-1/G688))</f>
        <v>0.34421981538922908</v>
      </c>
      <c r="I688" s="10">
        <f t="shared" ca="1" si="73"/>
        <v>0.78932602521036377</v>
      </c>
      <c r="J688" s="30">
        <f ca="1">_xlfn.BETA.INV(I688,'Input Parameters'!$L$26,'Input Parameters'!$M$26,'Input Parameters'!$J$26,'Input Parameters'!$K$26)</f>
        <v>0.78049368379231376</v>
      </c>
      <c r="K688" s="168">
        <f ca="1">('Input Parameters'!$E$27/'Input Parameters'!$E$38)^$J688</f>
        <v>3.7034156529878455E-3</v>
      </c>
      <c r="L688" s="69">
        <f ca="1">$H688*$C688*'Input Parameters'!$E$25*K688</f>
        <v>0.27617756819562939</v>
      </c>
      <c r="M688" s="24">
        <f t="shared" ca="1" si="74"/>
        <v>0.98350978717246529</v>
      </c>
      <c r="N688" s="15">
        <f ca="1">_xlfn.NORM.INV(M688,'Input Parameters'!$E$29,'Input Parameters'!$F$29)</f>
        <v>0.10021323215012859</v>
      </c>
      <c r="O688" s="8">
        <f t="shared" ca="1" si="75"/>
        <v>0.52577382356010161</v>
      </c>
      <c r="P688" s="30">
        <f ca="1">_xlfn.LOGNORM.INV(O688,'Input Parameters'!$H$30,'Input Parameters'!$I$30)</f>
        <v>2.7664920712191421</v>
      </c>
      <c r="Q688" s="10">
        <f t="shared" ca="1" si="76"/>
        <v>0.4144717474276709</v>
      </c>
      <c r="R688" s="30">
        <f>IF('Input Parameters'!$E$32=0,0,_xlfn.BETA.INV(Q688,'Input Parameters'!$L$32,'Input Parameters'!$M$32,'Input Parameters'!$J$32,'Input Parameters'!$K$32))</f>
        <v>0</v>
      </c>
      <c r="S688" s="10">
        <f t="shared" ca="1" si="77"/>
        <v>0.56148764172670484</v>
      </c>
      <c r="T688" s="26">
        <f ca="1">_xlfn.LOGNORM.INV(S688,'Input Parameters'!$H$34,'Input Parameters'!$I$34)</f>
        <v>51.388380505218521</v>
      </c>
      <c r="U688" s="10">
        <f t="shared" ca="1" si="78"/>
        <v>0.78688774381935533</v>
      </c>
      <c r="V688" s="30">
        <f ca="1">_xlfn.BETA.INV(U688,'Input Parameters'!$L$36,'Input Parameters'!$M$36,'Input Parameters'!$J$36,'Input Parameters'!$K$36)</f>
        <v>0.71571001738319895</v>
      </c>
      <c r="W688" s="2">
        <f ca="1">N688+(P688-N688)*(1-ERF((T688-R688)/(2*SQRT(L688*'Input Parameters'!$E$38))))</f>
        <v>0.10021323216265422</v>
      </c>
      <c r="X688">
        <f t="shared" ca="1" si="82"/>
        <v>1</v>
      </c>
      <c r="Y688" s="7"/>
    </row>
    <row r="689" spans="1:25" ht="15" customHeight="1" x14ac:dyDescent="0.25">
      <c r="A689" s="139">
        <v>682</v>
      </c>
      <c r="B689" s="10">
        <f t="shared" ca="1" si="70"/>
        <v>0.2458658548503837</v>
      </c>
      <c r="C689" s="60">
        <f ca="1">_xlfn.NORM.INV(B689,'Input Parameters'!$E$15,'Input Parameters'!$F$15)</f>
        <v>233.70611368010836</v>
      </c>
      <c r="D689" s="10">
        <f t="shared" ca="1" si="71"/>
        <v>0.47746161301012569</v>
      </c>
      <c r="E689" s="62">
        <f ca="1">IF(_xlfn.NORM.INV(D689,'Input Parameters'!$E$17,'Input Parameters'!$F$17)&lt;3500,3500,IF(_xlfn.NORM.INV(D689,'Input Parameters'!$E$17,'Input Parameters'!$F$17)&gt;5500,5500,_xlfn.NORM.INV(D689,'Input Parameters'!$E$17,'Input Parameters'!$F$17)))</f>
        <v>4760.4321887395899</v>
      </c>
      <c r="F689" s="10">
        <f t="shared" ca="1" si="72"/>
        <v>0.73917145082968783</v>
      </c>
      <c r="G689" s="64">
        <f ca="1">_xlfn.NORM.INV(F689,'Input Parameters'!$E$20,'Input Parameters'!$F$20)</f>
        <v>286.94331395737424</v>
      </c>
      <c r="H689" s="57">
        <f ca="1">EXP(E689*(1/'Input Parameters'!$E$23-1/G689))</f>
        <v>0.7125295717283231</v>
      </c>
      <c r="I689" s="10">
        <f t="shared" ca="1" si="73"/>
        <v>0.89340227190314958</v>
      </c>
      <c r="J689" s="30">
        <f ca="1">_xlfn.BETA.INV(I689,'Input Parameters'!$L$26,'Input Parameters'!$M$26,'Input Parameters'!$J$26,'Input Parameters'!$K$26)</f>
        <v>0.83489505557802257</v>
      </c>
      <c r="K689" s="168">
        <f ca="1">('Input Parameters'!$E$27/'Input Parameters'!$E$38)^$J689</f>
        <v>2.506865608044031E-3</v>
      </c>
      <c r="L689" s="69">
        <f ca="1">$H689*$C689*'Input Parameters'!$E$25*K689</f>
        <v>0.41744957105979674</v>
      </c>
      <c r="M689" s="24">
        <f t="shared" ca="1" si="74"/>
        <v>0.27908119233402739</v>
      </c>
      <c r="N689" s="15">
        <f ca="1">_xlfn.NORM.INV(M689,'Input Parameters'!$E$29,'Input Parameters'!$F$29)</f>
        <v>9.9941442683301115E-2</v>
      </c>
      <c r="O689" s="8">
        <f t="shared" ca="1" si="75"/>
        <v>0.11594798838728193</v>
      </c>
      <c r="P689" s="30">
        <f ca="1">_xlfn.LOGNORM.INV(O689,'Input Parameters'!$H$30,'Input Parameters'!$I$30)</f>
        <v>1.5254881906271087</v>
      </c>
      <c r="Q689" s="10">
        <f t="shared" ca="1" si="76"/>
        <v>0.77242493980844229</v>
      </c>
      <c r="R689" s="30">
        <f>IF('Input Parameters'!$E$32=0,0,_xlfn.BETA.INV(Q689,'Input Parameters'!$L$32,'Input Parameters'!$M$32,'Input Parameters'!$J$32,'Input Parameters'!$K$32))</f>
        <v>0</v>
      </c>
      <c r="S689" s="10">
        <f t="shared" ca="1" si="77"/>
        <v>0.21562731521495693</v>
      </c>
      <c r="T689" s="26">
        <f ca="1">_xlfn.LOGNORM.INV(S689,'Input Parameters'!$H$34,'Input Parameters'!$I$34)</f>
        <v>45.70211271082804</v>
      </c>
      <c r="U689" s="10">
        <f t="shared" ca="1" si="78"/>
        <v>0.48336678345619699</v>
      </c>
      <c r="V689" s="30">
        <f ca="1">_xlfn.BETA.INV(U689,'Input Parameters'!$L$36,'Input Parameters'!$M$36,'Input Parameters'!$J$36,'Input Parameters'!$K$36)</f>
        <v>0.57956051585333646</v>
      </c>
      <c r="W689" s="2">
        <f ca="1">N689+(P689-N689)*(1-ERF((T689-R689)/(2*SQRT(L689*'Input Parameters'!$E$38))))</f>
        <v>9.9942252699447301E-2</v>
      </c>
      <c r="X689">
        <f t="shared" ca="1" si="82"/>
        <v>1</v>
      </c>
      <c r="Y689" s="7"/>
    </row>
    <row r="690" spans="1:25" ht="15" customHeight="1" x14ac:dyDescent="0.25">
      <c r="A690" s="139">
        <v>683</v>
      </c>
      <c r="B690" s="10">
        <f t="shared" ca="1" si="70"/>
        <v>0.18910545896178987</v>
      </c>
      <c r="C690" s="60">
        <f ca="1">_xlfn.NORM.INV(B690,'Input Parameters'!$E$15,'Input Parameters'!$F$15)</f>
        <v>223.21207472730822</v>
      </c>
      <c r="D690" s="10">
        <f t="shared" ca="1" si="71"/>
        <v>0.73766183071055647</v>
      </c>
      <c r="E690" s="62">
        <f ca="1">IF(_xlfn.NORM.INV(D690,'Input Parameters'!$E$17,'Input Parameters'!$F$17)&lt;3500,3500,IF(_xlfn.NORM.INV(D690,'Input Parameters'!$E$17,'Input Parameters'!$F$17)&gt;5500,5500,_xlfn.NORM.INV(D690,'Input Parameters'!$E$17,'Input Parameters'!$F$17)))</f>
        <v>5245.3074921257567</v>
      </c>
      <c r="F690" s="10">
        <f t="shared" ca="1" si="72"/>
        <v>0.10900681347415753</v>
      </c>
      <c r="G690" s="64">
        <f ca="1">_xlfn.NORM.INV(F690,'Input Parameters'!$E$20,'Input Parameters'!$F$20)</f>
        <v>274.39675751814451</v>
      </c>
      <c r="H690" s="57">
        <f ca="1">EXP(E690*(1/'Input Parameters'!$E$23-1/G690))</f>
        <v>0.29840883381964622</v>
      </c>
      <c r="I690" s="10">
        <f t="shared" ca="1" si="73"/>
        <v>0.93990271695986949</v>
      </c>
      <c r="J690" s="30">
        <f ca="1">_xlfn.BETA.INV(I690,'Input Parameters'!$L$26,'Input Parameters'!$M$26,'Input Parameters'!$J$26,'Input Parameters'!$K$26)</f>
        <v>0.86772259813872299</v>
      </c>
      <c r="K690" s="168">
        <f ca="1">('Input Parameters'!$E$27/'Input Parameters'!$E$38)^$J690</f>
        <v>1.9809181877376279E-3</v>
      </c>
      <c r="L690" s="69">
        <f ca="1">$H690*$C690*'Input Parameters'!$E$25*K690</f>
        <v>0.131945899795927</v>
      </c>
      <c r="M690" s="24">
        <f t="shared" ca="1" si="74"/>
        <v>0.8295177783134059</v>
      </c>
      <c r="N690" s="15">
        <f ca="1">_xlfn.NORM.INV(M690,'Input Parameters'!$E$29,'Input Parameters'!$F$29)</f>
        <v>0.10009522613710387</v>
      </c>
      <c r="O690" s="8">
        <f t="shared" ca="1" si="75"/>
        <v>9.892572833043034E-2</v>
      </c>
      <c r="P690" s="30">
        <f ca="1">_xlfn.LOGNORM.INV(O690,'Input Parameters'!$H$30,'Input Parameters'!$I$30)</f>
        <v>1.4604684868987263</v>
      </c>
      <c r="Q690" s="10">
        <f t="shared" ca="1" si="76"/>
        <v>8.9109364406862568E-2</v>
      </c>
      <c r="R690" s="30">
        <f>IF('Input Parameters'!$E$32=0,0,_xlfn.BETA.INV(Q690,'Input Parameters'!$L$32,'Input Parameters'!$M$32,'Input Parameters'!$J$32,'Input Parameters'!$K$32))</f>
        <v>0</v>
      </c>
      <c r="S690" s="10">
        <f t="shared" ca="1" si="77"/>
        <v>0.30991959925849488</v>
      </c>
      <c r="T690" s="26">
        <f ca="1">_xlfn.LOGNORM.INV(S690,'Input Parameters'!$H$34,'Input Parameters'!$I$34)</f>
        <v>47.388267456331448</v>
      </c>
      <c r="U690" s="10">
        <f t="shared" ca="1" si="78"/>
        <v>8.516981774774246E-2</v>
      </c>
      <c r="V690" s="30">
        <f ca="1">_xlfn.BETA.INV(U690,'Input Parameters'!$L$36,'Input Parameters'!$M$36,'Input Parameters'!$J$36,'Input Parameters'!$K$36)</f>
        <v>0.40710848782735126</v>
      </c>
      <c r="W690" s="2">
        <f ca="1">N690+(P690-N690)*(1-ERF((T690-R690)/(2*SQRT(L690*'Input Parameters'!$E$38))))</f>
        <v>0.10009522613710387</v>
      </c>
      <c r="X690">
        <f t="shared" ca="1" si="82"/>
        <v>1</v>
      </c>
      <c r="Y690" s="7"/>
    </row>
    <row r="691" spans="1:25" ht="15" customHeight="1" x14ac:dyDescent="0.25">
      <c r="A691" s="139">
        <v>684</v>
      </c>
      <c r="B691" s="10">
        <f t="shared" ca="1" si="70"/>
        <v>0.28725092318427181</v>
      </c>
      <c r="C691" s="60">
        <f ca="1">_xlfn.NORM.INV(B691,'Input Parameters'!$E$15,'Input Parameters'!$F$15)</f>
        <v>240.54117094388539</v>
      </c>
      <c r="D691" s="10">
        <f t="shared" ca="1" si="71"/>
        <v>0.24744136592975963</v>
      </c>
      <c r="E691" s="62">
        <f ca="1">IF(_xlfn.NORM.INV(D691,'Input Parameters'!$E$17,'Input Parameters'!$F$17)&lt;3500,3500,IF(_xlfn.NORM.INV(D691,'Input Parameters'!$E$17,'Input Parameters'!$F$17)&gt;5500,5500,_xlfn.NORM.INV(D691,'Input Parameters'!$E$17,'Input Parameters'!$F$17)))</f>
        <v>4322.2055800076569</v>
      </c>
      <c r="F691" s="10">
        <f t="shared" ca="1" si="72"/>
        <v>0.17169633633378034</v>
      </c>
      <c r="G691" s="64">
        <f ca="1">_xlfn.NORM.INV(F691,'Input Parameters'!$E$20,'Input Parameters'!$F$20)</f>
        <v>276.30186334531612</v>
      </c>
      <c r="H691" s="57">
        <f ca="1">EXP(E691*(1/'Input Parameters'!$E$23-1/G691))</f>
        <v>0.41153373070219751</v>
      </c>
      <c r="I691" s="10">
        <f t="shared" ca="1" si="73"/>
        <v>0.40646176816203572</v>
      </c>
      <c r="J691" s="30">
        <f ca="1">_xlfn.BETA.INV(I691,'Input Parameters'!$L$26,'Input Parameters'!$M$26,'Input Parameters'!$J$26,'Input Parameters'!$K$26)</f>
        <v>0.62268024836259495</v>
      </c>
      <c r="K691" s="168">
        <f ca="1">('Input Parameters'!$E$27/'Input Parameters'!$E$38)^$J691</f>
        <v>1.1487449191264093E-2</v>
      </c>
      <c r="L691" s="69">
        <f ca="1">$H691*$C691*'Input Parameters'!$E$25*K691</f>
        <v>1.1371518481931229</v>
      </c>
      <c r="M691" s="24">
        <f t="shared" ca="1" si="74"/>
        <v>0.95518222272298337</v>
      </c>
      <c r="N691" s="15">
        <f ca="1">_xlfn.NORM.INV(M691,'Input Parameters'!$E$29,'Input Parameters'!$F$29)</f>
        <v>0.10016973232997385</v>
      </c>
      <c r="O691" s="8">
        <f t="shared" ca="1" si="75"/>
        <v>0.54162840347092911</v>
      </c>
      <c r="P691" s="30">
        <f ca="1">_xlfn.LOGNORM.INV(O691,'Input Parameters'!$H$30,'Input Parameters'!$I$30)</f>
        <v>2.8191115597912599</v>
      </c>
      <c r="Q691" s="10">
        <f t="shared" ca="1" si="76"/>
        <v>9.0376713255105989E-2</v>
      </c>
      <c r="R691" s="30">
        <f>IF('Input Parameters'!$E$32=0,0,_xlfn.BETA.INV(Q691,'Input Parameters'!$L$32,'Input Parameters'!$M$32,'Input Parameters'!$J$32,'Input Parameters'!$K$32))</f>
        <v>0</v>
      </c>
      <c r="S691" s="10">
        <f t="shared" ca="1" si="77"/>
        <v>0.78589004521410977</v>
      </c>
      <c r="T691" s="26">
        <f ca="1">_xlfn.LOGNORM.INV(S691,'Input Parameters'!$H$34,'Input Parameters'!$I$34)</f>
        <v>55.633795241970084</v>
      </c>
      <c r="U691" s="10">
        <f t="shared" ca="1" si="78"/>
        <v>0.7720801897845605</v>
      </c>
      <c r="V691" s="30">
        <f ca="1">_xlfn.BETA.INV(U691,'Input Parameters'!$L$36,'Input Parameters'!$M$36,'Input Parameters'!$J$36,'Input Parameters'!$K$36)</f>
        <v>0.70709716054733884</v>
      </c>
      <c r="W691" s="2">
        <f ca="1">N691+(P691-N691)*(1-ERF((T691-R691)/(2*SQRT(L691*'Input Parameters'!$E$38))))</f>
        <v>0.10078174874044984</v>
      </c>
      <c r="X691">
        <f t="shared" ca="1" si="82"/>
        <v>1</v>
      </c>
      <c r="Y691" s="7"/>
    </row>
    <row r="692" spans="1:25" ht="15" customHeight="1" x14ac:dyDescent="0.25">
      <c r="A692" s="139">
        <v>685</v>
      </c>
      <c r="B692" s="10">
        <f t="shared" ca="1" si="70"/>
        <v>0.63457373988950927</v>
      </c>
      <c r="C692" s="60">
        <f ca="1">_xlfn.NORM.INV(B692,'Input Parameters'!$E$15,'Input Parameters'!$F$15)</f>
        <v>289.60929412025143</v>
      </c>
      <c r="D692" s="10">
        <f t="shared" ca="1" si="71"/>
        <v>0.44188657396079489</v>
      </c>
      <c r="E692" s="62">
        <f ca="1">IF(_xlfn.NORM.INV(D692,'Input Parameters'!$E$17,'Input Parameters'!$F$17)&lt;3500,3500,IF(_xlfn.NORM.INV(D692,'Input Parameters'!$E$17,'Input Parameters'!$F$17)&gt;5500,5500,_xlfn.NORM.INV(D692,'Input Parameters'!$E$17,'Input Parameters'!$F$17)))</f>
        <v>4697.6685503201343</v>
      </c>
      <c r="F692" s="10">
        <f t="shared" ca="1" si="72"/>
        <v>0.35381068722107267</v>
      </c>
      <c r="G692" s="64">
        <f ca="1">_xlfn.NORM.INV(F692,'Input Parameters'!$E$20,'Input Parameters'!$F$20)</f>
        <v>280.13714781925944</v>
      </c>
      <c r="H692" s="57">
        <f ca="1">EXP(E692*(1/'Input Parameters'!$E$23-1/G692))</f>
        <v>0.48083915567692787</v>
      </c>
      <c r="I692" s="10">
        <f t="shared" ca="1" si="73"/>
        <v>0.26771513356460652</v>
      </c>
      <c r="J692" s="30">
        <f ca="1">_xlfn.BETA.INV(I692,'Input Parameters'!$L$26,'Input Parameters'!$M$26,'Input Parameters'!$J$26,'Input Parameters'!$K$26)</f>
        <v>0.55795777109348421</v>
      </c>
      <c r="K692" s="168">
        <f ca="1">('Input Parameters'!$E$27/'Input Parameters'!$E$38)^$J692</f>
        <v>1.8274578329612996E-2</v>
      </c>
      <c r="L692" s="69">
        <f ca="1">$H692*$C692*'Input Parameters'!$E$25*K692</f>
        <v>2.5448353317085655</v>
      </c>
      <c r="M692" s="24">
        <f t="shared" ca="1" si="74"/>
        <v>4.2815671810997546E-2</v>
      </c>
      <c r="N692" s="15">
        <f ca="1">_xlfn.NORM.INV(M692,'Input Parameters'!$E$29,'Input Parameters'!$F$29)</f>
        <v>9.9828109319916716E-2</v>
      </c>
      <c r="O692" s="8">
        <f t="shared" ca="1" si="75"/>
        <v>0.92711968717898552</v>
      </c>
      <c r="P692" s="30">
        <f ca="1">_xlfn.LOGNORM.INV(O692,'Input Parameters'!$H$30,'Input Parameters'!$I$30)</f>
        <v>5.3345184201142288</v>
      </c>
      <c r="Q692" s="10">
        <f t="shared" ca="1" si="76"/>
        <v>0.57499327033464243</v>
      </c>
      <c r="R692" s="30">
        <f>IF('Input Parameters'!$E$32=0,0,_xlfn.BETA.INV(Q692,'Input Parameters'!$L$32,'Input Parameters'!$M$32,'Input Parameters'!$J$32,'Input Parameters'!$K$32))</f>
        <v>0</v>
      </c>
      <c r="S692" s="10">
        <f t="shared" ca="1" si="77"/>
        <v>7.1553886025092717E-2</v>
      </c>
      <c r="T692" s="26">
        <f ca="1">_xlfn.LOGNORM.INV(S692,'Input Parameters'!$H$34,'Input Parameters'!$I$34)</f>
        <v>42.006057613512908</v>
      </c>
      <c r="U692" s="10">
        <f t="shared" ca="1" si="78"/>
        <v>0.13946311802403777</v>
      </c>
      <c r="V692" s="30">
        <f ca="1">_xlfn.BETA.INV(U692,'Input Parameters'!$L$36,'Input Parameters'!$M$36,'Input Parameters'!$J$36,'Input Parameters'!$K$36)</f>
        <v>0.43946405657959464</v>
      </c>
      <c r="W692" s="2">
        <f ca="1">N692+(P692-N692)*(1-ERF((T692-R692)/(2*SQRT(L692*'Input Parameters'!$E$38))))</f>
        <v>0.42757574060972414</v>
      </c>
      <c r="X692">
        <f t="shared" ca="1" si="82"/>
        <v>1</v>
      </c>
      <c r="Y692" s="7"/>
    </row>
    <row r="693" spans="1:25" ht="15" customHeight="1" x14ac:dyDescent="0.25">
      <c r="A693" s="139">
        <v>686</v>
      </c>
      <c r="B693" s="10">
        <f t="shared" ca="1" si="70"/>
        <v>0.88853352151530773</v>
      </c>
      <c r="C693" s="60">
        <f ca="1">_xlfn.NORM.INV(B693,'Input Parameters'!$E$15,'Input Parameters'!$F$15)</f>
        <v>337.01633103425729</v>
      </c>
      <c r="D693" s="10">
        <f t="shared" ca="1" si="71"/>
        <v>0.92526457307616405</v>
      </c>
      <c r="E693" s="62">
        <f ca="1">IF(_xlfn.NORM.INV(D693,'Input Parameters'!$E$17,'Input Parameters'!$F$17)&lt;3500,3500,IF(_xlfn.NORM.INV(D693,'Input Parameters'!$E$17,'Input Parameters'!$F$17)&gt;5500,5500,_xlfn.NORM.INV(D693,'Input Parameters'!$E$17,'Input Parameters'!$F$17)))</f>
        <v>5500</v>
      </c>
      <c r="F693" s="10">
        <f t="shared" ca="1" si="72"/>
        <v>0.92386533768742085</v>
      </c>
      <c r="G693" s="64">
        <f ca="1">_xlfn.NORM.INV(F693,'Input Parameters'!$E$20,'Input Parameters'!$F$20)</f>
        <v>292.24146274979068</v>
      </c>
      <c r="H693" s="57">
        <f ca="1">EXP(E693*(1/'Input Parameters'!$E$23-1/G693))</f>
        <v>0.95686358926955328</v>
      </c>
      <c r="I693" s="10">
        <f t="shared" ca="1" si="73"/>
        <v>0.97631345060068253</v>
      </c>
      <c r="J693" s="30">
        <f ca="1">_xlfn.BETA.INV(I693,'Input Parameters'!$L$26,'Input Parameters'!$M$26,'Input Parameters'!$J$26,'Input Parameters'!$K$26)</f>
        <v>0.90582369451921951</v>
      </c>
      <c r="K693" s="168">
        <f ca="1">('Input Parameters'!$E$27/'Input Parameters'!$E$38)^$J693</f>
        <v>1.5072102099088676E-3</v>
      </c>
      <c r="L693" s="69">
        <f ca="1">$H693*$C693*'Input Parameters'!$E$25*K693</f>
        <v>0.48604312303585656</v>
      </c>
      <c r="M693" s="24">
        <f t="shared" ca="1" si="74"/>
        <v>9.5039834870568662E-2</v>
      </c>
      <c r="N693" s="15">
        <f ca="1">_xlfn.NORM.INV(M693,'Input Parameters'!$E$29,'Input Parameters'!$F$29)</f>
        <v>9.9868965653499148E-2</v>
      </c>
      <c r="O693" s="8">
        <f t="shared" ca="1" si="75"/>
        <v>5.756122525796914E-2</v>
      </c>
      <c r="P693" s="30">
        <f ca="1">_xlfn.LOGNORM.INV(O693,'Input Parameters'!$H$30,'Input Parameters'!$I$30)</f>
        <v>1.2747709594655179</v>
      </c>
      <c r="Q693" s="10">
        <f t="shared" ca="1" si="76"/>
        <v>0.63646119461330575</v>
      </c>
      <c r="R693" s="30">
        <f>IF('Input Parameters'!$E$32=0,0,_xlfn.BETA.INV(Q693,'Input Parameters'!$L$32,'Input Parameters'!$M$32,'Input Parameters'!$J$32,'Input Parameters'!$K$32))</f>
        <v>0</v>
      </c>
      <c r="S693" s="10">
        <f t="shared" ca="1" si="77"/>
        <v>0.5577224501808381</v>
      </c>
      <c r="T693" s="26">
        <f ca="1">_xlfn.LOGNORM.INV(S693,'Input Parameters'!$H$34,'Input Parameters'!$I$34)</f>
        <v>51.327343413336784</v>
      </c>
      <c r="U693" s="10">
        <f t="shared" ca="1" si="78"/>
        <v>0.24446987652076835</v>
      </c>
      <c r="V693" s="30">
        <f ca="1">_xlfn.BETA.INV(U693,'Input Parameters'!$L$36,'Input Parameters'!$M$36,'Input Parameters'!$J$36,'Input Parameters'!$K$36)</f>
        <v>0.48786569189159357</v>
      </c>
      <c r="W693" s="2">
        <f ca="1">N693+(P693-N693)*(1-ERF((T693-R693)/(2*SQRT(L693*'Input Parameters'!$E$38))))</f>
        <v>9.9869192470140464E-2</v>
      </c>
      <c r="X693">
        <f t="shared" ca="1" si="82"/>
        <v>1</v>
      </c>
      <c r="Y693" s="7"/>
    </row>
    <row r="694" spans="1:25" ht="15" customHeight="1" x14ac:dyDescent="0.25">
      <c r="A694" s="139">
        <v>687</v>
      </c>
      <c r="B694" s="10">
        <f t="shared" ca="1" si="70"/>
        <v>0.2891455643291152</v>
      </c>
      <c r="C694" s="60">
        <f ca="1">_xlfn.NORM.INV(B694,'Input Parameters'!$E$15,'Input Parameters'!$F$15)</f>
        <v>240.84201084167449</v>
      </c>
      <c r="D694" s="10">
        <f t="shared" ca="1" si="71"/>
        <v>0.65452579763530905</v>
      </c>
      <c r="E694" s="62">
        <f ca="1">IF(_xlfn.NORM.INV(D694,'Input Parameters'!$E$17,'Input Parameters'!$F$17)&lt;3500,3500,IF(_xlfn.NORM.INV(D694,'Input Parameters'!$E$17,'Input Parameters'!$F$17)&gt;5500,5500,_xlfn.NORM.INV(D694,'Input Parameters'!$E$17,'Input Parameters'!$F$17)))</f>
        <v>5078.2978352779028</v>
      </c>
      <c r="F694" s="10">
        <f t="shared" ca="1" si="72"/>
        <v>0.64096508623319237</v>
      </c>
      <c r="G694" s="64">
        <f ca="1">_xlfn.NORM.INV(F694,'Input Parameters'!$E$20,'Input Parameters'!$F$20)</f>
        <v>285.06896546969</v>
      </c>
      <c r="H694" s="57">
        <f ca="1">EXP(E694*(1/'Input Parameters'!$E$23-1/G694))</f>
        <v>0.62006539823211848</v>
      </c>
      <c r="I694" s="10">
        <f t="shared" ca="1" si="73"/>
        <v>0.44696117470724972</v>
      </c>
      <c r="J694" s="30">
        <f ca="1">_xlfn.BETA.INV(I694,'Input Parameters'!$L$26,'Input Parameters'!$M$26,'Input Parameters'!$J$26,'Input Parameters'!$K$26)</f>
        <v>0.63973398619150645</v>
      </c>
      <c r="K694" s="168">
        <f ca="1">('Input Parameters'!$E$27/'Input Parameters'!$E$38)^$J694</f>
        <v>1.0164773841915192E-2</v>
      </c>
      <c r="L694" s="69">
        <f ca="1">$H694*$C694*'Input Parameters'!$E$25*K694</f>
        <v>1.5179849362504183</v>
      </c>
      <c r="M694" s="24">
        <f t="shared" ca="1" si="74"/>
        <v>0.25414153096072312</v>
      </c>
      <c r="N694" s="15">
        <f ca="1">_xlfn.NORM.INV(M694,'Input Parameters'!$E$29,'Input Parameters'!$F$29)</f>
        <v>9.9933848650312865E-2</v>
      </c>
      <c r="O694" s="8">
        <f t="shared" ca="1" si="75"/>
        <v>0.41801186945850921</v>
      </c>
      <c r="P694" s="30">
        <f ca="1">_xlfn.LOGNORM.INV(O694,'Input Parameters'!$H$30,'Input Parameters'!$I$30)</f>
        <v>2.4333431609747818</v>
      </c>
      <c r="Q694" s="10">
        <f t="shared" ca="1" si="76"/>
        <v>0.33077301967260053</v>
      </c>
      <c r="R694" s="30">
        <f>IF('Input Parameters'!$E$32=0,0,_xlfn.BETA.INV(Q694,'Input Parameters'!$L$32,'Input Parameters'!$M$32,'Input Parameters'!$J$32,'Input Parameters'!$K$32))</f>
        <v>0</v>
      </c>
      <c r="S694" s="10">
        <f t="shared" ca="1" si="77"/>
        <v>0.15495025013376329</v>
      </c>
      <c r="T694" s="26">
        <f ca="1">_xlfn.LOGNORM.INV(S694,'Input Parameters'!$H$34,'Input Parameters'!$I$34)</f>
        <v>44.420766316184434</v>
      </c>
      <c r="U694" s="10">
        <f t="shared" ca="1" si="78"/>
        <v>0.63024187075661597</v>
      </c>
      <c r="V694" s="30">
        <f ca="1">_xlfn.BETA.INV(U694,'Input Parameters'!$L$36,'Input Parameters'!$M$36,'Input Parameters'!$J$36,'Input Parameters'!$K$36)</f>
        <v>0.63812434186432276</v>
      </c>
      <c r="W694" s="2">
        <f ca="1">N694+(P694-N694)*(1-ERF((T694-R694)/(2*SQRT(L694*'Input Parameters'!$E$38))))</f>
        <v>0.12511358897221353</v>
      </c>
      <c r="X694">
        <f t="shared" ca="1" si="82"/>
        <v>1</v>
      </c>
      <c r="Y694" s="7"/>
    </row>
    <row r="695" spans="1:25" ht="15" customHeight="1" x14ac:dyDescent="0.25">
      <c r="A695" s="139">
        <v>688</v>
      </c>
      <c r="B695" s="10">
        <f t="shared" ca="1" si="70"/>
        <v>9.4459937474440703E-2</v>
      </c>
      <c r="C695" s="60">
        <f ca="1">_xlfn.NORM.INV(B695,'Input Parameters'!$E$15,'Input Parameters'!$F$15)</f>
        <v>199.76888202449049</v>
      </c>
      <c r="D695" s="10">
        <f t="shared" ca="1" si="71"/>
        <v>4.7577831247358038E-2</v>
      </c>
      <c r="E695" s="62">
        <f ca="1">IF(_xlfn.NORM.INV(D695,'Input Parameters'!$E$17,'Input Parameters'!$F$17)&lt;3500,3500,IF(_xlfn.NORM.INV(D695,'Input Parameters'!$E$17,'Input Parameters'!$F$17)&gt;5500,5500,_xlfn.NORM.INV(D695,'Input Parameters'!$E$17,'Input Parameters'!$F$17)))</f>
        <v>3631.8351970555373</v>
      </c>
      <c r="F695" s="10">
        <f t="shared" ca="1" si="72"/>
        <v>0.91972068034874366</v>
      </c>
      <c r="G695" s="64">
        <f ca="1">_xlfn.NORM.INV(F695,'Input Parameters'!$E$20,'Input Parameters'!$F$20)</f>
        <v>292.05140782341584</v>
      </c>
      <c r="H695" s="57">
        <f ca="1">EXP(E695*(1/'Input Parameters'!$E$23-1/G695))</f>
        <v>0.96347922573229772</v>
      </c>
      <c r="I695" s="10">
        <f t="shared" ca="1" si="73"/>
        <v>0.38376345439794024</v>
      </c>
      <c r="J695" s="30">
        <f ca="1">_xlfn.BETA.INV(I695,'Input Parameters'!$L$26,'Input Parameters'!$M$26,'Input Parameters'!$J$26,'Input Parameters'!$K$26)</f>
        <v>0.61285705777353294</v>
      </c>
      <c r="K695" s="168">
        <f ca="1">('Input Parameters'!$E$27/'Input Parameters'!$E$38)^$J695</f>
        <v>1.2326076318321668E-2</v>
      </c>
      <c r="L695" s="69">
        <f ca="1">$H695*$C695*'Input Parameters'!$E$25*K695</f>
        <v>2.3724389552652312</v>
      </c>
      <c r="M695" s="24">
        <f t="shared" ca="1" si="74"/>
        <v>2.3558796801566584E-2</v>
      </c>
      <c r="N695" s="15">
        <f ca="1">_xlfn.NORM.INV(M695,'Input Parameters'!$E$29,'Input Parameters'!$F$29)</f>
        <v>9.9801475836027248E-2</v>
      </c>
      <c r="O695" s="8">
        <f t="shared" ca="1" si="75"/>
        <v>0.78283332534532379</v>
      </c>
      <c r="P695" s="30">
        <f ca="1">_xlfn.LOGNORM.INV(O695,'Input Parameters'!$H$30,'Input Parameters'!$I$30)</f>
        <v>3.8819856117419898</v>
      </c>
      <c r="Q695" s="10">
        <f t="shared" ca="1" si="76"/>
        <v>9.0915823852838362E-2</v>
      </c>
      <c r="R695" s="30">
        <f>IF('Input Parameters'!$E$32=0,0,_xlfn.BETA.INV(Q695,'Input Parameters'!$L$32,'Input Parameters'!$M$32,'Input Parameters'!$J$32,'Input Parameters'!$K$32))</f>
        <v>0</v>
      </c>
      <c r="S695" s="10">
        <f t="shared" ca="1" si="77"/>
        <v>0.17524426437313501</v>
      </c>
      <c r="T695" s="26">
        <f ca="1">_xlfn.LOGNORM.INV(S695,'Input Parameters'!$H$34,'Input Parameters'!$I$34)</f>
        <v>44.875458208937616</v>
      </c>
      <c r="U695" s="10">
        <f t="shared" ca="1" si="78"/>
        <v>0.46260110128916543</v>
      </c>
      <c r="V695" s="30">
        <f ca="1">_xlfn.BETA.INV(U695,'Input Parameters'!$L$36,'Input Parameters'!$M$36,'Input Parameters'!$J$36,'Input Parameters'!$K$36)</f>
        <v>0.57171566252409134</v>
      </c>
      <c r="W695" s="2">
        <f ca="1">N695+(P695-N695)*(1-ERF((T695-R695)/(2*SQRT(L695*'Input Parameters'!$E$38))))</f>
        <v>0.24876401542267701</v>
      </c>
      <c r="X695">
        <f t="shared" ca="1" si="82"/>
        <v>1</v>
      </c>
      <c r="Y695" s="7"/>
    </row>
    <row r="696" spans="1:25" ht="15" customHeight="1" x14ac:dyDescent="0.25">
      <c r="A696" s="139">
        <v>689</v>
      </c>
      <c r="B696" s="10">
        <f t="shared" ca="1" si="70"/>
        <v>0.52562383319461148</v>
      </c>
      <c r="C696" s="60">
        <f ca="1">_xlfn.NORM.INV(B696,'Input Parameters'!$E$15,'Input Parameters'!$F$15)</f>
        <v>274.45041024279379</v>
      </c>
      <c r="D696" s="10">
        <f t="shared" ca="1" si="71"/>
        <v>0.93237052376841478</v>
      </c>
      <c r="E696" s="62">
        <f ca="1">IF(_xlfn.NORM.INV(D696,'Input Parameters'!$E$17,'Input Parameters'!$F$17)&lt;3500,3500,IF(_xlfn.NORM.INV(D696,'Input Parameters'!$E$17,'Input Parameters'!$F$17)&gt;5500,5500,_xlfn.NORM.INV(D696,'Input Parameters'!$E$17,'Input Parameters'!$F$17)))</f>
        <v>5500</v>
      </c>
      <c r="F696" s="10">
        <f t="shared" ca="1" si="72"/>
        <v>0.66949457751291597</v>
      </c>
      <c r="G696" s="64">
        <f ca="1">_xlfn.NORM.INV(F696,'Input Parameters'!$E$20,'Input Parameters'!$F$20)</f>
        <v>285.58807041309393</v>
      </c>
      <c r="H696" s="57">
        <f ca="1">EXP(E696*(1/'Input Parameters'!$E$23-1/G696))</f>
        <v>0.61720853614889915</v>
      </c>
      <c r="I696" s="10">
        <f t="shared" ca="1" si="73"/>
        <v>0.80161998442022264</v>
      </c>
      <c r="J696" s="30">
        <f ca="1">_xlfn.BETA.INV(I696,'Input Parameters'!$L$26,'Input Parameters'!$M$26,'Input Parameters'!$J$26,'Input Parameters'!$K$26)</f>
        <v>0.78622201416337312</v>
      </c>
      <c r="K696" s="168">
        <f ca="1">('Input Parameters'!$E$27/'Input Parameters'!$E$38)^$J696</f>
        <v>3.5543282757366026E-3</v>
      </c>
      <c r="L696" s="69">
        <f ca="1">$H696*$C696*'Input Parameters'!$E$25*K696</f>
        <v>0.60207881282782516</v>
      </c>
      <c r="M696" s="24">
        <f t="shared" ca="1" si="74"/>
        <v>0.85112611756174761</v>
      </c>
      <c r="N696" s="15">
        <f ca="1">_xlfn.NORM.INV(M696,'Input Parameters'!$E$29,'Input Parameters'!$F$29)</f>
        <v>0.10010412753688605</v>
      </c>
      <c r="O696" s="8">
        <f t="shared" ca="1" si="75"/>
        <v>0.13660336976266407</v>
      </c>
      <c r="P696" s="30">
        <f ca="1">_xlfn.LOGNORM.INV(O696,'Input Parameters'!$H$30,'Input Parameters'!$I$30)</f>
        <v>1.5991133874316172</v>
      </c>
      <c r="Q696" s="10">
        <f t="shared" ca="1" si="76"/>
        <v>0.37255081183538397</v>
      </c>
      <c r="R696" s="30">
        <f>IF('Input Parameters'!$E$32=0,0,_xlfn.BETA.INV(Q696,'Input Parameters'!$L$32,'Input Parameters'!$M$32,'Input Parameters'!$J$32,'Input Parameters'!$K$32))</f>
        <v>0</v>
      </c>
      <c r="S696" s="10">
        <f t="shared" ca="1" si="77"/>
        <v>0.66333108791241902</v>
      </c>
      <c r="T696" s="26">
        <f ca="1">_xlfn.LOGNORM.INV(S696,'Input Parameters'!$H$34,'Input Parameters'!$I$34)</f>
        <v>53.12441287476554</v>
      </c>
      <c r="U696" s="10">
        <f t="shared" ca="1" si="78"/>
        <v>0.9563284975179116</v>
      </c>
      <c r="V696" s="30">
        <f ca="1">_xlfn.BETA.INV(U696,'Input Parameters'!$L$36,'Input Parameters'!$M$36,'Input Parameters'!$J$36,'Input Parameters'!$K$36)</f>
        <v>0.88148015459344631</v>
      </c>
      <c r="W696" s="2">
        <f ca="1">N696+(P696-N696)*(1-ERF((T696-R696)/(2*SQRT(L696*'Input Parameters'!$E$38))))</f>
        <v>0.100106062179112</v>
      </c>
      <c r="X696">
        <f t="shared" ca="1" si="82"/>
        <v>1</v>
      </c>
      <c r="Y696" s="7"/>
    </row>
    <row r="697" spans="1:25" ht="15" customHeight="1" x14ac:dyDescent="0.25">
      <c r="A697" s="139">
        <v>690</v>
      </c>
      <c r="B697" s="10">
        <f t="shared" ca="1" si="70"/>
        <v>0.8784993206758932</v>
      </c>
      <c r="C697" s="60">
        <f ca="1">_xlfn.NORM.INV(B697,'Input Parameters'!$E$15,'Input Parameters'!$F$15)</f>
        <v>334.23900122128123</v>
      </c>
      <c r="D697" s="10">
        <f t="shared" ca="1" si="71"/>
        <v>0.28135225120858964</v>
      </c>
      <c r="E697" s="62">
        <f ca="1">IF(_xlfn.NORM.INV(D697,'Input Parameters'!$E$17,'Input Parameters'!$F$17)&lt;3500,3500,IF(_xlfn.NORM.INV(D697,'Input Parameters'!$E$17,'Input Parameters'!$F$17)&gt;5500,5500,_xlfn.NORM.INV(D697,'Input Parameters'!$E$17,'Input Parameters'!$F$17)))</f>
        <v>4394.8196389492905</v>
      </c>
      <c r="F697" s="10">
        <f t="shared" ca="1" si="72"/>
        <v>0.61438203262221347</v>
      </c>
      <c r="G697" s="64">
        <f ca="1">_xlfn.NORM.INV(F697,'Input Parameters'!$E$20,'Input Parameters'!$F$20)</f>
        <v>284.59808275689687</v>
      </c>
      <c r="H697" s="57">
        <f ca="1">EXP(E697*(1/'Input Parameters'!$E$23-1/G697))</f>
        <v>0.64460706433859838</v>
      </c>
      <c r="I697" s="10">
        <f t="shared" ca="1" si="73"/>
        <v>0.62751479667019205</v>
      </c>
      <c r="J697" s="30">
        <f ca="1">_xlfn.BETA.INV(I697,'Input Parameters'!$L$26,'Input Parameters'!$M$26,'Input Parameters'!$J$26,'Input Parameters'!$K$26)</f>
        <v>0.7122395516677249</v>
      </c>
      <c r="K697" s="168">
        <f ca="1">('Input Parameters'!$E$27/'Input Parameters'!$E$38)^$J697</f>
        <v>6.0426584417811093E-3</v>
      </c>
      <c r="L697" s="69">
        <f ca="1">$H697*$C697*'Input Parameters'!$E$25*K697</f>
        <v>1.3019078098250541</v>
      </c>
      <c r="M697" s="24">
        <f t="shared" ca="1" si="74"/>
        <v>2.5014903986471992E-2</v>
      </c>
      <c r="N697" s="15">
        <f ca="1">_xlfn.NORM.INV(M697,'Input Parameters'!$E$29,'Input Parameters'!$F$29)</f>
        <v>9.9804029096020319E-2</v>
      </c>
      <c r="O697" s="8">
        <f t="shared" ca="1" si="75"/>
        <v>0.69967359861998024</v>
      </c>
      <c r="P697" s="30">
        <f ca="1">_xlfn.LOGNORM.INV(O697,'Input Parameters'!$H$30,'Input Parameters'!$I$30)</f>
        <v>3.4360201326055089</v>
      </c>
      <c r="Q697" s="10">
        <f t="shared" ca="1" si="76"/>
        <v>0.98983495889327033</v>
      </c>
      <c r="R697" s="30">
        <f>IF('Input Parameters'!$E$32=0,0,_xlfn.BETA.INV(Q697,'Input Parameters'!$L$32,'Input Parameters'!$M$32,'Input Parameters'!$J$32,'Input Parameters'!$K$32))</f>
        <v>0</v>
      </c>
      <c r="S697" s="10">
        <f t="shared" ca="1" si="77"/>
        <v>0.77746474787169384</v>
      </c>
      <c r="T697" s="26">
        <f ca="1">_xlfn.LOGNORM.INV(S697,'Input Parameters'!$H$34,'Input Parameters'!$I$34)</f>
        <v>55.436148108220003</v>
      </c>
      <c r="U697" s="10">
        <f t="shared" ca="1" si="78"/>
        <v>0.50251763992809895</v>
      </c>
      <c r="V697" s="30">
        <f ca="1">_xlfn.BETA.INV(U697,'Input Parameters'!$L$36,'Input Parameters'!$M$36,'Input Parameters'!$J$36,'Input Parameters'!$K$36)</f>
        <v>0.58685121747744906</v>
      </c>
      <c r="W697" s="2">
        <f ca="1">N697+(P697-N697)*(1-ERF((T697-R697)/(2*SQRT(L697*'Input Parameters'!$E$38))))</f>
        <v>0.10177738875030225</v>
      </c>
      <c r="X697">
        <f t="shared" ca="1" si="82"/>
        <v>1</v>
      </c>
      <c r="Y697" s="7"/>
    </row>
    <row r="698" spans="1:25" ht="15" customHeight="1" x14ac:dyDescent="0.25">
      <c r="A698" s="139">
        <v>691</v>
      </c>
      <c r="B698" s="10">
        <f t="shared" ca="1" si="70"/>
        <v>0.46280892874432822</v>
      </c>
      <c r="C698" s="60">
        <f ca="1">_xlfn.NORM.INV(B698,'Input Parameters'!$E$15,'Input Parameters'!$F$15)</f>
        <v>265.90772025434211</v>
      </c>
      <c r="D698" s="10">
        <f t="shared" ca="1" si="71"/>
        <v>0.73401406267454483</v>
      </c>
      <c r="E698" s="62">
        <f ca="1">IF(_xlfn.NORM.INV(D698,'Input Parameters'!$E$17,'Input Parameters'!$F$17)&lt;3500,3500,IF(_xlfn.NORM.INV(D698,'Input Parameters'!$E$17,'Input Parameters'!$F$17)&gt;5500,5500,_xlfn.NORM.INV(D698,'Input Parameters'!$E$17,'Input Parameters'!$F$17)))</f>
        <v>5237.4991291053948</v>
      </c>
      <c r="F698" s="10">
        <f t="shared" ca="1" si="72"/>
        <v>0.84287823031664089</v>
      </c>
      <c r="G698" s="64">
        <f ca="1">_xlfn.NORM.INV(F698,'Input Parameters'!$E$20,'Input Parameters'!$F$20)</f>
        <v>289.39259651226706</v>
      </c>
      <c r="H698" s="57">
        <f ca="1">EXP(E698*(1/'Input Parameters'!$E$23-1/G698))</f>
        <v>0.80378969010573176</v>
      </c>
      <c r="I698" s="10">
        <f t="shared" ca="1" si="73"/>
        <v>0.47031371300063829</v>
      </c>
      <c r="J698" s="30">
        <f ca="1">_xlfn.BETA.INV(I698,'Input Parameters'!$L$26,'Input Parameters'!$M$26,'Input Parameters'!$J$26,'Input Parameters'!$K$26)</f>
        <v>0.64934874093273565</v>
      </c>
      <c r="K698" s="168">
        <f ca="1">('Input Parameters'!$E$27/'Input Parameters'!$E$38)^$J698</f>
        <v>9.4873689902325031E-3</v>
      </c>
      <c r="L698" s="69">
        <f ca="1">$H698*$C698*'Input Parameters'!$E$25*K698</f>
        <v>2.0277722237924065</v>
      </c>
      <c r="M698" s="24">
        <f t="shared" ca="1" si="74"/>
        <v>0.81091446031368219</v>
      </c>
      <c r="N698" s="15">
        <f ca="1">_xlfn.NORM.INV(M698,'Input Parameters'!$E$29,'Input Parameters'!$F$29)</f>
        <v>0.10008812711461097</v>
      </c>
      <c r="O698" s="8">
        <f t="shared" ca="1" si="75"/>
        <v>0.52169417117132577</v>
      </c>
      <c r="P698" s="30">
        <f ca="1">_xlfn.LOGNORM.INV(O698,'Input Parameters'!$H$30,'Input Parameters'!$I$30)</f>
        <v>2.7531367090611041</v>
      </c>
      <c r="Q698" s="10">
        <f t="shared" ca="1" si="76"/>
        <v>0.52759152230844863</v>
      </c>
      <c r="R698" s="30">
        <f>IF('Input Parameters'!$E$32=0,0,_xlfn.BETA.INV(Q698,'Input Parameters'!$L$32,'Input Parameters'!$M$32,'Input Parameters'!$J$32,'Input Parameters'!$K$32))</f>
        <v>0</v>
      </c>
      <c r="S698" s="10">
        <f t="shared" ca="1" si="77"/>
        <v>0.36236616332372196</v>
      </c>
      <c r="T698" s="26">
        <f ca="1">_xlfn.LOGNORM.INV(S698,'Input Parameters'!$H$34,'Input Parameters'!$I$34)</f>
        <v>48.245236989656199</v>
      </c>
      <c r="U698" s="10">
        <f t="shared" ca="1" si="78"/>
        <v>0.64017718663762901</v>
      </c>
      <c r="V698" s="30">
        <f ca="1">_xlfn.BETA.INV(U698,'Input Parameters'!$L$36,'Input Parameters'!$M$36,'Input Parameters'!$J$36,'Input Parameters'!$K$36)</f>
        <v>0.64240838527844324</v>
      </c>
      <c r="W698" s="2">
        <f ca="1">N698+(P698-N698)*(1-ERF((T698-R698)/(2*SQRT(L698*'Input Parameters'!$E$38))))</f>
        <v>0.14410035488130038</v>
      </c>
      <c r="X698">
        <f t="shared" ca="1" si="82"/>
        <v>1</v>
      </c>
      <c r="Y698" s="7"/>
    </row>
    <row r="699" spans="1:25" ht="15" customHeight="1" x14ac:dyDescent="0.25">
      <c r="A699" s="139">
        <v>692</v>
      </c>
      <c r="B699" s="10">
        <f t="shared" ca="1" si="70"/>
        <v>0.41457892405381747</v>
      </c>
      <c r="C699" s="60">
        <f ca="1">_xlfn.NORM.INV(B699,'Input Parameters'!$E$15,'Input Parameters'!$F$15)</f>
        <v>259.27324283671265</v>
      </c>
      <c r="D699" s="10">
        <f t="shared" ca="1" si="71"/>
        <v>0.38711508863386213</v>
      </c>
      <c r="E699" s="62">
        <f ca="1">IF(_xlfn.NORM.INV(D699,'Input Parameters'!$E$17,'Input Parameters'!$F$17)&lt;3500,3500,IF(_xlfn.NORM.INV(D699,'Input Parameters'!$E$17,'Input Parameters'!$F$17)&gt;5500,5500,_xlfn.NORM.INV(D699,'Input Parameters'!$E$17,'Input Parameters'!$F$17)))</f>
        <v>4599.2077432559017</v>
      </c>
      <c r="F699" s="10">
        <f t="shared" ca="1" si="72"/>
        <v>0.13959384117690066</v>
      </c>
      <c r="G699" s="64">
        <f ca="1">_xlfn.NORM.INV(F699,'Input Parameters'!$E$20,'Input Parameters'!$F$20)</f>
        <v>275.39962215733584</v>
      </c>
      <c r="H699" s="57">
        <f ca="1">EXP(E699*(1/'Input Parameters'!$E$23-1/G699))</f>
        <v>0.36813750201557777</v>
      </c>
      <c r="I699" s="10">
        <f t="shared" ca="1" si="73"/>
        <v>0.83553440071397689</v>
      </c>
      <c r="J699" s="30">
        <f ca="1">_xlfn.BETA.INV(I699,'Input Parameters'!$L$26,'Input Parameters'!$M$26,'Input Parameters'!$J$26,'Input Parameters'!$K$26)</f>
        <v>0.80277567458494714</v>
      </c>
      <c r="K699" s="168">
        <f ca="1">('Input Parameters'!$E$27/'Input Parameters'!$E$38)^$J699</f>
        <v>3.1563815550035442E-3</v>
      </c>
      <c r="L699" s="69">
        <f ca="1">$H699*$C699*'Input Parameters'!$E$25*K699</f>
        <v>0.30127095042930846</v>
      </c>
      <c r="M699" s="24">
        <f t="shared" ca="1" si="74"/>
        <v>0.2247302868903881</v>
      </c>
      <c r="N699" s="15">
        <f ca="1">_xlfn.NORM.INV(M699,'Input Parameters'!$E$29,'Input Parameters'!$F$29)</f>
        <v>9.9924368536195643E-2</v>
      </c>
      <c r="O699" s="8">
        <f t="shared" ca="1" si="75"/>
        <v>0.7708219581178255</v>
      </c>
      <c r="P699" s="30">
        <f ca="1">_xlfn.LOGNORM.INV(O699,'Input Parameters'!$H$30,'Input Parameters'!$I$30)</f>
        <v>3.808888882135899</v>
      </c>
      <c r="Q699" s="10">
        <f t="shared" ca="1" si="76"/>
        <v>0.26277563755918698</v>
      </c>
      <c r="R699" s="30">
        <f>IF('Input Parameters'!$E$32=0,0,_xlfn.BETA.INV(Q699,'Input Parameters'!$L$32,'Input Parameters'!$M$32,'Input Parameters'!$J$32,'Input Parameters'!$K$32))</f>
        <v>0</v>
      </c>
      <c r="S699" s="10">
        <f t="shared" ca="1" si="77"/>
        <v>0.25285892169482838</v>
      </c>
      <c r="T699" s="26">
        <f ca="1">_xlfn.LOGNORM.INV(S699,'Input Parameters'!$H$34,'Input Parameters'!$I$34)</f>
        <v>46.398933712661233</v>
      </c>
      <c r="U699" s="10">
        <f t="shared" ca="1" si="78"/>
        <v>0.88052953816247859</v>
      </c>
      <c r="V699" s="30">
        <f ca="1">_xlfn.BETA.INV(U699,'Input Parameters'!$L$36,'Input Parameters'!$M$36,'Input Parameters'!$J$36,'Input Parameters'!$K$36)</f>
        <v>0.78327604102856352</v>
      </c>
      <c r="W699" s="2">
        <f ca="1">N699+(P699-N699)*(1-ERF((T699-R699)/(2*SQRT(L699*'Input Parameters'!$E$38))))</f>
        <v>9.9924376943961238E-2</v>
      </c>
      <c r="X699">
        <f t="shared" ca="1" si="82"/>
        <v>1</v>
      </c>
      <c r="Y699" s="7"/>
    </row>
    <row r="700" spans="1:25" ht="15" customHeight="1" x14ac:dyDescent="0.25">
      <c r="A700" s="139">
        <v>693</v>
      </c>
      <c r="B700" s="10">
        <f t="shared" ca="1" si="70"/>
        <v>0.67355352416860659</v>
      </c>
      <c r="C700" s="60">
        <f ca="1">_xlfn.NORM.INV(B700,'Input Parameters'!$E$15,'Input Parameters'!$F$15)</f>
        <v>295.34053149399961</v>
      </c>
      <c r="D700" s="10">
        <f t="shared" ca="1" si="71"/>
        <v>0.16649747178633201</v>
      </c>
      <c r="E700" s="62">
        <f ca="1">IF(_xlfn.NORM.INV(D700,'Input Parameters'!$E$17,'Input Parameters'!$F$17)&lt;3500,3500,IF(_xlfn.NORM.INV(D700,'Input Parameters'!$E$17,'Input Parameters'!$F$17)&gt;5500,5500,_xlfn.NORM.INV(D700,'Input Parameters'!$E$17,'Input Parameters'!$F$17)))</f>
        <v>4122.330720053169</v>
      </c>
      <c r="F700" s="10">
        <f t="shared" ca="1" si="72"/>
        <v>0.63161900003618132</v>
      </c>
      <c r="G700" s="64">
        <f ca="1">_xlfn.NORM.INV(F700,'Input Parameters'!$E$20,'Input Parameters'!$F$20)</f>
        <v>284.90216728570965</v>
      </c>
      <c r="H700" s="57">
        <f ca="1">EXP(E700*(1/'Input Parameters'!$E$23-1/G700))</f>
        <v>0.6727185402188508</v>
      </c>
      <c r="I700" s="10">
        <f t="shared" ca="1" si="73"/>
        <v>0.87142353447065157</v>
      </c>
      <c r="J700" s="30">
        <f ca="1">_xlfn.BETA.INV(I700,'Input Parameters'!$L$26,'Input Parameters'!$M$26,'Input Parameters'!$J$26,'Input Parameters'!$K$26)</f>
        <v>0.82193728275151157</v>
      </c>
      <c r="K700" s="168">
        <f ca="1">('Input Parameters'!$E$27/'Input Parameters'!$E$38)^$J700</f>
        <v>2.7510416543901259E-3</v>
      </c>
      <c r="L700" s="69">
        <f ca="1">$H700*$C700*'Input Parameters'!$E$25*K700</f>
        <v>0.54657984782801516</v>
      </c>
      <c r="M700" s="24">
        <f t="shared" ca="1" si="74"/>
        <v>0.34125917538484696</v>
      </c>
      <c r="N700" s="15">
        <f ca="1">_xlfn.NORM.INV(M700,'Input Parameters'!$E$29,'Input Parameters'!$F$29)</f>
        <v>9.9959097096122523E-2</v>
      </c>
      <c r="O700" s="8">
        <f t="shared" ca="1" si="75"/>
        <v>0.35022821060588583</v>
      </c>
      <c r="P700" s="30">
        <f ca="1">_xlfn.LOGNORM.INV(O700,'Input Parameters'!$H$30,'Input Parameters'!$I$30)</f>
        <v>2.2373979475542218</v>
      </c>
      <c r="Q700" s="10">
        <f t="shared" ca="1" si="76"/>
        <v>1.5267864205065873E-2</v>
      </c>
      <c r="R700" s="30">
        <f>IF('Input Parameters'!$E$32=0,0,_xlfn.BETA.INV(Q700,'Input Parameters'!$L$32,'Input Parameters'!$M$32,'Input Parameters'!$J$32,'Input Parameters'!$K$32))</f>
        <v>0</v>
      </c>
      <c r="S700" s="10">
        <f t="shared" ca="1" si="77"/>
        <v>0.26706682233190226</v>
      </c>
      <c r="T700" s="26">
        <f ca="1">_xlfn.LOGNORM.INV(S700,'Input Parameters'!$H$34,'Input Parameters'!$I$34)</f>
        <v>46.652743722513584</v>
      </c>
      <c r="U700" s="10">
        <f t="shared" ca="1" si="78"/>
        <v>0.93603189226748351</v>
      </c>
      <c r="V700" s="30">
        <f ca="1">_xlfn.BETA.INV(U700,'Input Parameters'!$L$36,'Input Parameters'!$M$36,'Input Parameters'!$J$36,'Input Parameters'!$K$36)</f>
        <v>0.8464542947420588</v>
      </c>
      <c r="W700" s="2">
        <f ca="1">N700+(P700-N700)*(1-ERF((T700-R700)/(2*SQRT(L700*'Input Parameters'!$E$38))))</f>
        <v>9.9976447877751631E-2</v>
      </c>
      <c r="X700">
        <f t="shared" ca="1" si="82"/>
        <v>1</v>
      </c>
      <c r="Y700" s="7"/>
    </row>
    <row r="701" spans="1:25" ht="15" customHeight="1" x14ac:dyDescent="0.25">
      <c r="A701" s="139">
        <v>694</v>
      </c>
      <c r="B701" s="10">
        <f t="shared" ca="1" si="70"/>
        <v>0.4590377120685023</v>
      </c>
      <c r="C701" s="60">
        <f ca="1">_xlfn.NORM.INV(B701,'Input Parameters'!$E$15,'Input Parameters'!$F$15)</f>
        <v>265.39295422540067</v>
      </c>
      <c r="D701" s="10">
        <f t="shared" ca="1" si="71"/>
        <v>0.40983277647960392</v>
      </c>
      <c r="E701" s="62">
        <f ca="1">IF(_xlfn.NORM.INV(D701,'Input Parameters'!$E$17,'Input Parameters'!$F$17)&lt;3500,3500,IF(_xlfn.NORM.INV(D701,'Input Parameters'!$E$17,'Input Parameters'!$F$17)&gt;5500,5500,_xlfn.NORM.INV(D701,'Input Parameters'!$E$17,'Input Parameters'!$F$17)))</f>
        <v>4640.417389296681</v>
      </c>
      <c r="F701" s="10">
        <f t="shared" ca="1" si="72"/>
        <v>0.9046288217384425</v>
      </c>
      <c r="G701" s="64">
        <f ca="1">_xlfn.NORM.INV(F701,'Input Parameters'!$E$20,'Input Parameters'!$F$20)</f>
        <v>291.416187429329</v>
      </c>
      <c r="H701" s="57">
        <f ca="1">EXP(E701*(1/'Input Parameters'!$E$23-1/G701))</f>
        <v>0.92111472142237583</v>
      </c>
      <c r="I701" s="10">
        <f t="shared" ca="1" si="73"/>
        <v>0.7849516277338765</v>
      </c>
      <c r="J701" s="30">
        <f ca="1">_xlfn.BETA.INV(I701,'Input Parameters'!$L$26,'Input Parameters'!$M$26,'Input Parameters'!$J$26,'Input Parameters'!$K$26)</f>
        <v>0.77848463226473863</v>
      </c>
      <c r="K701" s="168">
        <f ca="1">('Input Parameters'!$E$27/'Input Parameters'!$E$38)^$J701</f>
        <v>3.7571718904752774E-3</v>
      </c>
      <c r="L701" s="69">
        <f ca="1">$H701*$C701*'Input Parameters'!$E$25*K701</f>
        <v>0.91846831051145561</v>
      </c>
      <c r="M701" s="24">
        <f t="shared" ca="1" si="74"/>
        <v>0.59349050550215776</v>
      </c>
      <c r="N701" s="15">
        <f ca="1">_xlfn.NORM.INV(M701,'Input Parameters'!$E$29,'Input Parameters'!$F$29)</f>
        <v>0.10002365331473759</v>
      </c>
      <c r="O701" s="8">
        <f t="shared" ca="1" si="75"/>
        <v>0.59889863756561068</v>
      </c>
      <c r="P701" s="30">
        <f ca="1">_xlfn.LOGNORM.INV(O701,'Input Parameters'!$H$30,'Input Parameters'!$I$30)</f>
        <v>3.0203437547942946</v>
      </c>
      <c r="Q701" s="10">
        <f t="shared" ca="1" si="76"/>
        <v>0.73484213241027008</v>
      </c>
      <c r="R701" s="30">
        <f>IF('Input Parameters'!$E$32=0,0,_xlfn.BETA.INV(Q701,'Input Parameters'!$L$32,'Input Parameters'!$M$32,'Input Parameters'!$J$32,'Input Parameters'!$K$32))</f>
        <v>0</v>
      </c>
      <c r="S701" s="10">
        <f t="shared" ca="1" si="77"/>
        <v>0.75454904461054362</v>
      </c>
      <c r="T701" s="26">
        <f ca="1">_xlfn.LOGNORM.INV(S701,'Input Parameters'!$H$34,'Input Parameters'!$I$34)</f>
        <v>54.922334826589882</v>
      </c>
      <c r="U701" s="10">
        <f t="shared" ca="1" si="78"/>
        <v>0.62589029086884473</v>
      </c>
      <c r="V701" s="30">
        <f ca="1">_xlfn.BETA.INV(U701,'Input Parameters'!$L$36,'Input Parameters'!$M$36,'Input Parameters'!$J$36,'Input Parameters'!$K$36)</f>
        <v>0.63626573932403974</v>
      </c>
      <c r="W701" s="2">
        <f ca="1">N701+(P701-N701)*(1-ERF((T701-R701)/(2*SQRT(L701*'Input Parameters'!$E$38))))</f>
        <v>0.10017176008020909</v>
      </c>
      <c r="X701">
        <f t="shared" ca="1" si="82"/>
        <v>1</v>
      </c>
      <c r="Y701" s="7"/>
    </row>
    <row r="702" spans="1:25" ht="15" customHeight="1" x14ac:dyDescent="0.25">
      <c r="A702" s="139">
        <v>695</v>
      </c>
      <c r="B702" s="10">
        <f t="shared" ca="1" si="70"/>
        <v>0.68145656796580634</v>
      </c>
      <c r="C702" s="60">
        <f ca="1">_xlfn.NORM.INV(B702,'Input Parameters'!$E$15,'Input Parameters'!$F$15)</f>
        <v>296.53435062627511</v>
      </c>
      <c r="D702" s="10">
        <f t="shared" ca="1" si="71"/>
        <v>0.48079274434214303</v>
      </c>
      <c r="E702" s="62">
        <f ca="1">IF(_xlfn.NORM.INV(D702,'Input Parameters'!$E$17,'Input Parameters'!$F$17)&lt;3500,3500,IF(_xlfn.NORM.INV(D702,'Input Parameters'!$E$17,'Input Parameters'!$F$17)&gt;5500,5500,_xlfn.NORM.INV(D702,'Input Parameters'!$E$17,'Input Parameters'!$F$17)))</f>
        <v>4766.285154302539</v>
      </c>
      <c r="F702" s="10">
        <f t="shared" ca="1" si="72"/>
        <v>0.54169999199039842</v>
      </c>
      <c r="G702" s="64">
        <f ca="1">_xlfn.NORM.INV(F702,'Input Parameters'!$E$20,'Input Parameters'!$F$20)</f>
        <v>283.35160690634848</v>
      </c>
      <c r="H702" s="57">
        <f ca="1">EXP(E702*(1/'Input Parameters'!$E$23-1/G702))</f>
        <v>0.57700608231725836</v>
      </c>
      <c r="I702" s="10">
        <f t="shared" ca="1" si="73"/>
        <v>0.69120857049270656</v>
      </c>
      <c r="J702" s="30">
        <f ca="1">_xlfn.BETA.INV(I702,'Input Parameters'!$L$26,'Input Parameters'!$M$26,'Input Parameters'!$J$26,'Input Parameters'!$K$26)</f>
        <v>0.7380429018087219</v>
      </c>
      <c r="K702" s="168">
        <f ca="1">('Input Parameters'!$E$27/'Input Parameters'!$E$38)^$J702</f>
        <v>5.02163717453617E-3</v>
      </c>
      <c r="L702" s="69">
        <f ca="1">$H702*$C702*'Input Parameters'!$E$25*K702</f>
        <v>0.85921278615572194</v>
      </c>
      <c r="M702" s="24">
        <f t="shared" ca="1" si="74"/>
        <v>0.73600426154194643</v>
      </c>
      <c r="N702" s="15">
        <f ca="1">_xlfn.NORM.INV(M702,'Input Parameters'!$E$29,'Input Parameters'!$F$29)</f>
        <v>0.100063107501478</v>
      </c>
      <c r="O702" s="8">
        <f t="shared" ca="1" si="75"/>
        <v>0.74188821477458922</v>
      </c>
      <c r="P702" s="30">
        <f ca="1">_xlfn.LOGNORM.INV(O702,'Input Parameters'!$H$30,'Input Parameters'!$I$30)</f>
        <v>3.6462509870182434</v>
      </c>
      <c r="Q702" s="10">
        <f t="shared" ca="1" si="76"/>
        <v>0.44825409524978266</v>
      </c>
      <c r="R702" s="30">
        <f>IF('Input Parameters'!$E$32=0,0,_xlfn.BETA.INV(Q702,'Input Parameters'!$L$32,'Input Parameters'!$M$32,'Input Parameters'!$J$32,'Input Parameters'!$K$32))</f>
        <v>0</v>
      </c>
      <c r="S702" s="10">
        <f t="shared" ca="1" si="77"/>
        <v>0.42873075026873175</v>
      </c>
      <c r="T702" s="26">
        <f ca="1">_xlfn.LOGNORM.INV(S702,'Input Parameters'!$H$34,'Input Parameters'!$I$34)</f>
        <v>49.292917656268024</v>
      </c>
      <c r="U702" s="10">
        <f t="shared" ca="1" si="78"/>
        <v>0.39944748662810536</v>
      </c>
      <c r="V702" s="30">
        <f ca="1">_xlfn.BETA.INV(U702,'Input Parameters'!$L$36,'Input Parameters'!$M$36,'Input Parameters'!$J$36,'Input Parameters'!$K$36)</f>
        <v>0.54804531961501923</v>
      </c>
      <c r="W702" s="2">
        <f ca="1">N702+(P702-N702)*(1-ERF((T702-R702)/(2*SQRT(L702*'Input Parameters'!$E$38))))</f>
        <v>0.10066499946101222</v>
      </c>
      <c r="X702">
        <f t="shared" ca="1" si="82"/>
        <v>1</v>
      </c>
      <c r="Y702" s="7"/>
    </row>
    <row r="703" spans="1:25" ht="15" customHeight="1" x14ac:dyDescent="0.25">
      <c r="A703" s="139">
        <v>696</v>
      </c>
      <c r="B703" s="10">
        <f t="shared" ca="1" si="70"/>
        <v>0.94813699428113463</v>
      </c>
      <c r="C703" s="60">
        <f ca="1">_xlfn.NORM.INV(B703,'Input Parameters'!$E$15,'Input Parameters'!$F$15)</f>
        <v>359.14275586439675</v>
      </c>
      <c r="D703" s="10">
        <f t="shared" ca="1" si="71"/>
        <v>0.75576308371608236</v>
      </c>
      <c r="E703" s="62">
        <f ca="1">IF(_xlfn.NORM.INV(D703,'Input Parameters'!$E$17,'Input Parameters'!$F$17)&lt;3500,3500,IF(_xlfn.NORM.INV(D703,'Input Parameters'!$E$17,'Input Parameters'!$F$17)&gt;5500,5500,_xlfn.NORM.INV(D703,'Input Parameters'!$E$17,'Input Parameters'!$F$17)))</f>
        <v>5284.9167724222998</v>
      </c>
      <c r="F703" s="10">
        <f t="shared" ca="1" si="72"/>
        <v>0.52339168506653633</v>
      </c>
      <c r="G703" s="64">
        <f ca="1">_xlfn.NORM.INV(F703,'Input Parameters'!$E$20,'Input Parameters'!$F$20)</f>
        <v>283.04307490900084</v>
      </c>
      <c r="H703" s="57">
        <f ca="1">EXP(E703*(1/'Input Parameters'!$E$23-1/G703))</f>
        <v>0.53255461426899564</v>
      </c>
      <c r="I703" s="10">
        <f t="shared" ca="1" si="73"/>
        <v>0.56514422694658717</v>
      </c>
      <c r="J703" s="30">
        <f ca="1">_xlfn.BETA.INV(I703,'Input Parameters'!$L$26,'Input Parameters'!$M$26,'Input Parameters'!$J$26,'Input Parameters'!$K$26)</f>
        <v>0.68742513231949132</v>
      </c>
      <c r="K703" s="168">
        <f ca="1">('Input Parameters'!$E$27/'Input Parameters'!$E$38)^$J703</f>
        <v>7.2198810230901349E-3</v>
      </c>
      <c r="L703" s="69">
        <f ca="1">$H703*$C703*'Input Parameters'!$E$25*K703</f>
        <v>1.3808970558213913</v>
      </c>
      <c r="M703" s="24">
        <f t="shared" ca="1" si="74"/>
        <v>0.9637066871726333</v>
      </c>
      <c r="N703" s="15">
        <f ca="1">_xlfn.NORM.INV(M703,'Input Parameters'!$E$29,'Input Parameters'!$F$29)</f>
        <v>0.10017954211472459</v>
      </c>
      <c r="O703" s="8">
        <f t="shared" ca="1" si="75"/>
        <v>0.5882454236342991</v>
      </c>
      <c r="P703" s="30">
        <f ca="1">_xlfn.LOGNORM.INV(O703,'Input Parameters'!$H$30,'Input Parameters'!$I$30)</f>
        <v>2.9814131828644315</v>
      </c>
      <c r="Q703" s="10">
        <f t="shared" ca="1" si="76"/>
        <v>0.85797187285430188</v>
      </c>
      <c r="R703" s="30">
        <f>IF('Input Parameters'!$E$32=0,0,_xlfn.BETA.INV(Q703,'Input Parameters'!$L$32,'Input Parameters'!$M$32,'Input Parameters'!$J$32,'Input Parameters'!$K$32))</f>
        <v>0</v>
      </c>
      <c r="S703" s="10">
        <f t="shared" ca="1" si="77"/>
        <v>0.30280068371537305</v>
      </c>
      <c r="T703" s="26">
        <f ca="1">_xlfn.LOGNORM.INV(S703,'Input Parameters'!$H$34,'Input Parameters'!$I$34)</f>
        <v>47.268730488053343</v>
      </c>
      <c r="U703" s="10">
        <f t="shared" ca="1" si="78"/>
        <v>4.6323216364337561E-2</v>
      </c>
      <c r="V703" s="30">
        <f ca="1">_xlfn.BETA.INV(U703,'Input Parameters'!$L$36,'Input Parameters'!$M$36,'Input Parameters'!$J$36,'Input Parameters'!$K$36)</f>
        <v>0.37549882882260976</v>
      </c>
      <c r="W703" s="2">
        <f ca="1">N703+(P703-N703)*(1-ERF((T703-R703)/(2*SQRT(L703*'Input Parameters'!$E$38))))</f>
        <v>0.11300289795217261</v>
      </c>
      <c r="X703">
        <f t="shared" ca="1" si="82"/>
        <v>1</v>
      </c>
      <c r="Y703" s="7"/>
    </row>
    <row r="704" spans="1:25" ht="15" customHeight="1" x14ac:dyDescent="0.25">
      <c r="A704" s="139">
        <v>697</v>
      </c>
      <c r="B704" s="10">
        <f t="shared" ca="1" si="70"/>
        <v>0.6242715524768796</v>
      </c>
      <c r="C704" s="60">
        <f ca="1">_xlfn.NORM.INV(B704,'Input Parameters'!$E$15,'Input Parameters'!$F$15)</f>
        <v>288.13128751641932</v>
      </c>
      <c r="D704" s="10">
        <f t="shared" ca="1" si="71"/>
        <v>0.84884419797285682</v>
      </c>
      <c r="E704" s="62">
        <f ca="1">IF(_xlfn.NORM.INV(D704,'Input Parameters'!$E$17,'Input Parameters'!$F$17)&lt;3500,3500,IF(_xlfn.NORM.INV(D704,'Input Parameters'!$E$17,'Input Parameters'!$F$17)&gt;5500,5500,_xlfn.NORM.INV(D704,'Input Parameters'!$E$17,'Input Parameters'!$F$17)))</f>
        <v>5500</v>
      </c>
      <c r="F704" s="10">
        <f t="shared" ca="1" si="72"/>
        <v>0.57993075468843824</v>
      </c>
      <c r="G704" s="64">
        <f ca="1">_xlfn.NORM.INV(F704,'Input Parameters'!$E$20,'Input Parameters'!$F$20)</f>
        <v>284.00149945301848</v>
      </c>
      <c r="H704" s="57">
        <f ca="1">EXP(E704*(1/'Input Parameters'!$E$23-1/G704))</f>
        <v>0.55425204063956068</v>
      </c>
      <c r="I704" s="10">
        <f t="shared" ca="1" si="73"/>
        <v>0.94626731966931632</v>
      </c>
      <c r="J704" s="30">
        <f ca="1">_xlfn.BETA.INV(I704,'Input Parameters'!$L$26,'Input Parameters'!$M$26,'Input Parameters'!$J$26,'Input Parameters'!$K$26)</f>
        <v>0.87316115416044493</v>
      </c>
      <c r="K704" s="168">
        <f ca="1">('Input Parameters'!$E$27/'Input Parameters'!$E$38)^$J704</f>
        <v>1.9051287219086421E-3</v>
      </c>
      <c r="L704" s="69">
        <f ca="1">$H704*$C704*'Input Parameters'!$E$25*K704</f>
        <v>0.30424401606696322</v>
      </c>
      <c r="M704" s="24">
        <f t="shared" ca="1" si="74"/>
        <v>0.42848495998542502</v>
      </c>
      <c r="N704" s="15">
        <f ca="1">_xlfn.NORM.INV(M704,'Input Parameters'!$E$29,'Input Parameters'!$F$29)</f>
        <v>9.9981976734088679E-2</v>
      </c>
      <c r="O704" s="8">
        <f t="shared" ca="1" si="75"/>
        <v>0.60455535323805853</v>
      </c>
      <c r="P704" s="30">
        <f ca="1">_xlfn.LOGNORM.INV(O704,'Input Parameters'!$H$30,'Input Parameters'!$I$30)</f>
        <v>3.0413305307577714</v>
      </c>
      <c r="Q704" s="10">
        <f t="shared" ca="1" si="76"/>
        <v>0.54014357326030848</v>
      </c>
      <c r="R704" s="30">
        <f>IF('Input Parameters'!$E$32=0,0,_xlfn.BETA.INV(Q704,'Input Parameters'!$L$32,'Input Parameters'!$M$32,'Input Parameters'!$J$32,'Input Parameters'!$K$32))</f>
        <v>0</v>
      </c>
      <c r="S704" s="10">
        <f t="shared" ca="1" si="77"/>
        <v>0.1328179971782063</v>
      </c>
      <c r="T704" s="26">
        <f ca="1">_xlfn.LOGNORM.INV(S704,'Input Parameters'!$H$34,'Input Parameters'!$I$34)</f>
        <v>43.883445976684875</v>
      </c>
      <c r="U704" s="10">
        <f t="shared" ca="1" si="78"/>
        <v>0.36416656204992182</v>
      </c>
      <c r="V704" s="30">
        <f ca="1">_xlfn.BETA.INV(U704,'Input Parameters'!$L$36,'Input Parameters'!$M$36,'Input Parameters'!$J$36,'Input Parameters'!$K$36)</f>
        <v>0.53479111547929259</v>
      </c>
      <c r="W704" s="2">
        <f ca="1">N704+(P704-N704)*(1-ERF((T704-R704)/(2*SQRT(L704*'Input Parameters'!$E$38))))</f>
        <v>9.9982031085231876E-2</v>
      </c>
      <c r="X704">
        <f t="shared" ca="1" si="82"/>
        <v>1</v>
      </c>
      <c r="Y704" s="7"/>
    </row>
    <row r="705" spans="1:25" ht="15" customHeight="1" x14ac:dyDescent="0.25">
      <c r="A705" s="139">
        <v>698</v>
      </c>
      <c r="B705" s="10">
        <f t="shared" ca="1" si="70"/>
        <v>0.40207575384121896</v>
      </c>
      <c r="C705" s="60">
        <f ca="1">_xlfn.NORM.INV(B705,'Input Parameters'!$E$15,'Input Parameters'!$F$15)</f>
        <v>257.52842466632677</v>
      </c>
      <c r="D705" s="10">
        <f t="shared" ca="1" si="71"/>
        <v>0.24210286782651569</v>
      </c>
      <c r="E705" s="62">
        <f ca="1">IF(_xlfn.NORM.INV(D705,'Input Parameters'!$E$17,'Input Parameters'!$F$17)&lt;3500,3500,IF(_xlfn.NORM.INV(D705,'Input Parameters'!$E$17,'Input Parameters'!$F$17)&gt;5500,5500,_xlfn.NORM.INV(D705,'Input Parameters'!$E$17,'Input Parameters'!$F$17)))</f>
        <v>4310.3120400152638</v>
      </c>
      <c r="F705" s="10">
        <f t="shared" ca="1" si="72"/>
        <v>0.12386960528891822</v>
      </c>
      <c r="G705" s="64">
        <f ca="1">_xlfn.NORM.INV(F705,'Input Parameters'!$E$20,'Input Parameters'!$F$20)</f>
        <v>274.90575084534441</v>
      </c>
      <c r="H705" s="57">
        <f ca="1">EXP(E705*(1/'Input Parameters'!$E$23-1/G705))</f>
        <v>0.38111809498405874</v>
      </c>
      <c r="I705" s="10">
        <f t="shared" ca="1" si="73"/>
        <v>0.81271011244591751</v>
      </c>
      <c r="J705" s="30">
        <f ca="1">_xlfn.BETA.INV(I705,'Input Parameters'!$L$26,'Input Parameters'!$M$26,'Input Parameters'!$J$26,'Input Parameters'!$K$26)</f>
        <v>0.79150363572067883</v>
      </c>
      <c r="K705" s="168">
        <f ca="1">('Input Parameters'!$E$27/'Input Parameters'!$E$38)^$J705</f>
        <v>3.4221906827619775E-3</v>
      </c>
      <c r="L705" s="69">
        <f ca="1">$H705*$C705*'Input Parameters'!$E$25*K705</f>
        <v>0.3358837124952726</v>
      </c>
      <c r="M705" s="24">
        <f t="shared" ca="1" si="74"/>
        <v>0.6601698018834472</v>
      </c>
      <c r="N705" s="15">
        <f ca="1">_xlfn.NORM.INV(M705,'Input Parameters'!$E$29,'Input Parameters'!$F$29)</f>
        <v>0.10004129265937746</v>
      </c>
      <c r="O705" s="8">
        <f t="shared" ca="1" si="75"/>
        <v>0.98233086476502873</v>
      </c>
      <c r="P705" s="30">
        <f ca="1">_xlfn.LOGNORM.INV(O705,'Input Parameters'!$H$30,'Input Parameters'!$I$30)</f>
        <v>7.2510568925620769</v>
      </c>
      <c r="Q705" s="10">
        <f t="shared" ca="1" si="76"/>
        <v>0.40968038564768317</v>
      </c>
      <c r="R705" s="30">
        <f>IF('Input Parameters'!$E$32=0,0,_xlfn.BETA.INV(Q705,'Input Parameters'!$L$32,'Input Parameters'!$M$32,'Input Parameters'!$J$32,'Input Parameters'!$K$32))</f>
        <v>0</v>
      </c>
      <c r="S705" s="10">
        <f t="shared" ca="1" si="77"/>
        <v>0.1546645932250913</v>
      </c>
      <c r="T705" s="26">
        <f ca="1">_xlfn.LOGNORM.INV(S705,'Input Parameters'!$H$34,'Input Parameters'!$I$34)</f>
        <v>44.414130751854827</v>
      </c>
      <c r="U705" s="10">
        <f t="shared" ca="1" si="78"/>
        <v>0.40976048795800313</v>
      </c>
      <c r="V705" s="30">
        <f ca="1">_xlfn.BETA.INV(U705,'Input Parameters'!$L$36,'Input Parameters'!$M$36,'Input Parameters'!$J$36,'Input Parameters'!$K$36)</f>
        <v>0.5519060644024899</v>
      </c>
      <c r="W705" s="2">
        <f ca="1">N705+(P705-N705)*(1-ERF((T705-R705)/(2*SQRT(L705*'Input Parameters'!$E$38))))</f>
        <v>0.10004172146647168</v>
      </c>
      <c r="X705">
        <f t="shared" ca="1" si="82"/>
        <v>1</v>
      </c>
      <c r="Y705" s="7"/>
    </row>
    <row r="706" spans="1:25" ht="15" customHeight="1" x14ac:dyDescent="0.25">
      <c r="A706" s="139">
        <v>699</v>
      </c>
      <c r="B706" s="10">
        <f t="shared" ca="1" si="70"/>
        <v>9.2662050814910635E-2</v>
      </c>
      <c r="C706" s="60">
        <f ca="1">_xlfn.NORM.INV(B706,'Input Parameters'!$E$15,'Input Parameters'!$F$15)</f>
        <v>199.18587551439006</v>
      </c>
      <c r="D706" s="10">
        <f t="shared" ca="1" si="71"/>
        <v>0.89068586086041035</v>
      </c>
      <c r="E706" s="62">
        <f ca="1">IF(_xlfn.NORM.INV(D706,'Input Parameters'!$E$17,'Input Parameters'!$F$17)&lt;3500,3500,IF(_xlfn.NORM.INV(D706,'Input Parameters'!$E$17,'Input Parameters'!$F$17)&gt;5500,5500,_xlfn.NORM.INV(D706,'Input Parameters'!$E$17,'Input Parameters'!$F$17)))</f>
        <v>5500</v>
      </c>
      <c r="F706" s="10">
        <f t="shared" ca="1" si="72"/>
        <v>0.86122103737633349</v>
      </c>
      <c r="G706" s="64">
        <f ca="1">_xlfn.NORM.INV(F706,'Input Parameters'!$E$20,'Input Parameters'!$F$20)</f>
        <v>289.92500476340706</v>
      </c>
      <c r="H706" s="57">
        <f ca="1">EXP(E706*(1/'Input Parameters'!$E$23-1/G706))</f>
        <v>0.82327590812076912</v>
      </c>
      <c r="I706" s="10">
        <f t="shared" ca="1" si="73"/>
        <v>0.56890811770600425</v>
      </c>
      <c r="J706" s="30">
        <f ca="1">_xlfn.BETA.INV(I706,'Input Parameters'!$L$26,'Input Parameters'!$M$26,'Input Parameters'!$J$26,'Input Parameters'!$K$26)</f>
        <v>0.688920229825986</v>
      </c>
      <c r="K706" s="168">
        <f ca="1">('Input Parameters'!$E$27/'Input Parameters'!$E$38)^$J706</f>
        <v>7.1428660547714845E-3</v>
      </c>
      <c r="L706" s="69">
        <f ca="1">$H706*$C706*'Input Parameters'!$E$25*K706</f>
        <v>1.1713224081978146</v>
      </c>
      <c r="M706" s="24">
        <f t="shared" ca="1" si="74"/>
        <v>0.304662837419861</v>
      </c>
      <c r="N706" s="15">
        <f ca="1">_xlfn.NORM.INV(M706,'Input Parameters'!$E$29,'Input Parameters'!$F$29)</f>
        <v>9.9948896375147298E-2</v>
      </c>
      <c r="O706" s="8">
        <f t="shared" ca="1" si="75"/>
        <v>0.45626253132685024</v>
      </c>
      <c r="P706" s="30">
        <f ca="1">_xlfn.LOGNORM.INV(O706,'Input Parameters'!$H$30,'Input Parameters'!$I$30)</f>
        <v>2.5475893014594146</v>
      </c>
      <c r="Q706" s="10">
        <f t="shared" ca="1" si="76"/>
        <v>0.3236642201069001</v>
      </c>
      <c r="R706" s="30">
        <f>IF('Input Parameters'!$E$32=0,0,_xlfn.BETA.INV(Q706,'Input Parameters'!$L$32,'Input Parameters'!$M$32,'Input Parameters'!$J$32,'Input Parameters'!$K$32))</f>
        <v>0</v>
      </c>
      <c r="S706" s="10">
        <f t="shared" ca="1" si="77"/>
        <v>0.53955307056867685</v>
      </c>
      <c r="T706" s="26">
        <f ca="1">_xlfn.LOGNORM.INV(S706,'Input Parameters'!$H$34,'Input Parameters'!$I$34)</f>
        <v>51.034897146116016</v>
      </c>
      <c r="U706" s="10">
        <f t="shared" ca="1" si="78"/>
        <v>0.74093180497849653</v>
      </c>
      <c r="V706" s="30">
        <f ca="1">_xlfn.BETA.INV(U706,'Input Parameters'!$L$36,'Input Parameters'!$M$36,'Input Parameters'!$J$36,'Input Parameters'!$K$36)</f>
        <v>0.69011133314848006</v>
      </c>
      <c r="W706" s="2">
        <f ca="1">N706+(P706-N706)*(1-ERF((T706-R706)/(2*SQRT(L706*'Input Parameters'!$E$38))))</f>
        <v>0.10204144067843773</v>
      </c>
      <c r="X706">
        <f t="shared" ca="1" si="82"/>
        <v>1</v>
      </c>
      <c r="Y706" s="7"/>
    </row>
    <row r="707" spans="1:25" ht="15" customHeight="1" x14ac:dyDescent="0.25">
      <c r="A707" s="139">
        <v>700</v>
      </c>
      <c r="B707" s="10">
        <f t="shared" ca="1" si="70"/>
        <v>0.66982405777915088</v>
      </c>
      <c r="C707" s="60">
        <f ca="1">_xlfn.NORM.INV(B707,'Input Parameters'!$E$15,'Input Parameters'!$F$15)</f>
        <v>294.78128183565747</v>
      </c>
      <c r="D707" s="10">
        <f t="shared" ca="1" si="71"/>
        <v>0.73678399005574768</v>
      </c>
      <c r="E707" s="62">
        <f ca="1">IF(_xlfn.NORM.INV(D707,'Input Parameters'!$E$17,'Input Parameters'!$F$17)&lt;3500,3500,IF(_xlfn.NORM.INV(D707,'Input Parameters'!$E$17,'Input Parameters'!$F$17)&gt;5500,5500,_xlfn.NORM.INV(D707,'Input Parameters'!$E$17,'Input Parameters'!$F$17)))</f>
        <v>5243.4233661790513</v>
      </c>
      <c r="F707" s="10">
        <f t="shared" ca="1" si="72"/>
        <v>0.71436382566942092</v>
      </c>
      <c r="G707" s="64">
        <f ca="1">_xlfn.NORM.INV(F707,'Input Parameters'!$E$20,'Input Parameters'!$F$20)</f>
        <v>286.44339688866108</v>
      </c>
      <c r="H707" s="57">
        <f ca="1">EXP(E707*(1/'Input Parameters'!$E$23-1/G707))</f>
        <v>0.66683432435785528</v>
      </c>
      <c r="I707" s="10">
        <f t="shared" ca="1" si="73"/>
        <v>0.94446750647674793</v>
      </c>
      <c r="J707" s="30">
        <f ca="1">_xlfn.BETA.INV(I707,'Input Parameters'!$L$26,'Input Parameters'!$M$26,'Input Parameters'!$J$26,'Input Parameters'!$K$26)</f>
        <v>0.87158904123778669</v>
      </c>
      <c r="K707" s="168">
        <f ca="1">('Input Parameters'!$E$27/'Input Parameters'!$E$38)^$J707</f>
        <v>1.926734074548198E-3</v>
      </c>
      <c r="L707" s="69">
        <f ca="1">$H707*$C707*'Input Parameters'!$E$25*K707</f>
        <v>0.3787386505585949</v>
      </c>
      <c r="M707" s="24">
        <f t="shared" ca="1" si="74"/>
        <v>0.50743604229567996</v>
      </c>
      <c r="N707" s="15">
        <f ca="1">_xlfn.NORM.INV(M707,'Input Parameters'!$E$29,'Input Parameters'!$F$29)</f>
        <v>0.10000186404733058</v>
      </c>
      <c r="O707" s="8">
        <f t="shared" ca="1" si="75"/>
        <v>0.53760995842218218</v>
      </c>
      <c r="P707" s="30">
        <f ca="1">_xlfn.LOGNORM.INV(O707,'Input Parameters'!$H$30,'Input Parameters'!$I$30)</f>
        <v>2.8056633319962412</v>
      </c>
      <c r="Q707" s="10">
        <f t="shared" ca="1" si="76"/>
        <v>0.72553888273392986</v>
      </c>
      <c r="R707" s="30">
        <f>IF('Input Parameters'!$E$32=0,0,_xlfn.BETA.INV(Q707,'Input Parameters'!$L$32,'Input Parameters'!$M$32,'Input Parameters'!$J$32,'Input Parameters'!$K$32))</f>
        <v>0</v>
      </c>
      <c r="S707" s="10">
        <f t="shared" ca="1" si="77"/>
        <v>0.34303794751104222</v>
      </c>
      <c r="T707" s="26">
        <f ca="1">_xlfn.LOGNORM.INV(S707,'Input Parameters'!$H$34,'Input Parameters'!$I$34)</f>
        <v>47.93359932630166</v>
      </c>
      <c r="U707" s="10">
        <f t="shared" ca="1" si="78"/>
        <v>0.66778493932567173</v>
      </c>
      <c r="V707" s="30">
        <f ca="1">_xlfn.BETA.INV(U707,'Input Parameters'!$L$36,'Input Parameters'!$M$36,'Input Parameters'!$J$36,'Input Parameters'!$K$36)</f>
        <v>0.65464006543159836</v>
      </c>
      <c r="W707" s="2">
        <f ca="1">N707+(P707-N707)*(1-ERF((T707-R707)/(2*SQRT(L707*'Input Parameters'!$E$38))))</f>
        <v>0.10000196251891549</v>
      </c>
      <c r="X707">
        <f t="shared" ca="1" si="82"/>
        <v>1</v>
      </c>
      <c r="Y707" s="7"/>
    </row>
    <row r="708" spans="1:25" ht="15" customHeight="1" x14ac:dyDescent="0.25">
      <c r="A708" s="139">
        <v>701</v>
      </c>
      <c r="B708" s="10">
        <f t="shared" ca="1" si="70"/>
        <v>7.4394111176352751E-2</v>
      </c>
      <c r="C708" s="60">
        <f ca="1">_xlfn.NORM.INV(B708,'Input Parameters'!$E$15,'Input Parameters'!$F$15)</f>
        <v>192.72135929672663</v>
      </c>
      <c r="D708" s="10">
        <f t="shared" ca="1" si="71"/>
        <v>0.56335090450553504</v>
      </c>
      <c r="E708" s="62">
        <f ca="1">IF(_xlfn.NORM.INV(D708,'Input Parameters'!$E$17,'Input Parameters'!$F$17)&lt;3500,3500,IF(_xlfn.NORM.INV(D708,'Input Parameters'!$E$17,'Input Parameters'!$F$17)&gt;5500,5500,_xlfn.NORM.INV(D708,'Input Parameters'!$E$17,'Input Parameters'!$F$17)))</f>
        <v>4911.6293566398845</v>
      </c>
      <c r="F708" s="10">
        <f t="shared" ca="1" si="72"/>
        <v>0.59297371503447616</v>
      </c>
      <c r="G708" s="64">
        <f ca="1">_xlfn.NORM.INV(F708,'Input Parameters'!$E$20,'Input Parameters'!$F$20)</f>
        <v>284.22584808078062</v>
      </c>
      <c r="H708" s="57">
        <f ca="1">EXP(E708*(1/'Input Parameters'!$E$23-1/G708))</f>
        <v>0.5984848349491495</v>
      </c>
      <c r="I708" s="10">
        <f t="shared" ca="1" si="73"/>
        <v>2.4125923351136835E-2</v>
      </c>
      <c r="J708" s="30">
        <f ca="1">_xlfn.BETA.INV(I708,'Input Parameters'!$L$26,'Input Parameters'!$M$26,'Input Parameters'!$J$26,'Input Parameters'!$K$26)</f>
        <v>0.33184943817634344</v>
      </c>
      <c r="K708" s="168">
        <f ca="1">('Input Parameters'!$E$27/'Input Parameters'!$E$38)^$J708</f>
        <v>9.2516904144468226E-2</v>
      </c>
      <c r="L708" s="69">
        <f ca="1">$H708*$C708*'Input Parameters'!$E$25*K708</f>
        <v>10.670974746894341</v>
      </c>
      <c r="M708" s="24">
        <f t="shared" ca="1" si="74"/>
        <v>0.5012808678987748</v>
      </c>
      <c r="N708" s="15">
        <f ca="1">_xlfn.NORM.INV(M708,'Input Parameters'!$E$29,'Input Parameters'!$F$29)</f>
        <v>0.10000032106652074</v>
      </c>
      <c r="O708" s="8">
        <f t="shared" ca="1" si="75"/>
        <v>0.37972600637704823</v>
      </c>
      <c r="P708" s="30">
        <f ca="1">_xlfn.LOGNORM.INV(O708,'Input Parameters'!$H$30,'Input Parameters'!$I$30)</f>
        <v>2.3219266908717318</v>
      </c>
      <c r="Q708" s="10">
        <f t="shared" ca="1" si="76"/>
        <v>9.4529378376934536E-2</v>
      </c>
      <c r="R708" s="30">
        <f>IF('Input Parameters'!$E$32=0,0,_xlfn.BETA.INV(Q708,'Input Parameters'!$L$32,'Input Parameters'!$M$32,'Input Parameters'!$J$32,'Input Parameters'!$K$32))</f>
        <v>0</v>
      </c>
      <c r="S708" s="10">
        <f t="shared" ca="1" si="77"/>
        <v>0.85519666395579441</v>
      </c>
      <c r="T708" s="26">
        <f ca="1">_xlfn.LOGNORM.INV(S708,'Input Parameters'!$H$34,'Input Parameters'!$I$34)</f>
        <v>57.51263242236945</v>
      </c>
      <c r="U708" s="10">
        <f t="shared" ca="1" si="78"/>
        <v>0.32870063538029692</v>
      </c>
      <c r="V708" s="30">
        <f ca="1">_xlfn.BETA.INV(U708,'Input Parameters'!$L$36,'Input Parameters'!$M$36,'Input Parameters'!$J$36,'Input Parameters'!$K$36)</f>
        <v>0.52131023201025273</v>
      </c>
      <c r="W708" s="2">
        <f ca="1">N708+(P708-N708)*(1-ERF((T708-R708)/(2*SQRT(L708*'Input Parameters'!$E$38))))</f>
        <v>0.57361757869148011</v>
      </c>
      <c r="X708">
        <f t="shared" ca="1" si="82"/>
        <v>0</v>
      </c>
      <c r="Y708" s="7"/>
    </row>
    <row r="709" spans="1:25" ht="15" customHeight="1" x14ac:dyDescent="0.25">
      <c r="A709" s="139">
        <v>702</v>
      </c>
      <c r="B709" s="10">
        <f t="shared" ref="B709:B772" ca="1" si="83">RAND()</f>
        <v>0.15816776869820126</v>
      </c>
      <c r="C709" s="60">
        <f ca="1">_xlfn.NORM.INV(B709,'Input Parameters'!$E$15,'Input Parameters'!$F$15)</f>
        <v>216.66446922740445</v>
      </c>
      <c r="D709" s="10">
        <f t="shared" ref="D709:D772" ca="1" si="84">RAND()</f>
        <v>0.77505355644919083</v>
      </c>
      <c r="E709" s="62">
        <f ca="1">IF(_xlfn.NORM.INV(D709,'Input Parameters'!$E$17,'Input Parameters'!$F$17)&lt;3500,3500,IF(_xlfn.NORM.INV(D709,'Input Parameters'!$E$17,'Input Parameters'!$F$17)&gt;5500,5500,_xlfn.NORM.INV(D709,'Input Parameters'!$E$17,'Input Parameters'!$F$17)))</f>
        <v>5328.9155283856462</v>
      </c>
      <c r="F709" s="10">
        <f t="shared" ref="F709:F772" ca="1" si="85">RAND()</f>
        <v>6.4102923352294061E-2</v>
      </c>
      <c r="G709" s="64">
        <f ca="1">_xlfn.NORM.INV(F709,'Input Parameters'!$E$20,'Input Parameters'!$F$20)</f>
        <v>272.4578582783559</v>
      </c>
      <c r="H709" s="57">
        <f ca="1">EXP(E709*(1/'Input Parameters'!$E$23-1/G709))</f>
        <v>0.25492934260560929</v>
      </c>
      <c r="I709" s="10">
        <f t="shared" ref="I709:I772" ca="1" si="86">RAND()</f>
        <v>0.41440180427252027</v>
      </c>
      <c r="J709" s="30">
        <f ca="1">_xlfn.BETA.INV(I709,'Input Parameters'!$L$26,'Input Parameters'!$M$26,'Input Parameters'!$J$26,'Input Parameters'!$K$26)</f>
        <v>0.6260677721868102</v>
      </c>
      <c r="K709" s="168">
        <f ca="1">('Input Parameters'!$E$27/'Input Parameters'!$E$38)^$J709</f>
        <v>1.1211682060709485E-2</v>
      </c>
      <c r="L709" s="69">
        <f ca="1">$H709*$C709*'Input Parameters'!$E$25*K709</f>
        <v>0.61926751237686206</v>
      </c>
      <c r="M709" s="24">
        <f t="shared" ref="M709:M772" ca="1" si="87">RAND()</f>
        <v>0.72722358454646463</v>
      </c>
      <c r="N709" s="15">
        <f ca="1">_xlfn.NORM.INV(M709,'Input Parameters'!$E$29,'Input Parameters'!$F$29)</f>
        <v>0.10006044374690579</v>
      </c>
      <c r="O709" s="8">
        <f t="shared" ref="O709:O772" ca="1" si="88">RAND()</f>
        <v>0.51117451421473215</v>
      </c>
      <c r="P709" s="30">
        <f ca="1">_xlfn.LOGNORM.INV(O709,'Input Parameters'!$H$30,'Input Parameters'!$I$30)</f>
        <v>2.7190261816172141</v>
      </c>
      <c r="Q709" s="10">
        <f t="shared" ref="Q709:Q772" ca="1" si="89">RAND()</f>
        <v>0.61968163696847089</v>
      </c>
      <c r="R709" s="30">
        <f>IF('Input Parameters'!$E$32=0,0,_xlfn.BETA.INV(Q709,'Input Parameters'!$L$32,'Input Parameters'!$M$32,'Input Parameters'!$J$32,'Input Parameters'!$K$32))</f>
        <v>0</v>
      </c>
      <c r="S709" s="10">
        <f t="shared" ref="S709:S772" ca="1" si="90">RAND()</f>
        <v>0.41994216260874317</v>
      </c>
      <c r="T709" s="26">
        <f ca="1">_xlfn.LOGNORM.INV(S709,'Input Parameters'!$H$34,'Input Parameters'!$I$34)</f>
        <v>49.155409800599173</v>
      </c>
      <c r="U709" s="10">
        <f t="shared" ref="U709:U772" ca="1" si="91">RAND()</f>
        <v>0.67082728580584616</v>
      </c>
      <c r="V709" s="30">
        <f ca="1">_xlfn.BETA.INV(U709,'Input Parameters'!$L$36,'Input Parameters'!$M$36,'Input Parameters'!$J$36,'Input Parameters'!$K$36)</f>
        <v>0.65602037804013746</v>
      </c>
      <c r="W709" s="2">
        <f ca="1">N709+(P709-N709)*(1-ERF((T709-R709)/(2*SQRT(L709*'Input Parameters'!$E$38))))</f>
        <v>0.10008666702381355</v>
      </c>
      <c r="X709">
        <f t="shared" ca="1" si="82"/>
        <v>1</v>
      </c>
      <c r="Y709" s="7"/>
    </row>
    <row r="710" spans="1:25" ht="15" customHeight="1" x14ac:dyDescent="0.25">
      <c r="A710" s="139">
        <v>703</v>
      </c>
      <c r="B710" s="10">
        <f t="shared" ca="1" si="83"/>
        <v>0.63126211348150829</v>
      </c>
      <c r="C710" s="60">
        <f ca="1">_xlfn.NORM.INV(B710,'Input Parameters'!$E$15,'Input Parameters'!$F$15)</f>
        <v>289.13272965379417</v>
      </c>
      <c r="D710" s="10">
        <f t="shared" ca="1" si="84"/>
        <v>0.57114235660019219</v>
      </c>
      <c r="E710" s="62">
        <f ca="1">IF(_xlfn.NORM.INV(D710,'Input Parameters'!$E$17,'Input Parameters'!$F$17)&lt;3500,3500,IF(_xlfn.NORM.INV(D710,'Input Parameters'!$E$17,'Input Parameters'!$F$17)&gt;5500,5500,_xlfn.NORM.INV(D710,'Input Parameters'!$E$17,'Input Parameters'!$F$17)))</f>
        <v>4925.4982852802623</v>
      </c>
      <c r="F710" s="10">
        <f t="shared" ca="1" si="85"/>
        <v>0.18275572163466003</v>
      </c>
      <c r="G710" s="64">
        <f ca="1">_xlfn.NORM.INV(F710,'Input Parameters'!$E$20,'Input Parameters'!$F$20)</f>
        <v>276.5870824432597</v>
      </c>
      <c r="H710" s="57">
        <f ca="1">EXP(E710*(1/'Input Parameters'!$E$23-1/G710))</f>
        <v>0.37031200328832364</v>
      </c>
      <c r="I710" s="10">
        <f t="shared" ca="1" si="86"/>
        <v>0.88976009865490069</v>
      </c>
      <c r="J710" s="30">
        <f ca="1">_xlfn.BETA.INV(I710,'Input Parameters'!$L$26,'Input Parameters'!$M$26,'Input Parameters'!$J$26,'Input Parameters'!$K$26)</f>
        <v>0.83266569210971619</v>
      </c>
      <c r="K710" s="168">
        <f ca="1">('Input Parameters'!$E$27/'Input Parameters'!$E$38)^$J710</f>
        <v>2.5472758351138269E-3</v>
      </c>
      <c r="L710" s="69">
        <f ca="1">$H710*$C710*'Input Parameters'!$E$25*K710</f>
        <v>0.27273509236966931</v>
      </c>
      <c r="M710" s="24">
        <f t="shared" ca="1" si="87"/>
        <v>0.86749652302626268</v>
      </c>
      <c r="N710" s="15">
        <f ca="1">_xlfn.NORM.INV(M710,'Input Parameters'!$E$29,'Input Parameters'!$F$29)</f>
        <v>0.10011146347937942</v>
      </c>
      <c r="O710" s="8">
        <f t="shared" ca="1" si="88"/>
        <v>6.2893109180218065E-2</v>
      </c>
      <c r="P710" s="30">
        <f ca="1">_xlfn.LOGNORM.INV(O710,'Input Parameters'!$H$30,'Input Parameters'!$I$30)</f>
        <v>1.3019430178606264</v>
      </c>
      <c r="Q710" s="10">
        <f t="shared" ca="1" si="89"/>
        <v>0.27721538797388667</v>
      </c>
      <c r="R710" s="30">
        <f>IF('Input Parameters'!$E$32=0,0,_xlfn.BETA.INV(Q710,'Input Parameters'!$L$32,'Input Parameters'!$M$32,'Input Parameters'!$J$32,'Input Parameters'!$K$32))</f>
        <v>0</v>
      </c>
      <c r="S710" s="10">
        <f t="shared" ca="1" si="90"/>
        <v>0.55284441671586615</v>
      </c>
      <c r="T710" s="26">
        <f ca="1">_xlfn.LOGNORM.INV(S710,'Input Parameters'!$H$34,'Input Parameters'!$I$34)</f>
        <v>51.248498464144561</v>
      </c>
      <c r="U710" s="10">
        <f t="shared" ca="1" si="91"/>
        <v>0.72873958301621267</v>
      </c>
      <c r="V710" s="30">
        <f ca="1">_xlfn.BETA.INV(U710,'Input Parameters'!$L$36,'Input Parameters'!$M$36,'Input Parameters'!$J$36,'Input Parameters'!$K$36)</f>
        <v>0.68381721666618001</v>
      </c>
      <c r="W710" s="2">
        <f ca="1">N710+(P710-N710)*(1-ERF((T710-R710)/(2*SQRT(L710*'Input Parameters'!$E$38))))</f>
        <v>0.10011146348412593</v>
      </c>
      <c r="X710">
        <f t="shared" ca="1" si="82"/>
        <v>1</v>
      </c>
      <c r="Y710" s="7"/>
    </row>
    <row r="711" spans="1:25" ht="15" customHeight="1" x14ac:dyDescent="0.25">
      <c r="A711" s="139">
        <v>704</v>
      </c>
      <c r="B711" s="10">
        <f t="shared" ca="1" si="83"/>
        <v>0.57098134448565052</v>
      </c>
      <c r="C711" s="60">
        <f ca="1">_xlfn.NORM.INV(B711,'Input Parameters'!$E$15,'Input Parameters'!$F$15)</f>
        <v>280.66095097082359</v>
      </c>
      <c r="D711" s="10">
        <f t="shared" ca="1" si="84"/>
        <v>0.43576849669144746</v>
      </c>
      <c r="E711" s="62">
        <f ca="1">IF(_xlfn.NORM.INV(D711,'Input Parameters'!$E$17,'Input Parameters'!$F$17)&lt;3500,3500,IF(_xlfn.NORM.INV(D711,'Input Parameters'!$E$17,'Input Parameters'!$F$17)&gt;5500,5500,_xlfn.NORM.INV(D711,'Input Parameters'!$E$17,'Input Parameters'!$F$17)))</f>
        <v>4686.8054568692132</v>
      </c>
      <c r="F711" s="10">
        <f t="shared" ca="1" si="85"/>
        <v>0.27990998245161836</v>
      </c>
      <c r="G711" s="64">
        <f ca="1">_xlfn.NORM.INV(F711,'Input Parameters'!$E$20,'Input Parameters'!$F$20)</f>
        <v>278.74317009273443</v>
      </c>
      <c r="H711" s="57">
        <f ca="1">EXP(E711*(1/'Input Parameters'!$E$23-1/G711))</f>
        <v>0.4429949378037385</v>
      </c>
      <c r="I711" s="10">
        <f t="shared" ca="1" si="86"/>
        <v>0.48140724019787318</v>
      </c>
      <c r="J711" s="30">
        <f ca="1">_xlfn.BETA.INV(I711,'Input Parameters'!$L$26,'Input Parameters'!$M$26,'Input Parameters'!$J$26,'Input Parameters'!$K$26)</f>
        <v>0.65387164228588823</v>
      </c>
      <c r="K711" s="168">
        <f ca="1">('Input Parameters'!$E$27/'Input Parameters'!$E$38)^$J711</f>
        <v>9.1845107871682593E-3</v>
      </c>
      <c r="L711" s="69">
        <f ca="1">$H711*$C711*'Input Parameters'!$E$25*K711</f>
        <v>1.1419229055626474</v>
      </c>
      <c r="M711" s="24">
        <f t="shared" ca="1" si="87"/>
        <v>0.73574345385037587</v>
      </c>
      <c r="N711" s="15">
        <f ca="1">_xlfn.NORM.INV(M711,'Input Parameters'!$E$29,'Input Parameters'!$F$29)</f>
        <v>0.10006302774220392</v>
      </c>
      <c r="O711" s="8">
        <f t="shared" ca="1" si="88"/>
        <v>0.99851111187209174</v>
      </c>
      <c r="P711" s="30">
        <f ca="1">_xlfn.LOGNORM.INV(O711,'Input Parameters'!$H$30,'Input Parameters'!$I$30)</f>
        <v>10.913734624338655</v>
      </c>
      <c r="Q711" s="10">
        <f t="shared" ca="1" si="89"/>
        <v>0.765261098587246</v>
      </c>
      <c r="R711" s="30">
        <f>IF('Input Parameters'!$E$32=0,0,_xlfn.BETA.INV(Q711,'Input Parameters'!$L$32,'Input Parameters'!$M$32,'Input Parameters'!$J$32,'Input Parameters'!$K$32))</f>
        <v>0</v>
      </c>
      <c r="S711" s="10">
        <f t="shared" ca="1" si="90"/>
        <v>0.72333361218248005</v>
      </c>
      <c r="T711" s="26">
        <f ca="1">_xlfn.LOGNORM.INV(S711,'Input Parameters'!$H$34,'Input Parameters'!$I$34)</f>
        <v>54.26904154820668</v>
      </c>
      <c r="U711" s="10">
        <f t="shared" ca="1" si="91"/>
        <v>0.12118859562493434</v>
      </c>
      <c r="V711" s="30">
        <f ca="1">_xlfn.BETA.INV(U711,'Input Parameters'!$L$36,'Input Parameters'!$M$36,'Input Parameters'!$J$36,'Input Parameters'!$K$36)</f>
        <v>0.42947566020709327</v>
      </c>
      <c r="W711" s="2">
        <f ca="1">N711+(P711-N711)*(1-ERF((T711-R711)/(2*SQRT(L711*'Input Parameters'!$E$38))))</f>
        <v>0.10362479766642212</v>
      </c>
      <c r="X711">
        <f t="shared" ca="1" si="82"/>
        <v>1</v>
      </c>
      <c r="Y711" s="7"/>
    </row>
    <row r="712" spans="1:25" ht="15" customHeight="1" x14ac:dyDescent="0.25">
      <c r="A712" s="139">
        <v>705</v>
      </c>
      <c r="B712" s="10">
        <f t="shared" ca="1" si="83"/>
        <v>9.7688148988869572E-2</v>
      </c>
      <c r="C712" s="60">
        <f ca="1">_xlfn.NORM.INV(B712,'Input Parameters'!$E$15,'Input Parameters'!$F$15)</f>
        <v>200.79550246797734</v>
      </c>
      <c r="D712" s="10">
        <f t="shared" ca="1" si="84"/>
        <v>0.71679058599835388</v>
      </c>
      <c r="E712" s="62">
        <f ca="1">IF(_xlfn.NORM.INV(D712,'Input Parameters'!$E$17,'Input Parameters'!$F$17)&lt;3500,3500,IF(_xlfn.NORM.INV(D712,'Input Parameters'!$E$17,'Input Parameters'!$F$17)&gt;5500,5500,_xlfn.NORM.INV(D712,'Input Parameters'!$E$17,'Input Parameters'!$F$17)))</f>
        <v>5201.3335318099071</v>
      </c>
      <c r="F712" s="10">
        <f t="shared" ca="1" si="85"/>
        <v>0.25611750499554731</v>
      </c>
      <c r="G712" s="64">
        <f ca="1">_xlfn.NORM.INV(F712,'Input Parameters'!$E$20,'Input Parameters'!$F$20)</f>
        <v>278.25907770859828</v>
      </c>
      <c r="H712" s="57">
        <f ca="1">EXP(E712*(1/'Input Parameters'!$E$23-1/G712))</f>
        <v>0.39217607601330678</v>
      </c>
      <c r="I712" s="10">
        <f t="shared" ca="1" si="86"/>
        <v>0.51818263979720169</v>
      </c>
      <c r="J712" s="30">
        <f ca="1">_xlfn.BETA.INV(I712,'Input Parameters'!$L$26,'Input Parameters'!$M$26,'Input Parameters'!$J$26,'Input Parameters'!$K$26)</f>
        <v>0.66870624559342584</v>
      </c>
      <c r="K712" s="168">
        <f ca="1">('Input Parameters'!$E$27/'Input Parameters'!$E$38)^$J712</f>
        <v>8.257397730446172E-3</v>
      </c>
      <c r="L712" s="69">
        <f ca="1">$H712*$C712*'Input Parameters'!$E$25*K712</f>
        <v>0.65024688647342288</v>
      </c>
      <c r="M712" s="24">
        <f t="shared" ca="1" si="87"/>
        <v>0.78030716445504988</v>
      </c>
      <c r="N712" s="15">
        <f ca="1">_xlfn.NORM.INV(M712,'Input Parameters'!$E$29,'Input Parameters'!$F$29)</f>
        <v>0.10007732310198765</v>
      </c>
      <c r="O712" s="8">
        <f t="shared" ca="1" si="88"/>
        <v>0.95555474069172464</v>
      </c>
      <c r="P712" s="30">
        <f ca="1">_xlfn.LOGNORM.INV(O712,'Input Parameters'!$H$30,'Input Parameters'!$I$30)</f>
        <v>5.9935995157369337</v>
      </c>
      <c r="Q712" s="10">
        <f t="shared" ca="1" si="89"/>
        <v>0.62818800272915343</v>
      </c>
      <c r="R712" s="30">
        <f>IF('Input Parameters'!$E$32=0,0,_xlfn.BETA.INV(Q712,'Input Parameters'!$L$32,'Input Parameters'!$M$32,'Input Parameters'!$J$32,'Input Parameters'!$K$32))</f>
        <v>0</v>
      </c>
      <c r="S712" s="10">
        <f t="shared" ca="1" si="90"/>
        <v>0.4653499745816192</v>
      </c>
      <c r="T712" s="26">
        <f ca="1">_xlfn.LOGNORM.INV(S712,'Input Parameters'!$H$34,'Input Parameters'!$I$34)</f>
        <v>49.864824812945152</v>
      </c>
      <c r="U712" s="10">
        <f t="shared" ca="1" si="91"/>
        <v>0.4143196240724818</v>
      </c>
      <c r="V712" s="30">
        <f ca="1">_xlfn.BETA.INV(U712,'Input Parameters'!$L$36,'Input Parameters'!$M$36,'Input Parameters'!$J$36,'Input Parameters'!$K$36)</f>
        <v>0.55361216967284332</v>
      </c>
      <c r="W712" s="2">
        <f ca="1">N712+(P712-N712)*(1-ERF((T712-R712)/(2*SQRT(L712*'Input Parameters'!$E$38))))</f>
        <v>0.10014967978043667</v>
      </c>
      <c r="X712">
        <f t="shared" ref="X712:X775" ca="1" si="92">IF(W712&gt;V712,0,1)</f>
        <v>1</v>
      </c>
      <c r="Y712" s="7"/>
    </row>
    <row r="713" spans="1:25" ht="15" customHeight="1" x14ac:dyDescent="0.25">
      <c r="A713" s="139">
        <v>706</v>
      </c>
      <c r="B713" s="10">
        <f t="shared" ca="1" si="83"/>
        <v>0.34660262834463385</v>
      </c>
      <c r="C713" s="60">
        <f ca="1">_xlfn.NORM.INV(B713,'Input Parameters'!$E$15,'Input Parameters'!$F$15)</f>
        <v>249.58739818466677</v>
      </c>
      <c r="D713" s="10">
        <f t="shared" ca="1" si="84"/>
        <v>0.51441178342716143</v>
      </c>
      <c r="E713" s="62">
        <f ca="1">IF(_xlfn.NORM.INV(D713,'Input Parameters'!$E$17,'Input Parameters'!$F$17)&lt;3500,3500,IF(_xlfn.NORM.INV(D713,'Input Parameters'!$E$17,'Input Parameters'!$F$17)&gt;5500,5500,_xlfn.NORM.INV(D713,'Input Parameters'!$E$17,'Input Parameters'!$F$17)))</f>
        <v>4825.2929912817935</v>
      </c>
      <c r="F713" s="10">
        <f t="shared" ca="1" si="85"/>
        <v>0.62448227122409949</v>
      </c>
      <c r="G713" s="64">
        <f ca="1">_xlfn.NORM.INV(F713,'Input Parameters'!$E$20,'Input Parameters'!$F$20)</f>
        <v>284.77573797627093</v>
      </c>
      <c r="H713" s="57">
        <f ca="1">EXP(E713*(1/'Input Parameters'!$E$23-1/G713))</f>
        <v>0.62403515407061838</v>
      </c>
      <c r="I713" s="10">
        <f t="shared" ca="1" si="86"/>
        <v>0.75747202770228872</v>
      </c>
      <c r="J713" s="30">
        <f ca="1">_xlfn.BETA.INV(I713,'Input Parameters'!$L$26,'Input Parameters'!$M$26,'Input Parameters'!$J$26,'Input Parameters'!$K$26)</f>
        <v>0.766166765596211</v>
      </c>
      <c r="K713" s="168">
        <f ca="1">('Input Parameters'!$E$27/'Input Parameters'!$E$38)^$J713</f>
        <v>4.1042493665210738E-3</v>
      </c>
      <c r="L713" s="69">
        <f ca="1">$H713*$C713*'Input Parameters'!$E$25*K713</f>
        <v>0.6392422173734067</v>
      </c>
      <c r="M713" s="24">
        <f t="shared" ca="1" si="87"/>
        <v>6.5386638196900049E-2</v>
      </c>
      <c r="N713" s="15">
        <f ca="1">_xlfn.NORM.INV(M713,'Input Parameters'!$E$29,'Input Parameters'!$F$29)</f>
        <v>9.9848894043835457E-2</v>
      </c>
      <c r="O713" s="8">
        <f t="shared" ca="1" si="88"/>
        <v>0.42400288268153086</v>
      </c>
      <c r="P713" s="30">
        <f ca="1">_xlfn.LOGNORM.INV(O713,'Input Parameters'!$H$30,'Input Parameters'!$I$30)</f>
        <v>2.4510153063252029</v>
      </c>
      <c r="Q713" s="10">
        <f t="shared" ca="1" si="89"/>
        <v>0.1924324911689137</v>
      </c>
      <c r="R713" s="30">
        <f>IF('Input Parameters'!$E$32=0,0,_xlfn.BETA.INV(Q713,'Input Parameters'!$L$32,'Input Parameters'!$M$32,'Input Parameters'!$J$32,'Input Parameters'!$K$32))</f>
        <v>0</v>
      </c>
      <c r="S713" s="10">
        <f t="shared" ca="1" si="90"/>
        <v>0.35710783780939981</v>
      </c>
      <c r="T713" s="26">
        <f ca="1">_xlfn.LOGNORM.INV(S713,'Input Parameters'!$H$34,'Input Parameters'!$I$34)</f>
        <v>48.160854534094128</v>
      </c>
      <c r="U713" s="10">
        <f t="shared" ca="1" si="91"/>
        <v>0.98568444816003165</v>
      </c>
      <c r="V713" s="30">
        <f ca="1">_xlfn.BETA.INV(U713,'Input Parameters'!$L$36,'Input Parameters'!$M$36,'Input Parameters'!$J$36,'Input Parameters'!$K$36)</f>
        <v>0.97257382584977514</v>
      </c>
      <c r="W713" s="2">
        <f ca="1">N713+(P713-N713)*(1-ERF((T713-R713)/(2*SQRT(L713*'Input Parameters'!$E$38))))</f>
        <v>9.9897091555502776E-2</v>
      </c>
      <c r="X713">
        <f t="shared" ca="1" si="92"/>
        <v>1</v>
      </c>
      <c r="Y713" s="7"/>
    </row>
    <row r="714" spans="1:25" ht="15" customHeight="1" x14ac:dyDescent="0.25">
      <c r="A714" s="139">
        <v>707</v>
      </c>
      <c r="B714" s="10">
        <f t="shared" ca="1" si="83"/>
        <v>0.74384916973604831</v>
      </c>
      <c r="C714" s="60">
        <f ca="1">_xlfn.NORM.INV(B714,'Input Parameters'!$E$15,'Input Parameters'!$F$15)</f>
        <v>306.47788482567972</v>
      </c>
      <c r="D714" s="10">
        <f t="shared" ca="1" si="84"/>
        <v>0.42522887194269443</v>
      </c>
      <c r="E714" s="62">
        <f ca="1">IF(_xlfn.NORM.INV(D714,'Input Parameters'!$E$17,'Input Parameters'!$F$17)&lt;3500,3500,IF(_xlfn.NORM.INV(D714,'Input Parameters'!$E$17,'Input Parameters'!$F$17)&gt;5500,5500,_xlfn.NORM.INV(D714,'Input Parameters'!$E$17,'Input Parameters'!$F$17)))</f>
        <v>4668.0259130217173</v>
      </c>
      <c r="F714" s="10">
        <f t="shared" ca="1" si="85"/>
        <v>0.61951357471316204</v>
      </c>
      <c r="G714" s="64">
        <f ca="1">_xlfn.NORM.INV(F714,'Input Parameters'!$E$20,'Input Parameters'!$F$20)</f>
        <v>284.68816351980689</v>
      </c>
      <c r="H714" s="57">
        <f ca="1">EXP(E714*(1/'Input Parameters'!$E$23-1/G714))</f>
        <v>0.63051258347163908</v>
      </c>
      <c r="I714" s="10">
        <f t="shared" ca="1" si="86"/>
        <v>0.85111698756486387</v>
      </c>
      <c r="J714" s="30">
        <f ca="1">_xlfn.BETA.INV(I714,'Input Parameters'!$L$26,'Input Parameters'!$M$26,'Input Parameters'!$J$26,'Input Parameters'!$K$26)</f>
        <v>0.81084533903943412</v>
      </c>
      <c r="K714" s="168">
        <f ca="1">('Input Parameters'!$E$27/'Input Parameters'!$E$38)^$J714</f>
        <v>2.978865130005321E-3</v>
      </c>
      <c r="L714" s="69">
        <f ca="1">$H714*$C714*'Input Parameters'!$E$25*K714</f>
        <v>0.57563042536337539</v>
      </c>
      <c r="M714" s="24">
        <f t="shared" ca="1" si="87"/>
        <v>0.85443157542929082</v>
      </c>
      <c r="N714" s="15">
        <f ca="1">_xlfn.NORM.INV(M714,'Input Parameters'!$E$29,'Input Parameters'!$F$29)</f>
        <v>0.10010556309630196</v>
      </c>
      <c r="O714" s="8">
        <f t="shared" ca="1" si="88"/>
        <v>0.38212775347242456</v>
      </c>
      <c r="P714" s="30">
        <f ca="1">_xlfn.LOGNORM.INV(O714,'Input Parameters'!$H$30,'Input Parameters'!$I$30)</f>
        <v>2.328850542555708</v>
      </c>
      <c r="Q714" s="10">
        <f t="shared" ca="1" si="89"/>
        <v>0.66138706073462328</v>
      </c>
      <c r="R714" s="30">
        <f>IF('Input Parameters'!$E$32=0,0,_xlfn.BETA.INV(Q714,'Input Parameters'!$L$32,'Input Parameters'!$M$32,'Input Parameters'!$J$32,'Input Parameters'!$K$32))</f>
        <v>0</v>
      </c>
      <c r="S714" s="10">
        <f t="shared" ca="1" si="90"/>
        <v>0.67694214191489865</v>
      </c>
      <c r="T714" s="26">
        <f ca="1">_xlfn.LOGNORM.INV(S714,'Input Parameters'!$H$34,'Input Parameters'!$I$34)</f>
        <v>53.373670181345631</v>
      </c>
      <c r="U714" s="10">
        <f t="shared" ca="1" si="91"/>
        <v>0.27285307479976573</v>
      </c>
      <c r="V714" s="30">
        <f ca="1">_xlfn.BETA.INV(U714,'Input Parameters'!$L$36,'Input Parameters'!$M$36,'Input Parameters'!$J$36,'Input Parameters'!$K$36)</f>
        <v>0.49944900851112251</v>
      </c>
      <c r="W714" s="2">
        <f ca="1">N714+(P714-N714)*(1-ERF((T714-R714)/(2*SQRT(L714*'Input Parameters'!$E$38))))</f>
        <v>0.10010702185435402</v>
      </c>
      <c r="X714">
        <f t="shared" ca="1" si="92"/>
        <v>1</v>
      </c>
      <c r="Y714" s="7"/>
    </row>
    <row r="715" spans="1:25" ht="15" customHeight="1" x14ac:dyDescent="0.25">
      <c r="A715" s="139">
        <v>708</v>
      </c>
      <c r="B715" s="10">
        <f t="shared" ca="1" si="83"/>
        <v>0.38249614618591676</v>
      </c>
      <c r="C715" s="60">
        <f ca="1">_xlfn.NORM.INV(B715,'Input Parameters'!$E$15,'Input Parameters'!$F$15)</f>
        <v>254.76707230572509</v>
      </c>
      <c r="D715" s="10">
        <f t="shared" ca="1" si="84"/>
        <v>0.48433405427123899</v>
      </c>
      <c r="E715" s="62">
        <f ca="1">IF(_xlfn.NORM.INV(D715,'Input Parameters'!$E$17,'Input Parameters'!$F$17)&lt;3500,3500,IF(_xlfn.NORM.INV(D715,'Input Parameters'!$E$17,'Input Parameters'!$F$17)&gt;5500,5500,_xlfn.NORM.INV(D715,'Input Parameters'!$E$17,'Input Parameters'!$F$17)))</f>
        <v>4772.5048398442541</v>
      </c>
      <c r="F715" s="10">
        <f t="shared" ca="1" si="85"/>
        <v>0.94342125448806002</v>
      </c>
      <c r="G715" s="64">
        <f ca="1">_xlfn.NORM.INV(F715,'Input Parameters'!$E$20,'Input Parameters'!$F$20)</f>
        <v>293.26386676641988</v>
      </c>
      <c r="H715" s="57">
        <f ca="1">EXP(E715*(1/'Input Parameters'!$E$23-1/G715))</f>
        <v>1.0188470048781177</v>
      </c>
      <c r="I715" s="10">
        <f t="shared" ca="1" si="86"/>
        <v>0.8051239094597501</v>
      </c>
      <c r="J715" s="30">
        <f ca="1">_xlfn.BETA.INV(I715,'Input Parameters'!$L$26,'Input Parameters'!$M$26,'Input Parameters'!$J$26,'Input Parameters'!$K$26)</f>
        <v>0.78787838891427042</v>
      </c>
      <c r="K715" s="168">
        <f ca="1">('Input Parameters'!$E$27/'Input Parameters'!$E$38)^$J715</f>
        <v>3.5123484154704946E-3</v>
      </c>
      <c r="L715" s="69">
        <f ca="1">$H715*$C715*'Input Parameters'!$E$25*K715</f>
        <v>0.91169560172339725</v>
      </c>
      <c r="M715" s="24">
        <f t="shared" ca="1" si="87"/>
        <v>0.26665501087843124</v>
      </c>
      <c r="N715" s="15">
        <f ca="1">_xlfn.NORM.INV(M715,'Input Parameters'!$E$29,'Input Parameters'!$F$29)</f>
        <v>9.9937703880383019E-2</v>
      </c>
      <c r="O715" s="8">
        <f t="shared" ca="1" si="88"/>
        <v>0.70394471192560182</v>
      </c>
      <c r="P715" s="30">
        <f ca="1">_xlfn.LOGNORM.INV(O715,'Input Parameters'!$H$30,'Input Parameters'!$I$30)</f>
        <v>3.4560719842206713</v>
      </c>
      <c r="Q715" s="10">
        <f t="shared" ca="1" si="89"/>
        <v>0.5264349099144342</v>
      </c>
      <c r="R715" s="30">
        <f>IF('Input Parameters'!$E$32=0,0,_xlfn.BETA.INV(Q715,'Input Parameters'!$L$32,'Input Parameters'!$M$32,'Input Parameters'!$J$32,'Input Parameters'!$K$32))</f>
        <v>0</v>
      </c>
      <c r="S715" s="10">
        <f t="shared" ca="1" si="90"/>
        <v>0.16322946716297859</v>
      </c>
      <c r="T715" s="26">
        <f ca="1">_xlfn.LOGNORM.INV(S715,'Input Parameters'!$H$34,'Input Parameters'!$I$34)</f>
        <v>44.610107669147645</v>
      </c>
      <c r="U715" s="10">
        <f t="shared" ca="1" si="91"/>
        <v>0.50373455236214981</v>
      </c>
      <c r="V715" s="30">
        <f ca="1">_xlfn.BETA.INV(U715,'Input Parameters'!$L$36,'Input Parameters'!$M$36,'Input Parameters'!$J$36,'Input Parameters'!$K$36)</f>
        <v>0.58731668659342973</v>
      </c>
      <c r="W715" s="2">
        <f ca="1">N715+(P715-N715)*(1-ERF((T715-R715)/(2*SQRT(L715*'Input Parameters'!$E$38))))</f>
        <v>0.10314068690386405</v>
      </c>
      <c r="X715">
        <f t="shared" ca="1" si="92"/>
        <v>1</v>
      </c>
      <c r="Y715" s="7"/>
    </row>
    <row r="716" spans="1:25" ht="15" customHeight="1" x14ac:dyDescent="0.25">
      <c r="A716" s="139">
        <v>709</v>
      </c>
      <c r="B716" s="10">
        <f t="shared" ca="1" si="83"/>
        <v>0.7125637780845393</v>
      </c>
      <c r="C716" s="60">
        <f ca="1">_xlfn.NORM.INV(B716,'Input Parameters'!$E$15,'Input Parameters'!$F$15)</f>
        <v>301.36376521488563</v>
      </c>
      <c r="D716" s="10">
        <f t="shared" ca="1" si="84"/>
        <v>0.66009734861573499</v>
      </c>
      <c r="E716" s="62">
        <f ca="1">IF(_xlfn.NORM.INV(D716,'Input Parameters'!$E$17,'Input Parameters'!$F$17)&lt;3500,3500,IF(_xlfn.NORM.INV(D716,'Input Parameters'!$E$17,'Input Parameters'!$F$17)&gt;5500,5500,_xlfn.NORM.INV(D716,'Input Parameters'!$E$17,'Input Parameters'!$F$17)))</f>
        <v>5088.9101781754207</v>
      </c>
      <c r="F716" s="10">
        <f t="shared" ca="1" si="85"/>
        <v>0.51222002722444415</v>
      </c>
      <c r="G716" s="64">
        <f ca="1">_xlfn.NORM.INV(F716,'Input Parameters'!$E$20,'Input Parameters'!$F$20)</f>
        <v>282.85526024408631</v>
      </c>
      <c r="H716" s="57">
        <f ca="1">EXP(E716*(1/'Input Parameters'!$E$23-1/G716))</f>
        <v>0.53867653693440831</v>
      </c>
      <c r="I716" s="10">
        <f t="shared" ca="1" si="86"/>
        <v>0.10628797112283161</v>
      </c>
      <c r="J716" s="30">
        <f ca="1">_xlfn.BETA.INV(I716,'Input Parameters'!$L$26,'Input Parameters'!$M$26,'Input Parameters'!$J$26,'Input Parameters'!$K$26)</f>
        <v>0.45056237256055426</v>
      </c>
      <c r="K716" s="168">
        <f ca="1">('Input Parameters'!$E$27/'Input Parameters'!$E$38)^$J716</f>
        <v>3.9482624015299457E-2</v>
      </c>
      <c r="L716" s="69">
        <f ca="1">$H716*$C716*'Input Parameters'!$E$25*K716</f>
        <v>6.4095140059672149</v>
      </c>
      <c r="M716" s="24">
        <f t="shared" ca="1" si="87"/>
        <v>0.52512063440242296</v>
      </c>
      <c r="N716" s="15">
        <f ca="1">_xlfn.NORM.INV(M716,'Input Parameters'!$E$29,'Input Parameters'!$F$29)</f>
        <v>0.10000630097615262</v>
      </c>
      <c r="O716" s="8">
        <f t="shared" ca="1" si="88"/>
        <v>0.97804566455731956</v>
      </c>
      <c r="P716" s="30">
        <f ca="1">_xlfn.LOGNORM.INV(O716,'Input Parameters'!$H$30,'Input Parameters'!$I$30)</f>
        <v>6.9508888744165231</v>
      </c>
      <c r="Q716" s="10">
        <f t="shared" ca="1" si="89"/>
        <v>6.8988678624155142E-2</v>
      </c>
      <c r="R716" s="30">
        <f>IF('Input Parameters'!$E$32=0,0,_xlfn.BETA.INV(Q716,'Input Parameters'!$L$32,'Input Parameters'!$M$32,'Input Parameters'!$J$32,'Input Parameters'!$K$32))</f>
        <v>0</v>
      </c>
      <c r="S716" s="10">
        <f t="shared" ca="1" si="90"/>
        <v>0.35087889070285672</v>
      </c>
      <c r="T716" s="26">
        <f ca="1">_xlfn.LOGNORM.INV(S716,'Input Parameters'!$H$34,'Input Parameters'!$I$34)</f>
        <v>48.060521969172655</v>
      </c>
      <c r="U716" s="10">
        <f t="shared" ca="1" si="91"/>
        <v>0.66913686274283046</v>
      </c>
      <c r="V716" s="30">
        <f ca="1">_xlfn.BETA.INV(U716,'Input Parameters'!$L$36,'Input Parameters'!$M$36,'Input Parameters'!$J$36,'Input Parameters'!$K$36)</f>
        <v>0.65525258401156694</v>
      </c>
      <c r="W716" s="2">
        <f ca="1">N716+(P716-N716)*(1-ERF((T716-R716)/(2*SQRT(L716*'Input Parameters'!$E$38))))</f>
        <v>1.3296532581347944</v>
      </c>
      <c r="X716">
        <f t="shared" ca="1" si="92"/>
        <v>0</v>
      </c>
      <c r="Y716" s="7"/>
    </row>
    <row r="717" spans="1:25" ht="15" customHeight="1" x14ac:dyDescent="0.25">
      <c r="A717" s="139">
        <v>710</v>
      </c>
      <c r="B717" s="10">
        <f t="shared" ca="1" si="83"/>
        <v>0.77255933276693056</v>
      </c>
      <c r="C717" s="60">
        <f ca="1">_xlfn.NORM.INV(B717,'Input Parameters'!$E$15,'Input Parameters'!$F$15)</f>
        <v>311.46606170203637</v>
      </c>
      <c r="D717" s="10">
        <f t="shared" ca="1" si="84"/>
        <v>0.45873523186821907</v>
      </c>
      <c r="E717" s="62">
        <f ca="1">IF(_xlfn.NORM.INV(D717,'Input Parameters'!$E$17,'Input Parameters'!$F$17)&lt;3500,3500,IF(_xlfn.NORM.INV(D717,'Input Parameters'!$E$17,'Input Parameters'!$F$17)&gt;5500,5500,_xlfn.NORM.INV(D717,'Input Parameters'!$E$17,'Input Parameters'!$F$17)))</f>
        <v>4727.4656016160943</v>
      </c>
      <c r="F717" s="10">
        <f t="shared" ca="1" si="85"/>
        <v>0.31946177025946587</v>
      </c>
      <c r="G717" s="64">
        <f ca="1">_xlfn.NORM.INV(F717,'Input Parameters'!$E$20,'Input Parameters'!$F$20)</f>
        <v>279.50633051801651</v>
      </c>
      <c r="H717" s="57">
        <f ca="1">EXP(E717*(1/'Input Parameters'!$E$23-1/G717))</f>
        <v>0.46072530535534978</v>
      </c>
      <c r="I717" s="10">
        <f t="shared" ca="1" si="86"/>
        <v>0.86860406413596647</v>
      </c>
      <c r="J717" s="30">
        <f ca="1">_xlfn.BETA.INV(I717,'Input Parameters'!$L$26,'Input Parameters'!$M$26,'Input Parameters'!$J$26,'Input Parameters'!$K$26)</f>
        <v>0.82035245671813917</v>
      </c>
      <c r="K717" s="168">
        <f ca="1">('Input Parameters'!$E$27/'Input Parameters'!$E$38)^$J717</f>
        <v>2.7824939174411561E-3</v>
      </c>
      <c r="L717" s="69">
        <f ca="1">$H717*$C717*'Input Parameters'!$E$25*K717</f>
        <v>0.39928870184365389</v>
      </c>
      <c r="M717" s="24">
        <f t="shared" ca="1" si="87"/>
        <v>7.9535397615743575E-2</v>
      </c>
      <c r="N717" s="15">
        <f ca="1">_xlfn.NORM.INV(M717,'Input Parameters'!$E$29,'Input Parameters'!$F$29)</f>
        <v>9.9859179641570497E-2</v>
      </c>
      <c r="O717" s="8">
        <f t="shared" ca="1" si="88"/>
        <v>4.0978242406773724E-2</v>
      </c>
      <c r="P717" s="30">
        <f ca="1">_xlfn.LOGNORM.INV(O717,'Input Parameters'!$H$30,'Input Parameters'!$I$30)</f>
        <v>1.1798179279548611</v>
      </c>
      <c r="Q717" s="10">
        <f t="shared" ca="1" si="89"/>
        <v>0.75289670524801133</v>
      </c>
      <c r="R717" s="30">
        <f>IF('Input Parameters'!$E$32=0,0,_xlfn.BETA.INV(Q717,'Input Parameters'!$L$32,'Input Parameters'!$M$32,'Input Parameters'!$J$32,'Input Parameters'!$K$32))</f>
        <v>0</v>
      </c>
      <c r="S717" s="10">
        <f t="shared" ca="1" si="90"/>
        <v>0.30138905969883789</v>
      </c>
      <c r="T717" s="26">
        <f ca="1">_xlfn.LOGNORM.INV(S717,'Input Parameters'!$H$34,'Input Parameters'!$I$34)</f>
        <v>47.244915472379716</v>
      </c>
      <c r="U717" s="10">
        <f t="shared" ca="1" si="91"/>
        <v>0.40981229546951436</v>
      </c>
      <c r="V717" s="30">
        <f ca="1">_xlfn.BETA.INV(U717,'Input Parameters'!$L$36,'Input Parameters'!$M$36,'Input Parameters'!$J$36,'Input Parameters'!$K$36)</f>
        <v>0.55192545292939688</v>
      </c>
      <c r="W717" s="2">
        <f ca="1">N717+(P717-N717)*(1-ERF((T717-R717)/(2*SQRT(L717*'Input Parameters'!$E$38))))</f>
        <v>9.9859314036047128E-2</v>
      </c>
      <c r="X717">
        <f t="shared" ca="1" si="92"/>
        <v>1</v>
      </c>
      <c r="Y717" s="7"/>
    </row>
    <row r="718" spans="1:25" ht="15" customHeight="1" x14ac:dyDescent="0.25">
      <c r="A718" s="139">
        <v>711</v>
      </c>
      <c r="B718" s="10">
        <f t="shared" ca="1" si="83"/>
        <v>0.99781847661733192</v>
      </c>
      <c r="C718" s="60">
        <f ca="1">_xlfn.NORM.INV(B718,'Input Parameters'!$E$15,'Input Parameters'!$F$15)</f>
        <v>425.45353152537155</v>
      </c>
      <c r="D718" s="10">
        <f t="shared" ca="1" si="84"/>
        <v>0.84836293939404606</v>
      </c>
      <c r="E718" s="62">
        <f ca="1">IF(_xlfn.NORM.INV(D718,'Input Parameters'!$E$17,'Input Parameters'!$F$17)&lt;3500,3500,IF(_xlfn.NORM.INV(D718,'Input Parameters'!$E$17,'Input Parameters'!$F$17)&gt;5500,5500,_xlfn.NORM.INV(D718,'Input Parameters'!$E$17,'Input Parameters'!$F$17)))</f>
        <v>5500</v>
      </c>
      <c r="F718" s="10">
        <f t="shared" ca="1" si="85"/>
        <v>0.50183933707910211</v>
      </c>
      <c r="G718" s="64">
        <f ca="1">_xlfn.NORM.INV(F718,'Input Parameters'!$E$20,'Input Parameters'!$F$20)</f>
        <v>282.68089068944579</v>
      </c>
      <c r="H718" s="57">
        <f ca="1">EXP(E718*(1/'Input Parameters'!$E$23-1/G718))</f>
        <v>0.50630860056564519</v>
      </c>
      <c r="I718" s="10">
        <f t="shared" ca="1" si="86"/>
        <v>0.81541195745699269</v>
      </c>
      <c r="J718" s="30">
        <f ca="1">_xlfn.BETA.INV(I718,'Input Parameters'!$L$26,'Input Parameters'!$M$26,'Input Parameters'!$J$26,'Input Parameters'!$K$26)</f>
        <v>0.79280833607338974</v>
      </c>
      <c r="K718" s="168">
        <f ca="1">('Input Parameters'!$E$27/'Input Parameters'!$E$38)^$J718</f>
        <v>3.3903130080889733E-3</v>
      </c>
      <c r="L718" s="69">
        <f ca="1">$H718*$C718*'Input Parameters'!$E$25*K718</f>
        <v>0.73030997681363896</v>
      </c>
      <c r="M718" s="24">
        <f t="shared" ca="1" si="87"/>
        <v>0.46381557231964132</v>
      </c>
      <c r="N718" s="15">
        <f ca="1">_xlfn.NORM.INV(M718,'Input Parameters'!$E$29,'Input Parameters'!$F$29)</f>
        <v>9.9990917437027343E-2</v>
      </c>
      <c r="O718" s="8">
        <f t="shared" ca="1" si="88"/>
        <v>0.83774385091299819</v>
      </c>
      <c r="P718" s="30">
        <f ca="1">_xlfn.LOGNORM.INV(O718,'Input Parameters'!$H$30,'Input Parameters'!$I$30)</f>
        <v>4.2735421713517807</v>
      </c>
      <c r="Q718" s="10">
        <f t="shared" ca="1" si="89"/>
        <v>0.40205577229209966</v>
      </c>
      <c r="R718" s="30">
        <f>IF('Input Parameters'!$E$32=0,0,_xlfn.BETA.INV(Q718,'Input Parameters'!$L$32,'Input Parameters'!$M$32,'Input Parameters'!$J$32,'Input Parameters'!$K$32))</f>
        <v>0</v>
      </c>
      <c r="S718" s="10">
        <f t="shared" ca="1" si="90"/>
        <v>0.33070183471969194</v>
      </c>
      <c r="T718" s="26">
        <f ca="1">_xlfn.LOGNORM.INV(S718,'Input Parameters'!$H$34,'Input Parameters'!$I$34)</f>
        <v>47.732348019483652</v>
      </c>
      <c r="U718" s="10">
        <f t="shared" ca="1" si="91"/>
        <v>0.59938225719760674</v>
      </c>
      <c r="V718" s="30">
        <f ca="1">_xlfn.BETA.INV(U718,'Input Parameters'!$L$36,'Input Parameters'!$M$36,'Input Parameters'!$J$36,'Input Parameters'!$K$36)</f>
        <v>0.62515634666578901</v>
      </c>
      <c r="W718" s="2">
        <f ca="1">N718+(P718-N718)*(1-ERF((T718-R718)/(2*SQRT(L718*'Input Parameters'!$E$38))))</f>
        <v>0.10031774183126638</v>
      </c>
      <c r="X718">
        <f t="shared" ca="1" si="92"/>
        <v>1</v>
      </c>
      <c r="Y718" s="7"/>
    </row>
    <row r="719" spans="1:25" ht="15" customHeight="1" x14ac:dyDescent="0.25">
      <c r="A719" s="139">
        <v>712</v>
      </c>
      <c r="B719" s="10">
        <f t="shared" ca="1" si="83"/>
        <v>0.51693575234169453</v>
      </c>
      <c r="C719" s="60">
        <f ca="1">_xlfn.NORM.INV(B719,'Input Parameters'!$E$15,'Input Parameters'!$F$15)</f>
        <v>273.26849160799628</v>
      </c>
      <c r="D719" s="10">
        <f t="shared" ca="1" si="84"/>
        <v>0.67356258330694163</v>
      </c>
      <c r="E719" s="62">
        <f ca="1">IF(_xlfn.NORM.INV(D719,'Input Parameters'!$E$17,'Input Parameters'!$F$17)&lt;3500,3500,IF(_xlfn.NORM.INV(D719,'Input Parameters'!$E$17,'Input Parameters'!$F$17)&gt;5500,5500,_xlfn.NORM.INV(D719,'Input Parameters'!$E$17,'Input Parameters'!$F$17)))</f>
        <v>5114.8404154508562</v>
      </c>
      <c r="F719" s="10">
        <f t="shared" ca="1" si="85"/>
        <v>0.78625651535604779</v>
      </c>
      <c r="G719" s="64">
        <f ca="1">_xlfn.NORM.INV(F719,'Input Parameters'!$E$20,'Input Parameters'!$F$20)</f>
        <v>287.96644539841299</v>
      </c>
      <c r="H719" s="57">
        <f ca="1">EXP(E719*(1/'Input Parameters'!$E$23-1/G719))</f>
        <v>0.74020009724893721</v>
      </c>
      <c r="I719" s="10">
        <f t="shared" ca="1" si="86"/>
        <v>0.22574530240947466</v>
      </c>
      <c r="J719" s="30">
        <f ca="1">_xlfn.BETA.INV(I719,'Input Parameters'!$L$26,'Input Parameters'!$M$26,'Input Parameters'!$J$26,'Input Parameters'!$K$26)</f>
        <v>0.53511812269275205</v>
      </c>
      <c r="K719" s="168">
        <f ca="1">('Input Parameters'!$E$27/'Input Parameters'!$E$38)^$J719</f>
        <v>2.1527695572483314E-2</v>
      </c>
      <c r="L719" s="69">
        <f ca="1">$H719*$C719*'Input Parameters'!$E$25*K719</f>
        <v>4.3544794039770078</v>
      </c>
      <c r="M719" s="24">
        <f t="shared" ca="1" si="87"/>
        <v>0.80422020090693191</v>
      </c>
      <c r="N719" s="15">
        <f ca="1">_xlfn.NORM.INV(M719,'Input Parameters'!$E$29,'Input Parameters'!$F$29)</f>
        <v>0.1000856792451469</v>
      </c>
      <c r="O719" s="8">
        <f t="shared" ca="1" si="88"/>
        <v>0.52222730555358143</v>
      </c>
      <c r="P719" s="30">
        <f ca="1">_xlfn.LOGNORM.INV(O719,'Input Parameters'!$H$30,'Input Parameters'!$I$30)</f>
        <v>2.7548778846486117</v>
      </c>
      <c r="Q719" s="10">
        <f t="shared" ca="1" si="89"/>
        <v>0.67606127253422543</v>
      </c>
      <c r="R719" s="30">
        <f>IF('Input Parameters'!$E$32=0,0,_xlfn.BETA.INV(Q719,'Input Parameters'!$L$32,'Input Parameters'!$M$32,'Input Parameters'!$J$32,'Input Parameters'!$K$32))</f>
        <v>0</v>
      </c>
      <c r="S719" s="10">
        <f t="shared" ca="1" si="90"/>
        <v>0.82128471900224131</v>
      </c>
      <c r="T719" s="26">
        <f ca="1">_xlfn.LOGNORM.INV(S719,'Input Parameters'!$H$34,'Input Parameters'!$I$34)</f>
        <v>56.527807841673805</v>
      </c>
      <c r="U719" s="10">
        <f t="shared" ca="1" si="91"/>
        <v>0.33740521091212905</v>
      </c>
      <c r="V719" s="30">
        <f ca="1">_xlfn.BETA.INV(U719,'Input Parameters'!$L$36,'Input Parameters'!$M$36,'Input Parameters'!$J$36,'Input Parameters'!$K$36)</f>
        <v>0.52463994192802055</v>
      </c>
      <c r="W719" s="2">
        <f ca="1">N719+(P719-N719)*(1-ERF((T719-R719)/(2*SQRT(L719*'Input Parameters'!$E$38))))</f>
        <v>0.24724221417927267</v>
      </c>
      <c r="X719">
        <f t="shared" ca="1" si="92"/>
        <v>1</v>
      </c>
      <c r="Y719" s="7"/>
    </row>
    <row r="720" spans="1:25" ht="15" customHeight="1" x14ac:dyDescent="0.25">
      <c r="A720" s="139">
        <v>713</v>
      </c>
      <c r="B720" s="10">
        <f t="shared" ca="1" si="83"/>
        <v>4.7857260358355913E-2</v>
      </c>
      <c r="C720" s="60">
        <f ca="1">_xlfn.NORM.INV(B720,'Input Parameters'!$E$15,'Input Parameters'!$F$15)</f>
        <v>180.6812299657139</v>
      </c>
      <c r="D720" s="10">
        <f t="shared" ca="1" si="84"/>
        <v>0.83854136700660986</v>
      </c>
      <c r="E720" s="62">
        <f ca="1">IF(_xlfn.NORM.INV(D720,'Input Parameters'!$E$17,'Input Parameters'!$F$17)&lt;3500,3500,IF(_xlfn.NORM.INV(D720,'Input Parameters'!$E$17,'Input Parameters'!$F$17)&gt;5500,5500,_xlfn.NORM.INV(D720,'Input Parameters'!$E$17,'Input Parameters'!$F$17)))</f>
        <v>5491.9365129191783</v>
      </c>
      <c r="F720" s="10">
        <f t="shared" ca="1" si="85"/>
        <v>0.75485993528118656</v>
      </c>
      <c r="G720" s="64">
        <f ca="1">_xlfn.NORM.INV(F720,'Input Parameters'!$E$20,'Input Parameters'!$F$20)</f>
        <v>287.27208440381514</v>
      </c>
      <c r="H720" s="57">
        <f ca="1">EXP(E720*(1/'Input Parameters'!$E$23-1/G720))</f>
        <v>0.69134843521084566</v>
      </c>
      <c r="I720" s="10">
        <f t="shared" ca="1" si="86"/>
        <v>0.67527105482495542</v>
      </c>
      <c r="J720" s="30">
        <f ca="1">_xlfn.BETA.INV(I720,'Input Parameters'!$L$26,'Input Parameters'!$M$26,'Input Parameters'!$J$26,'Input Parameters'!$K$26)</f>
        <v>0.7315072647242814</v>
      </c>
      <c r="K720" s="168">
        <f ca="1">('Input Parameters'!$E$27/'Input Parameters'!$E$38)^$J720</f>
        <v>5.2626583614435625E-3</v>
      </c>
      <c r="L720" s="69">
        <f ca="1">$H720*$C720*'Input Parameters'!$E$25*K720</f>
        <v>0.65737805202771138</v>
      </c>
      <c r="M720" s="24">
        <f t="shared" ca="1" si="87"/>
        <v>0.84665371948651436</v>
      </c>
      <c r="N720" s="15">
        <f ca="1">_xlfn.NORM.INV(M720,'Input Parameters'!$E$29,'Input Parameters'!$F$29)</f>
        <v>0.10010221866648496</v>
      </c>
      <c r="O720" s="8">
        <f t="shared" ca="1" si="88"/>
        <v>7.5151119535772359E-2</v>
      </c>
      <c r="P720" s="30">
        <f ca="1">_xlfn.LOGNORM.INV(O720,'Input Parameters'!$H$30,'Input Parameters'!$I$30)</f>
        <v>1.3600718102096434</v>
      </c>
      <c r="Q720" s="10">
        <f t="shared" ca="1" si="89"/>
        <v>0.8535449828477083</v>
      </c>
      <c r="R720" s="30">
        <f>IF('Input Parameters'!$E$32=0,0,_xlfn.BETA.INV(Q720,'Input Parameters'!$L$32,'Input Parameters'!$M$32,'Input Parameters'!$J$32,'Input Parameters'!$K$32))</f>
        <v>0</v>
      </c>
      <c r="S720" s="10">
        <f t="shared" ca="1" si="90"/>
        <v>0.20395338078175851</v>
      </c>
      <c r="T720" s="26">
        <f ca="1">_xlfn.LOGNORM.INV(S720,'Input Parameters'!$H$34,'Input Parameters'!$I$34)</f>
        <v>45.472016228450535</v>
      </c>
      <c r="U720" s="10">
        <f t="shared" ca="1" si="91"/>
        <v>0.1958931609939818</v>
      </c>
      <c r="V720" s="30">
        <f ca="1">_xlfn.BETA.INV(U720,'Input Parameters'!$L$36,'Input Parameters'!$M$36,'Input Parameters'!$J$36,'Input Parameters'!$K$36)</f>
        <v>0.46687005652901048</v>
      </c>
      <c r="W720" s="2">
        <f ca="1">N720+(P720-N720)*(1-ERF((T720-R720)/(2*SQRT(L720*'Input Parameters'!$E$38))))</f>
        <v>0.10019441812531174</v>
      </c>
      <c r="X720">
        <f t="shared" ca="1" si="92"/>
        <v>1</v>
      </c>
      <c r="Y720" s="7"/>
    </row>
    <row r="721" spans="1:25" ht="15" customHeight="1" x14ac:dyDescent="0.25">
      <c r="A721" s="139">
        <v>714</v>
      </c>
      <c r="B721" s="10">
        <f t="shared" ca="1" si="83"/>
        <v>0.82888985579527774</v>
      </c>
      <c r="C721" s="60">
        <f ca="1">_xlfn.NORM.INV(B721,'Input Parameters'!$E$15,'Input Parameters'!$F$15)</f>
        <v>322.43944658419508</v>
      </c>
      <c r="D721" s="10">
        <f t="shared" ca="1" si="84"/>
        <v>0.82710220517039934</v>
      </c>
      <c r="E721" s="62">
        <f ca="1">IF(_xlfn.NORM.INV(D721,'Input Parameters'!$E$17,'Input Parameters'!$F$17)&lt;3500,3500,IF(_xlfn.NORM.INV(D721,'Input Parameters'!$E$17,'Input Parameters'!$F$17)&gt;5500,5500,_xlfn.NORM.INV(D721,'Input Parameters'!$E$17,'Input Parameters'!$F$17)))</f>
        <v>5459.9430637636215</v>
      </c>
      <c r="F721" s="10">
        <f t="shared" ca="1" si="85"/>
        <v>0.37353585548169843</v>
      </c>
      <c r="G721" s="64">
        <f ca="1">_xlfn.NORM.INV(F721,'Input Parameters'!$E$20,'Input Parameters'!$F$20)</f>
        <v>280.48923030304513</v>
      </c>
      <c r="H721" s="57">
        <f ca="1">EXP(E721*(1/'Input Parameters'!$E$23-1/G721))</f>
        <v>0.43754634109114054</v>
      </c>
      <c r="I721" s="10">
        <f t="shared" ca="1" si="86"/>
        <v>0.77238577073982329</v>
      </c>
      <c r="J721" s="30">
        <f ca="1">_xlfn.BETA.INV(I721,'Input Parameters'!$L$26,'Input Parameters'!$M$26,'Input Parameters'!$J$26,'Input Parameters'!$K$26)</f>
        <v>0.77279068196286693</v>
      </c>
      <c r="K721" s="168">
        <f ca="1">('Input Parameters'!$E$27/'Input Parameters'!$E$38)^$J721</f>
        <v>3.9138023065506244E-3</v>
      </c>
      <c r="L721" s="69">
        <f ca="1">$H721*$C721*'Input Parameters'!$E$25*K721</f>
        <v>0.55216784007212105</v>
      </c>
      <c r="M721" s="24">
        <f t="shared" ca="1" si="87"/>
        <v>0.44154978038790627</v>
      </c>
      <c r="N721" s="15">
        <f ca="1">_xlfn.NORM.INV(M721,'Input Parameters'!$E$29,'Input Parameters'!$F$29)</f>
        <v>9.9985295887593764E-2</v>
      </c>
      <c r="O721" s="8">
        <f t="shared" ca="1" si="88"/>
        <v>0.43204800345488159</v>
      </c>
      <c r="P721" s="30">
        <f ca="1">_xlfn.LOGNORM.INV(O721,'Input Parameters'!$H$30,'Input Parameters'!$I$30)</f>
        <v>2.4748669949986062</v>
      </c>
      <c r="Q721" s="10">
        <f t="shared" ca="1" si="89"/>
        <v>0.27793856277655271</v>
      </c>
      <c r="R721" s="30">
        <f>IF('Input Parameters'!$E$32=0,0,_xlfn.BETA.INV(Q721,'Input Parameters'!$L$32,'Input Parameters'!$M$32,'Input Parameters'!$J$32,'Input Parameters'!$K$32))</f>
        <v>0</v>
      </c>
      <c r="S721" s="10">
        <f t="shared" ca="1" si="90"/>
        <v>0.37503942130506496</v>
      </c>
      <c r="T721" s="26">
        <f ca="1">_xlfn.LOGNORM.INV(S721,'Input Parameters'!$H$34,'Input Parameters'!$I$34)</f>
        <v>48.447540231659431</v>
      </c>
      <c r="U721" s="10">
        <f t="shared" ca="1" si="91"/>
        <v>0.89022754517325131</v>
      </c>
      <c r="V721" s="30">
        <f ca="1">_xlfn.BETA.INV(U721,'Input Parameters'!$L$36,'Input Parameters'!$M$36,'Input Parameters'!$J$36,'Input Parameters'!$K$36)</f>
        <v>0.79234246138404241</v>
      </c>
      <c r="W721" s="2">
        <f ca="1">N721+(P721-N721)*(1-ERF((T721-R721)/(2*SQRT(L721*'Input Parameters'!$E$38))))</f>
        <v>9.999484891415901E-2</v>
      </c>
      <c r="X721">
        <f t="shared" ca="1" si="92"/>
        <v>1</v>
      </c>
      <c r="Y721" s="7"/>
    </row>
    <row r="722" spans="1:25" ht="15" customHeight="1" x14ac:dyDescent="0.25">
      <c r="A722" s="139">
        <v>715</v>
      </c>
      <c r="B722" s="10">
        <f t="shared" ca="1" si="83"/>
        <v>0.94717987307709406</v>
      </c>
      <c r="C722" s="60">
        <f ca="1">_xlfn.NORM.INV(B722,'Input Parameters'!$E$15,'Input Parameters'!$F$15)</f>
        <v>358.65780513280754</v>
      </c>
      <c r="D722" s="10">
        <f t="shared" ca="1" si="84"/>
        <v>0.2869613269096013</v>
      </c>
      <c r="E722" s="62">
        <f ca="1">IF(_xlfn.NORM.INV(D722,'Input Parameters'!$E$17,'Input Parameters'!$F$17)&lt;3500,3500,IF(_xlfn.NORM.INV(D722,'Input Parameters'!$E$17,'Input Parameters'!$F$17)&gt;5500,5500,_xlfn.NORM.INV(D722,'Input Parameters'!$E$17,'Input Parameters'!$F$17)))</f>
        <v>4406.4013192482589</v>
      </c>
      <c r="F722" s="10">
        <f t="shared" ca="1" si="85"/>
        <v>0.27229278709080385</v>
      </c>
      <c r="G722" s="64">
        <f ca="1">_xlfn.NORM.INV(F722,'Input Parameters'!$E$20,'Input Parameters'!$F$20)</f>
        <v>278.59051454048983</v>
      </c>
      <c r="H722" s="57">
        <f ca="1">EXP(E722*(1/'Input Parameters'!$E$23-1/G722))</f>
        <v>0.46109693705725335</v>
      </c>
      <c r="I722" s="10">
        <f t="shared" ca="1" si="86"/>
        <v>0.47083915293715572</v>
      </c>
      <c r="J722" s="30">
        <f ca="1">_xlfn.BETA.INV(I722,'Input Parameters'!$L$26,'Input Parameters'!$M$26,'Input Parameters'!$J$26,'Input Parameters'!$K$26)</f>
        <v>0.64956356308416308</v>
      </c>
      <c r="K722" s="168">
        <f ca="1">('Input Parameters'!$E$27/'Input Parameters'!$E$38)^$J722</f>
        <v>9.4727609297539754E-3</v>
      </c>
      <c r="L722" s="69">
        <f ca="1">$H722*$C722*'Input Parameters'!$E$25*K722</f>
        <v>1.5665674573844957</v>
      </c>
      <c r="M722" s="24">
        <f t="shared" ca="1" si="87"/>
        <v>0.47029945541502594</v>
      </c>
      <c r="N722" s="15">
        <f ca="1">_xlfn.NORM.INV(M722,'Input Parameters'!$E$29,'Input Parameters'!$F$29)</f>
        <v>9.9992548286941971E-2</v>
      </c>
      <c r="O722" s="8">
        <f t="shared" ca="1" si="88"/>
        <v>0.53249551930269967</v>
      </c>
      <c r="P722" s="30">
        <f ca="1">_xlfn.LOGNORM.INV(O722,'Input Parameters'!$H$30,'Input Parameters'!$I$30)</f>
        <v>2.7886582009898211</v>
      </c>
      <c r="Q722" s="10">
        <f t="shared" ca="1" si="89"/>
        <v>0.90692052572649029</v>
      </c>
      <c r="R722" s="30">
        <f>IF('Input Parameters'!$E$32=0,0,_xlfn.BETA.INV(Q722,'Input Parameters'!$L$32,'Input Parameters'!$M$32,'Input Parameters'!$J$32,'Input Parameters'!$K$32))</f>
        <v>0</v>
      </c>
      <c r="S722" s="10">
        <f t="shared" ca="1" si="90"/>
        <v>0.61861430764804548</v>
      </c>
      <c r="T722" s="26">
        <f ca="1">_xlfn.LOGNORM.INV(S722,'Input Parameters'!$H$34,'Input Parameters'!$I$34)</f>
        <v>52.33830677309431</v>
      </c>
      <c r="U722" s="10">
        <f t="shared" ca="1" si="91"/>
        <v>0.54299356391357367</v>
      </c>
      <c r="V722" s="30">
        <f ca="1">_xlfn.BETA.INV(U722,'Input Parameters'!$L$36,'Input Parameters'!$M$36,'Input Parameters'!$J$36,'Input Parameters'!$K$36)</f>
        <v>0.60251052953686823</v>
      </c>
      <c r="W722" s="2">
        <f ca="1">N722+(P722-N722)*(1-ERF((T722-R722)/(2*SQRT(L722*'Input Parameters'!$E$38))))</f>
        <v>0.10834874905885938</v>
      </c>
      <c r="X722">
        <f t="shared" ca="1" si="92"/>
        <v>1</v>
      </c>
      <c r="Y722" s="7"/>
    </row>
    <row r="723" spans="1:25" ht="15" customHeight="1" x14ac:dyDescent="0.25">
      <c r="A723" s="139">
        <v>716</v>
      </c>
      <c r="B723" s="10">
        <f t="shared" ca="1" si="83"/>
        <v>0.73836822102087107</v>
      </c>
      <c r="C723" s="60">
        <f ca="1">_xlfn.NORM.INV(B723,'Input Parameters'!$E$15,'Input Parameters'!$F$15)</f>
        <v>305.56010962812422</v>
      </c>
      <c r="D723" s="10">
        <f t="shared" ca="1" si="84"/>
        <v>0.12354660309591348</v>
      </c>
      <c r="E723" s="62">
        <f ca="1">IF(_xlfn.NORM.INV(D723,'Input Parameters'!$E$17,'Input Parameters'!$F$17)&lt;3500,3500,IF(_xlfn.NORM.INV(D723,'Input Parameters'!$E$17,'Input Parameters'!$F$17)&gt;5500,5500,_xlfn.NORM.INV(D723,'Input Parameters'!$E$17,'Input Parameters'!$F$17)))</f>
        <v>3989.7929712744553</v>
      </c>
      <c r="F723" s="10">
        <f t="shared" ca="1" si="85"/>
        <v>0.90974280058599422</v>
      </c>
      <c r="G723" s="64">
        <f ca="1">_xlfn.NORM.INV(F723,'Input Parameters'!$E$20,'Input Parameters'!$F$20)</f>
        <v>291.62245830050961</v>
      </c>
      <c r="H723" s="57">
        <f ca="1">EXP(E723*(1/'Input Parameters'!$E$23-1/G723))</f>
        <v>0.94085549854447126</v>
      </c>
      <c r="I723" s="10">
        <f t="shared" ca="1" si="86"/>
        <v>0.40243225310545072</v>
      </c>
      <c r="J723" s="30">
        <f ca="1">_xlfn.BETA.INV(I723,'Input Parameters'!$L$26,'Input Parameters'!$M$26,'Input Parameters'!$J$26,'Input Parameters'!$K$26)</f>
        <v>0.62095189290311514</v>
      </c>
      <c r="K723" s="168">
        <f ca="1">('Input Parameters'!$E$27/'Input Parameters'!$E$38)^$J723</f>
        <v>1.1630751705542949E-2</v>
      </c>
      <c r="L723" s="69">
        <f ca="1">$H723*$C723*'Input Parameters'!$E$25*K723</f>
        <v>3.3437004911751966</v>
      </c>
      <c r="M723" s="24">
        <f t="shared" ca="1" si="87"/>
        <v>0.83354866163451458</v>
      </c>
      <c r="N723" s="15">
        <f ca="1">_xlfn.NORM.INV(M723,'Input Parameters'!$E$29,'Input Parameters'!$F$29)</f>
        <v>0.1000968283752741</v>
      </c>
      <c r="O723" s="8">
        <f t="shared" ca="1" si="88"/>
        <v>0.41135071614113983</v>
      </c>
      <c r="P723" s="30">
        <f ca="1">_xlfn.LOGNORM.INV(O723,'Input Parameters'!$H$30,'Input Parameters'!$I$30)</f>
        <v>2.413778378232688</v>
      </c>
      <c r="Q723" s="10">
        <f t="shared" ca="1" si="89"/>
        <v>0.21719306227919355</v>
      </c>
      <c r="R723" s="30">
        <f>IF('Input Parameters'!$E$32=0,0,_xlfn.BETA.INV(Q723,'Input Parameters'!$L$32,'Input Parameters'!$M$32,'Input Parameters'!$J$32,'Input Parameters'!$K$32))</f>
        <v>0</v>
      </c>
      <c r="S723" s="10">
        <f t="shared" ca="1" si="90"/>
        <v>0.16066525013625754</v>
      </c>
      <c r="T723" s="26">
        <f ca="1">_xlfn.LOGNORM.INV(S723,'Input Parameters'!$H$34,'Input Parameters'!$I$34)</f>
        <v>44.552065526657969</v>
      </c>
      <c r="U723" s="10">
        <f t="shared" ca="1" si="91"/>
        <v>1.1174402476654688E-3</v>
      </c>
      <c r="V723" s="30">
        <f ca="1">_xlfn.BETA.INV(U723,'Input Parameters'!$L$36,'Input Parameters'!$M$36,'Input Parameters'!$J$36,'Input Parameters'!$K$36)</f>
        <v>0.27402349556349226</v>
      </c>
      <c r="W723" s="2">
        <f ca="1">N723+(P723-N723)*(1-ERF((T723-R723)/(2*SQRT(L723*'Input Parameters'!$E$38))))</f>
        <v>0.29657840073061209</v>
      </c>
      <c r="X723">
        <f t="shared" ca="1" si="92"/>
        <v>0</v>
      </c>
      <c r="Y723" s="7"/>
    </row>
    <row r="724" spans="1:25" ht="15" customHeight="1" x14ac:dyDescent="0.25">
      <c r="A724" s="139">
        <v>717</v>
      </c>
      <c r="B724" s="10">
        <f t="shared" ca="1" si="83"/>
        <v>0.28469399129583373</v>
      </c>
      <c r="C724" s="60">
        <f ca="1">_xlfn.NORM.INV(B724,'Input Parameters'!$E$15,'Input Parameters'!$F$15)</f>
        <v>240.13367544962094</v>
      </c>
      <c r="D724" s="10">
        <f t="shared" ca="1" si="84"/>
        <v>3.4744143037456987E-2</v>
      </c>
      <c r="E724" s="62">
        <f ca="1">IF(_xlfn.NORM.INV(D724,'Input Parameters'!$E$17,'Input Parameters'!$F$17)&lt;3500,3500,IF(_xlfn.NORM.INV(D724,'Input Parameters'!$E$17,'Input Parameters'!$F$17)&gt;5500,5500,_xlfn.NORM.INV(D724,'Input Parameters'!$E$17,'Input Parameters'!$F$17)))</f>
        <v>3529.3377006668811</v>
      </c>
      <c r="F724" s="10">
        <f t="shared" ca="1" si="85"/>
        <v>0.22117001988781104</v>
      </c>
      <c r="G724" s="64">
        <f ca="1">_xlfn.NORM.INV(F724,'Input Parameters'!$E$20,'Input Parameters'!$F$20)</f>
        <v>277.50274041092268</v>
      </c>
      <c r="H724" s="57">
        <f ca="1">EXP(E724*(1/'Input Parameters'!$E$23-1/G724))</f>
        <v>0.51185318783028555</v>
      </c>
      <c r="I724" s="10">
        <f t="shared" ca="1" si="86"/>
        <v>0.8103928517326241</v>
      </c>
      <c r="J724" s="30">
        <f ca="1">_xlfn.BETA.INV(I724,'Input Parameters'!$L$26,'Input Parameters'!$M$26,'Input Parameters'!$J$26,'Input Parameters'!$K$26)</f>
        <v>0.79039042738388054</v>
      </c>
      <c r="K724" s="168">
        <f ca="1">('Input Parameters'!$E$27/'Input Parameters'!$E$38)^$J724</f>
        <v>3.4496265070980206E-3</v>
      </c>
      <c r="L724" s="69">
        <f ca="1">$H724*$C724*'Input Parameters'!$E$25*K724</f>
        <v>0.42400458892779586</v>
      </c>
      <c r="M724" s="24">
        <f t="shared" ca="1" si="87"/>
        <v>0.51550857876251066</v>
      </c>
      <c r="N724" s="15">
        <f ca="1">_xlfn.NORM.INV(M724,'Input Parameters'!$E$29,'Input Parameters'!$F$29)</f>
        <v>0.10000388840383768</v>
      </c>
      <c r="O724" s="8">
        <f t="shared" ca="1" si="88"/>
        <v>0.90711000776727813</v>
      </c>
      <c r="P724" s="30">
        <f ca="1">_xlfn.LOGNORM.INV(O724,'Input Parameters'!$H$30,'Input Parameters'!$I$30)</f>
        <v>5.0132224306722737</v>
      </c>
      <c r="Q724" s="10">
        <f t="shared" ca="1" si="89"/>
        <v>0.95415756130808804</v>
      </c>
      <c r="R724" s="30">
        <f>IF('Input Parameters'!$E$32=0,0,_xlfn.BETA.INV(Q724,'Input Parameters'!$L$32,'Input Parameters'!$M$32,'Input Parameters'!$J$32,'Input Parameters'!$K$32))</f>
        <v>0</v>
      </c>
      <c r="S724" s="10">
        <f t="shared" ca="1" si="90"/>
        <v>0.40999564226693974</v>
      </c>
      <c r="T724" s="26">
        <f ca="1">_xlfn.LOGNORM.INV(S724,'Input Parameters'!$H$34,'Input Parameters'!$I$34)</f>
        <v>48.9994914174911</v>
      </c>
      <c r="U724" s="10">
        <f t="shared" ca="1" si="91"/>
        <v>0.80393089697676334</v>
      </c>
      <c r="V724" s="30">
        <f ca="1">_xlfn.BETA.INV(U724,'Input Parameters'!$L$36,'Input Parameters'!$M$36,'Input Parameters'!$J$36,'Input Parameters'!$K$36)</f>
        <v>0.72614073929588785</v>
      </c>
      <c r="W724" s="2">
        <f ca="1">N724+(P724-N724)*(1-ERF((T724-R724)/(2*SQRT(L724*'Input Parameters'!$E$38))))</f>
        <v>0.10000439550718307</v>
      </c>
      <c r="X724">
        <f t="shared" ca="1" si="92"/>
        <v>1</v>
      </c>
      <c r="Y724" s="7"/>
    </row>
    <row r="725" spans="1:25" ht="15" customHeight="1" x14ac:dyDescent="0.25">
      <c r="A725" s="139">
        <v>718</v>
      </c>
      <c r="B725" s="10">
        <f t="shared" ca="1" si="83"/>
        <v>0.28022654746963982</v>
      </c>
      <c r="C725" s="60">
        <f ca="1">_xlfn.NORM.INV(B725,'Input Parameters'!$E$15,'Input Parameters'!$F$15)</f>
        <v>239.41747877610041</v>
      </c>
      <c r="D725" s="10">
        <f t="shared" ca="1" si="84"/>
        <v>0.96449540575845938</v>
      </c>
      <c r="E725" s="62">
        <f ca="1">IF(_xlfn.NORM.INV(D725,'Input Parameters'!$E$17,'Input Parameters'!$F$17)&lt;3500,3500,IF(_xlfn.NORM.INV(D725,'Input Parameters'!$E$17,'Input Parameters'!$F$17)&gt;5500,5500,_xlfn.NORM.INV(D725,'Input Parameters'!$E$17,'Input Parameters'!$F$17)))</f>
        <v>5500</v>
      </c>
      <c r="F725" s="10">
        <f t="shared" ca="1" si="85"/>
        <v>0.28980234621247403</v>
      </c>
      <c r="G725" s="64">
        <f ca="1">_xlfn.NORM.INV(F725,'Input Parameters'!$E$20,'Input Parameters'!$F$20)</f>
        <v>278.93845303529309</v>
      </c>
      <c r="H725" s="57">
        <f ca="1">EXP(E725*(1/'Input Parameters'!$E$23-1/G725))</f>
        <v>0.38998299746812509</v>
      </c>
      <c r="I725" s="10">
        <f t="shared" ca="1" si="86"/>
        <v>0.49059278545358398</v>
      </c>
      <c r="J725" s="30">
        <f ca="1">_xlfn.BETA.INV(I725,'Input Parameters'!$L$26,'Input Parameters'!$M$26,'Input Parameters'!$J$26,'Input Parameters'!$K$26)</f>
        <v>0.65759797958157318</v>
      </c>
      <c r="K725" s="168">
        <f ca="1">('Input Parameters'!$E$27/'Input Parameters'!$E$38)^$J725</f>
        <v>8.9422689019790051E-3</v>
      </c>
      <c r="L725" s="69">
        <f ca="1">$H725*$C725*'Input Parameters'!$E$25*K725</f>
        <v>0.83492843394574245</v>
      </c>
      <c r="M725" s="24">
        <f t="shared" ca="1" si="87"/>
        <v>0.10144520174867566</v>
      </c>
      <c r="N725" s="15">
        <f ca="1">_xlfn.NORM.INV(M725,'Input Parameters'!$E$29,'Input Parameters'!$F$29)</f>
        <v>9.9872664022248814E-2</v>
      </c>
      <c r="O725" s="8">
        <f t="shared" ca="1" si="88"/>
        <v>0.52624013578191253</v>
      </c>
      <c r="P725" s="30">
        <f ca="1">_xlfn.LOGNORM.INV(O725,'Input Parameters'!$H$30,'Input Parameters'!$I$30)</f>
        <v>2.7680232737569295</v>
      </c>
      <c r="Q725" s="10">
        <f t="shared" ca="1" si="89"/>
        <v>0.4016387690621176</v>
      </c>
      <c r="R725" s="30">
        <f>IF('Input Parameters'!$E$32=0,0,_xlfn.BETA.INV(Q725,'Input Parameters'!$L$32,'Input Parameters'!$M$32,'Input Parameters'!$J$32,'Input Parameters'!$K$32))</f>
        <v>0</v>
      </c>
      <c r="S725" s="10">
        <f t="shared" ca="1" si="90"/>
        <v>0.15496661882367413</v>
      </c>
      <c r="T725" s="26">
        <f ca="1">_xlfn.LOGNORM.INV(S725,'Input Parameters'!$H$34,'Input Parameters'!$I$34)</f>
        <v>44.421146331916432</v>
      </c>
      <c r="U725" s="10">
        <f t="shared" ca="1" si="91"/>
        <v>0.67823088169099033</v>
      </c>
      <c r="V725" s="30">
        <f ca="1">_xlfn.BETA.INV(U725,'Input Parameters'!$L$36,'Input Parameters'!$M$36,'Input Parameters'!$J$36,'Input Parameters'!$K$36)</f>
        <v>0.65940875351705985</v>
      </c>
      <c r="W725" s="2">
        <f ca="1">N725+(P725-N725)*(1-ERF((T725-R725)/(2*SQRT(L725*'Input Parameters'!$E$38))))</f>
        <v>0.10143882364412278</v>
      </c>
      <c r="X725">
        <f t="shared" ca="1" si="92"/>
        <v>1</v>
      </c>
      <c r="Y725" s="7"/>
    </row>
    <row r="726" spans="1:25" ht="15" customHeight="1" x14ac:dyDescent="0.25">
      <c r="A726" s="139">
        <v>719</v>
      </c>
      <c r="B726" s="10">
        <f t="shared" ca="1" si="83"/>
        <v>0.66650827206672048</v>
      </c>
      <c r="C726" s="60">
        <f ca="1">_xlfn.NORM.INV(B726,'Input Parameters'!$E$15,'Input Parameters'!$F$15)</f>
        <v>294.28618803146406</v>
      </c>
      <c r="D726" s="10">
        <f t="shared" ca="1" si="84"/>
        <v>0.30013005626668599</v>
      </c>
      <c r="E726" s="62">
        <f ca="1">IF(_xlfn.NORM.INV(D726,'Input Parameters'!$E$17,'Input Parameters'!$F$17)&lt;3500,3500,IF(_xlfn.NORM.INV(D726,'Input Parameters'!$E$17,'Input Parameters'!$F$17)&gt;5500,5500,_xlfn.NORM.INV(D726,'Input Parameters'!$E$17,'Input Parameters'!$F$17)))</f>
        <v>4433.1814541465419</v>
      </c>
      <c r="F726" s="10">
        <f t="shared" ca="1" si="85"/>
        <v>0.96420478981161206</v>
      </c>
      <c r="G726" s="64">
        <f ca="1">_xlfn.NORM.INV(F726,'Input Parameters'!$E$20,'Input Parameters'!$F$20)</f>
        <v>294.7214835403928</v>
      </c>
      <c r="H726" s="57">
        <f ca="1">EXP(E726*(1/'Input Parameters'!$E$23-1/G726))</f>
        <v>1.0964825399181013</v>
      </c>
      <c r="I726" s="10">
        <f t="shared" ca="1" si="86"/>
        <v>0.22997613090411373</v>
      </c>
      <c r="J726" s="30">
        <f ca="1">_xlfn.BETA.INV(I726,'Input Parameters'!$L$26,'Input Parameters'!$M$26,'Input Parameters'!$J$26,'Input Parameters'!$K$26)</f>
        <v>0.53752385122693902</v>
      </c>
      <c r="K726" s="168">
        <f ca="1">('Input Parameters'!$E$27/'Input Parameters'!$E$38)^$J726</f>
        <v>2.1159393084965939E-2</v>
      </c>
      <c r="L726" s="69">
        <f ca="1">$H726*$C726*'Input Parameters'!$E$25*K726</f>
        <v>6.8277059127921218</v>
      </c>
      <c r="M726" s="24">
        <f t="shared" ca="1" si="87"/>
        <v>0.80267974770955441</v>
      </c>
      <c r="N726" s="15">
        <f ca="1">_xlfn.NORM.INV(M726,'Input Parameters'!$E$29,'Input Parameters'!$F$29)</f>
        <v>0.10008512319740638</v>
      </c>
      <c r="O726" s="8">
        <f t="shared" ca="1" si="88"/>
        <v>0.77359796274111547</v>
      </c>
      <c r="P726" s="30">
        <f ca="1">_xlfn.LOGNORM.INV(O726,'Input Parameters'!$H$30,'Input Parameters'!$I$30)</f>
        <v>3.8254633577992934</v>
      </c>
      <c r="Q726" s="10">
        <f t="shared" ca="1" si="89"/>
        <v>0.13723989182920526</v>
      </c>
      <c r="R726" s="30">
        <f>IF('Input Parameters'!$E$32=0,0,_xlfn.BETA.INV(Q726,'Input Parameters'!$L$32,'Input Parameters'!$M$32,'Input Parameters'!$J$32,'Input Parameters'!$K$32))</f>
        <v>0</v>
      </c>
      <c r="S726" s="10">
        <f t="shared" ca="1" si="90"/>
        <v>0.85573434411420823</v>
      </c>
      <c r="T726" s="26">
        <f ca="1">_xlfn.LOGNORM.INV(S726,'Input Parameters'!$H$34,'Input Parameters'!$I$34)</f>
        <v>57.529565234728892</v>
      </c>
      <c r="U726" s="10">
        <f t="shared" ca="1" si="91"/>
        <v>0.41881601390849332</v>
      </c>
      <c r="V726" s="30">
        <f ca="1">_xlfn.BETA.INV(U726,'Input Parameters'!$L$36,'Input Parameters'!$M$36,'Input Parameters'!$J$36,'Input Parameters'!$K$36)</f>
        <v>0.55529470743249287</v>
      </c>
      <c r="W726" s="2">
        <f ca="1">N726+(P726-N726)*(1-ERF((T726-R726)/(2*SQRT(L726*'Input Parameters'!$E$38))))</f>
        <v>0.54531618389458725</v>
      </c>
      <c r="X726">
        <f t="shared" ca="1" si="92"/>
        <v>1</v>
      </c>
      <c r="Y726" s="7"/>
    </row>
    <row r="727" spans="1:25" ht="15" customHeight="1" x14ac:dyDescent="0.25">
      <c r="A727" s="139">
        <v>720</v>
      </c>
      <c r="B727" s="10">
        <f t="shared" ca="1" si="83"/>
        <v>0.13080275033035604</v>
      </c>
      <c r="C727" s="60">
        <f ca="1">_xlfn.NORM.INV(B727,'Input Parameters'!$E$15,'Input Parameters'!$F$15)</f>
        <v>210.12940004160023</v>
      </c>
      <c r="D727" s="10">
        <f t="shared" ca="1" si="84"/>
        <v>7.9101370528461001E-2</v>
      </c>
      <c r="E727" s="62">
        <f ca="1">IF(_xlfn.NORM.INV(D727,'Input Parameters'!$E$17,'Input Parameters'!$F$17)&lt;3500,3500,IF(_xlfn.NORM.INV(D727,'Input Parameters'!$E$17,'Input Parameters'!$F$17)&gt;5500,5500,_xlfn.NORM.INV(D727,'Input Parameters'!$E$17,'Input Parameters'!$F$17)))</f>
        <v>3812.2005835630848</v>
      </c>
      <c r="F727" s="10">
        <f t="shared" ca="1" si="85"/>
        <v>0.76957923009335949</v>
      </c>
      <c r="G727" s="64">
        <f ca="1">_xlfn.NORM.INV(F727,'Input Parameters'!$E$20,'Input Parameters'!$F$20)</f>
        <v>287.5909943411562</v>
      </c>
      <c r="H727" s="57">
        <f ca="1">EXP(E727*(1/'Input Parameters'!$E$23-1/G727))</f>
        <v>0.78544777788399689</v>
      </c>
      <c r="I727" s="10">
        <f t="shared" ca="1" si="86"/>
        <v>4.4839042272360019E-2</v>
      </c>
      <c r="J727" s="30">
        <f ca="1">_xlfn.BETA.INV(I727,'Input Parameters'!$L$26,'Input Parameters'!$M$26,'Input Parameters'!$J$26,'Input Parameters'!$K$26)</f>
        <v>0.37575437093919745</v>
      </c>
      <c r="K727" s="168">
        <f ca="1">('Input Parameters'!$E$27/'Input Parameters'!$E$38)^$J727</f>
        <v>6.7522457725627802E-2</v>
      </c>
      <c r="L727" s="69">
        <f ca="1">$H727*$C727*'Input Parameters'!$E$25*K727</f>
        <v>11.144289297707479</v>
      </c>
      <c r="M727" s="24">
        <f t="shared" ca="1" si="87"/>
        <v>0.83346229937677696</v>
      </c>
      <c r="N727" s="15">
        <f ca="1">_xlfn.NORM.INV(M727,'Input Parameters'!$E$29,'Input Parameters'!$F$29)</f>
        <v>0.10009679378669792</v>
      </c>
      <c r="O727" s="8">
        <f t="shared" ca="1" si="88"/>
        <v>0.87431616986748073</v>
      </c>
      <c r="P727" s="30">
        <f ca="1">_xlfn.LOGNORM.INV(O727,'Input Parameters'!$H$30,'Input Parameters'!$I$30)</f>
        <v>4.6129942764059964</v>
      </c>
      <c r="Q727" s="10">
        <f t="shared" ca="1" si="89"/>
        <v>0.43592248387332944</v>
      </c>
      <c r="R727" s="30">
        <f>IF('Input Parameters'!$E$32=0,0,_xlfn.BETA.INV(Q727,'Input Parameters'!$L$32,'Input Parameters'!$M$32,'Input Parameters'!$J$32,'Input Parameters'!$K$32))</f>
        <v>0</v>
      </c>
      <c r="S727" s="10">
        <f t="shared" ca="1" si="90"/>
        <v>0.93004046535047491</v>
      </c>
      <c r="T727" s="26">
        <f ca="1">_xlfn.LOGNORM.INV(S727,'Input Parameters'!$H$34,'Input Parameters'!$I$34)</f>
        <v>60.578564466049215</v>
      </c>
      <c r="U727" s="10">
        <f t="shared" ca="1" si="91"/>
        <v>0.42273194369150913</v>
      </c>
      <c r="V727" s="30">
        <f ca="1">_xlfn.BETA.INV(U727,'Input Parameters'!$L$36,'Input Parameters'!$M$36,'Input Parameters'!$J$36,'Input Parameters'!$K$36)</f>
        <v>0.55676012769802685</v>
      </c>
      <c r="W727" s="2">
        <f ca="1">N727+(P727-N727)*(1-ERF((T727-R727)/(2*SQRT(L727*'Input Parameters'!$E$38))))</f>
        <v>1.0001452495121264</v>
      </c>
      <c r="X727">
        <f t="shared" ca="1" si="92"/>
        <v>0</v>
      </c>
      <c r="Y727" s="7"/>
    </row>
    <row r="728" spans="1:25" ht="15" customHeight="1" x14ac:dyDescent="0.25">
      <c r="A728" s="139">
        <v>721</v>
      </c>
      <c r="B728" s="10">
        <f t="shared" ca="1" si="83"/>
        <v>0.33247399776325459</v>
      </c>
      <c r="C728" s="60">
        <f ca="1">_xlfn.NORM.INV(B728,'Input Parameters'!$E$15,'Input Parameters'!$F$15)</f>
        <v>247.49645924125764</v>
      </c>
      <c r="D728" s="10">
        <f t="shared" ca="1" si="84"/>
        <v>5.0966771424543089E-2</v>
      </c>
      <c r="E728" s="62">
        <f ca="1">IF(_xlfn.NORM.INV(D728,'Input Parameters'!$E$17,'Input Parameters'!$F$17)&lt;3500,3500,IF(_xlfn.NORM.INV(D728,'Input Parameters'!$E$17,'Input Parameters'!$F$17)&gt;5500,5500,_xlfn.NORM.INV(D728,'Input Parameters'!$E$17,'Input Parameters'!$F$17)))</f>
        <v>3655.1141335135576</v>
      </c>
      <c r="F728" s="10">
        <f t="shared" ca="1" si="85"/>
        <v>0.59144605575826303</v>
      </c>
      <c r="G728" s="64">
        <f ca="1">_xlfn.NORM.INV(F728,'Input Parameters'!$E$20,'Input Parameters'!$F$20)</f>
        <v>284.19948453152392</v>
      </c>
      <c r="H728" s="57">
        <f ca="1">EXP(E728*(1/'Input Parameters'!$E$23-1/G728))</f>
        <v>0.68166396223422865</v>
      </c>
      <c r="I728" s="10">
        <f t="shared" ca="1" si="86"/>
        <v>5.121865050680352E-3</v>
      </c>
      <c r="J728" s="30">
        <f ca="1">_xlfn.BETA.INV(I728,'Input Parameters'!$L$26,'Input Parameters'!$M$26,'Input Parameters'!$J$26,'Input Parameters'!$K$26)</f>
        <v>0.24654004329517165</v>
      </c>
      <c r="K728" s="168">
        <f ca="1">('Input Parameters'!$E$27/'Input Parameters'!$E$38)^$J728</f>
        <v>0.17059932722586799</v>
      </c>
      <c r="L728" s="69">
        <f ca="1">$H728*$C728*'Input Parameters'!$E$25*K728</f>
        <v>28.781713044603038</v>
      </c>
      <c r="M728" s="24">
        <f t="shared" ca="1" si="87"/>
        <v>0.74289410010807166</v>
      </c>
      <c r="N728" s="15">
        <f ca="1">_xlfn.NORM.INV(M728,'Input Parameters'!$E$29,'Input Parameters'!$F$29)</f>
        <v>0.10006522935816076</v>
      </c>
      <c r="O728" s="8">
        <f t="shared" ca="1" si="88"/>
        <v>0.27430500062380891</v>
      </c>
      <c r="P728" s="30">
        <f ca="1">_xlfn.LOGNORM.INV(O728,'Input Parameters'!$H$30,'Input Parameters'!$I$30)</f>
        <v>2.0211883342614718</v>
      </c>
      <c r="Q728" s="10">
        <f t="shared" ca="1" si="89"/>
        <v>8.5321369511673573E-2</v>
      </c>
      <c r="R728" s="30">
        <f>IF('Input Parameters'!$E$32=0,0,_xlfn.BETA.INV(Q728,'Input Parameters'!$L$32,'Input Parameters'!$M$32,'Input Parameters'!$J$32,'Input Parameters'!$K$32))</f>
        <v>0</v>
      </c>
      <c r="S728" s="10">
        <f t="shared" ca="1" si="90"/>
        <v>0.99538290554034681</v>
      </c>
      <c r="T728" s="26">
        <f ca="1">_xlfn.LOGNORM.INV(S728,'Input Parameters'!$H$34,'Input Parameters'!$I$34)</f>
        <v>69.706340868447981</v>
      </c>
      <c r="U728" s="10">
        <f t="shared" ca="1" si="91"/>
        <v>0.69402699678503088</v>
      </c>
      <c r="V728" s="30">
        <f ca="1">_xlfn.BETA.INV(U728,'Input Parameters'!$L$36,'Input Parameters'!$M$36,'Input Parameters'!$J$36,'Input Parameters'!$K$36)</f>
        <v>0.66678631127000187</v>
      </c>
      <c r="W728" s="2">
        <f ca="1">N728+(P728-N728)*(1-ERF((T728-R728)/(2*SQRT(L728*'Input Parameters'!$E$38))))</f>
        <v>0.78825871154274241</v>
      </c>
      <c r="X728">
        <f t="shared" ca="1" si="92"/>
        <v>0</v>
      </c>
      <c r="Y728" s="7"/>
    </row>
    <row r="729" spans="1:25" ht="15" customHeight="1" x14ac:dyDescent="0.25">
      <c r="A729" s="139">
        <v>722</v>
      </c>
      <c r="B729" s="10">
        <f t="shared" ca="1" si="83"/>
        <v>0.59020740338321198</v>
      </c>
      <c r="C729" s="60">
        <f ca="1">_xlfn.NORM.INV(B729,'Input Parameters'!$E$15,'Input Parameters'!$F$15)</f>
        <v>283.32755996219356</v>
      </c>
      <c r="D729" s="10">
        <f t="shared" ca="1" si="84"/>
        <v>0.50923295957248327</v>
      </c>
      <c r="E729" s="62">
        <f ca="1">IF(_xlfn.NORM.INV(D729,'Input Parameters'!$E$17,'Input Parameters'!$F$17)&lt;3500,3500,IF(_xlfn.NORM.INV(D729,'Input Parameters'!$E$17,'Input Parameters'!$F$17)&gt;5500,5500,_xlfn.NORM.INV(D729,'Input Parameters'!$E$17,'Input Parameters'!$F$17)))</f>
        <v>4816.2019647739789</v>
      </c>
      <c r="F729" s="10">
        <f t="shared" ca="1" si="85"/>
        <v>0.87797286707452538</v>
      </c>
      <c r="G729" s="64">
        <f ca="1">_xlfn.NORM.INV(F729,'Input Parameters'!$E$20,'Input Parameters'!$F$20)</f>
        <v>290.45491618813583</v>
      </c>
      <c r="H729" s="57">
        <f ca="1">EXP(E729*(1/'Input Parameters'!$E$23-1/G729))</f>
        <v>0.86937584086420938</v>
      </c>
      <c r="I729" s="10">
        <f t="shared" ca="1" si="86"/>
        <v>0.83163960769685041</v>
      </c>
      <c r="J729" s="30">
        <f ca="1">_xlfn.BETA.INV(I729,'Input Parameters'!$L$26,'Input Parameters'!$M$26,'Input Parameters'!$J$26,'Input Parameters'!$K$26)</f>
        <v>0.80080951952204238</v>
      </c>
      <c r="K729" s="168">
        <f ca="1">('Input Parameters'!$E$27/'Input Parameters'!$E$38)^$J729</f>
        <v>3.20121226519955E-3</v>
      </c>
      <c r="L729" s="69">
        <f ca="1">$H729*$C729*'Input Parameters'!$E$25*K729</f>
        <v>0.78851663708674302</v>
      </c>
      <c r="M729" s="24">
        <f t="shared" ca="1" si="87"/>
        <v>0.58198664872996264</v>
      </c>
      <c r="N729" s="15">
        <f ca="1">_xlfn.NORM.INV(M729,'Input Parameters'!$E$29,'Input Parameters'!$F$29)</f>
        <v>0.10002069784320033</v>
      </c>
      <c r="O729" s="8">
        <f t="shared" ca="1" si="88"/>
        <v>0.21074943038134364</v>
      </c>
      <c r="P729" s="30">
        <f ca="1">_xlfn.LOGNORM.INV(O729,'Input Parameters'!$H$30,'Input Parameters'!$I$30)</f>
        <v>1.8355235214360037</v>
      </c>
      <c r="Q729" s="10">
        <f t="shared" ca="1" si="89"/>
        <v>0.69766328357302332</v>
      </c>
      <c r="R729" s="30">
        <f>IF('Input Parameters'!$E$32=0,0,_xlfn.BETA.INV(Q729,'Input Parameters'!$L$32,'Input Parameters'!$M$32,'Input Parameters'!$J$32,'Input Parameters'!$K$32))</f>
        <v>0</v>
      </c>
      <c r="S729" s="10">
        <f t="shared" ca="1" si="90"/>
        <v>0.36897665170812577</v>
      </c>
      <c r="T729" s="26">
        <f ca="1">_xlfn.LOGNORM.INV(S729,'Input Parameters'!$H$34,'Input Parameters'!$I$34)</f>
        <v>48.35093880580925</v>
      </c>
      <c r="U729" s="10">
        <f t="shared" ca="1" si="91"/>
        <v>0.177358809535339</v>
      </c>
      <c r="V729" s="30">
        <f ca="1">_xlfn.BETA.INV(U729,'Input Parameters'!$L$36,'Input Parameters'!$M$36,'Input Parameters'!$J$36,'Input Parameters'!$K$36)</f>
        <v>0.4583182951840527</v>
      </c>
      <c r="W729" s="2">
        <f ca="1">N729+(P729-N729)*(1-ERF((T729-R729)/(2*SQRT(L729*'Input Parameters'!$E$38))))</f>
        <v>0.10022551549117273</v>
      </c>
      <c r="X729">
        <f t="shared" ca="1" si="92"/>
        <v>1</v>
      </c>
      <c r="Y729" s="7"/>
    </row>
    <row r="730" spans="1:25" ht="15" customHeight="1" x14ac:dyDescent="0.25">
      <c r="A730" s="139">
        <v>723</v>
      </c>
      <c r="B730" s="10">
        <f t="shared" ca="1" si="83"/>
        <v>0.84911883705227498</v>
      </c>
      <c r="C730" s="60">
        <f ca="1">_xlfn.NORM.INV(B730,'Input Parameters'!$E$15,'Input Parameters'!$F$15)</f>
        <v>326.93068028118245</v>
      </c>
      <c r="D730" s="10">
        <f t="shared" ca="1" si="84"/>
        <v>0.87999187905050058</v>
      </c>
      <c r="E730" s="62">
        <f ca="1">IF(_xlfn.NORM.INV(D730,'Input Parameters'!$E$17,'Input Parameters'!$F$17)&lt;3500,3500,IF(_xlfn.NORM.INV(D730,'Input Parameters'!$E$17,'Input Parameters'!$F$17)&gt;5500,5500,_xlfn.NORM.INV(D730,'Input Parameters'!$E$17,'Input Parameters'!$F$17)))</f>
        <v>5500</v>
      </c>
      <c r="F730" s="10">
        <f t="shared" ca="1" si="85"/>
        <v>0.66962425459812336</v>
      </c>
      <c r="G730" s="64">
        <f ca="1">_xlfn.NORM.INV(F730,'Input Parameters'!$E$20,'Input Parameters'!$F$20)</f>
        <v>285.59046824672708</v>
      </c>
      <c r="H730" s="57">
        <f ca="1">EXP(E730*(1/'Input Parameters'!$E$23-1/G730))</f>
        <v>0.61730834406831214</v>
      </c>
      <c r="I730" s="10">
        <f t="shared" ca="1" si="86"/>
        <v>0.15565315409955216</v>
      </c>
      <c r="J730" s="30">
        <f ca="1">_xlfn.BETA.INV(I730,'Input Parameters'!$L$26,'Input Parameters'!$M$26,'Input Parameters'!$J$26,'Input Parameters'!$K$26)</f>
        <v>0.49051655773398051</v>
      </c>
      <c r="K730" s="168">
        <f ca="1">('Input Parameters'!$E$27/'Input Parameters'!$E$38)^$J730</f>
        <v>2.9644255332667693E-2</v>
      </c>
      <c r="L730" s="69">
        <f ca="1">$H730*$C730*'Input Parameters'!$E$25*K730</f>
        <v>5.9827157714419732</v>
      </c>
      <c r="M730" s="24">
        <f t="shared" ca="1" si="87"/>
        <v>0.47575390626727654</v>
      </c>
      <c r="N730" s="15">
        <f ca="1">_xlfn.NORM.INV(M730,'Input Parameters'!$E$29,'Input Parameters'!$F$29)</f>
        <v>9.9993918659261313E-2</v>
      </c>
      <c r="O730" s="8">
        <f t="shared" ca="1" si="88"/>
        <v>0.61340130736071363</v>
      </c>
      <c r="P730" s="30">
        <f ca="1">_xlfn.LOGNORM.INV(O730,'Input Parameters'!$H$30,'Input Parameters'!$I$30)</f>
        <v>3.0746108259840734</v>
      </c>
      <c r="Q730" s="10">
        <f t="shared" ca="1" si="89"/>
        <v>0.53511759424485916</v>
      </c>
      <c r="R730" s="30">
        <f>IF('Input Parameters'!$E$32=0,0,_xlfn.BETA.INV(Q730,'Input Parameters'!$L$32,'Input Parameters'!$M$32,'Input Parameters'!$J$32,'Input Parameters'!$K$32))</f>
        <v>0</v>
      </c>
      <c r="S730" s="10">
        <f t="shared" ca="1" si="90"/>
        <v>0.7583232721533818</v>
      </c>
      <c r="T730" s="26">
        <f ca="1">_xlfn.LOGNORM.INV(S730,'Input Parameters'!$H$34,'Input Parameters'!$I$34)</f>
        <v>55.004762879269002</v>
      </c>
      <c r="U730" s="10">
        <f t="shared" ca="1" si="91"/>
        <v>0.88589828773983192</v>
      </c>
      <c r="V730" s="30">
        <f ca="1">_xlfn.BETA.INV(U730,'Input Parameters'!$L$36,'Input Parameters'!$M$36,'Input Parameters'!$J$36,'Input Parameters'!$K$36)</f>
        <v>0.78822210646893942</v>
      </c>
      <c r="W730" s="2">
        <f ca="1">N730+(P730-N730)*(1-ERF((T730-R730)/(2*SQRT(L730*'Input Parameters'!$E$38))))</f>
        <v>0.43256391668560451</v>
      </c>
      <c r="X730">
        <f t="shared" ca="1" si="92"/>
        <v>1</v>
      </c>
      <c r="Y730" s="7"/>
    </row>
    <row r="731" spans="1:25" ht="15" customHeight="1" x14ac:dyDescent="0.25">
      <c r="A731" s="139">
        <v>724</v>
      </c>
      <c r="B731" s="10">
        <f t="shared" ca="1" si="83"/>
        <v>0.44797821394584425</v>
      </c>
      <c r="C731" s="60">
        <f ca="1">_xlfn.NORM.INV(B731,'Input Parameters'!$E$15,'Input Parameters'!$F$15)</f>
        <v>263.88026714299161</v>
      </c>
      <c r="D731" s="10">
        <f t="shared" ca="1" si="84"/>
        <v>0.22878745403289191</v>
      </c>
      <c r="E731" s="62">
        <f ca="1">IF(_xlfn.NORM.INV(D731,'Input Parameters'!$E$17,'Input Parameters'!$F$17)&lt;3500,3500,IF(_xlfn.NORM.INV(D731,'Input Parameters'!$E$17,'Input Parameters'!$F$17)&gt;5500,5500,_xlfn.NORM.INV(D731,'Input Parameters'!$E$17,'Input Parameters'!$F$17)))</f>
        <v>4280.007783856754</v>
      </c>
      <c r="F731" s="10">
        <f t="shared" ca="1" si="85"/>
        <v>0.13002685846310502</v>
      </c>
      <c r="G731" s="64">
        <f ca="1">_xlfn.NORM.INV(F731,'Input Parameters'!$E$20,'Input Parameters'!$F$20)</f>
        <v>275.10403002866678</v>
      </c>
      <c r="H731" s="57">
        <f ca="1">EXP(E731*(1/'Input Parameters'!$E$23-1/G731))</f>
        <v>0.38804162259094632</v>
      </c>
      <c r="I731" s="10">
        <f t="shared" ca="1" si="86"/>
        <v>0.67564682322985592</v>
      </c>
      <c r="J731" s="30">
        <f ca="1">_xlfn.BETA.INV(I731,'Input Parameters'!$L$26,'Input Parameters'!$M$26,'Input Parameters'!$J$26,'Input Parameters'!$K$26)</f>
        <v>0.73166061803089188</v>
      </c>
      <c r="K731" s="168">
        <f ca="1">('Input Parameters'!$E$27/'Input Parameters'!$E$38)^$J731</f>
        <v>5.2568725836544556E-3</v>
      </c>
      <c r="L731" s="69">
        <f ca="1">$H731*$C731*'Input Parameters'!$E$25*K731</f>
        <v>0.53828549561542138</v>
      </c>
      <c r="M731" s="24">
        <f t="shared" ca="1" si="87"/>
        <v>0.67361968351827695</v>
      </c>
      <c r="N731" s="15">
        <f ca="1">_xlfn.NORM.INV(M731,'Input Parameters'!$E$29,'Input Parameters'!$F$29)</f>
        <v>0.10004499303913345</v>
      </c>
      <c r="O731" s="8">
        <f t="shared" ca="1" si="88"/>
        <v>0.29373774119914509</v>
      </c>
      <c r="P731" s="30">
        <f ca="1">_xlfn.LOGNORM.INV(O731,'Input Parameters'!$H$30,'Input Parameters'!$I$30)</f>
        <v>2.0766892349871333</v>
      </c>
      <c r="Q731" s="10">
        <f t="shared" ca="1" si="89"/>
        <v>0.39987842468124279</v>
      </c>
      <c r="R731" s="30">
        <f>IF('Input Parameters'!$E$32=0,0,_xlfn.BETA.INV(Q731,'Input Parameters'!$L$32,'Input Parameters'!$M$32,'Input Parameters'!$J$32,'Input Parameters'!$K$32))</f>
        <v>0</v>
      </c>
      <c r="S731" s="10">
        <f t="shared" ca="1" si="90"/>
        <v>0.56870445125955815</v>
      </c>
      <c r="T731" s="26">
        <f ca="1">_xlfn.LOGNORM.INV(S731,'Input Parameters'!$H$34,'Input Parameters'!$I$34)</f>
        <v>51.505832472244578</v>
      </c>
      <c r="U731" s="10">
        <f t="shared" ca="1" si="91"/>
        <v>0.39798209817401664</v>
      </c>
      <c r="V731" s="30">
        <f ca="1">_xlfn.BETA.INV(U731,'Input Parameters'!$L$36,'Input Parameters'!$M$36,'Input Parameters'!$J$36,'Input Parameters'!$K$36)</f>
        <v>0.54749647095960563</v>
      </c>
      <c r="W731" s="2">
        <f ca="1">N731+(P731-N731)*(1-ERF((T731-R731)/(2*SQRT(L731*'Input Parameters'!$E$38))))</f>
        <v>0.10004635776412406</v>
      </c>
      <c r="X731">
        <f t="shared" ca="1" si="92"/>
        <v>1</v>
      </c>
      <c r="Y731" s="7"/>
    </row>
    <row r="732" spans="1:25" ht="15" customHeight="1" x14ac:dyDescent="0.25">
      <c r="A732" s="139">
        <v>725</v>
      </c>
      <c r="B732" s="10">
        <f t="shared" ca="1" si="83"/>
        <v>0.48107945580632483</v>
      </c>
      <c r="C732" s="60">
        <f ca="1">_xlfn.NORM.INV(B732,'Input Parameters'!$E$15,'Input Parameters'!$F$15)</f>
        <v>268.39601583757508</v>
      </c>
      <c r="D732" s="10">
        <f t="shared" ca="1" si="84"/>
        <v>0.12778513624812393</v>
      </c>
      <c r="E732" s="62">
        <f ca="1">IF(_xlfn.NORM.INV(D732,'Input Parameters'!$E$17,'Input Parameters'!$F$17)&lt;3500,3500,IF(_xlfn.NORM.INV(D732,'Input Parameters'!$E$17,'Input Parameters'!$F$17)&gt;5500,5500,_xlfn.NORM.INV(D732,'Input Parameters'!$E$17,'Input Parameters'!$F$17)))</f>
        <v>4004.1535588889501</v>
      </c>
      <c r="F732" s="10">
        <f t="shared" ca="1" si="85"/>
        <v>0.51833609830319649</v>
      </c>
      <c r="G732" s="64">
        <f ca="1">_xlfn.NORM.INV(F732,'Input Parameters'!$E$20,'Input Parameters'!$F$20)</f>
        <v>282.95805244385582</v>
      </c>
      <c r="H732" s="57">
        <f ca="1">EXP(E732*(1/'Input Parameters'!$E$23-1/G732))</f>
        <v>0.61777712238359273</v>
      </c>
      <c r="I732" s="10">
        <f t="shared" ca="1" si="86"/>
        <v>0.44931173882094766</v>
      </c>
      <c r="J732" s="30">
        <f ca="1">_xlfn.BETA.INV(I732,'Input Parameters'!$L$26,'Input Parameters'!$M$26,'Input Parameters'!$J$26,'Input Parameters'!$K$26)</f>
        <v>0.64070813245376068</v>
      </c>
      <c r="K732" s="168">
        <f ca="1">('Input Parameters'!$E$27/'Input Parameters'!$E$38)^$J732</f>
        <v>1.0093994306262193E-2</v>
      </c>
      <c r="L732" s="69">
        <f ca="1">$H732*$C732*'Input Parameters'!$E$25*K732</f>
        <v>1.6736742774834719</v>
      </c>
      <c r="M732" s="24">
        <f t="shared" ca="1" si="87"/>
        <v>0.50116053778752989</v>
      </c>
      <c r="N732" s="15">
        <f ca="1">_xlfn.NORM.INV(M732,'Input Parameters'!$E$29,'Input Parameters'!$F$29)</f>
        <v>0.1000002909040935</v>
      </c>
      <c r="O732" s="8">
        <f t="shared" ca="1" si="88"/>
        <v>0.4509066100842366</v>
      </c>
      <c r="P732" s="30">
        <f ca="1">_xlfn.LOGNORM.INV(O732,'Input Parameters'!$H$30,'Input Parameters'!$I$30)</f>
        <v>2.5313743348763484</v>
      </c>
      <c r="Q732" s="10">
        <f t="shared" ca="1" si="89"/>
        <v>1.0964826364259106E-2</v>
      </c>
      <c r="R732" s="30">
        <f>IF('Input Parameters'!$E$32=0,0,_xlfn.BETA.INV(Q732,'Input Parameters'!$L$32,'Input Parameters'!$M$32,'Input Parameters'!$J$32,'Input Parameters'!$K$32))</f>
        <v>0</v>
      </c>
      <c r="S732" s="10">
        <f t="shared" ca="1" si="90"/>
        <v>0.35140651896851993</v>
      </c>
      <c r="T732" s="26">
        <f ca="1">_xlfn.LOGNORM.INV(S732,'Input Parameters'!$H$34,'Input Parameters'!$I$34)</f>
        <v>48.069037188598692</v>
      </c>
      <c r="U732" s="10">
        <f t="shared" ca="1" si="91"/>
        <v>0.61029171705779828</v>
      </c>
      <c r="V732" s="30">
        <f ca="1">_xlfn.BETA.INV(U732,'Input Parameters'!$L$36,'Input Parameters'!$M$36,'Input Parameters'!$J$36,'Input Parameters'!$K$36)</f>
        <v>0.62968632960763105</v>
      </c>
      <c r="W732" s="2">
        <f ca="1">N732+(P732-N732)*(1-ERF((T732-R732)/(2*SQRT(L732*'Input Parameters'!$E$38))))</f>
        <v>0.12092404568876924</v>
      </c>
      <c r="X732">
        <f t="shared" ca="1" si="92"/>
        <v>1</v>
      </c>
      <c r="Y732" s="7"/>
    </row>
    <row r="733" spans="1:25" ht="15" customHeight="1" x14ac:dyDescent="0.25">
      <c r="A733" s="139">
        <v>726</v>
      </c>
      <c r="B733" s="10">
        <f t="shared" ca="1" si="83"/>
        <v>2.1229102605023309E-2</v>
      </c>
      <c r="C733" s="60">
        <f ca="1">_xlfn.NORM.INV(B733,'Input Parameters'!$E$15,'Input Parameters'!$F$15)</f>
        <v>161.00866495899402</v>
      </c>
      <c r="D733" s="10">
        <f t="shared" ca="1" si="84"/>
        <v>0.33692006731531587</v>
      </c>
      <c r="E733" s="62">
        <f ca="1">IF(_xlfn.NORM.INV(D733,'Input Parameters'!$E$17,'Input Parameters'!$F$17)&lt;3500,3500,IF(_xlfn.NORM.INV(D733,'Input Parameters'!$E$17,'Input Parameters'!$F$17)&gt;5500,5500,_xlfn.NORM.INV(D733,'Input Parameters'!$E$17,'Input Parameters'!$F$17)))</f>
        <v>4505.3815310775135</v>
      </c>
      <c r="F733" s="10">
        <f t="shared" ca="1" si="85"/>
        <v>0.38304369809505434</v>
      </c>
      <c r="G733" s="64">
        <f ca="1">_xlfn.NORM.INV(F733,'Input Parameters'!$E$20,'Input Parameters'!$F$20)</f>
        <v>280.65677271698979</v>
      </c>
      <c r="H733" s="57">
        <f ca="1">EXP(E733*(1/'Input Parameters'!$E$23-1/G733))</f>
        <v>0.51044407433105277</v>
      </c>
      <c r="I733" s="10">
        <f t="shared" ca="1" si="86"/>
        <v>0.84149720187000399</v>
      </c>
      <c r="J733" s="30">
        <f ca="1">_xlfn.BETA.INV(I733,'Input Parameters'!$L$26,'Input Parameters'!$M$26,'Input Parameters'!$J$26,'Input Parameters'!$K$26)</f>
        <v>0.80582367216301565</v>
      </c>
      <c r="K733" s="168">
        <f ca="1">('Input Parameters'!$E$27/'Input Parameters'!$E$38)^$J733</f>
        <v>3.088121369326621E-3</v>
      </c>
      <c r="L733" s="69">
        <f ca="1">$H733*$C733*'Input Parameters'!$E$25*K733</f>
        <v>0.25380009254955294</v>
      </c>
      <c r="M733" s="24">
        <f t="shared" ca="1" si="87"/>
        <v>0.14773335436258928</v>
      </c>
      <c r="N733" s="15">
        <f ca="1">_xlfn.NORM.INV(M733,'Input Parameters'!$E$29,'Input Parameters'!$F$29)</f>
        <v>9.9895379567980863E-2</v>
      </c>
      <c r="O733" s="8">
        <f t="shared" ca="1" si="88"/>
        <v>0.33466386079119315</v>
      </c>
      <c r="P733" s="30">
        <f ca="1">_xlfn.LOGNORM.INV(O733,'Input Parameters'!$H$30,'Input Parameters'!$I$30)</f>
        <v>2.1930657984328445</v>
      </c>
      <c r="Q733" s="10">
        <f t="shared" ca="1" si="89"/>
        <v>0.16595395895253251</v>
      </c>
      <c r="R733" s="30">
        <f>IF('Input Parameters'!$E$32=0,0,_xlfn.BETA.INV(Q733,'Input Parameters'!$L$32,'Input Parameters'!$M$32,'Input Parameters'!$J$32,'Input Parameters'!$K$32))</f>
        <v>0</v>
      </c>
      <c r="S733" s="10">
        <f t="shared" ca="1" si="90"/>
        <v>0.5135164064447203</v>
      </c>
      <c r="T733" s="26">
        <f ca="1">_xlfn.LOGNORM.INV(S733,'Input Parameters'!$H$34,'Input Parameters'!$I$34)</f>
        <v>50.620859774723542</v>
      </c>
      <c r="U733" s="10">
        <f t="shared" ca="1" si="91"/>
        <v>0.42685029242105721</v>
      </c>
      <c r="V733" s="30">
        <f ca="1">_xlfn.BETA.INV(U733,'Input Parameters'!$L$36,'Input Parameters'!$M$36,'Input Parameters'!$J$36,'Input Parameters'!$K$36)</f>
        <v>0.55830154052994896</v>
      </c>
      <c r="W733" s="2">
        <f ca="1">N733+(P733-N733)*(1-ERF((T733-R733)/(2*SQRT(L733*'Input Parameters'!$E$38))))</f>
        <v>9.98953795704981E-2</v>
      </c>
      <c r="X733">
        <f t="shared" ca="1" si="92"/>
        <v>1</v>
      </c>
      <c r="Y733" s="7"/>
    </row>
    <row r="734" spans="1:25" ht="15" customHeight="1" x14ac:dyDescent="0.25">
      <c r="A734" s="139">
        <v>727</v>
      </c>
      <c r="B734" s="10">
        <f t="shared" ca="1" si="83"/>
        <v>0.9351735597147256</v>
      </c>
      <c r="C734" s="60">
        <f ca="1">_xlfn.NORM.INV(B734,'Input Parameters'!$E$15,'Input Parameters'!$F$15)</f>
        <v>353.09584847414283</v>
      </c>
      <c r="D734" s="10">
        <f t="shared" ca="1" si="84"/>
        <v>0.77858543135569347</v>
      </c>
      <c r="E734" s="62">
        <f ca="1">IF(_xlfn.NORM.INV(D734,'Input Parameters'!$E$17,'Input Parameters'!$F$17)&lt;3500,3500,IF(_xlfn.NORM.INV(D734,'Input Parameters'!$E$17,'Input Parameters'!$F$17)&gt;5500,5500,_xlfn.NORM.INV(D734,'Input Parameters'!$E$17,'Input Parameters'!$F$17)))</f>
        <v>5337.1971843505453</v>
      </c>
      <c r="F734" s="10">
        <f t="shared" ca="1" si="85"/>
        <v>0.22512189482454958</v>
      </c>
      <c r="G734" s="64">
        <f ca="1">_xlfn.NORM.INV(F734,'Input Parameters'!$E$20,'Input Parameters'!$F$20)</f>
        <v>277.59144201736615</v>
      </c>
      <c r="H734" s="57">
        <f ca="1">EXP(E734*(1/'Input Parameters'!$E$23-1/G734))</f>
        <v>0.36544985967062293</v>
      </c>
      <c r="I734" s="10">
        <f t="shared" ca="1" si="86"/>
        <v>0.1377140741287044</v>
      </c>
      <c r="J734" s="30">
        <f ca="1">_xlfn.BETA.INV(I734,'Input Parameters'!$L$26,'Input Parameters'!$M$26,'Input Parameters'!$J$26,'Input Parameters'!$K$26)</f>
        <v>0.47712414716036194</v>
      </c>
      <c r="K734" s="168">
        <f ca="1">('Input Parameters'!$E$27/'Input Parameters'!$E$38)^$J734</f>
        <v>3.2633273799954302E-2</v>
      </c>
      <c r="L734" s="69">
        <f ca="1">$H734*$C734*'Input Parameters'!$E$25*K734</f>
        <v>4.2109594139284185</v>
      </c>
      <c r="M734" s="24">
        <f t="shared" ca="1" si="87"/>
        <v>0.86349753695923626</v>
      </c>
      <c r="N734" s="15">
        <f ca="1">_xlfn.NORM.INV(M734,'Input Parameters'!$E$29,'Input Parameters'!$F$29)</f>
        <v>0.1001096168764809</v>
      </c>
      <c r="O734" s="8">
        <f t="shared" ca="1" si="88"/>
        <v>0.91157196909963378</v>
      </c>
      <c r="P734" s="30">
        <f ca="1">_xlfn.LOGNORM.INV(O734,'Input Parameters'!$H$30,'Input Parameters'!$I$30)</f>
        <v>5.0783686772224614</v>
      </c>
      <c r="Q734" s="10">
        <f t="shared" ca="1" si="89"/>
        <v>0.65096355328523492</v>
      </c>
      <c r="R734" s="30">
        <f>IF('Input Parameters'!$E$32=0,0,_xlfn.BETA.INV(Q734,'Input Parameters'!$L$32,'Input Parameters'!$M$32,'Input Parameters'!$J$32,'Input Parameters'!$K$32))</f>
        <v>0</v>
      </c>
      <c r="S734" s="10">
        <f t="shared" ca="1" si="90"/>
        <v>0.58179848266567813</v>
      </c>
      <c r="T734" s="26">
        <f ca="1">_xlfn.LOGNORM.INV(S734,'Input Parameters'!$H$34,'Input Parameters'!$I$34)</f>
        <v>51.720610103158151</v>
      </c>
      <c r="U734" s="10">
        <f t="shared" ca="1" si="91"/>
        <v>0.35629689574273027</v>
      </c>
      <c r="V734" s="30">
        <f ca="1">_xlfn.BETA.INV(U734,'Input Parameters'!$L$36,'Input Parameters'!$M$36,'Input Parameters'!$J$36,'Input Parameters'!$K$36)</f>
        <v>0.53181748622200964</v>
      </c>
      <c r="W734" s="2">
        <f ca="1">N734+(P734-N734)*(1-ERF((T734-R734)/(2*SQRT(L734*'Input Parameters'!$E$38))))</f>
        <v>0.4720627456685339</v>
      </c>
      <c r="X734">
        <f t="shared" ca="1" si="92"/>
        <v>1</v>
      </c>
      <c r="Y734" s="7"/>
    </row>
    <row r="735" spans="1:25" ht="15" customHeight="1" x14ac:dyDescent="0.25">
      <c r="A735" s="139">
        <v>728</v>
      </c>
      <c r="B735" s="10">
        <f t="shared" ca="1" si="83"/>
        <v>0.81371645061512077</v>
      </c>
      <c r="C735" s="60">
        <f ca="1">_xlfn.NORM.INV(B735,'Input Parameters'!$E$15,'Input Parameters'!$F$15)</f>
        <v>319.29014152359326</v>
      </c>
      <c r="D735" s="10">
        <f t="shared" ca="1" si="84"/>
        <v>0.54261577146185114</v>
      </c>
      <c r="E735" s="62">
        <f ca="1">IF(_xlfn.NORM.INV(D735,'Input Parameters'!$E$17,'Input Parameters'!$F$17)&lt;3500,3500,IF(_xlfn.NORM.INV(D735,'Input Parameters'!$E$17,'Input Parameters'!$F$17)&gt;5500,5500,_xlfn.NORM.INV(D735,'Input Parameters'!$E$17,'Input Parameters'!$F$17)))</f>
        <v>4874.9181083449912</v>
      </c>
      <c r="F735" s="10">
        <f t="shared" ca="1" si="85"/>
        <v>0.21741791844802627</v>
      </c>
      <c r="G735" s="64">
        <f ca="1">_xlfn.NORM.INV(F735,'Input Parameters'!$E$20,'Input Parameters'!$F$20)</f>
        <v>277.41767981365115</v>
      </c>
      <c r="H735" s="57">
        <f ca="1">EXP(E735*(1/'Input Parameters'!$E$23-1/G735))</f>
        <v>0.39438115823621317</v>
      </c>
      <c r="I735" s="10">
        <f t="shared" ca="1" si="86"/>
        <v>0.6414034703986855</v>
      </c>
      <c r="J735" s="30">
        <f ca="1">_xlfn.BETA.INV(I735,'Input Parameters'!$L$26,'Input Parameters'!$M$26,'Input Parameters'!$J$26,'Input Parameters'!$K$26)</f>
        <v>0.71780482943187573</v>
      </c>
      <c r="K735" s="168">
        <f ca="1">('Input Parameters'!$E$27/'Input Parameters'!$E$38)^$J735</f>
        <v>5.8061876486836562E-3</v>
      </c>
      <c r="L735" s="69">
        <f ca="1">$H735*$C735*'Input Parameters'!$E$25*K735</f>
        <v>0.73112685299485713</v>
      </c>
      <c r="M735" s="24">
        <f t="shared" ca="1" si="87"/>
        <v>0.18647954051556181</v>
      </c>
      <c r="N735" s="15">
        <f ca="1">_xlfn.NORM.INV(M735,'Input Parameters'!$E$29,'Input Parameters'!$F$29)</f>
        <v>9.9910905575273865E-2</v>
      </c>
      <c r="O735" s="8">
        <f t="shared" ca="1" si="88"/>
        <v>0.72467539707180972</v>
      </c>
      <c r="P735" s="30">
        <f ca="1">_xlfn.LOGNORM.INV(O735,'Input Parameters'!$H$30,'Input Parameters'!$I$30)</f>
        <v>3.5571208502101705</v>
      </c>
      <c r="Q735" s="10">
        <f t="shared" ca="1" si="89"/>
        <v>0.59485316011291989</v>
      </c>
      <c r="R735" s="30">
        <f>IF('Input Parameters'!$E$32=0,0,_xlfn.BETA.INV(Q735,'Input Parameters'!$L$32,'Input Parameters'!$M$32,'Input Parameters'!$J$32,'Input Parameters'!$K$32))</f>
        <v>0</v>
      </c>
      <c r="S735" s="10">
        <f t="shared" ca="1" si="90"/>
        <v>0.93453183338539381</v>
      </c>
      <c r="T735" s="26">
        <f ca="1">_xlfn.LOGNORM.INV(S735,'Input Parameters'!$H$34,'Input Parameters'!$I$34)</f>
        <v>60.838049462182646</v>
      </c>
      <c r="U735" s="10">
        <f t="shared" ca="1" si="91"/>
        <v>0.25971183862500913</v>
      </c>
      <c r="V735" s="30">
        <f ca="1">_xlfn.BETA.INV(U735,'Input Parameters'!$L$36,'Input Parameters'!$M$36,'Input Parameters'!$J$36,'Input Parameters'!$K$36)</f>
        <v>0.4941358817958571</v>
      </c>
      <c r="W735" s="2">
        <f ca="1">N735+(P735-N735)*(1-ERF((T735-R735)/(2*SQRT(L735*'Input Parameters'!$E$38))))</f>
        <v>9.9912591467099535E-2</v>
      </c>
      <c r="X735">
        <f t="shared" ca="1" si="92"/>
        <v>1</v>
      </c>
      <c r="Y735" s="7"/>
    </row>
    <row r="736" spans="1:25" ht="15" customHeight="1" x14ac:dyDescent="0.25">
      <c r="A736" s="139">
        <v>729</v>
      </c>
      <c r="B736" s="10">
        <f t="shared" ca="1" si="83"/>
        <v>0.89038799447839301</v>
      </c>
      <c r="C736" s="60">
        <f ca="1">_xlfn.NORM.INV(B736,'Input Parameters'!$E$15,'Input Parameters'!$F$15)</f>
        <v>337.54894319195739</v>
      </c>
      <c r="D736" s="10">
        <f t="shared" ca="1" si="84"/>
        <v>0.29109373349917744</v>
      </c>
      <c r="E736" s="62">
        <f ca="1">IF(_xlfn.NORM.INV(D736,'Input Parameters'!$E$17,'Input Parameters'!$F$17)&lt;3500,3500,IF(_xlfn.NORM.INV(D736,'Input Parameters'!$E$17,'Input Parameters'!$F$17)&gt;5500,5500,_xlfn.NORM.INV(D736,'Input Parameters'!$E$17,'Input Parameters'!$F$17)))</f>
        <v>4414.865372293938</v>
      </c>
      <c r="F736" s="10">
        <f t="shared" ca="1" si="85"/>
        <v>0.85800870482335045</v>
      </c>
      <c r="G736" s="64">
        <f ca="1">_xlfn.NORM.INV(F736,'Input Parameters'!$E$20,'Input Parameters'!$F$20)</f>
        <v>289.82848468714104</v>
      </c>
      <c r="H736" s="57">
        <f ca="1">EXP(E736*(1/'Input Parameters'!$E$23-1/G736))</f>
        <v>0.85114916934657681</v>
      </c>
      <c r="I736" s="10">
        <f t="shared" ca="1" si="86"/>
        <v>0.47289369491494115</v>
      </c>
      <c r="J736" s="30">
        <f ca="1">_xlfn.BETA.INV(I736,'Input Parameters'!$L$26,'Input Parameters'!$M$26,'Input Parameters'!$J$26,'Input Parameters'!$K$26)</f>
        <v>0.65040296038085044</v>
      </c>
      <c r="K736" s="168">
        <f ca="1">('Input Parameters'!$E$27/'Input Parameters'!$E$38)^$J736</f>
        <v>9.4158966397350687E-3</v>
      </c>
      <c r="L736" s="69">
        <f ca="1">$H736*$C736*'Input Parameters'!$E$25*K736</f>
        <v>2.7052295007217846</v>
      </c>
      <c r="M736" s="24">
        <f t="shared" ca="1" si="87"/>
        <v>0.64825624221536104</v>
      </c>
      <c r="N736" s="15">
        <f ca="1">_xlfn.NORM.INV(M736,'Input Parameters'!$E$29,'Input Parameters'!$F$29)</f>
        <v>0.10003806169318344</v>
      </c>
      <c r="O736" s="8">
        <f t="shared" ca="1" si="88"/>
        <v>0.21832778308376255</v>
      </c>
      <c r="P736" s="30">
        <f ca="1">_xlfn.LOGNORM.INV(O736,'Input Parameters'!$H$30,'Input Parameters'!$I$30)</f>
        <v>1.858180265793453</v>
      </c>
      <c r="Q736" s="10">
        <f t="shared" ca="1" si="89"/>
        <v>0.77009292953116626</v>
      </c>
      <c r="R736" s="30">
        <f>IF('Input Parameters'!$E$32=0,0,_xlfn.BETA.INV(Q736,'Input Parameters'!$L$32,'Input Parameters'!$M$32,'Input Parameters'!$J$32,'Input Parameters'!$K$32))</f>
        <v>0</v>
      </c>
      <c r="S736" s="10">
        <f t="shared" ca="1" si="90"/>
        <v>0.79765656098700066</v>
      </c>
      <c r="T736" s="26">
        <f ca="1">_xlfn.LOGNORM.INV(S736,'Input Parameters'!$H$34,'Input Parameters'!$I$34)</f>
        <v>55.918808150369351</v>
      </c>
      <c r="U736" s="10">
        <f t="shared" ca="1" si="91"/>
        <v>0.57452153626191504</v>
      </c>
      <c r="V736" s="30">
        <f ca="1">_xlfn.BETA.INV(U736,'Input Parameters'!$L$36,'Input Parameters'!$M$36,'Input Parameters'!$J$36,'Input Parameters'!$K$36)</f>
        <v>0.6150276623549632</v>
      </c>
      <c r="W736" s="2">
        <f ca="1">N736+(P736-N736)*(1-ERF((T736-R736)/(2*SQRT(L736*'Input Parameters'!$E$38))))</f>
        <v>0.12854669758886808</v>
      </c>
      <c r="X736">
        <f t="shared" ca="1" si="92"/>
        <v>1</v>
      </c>
      <c r="Y736" s="7"/>
    </row>
    <row r="737" spans="1:25" ht="15" customHeight="1" x14ac:dyDescent="0.25">
      <c r="A737" s="139">
        <v>730</v>
      </c>
      <c r="B737" s="10">
        <f t="shared" ca="1" si="83"/>
        <v>0.43679784723530957</v>
      </c>
      <c r="C737" s="60">
        <f ca="1">_xlfn.NORM.INV(B737,'Input Parameters'!$E$15,'Input Parameters'!$F$15)</f>
        <v>262.34540933018462</v>
      </c>
      <c r="D737" s="10">
        <f t="shared" ca="1" si="84"/>
        <v>0.16507855221901957</v>
      </c>
      <c r="E737" s="62">
        <f ca="1">IF(_xlfn.NORM.INV(D737,'Input Parameters'!$E$17,'Input Parameters'!$F$17)&lt;3500,3500,IF(_xlfn.NORM.INV(D737,'Input Parameters'!$E$17,'Input Parameters'!$F$17)&gt;5500,5500,_xlfn.NORM.INV(D737,'Input Parameters'!$E$17,'Input Parameters'!$F$17)))</f>
        <v>4118.3417637869115</v>
      </c>
      <c r="F737" s="10">
        <f t="shared" ca="1" si="85"/>
        <v>0.54395745347348823</v>
      </c>
      <c r="G737" s="64">
        <f ca="1">_xlfn.NORM.INV(F737,'Input Parameters'!$E$20,'Input Parameters'!$F$20)</f>
        <v>283.38973964733043</v>
      </c>
      <c r="H737" s="57">
        <f ca="1">EXP(E737*(1/'Input Parameters'!$E$23-1/G737))</f>
        <v>0.62301087237013919</v>
      </c>
      <c r="I737" s="10">
        <f t="shared" ca="1" si="86"/>
        <v>0.51501107670086066</v>
      </c>
      <c r="J737" s="30">
        <f ca="1">_xlfn.BETA.INV(I737,'Input Parameters'!$L$26,'Input Parameters'!$M$26,'Input Parameters'!$J$26,'Input Parameters'!$K$26)</f>
        <v>0.66743481863103071</v>
      </c>
      <c r="K737" s="168">
        <f ca="1">('Input Parameters'!$E$27/'Input Parameters'!$E$38)^$J737</f>
        <v>8.3330494445160233E-3</v>
      </c>
      <c r="L737" s="69">
        <f ca="1">$H737*$C737*'Input Parameters'!$E$25*K737</f>
        <v>1.3619872861399567</v>
      </c>
      <c r="M737" s="24">
        <f t="shared" ca="1" si="87"/>
        <v>0.29252935866632623</v>
      </c>
      <c r="N737" s="15">
        <f ca="1">_xlfn.NORM.INV(M737,'Input Parameters'!$E$29,'Input Parameters'!$F$29)</f>
        <v>9.9945398949669431E-2</v>
      </c>
      <c r="O737" s="8">
        <f t="shared" ca="1" si="88"/>
        <v>0.10175203230630092</v>
      </c>
      <c r="P737" s="30">
        <f ca="1">_xlfn.LOGNORM.INV(O737,'Input Parameters'!$H$30,'Input Parameters'!$I$30)</f>
        <v>1.4715941677359765</v>
      </c>
      <c r="Q737" s="10">
        <f t="shared" ca="1" si="89"/>
        <v>0.80192094969431427</v>
      </c>
      <c r="R737" s="30">
        <f>IF('Input Parameters'!$E$32=0,0,_xlfn.BETA.INV(Q737,'Input Parameters'!$L$32,'Input Parameters'!$M$32,'Input Parameters'!$J$32,'Input Parameters'!$K$32))</f>
        <v>0</v>
      </c>
      <c r="S737" s="10">
        <f t="shared" ca="1" si="90"/>
        <v>5.3559572213623508E-2</v>
      </c>
      <c r="T737" s="26">
        <f ca="1">_xlfn.LOGNORM.INV(S737,'Input Parameters'!$H$34,'Input Parameters'!$I$34)</f>
        <v>41.244372493882345</v>
      </c>
      <c r="U737" s="10">
        <f t="shared" ca="1" si="91"/>
        <v>0.78916259258760912</v>
      </c>
      <c r="V737" s="30">
        <f ca="1">_xlfn.BETA.INV(U737,'Input Parameters'!$L$36,'Input Parameters'!$M$36,'Input Parameters'!$J$36,'Input Parameters'!$K$36)</f>
        <v>0.71706851886123557</v>
      </c>
      <c r="W737" s="2">
        <f ca="1">N737+(P737-N737)*(1-ERF((T737-R737)/(2*SQRT(L737*'Input Parameters'!$E$38))))</f>
        <v>0.11702935846471264</v>
      </c>
      <c r="X737">
        <f t="shared" ca="1" si="92"/>
        <v>1</v>
      </c>
      <c r="Y737" s="7"/>
    </row>
    <row r="738" spans="1:25" ht="15" customHeight="1" x14ac:dyDescent="0.25">
      <c r="A738" s="139">
        <v>731</v>
      </c>
      <c r="B738" s="10">
        <f t="shared" ca="1" si="83"/>
        <v>2.1095713003638661E-2</v>
      </c>
      <c r="C738" s="60">
        <f ca="1">_xlfn.NORM.INV(B738,'Input Parameters'!$E$15,'Input Parameters'!$F$15)</f>
        <v>160.86634129909487</v>
      </c>
      <c r="D738" s="10">
        <f t="shared" ca="1" si="84"/>
        <v>0.93899284800625404</v>
      </c>
      <c r="E738" s="62">
        <f ca="1">IF(_xlfn.NORM.INV(D738,'Input Parameters'!$E$17,'Input Parameters'!$F$17)&lt;3500,3500,IF(_xlfn.NORM.INV(D738,'Input Parameters'!$E$17,'Input Parameters'!$F$17)&gt;5500,5500,_xlfn.NORM.INV(D738,'Input Parameters'!$E$17,'Input Parameters'!$F$17)))</f>
        <v>5500</v>
      </c>
      <c r="F738" s="10">
        <f t="shared" ca="1" si="85"/>
        <v>7.7592353203280062E-2</v>
      </c>
      <c r="G738" s="64">
        <f ca="1">_xlfn.NORM.INV(F738,'Input Parameters'!$E$20,'Input Parameters'!$F$20)</f>
        <v>273.12625564029395</v>
      </c>
      <c r="H738" s="57">
        <f ca="1">EXP(E738*(1/'Input Parameters'!$E$23-1/G738))</f>
        <v>0.25634066199716721</v>
      </c>
      <c r="I738" s="10">
        <f t="shared" ca="1" si="86"/>
        <v>0.94946253118298063</v>
      </c>
      <c r="J738" s="30">
        <f ca="1">_xlfn.BETA.INV(I738,'Input Parameters'!$L$26,'Input Parameters'!$M$26,'Input Parameters'!$J$26,'Input Parameters'!$K$26)</f>
        <v>0.8760252995928397</v>
      </c>
      <c r="K738" s="168">
        <f ca="1">('Input Parameters'!$E$27/'Input Parameters'!$E$38)^$J738</f>
        <v>1.8663879653004715E-3</v>
      </c>
      <c r="L738" s="69">
        <f ca="1">$H738*$C738*'Input Parameters'!$E$25*K738</f>
        <v>7.696346489470593E-2</v>
      </c>
      <c r="M738" s="24">
        <f t="shared" ca="1" si="87"/>
        <v>0.84088016295096968</v>
      </c>
      <c r="N738" s="15">
        <f ca="1">_xlfn.NORM.INV(M738,'Input Parameters'!$E$29,'Input Parameters'!$F$29)</f>
        <v>0.10009980818424466</v>
      </c>
      <c r="O738" s="8">
        <f t="shared" ca="1" si="88"/>
        <v>0.25030778300391232</v>
      </c>
      <c r="P738" s="30">
        <f ca="1">_xlfn.LOGNORM.INV(O738,'Input Parameters'!$H$30,'Input Parameters'!$I$30)</f>
        <v>1.9520535679293278</v>
      </c>
      <c r="Q738" s="10">
        <f t="shared" ca="1" si="89"/>
        <v>0.66258913687249921</v>
      </c>
      <c r="R738" s="30">
        <f>IF('Input Parameters'!$E$32=0,0,_xlfn.BETA.INV(Q738,'Input Parameters'!$L$32,'Input Parameters'!$M$32,'Input Parameters'!$J$32,'Input Parameters'!$K$32))</f>
        <v>0</v>
      </c>
      <c r="S738" s="10">
        <f t="shared" ca="1" si="90"/>
        <v>0.40376398046011619</v>
      </c>
      <c r="T738" s="26">
        <f ca="1">_xlfn.LOGNORM.INV(S738,'Input Parameters'!$H$34,'Input Parameters'!$I$34)</f>
        <v>48.90160284798862</v>
      </c>
      <c r="U738" s="10">
        <f t="shared" ca="1" si="91"/>
        <v>0.12062456715145653</v>
      </c>
      <c r="V738" s="30">
        <f ca="1">_xlfn.BETA.INV(U738,'Input Parameters'!$L$36,'Input Parameters'!$M$36,'Input Parameters'!$J$36,'Input Parameters'!$K$36)</f>
        <v>0.42915548619640115</v>
      </c>
      <c r="W738" s="2">
        <f ca="1">N738+(P738-N738)*(1-ERF((T738-R738)/(2*SQRT(L738*'Input Parameters'!$E$38))))</f>
        <v>0.10009980818424466</v>
      </c>
      <c r="X738">
        <f t="shared" ca="1" si="92"/>
        <v>1</v>
      </c>
      <c r="Y738" s="7"/>
    </row>
    <row r="739" spans="1:25" ht="15" customHeight="1" x14ac:dyDescent="0.25">
      <c r="A739" s="139">
        <v>732</v>
      </c>
      <c r="B739" s="10">
        <f t="shared" ca="1" si="83"/>
        <v>0.5324744186718704</v>
      </c>
      <c r="C739" s="60">
        <f ca="1">_xlfn.NORM.INV(B739,'Input Parameters'!$E$15,'Input Parameters'!$F$15)</f>
        <v>275.38349938380753</v>
      </c>
      <c r="D739" s="10">
        <f t="shared" ca="1" si="84"/>
        <v>0.81778484145618002</v>
      </c>
      <c r="E739" s="62">
        <f ca="1">IF(_xlfn.NORM.INV(D739,'Input Parameters'!$E$17,'Input Parameters'!$F$17)&lt;3500,3500,IF(_xlfn.NORM.INV(D739,'Input Parameters'!$E$17,'Input Parameters'!$F$17)&gt;5500,5500,_xlfn.NORM.INV(D739,'Input Parameters'!$E$17,'Input Parameters'!$F$17)))</f>
        <v>5434.868867078917</v>
      </c>
      <c r="F739" s="10">
        <f t="shared" ca="1" si="85"/>
        <v>0.3923423513501183</v>
      </c>
      <c r="G739" s="64">
        <f ca="1">_xlfn.NORM.INV(F739,'Input Parameters'!$E$20,'Input Parameters'!$F$20)</f>
        <v>280.81943119347875</v>
      </c>
      <c r="H739" s="57">
        <f ca="1">EXP(E739*(1/'Input Parameters'!$E$23-1/G739))</f>
        <v>0.44933209767364019</v>
      </c>
      <c r="I739" s="10">
        <f t="shared" ca="1" si="86"/>
        <v>0.96740786252898026</v>
      </c>
      <c r="J739" s="30">
        <f ca="1">_xlfn.BETA.INV(I739,'Input Parameters'!$L$26,'Input Parameters'!$M$26,'Input Parameters'!$J$26,'Input Parameters'!$K$26)</f>
        <v>0.89442301660122792</v>
      </c>
      <c r="K739" s="168">
        <f ca="1">('Input Parameters'!$E$27/'Input Parameters'!$E$38)^$J739</f>
        <v>1.6356458349727067E-3</v>
      </c>
      <c r="L739" s="69">
        <f ca="1">$H739*$C739*'Input Parameters'!$E$25*K739</f>
        <v>0.20239260004373566</v>
      </c>
      <c r="M739" s="24">
        <f t="shared" ca="1" si="87"/>
        <v>0.2637377225883516</v>
      </c>
      <c r="N739" s="15">
        <f ca="1">_xlfn.NORM.INV(M739,'Input Parameters'!$E$29,'Input Parameters'!$F$29)</f>
        <v>9.9936813553509543E-2</v>
      </c>
      <c r="O739" s="8">
        <f t="shared" ca="1" si="88"/>
        <v>0.64218120666311729</v>
      </c>
      <c r="P739" s="30">
        <f ca="1">_xlfn.LOGNORM.INV(O739,'Input Parameters'!$H$30,'Input Parameters'!$I$30)</f>
        <v>3.1871482219680689</v>
      </c>
      <c r="Q739" s="10">
        <f t="shared" ca="1" si="89"/>
        <v>0.23039726282801476</v>
      </c>
      <c r="R739" s="30">
        <f>IF('Input Parameters'!$E$32=0,0,_xlfn.BETA.INV(Q739,'Input Parameters'!$L$32,'Input Parameters'!$M$32,'Input Parameters'!$J$32,'Input Parameters'!$K$32))</f>
        <v>0</v>
      </c>
      <c r="S739" s="10">
        <f t="shared" ca="1" si="90"/>
        <v>0.21323973661129458</v>
      </c>
      <c r="T739" s="26">
        <f ca="1">_xlfn.LOGNORM.INV(S739,'Input Parameters'!$H$34,'Input Parameters'!$I$34)</f>
        <v>45.655564814992481</v>
      </c>
      <c r="U739" s="10">
        <f t="shared" ca="1" si="91"/>
        <v>0.30669865467738766</v>
      </c>
      <c r="V739" s="30">
        <f ca="1">_xlfn.BETA.INV(U739,'Input Parameters'!$L$36,'Input Parameters'!$M$36,'Input Parameters'!$J$36,'Input Parameters'!$K$36)</f>
        <v>0.51281363573168126</v>
      </c>
      <c r="W739" s="2">
        <f ca="1">N739+(P739-N739)*(1-ERF((T739-R739)/(2*SQRT(L739*'Input Parameters'!$E$38))))</f>
        <v>9.9936813555725756E-2</v>
      </c>
      <c r="X739">
        <f t="shared" ca="1" si="92"/>
        <v>1</v>
      </c>
      <c r="Y739" s="7"/>
    </row>
    <row r="740" spans="1:25" ht="15" customHeight="1" x14ac:dyDescent="0.25">
      <c r="A740" s="139">
        <v>733</v>
      </c>
      <c r="B740" s="10">
        <f t="shared" ca="1" si="83"/>
        <v>8.6415105389315183E-2</v>
      </c>
      <c r="C740" s="60">
        <f ca="1">_xlfn.NORM.INV(B740,'Input Parameters'!$E$15,'Input Parameters'!$F$15)</f>
        <v>197.09254701877597</v>
      </c>
      <c r="D740" s="10">
        <f t="shared" ca="1" si="84"/>
        <v>0.71451765091104613</v>
      </c>
      <c r="E740" s="62">
        <f ca="1">IF(_xlfn.NORM.INV(D740,'Input Parameters'!$E$17,'Input Parameters'!$F$17)&lt;3500,3500,IF(_xlfn.NORM.INV(D740,'Input Parameters'!$E$17,'Input Parameters'!$F$17)&gt;5500,5500,_xlfn.NORM.INV(D740,'Input Parameters'!$E$17,'Input Parameters'!$F$17)))</f>
        <v>5196.6419169477313</v>
      </c>
      <c r="F740" s="10">
        <f t="shared" ca="1" si="85"/>
        <v>0.12544577786261235</v>
      </c>
      <c r="G740" s="64">
        <f ca="1">_xlfn.NORM.INV(F740,'Input Parameters'!$E$20,'Input Parameters'!$F$20)</f>
        <v>274.9571500376922</v>
      </c>
      <c r="H740" s="57">
        <f ca="1">EXP(E740*(1/'Input Parameters'!$E$23-1/G740))</f>
        <v>0.31365157776872149</v>
      </c>
      <c r="I740" s="10">
        <f t="shared" ca="1" si="86"/>
        <v>0.29680406249804103</v>
      </c>
      <c r="J740" s="30">
        <f ca="1">_xlfn.BETA.INV(I740,'Input Parameters'!$L$26,'Input Parameters'!$M$26,'Input Parameters'!$J$26,'Input Parameters'!$K$26)</f>
        <v>0.57266197695897381</v>
      </c>
      <c r="K740" s="168">
        <f ca="1">('Input Parameters'!$E$27/'Input Parameters'!$E$38)^$J740</f>
        <v>1.6445260394075872E-2</v>
      </c>
      <c r="L740" s="69">
        <f ca="1">$H740*$C740*'Input Parameters'!$E$25*K740</f>
        <v>1.0166194933752319</v>
      </c>
      <c r="M740" s="24">
        <f t="shared" ca="1" si="87"/>
        <v>0.95405000980427979</v>
      </c>
      <c r="N740" s="15">
        <f ca="1">_xlfn.NORM.INV(M740,'Input Parameters'!$E$29,'Input Parameters'!$F$29)</f>
        <v>0.1001685459354562</v>
      </c>
      <c r="O740" s="8">
        <f t="shared" ca="1" si="88"/>
        <v>0.18393715973214853</v>
      </c>
      <c r="P740" s="30">
        <f ca="1">_xlfn.LOGNORM.INV(O740,'Input Parameters'!$H$30,'Input Parameters'!$I$30)</f>
        <v>1.7536152472485542</v>
      </c>
      <c r="Q740" s="10">
        <f t="shared" ca="1" si="89"/>
        <v>0.73440592383539693</v>
      </c>
      <c r="R740" s="30">
        <f>IF('Input Parameters'!$E$32=0,0,_xlfn.BETA.INV(Q740,'Input Parameters'!$L$32,'Input Parameters'!$M$32,'Input Parameters'!$J$32,'Input Parameters'!$K$32))</f>
        <v>0</v>
      </c>
      <c r="S740" s="10">
        <f t="shared" ca="1" si="90"/>
        <v>0.96110495357693426</v>
      </c>
      <c r="T740" s="26">
        <f ca="1">_xlfn.LOGNORM.INV(S740,'Input Parameters'!$H$34,'Input Parameters'!$I$34)</f>
        <v>62.786945717526912</v>
      </c>
      <c r="U740" s="10">
        <f t="shared" ca="1" si="91"/>
        <v>0.67393389606504706</v>
      </c>
      <c r="V740" s="30">
        <f ca="1">_xlfn.BETA.INV(U740,'Input Parameters'!$L$36,'Input Parameters'!$M$36,'Input Parameters'!$J$36,'Input Parameters'!$K$36)</f>
        <v>0.65743702578010665</v>
      </c>
      <c r="W740" s="2">
        <f ca="1">N740+(P740-N740)*(1-ERF((T740-R740)/(2*SQRT(L740*'Input Parameters'!$E$38))))</f>
        <v>0.10018617699925196</v>
      </c>
      <c r="X740">
        <f t="shared" ca="1" si="92"/>
        <v>1</v>
      </c>
      <c r="Y740" s="7"/>
    </row>
    <row r="741" spans="1:25" ht="15" customHeight="1" x14ac:dyDescent="0.25">
      <c r="A741" s="139">
        <v>734</v>
      </c>
      <c r="B741" s="10">
        <f t="shared" ca="1" si="83"/>
        <v>0.2190603240457295</v>
      </c>
      <c r="C741" s="60">
        <f ca="1">_xlfn.NORM.INV(B741,'Input Parameters'!$E$15,'Input Parameters'!$F$15)</f>
        <v>228.9471949212307</v>
      </c>
      <c r="D741" s="10">
        <f t="shared" ca="1" si="84"/>
        <v>0.75924430887160321</v>
      </c>
      <c r="E741" s="62">
        <f ca="1">IF(_xlfn.NORM.INV(D741,'Input Parameters'!$E$17,'Input Parameters'!$F$17)&lt;3500,3500,IF(_xlfn.NORM.INV(D741,'Input Parameters'!$E$17,'Input Parameters'!$F$17)&gt;5500,5500,_xlfn.NORM.INV(D741,'Input Parameters'!$E$17,'Input Parameters'!$F$17)))</f>
        <v>5292.7116450964331</v>
      </c>
      <c r="F741" s="10">
        <f t="shared" ca="1" si="85"/>
        <v>0.7252969910325312</v>
      </c>
      <c r="G741" s="64">
        <f ca="1">_xlfn.NORM.INV(F741,'Input Parameters'!$E$20,'Input Parameters'!$F$20)</f>
        <v>286.66095789500287</v>
      </c>
      <c r="H741" s="57">
        <f ca="1">EXP(E741*(1/'Input Parameters'!$E$23-1/G741))</f>
        <v>0.67368050128532553</v>
      </c>
      <c r="I741" s="10">
        <f t="shared" ca="1" si="86"/>
        <v>6.6293298325763583E-2</v>
      </c>
      <c r="J741" s="30">
        <f ca="1">_xlfn.BETA.INV(I741,'Input Parameters'!$L$26,'Input Parameters'!$M$26,'Input Parameters'!$J$26,'Input Parameters'!$K$26)</f>
        <v>0.40736190044500392</v>
      </c>
      <c r="K741" s="168">
        <f ca="1">('Input Parameters'!$E$27/'Input Parameters'!$E$38)^$J741</f>
        <v>5.3825034787495639E-2</v>
      </c>
      <c r="L741" s="69">
        <f ca="1">$H741*$C741*'Input Parameters'!$E$25*K741</f>
        <v>8.3018259411354336</v>
      </c>
      <c r="M741" s="24">
        <f t="shared" ca="1" si="87"/>
        <v>0.53919014586704772</v>
      </c>
      <c r="N741" s="15">
        <f ca="1">_xlfn.NORM.INV(M741,'Input Parameters'!$E$29,'Input Parameters'!$F$29)</f>
        <v>0.1000098393660723</v>
      </c>
      <c r="O741" s="8">
        <f t="shared" ca="1" si="88"/>
        <v>0.15765379891894016</v>
      </c>
      <c r="P741" s="30">
        <f ca="1">_xlfn.LOGNORM.INV(O741,'Input Parameters'!$H$30,'Input Parameters'!$I$30)</f>
        <v>1.6697946590402</v>
      </c>
      <c r="Q741" s="10">
        <f t="shared" ca="1" si="89"/>
        <v>0.87674356930861597</v>
      </c>
      <c r="R741" s="30">
        <f>IF('Input Parameters'!$E$32=0,0,_xlfn.BETA.INV(Q741,'Input Parameters'!$L$32,'Input Parameters'!$M$32,'Input Parameters'!$J$32,'Input Parameters'!$K$32))</f>
        <v>0</v>
      </c>
      <c r="S741" s="10">
        <f t="shared" ca="1" si="90"/>
        <v>0.85197616605039583</v>
      </c>
      <c r="T741" s="26">
        <f ca="1">_xlfn.LOGNORM.INV(S741,'Input Parameters'!$H$34,'Input Parameters'!$I$34)</f>
        <v>57.412188687369813</v>
      </c>
      <c r="U741" s="10">
        <f t="shared" ca="1" si="91"/>
        <v>0.15912005848619915</v>
      </c>
      <c r="V741" s="30">
        <f ca="1">_xlfn.BETA.INV(U741,'Input Parameters'!$L$36,'Input Parameters'!$M$36,'Input Parameters'!$J$36,'Input Parameters'!$K$36)</f>
        <v>0.44950802476877577</v>
      </c>
      <c r="W741" s="2">
        <f ca="1">N741+(P741-N741)*(1-ERF((T741-R741)/(2*SQRT(L741*'Input Parameters'!$E$38))))</f>
        <v>0.34935997579357742</v>
      </c>
      <c r="X741">
        <f t="shared" ca="1" si="92"/>
        <v>1</v>
      </c>
      <c r="Y741" s="7"/>
    </row>
    <row r="742" spans="1:25" ht="15" customHeight="1" x14ac:dyDescent="0.25">
      <c r="A742" s="139">
        <v>735</v>
      </c>
      <c r="B742" s="10">
        <f t="shared" ca="1" si="83"/>
        <v>0.50407268829372265</v>
      </c>
      <c r="C742" s="60">
        <f ca="1">_xlfn.NORM.INV(B742,'Input Parameters'!$E$15,'Input Parameters'!$F$15)</f>
        <v>271.52045502804253</v>
      </c>
      <c r="D742" s="10">
        <f t="shared" ca="1" si="84"/>
        <v>0.60259371443242593</v>
      </c>
      <c r="E742" s="62">
        <f ca="1">IF(_xlfn.NORM.INV(D742,'Input Parameters'!$E$17,'Input Parameters'!$F$17)&lt;3500,3500,IF(_xlfn.NORM.INV(D742,'Input Parameters'!$E$17,'Input Parameters'!$F$17)&gt;5500,5500,_xlfn.NORM.INV(D742,'Input Parameters'!$E$17,'Input Parameters'!$F$17)))</f>
        <v>4982.0464656180584</v>
      </c>
      <c r="F742" s="10">
        <f t="shared" ca="1" si="85"/>
        <v>0.27200035254692201</v>
      </c>
      <c r="G742" s="64">
        <f ca="1">_xlfn.NORM.INV(F742,'Input Parameters'!$E$20,'Input Parameters'!$F$20)</f>
        <v>278.58461218199579</v>
      </c>
      <c r="H742" s="57">
        <f ca="1">EXP(E742*(1/'Input Parameters'!$E$23-1/G742))</f>
        <v>0.4165873230327013</v>
      </c>
      <c r="I742" s="10">
        <f t="shared" ca="1" si="86"/>
        <v>0.22435898053762859</v>
      </c>
      <c r="J742" s="30">
        <f ca="1">_xlfn.BETA.INV(I742,'Input Parameters'!$L$26,'Input Parameters'!$M$26,'Input Parameters'!$J$26,'Input Parameters'!$K$26)</f>
        <v>0.5343241665263242</v>
      </c>
      <c r="K742" s="168">
        <f ca="1">('Input Parameters'!$E$27/'Input Parameters'!$E$38)^$J742</f>
        <v>2.165064700511796E-2</v>
      </c>
      <c r="L742" s="69">
        <f ca="1">$H742*$C742*'Input Parameters'!$E$25*K742</f>
        <v>2.4489475403941516</v>
      </c>
      <c r="M742" s="24">
        <f t="shared" ca="1" si="87"/>
        <v>0.71727023351943864</v>
      </c>
      <c r="N742" s="15">
        <f ca="1">_xlfn.NORM.INV(M742,'Input Parameters'!$E$29,'Input Parameters'!$F$29)</f>
        <v>0.10005747512620562</v>
      </c>
      <c r="O742" s="8">
        <f t="shared" ca="1" si="88"/>
        <v>0.31480400608725512</v>
      </c>
      <c r="P742" s="30">
        <f ca="1">_xlfn.LOGNORM.INV(O742,'Input Parameters'!$H$30,'Input Parameters'!$I$30)</f>
        <v>2.1366119508634527</v>
      </c>
      <c r="Q742" s="10">
        <f t="shared" ca="1" si="89"/>
        <v>0.46776999670346131</v>
      </c>
      <c r="R742" s="30">
        <f>IF('Input Parameters'!$E$32=0,0,_xlfn.BETA.INV(Q742,'Input Parameters'!$L$32,'Input Parameters'!$M$32,'Input Parameters'!$J$32,'Input Parameters'!$K$32))</f>
        <v>0</v>
      </c>
      <c r="S742" s="10">
        <f t="shared" ca="1" si="90"/>
        <v>0.56967921925147913</v>
      </c>
      <c r="T742" s="26">
        <f ca="1">_xlfn.LOGNORM.INV(S742,'Input Parameters'!$H$34,'Input Parameters'!$I$34)</f>
        <v>51.521744943094568</v>
      </c>
      <c r="U742" s="10">
        <f t="shared" ca="1" si="91"/>
        <v>0.98228092469257988</v>
      </c>
      <c r="V742" s="30">
        <f ca="1">_xlfn.BETA.INV(U742,'Input Parameters'!$L$36,'Input Parameters'!$M$36,'Input Parameters'!$J$36,'Input Parameters'!$K$36)</f>
        <v>0.95624917665669873</v>
      </c>
      <c r="W742" s="2">
        <f ca="1">N742+(P742-N742)*(1-ERF((T742-R742)/(2*SQRT(L742*'Input Parameters'!$E$38))))</f>
        <v>0.14060790779539248</v>
      </c>
      <c r="X742">
        <f t="shared" ca="1" si="92"/>
        <v>1</v>
      </c>
      <c r="Y742" s="7"/>
    </row>
    <row r="743" spans="1:25" ht="15" customHeight="1" x14ac:dyDescent="0.25">
      <c r="A743" s="139">
        <v>736</v>
      </c>
      <c r="B743" s="10">
        <f t="shared" ca="1" si="83"/>
        <v>0.88553035835511174</v>
      </c>
      <c r="C743" s="60">
        <f ca="1">_xlfn.NORM.INV(B743,'Input Parameters'!$E$15,'Input Parameters'!$F$15)</f>
        <v>336.16709546004552</v>
      </c>
      <c r="D743" s="10">
        <f t="shared" ca="1" si="84"/>
        <v>0.91506837365184479</v>
      </c>
      <c r="E743" s="62">
        <f ca="1">IF(_xlfn.NORM.INV(D743,'Input Parameters'!$E$17,'Input Parameters'!$F$17)&lt;3500,3500,IF(_xlfn.NORM.INV(D743,'Input Parameters'!$E$17,'Input Parameters'!$F$17)&gt;5500,5500,_xlfn.NORM.INV(D743,'Input Parameters'!$E$17,'Input Parameters'!$F$17)))</f>
        <v>5500</v>
      </c>
      <c r="F743" s="10">
        <f t="shared" ca="1" si="85"/>
        <v>0.13433918439607184</v>
      </c>
      <c r="G743" s="64">
        <f ca="1">_xlfn.NORM.INV(F743,'Input Parameters'!$E$20,'Input Parameters'!$F$20)</f>
        <v>275.23905460697154</v>
      </c>
      <c r="H743" s="57">
        <f ca="1">EXP(E743*(1/'Input Parameters'!$E$23-1/G743))</f>
        <v>0.29919189427852888</v>
      </c>
      <c r="I743" s="10">
        <f t="shared" ca="1" si="86"/>
        <v>0.22658954164155609</v>
      </c>
      <c r="J743" s="30">
        <f ca="1">_xlfn.BETA.INV(I743,'Input Parameters'!$L$26,'Input Parameters'!$M$26,'Input Parameters'!$J$26,'Input Parameters'!$K$26)</f>
        <v>0.5356002405384811</v>
      </c>
      <c r="K743" s="168">
        <f ca="1">('Input Parameters'!$E$27/'Input Parameters'!$E$38)^$J743</f>
        <v>2.1453376156470468E-2</v>
      </c>
      <c r="L743" s="69">
        <f ca="1">$H743*$C743*'Input Parameters'!$E$25*K743</f>
        <v>2.1577477519715709</v>
      </c>
      <c r="M743" s="24">
        <f t="shared" ca="1" si="87"/>
        <v>1.6507172175994955E-2</v>
      </c>
      <c r="N743" s="15">
        <f ca="1">_xlfn.NORM.INV(M743,'Input Parameters'!$E$29,'Input Parameters'!$F$29)</f>
        <v>9.9786809119636027E-2</v>
      </c>
      <c r="O743" s="8">
        <f t="shared" ca="1" si="88"/>
        <v>0.23757153143375787</v>
      </c>
      <c r="P743" s="30">
        <f ca="1">_xlfn.LOGNORM.INV(O743,'Input Parameters'!$H$30,'Input Parameters'!$I$30)</f>
        <v>1.9149593814377581</v>
      </c>
      <c r="Q743" s="10">
        <f t="shared" ca="1" si="89"/>
        <v>0.11982050714682335</v>
      </c>
      <c r="R743" s="30">
        <f>IF('Input Parameters'!$E$32=0,0,_xlfn.BETA.INV(Q743,'Input Parameters'!$L$32,'Input Parameters'!$M$32,'Input Parameters'!$J$32,'Input Parameters'!$K$32))</f>
        <v>0</v>
      </c>
      <c r="S743" s="10">
        <f t="shared" ca="1" si="90"/>
        <v>0.17117602933547693</v>
      </c>
      <c r="T743" s="26">
        <f ca="1">_xlfn.LOGNORM.INV(S743,'Input Parameters'!$H$34,'Input Parameters'!$I$34)</f>
        <v>44.786779496909844</v>
      </c>
      <c r="U743" s="10">
        <f t="shared" ca="1" si="91"/>
        <v>0.59837474236231303</v>
      </c>
      <c r="V743" s="30">
        <f ca="1">_xlfn.BETA.INV(U743,'Input Parameters'!$L$36,'Input Parameters'!$M$36,'Input Parameters'!$J$36,'Input Parameters'!$K$36)</f>
        <v>0.62474077115294269</v>
      </c>
      <c r="W743" s="2">
        <f ca="1">N743+(P743-N743)*(1-ERF((T743-R743)/(2*SQRT(L743*'Input Parameters'!$E$38))))</f>
        <v>0.15621905735513605</v>
      </c>
      <c r="X743">
        <f t="shared" ca="1" si="92"/>
        <v>1</v>
      </c>
      <c r="Y743" s="7"/>
    </row>
    <row r="744" spans="1:25" ht="15" customHeight="1" x14ac:dyDescent="0.25">
      <c r="A744" s="139">
        <v>737</v>
      </c>
      <c r="B744" s="10">
        <f t="shared" ca="1" si="83"/>
        <v>0.45850083135583608</v>
      </c>
      <c r="C744" s="60">
        <f ca="1">_xlfn.NORM.INV(B744,'Input Parameters'!$E$15,'Input Parameters'!$F$15)</f>
        <v>265.31963089394355</v>
      </c>
      <c r="D744" s="10">
        <f t="shared" ca="1" si="84"/>
        <v>0.34564166522885276</v>
      </c>
      <c r="E744" s="62">
        <f ca="1">IF(_xlfn.NORM.INV(D744,'Input Parameters'!$E$17,'Input Parameters'!$F$17)&lt;3500,3500,IF(_xlfn.NORM.INV(D744,'Input Parameters'!$E$17,'Input Parameters'!$F$17)&gt;5500,5500,_xlfn.NORM.INV(D744,'Input Parameters'!$E$17,'Input Parameters'!$F$17)))</f>
        <v>4522.0201373287273</v>
      </c>
      <c r="F744" s="10">
        <f t="shared" ca="1" si="85"/>
        <v>0.64918799146993289</v>
      </c>
      <c r="G744" s="64">
        <f ca="1">_xlfn.NORM.INV(F744,'Input Parameters'!$E$20,'Input Parameters'!$F$20)</f>
        <v>285.21696521461371</v>
      </c>
      <c r="H744" s="57">
        <f ca="1">EXP(E744*(1/'Input Parameters'!$E$23-1/G744))</f>
        <v>0.65879263973393298</v>
      </c>
      <c r="I744" s="10">
        <f t="shared" ca="1" si="86"/>
        <v>0.74617797167599831</v>
      </c>
      <c r="J744" s="30">
        <f ca="1">_xlfn.BETA.INV(I744,'Input Parameters'!$L$26,'Input Parameters'!$M$26,'Input Parameters'!$J$26,'Input Parameters'!$K$26)</f>
        <v>0.76123567006561044</v>
      </c>
      <c r="K744" s="168">
        <f ca="1">('Input Parameters'!$E$27/'Input Parameters'!$E$38)^$J744</f>
        <v>4.2520181677835603E-3</v>
      </c>
      <c r="L744" s="69">
        <f ca="1">$H744*$C744*'Input Parameters'!$E$25*K744</f>
        <v>0.74321289184005113</v>
      </c>
      <c r="M744" s="24">
        <f t="shared" ca="1" si="87"/>
        <v>0.16797857153242379</v>
      </c>
      <c r="N744" s="15">
        <f ca="1">_xlfn.NORM.INV(M744,'Input Parameters'!$E$29,'Input Parameters'!$F$29)</f>
        <v>9.9903781591687252E-2</v>
      </c>
      <c r="O744" s="8">
        <f t="shared" ca="1" si="88"/>
        <v>0.87601220842473937</v>
      </c>
      <c r="P744" s="30">
        <f ca="1">_xlfn.LOGNORM.INV(O744,'Input Parameters'!$H$30,'Input Parameters'!$I$30)</f>
        <v>4.6309996429205036</v>
      </c>
      <c r="Q744" s="10">
        <f t="shared" ca="1" si="89"/>
        <v>0.76392085327297932</v>
      </c>
      <c r="R744" s="30">
        <f>IF('Input Parameters'!$E$32=0,0,_xlfn.BETA.INV(Q744,'Input Parameters'!$L$32,'Input Parameters'!$M$32,'Input Parameters'!$J$32,'Input Parameters'!$K$32))</f>
        <v>0</v>
      </c>
      <c r="S744" s="10">
        <f t="shared" ca="1" si="90"/>
        <v>0.53984179578550029</v>
      </c>
      <c r="T744" s="26">
        <f ca="1">_xlfn.LOGNORM.INV(S744,'Input Parameters'!$H$34,'Input Parameters'!$I$34)</f>
        <v>51.039519288197155</v>
      </c>
      <c r="U744" s="10">
        <f t="shared" ca="1" si="91"/>
        <v>0.66126981654603234</v>
      </c>
      <c r="V744" s="30">
        <f ca="1">_xlfn.BETA.INV(U744,'Input Parameters'!$L$36,'Input Parameters'!$M$36,'Input Parameters'!$J$36,'Input Parameters'!$K$36)</f>
        <v>0.65170686434623437</v>
      </c>
      <c r="W744" s="2">
        <f ca="1">N744+(P744-N744)*(1-ERF((T744-R744)/(2*SQRT(L744*'Input Parameters'!$E$38))))</f>
        <v>0.100032230470934</v>
      </c>
      <c r="X744">
        <f t="shared" ca="1" si="92"/>
        <v>1</v>
      </c>
      <c r="Y744" s="7"/>
    </row>
    <row r="745" spans="1:25" ht="15" customHeight="1" x14ac:dyDescent="0.25">
      <c r="A745" s="139">
        <v>738</v>
      </c>
      <c r="B745" s="10">
        <f t="shared" ca="1" si="83"/>
        <v>0.10283533302686498</v>
      </c>
      <c r="C745" s="60">
        <f ca="1">_xlfn.NORM.INV(B745,'Input Parameters'!$E$15,'Input Parameters'!$F$15)</f>
        <v>202.38215182583821</v>
      </c>
      <c r="D745" s="10">
        <f t="shared" ca="1" si="84"/>
        <v>8.181959525132132E-2</v>
      </c>
      <c r="E745" s="62">
        <f ca="1">IF(_xlfn.NORM.INV(D745,'Input Parameters'!$E$17,'Input Parameters'!$F$17)&lt;3500,3500,IF(_xlfn.NORM.INV(D745,'Input Parameters'!$E$17,'Input Parameters'!$F$17)&gt;5500,5500,_xlfn.NORM.INV(D745,'Input Parameters'!$E$17,'Input Parameters'!$F$17)))</f>
        <v>3824.9449054922161</v>
      </c>
      <c r="F745" s="10">
        <f t="shared" ca="1" si="85"/>
        <v>0.34224844419615474</v>
      </c>
      <c r="G745" s="64">
        <f ca="1">_xlfn.NORM.INV(F745,'Input Parameters'!$E$20,'Input Parameters'!$F$20)</f>
        <v>279.92755929687377</v>
      </c>
      <c r="H745" s="57">
        <f ca="1">EXP(E745*(1/'Input Parameters'!$E$23-1/G745))</f>
        <v>0.54530251735600588</v>
      </c>
      <c r="I745" s="10">
        <f t="shared" ca="1" si="86"/>
        <v>7.7402289019090187E-2</v>
      </c>
      <c r="J745" s="30">
        <f ca="1">_xlfn.BETA.INV(I745,'Input Parameters'!$L$26,'Input Parameters'!$M$26,'Input Parameters'!$J$26,'Input Parameters'!$K$26)</f>
        <v>0.42087584537489808</v>
      </c>
      <c r="K745" s="168">
        <f ca="1">('Input Parameters'!$E$27/'Input Parameters'!$E$38)^$J745</f>
        <v>4.885236747693697E-2</v>
      </c>
      <c r="L745" s="69">
        <f ca="1">$H745*$C745*'Input Parameters'!$E$25*K745</f>
        <v>5.3913226951039981</v>
      </c>
      <c r="M745" s="24">
        <f t="shared" ca="1" si="87"/>
        <v>0.56691371024222037</v>
      </c>
      <c r="N745" s="15">
        <f ca="1">_xlfn.NORM.INV(M745,'Input Parameters'!$E$29,'Input Parameters'!$F$29)</f>
        <v>0.10001685220739318</v>
      </c>
      <c r="O745" s="8">
        <f t="shared" ca="1" si="88"/>
        <v>0.98632421564918404</v>
      </c>
      <c r="P745" s="30">
        <f ca="1">_xlfn.LOGNORM.INV(O745,'Input Parameters'!$H$30,'Input Parameters'!$I$30)</f>
        <v>7.6089965819949104</v>
      </c>
      <c r="Q745" s="10">
        <f t="shared" ca="1" si="89"/>
        <v>0.978580850341769</v>
      </c>
      <c r="R745" s="30">
        <f>IF('Input Parameters'!$E$32=0,0,_xlfn.BETA.INV(Q745,'Input Parameters'!$L$32,'Input Parameters'!$M$32,'Input Parameters'!$J$32,'Input Parameters'!$K$32))</f>
        <v>0</v>
      </c>
      <c r="S745" s="10">
        <f t="shared" ca="1" si="90"/>
        <v>0.70111006282813648</v>
      </c>
      <c r="T745" s="26">
        <f ca="1">_xlfn.LOGNORM.INV(S745,'Input Parameters'!$H$34,'Input Parameters'!$I$34)</f>
        <v>53.830395783459757</v>
      </c>
      <c r="U745" s="10">
        <f t="shared" ca="1" si="91"/>
        <v>0.87920780324595071</v>
      </c>
      <c r="V745" s="30">
        <f ca="1">_xlfn.BETA.INV(U745,'Input Parameters'!$L$36,'Input Parameters'!$M$36,'Input Parameters'!$J$36,'Input Parameters'!$K$36)</f>
        <v>0.78208452576937382</v>
      </c>
      <c r="W745" s="2">
        <f ca="1">N745+(P745-N745)*(1-ERF((T745-R745)/(2*SQRT(L745*'Input Parameters'!$E$38))))</f>
        <v>0.85951794082677979</v>
      </c>
      <c r="X745">
        <f t="shared" ca="1" si="92"/>
        <v>0</v>
      </c>
      <c r="Y745" s="7"/>
    </row>
    <row r="746" spans="1:25" ht="15" customHeight="1" x14ac:dyDescent="0.25">
      <c r="A746" s="139">
        <v>739</v>
      </c>
      <c r="B746" s="10">
        <f t="shared" ca="1" si="83"/>
        <v>0.72325716412433239</v>
      </c>
      <c r="C746" s="60">
        <f ca="1">_xlfn.NORM.INV(B746,'Input Parameters'!$E$15,'Input Parameters'!$F$15)</f>
        <v>303.07925390990403</v>
      </c>
      <c r="D746" s="10">
        <f t="shared" ca="1" si="84"/>
        <v>0.18078300661754965</v>
      </c>
      <c r="E746" s="62">
        <f ca="1">IF(_xlfn.NORM.INV(D746,'Input Parameters'!$E$17,'Input Parameters'!$F$17)&lt;3500,3500,IF(_xlfn.NORM.INV(D746,'Input Parameters'!$E$17,'Input Parameters'!$F$17)&gt;5500,5500,_xlfn.NORM.INV(D746,'Input Parameters'!$E$17,'Input Parameters'!$F$17)))</f>
        <v>4161.3304072633782</v>
      </c>
      <c r="F746" s="10">
        <f t="shared" ca="1" si="85"/>
        <v>0.20694498013659257</v>
      </c>
      <c r="G746" s="64">
        <f ca="1">_xlfn.NORM.INV(F746,'Input Parameters'!$E$20,'Input Parameters'!$F$20)</f>
        <v>277.17564898900423</v>
      </c>
      <c r="H746" s="57">
        <f ca="1">EXP(E746*(1/'Input Parameters'!$E$23-1/G746))</f>
        <v>0.44604349997861337</v>
      </c>
      <c r="I746" s="10">
        <f t="shared" ca="1" si="86"/>
        <v>0.29495239775142268</v>
      </c>
      <c r="J746" s="30">
        <f ca="1">_xlfn.BETA.INV(I746,'Input Parameters'!$L$26,'Input Parameters'!$M$26,'Input Parameters'!$J$26,'Input Parameters'!$K$26)</f>
        <v>0.57174890116200661</v>
      </c>
      <c r="K746" s="168">
        <f ca="1">('Input Parameters'!$E$27/'Input Parameters'!$E$38)^$J746</f>
        <v>1.6553322353956474E-2</v>
      </c>
      <c r="L746" s="69">
        <f ca="1">$H746*$C746*'Input Parameters'!$E$25*K746</f>
        <v>2.2377862286165153</v>
      </c>
      <c r="M746" s="24">
        <f t="shared" ca="1" si="87"/>
        <v>0.78613033884110528</v>
      </c>
      <c r="N746" s="15">
        <f ca="1">_xlfn.NORM.INV(M746,'Input Parameters'!$E$29,'Input Parameters'!$F$29)</f>
        <v>0.10007930660830532</v>
      </c>
      <c r="O746" s="8">
        <f t="shared" ca="1" si="88"/>
        <v>0.96889382540048208</v>
      </c>
      <c r="P746" s="30">
        <f ca="1">_xlfn.LOGNORM.INV(O746,'Input Parameters'!$H$30,'Input Parameters'!$I$30)</f>
        <v>6.4748555836497115</v>
      </c>
      <c r="Q746" s="10">
        <f t="shared" ca="1" si="89"/>
        <v>1.0860038340209877E-2</v>
      </c>
      <c r="R746" s="30">
        <f>IF('Input Parameters'!$E$32=0,0,_xlfn.BETA.INV(Q746,'Input Parameters'!$L$32,'Input Parameters'!$M$32,'Input Parameters'!$J$32,'Input Parameters'!$K$32))</f>
        <v>0</v>
      </c>
      <c r="S746" s="10">
        <f t="shared" ca="1" si="90"/>
        <v>0.19989005823200512</v>
      </c>
      <c r="T746" s="26">
        <f ca="1">_xlfn.LOGNORM.INV(S746,'Input Parameters'!$H$34,'Input Parameters'!$I$34)</f>
        <v>45.390380861794569</v>
      </c>
      <c r="U746" s="10">
        <f t="shared" ca="1" si="91"/>
        <v>0.94124177446605883</v>
      </c>
      <c r="V746" s="30">
        <f ca="1">_xlfn.BETA.INV(U746,'Input Parameters'!$L$36,'Input Parameters'!$M$36,'Input Parameters'!$J$36,'Input Parameters'!$K$36)</f>
        <v>0.85445635268642017</v>
      </c>
      <c r="W746" s="2">
        <f ca="1">N746+(P746-N746)*(1-ERF((T746-R746)/(2*SQRT(L746*'Input Parameters'!$E$38))))</f>
        <v>0.30348915370624785</v>
      </c>
      <c r="X746">
        <f t="shared" ca="1" si="92"/>
        <v>1</v>
      </c>
      <c r="Y746" s="7"/>
    </row>
    <row r="747" spans="1:25" ht="15" customHeight="1" x14ac:dyDescent="0.25">
      <c r="A747" s="139">
        <v>740</v>
      </c>
      <c r="B747" s="10">
        <f t="shared" ca="1" si="83"/>
        <v>0.83852803457002512</v>
      </c>
      <c r="C747" s="60">
        <f ca="1">_xlfn.NORM.INV(B747,'Input Parameters'!$E$15,'Input Parameters'!$F$15)</f>
        <v>324.53341933920302</v>
      </c>
      <c r="D747" s="10">
        <f t="shared" ca="1" si="84"/>
        <v>0.79460264373586398</v>
      </c>
      <c r="E747" s="62">
        <f ca="1">IF(_xlfn.NORM.INV(D747,'Input Parameters'!$E$17,'Input Parameters'!$F$17)&lt;3500,3500,IF(_xlfn.NORM.INV(D747,'Input Parameters'!$E$17,'Input Parameters'!$F$17)&gt;5500,5500,_xlfn.NORM.INV(D747,'Input Parameters'!$E$17,'Input Parameters'!$F$17)))</f>
        <v>5375.7471381885925</v>
      </c>
      <c r="F747" s="10">
        <f t="shared" ca="1" si="85"/>
        <v>0.65267207054058085</v>
      </c>
      <c r="G747" s="64">
        <f ca="1">_xlfn.NORM.INV(F747,'Input Parameters'!$E$20,'Input Parameters'!$F$20)</f>
        <v>285.28004886764137</v>
      </c>
      <c r="H747" s="57">
        <f ca="1">EXP(E747*(1/'Input Parameters'!$E$23-1/G747))</f>
        <v>0.61142019585463214</v>
      </c>
      <c r="I747" s="10">
        <f t="shared" ca="1" si="86"/>
        <v>0.38769450231216385</v>
      </c>
      <c r="J747" s="30">
        <f ca="1">_xlfn.BETA.INV(I747,'Input Parameters'!$L$26,'Input Parameters'!$M$26,'Input Parameters'!$J$26,'Input Parameters'!$K$26)</f>
        <v>0.61457406763544309</v>
      </c>
      <c r="K747" s="168">
        <f ca="1">('Input Parameters'!$E$27/'Input Parameters'!$E$38)^$J747</f>
        <v>1.2175197512682243E-2</v>
      </c>
      <c r="L747" s="69">
        <f ca="1">$H747*$C747*'Input Parameters'!$E$25*K747</f>
        <v>2.4158792336655299</v>
      </c>
      <c r="M747" s="24">
        <f t="shared" ca="1" si="87"/>
        <v>0.28034836368771809</v>
      </c>
      <c r="N747" s="15">
        <f ca="1">_xlfn.NORM.INV(M747,'Input Parameters'!$E$29,'Input Parameters'!$F$29)</f>
        <v>9.9941819305772908E-2</v>
      </c>
      <c r="O747" s="8">
        <f t="shared" ca="1" si="88"/>
        <v>0.23857074818595714</v>
      </c>
      <c r="P747" s="30">
        <f ca="1">_xlfn.LOGNORM.INV(O747,'Input Parameters'!$H$30,'Input Parameters'!$I$30)</f>
        <v>1.9178820231558962</v>
      </c>
      <c r="Q747" s="10">
        <f t="shared" ca="1" si="89"/>
        <v>0.9559761542515397</v>
      </c>
      <c r="R747" s="30">
        <f>IF('Input Parameters'!$E$32=0,0,_xlfn.BETA.INV(Q747,'Input Parameters'!$L$32,'Input Parameters'!$M$32,'Input Parameters'!$J$32,'Input Parameters'!$K$32))</f>
        <v>0</v>
      </c>
      <c r="S747" s="10">
        <f t="shared" ca="1" si="90"/>
        <v>0.76612192483600139</v>
      </c>
      <c r="T747" s="26">
        <f ca="1">_xlfn.LOGNORM.INV(S747,'Input Parameters'!$H$34,'Input Parameters'!$I$34)</f>
        <v>55.177734988327849</v>
      </c>
      <c r="U747" s="10">
        <f t="shared" ca="1" si="91"/>
        <v>0.3968430303963002</v>
      </c>
      <c r="V747" s="30">
        <f ca="1">_xlfn.BETA.INV(U747,'Input Parameters'!$L$36,'Input Parameters'!$M$36,'Input Parameters'!$J$36,'Input Parameters'!$K$36)</f>
        <v>0.54706978174670851</v>
      </c>
      <c r="W747" s="2">
        <f ca="1">N747+(P747-N747)*(1-ERF((T747-R747)/(2*SQRT(L747*'Input Parameters'!$E$38))))</f>
        <v>0.12187654080173871</v>
      </c>
      <c r="X747">
        <f t="shared" ca="1" si="92"/>
        <v>1</v>
      </c>
      <c r="Y747" s="7"/>
    </row>
    <row r="748" spans="1:25" ht="15" customHeight="1" x14ac:dyDescent="0.25">
      <c r="A748" s="139">
        <v>741</v>
      </c>
      <c r="B748" s="10">
        <f t="shared" ca="1" si="83"/>
        <v>0.57954058241254414</v>
      </c>
      <c r="C748" s="60">
        <f ca="1">_xlfn.NORM.INV(B748,'Input Parameters'!$E$15,'Input Parameters'!$F$15)</f>
        <v>281.84481614669596</v>
      </c>
      <c r="D748" s="10">
        <f t="shared" ca="1" si="84"/>
        <v>0.49850633391880084</v>
      </c>
      <c r="E748" s="62">
        <f ca="1">IF(_xlfn.NORM.INV(D748,'Input Parameters'!$E$17,'Input Parameters'!$F$17)&lt;3500,3500,IF(_xlfn.NORM.INV(D748,'Input Parameters'!$E$17,'Input Parameters'!$F$17)&gt;5500,5500,_xlfn.NORM.INV(D748,'Input Parameters'!$E$17,'Input Parameters'!$F$17)))</f>
        <v>4797.3791479343945</v>
      </c>
      <c r="F748" s="10">
        <f t="shared" ca="1" si="85"/>
        <v>0.6138919527253226</v>
      </c>
      <c r="G748" s="64">
        <f ca="1">_xlfn.NORM.INV(F748,'Input Parameters'!$E$20,'Input Parameters'!$F$20)</f>
        <v>284.58949838351651</v>
      </c>
      <c r="H748" s="57">
        <f ca="1">EXP(E748*(1/'Input Parameters'!$E$23-1/G748))</f>
        <v>0.61887925232507313</v>
      </c>
      <c r="I748" s="10">
        <f t="shared" ca="1" si="86"/>
        <v>0.18828634837786873</v>
      </c>
      <c r="J748" s="30">
        <f ca="1">_xlfn.BETA.INV(I748,'Input Parameters'!$L$26,'Input Parameters'!$M$26,'Input Parameters'!$J$26,'Input Parameters'!$K$26)</f>
        <v>0.51254887314157049</v>
      </c>
      <c r="K748" s="168">
        <f ca="1">('Input Parameters'!$E$27/'Input Parameters'!$E$38)^$J748</f>
        <v>2.5310770978730739E-2</v>
      </c>
      <c r="L748" s="69">
        <f ca="1">$H748*$C748*'Input Parameters'!$E$25*K748</f>
        <v>4.4149048592395319</v>
      </c>
      <c r="M748" s="24">
        <f t="shared" ca="1" si="87"/>
        <v>0.47669698629900292</v>
      </c>
      <c r="N748" s="15">
        <f ca="1">_xlfn.NORM.INV(M748,'Input Parameters'!$E$29,'Input Parameters'!$F$29)</f>
        <v>9.9994155475067473E-2</v>
      </c>
      <c r="O748" s="8">
        <f t="shared" ca="1" si="88"/>
        <v>9.0467091792340137E-2</v>
      </c>
      <c r="P748" s="30">
        <f ca="1">_xlfn.LOGNORM.INV(O748,'Input Parameters'!$H$30,'Input Parameters'!$I$30)</f>
        <v>1.4262516725200831</v>
      </c>
      <c r="Q748" s="10">
        <f t="shared" ca="1" si="89"/>
        <v>9.1207902855705014E-2</v>
      </c>
      <c r="R748" s="30">
        <f>IF('Input Parameters'!$E$32=0,0,_xlfn.BETA.INV(Q748,'Input Parameters'!$L$32,'Input Parameters'!$M$32,'Input Parameters'!$J$32,'Input Parameters'!$K$32))</f>
        <v>0</v>
      </c>
      <c r="S748" s="10">
        <f t="shared" ca="1" si="90"/>
        <v>0.7496248801600458</v>
      </c>
      <c r="T748" s="26">
        <f ca="1">_xlfn.LOGNORM.INV(S748,'Input Parameters'!$H$34,'Input Parameters'!$I$34)</f>
        <v>54.815991735760342</v>
      </c>
      <c r="U748" s="10">
        <f t="shared" ca="1" si="91"/>
        <v>0.31597291739598532</v>
      </c>
      <c r="V748" s="30">
        <f ca="1">_xlfn.BETA.INV(U748,'Input Parameters'!$L$36,'Input Parameters'!$M$36,'Input Parameters'!$J$36,'Input Parameters'!$K$36)</f>
        <v>0.51641049209147349</v>
      </c>
      <c r="W748" s="2">
        <f ca="1">N748+(P748-N748)*(1-ERF((T748-R748)/(2*SQRT(L748*'Input Parameters'!$E$38))))</f>
        <v>0.18630377293154537</v>
      </c>
      <c r="X748">
        <f t="shared" ca="1" si="92"/>
        <v>1</v>
      </c>
      <c r="Y748" s="7"/>
    </row>
    <row r="749" spans="1:25" ht="15" customHeight="1" x14ac:dyDescent="0.25">
      <c r="A749" s="139">
        <v>742</v>
      </c>
      <c r="B749" s="10">
        <f t="shared" ca="1" si="83"/>
        <v>0.63670000902789592</v>
      </c>
      <c r="C749" s="60">
        <f ca="1">_xlfn.NORM.INV(B749,'Input Parameters'!$E$15,'Input Parameters'!$F$15)</f>
        <v>289.91603738219533</v>
      </c>
      <c r="D749" s="10">
        <f t="shared" ca="1" si="84"/>
        <v>0.89345575785523312</v>
      </c>
      <c r="E749" s="62">
        <f ca="1">IF(_xlfn.NORM.INV(D749,'Input Parameters'!$E$17,'Input Parameters'!$F$17)&lt;3500,3500,IF(_xlfn.NORM.INV(D749,'Input Parameters'!$E$17,'Input Parameters'!$F$17)&gt;5500,5500,_xlfn.NORM.INV(D749,'Input Parameters'!$E$17,'Input Parameters'!$F$17)))</f>
        <v>5500</v>
      </c>
      <c r="F749" s="10">
        <f t="shared" ca="1" si="85"/>
        <v>0.25734360789399846</v>
      </c>
      <c r="G749" s="64">
        <f ca="1">_xlfn.NORM.INV(F749,'Input Parameters'!$E$20,'Input Parameters'!$F$20)</f>
        <v>278.28457039402639</v>
      </c>
      <c r="H749" s="57">
        <f ca="1">EXP(E749*(1/'Input Parameters'!$E$23-1/G749))</f>
        <v>0.37232713232544679</v>
      </c>
      <c r="I749" s="10">
        <f t="shared" ca="1" si="86"/>
        <v>1.7250227014055985E-2</v>
      </c>
      <c r="J749" s="30">
        <f ca="1">_xlfn.BETA.INV(I749,'Input Parameters'!$L$26,'Input Parameters'!$M$26,'Input Parameters'!$J$26,'Input Parameters'!$K$26)</f>
        <v>0.31073880546193611</v>
      </c>
      <c r="K749" s="168">
        <f ca="1">('Input Parameters'!$E$27/'Input Parameters'!$E$38)^$J749</f>
        <v>0.10764281153414189</v>
      </c>
      <c r="L749" s="69">
        <f ca="1">$H749*$C749*'Input Parameters'!$E$25*K749</f>
        <v>11.619353324559373</v>
      </c>
      <c r="M749" s="24">
        <f t="shared" ca="1" si="87"/>
        <v>0.32807131010936008</v>
      </c>
      <c r="N749" s="15">
        <f ca="1">_xlfn.NORM.INV(M749,'Input Parameters'!$E$29,'Input Parameters'!$F$29)</f>
        <v>9.995547548759566E-2</v>
      </c>
      <c r="O749" s="8">
        <f t="shared" ca="1" si="88"/>
        <v>0.67994398362379027</v>
      </c>
      <c r="P749" s="30">
        <f ca="1">_xlfn.LOGNORM.INV(O749,'Input Parameters'!$H$30,'Input Parameters'!$I$30)</f>
        <v>3.3464444384012162</v>
      </c>
      <c r="Q749" s="10">
        <f t="shared" ca="1" si="89"/>
        <v>0.6699855891859019</v>
      </c>
      <c r="R749" s="30">
        <f>IF('Input Parameters'!$E$32=0,0,_xlfn.BETA.INV(Q749,'Input Parameters'!$L$32,'Input Parameters'!$M$32,'Input Parameters'!$J$32,'Input Parameters'!$K$32))</f>
        <v>0</v>
      </c>
      <c r="S749" s="10">
        <f t="shared" ca="1" si="90"/>
        <v>0.67836858750448215</v>
      </c>
      <c r="T749" s="26">
        <f ca="1">_xlfn.LOGNORM.INV(S749,'Input Parameters'!$H$34,'Input Parameters'!$I$34)</f>
        <v>53.400105436468685</v>
      </c>
      <c r="U749" s="10">
        <f t="shared" ca="1" si="91"/>
        <v>0.14042050085547442</v>
      </c>
      <c r="V749" s="30">
        <f ca="1">_xlfn.BETA.INV(U749,'Input Parameters'!$L$36,'Input Parameters'!$M$36,'Input Parameters'!$J$36,'Input Parameters'!$K$36)</f>
        <v>0.43996859520759513</v>
      </c>
      <c r="W749" s="2">
        <f ca="1">N749+(P749-N749)*(1-ERF((T749-R749)/(2*SQRT(L749*'Input Parameters'!$E$38))))</f>
        <v>0.96993657861307059</v>
      </c>
      <c r="X749">
        <f t="shared" ca="1" si="92"/>
        <v>0</v>
      </c>
      <c r="Y749" s="7"/>
    </row>
    <row r="750" spans="1:25" ht="15" customHeight="1" x14ac:dyDescent="0.25">
      <c r="A750" s="139">
        <v>743</v>
      </c>
      <c r="B750" s="10">
        <f t="shared" ca="1" si="83"/>
        <v>0.66873106494031231</v>
      </c>
      <c r="C750" s="60">
        <f ca="1">_xlfn.NORM.INV(B750,'Input Parameters'!$E$15,'Input Parameters'!$F$15)</f>
        <v>294.61786484105323</v>
      </c>
      <c r="D750" s="10">
        <f t="shared" ca="1" si="84"/>
        <v>0.66605704376574892</v>
      </c>
      <c r="E750" s="62">
        <f ca="1">IF(_xlfn.NORM.INV(D750,'Input Parameters'!$E$17,'Input Parameters'!$F$17)&lt;3500,3500,IF(_xlfn.NORM.INV(D750,'Input Parameters'!$E$17,'Input Parameters'!$F$17)&gt;5500,5500,_xlfn.NORM.INV(D750,'Input Parameters'!$E$17,'Input Parameters'!$F$17)))</f>
        <v>5100.3358903631943</v>
      </c>
      <c r="F750" s="10">
        <f t="shared" ca="1" si="85"/>
        <v>0.53420839889522032</v>
      </c>
      <c r="G750" s="64">
        <f ca="1">_xlfn.NORM.INV(F750,'Input Parameters'!$E$20,'Input Parameters'!$F$20)</f>
        <v>283.22521570558808</v>
      </c>
      <c r="H750" s="57">
        <f ca="1">EXP(E750*(1/'Input Parameters'!$E$23-1/G750))</f>
        <v>0.55074924092210298</v>
      </c>
      <c r="I750" s="10">
        <f t="shared" ca="1" si="86"/>
        <v>0.67131546763729599</v>
      </c>
      <c r="J750" s="30">
        <f ca="1">_xlfn.BETA.INV(I750,'Input Parameters'!$L$26,'Input Parameters'!$M$26,'Input Parameters'!$J$26,'Input Parameters'!$K$26)</f>
        <v>0.72989496682756694</v>
      </c>
      <c r="K750" s="168">
        <f ca="1">('Input Parameters'!$E$27/'Input Parameters'!$E$38)^$J750</f>
        <v>5.3238745764202572E-3</v>
      </c>
      <c r="L750" s="69">
        <f ca="1">$H750*$C750*'Input Parameters'!$E$25*K750</f>
        <v>0.86385489901268686</v>
      </c>
      <c r="M750" s="24">
        <f t="shared" ca="1" si="87"/>
        <v>0.37439479543465026</v>
      </c>
      <c r="N750" s="15">
        <f ca="1">_xlfn.NORM.INV(M750,'Input Parameters'!$E$29,'Input Parameters'!$F$29)</f>
        <v>9.9967976420576088E-2</v>
      </c>
      <c r="O750" s="8">
        <f t="shared" ca="1" si="88"/>
        <v>0.31402129334260998</v>
      </c>
      <c r="P750" s="30">
        <f ca="1">_xlfn.LOGNORM.INV(O750,'Input Parameters'!$H$30,'Input Parameters'!$I$30)</f>
        <v>2.134387503591781</v>
      </c>
      <c r="Q750" s="10">
        <f t="shared" ca="1" si="89"/>
        <v>0.63173736290926019</v>
      </c>
      <c r="R750" s="30">
        <f>IF('Input Parameters'!$E$32=0,0,_xlfn.BETA.INV(Q750,'Input Parameters'!$L$32,'Input Parameters'!$M$32,'Input Parameters'!$J$32,'Input Parameters'!$K$32))</f>
        <v>0</v>
      </c>
      <c r="S750" s="10">
        <f t="shared" ca="1" si="90"/>
        <v>0.43146424163421893</v>
      </c>
      <c r="T750" s="26">
        <f ca="1">_xlfn.LOGNORM.INV(S750,'Input Parameters'!$H$34,'Input Parameters'!$I$34)</f>
        <v>49.335648527156685</v>
      </c>
      <c r="U750" s="10">
        <f t="shared" ca="1" si="91"/>
        <v>0.94338218766593118</v>
      </c>
      <c r="V750" s="30">
        <f ca="1">_xlfn.BETA.INV(U750,'Input Parameters'!$L$36,'Input Parameters'!$M$36,'Input Parameters'!$J$36,'Input Parameters'!$K$36)</f>
        <v>0.85791302196806996</v>
      </c>
      <c r="W750" s="2">
        <f ca="1">N750+(P750-N750)*(1-ERF((T750-R750)/(2*SQRT(L750*'Input Parameters'!$E$38))))</f>
        <v>0.10032287800204188</v>
      </c>
      <c r="X750">
        <f t="shared" ca="1" si="92"/>
        <v>1</v>
      </c>
      <c r="Y750" s="7"/>
    </row>
    <row r="751" spans="1:25" ht="15" customHeight="1" x14ac:dyDescent="0.25">
      <c r="A751" s="139">
        <v>744</v>
      </c>
      <c r="B751" s="10">
        <f t="shared" ca="1" si="83"/>
        <v>0.59834578642612313</v>
      </c>
      <c r="C751" s="60">
        <f ca="1">_xlfn.NORM.INV(B751,'Input Parameters'!$E$15,'Input Parameters'!$F$15)</f>
        <v>284.46503452970899</v>
      </c>
      <c r="D751" s="10">
        <f t="shared" ca="1" si="84"/>
        <v>3.1461920351942063E-2</v>
      </c>
      <c r="E751" s="62">
        <f ca="1">IF(_xlfn.NORM.INV(D751,'Input Parameters'!$E$17,'Input Parameters'!$F$17)&lt;3500,3500,IF(_xlfn.NORM.INV(D751,'Input Parameters'!$E$17,'Input Parameters'!$F$17)&gt;5500,5500,_xlfn.NORM.INV(D751,'Input Parameters'!$E$17,'Input Parameters'!$F$17)))</f>
        <v>3500</v>
      </c>
      <c r="F751" s="10">
        <f t="shared" ca="1" si="85"/>
        <v>0.70039678796727978</v>
      </c>
      <c r="G751" s="64">
        <f ca="1">_xlfn.NORM.INV(F751,'Input Parameters'!$E$20,'Input Parameters'!$F$20)</f>
        <v>286.17113178787741</v>
      </c>
      <c r="H751" s="57">
        <f ca="1">EXP(E751*(1/'Input Parameters'!$E$23-1/G751))</f>
        <v>0.75419348681915033</v>
      </c>
      <c r="I751" s="10">
        <f t="shared" ca="1" si="86"/>
        <v>0.3104683007395419</v>
      </c>
      <c r="J751" s="30">
        <f ca="1">_xlfn.BETA.INV(I751,'Input Parameters'!$L$26,'Input Parameters'!$M$26,'Input Parameters'!$J$26,'Input Parameters'!$K$26)</f>
        <v>0.57931318943439014</v>
      </c>
      <c r="K751" s="168">
        <f ca="1">('Input Parameters'!$E$27/'Input Parameters'!$E$38)^$J751</f>
        <v>1.5679090488175212E-2</v>
      </c>
      <c r="L751" s="69">
        <f ca="1">$H751*$C751*'Input Parameters'!$E$25*K751</f>
        <v>3.3638183557235526</v>
      </c>
      <c r="M751" s="24">
        <f t="shared" ca="1" si="87"/>
        <v>6.5984340959430843E-2</v>
      </c>
      <c r="N751" s="15">
        <f ca="1">_xlfn.NORM.INV(M751,'Input Parameters'!$E$29,'Input Parameters'!$F$29)</f>
        <v>9.9849361621936514E-2</v>
      </c>
      <c r="O751" s="8">
        <f t="shared" ca="1" si="88"/>
        <v>0.57762885214585558</v>
      </c>
      <c r="P751" s="30">
        <f ca="1">_xlfn.LOGNORM.INV(O751,'Input Parameters'!$H$30,'Input Parameters'!$I$30)</f>
        <v>2.9433470714634544</v>
      </c>
      <c r="Q751" s="10">
        <f t="shared" ca="1" si="89"/>
        <v>0.91142272886496556</v>
      </c>
      <c r="R751" s="30">
        <f>IF('Input Parameters'!$E$32=0,0,_xlfn.BETA.INV(Q751,'Input Parameters'!$L$32,'Input Parameters'!$M$32,'Input Parameters'!$J$32,'Input Parameters'!$K$32))</f>
        <v>0</v>
      </c>
      <c r="S751" s="10">
        <f t="shared" ca="1" si="90"/>
        <v>0.41048069911708984</v>
      </c>
      <c r="T751" s="26">
        <f ca="1">_xlfn.LOGNORM.INV(S751,'Input Parameters'!$H$34,'Input Parameters'!$I$34)</f>
        <v>49.007103703853907</v>
      </c>
      <c r="U751" s="10">
        <f t="shared" ca="1" si="91"/>
        <v>0.26929252636977263</v>
      </c>
      <c r="V751" s="30">
        <f ca="1">_xlfn.BETA.INV(U751,'Input Parameters'!$L$36,'Input Parameters'!$M$36,'Input Parameters'!$J$36,'Input Parameters'!$K$36)</f>
        <v>0.49801723163525674</v>
      </c>
      <c r="W751" s="2">
        <f ca="1">N751+(P751-N751)*(1-ERF((T751-R751)/(2*SQRT(L751*'Input Parameters'!$E$38))))</f>
        <v>0.26714940023117384</v>
      </c>
      <c r="X751">
        <f t="shared" ca="1" si="92"/>
        <v>1</v>
      </c>
      <c r="Y751" s="7"/>
    </row>
    <row r="752" spans="1:25" ht="15" customHeight="1" x14ac:dyDescent="0.25">
      <c r="A752" s="139">
        <v>745</v>
      </c>
      <c r="B752" s="10">
        <f t="shared" ca="1" si="83"/>
        <v>0.79095905710878678</v>
      </c>
      <c r="C752" s="60">
        <f ca="1">_xlfn.NORM.INV(B752,'Input Parameters'!$E$15,'Input Parameters'!$F$15)</f>
        <v>314.85052554592357</v>
      </c>
      <c r="D752" s="10">
        <f t="shared" ca="1" si="84"/>
        <v>3.6615218749492473E-2</v>
      </c>
      <c r="E752" s="62">
        <f ca="1">IF(_xlfn.NORM.INV(D752,'Input Parameters'!$E$17,'Input Parameters'!$F$17)&lt;3500,3500,IF(_xlfn.NORM.INV(D752,'Input Parameters'!$E$17,'Input Parameters'!$F$17)&gt;5500,5500,_xlfn.NORM.INV(D752,'Input Parameters'!$E$17,'Input Parameters'!$F$17)))</f>
        <v>3546.0257121525865</v>
      </c>
      <c r="F752" s="10">
        <f t="shared" ca="1" si="85"/>
        <v>0.92566437895621945</v>
      </c>
      <c r="G752" s="64">
        <f ca="1">_xlfn.NORM.INV(F752,'Input Parameters'!$E$20,'Input Parameters'!$F$20)</f>
        <v>292.32641359196424</v>
      </c>
      <c r="H752" s="57">
        <f ca="1">EXP(E752*(1/'Input Parameters'!$E$23-1/G752))</f>
        <v>0.97540456885494642</v>
      </c>
      <c r="I752" s="10">
        <f t="shared" ca="1" si="86"/>
        <v>0.3525823375174818</v>
      </c>
      <c r="J752" s="30">
        <f ca="1">_xlfn.BETA.INV(I752,'Input Parameters'!$L$26,'Input Parameters'!$M$26,'Input Parameters'!$J$26,'Input Parameters'!$K$26)</f>
        <v>0.59897133855853979</v>
      </c>
      <c r="K752" s="168">
        <f ca="1">('Input Parameters'!$E$27/'Input Parameters'!$E$38)^$J752</f>
        <v>1.3617008522046576E-2</v>
      </c>
      <c r="L752" s="69">
        <f ca="1">$H752*$C752*'Input Parameters'!$E$25*K752</f>
        <v>4.1818737493609035</v>
      </c>
      <c r="M752" s="24">
        <f t="shared" ca="1" si="87"/>
        <v>0.36767125978662374</v>
      </c>
      <c r="N752" s="15">
        <f ca="1">_xlfn.NORM.INV(M752,'Input Parameters'!$E$29,'Input Parameters'!$F$29)</f>
        <v>9.9966197257336922E-2</v>
      </c>
      <c r="O752" s="8">
        <f t="shared" ca="1" si="88"/>
        <v>0.15324833271527638</v>
      </c>
      <c r="P752" s="30">
        <f ca="1">_xlfn.LOGNORM.INV(O752,'Input Parameters'!$H$30,'Input Parameters'!$I$30)</f>
        <v>1.6553022785119562</v>
      </c>
      <c r="Q752" s="10">
        <f t="shared" ca="1" si="89"/>
        <v>0.85191174591534957</v>
      </c>
      <c r="R752" s="30">
        <f>IF('Input Parameters'!$E$32=0,0,_xlfn.BETA.INV(Q752,'Input Parameters'!$L$32,'Input Parameters'!$M$32,'Input Parameters'!$J$32,'Input Parameters'!$K$32))</f>
        <v>0</v>
      </c>
      <c r="S752" s="10">
        <f t="shared" ca="1" si="90"/>
        <v>0.39164972263519793</v>
      </c>
      <c r="T752" s="26">
        <f ca="1">_xlfn.LOGNORM.INV(S752,'Input Parameters'!$H$34,'Input Parameters'!$I$34)</f>
        <v>48.710747437116687</v>
      </c>
      <c r="U752" s="10">
        <f t="shared" ca="1" si="91"/>
        <v>1.0524502423014837E-2</v>
      </c>
      <c r="V752" s="30">
        <f ca="1">_xlfn.BETA.INV(U752,'Input Parameters'!$L$36,'Input Parameters'!$M$36,'Input Parameters'!$J$36,'Input Parameters'!$K$36)</f>
        <v>0.32182699490798217</v>
      </c>
      <c r="W752" s="2">
        <f ca="1">N752+(P752-N752)*(1-ERF((T752-R752)/(2*SQRT(L752*'Input Parameters'!$E$38))))</f>
        <v>0.24324382449407839</v>
      </c>
      <c r="X752">
        <f t="shared" ca="1" si="92"/>
        <v>1</v>
      </c>
      <c r="Y752" s="7"/>
    </row>
    <row r="753" spans="1:25" ht="15" customHeight="1" x14ac:dyDescent="0.25">
      <c r="A753" s="139">
        <v>746</v>
      </c>
      <c r="B753" s="10">
        <f t="shared" ca="1" si="83"/>
        <v>0.8382051933052993</v>
      </c>
      <c r="C753" s="60">
        <f ca="1">_xlfn.NORM.INV(B753,'Input Parameters'!$E$15,'Input Parameters'!$F$15)</f>
        <v>324.4619873410694</v>
      </c>
      <c r="D753" s="10">
        <f t="shared" ca="1" si="84"/>
        <v>0.17292289045570952</v>
      </c>
      <c r="E753" s="62">
        <f ca="1">IF(_xlfn.NORM.INV(D753,'Input Parameters'!$E$17,'Input Parameters'!$F$17)&lt;3500,3500,IF(_xlfn.NORM.INV(D753,'Input Parameters'!$E$17,'Input Parameters'!$F$17)&gt;5500,5500,_xlfn.NORM.INV(D753,'Input Parameters'!$E$17,'Input Parameters'!$F$17)))</f>
        <v>4140.1256070333757</v>
      </c>
      <c r="F753" s="10">
        <f t="shared" ca="1" si="85"/>
        <v>0.37938114560416503</v>
      </c>
      <c r="G753" s="64">
        <f ca="1">_xlfn.NORM.INV(F753,'Input Parameters'!$E$20,'Input Parameters'!$F$20)</f>
        <v>280.59238628156362</v>
      </c>
      <c r="H753" s="57">
        <f ca="1">EXP(E753*(1/'Input Parameters'!$E$23-1/G753))</f>
        <v>0.53722353498072184</v>
      </c>
      <c r="I753" s="10">
        <f t="shared" ca="1" si="86"/>
        <v>0.38422167860989132</v>
      </c>
      <c r="J753" s="30">
        <f ca="1">_xlfn.BETA.INV(I753,'Input Parameters'!$L$26,'Input Parameters'!$M$26,'Input Parameters'!$J$26,'Input Parameters'!$K$26)</f>
        <v>0.61305756032903713</v>
      </c>
      <c r="K753" s="168">
        <f ca="1">('Input Parameters'!$E$27/'Input Parameters'!$E$38)^$J753</f>
        <v>1.2308361578913221E-2</v>
      </c>
      <c r="L753" s="69">
        <f ca="1">$H753*$C753*'Input Parameters'!$E$25*K753</f>
        <v>2.1454534696630643</v>
      </c>
      <c r="M753" s="24">
        <f t="shared" ca="1" si="87"/>
        <v>0.2986477729197472</v>
      </c>
      <c r="N753" s="15">
        <f ca="1">_xlfn.NORM.INV(M753,'Input Parameters'!$E$29,'Input Parameters'!$F$29)</f>
        <v>9.9947170636090141E-2</v>
      </c>
      <c r="O753" s="8">
        <f t="shared" ca="1" si="88"/>
        <v>0.73777869067625346</v>
      </c>
      <c r="P753" s="30">
        <f ca="1">_xlfn.LOGNORM.INV(O753,'Input Parameters'!$H$30,'Input Parameters'!$I$30)</f>
        <v>3.6245009807122681</v>
      </c>
      <c r="Q753" s="10">
        <f t="shared" ca="1" si="89"/>
        <v>0.48377388910054653</v>
      </c>
      <c r="R753" s="30">
        <f>IF('Input Parameters'!$E$32=0,0,_xlfn.BETA.INV(Q753,'Input Parameters'!$L$32,'Input Parameters'!$M$32,'Input Parameters'!$J$32,'Input Parameters'!$K$32))</f>
        <v>0</v>
      </c>
      <c r="S753" s="10">
        <f t="shared" ca="1" si="90"/>
        <v>0.92043893443622204</v>
      </c>
      <c r="T753" s="26">
        <f ca="1">_xlfn.LOGNORM.INV(S753,'Input Parameters'!$H$34,'Input Parameters'!$I$34)</f>
        <v>60.067340733921917</v>
      </c>
      <c r="U753" s="10">
        <f t="shared" ca="1" si="91"/>
        <v>3.3129499577772448E-2</v>
      </c>
      <c r="V753" s="30">
        <f ca="1">_xlfn.BETA.INV(U753,'Input Parameters'!$L$36,'Input Parameters'!$M$36,'Input Parameters'!$J$36,'Input Parameters'!$K$36)</f>
        <v>0.36095889949734616</v>
      </c>
      <c r="W753" s="2">
        <f ca="1">N753+(P753-N753)*(1-ERF((T753-R753)/(2*SQRT(L753*'Input Parameters'!$E$38))))</f>
        <v>0.11310905785483248</v>
      </c>
      <c r="X753">
        <f t="shared" ca="1" si="92"/>
        <v>1</v>
      </c>
      <c r="Y753" s="7"/>
    </row>
    <row r="754" spans="1:25" ht="15" customHeight="1" x14ac:dyDescent="0.25">
      <c r="A754" s="139">
        <v>747</v>
      </c>
      <c r="B754" s="10">
        <f t="shared" ca="1" si="83"/>
        <v>1.601022014885134E-2</v>
      </c>
      <c r="C754" s="60">
        <f ca="1">_xlfn.NORM.INV(B754,'Input Parameters'!$E$15,'Input Parameters'!$F$15)</f>
        <v>154.76804498450673</v>
      </c>
      <c r="D754" s="10">
        <f t="shared" ca="1" si="84"/>
        <v>0.97046207829641851</v>
      </c>
      <c r="E754" s="62">
        <f ca="1">IF(_xlfn.NORM.INV(D754,'Input Parameters'!$E$17,'Input Parameters'!$F$17)&lt;3500,3500,IF(_xlfn.NORM.INV(D754,'Input Parameters'!$E$17,'Input Parameters'!$F$17)&gt;5500,5500,_xlfn.NORM.INV(D754,'Input Parameters'!$E$17,'Input Parameters'!$F$17)))</f>
        <v>5500</v>
      </c>
      <c r="F754" s="10">
        <f t="shared" ca="1" si="85"/>
        <v>0.66087504447005085</v>
      </c>
      <c r="G754" s="64">
        <f ca="1">_xlfn.NORM.INV(F754,'Input Parameters'!$E$20,'Input Parameters'!$F$20)</f>
        <v>285.42951150312945</v>
      </c>
      <c r="H754" s="57">
        <f ca="1">EXP(E754*(1/'Input Parameters'!$E$23-1/G754))</f>
        <v>0.61064065484951524</v>
      </c>
      <c r="I754" s="10">
        <f t="shared" ca="1" si="86"/>
        <v>0.29570398020698108</v>
      </c>
      <c r="J754" s="30">
        <f ca="1">_xlfn.BETA.INV(I754,'Input Parameters'!$L$26,'Input Parameters'!$M$26,'Input Parameters'!$J$26,'Input Parameters'!$K$26)</f>
        <v>0.57211986506978307</v>
      </c>
      <c r="K754" s="168">
        <f ca="1">('Input Parameters'!$E$27/'Input Parameters'!$E$38)^$J754</f>
        <v>1.6509333624998464E-2</v>
      </c>
      <c r="L754" s="69">
        <f ca="1">$H754*$C754*'Input Parameters'!$E$25*K754</f>
        <v>1.5602584946565414</v>
      </c>
      <c r="M754" s="24">
        <f t="shared" ca="1" si="87"/>
        <v>7.4627417104714322E-2</v>
      </c>
      <c r="N754" s="15">
        <f ca="1">_xlfn.NORM.INV(M754,'Input Parameters'!$E$29,'Input Parameters'!$F$29)</f>
        <v>9.985578314632608E-2</v>
      </c>
      <c r="O754" s="8">
        <f t="shared" ca="1" si="88"/>
        <v>0.58087519060639514</v>
      </c>
      <c r="P754" s="30">
        <f ca="1">_xlfn.LOGNORM.INV(O754,'Input Parameters'!$H$30,'Input Parameters'!$I$30)</f>
        <v>2.9549123140199631</v>
      </c>
      <c r="Q754" s="10">
        <f t="shared" ca="1" si="89"/>
        <v>0.66188435490416853</v>
      </c>
      <c r="R754" s="30">
        <f>IF('Input Parameters'!$E$32=0,0,_xlfn.BETA.INV(Q754,'Input Parameters'!$L$32,'Input Parameters'!$M$32,'Input Parameters'!$J$32,'Input Parameters'!$K$32))</f>
        <v>0</v>
      </c>
      <c r="S754" s="10">
        <f t="shared" ca="1" si="90"/>
        <v>4.8764625031784026E-2</v>
      </c>
      <c r="T754" s="26">
        <f ca="1">_xlfn.LOGNORM.INV(S754,'Input Parameters'!$H$34,'Input Parameters'!$I$34)</f>
        <v>41.01047766168606</v>
      </c>
      <c r="U754" s="10">
        <f t="shared" ca="1" si="91"/>
        <v>0.28307311107492783</v>
      </c>
      <c r="V754" s="30">
        <f ca="1">_xlfn.BETA.INV(U754,'Input Parameters'!$L$36,'Input Parameters'!$M$36,'Input Parameters'!$J$36,'Input Parameters'!$K$36)</f>
        <v>0.50352909045274985</v>
      </c>
      <c r="W754" s="2">
        <f ca="1">N754+(P754-N754)*(1-ERF((T754-R754)/(2*SQRT(L754*'Input Parameters'!$E$38))))</f>
        <v>0.157688286186837</v>
      </c>
      <c r="X754">
        <f t="shared" ca="1" si="92"/>
        <v>1</v>
      </c>
      <c r="Y754" s="7"/>
    </row>
    <row r="755" spans="1:25" ht="15" customHeight="1" x14ac:dyDescent="0.25">
      <c r="A755" s="139">
        <v>748</v>
      </c>
      <c r="B755" s="10">
        <f t="shared" ca="1" si="83"/>
        <v>0.95960769689072734</v>
      </c>
      <c r="C755" s="60">
        <f ca="1">_xlfn.NORM.INV(B755,'Input Parameters'!$E$15,'Input Parameters'!$F$15)</f>
        <v>365.59716392383041</v>
      </c>
      <c r="D755" s="10">
        <f t="shared" ca="1" si="84"/>
        <v>0.60740438454361523</v>
      </c>
      <c r="E755" s="62">
        <f ca="1">IF(_xlfn.NORM.INV(D755,'Input Parameters'!$E$17,'Input Parameters'!$F$17)&lt;3500,3500,IF(_xlfn.NORM.INV(D755,'Input Parameters'!$E$17,'Input Parameters'!$F$17)&gt;5500,5500,_xlfn.NORM.INV(D755,'Input Parameters'!$E$17,'Input Parameters'!$F$17)))</f>
        <v>4990.7922117036096</v>
      </c>
      <c r="F755" s="10">
        <f t="shared" ca="1" si="85"/>
        <v>0.86008921756355472</v>
      </c>
      <c r="G755" s="64">
        <f ca="1">_xlfn.NORM.INV(F755,'Input Parameters'!$E$20,'Input Parameters'!$F$20)</f>
        <v>289.89082579062836</v>
      </c>
      <c r="H755" s="57">
        <f ca="1">EXP(E755*(1/'Input Parameters'!$E$23-1/G755))</f>
        <v>0.83653293898012815</v>
      </c>
      <c r="I755" s="10">
        <f t="shared" ca="1" si="86"/>
        <v>0.9264219929286337</v>
      </c>
      <c r="J755" s="30">
        <f ca="1">_xlfn.BETA.INV(I755,'Input Parameters'!$L$26,'Input Parameters'!$M$26,'Input Parameters'!$J$26,'Input Parameters'!$K$26)</f>
        <v>0.85714931683827611</v>
      </c>
      <c r="K755" s="168">
        <f ca="1">('Input Parameters'!$E$27/'Input Parameters'!$E$38)^$J755</f>
        <v>2.1369997649583667E-3</v>
      </c>
      <c r="L755" s="69">
        <f ca="1">$H755*$C755*'Input Parameters'!$E$25*K755</f>
        <v>0.65356733574900394</v>
      </c>
      <c r="M755" s="24">
        <f t="shared" ca="1" si="87"/>
        <v>0.28788492265462862</v>
      </c>
      <c r="N755" s="15">
        <f ca="1">_xlfn.NORM.INV(M755,'Input Parameters'!$E$29,'Input Parameters'!$F$29)</f>
        <v>9.9944042570970656E-2</v>
      </c>
      <c r="O755" s="8">
        <f t="shared" ca="1" si="88"/>
        <v>0.31820472643640363</v>
      </c>
      <c r="P755" s="30">
        <f ca="1">_xlfn.LOGNORM.INV(O755,'Input Parameters'!$H$30,'Input Parameters'!$I$30)</f>
        <v>2.1462762776062188</v>
      </c>
      <c r="Q755" s="10">
        <f t="shared" ca="1" si="89"/>
        <v>0.99305095130604915</v>
      </c>
      <c r="R755" s="30">
        <f>IF('Input Parameters'!$E$32=0,0,_xlfn.BETA.INV(Q755,'Input Parameters'!$L$32,'Input Parameters'!$M$32,'Input Parameters'!$J$32,'Input Parameters'!$K$32))</f>
        <v>0</v>
      </c>
      <c r="S755" s="10">
        <f t="shared" ca="1" si="90"/>
        <v>0.66661526312994279</v>
      </c>
      <c r="T755" s="26">
        <f ca="1">_xlfn.LOGNORM.INV(S755,'Input Parameters'!$H$34,'Input Parameters'!$I$34)</f>
        <v>53.184075371870605</v>
      </c>
      <c r="U755" s="10">
        <f t="shared" ca="1" si="91"/>
        <v>0.65333075750225955</v>
      </c>
      <c r="V755" s="30">
        <f ca="1">_xlfn.BETA.INV(U755,'Input Parameters'!$L$36,'Input Parameters'!$M$36,'Input Parameters'!$J$36,'Input Parameters'!$K$36)</f>
        <v>0.64817274995825458</v>
      </c>
      <c r="W755" s="2">
        <f ca="1">N755+(P755-N755)*(1-ERF((T755-R755)/(2*SQRT(L755*'Input Parameters'!$E$38))))</f>
        <v>9.99507758859286E-2</v>
      </c>
      <c r="X755">
        <f t="shared" ca="1" si="92"/>
        <v>1</v>
      </c>
      <c r="Y755" s="7"/>
    </row>
    <row r="756" spans="1:25" ht="15" customHeight="1" x14ac:dyDescent="0.25">
      <c r="A756" s="139">
        <v>749</v>
      </c>
      <c r="B756" s="10">
        <f t="shared" ca="1" si="83"/>
        <v>0.5207498962879209</v>
      </c>
      <c r="C756" s="60">
        <f ca="1">_xlfn.NORM.INV(B756,'Input Parameters'!$E$15,'Input Parameters'!$F$15)</f>
        <v>273.78719630796797</v>
      </c>
      <c r="D756" s="10">
        <f t="shared" ca="1" si="84"/>
        <v>0.96295259841306324</v>
      </c>
      <c r="E756" s="62">
        <f ca="1">IF(_xlfn.NORM.INV(D756,'Input Parameters'!$E$17,'Input Parameters'!$F$17)&lt;3500,3500,IF(_xlfn.NORM.INV(D756,'Input Parameters'!$E$17,'Input Parameters'!$F$17)&gt;5500,5500,_xlfn.NORM.INV(D756,'Input Parameters'!$E$17,'Input Parameters'!$F$17)))</f>
        <v>5500</v>
      </c>
      <c r="F756" s="10">
        <f t="shared" ca="1" si="85"/>
        <v>0.33086215359757476</v>
      </c>
      <c r="G756" s="64">
        <f ca="1">_xlfn.NORM.INV(F756,'Input Parameters'!$E$20,'Input Parameters'!$F$20)</f>
        <v>279.71852389222579</v>
      </c>
      <c r="H756" s="57">
        <f ca="1">EXP(E756*(1/'Input Parameters'!$E$23-1/G756))</f>
        <v>0.41202788990955086</v>
      </c>
      <c r="I756" s="10">
        <f t="shared" ca="1" si="86"/>
        <v>0.90397148659857929</v>
      </c>
      <c r="J756" s="30">
        <f ca="1">_xlfn.BETA.INV(I756,'Input Parameters'!$L$26,'Input Parameters'!$M$26,'Input Parameters'!$J$26,'Input Parameters'!$K$26)</f>
        <v>0.84158363120256985</v>
      </c>
      <c r="K756" s="168">
        <f ca="1">('Input Parameters'!$E$27/'Input Parameters'!$E$38)^$J756</f>
        <v>2.3894325218714652E-3</v>
      </c>
      <c r="L756" s="69">
        <f ca="1">$H756*$C756*'Input Parameters'!$E$25*K756</f>
        <v>0.26954701021140071</v>
      </c>
      <c r="M756" s="24">
        <f t="shared" ca="1" si="87"/>
        <v>3.5725804388869742E-2</v>
      </c>
      <c r="N756" s="15">
        <f ca="1">_xlfn.NORM.INV(M756,'Input Parameters'!$E$29,'Input Parameters'!$F$29)</f>
        <v>9.9819740351065694E-2</v>
      </c>
      <c r="O756" s="8">
        <f t="shared" ca="1" si="88"/>
        <v>0.45129722198668598</v>
      </c>
      <c r="P756" s="30">
        <f ca="1">_xlfn.LOGNORM.INV(O756,'Input Parameters'!$H$30,'Input Parameters'!$I$30)</f>
        <v>2.5325542855852161</v>
      </c>
      <c r="Q756" s="10">
        <f t="shared" ca="1" si="89"/>
        <v>0.44905656124672566</v>
      </c>
      <c r="R756" s="30">
        <f>IF('Input Parameters'!$E$32=0,0,_xlfn.BETA.INV(Q756,'Input Parameters'!$L$32,'Input Parameters'!$M$32,'Input Parameters'!$J$32,'Input Parameters'!$K$32))</f>
        <v>0</v>
      </c>
      <c r="S756" s="10">
        <f t="shared" ca="1" si="90"/>
        <v>0.46420512360230248</v>
      </c>
      <c r="T756" s="26">
        <f ca="1">_xlfn.LOGNORM.INV(S756,'Input Parameters'!$H$34,'Input Parameters'!$I$34)</f>
        <v>49.846940303589633</v>
      </c>
      <c r="U756" s="10">
        <f t="shared" ca="1" si="91"/>
        <v>0.70347233054005021</v>
      </c>
      <c r="V756" s="30">
        <f ca="1">_xlfn.BETA.INV(U756,'Input Parameters'!$L$36,'Input Parameters'!$M$36,'Input Parameters'!$J$36,'Input Parameters'!$K$36)</f>
        <v>0.67130207398806296</v>
      </c>
      <c r="W756" s="2">
        <f ca="1">N756+(P756-N756)*(1-ERF((T756-R756)/(2*SQRT(L756*'Input Parameters'!$E$38))))</f>
        <v>9.9819740378533348E-2</v>
      </c>
      <c r="X756">
        <f t="shared" ca="1" si="92"/>
        <v>1</v>
      </c>
      <c r="Y756" s="7"/>
    </row>
    <row r="757" spans="1:25" ht="15" customHeight="1" x14ac:dyDescent="0.25">
      <c r="A757" s="139">
        <v>750</v>
      </c>
      <c r="B757" s="10">
        <f t="shared" ca="1" si="83"/>
        <v>0.49669319011832658</v>
      </c>
      <c r="C757" s="60">
        <f ca="1">_xlfn.NORM.INV(B757,'Input Parameters'!$E$15,'Input Parameters'!$F$15)</f>
        <v>270.51798851280404</v>
      </c>
      <c r="D757" s="10">
        <f t="shared" ca="1" si="84"/>
        <v>0.76936004897193599</v>
      </c>
      <c r="E757" s="62">
        <f ca="1">IF(_xlfn.NORM.INV(D757,'Input Parameters'!$E$17,'Input Parameters'!$F$17)&lt;3500,3500,IF(_xlfn.NORM.INV(D757,'Input Parameters'!$E$17,'Input Parameters'!$F$17)&gt;5500,5500,_xlfn.NORM.INV(D757,'Input Parameters'!$E$17,'Input Parameters'!$F$17)))</f>
        <v>5315.718661508964</v>
      </c>
      <c r="F757" s="10">
        <f t="shared" ca="1" si="85"/>
        <v>0.63297667287440862</v>
      </c>
      <c r="G757" s="64">
        <f ca="1">_xlfn.NORM.INV(F757,'Input Parameters'!$E$20,'Input Parameters'!$F$20)</f>
        <v>284.92630854449601</v>
      </c>
      <c r="H757" s="57">
        <f ca="1">EXP(E757*(1/'Input Parameters'!$E$23-1/G757))</f>
        <v>0.60072934037132353</v>
      </c>
      <c r="I757" s="10">
        <f t="shared" ca="1" si="86"/>
        <v>0.39492804493002565</v>
      </c>
      <c r="J757" s="30">
        <f ca="1">_xlfn.BETA.INV(I757,'Input Parameters'!$L$26,'Input Parameters'!$M$26,'Input Parameters'!$J$26,'Input Parameters'!$K$26)</f>
        <v>0.61771580932707648</v>
      </c>
      <c r="K757" s="168">
        <f ca="1">('Input Parameters'!$E$27/'Input Parameters'!$E$38)^$J757</f>
        <v>1.1903888409602551E-2</v>
      </c>
      <c r="L757" s="69">
        <f ca="1">$H757*$C757*'Input Parameters'!$E$25*K757</f>
        <v>1.9344782023232285</v>
      </c>
      <c r="M757" s="24">
        <f t="shared" ca="1" si="87"/>
        <v>0.36394352953646603</v>
      </c>
      <c r="N757" s="15">
        <f ca="1">_xlfn.NORM.INV(M757,'Input Parameters'!$E$29,'Input Parameters'!$F$29)</f>
        <v>9.9965206241647855E-2</v>
      </c>
      <c r="O757" s="8">
        <f t="shared" ca="1" si="88"/>
        <v>0.66421606744731632</v>
      </c>
      <c r="P757" s="30">
        <f ca="1">_xlfn.LOGNORM.INV(O757,'Input Parameters'!$H$30,'Input Parameters'!$I$30)</f>
        <v>3.2783118573998782</v>
      </c>
      <c r="Q757" s="10">
        <f t="shared" ca="1" si="89"/>
        <v>0.98126199423741989</v>
      </c>
      <c r="R757" s="30">
        <f>IF('Input Parameters'!$E$32=0,0,_xlfn.BETA.INV(Q757,'Input Parameters'!$L$32,'Input Parameters'!$M$32,'Input Parameters'!$J$32,'Input Parameters'!$K$32))</f>
        <v>0</v>
      </c>
      <c r="S757" s="10">
        <f t="shared" ca="1" si="90"/>
        <v>0.14466093863657592</v>
      </c>
      <c r="T757" s="26">
        <f ca="1">_xlfn.LOGNORM.INV(S757,'Input Parameters'!$H$34,'Input Parameters'!$I$34)</f>
        <v>44.177076131133084</v>
      </c>
      <c r="U757" s="10">
        <f t="shared" ca="1" si="91"/>
        <v>0.42435233828559604</v>
      </c>
      <c r="V757" s="30">
        <f ca="1">_xlfn.BETA.INV(U757,'Input Parameters'!$L$36,'Input Parameters'!$M$36,'Input Parameters'!$J$36,'Input Parameters'!$K$36)</f>
        <v>0.5573665698707766</v>
      </c>
      <c r="W757" s="2">
        <f ca="1">N757+(P757-N757)*(1-ERF((T757-R757)/(2*SQRT(L757*'Input Parameters'!$E$38))))</f>
        <v>0.17849332153151914</v>
      </c>
      <c r="X757">
        <f t="shared" ca="1" si="92"/>
        <v>1</v>
      </c>
      <c r="Y757" s="7"/>
    </row>
    <row r="758" spans="1:25" ht="15" customHeight="1" x14ac:dyDescent="0.25">
      <c r="A758" s="139">
        <v>751</v>
      </c>
      <c r="B758" s="10">
        <f t="shared" ca="1" si="83"/>
        <v>0.43959109718672595</v>
      </c>
      <c r="C758" s="60">
        <f ca="1">_xlfn.NORM.INV(B758,'Input Parameters'!$E$15,'Input Parameters'!$F$15)</f>
        <v>262.7294713438751</v>
      </c>
      <c r="D758" s="10">
        <f t="shared" ca="1" si="84"/>
        <v>0.76469211282133975</v>
      </c>
      <c r="E758" s="62">
        <f ca="1">IF(_xlfn.NORM.INV(D758,'Input Parameters'!$E$17,'Input Parameters'!$F$17)&lt;3500,3500,IF(_xlfn.NORM.INV(D758,'Input Parameters'!$E$17,'Input Parameters'!$F$17)&gt;5500,5500,_xlfn.NORM.INV(D758,'Input Parameters'!$E$17,'Input Parameters'!$F$17)))</f>
        <v>5305.0342554121862</v>
      </c>
      <c r="F758" s="10">
        <f t="shared" ca="1" si="85"/>
        <v>2.6594566679635556E-2</v>
      </c>
      <c r="G758" s="64">
        <f ca="1">_xlfn.NORM.INV(F758,'Input Parameters'!$E$20,'Input Parameters'!$F$20)</f>
        <v>269.6963393138293</v>
      </c>
      <c r="H758" s="57">
        <f ca="1">EXP(E758*(1/'Input Parameters'!$E$23-1/G758))</f>
        <v>0.21013298609339959</v>
      </c>
      <c r="I758" s="10">
        <f t="shared" ca="1" si="86"/>
        <v>0.9492185049400147</v>
      </c>
      <c r="J758" s="30">
        <f ca="1">_xlfn.BETA.INV(I758,'Input Parameters'!$L$26,'Input Parameters'!$M$26,'Input Parameters'!$J$26,'Input Parameters'!$K$26)</f>
        <v>0.87580308565755816</v>
      </c>
      <c r="K758" s="168">
        <f ca="1">('Input Parameters'!$E$27/'Input Parameters'!$E$38)^$J758</f>
        <v>1.8693652588196031E-3</v>
      </c>
      <c r="L758" s="69">
        <f ca="1">$H758*$C758*'Input Parameters'!$E$25*K758</f>
        <v>0.10320415713863247</v>
      </c>
      <c r="M758" s="24">
        <f t="shared" ca="1" si="87"/>
        <v>0.11296019080615871</v>
      </c>
      <c r="N758" s="15">
        <f ca="1">_xlfn.NORM.INV(M758,'Input Parameters'!$E$29,'Input Parameters'!$F$29)</f>
        <v>9.9878906516772309E-2</v>
      </c>
      <c r="O758" s="8">
        <f t="shared" ca="1" si="88"/>
        <v>0.67321251807160731</v>
      </c>
      <c r="P758" s="30">
        <f ca="1">_xlfn.LOGNORM.INV(O758,'Input Parameters'!$H$30,'Input Parameters'!$I$30)</f>
        <v>3.3169497865926916</v>
      </c>
      <c r="Q758" s="10">
        <f t="shared" ca="1" si="89"/>
        <v>0.60047696994911814</v>
      </c>
      <c r="R758" s="30">
        <f>IF('Input Parameters'!$E$32=0,0,_xlfn.BETA.INV(Q758,'Input Parameters'!$L$32,'Input Parameters'!$M$32,'Input Parameters'!$J$32,'Input Parameters'!$K$32))</f>
        <v>0</v>
      </c>
      <c r="S758" s="10">
        <f t="shared" ca="1" si="90"/>
        <v>0.12452305119312645</v>
      </c>
      <c r="T758" s="26">
        <f ca="1">_xlfn.LOGNORM.INV(S758,'Input Parameters'!$H$34,'Input Parameters'!$I$34)</f>
        <v>43.668136668527829</v>
      </c>
      <c r="U758" s="10">
        <f t="shared" ca="1" si="91"/>
        <v>0.32773990329011027</v>
      </c>
      <c r="V758" s="30">
        <f ca="1">_xlfn.BETA.INV(U758,'Input Parameters'!$L$36,'Input Parameters'!$M$36,'Input Parameters'!$J$36,'Input Parameters'!$K$36)</f>
        <v>0.52094172708957953</v>
      </c>
      <c r="W758" s="2">
        <f ca="1">N758+(P758-N758)*(1-ERF((T758-R758)/(2*SQRT(L758*'Input Parameters'!$E$38))))</f>
        <v>9.9878906516772309E-2</v>
      </c>
      <c r="X758">
        <f t="shared" ca="1" si="92"/>
        <v>1</v>
      </c>
      <c r="Y758" s="7"/>
    </row>
    <row r="759" spans="1:25" ht="15" customHeight="1" x14ac:dyDescent="0.25">
      <c r="A759" s="139">
        <v>752</v>
      </c>
      <c r="B759" s="10">
        <f t="shared" ca="1" si="83"/>
        <v>0.20510603219336865</v>
      </c>
      <c r="C759" s="60">
        <f ca="1">_xlfn.NORM.INV(B759,'Input Parameters'!$E$15,'Input Parameters'!$F$15)</f>
        <v>226.33779119785567</v>
      </c>
      <c r="D759" s="10">
        <f t="shared" ca="1" si="84"/>
        <v>6.0002128331724913E-2</v>
      </c>
      <c r="E759" s="62">
        <f ca="1">IF(_xlfn.NORM.INV(D759,'Input Parameters'!$E$17,'Input Parameters'!$F$17)&lt;3500,3500,IF(_xlfn.NORM.INV(D759,'Input Parameters'!$E$17,'Input Parameters'!$F$17)&gt;5500,5500,_xlfn.NORM.INV(D759,'Input Parameters'!$E$17,'Input Parameters'!$F$17)))</f>
        <v>3711.67099028347</v>
      </c>
      <c r="F759" s="10">
        <f t="shared" ca="1" si="85"/>
        <v>0.65875547917404598</v>
      </c>
      <c r="G759" s="64">
        <f ca="1">_xlfn.NORM.INV(F759,'Input Parameters'!$E$20,'Input Parameters'!$F$20)</f>
        <v>285.39076215035925</v>
      </c>
      <c r="H759" s="57">
        <f ca="1">EXP(E759*(1/'Input Parameters'!$E$23-1/G759))</f>
        <v>0.71560085484529734</v>
      </c>
      <c r="I759" s="10">
        <f t="shared" ca="1" si="86"/>
        <v>0.16436765975483747</v>
      </c>
      <c r="J759" s="30">
        <f ca="1">_xlfn.BETA.INV(I759,'Input Parameters'!$L$26,'Input Parameters'!$M$26,'Input Parameters'!$J$26,'Input Parameters'!$K$26)</f>
        <v>0.49666472718533289</v>
      </c>
      <c r="K759" s="168">
        <f ca="1">('Input Parameters'!$E$27/'Input Parameters'!$E$38)^$J759</f>
        <v>2.8365323392327134E-2</v>
      </c>
      <c r="L759" s="69">
        <f ca="1">$H759*$C759*'Input Parameters'!$E$25*K759</f>
        <v>4.5942609949274109</v>
      </c>
      <c r="M759" s="24">
        <f t="shared" ca="1" si="87"/>
        <v>0.32774645339475872</v>
      </c>
      <c r="N759" s="15">
        <f ca="1">_xlfn.NORM.INV(M759,'Input Parameters'!$E$29,'Input Parameters'!$F$29)</f>
        <v>9.9955385555077075E-2</v>
      </c>
      <c r="O759" s="8">
        <f t="shared" ca="1" si="88"/>
        <v>0.75966547444706845</v>
      </c>
      <c r="P759" s="30">
        <f ca="1">_xlfn.LOGNORM.INV(O759,'Input Parameters'!$H$30,'Input Parameters'!$I$30)</f>
        <v>3.7440806630199859</v>
      </c>
      <c r="Q759" s="10">
        <f t="shared" ca="1" si="89"/>
        <v>0.64953405504963868</v>
      </c>
      <c r="R759" s="30">
        <f>IF('Input Parameters'!$E$32=0,0,_xlfn.BETA.INV(Q759,'Input Parameters'!$L$32,'Input Parameters'!$M$32,'Input Parameters'!$J$32,'Input Parameters'!$K$32))</f>
        <v>0</v>
      </c>
      <c r="S759" s="10">
        <f t="shared" ca="1" si="90"/>
        <v>0.97945212879114307</v>
      </c>
      <c r="T759" s="26">
        <f ca="1">_xlfn.LOGNORM.INV(S759,'Input Parameters'!$H$34,'Input Parameters'!$I$34)</f>
        <v>65.005742518040762</v>
      </c>
      <c r="U759" s="10">
        <f t="shared" ca="1" si="91"/>
        <v>6.8479401632794312E-2</v>
      </c>
      <c r="V759" s="30">
        <f ca="1">_xlfn.BETA.INV(U759,'Input Parameters'!$L$36,'Input Parameters'!$M$36,'Input Parameters'!$J$36,'Input Parameters'!$K$36)</f>
        <v>0.39489745850645197</v>
      </c>
      <c r="W759" s="2">
        <f ca="1">N759+(P759-N759)*(1-ERF((T759-R759)/(2*SQRT(L759*'Input Parameters'!$E$38))))</f>
        <v>0.21653722734433811</v>
      </c>
      <c r="X759">
        <f t="shared" ca="1" si="92"/>
        <v>1</v>
      </c>
      <c r="Y759" s="7"/>
    </row>
    <row r="760" spans="1:25" ht="15" customHeight="1" x14ac:dyDescent="0.25">
      <c r="A760" s="139">
        <v>753</v>
      </c>
      <c r="B760" s="10">
        <f t="shared" ca="1" si="83"/>
        <v>0.14189087670917377</v>
      </c>
      <c r="C760" s="60">
        <f ca="1">_xlfn.NORM.INV(B760,'Input Parameters'!$E$15,'Input Parameters'!$F$15)</f>
        <v>212.87927881192149</v>
      </c>
      <c r="D760" s="10">
        <f t="shared" ca="1" si="84"/>
        <v>0.80093429967657293</v>
      </c>
      <c r="E760" s="62">
        <f ca="1">IF(_xlfn.NORM.INV(D760,'Input Parameters'!$E$17,'Input Parameters'!$F$17)&lt;3500,3500,IF(_xlfn.NORM.INV(D760,'Input Parameters'!$E$17,'Input Parameters'!$F$17)&gt;5500,5500,_xlfn.NORM.INV(D760,'Input Parameters'!$E$17,'Input Parameters'!$F$17)))</f>
        <v>5391.4742215523111</v>
      </c>
      <c r="F760" s="10">
        <f t="shared" ca="1" si="85"/>
        <v>0.19448804901472605</v>
      </c>
      <c r="G760" s="64">
        <f ca="1">_xlfn.NORM.INV(F760,'Input Parameters'!$E$20,'Input Parameters'!$F$20)</f>
        <v>276.8781127973694</v>
      </c>
      <c r="H760" s="57">
        <f ca="1">EXP(E760*(1/'Input Parameters'!$E$23-1/G760))</f>
        <v>0.34407298126154645</v>
      </c>
      <c r="I760" s="10">
        <f t="shared" ca="1" si="86"/>
        <v>0.80969827561396346</v>
      </c>
      <c r="J760" s="30">
        <f ca="1">_xlfn.BETA.INV(I760,'Input Parameters'!$L$26,'Input Parameters'!$M$26,'Input Parameters'!$J$26,'Input Parameters'!$K$26)</f>
        <v>0.79005777269895661</v>
      </c>
      <c r="K760" s="168">
        <f ca="1">('Input Parameters'!$E$27/'Input Parameters'!$E$38)^$J760</f>
        <v>3.4578676270684066E-3</v>
      </c>
      <c r="L760" s="69">
        <f ca="1">$H760*$C760*'Input Parameters'!$E$25*K760</f>
        <v>0.25327500025426503</v>
      </c>
      <c r="M760" s="24">
        <f t="shared" ca="1" si="87"/>
        <v>0.43790409068363656</v>
      </c>
      <c r="N760" s="15">
        <f ca="1">_xlfn.NORM.INV(M760,'Input Parameters'!$E$29,'Input Parameters'!$F$29)</f>
        <v>9.9984371474885453E-2</v>
      </c>
      <c r="O760" s="8">
        <f t="shared" ca="1" si="88"/>
        <v>0.77815770792469063</v>
      </c>
      <c r="P760" s="30">
        <f ca="1">_xlfn.LOGNORM.INV(O760,'Input Parameters'!$H$30,'Input Parameters'!$I$30)</f>
        <v>3.853098288624103</v>
      </c>
      <c r="Q760" s="10">
        <f t="shared" ca="1" si="89"/>
        <v>0.19024267049610222</v>
      </c>
      <c r="R760" s="30">
        <f>IF('Input Parameters'!$E$32=0,0,_xlfn.BETA.INV(Q760,'Input Parameters'!$L$32,'Input Parameters'!$M$32,'Input Parameters'!$J$32,'Input Parameters'!$K$32))</f>
        <v>0</v>
      </c>
      <c r="S760" s="10">
        <f t="shared" ca="1" si="90"/>
        <v>7.3776429664809351E-2</v>
      </c>
      <c r="T760" s="26">
        <f ca="1">_xlfn.LOGNORM.INV(S760,'Input Parameters'!$H$34,'Input Parameters'!$I$34)</f>
        <v>42.090277955047341</v>
      </c>
      <c r="U760" s="10">
        <f t="shared" ca="1" si="91"/>
        <v>7.1544537510798256E-2</v>
      </c>
      <c r="V760" s="30">
        <f ca="1">_xlfn.BETA.INV(U760,'Input Parameters'!$L$36,'Input Parameters'!$M$36,'Input Parameters'!$J$36,'Input Parameters'!$K$36)</f>
        <v>0.39726149987200809</v>
      </c>
      <c r="W760" s="2">
        <f ca="1">N760+(P760-N760)*(1-ERF((T760-R760)/(2*SQRT(L760*'Input Parameters'!$E$38))))</f>
        <v>9.9984384017535941E-2</v>
      </c>
      <c r="X760">
        <f t="shared" ca="1" si="92"/>
        <v>1</v>
      </c>
      <c r="Y760" s="7"/>
    </row>
    <row r="761" spans="1:25" ht="15" customHeight="1" x14ac:dyDescent="0.25">
      <c r="A761" s="139">
        <v>754</v>
      </c>
      <c r="B761" s="10">
        <f t="shared" ca="1" si="83"/>
        <v>0.44678877558212859</v>
      </c>
      <c r="C761" s="60">
        <f ca="1">_xlfn.NORM.INV(B761,'Input Parameters'!$E$15,'Input Parameters'!$F$15)</f>
        <v>263.71727070845373</v>
      </c>
      <c r="D761" s="10">
        <f t="shared" ca="1" si="84"/>
        <v>0.48277154227497332</v>
      </c>
      <c r="E761" s="62">
        <f ca="1">IF(_xlfn.NORM.INV(D761,'Input Parameters'!$E$17,'Input Parameters'!$F$17)&lt;3500,3500,IF(_xlfn.NORM.INV(D761,'Input Parameters'!$E$17,'Input Parameters'!$F$17)&gt;5500,5500,_xlfn.NORM.INV(D761,'Input Parameters'!$E$17,'Input Parameters'!$F$17)))</f>
        <v>4769.7608601017464</v>
      </c>
      <c r="F761" s="10">
        <f t="shared" ca="1" si="85"/>
        <v>0.99339931699390305</v>
      </c>
      <c r="G761" s="64">
        <f ca="1">_xlfn.NORM.INV(F761,'Input Parameters'!$E$20,'Input Parameters'!$F$20)</f>
        <v>299.25454548804953</v>
      </c>
      <c r="H761" s="57">
        <f ca="1">EXP(E761*(1/'Input Parameters'!$E$23-1/G761))</f>
        <v>1.4109349403880567</v>
      </c>
      <c r="I761" s="10">
        <f t="shared" ca="1" si="86"/>
        <v>0.71877380975852256</v>
      </c>
      <c r="J761" s="30">
        <f ca="1">_xlfn.BETA.INV(I761,'Input Parameters'!$L$26,'Input Parameters'!$M$26,'Input Parameters'!$J$26,'Input Parameters'!$K$26)</f>
        <v>0.74952690054047855</v>
      </c>
      <c r="K761" s="168">
        <f ca="1">('Input Parameters'!$E$27/'Input Parameters'!$E$38)^$J761</f>
        <v>4.6245590006009467E-3</v>
      </c>
      <c r="L761" s="69">
        <f ca="1">$H761*$C761*'Input Parameters'!$E$25*K761</f>
        <v>1.7207425007263686</v>
      </c>
      <c r="M761" s="24">
        <f t="shared" ca="1" si="87"/>
        <v>0.63365762622255961</v>
      </c>
      <c r="N761" s="15">
        <f ca="1">_xlfn.NORM.INV(M761,'Input Parameters'!$E$29,'Input Parameters'!$F$29)</f>
        <v>0.10003415564080163</v>
      </c>
      <c r="O761" s="8">
        <f t="shared" ca="1" si="88"/>
        <v>0.32468933783095622</v>
      </c>
      <c r="P761" s="30">
        <f ca="1">_xlfn.LOGNORM.INV(O761,'Input Parameters'!$H$30,'Input Parameters'!$I$30)</f>
        <v>2.1647051912158406</v>
      </c>
      <c r="Q761" s="10">
        <f t="shared" ca="1" si="89"/>
        <v>0.80376317891219318</v>
      </c>
      <c r="R761" s="30">
        <f>IF('Input Parameters'!$E$32=0,0,_xlfn.BETA.INV(Q761,'Input Parameters'!$L$32,'Input Parameters'!$M$32,'Input Parameters'!$J$32,'Input Parameters'!$K$32))</f>
        <v>0</v>
      </c>
      <c r="S761" s="10">
        <f t="shared" ca="1" si="90"/>
        <v>0.97914908509203047</v>
      </c>
      <c r="T761" s="26">
        <f ca="1">_xlfn.LOGNORM.INV(S761,'Input Parameters'!$H$34,'Input Parameters'!$I$34)</f>
        <v>64.956554147241775</v>
      </c>
      <c r="U761" s="10">
        <f t="shared" ca="1" si="91"/>
        <v>0.7424533200459783</v>
      </c>
      <c r="V761" s="30">
        <f ca="1">_xlfn.BETA.INV(U761,'Input Parameters'!$L$36,'Input Parameters'!$M$36,'Input Parameters'!$J$36,'Input Parameters'!$K$36)</f>
        <v>0.69090968378936002</v>
      </c>
      <c r="W761" s="2">
        <f ca="1">N761+(P761-N761)*(1-ERF((T761-R761)/(2*SQRT(L761*'Input Parameters'!$E$38))))</f>
        <v>0.10098948774769421</v>
      </c>
      <c r="X761">
        <f t="shared" ca="1" si="92"/>
        <v>1</v>
      </c>
      <c r="Y761" s="7"/>
    </row>
    <row r="762" spans="1:25" ht="15" customHeight="1" x14ac:dyDescent="0.25">
      <c r="A762" s="139">
        <v>755</v>
      </c>
      <c r="B762" s="10">
        <f t="shared" ca="1" si="83"/>
        <v>0.15361444379993616</v>
      </c>
      <c r="C762" s="60">
        <f ca="1">_xlfn.NORM.INV(B762,'Input Parameters'!$E$15,'Input Parameters'!$F$15)</f>
        <v>215.63277501030899</v>
      </c>
      <c r="D762" s="10">
        <f t="shared" ca="1" si="84"/>
        <v>0.69775582571923189</v>
      </c>
      <c r="E762" s="62">
        <f ca="1">IF(_xlfn.NORM.INV(D762,'Input Parameters'!$E$17,'Input Parameters'!$F$17)&lt;3500,3500,IF(_xlfn.NORM.INV(D762,'Input Parameters'!$E$17,'Input Parameters'!$F$17)&gt;5500,5500,_xlfn.NORM.INV(D762,'Input Parameters'!$E$17,'Input Parameters'!$F$17)))</f>
        <v>5162.569822332287</v>
      </c>
      <c r="F762" s="10">
        <f t="shared" ca="1" si="85"/>
        <v>0.58999128243760091</v>
      </c>
      <c r="G762" s="64">
        <f ca="1">_xlfn.NORM.INV(F762,'Input Parameters'!$E$20,'Input Parameters'!$F$20)</f>
        <v>284.17440109786031</v>
      </c>
      <c r="H762" s="57">
        <f ca="1">EXP(E762*(1/'Input Parameters'!$E$23-1/G762))</f>
        <v>0.58107801491640465</v>
      </c>
      <c r="I762" s="10">
        <f t="shared" ca="1" si="86"/>
        <v>0.15129410388587161</v>
      </c>
      <c r="J762" s="30">
        <f ca="1">_xlfn.BETA.INV(I762,'Input Parameters'!$L$26,'Input Parameters'!$M$26,'Input Parameters'!$J$26,'Input Parameters'!$K$26)</f>
        <v>0.48735828591069907</v>
      </c>
      <c r="K762" s="168">
        <f ca="1">('Input Parameters'!$E$27/'Input Parameters'!$E$38)^$J762</f>
        <v>3.0323491712651279E-2</v>
      </c>
      <c r="L762" s="69">
        <f ca="1">$H762*$C762*'Input Parameters'!$E$25*K762</f>
        <v>3.7995172840970608</v>
      </c>
      <c r="M762" s="24">
        <f t="shared" ca="1" si="87"/>
        <v>0.82324043110264777</v>
      </c>
      <c r="N762" s="15">
        <f ca="1">_xlfn.NORM.INV(M762,'Input Parameters'!$E$29,'Input Parameters'!$F$29)</f>
        <v>0.10009277849394933</v>
      </c>
      <c r="O762" s="8">
        <f t="shared" ca="1" si="88"/>
        <v>0.38613797190672949</v>
      </c>
      <c r="P762" s="30">
        <f ca="1">_xlfn.LOGNORM.INV(O762,'Input Parameters'!$H$30,'Input Parameters'!$I$30)</f>
        <v>2.3404282633483153</v>
      </c>
      <c r="Q762" s="10">
        <f t="shared" ca="1" si="89"/>
        <v>0.18838512969618892</v>
      </c>
      <c r="R762" s="30">
        <f>IF('Input Parameters'!$E$32=0,0,_xlfn.BETA.INV(Q762,'Input Parameters'!$L$32,'Input Parameters'!$M$32,'Input Parameters'!$J$32,'Input Parameters'!$K$32))</f>
        <v>0</v>
      </c>
      <c r="S762" s="10">
        <f t="shared" ca="1" si="90"/>
        <v>0.49556949123796479</v>
      </c>
      <c r="T762" s="26">
        <f ca="1">_xlfn.LOGNORM.INV(S762,'Input Parameters'!$H$34,'Input Parameters'!$I$34)</f>
        <v>50.338057699945061</v>
      </c>
      <c r="U762" s="10">
        <f t="shared" ca="1" si="91"/>
        <v>0.53057470300029552</v>
      </c>
      <c r="V762" s="30">
        <f ca="1">_xlfn.BETA.INV(U762,'Input Parameters'!$L$36,'Input Parameters'!$M$36,'Input Parameters'!$J$36,'Input Parameters'!$K$36)</f>
        <v>0.5976633256416567</v>
      </c>
      <c r="W762" s="2">
        <f ca="1">N762+(P762-N762)*(1-ERF((T762-R762)/(2*SQRT(L762*'Input Parameters'!$E$38))))</f>
        <v>0.25207675872958268</v>
      </c>
      <c r="X762">
        <f t="shared" ca="1" si="92"/>
        <v>1</v>
      </c>
      <c r="Y762" s="7"/>
    </row>
    <row r="763" spans="1:25" ht="15" customHeight="1" x14ac:dyDescent="0.25">
      <c r="A763" s="139">
        <v>756</v>
      </c>
      <c r="B763" s="10">
        <f t="shared" ca="1" si="83"/>
        <v>0.28407157402946559</v>
      </c>
      <c r="C763" s="60">
        <f ca="1">_xlfn.NORM.INV(B763,'Input Parameters'!$E$15,'Input Parameters'!$F$15)</f>
        <v>240.03421796772543</v>
      </c>
      <c r="D763" s="10">
        <f t="shared" ca="1" si="84"/>
        <v>0.9991729513000005</v>
      </c>
      <c r="E763" s="62">
        <f ca="1">IF(_xlfn.NORM.INV(D763,'Input Parameters'!$E$17,'Input Parameters'!$F$17)&lt;3500,3500,IF(_xlfn.NORM.INV(D763,'Input Parameters'!$E$17,'Input Parameters'!$F$17)&gt;5500,5500,_xlfn.NORM.INV(D763,'Input Parameters'!$E$17,'Input Parameters'!$F$17)))</f>
        <v>5500</v>
      </c>
      <c r="F763" s="10">
        <f t="shared" ca="1" si="85"/>
        <v>0.79207233744980898</v>
      </c>
      <c r="G763" s="64">
        <f ca="1">_xlfn.NORM.INV(F763,'Input Parameters'!$E$20,'Input Parameters'!$F$20)</f>
        <v>288.10133995479998</v>
      </c>
      <c r="H763" s="57">
        <f ca="1">EXP(E763*(1/'Input Parameters'!$E$23-1/G763))</f>
        <v>0.73012058915249078</v>
      </c>
      <c r="I763" s="10">
        <f t="shared" ca="1" si="86"/>
        <v>1.8383244597818038E-2</v>
      </c>
      <c r="J763" s="30">
        <f ca="1">_xlfn.BETA.INV(I763,'Input Parameters'!$L$26,'Input Parameters'!$M$26,'Input Parameters'!$J$26,'Input Parameters'!$K$26)</f>
        <v>0.31461383814081656</v>
      </c>
      <c r="K763" s="168">
        <f ca="1">('Input Parameters'!$E$27/'Input Parameters'!$E$38)^$J763</f>
        <v>0.10469200394413616</v>
      </c>
      <c r="L763" s="69">
        <f ca="1">$H763*$C763*'Input Parameters'!$E$25*K763</f>
        <v>18.347684569568493</v>
      </c>
      <c r="M763" s="24">
        <f t="shared" ca="1" si="87"/>
        <v>0.67401669756571292</v>
      </c>
      <c r="N763" s="15">
        <f ca="1">_xlfn.NORM.INV(M763,'Input Parameters'!$E$29,'Input Parameters'!$F$29)</f>
        <v>0.10004510318348156</v>
      </c>
      <c r="O763" s="8">
        <f t="shared" ca="1" si="88"/>
        <v>0.55174480479330124</v>
      </c>
      <c r="P763" s="30">
        <f ca="1">_xlfn.LOGNORM.INV(O763,'Input Parameters'!$H$30,'Input Parameters'!$I$30)</f>
        <v>2.8533206746092916</v>
      </c>
      <c r="Q763" s="10">
        <f t="shared" ca="1" si="89"/>
        <v>0.73263527188808175</v>
      </c>
      <c r="R763" s="30">
        <f>IF('Input Parameters'!$E$32=0,0,_xlfn.BETA.INV(Q763,'Input Parameters'!$L$32,'Input Parameters'!$M$32,'Input Parameters'!$J$32,'Input Parameters'!$K$32))</f>
        <v>0</v>
      </c>
      <c r="S763" s="10">
        <f t="shared" ca="1" si="90"/>
        <v>0.97401015323399442</v>
      </c>
      <c r="T763" s="26">
        <f ca="1">_xlfn.LOGNORM.INV(S763,'Input Parameters'!$H$34,'Input Parameters'!$I$34)</f>
        <v>64.207245772274291</v>
      </c>
      <c r="U763" s="10">
        <f t="shared" ca="1" si="91"/>
        <v>0.79908590302276172</v>
      </c>
      <c r="V763" s="30">
        <f ca="1">_xlfn.BETA.INV(U763,'Input Parameters'!$L$36,'Input Parameters'!$M$36,'Input Parameters'!$J$36,'Input Parameters'!$K$36)</f>
        <v>0.72311422562820837</v>
      </c>
      <c r="W763" s="2">
        <f ca="1">N763+(P763-N763)*(1-ERF((T763-R763)/(2*SQRT(L763*'Input Parameters'!$E$38))))</f>
        <v>0.89622380053073014</v>
      </c>
      <c r="X763">
        <f t="shared" ca="1" si="92"/>
        <v>0</v>
      </c>
      <c r="Y763" s="7"/>
    </row>
    <row r="764" spans="1:25" ht="15" customHeight="1" x14ac:dyDescent="0.25">
      <c r="A764" s="139">
        <v>757</v>
      </c>
      <c r="B764" s="10">
        <f t="shared" ca="1" si="83"/>
        <v>0.868846502364652</v>
      </c>
      <c r="C764" s="60">
        <f ca="1">_xlfn.NORM.INV(B764,'Input Parameters'!$E$15,'Input Parameters'!$F$15)</f>
        <v>331.71561038336523</v>
      </c>
      <c r="D764" s="10">
        <f t="shared" ca="1" si="84"/>
        <v>0.83312979736325676</v>
      </c>
      <c r="E764" s="62">
        <f ca="1">IF(_xlfn.NORM.INV(D764,'Input Parameters'!$E$17,'Input Parameters'!$F$17)&lt;3500,3500,IF(_xlfn.NORM.INV(D764,'Input Parameters'!$E$17,'Input Parameters'!$F$17)&gt;5500,5500,_xlfn.NORM.INV(D764,'Input Parameters'!$E$17,'Input Parameters'!$F$17)))</f>
        <v>5476.6250800756525</v>
      </c>
      <c r="F764" s="10">
        <f t="shared" ca="1" si="85"/>
        <v>0.46757533454367106</v>
      </c>
      <c r="G764" s="64">
        <f ca="1">_xlfn.NORM.INV(F764,'Input Parameters'!$E$20,'Input Parameters'!$F$20)</f>
        <v>282.10484595987407</v>
      </c>
      <c r="H764" s="57">
        <f ca="1">EXP(E764*(1/'Input Parameters'!$E$23-1/G764))</f>
        <v>0.48807954909239015</v>
      </c>
      <c r="I764" s="10">
        <f t="shared" ca="1" si="86"/>
        <v>0.53517039915155906</v>
      </c>
      <c r="J764" s="30">
        <f ca="1">_xlfn.BETA.INV(I764,'Input Parameters'!$L$26,'Input Parameters'!$M$26,'Input Parameters'!$J$26,'Input Parameters'!$K$26)</f>
        <v>0.67549725711718889</v>
      </c>
      <c r="K764" s="168">
        <f ca="1">('Input Parameters'!$E$27/'Input Parameters'!$E$38)^$J764</f>
        <v>7.8648023523135869E-3</v>
      </c>
      <c r="L764" s="69">
        <f ca="1">$H764*$C764*'Input Parameters'!$E$25*K764</f>
        <v>1.2733398577212207</v>
      </c>
      <c r="M764" s="24">
        <f t="shared" ca="1" si="87"/>
        <v>0.30809675207505849</v>
      </c>
      <c r="N764" s="15">
        <f ca="1">_xlfn.NORM.INV(M764,'Input Parameters'!$E$29,'Input Parameters'!$F$29)</f>
        <v>9.9949874760518351E-2</v>
      </c>
      <c r="O764" s="8">
        <f t="shared" ca="1" si="88"/>
        <v>0.37549631439831288</v>
      </c>
      <c r="P764" s="30">
        <f ca="1">_xlfn.LOGNORM.INV(O764,'Input Parameters'!$H$30,'Input Parameters'!$I$30)</f>
        <v>2.3097506413650839</v>
      </c>
      <c r="Q764" s="10">
        <f t="shared" ca="1" si="89"/>
        <v>0.42284020331094574</v>
      </c>
      <c r="R764" s="30">
        <f>IF('Input Parameters'!$E$32=0,0,_xlfn.BETA.INV(Q764,'Input Parameters'!$L$32,'Input Parameters'!$M$32,'Input Parameters'!$J$32,'Input Parameters'!$K$32))</f>
        <v>0</v>
      </c>
      <c r="S764" s="10">
        <f t="shared" ca="1" si="90"/>
        <v>6.9910937313188981E-2</v>
      </c>
      <c r="T764" s="26">
        <f ca="1">_xlfn.LOGNORM.INV(S764,'Input Parameters'!$H$34,'Input Parameters'!$I$34)</f>
        <v>41.942612465262982</v>
      </c>
      <c r="U764" s="10">
        <f t="shared" ca="1" si="91"/>
        <v>0.44709203440535183</v>
      </c>
      <c r="V764" s="30">
        <f ca="1">_xlfn.BETA.INV(U764,'Input Parameters'!$L$36,'Input Parameters'!$M$36,'Input Parameters'!$J$36,'Input Parameters'!$K$36)</f>
        <v>0.56588635188269598</v>
      </c>
      <c r="W764" s="2">
        <f ca="1">N764+(P764-N764)*(1-ERF((T764-R764)/(2*SQRT(L764*'Input Parameters'!$E$38))))</f>
        <v>0.11891502810621012</v>
      </c>
      <c r="X764">
        <f t="shared" ca="1" si="92"/>
        <v>1</v>
      </c>
      <c r="Y764" s="7"/>
    </row>
    <row r="765" spans="1:25" ht="15" customHeight="1" x14ac:dyDescent="0.25">
      <c r="A765" s="139">
        <v>758</v>
      </c>
      <c r="B765" s="10">
        <f t="shared" ca="1" si="83"/>
        <v>0.27701918771415468</v>
      </c>
      <c r="C765" s="60">
        <f ca="1">_xlfn.NORM.INV(B765,'Input Parameters'!$E$15,'Input Parameters'!$F$15)</f>
        <v>238.89987984277838</v>
      </c>
      <c r="D765" s="10">
        <f t="shared" ca="1" si="84"/>
        <v>0.51153544683221308</v>
      </c>
      <c r="E765" s="62">
        <f ca="1">IF(_xlfn.NORM.INV(D765,'Input Parameters'!$E$17,'Input Parameters'!$F$17)&lt;3500,3500,IF(_xlfn.NORM.INV(D765,'Input Parameters'!$E$17,'Input Parameters'!$F$17)&gt;5500,5500,_xlfn.NORM.INV(D765,'Input Parameters'!$E$17,'Input Parameters'!$F$17)))</f>
        <v>4820.2433753181685</v>
      </c>
      <c r="F765" s="10">
        <f t="shared" ca="1" si="85"/>
        <v>5.9965736775289047E-2</v>
      </c>
      <c r="G765" s="64">
        <f ca="1">_xlfn.NORM.INV(F765,'Input Parameters'!$E$20,'Input Parameters'!$F$20)</f>
        <v>272.23108937054377</v>
      </c>
      <c r="H765" s="57">
        <f ca="1">EXP(E765*(1/'Input Parameters'!$E$23-1/G765))</f>
        <v>0.28620669492576345</v>
      </c>
      <c r="I765" s="10">
        <f t="shared" ca="1" si="86"/>
        <v>0.97353408115688977</v>
      </c>
      <c r="J765" s="30">
        <f ca="1">_xlfn.BETA.INV(I765,'Input Parameters'!$L$26,'Input Parameters'!$M$26,'Input Parameters'!$J$26,'Input Parameters'!$K$26)</f>
        <v>0.90202883329315431</v>
      </c>
      <c r="K765" s="168">
        <f ca="1">('Input Parameters'!$E$27/'Input Parameters'!$E$38)^$J765</f>
        <v>1.5488009154877029E-3</v>
      </c>
      <c r="L765" s="69">
        <f ca="1">$H765*$C765*'Input Parameters'!$E$25*K765</f>
        <v>0.10589886769554831</v>
      </c>
      <c r="M765" s="24">
        <f t="shared" ca="1" si="87"/>
        <v>0.60338102671959437</v>
      </c>
      <c r="N765" s="15">
        <f ca="1">_xlfn.NORM.INV(M765,'Input Parameters'!$E$29,'Input Parameters'!$F$29)</f>
        <v>0.10002621083018046</v>
      </c>
      <c r="O765" s="8">
        <f t="shared" ca="1" si="88"/>
        <v>0.67656555791033546</v>
      </c>
      <c r="P765" s="30">
        <f ca="1">_xlfn.LOGNORM.INV(O765,'Input Parameters'!$H$30,'Input Parameters'!$I$30)</f>
        <v>3.331577205086719</v>
      </c>
      <c r="Q765" s="10">
        <f t="shared" ca="1" si="89"/>
        <v>0.64845504869341286</v>
      </c>
      <c r="R765" s="30">
        <f>IF('Input Parameters'!$E$32=0,0,_xlfn.BETA.INV(Q765,'Input Parameters'!$L$32,'Input Parameters'!$M$32,'Input Parameters'!$J$32,'Input Parameters'!$K$32))</f>
        <v>0</v>
      </c>
      <c r="S765" s="10">
        <f t="shared" ca="1" si="90"/>
        <v>0.38541922464649558</v>
      </c>
      <c r="T765" s="26">
        <f ca="1">_xlfn.LOGNORM.INV(S765,'Input Parameters'!$H$34,'Input Parameters'!$I$34)</f>
        <v>48.612247384021956</v>
      </c>
      <c r="U765" s="10">
        <f t="shared" ca="1" si="91"/>
        <v>0.97250736394291859</v>
      </c>
      <c r="V765" s="30">
        <f ca="1">_xlfn.BETA.INV(U765,'Input Parameters'!$L$36,'Input Parameters'!$M$36,'Input Parameters'!$J$36,'Input Parameters'!$K$36)</f>
        <v>0.92108838362886991</v>
      </c>
      <c r="W765" s="2">
        <f ca="1">N765+(P765-N765)*(1-ERF((T765-R765)/(2*SQRT(L765*'Input Parameters'!$E$38))))</f>
        <v>0.10002621083018046</v>
      </c>
      <c r="X765">
        <f t="shared" ca="1" si="92"/>
        <v>1</v>
      </c>
      <c r="Y765" s="7"/>
    </row>
    <row r="766" spans="1:25" ht="15" customHeight="1" x14ac:dyDescent="0.25">
      <c r="A766" s="139">
        <v>759</v>
      </c>
      <c r="B766" s="10">
        <f t="shared" ca="1" si="83"/>
        <v>0.70000415734257349</v>
      </c>
      <c r="C766" s="60">
        <f ca="1">_xlfn.NORM.INV(B766,'Input Parameters'!$E$15,'Input Parameters'!$F$15)</f>
        <v>299.38691571159825</v>
      </c>
      <c r="D766" s="10">
        <f t="shared" ca="1" si="84"/>
        <v>0.76735286694639437</v>
      </c>
      <c r="E766" s="62">
        <f ca="1">IF(_xlfn.NORM.INV(D766,'Input Parameters'!$E$17,'Input Parameters'!$F$17)&lt;3500,3500,IF(_xlfn.NORM.INV(D766,'Input Parameters'!$E$17,'Input Parameters'!$F$17)&gt;5500,5500,_xlfn.NORM.INV(D766,'Input Parameters'!$E$17,'Input Parameters'!$F$17)))</f>
        <v>5311.1098507369688</v>
      </c>
      <c r="F766" s="10">
        <f t="shared" ca="1" si="85"/>
        <v>0.60736763812549199</v>
      </c>
      <c r="G766" s="64">
        <f ca="1">_xlfn.NORM.INV(F766,'Input Parameters'!$E$20,'Input Parameters'!$F$20)</f>
        <v>284.4755135460162</v>
      </c>
      <c r="H766" s="57">
        <f ca="1">EXP(E766*(1/'Input Parameters'!$E$23-1/G766))</f>
        <v>0.58350202795346506</v>
      </c>
      <c r="I766" s="10">
        <f t="shared" ca="1" si="86"/>
        <v>0.17993524693151464</v>
      </c>
      <c r="J766" s="30">
        <f ca="1">_xlfn.BETA.INV(I766,'Input Parameters'!$L$26,'Input Parameters'!$M$26,'Input Parameters'!$J$26,'Input Parameters'!$K$26)</f>
        <v>0.50715393879108095</v>
      </c>
      <c r="K766" s="168">
        <f ca="1">('Input Parameters'!$E$27/'Input Parameters'!$E$38)^$J766</f>
        <v>2.6309445725958589E-2</v>
      </c>
      <c r="L766" s="69">
        <f ca="1">$H766*$C766*'Input Parameters'!$E$25*K766</f>
        <v>4.5960726467100335</v>
      </c>
      <c r="M766" s="24">
        <f t="shared" ca="1" si="87"/>
        <v>0.66823126313884962</v>
      </c>
      <c r="N766" s="15">
        <f ca="1">_xlfn.NORM.INV(M766,'Input Parameters'!$E$29,'Input Parameters'!$F$29)</f>
        <v>0.10004350343785928</v>
      </c>
      <c r="O766" s="8">
        <f t="shared" ca="1" si="88"/>
        <v>0.82573045186431027</v>
      </c>
      <c r="P766" s="30">
        <f ca="1">_xlfn.LOGNORM.INV(O766,'Input Parameters'!$H$30,'Input Parameters'!$I$30)</f>
        <v>4.1781260544083088</v>
      </c>
      <c r="Q766" s="10">
        <f t="shared" ca="1" si="89"/>
        <v>0.59584426504524568</v>
      </c>
      <c r="R766" s="30">
        <f>IF('Input Parameters'!$E$32=0,0,_xlfn.BETA.INV(Q766,'Input Parameters'!$L$32,'Input Parameters'!$M$32,'Input Parameters'!$J$32,'Input Parameters'!$K$32))</f>
        <v>0</v>
      </c>
      <c r="S766" s="10">
        <f t="shared" ca="1" si="90"/>
        <v>0.19180515848915225</v>
      </c>
      <c r="T766" s="26">
        <f ca="1">_xlfn.LOGNORM.INV(S766,'Input Parameters'!$H$34,'Input Parameters'!$I$34)</f>
        <v>45.225368857362994</v>
      </c>
      <c r="U766" s="10">
        <f t="shared" ca="1" si="91"/>
        <v>0.6675888054075455</v>
      </c>
      <c r="V766" s="30">
        <f ca="1">_xlfn.BETA.INV(U766,'Input Parameters'!$L$36,'Input Parameters'!$M$36,'Input Parameters'!$J$36,'Input Parameters'!$K$36)</f>
        <v>0.65455131459991378</v>
      </c>
      <c r="W766" s="2">
        <f ca="1">N766+(P766-N766)*(1-ERF((T766-R766)/(2*SQRT(L766*'Input Parameters'!$E$38))))</f>
        <v>0.65378531778712257</v>
      </c>
      <c r="X766">
        <f t="shared" ca="1" si="92"/>
        <v>1</v>
      </c>
      <c r="Y766" s="7"/>
    </row>
    <row r="767" spans="1:25" ht="15" customHeight="1" x14ac:dyDescent="0.25">
      <c r="A767" s="139">
        <v>760</v>
      </c>
      <c r="B767" s="10">
        <f t="shared" ca="1" si="83"/>
        <v>0.58610878270555533</v>
      </c>
      <c r="C767" s="60">
        <f ca="1">_xlfn.NORM.INV(B767,'Input Parameters'!$E$15,'Input Parameters'!$F$15)</f>
        <v>282.75679585388696</v>
      </c>
      <c r="D767" s="10">
        <f t="shared" ca="1" si="84"/>
        <v>0.52373227626338303</v>
      </c>
      <c r="E767" s="62">
        <f ca="1">IF(_xlfn.NORM.INV(D767,'Input Parameters'!$E$17,'Input Parameters'!$F$17)&lt;3500,3500,IF(_xlfn.NORM.INV(D767,'Input Parameters'!$E$17,'Input Parameters'!$F$17)&gt;5500,5500,_xlfn.NORM.INV(D767,'Input Parameters'!$E$17,'Input Parameters'!$F$17)))</f>
        <v>4841.6661871217502</v>
      </c>
      <c r="F767" s="10">
        <f t="shared" ca="1" si="85"/>
        <v>4.7392975038870522E-2</v>
      </c>
      <c r="G767" s="64">
        <f ca="1">_xlfn.NORM.INV(F767,'Input Parameters'!$E$20,'Input Parameters'!$F$20)</f>
        <v>271.45647955459128</v>
      </c>
      <c r="H767" s="57">
        <f ca="1">EXP(E767*(1/'Input Parameters'!$E$23-1/G767))</f>
        <v>0.27053561514655461</v>
      </c>
      <c r="I767" s="10">
        <f t="shared" ca="1" si="86"/>
        <v>0.83460892883373772</v>
      </c>
      <c r="J767" s="30">
        <f ca="1">_xlfn.BETA.INV(I767,'Input Parameters'!$L$26,'Input Parameters'!$M$26,'Input Parameters'!$J$26,'Input Parameters'!$K$26)</f>
        <v>0.80230675726897804</v>
      </c>
      <c r="K767" s="168">
        <f ca="1">('Input Parameters'!$E$27/'Input Parameters'!$E$38)^$J767</f>
        <v>3.1670160930150097E-3</v>
      </c>
      <c r="L767" s="69">
        <f ca="1">$H767*$C767*'Input Parameters'!$E$25*K767</f>
        <v>0.24226337803582995</v>
      </c>
      <c r="M767" s="24">
        <f t="shared" ca="1" si="87"/>
        <v>0.98229403380444791</v>
      </c>
      <c r="N767" s="15">
        <f ca="1">_xlfn.NORM.INV(M767,'Input Parameters'!$E$29,'Input Parameters'!$F$29)</f>
        <v>0.10021036162832514</v>
      </c>
      <c r="O767" s="8">
        <f t="shared" ca="1" si="88"/>
        <v>0.14955839319354614</v>
      </c>
      <c r="P767" s="30">
        <f ca="1">_xlfn.LOGNORM.INV(O767,'Input Parameters'!$H$30,'Input Parameters'!$I$30)</f>
        <v>1.6430491899225497</v>
      </c>
      <c r="Q767" s="10">
        <f t="shared" ca="1" si="89"/>
        <v>0.90025418812836644</v>
      </c>
      <c r="R767" s="30">
        <f>IF('Input Parameters'!$E$32=0,0,_xlfn.BETA.INV(Q767,'Input Parameters'!$L$32,'Input Parameters'!$M$32,'Input Parameters'!$J$32,'Input Parameters'!$K$32))</f>
        <v>0</v>
      </c>
      <c r="S767" s="10">
        <f t="shared" ca="1" si="90"/>
        <v>0.56262868373277974</v>
      </c>
      <c r="T767" s="26">
        <f ca="1">_xlfn.LOGNORM.INV(S767,'Input Parameters'!$H$34,'Input Parameters'!$I$34)</f>
        <v>51.406909709734869</v>
      </c>
      <c r="U767" s="10">
        <f t="shared" ca="1" si="91"/>
        <v>0.53758467590930237</v>
      </c>
      <c r="V767" s="30">
        <f ca="1">_xlfn.BETA.INV(U767,'Input Parameters'!$L$36,'Input Parameters'!$M$36,'Input Parameters'!$J$36,'Input Parameters'!$K$36)</f>
        <v>0.60039420858959758</v>
      </c>
      <c r="W767" s="2">
        <f ca="1">N767+(P767-N767)*(1-ERF((T767-R767)/(2*SQRT(L767*'Input Parameters'!$E$38))))</f>
        <v>0.10021036162855998</v>
      </c>
      <c r="X767">
        <f t="shared" ca="1" si="92"/>
        <v>1</v>
      </c>
      <c r="Y767" s="7"/>
    </row>
    <row r="768" spans="1:25" ht="15" customHeight="1" x14ac:dyDescent="0.25">
      <c r="A768" s="139">
        <v>761</v>
      </c>
      <c r="B768" s="10">
        <f t="shared" ca="1" si="83"/>
        <v>0.82377904852698713</v>
      </c>
      <c r="C768" s="60">
        <f ca="1">_xlfn.NORM.INV(B768,'Input Parameters'!$E$15,'Input Parameters'!$F$15)</f>
        <v>321.3596871875809</v>
      </c>
      <c r="D768" s="10">
        <f t="shared" ca="1" si="84"/>
        <v>0.49457251600697971</v>
      </c>
      <c r="E768" s="62">
        <f ca="1">IF(_xlfn.NORM.INV(D768,'Input Parameters'!$E$17,'Input Parameters'!$F$17)&lt;3500,3500,IF(_xlfn.NORM.INV(D768,'Input Parameters'!$E$17,'Input Parameters'!$F$17)&gt;5500,5500,_xlfn.NORM.INV(D768,'Input Parameters'!$E$17,'Input Parameters'!$F$17)))</f>
        <v>4790.4764268218105</v>
      </c>
      <c r="F768" s="10">
        <f t="shared" ca="1" si="85"/>
        <v>0.96004882297576888</v>
      </c>
      <c r="G768" s="64">
        <f ca="1">_xlfn.NORM.INV(F768,'Input Parameters'!$E$20,'Input Parameters'!$F$20)</f>
        <v>294.38339454158285</v>
      </c>
      <c r="H768" s="57">
        <f ca="1">EXP(E768*(1/'Input Parameters'!$E$23-1/G768))</f>
        <v>1.0842227598866607</v>
      </c>
      <c r="I768" s="10">
        <f t="shared" ca="1" si="86"/>
        <v>0.67584711515222384</v>
      </c>
      <c r="J768" s="30">
        <f ca="1">_xlfn.BETA.INV(I768,'Input Parameters'!$L$26,'Input Parameters'!$M$26,'Input Parameters'!$J$26,'Input Parameters'!$K$26)</f>
        <v>0.73174237207801474</v>
      </c>
      <c r="K768" s="168">
        <f ca="1">('Input Parameters'!$E$27/'Input Parameters'!$E$38)^$J768</f>
        <v>5.2537907325903681E-3</v>
      </c>
      <c r="L768" s="69">
        <f ca="1">$H768*$C768*'Input Parameters'!$E$25*K768</f>
        <v>1.8305545943826027</v>
      </c>
      <c r="M768" s="24">
        <f t="shared" ca="1" si="87"/>
        <v>0.98015158374169764</v>
      </c>
      <c r="N768" s="15">
        <f ca="1">_xlfn.NORM.INV(M768,'Input Parameters'!$E$29,'Input Parameters'!$F$29)</f>
        <v>0.10020568897463686</v>
      </c>
      <c r="O768" s="8">
        <f t="shared" ca="1" si="88"/>
        <v>0.57452239605084088</v>
      </c>
      <c r="P768" s="30">
        <f ca="1">_xlfn.LOGNORM.INV(O768,'Input Parameters'!$H$30,'Input Parameters'!$I$30)</f>
        <v>2.9323400381294538</v>
      </c>
      <c r="Q768" s="10">
        <f t="shared" ca="1" si="89"/>
        <v>0.12724893482031507</v>
      </c>
      <c r="R768" s="30">
        <f>IF('Input Parameters'!$E$32=0,0,_xlfn.BETA.INV(Q768,'Input Parameters'!$L$32,'Input Parameters'!$M$32,'Input Parameters'!$J$32,'Input Parameters'!$K$32))</f>
        <v>0</v>
      </c>
      <c r="S768" s="10">
        <f t="shared" ca="1" si="90"/>
        <v>0.67286801537840502</v>
      </c>
      <c r="T768" s="26">
        <f ca="1">_xlfn.LOGNORM.INV(S768,'Input Parameters'!$H$34,'Input Parameters'!$I$34)</f>
        <v>53.298502358106369</v>
      </c>
      <c r="U768" s="10">
        <f t="shared" ca="1" si="91"/>
        <v>0.14753962230883944</v>
      </c>
      <c r="V768" s="30">
        <f ca="1">_xlfn.BETA.INV(U768,'Input Parameters'!$L$36,'Input Parameters'!$M$36,'Input Parameters'!$J$36,'Input Parameters'!$K$36)</f>
        <v>0.44366857923411007</v>
      </c>
      <c r="W768" s="2">
        <f ca="1">N768+(P768-N768)*(1-ERF((T768-R768)/(2*SQRT(L768*'Input Parameters'!$E$38))))</f>
        <v>0.11534045135336088</v>
      </c>
      <c r="X768">
        <f t="shared" ca="1" si="92"/>
        <v>1</v>
      </c>
      <c r="Y768" s="7"/>
    </row>
    <row r="769" spans="1:25" ht="15" customHeight="1" x14ac:dyDescent="0.25">
      <c r="A769" s="139">
        <v>762</v>
      </c>
      <c r="B769" s="10">
        <f t="shared" ca="1" si="83"/>
        <v>0.65575121074754605</v>
      </c>
      <c r="C769" s="60">
        <f ca="1">_xlfn.NORM.INV(B769,'Input Parameters'!$E$15,'Input Parameters'!$F$15)</f>
        <v>292.69306829378604</v>
      </c>
      <c r="D769" s="10">
        <f t="shared" ca="1" si="84"/>
        <v>0.29310705523721647</v>
      </c>
      <c r="E769" s="62">
        <f ca="1">IF(_xlfn.NORM.INV(D769,'Input Parameters'!$E$17,'Input Parameters'!$F$17)&lt;3500,3500,IF(_xlfn.NORM.INV(D769,'Input Parameters'!$E$17,'Input Parameters'!$F$17)&gt;5500,5500,_xlfn.NORM.INV(D769,'Input Parameters'!$E$17,'Input Parameters'!$F$17)))</f>
        <v>4418.9686991127346</v>
      </c>
      <c r="F769" s="10">
        <f t="shared" ca="1" si="85"/>
        <v>0.37065733880412055</v>
      </c>
      <c r="G769" s="64">
        <f ca="1">_xlfn.NORM.INV(F769,'Input Parameters'!$E$20,'Input Parameters'!$F$20)</f>
        <v>280.43824375881434</v>
      </c>
      <c r="H769" s="57">
        <f ca="1">EXP(E769*(1/'Input Parameters'!$E$23-1/G769))</f>
        <v>0.51076512812241126</v>
      </c>
      <c r="I769" s="10">
        <f t="shared" ca="1" si="86"/>
        <v>7.0908053361597778E-2</v>
      </c>
      <c r="J769" s="30">
        <f ca="1">_xlfn.BETA.INV(I769,'Input Parameters'!$L$26,'Input Parameters'!$M$26,'Input Parameters'!$J$26,'Input Parameters'!$K$26)</f>
        <v>0.41315769064182739</v>
      </c>
      <c r="K769" s="168">
        <f ca="1">('Input Parameters'!$E$27/'Input Parameters'!$E$38)^$J769</f>
        <v>5.1633224388810295E-2</v>
      </c>
      <c r="L769" s="69">
        <f ca="1">$H769*$C769*'Input Parameters'!$E$25*K769</f>
        <v>7.7190334465850023</v>
      </c>
      <c r="M769" s="24">
        <f t="shared" ca="1" si="87"/>
        <v>0.4969681354388551</v>
      </c>
      <c r="N769" s="15">
        <f ca="1">_xlfn.NORM.INV(M769,'Input Parameters'!$E$29,'Input Parameters'!$F$29)</f>
        <v>9.999924001694091E-2</v>
      </c>
      <c r="O769" s="8">
        <f t="shared" ca="1" si="88"/>
        <v>0.57772129506812164</v>
      </c>
      <c r="P769" s="30">
        <f ca="1">_xlfn.LOGNORM.INV(O769,'Input Parameters'!$H$30,'Input Parameters'!$I$30)</f>
        <v>2.9436755137674977</v>
      </c>
      <c r="Q769" s="10">
        <f t="shared" ca="1" si="89"/>
        <v>0.68728410199033707</v>
      </c>
      <c r="R769" s="30">
        <f>IF('Input Parameters'!$E$32=0,0,_xlfn.BETA.INV(Q769,'Input Parameters'!$L$32,'Input Parameters'!$M$32,'Input Parameters'!$J$32,'Input Parameters'!$K$32))</f>
        <v>0</v>
      </c>
      <c r="S769" s="10">
        <f t="shared" ca="1" si="90"/>
        <v>0.26879660073604428</v>
      </c>
      <c r="T769" s="26">
        <f ca="1">_xlfn.LOGNORM.INV(S769,'Input Parameters'!$H$34,'Input Parameters'!$I$34)</f>
        <v>46.683261221113895</v>
      </c>
      <c r="U769" s="10">
        <f t="shared" ca="1" si="91"/>
        <v>0.19167670311372431</v>
      </c>
      <c r="V769" s="30">
        <f ca="1">_xlfn.BETA.INV(U769,'Input Parameters'!$L$36,'Input Parameters'!$M$36,'Input Parameters'!$J$36,'Input Parameters'!$K$36)</f>
        <v>0.46495594422429837</v>
      </c>
      <c r="W769" s="2">
        <f ca="1">N769+(P769-N769)*(1-ERF((T769-R769)/(2*SQRT(L769*'Input Parameters'!$E$38))))</f>
        <v>0.76764145314443066</v>
      </c>
      <c r="X769">
        <f t="shared" ca="1" si="92"/>
        <v>0</v>
      </c>
      <c r="Y769" s="7"/>
    </row>
    <row r="770" spans="1:25" ht="15" customHeight="1" x14ac:dyDescent="0.25">
      <c r="A770" s="139">
        <v>763</v>
      </c>
      <c r="B770" s="10">
        <f t="shared" ca="1" si="83"/>
        <v>0.23676255470441343</v>
      </c>
      <c r="C770" s="60">
        <f ca="1">_xlfn.NORM.INV(B770,'Input Parameters'!$E$15,'Input Parameters'!$F$15)</f>
        <v>232.12376570808004</v>
      </c>
      <c r="D770" s="10">
        <f t="shared" ca="1" si="84"/>
        <v>0.628605091876831</v>
      </c>
      <c r="E770" s="62">
        <f ca="1">IF(_xlfn.NORM.INV(D770,'Input Parameters'!$E$17,'Input Parameters'!$F$17)&lt;3500,3500,IF(_xlfn.NORM.INV(D770,'Input Parameters'!$E$17,'Input Parameters'!$F$17)&gt;5500,5500,_xlfn.NORM.INV(D770,'Input Parameters'!$E$17,'Input Parameters'!$F$17)))</f>
        <v>5029.7128089736934</v>
      </c>
      <c r="F770" s="10">
        <f t="shared" ca="1" si="85"/>
        <v>0.26155639025468724</v>
      </c>
      <c r="G770" s="64">
        <f ca="1">_xlfn.NORM.INV(F770,'Input Parameters'!$E$20,'Input Parameters'!$F$20)</f>
        <v>278.3716847637026</v>
      </c>
      <c r="H770" s="57">
        <f ca="1">EXP(E770*(1/'Input Parameters'!$E$23-1/G770))</f>
        <v>0.40744589716037799</v>
      </c>
      <c r="I770" s="10">
        <f t="shared" ca="1" si="86"/>
        <v>0.63997226979454036</v>
      </c>
      <c r="J770" s="30">
        <f ca="1">_xlfn.BETA.INV(I770,'Input Parameters'!$L$26,'Input Parameters'!$M$26,'Input Parameters'!$J$26,'Input Parameters'!$K$26)</f>
        <v>0.71723015762958719</v>
      </c>
      <c r="K770" s="168">
        <f ca="1">('Input Parameters'!$E$27/'Input Parameters'!$E$38)^$J770</f>
        <v>5.8301709322459367E-3</v>
      </c>
      <c r="L770" s="69">
        <f ca="1">$H770*$C770*'Input Parameters'!$E$25*K770</f>
        <v>0.55140518332070043</v>
      </c>
      <c r="M770" s="24">
        <f t="shared" ca="1" si="87"/>
        <v>2.6275808924176691E-2</v>
      </c>
      <c r="N770" s="15">
        <f ca="1">_xlfn.NORM.INV(M770,'Input Parameters'!$E$29,'Input Parameters'!$F$29)</f>
        <v>9.980614127544607E-2</v>
      </c>
      <c r="O770" s="8">
        <f t="shared" ca="1" si="88"/>
        <v>0.77984285010921395</v>
      </c>
      <c r="P770" s="30">
        <f ca="1">_xlfn.LOGNORM.INV(O770,'Input Parameters'!$H$30,'Input Parameters'!$I$30)</f>
        <v>3.8634441137143933</v>
      </c>
      <c r="Q770" s="10">
        <f t="shared" ca="1" si="89"/>
        <v>0.51115992081314787</v>
      </c>
      <c r="R770" s="30">
        <f>IF('Input Parameters'!$E$32=0,0,_xlfn.BETA.INV(Q770,'Input Parameters'!$L$32,'Input Parameters'!$M$32,'Input Parameters'!$J$32,'Input Parameters'!$K$32))</f>
        <v>0</v>
      </c>
      <c r="S770" s="10">
        <f t="shared" ca="1" si="90"/>
        <v>0.64342935452521199</v>
      </c>
      <c r="T770" s="26">
        <f ca="1">_xlfn.LOGNORM.INV(S770,'Input Parameters'!$H$34,'Input Parameters'!$I$34)</f>
        <v>52.768863950596085</v>
      </c>
      <c r="U770" s="10">
        <f t="shared" ca="1" si="91"/>
        <v>0.86169748415561143</v>
      </c>
      <c r="V770" s="30">
        <f ca="1">_xlfn.BETA.INV(U770,'Input Parameters'!$L$36,'Input Parameters'!$M$36,'Input Parameters'!$J$36,'Input Parameters'!$K$36)</f>
        <v>0.76716179323663414</v>
      </c>
      <c r="W770" s="2">
        <f ca="1">N770+(P770-N770)*(1-ERF((T770-R770)/(2*SQRT(L770*'Input Parameters'!$E$38))))</f>
        <v>9.9808037012090053E-2</v>
      </c>
      <c r="X770">
        <f t="shared" ca="1" si="92"/>
        <v>1</v>
      </c>
      <c r="Y770" s="7"/>
    </row>
    <row r="771" spans="1:25" ht="15" customHeight="1" x14ac:dyDescent="0.25">
      <c r="A771" s="139">
        <v>764</v>
      </c>
      <c r="B771" s="10">
        <f t="shared" ca="1" si="83"/>
        <v>3.9043167321049288E-2</v>
      </c>
      <c r="C771" s="60">
        <f ca="1">_xlfn.NORM.INV(B771,'Input Parameters'!$E$15,'Input Parameters'!$F$15)</f>
        <v>175.48382296527001</v>
      </c>
      <c r="D771" s="10">
        <f t="shared" ca="1" si="84"/>
        <v>0.60672958448533132</v>
      </c>
      <c r="E771" s="62">
        <f ca="1">IF(_xlfn.NORM.INV(D771,'Input Parameters'!$E$17,'Input Parameters'!$F$17)&lt;3500,3500,IF(_xlfn.NORM.INV(D771,'Input Parameters'!$E$17,'Input Parameters'!$F$17)&gt;5500,5500,_xlfn.NORM.INV(D771,'Input Parameters'!$E$17,'Input Parameters'!$F$17)))</f>
        <v>4989.5636665959046</v>
      </c>
      <c r="F771" s="10">
        <f t="shared" ca="1" si="85"/>
        <v>0.90523107977962869</v>
      </c>
      <c r="G771" s="64">
        <f ca="1">_xlfn.NORM.INV(F771,'Input Parameters'!$E$20,'Input Parameters'!$F$20)</f>
        <v>291.44004842125617</v>
      </c>
      <c r="H771" s="57">
        <f ca="1">EXP(E771*(1/'Input Parameters'!$E$23-1/G771))</f>
        <v>0.91672162243110122</v>
      </c>
      <c r="I771" s="10">
        <f t="shared" ca="1" si="86"/>
        <v>0.2662507750310984</v>
      </c>
      <c r="J771" s="30">
        <f ca="1">_xlfn.BETA.INV(I771,'Input Parameters'!$L$26,'Input Parameters'!$M$26,'Input Parameters'!$J$26,'Input Parameters'!$K$26)</f>
        <v>0.5571957096345489</v>
      </c>
      <c r="K771" s="168">
        <f ca="1">('Input Parameters'!$E$27/'Input Parameters'!$E$38)^$J771</f>
        <v>1.8374745904919432E-2</v>
      </c>
      <c r="L771" s="69">
        <f ca="1">$H771*$C771*'Input Parameters'!$E$25*K771</f>
        <v>2.9559419725430183</v>
      </c>
      <c r="M771" s="24">
        <f t="shared" ca="1" si="87"/>
        <v>0.62123322707742168</v>
      </c>
      <c r="N771" s="15">
        <f ca="1">_xlfn.NORM.INV(M771,'Input Parameters'!$E$29,'Input Parameters'!$F$29)</f>
        <v>0.10003087212919518</v>
      </c>
      <c r="O771" s="8">
        <f t="shared" ca="1" si="88"/>
        <v>0.19074808510017582</v>
      </c>
      <c r="P771" s="30">
        <f ca="1">_xlfn.LOGNORM.INV(O771,'Input Parameters'!$H$30,'Input Parameters'!$I$30)</f>
        <v>1.7747150678004224</v>
      </c>
      <c r="Q771" s="10">
        <f t="shared" ca="1" si="89"/>
        <v>9.1761193704490096E-2</v>
      </c>
      <c r="R771" s="30">
        <f>IF('Input Parameters'!$E$32=0,0,_xlfn.BETA.INV(Q771,'Input Parameters'!$L$32,'Input Parameters'!$M$32,'Input Parameters'!$J$32,'Input Parameters'!$K$32))</f>
        <v>0</v>
      </c>
      <c r="S771" s="10">
        <f t="shared" ca="1" si="90"/>
        <v>0.64659820024781089</v>
      </c>
      <c r="T771" s="26">
        <f ca="1">_xlfn.LOGNORM.INV(S771,'Input Parameters'!$H$34,'Input Parameters'!$I$34)</f>
        <v>52.82482135254385</v>
      </c>
      <c r="U771" s="10">
        <f t="shared" ca="1" si="91"/>
        <v>0.69982851153501791</v>
      </c>
      <c r="V771" s="30">
        <f ca="1">_xlfn.BETA.INV(U771,'Input Parameters'!$L$36,'Input Parameters'!$M$36,'Input Parameters'!$J$36,'Input Parameters'!$K$36)</f>
        <v>0.66955023984019613</v>
      </c>
      <c r="W771" s="2">
        <f ca="1">N771+(P771-N771)*(1-ERF((T771-R771)/(2*SQRT(L771*'Input Parameters'!$E$38))))</f>
        <v>0.14995689671371787</v>
      </c>
      <c r="X771">
        <f t="shared" ca="1" si="92"/>
        <v>1</v>
      </c>
      <c r="Y771" s="7"/>
    </row>
    <row r="772" spans="1:25" ht="15" customHeight="1" x14ac:dyDescent="0.25">
      <c r="A772" s="139">
        <v>765</v>
      </c>
      <c r="B772" s="10">
        <f t="shared" ca="1" si="83"/>
        <v>0.64172411832873277</v>
      </c>
      <c r="C772" s="60">
        <f ca="1">_xlfn.NORM.INV(B772,'Input Parameters'!$E$15,'Input Parameters'!$F$15)</f>
        <v>290.64327254213106</v>
      </c>
      <c r="D772" s="10">
        <f t="shared" ca="1" si="84"/>
        <v>0.71805252975906919</v>
      </c>
      <c r="E772" s="62">
        <f ca="1">IF(_xlfn.NORM.INV(D772,'Input Parameters'!$E$17,'Input Parameters'!$F$17)&lt;3500,3500,IF(_xlfn.NORM.INV(D772,'Input Parameters'!$E$17,'Input Parameters'!$F$17)&gt;5500,5500,_xlfn.NORM.INV(D772,'Input Parameters'!$E$17,'Input Parameters'!$F$17)))</f>
        <v>5203.9461283180299</v>
      </c>
      <c r="F772" s="10">
        <f t="shared" ca="1" si="85"/>
        <v>0.32007006060089926</v>
      </c>
      <c r="G772" s="64">
        <f ca="1">_xlfn.NORM.INV(F772,'Input Parameters'!$E$20,'Input Parameters'!$F$20)</f>
        <v>279.51773060228902</v>
      </c>
      <c r="H772" s="57">
        <f ca="1">EXP(E772*(1/'Input Parameters'!$E$23-1/G772))</f>
        <v>0.42643242921215052</v>
      </c>
      <c r="I772" s="10">
        <f t="shared" ca="1" si="86"/>
        <v>0.33179114606135407</v>
      </c>
      <c r="J772" s="30">
        <f ca="1">_xlfn.BETA.INV(I772,'Input Parameters'!$L$26,'Input Parameters'!$M$26,'Input Parameters'!$J$26,'Input Parameters'!$K$26)</f>
        <v>0.58941234472349213</v>
      </c>
      <c r="K772" s="168">
        <f ca="1">('Input Parameters'!$E$27/'Input Parameters'!$E$38)^$J772</f>
        <v>1.4583438387866396E-2</v>
      </c>
      <c r="L772" s="69">
        <f ca="1">$H772*$C772*'Input Parameters'!$E$25*K772</f>
        <v>1.8074672229502591</v>
      </c>
      <c r="M772" s="24">
        <f t="shared" ca="1" si="87"/>
        <v>0.5221801385635183</v>
      </c>
      <c r="N772" s="15">
        <f ca="1">_xlfn.NORM.INV(M772,'Input Parameters'!$E$29,'Input Parameters'!$F$29)</f>
        <v>0.10000556260360137</v>
      </c>
      <c r="O772" s="8">
        <f t="shared" ca="1" si="88"/>
        <v>0.37875794354174941</v>
      </c>
      <c r="P772" s="30">
        <f ca="1">_xlfn.LOGNORM.INV(O772,'Input Parameters'!$H$30,'Input Parameters'!$I$30)</f>
        <v>2.31913798773054</v>
      </c>
      <c r="Q772" s="10">
        <f t="shared" ca="1" si="89"/>
        <v>0.77659531737607512</v>
      </c>
      <c r="R772" s="30">
        <f>IF('Input Parameters'!$E$32=0,0,_xlfn.BETA.INV(Q772,'Input Parameters'!$L$32,'Input Parameters'!$M$32,'Input Parameters'!$J$32,'Input Parameters'!$K$32))</f>
        <v>0</v>
      </c>
      <c r="S772" s="10">
        <f t="shared" ca="1" si="90"/>
        <v>0.18999900971679473</v>
      </c>
      <c r="T772" s="26">
        <f ca="1">_xlfn.LOGNORM.INV(S772,'Input Parameters'!$H$34,'Input Parameters'!$I$34)</f>
        <v>45.18801243619108</v>
      </c>
      <c r="U772" s="10">
        <f t="shared" ca="1" si="91"/>
        <v>0.28001932459176471</v>
      </c>
      <c r="V772" s="30">
        <f ca="1">_xlfn.BETA.INV(U772,'Input Parameters'!$L$36,'Input Parameters'!$M$36,'Input Parameters'!$J$36,'Input Parameters'!$K$36)</f>
        <v>0.50231437702941362</v>
      </c>
      <c r="W772" s="2">
        <f ca="1">N772+(P772-N772)*(1-ERF((T772-R772)/(2*SQRT(L772*'Input Parameters'!$E$38))))</f>
        <v>0.13877077886462261</v>
      </c>
      <c r="X772">
        <f t="shared" ca="1" si="92"/>
        <v>1</v>
      </c>
      <c r="Y772" s="7"/>
    </row>
    <row r="773" spans="1:25" ht="15" customHeight="1" x14ac:dyDescent="0.25">
      <c r="A773" s="139">
        <v>766</v>
      </c>
      <c r="B773" s="10">
        <f t="shared" ref="B773:B836" ca="1" si="93">RAND()</f>
        <v>0.82751408714829822</v>
      </c>
      <c r="C773" s="60">
        <f ca="1">_xlfn.NORM.INV(B773,'Input Parameters'!$E$15,'Input Parameters'!$F$15)</f>
        <v>322.14679045777177</v>
      </c>
      <c r="D773" s="10">
        <f t="shared" ref="D773:D836" ca="1" si="94">RAND()</f>
        <v>0.55977353842605337</v>
      </c>
      <c r="E773" s="62">
        <f ca="1">IF(_xlfn.NORM.INV(D773,'Input Parameters'!$E$17,'Input Parameters'!$F$17)&lt;3500,3500,IF(_xlfn.NORM.INV(D773,'Input Parameters'!$E$17,'Input Parameters'!$F$17)&gt;5500,5500,_xlfn.NORM.INV(D773,'Input Parameters'!$E$17,'Input Parameters'!$F$17)))</f>
        <v>4905.2765556162194</v>
      </c>
      <c r="F773" s="10">
        <f t="shared" ref="F773:F836" ca="1" si="95">RAND()</f>
        <v>0.34198916755640663</v>
      </c>
      <c r="G773" s="64">
        <f ca="1">_xlfn.NORM.INV(F773,'Input Parameters'!$E$20,'Input Parameters'!$F$20)</f>
        <v>279.92282949308697</v>
      </c>
      <c r="H773" s="57">
        <f ca="1">EXP(E773*(1/'Input Parameters'!$E$23-1/G773))</f>
        <v>0.45932896265203577</v>
      </c>
      <c r="I773" s="10">
        <f t="shared" ref="I773:I836" ca="1" si="96">RAND()</f>
        <v>0.49309653118697527</v>
      </c>
      <c r="J773" s="30">
        <f ca="1">_xlfn.BETA.INV(I773,'Input Parameters'!$L$26,'Input Parameters'!$M$26,'Input Parameters'!$J$26,'Input Parameters'!$K$26)</f>
        <v>0.65861099396738154</v>
      </c>
      <c r="K773" s="168">
        <f ca="1">('Input Parameters'!$E$27/'Input Parameters'!$E$38)^$J773</f>
        <v>8.8775265176916345E-3</v>
      </c>
      <c r="L773" s="69">
        <f ca="1">$H773*$C773*'Input Parameters'!$E$25*K773</f>
        <v>1.3136195930948933</v>
      </c>
      <c r="M773" s="24">
        <f t="shared" ref="M773:M836" ca="1" si="97">RAND()</f>
        <v>0.77770108157333373</v>
      </c>
      <c r="N773" s="15">
        <f ca="1">_xlfn.NORM.INV(M773,'Input Parameters'!$E$29,'Input Parameters'!$F$29)</f>
        <v>0.10007644521575573</v>
      </c>
      <c r="O773" s="8">
        <f t="shared" ref="O773:O836" ca="1" si="98">RAND()</f>
        <v>0.5319053954490045</v>
      </c>
      <c r="P773" s="30">
        <f ca="1">_xlfn.LOGNORM.INV(O773,'Input Parameters'!$H$30,'Input Parameters'!$I$30)</f>
        <v>2.7867039238914275</v>
      </c>
      <c r="Q773" s="10">
        <f t="shared" ref="Q773:Q836" ca="1" si="99">RAND()</f>
        <v>0.38316205633882006</v>
      </c>
      <c r="R773" s="30">
        <f>IF('Input Parameters'!$E$32=0,0,_xlfn.BETA.INV(Q773,'Input Parameters'!$L$32,'Input Parameters'!$M$32,'Input Parameters'!$J$32,'Input Parameters'!$K$32))</f>
        <v>0</v>
      </c>
      <c r="S773" s="10">
        <f t="shared" ref="S773:S836" ca="1" si="100">RAND()</f>
        <v>0.34528412452948765</v>
      </c>
      <c r="T773" s="26">
        <f ca="1">_xlfn.LOGNORM.INV(S773,'Input Parameters'!$H$34,'Input Parameters'!$I$34)</f>
        <v>47.970033173154604</v>
      </c>
      <c r="U773" s="10">
        <f t="shared" ref="U773:U836" ca="1" si="101">RAND()</f>
        <v>0.52159129346457955</v>
      </c>
      <c r="V773" s="30">
        <f ca="1">_xlfn.BETA.INV(U773,'Input Parameters'!$L$36,'Input Parameters'!$M$36,'Input Parameters'!$J$36,'Input Parameters'!$K$36)</f>
        <v>0.59418199827802565</v>
      </c>
      <c r="W773" s="2">
        <f ca="1">N773+(P773-N773)*(1-ERF((T773-R773)/(2*SQRT(L773*'Input Parameters'!$E$38))))</f>
        <v>0.10835464226012965</v>
      </c>
      <c r="X773">
        <f t="shared" ca="1" si="92"/>
        <v>1</v>
      </c>
      <c r="Y773" s="7"/>
    </row>
    <row r="774" spans="1:25" ht="15" customHeight="1" x14ac:dyDescent="0.25">
      <c r="A774" s="139">
        <v>767</v>
      </c>
      <c r="B774" s="10">
        <f t="shared" ca="1" si="93"/>
        <v>0.29280202091545127</v>
      </c>
      <c r="C774" s="60">
        <f ca="1">_xlfn.NORM.INV(B774,'Input Parameters'!$E$15,'Input Parameters'!$F$15)</f>
        <v>241.41999639118538</v>
      </c>
      <c r="D774" s="10">
        <f t="shared" ca="1" si="94"/>
        <v>0.53246526194357957</v>
      </c>
      <c r="E774" s="62">
        <f ca="1">IF(_xlfn.NORM.INV(D774,'Input Parameters'!$E$17,'Input Parameters'!$F$17)&lt;3500,3500,IF(_xlfn.NORM.INV(D774,'Input Parameters'!$E$17,'Input Parameters'!$F$17)&gt;5500,5500,_xlfn.NORM.INV(D774,'Input Parameters'!$E$17,'Input Parameters'!$F$17)))</f>
        <v>4857.0278609469815</v>
      </c>
      <c r="F774" s="10">
        <f t="shared" ca="1" si="95"/>
        <v>0.62998456231818423</v>
      </c>
      <c r="G774" s="64">
        <f ca="1">_xlfn.NORM.INV(F774,'Input Parameters'!$E$20,'Input Parameters'!$F$20)</f>
        <v>284.87314347978844</v>
      </c>
      <c r="H774" s="57">
        <f ca="1">EXP(E774*(1/'Input Parameters'!$E$23-1/G774))</f>
        <v>0.62574140431324876</v>
      </c>
      <c r="I774" s="10">
        <f t="shared" ca="1" si="96"/>
        <v>0.47560982936027185</v>
      </c>
      <c r="J774" s="30">
        <f ca="1">_xlfn.BETA.INV(I774,'Input Parameters'!$L$26,'Input Parameters'!$M$26,'Input Parameters'!$J$26,'Input Parameters'!$K$26)</f>
        <v>0.65151124737143273</v>
      </c>
      <c r="K774" s="168">
        <f ca="1">('Input Parameters'!$E$27/'Input Parameters'!$E$38)^$J774</f>
        <v>9.3413391872649611E-3</v>
      </c>
      <c r="L774" s="69">
        <f ca="1">$H774*$C774*'Input Parameters'!$E$25*K774</f>
        <v>1.4111633002305763</v>
      </c>
      <c r="M774" s="24">
        <f t="shared" ca="1" si="97"/>
        <v>0.18715032181303759</v>
      </c>
      <c r="N774" s="15">
        <f ca="1">_xlfn.NORM.INV(M774,'Input Parameters'!$E$29,'Input Parameters'!$F$29)</f>
        <v>9.9911155354030862E-2</v>
      </c>
      <c r="O774" s="8">
        <f t="shared" ca="1" si="98"/>
        <v>0.99667202117890885</v>
      </c>
      <c r="P774" s="30">
        <f ca="1">_xlfn.LOGNORM.INV(O774,'Input Parameters'!$H$30,'Input Parameters'!$I$30)</f>
        <v>9.6686197666775708</v>
      </c>
      <c r="Q774" s="10">
        <f t="shared" ca="1" si="99"/>
        <v>0.35070593084396484</v>
      </c>
      <c r="R774" s="30">
        <f>IF('Input Parameters'!$E$32=0,0,_xlfn.BETA.INV(Q774,'Input Parameters'!$L$32,'Input Parameters'!$M$32,'Input Parameters'!$J$32,'Input Parameters'!$K$32))</f>
        <v>0</v>
      </c>
      <c r="S774" s="10">
        <f t="shared" ca="1" si="100"/>
        <v>0.94598527111924702</v>
      </c>
      <c r="T774" s="26">
        <f ca="1">_xlfn.LOGNORM.INV(S774,'Input Parameters'!$H$34,'Input Parameters'!$I$34)</f>
        <v>61.574960728857619</v>
      </c>
      <c r="U774" s="10">
        <f t="shared" ca="1" si="101"/>
        <v>0.4346262751968808</v>
      </c>
      <c r="V774" s="30">
        <f ca="1">_xlfn.BETA.INV(U774,'Input Parameters'!$L$36,'Input Parameters'!$M$36,'Input Parameters'!$J$36,'Input Parameters'!$K$36)</f>
        <v>0.56121314889556051</v>
      </c>
      <c r="W774" s="2">
        <f ca="1">N774+(P774-N774)*(1-ERF((T774-R774)/(2*SQRT(L774*'Input Parameters'!$E$38))))</f>
        <v>0.10227579658711226</v>
      </c>
      <c r="X774">
        <f t="shared" ca="1" si="92"/>
        <v>1</v>
      </c>
      <c r="Y774" s="7"/>
    </row>
    <row r="775" spans="1:25" ht="15" customHeight="1" x14ac:dyDescent="0.25">
      <c r="A775" s="139">
        <v>768</v>
      </c>
      <c r="B775" s="10">
        <f t="shared" ca="1" si="93"/>
        <v>0.5149519251750726</v>
      </c>
      <c r="C775" s="60">
        <f ca="1">_xlfn.NORM.INV(B775,'Input Parameters'!$E$15,'Input Parameters'!$F$15)</f>
        <v>272.99878725638314</v>
      </c>
      <c r="D775" s="10">
        <f t="shared" ca="1" si="94"/>
        <v>0.36397896158773868</v>
      </c>
      <c r="E775" s="62">
        <f ca="1">IF(_xlfn.NORM.INV(D775,'Input Parameters'!$E$17,'Input Parameters'!$F$17)&lt;3500,3500,IF(_xlfn.NORM.INV(D775,'Input Parameters'!$E$17,'Input Parameters'!$F$17)&gt;5500,5500,_xlfn.NORM.INV(D775,'Input Parameters'!$E$17,'Input Parameters'!$F$17)))</f>
        <v>4556.5097403619293</v>
      </c>
      <c r="F775" s="10">
        <f t="shared" ca="1" si="95"/>
        <v>0.92132873987112029</v>
      </c>
      <c r="G775" s="64">
        <f ca="1">_xlfn.NORM.INV(F775,'Input Parameters'!$E$20,'Input Parameters'!$F$20)</f>
        <v>292.12424230511022</v>
      </c>
      <c r="H775" s="57">
        <f ca="1">EXP(E775*(1/'Input Parameters'!$E$23-1/G775))</f>
        <v>0.958115695768746</v>
      </c>
      <c r="I775" s="10">
        <f t="shared" ca="1" si="96"/>
        <v>0.50500171533403915</v>
      </c>
      <c r="J775" s="30">
        <f ca="1">_xlfn.BETA.INV(I775,'Input Parameters'!$L$26,'Input Parameters'!$M$26,'Input Parameters'!$J$26,'Input Parameters'!$K$26)</f>
        <v>0.66341350430846191</v>
      </c>
      <c r="K775" s="168">
        <f ca="1">('Input Parameters'!$E$27/'Input Parameters'!$E$38)^$J775</f>
        <v>8.576916375703866E-3</v>
      </c>
      <c r="L775" s="69">
        <f ca="1">$H775*$C775*'Input Parameters'!$E$25*K775</f>
        <v>2.2434161828974126</v>
      </c>
      <c r="M775" s="24">
        <f t="shared" ca="1" si="97"/>
        <v>0.76731179963741758</v>
      </c>
      <c r="N775" s="15">
        <f ca="1">_xlfn.NORM.INV(M775,'Input Parameters'!$E$29,'Input Parameters'!$F$29)</f>
        <v>0.10007300225503173</v>
      </c>
      <c r="O775" s="8">
        <f t="shared" ca="1" si="98"/>
        <v>0.88073041633043536</v>
      </c>
      <c r="P775" s="30">
        <f ca="1">_xlfn.LOGNORM.INV(O775,'Input Parameters'!$H$30,'Input Parameters'!$I$30)</f>
        <v>4.682397038262593</v>
      </c>
      <c r="Q775" s="10">
        <f t="shared" ca="1" si="99"/>
        <v>6.5040610001093957E-2</v>
      </c>
      <c r="R775" s="30">
        <f>IF('Input Parameters'!$E$32=0,0,_xlfn.BETA.INV(Q775,'Input Parameters'!$L$32,'Input Parameters'!$M$32,'Input Parameters'!$J$32,'Input Parameters'!$K$32))</f>
        <v>0</v>
      </c>
      <c r="S775" s="10">
        <f t="shared" ca="1" si="100"/>
        <v>0.68129862888111059</v>
      </c>
      <c r="T775" s="26">
        <f ca="1">_xlfn.LOGNORM.INV(S775,'Input Parameters'!$H$34,'Input Parameters'!$I$34)</f>
        <v>53.454600649127315</v>
      </c>
      <c r="U775" s="10">
        <f t="shared" ca="1" si="101"/>
        <v>0.84264929671104738</v>
      </c>
      <c r="V775" s="30">
        <f ca="1">_xlfn.BETA.INV(U775,'Input Parameters'!$L$36,'Input Parameters'!$M$36,'Input Parameters'!$J$36,'Input Parameters'!$K$36)</f>
        <v>0.75245383394440202</v>
      </c>
      <c r="W775" s="2">
        <f ca="1">N775+(P775-N775)*(1-ERF((T775-R775)/(2*SQRT(L775*'Input Parameters'!$E$38))))</f>
        <v>0.15330599419233748</v>
      </c>
      <c r="X775">
        <f t="shared" ca="1" si="92"/>
        <v>1</v>
      </c>
      <c r="Y775" s="7"/>
    </row>
    <row r="776" spans="1:25" ht="15" customHeight="1" x14ac:dyDescent="0.25">
      <c r="A776" s="139">
        <v>769</v>
      </c>
      <c r="B776" s="10">
        <f t="shared" ca="1" si="93"/>
        <v>0.58961254979705813</v>
      </c>
      <c r="C776" s="60">
        <f ca="1">_xlfn.NORM.INV(B776,'Input Parameters'!$E$15,'Input Parameters'!$F$15)</f>
        <v>283.24463847485941</v>
      </c>
      <c r="D776" s="10">
        <f t="shared" ca="1" si="94"/>
        <v>0.66003477867705029</v>
      </c>
      <c r="E776" s="62">
        <f ca="1">IF(_xlfn.NORM.INV(D776,'Input Parameters'!$E$17,'Input Parameters'!$F$17)&lt;3500,3500,IF(_xlfn.NORM.INV(D776,'Input Parameters'!$E$17,'Input Parameters'!$F$17)&gt;5500,5500,_xlfn.NORM.INV(D776,'Input Parameters'!$E$17,'Input Parameters'!$F$17)))</f>
        <v>5088.7906340153431</v>
      </c>
      <c r="F776" s="10">
        <f t="shared" ca="1" si="95"/>
        <v>0.97437457608735578</v>
      </c>
      <c r="G776" s="64">
        <f ca="1">_xlfn.NORM.INV(F776,'Input Parameters'!$E$20,'Input Parameters'!$F$20)</f>
        <v>295.71080183302576</v>
      </c>
      <c r="H776" s="57">
        <f ca="1">EXP(E776*(1/'Input Parameters'!$E$23-1/G776))</f>
        <v>1.1776191664999176</v>
      </c>
      <c r="I776" s="10">
        <f t="shared" ca="1" si="96"/>
        <v>0.54034803204290782</v>
      </c>
      <c r="J776" s="30">
        <f ca="1">_xlfn.BETA.INV(I776,'Input Parameters'!$L$26,'Input Parameters'!$M$26,'Input Parameters'!$J$26,'Input Parameters'!$K$26)</f>
        <v>0.6775616562878809</v>
      </c>
      <c r="K776" s="168">
        <f ca="1">('Input Parameters'!$E$27/'Input Parameters'!$E$38)^$J776</f>
        <v>7.7491985248569284E-3</v>
      </c>
      <c r="L776" s="69">
        <f ca="1">$H776*$C776*'Input Parameters'!$E$25*K776</f>
        <v>2.584778606349194</v>
      </c>
      <c r="M776" s="24">
        <f t="shared" ca="1" si="97"/>
        <v>0.63500209866603352</v>
      </c>
      <c r="N776" s="15">
        <f ca="1">_xlfn.NORM.INV(M776,'Input Parameters'!$E$29,'Input Parameters'!$F$29)</f>
        <v>0.10003451311148667</v>
      </c>
      <c r="O776" s="8">
        <f t="shared" ca="1" si="98"/>
        <v>0.53587513987386415</v>
      </c>
      <c r="P776" s="30">
        <f ca="1">_xlfn.LOGNORM.INV(O776,'Input Parameters'!$H$30,'Input Parameters'!$I$30)</f>
        <v>2.799881421792604</v>
      </c>
      <c r="Q776" s="10">
        <f t="shared" ca="1" si="99"/>
        <v>0.96591557698099362</v>
      </c>
      <c r="R776" s="30">
        <f>IF('Input Parameters'!$E$32=0,0,_xlfn.BETA.INV(Q776,'Input Parameters'!$L$32,'Input Parameters'!$M$32,'Input Parameters'!$J$32,'Input Parameters'!$K$32))</f>
        <v>0</v>
      </c>
      <c r="S776" s="10">
        <f t="shared" ca="1" si="100"/>
        <v>0.56471712172213084</v>
      </c>
      <c r="T776" s="26">
        <f ca="1">_xlfn.LOGNORM.INV(S776,'Input Parameters'!$H$34,'Input Parameters'!$I$34)</f>
        <v>51.440862887428423</v>
      </c>
      <c r="U776" s="10">
        <f t="shared" ca="1" si="101"/>
        <v>0.6628395437975515</v>
      </c>
      <c r="V776" s="30">
        <f ca="1">_xlfn.BETA.INV(U776,'Input Parameters'!$L$36,'Input Parameters'!$M$36,'Input Parameters'!$J$36,'Input Parameters'!$K$36)</f>
        <v>0.65241079976422689</v>
      </c>
      <c r="W776" s="2">
        <f ca="1">N776+(P776-N776)*(1-ERF((T776-R776)/(2*SQRT(L776*'Input Parameters'!$E$38))))</f>
        <v>0.16393660798885357</v>
      </c>
      <c r="X776">
        <f t="shared" ref="X776:X839" ca="1" si="102">IF(W776&gt;V776,0,1)</f>
        <v>1</v>
      </c>
      <c r="Y776" s="7"/>
    </row>
    <row r="777" spans="1:25" ht="15" customHeight="1" x14ac:dyDescent="0.25">
      <c r="A777" s="139">
        <v>770</v>
      </c>
      <c r="B777" s="10">
        <f t="shared" ca="1" si="93"/>
        <v>0.85041774735870257</v>
      </c>
      <c r="C777" s="60">
        <f ca="1">_xlfn.NORM.INV(B777,'Input Parameters'!$E$15,'Input Parameters'!$F$15)</f>
        <v>327.23227866306036</v>
      </c>
      <c r="D777" s="10">
        <f t="shared" ca="1" si="94"/>
        <v>0.66863832184792282</v>
      </c>
      <c r="E777" s="62">
        <f ca="1">IF(_xlfn.NORM.INV(D777,'Input Parameters'!$E$17,'Input Parameters'!$F$17)&lt;3500,3500,IF(_xlfn.NORM.INV(D777,'Input Parameters'!$E$17,'Input Parameters'!$F$17)&gt;5500,5500,_xlfn.NORM.INV(D777,'Input Parameters'!$E$17,'Input Parameters'!$F$17)))</f>
        <v>5105.3093861297184</v>
      </c>
      <c r="F777" s="10">
        <f t="shared" ca="1" si="95"/>
        <v>0.95339507387340905</v>
      </c>
      <c r="G777" s="64">
        <f ca="1">_xlfn.NORM.INV(F777,'Input Parameters'!$E$20,'Input Parameters'!$F$20)</f>
        <v>293.89731314920346</v>
      </c>
      <c r="H777" s="57">
        <f ca="1">EXP(E777*(1/'Input Parameters'!$E$23-1/G777))</f>
        <v>1.0591799008285534</v>
      </c>
      <c r="I777" s="10">
        <f t="shared" ca="1" si="96"/>
        <v>0.54180270532907271</v>
      </c>
      <c r="J777" s="30">
        <f ca="1">_xlfn.BETA.INV(I777,'Input Parameters'!$L$26,'Input Parameters'!$M$26,'Input Parameters'!$J$26,'Input Parameters'!$K$26)</f>
        <v>0.67814127922528555</v>
      </c>
      <c r="K777" s="168">
        <f ca="1">('Input Parameters'!$E$27/'Input Parameters'!$E$38)^$J777</f>
        <v>7.7170469603613599E-3</v>
      </c>
      <c r="L777" s="69">
        <f ca="1">$H777*$C777*'Input Parameters'!$E$25*K777</f>
        <v>2.6747119038115184</v>
      </c>
      <c r="M777" s="24">
        <f t="shared" ca="1" si="97"/>
        <v>0.91819463576376947</v>
      </c>
      <c r="N777" s="15">
        <f ca="1">_xlfn.NORM.INV(M777,'Input Parameters'!$E$29,'Input Parameters'!$F$29)</f>
        <v>0.10013930299685821</v>
      </c>
      <c r="O777" s="8">
        <f t="shared" ca="1" si="98"/>
        <v>0.33133000061569362</v>
      </c>
      <c r="P777" s="30">
        <f ca="1">_xlfn.LOGNORM.INV(O777,'Input Parameters'!$H$30,'Input Parameters'!$I$30)</f>
        <v>2.1835837444431303</v>
      </c>
      <c r="Q777" s="10">
        <f t="shared" ca="1" si="99"/>
        <v>0.23596699630784568</v>
      </c>
      <c r="R777" s="30">
        <f>IF('Input Parameters'!$E$32=0,0,_xlfn.BETA.INV(Q777,'Input Parameters'!$L$32,'Input Parameters'!$M$32,'Input Parameters'!$J$32,'Input Parameters'!$K$32))</f>
        <v>0</v>
      </c>
      <c r="S777" s="10">
        <f t="shared" ca="1" si="100"/>
        <v>0.57537001765817775</v>
      </c>
      <c r="T777" s="26">
        <f ca="1">_xlfn.LOGNORM.INV(S777,'Input Parameters'!$H$34,'Input Parameters'!$I$34)</f>
        <v>51.614883839653729</v>
      </c>
      <c r="U777" s="10">
        <f t="shared" ca="1" si="101"/>
        <v>0.5624911022904</v>
      </c>
      <c r="V777" s="30">
        <f ca="1">_xlfn.BETA.INV(U777,'Input Parameters'!$L$36,'Input Parameters'!$M$36,'Input Parameters'!$J$36,'Input Parameters'!$K$36)</f>
        <v>0.61021225359754394</v>
      </c>
      <c r="W777" s="2">
        <f ca="1">N777+(P777-N777)*(1-ERF((T777-R777)/(2*SQRT(L777*'Input Parameters'!$E$38))))</f>
        <v>0.15355814895773601</v>
      </c>
      <c r="X777">
        <f t="shared" ca="1" si="102"/>
        <v>1</v>
      </c>
      <c r="Y777" s="7"/>
    </row>
    <row r="778" spans="1:25" ht="15" customHeight="1" x14ac:dyDescent="0.25">
      <c r="A778" s="139">
        <v>771</v>
      </c>
      <c r="B778" s="10">
        <f t="shared" ca="1" si="93"/>
        <v>0.15450262371429291</v>
      </c>
      <c r="C778" s="60">
        <f ca="1">_xlfn.NORM.INV(B778,'Input Parameters'!$E$15,'Input Parameters'!$F$15)</f>
        <v>215.8355879660607</v>
      </c>
      <c r="D778" s="10">
        <f t="shared" ca="1" si="94"/>
        <v>0.74456725027056581</v>
      </c>
      <c r="E778" s="62">
        <f ca="1">IF(_xlfn.NORM.INV(D778,'Input Parameters'!$E$17,'Input Parameters'!$F$17)&lt;3500,3500,IF(_xlfn.NORM.INV(D778,'Input Parameters'!$E$17,'Input Parameters'!$F$17)&gt;5500,5500,_xlfn.NORM.INV(D778,'Input Parameters'!$E$17,'Input Parameters'!$F$17)))</f>
        <v>5260.2434349428631</v>
      </c>
      <c r="F778" s="10">
        <f t="shared" ca="1" si="95"/>
        <v>0.22836738665566858</v>
      </c>
      <c r="G778" s="64">
        <f ca="1">_xlfn.NORM.INV(F778,'Input Parameters'!$E$20,'Input Parameters'!$F$20)</f>
        <v>277.66363055264844</v>
      </c>
      <c r="H778" s="57">
        <f ca="1">EXP(E778*(1/'Input Parameters'!$E$23-1/G778))</f>
        <v>0.37262391025487335</v>
      </c>
      <c r="I778" s="10">
        <f t="shared" ca="1" si="96"/>
        <v>0.2361144774415751</v>
      </c>
      <c r="J778" s="30">
        <f ca="1">_xlfn.BETA.INV(I778,'Input Parameters'!$L$26,'Input Parameters'!$M$26,'Input Parameters'!$J$26,'Input Parameters'!$K$26)</f>
        <v>0.54096942177740015</v>
      </c>
      <c r="K778" s="168">
        <f ca="1">('Input Parameters'!$E$27/'Input Parameters'!$E$38)^$J778</f>
        <v>2.0642844890976616E-2</v>
      </c>
      <c r="L778" s="69">
        <f ca="1">$H778*$C778*'Input Parameters'!$E$25*K778</f>
        <v>1.6602111374693134</v>
      </c>
      <c r="M778" s="24">
        <f t="shared" ca="1" si="97"/>
        <v>0.21156604889174557</v>
      </c>
      <c r="N778" s="15">
        <f ca="1">_xlfn.NORM.INV(M778,'Input Parameters'!$E$29,'Input Parameters'!$F$29)</f>
        <v>9.9919900078065116E-2</v>
      </c>
      <c r="O778" s="8">
        <f t="shared" ca="1" si="98"/>
        <v>5.6177662663925654E-2</v>
      </c>
      <c r="P778" s="30">
        <f ca="1">_xlfn.LOGNORM.INV(O778,'Input Parameters'!$H$30,'Input Parameters'!$I$30)</f>
        <v>1.2674968823976707</v>
      </c>
      <c r="Q778" s="10">
        <f t="shared" ca="1" si="99"/>
        <v>0.70843933525809588</v>
      </c>
      <c r="R778" s="30">
        <f>IF('Input Parameters'!$E$32=0,0,_xlfn.BETA.INV(Q778,'Input Parameters'!$L$32,'Input Parameters'!$M$32,'Input Parameters'!$J$32,'Input Parameters'!$K$32))</f>
        <v>0</v>
      </c>
      <c r="S778" s="10">
        <f t="shared" ca="1" si="100"/>
        <v>0.23520897439170474</v>
      </c>
      <c r="T778" s="26">
        <f ca="1">_xlfn.LOGNORM.INV(S778,'Input Parameters'!$H$34,'Input Parameters'!$I$34)</f>
        <v>46.074923901847249</v>
      </c>
      <c r="U778" s="10">
        <f t="shared" ca="1" si="101"/>
        <v>0.41077550835144416</v>
      </c>
      <c r="V778" s="30">
        <f ca="1">_xlfn.BETA.INV(U778,'Input Parameters'!$L$36,'Input Parameters'!$M$36,'Input Parameters'!$J$36,'Input Parameters'!$K$36)</f>
        <v>0.55228592058626425</v>
      </c>
      <c r="W778" s="2">
        <f ca="1">N778+(P778-N778)*(1-ERF((T778-R778)/(2*SQRT(L778*'Input Parameters'!$E$38))))</f>
        <v>0.11329351009634624</v>
      </c>
      <c r="X778">
        <f t="shared" ca="1" si="102"/>
        <v>1</v>
      </c>
      <c r="Y778" s="7"/>
    </row>
    <row r="779" spans="1:25" ht="15" customHeight="1" x14ac:dyDescent="0.25">
      <c r="A779" s="139">
        <v>772</v>
      </c>
      <c r="B779" s="10">
        <f t="shared" ca="1" si="93"/>
        <v>0.76776059630361249</v>
      </c>
      <c r="C779" s="60">
        <f ca="1">_xlfn.NORM.INV(B779,'Input Parameters'!$E$15,'Input Parameters'!$F$15)</f>
        <v>310.60925732400341</v>
      </c>
      <c r="D779" s="10">
        <f t="shared" ca="1" si="94"/>
        <v>0.65721606557815515</v>
      </c>
      <c r="E779" s="62">
        <f ca="1">IF(_xlfn.NORM.INV(D779,'Input Parameters'!$E$17,'Input Parameters'!$F$17)&lt;3500,3500,IF(_xlfn.NORM.INV(D779,'Input Parameters'!$E$17,'Input Parameters'!$F$17)&gt;5500,5500,_xlfn.NORM.INV(D779,'Input Parameters'!$E$17,'Input Parameters'!$F$17)))</f>
        <v>5083.413953964302</v>
      </c>
      <c r="F779" s="10">
        <f t="shared" ca="1" si="95"/>
        <v>0.69423639891825073</v>
      </c>
      <c r="G779" s="64">
        <f ca="1">_xlfn.NORM.INV(F779,'Input Parameters'!$E$20,'Input Parameters'!$F$20)</f>
        <v>286.05289439095009</v>
      </c>
      <c r="H779" s="57">
        <f ca="1">EXP(E779*(1/'Input Parameters'!$E$23-1/G779))</f>
        <v>0.65897165292604776</v>
      </c>
      <c r="I779" s="10">
        <f t="shared" ca="1" si="96"/>
        <v>0.52358465175589897</v>
      </c>
      <c r="J779" s="30">
        <f ca="1">_xlfn.BETA.INV(I779,'Input Parameters'!$L$26,'Input Parameters'!$M$26,'Input Parameters'!$J$26,'Input Parameters'!$K$26)</f>
        <v>0.67086905563794019</v>
      </c>
      <c r="K779" s="168">
        <f ca="1">('Input Parameters'!$E$27/'Input Parameters'!$E$38)^$J779</f>
        <v>8.1302819676444104E-3</v>
      </c>
      <c r="L779" s="69">
        <f ca="1">$H779*$C779*'Input Parameters'!$E$25*K779</f>
        <v>1.6641280300436878</v>
      </c>
      <c r="M779" s="24">
        <f t="shared" ca="1" si="97"/>
        <v>0.16674225685549304</v>
      </c>
      <c r="N779" s="15">
        <f ca="1">_xlfn.NORM.INV(M779,'Input Parameters'!$E$29,'Input Parameters'!$F$29)</f>
        <v>9.9903288093077872E-2</v>
      </c>
      <c r="O779" s="8">
        <f t="shared" ca="1" si="98"/>
        <v>5.3846425944277243E-2</v>
      </c>
      <c r="P779" s="30">
        <f ca="1">_xlfn.LOGNORM.INV(O779,'Input Parameters'!$H$30,'Input Parameters'!$I$30)</f>
        <v>1.2550120375332126</v>
      </c>
      <c r="Q779" s="10">
        <f t="shared" ca="1" si="99"/>
        <v>0.72159803933866673</v>
      </c>
      <c r="R779" s="30">
        <f>IF('Input Parameters'!$E$32=0,0,_xlfn.BETA.INV(Q779,'Input Parameters'!$L$32,'Input Parameters'!$M$32,'Input Parameters'!$J$32,'Input Parameters'!$K$32))</f>
        <v>0</v>
      </c>
      <c r="S779" s="10">
        <f t="shared" ca="1" si="100"/>
        <v>0.63669890813451757</v>
      </c>
      <c r="T779" s="26">
        <f ca="1">_xlfn.LOGNORM.INV(S779,'Input Parameters'!$H$34,'Input Parameters'!$I$34)</f>
        <v>52.650781443890146</v>
      </c>
      <c r="U779" s="10">
        <f t="shared" ca="1" si="101"/>
        <v>0.93397385716988168</v>
      </c>
      <c r="V779" s="30">
        <f ca="1">_xlfn.BETA.INV(U779,'Input Parameters'!$L$36,'Input Parameters'!$M$36,'Input Parameters'!$J$36,'Input Parameters'!$K$36)</f>
        <v>0.84343925124039121</v>
      </c>
      <c r="W779" s="2">
        <f ca="1">N779+(P779-N779)*(1-ERF((T779-R779)/(2*SQRT(L779*'Input Parameters'!$E$38))))</f>
        <v>0.10441018855343887</v>
      </c>
      <c r="X779">
        <f t="shared" ca="1" si="102"/>
        <v>1</v>
      </c>
      <c r="Y779" s="7"/>
    </row>
    <row r="780" spans="1:25" ht="15" customHeight="1" x14ac:dyDescent="0.25">
      <c r="A780" s="139">
        <v>773</v>
      </c>
      <c r="B780" s="10">
        <f t="shared" ca="1" si="93"/>
        <v>0.39342209873042322</v>
      </c>
      <c r="C780" s="60">
        <f ca="1">_xlfn.NORM.INV(B780,'Input Parameters'!$E$15,'Input Parameters'!$F$15)</f>
        <v>256.31270608065273</v>
      </c>
      <c r="D780" s="10">
        <f t="shared" ca="1" si="94"/>
        <v>0.11896216978620688</v>
      </c>
      <c r="E780" s="62">
        <f ca="1">IF(_xlfn.NORM.INV(D780,'Input Parameters'!$E$17,'Input Parameters'!$F$17)&lt;3500,3500,IF(_xlfn.NORM.INV(D780,'Input Parameters'!$E$17,'Input Parameters'!$F$17)&gt;5500,5500,_xlfn.NORM.INV(D780,'Input Parameters'!$E$17,'Input Parameters'!$F$17)))</f>
        <v>3973.8664440240896</v>
      </c>
      <c r="F780" s="10">
        <f t="shared" ca="1" si="95"/>
        <v>0.67667534423339215</v>
      </c>
      <c r="G780" s="64">
        <f ca="1">_xlfn.NORM.INV(F780,'Input Parameters'!$E$20,'Input Parameters'!$F$20)</f>
        <v>285.72142718958821</v>
      </c>
      <c r="H780" s="57">
        <f ca="1">EXP(E780*(1/'Input Parameters'!$E$23-1/G780))</f>
        <v>0.71023676906405175</v>
      </c>
      <c r="I780" s="10">
        <f t="shared" ca="1" si="96"/>
        <v>0.89553067115468887</v>
      </c>
      <c r="J780" s="30">
        <f ca="1">_xlfn.BETA.INV(I780,'Input Parameters'!$L$26,'Input Parameters'!$M$26,'Input Parameters'!$J$26,'Input Parameters'!$K$26)</f>
        <v>0.83621492235834416</v>
      </c>
      <c r="K780" s="168">
        <f ca="1">('Input Parameters'!$E$27/'Input Parameters'!$E$38)^$J780</f>
        <v>2.4832440133172821E-3</v>
      </c>
      <c r="L780" s="69">
        <f ca="1">$H780*$C780*'Input Parameters'!$E$25*K780</f>
        <v>0.45205646539706529</v>
      </c>
      <c r="M780" s="24">
        <f t="shared" ca="1" si="97"/>
        <v>0.52593514857991386</v>
      </c>
      <c r="N780" s="15">
        <f ca="1">_xlfn.NORM.INV(M780,'Input Parameters'!$E$29,'Input Parameters'!$F$29)</f>
        <v>0.10000650556360854</v>
      </c>
      <c r="O780" s="8">
        <f t="shared" ca="1" si="98"/>
        <v>0.72510694560037481</v>
      </c>
      <c r="P780" s="30">
        <f ca="1">_xlfn.LOGNORM.INV(O780,'Input Parameters'!$H$30,'Input Parameters'!$I$30)</f>
        <v>3.5592942962388179</v>
      </c>
      <c r="Q780" s="10">
        <f t="shared" ca="1" si="99"/>
        <v>0.37233421994919869</v>
      </c>
      <c r="R780" s="30">
        <f>IF('Input Parameters'!$E$32=0,0,_xlfn.BETA.INV(Q780,'Input Parameters'!$L$32,'Input Parameters'!$M$32,'Input Parameters'!$J$32,'Input Parameters'!$K$32))</f>
        <v>0</v>
      </c>
      <c r="S780" s="10">
        <f t="shared" ca="1" si="100"/>
        <v>1.3539606459560427E-2</v>
      </c>
      <c r="T780" s="26">
        <f ca="1">_xlfn.LOGNORM.INV(S780,'Input Parameters'!$H$34,'Input Parameters'!$I$34)</f>
        <v>38.279624187500971</v>
      </c>
      <c r="U780" s="10">
        <f t="shared" ca="1" si="101"/>
        <v>0.17530907606455182</v>
      </c>
      <c r="V780" s="30">
        <f ca="1">_xlfn.BETA.INV(U780,'Input Parameters'!$L$36,'Input Parameters'!$M$36,'Input Parameters'!$J$36,'Input Parameters'!$K$36)</f>
        <v>0.45734924667867055</v>
      </c>
      <c r="W780" s="2">
        <f ca="1">N780+(P780-N780)*(1-ERF((T780-R780)/(2*SQRT(L780*'Input Parameters'!$E$38))))</f>
        <v>0.10020289866656498</v>
      </c>
      <c r="X780">
        <f t="shared" ca="1" si="102"/>
        <v>1</v>
      </c>
      <c r="Y780" s="7"/>
    </row>
    <row r="781" spans="1:25" ht="15" customHeight="1" x14ac:dyDescent="0.25">
      <c r="A781" s="139">
        <v>774</v>
      </c>
      <c r="B781" s="10">
        <f t="shared" ca="1" si="93"/>
        <v>0.94318273619806403</v>
      </c>
      <c r="C781" s="60">
        <f ca="1">_xlfn.NORM.INV(B781,'Input Parameters'!$E$15,'Input Parameters'!$F$15)</f>
        <v>356.7047933280046</v>
      </c>
      <c r="D781" s="10">
        <f t="shared" ca="1" si="94"/>
        <v>0.9902941155407412</v>
      </c>
      <c r="E781" s="62">
        <f ca="1">IF(_xlfn.NORM.INV(D781,'Input Parameters'!$E$17,'Input Parameters'!$F$17)&lt;3500,3500,IF(_xlfn.NORM.INV(D781,'Input Parameters'!$E$17,'Input Parameters'!$F$17)&gt;5500,5500,_xlfn.NORM.INV(D781,'Input Parameters'!$E$17,'Input Parameters'!$F$17)))</f>
        <v>5500</v>
      </c>
      <c r="F781" s="10">
        <f t="shared" ca="1" si="95"/>
        <v>3.0146949983887561E-2</v>
      </c>
      <c r="G781" s="64">
        <f ca="1">_xlfn.NORM.INV(F781,'Input Parameters'!$E$20,'Input Parameters'!$F$20)</f>
        <v>270.06312349627188</v>
      </c>
      <c r="H781" s="57">
        <f ca="1">EXP(E781*(1/'Input Parameters'!$E$23-1/G781))</f>
        <v>0.20399701984993496</v>
      </c>
      <c r="I781" s="10">
        <f t="shared" ca="1" si="96"/>
        <v>0.34751084650608066</v>
      </c>
      <c r="J781" s="30">
        <f ca="1">_xlfn.BETA.INV(I781,'Input Parameters'!$L$26,'Input Parameters'!$M$26,'Input Parameters'!$J$26,'Input Parameters'!$K$26)</f>
        <v>0.59666370787202139</v>
      </c>
      <c r="K781" s="168">
        <f ca="1">('Input Parameters'!$E$27/'Input Parameters'!$E$38)^$J781</f>
        <v>1.3844282447390735E-2</v>
      </c>
      <c r="L781" s="69">
        <f ca="1">$H781*$C781*'Input Parameters'!$E$25*K781</f>
        <v>1.0074029525305319</v>
      </c>
      <c r="M781" s="24">
        <f t="shared" ca="1" si="97"/>
        <v>0.40225566764115717</v>
      </c>
      <c r="N781" s="15">
        <f ca="1">_xlfn.NORM.INV(M781,'Input Parameters'!$E$29,'Input Parameters'!$F$29)</f>
        <v>9.9975248713361456E-2</v>
      </c>
      <c r="O781" s="8">
        <f t="shared" ca="1" si="98"/>
        <v>0.58473600611967269</v>
      </c>
      <c r="P781" s="30">
        <f ca="1">_xlfn.LOGNORM.INV(O781,'Input Parameters'!$H$30,'Input Parameters'!$I$30)</f>
        <v>2.9687516364345092</v>
      </c>
      <c r="Q781" s="10">
        <f t="shared" ca="1" si="99"/>
        <v>0.98584651568212611</v>
      </c>
      <c r="R781" s="30">
        <f>IF('Input Parameters'!$E$32=0,0,_xlfn.BETA.INV(Q781,'Input Parameters'!$L$32,'Input Parameters'!$M$32,'Input Parameters'!$J$32,'Input Parameters'!$K$32))</f>
        <v>0</v>
      </c>
      <c r="S781" s="10">
        <f t="shared" ca="1" si="100"/>
        <v>0.2059414894555025</v>
      </c>
      <c r="T781" s="26">
        <f ca="1">_xlfn.LOGNORM.INV(S781,'Input Parameters'!$H$34,'Input Parameters'!$I$34)</f>
        <v>45.511658268691939</v>
      </c>
      <c r="U781" s="10">
        <f t="shared" ca="1" si="101"/>
        <v>5.0706786508337154E-2</v>
      </c>
      <c r="V781" s="30">
        <f ca="1">_xlfn.BETA.INV(U781,'Input Parameters'!$L$36,'Input Parameters'!$M$36,'Input Parameters'!$J$36,'Input Parameters'!$K$36)</f>
        <v>0.37973226071293925</v>
      </c>
      <c r="W781" s="2">
        <f ca="1">N781+(P781-N781)*(1-ERF((T781-R781)/(2*SQRT(L781*'Input Parameters'!$E$38))))</f>
        <v>0.10383223790050949</v>
      </c>
      <c r="X781">
        <f t="shared" ca="1" si="102"/>
        <v>1</v>
      </c>
      <c r="Y781" s="7"/>
    </row>
    <row r="782" spans="1:25" ht="15" customHeight="1" x14ac:dyDescent="0.25">
      <c r="A782" s="139">
        <v>775</v>
      </c>
      <c r="B782" s="10">
        <f t="shared" ca="1" si="93"/>
        <v>0.21973977565342917</v>
      </c>
      <c r="C782" s="60">
        <f ca="1">_xlfn.NORM.INV(B782,'Input Parameters'!$E$15,'Input Parameters'!$F$15)</f>
        <v>229.07174884114482</v>
      </c>
      <c r="D782" s="10">
        <f t="shared" ca="1" si="94"/>
        <v>0.76927034859907006</v>
      </c>
      <c r="E782" s="62">
        <f ca="1">IF(_xlfn.NORM.INV(D782,'Input Parameters'!$E$17,'Input Parameters'!$F$17)&lt;3500,3500,IF(_xlfn.NORM.INV(D782,'Input Parameters'!$E$17,'Input Parameters'!$F$17)&gt;5500,5500,_xlfn.NORM.INV(D782,'Input Parameters'!$E$17,'Input Parameters'!$F$17)))</f>
        <v>5315.5122186837698</v>
      </c>
      <c r="F782" s="10">
        <f t="shared" ca="1" si="95"/>
        <v>0.14850512625883638</v>
      </c>
      <c r="G782" s="64">
        <f ca="1">_xlfn.NORM.INV(F782,'Input Parameters'!$E$20,'Input Parameters'!$F$20)</f>
        <v>275.66279626733029</v>
      </c>
      <c r="H782" s="57">
        <f ca="1">EXP(E782*(1/'Input Parameters'!$E$23-1/G782))</f>
        <v>0.32093775931046092</v>
      </c>
      <c r="I782" s="10">
        <f t="shared" ca="1" si="96"/>
        <v>0.21500018982837787</v>
      </c>
      <c r="J782" s="30">
        <f ca="1">_xlfn.BETA.INV(I782,'Input Parameters'!$L$26,'Input Parameters'!$M$26,'Input Parameters'!$J$26,'Input Parameters'!$K$26)</f>
        <v>0.52888788293659306</v>
      </c>
      <c r="K782" s="168">
        <f ca="1">('Input Parameters'!$E$27/'Input Parameters'!$E$38)^$J782</f>
        <v>2.2511581949954857E-2</v>
      </c>
      <c r="L782" s="69">
        <f ca="1">$H782*$C782*'Input Parameters'!$E$25*K782</f>
        <v>1.6550013895510076</v>
      </c>
      <c r="M782" s="24">
        <f t="shared" ca="1" si="97"/>
        <v>0.20673873102389984</v>
      </c>
      <c r="N782" s="15">
        <f ca="1">_xlfn.NORM.INV(M782,'Input Parameters'!$E$29,'Input Parameters'!$F$29)</f>
        <v>9.991822106180101E-2</v>
      </c>
      <c r="O782" s="8">
        <f t="shared" ca="1" si="98"/>
        <v>7.6208190279825061E-3</v>
      </c>
      <c r="P782" s="30">
        <f ca="1">_xlfn.LOGNORM.INV(O782,'Input Parameters'!$H$30,'Input Parameters'!$I$30)</f>
        <v>0.852798538541224</v>
      </c>
      <c r="Q782" s="10">
        <f t="shared" ca="1" si="99"/>
        <v>0.61382840685279028</v>
      </c>
      <c r="R782" s="30">
        <f>IF('Input Parameters'!$E$32=0,0,_xlfn.BETA.INV(Q782,'Input Parameters'!$L$32,'Input Parameters'!$M$32,'Input Parameters'!$J$32,'Input Parameters'!$K$32))</f>
        <v>0</v>
      </c>
      <c r="S782" s="10">
        <f t="shared" ca="1" si="100"/>
        <v>0.80203858709576159</v>
      </c>
      <c r="T782" s="26">
        <f ca="1">_xlfn.LOGNORM.INV(S782,'Input Parameters'!$H$34,'Input Parameters'!$I$34)</f>
        <v>56.027850020812437</v>
      </c>
      <c r="U782" s="10">
        <f t="shared" ca="1" si="101"/>
        <v>2.4370598610086947E-2</v>
      </c>
      <c r="V782" s="30">
        <f ca="1">_xlfn.BETA.INV(U782,'Input Parameters'!$L$36,'Input Parameters'!$M$36,'Input Parameters'!$J$36,'Input Parameters'!$K$36)</f>
        <v>0.34904067696333363</v>
      </c>
      <c r="W782" s="2">
        <f ca="1">N782+(P782-N782)*(1-ERF((T782-R782)/(2*SQRT(L782*'Input Parameters'!$E$38))))</f>
        <v>0.1014789505430384</v>
      </c>
      <c r="X782">
        <f t="shared" ca="1" si="102"/>
        <v>1</v>
      </c>
      <c r="Y782" s="7"/>
    </row>
    <row r="783" spans="1:25" ht="15" customHeight="1" x14ac:dyDescent="0.25">
      <c r="A783" s="139">
        <v>776</v>
      </c>
      <c r="B783" s="10">
        <f t="shared" ca="1" si="93"/>
        <v>0.49025097978371357</v>
      </c>
      <c r="C783" s="60">
        <f ca="1">_xlfn.NORM.INV(B783,'Input Parameters'!$E$15,'Input Parameters'!$F$15)</f>
        <v>269.64273387128395</v>
      </c>
      <c r="D783" s="10">
        <f t="shared" ca="1" si="94"/>
        <v>0.24348265075751763</v>
      </c>
      <c r="E783" s="62">
        <f ca="1">IF(_xlfn.NORM.INV(D783,'Input Parameters'!$E$17,'Input Parameters'!$F$17)&lt;3500,3500,IF(_xlfn.NORM.INV(D783,'Input Parameters'!$E$17,'Input Parameters'!$F$17)&gt;5500,5500,_xlfn.NORM.INV(D783,'Input Parameters'!$E$17,'Input Parameters'!$F$17)))</f>
        <v>4313.3994667030329</v>
      </c>
      <c r="F783" s="10">
        <f t="shared" ca="1" si="95"/>
        <v>0.57870173733667907</v>
      </c>
      <c r="G783" s="64">
        <f ca="1">_xlfn.NORM.INV(F783,'Input Parameters'!$E$20,'Input Parameters'!$F$20)</f>
        <v>283.9804412457118</v>
      </c>
      <c r="H783" s="57">
        <f ca="1">EXP(E783*(1/'Input Parameters'!$E$23-1/G783))</f>
        <v>0.62879950260562323</v>
      </c>
      <c r="I783" s="10">
        <f t="shared" ca="1" si="96"/>
        <v>0.63011329808842265</v>
      </c>
      <c r="J783" s="30">
        <f ca="1">_xlfn.BETA.INV(I783,'Input Parameters'!$L$26,'Input Parameters'!$M$26,'Input Parameters'!$J$26,'Input Parameters'!$K$26)</f>
        <v>0.71327896180317474</v>
      </c>
      <c r="K783" s="168">
        <f ca="1">('Input Parameters'!$E$27/'Input Parameters'!$E$38)^$J783</f>
        <v>5.9977736431119392E-3</v>
      </c>
      <c r="L783" s="69">
        <f ca="1">$H783*$C783*'Input Parameters'!$E$25*K783</f>
        <v>1.0169298201171904</v>
      </c>
      <c r="M783" s="24">
        <f t="shared" ca="1" si="97"/>
        <v>0.24836432137019127</v>
      </c>
      <c r="N783" s="15">
        <f ca="1">_xlfn.NORM.INV(M783,'Input Parameters'!$E$29,'Input Parameters'!$F$29)</f>
        <v>9.9932035401117683E-2</v>
      </c>
      <c r="O783" s="8">
        <f t="shared" ca="1" si="98"/>
        <v>0.62041721774457848</v>
      </c>
      <c r="P783" s="30">
        <f ca="1">_xlfn.LOGNORM.INV(O783,'Input Parameters'!$H$30,'Input Parameters'!$I$30)</f>
        <v>3.1014242882409051</v>
      </c>
      <c r="Q783" s="10">
        <f t="shared" ca="1" si="99"/>
        <v>0.9532776115739453</v>
      </c>
      <c r="R783" s="30">
        <f>IF('Input Parameters'!$E$32=0,0,_xlfn.BETA.INV(Q783,'Input Parameters'!$L$32,'Input Parameters'!$M$32,'Input Parameters'!$J$32,'Input Parameters'!$K$32))</f>
        <v>0</v>
      </c>
      <c r="S783" s="10">
        <f t="shared" ca="1" si="100"/>
        <v>0.45326859320361568</v>
      </c>
      <c r="T783" s="26">
        <f ca="1">_xlfn.LOGNORM.INV(S783,'Input Parameters'!$H$34,'Input Parameters'!$I$34)</f>
        <v>49.676161923540924</v>
      </c>
      <c r="U783" s="10">
        <f t="shared" ca="1" si="101"/>
        <v>0.73379447628175798</v>
      </c>
      <c r="V783" s="30">
        <f ca="1">_xlfn.BETA.INV(U783,'Input Parameters'!$L$36,'Input Parameters'!$M$36,'Input Parameters'!$J$36,'Input Parameters'!$K$36)</f>
        <v>0.68640498745462852</v>
      </c>
      <c r="W783" s="2">
        <f ca="1">N783+(P783-N783)*(1-ERF((T783-R783)/(2*SQRT(L783*'Input Parameters'!$E$38))))</f>
        <v>0.10141874209323529</v>
      </c>
      <c r="X783">
        <f t="shared" ca="1" si="102"/>
        <v>1</v>
      </c>
      <c r="Y783" s="7"/>
    </row>
    <row r="784" spans="1:25" ht="15" customHeight="1" x14ac:dyDescent="0.25">
      <c r="A784" s="139">
        <v>777</v>
      </c>
      <c r="B784" s="10">
        <f t="shared" ca="1" si="93"/>
        <v>0.77801820031859159</v>
      </c>
      <c r="C784" s="60">
        <f ca="1">_xlfn.NORM.INV(B784,'Input Parameters'!$E$15,'Input Parameters'!$F$15)</f>
        <v>312.45321308585176</v>
      </c>
      <c r="D784" s="10">
        <f t="shared" ca="1" si="94"/>
        <v>0.31392630461375892</v>
      </c>
      <c r="E784" s="62">
        <f ca="1">IF(_xlfn.NORM.INV(D784,'Input Parameters'!$E$17,'Input Parameters'!$F$17)&lt;3500,3500,IF(_xlfn.NORM.INV(D784,'Input Parameters'!$E$17,'Input Parameters'!$F$17)&gt;5500,5500,_xlfn.NORM.INV(D784,'Input Parameters'!$E$17,'Input Parameters'!$F$17)))</f>
        <v>4460.6739294767667</v>
      </c>
      <c r="F784" s="10">
        <f t="shared" ca="1" si="95"/>
        <v>0.91368780435323349</v>
      </c>
      <c r="G784" s="64">
        <f ca="1">_xlfn.NORM.INV(F784,'Input Parameters'!$E$20,'Input Parameters'!$F$20)</f>
        <v>291.78759044099974</v>
      </c>
      <c r="H784" s="57">
        <f ca="1">EXP(E784*(1/'Input Parameters'!$E$23-1/G784))</f>
        <v>0.94223135726991636</v>
      </c>
      <c r="I784" s="10">
        <f t="shared" ca="1" si="96"/>
        <v>0.42773697734589677</v>
      </c>
      <c r="J784" s="30">
        <f ca="1">_xlfn.BETA.INV(I784,'Input Parameters'!$L$26,'Input Parameters'!$M$26,'Input Parameters'!$J$26,'Input Parameters'!$K$26)</f>
        <v>0.63170625800697378</v>
      </c>
      <c r="K784" s="168">
        <f ca="1">('Input Parameters'!$E$27/'Input Parameters'!$E$38)^$J784</f>
        <v>1.0767273294407494E-2</v>
      </c>
      <c r="L784" s="69">
        <f ca="1">$H784*$C784*'Input Parameters'!$E$25*K784</f>
        <v>3.1699198751872646</v>
      </c>
      <c r="M784" s="24">
        <f t="shared" ca="1" si="97"/>
        <v>0.73179724800291068</v>
      </c>
      <c r="N784" s="15">
        <f ca="1">_xlfn.NORM.INV(M784,'Input Parameters'!$E$29,'Input Parameters'!$F$29)</f>
        <v>0.10006182576644437</v>
      </c>
      <c r="O784" s="8">
        <f t="shared" ca="1" si="98"/>
        <v>0.83629653643412305</v>
      </c>
      <c r="P784" s="30">
        <f ca="1">_xlfn.LOGNORM.INV(O784,'Input Parameters'!$H$30,'Input Parameters'!$I$30)</f>
        <v>4.2616939315260804</v>
      </c>
      <c r="Q784" s="10">
        <f t="shared" ca="1" si="99"/>
        <v>3.0042294793356406E-2</v>
      </c>
      <c r="R784" s="30">
        <f>IF('Input Parameters'!$E$32=0,0,_xlfn.BETA.INV(Q784,'Input Parameters'!$L$32,'Input Parameters'!$M$32,'Input Parameters'!$J$32,'Input Parameters'!$K$32))</f>
        <v>0</v>
      </c>
      <c r="S784" s="10">
        <f t="shared" ca="1" si="100"/>
        <v>0.66678695264866183</v>
      </c>
      <c r="T784" s="26">
        <f ca="1">_xlfn.LOGNORM.INV(S784,'Input Parameters'!$H$34,'Input Parameters'!$I$34)</f>
        <v>53.187202579941683</v>
      </c>
      <c r="U784" s="10">
        <f t="shared" ca="1" si="101"/>
        <v>0.19393125118064669</v>
      </c>
      <c r="V784" s="30">
        <f ca="1">_xlfn.BETA.INV(U784,'Input Parameters'!$L$36,'Input Parameters'!$M$36,'Input Parameters'!$J$36,'Input Parameters'!$K$36)</f>
        <v>0.46598158448864463</v>
      </c>
      <c r="W784" s="2">
        <f ca="1">N784+(P784-N784)*(1-ERF((T784-R784)/(2*SQRT(L784*'Input Parameters'!$E$38))))</f>
        <v>0.24428548550161219</v>
      </c>
      <c r="X784">
        <f t="shared" ca="1" si="102"/>
        <v>1</v>
      </c>
      <c r="Y784" s="7"/>
    </row>
    <row r="785" spans="1:25" ht="15" customHeight="1" x14ac:dyDescent="0.25">
      <c r="A785" s="139">
        <v>778</v>
      </c>
      <c r="B785" s="10">
        <f t="shared" ca="1" si="93"/>
        <v>0.11941735171581114</v>
      </c>
      <c r="C785" s="60">
        <f ca="1">_xlfn.NORM.INV(B785,'Input Parameters'!$E$15,'Input Parameters'!$F$15)</f>
        <v>207.13250621659182</v>
      </c>
      <c r="D785" s="10">
        <f t="shared" ca="1" si="94"/>
        <v>0.67590770333519867</v>
      </c>
      <c r="E785" s="62">
        <f ca="1">IF(_xlfn.NORM.INV(D785,'Input Parameters'!$E$17,'Input Parameters'!$F$17)&lt;3500,3500,IF(_xlfn.NORM.INV(D785,'Input Parameters'!$E$17,'Input Parameters'!$F$17)&gt;5500,5500,_xlfn.NORM.INV(D785,'Input Parameters'!$E$17,'Input Parameters'!$F$17)))</f>
        <v>5119.3999435860205</v>
      </c>
      <c r="F785" s="10">
        <f t="shared" ca="1" si="95"/>
        <v>0.8557046274685457</v>
      </c>
      <c r="G785" s="64">
        <f ca="1">_xlfn.NORM.INV(F785,'Input Parameters'!$E$20,'Input Parameters'!$F$20)</f>
        <v>289.76016201457054</v>
      </c>
      <c r="H785" s="57">
        <f ca="1">EXP(E785*(1/'Input Parameters'!$E$23-1/G785))</f>
        <v>0.82608936374486297</v>
      </c>
      <c r="I785" s="10">
        <f t="shared" ca="1" si="96"/>
        <v>0.79850518601776843</v>
      </c>
      <c r="J785" s="30">
        <f ca="1">_xlfn.BETA.INV(I785,'Input Parameters'!$L$26,'Input Parameters'!$M$26,'Input Parameters'!$J$26,'Input Parameters'!$K$26)</f>
        <v>0.78475870428118966</v>
      </c>
      <c r="K785" s="168">
        <f ca="1">('Input Parameters'!$E$27/'Input Parameters'!$E$38)^$J785</f>
        <v>3.5918322558535004E-3</v>
      </c>
      <c r="L785" s="69">
        <f ca="1">$H785*$C785*'Input Parameters'!$E$25*K785</f>
        <v>0.61459827460042149</v>
      </c>
      <c r="M785" s="24">
        <f t="shared" ca="1" si="97"/>
        <v>0.16726059321386022</v>
      </c>
      <c r="N785" s="15">
        <f ca="1">_xlfn.NORM.INV(M785,'Input Parameters'!$E$29,'Input Parameters'!$F$29)</f>
        <v>9.9903495283051813E-2</v>
      </c>
      <c r="O785" s="8">
        <f t="shared" ca="1" si="98"/>
        <v>0.29474667225975437</v>
      </c>
      <c r="P785" s="30">
        <f ca="1">_xlfn.LOGNORM.INV(O785,'Input Parameters'!$H$30,'Input Parameters'!$I$30)</f>
        <v>2.0795631800530372</v>
      </c>
      <c r="Q785" s="10">
        <f t="shared" ca="1" si="99"/>
        <v>0.25499849561218435</v>
      </c>
      <c r="R785" s="30">
        <f>IF('Input Parameters'!$E$32=0,0,_xlfn.BETA.INV(Q785,'Input Parameters'!$L$32,'Input Parameters'!$M$32,'Input Parameters'!$J$32,'Input Parameters'!$K$32))</f>
        <v>0</v>
      </c>
      <c r="S785" s="10">
        <f t="shared" ca="1" si="100"/>
        <v>4.195447249232831E-2</v>
      </c>
      <c r="T785" s="26">
        <f ca="1">_xlfn.LOGNORM.INV(S785,'Input Parameters'!$H$34,'Input Parameters'!$I$34)</f>
        <v>40.647033737239504</v>
      </c>
      <c r="U785" s="10">
        <f t="shared" ca="1" si="101"/>
        <v>0.30215124666770499</v>
      </c>
      <c r="V785" s="30">
        <f ca="1">_xlfn.BETA.INV(U785,'Input Parameters'!$L$36,'Input Parameters'!$M$36,'Input Parameters'!$J$36,'Input Parameters'!$K$36)</f>
        <v>0.51104088191493291</v>
      </c>
      <c r="W785" s="2">
        <f ca="1">N785+(P785-N785)*(1-ERF((T785-R785)/(2*SQRT(L785*'Input Parameters'!$E$38))))</f>
        <v>0.10039081792692348</v>
      </c>
      <c r="X785">
        <f t="shared" ca="1" si="102"/>
        <v>1</v>
      </c>
      <c r="Y785" s="7"/>
    </row>
    <row r="786" spans="1:25" ht="15" customHeight="1" x14ac:dyDescent="0.25">
      <c r="A786" s="139">
        <v>779</v>
      </c>
      <c r="B786" s="10">
        <f t="shared" ca="1" si="93"/>
        <v>0.22402285706221392</v>
      </c>
      <c r="C786" s="60">
        <f ca="1">_xlfn.NORM.INV(B786,'Input Parameters'!$E$15,'Input Parameters'!$F$15)</f>
        <v>229.85187585745823</v>
      </c>
      <c r="D786" s="10">
        <f t="shared" ca="1" si="94"/>
        <v>0.65388559481532205</v>
      </c>
      <c r="E786" s="62">
        <f ca="1">IF(_xlfn.NORM.INV(D786,'Input Parameters'!$E$17,'Input Parameters'!$F$17)&lt;3500,3500,IF(_xlfn.NORM.INV(D786,'Input Parameters'!$E$17,'Input Parameters'!$F$17)&gt;5500,5500,_xlfn.NORM.INV(D786,'Input Parameters'!$E$17,'Input Parameters'!$F$17)))</f>
        <v>5077.082549809511</v>
      </c>
      <c r="F786" s="10">
        <f t="shared" ca="1" si="95"/>
        <v>0.22396152404078373</v>
      </c>
      <c r="G786" s="64">
        <f ca="1">_xlfn.NORM.INV(F786,'Input Parameters'!$E$20,'Input Parameters'!$F$20)</f>
        <v>277.56548948740044</v>
      </c>
      <c r="H786" s="57">
        <f ca="1">EXP(E786*(1/'Input Parameters'!$E$23-1/G786))</f>
        <v>0.38316975088047273</v>
      </c>
      <c r="I786" s="10">
        <f t="shared" ca="1" si="96"/>
        <v>0.40907239501522152</v>
      </c>
      <c r="J786" s="30">
        <f ca="1">_xlfn.BETA.INV(I786,'Input Parameters'!$L$26,'Input Parameters'!$M$26,'Input Parameters'!$J$26,'Input Parameters'!$K$26)</f>
        <v>0.62379665432624409</v>
      </c>
      <c r="K786" s="168">
        <f ca="1">('Input Parameters'!$E$27/'Input Parameters'!$E$38)^$J786</f>
        <v>1.1395824976773637E-2</v>
      </c>
      <c r="L786" s="69">
        <f ca="1">$H786*$C786*'Input Parameters'!$E$25*K786</f>
        <v>1.0036563566938146</v>
      </c>
      <c r="M786" s="24">
        <f t="shared" ca="1" si="97"/>
        <v>0.94394498707729069</v>
      </c>
      <c r="N786" s="15">
        <f ca="1">_xlfn.NORM.INV(M786,'Input Parameters'!$E$29,'Input Parameters'!$F$29)</f>
        <v>0.10015887801960745</v>
      </c>
      <c r="O786" s="8">
        <f t="shared" ca="1" si="98"/>
        <v>0.28905087316585454</v>
      </c>
      <c r="P786" s="30">
        <f ca="1">_xlfn.LOGNORM.INV(O786,'Input Parameters'!$H$30,'Input Parameters'!$I$30)</f>
        <v>2.06333051293658</v>
      </c>
      <c r="Q786" s="10">
        <f t="shared" ca="1" si="99"/>
        <v>0.16713290770999956</v>
      </c>
      <c r="R786" s="30">
        <f>IF('Input Parameters'!$E$32=0,0,_xlfn.BETA.INV(Q786,'Input Parameters'!$L$32,'Input Parameters'!$M$32,'Input Parameters'!$J$32,'Input Parameters'!$K$32))</f>
        <v>0</v>
      </c>
      <c r="S786" s="10">
        <f t="shared" ca="1" si="100"/>
        <v>0.55660480786735667</v>
      </c>
      <c r="T786" s="26">
        <f ca="1">_xlfn.LOGNORM.INV(S786,'Input Parameters'!$H$34,'Input Parameters'!$I$34)</f>
        <v>51.309255902707157</v>
      </c>
      <c r="U786" s="10">
        <f t="shared" ca="1" si="101"/>
        <v>0.23091128756689328</v>
      </c>
      <c r="V786" s="30">
        <f ca="1">_xlfn.BETA.INV(U786,'Input Parameters'!$L$36,'Input Parameters'!$M$36,'Input Parameters'!$J$36,'Input Parameters'!$K$36)</f>
        <v>0.48217578781918724</v>
      </c>
      <c r="W786" s="2">
        <f ca="1">N786+(P786-N786)*(1-ERF((T786-R786)/(2*SQRT(L786*'Input Parameters'!$E$38))))</f>
        <v>0.10073389599818876</v>
      </c>
      <c r="X786">
        <f t="shared" ca="1" si="102"/>
        <v>1</v>
      </c>
      <c r="Y786" s="7"/>
    </row>
    <row r="787" spans="1:25" ht="15" customHeight="1" x14ac:dyDescent="0.25">
      <c r="A787" s="139">
        <v>780</v>
      </c>
      <c r="B787" s="10">
        <f t="shared" ca="1" si="93"/>
        <v>0.81221713433090847</v>
      </c>
      <c r="C787" s="60">
        <f ca="1">_xlfn.NORM.INV(B787,'Input Parameters'!$E$15,'Input Parameters'!$F$15)</f>
        <v>318.98779714723753</v>
      </c>
      <c r="D787" s="10">
        <f t="shared" ca="1" si="94"/>
        <v>0.77372983581674126</v>
      </c>
      <c r="E787" s="62">
        <f ca="1">IF(_xlfn.NORM.INV(D787,'Input Parameters'!$E$17,'Input Parameters'!$F$17)&lt;3500,3500,IF(_xlfn.NORM.INV(D787,'Input Parameters'!$E$17,'Input Parameters'!$F$17)&gt;5500,5500,_xlfn.NORM.INV(D787,'Input Parameters'!$E$17,'Input Parameters'!$F$17)))</f>
        <v>5325.8306608457042</v>
      </c>
      <c r="F787" s="10">
        <f t="shared" ca="1" si="95"/>
        <v>0.91828062521906761</v>
      </c>
      <c r="G787" s="64">
        <f ca="1">_xlfn.NORM.INV(F787,'Input Parameters'!$E$20,'Input Parameters'!$F$20)</f>
        <v>291.98711288114339</v>
      </c>
      <c r="H787" s="57">
        <f ca="1">EXP(E787*(1/'Input Parameters'!$E$23-1/G787))</f>
        <v>0.94310931688737554</v>
      </c>
      <c r="I787" s="10">
        <f t="shared" ca="1" si="96"/>
        <v>0.14406976108897174</v>
      </c>
      <c r="J787" s="30">
        <f ca="1">_xlfn.BETA.INV(I787,'Input Parameters'!$L$26,'Input Parameters'!$M$26,'Input Parameters'!$J$26,'Input Parameters'!$K$26)</f>
        <v>0.48199198035082708</v>
      </c>
      <c r="K787" s="168">
        <f ca="1">('Input Parameters'!$E$27/'Input Parameters'!$E$38)^$J787</f>
        <v>3.1513478822517774E-2</v>
      </c>
      <c r="L787" s="69">
        <f ca="1">$H787*$C787*'Input Parameters'!$E$25*K787</f>
        <v>9.4805264229479072</v>
      </c>
      <c r="M787" s="24">
        <f t="shared" ca="1" si="97"/>
        <v>0.60665489836207276</v>
      </c>
      <c r="N787" s="15">
        <f ca="1">_xlfn.NORM.INV(M787,'Input Parameters'!$E$29,'Input Parameters'!$F$29)</f>
        <v>0.10002706110407643</v>
      </c>
      <c r="O787" s="8">
        <f t="shared" ca="1" si="98"/>
        <v>0.52438544483176963</v>
      </c>
      <c r="P787" s="30">
        <f ca="1">_xlfn.LOGNORM.INV(O787,'Input Parameters'!$H$30,'Input Parameters'!$I$30)</f>
        <v>2.7619388224633603</v>
      </c>
      <c r="Q787" s="10">
        <f t="shared" ca="1" si="99"/>
        <v>0.98218105622452168</v>
      </c>
      <c r="R787" s="30">
        <f>IF('Input Parameters'!$E$32=0,0,_xlfn.BETA.INV(Q787,'Input Parameters'!$L$32,'Input Parameters'!$M$32,'Input Parameters'!$J$32,'Input Parameters'!$K$32))</f>
        <v>0</v>
      </c>
      <c r="S787" s="10">
        <f t="shared" ca="1" si="100"/>
        <v>0.23348862211817201</v>
      </c>
      <c r="T787" s="26">
        <f ca="1">_xlfn.LOGNORM.INV(S787,'Input Parameters'!$H$34,'Input Parameters'!$I$34)</f>
        <v>46.042768195696404</v>
      </c>
      <c r="U787" s="10">
        <f t="shared" ca="1" si="101"/>
        <v>0.9021476921089967</v>
      </c>
      <c r="V787" s="30">
        <f ca="1">_xlfn.BETA.INV(U787,'Input Parameters'!$L$36,'Input Parameters'!$M$36,'Input Parameters'!$J$36,'Input Parameters'!$K$36)</f>
        <v>0.8043775640726214</v>
      </c>
      <c r="W787" s="2">
        <f ca="1">N787+(P787-N787)*(1-ERF((T787-R787)/(2*SQRT(L787*'Input Parameters'!$E$38))))</f>
        <v>0.87288434814985771</v>
      </c>
      <c r="X787">
        <f t="shared" ca="1" si="102"/>
        <v>0</v>
      </c>
      <c r="Y787" s="7"/>
    </row>
    <row r="788" spans="1:25" ht="15" customHeight="1" x14ac:dyDescent="0.25">
      <c r="A788" s="139">
        <v>781</v>
      </c>
      <c r="B788" s="10">
        <f t="shared" ca="1" si="93"/>
        <v>0.79860417865606026</v>
      </c>
      <c r="C788" s="60">
        <f ca="1">_xlfn.NORM.INV(B788,'Input Parameters'!$E$15,'Input Parameters'!$F$15)</f>
        <v>316.30791884189398</v>
      </c>
      <c r="D788" s="10">
        <f t="shared" ca="1" si="94"/>
        <v>1.7393804530996038E-2</v>
      </c>
      <c r="E788" s="62">
        <f ca="1">IF(_xlfn.NORM.INV(D788,'Input Parameters'!$E$17,'Input Parameters'!$F$17)&lt;3500,3500,IF(_xlfn.NORM.INV(D788,'Input Parameters'!$E$17,'Input Parameters'!$F$17)&gt;5500,5500,_xlfn.NORM.INV(D788,'Input Parameters'!$E$17,'Input Parameters'!$F$17)))</f>
        <v>3500</v>
      </c>
      <c r="F788" s="10">
        <f t="shared" ca="1" si="95"/>
        <v>0.44797434613268716</v>
      </c>
      <c r="G788" s="64">
        <f ca="1">_xlfn.NORM.INV(F788,'Input Parameters'!$E$20,'Input Parameters'!$F$20)</f>
        <v>281.77376847361268</v>
      </c>
      <c r="H788" s="57">
        <f ca="1">EXP(E788*(1/'Input Parameters'!$E$23-1/G788))</f>
        <v>0.62314582360881521</v>
      </c>
      <c r="I788" s="10">
        <f t="shared" ca="1" si="96"/>
        <v>0.58929791967332912</v>
      </c>
      <c r="J788" s="30">
        <f ca="1">_xlfn.BETA.INV(I788,'Input Parameters'!$L$26,'Input Parameters'!$M$26,'Input Parameters'!$J$26,'Input Parameters'!$K$26)</f>
        <v>0.69701812350780701</v>
      </c>
      <c r="K788" s="168">
        <f ca="1">('Input Parameters'!$E$27/'Input Parameters'!$E$38)^$J788</f>
        <v>6.739782944206337E-3</v>
      </c>
      <c r="L788" s="69">
        <f ca="1">$H788*$C788*'Input Parameters'!$E$25*K788</f>
        <v>1.3284513779785885</v>
      </c>
      <c r="M788" s="24">
        <f t="shared" ca="1" si="97"/>
        <v>4.4960689372752327E-2</v>
      </c>
      <c r="N788" s="15">
        <f ca="1">_xlfn.NORM.INV(M788,'Input Parameters'!$E$29,'Input Parameters'!$F$29)</f>
        <v>9.9830418741698804E-2</v>
      </c>
      <c r="O788" s="8">
        <f t="shared" ca="1" si="98"/>
        <v>0.99541724676477239</v>
      </c>
      <c r="P788" s="30">
        <f ca="1">_xlfn.LOGNORM.INV(O788,'Input Parameters'!$H$30,'Input Parameters'!$I$30)</f>
        <v>9.1887403848848539</v>
      </c>
      <c r="Q788" s="10">
        <f t="shared" ca="1" si="99"/>
        <v>7.2708401343447582E-2</v>
      </c>
      <c r="R788" s="30">
        <f>IF('Input Parameters'!$E$32=0,0,_xlfn.BETA.INV(Q788,'Input Parameters'!$L$32,'Input Parameters'!$M$32,'Input Parameters'!$J$32,'Input Parameters'!$K$32))</f>
        <v>0</v>
      </c>
      <c r="S788" s="10">
        <f t="shared" ca="1" si="100"/>
        <v>0.13454255309886587</v>
      </c>
      <c r="T788" s="26">
        <f ca="1">_xlfn.LOGNORM.INV(S788,'Input Parameters'!$H$34,'Input Parameters'!$I$34)</f>
        <v>43.927163514219629</v>
      </c>
      <c r="U788" s="10">
        <f t="shared" ca="1" si="101"/>
        <v>0.43122980706064518</v>
      </c>
      <c r="V788" s="30">
        <f ca="1">_xlfn.BETA.INV(U788,'Input Parameters'!$L$36,'Input Parameters'!$M$36,'Input Parameters'!$J$36,'Input Parameters'!$K$36)</f>
        <v>0.55994114634847447</v>
      </c>
      <c r="W788" s="2">
        <f ca="1">N788+(P788-N788)*(1-ERF((T788-R788)/(2*SQRT(L788*'Input Parameters'!$E$38))))</f>
        <v>0.16382202475308683</v>
      </c>
      <c r="X788">
        <f t="shared" ca="1" si="102"/>
        <v>1</v>
      </c>
      <c r="Y788" s="7"/>
    </row>
    <row r="789" spans="1:25" ht="15" customHeight="1" x14ac:dyDescent="0.25">
      <c r="A789" s="139">
        <v>782</v>
      </c>
      <c r="B789" s="10">
        <f t="shared" ca="1" si="93"/>
        <v>0.91751066691040073</v>
      </c>
      <c r="C789" s="60">
        <f ca="1">_xlfn.NORM.INV(B789,'Input Parameters'!$E$15,'Input Parameters'!$F$15)</f>
        <v>346.21589183128413</v>
      </c>
      <c r="D789" s="10">
        <f t="shared" ca="1" si="94"/>
        <v>0.90764813240146658</v>
      </c>
      <c r="E789" s="62">
        <f ca="1">IF(_xlfn.NORM.INV(D789,'Input Parameters'!$E$17,'Input Parameters'!$F$17)&lt;3500,3500,IF(_xlfn.NORM.INV(D789,'Input Parameters'!$E$17,'Input Parameters'!$F$17)&gt;5500,5500,_xlfn.NORM.INV(D789,'Input Parameters'!$E$17,'Input Parameters'!$F$17)))</f>
        <v>5500</v>
      </c>
      <c r="F789" s="10">
        <f t="shared" ca="1" si="95"/>
        <v>0.79050834841641626</v>
      </c>
      <c r="G789" s="64">
        <f ca="1">_xlfn.NORM.INV(F789,'Input Parameters'!$E$20,'Input Parameters'!$F$20)</f>
        <v>288.06484867574085</v>
      </c>
      <c r="H789" s="57">
        <f ca="1">EXP(E789*(1/'Input Parameters'!$E$23-1/G789))</f>
        <v>0.72835704718994732</v>
      </c>
      <c r="I789" s="10">
        <f t="shared" ca="1" si="96"/>
        <v>0.47611696267820092</v>
      </c>
      <c r="J789" s="30">
        <f ca="1">_xlfn.BETA.INV(I789,'Input Parameters'!$L$26,'Input Parameters'!$M$26,'Input Parameters'!$J$26,'Input Parameters'!$K$26)</f>
        <v>0.65171800274830649</v>
      </c>
      <c r="K789" s="168">
        <f ca="1">('Input Parameters'!$E$27/'Input Parameters'!$E$38)^$J789</f>
        <v>9.327495677202825E-3</v>
      </c>
      <c r="L789" s="69">
        <f ca="1">$H789*$C789*'Input Parameters'!$E$25*K789</f>
        <v>2.3521032488833185</v>
      </c>
      <c r="M789" s="24">
        <f t="shared" ca="1" si="97"/>
        <v>0.76632957931696655</v>
      </c>
      <c r="N789" s="15">
        <f ca="1">_xlfn.NORM.INV(M789,'Input Parameters'!$E$29,'Input Parameters'!$F$29)</f>
        <v>0.10007268124726464</v>
      </c>
      <c r="O789" s="8">
        <f t="shared" ca="1" si="98"/>
        <v>0.77078825920118965</v>
      </c>
      <c r="P789" s="30">
        <f ca="1">_xlfn.LOGNORM.INV(O789,'Input Parameters'!$H$30,'Input Parameters'!$I$30)</f>
        <v>3.8086888141420636</v>
      </c>
      <c r="Q789" s="10">
        <f t="shared" ca="1" si="99"/>
        <v>0.78114236210238275</v>
      </c>
      <c r="R789" s="30">
        <f>IF('Input Parameters'!$E$32=0,0,_xlfn.BETA.INV(Q789,'Input Parameters'!$L$32,'Input Parameters'!$M$32,'Input Parameters'!$J$32,'Input Parameters'!$K$32))</f>
        <v>0</v>
      </c>
      <c r="S789" s="10">
        <f t="shared" ca="1" si="100"/>
        <v>0.9231378387336493</v>
      </c>
      <c r="T789" s="26">
        <f ca="1">_xlfn.LOGNORM.INV(S789,'Input Parameters'!$H$34,'Input Parameters'!$I$34)</f>
        <v>60.205634941925148</v>
      </c>
      <c r="U789" s="10">
        <f t="shared" ca="1" si="101"/>
        <v>0.91303698407518241</v>
      </c>
      <c r="V789" s="30">
        <f ca="1">_xlfn.BETA.INV(U789,'Input Parameters'!$L$36,'Input Parameters'!$M$36,'Input Parameters'!$J$36,'Input Parameters'!$K$36)</f>
        <v>0.81642130020539638</v>
      </c>
      <c r="W789" s="2">
        <f ca="1">N789+(P789-N789)*(1-ERF((T789-R789)/(2*SQRT(L789*'Input Parameters'!$E$38))))</f>
        <v>0.12049225253311006</v>
      </c>
      <c r="X789">
        <f t="shared" ca="1" si="102"/>
        <v>1</v>
      </c>
      <c r="Y789" s="7"/>
    </row>
    <row r="790" spans="1:25" ht="15" customHeight="1" x14ac:dyDescent="0.25">
      <c r="A790" s="139">
        <v>783</v>
      </c>
      <c r="B790" s="10">
        <f t="shared" ca="1" si="93"/>
        <v>0.88536453173167151</v>
      </c>
      <c r="C790" s="60">
        <f ca="1">_xlfn.NORM.INV(B790,'Input Parameters'!$E$15,'Input Parameters'!$F$15)</f>
        <v>336.12066803643444</v>
      </c>
      <c r="D790" s="10">
        <f t="shared" ca="1" si="94"/>
        <v>0.98541778544865755</v>
      </c>
      <c r="E790" s="62">
        <f ca="1">IF(_xlfn.NORM.INV(D790,'Input Parameters'!$E$17,'Input Parameters'!$F$17)&lt;3500,3500,IF(_xlfn.NORM.INV(D790,'Input Parameters'!$E$17,'Input Parameters'!$F$17)&gt;5500,5500,_xlfn.NORM.INV(D790,'Input Parameters'!$E$17,'Input Parameters'!$F$17)))</f>
        <v>5500</v>
      </c>
      <c r="F790" s="10">
        <f t="shared" ca="1" si="95"/>
        <v>0.36759739908126998</v>
      </c>
      <c r="G790" s="64">
        <f ca="1">_xlfn.NORM.INV(F790,'Input Parameters'!$E$20,'Input Parameters'!$F$20)</f>
        <v>280.38390281930532</v>
      </c>
      <c r="H790" s="57">
        <f ca="1">EXP(E790*(1/'Input Parameters'!$E$23-1/G790))</f>
        <v>0.43170928259787872</v>
      </c>
      <c r="I790" s="10">
        <f t="shared" ca="1" si="96"/>
        <v>0.88926241879514023</v>
      </c>
      <c r="J790" s="30">
        <f ca="1">_xlfn.BETA.INV(I790,'Input Parameters'!$L$26,'Input Parameters'!$M$26,'Input Parameters'!$J$26,'Input Parameters'!$K$26)</f>
        <v>0.83236383320530405</v>
      </c>
      <c r="K790" s="168">
        <f ca="1">('Input Parameters'!$E$27/'Input Parameters'!$E$38)^$J790</f>
        <v>2.5527972768950697E-3</v>
      </c>
      <c r="L790" s="69">
        <f ca="1">$H790*$C790*'Input Parameters'!$E$25*K790</f>
        <v>0.37042725459895148</v>
      </c>
      <c r="M790" s="24">
        <f t="shared" ca="1" si="97"/>
        <v>0.75366426946013809</v>
      </c>
      <c r="N790" s="15">
        <f ca="1">_xlfn.NORM.INV(M790,'Input Parameters'!$E$29,'Input Parameters'!$F$29)</f>
        <v>0.10006860660458462</v>
      </c>
      <c r="O790" s="8">
        <f t="shared" ca="1" si="98"/>
        <v>0.14621345102195904</v>
      </c>
      <c r="P790" s="30">
        <f ca="1">_xlfn.LOGNORM.INV(O790,'Input Parameters'!$H$30,'Input Parameters'!$I$30)</f>
        <v>1.6318464171437959</v>
      </c>
      <c r="Q790" s="10">
        <f t="shared" ca="1" si="99"/>
        <v>0.66702128501392777</v>
      </c>
      <c r="R790" s="30">
        <f>IF('Input Parameters'!$E$32=0,0,_xlfn.BETA.INV(Q790,'Input Parameters'!$L$32,'Input Parameters'!$M$32,'Input Parameters'!$J$32,'Input Parameters'!$K$32))</f>
        <v>0</v>
      </c>
      <c r="S790" s="10">
        <f t="shared" ca="1" si="100"/>
        <v>0.64575841868585948</v>
      </c>
      <c r="T790" s="26">
        <f ca="1">_xlfn.LOGNORM.INV(S790,'Input Parameters'!$H$34,'Input Parameters'!$I$34)</f>
        <v>52.809968908386068</v>
      </c>
      <c r="U790" s="10">
        <f t="shared" ca="1" si="101"/>
        <v>0.93053303088421757</v>
      </c>
      <c r="V790" s="30">
        <f ca="1">_xlfn.BETA.INV(U790,'Input Parameters'!$L$36,'Input Parameters'!$M$36,'Input Parameters'!$J$36,'Input Parameters'!$K$36)</f>
        <v>0.83856463550198623</v>
      </c>
      <c r="W790" s="2">
        <f ca="1">N790+(P790-N790)*(1-ERF((T790-R790)/(2*SQRT(L790*'Input Parameters'!$E$38))))</f>
        <v>0.10006860790499712</v>
      </c>
      <c r="X790">
        <f t="shared" ca="1" si="102"/>
        <v>1</v>
      </c>
      <c r="Y790" s="7"/>
    </row>
    <row r="791" spans="1:25" ht="15" customHeight="1" x14ac:dyDescent="0.25">
      <c r="A791" s="139">
        <v>784</v>
      </c>
      <c r="B791" s="10">
        <f t="shared" ca="1" si="93"/>
        <v>0.78158336974455866</v>
      </c>
      <c r="C791" s="60">
        <f ca="1">_xlfn.NORM.INV(B791,'Input Parameters'!$E$15,'Input Parameters'!$F$15)</f>
        <v>313.1054091304789</v>
      </c>
      <c r="D791" s="10">
        <f t="shared" ca="1" si="94"/>
        <v>0.28477753414733553</v>
      </c>
      <c r="E791" s="62">
        <f ca="1">IF(_xlfn.NORM.INV(D791,'Input Parameters'!$E$17,'Input Parameters'!$F$17)&lt;3500,3500,IF(_xlfn.NORM.INV(D791,'Input Parameters'!$E$17,'Input Parameters'!$F$17)&gt;5500,5500,_xlfn.NORM.INV(D791,'Input Parameters'!$E$17,'Input Parameters'!$F$17)))</f>
        <v>4401.905173969003</v>
      </c>
      <c r="F791" s="10">
        <f t="shared" ca="1" si="95"/>
        <v>0.49405950402924992</v>
      </c>
      <c r="G791" s="64">
        <f ca="1">_xlfn.NORM.INV(F791,'Input Parameters'!$E$20,'Input Parameters'!$F$20)</f>
        <v>282.55022919120324</v>
      </c>
      <c r="H791" s="57">
        <f ca="1">EXP(E791*(1/'Input Parameters'!$E$23-1/G791))</f>
        <v>0.57584085701195964</v>
      </c>
      <c r="I791" s="10">
        <f t="shared" ca="1" si="96"/>
        <v>0.83542274225170121</v>
      </c>
      <c r="J791" s="30">
        <f ca="1">_xlfn.BETA.INV(I791,'Input Parameters'!$L$26,'Input Parameters'!$M$26,'Input Parameters'!$J$26,'Input Parameters'!$K$26)</f>
        <v>0.80271904173003683</v>
      </c>
      <c r="K791" s="168">
        <f ca="1">('Input Parameters'!$E$27/'Input Parameters'!$E$38)^$J791</f>
        <v>3.1576640286093698E-3</v>
      </c>
      <c r="L791" s="69">
        <f ca="1">$H791*$C791*'Input Parameters'!$E$25*K791</f>
        <v>0.56932331028483441</v>
      </c>
      <c r="M791" s="24">
        <f t="shared" ca="1" si="97"/>
        <v>0.38358748395258802</v>
      </c>
      <c r="N791" s="15">
        <f ca="1">_xlfn.NORM.INV(M791,'Input Parameters'!$E$29,'Input Parameters'!$F$29)</f>
        <v>9.9970392783143486E-2</v>
      </c>
      <c r="O791" s="8">
        <f t="shared" ca="1" si="98"/>
        <v>0.1460419907282835</v>
      </c>
      <c r="P791" s="30">
        <f ca="1">_xlfn.LOGNORM.INV(O791,'Input Parameters'!$H$30,'Input Parameters'!$I$30)</f>
        <v>1.6312696395055875</v>
      </c>
      <c r="Q791" s="10">
        <f t="shared" ca="1" si="99"/>
        <v>0.71832302148018579</v>
      </c>
      <c r="R791" s="30">
        <f>IF('Input Parameters'!$E$32=0,0,_xlfn.BETA.INV(Q791,'Input Parameters'!$L$32,'Input Parameters'!$M$32,'Input Parameters'!$J$32,'Input Parameters'!$K$32))</f>
        <v>0</v>
      </c>
      <c r="S791" s="10">
        <f t="shared" ca="1" si="100"/>
        <v>0.70906989267592813</v>
      </c>
      <c r="T791" s="26">
        <f ca="1">_xlfn.LOGNORM.INV(S791,'Input Parameters'!$H$34,'Input Parameters'!$I$34)</f>
        <v>53.985275142128451</v>
      </c>
      <c r="U791" s="10">
        <f t="shared" ca="1" si="101"/>
        <v>0.22375851388757306</v>
      </c>
      <c r="V791" s="30">
        <f ca="1">_xlfn.BETA.INV(U791,'Input Parameters'!$L$36,'Input Parameters'!$M$36,'Input Parameters'!$J$36,'Input Parameters'!$K$36)</f>
        <v>0.47912603330475745</v>
      </c>
      <c r="W791" s="2">
        <f ca="1">N791+(P791-N791)*(1-ERF((T791-R791)/(2*SQRT(L791*'Input Parameters'!$E$38))))</f>
        <v>9.9971037529140536E-2</v>
      </c>
      <c r="X791">
        <f t="shared" ca="1" si="102"/>
        <v>1</v>
      </c>
      <c r="Y791" s="7"/>
    </row>
    <row r="792" spans="1:25" ht="15" customHeight="1" x14ac:dyDescent="0.25">
      <c r="A792" s="139">
        <v>785</v>
      </c>
      <c r="B792" s="10">
        <f t="shared" ca="1" si="93"/>
        <v>0.89386705053990645</v>
      </c>
      <c r="C792" s="60">
        <f ca="1">_xlfn.NORM.INV(B792,'Input Parameters'!$E$15,'Input Parameters'!$F$15)</f>
        <v>338.56587423135034</v>
      </c>
      <c r="D792" s="10">
        <f t="shared" ca="1" si="94"/>
        <v>0.3084254273657302</v>
      </c>
      <c r="E792" s="62">
        <f ca="1">IF(_xlfn.NORM.INV(D792,'Input Parameters'!$E$17,'Input Parameters'!$F$17)&lt;3500,3500,IF(_xlfn.NORM.INV(D792,'Input Parameters'!$E$17,'Input Parameters'!$F$17)&gt;5500,5500,_xlfn.NORM.INV(D792,'Input Parameters'!$E$17,'Input Parameters'!$F$17)))</f>
        <v>4449.7770748897574</v>
      </c>
      <c r="F792" s="10">
        <f t="shared" ca="1" si="95"/>
        <v>0.21208415173157369</v>
      </c>
      <c r="G792" s="64">
        <f ca="1">_xlfn.NORM.INV(F792,'Input Parameters'!$E$20,'Input Parameters'!$F$20)</f>
        <v>277.2952889438551</v>
      </c>
      <c r="H792" s="57">
        <f ca="1">EXP(E792*(1/'Input Parameters'!$E$23-1/G792))</f>
        <v>0.42469937068879987</v>
      </c>
      <c r="I792" s="10">
        <f t="shared" ca="1" si="96"/>
        <v>0.40677028950267269</v>
      </c>
      <c r="J792" s="30">
        <f ca="1">_xlfn.BETA.INV(I792,'Input Parameters'!$L$26,'Input Parameters'!$M$26,'Input Parameters'!$J$26,'Input Parameters'!$K$26)</f>
        <v>0.62281232007888065</v>
      </c>
      <c r="K792" s="168">
        <f ca="1">('Input Parameters'!$E$27/'Input Parameters'!$E$38)^$J792</f>
        <v>1.1476571668638167E-2</v>
      </c>
      <c r="L792" s="69">
        <f ca="1">$H792*$C792*'Input Parameters'!$E$25*K792</f>
        <v>1.6502014781805268</v>
      </c>
      <c r="M792" s="24">
        <f t="shared" ca="1" si="97"/>
        <v>8.5772543156518277E-2</v>
      </c>
      <c r="N792" s="15">
        <f ca="1">_xlfn.NORM.INV(M792,'Input Parameters'!$E$29,'Input Parameters'!$F$29)</f>
        <v>9.9863274402656549E-2</v>
      </c>
      <c r="O792" s="8">
        <f t="shared" ca="1" si="98"/>
        <v>0.9751586359752189</v>
      </c>
      <c r="P792" s="30">
        <f ca="1">_xlfn.LOGNORM.INV(O792,'Input Parameters'!$H$30,'Input Parameters'!$I$30)</f>
        <v>6.781344054068871</v>
      </c>
      <c r="Q792" s="10">
        <f t="shared" ca="1" si="99"/>
        <v>0.12958511000639072</v>
      </c>
      <c r="R792" s="30">
        <f>IF('Input Parameters'!$E$32=0,0,_xlfn.BETA.INV(Q792,'Input Parameters'!$L$32,'Input Parameters'!$M$32,'Input Parameters'!$J$32,'Input Parameters'!$K$32))</f>
        <v>0</v>
      </c>
      <c r="S792" s="10">
        <f t="shared" ca="1" si="100"/>
        <v>0.81879439744232974</v>
      </c>
      <c r="T792" s="26">
        <f ca="1">_xlfn.LOGNORM.INV(S792,'Input Parameters'!$H$34,'Input Parameters'!$I$34)</f>
        <v>56.461037148061436</v>
      </c>
      <c r="U792" s="10">
        <f t="shared" ca="1" si="101"/>
        <v>0.63321081867559625</v>
      </c>
      <c r="V792" s="30">
        <f ca="1">_xlfn.BETA.INV(U792,'Input Parameters'!$L$36,'Input Parameters'!$M$36,'Input Parameters'!$J$36,'Input Parameters'!$K$36)</f>
        <v>0.63939851880735776</v>
      </c>
      <c r="W792" s="2">
        <f ca="1">N792+(P792-N792)*(1-ERF((T792-R792)/(2*SQRT(L792*'Input Parameters'!$E$38))))</f>
        <v>0.1124531502147148</v>
      </c>
      <c r="X792">
        <f t="shared" ca="1" si="102"/>
        <v>1</v>
      </c>
      <c r="Y792" s="7"/>
    </row>
    <row r="793" spans="1:25" ht="15" customHeight="1" x14ac:dyDescent="0.25">
      <c r="A793" s="139">
        <v>786</v>
      </c>
      <c r="B793" s="10">
        <f t="shared" ca="1" si="93"/>
        <v>0.43439590087343427</v>
      </c>
      <c r="C793" s="60">
        <f ca="1">_xlfn.NORM.INV(B793,'Input Parameters'!$E$15,'Input Parameters'!$F$15)</f>
        <v>262.01480426754836</v>
      </c>
      <c r="D793" s="10">
        <f t="shared" ca="1" si="94"/>
        <v>0.3210625242690498</v>
      </c>
      <c r="E793" s="62">
        <f ca="1">IF(_xlfn.NORM.INV(D793,'Input Parameters'!$E$17,'Input Parameters'!$F$17)&lt;3500,3500,IF(_xlfn.NORM.INV(D793,'Input Parameters'!$E$17,'Input Parameters'!$F$17)&gt;5500,5500,_xlfn.NORM.INV(D793,'Input Parameters'!$E$17,'Input Parameters'!$F$17)))</f>
        <v>4474.6892215656162</v>
      </c>
      <c r="F793" s="10">
        <f t="shared" ca="1" si="95"/>
        <v>0.46685606067377294</v>
      </c>
      <c r="G793" s="64">
        <f ca="1">_xlfn.NORM.INV(F793,'Input Parameters'!$E$20,'Input Parameters'!$F$20)</f>
        <v>282.09272522819987</v>
      </c>
      <c r="H793" s="57">
        <f ca="1">EXP(E793*(1/'Input Parameters'!$E$23-1/G793))</f>
        <v>0.55614052626505761</v>
      </c>
      <c r="I793" s="10">
        <f t="shared" ca="1" si="96"/>
        <v>0.49374714652933505</v>
      </c>
      <c r="J793" s="30">
        <f ca="1">_xlfn.BETA.INV(I793,'Input Parameters'!$L$26,'Input Parameters'!$M$26,'Input Parameters'!$J$26,'Input Parameters'!$K$26)</f>
        <v>0.65887405309167224</v>
      </c>
      <c r="K793" s="168">
        <f ca="1">('Input Parameters'!$E$27/'Input Parameters'!$E$38)^$J793</f>
        <v>8.8607910466596846E-3</v>
      </c>
      <c r="L793" s="69">
        <f ca="1">$H793*$C793*'Input Parameters'!$E$25*K793</f>
        <v>1.2911683420390301</v>
      </c>
      <c r="M793" s="24">
        <f t="shared" ca="1" si="97"/>
        <v>0.53975796895029993</v>
      </c>
      <c r="N793" s="15">
        <f ca="1">_xlfn.NORM.INV(M793,'Input Parameters'!$E$29,'Input Parameters'!$F$29)</f>
        <v>0.10000998239897624</v>
      </c>
      <c r="O793" s="8">
        <f t="shared" ca="1" si="98"/>
        <v>0.67885563714985953</v>
      </c>
      <c r="P793" s="30">
        <f ca="1">_xlfn.LOGNORM.INV(O793,'Input Parameters'!$H$30,'Input Parameters'!$I$30)</f>
        <v>3.3416406890068897</v>
      </c>
      <c r="Q793" s="10">
        <f t="shared" ca="1" si="99"/>
        <v>0.33341616700606558</v>
      </c>
      <c r="R793" s="30">
        <f>IF('Input Parameters'!$E$32=0,0,_xlfn.BETA.INV(Q793,'Input Parameters'!$L$32,'Input Parameters'!$M$32,'Input Parameters'!$J$32,'Input Parameters'!$K$32))</f>
        <v>0</v>
      </c>
      <c r="S793" s="10">
        <f t="shared" ca="1" si="100"/>
        <v>0.95113809044892395</v>
      </c>
      <c r="T793" s="26">
        <f ca="1">_xlfn.LOGNORM.INV(S793,'Input Parameters'!$H$34,'Input Parameters'!$I$34)</f>
        <v>61.950842651818334</v>
      </c>
      <c r="U793" s="10">
        <f t="shared" ca="1" si="101"/>
        <v>0.27730177878537687</v>
      </c>
      <c r="V793" s="30">
        <f ca="1">_xlfn.BETA.INV(U793,'Input Parameters'!$L$36,'Input Parameters'!$M$36,'Input Parameters'!$J$36,'Input Parameters'!$K$36)</f>
        <v>0.50123028593386987</v>
      </c>
      <c r="W793" s="2">
        <f ca="1">N793+(P793-N793)*(1-ERF((T793-R793)/(2*SQRT(L793*'Input Parameters'!$E$38))))</f>
        <v>0.10038491190078756</v>
      </c>
      <c r="X793">
        <f t="shared" ca="1" si="102"/>
        <v>1</v>
      </c>
      <c r="Y793" s="7"/>
    </row>
    <row r="794" spans="1:25" ht="15" customHeight="1" x14ac:dyDescent="0.25">
      <c r="A794" s="139">
        <v>787</v>
      </c>
      <c r="B794" s="10">
        <f t="shared" ca="1" si="93"/>
        <v>0.97234644927290348</v>
      </c>
      <c r="C794" s="60">
        <f ca="1">_xlfn.NORM.INV(B794,'Input Parameters'!$E$15,'Input Parameters'!$F$15)</f>
        <v>374.82653353482095</v>
      </c>
      <c r="D794" s="10">
        <f t="shared" ca="1" si="94"/>
        <v>0.55339821419283453</v>
      </c>
      <c r="E794" s="62">
        <f ca="1">IF(_xlfn.NORM.INV(D794,'Input Parameters'!$E$17,'Input Parameters'!$F$17)&lt;3500,3500,IF(_xlfn.NORM.INV(D794,'Input Parameters'!$E$17,'Input Parameters'!$F$17)&gt;5500,5500,_xlfn.NORM.INV(D794,'Input Parameters'!$E$17,'Input Parameters'!$F$17)))</f>
        <v>4893.9761666250106</v>
      </c>
      <c r="F794" s="10">
        <f t="shared" ca="1" si="95"/>
        <v>0.57633387949132098</v>
      </c>
      <c r="G794" s="64">
        <f ca="1">_xlfn.NORM.INV(F794,'Input Parameters'!$E$20,'Input Parameters'!$F$20)</f>
        <v>283.93990677298444</v>
      </c>
      <c r="H794" s="57">
        <f ca="1">EXP(E794*(1/'Input Parameters'!$E$23-1/G794))</f>
        <v>0.5892828433692141</v>
      </c>
      <c r="I794" s="10">
        <f t="shared" ca="1" si="96"/>
        <v>0.47673179493135431</v>
      </c>
      <c r="J794" s="30">
        <f ca="1">_xlfn.BETA.INV(I794,'Input Parameters'!$L$26,'Input Parameters'!$M$26,'Input Parameters'!$J$26,'Input Parameters'!$K$26)</f>
        <v>0.65196859373082305</v>
      </c>
      <c r="K794" s="168">
        <f ca="1">('Input Parameters'!$E$27/'Input Parameters'!$E$38)^$J794</f>
        <v>9.3107446091916235E-3</v>
      </c>
      <c r="L794" s="69">
        <f ca="1">$H794*$C794*'Input Parameters'!$E$25*K794</f>
        <v>2.0565465195731907</v>
      </c>
      <c r="M794" s="24">
        <f t="shared" ca="1" si="97"/>
        <v>0.30066938327280512</v>
      </c>
      <c r="N794" s="15">
        <f ca="1">_xlfn.NORM.INV(M794,'Input Parameters'!$E$29,'Input Parameters'!$F$29)</f>
        <v>9.9947752373297963E-2</v>
      </c>
      <c r="O794" s="8">
        <f t="shared" ca="1" si="98"/>
        <v>0.58915971830533564</v>
      </c>
      <c r="P794" s="30">
        <f ca="1">_xlfn.LOGNORM.INV(O794,'Input Parameters'!$H$30,'Input Parameters'!$I$30)</f>
        <v>2.9847248567190219</v>
      </c>
      <c r="Q794" s="10">
        <f t="shared" ca="1" si="99"/>
        <v>0.43178074813016676</v>
      </c>
      <c r="R794" s="30">
        <f>IF('Input Parameters'!$E$32=0,0,_xlfn.BETA.INV(Q794,'Input Parameters'!$L$32,'Input Parameters'!$M$32,'Input Parameters'!$J$32,'Input Parameters'!$K$32))</f>
        <v>0</v>
      </c>
      <c r="S794" s="10">
        <f t="shared" ca="1" si="100"/>
        <v>0.44005117404587635</v>
      </c>
      <c r="T794" s="26">
        <f ca="1">_xlfn.LOGNORM.INV(S794,'Input Parameters'!$H$34,'Input Parameters'!$I$34)</f>
        <v>49.469799016068428</v>
      </c>
      <c r="U794" s="10">
        <f t="shared" ca="1" si="101"/>
        <v>0.48062907075353167</v>
      </c>
      <c r="V794" s="30">
        <f ca="1">_xlfn.BETA.INV(U794,'Input Parameters'!$L$36,'Input Parameters'!$M$36,'Input Parameters'!$J$36,'Input Parameters'!$K$36)</f>
        <v>0.57852305403376147</v>
      </c>
      <c r="W794" s="2">
        <f ca="1">N794+(P794-N794)*(1-ERF((T794-R794)/(2*SQRT(L794*'Input Parameters'!$E$38))))</f>
        <v>0.14240556067309335</v>
      </c>
      <c r="X794">
        <f t="shared" ca="1" si="102"/>
        <v>1</v>
      </c>
      <c r="Y794" s="7"/>
    </row>
    <row r="795" spans="1:25" ht="15" customHeight="1" x14ac:dyDescent="0.25">
      <c r="A795" s="139">
        <v>788</v>
      </c>
      <c r="B795" s="10">
        <f t="shared" ca="1" si="93"/>
        <v>0.58015180705576641</v>
      </c>
      <c r="C795" s="60">
        <f ca="1">_xlfn.NORM.INV(B795,'Input Parameters'!$E$15,'Input Parameters'!$F$15)</f>
        <v>281.9295494671918</v>
      </c>
      <c r="D795" s="10">
        <f t="shared" ca="1" si="94"/>
        <v>0.69826590224197871</v>
      </c>
      <c r="E795" s="62">
        <f ca="1">IF(_xlfn.NORM.INV(D795,'Input Parameters'!$E$17,'Input Parameters'!$F$17)&lt;3500,3500,IF(_xlfn.NORM.INV(D795,'Input Parameters'!$E$17,'Input Parameters'!$F$17)&gt;5500,5500,_xlfn.NORM.INV(D795,'Input Parameters'!$E$17,'Input Parameters'!$F$17)))</f>
        <v>5163.5936905975295</v>
      </c>
      <c r="F795" s="10">
        <f t="shared" ca="1" si="95"/>
        <v>0.25139740090996943</v>
      </c>
      <c r="G795" s="64">
        <f ca="1">_xlfn.NORM.INV(F795,'Input Parameters'!$E$20,'Input Parameters'!$F$20)</f>
        <v>278.16033795594655</v>
      </c>
      <c r="H795" s="57">
        <f ca="1">EXP(E795*(1/'Input Parameters'!$E$23-1/G795))</f>
        <v>0.39225631222804053</v>
      </c>
      <c r="I795" s="10">
        <f t="shared" ca="1" si="96"/>
        <v>0.1352079762717231</v>
      </c>
      <c r="J795" s="30">
        <f ca="1">_xlfn.BETA.INV(I795,'Input Parameters'!$L$26,'Input Parameters'!$M$26,'Input Parameters'!$J$26,'Input Parameters'!$K$26)</f>
        <v>0.47516426206774515</v>
      </c>
      <c r="K795" s="168">
        <f ca="1">('Input Parameters'!$E$27/'Input Parameters'!$E$38)^$J795</f>
        <v>3.3095282146450453E-2</v>
      </c>
      <c r="L795" s="69">
        <f ca="1">$H795*$C795*'Input Parameters'!$E$25*K795</f>
        <v>3.6599624211148041</v>
      </c>
      <c r="M795" s="24">
        <f t="shared" ca="1" si="97"/>
        <v>0.36565844712051876</v>
      </c>
      <c r="N795" s="15">
        <f ca="1">_xlfn.NORM.INV(M795,'Input Parameters'!$E$29,'Input Parameters'!$F$29)</f>
        <v>9.9965662570410771E-2</v>
      </c>
      <c r="O795" s="8">
        <f t="shared" ca="1" si="98"/>
        <v>0.27719327079545808</v>
      </c>
      <c r="P795" s="30">
        <f ca="1">_xlfn.LOGNORM.INV(O795,'Input Parameters'!$H$30,'Input Parameters'!$I$30)</f>
        <v>2.0294587075222688</v>
      </c>
      <c r="Q795" s="10">
        <f t="shared" ca="1" si="99"/>
        <v>0.37315084808789012</v>
      </c>
      <c r="R795" s="30">
        <f>IF('Input Parameters'!$E$32=0,0,_xlfn.BETA.INV(Q795,'Input Parameters'!$L$32,'Input Parameters'!$M$32,'Input Parameters'!$J$32,'Input Parameters'!$K$32))</f>
        <v>0</v>
      </c>
      <c r="S795" s="10">
        <f t="shared" ca="1" si="100"/>
        <v>0.49119001902013237</v>
      </c>
      <c r="T795" s="26">
        <f ca="1">_xlfn.LOGNORM.INV(S795,'Input Parameters'!$H$34,'Input Parameters'!$I$34)</f>
        <v>50.269287891417186</v>
      </c>
      <c r="U795" s="10">
        <f t="shared" ca="1" si="101"/>
        <v>0.9880609960214799</v>
      </c>
      <c r="V795" s="30">
        <f ca="1">_xlfn.BETA.INV(U795,'Input Parameters'!$L$36,'Input Parameters'!$M$36,'Input Parameters'!$J$36,'Input Parameters'!$K$36)</f>
        <v>0.98611602802137255</v>
      </c>
      <c r="W795" s="2">
        <f ca="1">N795+(P795-N795)*(1-ERF((T795-R795)/(2*SQRT(L795*'Input Parameters'!$E$38))))</f>
        <v>0.22184548445567598</v>
      </c>
      <c r="X795">
        <f t="shared" ca="1" si="102"/>
        <v>1</v>
      </c>
      <c r="Y795" s="7"/>
    </row>
    <row r="796" spans="1:25" ht="15" customHeight="1" x14ac:dyDescent="0.25">
      <c r="A796" s="139">
        <v>789</v>
      </c>
      <c r="B796" s="10">
        <f t="shared" ca="1" si="93"/>
        <v>0.40940737072457922</v>
      </c>
      <c r="C796" s="60">
        <f ca="1">_xlfn.NORM.INV(B796,'Input Parameters'!$E$15,'Input Parameters'!$F$15)</f>
        <v>258.55312483223986</v>
      </c>
      <c r="D796" s="10">
        <f t="shared" ca="1" si="94"/>
        <v>0.71787970124671829</v>
      </c>
      <c r="E796" s="62">
        <f ca="1">IF(_xlfn.NORM.INV(D796,'Input Parameters'!$E$17,'Input Parameters'!$F$17)&lt;3500,3500,IF(_xlfn.NORM.INV(D796,'Input Parameters'!$E$17,'Input Parameters'!$F$17)&gt;5500,5500,_xlfn.NORM.INV(D796,'Input Parameters'!$E$17,'Input Parameters'!$F$17)))</f>
        <v>5203.5879903211526</v>
      </c>
      <c r="F796" s="10">
        <f t="shared" ca="1" si="95"/>
        <v>0.87557224152336632</v>
      </c>
      <c r="G796" s="64">
        <f ca="1">_xlfn.NORM.INV(F796,'Input Parameters'!$E$20,'Input Parameters'!$F$20)</f>
        <v>290.37599569730457</v>
      </c>
      <c r="H796" s="57">
        <f ca="1">EXP(E796*(1/'Input Parameters'!$E$23-1/G796))</f>
        <v>0.85546677733732179</v>
      </c>
      <c r="I796" s="10">
        <f t="shared" ca="1" si="96"/>
        <v>0.92526215537949164</v>
      </c>
      <c r="J796" s="30">
        <f ca="1">_xlfn.BETA.INV(I796,'Input Parameters'!$L$26,'Input Parameters'!$M$26,'Input Parameters'!$J$26,'Input Parameters'!$K$26)</f>
        <v>0.85628957274149131</v>
      </c>
      <c r="K796" s="168">
        <f ca="1">('Input Parameters'!$E$27/'Input Parameters'!$E$38)^$J796</f>
        <v>2.1502192876215855E-3</v>
      </c>
      <c r="L796" s="69">
        <f ca="1">$H796*$C796*'Input Parameters'!$E$25*K796</f>
        <v>0.47559326103950578</v>
      </c>
      <c r="M796" s="24">
        <f t="shared" ca="1" si="97"/>
        <v>3.2423624023342978E-2</v>
      </c>
      <c r="N796" s="15">
        <f ca="1">_xlfn.NORM.INV(M796,'Input Parameters'!$E$29,'Input Parameters'!$F$29)</f>
        <v>9.9815369028569911E-2</v>
      </c>
      <c r="O796" s="8">
        <f t="shared" ca="1" si="98"/>
        <v>0.25792481974638848</v>
      </c>
      <c r="P796" s="30">
        <f ca="1">_xlfn.LOGNORM.INV(O796,'Input Parameters'!$H$30,'Input Parameters'!$I$30)</f>
        <v>1.9740912212595287</v>
      </c>
      <c r="Q796" s="10">
        <f t="shared" ca="1" si="99"/>
        <v>0.99839650946172986</v>
      </c>
      <c r="R796" s="30">
        <f>IF('Input Parameters'!$E$32=0,0,_xlfn.BETA.INV(Q796,'Input Parameters'!$L$32,'Input Parameters'!$M$32,'Input Parameters'!$J$32,'Input Parameters'!$K$32))</f>
        <v>0</v>
      </c>
      <c r="S796" s="10">
        <f t="shared" ca="1" si="100"/>
        <v>0.66265620370959788</v>
      </c>
      <c r="T796" s="26">
        <f ca="1">_xlfn.LOGNORM.INV(S796,'Input Parameters'!$H$34,'Input Parameters'!$I$34)</f>
        <v>53.112188944458367</v>
      </c>
      <c r="U796" s="10">
        <f t="shared" ca="1" si="101"/>
        <v>0.48276934829909957</v>
      </c>
      <c r="V796" s="30">
        <f ca="1">_xlfn.BETA.INV(U796,'Input Parameters'!$L$36,'Input Parameters'!$M$36,'Input Parameters'!$J$36,'Input Parameters'!$K$36)</f>
        <v>0.57933402395374545</v>
      </c>
      <c r="W796" s="2">
        <f ca="1">N796+(P796-N796)*(1-ERF((T796-R796)/(2*SQRT(L796*'Input Parameters'!$E$38))))</f>
        <v>9.9815465692963928E-2</v>
      </c>
      <c r="X796">
        <f t="shared" ca="1" si="102"/>
        <v>1</v>
      </c>
      <c r="Y796" s="7"/>
    </row>
    <row r="797" spans="1:25" ht="15" customHeight="1" x14ac:dyDescent="0.25">
      <c r="A797" s="139">
        <v>790</v>
      </c>
      <c r="B797" s="10">
        <f t="shared" ca="1" si="93"/>
        <v>1.6017510711323957E-2</v>
      </c>
      <c r="C797" s="60">
        <f ca="1">_xlfn.NORM.INV(B797,'Input Parameters'!$E$15,'Input Parameters'!$F$15)</f>
        <v>154.77790837338989</v>
      </c>
      <c r="D797" s="10">
        <f t="shared" ca="1" si="94"/>
        <v>0.16907781020067381</v>
      </c>
      <c r="E797" s="62">
        <f ca="1">IF(_xlfn.NORM.INV(D797,'Input Parameters'!$E$17,'Input Parameters'!$F$17)&lt;3500,3500,IF(_xlfn.NORM.INV(D797,'Input Parameters'!$E$17,'Input Parameters'!$F$17)&gt;5500,5500,_xlfn.NORM.INV(D797,'Input Parameters'!$E$17,'Input Parameters'!$F$17)))</f>
        <v>4129.5288982111042</v>
      </c>
      <c r="F797" s="10">
        <f t="shared" ca="1" si="95"/>
        <v>7.1878547848783447E-2</v>
      </c>
      <c r="G797" s="64">
        <f ca="1">_xlfn.NORM.INV(F797,'Input Parameters'!$E$20,'Input Parameters'!$F$20)</f>
        <v>272.85498838834189</v>
      </c>
      <c r="H797" s="57">
        <f ca="1">EXP(E797*(1/'Input Parameters'!$E$23-1/G797))</f>
        <v>0.35448529529989198</v>
      </c>
      <c r="I797" s="10">
        <f t="shared" ca="1" si="96"/>
        <v>0.15404983948904116</v>
      </c>
      <c r="J797" s="30">
        <f ca="1">_xlfn.BETA.INV(I797,'Input Parameters'!$L$26,'Input Parameters'!$M$26,'Input Parameters'!$J$26,'Input Parameters'!$K$26)</f>
        <v>0.48936159702608811</v>
      </c>
      <c r="K797" s="168">
        <f ca="1">('Input Parameters'!$E$27/'Input Parameters'!$E$38)^$J797</f>
        <v>2.9890865078493756E-2</v>
      </c>
      <c r="L797" s="69">
        <f ca="1">$H797*$C797*'Input Parameters'!$E$25*K797</f>
        <v>1.6400069263108394</v>
      </c>
      <c r="M797" s="24">
        <f t="shared" ca="1" si="97"/>
        <v>0.77824991747354699</v>
      </c>
      <c r="N797" s="15">
        <f ca="1">_xlfn.NORM.INV(M797,'Input Parameters'!$E$29,'Input Parameters'!$F$29)</f>
        <v>0.1000766296055106</v>
      </c>
      <c r="O797" s="8">
        <f t="shared" ca="1" si="98"/>
        <v>0.27948861770153488</v>
      </c>
      <c r="P797" s="30">
        <f ca="1">_xlfn.LOGNORM.INV(O797,'Input Parameters'!$H$30,'Input Parameters'!$I$30)</f>
        <v>2.0360252112882606</v>
      </c>
      <c r="Q797" s="10">
        <f t="shared" ca="1" si="99"/>
        <v>0.9606878725542386</v>
      </c>
      <c r="R797" s="30">
        <f>IF('Input Parameters'!$E$32=0,0,_xlfn.BETA.INV(Q797,'Input Parameters'!$L$32,'Input Parameters'!$M$32,'Input Parameters'!$J$32,'Input Parameters'!$K$32))</f>
        <v>0</v>
      </c>
      <c r="S797" s="10">
        <f t="shared" ca="1" si="100"/>
        <v>0.23716416484906688</v>
      </c>
      <c r="T797" s="26">
        <f ca="1">_xlfn.LOGNORM.INV(S797,'Input Parameters'!$H$34,'Input Parameters'!$I$34)</f>
        <v>46.111338890744477</v>
      </c>
      <c r="U797" s="10">
        <f t="shared" ca="1" si="101"/>
        <v>0.192451276528669</v>
      </c>
      <c r="V797" s="30">
        <f ca="1">_xlfn.BETA.INV(U797,'Input Parameters'!$L$36,'Input Parameters'!$M$36,'Input Parameters'!$J$36,'Input Parameters'!$K$36)</f>
        <v>0.46530888059634445</v>
      </c>
      <c r="W797" s="2">
        <f ca="1">N797+(P797-N797)*(1-ERF((T797-R797)/(2*SQRT(L797*'Input Parameters'!$E$38))))</f>
        <v>0.12116765798791321</v>
      </c>
      <c r="X797">
        <f t="shared" ca="1" si="102"/>
        <v>1</v>
      </c>
      <c r="Y797" s="7"/>
    </row>
    <row r="798" spans="1:25" ht="15" customHeight="1" x14ac:dyDescent="0.25">
      <c r="A798" s="139">
        <v>791</v>
      </c>
      <c r="B798" s="10">
        <f t="shared" ca="1" si="93"/>
        <v>0.52504767069867608</v>
      </c>
      <c r="C798" s="60">
        <f ca="1">_xlfn.NORM.INV(B798,'Input Parameters'!$E$15,'Input Parameters'!$F$15)</f>
        <v>274.37198449829265</v>
      </c>
      <c r="D798" s="10">
        <f t="shared" ca="1" si="94"/>
        <v>0.8739070032533468</v>
      </c>
      <c r="E798" s="62">
        <f ca="1">IF(_xlfn.NORM.INV(D798,'Input Parameters'!$E$17,'Input Parameters'!$F$17)&lt;3500,3500,IF(_xlfn.NORM.INV(D798,'Input Parameters'!$E$17,'Input Parameters'!$F$17)&gt;5500,5500,_xlfn.NORM.INV(D798,'Input Parameters'!$E$17,'Input Parameters'!$F$17)))</f>
        <v>5500</v>
      </c>
      <c r="F798" s="10">
        <f t="shared" ca="1" si="95"/>
        <v>0.8817217900889367</v>
      </c>
      <c r="G798" s="64">
        <f ca="1">_xlfn.NORM.INV(F798,'Input Parameters'!$E$20,'Input Parameters'!$F$20)</f>
        <v>290.58037411764138</v>
      </c>
      <c r="H798" s="57">
        <f ca="1">EXP(E798*(1/'Input Parameters'!$E$23-1/G798))</f>
        <v>0.85926460803535154</v>
      </c>
      <c r="I798" s="10">
        <f t="shared" ca="1" si="96"/>
        <v>0.77488065704343345</v>
      </c>
      <c r="J798" s="30">
        <f ca="1">_xlfn.BETA.INV(I798,'Input Parameters'!$L$26,'Input Parameters'!$M$26,'Input Parameters'!$J$26,'Input Parameters'!$K$26)</f>
        <v>0.77391250023740965</v>
      </c>
      <c r="K798" s="168">
        <f ca="1">('Input Parameters'!$E$27/'Input Parameters'!$E$38)^$J798</f>
        <v>3.8824349811365146E-3</v>
      </c>
      <c r="L798" s="69">
        <f ca="1">$H798*$C798*'Input Parameters'!$E$25*K798</f>
        <v>0.91531563319057896</v>
      </c>
      <c r="M798" s="24">
        <f t="shared" ca="1" si="97"/>
        <v>0.71486492861952167</v>
      </c>
      <c r="N798" s="15">
        <f ca="1">_xlfn.NORM.INV(M798,'Input Parameters'!$E$29,'Input Parameters'!$F$29)</f>
        <v>0.10005676536900493</v>
      </c>
      <c r="O798" s="8">
        <f t="shared" ca="1" si="98"/>
        <v>0.16181921685669487</v>
      </c>
      <c r="P798" s="30">
        <f ca="1">_xlfn.LOGNORM.INV(O798,'Input Parameters'!$H$30,'Input Parameters'!$I$30)</f>
        <v>1.6833682274842374</v>
      </c>
      <c r="Q798" s="10">
        <f t="shared" ca="1" si="99"/>
        <v>0.93800946834283072</v>
      </c>
      <c r="R798" s="30">
        <f>IF('Input Parameters'!$E$32=0,0,_xlfn.BETA.INV(Q798,'Input Parameters'!$L$32,'Input Parameters'!$M$32,'Input Parameters'!$J$32,'Input Parameters'!$K$32))</f>
        <v>0</v>
      </c>
      <c r="S798" s="10">
        <f t="shared" ca="1" si="100"/>
        <v>0.8920133711707976</v>
      </c>
      <c r="T798" s="26">
        <f ca="1">_xlfn.LOGNORM.INV(S798,'Input Parameters'!$H$34,'Input Parameters'!$I$34)</f>
        <v>58.803918852292213</v>
      </c>
      <c r="U798" s="10">
        <f t="shared" ca="1" si="101"/>
        <v>0.44111938721493749</v>
      </c>
      <c r="V798" s="30">
        <f ca="1">_xlfn.BETA.INV(U798,'Input Parameters'!$L$36,'Input Parameters'!$M$36,'Input Parameters'!$J$36,'Input Parameters'!$K$36)</f>
        <v>0.56364624888473602</v>
      </c>
      <c r="W798" s="2">
        <f ca="1">N798+(P798-N798)*(1-ERF((T798-R798)/(2*SQRT(L798*'Input Parameters'!$E$38))))</f>
        <v>0.10007870068663802</v>
      </c>
      <c r="X798">
        <f t="shared" ca="1" si="102"/>
        <v>1</v>
      </c>
      <c r="Y798" s="7"/>
    </row>
    <row r="799" spans="1:25" ht="15" customHeight="1" x14ac:dyDescent="0.25">
      <c r="A799" s="139">
        <v>792</v>
      </c>
      <c r="B799" s="10">
        <f t="shared" ca="1" si="93"/>
        <v>0.5456106680940519</v>
      </c>
      <c r="C799" s="60">
        <f ca="1">_xlfn.NORM.INV(B799,'Input Parameters'!$E$15,'Input Parameters'!$F$15)</f>
        <v>277.17664122570346</v>
      </c>
      <c r="D799" s="10">
        <f t="shared" ca="1" si="94"/>
        <v>3.8349523706499022E-2</v>
      </c>
      <c r="E799" s="62">
        <f ca="1">IF(_xlfn.NORM.INV(D799,'Input Parameters'!$E$17,'Input Parameters'!$F$17)&lt;3500,3500,IF(_xlfn.NORM.INV(D799,'Input Parameters'!$E$17,'Input Parameters'!$F$17)&gt;5500,5500,_xlfn.NORM.INV(D799,'Input Parameters'!$E$17,'Input Parameters'!$F$17)))</f>
        <v>3560.8819335918852</v>
      </c>
      <c r="F799" s="10">
        <f t="shared" ca="1" si="95"/>
        <v>0.39364343479828434</v>
      </c>
      <c r="G799" s="64">
        <f ca="1">_xlfn.NORM.INV(F799,'Input Parameters'!$E$20,'Input Parameters'!$F$20)</f>
        <v>280.84210266525974</v>
      </c>
      <c r="H799" s="57">
        <f ca="1">EXP(E799*(1/'Input Parameters'!$E$23-1/G799))</f>
        <v>0.59266539886687697</v>
      </c>
      <c r="I799" s="10">
        <f t="shared" ca="1" si="96"/>
        <v>0.6186154198234215</v>
      </c>
      <c r="J799" s="30">
        <f ca="1">_xlfn.BETA.INV(I799,'Input Parameters'!$L$26,'Input Parameters'!$M$26,'Input Parameters'!$J$26,'Input Parameters'!$K$26)</f>
        <v>0.70868520656721901</v>
      </c>
      <c r="K799" s="168">
        <f ca="1">('Input Parameters'!$E$27/'Input Parameters'!$E$38)^$J799</f>
        <v>6.1986991549951515E-3</v>
      </c>
      <c r="L799" s="69">
        <f ca="1">$H799*$C799*'Input Parameters'!$E$25*K799</f>
        <v>1.0182789349798969</v>
      </c>
      <c r="M799" s="24">
        <f t="shared" ca="1" si="97"/>
        <v>0.76211103505890876</v>
      </c>
      <c r="N799" s="15">
        <f ca="1">_xlfn.NORM.INV(M799,'Input Parameters'!$E$29,'Input Parameters'!$F$29)</f>
        <v>0.1000713109615526</v>
      </c>
      <c r="O799" s="8">
        <f t="shared" ca="1" si="98"/>
        <v>0.30091333809102661</v>
      </c>
      <c r="P799" s="30">
        <f ca="1">_xlfn.LOGNORM.INV(O799,'Input Parameters'!$H$30,'Input Parameters'!$I$30)</f>
        <v>2.0971176216066394</v>
      </c>
      <c r="Q799" s="10">
        <f t="shared" ca="1" si="99"/>
        <v>0.7439958470480732</v>
      </c>
      <c r="R799" s="30">
        <f>IF('Input Parameters'!$E$32=0,0,_xlfn.BETA.INV(Q799,'Input Parameters'!$L$32,'Input Parameters'!$M$32,'Input Parameters'!$J$32,'Input Parameters'!$K$32))</f>
        <v>0</v>
      </c>
      <c r="S799" s="10">
        <f t="shared" ca="1" si="100"/>
        <v>0.88533502022002908</v>
      </c>
      <c r="T799" s="26">
        <f ca="1">_xlfn.LOGNORM.INV(S799,'Input Parameters'!$H$34,'Input Parameters'!$I$34)</f>
        <v>58.546601960697238</v>
      </c>
      <c r="U799" s="10">
        <f t="shared" ca="1" si="101"/>
        <v>3.1757875376001721E-2</v>
      </c>
      <c r="V799" s="30">
        <f ca="1">_xlfn.BETA.INV(U799,'Input Parameters'!$L$36,'Input Parameters'!$M$36,'Input Parameters'!$J$36,'Input Parameters'!$K$36)</f>
        <v>0.35924341424140738</v>
      </c>
      <c r="W799" s="2">
        <f ca="1">N799+(P799-N799)*(1-ERF((T799-R799)/(2*SQRT(L799*'Input Parameters'!$E$38))))</f>
        <v>0.10015291645874316</v>
      </c>
      <c r="X799">
        <f t="shared" ca="1" si="102"/>
        <v>1</v>
      </c>
      <c r="Y799" s="7"/>
    </row>
    <row r="800" spans="1:25" ht="15" customHeight="1" x14ac:dyDescent="0.25">
      <c r="A800" s="139">
        <v>793</v>
      </c>
      <c r="B800" s="10">
        <f t="shared" ca="1" si="93"/>
        <v>0.39922661389116099</v>
      </c>
      <c r="C800" s="60">
        <f ca="1">_xlfn.NORM.INV(B800,'Input Parameters'!$E$15,'Input Parameters'!$F$15)</f>
        <v>257.12893615859309</v>
      </c>
      <c r="D800" s="10">
        <f t="shared" ca="1" si="94"/>
        <v>0.59397623409377753</v>
      </c>
      <c r="E800" s="62">
        <f ca="1">IF(_xlfn.NORM.INV(D800,'Input Parameters'!$E$17,'Input Parameters'!$F$17)&lt;3500,3500,IF(_xlfn.NORM.INV(D800,'Input Parameters'!$E$17,'Input Parameters'!$F$17)&gt;5500,5500,_xlfn.NORM.INV(D800,'Input Parameters'!$E$17,'Input Parameters'!$F$17)))</f>
        <v>4966.4497901366294</v>
      </c>
      <c r="F800" s="10">
        <f t="shared" ca="1" si="95"/>
        <v>0.44233966176630857</v>
      </c>
      <c r="G800" s="64">
        <f ca="1">_xlfn.NORM.INV(F800,'Input Parameters'!$E$20,'Input Parameters'!$F$20)</f>
        <v>281.67823228241565</v>
      </c>
      <c r="H800" s="57">
        <f ca="1">EXP(E800*(1/'Input Parameters'!$E$23-1/G800))</f>
        <v>0.50807693212365179</v>
      </c>
      <c r="I800" s="10">
        <f t="shared" ca="1" si="96"/>
        <v>0.67186177778029599</v>
      </c>
      <c r="J800" s="30">
        <f ca="1">_xlfn.BETA.INV(I800,'Input Parameters'!$L$26,'Input Parameters'!$M$26,'Input Parameters'!$J$26,'Input Parameters'!$K$26)</f>
        <v>0.73011742888191211</v>
      </c>
      <c r="K800" s="168">
        <f ca="1">('Input Parameters'!$E$27/'Input Parameters'!$E$38)^$J800</f>
        <v>5.3153859080573972E-3</v>
      </c>
      <c r="L800" s="69">
        <f ca="1">$H800*$C800*'Input Parameters'!$E$25*K800</f>
        <v>0.69440882427012296</v>
      </c>
      <c r="M800" s="24">
        <f t="shared" ca="1" si="97"/>
        <v>0.95141034370128619</v>
      </c>
      <c r="N800" s="15">
        <f ca="1">_xlfn.NORM.INV(M800,'Input Parameters'!$E$29,'Input Parameters'!$F$29)</f>
        <v>0.10016586848559282</v>
      </c>
      <c r="O800" s="8">
        <f t="shared" ca="1" si="98"/>
        <v>0.50016066633802403</v>
      </c>
      <c r="P800" s="30">
        <f ca="1">_xlfn.LOGNORM.INV(O800,'Input Parameters'!$H$30,'Input Parameters'!$I$30)</f>
        <v>2.6837920951277434</v>
      </c>
      <c r="Q800" s="10">
        <f t="shared" ca="1" si="99"/>
        <v>0.51054410631901637</v>
      </c>
      <c r="R800" s="30">
        <f>IF('Input Parameters'!$E$32=0,0,_xlfn.BETA.INV(Q800,'Input Parameters'!$L$32,'Input Parameters'!$M$32,'Input Parameters'!$J$32,'Input Parameters'!$K$32))</f>
        <v>0</v>
      </c>
      <c r="S800" s="10">
        <f t="shared" ca="1" si="100"/>
        <v>0.71319613728074283</v>
      </c>
      <c r="T800" s="26">
        <f ca="1">_xlfn.LOGNORM.INV(S800,'Input Parameters'!$H$34,'Input Parameters'!$I$34)</f>
        <v>54.066515565140818</v>
      </c>
      <c r="U800" s="10">
        <f t="shared" ca="1" si="101"/>
        <v>0.47408203581911557</v>
      </c>
      <c r="V800" s="30">
        <f ca="1">_xlfn.BETA.INV(U800,'Input Parameters'!$L$36,'Input Parameters'!$M$36,'Input Parameters'!$J$36,'Input Parameters'!$K$36)</f>
        <v>0.57604625058868408</v>
      </c>
      <c r="W800" s="2">
        <f ca="1">N800+(P800-N800)*(1-ERF((T800-R800)/(2*SQRT(L800*'Input Parameters'!$E$38))))</f>
        <v>0.10017744086281399</v>
      </c>
      <c r="X800">
        <f t="shared" ca="1" si="102"/>
        <v>1</v>
      </c>
      <c r="Y800" s="7"/>
    </row>
    <row r="801" spans="1:25" ht="15" customHeight="1" x14ac:dyDescent="0.25">
      <c r="A801" s="139">
        <v>794</v>
      </c>
      <c r="B801" s="10">
        <f t="shared" ca="1" si="93"/>
        <v>0.41724596483042631</v>
      </c>
      <c r="C801" s="60">
        <f ca="1">_xlfn.NORM.INV(B801,'Input Parameters'!$E$15,'Input Parameters'!$F$15)</f>
        <v>259.6438041052312</v>
      </c>
      <c r="D801" s="10">
        <f t="shared" ca="1" si="94"/>
        <v>0.5669817273866431</v>
      </c>
      <c r="E801" s="62">
        <f ca="1">IF(_xlfn.NORM.INV(D801,'Input Parameters'!$E$17,'Input Parameters'!$F$17)&lt;3500,3500,IF(_xlfn.NORM.INV(D801,'Input Parameters'!$E$17,'Input Parameters'!$F$17)&gt;5500,5500,_xlfn.NORM.INV(D801,'Input Parameters'!$E$17,'Input Parameters'!$F$17)))</f>
        <v>4918.0865058830532</v>
      </c>
      <c r="F801" s="10">
        <f t="shared" ca="1" si="95"/>
        <v>0.5363531067196845</v>
      </c>
      <c r="G801" s="64">
        <f ca="1">_xlfn.NORM.INV(F801,'Input Parameters'!$E$20,'Input Parameters'!$F$20)</f>
        <v>283.26137634764984</v>
      </c>
      <c r="H801" s="57">
        <f ca="1">EXP(E801*(1/'Input Parameters'!$E$23-1/G801))</f>
        <v>0.56386231331741787</v>
      </c>
      <c r="I801" s="10">
        <f t="shared" ca="1" si="96"/>
        <v>0.12269737550280979</v>
      </c>
      <c r="J801" s="30">
        <f ca="1">_xlfn.BETA.INV(I801,'Input Parameters'!$L$26,'Input Parameters'!$M$26,'Input Parameters'!$J$26,'Input Parameters'!$K$26)</f>
        <v>0.46500314170648588</v>
      </c>
      <c r="K801" s="168">
        <f ca="1">('Input Parameters'!$E$27/'Input Parameters'!$E$38)^$J801</f>
        <v>3.5597545776857101E-2</v>
      </c>
      <c r="L801" s="69">
        <f ca="1">$H801*$C801*'Input Parameters'!$E$25*K801</f>
        <v>5.2116001678540957</v>
      </c>
      <c r="M801" s="24">
        <f t="shared" ca="1" si="97"/>
        <v>0.49749774788587486</v>
      </c>
      <c r="N801" s="15">
        <f ca="1">_xlfn.NORM.INV(M801,'Input Parameters'!$E$29,'Input Parameters'!$F$29)</f>
        <v>9.9999372774297435E-2</v>
      </c>
      <c r="O801" s="8">
        <f t="shared" ca="1" si="98"/>
        <v>0.50421692879536895</v>
      </c>
      <c r="P801" s="30">
        <f ca="1">_xlfn.LOGNORM.INV(O801,'Input Parameters'!$H$30,'Input Parameters'!$I$30)</f>
        <v>2.6967134726207926</v>
      </c>
      <c r="Q801" s="10">
        <f t="shared" ca="1" si="99"/>
        <v>0.33540816201888668</v>
      </c>
      <c r="R801" s="30">
        <f>IF('Input Parameters'!$E$32=0,0,_xlfn.BETA.INV(Q801,'Input Parameters'!$L$32,'Input Parameters'!$M$32,'Input Parameters'!$J$32,'Input Parameters'!$K$32))</f>
        <v>0</v>
      </c>
      <c r="S801" s="10">
        <f t="shared" ca="1" si="100"/>
        <v>3.2223534645941854E-2</v>
      </c>
      <c r="T801" s="26">
        <f ca="1">_xlfn.LOGNORM.INV(S801,'Input Parameters'!$H$34,'Input Parameters'!$I$34)</f>
        <v>40.041053557868999</v>
      </c>
      <c r="U801" s="10">
        <f t="shared" ca="1" si="101"/>
        <v>0.66499212898302829</v>
      </c>
      <c r="V801" s="30">
        <f ca="1">_xlfn.BETA.INV(U801,'Input Parameters'!$L$36,'Input Parameters'!$M$36,'Input Parameters'!$J$36,'Input Parameters'!$K$36)</f>
        <v>0.65337896312013799</v>
      </c>
      <c r="W801" s="2">
        <f ca="1">N801+(P801-N801)*(1-ERF((T801-R801)/(2*SQRT(L801*'Input Parameters'!$E$38))))</f>
        <v>0.6580006742011566</v>
      </c>
      <c r="X801">
        <f t="shared" ca="1" si="102"/>
        <v>0</v>
      </c>
      <c r="Y801" s="7"/>
    </row>
    <row r="802" spans="1:25" ht="15" customHeight="1" x14ac:dyDescent="0.25">
      <c r="A802" s="139">
        <v>795</v>
      </c>
      <c r="B802" s="10">
        <f t="shared" ca="1" si="93"/>
        <v>0.11147252119789497</v>
      </c>
      <c r="C802" s="60">
        <f ca="1">_xlfn.NORM.INV(B802,'Input Parameters'!$E$15,'Input Parameters'!$F$15)</f>
        <v>204.91979404384068</v>
      </c>
      <c r="D802" s="10">
        <f t="shared" ca="1" si="94"/>
        <v>0.51087787848235366</v>
      </c>
      <c r="E802" s="62">
        <f ca="1">IF(_xlfn.NORM.INV(D802,'Input Parameters'!$E$17,'Input Parameters'!$F$17)&lt;3500,3500,IF(_xlfn.NORM.INV(D802,'Input Parameters'!$E$17,'Input Parameters'!$F$17)&gt;5500,5500,_xlfn.NORM.INV(D802,'Input Parameters'!$E$17,'Input Parameters'!$F$17)))</f>
        <v>4819.0891241542731</v>
      </c>
      <c r="F802" s="10">
        <f t="shared" ca="1" si="95"/>
        <v>0.96644942175749726</v>
      </c>
      <c r="G802" s="64">
        <f ca="1">_xlfn.NORM.INV(F802,'Input Parameters'!$E$20,'Input Parameters'!$F$20)</f>
        <v>294.91767246525364</v>
      </c>
      <c r="H802" s="57">
        <f ca="1">EXP(E802*(1/'Input Parameters'!$E$23-1/G802))</f>
        <v>1.1173979676705112</v>
      </c>
      <c r="I802" s="10">
        <f t="shared" ca="1" si="96"/>
        <v>0.71696148027384043</v>
      </c>
      <c r="J802" s="30">
        <f ca="1">_xlfn.BETA.INV(I802,'Input Parameters'!$L$26,'Input Parameters'!$M$26,'Input Parameters'!$J$26,'Input Parameters'!$K$26)</f>
        <v>0.7487637231972617</v>
      </c>
      <c r="K802" s="168">
        <f ca="1">('Input Parameters'!$E$27/'Input Parameters'!$E$38)^$J802</f>
        <v>4.6499445947006772E-3</v>
      </c>
      <c r="L802" s="69">
        <f ca="1">$H802*$C802*'Input Parameters'!$E$25*K802</f>
        <v>1.0647301839731356</v>
      </c>
      <c r="M802" s="24">
        <f t="shared" ca="1" si="97"/>
        <v>0.75527851702912474</v>
      </c>
      <c r="N802" s="15">
        <f ca="1">_xlfn.NORM.INV(M802,'Input Parameters'!$E$29,'Input Parameters'!$F$29)</f>
        <v>0.10006911950631206</v>
      </c>
      <c r="O802" s="8">
        <f t="shared" ca="1" si="98"/>
        <v>0.58549143502619161</v>
      </c>
      <c r="P802" s="30">
        <f ca="1">_xlfn.LOGNORM.INV(O802,'Input Parameters'!$H$30,'Input Parameters'!$I$30)</f>
        <v>2.9714704876386779</v>
      </c>
      <c r="Q802" s="10">
        <f t="shared" ca="1" si="99"/>
        <v>0.58170238989552236</v>
      </c>
      <c r="R802" s="30">
        <f>IF('Input Parameters'!$E$32=0,0,_xlfn.BETA.INV(Q802,'Input Parameters'!$L$32,'Input Parameters'!$M$32,'Input Parameters'!$J$32,'Input Parameters'!$K$32))</f>
        <v>0</v>
      </c>
      <c r="S802" s="10">
        <f t="shared" ca="1" si="100"/>
        <v>0.25188732214392562</v>
      </c>
      <c r="T802" s="26">
        <f ca="1">_xlfn.LOGNORM.INV(S802,'Input Parameters'!$H$34,'Input Parameters'!$I$34)</f>
        <v>46.381360710828716</v>
      </c>
      <c r="U802" s="10">
        <f t="shared" ca="1" si="101"/>
        <v>7.2103038002251707E-2</v>
      </c>
      <c r="V802" s="30">
        <f ca="1">_xlfn.BETA.INV(U802,'Input Parameters'!$L$36,'Input Parameters'!$M$36,'Input Parameters'!$J$36,'Input Parameters'!$K$36)</f>
        <v>0.39768573926317252</v>
      </c>
      <c r="W802" s="2">
        <f ca="1">N802+(P802-N802)*(1-ERF((T802-R802)/(2*SQRT(L802*'Input Parameters'!$E$38))))</f>
        <v>0.10432136979180046</v>
      </c>
      <c r="X802">
        <f t="shared" ca="1" si="102"/>
        <v>1</v>
      </c>
      <c r="Y802" s="7"/>
    </row>
    <row r="803" spans="1:25" ht="15" customHeight="1" x14ac:dyDescent="0.25">
      <c r="A803" s="139">
        <v>796</v>
      </c>
      <c r="B803" s="10">
        <f t="shared" ca="1" si="93"/>
        <v>0.5439761325527227</v>
      </c>
      <c r="C803" s="60">
        <f ca="1">_xlfn.NORM.INV(B803,'Input Parameters'!$E$15,'Input Parameters'!$F$15)</f>
        <v>276.95319117598137</v>
      </c>
      <c r="D803" s="10">
        <f t="shared" ca="1" si="94"/>
        <v>0.46478158547253401</v>
      </c>
      <c r="E803" s="62">
        <f ca="1">IF(_xlfn.NORM.INV(D803,'Input Parameters'!$E$17,'Input Parameters'!$F$17)&lt;3500,3500,IF(_xlfn.NORM.INV(D803,'Input Parameters'!$E$17,'Input Parameters'!$F$17)&gt;5500,5500,_xlfn.NORM.INV(D803,'Input Parameters'!$E$17,'Input Parameters'!$F$17)))</f>
        <v>4738.1238838162799</v>
      </c>
      <c r="F803" s="10">
        <f t="shared" ca="1" si="95"/>
        <v>0.73426299507542669</v>
      </c>
      <c r="G803" s="64">
        <f ca="1">_xlfn.NORM.INV(F803,'Input Parameters'!$E$20,'Input Parameters'!$F$20)</f>
        <v>286.84257527142603</v>
      </c>
      <c r="H803" s="57">
        <f ca="1">EXP(E803*(1/'Input Parameters'!$E$23-1/G803))</f>
        <v>0.70953554452946721</v>
      </c>
      <c r="I803" s="10">
        <f t="shared" ca="1" si="96"/>
        <v>6.74680185534966E-2</v>
      </c>
      <c r="J803" s="30">
        <f ca="1">_xlfn.BETA.INV(I803,'Input Parameters'!$L$26,'Input Parameters'!$M$26,'Input Parameters'!$J$26,'Input Parameters'!$K$26)</f>
        <v>0.40886393083150457</v>
      </c>
      <c r="K803" s="168">
        <f ca="1">('Input Parameters'!$E$27/'Input Parameters'!$E$38)^$J803</f>
        <v>5.3248231347800178E-2</v>
      </c>
      <c r="L803" s="69">
        <f ca="1">$H803*$C803*'Input Parameters'!$E$25*K803</f>
        <v>10.463710544227142</v>
      </c>
      <c r="M803" s="24">
        <f t="shared" ca="1" si="97"/>
        <v>0.71242862996127077</v>
      </c>
      <c r="N803" s="15">
        <f ca="1">_xlfn.NORM.INV(M803,'Input Parameters'!$E$29,'Input Parameters'!$F$29)</f>
        <v>0.10005604936935021</v>
      </c>
      <c r="O803" s="8">
        <f t="shared" ca="1" si="98"/>
        <v>0.62965507360229245</v>
      </c>
      <c r="P803" s="30">
        <f ca="1">_xlfn.LOGNORM.INV(O803,'Input Parameters'!$H$30,'Input Parameters'!$I$30)</f>
        <v>3.1373238587828811</v>
      </c>
      <c r="Q803" s="10">
        <f t="shared" ca="1" si="99"/>
        <v>0.82410387179077826</v>
      </c>
      <c r="R803" s="30">
        <f>IF('Input Parameters'!$E$32=0,0,_xlfn.BETA.INV(Q803,'Input Parameters'!$L$32,'Input Parameters'!$M$32,'Input Parameters'!$J$32,'Input Parameters'!$K$32))</f>
        <v>0</v>
      </c>
      <c r="S803" s="10">
        <f t="shared" ca="1" si="100"/>
        <v>0.18767173956430483</v>
      </c>
      <c r="T803" s="26">
        <f ca="1">_xlfn.LOGNORM.INV(S803,'Input Parameters'!$H$34,'Input Parameters'!$I$34)</f>
        <v>45.139600289636412</v>
      </c>
      <c r="U803" s="10">
        <f t="shared" ca="1" si="101"/>
        <v>0.36750422109636716</v>
      </c>
      <c r="V803" s="30">
        <f ca="1">_xlfn.BETA.INV(U803,'Input Parameters'!$L$36,'Input Parameters'!$M$36,'Input Parameters'!$J$36,'Input Parameters'!$K$36)</f>
        <v>0.53604988819035382</v>
      </c>
      <c r="W803" s="2">
        <f ca="1">N803+(P803-N803)*(1-ERF((T803-R803)/(2*SQRT(L803*'Input Parameters'!$E$38))))</f>
        <v>1.0834423480128572</v>
      </c>
      <c r="X803">
        <f t="shared" ca="1" si="102"/>
        <v>0</v>
      </c>
      <c r="Y803" s="7"/>
    </row>
    <row r="804" spans="1:25" ht="15" customHeight="1" x14ac:dyDescent="0.25">
      <c r="A804" s="139">
        <v>797</v>
      </c>
      <c r="B804" s="10">
        <f t="shared" ca="1" si="93"/>
        <v>0.67998920801685658</v>
      </c>
      <c r="C804" s="60">
        <f ca="1">_xlfn.NORM.INV(B804,'Input Parameters'!$E$15,'Input Parameters'!$F$15)</f>
        <v>296.31177136980705</v>
      </c>
      <c r="D804" s="10">
        <f t="shared" ca="1" si="94"/>
        <v>0.80455388410606177</v>
      </c>
      <c r="E804" s="62">
        <f ca="1">IF(_xlfn.NORM.INV(D804,'Input Parameters'!$E$17,'Input Parameters'!$F$17)&lt;3500,3500,IF(_xlfn.NORM.INV(D804,'Input Parameters'!$E$17,'Input Parameters'!$F$17)&gt;5500,5500,_xlfn.NORM.INV(D804,'Input Parameters'!$E$17,'Input Parameters'!$F$17)))</f>
        <v>5400.6002936471286</v>
      </c>
      <c r="F804" s="10">
        <f t="shared" ca="1" si="95"/>
        <v>0.49429515475910968</v>
      </c>
      <c r="G804" s="64">
        <f ca="1">_xlfn.NORM.INV(F804,'Input Parameters'!$E$20,'Input Parameters'!$F$20)</f>
        <v>282.55418722768468</v>
      </c>
      <c r="H804" s="57">
        <f ca="1">EXP(E804*(1/'Input Parameters'!$E$23-1/G804))</f>
        <v>0.50820236207854841</v>
      </c>
      <c r="I804" s="10">
        <f t="shared" ca="1" si="96"/>
        <v>0.72282897306559479</v>
      </c>
      <c r="J804" s="30">
        <f ca="1">_xlfn.BETA.INV(I804,'Input Parameters'!$L$26,'Input Parameters'!$M$26,'Input Parameters'!$J$26,'Input Parameters'!$K$26)</f>
        <v>0.75123916712197403</v>
      </c>
      <c r="K804" s="168">
        <f ca="1">('Input Parameters'!$E$27/'Input Parameters'!$E$38)^$J804</f>
        <v>4.5681069562961019E-3</v>
      </c>
      <c r="L804" s="69">
        <f ca="1">$H804*$C804*'Input Parameters'!$E$25*K804</f>
        <v>0.6878945169698466</v>
      </c>
      <c r="M804" s="24">
        <f t="shared" ca="1" si="97"/>
        <v>0.91003548565957981</v>
      </c>
      <c r="N804" s="15">
        <f ca="1">_xlfn.NORM.INV(M804,'Input Parameters'!$E$29,'Input Parameters'!$F$29)</f>
        <v>0.10013409735860765</v>
      </c>
      <c r="O804" s="8">
        <f t="shared" ca="1" si="98"/>
        <v>0.24442400007142751</v>
      </c>
      <c r="P804" s="30">
        <f ca="1">_xlfn.LOGNORM.INV(O804,'Input Parameters'!$H$30,'Input Parameters'!$I$30)</f>
        <v>1.9349584492149619</v>
      </c>
      <c r="Q804" s="10">
        <f t="shared" ca="1" si="99"/>
        <v>0.35864579501488991</v>
      </c>
      <c r="R804" s="30">
        <f>IF('Input Parameters'!$E$32=0,0,_xlfn.BETA.INV(Q804,'Input Parameters'!$L$32,'Input Parameters'!$M$32,'Input Parameters'!$J$32,'Input Parameters'!$K$32))</f>
        <v>0</v>
      </c>
      <c r="S804" s="10">
        <f t="shared" ca="1" si="100"/>
        <v>0.99852890422473428</v>
      </c>
      <c r="T804" s="26">
        <f ca="1">_xlfn.LOGNORM.INV(S804,'Input Parameters'!$H$34,'Input Parameters'!$I$34)</f>
        <v>72.997023421575435</v>
      </c>
      <c r="U804" s="10">
        <f t="shared" ca="1" si="101"/>
        <v>0.15651440352066037</v>
      </c>
      <c r="V804" s="30">
        <f ca="1">_xlfn.BETA.INV(U804,'Input Parameters'!$L$36,'Input Parameters'!$M$36,'Input Parameters'!$J$36,'Input Parameters'!$K$36)</f>
        <v>0.44821217818734471</v>
      </c>
      <c r="W804" s="2">
        <f ca="1">N804+(P804-N804)*(1-ERF((T804-R804)/(2*SQRT(L804*'Input Parameters'!$E$38))))</f>
        <v>0.10013409825111699</v>
      </c>
      <c r="X804">
        <f t="shared" ca="1" si="102"/>
        <v>1</v>
      </c>
      <c r="Y804" s="7"/>
    </row>
    <row r="805" spans="1:25" ht="15" customHeight="1" x14ac:dyDescent="0.25">
      <c r="A805" s="139">
        <v>798</v>
      </c>
      <c r="B805" s="10">
        <f t="shared" ca="1" si="93"/>
        <v>0.81091300883474182</v>
      </c>
      <c r="C805" s="60">
        <f ca="1">_xlfn.NORM.INV(B805,'Input Parameters'!$E$15,'Input Parameters'!$F$15)</f>
        <v>318.72602424942681</v>
      </c>
      <c r="D805" s="10">
        <f t="shared" ca="1" si="94"/>
        <v>0.13704646705468881</v>
      </c>
      <c r="E805" s="62">
        <f ca="1">IF(_xlfn.NORM.INV(D805,'Input Parameters'!$E$17,'Input Parameters'!$F$17)&lt;3500,3500,IF(_xlfn.NORM.INV(D805,'Input Parameters'!$E$17,'Input Parameters'!$F$17)&gt;5500,5500,_xlfn.NORM.INV(D805,'Input Parameters'!$E$17,'Input Parameters'!$F$17)))</f>
        <v>4034.4201472077839</v>
      </c>
      <c r="F805" s="10">
        <f t="shared" ca="1" si="95"/>
        <v>0.33507016980901694</v>
      </c>
      <c r="G805" s="64">
        <f ca="1">_xlfn.NORM.INV(F805,'Input Parameters'!$E$20,'Input Parameters'!$F$20)</f>
        <v>279.79609876902674</v>
      </c>
      <c r="H805" s="57">
        <f ca="1">EXP(E805*(1/'Input Parameters'!$E$23-1/G805))</f>
        <v>0.52393022632800867</v>
      </c>
      <c r="I805" s="10">
        <f t="shared" ca="1" si="96"/>
        <v>0.56660502397415047</v>
      </c>
      <c r="J805" s="30">
        <f ca="1">_xlfn.BETA.INV(I805,'Input Parameters'!$L$26,'Input Parameters'!$M$26,'Input Parameters'!$J$26,'Input Parameters'!$K$26)</f>
        <v>0.6880054277834895</v>
      </c>
      <c r="K805" s="168">
        <f ca="1">('Input Parameters'!$E$27/'Input Parameters'!$E$38)^$J805</f>
        <v>7.1898909219882306E-3</v>
      </c>
      <c r="L805" s="69">
        <f ca="1">$H805*$C805*'Input Parameters'!$E$25*K805</f>
        <v>1.2006413088167243</v>
      </c>
      <c r="M805" s="24">
        <f t="shared" ca="1" si="97"/>
        <v>0.93686926646935265</v>
      </c>
      <c r="N805" s="15">
        <f ca="1">_xlfn.NORM.INV(M805,'Input Parameters'!$E$29,'Input Parameters'!$F$29)</f>
        <v>0.10015290120081964</v>
      </c>
      <c r="O805" s="8">
        <f t="shared" ca="1" si="98"/>
        <v>8.5590912333082136E-2</v>
      </c>
      <c r="P805" s="30">
        <f ca="1">_xlfn.LOGNORM.INV(O805,'Input Parameters'!$H$30,'Input Parameters'!$I$30)</f>
        <v>1.4058288476921628</v>
      </c>
      <c r="Q805" s="10">
        <f t="shared" ca="1" si="99"/>
        <v>5.4788837078327046E-2</v>
      </c>
      <c r="R805" s="30">
        <f>IF('Input Parameters'!$E$32=0,0,_xlfn.BETA.INV(Q805,'Input Parameters'!$L$32,'Input Parameters'!$M$32,'Input Parameters'!$J$32,'Input Parameters'!$K$32))</f>
        <v>0</v>
      </c>
      <c r="S805" s="10">
        <f t="shared" ca="1" si="100"/>
        <v>0.33907856242852841</v>
      </c>
      <c r="T805" s="26">
        <f ca="1">_xlfn.LOGNORM.INV(S805,'Input Parameters'!$H$34,'Input Parameters'!$I$34)</f>
        <v>47.869223866601459</v>
      </c>
      <c r="U805" s="10">
        <f t="shared" ca="1" si="101"/>
        <v>0.39274637025765557</v>
      </c>
      <c r="V805" s="30">
        <f ca="1">_xlfn.BETA.INV(U805,'Input Parameters'!$L$36,'Input Parameters'!$M$36,'Input Parameters'!$J$36,'Input Parameters'!$K$36)</f>
        <v>0.54553469490300066</v>
      </c>
      <c r="W805" s="2">
        <f ca="1">N805+(P805-N805)*(1-ERF((T805-R805)/(2*SQRT(L805*'Input Parameters'!$E$38))))</f>
        <v>0.10277405203834673</v>
      </c>
      <c r="X805">
        <f t="shared" ca="1" si="102"/>
        <v>1</v>
      </c>
      <c r="Y805" s="7"/>
    </row>
    <row r="806" spans="1:25" ht="15" customHeight="1" x14ac:dyDescent="0.25">
      <c r="A806" s="139">
        <v>799</v>
      </c>
      <c r="B806" s="10">
        <f t="shared" ca="1" si="93"/>
        <v>0.59097955018047155</v>
      </c>
      <c r="C806" s="60">
        <f ca="1">_xlfn.NORM.INV(B806,'Input Parameters'!$E$15,'Input Parameters'!$F$15)</f>
        <v>283.43523900230213</v>
      </c>
      <c r="D806" s="10">
        <f t="shared" ca="1" si="94"/>
        <v>0.78685535119101935</v>
      </c>
      <c r="E806" s="62">
        <f ca="1">IF(_xlfn.NORM.INV(D806,'Input Parameters'!$E$17,'Input Parameters'!$F$17)&lt;3500,3500,IF(_xlfn.NORM.INV(D806,'Input Parameters'!$E$17,'Input Parameters'!$F$17)&gt;5500,5500,_xlfn.NORM.INV(D806,'Input Parameters'!$E$17,'Input Parameters'!$F$17)))</f>
        <v>5356.8902256408119</v>
      </c>
      <c r="F806" s="10">
        <f t="shared" ca="1" si="95"/>
        <v>0.40605501606232453</v>
      </c>
      <c r="G806" s="64">
        <f ca="1">_xlfn.NORM.INV(F806,'Input Parameters'!$E$20,'Input Parameters'!$F$20)</f>
        <v>281.05737759483179</v>
      </c>
      <c r="H806" s="57">
        <f ca="1">EXP(E806*(1/'Input Parameters'!$E$23-1/G806))</f>
        <v>0.46191935661918199</v>
      </c>
      <c r="I806" s="10">
        <f t="shared" ca="1" si="96"/>
        <v>0.68651848744150501</v>
      </c>
      <c r="J806" s="30">
        <f ca="1">_xlfn.BETA.INV(I806,'Input Parameters'!$L$26,'Input Parameters'!$M$26,'Input Parameters'!$J$26,'Input Parameters'!$K$26)</f>
        <v>0.73611261544453277</v>
      </c>
      <c r="K806" s="168">
        <f ca="1">('Input Parameters'!$E$27/'Input Parameters'!$E$38)^$J806</f>
        <v>5.0916502943277693E-3</v>
      </c>
      <c r="L806" s="69">
        <f ca="1">$H806*$C806*'Input Parameters'!$E$25*K806</f>
        <v>0.66662035981060641</v>
      </c>
      <c r="M806" s="24">
        <f t="shared" ca="1" si="97"/>
        <v>0.3776513812118214</v>
      </c>
      <c r="N806" s="15">
        <f ca="1">_xlfn.NORM.INV(M806,'Input Parameters'!$E$29,'Input Parameters'!$F$29)</f>
        <v>9.9968834504201437E-2</v>
      </c>
      <c r="O806" s="8">
        <f t="shared" ca="1" si="98"/>
        <v>0.94738746009274533</v>
      </c>
      <c r="P806" s="30">
        <f ca="1">_xlfn.LOGNORM.INV(O806,'Input Parameters'!$H$30,'Input Parameters'!$I$30)</f>
        <v>5.7679291580214693</v>
      </c>
      <c r="Q806" s="10">
        <f t="shared" ca="1" si="99"/>
        <v>0.38279554385372772</v>
      </c>
      <c r="R806" s="30">
        <f>IF('Input Parameters'!$E$32=0,0,_xlfn.BETA.INV(Q806,'Input Parameters'!$L$32,'Input Parameters'!$M$32,'Input Parameters'!$J$32,'Input Parameters'!$K$32))</f>
        <v>0</v>
      </c>
      <c r="S806" s="10">
        <f t="shared" ca="1" si="100"/>
        <v>0.3022014717873357</v>
      </c>
      <c r="T806" s="26">
        <f ca="1">_xlfn.LOGNORM.INV(S806,'Input Parameters'!$H$34,'Input Parameters'!$I$34)</f>
        <v>47.258626028481977</v>
      </c>
      <c r="U806" s="10">
        <f t="shared" ca="1" si="101"/>
        <v>0.7983944007256889</v>
      </c>
      <c r="V806" s="30">
        <f ca="1">_xlfn.BETA.INV(U806,'Input Parameters'!$L$36,'Input Parameters'!$M$36,'Input Parameters'!$J$36,'Input Parameters'!$K$36)</f>
        <v>0.72268638539028895</v>
      </c>
      <c r="W806" s="2">
        <f ca="1">N806+(P806-N806)*(1-ERF((T806-R806)/(2*SQRT(L806*'Input Parameters'!$E$38))))</f>
        <v>0.10021033860619537</v>
      </c>
      <c r="X806">
        <f t="shared" ca="1" si="102"/>
        <v>1</v>
      </c>
      <c r="Y806" s="7"/>
    </row>
    <row r="807" spans="1:25" ht="15" customHeight="1" x14ac:dyDescent="0.25">
      <c r="A807" s="139">
        <v>800</v>
      </c>
      <c r="B807" s="10">
        <f t="shared" ca="1" si="93"/>
        <v>0.82583656077612067</v>
      </c>
      <c r="C807" s="60">
        <f ca="1">_xlfn.NORM.INV(B807,'Input Parameters'!$E$15,'Input Parameters'!$F$15)</f>
        <v>321.79195077205975</v>
      </c>
      <c r="D807" s="10">
        <f t="shared" ca="1" si="94"/>
        <v>0.48248525034761724</v>
      </c>
      <c r="E807" s="62">
        <f ca="1">IF(_xlfn.NORM.INV(D807,'Input Parameters'!$E$17,'Input Parameters'!$F$17)&lt;3500,3500,IF(_xlfn.NORM.INV(D807,'Input Parameters'!$E$17,'Input Parameters'!$F$17)&gt;5500,5500,_xlfn.NORM.INV(D807,'Input Parameters'!$E$17,'Input Parameters'!$F$17)))</f>
        <v>4769.2580441146129</v>
      </c>
      <c r="F807" s="10">
        <f t="shared" ca="1" si="95"/>
        <v>0.95639896469798824</v>
      </c>
      <c r="G807" s="64">
        <f ca="1">_xlfn.NORM.INV(F807,'Input Parameters'!$E$20,'Input Parameters'!$F$20)</f>
        <v>294.10931238669167</v>
      </c>
      <c r="H807" s="57">
        <f ca="1">EXP(E807*(1/'Input Parameters'!$E$23-1/G807))</f>
        <v>1.0675940422939485</v>
      </c>
      <c r="I807" s="10">
        <f t="shared" ca="1" si="96"/>
        <v>0.79098210618155684</v>
      </c>
      <c r="J807" s="30">
        <f ca="1">_xlfn.BETA.INV(I807,'Input Parameters'!$L$26,'Input Parameters'!$M$26,'Input Parameters'!$J$26,'Input Parameters'!$K$26)</f>
        <v>0.78125813429608737</v>
      </c>
      <c r="K807" s="168">
        <f ca="1">('Input Parameters'!$E$27/'Input Parameters'!$E$38)^$J807</f>
        <v>3.6831638388742827E-3</v>
      </c>
      <c r="L807" s="69">
        <f ca="1">$H807*$C807*'Input Parameters'!$E$25*K807</f>
        <v>1.2653257790034926</v>
      </c>
      <c r="M807" s="24">
        <f t="shared" ca="1" si="97"/>
        <v>0.80257000803049572</v>
      </c>
      <c r="N807" s="15">
        <f ca="1">_xlfn.NORM.INV(M807,'Input Parameters'!$E$29,'Input Parameters'!$F$29)</f>
        <v>0.10008508368580883</v>
      </c>
      <c r="O807" s="8">
        <f t="shared" ca="1" si="98"/>
        <v>0.1503492529695768</v>
      </c>
      <c r="P807" s="30">
        <f ca="1">_xlfn.LOGNORM.INV(O807,'Input Parameters'!$H$30,'Input Parameters'!$I$30)</f>
        <v>1.6456844793958922</v>
      </c>
      <c r="Q807" s="10">
        <f t="shared" ca="1" si="99"/>
        <v>9.5542366081613372E-2</v>
      </c>
      <c r="R807" s="30">
        <f>IF('Input Parameters'!$E$32=0,0,_xlfn.BETA.INV(Q807,'Input Parameters'!$L$32,'Input Parameters'!$M$32,'Input Parameters'!$J$32,'Input Parameters'!$K$32))</f>
        <v>0</v>
      </c>
      <c r="S807" s="10">
        <f t="shared" ca="1" si="100"/>
        <v>0.20837508172399444</v>
      </c>
      <c r="T807" s="26">
        <f ca="1">_xlfn.LOGNORM.INV(S807,'Input Parameters'!$H$34,'Input Parameters'!$I$34)</f>
        <v>45.559921979328983</v>
      </c>
      <c r="U807" s="10">
        <f t="shared" ca="1" si="101"/>
        <v>0.55761445604112314</v>
      </c>
      <c r="V807" s="30">
        <f ca="1">_xlfn.BETA.INV(U807,'Input Parameters'!$L$36,'Input Parameters'!$M$36,'Input Parameters'!$J$36,'Input Parameters'!$K$36)</f>
        <v>0.60827458641180976</v>
      </c>
      <c r="W807" s="2">
        <f ca="1">N807+(P807-N807)*(1-ERF((T807-R807)/(2*SQRT(L807*'Input Parameters'!$E$38))))</f>
        <v>0.1065515959346925</v>
      </c>
      <c r="X807">
        <f t="shared" ca="1" si="102"/>
        <v>1</v>
      </c>
      <c r="Y807" s="7"/>
    </row>
    <row r="808" spans="1:25" ht="15" customHeight="1" x14ac:dyDescent="0.25">
      <c r="A808" s="139">
        <v>801</v>
      </c>
      <c r="B808" s="10">
        <f t="shared" ca="1" si="93"/>
        <v>0.56991058875844236</v>
      </c>
      <c r="C808" s="60">
        <f ca="1">_xlfn.NORM.INV(B808,'Input Parameters'!$E$15,'Input Parameters'!$F$15)</f>
        <v>280.51318669709013</v>
      </c>
      <c r="D808" s="10">
        <f t="shared" ca="1" si="94"/>
        <v>0.73576522043566417</v>
      </c>
      <c r="E808" s="62">
        <f ca="1">IF(_xlfn.NORM.INV(D808,'Input Parameters'!$E$17,'Input Parameters'!$F$17)&lt;3500,3500,IF(_xlfn.NORM.INV(D808,'Input Parameters'!$E$17,'Input Parameters'!$F$17)&gt;5500,5500,_xlfn.NORM.INV(D808,'Input Parameters'!$E$17,'Input Parameters'!$F$17)))</f>
        <v>5241.240780743472</v>
      </c>
      <c r="F808" s="10">
        <f t="shared" ca="1" si="95"/>
        <v>0.41486066409938915</v>
      </c>
      <c r="G808" s="64">
        <f ca="1">_xlfn.NORM.INV(F808,'Input Parameters'!$E$20,'Input Parameters'!$F$20)</f>
        <v>281.20910477724277</v>
      </c>
      <c r="H808" s="57">
        <f ca="1">EXP(E808*(1/'Input Parameters'!$E$23-1/G808))</f>
        <v>0.47443593119752475</v>
      </c>
      <c r="I808" s="10">
        <f t="shared" ca="1" si="96"/>
        <v>8.9367561721986899E-2</v>
      </c>
      <c r="J808" s="30">
        <f ca="1">_xlfn.BETA.INV(I808,'Input Parameters'!$L$26,'Input Parameters'!$M$26,'Input Parameters'!$J$26,'Input Parameters'!$K$26)</f>
        <v>0.43397621320634633</v>
      </c>
      <c r="K808" s="168">
        <f ca="1">('Input Parameters'!$E$27/'Input Parameters'!$E$38)^$J808</f>
        <v>4.4470835480519902E-2</v>
      </c>
      <c r="L808" s="69">
        <f ca="1">$H808*$C808*'Input Parameters'!$E$25*K808</f>
        <v>5.9184249293235611</v>
      </c>
      <c r="M808" s="24">
        <f t="shared" ca="1" si="97"/>
        <v>0.78798540379900472</v>
      </c>
      <c r="N808" s="15">
        <f ca="1">_xlfn.NORM.INV(M808,'Input Parameters'!$E$29,'Input Parameters'!$F$29)</f>
        <v>0.10007994505789346</v>
      </c>
      <c r="O808" s="8">
        <f t="shared" ca="1" si="98"/>
        <v>0.40695451937553728</v>
      </c>
      <c r="P808" s="30">
        <f ca="1">_xlfn.LOGNORM.INV(O808,'Input Parameters'!$H$30,'Input Parameters'!$I$30)</f>
        <v>2.4009119268967951</v>
      </c>
      <c r="Q808" s="10">
        <f t="shared" ca="1" si="99"/>
        <v>0.66622944946720608</v>
      </c>
      <c r="R808" s="30">
        <f>IF('Input Parameters'!$E$32=0,0,_xlfn.BETA.INV(Q808,'Input Parameters'!$L$32,'Input Parameters'!$M$32,'Input Parameters'!$J$32,'Input Parameters'!$K$32))</f>
        <v>0</v>
      </c>
      <c r="S808" s="10">
        <f t="shared" ca="1" si="100"/>
        <v>0.79007314590666144</v>
      </c>
      <c r="T808" s="26">
        <f ca="1">_xlfn.LOGNORM.INV(S808,'Input Parameters'!$H$34,'Input Parameters'!$I$34)</f>
        <v>55.733871069431864</v>
      </c>
      <c r="U808" s="10">
        <f t="shared" ca="1" si="101"/>
        <v>0.92017328019889066</v>
      </c>
      <c r="V808" s="30">
        <f ca="1">_xlfn.BETA.INV(U808,'Input Parameters'!$L$36,'Input Parameters'!$M$36,'Input Parameters'!$J$36,'Input Parameters'!$K$36)</f>
        <v>0.82497907046916508</v>
      </c>
      <c r="W808" s="2">
        <f ca="1">N808+(P808-N808)*(1-ERF((T808-R808)/(2*SQRT(L808*'Input Parameters'!$E$38))))</f>
        <v>0.34222731513711846</v>
      </c>
      <c r="X808">
        <f t="shared" ca="1" si="102"/>
        <v>1</v>
      </c>
      <c r="Y808" s="7"/>
    </row>
    <row r="809" spans="1:25" ht="15" customHeight="1" x14ac:dyDescent="0.25">
      <c r="A809" s="139">
        <v>802</v>
      </c>
      <c r="B809" s="10">
        <f t="shared" ca="1" si="93"/>
        <v>0.91425192311762393</v>
      </c>
      <c r="C809" s="60">
        <f ca="1">_xlfn.NORM.INV(B809,'Input Parameters'!$E$15,'Input Parameters'!$F$15)</f>
        <v>345.07196871393558</v>
      </c>
      <c r="D809" s="10">
        <f t="shared" ca="1" si="94"/>
        <v>0.49988359925955494</v>
      </c>
      <c r="E809" s="62">
        <f ca="1">IF(_xlfn.NORM.INV(D809,'Input Parameters'!$E$17,'Input Parameters'!$F$17)&lt;3500,3500,IF(_xlfn.NORM.INV(D809,'Input Parameters'!$E$17,'Input Parameters'!$F$17)&gt;5500,5500,_xlfn.NORM.INV(D809,'Input Parameters'!$E$17,'Input Parameters'!$F$17)))</f>
        <v>4799.7957586260709</v>
      </c>
      <c r="F809" s="10">
        <f t="shared" ca="1" si="95"/>
        <v>0.36542053662628582</v>
      </c>
      <c r="G809" s="64">
        <f ca="1">_xlfn.NORM.INV(F809,'Input Parameters'!$E$20,'Input Parameters'!$F$20)</f>
        <v>280.34515355853387</v>
      </c>
      <c r="H809" s="57">
        <f ca="1">EXP(E809*(1/'Input Parameters'!$E$23-1/G809))</f>
        <v>0.47930010101559267</v>
      </c>
      <c r="I809" s="10">
        <f t="shared" ca="1" si="96"/>
        <v>0.28633357815377236</v>
      </c>
      <c r="J809" s="30">
        <f ca="1">_xlfn.BETA.INV(I809,'Input Parameters'!$L$26,'Input Parameters'!$M$26,'Input Parameters'!$J$26,'Input Parameters'!$K$26)</f>
        <v>0.56745972488974328</v>
      </c>
      <c r="K809" s="168">
        <f ca="1">('Input Parameters'!$E$27/'Input Parameters'!$E$38)^$J809</f>
        <v>1.7070523282548627E-2</v>
      </c>
      <c r="L809" s="69">
        <f ca="1">$H809*$C809*'Input Parameters'!$E$25*K809</f>
        <v>2.8233455602063979</v>
      </c>
      <c r="M809" s="24">
        <f t="shared" ca="1" si="97"/>
        <v>0.56878690639029406</v>
      </c>
      <c r="N809" s="15">
        <f ca="1">_xlfn.NORM.INV(M809,'Input Parameters'!$E$29,'Input Parameters'!$F$29)</f>
        <v>0.10001732865602883</v>
      </c>
      <c r="O809" s="8">
        <f t="shared" ca="1" si="98"/>
        <v>0.21042598704861393</v>
      </c>
      <c r="P809" s="30">
        <f ca="1">_xlfn.LOGNORM.INV(O809,'Input Parameters'!$H$30,'Input Parameters'!$I$30)</f>
        <v>1.8345522807981496</v>
      </c>
      <c r="Q809" s="10">
        <f t="shared" ca="1" si="99"/>
        <v>7.5184991079341734E-2</v>
      </c>
      <c r="R809" s="30">
        <f>IF('Input Parameters'!$E$32=0,0,_xlfn.BETA.INV(Q809,'Input Parameters'!$L$32,'Input Parameters'!$M$32,'Input Parameters'!$J$32,'Input Parameters'!$K$32))</f>
        <v>0</v>
      </c>
      <c r="S809" s="10">
        <f t="shared" ca="1" si="100"/>
        <v>0.88519875757564925</v>
      </c>
      <c r="T809" s="26">
        <f ca="1">_xlfn.LOGNORM.INV(S809,'Input Parameters'!$H$34,'Input Parameters'!$I$34)</f>
        <v>58.541476052439435</v>
      </c>
      <c r="U809" s="10">
        <f t="shared" ca="1" si="101"/>
        <v>0.31738185808286323</v>
      </c>
      <c r="V809" s="30">
        <f ca="1">_xlfn.BETA.INV(U809,'Input Parameters'!$L$36,'Input Parameters'!$M$36,'Input Parameters'!$J$36,'Input Parameters'!$K$36)</f>
        <v>0.5169548705156557</v>
      </c>
      <c r="W809" s="2">
        <f ca="1">N809+(P809-N809)*(1-ERF((T809-R809)/(2*SQRT(L809*'Input Parameters'!$E$38))))</f>
        <v>0.12387711130024534</v>
      </c>
      <c r="X809">
        <f t="shared" ca="1" si="102"/>
        <v>1</v>
      </c>
      <c r="Y809" s="7"/>
    </row>
    <row r="810" spans="1:25" ht="15" customHeight="1" x14ac:dyDescent="0.25">
      <c r="A810" s="139">
        <v>803</v>
      </c>
      <c r="B810" s="10">
        <f t="shared" ca="1" si="93"/>
        <v>0.64959031416532154</v>
      </c>
      <c r="C810" s="60">
        <f ca="1">_xlfn.NORM.INV(B810,'Input Parameters'!$E$15,'Input Parameters'!$F$15)</f>
        <v>291.78911279993099</v>
      </c>
      <c r="D810" s="10">
        <f t="shared" ca="1" si="94"/>
        <v>0.8017710242842444</v>
      </c>
      <c r="E810" s="62">
        <f ca="1">IF(_xlfn.NORM.INV(D810,'Input Parameters'!$E$17,'Input Parameters'!$F$17)&lt;3500,3500,IF(_xlfn.NORM.INV(D810,'Input Parameters'!$E$17,'Input Parameters'!$F$17)&gt;5500,5500,_xlfn.NORM.INV(D810,'Input Parameters'!$E$17,'Input Parameters'!$F$17)))</f>
        <v>5393.5748861377278</v>
      </c>
      <c r="F810" s="10">
        <f t="shared" ca="1" si="95"/>
        <v>0.71515242250693012</v>
      </c>
      <c r="G810" s="64">
        <f ca="1">_xlfn.NORM.INV(F810,'Input Parameters'!$E$20,'Input Parameters'!$F$20)</f>
        <v>286.45895346154344</v>
      </c>
      <c r="H810" s="57">
        <f ca="1">EXP(E810*(1/'Input Parameters'!$E$23-1/G810))</f>
        <v>0.65981561417256396</v>
      </c>
      <c r="I810" s="10">
        <f t="shared" ca="1" si="96"/>
        <v>0.47679231716717918</v>
      </c>
      <c r="J810" s="30">
        <f ca="1">_xlfn.BETA.INV(I810,'Input Parameters'!$L$26,'Input Parameters'!$M$26,'Input Parameters'!$J$26,'Input Parameters'!$K$26)</f>
        <v>0.65199325686646381</v>
      </c>
      <c r="K810" s="168">
        <f ca="1">('Input Parameters'!$E$27/'Input Parameters'!$E$38)^$J810</f>
        <v>9.3090975979627198E-3</v>
      </c>
      <c r="L810" s="69">
        <f ca="1">$H810*$C810*'Input Parameters'!$E$25*K810</f>
        <v>1.7922527511981161</v>
      </c>
      <c r="M810" s="24">
        <f t="shared" ca="1" si="97"/>
        <v>0.10197237371009404</v>
      </c>
      <c r="N810" s="15">
        <f ca="1">_xlfn.NORM.INV(M810,'Input Parameters'!$E$29,'Input Parameters'!$F$29)</f>
        <v>9.987296072021043E-2</v>
      </c>
      <c r="O810" s="8">
        <f t="shared" ca="1" si="98"/>
        <v>0.14279913052711757</v>
      </c>
      <c r="P810" s="30">
        <f ca="1">_xlfn.LOGNORM.INV(O810,'Input Parameters'!$H$30,'Input Parameters'!$I$30)</f>
        <v>1.6203129492156609</v>
      </c>
      <c r="Q810" s="10">
        <f t="shared" ca="1" si="99"/>
        <v>0.99664074857080442</v>
      </c>
      <c r="R810" s="30">
        <f>IF('Input Parameters'!$E$32=0,0,_xlfn.BETA.INV(Q810,'Input Parameters'!$L$32,'Input Parameters'!$M$32,'Input Parameters'!$J$32,'Input Parameters'!$K$32))</f>
        <v>0</v>
      </c>
      <c r="S810" s="10">
        <f t="shared" ca="1" si="100"/>
        <v>7.9729556543887026E-2</v>
      </c>
      <c r="T810" s="26">
        <f ca="1">_xlfn.LOGNORM.INV(S810,'Input Parameters'!$H$34,'Input Parameters'!$I$34)</f>
        <v>42.307477327024998</v>
      </c>
      <c r="U810" s="10">
        <f t="shared" ca="1" si="101"/>
        <v>0.20062684641569084</v>
      </c>
      <c r="V810" s="30">
        <f ca="1">_xlfn.BETA.INV(U810,'Input Parameters'!$L$36,'Input Parameters'!$M$36,'Input Parameters'!$J$36,'Input Parameters'!$K$36)</f>
        <v>0.4689987640908046</v>
      </c>
      <c r="W810" s="2">
        <f ca="1">N810+(P810-N810)*(1-ERF((T810-R810)/(2*SQRT(L810*'Input Parameters'!$E$38))))</f>
        <v>0.13855706609682925</v>
      </c>
      <c r="X810">
        <f t="shared" ca="1" si="102"/>
        <v>1</v>
      </c>
      <c r="Y810" s="7"/>
    </row>
    <row r="811" spans="1:25" ht="15" customHeight="1" x14ac:dyDescent="0.25">
      <c r="A811" s="139">
        <v>804</v>
      </c>
      <c r="B811" s="10">
        <f t="shared" ca="1" si="93"/>
        <v>0.74664410799435754</v>
      </c>
      <c r="C811" s="60">
        <f ca="1">_xlfn.NORM.INV(B811,'Input Parameters'!$E$15,'Input Parameters'!$F$15)</f>
        <v>306.94982599881342</v>
      </c>
      <c r="D811" s="10">
        <f t="shared" ca="1" si="94"/>
        <v>0.7287322998412018</v>
      </c>
      <c r="E811" s="62">
        <f ca="1">IF(_xlfn.NORM.INV(D811,'Input Parameters'!$E$17,'Input Parameters'!$F$17)&lt;3500,3500,IF(_xlfn.NORM.INV(D811,'Input Parameters'!$E$17,'Input Parameters'!$F$17)&gt;5500,5500,_xlfn.NORM.INV(D811,'Input Parameters'!$E$17,'Input Parameters'!$F$17)))</f>
        <v>5226.2884240036592</v>
      </c>
      <c r="F811" s="10">
        <f t="shared" ca="1" si="95"/>
        <v>0.72218024709330664</v>
      </c>
      <c r="G811" s="64">
        <f ca="1">_xlfn.NORM.INV(F811,'Input Parameters'!$E$20,'Input Parameters'!$F$20)</f>
        <v>286.59851517709563</v>
      </c>
      <c r="H811" s="57">
        <f ca="1">EXP(E811*(1/'Input Parameters'!$E$23-1/G811))</f>
        <v>0.67434440605660695</v>
      </c>
      <c r="I811" s="10">
        <f t="shared" ca="1" si="96"/>
        <v>0.62523225384496117</v>
      </c>
      <c r="J811" s="30">
        <f ca="1">_xlfn.BETA.INV(I811,'Input Parameters'!$L$26,'Input Parameters'!$M$26,'Input Parameters'!$J$26,'Input Parameters'!$K$26)</f>
        <v>0.71132714720232559</v>
      </c>
      <c r="K811" s="168">
        <f ca="1">('Input Parameters'!$E$27/'Input Parameters'!$E$38)^$J811</f>
        <v>6.0823355175068216E-3</v>
      </c>
      <c r="L811" s="69">
        <f ca="1">$H811*$C811*'Input Parameters'!$E$25*K811</f>
        <v>1.2589820089930333</v>
      </c>
      <c r="M811" s="24">
        <f t="shared" ca="1" si="97"/>
        <v>0.91433816864481809</v>
      </c>
      <c r="N811" s="15">
        <f ca="1">_xlfn.NORM.INV(M811,'Input Parameters'!$E$29,'Input Parameters'!$F$29)</f>
        <v>0.1001367962984841</v>
      </c>
      <c r="O811" s="8">
        <f t="shared" ca="1" si="98"/>
        <v>0.58034573091988684</v>
      </c>
      <c r="P811" s="30">
        <f ca="1">_xlfn.LOGNORM.INV(O811,'Input Parameters'!$H$30,'Input Parameters'!$I$30)</f>
        <v>2.9530216721159928</v>
      </c>
      <c r="Q811" s="10">
        <f t="shared" ca="1" si="99"/>
        <v>0.11968965816357291</v>
      </c>
      <c r="R811" s="30">
        <f>IF('Input Parameters'!$E$32=0,0,_xlfn.BETA.INV(Q811,'Input Parameters'!$L$32,'Input Parameters'!$M$32,'Input Parameters'!$J$32,'Input Parameters'!$K$32))</f>
        <v>0</v>
      </c>
      <c r="S811" s="10">
        <f t="shared" ca="1" si="100"/>
        <v>0.67342656129812772</v>
      </c>
      <c r="T811" s="26">
        <f ca="1">_xlfn.LOGNORM.INV(S811,'Input Parameters'!$H$34,'Input Parameters'!$I$34)</f>
        <v>53.308778577703059</v>
      </c>
      <c r="U811" s="10">
        <f t="shared" ca="1" si="101"/>
        <v>0.79875323438347579</v>
      </c>
      <c r="V811" s="30">
        <f ca="1">_xlfn.BETA.INV(U811,'Input Parameters'!$L$36,'Input Parameters'!$M$36,'Input Parameters'!$J$36,'Input Parameters'!$K$36)</f>
        <v>0.72290827354348508</v>
      </c>
      <c r="W811" s="2">
        <f ca="1">N811+(P811-N811)*(1-ERF((T811-R811)/(2*SQRT(L811*'Input Parameters'!$E$38))))</f>
        <v>0.10236447496616641</v>
      </c>
      <c r="X811">
        <f t="shared" ca="1" si="102"/>
        <v>1</v>
      </c>
      <c r="Y811" s="7"/>
    </row>
    <row r="812" spans="1:25" ht="15" customHeight="1" x14ac:dyDescent="0.25">
      <c r="A812" s="139">
        <v>805</v>
      </c>
      <c r="B812" s="10">
        <f t="shared" ca="1" si="93"/>
        <v>0.81504076658619029</v>
      </c>
      <c r="C812" s="60">
        <f ca="1">_xlfn.NORM.INV(B812,'Input Parameters'!$E$15,'Input Parameters'!$F$15)</f>
        <v>319.55845267907864</v>
      </c>
      <c r="D812" s="10">
        <f t="shared" ca="1" si="94"/>
        <v>0.16368577309656529</v>
      </c>
      <c r="E812" s="62">
        <f ca="1">IF(_xlfn.NORM.INV(D812,'Input Parameters'!$E$17,'Input Parameters'!$F$17)&lt;3500,3500,IF(_xlfn.NORM.INV(D812,'Input Parameters'!$E$17,'Input Parameters'!$F$17)&gt;5500,5500,_xlfn.NORM.INV(D812,'Input Parameters'!$E$17,'Input Parameters'!$F$17)))</f>
        <v>4114.4046495504517</v>
      </c>
      <c r="F812" s="10">
        <f t="shared" ca="1" si="95"/>
        <v>0.41932144883407552</v>
      </c>
      <c r="G812" s="64">
        <f ca="1">_xlfn.NORM.INV(F812,'Input Parameters'!$E$20,'Input Parameters'!$F$20)</f>
        <v>281.28568114307768</v>
      </c>
      <c r="H812" s="57">
        <f ca="1">EXP(E812*(1/'Input Parameters'!$E$23-1/G812))</f>
        <v>0.55914874463615072</v>
      </c>
      <c r="I812" s="10">
        <f t="shared" ca="1" si="96"/>
        <v>4.3731439484425261E-2</v>
      </c>
      <c r="J812" s="30">
        <f ca="1">_xlfn.BETA.INV(I812,'Input Parameters'!$L$26,'Input Parameters'!$M$26,'Input Parameters'!$J$26,'Input Parameters'!$K$26)</f>
        <v>0.37384405566788637</v>
      </c>
      <c r="K812" s="168">
        <f ca="1">('Input Parameters'!$E$27/'Input Parameters'!$E$38)^$J812</f>
        <v>6.8454068424703238E-2</v>
      </c>
      <c r="L812" s="69">
        <f ca="1">$H812*$C812*'Input Parameters'!$E$25*K812</f>
        <v>12.231421387878706</v>
      </c>
      <c r="M812" s="24">
        <f t="shared" ca="1" si="97"/>
        <v>0.41826728506918276</v>
      </c>
      <c r="N812" s="15">
        <f ca="1">_xlfn.NORM.INV(M812,'Input Parameters'!$E$29,'Input Parameters'!$F$29)</f>
        <v>9.9979367182322462E-2</v>
      </c>
      <c r="O812" s="8">
        <f t="shared" ca="1" si="98"/>
        <v>0.28759929166577347</v>
      </c>
      <c r="P812" s="30">
        <f ca="1">_xlfn.LOGNORM.INV(O812,'Input Parameters'!$H$30,'Input Parameters'!$I$30)</f>
        <v>2.0591901582865675</v>
      </c>
      <c r="Q812" s="10">
        <f t="shared" ca="1" si="99"/>
        <v>0.58770975000399073</v>
      </c>
      <c r="R812" s="30">
        <f>IF('Input Parameters'!$E$32=0,0,_xlfn.BETA.INV(Q812,'Input Parameters'!$L$32,'Input Parameters'!$M$32,'Input Parameters'!$J$32,'Input Parameters'!$K$32))</f>
        <v>0</v>
      </c>
      <c r="S812" s="10">
        <f t="shared" ca="1" si="100"/>
        <v>0.49082922282876851</v>
      </c>
      <c r="T812" s="26">
        <f ca="1">_xlfn.LOGNORM.INV(S812,'Input Parameters'!$H$34,'Input Parameters'!$I$34)</f>
        <v>50.263625955403313</v>
      </c>
      <c r="U812" s="10">
        <f t="shared" ca="1" si="101"/>
        <v>0.15304004580977693</v>
      </c>
      <c r="V812" s="30">
        <f ca="1">_xlfn.BETA.INV(U812,'Input Parameters'!$L$36,'Input Parameters'!$M$36,'Input Parameters'!$J$36,'Input Parameters'!$K$36)</f>
        <v>0.4464683735074777</v>
      </c>
      <c r="W812" s="2">
        <f ca="1">N812+(P812-N812)*(1-ERF((T812-R812)/(2*SQRT(L812*'Input Parameters'!$E$38))))</f>
        <v>0.7063758377679894</v>
      </c>
      <c r="X812">
        <f t="shared" ca="1" si="102"/>
        <v>0</v>
      </c>
      <c r="Y812" s="7"/>
    </row>
    <row r="813" spans="1:25" ht="15" customHeight="1" x14ac:dyDescent="0.25">
      <c r="A813" s="139">
        <v>806</v>
      </c>
      <c r="B813" s="10">
        <f t="shared" ca="1" si="93"/>
        <v>0.35648633474394398</v>
      </c>
      <c r="C813" s="60">
        <f ca="1">_xlfn.NORM.INV(B813,'Input Parameters'!$E$15,'Input Parameters'!$F$15)</f>
        <v>251.03124083831446</v>
      </c>
      <c r="D813" s="10">
        <f t="shared" ca="1" si="94"/>
        <v>4.0617760417518411E-2</v>
      </c>
      <c r="E813" s="62">
        <f ca="1">IF(_xlfn.NORM.INV(D813,'Input Parameters'!$E$17,'Input Parameters'!$F$17)&lt;3500,3500,IF(_xlfn.NORM.INV(D813,'Input Parameters'!$E$17,'Input Parameters'!$F$17)&gt;5500,5500,_xlfn.NORM.INV(D813,'Input Parameters'!$E$17,'Input Parameters'!$F$17)))</f>
        <v>3579.5067063223969</v>
      </c>
      <c r="F813" s="10">
        <f t="shared" ca="1" si="95"/>
        <v>0.17810633806006626</v>
      </c>
      <c r="G813" s="64">
        <f ca="1">_xlfn.NORM.INV(F813,'Input Parameters'!$E$20,'Input Parameters'!$F$20)</f>
        <v>276.46854119262184</v>
      </c>
      <c r="H813" s="57">
        <f ca="1">EXP(E813*(1/'Input Parameters'!$E$23-1/G813))</f>
        <v>0.48312045508142037</v>
      </c>
      <c r="I813" s="10">
        <f t="shared" ca="1" si="96"/>
        <v>0.92862561619365125</v>
      </c>
      <c r="J813" s="30">
        <f ca="1">_xlfn.BETA.INV(I813,'Input Parameters'!$L$26,'Input Parameters'!$M$26,'Input Parameters'!$J$26,'Input Parameters'!$K$26)</f>
        <v>0.85880261264482971</v>
      </c>
      <c r="K813" s="168">
        <f ca="1">('Input Parameters'!$E$27/'Input Parameters'!$E$38)^$J813</f>
        <v>2.1118064871700573E-3</v>
      </c>
      <c r="L813" s="69">
        <f ca="1">$H813*$C813*'Input Parameters'!$E$25*K813</f>
        <v>0.25611635837369862</v>
      </c>
      <c r="M813" s="24">
        <f t="shared" ca="1" si="97"/>
        <v>0.77688074137369256</v>
      </c>
      <c r="N813" s="15">
        <f ca="1">_xlfn.NORM.INV(M813,'Input Parameters'!$E$29,'Input Parameters'!$F$29)</f>
        <v>0.10007617009348725</v>
      </c>
      <c r="O813" s="8">
        <f t="shared" ca="1" si="98"/>
        <v>0.81689509936354465</v>
      </c>
      <c r="P813" s="30">
        <f ca="1">_xlfn.LOGNORM.INV(O813,'Input Parameters'!$H$30,'Input Parameters'!$I$30)</f>
        <v>4.1118856767027321</v>
      </c>
      <c r="Q813" s="10">
        <f t="shared" ca="1" si="99"/>
        <v>1.4171792630949587E-2</v>
      </c>
      <c r="R813" s="30">
        <f>IF('Input Parameters'!$E$32=0,0,_xlfn.BETA.INV(Q813,'Input Parameters'!$L$32,'Input Parameters'!$M$32,'Input Parameters'!$J$32,'Input Parameters'!$K$32))</f>
        <v>0</v>
      </c>
      <c r="S813" s="10">
        <f t="shared" ca="1" si="100"/>
        <v>0.34950155194619814</v>
      </c>
      <c r="T813" s="26">
        <f ca="1">_xlfn.LOGNORM.INV(S813,'Input Parameters'!$H$34,'Input Parameters'!$I$34)</f>
        <v>48.038278738577127</v>
      </c>
      <c r="U813" s="10">
        <f t="shared" ca="1" si="101"/>
        <v>2.9159516356923487E-2</v>
      </c>
      <c r="V813" s="30">
        <f ca="1">_xlfn.BETA.INV(U813,'Input Parameters'!$L$36,'Input Parameters'!$M$36,'Input Parameters'!$J$36,'Input Parameters'!$K$36)</f>
        <v>0.35585472919838007</v>
      </c>
      <c r="W813" s="2">
        <f ca="1">N813+(P813-N813)*(1-ERF((T813-R813)/(2*SQRT(L813*'Input Parameters'!$E$38))))</f>
        <v>0.10007617017048895</v>
      </c>
      <c r="X813">
        <f t="shared" ca="1" si="102"/>
        <v>1</v>
      </c>
      <c r="Y813" s="7"/>
    </row>
    <row r="814" spans="1:25" ht="15" customHeight="1" x14ac:dyDescent="0.25">
      <c r="A814" s="139">
        <v>807</v>
      </c>
      <c r="B814" s="10">
        <f t="shared" ca="1" si="93"/>
        <v>0.45317370066611751</v>
      </c>
      <c r="C814" s="60">
        <f ca="1">_xlfn.NORM.INV(B814,'Input Parameters'!$E$15,'Input Parameters'!$F$15)</f>
        <v>264.59150699330479</v>
      </c>
      <c r="D814" s="10">
        <f t="shared" ca="1" si="94"/>
        <v>0.52652814955477767</v>
      </c>
      <c r="E814" s="62">
        <f ca="1">IF(_xlfn.NORM.INV(D814,'Input Parameters'!$E$17,'Input Parameters'!$F$17)&lt;3500,3500,IF(_xlfn.NORM.INV(D814,'Input Parameters'!$E$17,'Input Parameters'!$F$17)&gt;5500,5500,_xlfn.NORM.INV(D814,'Input Parameters'!$E$17,'Input Parameters'!$F$17)))</f>
        <v>4846.5817034367392</v>
      </c>
      <c r="F814" s="10">
        <f t="shared" ca="1" si="95"/>
        <v>0.54037897725151485</v>
      </c>
      <c r="G814" s="64">
        <f ca="1">_xlfn.NORM.INV(F814,'Input Parameters'!$E$20,'Input Parameters'!$F$20)</f>
        <v>283.32930311547562</v>
      </c>
      <c r="H814" s="57">
        <f ca="1">EXP(E814*(1/'Input Parameters'!$E$23-1/G814))</f>
        <v>0.57091609310982649</v>
      </c>
      <c r="I814" s="10">
        <f t="shared" ca="1" si="96"/>
        <v>0.47750652333784815</v>
      </c>
      <c r="J814" s="30">
        <f ca="1">_xlfn.BETA.INV(I814,'Input Parameters'!$L$26,'Input Parameters'!$M$26,'Input Parameters'!$J$26,'Input Parameters'!$K$26)</f>
        <v>0.65228424197291168</v>
      </c>
      <c r="K814" s="168">
        <f ca="1">('Input Parameters'!$E$27/'Input Parameters'!$E$38)^$J814</f>
        <v>9.2896875122379825E-3</v>
      </c>
      <c r="L814" s="69">
        <f ca="1">$H814*$C814*'Input Parameters'!$E$25*K814</f>
        <v>1.4032960100617646</v>
      </c>
      <c r="M814" s="24">
        <f t="shared" ca="1" si="97"/>
        <v>0.87128270874523428</v>
      </c>
      <c r="N814" s="15">
        <f ca="1">_xlfn.NORM.INV(M814,'Input Parameters'!$E$29,'Input Parameters'!$F$29)</f>
        <v>0.10011324754915588</v>
      </c>
      <c r="O814" s="8">
        <f t="shared" ca="1" si="98"/>
        <v>6.5116043251678857E-2</v>
      </c>
      <c r="P814" s="30">
        <f ca="1">_xlfn.LOGNORM.INV(O814,'Input Parameters'!$H$30,'Input Parameters'!$I$30)</f>
        <v>1.3129020480843758</v>
      </c>
      <c r="Q814" s="10">
        <f t="shared" ca="1" si="99"/>
        <v>0.15402356797442684</v>
      </c>
      <c r="R814" s="30">
        <f>IF('Input Parameters'!$E$32=0,0,_xlfn.BETA.INV(Q814,'Input Parameters'!$L$32,'Input Parameters'!$M$32,'Input Parameters'!$J$32,'Input Parameters'!$K$32))</f>
        <v>0</v>
      </c>
      <c r="S814" s="10">
        <f t="shared" ca="1" si="100"/>
        <v>0.30640401606003453</v>
      </c>
      <c r="T814" s="26">
        <f ca="1">_xlfn.LOGNORM.INV(S814,'Input Parameters'!$H$34,'Input Parameters'!$I$34)</f>
        <v>47.329351341053432</v>
      </c>
      <c r="U814" s="10">
        <f t="shared" ca="1" si="101"/>
        <v>7.0712433512802875E-3</v>
      </c>
      <c r="V814" s="30">
        <f ca="1">_xlfn.BETA.INV(U814,'Input Parameters'!$L$36,'Input Parameters'!$M$36,'Input Parameters'!$J$36,'Input Parameters'!$K$36)</f>
        <v>0.31112639213086191</v>
      </c>
      <c r="W814" s="2">
        <f ca="1">N814+(P814-N814)*(1-ERF((T814-R814)/(2*SQRT(L814*'Input Parameters'!$E$38))))</f>
        <v>0.10584477394619855</v>
      </c>
      <c r="X814">
        <f t="shared" ca="1" si="102"/>
        <v>1</v>
      </c>
      <c r="Y814" s="7"/>
    </row>
    <row r="815" spans="1:25" ht="15" customHeight="1" x14ac:dyDescent="0.25">
      <c r="A815" s="139">
        <v>808</v>
      </c>
      <c r="B815" s="10">
        <f t="shared" ca="1" si="93"/>
        <v>8.1925225599374984E-2</v>
      </c>
      <c r="C815" s="60">
        <f ca="1">_xlfn.NORM.INV(B815,'Input Parameters'!$E$15,'Input Parameters'!$F$15)</f>
        <v>195.51705352954116</v>
      </c>
      <c r="D815" s="10">
        <f t="shared" ca="1" si="94"/>
        <v>0.85869020648192562</v>
      </c>
      <c r="E815" s="62">
        <f ca="1">IF(_xlfn.NORM.INV(D815,'Input Parameters'!$E$17,'Input Parameters'!$F$17)&lt;3500,3500,IF(_xlfn.NORM.INV(D815,'Input Parameters'!$E$17,'Input Parameters'!$F$17)&gt;5500,5500,_xlfn.NORM.INV(D815,'Input Parameters'!$E$17,'Input Parameters'!$F$17)))</f>
        <v>5500</v>
      </c>
      <c r="F815" s="10">
        <f t="shared" ca="1" si="95"/>
        <v>0.54034216729391515</v>
      </c>
      <c r="G815" s="64">
        <f ca="1">_xlfn.NORM.INV(F815,'Input Parameters'!$E$20,'Input Parameters'!$F$20)</f>
        <v>283.32868173127486</v>
      </c>
      <c r="H815" s="57">
        <f ca="1">EXP(E815*(1/'Input Parameters'!$E$23-1/G815))</f>
        <v>0.52934006101703457</v>
      </c>
      <c r="I815" s="10">
        <f t="shared" ca="1" si="96"/>
        <v>0.78083038292559526</v>
      </c>
      <c r="J815" s="30">
        <f ca="1">_xlfn.BETA.INV(I815,'Input Parameters'!$L$26,'Input Parameters'!$M$26,'Input Parameters'!$J$26,'Input Parameters'!$K$26)</f>
        <v>0.77660490703349505</v>
      </c>
      <c r="K815" s="168">
        <f ca="1">('Input Parameters'!$E$27/'Input Parameters'!$E$38)^$J815</f>
        <v>3.8081740844597206E-3</v>
      </c>
      <c r="L815" s="69">
        <f ca="1">$H815*$C815*'Input Parameters'!$E$25*K815</f>
        <v>0.39412701131684791</v>
      </c>
      <c r="M815" s="24">
        <f t="shared" ca="1" si="97"/>
        <v>8.1543936656536253E-2</v>
      </c>
      <c r="N815" s="15">
        <f ca="1">_xlfn.NORM.INV(M815,'Input Parameters'!$E$29,'Input Parameters'!$F$29)</f>
        <v>9.9860523883478394E-2</v>
      </c>
      <c r="O815" s="8">
        <f t="shared" ca="1" si="98"/>
        <v>0.73391365459238911</v>
      </c>
      <c r="P815" s="30">
        <f ca="1">_xlfn.LOGNORM.INV(O815,'Input Parameters'!$H$30,'Input Parameters'!$I$30)</f>
        <v>3.6043208373674296</v>
      </c>
      <c r="Q815" s="10">
        <f t="shared" ca="1" si="99"/>
        <v>0.12766296740190741</v>
      </c>
      <c r="R815" s="30">
        <f>IF('Input Parameters'!$E$32=0,0,_xlfn.BETA.INV(Q815,'Input Parameters'!$L$32,'Input Parameters'!$M$32,'Input Parameters'!$J$32,'Input Parameters'!$K$32))</f>
        <v>0</v>
      </c>
      <c r="S815" s="10">
        <f t="shared" ca="1" si="100"/>
        <v>0.44573424559462449</v>
      </c>
      <c r="T815" s="26">
        <f ca="1">_xlfn.LOGNORM.INV(S815,'Input Parameters'!$H$34,'Input Parameters'!$I$34)</f>
        <v>49.558537305280446</v>
      </c>
      <c r="U815" s="10">
        <f t="shared" ca="1" si="101"/>
        <v>0.7956743307018288</v>
      </c>
      <c r="V815" s="30">
        <f ca="1">_xlfn.BETA.INV(U815,'Input Parameters'!$L$36,'Input Parameters'!$M$36,'Input Parameters'!$J$36,'Input Parameters'!$K$36)</f>
        <v>0.72101316496667867</v>
      </c>
      <c r="W815" s="2">
        <f ca="1">N815+(P815-N815)*(1-ERF((T815-R815)/(2*SQRT(L815*'Input Parameters'!$E$38))))</f>
        <v>9.9860607235877058E-2</v>
      </c>
      <c r="X815">
        <f t="shared" ca="1" si="102"/>
        <v>1</v>
      </c>
      <c r="Y815" s="7"/>
    </row>
    <row r="816" spans="1:25" ht="15" customHeight="1" x14ac:dyDescent="0.25">
      <c r="A816" s="139">
        <v>809</v>
      </c>
      <c r="B816" s="10">
        <f t="shared" ca="1" si="93"/>
        <v>0.63676510866340685</v>
      </c>
      <c r="C816" s="60">
        <f ca="1">_xlfn.NORM.INV(B816,'Input Parameters'!$E$15,'Input Parameters'!$F$15)</f>
        <v>289.92543842498441</v>
      </c>
      <c r="D816" s="10">
        <f t="shared" ca="1" si="94"/>
        <v>0.93160794165012151</v>
      </c>
      <c r="E816" s="62">
        <f ca="1">IF(_xlfn.NORM.INV(D816,'Input Parameters'!$E$17,'Input Parameters'!$F$17)&lt;3500,3500,IF(_xlfn.NORM.INV(D816,'Input Parameters'!$E$17,'Input Parameters'!$F$17)&gt;5500,5500,_xlfn.NORM.INV(D816,'Input Parameters'!$E$17,'Input Parameters'!$F$17)))</f>
        <v>5500</v>
      </c>
      <c r="F816" s="10">
        <f t="shared" ca="1" si="95"/>
        <v>0.9121028234681956</v>
      </c>
      <c r="G816" s="64">
        <f ca="1">_xlfn.NORM.INV(F816,'Input Parameters'!$E$20,'Input Parameters'!$F$20)</f>
        <v>291.72058262552849</v>
      </c>
      <c r="H816" s="57">
        <f ca="1">EXP(E816*(1/'Input Parameters'!$E$23-1/G816))</f>
        <v>0.92524336052671763</v>
      </c>
      <c r="I816" s="10">
        <f t="shared" ca="1" si="96"/>
        <v>0.10196563750132237</v>
      </c>
      <c r="J816" s="30">
        <f ca="1">_xlfn.BETA.INV(I816,'Input Parameters'!$L$26,'Input Parameters'!$M$26,'Input Parameters'!$J$26,'Input Parameters'!$K$26)</f>
        <v>0.44650904767753252</v>
      </c>
      <c r="K816" s="168">
        <f ca="1">('Input Parameters'!$E$27/'Input Parameters'!$E$38)^$J816</f>
        <v>4.0647416224292687E-2</v>
      </c>
      <c r="L816" s="69">
        <f ca="1">$H816*$C816*'Input Parameters'!$E$25*K816</f>
        <v>10.903733907604606</v>
      </c>
      <c r="M816" s="24">
        <f t="shared" ca="1" si="97"/>
        <v>0.9710895922720435</v>
      </c>
      <c r="N816" s="15">
        <f ca="1">_xlfn.NORM.INV(M816,'Input Parameters'!$E$29,'Input Parameters'!$F$29)</f>
        <v>0.10018970539698235</v>
      </c>
      <c r="O816" s="8">
        <f t="shared" ca="1" si="98"/>
        <v>0.88720947450456922</v>
      </c>
      <c r="P816" s="30">
        <f ca="1">_xlfn.LOGNORM.INV(O816,'Input Parameters'!$H$30,'Input Parameters'!$I$30)</f>
        <v>4.7563531111160726</v>
      </c>
      <c r="Q816" s="10">
        <f t="shared" ca="1" si="99"/>
        <v>0.58633075451240124</v>
      </c>
      <c r="R816" s="30">
        <f>IF('Input Parameters'!$E$32=0,0,_xlfn.BETA.INV(Q816,'Input Parameters'!$L$32,'Input Parameters'!$M$32,'Input Parameters'!$J$32,'Input Parameters'!$K$32))</f>
        <v>0</v>
      </c>
      <c r="S816" s="10">
        <f t="shared" ca="1" si="100"/>
        <v>0.82922172257419735</v>
      </c>
      <c r="T816" s="26">
        <f ca="1">_xlfn.LOGNORM.INV(S816,'Input Parameters'!$H$34,'Input Parameters'!$I$34)</f>
        <v>56.745169025333382</v>
      </c>
      <c r="U816" s="10">
        <f t="shared" ca="1" si="101"/>
        <v>0.19948993413593219</v>
      </c>
      <c r="V816" s="30">
        <f ca="1">_xlfn.BETA.INV(U816,'Input Parameters'!$L$36,'Input Parameters'!$M$36,'Input Parameters'!$J$36,'Input Parameters'!$K$36)</f>
        <v>0.46848939813317886</v>
      </c>
      <c r="W816" s="2">
        <f ca="1">N816+(P816-N816)*(1-ERF((T816-R816)/(2*SQRT(L816*'Input Parameters'!$E$38))))</f>
        <v>1.1446265048350481</v>
      </c>
      <c r="X816">
        <f t="shared" ca="1" si="102"/>
        <v>0</v>
      </c>
      <c r="Y816" s="7"/>
    </row>
    <row r="817" spans="1:25" ht="15" customHeight="1" x14ac:dyDescent="0.25">
      <c r="A817" s="139">
        <v>810</v>
      </c>
      <c r="B817" s="10">
        <f t="shared" ca="1" si="93"/>
        <v>0.50158009403219384</v>
      </c>
      <c r="C817" s="60">
        <f ca="1">_xlfn.NORM.INV(B817,'Input Parameters'!$E$15,'Input Parameters'!$F$15)</f>
        <v>271.18184497302133</v>
      </c>
      <c r="D817" s="10">
        <f t="shared" ca="1" si="94"/>
        <v>0.38592807865584233</v>
      </c>
      <c r="E817" s="62">
        <f ca="1">IF(_xlfn.NORM.INV(D817,'Input Parameters'!$E$17,'Input Parameters'!$F$17)&lt;3500,3500,IF(_xlfn.NORM.INV(D817,'Input Parameters'!$E$17,'Input Parameters'!$F$17)&gt;5500,5500,_xlfn.NORM.INV(D817,'Input Parameters'!$E$17,'Input Parameters'!$F$17)))</f>
        <v>4597.0365261709449</v>
      </c>
      <c r="F817" s="10">
        <f t="shared" ca="1" si="95"/>
        <v>0.49489238735658014</v>
      </c>
      <c r="G817" s="64">
        <f ca="1">_xlfn.NORM.INV(F817,'Input Parameters'!$E$20,'Input Parameters'!$F$20)</f>
        <v>282.5642183184666</v>
      </c>
      <c r="H817" s="57">
        <f ca="1">EXP(E817*(1/'Input Parameters'!$E$23-1/G817))</f>
        <v>0.56237600030205437</v>
      </c>
      <c r="I817" s="10">
        <f t="shared" ca="1" si="96"/>
        <v>0.173164156380468</v>
      </c>
      <c r="J817" s="30">
        <f ca="1">_xlfn.BETA.INV(I817,'Input Parameters'!$L$26,'Input Parameters'!$M$26,'Input Parameters'!$J$26,'Input Parameters'!$K$26)</f>
        <v>0.50266456545506233</v>
      </c>
      <c r="K817" s="168">
        <f ca="1">('Input Parameters'!$E$27/'Input Parameters'!$E$38)^$J817</f>
        <v>2.7170461511779036E-2</v>
      </c>
      <c r="L817" s="69">
        <f ca="1">$H817*$C817*'Input Parameters'!$E$25*K817</f>
        <v>4.1436627867384139</v>
      </c>
      <c r="M817" s="24">
        <f t="shared" ca="1" si="97"/>
        <v>0.92396991693776498</v>
      </c>
      <c r="N817" s="15">
        <f ca="1">_xlfn.NORM.INV(M817,'Input Parameters'!$E$29,'Input Parameters'!$F$29)</f>
        <v>0.10014322923688525</v>
      </c>
      <c r="O817" s="8">
        <f t="shared" ca="1" si="98"/>
        <v>0.63355587877448161</v>
      </c>
      <c r="P817" s="30">
        <f ca="1">_xlfn.LOGNORM.INV(O817,'Input Parameters'!$H$30,'Input Parameters'!$I$30)</f>
        <v>3.1526944537637536</v>
      </c>
      <c r="Q817" s="10">
        <f t="shared" ca="1" si="99"/>
        <v>0.34168059289056107</v>
      </c>
      <c r="R817" s="30">
        <f>IF('Input Parameters'!$E$32=0,0,_xlfn.BETA.INV(Q817,'Input Parameters'!$L$32,'Input Parameters'!$M$32,'Input Parameters'!$J$32,'Input Parameters'!$K$32))</f>
        <v>0</v>
      </c>
      <c r="S817" s="10">
        <f t="shared" ca="1" si="100"/>
        <v>0.99538003405929276</v>
      </c>
      <c r="T817" s="26">
        <f ca="1">_xlfn.LOGNORM.INV(S817,'Input Parameters'!$H$34,'Input Parameters'!$I$34)</f>
        <v>69.704490896364675</v>
      </c>
      <c r="U817" s="10">
        <f t="shared" ca="1" si="101"/>
        <v>0.57646921864778167</v>
      </c>
      <c r="V817" s="30">
        <f ca="1">_xlfn.BETA.INV(U817,'Input Parameters'!$L$36,'Input Parameters'!$M$36,'Input Parameters'!$J$36,'Input Parameters'!$K$36)</f>
        <v>0.61581222457335261</v>
      </c>
      <c r="W817" s="2">
        <f ca="1">N817+(P817-N817)*(1-ERF((T817-R817)/(2*SQRT(L817*'Input Parameters'!$E$38))))</f>
        <v>0.14734767556537107</v>
      </c>
      <c r="X817">
        <f t="shared" ca="1" si="102"/>
        <v>1</v>
      </c>
      <c r="Y817" s="7"/>
    </row>
    <row r="818" spans="1:25" ht="15" customHeight="1" x14ac:dyDescent="0.25">
      <c r="A818" s="139">
        <v>811</v>
      </c>
      <c r="B818" s="10">
        <f t="shared" ca="1" si="93"/>
        <v>0.60054493645108664</v>
      </c>
      <c r="C818" s="60">
        <f ca="1">_xlfn.NORM.INV(B818,'Input Parameters'!$E$15,'Input Parameters'!$F$15)</f>
        <v>284.77340460960266</v>
      </c>
      <c r="D818" s="10">
        <f t="shared" ca="1" si="94"/>
        <v>0.49914874463454373</v>
      </c>
      <c r="E818" s="62">
        <f ca="1">IF(_xlfn.NORM.INV(D818,'Input Parameters'!$E$17,'Input Parameters'!$F$17)&lt;3500,3500,IF(_xlfn.NORM.INV(D818,'Input Parameters'!$E$17,'Input Parameters'!$F$17)&gt;5500,5500,_xlfn.NORM.INV(D818,'Input Parameters'!$E$17,'Input Parameters'!$F$17)))</f>
        <v>4798.5063523289755</v>
      </c>
      <c r="F818" s="10">
        <f t="shared" ca="1" si="95"/>
        <v>0.8825150628722771</v>
      </c>
      <c r="G818" s="64">
        <f ca="1">_xlfn.NORM.INV(F818,'Input Parameters'!$E$20,'Input Parameters'!$F$20)</f>
        <v>290.60727975021803</v>
      </c>
      <c r="H818" s="57">
        <f ca="1">EXP(E818*(1/'Input Parameters'!$E$23-1/G818))</f>
        <v>0.87738993560709033</v>
      </c>
      <c r="I818" s="10">
        <f t="shared" ca="1" si="96"/>
        <v>0.44657710149226204</v>
      </c>
      <c r="J818" s="30">
        <f ca="1">_xlfn.BETA.INV(I818,'Input Parameters'!$L$26,'Input Parameters'!$M$26,'Input Parameters'!$J$26,'Input Parameters'!$K$26)</f>
        <v>0.63957466903888094</v>
      </c>
      <c r="K818" s="168">
        <f ca="1">('Input Parameters'!$E$27/'Input Parameters'!$E$38)^$J818</f>
        <v>1.0176396640234094E-2</v>
      </c>
      <c r="L818" s="69">
        <f ca="1">$H818*$C818*'Input Parameters'!$E$25*K818</f>
        <v>2.5426471829632762</v>
      </c>
      <c r="M818" s="24">
        <f t="shared" ca="1" si="97"/>
        <v>0.75082349717104058</v>
      </c>
      <c r="N818" s="15">
        <f ca="1">_xlfn.NORM.INV(M818,'Input Parameters'!$E$29,'Input Parameters'!$F$29)</f>
        <v>0.10006770834550185</v>
      </c>
      <c r="O818" s="8">
        <f t="shared" ca="1" si="98"/>
        <v>0.71744408395283632</v>
      </c>
      <c r="P818" s="30">
        <f ca="1">_xlfn.LOGNORM.INV(O818,'Input Parameters'!$H$30,'Input Parameters'!$I$30)</f>
        <v>3.5211399658222882</v>
      </c>
      <c r="Q818" s="10">
        <f t="shared" ca="1" si="99"/>
        <v>0.66700047231938531</v>
      </c>
      <c r="R818" s="30">
        <f>IF('Input Parameters'!$E$32=0,0,_xlfn.BETA.INV(Q818,'Input Parameters'!$L$32,'Input Parameters'!$M$32,'Input Parameters'!$J$32,'Input Parameters'!$K$32))</f>
        <v>0</v>
      </c>
      <c r="S818" s="10">
        <f t="shared" ca="1" si="100"/>
        <v>0.51149001632594115</v>
      </c>
      <c r="T818" s="26">
        <f ca="1">_xlfn.LOGNORM.INV(S818,'Input Parameters'!$H$34,'Input Parameters'!$I$34)</f>
        <v>50.588838144684281</v>
      </c>
      <c r="U818" s="10">
        <f t="shared" ca="1" si="101"/>
        <v>0.93082943040146382</v>
      </c>
      <c r="V818" s="30">
        <f ca="1">_xlfn.BETA.INV(U818,'Input Parameters'!$L$36,'Input Parameters'!$M$36,'Input Parameters'!$J$36,'Input Parameters'!$K$36)</f>
        <v>0.83897674814925272</v>
      </c>
      <c r="W818" s="2">
        <f ca="1">N818+(P818-N818)*(1-ERF((T818-R818)/(2*SQRT(L818*'Input Parameters'!$E$38))))</f>
        <v>0.18516475893050144</v>
      </c>
      <c r="X818">
        <f t="shared" ca="1" si="102"/>
        <v>1</v>
      </c>
      <c r="Y818" s="7"/>
    </row>
    <row r="819" spans="1:25" ht="15" customHeight="1" x14ac:dyDescent="0.25">
      <c r="A819" s="139">
        <v>812</v>
      </c>
      <c r="B819" s="10">
        <f t="shared" ca="1" si="93"/>
        <v>0.57165117111188835</v>
      </c>
      <c r="C819" s="60">
        <f ca="1">_xlfn.NORM.INV(B819,'Input Parameters'!$E$15,'Input Parameters'!$F$15)</f>
        <v>280.75342362089219</v>
      </c>
      <c r="D819" s="10">
        <f t="shared" ca="1" si="94"/>
        <v>0.11627875143759214</v>
      </c>
      <c r="E819" s="62">
        <f ca="1">IF(_xlfn.NORM.INV(D819,'Input Parameters'!$E$17,'Input Parameters'!$F$17)&lt;3500,3500,IF(_xlfn.NORM.INV(D819,'Input Parameters'!$E$17,'Input Parameters'!$F$17)&gt;5500,5500,_xlfn.NORM.INV(D819,'Input Parameters'!$E$17,'Input Parameters'!$F$17)))</f>
        <v>3964.3423100289983</v>
      </c>
      <c r="F819" s="10">
        <f t="shared" ca="1" si="95"/>
        <v>3.4330022531781079E-3</v>
      </c>
      <c r="G819" s="64">
        <f ca="1">_xlfn.NORM.INV(F819,'Input Parameters'!$E$20,'Input Parameters'!$F$20)</f>
        <v>264.53806171876454</v>
      </c>
      <c r="H819" s="57">
        <f ca="1">EXP(E819*(1/'Input Parameters'!$E$23-1/G819))</f>
        <v>0.23401016048612008</v>
      </c>
      <c r="I819" s="10">
        <f t="shared" ca="1" si="96"/>
        <v>0.12243839283873026</v>
      </c>
      <c r="J819" s="30">
        <f ca="1">_xlfn.BETA.INV(I819,'Input Parameters'!$L$26,'Input Parameters'!$M$26,'Input Parameters'!$J$26,'Input Parameters'!$K$26)</f>
        <v>0.46478566206305466</v>
      </c>
      <c r="K819" s="168">
        <f ca="1">('Input Parameters'!$E$27/'Input Parameters'!$E$38)^$J819</f>
        <v>3.5653120809887258E-2</v>
      </c>
      <c r="L819" s="69">
        <f ca="1">$H819*$C819*'Input Parameters'!$E$25*K819</f>
        <v>2.342379864634911</v>
      </c>
      <c r="M819" s="24">
        <f t="shared" ca="1" si="97"/>
        <v>0.88896733288941843</v>
      </c>
      <c r="N819" s="15">
        <f ca="1">_xlfn.NORM.INV(M819,'Input Parameters'!$E$29,'Input Parameters'!$F$29)</f>
        <v>0.10012210546353752</v>
      </c>
      <c r="O819" s="8">
        <f t="shared" ca="1" si="98"/>
        <v>0.58411763348122359</v>
      </c>
      <c r="P819" s="30">
        <f ca="1">_xlfn.LOGNORM.INV(O819,'Input Parameters'!$H$30,'Input Parameters'!$I$30)</f>
        <v>2.9665287522927541</v>
      </c>
      <c r="Q819" s="10">
        <f t="shared" ca="1" si="99"/>
        <v>0.33691050724463878</v>
      </c>
      <c r="R819" s="30">
        <f>IF('Input Parameters'!$E$32=0,0,_xlfn.BETA.INV(Q819,'Input Parameters'!$L$32,'Input Parameters'!$M$32,'Input Parameters'!$J$32,'Input Parameters'!$K$32))</f>
        <v>0</v>
      </c>
      <c r="S819" s="10">
        <f t="shared" ca="1" si="100"/>
        <v>0.58342561560698669</v>
      </c>
      <c r="T819" s="26">
        <f ca="1">_xlfn.LOGNORM.INV(S819,'Input Parameters'!$H$34,'Input Parameters'!$I$34)</f>
        <v>51.747461155081332</v>
      </c>
      <c r="U819" s="10">
        <f t="shared" ca="1" si="101"/>
        <v>0.3363894910184333</v>
      </c>
      <c r="V819" s="30">
        <f ca="1">_xlfn.BETA.INV(U819,'Input Parameters'!$L$36,'Input Parameters'!$M$36,'Input Parameters'!$J$36,'Input Parameters'!$K$36)</f>
        <v>0.52425221329209382</v>
      </c>
      <c r="W819" s="2">
        <f ca="1">N819+(P819-N819)*(1-ERF((T819-R819)/(2*SQRT(L819*'Input Parameters'!$E$38))))</f>
        <v>0.14830975179082706</v>
      </c>
      <c r="X819">
        <f t="shared" ca="1" si="102"/>
        <v>1</v>
      </c>
      <c r="Y819" s="7"/>
    </row>
    <row r="820" spans="1:25" ht="15" customHeight="1" x14ac:dyDescent="0.25">
      <c r="A820" s="139">
        <v>813</v>
      </c>
      <c r="B820" s="10">
        <f t="shared" ca="1" si="93"/>
        <v>0.7310789487194157</v>
      </c>
      <c r="C820" s="60">
        <f ca="1">_xlfn.NORM.INV(B820,'Input Parameters'!$E$15,'Input Parameters'!$F$15)</f>
        <v>304.35466320785918</v>
      </c>
      <c r="D820" s="10">
        <f t="shared" ca="1" si="94"/>
        <v>0.91431878000068079</v>
      </c>
      <c r="E820" s="62">
        <f ca="1">IF(_xlfn.NORM.INV(D820,'Input Parameters'!$E$17,'Input Parameters'!$F$17)&lt;3500,3500,IF(_xlfn.NORM.INV(D820,'Input Parameters'!$E$17,'Input Parameters'!$F$17)&gt;5500,5500,_xlfn.NORM.INV(D820,'Input Parameters'!$E$17,'Input Parameters'!$F$17)))</f>
        <v>5500</v>
      </c>
      <c r="F820" s="10">
        <f t="shared" ca="1" si="95"/>
        <v>0.3966183137636573</v>
      </c>
      <c r="G820" s="64">
        <f ca="1">_xlfn.NORM.INV(F820,'Input Parameters'!$E$20,'Input Parameters'!$F$20)</f>
        <v>280.89386291463171</v>
      </c>
      <c r="H820" s="57">
        <f ca="1">EXP(E820*(1/'Input Parameters'!$E$23-1/G820))</f>
        <v>0.4473606060958164</v>
      </c>
      <c r="I820" s="10">
        <f t="shared" ca="1" si="96"/>
        <v>0.67652547463847224</v>
      </c>
      <c r="J820" s="30">
        <f ca="1">_xlfn.BETA.INV(I820,'Input Parameters'!$L$26,'Input Parameters'!$M$26,'Input Parameters'!$J$26,'Input Parameters'!$K$26)</f>
        <v>0.73201933239268269</v>
      </c>
      <c r="K820" s="168">
        <f ca="1">('Input Parameters'!$E$27/'Input Parameters'!$E$38)^$J820</f>
        <v>5.2433636872826596E-3</v>
      </c>
      <c r="L820" s="69">
        <f ca="1">$H820*$C820*'Input Parameters'!$E$25*K820</f>
        <v>0.71391692895765424</v>
      </c>
      <c r="M820" s="24">
        <f t="shared" ca="1" si="97"/>
        <v>0.90445516742975141</v>
      </c>
      <c r="N820" s="15">
        <f ca="1">_xlfn.NORM.INV(M820,'Input Parameters'!$E$29,'Input Parameters'!$F$29)</f>
        <v>0.10013073623873799</v>
      </c>
      <c r="O820" s="8">
        <f t="shared" ca="1" si="98"/>
        <v>0.20380722529083317</v>
      </c>
      <c r="P820" s="30">
        <f ca="1">_xlfn.LOGNORM.INV(O820,'Input Parameters'!$H$30,'Input Parameters'!$I$30)</f>
        <v>1.8145953906905852</v>
      </c>
      <c r="Q820" s="10">
        <f t="shared" ca="1" si="99"/>
        <v>0.64143241223340963</v>
      </c>
      <c r="R820" s="30">
        <f>IF('Input Parameters'!$E$32=0,0,_xlfn.BETA.INV(Q820,'Input Parameters'!$L$32,'Input Parameters'!$M$32,'Input Parameters'!$J$32,'Input Parameters'!$K$32))</f>
        <v>0</v>
      </c>
      <c r="S820" s="10">
        <f t="shared" ca="1" si="100"/>
        <v>0.1923771554050826</v>
      </c>
      <c r="T820" s="26">
        <f ca="1">_xlfn.LOGNORM.INV(S820,'Input Parameters'!$H$34,'Input Parameters'!$I$34)</f>
        <v>45.237160856921051</v>
      </c>
      <c r="U820" s="10">
        <f t="shared" ca="1" si="101"/>
        <v>0.34056547845250817</v>
      </c>
      <c r="V820" s="30">
        <f ca="1">_xlfn.BETA.INV(U820,'Input Parameters'!$L$36,'Input Parameters'!$M$36,'Input Parameters'!$J$36,'Input Parameters'!$K$36)</f>
        <v>0.52584501470299316</v>
      </c>
      <c r="W820" s="2">
        <f ca="1">N820+(P820-N820)*(1-ERF((T820-R820)/(2*SQRT(L820*'Input Parameters'!$E$38))))</f>
        <v>0.10039342844069568</v>
      </c>
      <c r="X820">
        <f t="shared" ca="1" si="102"/>
        <v>1</v>
      </c>
      <c r="Y820" s="7"/>
    </row>
    <row r="821" spans="1:25" ht="15" customHeight="1" x14ac:dyDescent="0.25">
      <c r="A821" s="139">
        <v>814</v>
      </c>
      <c r="B821" s="10">
        <f t="shared" ca="1" si="93"/>
        <v>0.87567259414101917</v>
      </c>
      <c r="C821" s="60">
        <f ca="1">_xlfn.NORM.INV(B821,'Input Parameters'!$E$15,'Input Parameters'!$F$15)</f>
        <v>333.48599261154106</v>
      </c>
      <c r="D821" s="10">
        <f t="shared" ca="1" si="94"/>
        <v>0.87787166160267782</v>
      </c>
      <c r="E821" s="62">
        <f ca="1">IF(_xlfn.NORM.INV(D821,'Input Parameters'!$E$17,'Input Parameters'!$F$17)&lt;3500,3500,IF(_xlfn.NORM.INV(D821,'Input Parameters'!$E$17,'Input Parameters'!$F$17)&gt;5500,5500,_xlfn.NORM.INV(D821,'Input Parameters'!$E$17,'Input Parameters'!$F$17)))</f>
        <v>5500</v>
      </c>
      <c r="F821" s="10">
        <f t="shared" ca="1" si="95"/>
        <v>4.662033240044916E-2</v>
      </c>
      <c r="G821" s="64">
        <f ca="1">_xlfn.NORM.INV(F821,'Input Parameters'!$E$20,'Input Parameters'!$F$20)</f>
        <v>271.40374545963334</v>
      </c>
      <c r="H821" s="57">
        <f ca="1">EXP(E821*(1/'Input Parameters'!$E$23-1/G821))</f>
        <v>0.22558635830507631</v>
      </c>
      <c r="I821" s="10">
        <f t="shared" ca="1" si="96"/>
        <v>0.89084500389182086</v>
      </c>
      <c r="J821" s="30">
        <f ca="1">_xlfn.BETA.INV(I821,'Input Parameters'!$L$26,'Input Parameters'!$M$26,'Input Parameters'!$J$26,'Input Parameters'!$K$26)</f>
        <v>0.83332599847173305</v>
      </c>
      <c r="K821" s="168">
        <f ca="1">('Input Parameters'!$E$27/'Input Parameters'!$E$38)^$J821</f>
        <v>2.5352394621145622E-3</v>
      </c>
      <c r="L821" s="69">
        <f ca="1">$H821*$C821*'Input Parameters'!$E$25*K821</f>
        <v>0.19072578742782845</v>
      </c>
      <c r="M821" s="24">
        <f t="shared" ca="1" si="97"/>
        <v>0.19077039782012839</v>
      </c>
      <c r="N821" s="15">
        <f ca="1">_xlfn.NORM.INV(M821,'Input Parameters'!$E$29,'Input Parameters'!$F$29)</f>
        <v>9.991249391465945E-2</v>
      </c>
      <c r="O821" s="8">
        <f t="shared" ca="1" si="98"/>
        <v>0.27708089923564005</v>
      </c>
      <c r="P821" s="30">
        <f ca="1">_xlfn.LOGNORM.INV(O821,'Input Parameters'!$H$30,'Input Parameters'!$I$30)</f>
        <v>2.0291371015541877</v>
      </c>
      <c r="Q821" s="10">
        <f t="shared" ca="1" si="99"/>
        <v>0.25156706291883413</v>
      </c>
      <c r="R821" s="30">
        <f>IF('Input Parameters'!$E$32=0,0,_xlfn.BETA.INV(Q821,'Input Parameters'!$L$32,'Input Parameters'!$M$32,'Input Parameters'!$J$32,'Input Parameters'!$K$32))</f>
        <v>0</v>
      </c>
      <c r="S821" s="10">
        <f t="shared" ca="1" si="100"/>
        <v>0.48932175181140258</v>
      </c>
      <c r="T821" s="26">
        <f ca="1">_xlfn.LOGNORM.INV(S821,'Input Parameters'!$H$34,'Input Parameters'!$I$34)</f>
        <v>50.239974945583462</v>
      </c>
      <c r="U821" s="10">
        <f t="shared" ca="1" si="101"/>
        <v>0.69678106920640781</v>
      </c>
      <c r="V821" s="30">
        <f ca="1">_xlfn.BETA.INV(U821,'Input Parameters'!$L$36,'Input Parameters'!$M$36,'Input Parameters'!$J$36,'Input Parameters'!$K$36)</f>
        <v>0.66809458720003811</v>
      </c>
      <c r="W821" s="2">
        <f ca="1">N821+(P821-N821)*(1-ERF((T821-R821)/(2*SQRT(L821*'Input Parameters'!$E$38))))</f>
        <v>9.9912493914660311E-2</v>
      </c>
      <c r="X821">
        <f t="shared" ca="1" si="102"/>
        <v>1</v>
      </c>
      <c r="Y821" s="7"/>
    </row>
    <row r="822" spans="1:25" ht="15" customHeight="1" x14ac:dyDescent="0.25">
      <c r="A822" s="139">
        <v>815</v>
      </c>
      <c r="B822" s="10">
        <f t="shared" ca="1" si="93"/>
        <v>0.41878625084851717</v>
      </c>
      <c r="C822" s="60">
        <f ca="1">_xlfn.NORM.INV(B822,'Input Parameters'!$E$15,'Input Parameters'!$F$15)</f>
        <v>259.85757092735867</v>
      </c>
      <c r="D822" s="10">
        <f t="shared" ca="1" si="94"/>
        <v>0.7772738253284035</v>
      </c>
      <c r="E822" s="62">
        <f ca="1">IF(_xlfn.NORM.INV(D822,'Input Parameters'!$E$17,'Input Parameters'!$F$17)&lt;3500,3500,IF(_xlfn.NORM.INV(D822,'Input Parameters'!$E$17,'Input Parameters'!$F$17)&gt;5500,5500,_xlfn.NORM.INV(D822,'Input Parameters'!$E$17,'Input Parameters'!$F$17)))</f>
        <v>5334.1129659041917</v>
      </c>
      <c r="F822" s="10">
        <f t="shared" ca="1" si="95"/>
        <v>0.17610838132714612</v>
      </c>
      <c r="G822" s="64">
        <f ca="1">_xlfn.NORM.INV(F822,'Input Parameters'!$E$20,'Input Parameters'!$F$20)</f>
        <v>276.41700274748365</v>
      </c>
      <c r="H822" s="57">
        <f ca="1">EXP(E822*(1/'Input Parameters'!$E$23-1/G822))</f>
        <v>0.33699470761515876</v>
      </c>
      <c r="I822" s="10">
        <f t="shared" ca="1" si="96"/>
        <v>0.11507008647660899</v>
      </c>
      <c r="J822" s="30">
        <f ca="1">_xlfn.BETA.INV(I822,'Input Parameters'!$L$26,'Input Parameters'!$M$26,'Input Parameters'!$J$26,'Input Parameters'!$K$26)</f>
        <v>0.45846442172437768</v>
      </c>
      <c r="K822" s="168">
        <f ca="1">('Input Parameters'!$E$27/'Input Parameters'!$E$38)^$J822</f>
        <v>3.7306929631450908E-2</v>
      </c>
      <c r="L822" s="69">
        <f ca="1">$H822*$C822*'Input Parameters'!$E$25*K822</f>
        <v>3.2669911870471973</v>
      </c>
      <c r="M822" s="24">
        <f t="shared" ca="1" si="97"/>
        <v>0.10973641836472392</v>
      </c>
      <c r="N822" s="15">
        <f ca="1">_xlfn.NORM.INV(M822,'Input Parameters'!$E$29,'Input Parameters'!$F$29)</f>
        <v>9.9877206890830988E-2</v>
      </c>
      <c r="O822" s="8">
        <f t="shared" ca="1" si="98"/>
        <v>0.44673125205810826</v>
      </c>
      <c r="P822" s="30">
        <f ca="1">_xlfn.LOGNORM.INV(O822,'Input Parameters'!$H$30,'Input Parameters'!$I$30)</f>
        <v>2.5187866468809217</v>
      </c>
      <c r="Q822" s="10">
        <f t="shared" ca="1" si="99"/>
        <v>0.37880455534705193</v>
      </c>
      <c r="R822" s="30">
        <f>IF('Input Parameters'!$E$32=0,0,_xlfn.BETA.INV(Q822,'Input Parameters'!$L$32,'Input Parameters'!$M$32,'Input Parameters'!$J$32,'Input Parameters'!$K$32))</f>
        <v>0</v>
      </c>
      <c r="S822" s="10">
        <f t="shared" ca="1" si="100"/>
        <v>0.26016127912401854</v>
      </c>
      <c r="T822" s="26">
        <f ca="1">_xlfn.LOGNORM.INV(S822,'Input Parameters'!$H$34,'Input Parameters'!$I$34)</f>
        <v>46.530103455980409</v>
      </c>
      <c r="U822" s="10">
        <f t="shared" ca="1" si="101"/>
        <v>0.59762746821625035</v>
      </c>
      <c r="V822" s="30">
        <f ca="1">_xlfn.BETA.INV(U822,'Input Parameters'!$L$36,'Input Parameters'!$M$36,'Input Parameters'!$J$36,'Input Parameters'!$K$36)</f>
        <v>0.62443283288657547</v>
      </c>
      <c r="W822" s="2">
        <f ca="1">N822+(P822-N822)*(1-ERF((T822-R822)/(2*SQRT(L822*'Input Parameters'!$E$38))))</f>
        <v>0.26608533896211678</v>
      </c>
      <c r="X822">
        <f t="shared" ca="1" si="102"/>
        <v>1</v>
      </c>
      <c r="Y822" s="7"/>
    </row>
    <row r="823" spans="1:25" ht="15" customHeight="1" x14ac:dyDescent="0.25">
      <c r="A823" s="139">
        <v>816</v>
      </c>
      <c r="B823" s="10">
        <f t="shared" ca="1" si="93"/>
        <v>0.10750219142157946</v>
      </c>
      <c r="C823" s="60">
        <f ca="1">_xlfn.NORM.INV(B823,'Input Parameters'!$E$15,'Input Parameters'!$F$15)</f>
        <v>203.77158157155037</v>
      </c>
      <c r="D823" s="10">
        <f t="shared" ca="1" si="94"/>
        <v>4.9188341779223266E-2</v>
      </c>
      <c r="E823" s="62">
        <f ca="1">IF(_xlfn.NORM.INV(D823,'Input Parameters'!$E$17,'Input Parameters'!$F$17)&lt;3500,3500,IF(_xlfn.NORM.INV(D823,'Input Parameters'!$E$17,'Input Parameters'!$F$17)&gt;5500,5500,_xlfn.NORM.INV(D823,'Input Parameters'!$E$17,'Input Parameters'!$F$17)))</f>
        <v>3643.0575677192664</v>
      </c>
      <c r="F823" s="10">
        <f t="shared" ca="1" si="95"/>
        <v>0.27551039077537975</v>
      </c>
      <c r="G823" s="64">
        <f ca="1">_xlfn.NORM.INV(F823,'Input Parameters'!$E$20,'Input Parameters'!$F$20)</f>
        <v>278.65525092242632</v>
      </c>
      <c r="H823" s="57">
        <f ca="1">EXP(E823*(1/'Input Parameters'!$E$23-1/G823))</f>
        <v>0.5288769228927388</v>
      </c>
      <c r="I823" s="10">
        <f t="shared" ca="1" si="96"/>
        <v>0.12375915626524536</v>
      </c>
      <c r="J823" s="30">
        <f ca="1">_xlfn.BETA.INV(I823,'Input Parameters'!$L$26,'Input Parameters'!$M$26,'Input Parameters'!$J$26,'Input Parameters'!$K$26)</f>
        <v>0.46589157401930958</v>
      </c>
      <c r="K823" s="168">
        <f ca="1">('Input Parameters'!$E$27/'Input Parameters'!$E$38)^$J823</f>
        <v>3.5371412965137648E-2</v>
      </c>
      <c r="L823" s="69">
        <f ca="1">$H823*$C823*'Input Parameters'!$E$25*K823</f>
        <v>3.811980253787834</v>
      </c>
      <c r="M823" s="24">
        <f t="shared" ca="1" si="97"/>
        <v>0.30159699395471928</v>
      </c>
      <c r="N823" s="15">
        <f ca="1">_xlfn.NORM.INV(M823,'Input Parameters'!$E$29,'Input Parameters'!$F$29)</f>
        <v>9.9948018710082367E-2</v>
      </c>
      <c r="O823" s="8">
        <f t="shared" ca="1" si="98"/>
        <v>0.22096673917155696</v>
      </c>
      <c r="P823" s="30">
        <f ca="1">_xlfn.LOGNORM.INV(O823,'Input Parameters'!$H$30,'Input Parameters'!$I$30)</f>
        <v>1.8660272312481208</v>
      </c>
      <c r="Q823" s="10">
        <f t="shared" ca="1" si="99"/>
        <v>0.20224473494149686</v>
      </c>
      <c r="R823" s="30">
        <f>IF('Input Parameters'!$E$32=0,0,_xlfn.BETA.INV(Q823,'Input Parameters'!$L$32,'Input Parameters'!$M$32,'Input Parameters'!$J$32,'Input Parameters'!$K$32))</f>
        <v>0</v>
      </c>
      <c r="S823" s="10">
        <f t="shared" ca="1" si="100"/>
        <v>0.63629047159532715</v>
      </c>
      <c r="T823" s="26">
        <f ca="1">_xlfn.LOGNORM.INV(S823,'Input Parameters'!$H$34,'Input Parameters'!$I$34)</f>
        <v>52.643648331250702</v>
      </c>
      <c r="U823" s="10">
        <f t="shared" ca="1" si="101"/>
        <v>0.52074311317612143</v>
      </c>
      <c r="V823" s="30">
        <f ca="1">_xlfn.BETA.INV(U823,'Input Parameters'!$L$36,'Input Parameters'!$M$36,'Input Parameters'!$J$36,'Input Parameters'!$K$36)</f>
        <v>0.59385431206746098</v>
      </c>
      <c r="W823" s="2">
        <f ca="1">N823+(P823-N823)*(1-ERF((T823-R823)/(2*SQRT(L823*'Input Parameters'!$E$38))))</f>
        <v>0.19986331454340303</v>
      </c>
      <c r="X823">
        <f t="shared" ca="1" si="102"/>
        <v>1</v>
      </c>
      <c r="Y823" s="7"/>
    </row>
    <row r="824" spans="1:25" ht="15" customHeight="1" x14ac:dyDescent="0.25">
      <c r="A824" s="139">
        <v>817</v>
      </c>
      <c r="B824" s="10">
        <f t="shared" ca="1" si="93"/>
        <v>0.72229503753156954</v>
      </c>
      <c r="C824" s="60">
        <f ca="1">_xlfn.NORM.INV(B824,'Input Parameters'!$E$15,'Input Parameters'!$F$15)</f>
        <v>302.92360633660996</v>
      </c>
      <c r="D824" s="10">
        <f t="shared" ca="1" si="94"/>
        <v>0.38307582534883644</v>
      </c>
      <c r="E824" s="62">
        <f ca="1">IF(_xlfn.NORM.INV(D824,'Input Parameters'!$E$17,'Input Parameters'!$F$17)&lt;3500,3500,IF(_xlfn.NORM.INV(D824,'Input Parameters'!$E$17,'Input Parameters'!$F$17)&gt;5500,5500,_xlfn.NORM.INV(D824,'Input Parameters'!$E$17,'Input Parameters'!$F$17)))</f>
        <v>4591.8112950249015</v>
      </c>
      <c r="F824" s="10">
        <f t="shared" ca="1" si="95"/>
        <v>0.4435184186686979</v>
      </c>
      <c r="G824" s="64">
        <f ca="1">_xlfn.NORM.INV(F824,'Input Parameters'!$E$20,'Input Parameters'!$F$20)</f>
        <v>281.69823383197041</v>
      </c>
      <c r="H824" s="57">
        <f ca="1">EXP(E824*(1/'Input Parameters'!$E$23-1/G824))</f>
        <v>0.53532193171689024</v>
      </c>
      <c r="I824" s="10">
        <f t="shared" ca="1" si="96"/>
        <v>0.11199791922639779</v>
      </c>
      <c r="J824" s="30">
        <f ca="1">_xlfn.BETA.INV(I824,'Input Parameters'!$L$26,'Input Parameters'!$M$26,'Input Parameters'!$J$26,'Input Parameters'!$K$26)</f>
        <v>0.45574817131128609</v>
      </c>
      <c r="K824" s="168">
        <f ca="1">('Input Parameters'!$E$27/'Input Parameters'!$E$38)^$J824</f>
        <v>3.8040935090362354E-2</v>
      </c>
      <c r="L824" s="69">
        <f ca="1">$H824*$C824*'Input Parameters'!$E$25*K824</f>
        <v>6.1687808058573417</v>
      </c>
      <c r="M824" s="24">
        <f t="shared" ca="1" si="97"/>
        <v>0.99192992321716988</v>
      </c>
      <c r="N824" s="15">
        <f ca="1">_xlfn.NORM.INV(M824,'Input Parameters'!$E$29,'Input Parameters'!$F$29)</f>
        <v>0.10024057307913817</v>
      </c>
      <c r="O824" s="8">
        <f t="shared" ca="1" si="98"/>
        <v>0.52158430194191374</v>
      </c>
      <c r="P824" s="30">
        <f ca="1">_xlfn.LOGNORM.INV(O824,'Input Parameters'!$H$30,'Input Parameters'!$I$30)</f>
        <v>2.7527780373075119</v>
      </c>
      <c r="Q824" s="10">
        <f t="shared" ca="1" si="99"/>
        <v>0.66404919079707569</v>
      </c>
      <c r="R824" s="30">
        <f>IF('Input Parameters'!$E$32=0,0,_xlfn.BETA.INV(Q824,'Input Parameters'!$L$32,'Input Parameters'!$M$32,'Input Parameters'!$J$32,'Input Parameters'!$K$32))</f>
        <v>0</v>
      </c>
      <c r="S824" s="10">
        <f t="shared" ca="1" si="100"/>
        <v>0.51165712736295843</v>
      </c>
      <c r="T824" s="26">
        <f ca="1">_xlfn.LOGNORM.INV(S824,'Input Parameters'!$H$34,'Input Parameters'!$I$34)</f>
        <v>50.591477928769365</v>
      </c>
      <c r="U824" s="10">
        <f t="shared" ca="1" si="101"/>
        <v>0.33774206600985379</v>
      </c>
      <c r="V824" s="30">
        <f ca="1">_xlfn.BETA.INV(U824,'Input Parameters'!$L$36,'Input Parameters'!$M$36,'Input Parameters'!$J$36,'Input Parameters'!$K$36)</f>
        <v>0.52476848377565777</v>
      </c>
      <c r="W824" s="2">
        <f ca="1">N824+(P824-N824)*(1-ERF((T824-R824)/(2*SQRT(L824*'Input Parameters'!$E$38))))</f>
        <v>0.49752014853746562</v>
      </c>
      <c r="X824">
        <f t="shared" ca="1" si="102"/>
        <v>1</v>
      </c>
      <c r="Y824" s="7"/>
    </row>
    <row r="825" spans="1:25" ht="15" customHeight="1" x14ac:dyDescent="0.25">
      <c r="A825" s="139">
        <v>818</v>
      </c>
      <c r="B825" s="10">
        <f t="shared" ca="1" si="93"/>
        <v>0.21655270848802344</v>
      </c>
      <c r="C825" s="60">
        <f ca="1">_xlfn.NORM.INV(B825,'Input Parameters'!$E$15,'Input Parameters'!$F$15)</f>
        <v>228.48557441178662</v>
      </c>
      <c r="D825" s="10">
        <f t="shared" ca="1" si="94"/>
        <v>0.92295527865124727</v>
      </c>
      <c r="E825" s="62">
        <f ca="1">IF(_xlfn.NORM.INV(D825,'Input Parameters'!$E$17,'Input Parameters'!$F$17)&lt;3500,3500,IF(_xlfn.NORM.INV(D825,'Input Parameters'!$E$17,'Input Parameters'!$F$17)&gt;5500,5500,_xlfn.NORM.INV(D825,'Input Parameters'!$E$17,'Input Parameters'!$F$17)))</f>
        <v>5500</v>
      </c>
      <c r="F825" s="10">
        <f t="shared" ca="1" si="95"/>
        <v>0.13170334937189632</v>
      </c>
      <c r="G825" s="64">
        <f ca="1">_xlfn.NORM.INV(F825,'Input Parameters'!$E$20,'Input Parameters'!$F$20)</f>
        <v>275.15688485872636</v>
      </c>
      <c r="H825" s="57">
        <f ca="1">EXP(E825*(1/'Input Parameters'!$E$23-1/G825))</f>
        <v>0.2974118169433812</v>
      </c>
      <c r="I825" s="10">
        <f t="shared" ca="1" si="96"/>
        <v>0.68295009013679797</v>
      </c>
      <c r="J825" s="30">
        <f ca="1">_xlfn.BETA.INV(I825,'Input Parameters'!$L$26,'Input Parameters'!$M$26,'Input Parameters'!$J$26,'Input Parameters'!$K$26)</f>
        <v>0.7346479973004143</v>
      </c>
      <c r="K825" s="168">
        <f ca="1">('Input Parameters'!$E$27/'Input Parameters'!$E$38)^$J825</f>
        <v>5.1454238230615153E-3</v>
      </c>
      <c r="L825" s="69">
        <f ca="1">$H825*$C825*'Input Parameters'!$E$25*K825</f>
        <v>0.34965372468496214</v>
      </c>
      <c r="M825" s="24">
        <f t="shared" ca="1" si="97"/>
        <v>0.22364628006923748</v>
      </c>
      <c r="N825" s="15">
        <f ca="1">_xlfn.NORM.INV(M825,'Input Parameters'!$E$29,'Input Parameters'!$F$29)</f>
        <v>9.9924006352936204E-2</v>
      </c>
      <c r="O825" s="8">
        <f t="shared" ca="1" si="98"/>
        <v>0.69470890879366132</v>
      </c>
      <c r="P825" s="30">
        <f ca="1">_xlfn.LOGNORM.INV(O825,'Input Parameters'!$H$30,'Input Parameters'!$I$30)</f>
        <v>3.413017868486969</v>
      </c>
      <c r="Q825" s="10">
        <f t="shared" ca="1" si="99"/>
        <v>0.79231983023790553</v>
      </c>
      <c r="R825" s="30">
        <f>IF('Input Parameters'!$E$32=0,0,_xlfn.BETA.INV(Q825,'Input Parameters'!$L$32,'Input Parameters'!$M$32,'Input Parameters'!$J$32,'Input Parameters'!$K$32))</f>
        <v>0</v>
      </c>
      <c r="S825" s="10">
        <f t="shared" ca="1" si="100"/>
        <v>0.33963825365500555</v>
      </c>
      <c r="T825" s="26">
        <f ca="1">_xlfn.LOGNORM.INV(S825,'Input Parameters'!$H$34,'Input Parameters'!$I$34)</f>
        <v>47.878335946017827</v>
      </c>
      <c r="U825" s="10">
        <f t="shared" ca="1" si="101"/>
        <v>0.45057430123902831</v>
      </c>
      <c r="V825" s="30">
        <f ca="1">_xlfn.BETA.INV(U825,'Input Parameters'!$L$36,'Input Parameters'!$M$36,'Input Parameters'!$J$36,'Input Parameters'!$K$36)</f>
        <v>0.56719350121765788</v>
      </c>
      <c r="W825" s="2">
        <f ca="1">N825+(P825-N825)*(1-ERF((T825-R825)/(2*SQRT(L825*'Input Parameters'!$E$38))))</f>
        <v>9.9924040543148115E-2</v>
      </c>
      <c r="X825">
        <f t="shared" ca="1" si="102"/>
        <v>1</v>
      </c>
      <c r="Y825" s="7"/>
    </row>
    <row r="826" spans="1:25" ht="15" customHeight="1" x14ac:dyDescent="0.25">
      <c r="A826" s="139">
        <v>819</v>
      </c>
      <c r="B826" s="10">
        <f t="shared" ca="1" si="93"/>
        <v>0.84569165328088902</v>
      </c>
      <c r="C826" s="60">
        <f ca="1">_xlfn.NORM.INV(B826,'Input Parameters'!$E$15,'Input Parameters'!$F$15)</f>
        <v>326.14310851795761</v>
      </c>
      <c r="D826" s="10">
        <f t="shared" ca="1" si="94"/>
        <v>0.19760891625533361</v>
      </c>
      <c r="E826" s="62">
        <f ca="1">IF(_xlfn.NORM.INV(D826,'Input Parameters'!$E$17,'Input Parameters'!$F$17)&lt;3500,3500,IF(_xlfn.NORM.INV(D826,'Input Parameters'!$E$17,'Input Parameters'!$F$17)&gt;5500,5500,_xlfn.NORM.INV(D826,'Input Parameters'!$E$17,'Input Parameters'!$F$17)))</f>
        <v>4204.864949904385</v>
      </c>
      <c r="F826" s="10">
        <f t="shared" ca="1" si="95"/>
        <v>0.48037591662177792</v>
      </c>
      <c r="G826" s="64">
        <f ca="1">_xlfn.NORM.INV(F826,'Input Parameters'!$E$20,'Input Parameters'!$F$20)</f>
        <v>282.3202920850074</v>
      </c>
      <c r="H826" s="57">
        <f ca="1">EXP(E826*(1/'Input Parameters'!$E$23-1/G826))</f>
        <v>0.58313355505109032</v>
      </c>
      <c r="I826" s="10">
        <f t="shared" ca="1" si="96"/>
        <v>8.0637871751376378E-2</v>
      </c>
      <c r="J826" s="30">
        <f ca="1">_xlfn.BETA.INV(I826,'Input Parameters'!$L$26,'Input Parameters'!$M$26,'Input Parameters'!$J$26,'Input Parameters'!$K$26)</f>
        <v>0.42455115367468532</v>
      </c>
      <c r="K826" s="168">
        <f ca="1">('Input Parameters'!$E$27/'Input Parameters'!$E$38)^$J826</f>
        <v>4.7581297186851584E-2</v>
      </c>
      <c r="L826" s="69">
        <f ca="1">$H826*$C826*'Input Parameters'!$E$25*K826</f>
        <v>9.0492485451556401</v>
      </c>
      <c r="M826" s="24">
        <f t="shared" ca="1" si="97"/>
        <v>0.67804625893469317</v>
      </c>
      <c r="N826" s="15">
        <f ca="1">_xlfn.NORM.INV(M826,'Input Parameters'!$E$29,'Input Parameters'!$F$29)</f>
        <v>0.10004622424256397</v>
      </c>
      <c r="O826" s="8">
        <f t="shared" ca="1" si="98"/>
        <v>0.89601155222821516</v>
      </c>
      <c r="P826" s="30">
        <f ca="1">_xlfn.LOGNORM.INV(O826,'Input Parameters'!$H$30,'Input Parameters'!$I$30)</f>
        <v>4.8638861611741966</v>
      </c>
      <c r="Q826" s="10">
        <f t="shared" ca="1" si="99"/>
        <v>0.76597074784926422</v>
      </c>
      <c r="R826" s="30">
        <f>IF('Input Parameters'!$E$32=0,0,_xlfn.BETA.INV(Q826,'Input Parameters'!$L$32,'Input Parameters'!$M$32,'Input Parameters'!$J$32,'Input Parameters'!$K$32))</f>
        <v>0</v>
      </c>
      <c r="S826" s="10">
        <f t="shared" ca="1" si="100"/>
        <v>0.56488022421707884</v>
      </c>
      <c r="T826" s="26">
        <f ca="1">_xlfn.LOGNORM.INV(S826,'Input Parameters'!$H$34,'Input Parameters'!$I$34)</f>
        <v>51.443516724651225</v>
      </c>
      <c r="U826" s="10">
        <f t="shared" ca="1" si="101"/>
        <v>0.78179932800090179</v>
      </c>
      <c r="V826" s="30">
        <f ca="1">_xlfn.BETA.INV(U826,'Input Parameters'!$L$36,'Input Parameters'!$M$36,'Input Parameters'!$J$36,'Input Parameters'!$K$36)</f>
        <v>0.71270637578994811</v>
      </c>
      <c r="W826" s="2">
        <f ca="1">N826+(P826-N826)*(1-ERF((T826-R826)/(2*SQRT(L826*'Input Parameters'!$E$38))))</f>
        <v>1.1794084056320966</v>
      </c>
      <c r="X826">
        <f t="shared" ca="1" si="102"/>
        <v>0</v>
      </c>
      <c r="Y826" s="7"/>
    </row>
    <row r="827" spans="1:25" ht="15" customHeight="1" x14ac:dyDescent="0.25">
      <c r="A827" s="139">
        <v>820</v>
      </c>
      <c r="B827" s="10">
        <f t="shared" ca="1" si="93"/>
        <v>0.73183030664973525</v>
      </c>
      <c r="C827" s="60">
        <f ca="1">_xlfn.NORM.INV(B827,'Input Parameters'!$E$15,'Input Parameters'!$F$15)</f>
        <v>304.47814637686139</v>
      </c>
      <c r="D827" s="10">
        <f t="shared" ca="1" si="94"/>
        <v>0.29603017263005016</v>
      </c>
      <c r="E827" s="62">
        <f ca="1">IF(_xlfn.NORM.INV(D827,'Input Parameters'!$E$17,'Input Parameters'!$F$17)&lt;3500,3500,IF(_xlfn.NORM.INV(D827,'Input Parameters'!$E$17,'Input Parameters'!$F$17)&gt;5500,5500,_xlfn.NORM.INV(D827,'Input Parameters'!$E$17,'Input Parameters'!$F$17)))</f>
        <v>4424.9030984209448</v>
      </c>
      <c r="F827" s="10">
        <f t="shared" ca="1" si="95"/>
        <v>0.4996600166653028</v>
      </c>
      <c r="G827" s="64">
        <f ca="1">_xlfn.NORM.INV(F827,'Input Parameters'!$E$20,'Input Parameters'!$F$20)</f>
        <v>282.64429017998316</v>
      </c>
      <c r="H827" s="57">
        <f ca="1">EXP(E827*(1/'Input Parameters'!$E$23-1/G827))</f>
        <v>0.57718305008499393</v>
      </c>
      <c r="I827" s="10">
        <f t="shared" ca="1" si="96"/>
        <v>0.56870159150570876</v>
      </c>
      <c r="J827" s="30">
        <f ca="1">_xlfn.BETA.INV(I827,'Input Parameters'!$L$26,'Input Parameters'!$M$26,'Input Parameters'!$J$26,'Input Parameters'!$K$26)</f>
        <v>0.68883820051156408</v>
      </c>
      <c r="K827" s="168">
        <f ca="1">('Input Parameters'!$E$27/'Input Parameters'!$E$38)^$J827</f>
        <v>7.1470701411687539E-3</v>
      </c>
      <c r="L827" s="69">
        <f ca="1">$H827*$C827*'Input Parameters'!$E$25*K827</f>
        <v>1.2560234279587366</v>
      </c>
      <c r="M827" s="24">
        <f t="shared" ca="1" si="97"/>
        <v>0.75734888906266395</v>
      </c>
      <c r="N827" s="15">
        <f ca="1">_xlfn.NORM.INV(M827,'Input Parameters'!$E$29,'Input Parameters'!$F$29)</f>
        <v>0.10006978000914968</v>
      </c>
      <c r="O827" s="8">
        <f t="shared" ca="1" si="98"/>
        <v>0.83273542554256441</v>
      </c>
      <c r="P827" s="30">
        <f ca="1">_xlfn.LOGNORM.INV(O827,'Input Parameters'!$H$30,'Input Parameters'!$I$30)</f>
        <v>4.232964973018043</v>
      </c>
      <c r="Q827" s="10">
        <f t="shared" ca="1" si="99"/>
        <v>0.51493406300665678</v>
      </c>
      <c r="R827" s="30">
        <f>IF('Input Parameters'!$E$32=0,0,_xlfn.BETA.INV(Q827,'Input Parameters'!$L$32,'Input Parameters'!$M$32,'Input Parameters'!$J$32,'Input Parameters'!$K$32))</f>
        <v>0</v>
      </c>
      <c r="S827" s="10">
        <f t="shared" ca="1" si="100"/>
        <v>0.28895412244203711</v>
      </c>
      <c r="T827" s="26">
        <f ca="1">_xlfn.LOGNORM.INV(S827,'Input Parameters'!$H$34,'Input Parameters'!$I$34)</f>
        <v>47.033416893405352</v>
      </c>
      <c r="U827" s="10">
        <f t="shared" ca="1" si="101"/>
        <v>0.89711794051985627</v>
      </c>
      <c r="V827" s="30">
        <f ca="1">_xlfn.BETA.INV(U827,'Input Parameters'!$L$36,'Input Parameters'!$M$36,'Input Parameters'!$J$36,'Input Parameters'!$K$36)</f>
        <v>0.79916739524254643</v>
      </c>
      <c r="W827" s="2">
        <f ca="1">N827+(P827-N827)*(1-ERF((T827-R827)/(2*SQRT(L827*'Input Parameters'!$E$38))))</f>
        <v>0.1124775319044219</v>
      </c>
      <c r="X827">
        <f t="shared" ca="1" si="102"/>
        <v>1</v>
      </c>
      <c r="Y827" s="7"/>
    </row>
    <row r="828" spans="1:25" ht="15" customHeight="1" x14ac:dyDescent="0.25">
      <c r="A828" s="139">
        <v>821</v>
      </c>
      <c r="B828" s="10">
        <f t="shared" ca="1" si="93"/>
        <v>0.13011784879246258</v>
      </c>
      <c r="C828" s="60">
        <f ca="1">_xlfn.NORM.INV(B828,'Input Parameters'!$E$15,'Input Parameters'!$F$15)</f>
        <v>209.95437086523162</v>
      </c>
      <c r="D828" s="10">
        <f t="shared" ca="1" si="94"/>
        <v>0.39982764358313949</v>
      </c>
      <c r="E828" s="62">
        <f ca="1">IF(_xlfn.NORM.INV(D828,'Input Parameters'!$E$17,'Input Parameters'!$F$17)&lt;3500,3500,IF(_xlfn.NORM.INV(D828,'Input Parameters'!$E$17,'Input Parameters'!$F$17)&gt;5500,5500,_xlfn.NORM.INV(D828,'Input Parameters'!$E$17,'Input Parameters'!$F$17)))</f>
        <v>4622.3447238155914</v>
      </c>
      <c r="F828" s="10">
        <f t="shared" ca="1" si="95"/>
        <v>0.5203595827005445</v>
      </c>
      <c r="G828" s="64">
        <f ca="1">_xlfn.NORM.INV(F828,'Input Parameters'!$E$20,'Input Parameters'!$F$20)</f>
        <v>282.99207572592798</v>
      </c>
      <c r="H828" s="57">
        <f ca="1">EXP(E828*(1/'Input Parameters'!$E$23-1/G828))</f>
        <v>0.57463467619954312</v>
      </c>
      <c r="I828" s="10">
        <f t="shared" ca="1" si="96"/>
        <v>2.3094084992117514E-2</v>
      </c>
      <c r="J828" s="30">
        <f ca="1">_xlfn.BETA.INV(I828,'Input Parameters'!$L$26,'Input Parameters'!$M$26,'Input Parameters'!$J$26,'Input Parameters'!$K$26)</f>
        <v>0.32900164262560627</v>
      </c>
      <c r="K828" s="168">
        <f ca="1">('Input Parameters'!$E$27/'Input Parameters'!$E$38)^$J828</f>
        <v>9.4426209768640579E-2</v>
      </c>
      <c r="L828" s="69">
        <f ca="1">$H828*$C828*'Input Parameters'!$E$25*K828</f>
        <v>11.392244776716776</v>
      </c>
      <c r="M828" s="24">
        <f t="shared" ca="1" si="97"/>
        <v>0.87171871130798873</v>
      </c>
      <c r="N828" s="15">
        <f ca="1">_xlfn.NORM.INV(M828,'Input Parameters'!$E$29,'Input Parameters'!$F$29)</f>
        <v>0.10011345531857194</v>
      </c>
      <c r="O828" s="8">
        <f t="shared" ca="1" si="98"/>
        <v>0.58095329394305006</v>
      </c>
      <c r="P828" s="30">
        <f ca="1">_xlfn.LOGNORM.INV(O828,'Input Parameters'!$H$30,'Input Parameters'!$I$30)</f>
        <v>2.9551913590167787</v>
      </c>
      <c r="Q828" s="10">
        <f t="shared" ca="1" si="99"/>
        <v>2.6805763167438768E-2</v>
      </c>
      <c r="R828" s="30">
        <f>IF('Input Parameters'!$E$32=0,0,_xlfn.BETA.INV(Q828,'Input Parameters'!$L$32,'Input Parameters'!$M$32,'Input Parameters'!$J$32,'Input Parameters'!$K$32))</f>
        <v>0</v>
      </c>
      <c r="S828" s="10">
        <f t="shared" ca="1" si="100"/>
        <v>0.38600683869296826</v>
      </c>
      <c r="T828" s="26">
        <f ca="1">_xlfn.LOGNORM.INV(S828,'Input Parameters'!$H$34,'Input Parameters'!$I$34)</f>
        <v>48.621548183155731</v>
      </c>
      <c r="U828" s="10">
        <f t="shared" ca="1" si="101"/>
        <v>0.86699453880571908</v>
      </c>
      <c r="V828" s="30">
        <f ca="1">_xlfn.BETA.INV(U828,'Input Parameters'!$L$36,'Input Parameters'!$M$36,'Input Parameters'!$J$36,'Input Parameters'!$K$36)</f>
        <v>0.77151798762023183</v>
      </c>
      <c r="W828" s="2">
        <f ca="1">N828+(P828-N828)*(1-ERF((T828-R828)/(2*SQRT(L828*'Input Parameters'!$E$38))))</f>
        <v>0.98058185797396968</v>
      </c>
      <c r="X828">
        <f t="shared" ca="1" si="102"/>
        <v>0</v>
      </c>
      <c r="Y828" s="7"/>
    </row>
    <row r="829" spans="1:25" ht="15" customHeight="1" x14ac:dyDescent="0.25">
      <c r="A829" s="139">
        <v>822</v>
      </c>
      <c r="B829" s="10">
        <f t="shared" ca="1" si="93"/>
        <v>0.55584893843543859</v>
      </c>
      <c r="C829" s="60">
        <f ca="1">_xlfn.NORM.INV(B829,'Input Parameters'!$E$15,'Input Parameters'!$F$15)</f>
        <v>278.57882860412229</v>
      </c>
      <c r="D829" s="10">
        <f t="shared" ca="1" si="94"/>
        <v>0.91743131883949303</v>
      </c>
      <c r="E829" s="62">
        <f ca="1">IF(_xlfn.NORM.INV(D829,'Input Parameters'!$E$17,'Input Parameters'!$F$17)&lt;3500,3500,IF(_xlfn.NORM.INV(D829,'Input Parameters'!$E$17,'Input Parameters'!$F$17)&gt;5500,5500,_xlfn.NORM.INV(D829,'Input Parameters'!$E$17,'Input Parameters'!$F$17)))</f>
        <v>5500</v>
      </c>
      <c r="F829" s="10">
        <f t="shared" ca="1" si="95"/>
        <v>0.7257945291563066</v>
      </c>
      <c r="G829" s="64">
        <f ca="1">_xlfn.NORM.INV(F829,'Input Parameters'!$E$20,'Input Parameters'!$F$20)</f>
        <v>286.67095805641532</v>
      </c>
      <c r="H829" s="57">
        <f ca="1">EXP(E829*(1/'Input Parameters'!$E$23-1/G829))</f>
        <v>0.66378291679233314</v>
      </c>
      <c r="I829" s="10">
        <f t="shared" ca="1" si="96"/>
        <v>0.53532102365506629</v>
      </c>
      <c r="J829" s="30">
        <f ca="1">_xlfn.BETA.INV(I829,'Input Parameters'!$L$26,'Input Parameters'!$M$26,'Input Parameters'!$J$26,'Input Parameters'!$K$26)</f>
        <v>0.67555734459550076</v>
      </c>
      <c r="K829" s="168">
        <f ca="1">('Input Parameters'!$E$27/'Input Parameters'!$E$38)^$J829</f>
        <v>7.861413282841059E-3</v>
      </c>
      <c r="L829" s="69">
        <f ca="1">$H829*$C829*'Input Parameters'!$E$25*K829</f>
        <v>1.4537000562448914</v>
      </c>
      <c r="M829" s="24">
        <f t="shared" ca="1" si="97"/>
        <v>0.64733129377154575</v>
      </c>
      <c r="N829" s="15">
        <f ca="1">_xlfn.NORM.INV(M829,'Input Parameters'!$E$29,'Input Parameters'!$F$29)</f>
        <v>0.10003781254373548</v>
      </c>
      <c r="O829" s="8">
        <f t="shared" ca="1" si="98"/>
        <v>0.4826992457555368</v>
      </c>
      <c r="P829" s="30">
        <f ca="1">_xlfn.LOGNORM.INV(O829,'Input Parameters'!$H$30,'Input Parameters'!$I$30)</f>
        <v>2.6288554482920889</v>
      </c>
      <c r="Q829" s="10">
        <f t="shared" ca="1" si="99"/>
        <v>0.36827768373812286</v>
      </c>
      <c r="R829" s="30">
        <f>IF('Input Parameters'!$E$32=0,0,_xlfn.BETA.INV(Q829,'Input Parameters'!$L$32,'Input Parameters'!$M$32,'Input Parameters'!$J$32,'Input Parameters'!$K$32))</f>
        <v>0</v>
      </c>
      <c r="S829" s="10">
        <f t="shared" ca="1" si="100"/>
        <v>0.66644393488083231</v>
      </c>
      <c r="T829" s="26">
        <f ca="1">_xlfn.LOGNORM.INV(S829,'Input Parameters'!$H$34,'Input Parameters'!$I$34)</f>
        <v>53.180955561028732</v>
      </c>
      <c r="U829" s="10">
        <f t="shared" ca="1" si="101"/>
        <v>0.75842750080827537</v>
      </c>
      <c r="V829" s="30">
        <f ca="1">_xlfn.BETA.INV(U829,'Input Parameters'!$L$36,'Input Parameters'!$M$36,'Input Parameters'!$J$36,'Input Parameters'!$K$36)</f>
        <v>0.69947842407905303</v>
      </c>
      <c r="W829" s="2">
        <f ca="1">N829+(P829-N829)*(1-ERF((T829-R829)/(2*SQRT(L829*'Input Parameters'!$E$38))))</f>
        <v>0.10462805785612396</v>
      </c>
      <c r="X829">
        <f t="shared" ca="1" si="102"/>
        <v>1</v>
      </c>
      <c r="Y829" s="7"/>
    </row>
    <row r="830" spans="1:25" ht="15" customHeight="1" x14ac:dyDescent="0.25">
      <c r="A830" s="139">
        <v>823</v>
      </c>
      <c r="B830" s="10">
        <f t="shared" ca="1" si="93"/>
        <v>3.0995538305699233E-3</v>
      </c>
      <c r="C830" s="60">
        <f ca="1">_xlfn.NORM.INV(B830,'Input Parameters'!$E$15,'Input Parameters'!$F$15)</f>
        <v>122.63652932260334</v>
      </c>
      <c r="D830" s="10">
        <f t="shared" ca="1" si="94"/>
        <v>0.42840726233324067</v>
      </c>
      <c r="E830" s="62">
        <f ca="1">IF(_xlfn.NORM.INV(D830,'Input Parameters'!$E$17,'Input Parameters'!$F$17)&lt;3500,3500,IF(_xlfn.NORM.INV(D830,'Input Parameters'!$E$17,'Input Parameters'!$F$17)&gt;5500,5500,_xlfn.NORM.INV(D830,'Input Parameters'!$E$17,'Input Parameters'!$F$17)))</f>
        <v>4673.6985723942944</v>
      </c>
      <c r="F830" s="10">
        <f t="shared" ca="1" si="95"/>
        <v>0.17621400736819914</v>
      </c>
      <c r="G830" s="64">
        <f ca="1">_xlfn.NORM.INV(F830,'Input Parameters'!$E$20,'Input Parameters'!$F$20)</f>
        <v>276.41973665857108</v>
      </c>
      <c r="H830" s="57">
        <f ca="1">EXP(E830*(1/'Input Parameters'!$E$23-1/G830))</f>
        <v>0.38563860624813562</v>
      </c>
      <c r="I830" s="10">
        <f t="shared" ca="1" si="96"/>
        <v>0.95507436400223089</v>
      </c>
      <c r="J830" s="30">
        <f ca="1">_xlfn.BETA.INV(I830,'Input Parameters'!$L$26,'Input Parameters'!$M$26,'Input Parameters'!$J$26,'Input Parameters'!$K$26)</f>
        <v>0.88131052525565656</v>
      </c>
      <c r="K830" s="168">
        <f ca="1">('Input Parameters'!$E$27/'Input Parameters'!$E$38)^$J830</f>
        <v>1.7969556803860006E-3</v>
      </c>
      <c r="L830" s="69">
        <f ca="1">$H830*$C830*'Input Parameters'!$E$25*K830</f>
        <v>8.4984108272452924E-2</v>
      </c>
      <c r="M830" s="24">
        <f t="shared" ca="1" si="97"/>
        <v>0.17678044138334625</v>
      </c>
      <c r="N830" s="15">
        <f ca="1">_xlfn.NORM.INV(M830,'Input Parameters'!$E$29,'Input Parameters'!$F$29)</f>
        <v>9.990722955177167E-2</v>
      </c>
      <c r="O830" s="8">
        <f t="shared" ca="1" si="98"/>
        <v>0.83557927566025447</v>
      </c>
      <c r="P830" s="30">
        <f ca="1">_xlfn.LOGNORM.INV(O830,'Input Parameters'!$H$30,'Input Parameters'!$I$30)</f>
        <v>4.2558594875420992</v>
      </c>
      <c r="Q830" s="10">
        <f t="shared" ca="1" si="99"/>
        <v>0.93157522756452105</v>
      </c>
      <c r="R830" s="30">
        <f>IF('Input Parameters'!$E$32=0,0,_xlfn.BETA.INV(Q830,'Input Parameters'!$L$32,'Input Parameters'!$M$32,'Input Parameters'!$J$32,'Input Parameters'!$K$32))</f>
        <v>0</v>
      </c>
      <c r="S830" s="10">
        <f t="shared" ca="1" si="100"/>
        <v>3.6845747569644538E-2</v>
      </c>
      <c r="T830" s="26">
        <f ca="1">_xlfn.LOGNORM.INV(S830,'Input Parameters'!$H$34,'Input Parameters'!$I$34)</f>
        <v>40.34408293206176</v>
      </c>
      <c r="U830" s="10">
        <f t="shared" ca="1" si="101"/>
        <v>0.80730141858285465</v>
      </c>
      <c r="V830" s="30">
        <f ca="1">_xlfn.BETA.INV(U830,'Input Parameters'!$L$36,'Input Parameters'!$M$36,'Input Parameters'!$J$36,'Input Parameters'!$K$36)</f>
        <v>0.72827688654585598</v>
      </c>
      <c r="W830" s="2">
        <f ca="1">N830+(P830-N830)*(1-ERF((T830-R830)/(2*SQRT(L830*'Input Parameters'!$E$38))))</f>
        <v>9.990722955177167E-2</v>
      </c>
      <c r="X830">
        <f t="shared" ca="1" si="102"/>
        <v>1</v>
      </c>
      <c r="Y830" s="7"/>
    </row>
    <row r="831" spans="1:25" ht="15" customHeight="1" x14ac:dyDescent="0.25">
      <c r="A831" s="139">
        <v>824</v>
      </c>
      <c r="B831" s="10">
        <f t="shared" ca="1" si="93"/>
        <v>0.28472241828672196</v>
      </c>
      <c r="C831" s="60">
        <f ca="1">_xlfn.NORM.INV(B831,'Input Parameters'!$E$15,'Input Parameters'!$F$15)</f>
        <v>240.13821538224815</v>
      </c>
      <c r="D831" s="10">
        <f t="shared" ca="1" si="94"/>
        <v>0.37268624916344861</v>
      </c>
      <c r="E831" s="62">
        <f ca="1">IF(_xlfn.NORM.INV(D831,'Input Parameters'!$E$17,'Input Parameters'!$F$17)&lt;3500,3500,IF(_xlfn.NORM.INV(D831,'Input Parameters'!$E$17,'Input Parameters'!$F$17)&gt;5500,5500,_xlfn.NORM.INV(D831,'Input Parameters'!$E$17,'Input Parameters'!$F$17)))</f>
        <v>4572.6770429644239</v>
      </c>
      <c r="F831" s="10">
        <f t="shared" ca="1" si="95"/>
        <v>0.60198752569040159</v>
      </c>
      <c r="G831" s="64">
        <f ca="1">_xlfn.NORM.INV(F831,'Input Parameters'!$E$20,'Input Parameters'!$F$20)</f>
        <v>284.38191614090289</v>
      </c>
      <c r="H831" s="57">
        <f ca="1">EXP(E831*(1/'Input Parameters'!$E$23-1/G831))</f>
        <v>0.62556609092352644</v>
      </c>
      <c r="I831" s="10">
        <f t="shared" ca="1" si="96"/>
        <v>1.1314290191314691E-2</v>
      </c>
      <c r="J831" s="30">
        <f ca="1">_xlfn.BETA.INV(I831,'Input Parameters'!$L$26,'Input Parameters'!$M$26,'Input Parameters'!$J$26,'Input Parameters'!$K$26)</f>
        <v>0.2864425191065863</v>
      </c>
      <c r="K831" s="168">
        <f ca="1">('Input Parameters'!$E$27/'Input Parameters'!$E$38)^$J831</f>
        <v>0.12813652339371664</v>
      </c>
      <c r="L831" s="69">
        <f ca="1">$H831*$C831*'Input Parameters'!$E$25*K831</f>
        <v>19.248966420364223</v>
      </c>
      <c r="M831" s="24">
        <f t="shared" ca="1" si="97"/>
        <v>0.72040863671341226</v>
      </c>
      <c r="N831" s="15">
        <f ca="1">_xlfn.NORM.INV(M831,'Input Parameters'!$E$29,'Input Parameters'!$F$29)</f>
        <v>0.10005840558658392</v>
      </c>
      <c r="O831" s="8">
        <f t="shared" ca="1" si="98"/>
        <v>0.1900670951069412</v>
      </c>
      <c r="P831" s="30">
        <f ca="1">_xlfn.LOGNORM.INV(O831,'Input Parameters'!$H$30,'Input Parameters'!$I$30)</f>
        <v>1.7726152640483497</v>
      </c>
      <c r="Q831" s="10">
        <f t="shared" ca="1" si="99"/>
        <v>0.27465999522942164</v>
      </c>
      <c r="R831" s="30">
        <f>IF('Input Parameters'!$E$32=0,0,_xlfn.BETA.INV(Q831,'Input Parameters'!$L$32,'Input Parameters'!$M$32,'Input Parameters'!$J$32,'Input Parameters'!$K$32))</f>
        <v>0</v>
      </c>
      <c r="S831" s="10">
        <f t="shared" ca="1" si="100"/>
        <v>0.16138473041128554</v>
      </c>
      <c r="T831" s="26">
        <f ca="1">_xlfn.LOGNORM.INV(S831,'Input Parameters'!$H$34,'Input Parameters'!$I$34)</f>
        <v>44.568404188540697</v>
      </c>
      <c r="U831" s="10">
        <f t="shared" ca="1" si="101"/>
        <v>0.16333089160829606</v>
      </c>
      <c r="V831" s="30">
        <f ca="1">_xlfn.BETA.INV(U831,'Input Parameters'!$L$36,'Input Parameters'!$M$36,'Input Parameters'!$J$36,'Input Parameters'!$K$36)</f>
        <v>0.45158140521504525</v>
      </c>
      <c r="W831" s="2">
        <f ca="1">N831+(P831-N831)*(1-ERF((T831-R831)/(2*SQRT(L831*'Input Parameters'!$E$38))))</f>
        <v>0.89045821318342477</v>
      </c>
      <c r="X831">
        <f t="shared" ca="1" si="102"/>
        <v>0</v>
      </c>
      <c r="Y831" s="7"/>
    </row>
    <row r="832" spans="1:25" ht="15" customHeight="1" x14ac:dyDescent="0.25">
      <c r="A832" s="139">
        <v>825</v>
      </c>
      <c r="B832" s="10">
        <f t="shared" ca="1" si="93"/>
        <v>0.90167222468223462</v>
      </c>
      <c r="C832" s="60">
        <f ca="1">_xlfn.NORM.INV(B832,'Input Parameters'!$E$15,'Input Parameters'!$F$15)</f>
        <v>340.93845330180341</v>
      </c>
      <c r="D832" s="10">
        <f t="shared" ca="1" si="94"/>
        <v>0.35214470441624224</v>
      </c>
      <c r="E832" s="62">
        <f ca="1">IF(_xlfn.NORM.INV(D832,'Input Parameters'!$E$17,'Input Parameters'!$F$17)&lt;3500,3500,IF(_xlfn.NORM.INV(D832,'Input Parameters'!$E$17,'Input Parameters'!$F$17)&gt;5500,5500,_xlfn.NORM.INV(D832,'Input Parameters'!$E$17,'Input Parameters'!$F$17)))</f>
        <v>4534.3243592475583</v>
      </c>
      <c r="F832" s="10">
        <f t="shared" ca="1" si="95"/>
        <v>0.17225157428728299</v>
      </c>
      <c r="G832" s="64">
        <f ca="1">_xlfn.NORM.INV(F832,'Input Parameters'!$E$20,'Input Parameters'!$F$20)</f>
        <v>276.31645600212818</v>
      </c>
      <c r="H832" s="57">
        <f ca="1">EXP(E832*(1/'Input Parameters'!$E$23-1/G832))</f>
        <v>0.39432852373481508</v>
      </c>
      <c r="I832" s="10">
        <f t="shared" ca="1" si="96"/>
        <v>0.86894609644373488</v>
      </c>
      <c r="J832" s="30">
        <f ca="1">_xlfn.BETA.INV(I832,'Input Parameters'!$L$26,'Input Parameters'!$M$26,'Input Parameters'!$J$26,'Input Parameters'!$K$26)</f>
        <v>0.82054388153954427</v>
      </c>
      <c r="K832" s="168">
        <f ca="1">('Input Parameters'!$E$27/'Input Parameters'!$E$38)^$J832</f>
        <v>2.7786759113776122E-3</v>
      </c>
      <c r="L832" s="69">
        <f ca="1">$H832*$C832*'Input Parameters'!$E$25*K832</f>
        <v>0.37357007158952477</v>
      </c>
      <c r="M832" s="24">
        <f t="shared" ca="1" si="97"/>
        <v>0.99457557748987457</v>
      </c>
      <c r="N832" s="15">
        <f ca="1">_xlfn.NORM.INV(M832,'Input Parameters'!$E$29,'Input Parameters'!$F$29)</f>
        <v>0.10025475302392829</v>
      </c>
      <c r="O832" s="8">
        <f t="shared" ca="1" si="98"/>
        <v>0.83564077732339415</v>
      </c>
      <c r="P832" s="30">
        <f ca="1">_xlfn.LOGNORM.INV(O832,'Input Parameters'!$H$30,'Input Parameters'!$I$30)</f>
        <v>4.2563588023842351</v>
      </c>
      <c r="Q832" s="10">
        <f t="shared" ca="1" si="99"/>
        <v>0.67209573911431797</v>
      </c>
      <c r="R832" s="30">
        <f>IF('Input Parameters'!$E$32=0,0,_xlfn.BETA.INV(Q832,'Input Parameters'!$L$32,'Input Parameters'!$M$32,'Input Parameters'!$J$32,'Input Parameters'!$K$32))</f>
        <v>0</v>
      </c>
      <c r="S832" s="10">
        <f t="shared" ca="1" si="100"/>
        <v>0.49676155138569689</v>
      </c>
      <c r="T832" s="26">
        <f ca="1">_xlfn.LOGNORM.INV(S832,'Input Parameters'!$H$34,'Input Parameters'!$I$34)</f>
        <v>50.356790818039698</v>
      </c>
      <c r="U832" s="10">
        <f t="shared" ca="1" si="101"/>
        <v>0.36706877291189766</v>
      </c>
      <c r="V832" s="30">
        <f ca="1">_xlfn.BETA.INV(U832,'Input Parameters'!$L$36,'Input Parameters'!$M$36,'Input Parameters'!$J$36,'Input Parameters'!$K$36)</f>
        <v>0.53588573721982002</v>
      </c>
      <c r="W832" s="2">
        <f ca="1">N832+(P832-N832)*(1-ERF((T832-R832)/(2*SQRT(L832*'Input Parameters'!$E$38))))</f>
        <v>0.10025477664435019</v>
      </c>
      <c r="X832">
        <f t="shared" ca="1" si="102"/>
        <v>1</v>
      </c>
      <c r="Y832" s="7"/>
    </row>
    <row r="833" spans="1:25" ht="15" customHeight="1" x14ac:dyDescent="0.25">
      <c r="A833" s="139">
        <v>826</v>
      </c>
      <c r="B833" s="10">
        <f t="shared" ca="1" si="93"/>
        <v>0.54294893633048635</v>
      </c>
      <c r="C833" s="60">
        <f ca="1">_xlfn.NORM.INV(B833,'Input Parameters'!$E$15,'Input Parameters'!$F$15)</f>
        <v>276.81282006523912</v>
      </c>
      <c r="D833" s="10">
        <f t="shared" ca="1" si="94"/>
        <v>5.0643889576064804E-2</v>
      </c>
      <c r="E833" s="62">
        <f ca="1">IF(_xlfn.NORM.INV(D833,'Input Parameters'!$E$17,'Input Parameters'!$F$17)&lt;3500,3500,IF(_xlfn.NORM.INV(D833,'Input Parameters'!$E$17,'Input Parameters'!$F$17)&gt;5500,5500,_xlfn.NORM.INV(D833,'Input Parameters'!$E$17,'Input Parameters'!$F$17)))</f>
        <v>3652.9503960972193</v>
      </c>
      <c r="F833" s="10">
        <f t="shared" ca="1" si="95"/>
        <v>0.34998879930682736</v>
      </c>
      <c r="G833" s="64">
        <f ca="1">_xlfn.NORM.INV(F833,'Input Parameters'!$E$20,'Input Parameters'!$F$20)</f>
        <v>280.06815026901313</v>
      </c>
      <c r="H833" s="57">
        <f ca="1">EXP(E833*(1/'Input Parameters'!$E$23-1/G833))</f>
        <v>0.56405955536181807</v>
      </c>
      <c r="I833" s="10">
        <f t="shared" ca="1" si="96"/>
        <v>0.13308618153165752</v>
      </c>
      <c r="J833" s="30">
        <f ca="1">_xlfn.BETA.INV(I833,'Input Parameters'!$L$26,'Input Parameters'!$M$26,'Input Parameters'!$J$26,'Input Parameters'!$K$26)</f>
        <v>0.47348614158547103</v>
      </c>
      <c r="K833" s="168">
        <f ca="1">('Input Parameters'!$E$27/'Input Parameters'!$E$38)^$J833</f>
        <v>3.3496063918911911E-2</v>
      </c>
      <c r="L833" s="69">
        <f ca="1">$H833*$C833*'Input Parameters'!$E$25*K833</f>
        <v>5.2300391174138792</v>
      </c>
      <c r="M833" s="24">
        <f t="shared" ca="1" si="97"/>
        <v>0.3480158676495021</v>
      </c>
      <c r="N833" s="15">
        <f ca="1">_xlfn.NORM.INV(M833,'Input Parameters'!$E$29,'Input Parameters'!$F$29)</f>
        <v>9.9960931722872848E-2</v>
      </c>
      <c r="O833" s="8">
        <f t="shared" ca="1" si="98"/>
        <v>0.31968565309419772</v>
      </c>
      <c r="P833" s="30">
        <f ca="1">_xlfn.LOGNORM.INV(O833,'Input Parameters'!$H$30,'Input Parameters'!$I$30)</f>
        <v>2.1504847827085301</v>
      </c>
      <c r="Q833" s="10">
        <f t="shared" ca="1" si="99"/>
        <v>0.54026239215321614</v>
      </c>
      <c r="R833" s="30">
        <f>IF('Input Parameters'!$E$32=0,0,_xlfn.BETA.INV(Q833,'Input Parameters'!$L$32,'Input Parameters'!$M$32,'Input Parameters'!$J$32,'Input Parameters'!$K$32))</f>
        <v>0</v>
      </c>
      <c r="S833" s="10">
        <f t="shared" ca="1" si="100"/>
        <v>0.87334448314490398</v>
      </c>
      <c r="T833" s="26">
        <f ca="1">_xlfn.LOGNORM.INV(S833,'Input Parameters'!$H$34,'Input Parameters'!$I$34)</f>
        <v>58.112695745810768</v>
      </c>
      <c r="U833" s="10">
        <f t="shared" ca="1" si="101"/>
        <v>0.66036697187904936</v>
      </c>
      <c r="V833" s="30">
        <f ca="1">_xlfn.BETA.INV(U833,'Input Parameters'!$L$36,'Input Parameters'!$M$36,'Input Parameters'!$J$36,'Input Parameters'!$K$36)</f>
        <v>0.65130277369865608</v>
      </c>
      <c r="W833" s="2">
        <f ca="1">N833+(P833-N833)*(1-ERF((T833-R833)/(2*SQRT(L833*'Input Parameters'!$E$38))))</f>
        <v>0.24834682078835921</v>
      </c>
      <c r="X833">
        <f t="shared" ca="1" si="102"/>
        <v>1</v>
      </c>
      <c r="Y833" s="7"/>
    </row>
    <row r="834" spans="1:25" ht="15" customHeight="1" x14ac:dyDescent="0.25">
      <c r="A834" s="139">
        <v>827</v>
      </c>
      <c r="B834" s="10">
        <f t="shared" ca="1" si="93"/>
        <v>0.18347456884863877</v>
      </c>
      <c r="C834" s="60">
        <f ca="1">_xlfn.NORM.INV(B834,'Input Parameters'!$E$15,'Input Parameters'!$F$15)</f>
        <v>222.0737256681642</v>
      </c>
      <c r="D834" s="10">
        <f t="shared" ca="1" si="94"/>
        <v>0.44668976278278882</v>
      </c>
      <c r="E834" s="62">
        <f ca="1">IF(_xlfn.NORM.INV(D834,'Input Parameters'!$E$17,'Input Parameters'!$F$17)&lt;3500,3500,IF(_xlfn.NORM.INV(D834,'Input Parameters'!$E$17,'Input Parameters'!$F$17)&gt;5500,5500,_xlfn.NORM.INV(D834,'Input Parameters'!$E$17,'Input Parameters'!$F$17)))</f>
        <v>4706.1795963647164</v>
      </c>
      <c r="F834" s="10">
        <f t="shared" ca="1" si="95"/>
        <v>0.8967408868183625</v>
      </c>
      <c r="G834" s="64">
        <f ca="1">_xlfn.NORM.INV(F834,'Input Parameters'!$E$20,'Input Parameters'!$F$20)</f>
        <v>291.11342296503773</v>
      </c>
      <c r="H834" s="57">
        <f ca="1">EXP(E834*(1/'Input Parameters'!$E$23-1/G834))</f>
        <v>0.90471902215865441</v>
      </c>
      <c r="I834" s="10">
        <f t="shared" ca="1" si="96"/>
        <v>0.18380755354549394</v>
      </c>
      <c r="J834" s="30">
        <f ca="1">_xlfn.BETA.INV(I834,'Input Parameters'!$L$26,'Input Parameters'!$M$26,'Input Parameters'!$J$26,'Input Parameters'!$K$26)</f>
        <v>0.50967430061676544</v>
      </c>
      <c r="K834" s="168">
        <f ca="1">('Input Parameters'!$E$27/'Input Parameters'!$E$38)^$J834</f>
        <v>2.5838081027914163E-2</v>
      </c>
      <c r="L834" s="69">
        <f ca="1">$H834*$C834*'Input Parameters'!$E$25*K834</f>
        <v>5.1912405814657463</v>
      </c>
      <c r="M834" s="24">
        <f t="shared" ca="1" si="97"/>
        <v>7.0554793136773486E-2</v>
      </c>
      <c r="N834" s="15">
        <f ca="1">_xlfn.NORM.INV(M834,'Input Parameters'!$E$29,'Input Parameters'!$F$29)</f>
        <v>9.9852832842207154E-2</v>
      </c>
      <c r="O834" s="8">
        <f t="shared" ca="1" si="98"/>
        <v>0.70359174899477617</v>
      </c>
      <c r="P834" s="30">
        <f ca="1">_xlfn.LOGNORM.INV(O834,'Input Parameters'!$H$30,'Input Parameters'!$I$30)</f>
        <v>3.4544054859154918</v>
      </c>
      <c r="Q834" s="10">
        <f t="shared" ca="1" si="99"/>
        <v>0.60819948186750139</v>
      </c>
      <c r="R834" s="30">
        <f>IF('Input Parameters'!$E$32=0,0,_xlfn.BETA.INV(Q834,'Input Parameters'!$L$32,'Input Parameters'!$M$32,'Input Parameters'!$J$32,'Input Parameters'!$K$32))</f>
        <v>0</v>
      </c>
      <c r="S834" s="10">
        <f t="shared" ca="1" si="100"/>
        <v>0.34097282285928632</v>
      </c>
      <c r="T834" s="26">
        <f ca="1">_xlfn.LOGNORM.INV(S834,'Input Parameters'!$H$34,'Input Parameters'!$I$34)</f>
        <v>47.900047279899013</v>
      </c>
      <c r="U834" s="10">
        <f t="shared" ca="1" si="101"/>
        <v>0.98633304198002458</v>
      </c>
      <c r="V834" s="30">
        <f ca="1">_xlfn.BETA.INV(U834,'Input Parameters'!$L$36,'Input Parameters'!$M$36,'Input Parameters'!$J$36,'Input Parameters'!$K$36)</f>
        <v>0.976062526183471</v>
      </c>
      <c r="W834" s="2">
        <f ca="1">N834+(P834-N834)*(1-ERF((T834-R834)/(2*SQRT(L834*'Input Parameters'!$E$38))))</f>
        <v>0.55985731896435298</v>
      </c>
      <c r="X834">
        <f t="shared" ca="1" si="102"/>
        <v>1</v>
      </c>
      <c r="Y834" s="7"/>
    </row>
    <row r="835" spans="1:25" ht="15" customHeight="1" x14ac:dyDescent="0.25">
      <c r="A835" s="139">
        <v>828</v>
      </c>
      <c r="B835" s="10">
        <f t="shared" ca="1" si="93"/>
        <v>0.9118021408488004</v>
      </c>
      <c r="C835" s="60">
        <f ca="1">_xlfn.NORM.INV(B835,'Input Parameters'!$E$15,'Input Parameters'!$F$15)</f>
        <v>344.23327461780542</v>
      </c>
      <c r="D835" s="10">
        <f t="shared" ca="1" si="94"/>
        <v>0.64004751733827436</v>
      </c>
      <c r="E835" s="62">
        <f ca="1">IF(_xlfn.NORM.INV(D835,'Input Parameters'!$E$17,'Input Parameters'!$F$17)&lt;3500,3500,IF(_xlfn.NORM.INV(D835,'Input Parameters'!$E$17,'Input Parameters'!$F$17)&gt;5500,5500,_xlfn.NORM.INV(D835,'Input Parameters'!$E$17,'Input Parameters'!$F$17)))</f>
        <v>5051.0100655202014</v>
      </c>
      <c r="F835" s="10">
        <f t="shared" ca="1" si="95"/>
        <v>0.37885620634469319</v>
      </c>
      <c r="G835" s="64">
        <f ca="1">_xlfn.NORM.INV(F835,'Input Parameters'!$E$20,'Input Parameters'!$F$20)</f>
        <v>280.58314257720627</v>
      </c>
      <c r="H835" s="57">
        <f ca="1">EXP(E835*(1/'Input Parameters'!$E$23-1/G835))</f>
        <v>0.46830401094333901</v>
      </c>
      <c r="I835" s="10">
        <f t="shared" ca="1" si="96"/>
        <v>0.42164640505762108</v>
      </c>
      <c r="J835" s="30">
        <f ca="1">_xlfn.BETA.INV(I835,'Input Parameters'!$L$26,'Input Parameters'!$M$26,'Input Parameters'!$J$26,'Input Parameters'!$K$26)</f>
        <v>0.62913858827197877</v>
      </c>
      <c r="K835" s="168">
        <f ca="1">('Input Parameters'!$E$27/'Input Parameters'!$E$38)^$J835</f>
        <v>1.0967421967141252E-2</v>
      </c>
      <c r="L835" s="69">
        <f ca="1">$H835*$C835*'Input Parameters'!$E$25*K835</f>
        <v>1.7680122866351089</v>
      </c>
      <c r="M835" s="24">
        <f t="shared" ca="1" si="97"/>
        <v>0.52756284854514468</v>
      </c>
      <c r="N835" s="15">
        <f ca="1">_xlfn.NORM.INV(M835,'Input Parameters'!$E$29,'Input Parameters'!$F$29)</f>
        <v>0.10000691448730972</v>
      </c>
      <c r="O835" s="8">
        <f t="shared" ca="1" si="98"/>
        <v>0.65288200907856775</v>
      </c>
      <c r="P835" s="30">
        <f ca="1">_xlfn.LOGNORM.INV(O835,'Input Parameters'!$H$30,'Input Parameters'!$I$30)</f>
        <v>3.2308315309081719</v>
      </c>
      <c r="Q835" s="10">
        <f t="shared" ca="1" si="99"/>
        <v>0.60360819076274419</v>
      </c>
      <c r="R835" s="30">
        <f>IF('Input Parameters'!$E$32=0,0,_xlfn.BETA.INV(Q835,'Input Parameters'!$L$32,'Input Parameters'!$M$32,'Input Parameters'!$J$32,'Input Parameters'!$K$32))</f>
        <v>0</v>
      </c>
      <c r="S835" s="10">
        <f t="shared" ca="1" si="100"/>
        <v>0.99956661921513246</v>
      </c>
      <c r="T835" s="26">
        <f ca="1">_xlfn.LOGNORM.INV(S835,'Input Parameters'!$H$34,'Input Parameters'!$I$34)</f>
        <v>76.313492882828854</v>
      </c>
      <c r="U835" s="10">
        <f t="shared" ca="1" si="101"/>
        <v>0.73627766151670249</v>
      </c>
      <c r="V835" s="30">
        <f ca="1">_xlfn.BETA.INV(U835,'Input Parameters'!$L$36,'Input Parameters'!$M$36,'Input Parameters'!$J$36,'Input Parameters'!$K$36)</f>
        <v>0.6876873690490608</v>
      </c>
      <c r="W835" s="2">
        <f ca="1">N835+(P835-N835)*(1-ERF((T835-R835)/(2*SQRT(L835*'Input Parameters'!$E$38))))</f>
        <v>0.1001616778429551</v>
      </c>
      <c r="X835">
        <f t="shared" ca="1" si="102"/>
        <v>1</v>
      </c>
      <c r="Y835" s="7"/>
    </row>
    <row r="836" spans="1:25" ht="15" customHeight="1" x14ac:dyDescent="0.25">
      <c r="A836" s="139">
        <v>829</v>
      </c>
      <c r="B836" s="10">
        <f t="shared" ca="1" si="93"/>
        <v>0.7777630003192646</v>
      </c>
      <c r="C836" s="60">
        <f ca="1">_xlfn.NORM.INV(B836,'Input Parameters'!$E$15,'Input Parameters'!$F$15)</f>
        <v>312.40675869425343</v>
      </c>
      <c r="D836" s="10">
        <f t="shared" ca="1" si="94"/>
        <v>0.67122229198001682</v>
      </c>
      <c r="E836" s="62">
        <f ca="1">IF(_xlfn.NORM.INV(D836,'Input Parameters'!$E$17,'Input Parameters'!$F$17)&lt;3500,3500,IF(_xlfn.NORM.INV(D836,'Input Parameters'!$E$17,'Input Parameters'!$F$17)&gt;5500,5500,_xlfn.NORM.INV(D836,'Input Parameters'!$E$17,'Input Parameters'!$F$17)))</f>
        <v>5110.3035535612225</v>
      </c>
      <c r="F836" s="10">
        <f t="shared" ca="1" si="95"/>
        <v>0.14698276616955352</v>
      </c>
      <c r="G836" s="64">
        <f ca="1">_xlfn.NORM.INV(F836,'Input Parameters'!$E$20,'Input Parameters'!$F$20)</f>
        <v>275.61860454957508</v>
      </c>
      <c r="H836" s="57">
        <f ca="1">EXP(E836*(1/'Input Parameters'!$E$23-1/G836))</f>
        <v>0.33433733043771813</v>
      </c>
      <c r="I836" s="10">
        <f t="shared" ca="1" si="96"/>
        <v>0.83200031466844948</v>
      </c>
      <c r="J836" s="30">
        <f ca="1">_xlfn.BETA.INV(I836,'Input Parameters'!$L$26,'Input Parameters'!$M$26,'Input Parameters'!$J$26,'Input Parameters'!$K$26)</f>
        <v>0.80099081847335585</v>
      </c>
      <c r="K836" s="168">
        <f ca="1">('Input Parameters'!$E$27/'Input Parameters'!$E$38)^$J836</f>
        <v>3.1970519170766848E-3</v>
      </c>
      <c r="L836" s="69">
        <f ca="1">$H836*$C836*'Input Parameters'!$E$25*K836</f>
        <v>0.3339296484542727</v>
      </c>
      <c r="M836" s="24">
        <f t="shared" ca="1" si="97"/>
        <v>0.78884075318878877</v>
      </c>
      <c r="N836" s="15">
        <f ca="1">_xlfn.NORM.INV(M836,'Input Parameters'!$E$29,'Input Parameters'!$F$29)</f>
        <v>0.10008024053944958</v>
      </c>
      <c r="O836" s="8">
        <f t="shared" ca="1" si="98"/>
        <v>7.2903023650929266E-2</v>
      </c>
      <c r="P836" s="30">
        <f ca="1">_xlfn.LOGNORM.INV(O836,'Input Parameters'!$H$30,'Input Parameters'!$I$30)</f>
        <v>1.3498046393940086</v>
      </c>
      <c r="Q836" s="10">
        <f t="shared" ca="1" si="99"/>
        <v>0.95497721574595185</v>
      </c>
      <c r="R836" s="30">
        <f>IF('Input Parameters'!$E$32=0,0,_xlfn.BETA.INV(Q836,'Input Parameters'!$L$32,'Input Parameters'!$M$32,'Input Parameters'!$J$32,'Input Parameters'!$K$32))</f>
        <v>0</v>
      </c>
      <c r="S836" s="10">
        <f t="shared" ca="1" si="100"/>
        <v>0.64551988140502992</v>
      </c>
      <c r="T836" s="26">
        <f ca="1">_xlfn.LOGNORM.INV(S836,'Input Parameters'!$H$34,'Input Parameters'!$I$34)</f>
        <v>52.805753169351796</v>
      </c>
      <c r="U836" s="10">
        <f t="shared" ca="1" si="101"/>
        <v>0.13441260849082115</v>
      </c>
      <c r="V836" s="30">
        <f ca="1">_xlfn.BETA.INV(U836,'Input Parameters'!$L$36,'Input Parameters'!$M$36,'Input Parameters'!$J$36,'Input Parameters'!$K$36)</f>
        <v>0.43677346712669252</v>
      </c>
      <c r="W836" s="2">
        <f ca="1">N836+(P836-N836)*(1-ERF((T836-R836)/(2*SQRT(L836*'Input Parameters'!$E$38))))</f>
        <v>0.10008024066893992</v>
      </c>
      <c r="X836">
        <f t="shared" ca="1" si="102"/>
        <v>1</v>
      </c>
      <c r="Y836" s="7"/>
    </row>
    <row r="837" spans="1:25" ht="15" customHeight="1" x14ac:dyDescent="0.25">
      <c r="A837" s="139">
        <v>830</v>
      </c>
      <c r="B837" s="10">
        <f t="shared" ref="B837:B900" ca="1" si="103">RAND()</f>
        <v>0.63082095281846051</v>
      </c>
      <c r="C837" s="60">
        <f ca="1">_xlfn.NORM.INV(B837,'Input Parameters'!$E$15,'Input Parameters'!$F$15)</f>
        <v>289.06935048167264</v>
      </c>
      <c r="D837" s="10">
        <f t="shared" ref="D837:D900" ca="1" si="104">RAND()</f>
        <v>0.71467373050603822</v>
      </c>
      <c r="E837" s="62">
        <f ca="1">IF(_xlfn.NORM.INV(D837,'Input Parameters'!$E$17,'Input Parameters'!$F$17)&lt;3500,3500,IF(_xlfn.NORM.INV(D837,'Input Parameters'!$E$17,'Input Parameters'!$F$17)&gt;5500,5500,_xlfn.NORM.INV(D837,'Input Parameters'!$E$17,'Input Parameters'!$F$17)))</f>
        <v>5196.9635127245219</v>
      </c>
      <c r="F837" s="10">
        <f t="shared" ref="F837:F900" ca="1" si="105">RAND()</f>
        <v>0.83628562001183271</v>
      </c>
      <c r="G837" s="64">
        <f ca="1">_xlfn.NORM.INV(F837,'Input Parameters'!$E$20,'Input Parameters'!$F$20)</f>
        <v>289.2113508340592</v>
      </c>
      <c r="H837" s="57">
        <f ca="1">EXP(E837*(1/'Input Parameters'!$E$23-1/G837))</f>
        <v>0.79613908437219016</v>
      </c>
      <c r="I837" s="10">
        <f t="shared" ref="I837:I900" ca="1" si="106">RAND()</f>
        <v>0.37163122399904525</v>
      </c>
      <c r="J837" s="30">
        <f ca="1">_xlfn.BETA.INV(I837,'Input Parameters'!$L$26,'Input Parameters'!$M$26,'Input Parameters'!$J$26,'Input Parameters'!$K$26)</f>
        <v>0.60751265261698939</v>
      </c>
      <c r="K837" s="168">
        <f ca="1">('Input Parameters'!$E$27/'Input Parameters'!$E$38)^$J837</f>
        <v>1.2807777317344563E-2</v>
      </c>
      <c r="L837" s="69">
        <f ca="1">$H837*$C837*'Input Parameters'!$E$25*K837</f>
        <v>2.9475742897701487</v>
      </c>
      <c r="M837" s="24">
        <f t="shared" ref="M837:M900" ca="1" si="107">RAND()</f>
        <v>0.23945042383088744</v>
      </c>
      <c r="N837" s="15">
        <f ca="1">_xlfn.NORM.INV(M837,'Input Parameters'!$E$29,'Input Parameters'!$F$29)</f>
        <v>9.9929192848485546E-2</v>
      </c>
      <c r="O837" s="8">
        <f t="shared" ref="O837:O900" ca="1" si="108">RAND()</f>
        <v>0.30447505655757012</v>
      </c>
      <c r="P837" s="30">
        <f ca="1">_xlfn.LOGNORM.INV(O837,'Input Parameters'!$H$30,'Input Parameters'!$I$30)</f>
        <v>2.1072492850897042</v>
      </c>
      <c r="Q837" s="10">
        <f t="shared" ref="Q837:Q900" ca="1" si="109">RAND()</f>
        <v>0.66365367575462697</v>
      </c>
      <c r="R837" s="30">
        <f>IF('Input Parameters'!$E$32=0,0,_xlfn.BETA.INV(Q837,'Input Parameters'!$L$32,'Input Parameters'!$M$32,'Input Parameters'!$J$32,'Input Parameters'!$K$32))</f>
        <v>0</v>
      </c>
      <c r="S837" s="10">
        <f t="shared" ref="S837:S900" ca="1" si="110">RAND()</f>
        <v>0.2524704387290464</v>
      </c>
      <c r="T837" s="26">
        <f ca="1">_xlfn.LOGNORM.INV(S837,'Input Parameters'!$H$34,'Input Parameters'!$I$34)</f>
        <v>46.391910827866454</v>
      </c>
      <c r="U837" s="10">
        <f t="shared" ref="U837:U900" ca="1" si="111">RAND()</f>
        <v>0.48666755526390804</v>
      </c>
      <c r="V837" s="30">
        <f ca="1">_xlfn.BETA.INV(U837,'Input Parameters'!$L$36,'Input Parameters'!$M$36,'Input Parameters'!$J$36,'Input Parameters'!$K$36)</f>
        <v>0.58081282265271672</v>
      </c>
      <c r="W837" s="2">
        <f ca="1">N837+(P837-N837)*(1-ERF((T837-R837)/(2*SQRT(L837*'Input Parameters'!$E$38))))</f>
        <v>0.21242302125881729</v>
      </c>
      <c r="X837">
        <f t="shared" ca="1" si="102"/>
        <v>1</v>
      </c>
      <c r="Y837" s="7"/>
    </row>
    <row r="838" spans="1:25" ht="15" customHeight="1" x14ac:dyDescent="0.25">
      <c r="A838" s="139">
        <v>831</v>
      </c>
      <c r="B838" s="10">
        <f t="shared" ca="1" si="103"/>
        <v>0.7524798149393287</v>
      </c>
      <c r="C838" s="60">
        <f ca="1">_xlfn.NORM.INV(B838,'Input Parameters'!$E$15,'Input Parameters'!$F$15)</f>
        <v>307.94414730050113</v>
      </c>
      <c r="D838" s="10">
        <f t="shared" ca="1" si="104"/>
        <v>0.95318615507912929</v>
      </c>
      <c r="E838" s="62">
        <f ca="1">IF(_xlfn.NORM.INV(D838,'Input Parameters'!$E$17,'Input Parameters'!$F$17)&lt;3500,3500,IF(_xlfn.NORM.INV(D838,'Input Parameters'!$E$17,'Input Parameters'!$F$17)&gt;5500,5500,_xlfn.NORM.INV(D838,'Input Parameters'!$E$17,'Input Parameters'!$F$17)))</f>
        <v>5500</v>
      </c>
      <c r="F838" s="10">
        <f t="shared" ca="1" si="105"/>
        <v>0.94808075087287103</v>
      </c>
      <c r="G838" s="64">
        <f ca="1">_xlfn.NORM.INV(F838,'Input Parameters'!$E$20,'Input Parameters'!$F$20)</f>
        <v>293.54770240957771</v>
      </c>
      <c r="H838" s="57">
        <f ca="1">EXP(E838*(1/'Input Parameters'!$E$23-1/G838))</f>
        <v>1.0404483730896246</v>
      </c>
      <c r="I838" s="10">
        <f t="shared" ca="1" si="106"/>
        <v>5.9699643777603506E-2</v>
      </c>
      <c r="J838" s="30">
        <f ca="1">_xlfn.BETA.INV(I838,'Input Parameters'!$L$26,'Input Parameters'!$M$26,'Input Parameters'!$J$26,'Input Parameters'!$K$26)</f>
        <v>0.39855656508959419</v>
      </c>
      <c r="K838" s="168">
        <f ca="1">('Input Parameters'!$E$27/'Input Parameters'!$E$38)^$J838</f>
        <v>5.7334329858475579E-2</v>
      </c>
      <c r="L838" s="69">
        <f ca="1">$H838*$C838*'Input Parameters'!$E$25*K838</f>
        <v>18.369918544822628</v>
      </c>
      <c r="M838" s="24">
        <f t="shared" ca="1" si="107"/>
        <v>0.27952606569383454</v>
      </c>
      <c r="N838" s="15">
        <f ca="1">_xlfn.NORM.INV(M838,'Input Parameters'!$E$29,'Input Parameters'!$F$29)</f>
        <v>9.9941575000746311E-2</v>
      </c>
      <c r="O838" s="8">
        <f t="shared" ca="1" si="108"/>
        <v>0.10506531562455645</v>
      </c>
      <c r="P838" s="30">
        <f ca="1">_xlfn.LOGNORM.INV(O838,'Input Parameters'!$H$30,'Input Parameters'!$I$30)</f>
        <v>1.4844584139660311</v>
      </c>
      <c r="Q838" s="10">
        <f t="shared" ca="1" si="109"/>
        <v>0.43078554188871521</v>
      </c>
      <c r="R838" s="30">
        <f>IF('Input Parameters'!$E$32=0,0,_xlfn.BETA.INV(Q838,'Input Parameters'!$L$32,'Input Parameters'!$M$32,'Input Parameters'!$J$32,'Input Parameters'!$K$32))</f>
        <v>0</v>
      </c>
      <c r="S838" s="10">
        <f t="shared" ca="1" si="110"/>
        <v>0.64502855822055982</v>
      </c>
      <c r="T838" s="26">
        <f ca="1">_xlfn.LOGNORM.INV(S838,'Input Parameters'!$H$34,'Input Parameters'!$I$34)</f>
        <v>52.79707410678413</v>
      </c>
      <c r="U838" s="10">
        <f t="shared" ca="1" si="111"/>
        <v>0.74599566133839923</v>
      </c>
      <c r="V838" s="30">
        <f ca="1">_xlfn.BETA.INV(U838,'Input Parameters'!$L$36,'Input Parameters'!$M$36,'Input Parameters'!$J$36,'Input Parameters'!$K$36)</f>
        <v>0.6927799721669532</v>
      </c>
      <c r="W838" s="2">
        <f ca="1">N838+(P838-N838)*(1-ERF((T838-R838)/(2*SQRT(L838*'Input Parameters'!$E$38))))</f>
        <v>0.63122065824424289</v>
      </c>
      <c r="X838">
        <f t="shared" ca="1" si="102"/>
        <v>1</v>
      </c>
      <c r="Y838" s="7"/>
    </row>
    <row r="839" spans="1:25" ht="15" customHeight="1" x14ac:dyDescent="0.25">
      <c r="A839" s="139">
        <v>832</v>
      </c>
      <c r="B839" s="10">
        <f t="shared" ca="1" si="103"/>
        <v>0.74089612588180831</v>
      </c>
      <c r="C839" s="60">
        <f ca="1">_xlfn.NORM.INV(B839,'Input Parameters'!$E$15,'Input Parameters'!$F$15)</f>
        <v>305.98215459765078</v>
      </c>
      <c r="D839" s="10">
        <f t="shared" ca="1" si="104"/>
        <v>0.63486781046483709</v>
      </c>
      <c r="E839" s="62">
        <f ca="1">IF(_xlfn.NORM.INV(D839,'Input Parameters'!$E$17,'Input Parameters'!$F$17)&lt;3500,3500,IF(_xlfn.NORM.INV(D839,'Input Parameters'!$E$17,'Input Parameters'!$F$17)&gt;5500,5500,_xlfn.NORM.INV(D839,'Input Parameters'!$E$17,'Input Parameters'!$F$17)))</f>
        <v>5041.3417086382378</v>
      </c>
      <c r="F839" s="10">
        <f t="shared" ca="1" si="105"/>
        <v>0.55563148015491115</v>
      </c>
      <c r="G839" s="64">
        <f ca="1">_xlfn.NORM.INV(F839,'Input Parameters'!$E$20,'Input Parameters'!$F$20)</f>
        <v>283.58734663393813</v>
      </c>
      <c r="H839" s="57">
        <f ca="1">EXP(E839*(1/'Input Parameters'!$E$23-1/G839))</f>
        <v>0.56731150245674289</v>
      </c>
      <c r="I839" s="10">
        <f t="shared" ca="1" si="106"/>
        <v>0.5372731753159341</v>
      </c>
      <c r="J839" s="30">
        <f ca="1">_xlfn.BETA.INV(I839,'Input Parameters'!$L$26,'Input Parameters'!$M$26,'Input Parameters'!$J$26,'Input Parameters'!$K$26)</f>
        <v>0.67633592777891283</v>
      </c>
      <c r="K839" s="168">
        <f ca="1">('Input Parameters'!$E$27/'Input Parameters'!$E$38)^$J839</f>
        <v>7.8176312665742594E-3</v>
      </c>
      <c r="L839" s="69">
        <f ca="1">$H839*$C839*'Input Parameters'!$E$25*K839</f>
        <v>1.3570406897519132</v>
      </c>
      <c r="M839" s="24">
        <f t="shared" ca="1" si="107"/>
        <v>0.22589028515814125</v>
      </c>
      <c r="N839" s="15">
        <f ca="1">_xlfn.NORM.INV(M839,'Input Parameters'!$E$29,'Input Parameters'!$F$29)</f>
        <v>9.9924755013748728E-2</v>
      </c>
      <c r="O839" s="8">
        <f t="shared" ca="1" si="108"/>
        <v>0.93306460305828909</v>
      </c>
      <c r="P839" s="30">
        <f ca="1">_xlfn.LOGNORM.INV(O839,'Input Parameters'!$H$30,'Input Parameters'!$I$30)</f>
        <v>5.4474324682721358</v>
      </c>
      <c r="Q839" s="10">
        <f t="shared" ca="1" si="109"/>
        <v>0.83626458909200219</v>
      </c>
      <c r="R839" s="30">
        <f>IF('Input Parameters'!$E$32=0,0,_xlfn.BETA.INV(Q839,'Input Parameters'!$L$32,'Input Parameters'!$M$32,'Input Parameters'!$J$32,'Input Parameters'!$K$32))</f>
        <v>0</v>
      </c>
      <c r="S839" s="10">
        <f t="shared" ca="1" si="110"/>
        <v>5.8610503116737878E-2</v>
      </c>
      <c r="T839" s="26">
        <f ca="1">_xlfn.LOGNORM.INV(S839,'Input Parameters'!$H$34,'Input Parameters'!$I$34)</f>
        <v>41.474741516647548</v>
      </c>
      <c r="U839" s="10">
        <f t="shared" ca="1" si="111"/>
        <v>0.20734008868441689</v>
      </c>
      <c r="V839" s="30">
        <f ca="1">_xlfn.BETA.INV(U839,'Input Parameters'!$L$36,'Input Parameters'!$M$36,'Input Parameters'!$J$36,'Input Parameters'!$K$36)</f>
        <v>0.47198300563988982</v>
      </c>
      <c r="W839" s="2">
        <f ca="1">N839+(P839-N839)*(1-ERF((T839-R839)/(2*SQRT(L839*'Input Parameters'!$E$38))))</f>
        <v>0.16312458002274421</v>
      </c>
      <c r="X839">
        <f t="shared" ca="1" si="102"/>
        <v>1</v>
      </c>
      <c r="Y839" s="7"/>
    </row>
    <row r="840" spans="1:25" ht="15" customHeight="1" x14ac:dyDescent="0.25">
      <c r="A840" s="139">
        <v>833</v>
      </c>
      <c r="B840" s="10">
        <f t="shared" ca="1" si="103"/>
        <v>0.65952467364170286</v>
      </c>
      <c r="C840" s="60">
        <f ca="1">_xlfn.NORM.INV(B840,'Input Parameters'!$E$15,'Input Parameters'!$F$15)</f>
        <v>293.24971211724284</v>
      </c>
      <c r="D840" s="10">
        <f t="shared" ca="1" si="104"/>
        <v>0.48144125223886491</v>
      </c>
      <c r="E840" s="62">
        <f ca="1">IF(_xlfn.NORM.INV(D840,'Input Parameters'!$E$17,'Input Parameters'!$F$17)&lt;3500,3500,IF(_xlfn.NORM.INV(D840,'Input Parameters'!$E$17,'Input Parameters'!$F$17)&gt;5500,5500,_xlfn.NORM.INV(D840,'Input Parameters'!$E$17,'Input Parameters'!$F$17)))</f>
        <v>4767.4243285205002</v>
      </c>
      <c r="F840" s="10">
        <f t="shared" ca="1" si="105"/>
        <v>0.42637233868392233</v>
      </c>
      <c r="G840" s="64">
        <f ca="1">_xlfn.NORM.INV(F840,'Input Parameters'!$E$20,'Input Parameters'!$F$20)</f>
        <v>281.40636230853681</v>
      </c>
      <c r="H840" s="57">
        <f ca="1">EXP(E840*(1/'Input Parameters'!$E$23-1/G840))</f>
        <v>0.51358542010474895</v>
      </c>
      <c r="I840" s="10">
        <f t="shared" ca="1" si="106"/>
        <v>3.029778188355281E-2</v>
      </c>
      <c r="J840" s="30">
        <f ca="1">_xlfn.BETA.INV(I840,'Input Parameters'!$L$26,'Input Parameters'!$M$26,'Input Parameters'!$J$26,'Input Parameters'!$K$26)</f>
        <v>0.34719374074136661</v>
      </c>
      <c r="K840" s="168">
        <f ca="1">('Input Parameters'!$E$27/'Input Parameters'!$E$38)^$J840</f>
        <v>8.287440993181075E-2</v>
      </c>
      <c r="L840" s="69">
        <f ca="1">$H840*$C840*'Input Parameters'!$E$25*K840</f>
        <v>12.481613490724204</v>
      </c>
      <c r="M840" s="24">
        <f t="shared" ca="1" si="107"/>
        <v>0.14225985197509317</v>
      </c>
      <c r="N840" s="15">
        <f ca="1">_xlfn.NORM.INV(M840,'Input Parameters'!$E$29,'Input Parameters'!$F$29)</f>
        <v>9.9892977868882751E-2</v>
      </c>
      <c r="O840" s="8">
        <f t="shared" ca="1" si="108"/>
        <v>0.72301872099439379</v>
      </c>
      <c r="P840" s="30">
        <f ca="1">_xlfn.LOGNORM.INV(O840,'Input Parameters'!$H$30,'Input Parameters'!$I$30)</f>
        <v>3.5488049767074266</v>
      </c>
      <c r="Q840" s="10">
        <f t="shared" ca="1" si="109"/>
        <v>0.86972688672964849</v>
      </c>
      <c r="R840" s="30">
        <f>IF('Input Parameters'!$E$32=0,0,_xlfn.BETA.INV(Q840,'Input Parameters'!$L$32,'Input Parameters'!$M$32,'Input Parameters'!$J$32,'Input Parameters'!$K$32))</f>
        <v>0</v>
      </c>
      <c r="S840" s="10">
        <f t="shared" ca="1" si="110"/>
        <v>0.50719917549813798</v>
      </c>
      <c r="T840" s="26">
        <f ca="1">_xlfn.LOGNORM.INV(S840,'Input Parameters'!$H$34,'Input Parameters'!$I$34)</f>
        <v>50.521114248674522</v>
      </c>
      <c r="U840" s="10">
        <f t="shared" ca="1" si="111"/>
        <v>0.20514586415231373</v>
      </c>
      <c r="V840" s="30">
        <f ca="1">_xlfn.BETA.INV(U840,'Input Parameters'!$L$36,'Input Parameters'!$M$36,'Input Parameters'!$J$36,'Input Parameters'!$K$36)</f>
        <v>0.47101193277310793</v>
      </c>
      <c r="W840" s="2">
        <f ca="1">N840+(P840-N840)*(1-ERF((T840-R840)/(2*SQRT(L840*'Input Parameters'!$E$38))))</f>
        <v>1.175735809337503</v>
      </c>
      <c r="X840">
        <f t="shared" ref="X840:X903" ca="1" si="112">IF(W840&gt;V840,0,1)</f>
        <v>0</v>
      </c>
      <c r="Y840" s="7"/>
    </row>
    <row r="841" spans="1:25" ht="15" customHeight="1" x14ac:dyDescent="0.25">
      <c r="A841" s="139">
        <v>834</v>
      </c>
      <c r="B841" s="10">
        <f t="shared" ca="1" si="103"/>
        <v>0.58260170068997896</v>
      </c>
      <c r="C841" s="60">
        <f ca="1">_xlfn.NORM.INV(B841,'Input Parameters'!$E$15,'Input Parameters'!$F$15)</f>
        <v>282.26944653132989</v>
      </c>
      <c r="D841" s="10">
        <f t="shared" ca="1" si="104"/>
        <v>0.24510561232122141</v>
      </c>
      <c r="E841" s="62">
        <f ca="1">IF(_xlfn.NORM.INV(D841,'Input Parameters'!$E$17,'Input Parameters'!$F$17)&lt;3500,3500,IF(_xlfn.NORM.INV(D841,'Input Parameters'!$E$17,'Input Parameters'!$F$17)&gt;5500,5500,_xlfn.NORM.INV(D841,'Input Parameters'!$E$17,'Input Parameters'!$F$17)))</f>
        <v>4317.0189643662488</v>
      </c>
      <c r="F841" s="10">
        <f t="shared" ca="1" si="105"/>
        <v>0.71194856385700278</v>
      </c>
      <c r="G841" s="64">
        <f ca="1">_xlfn.NORM.INV(F841,'Input Parameters'!$E$20,'Input Parameters'!$F$20)</f>
        <v>286.39587773747934</v>
      </c>
      <c r="H841" s="57">
        <f ca="1">EXP(E841*(1/'Input Parameters'!$E$23-1/G841))</f>
        <v>0.7145363541204679</v>
      </c>
      <c r="I841" s="10">
        <f t="shared" ca="1" si="106"/>
        <v>0.91357916398495231</v>
      </c>
      <c r="J841" s="30">
        <f ca="1">_xlfn.BETA.INV(I841,'Input Parameters'!$L$26,'Input Parameters'!$M$26,'Input Parameters'!$J$26,'Input Parameters'!$K$26)</f>
        <v>0.84798907084553254</v>
      </c>
      <c r="K841" s="168">
        <f ca="1">('Input Parameters'!$E$27/'Input Parameters'!$E$38)^$J841</f>
        <v>2.2821307099317348E-3</v>
      </c>
      <c r="L841" s="69">
        <f ca="1">$H841*$C841*'Input Parameters'!$E$25*K841</f>
        <v>0.46028700782670617</v>
      </c>
      <c r="M841" s="24">
        <f t="shared" ca="1" si="107"/>
        <v>0.27536599720416199</v>
      </c>
      <c r="N841" s="15">
        <f ca="1">_xlfn.NORM.INV(M841,'Input Parameters'!$E$29,'Input Parameters'!$F$29)</f>
        <v>9.9940333639226817E-2</v>
      </c>
      <c r="O841" s="8">
        <f t="shared" ca="1" si="108"/>
        <v>0.13775112553840407</v>
      </c>
      <c r="P841" s="30">
        <f ca="1">_xlfn.LOGNORM.INV(O841,'Input Parameters'!$H$30,'Input Parameters'!$I$30)</f>
        <v>1.6030680206949017</v>
      </c>
      <c r="Q841" s="10">
        <f t="shared" ca="1" si="109"/>
        <v>0.69637835314705254</v>
      </c>
      <c r="R841" s="30">
        <f>IF('Input Parameters'!$E$32=0,0,_xlfn.BETA.INV(Q841,'Input Parameters'!$L$32,'Input Parameters'!$M$32,'Input Parameters'!$J$32,'Input Parameters'!$K$32))</f>
        <v>0</v>
      </c>
      <c r="S841" s="10">
        <f t="shared" ca="1" si="110"/>
        <v>0.38480914699105773</v>
      </c>
      <c r="T841" s="26">
        <f ca="1">_xlfn.LOGNORM.INV(S841,'Input Parameters'!$H$34,'Input Parameters'!$I$34)</f>
        <v>48.602588506586095</v>
      </c>
      <c r="U841" s="10">
        <f t="shared" ca="1" si="111"/>
        <v>0.12597175814929695</v>
      </c>
      <c r="V841" s="30">
        <f ca="1">_xlfn.BETA.INV(U841,'Input Parameters'!$L$36,'Input Parameters'!$M$36,'Input Parameters'!$J$36,'Input Parameters'!$K$36)</f>
        <v>0.43216033207977778</v>
      </c>
      <c r="W841" s="2">
        <f ca="1">N841+(P841-N841)*(1-ERF((T841-R841)/(2*SQRT(L841*'Input Parameters'!$E$38))))</f>
        <v>9.9940945618375604E-2</v>
      </c>
      <c r="X841">
        <f t="shared" ca="1" si="112"/>
        <v>1</v>
      </c>
      <c r="Y841" s="7"/>
    </row>
    <row r="842" spans="1:25" ht="15" customHeight="1" x14ac:dyDescent="0.25">
      <c r="A842" s="139">
        <v>835</v>
      </c>
      <c r="B842" s="10">
        <f t="shared" ca="1" si="103"/>
        <v>0.65762929708552209</v>
      </c>
      <c r="C842" s="60">
        <f ca="1">_xlfn.NORM.INV(B842,'Input Parameters'!$E$15,'Input Parameters'!$F$15)</f>
        <v>292.96982474840706</v>
      </c>
      <c r="D842" s="10">
        <f t="shared" ca="1" si="104"/>
        <v>0.52564482732835061</v>
      </c>
      <c r="E842" s="62">
        <f ca="1">IF(_xlfn.NORM.INV(D842,'Input Parameters'!$E$17,'Input Parameters'!$F$17)&lt;3500,3500,IF(_xlfn.NORM.INV(D842,'Input Parameters'!$E$17,'Input Parameters'!$F$17)&gt;5500,5500,_xlfn.NORM.INV(D842,'Input Parameters'!$E$17,'Input Parameters'!$F$17)))</f>
        <v>4845.0284689918708</v>
      </c>
      <c r="F842" s="10">
        <f t="shared" ca="1" si="105"/>
        <v>0.38531723978599641</v>
      </c>
      <c r="G842" s="64">
        <f ca="1">_xlfn.NORM.INV(F842,'Input Parameters'!$E$20,'Input Parameters'!$F$20)</f>
        <v>280.69664803362605</v>
      </c>
      <c r="H842" s="57">
        <f ca="1">EXP(E842*(1/'Input Parameters'!$E$23-1/G842))</f>
        <v>0.48640309172144008</v>
      </c>
      <c r="I842" s="10">
        <f t="shared" ca="1" si="106"/>
        <v>0.99356407667020696</v>
      </c>
      <c r="J842" s="30">
        <f ca="1">_xlfn.BETA.INV(I842,'Input Parameters'!$L$26,'Input Parameters'!$M$26,'Input Parameters'!$J$26,'Input Parameters'!$K$26)</f>
        <v>0.93998491928945371</v>
      </c>
      <c r="K842" s="168">
        <f ca="1">('Input Parameters'!$E$27/'Input Parameters'!$E$38)^$J842</f>
        <v>1.1796539374014903E-3</v>
      </c>
      <c r="L842" s="69">
        <f ca="1">$H842*$C842*'Input Parameters'!$E$25*K842</f>
        <v>0.16810237126103067</v>
      </c>
      <c r="M842" s="24">
        <f t="shared" ca="1" si="107"/>
        <v>0.59676042741147395</v>
      </c>
      <c r="N842" s="15">
        <f ca="1">_xlfn.NORM.INV(M842,'Input Parameters'!$E$29,'Input Parameters'!$F$29)</f>
        <v>0.10002449706652235</v>
      </c>
      <c r="O842" s="8">
        <f t="shared" ca="1" si="108"/>
        <v>0.93777376659848233</v>
      </c>
      <c r="P842" s="30">
        <f ca="1">_xlfn.LOGNORM.INV(O842,'Input Parameters'!$H$30,'Input Parameters'!$I$30)</f>
        <v>5.544369053707797</v>
      </c>
      <c r="Q842" s="10">
        <f t="shared" ca="1" si="109"/>
        <v>0.81797754728705563</v>
      </c>
      <c r="R842" s="30">
        <f>IF('Input Parameters'!$E$32=0,0,_xlfn.BETA.INV(Q842,'Input Parameters'!$L$32,'Input Parameters'!$M$32,'Input Parameters'!$J$32,'Input Parameters'!$K$32))</f>
        <v>0</v>
      </c>
      <c r="S842" s="10">
        <f t="shared" ca="1" si="110"/>
        <v>0.11765882870733047</v>
      </c>
      <c r="T842" s="26">
        <f ca="1">_xlfn.LOGNORM.INV(S842,'Input Parameters'!$H$34,'Input Parameters'!$I$34)</f>
        <v>43.483102536411231</v>
      </c>
      <c r="U842" s="10">
        <f t="shared" ca="1" si="111"/>
        <v>0.88179115251689077</v>
      </c>
      <c r="V842" s="30">
        <f ca="1">_xlfn.BETA.INV(U842,'Input Parameters'!$L$36,'Input Parameters'!$M$36,'Input Parameters'!$J$36,'Input Parameters'!$K$36)</f>
        <v>0.78442278748698469</v>
      </c>
      <c r="W842" s="2">
        <f ca="1">N842+(P842-N842)*(1-ERF((T842-R842)/(2*SQRT(L842*'Input Parameters'!$E$38))))</f>
        <v>0.10002449706687172</v>
      </c>
      <c r="X842">
        <f t="shared" ca="1" si="112"/>
        <v>1</v>
      </c>
      <c r="Y842" s="7"/>
    </row>
    <row r="843" spans="1:25" ht="15" customHeight="1" x14ac:dyDescent="0.25">
      <c r="A843" s="139">
        <v>836</v>
      </c>
      <c r="B843" s="10">
        <f t="shared" ca="1" si="103"/>
        <v>0.16948889793729005</v>
      </c>
      <c r="C843" s="60">
        <f ca="1">_xlfn.NORM.INV(B843,'Input Parameters'!$E$15,'Input Parameters'!$F$15)</f>
        <v>219.14814032653084</v>
      </c>
      <c r="D843" s="10">
        <f t="shared" ca="1" si="104"/>
        <v>6.3007887101905635E-2</v>
      </c>
      <c r="E843" s="62">
        <f ca="1">IF(_xlfn.NORM.INV(D843,'Input Parameters'!$E$17,'Input Parameters'!$F$17)&lt;3500,3500,IF(_xlfn.NORM.INV(D843,'Input Parameters'!$E$17,'Input Parameters'!$F$17)&gt;5500,5500,_xlfn.NORM.INV(D843,'Input Parameters'!$E$17,'Input Parameters'!$F$17)))</f>
        <v>3728.9973000411655</v>
      </c>
      <c r="F843" s="10">
        <f t="shared" ca="1" si="105"/>
        <v>0.64636835921199076</v>
      </c>
      <c r="G843" s="64">
        <f ca="1">_xlfn.NORM.INV(F843,'Input Parameters'!$E$20,'Input Parameters'!$F$20)</f>
        <v>285.16607855345836</v>
      </c>
      <c r="H843" s="57">
        <f ca="1">EXP(E843*(1/'Input Parameters'!$E$23-1/G843))</f>
        <v>0.70716603041803427</v>
      </c>
      <c r="I843" s="10">
        <f t="shared" ca="1" si="106"/>
        <v>3.0905655602327275E-2</v>
      </c>
      <c r="J843" s="30">
        <f ca="1">_xlfn.BETA.INV(I843,'Input Parameters'!$L$26,'Input Parameters'!$M$26,'Input Parameters'!$J$26,'Input Parameters'!$K$26)</f>
        <v>0.34857340335240772</v>
      </c>
      <c r="K843" s="168">
        <f ca="1">('Input Parameters'!$E$27/'Input Parameters'!$E$38)^$J843</f>
        <v>8.2058300456806996E-2</v>
      </c>
      <c r="L843" s="69">
        <f ca="1">$H843*$C843*'Input Parameters'!$E$25*K843</f>
        <v>12.716912940409546</v>
      </c>
      <c r="M843" s="24">
        <f t="shared" ca="1" si="107"/>
        <v>0.83168811568575685</v>
      </c>
      <c r="N843" s="15">
        <f ca="1">_xlfn.NORM.INV(M843,'Input Parameters'!$E$29,'Input Parameters'!$F$29)</f>
        <v>0.1000960857607181</v>
      </c>
      <c r="O843" s="8">
        <f t="shared" ca="1" si="108"/>
        <v>0.62814591767542727</v>
      </c>
      <c r="P843" s="30">
        <f ca="1">_xlfn.LOGNORM.INV(O843,'Input Parameters'!$H$30,'Input Parameters'!$I$30)</f>
        <v>3.1314114776114095</v>
      </c>
      <c r="Q843" s="10">
        <f t="shared" ca="1" si="109"/>
        <v>0.62457374194814597</v>
      </c>
      <c r="R843" s="30">
        <f>IF('Input Parameters'!$E$32=0,0,_xlfn.BETA.INV(Q843,'Input Parameters'!$L$32,'Input Parameters'!$M$32,'Input Parameters'!$J$32,'Input Parameters'!$K$32))</f>
        <v>0</v>
      </c>
      <c r="S843" s="10">
        <f t="shared" ca="1" si="110"/>
        <v>0.22812985052674373</v>
      </c>
      <c r="T843" s="26">
        <f ca="1">_xlfn.LOGNORM.INV(S843,'Input Parameters'!$H$34,'Input Parameters'!$I$34)</f>
        <v>45.941897878594062</v>
      </c>
      <c r="U843" s="10">
        <f t="shared" ca="1" si="111"/>
        <v>0.70359055407483284</v>
      </c>
      <c r="V843" s="30">
        <f ca="1">_xlfn.BETA.INV(U843,'Input Parameters'!$L$36,'Input Parameters'!$M$36,'Input Parameters'!$J$36,'Input Parameters'!$K$36)</f>
        <v>0.67135912202886427</v>
      </c>
      <c r="W843" s="2">
        <f ca="1">N843+(P843-N843)*(1-ERF((T843-R843)/(2*SQRT(L843*'Input Parameters'!$E$38))))</f>
        <v>1.198378860956236</v>
      </c>
      <c r="X843">
        <f t="shared" ca="1" si="112"/>
        <v>0</v>
      </c>
      <c r="Y843" s="7"/>
    </row>
    <row r="844" spans="1:25" ht="15" customHeight="1" x14ac:dyDescent="0.25">
      <c r="A844" s="139">
        <v>837</v>
      </c>
      <c r="B844" s="10">
        <f t="shared" ca="1" si="103"/>
        <v>0.61611836425033528</v>
      </c>
      <c r="C844" s="60">
        <f ca="1">_xlfn.NORM.INV(B844,'Input Parameters'!$E$15,'Input Parameters'!$F$15)</f>
        <v>286.97062535386851</v>
      </c>
      <c r="D844" s="10">
        <f t="shared" ca="1" si="104"/>
        <v>5.6960072943053053E-3</v>
      </c>
      <c r="E844" s="62">
        <f ca="1">IF(_xlfn.NORM.INV(D844,'Input Parameters'!$E$17,'Input Parameters'!$F$17)&lt;3500,3500,IF(_xlfn.NORM.INV(D844,'Input Parameters'!$E$17,'Input Parameters'!$F$17)&gt;5500,5500,_xlfn.NORM.INV(D844,'Input Parameters'!$E$17,'Input Parameters'!$F$17)))</f>
        <v>3500</v>
      </c>
      <c r="F844" s="10">
        <f t="shared" ca="1" si="105"/>
        <v>0.39920852904673754</v>
      </c>
      <c r="G844" s="64">
        <f ca="1">_xlfn.NORM.INV(F844,'Input Parameters'!$E$20,'Input Parameters'!$F$20)</f>
        <v>280.93884504905208</v>
      </c>
      <c r="H844" s="57">
        <f ca="1">EXP(E844*(1/'Input Parameters'!$E$23-1/G844))</f>
        <v>0.60056183198205759</v>
      </c>
      <c r="I844" s="10">
        <f t="shared" ca="1" si="106"/>
        <v>0.33344557376819428</v>
      </c>
      <c r="J844" s="30">
        <f ca="1">_xlfn.BETA.INV(I844,'Input Parameters'!$L$26,'Input Parameters'!$M$26,'Input Parameters'!$J$26,'Input Parameters'!$K$26)</f>
        <v>0.59018285582315189</v>
      </c>
      <c r="K844" s="168">
        <f ca="1">('Input Parameters'!$E$27/'Input Parameters'!$E$38)^$J844</f>
        <v>1.4503059590749072E-2</v>
      </c>
      <c r="L844" s="69">
        <f ca="1">$H844*$C844*'Input Parameters'!$E$25*K844</f>
        <v>2.4995095659675135</v>
      </c>
      <c r="M844" s="24">
        <f t="shared" ca="1" si="107"/>
        <v>0.72011949587652424</v>
      </c>
      <c r="N844" s="15">
        <f ca="1">_xlfn.NORM.INV(M844,'Input Parameters'!$E$29,'Input Parameters'!$F$29)</f>
        <v>0.10005831965279327</v>
      </c>
      <c r="O844" s="8">
        <f t="shared" ca="1" si="108"/>
        <v>0.56464698931226665</v>
      </c>
      <c r="P844" s="30">
        <f ca="1">_xlfn.LOGNORM.INV(O844,'Input Parameters'!$H$30,'Input Parameters'!$I$30)</f>
        <v>2.8977252406021257</v>
      </c>
      <c r="Q844" s="10">
        <f t="shared" ca="1" si="109"/>
        <v>0.98654586539605282</v>
      </c>
      <c r="R844" s="30">
        <f>IF('Input Parameters'!$E$32=0,0,_xlfn.BETA.INV(Q844,'Input Parameters'!$L$32,'Input Parameters'!$M$32,'Input Parameters'!$J$32,'Input Parameters'!$K$32))</f>
        <v>0</v>
      </c>
      <c r="S844" s="10">
        <f t="shared" ca="1" si="110"/>
        <v>0.2891441325933567</v>
      </c>
      <c r="T844" s="26">
        <f ca="1">_xlfn.LOGNORM.INV(S844,'Input Parameters'!$H$34,'Input Parameters'!$I$34)</f>
        <v>47.036672865033623</v>
      </c>
      <c r="U844" s="10">
        <f t="shared" ca="1" si="111"/>
        <v>0.91523368573319785</v>
      </c>
      <c r="V844" s="30">
        <f ca="1">_xlfn.BETA.INV(U844,'Input Parameters'!$L$36,'Input Parameters'!$M$36,'Input Parameters'!$J$36,'Input Parameters'!$K$36)</f>
        <v>0.81899406783240103</v>
      </c>
      <c r="W844" s="2">
        <f ca="1">N844+(P844-N844)*(1-ERF((T844-R844)/(2*SQRT(L844*'Input Parameters'!$E$38))))</f>
        <v>0.19909637918702389</v>
      </c>
      <c r="X844">
        <f t="shared" ca="1" si="112"/>
        <v>1</v>
      </c>
      <c r="Y844" s="7"/>
    </row>
    <row r="845" spans="1:25" ht="15" customHeight="1" x14ac:dyDescent="0.25">
      <c r="A845" s="139">
        <v>838</v>
      </c>
      <c r="B845" s="10">
        <f t="shared" ca="1" si="103"/>
        <v>0.42854544711571452</v>
      </c>
      <c r="C845" s="60">
        <f ca="1">_xlfn.NORM.INV(B845,'Input Parameters'!$E$15,'Input Parameters'!$F$15)</f>
        <v>261.20812337327573</v>
      </c>
      <c r="D845" s="10">
        <f t="shared" ca="1" si="104"/>
        <v>0.71014465144063021</v>
      </c>
      <c r="E845" s="62">
        <f ca="1">IF(_xlfn.NORM.INV(D845,'Input Parameters'!$E$17,'Input Parameters'!$F$17)&lt;3500,3500,IF(_xlfn.NORM.INV(D845,'Input Parameters'!$E$17,'Input Parameters'!$F$17)&gt;5500,5500,_xlfn.NORM.INV(D845,'Input Parameters'!$E$17,'Input Parameters'!$F$17)))</f>
        <v>5187.6651454943812</v>
      </c>
      <c r="F845" s="10">
        <f t="shared" ca="1" si="105"/>
        <v>0.89267946344878957</v>
      </c>
      <c r="G845" s="64">
        <f ca="1">_xlfn.NORM.INV(F845,'Input Parameters'!$E$20,'Input Parameters'!$F$20)</f>
        <v>290.96405937191946</v>
      </c>
      <c r="H845" s="57">
        <f ca="1">EXP(E845*(1/'Input Parameters'!$E$23-1/G845))</f>
        <v>0.88734365807808502</v>
      </c>
      <c r="I845" s="10">
        <f t="shared" ca="1" si="106"/>
        <v>9.9745098559875345E-2</v>
      </c>
      <c r="J845" s="30">
        <f ca="1">_xlfn.BETA.INV(I845,'Input Parameters'!$L$26,'Input Parameters'!$M$26,'Input Parameters'!$J$26,'Input Parameters'!$K$26)</f>
        <v>0.44438079294462601</v>
      </c>
      <c r="K845" s="168">
        <f ca="1">('Input Parameters'!$E$27/'Input Parameters'!$E$38)^$J845</f>
        <v>4.1272701228486336E-2</v>
      </c>
      <c r="L845" s="69">
        <f ca="1">$H845*$C845*'Input Parameters'!$E$25*K845</f>
        <v>9.5662433050705129</v>
      </c>
      <c r="M845" s="24">
        <f t="shared" ca="1" si="107"/>
        <v>0.70095168798986196</v>
      </c>
      <c r="N845" s="15">
        <f ca="1">_xlfn.NORM.INV(M845,'Input Parameters'!$E$29,'Input Parameters'!$F$29)</f>
        <v>0.10005271396357329</v>
      </c>
      <c r="O845" s="8">
        <f t="shared" ca="1" si="108"/>
        <v>0.16007809375798909</v>
      </c>
      <c r="P845" s="30">
        <f ca="1">_xlfn.LOGNORM.INV(O845,'Input Parameters'!$H$30,'Input Parameters'!$I$30)</f>
        <v>1.6777093267732652</v>
      </c>
      <c r="Q845" s="10">
        <f t="shared" ca="1" si="109"/>
        <v>0.92002125616694197</v>
      </c>
      <c r="R845" s="30">
        <f>IF('Input Parameters'!$E$32=0,0,_xlfn.BETA.INV(Q845,'Input Parameters'!$L$32,'Input Parameters'!$M$32,'Input Parameters'!$J$32,'Input Parameters'!$K$32))</f>
        <v>0</v>
      </c>
      <c r="S845" s="10">
        <f t="shared" ca="1" si="110"/>
        <v>0.3559333284685422</v>
      </c>
      <c r="T845" s="26">
        <f ca="1">_xlfn.LOGNORM.INV(S845,'Input Parameters'!$H$34,'Input Parameters'!$I$34)</f>
        <v>48.14196805026733</v>
      </c>
      <c r="U845" s="10">
        <f t="shared" ca="1" si="111"/>
        <v>4.2761242252999265E-2</v>
      </c>
      <c r="V845" s="30">
        <f ca="1">_xlfn.BETA.INV(U845,'Input Parameters'!$L$36,'Input Parameters'!$M$36,'Input Parameters'!$J$36,'Input Parameters'!$K$36)</f>
        <v>0.37186834805415142</v>
      </c>
      <c r="W845" s="2">
        <f ca="1">N845+(P845-N845)*(1-ERF((T845-R845)/(2*SQRT(L845*'Input Parameters'!$E$38))))</f>
        <v>0.5276943202731561</v>
      </c>
      <c r="X845">
        <f t="shared" ca="1" si="112"/>
        <v>0</v>
      </c>
      <c r="Y845" s="7"/>
    </row>
    <row r="846" spans="1:25" ht="15" customHeight="1" x14ac:dyDescent="0.25">
      <c r="A846" s="139">
        <v>839</v>
      </c>
      <c r="B846" s="10">
        <f t="shared" ca="1" si="103"/>
        <v>5.1540450878747812E-2</v>
      </c>
      <c r="C846" s="60">
        <f ca="1">_xlfn.NORM.INV(B846,'Input Parameters'!$E$15,'Input Parameters'!$F$15)</f>
        <v>182.62661143542067</v>
      </c>
      <c r="D846" s="10">
        <f t="shared" ca="1" si="104"/>
        <v>0.17621768395328108</v>
      </c>
      <c r="E846" s="62">
        <f ca="1">IF(_xlfn.NORM.INV(D846,'Input Parameters'!$E$17,'Input Parameters'!$F$17)&lt;3500,3500,IF(_xlfn.NORM.INV(D846,'Input Parameters'!$E$17,'Input Parameters'!$F$17)&gt;5500,5500,_xlfn.NORM.INV(D846,'Input Parameters'!$E$17,'Input Parameters'!$F$17)))</f>
        <v>4149.0869045477411</v>
      </c>
      <c r="F846" s="10">
        <f t="shared" ca="1" si="105"/>
        <v>0.39700514350807725</v>
      </c>
      <c r="G846" s="64">
        <f ca="1">_xlfn.NORM.INV(F846,'Input Parameters'!$E$20,'Input Parameters'!$F$20)</f>
        <v>280.9005856487496</v>
      </c>
      <c r="H846" s="57">
        <f ca="1">EXP(E846*(1/'Input Parameters'!$E$23-1/G846))</f>
        <v>0.54527666080362069</v>
      </c>
      <c r="I846" s="10">
        <f t="shared" ca="1" si="106"/>
        <v>0.15543065319052762</v>
      </c>
      <c r="J846" s="30">
        <f ca="1">_xlfn.BETA.INV(I846,'Input Parameters'!$L$26,'Input Parameters'!$M$26,'Input Parameters'!$J$26,'Input Parameters'!$K$26)</f>
        <v>0.49035673510923217</v>
      </c>
      <c r="K846" s="168">
        <f ca="1">('Input Parameters'!$E$27/'Input Parameters'!$E$38)^$J846</f>
        <v>2.9678259334985697E-2</v>
      </c>
      <c r="L846" s="69">
        <f ca="1">$H846*$C846*'Input Parameters'!$E$25*K846</f>
        <v>2.9554212775335467</v>
      </c>
      <c r="M846" s="24">
        <f t="shared" ca="1" si="107"/>
        <v>0.39519617580456423</v>
      </c>
      <c r="N846" s="15">
        <f ca="1">_xlfn.NORM.INV(M846,'Input Parameters'!$E$29,'Input Parameters'!$F$29)</f>
        <v>9.9973419884235776E-2</v>
      </c>
      <c r="O846" s="8">
        <f t="shared" ca="1" si="108"/>
        <v>0.95136500021761639</v>
      </c>
      <c r="P846" s="30">
        <f ca="1">_xlfn.LOGNORM.INV(O846,'Input Parameters'!$H$30,'Input Parameters'!$I$30)</f>
        <v>5.872960609268338</v>
      </c>
      <c r="Q846" s="10">
        <f t="shared" ca="1" si="109"/>
        <v>0.65586429639755639</v>
      </c>
      <c r="R846" s="30">
        <f>IF('Input Parameters'!$E$32=0,0,_xlfn.BETA.INV(Q846,'Input Parameters'!$L$32,'Input Parameters'!$M$32,'Input Parameters'!$J$32,'Input Parameters'!$K$32))</f>
        <v>0</v>
      </c>
      <c r="S846" s="10">
        <f t="shared" ca="1" si="110"/>
        <v>0.8942501371138516</v>
      </c>
      <c r="T846" s="26">
        <f ca="1">_xlfn.LOGNORM.INV(S846,'Input Parameters'!$H$34,'Input Parameters'!$I$34)</f>
        <v>58.892916023183304</v>
      </c>
      <c r="U846" s="10">
        <f t="shared" ca="1" si="111"/>
        <v>0.9171025457470392</v>
      </c>
      <c r="V846" s="30">
        <f ca="1">_xlfn.BETA.INV(U846,'Input Parameters'!$L$36,'Input Parameters'!$M$36,'Input Parameters'!$J$36,'Input Parameters'!$K$36)</f>
        <v>0.82122492526338586</v>
      </c>
      <c r="W846" s="2">
        <f ca="1">N846+(P846-N846)*(1-ERF((T846-R846)/(2*SQRT(L846*'Input Parameters'!$E$38))))</f>
        <v>0.18899370625209166</v>
      </c>
      <c r="X846">
        <f t="shared" ca="1" si="112"/>
        <v>1</v>
      </c>
      <c r="Y846" s="7"/>
    </row>
    <row r="847" spans="1:25" ht="15" customHeight="1" x14ac:dyDescent="0.25">
      <c r="A847" s="139">
        <v>840</v>
      </c>
      <c r="B847" s="10">
        <f t="shared" ca="1" si="103"/>
        <v>0.6844988460511654</v>
      </c>
      <c r="C847" s="60">
        <f ca="1">_xlfn.NORM.INV(B847,'Input Parameters'!$E$15,'Input Parameters'!$F$15)</f>
        <v>296.99720724589241</v>
      </c>
      <c r="D847" s="10">
        <f t="shared" ca="1" si="104"/>
        <v>0.41540398458874139</v>
      </c>
      <c r="E847" s="62">
        <f ca="1">IF(_xlfn.NORM.INV(D847,'Input Parameters'!$E$17,'Input Parameters'!$F$17)&lt;3500,3500,IF(_xlfn.NORM.INV(D847,'Input Parameters'!$E$17,'Input Parameters'!$F$17)&gt;5500,5500,_xlfn.NORM.INV(D847,'Input Parameters'!$E$17,'Input Parameters'!$F$17)))</f>
        <v>4650.4341968039007</v>
      </c>
      <c r="F847" s="10">
        <f t="shared" ca="1" si="105"/>
        <v>0.8445476804417561</v>
      </c>
      <c r="G847" s="64">
        <f ca="1">_xlfn.NORM.INV(F847,'Input Parameters'!$E$20,'Input Parameters'!$F$20)</f>
        <v>289.43928186289531</v>
      </c>
      <c r="H847" s="57">
        <f ca="1">EXP(E847*(1/'Input Parameters'!$E$23-1/G847))</f>
        <v>0.82584886773868282</v>
      </c>
      <c r="I847" s="10">
        <f t="shared" ca="1" si="106"/>
        <v>0.30738354060859896</v>
      </c>
      <c r="J847" s="30">
        <f ca="1">_xlfn.BETA.INV(I847,'Input Parameters'!$L$26,'Input Parameters'!$M$26,'Input Parameters'!$J$26,'Input Parameters'!$K$26)</f>
        <v>0.5778246130757877</v>
      </c>
      <c r="K847" s="168">
        <f ca="1">('Input Parameters'!$E$27/'Input Parameters'!$E$38)^$J847</f>
        <v>1.5847402428302244E-2</v>
      </c>
      <c r="L847" s="69">
        <f ca="1">$H847*$C847*'Input Parameters'!$E$25*K847</f>
        <v>3.8869685772126217</v>
      </c>
      <c r="M847" s="24">
        <f t="shared" ca="1" si="107"/>
        <v>0.15609500377239383</v>
      </c>
      <c r="N847" s="15">
        <f ca="1">_xlfn.NORM.INV(M847,'Input Parameters'!$E$29,'Input Parameters'!$F$29)</f>
        <v>9.9898936259779511E-2</v>
      </c>
      <c r="O847" s="8">
        <f t="shared" ca="1" si="108"/>
        <v>9.5927090074221955E-2</v>
      </c>
      <c r="P847" s="30">
        <f ca="1">_xlfn.LOGNORM.INV(O847,'Input Parameters'!$H$30,'Input Parameters'!$I$30)</f>
        <v>1.4485021433859966</v>
      </c>
      <c r="Q847" s="10">
        <f t="shared" ca="1" si="109"/>
        <v>0.38931408491884889</v>
      </c>
      <c r="R847" s="30">
        <f>IF('Input Parameters'!$E$32=0,0,_xlfn.BETA.INV(Q847,'Input Parameters'!$L$32,'Input Parameters'!$M$32,'Input Parameters'!$J$32,'Input Parameters'!$K$32))</f>
        <v>0</v>
      </c>
      <c r="S847" s="10">
        <f t="shared" ca="1" si="110"/>
        <v>0.83955180660805695</v>
      </c>
      <c r="T847" s="26">
        <f ca="1">_xlfn.LOGNORM.INV(S847,'Input Parameters'!$H$34,'Input Parameters'!$I$34)</f>
        <v>57.039318790997974</v>
      </c>
      <c r="U847" s="10">
        <f t="shared" ca="1" si="111"/>
        <v>5.0242982455553031E-2</v>
      </c>
      <c r="V847" s="30">
        <f ca="1">_xlfn.BETA.INV(U847,'Input Parameters'!$L$36,'Input Parameters'!$M$36,'Input Parameters'!$J$36,'Input Parameters'!$K$36)</f>
        <v>0.37929548684227576</v>
      </c>
      <c r="W847" s="2">
        <f ca="1">N847+(P847-N847)*(1-ERF((T847-R847)/(2*SQRT(L847*'Input Parameters'!$E$38))))</f>
        <v>0.15489550167816596</v>
      </c>
      <c r="X847">
        <f t="shared" ca="1" si="112"/>
        <v>1</v>
      </c>
      <c r="Y847" s="7"/>
    </row>
    <row r="848" spans="1:25" ht="15" customHeight="1" x14ac:dyDescent="0.25">
      <c r="A848" s="139">
        <v>841</v>
      </c>
      <c r="B848" s="10">
        <f t="shared" ca="1" si="103"/>
        <v>0.71816258638238539</v>
      </c>
      <c r="C848" s="60">
        <f ca="1">_xlfn.NORM.INV(B848,'Input Parameters'!$E$15,'Input Parameters'!$F$15)</f>
        <v>302.25804667119542</v>
      </c>
      <c r="D848" s="10">
        <f t="shared" ca="1" si="104"/>
        <v>0.96301532400972423</v>
      </c>
      <c r="E848" s="62">
        <f ca="1">IF(_xlfn.NORM.INV(D848,'Input Parameters'!$E$17,'Input Parameters'!$F$17)&lt;3500,3500,IF(_xlfn.NORM.INV(D848,'Input Parameters'!$E$17,'Input Parameters'!$F$17)&gt;5500,5500,_xlfn.NORM.INV(D848,'Input Parameters'!$E$17,'Input Parameters'!$F$17)))</f>
        <v>5500</v>
      </c>
      <c r="F848" s="10">
        <f t="shared" ca="1" si="105"/>
        <v>6.6144348011966669E-2</v>
      </c>
      <c r="G848" s="64">
        <f ca="1">_xlfn.NORM.INV(F848,'Input Parameters'!$E$20,'Input Parameters'!$F$20)</f>
        <v>272.56557787406007</v>
      </c>
      <c r="H848" s="57">
        <f ca="1">EXP(E848*(1/'Input Parameters'!$E$23-1/G848))</f>
        <v>0.24593917992083816</v>
      </c>
      <c r="I848" s="10">
        <f t="shared" ca="1" si="106"/>
        <v>0.56261727376233084</v>
      </c>
      <c r="J848" s="30">
        <f ca="1">_xlfn.BETA.INV(I848,'Input Parameters'!$L$26,'Input Parameters'!$M$26,'Input Parameters'!$J$26,'Input Parameters'!$K$26)</f>
        <v>0.686421181804866</v>
      </c>
      <c r="K848" s="168">
        <f ca="1">('Input Parameters'!$E$27/'Input Parameters'!$E$38)^$J848</f>
        <v>7.2720616521992076E-3</v>
      </c>
      <c r="L848" s="69">
        <f ca="1">$H848*$C848*'Input Parameters'!$E$25*K848</f>
        <v>0.54058394605037463</v>
      </c>
      <c r="M848" s="24">
        <f t="shared" ca="1" si="107"/>
        <v>0.40243473314859624</v>
      </c>
      <c r="N848" s="15">
        <f ca="1">_xlfn.NORM.INV(M848,'Input Parameters'!$E$29,'Input Parameters'!$F$29)</f>
        <v>9.9975294991941244E-2</v>
      </c>
      <c r="O848" s="8">
        <f t="shared" ca="1" si="108"/>
        <v>2.9032390718425449E-2</v>
      </c>
      <c r="P848" s="30">
        <f ca="1">_xlfn.LOGNORM.INV(O848,'Input Parameters'!$H$30,'Input Parameters'!$I$30)</f>
        <v>1.0961242324575897</v>
      </c>
      <c r="Q848" s="10">
        <f t="shared" ca="1" si="109"/>
        <v>0.33424137477872684</v>
      </c>
      <c r="R848" s="30">
        <f>IF('Input Parameters'!$E$32=0,0,_xlfn.BETA.INV(Q848,'Input Parameters'!$L$32,'Input Parameters'!$M$32,'Input Parameters'!$J$32,'Input Parameters'!$K$32))</f>
        <v>0</v>
      </c>
      <c r="S848" s="10">
        <f t="shared" ca="1" si="110"/>
        <v>0.81855020939803469</v>
      </c>
      <c r="T848" s="26">
        <f ca="1">_xlfn.LOGNORM.INV(S848,'Input Parameters'!$H$34,'Input Parameters'!$I$34)</f>
        <v>56.454525250273157</v>
      </c>
      <c r="U848" s="10">
        <f t="shared" ca="1" si="111"/>
        <v>0.35209865691511133</v>
      </c>
      <c r="V848" s="30">
        <f ca="1">_xlfn.BETA.INV(U848,'Input Parameters'!$L$36,'Input Parameters'!$M$36,'Input Parameters'!$J$36,'Input Parameters'!$K$36)</f>
        <v>0.53022755649188802</v>
      </c>
      <c r="W848" s="2">
        <f ca="1">N848+(P848-N848)*(1-ERF((T848-R848)/(2*SQRT(L848*'Input Parameters'!$E$38))))</f>
        <v>9.9975351316627201E-2</v>
      </c>
      <c r="X848">
        <f t="shared" ca="1" si="112"/>
        <v>1</v>
      </c>
      <c r="Y848" s="7"/>
    </row>
    <row r="849" spans="1:25" ht="15" customHeight="1" x14ac:dyDescent="0.25">
      <c r="A849" s="139">
        <v>842</v>
      </c>
      <c r="B849" s="10">
        <f t="shared" ca="1" si="103"/>
        <v>0.45343150147964129</v>
      </c>
      <c r="C849" s="60">
        <f ca="1">_xlfn.NORM.INV(B849,'Input Parameters'!$E$15,'Input Parameters'!$F$15)</f>
        <v>264.62676922848385</v>
      </c>
      <c r="D849" s="10">
        <f t="shared" ca="1" si="104"/>
        <v>0.44817663270168806</v>
      </c>
      <c r="E849" s="62">
        <f ca="1">IF(_xlfn.NORM.INV(D849,'Input Parameters'!$E$17,'Input Parameters'!$F$17)&lt;3500,3500,IF(_xlfn.NORM.INV(D849,'Input Parameters'!$E$17,'Input Parameters'!$F$17)&gt;5500,5500,_xlfn.NORM.INV(D849,'Input Parameters'!$E$17,'Input Parameters'!$F$17)))</f>
        <v>4708.8113991209384</v>
      </c>
      <c r="F849" s="10">
        <f t="shared" ca="1" si="105"/>
        <v>5.4404190015816978E-2</v>
      </c>
      <c r="G849" s="64">
        <f ca="1">_xlfn.NORM.INV(F849,'Input Parameters'!$E$20,'Input Parameters'!$F$20)</f>
        <v>271.90606618119295</v>
      </c>
      <c r="H849" s="57">
        <f ca="1">EXP(E849*(1/'Input Parameters'!$E$23-1/G849))</f>
        <v>0.28857617261226071</v>
      </c>
      <c r="I849" s="10">
        <f t="shared" ca="1" si="106"/>
        <v>0.56377675846654196</v>
      </c>
      <c r="J849" s="30">
        <f ca="1">_xlfn.BETA.INV(I849,'Input Parameters'!$L$26,'Input Parameters'!$M$26,'Input Parameters'!$J$26,'Input Parameters'!$K$26)</f>
        <v>0.6868818632523308</v>
      </c>
      <c r="K849" s="168">
        <f ca="1">('Input Parameters'!$E$27/'Input Parameters'!$E$38)^$J849</f>
        <v>7.2480709376601003E-3</v>
      </c>
      <c r="L849" s="69">
        <f ca="1">$H849*$C849*'Input Parameters'!$E$25*K849</f>
        <v>0.55349879389414491</v>
      </c>
      <c r="M849" s="24">
        <f t="shared" ca="1" si="107"/>
        <v>0.66900283925719528</v>
      </c>
      <c r="N849" s="15">
        <f ca="1">_xlfn.NORM.INV(M849,'Input Parameters'!$E$29,'Input Parameters'!$F$29)</f>
        <v>0.10004371613719541</v>
      </c>
      <c r="O849" s="8">
        <f t="shared" ca="1" si="108"/>
        <v>0.49750657707117618</v>
      </c>
      <c r="P849" s="30">
        <f ca="1">_xlfn.LOGNORM.INV(O849,'Input Parameters'!$H$30,'Input Parameters'!$I$30)</f>
        <v>2.6753710322355304</v>
      </c>
      <c r="Q849" s="10">
        <f t="shared" ca="1" si="109"/>
        <v>0.5629321503572583</v>
      </c>
      <c r="R849" s="30">
        <f>IF('Input Parameters'!$E$32=0,0,_xlfn.BETA.INV(Q849,'Input Parameters'!$L$32,'Input Parameters'!$M$32,'Input Parameters'!$J$32,'Input Parameters'!$K$32))</f>
        <v>0</v>
      </c>
      <c r="S849" s="10">
        <f t="shared" ca="1" si="110"/>
        <v>0.38468957762892964</v>
      </c>
      <c r="T849" s="26">
        <f ca="1">_xlfn.LOGNORM.INV(S849,'Input Parameters'!$H$34,'Input Parameters'!$I$34)</f>
        <v>48.600695155926019</v>
      </c>
      <c r="U849" s="10">
        <f t="shared" ca="1" si="111"/>
        <v>0.83250342760262075</v>
      </c>
      <c r="V849" s="30">
        <f ca="1">_xlfn.BETA.INV(U849,'Input Parameters'!$L$36,'Input Parameters'!$M$36,'Input Parameters'!$J$36,'Input Parameters'!$K$36)</f>
        <v>0.74514690052775601</v>
      </c>
      <c r="W849" s="2">
        <f ca="1">N849+(P849-N849)*(1-ERF((T849-R849)/(2*SQRT(L849*'Input Parameters'!$E$38))))</f>
        <v>0.10005363566631374</v>
      </c>
      <c r="X849">
        <f t="shared" ca="1" si="112"/>
        <v>1</v>
      </c>
      <c r="Y849" s="7"/>
    </row>
    <row r="850" spans="1:25" ht="15" customHeight="1" x14ac:dyDescent="0.25">
      <c r="A850" s="139">
        <v>843</v>
      </c>
      <c r="B850" s="10">
        <f t="shared" ca="1" si="103"/>
        <v>0.92109878615563401</v>
      </c>
      <c r="C850" s="60">
        <f ca="1">_xlfn.NORM.INV(B850,'Input Parameters'!$E$15,'Input Parameters'!$F$15)</f>
        <v>347.51550085874476</v>
      </c>
      <c r="D850" s="10">
        <f t="shared" ca="1" si="104"/>
        <v>0.23112346058511835</v>
      </c>
      <c r="E850" s="62">
        <f ca="1">IF(_xlfn.NORM.INV(D850,'Input Parameters'!$E$17,'Input Parameters'!$F$17)&lt;3500,3500,IF(_xlfn.NORM.INV(D850,'Input Parameters'!$E$17,'Input Parameters'!$F$17)&gt;5500,5500,_xlfn.NORM.INV(D850,'Input Parameters'!$E$17,'Input Parameters'!$F$17)))</f>
        <v>4285.3935918926982</v>
      </c>
      <c r="F850" s="10">
        <f t="shared" ca="1" si="105"/>
        <v>0.9333747885207242</v>
      </c>
      <c r="G850" s="64">
        <f ca="1">_xlfn.NORM.INV(F850,'Input Parameters'!$E$20,'Input Parameters'!$F$20)</f>
        <v>292.70942434724645</v>
      </c>
      <c r="H850" s="57">
        <f ca="1">EXP(E850*(1/'Input Parameters'!$E$23-1/G850))</f>
        <v>0.98914609916856633</v>
      </c>
      <c r="I850" s="10">
        <f t="shared" ca="1" si="106"/>
        <v>0.12244857531933961</v>
      </c>
      <c r="J850" s="30">
        <f ca="1">_xlfn.BETA.INV(I850,'Input Parameters'!$L$26,'Input Parameters'!$M$26,'Input Parameters'!$J$26,'Input Parameters'!$K$26)</f>
        <v>0.46479421856697489</v>
      </c>
      <c r="K850" s="168">
        <f ca="1">('Input Parameters'!$E$27/'Input Parameters'!$E$38)^$J850</f>
        <v>3.565093263088584E-2</v>
      </c>
      <c r="L850" s="69">
        <f ca="1">$H850*$C850*'Input Parameters'!$E$25*K850</f>
        <v>12.254779999875208</v>
      </c>
      <c r="M850" s="24">
        <f t="shared" ca="1" si="107"/>
        <v>0.92286919974643822</v>
      </c>
      <c r="N850" s="15">
        <f ca="1">_xlfn.NORM.INV(M850,'Input Parameters'!$E$29,'Input Parameters'!$F$29)</f>
        <v>0.10014246389304648</v>
      </c>
      <c r="O850" s="8">
        <f t="shared" ca="1" si="108"/>
        <v>0.78242710343122324</v>
      </c>
      <c r="P850" s="30">
        <f ca="1">_xlfn.LOGNORM.INV(O850,'Input Parameters'!$H$30,'Input Parameters'!$I$30)</f>
        <v>3.8794531354252251</v>
      </c>
      <c r="Q850" s="10">
        <f t="shared" ca="1" si="109"/>
        <v>0.2809575500394903</v>
      </c>
      <c r="R850" s="30">
        <f>IF('Input Parameters'!$E$32=0,0,_xlfn.BETA.INV(Q850,'Input Parameters'!$L$32,'Input Parameters'!$M$32,'Input Parameters'!$J$32,'Input Parameters'!$K$32))</f>
        <v>0</v>
      </c>
      <c r="S850" s="10">
        <f t="shared" ca="1" si="110"/>
        <v>0.69827693504787369</v>
      </c>
      <c r="T850" s="26">
        <f ca="1">_xlfn.LOGNORM.INV(S850,'Input Parameters'!$H$34,'Input Parameters'!$I$34)</f>
        <v>53.77583207566164</v>
      </c>
      <c r="U850" s="10">
        <f t="shared" ca="1" si="111"/>
        <v>0.25912347668943247</v>
      </c>
      <c r="V850" s="30">
        <f ca="1">_xlfn.BETA.INV(U850,'Input Parameters'!$L$36,'Input Parameters'!$M$36,'Input Parameters'!$J$36,'Input Parameters'!$K$36)</f>
        <v>0.49389609122985861</v>
      </c>
      <c r="W850" s="2">
        <f ca="1">N850+(P850-N850)*(1-ERF((T850-R850)/(2*SQRT(L850*'Input Parameters'!$E$38))))</f>
        <v>1.1484473390710241</v>
      </c>
      <c r="X850">
        <f t="shared" ca="1" si="112"/>
        <v>0</v>
      </c>
      <c r="Y850" s="7"/>
    </row>
    <row r="851" spans="1:25" ht="15" customHeight="1" x14ac:dyDescent="0.25">
      <c r="A851" s="139">
        <v>844</v>
      </c>
      <c r="B851" s="10">
        <f t="shared" ca="1" si="103"/>
        <v>0.73993787420489987</v>
      </c>
      <c r="C851" s="60">
        <f ca="1">_xlfn.NORM.INV(B851,'Input Parameters'!$E$15,'Input Parameters'!$F$15)</f>
        <v>305.82192157531614</v>
      </c>
      <c r="D851" s="10">
        <f t="shared" ca="1" si="104"/>
        <v>0.35563042489884944</v>
      </c>
      <c r="E851" s="62">
        <f ca="1">IF(_xlfn.NORM.INV(D851,'Input Parameters'!$E$17,'Input Parameters'!$F$17)&lt;3500,3500,IF(_xlfn.NORM.INV(D851,'Input Parameters'!$E$17,'Input Parameters'!$F$17)&gt;5500,5500,_xlfn.NORM.INV(D851,'Input Parameters'!$E$17,'Input Parameters'!$F$17)))</f>
        <v>4540.8857181893336</v>
      </c>
      <c r="F851" s="10">
        <f t="shared" ca="1" si="105"/>
        <v>2.283141007681555E-2</v>
      </c>
      <c r="G851" s="64">
        <f ca="1">_xlfn.NORM.INV(F851,'Input Parameters'!$E$20,'Input Parameters'!$F$20)</f>
        <v>269.26007104625518</v>
      </c>
      <c r="H851" s="57">
        <f ca="1">EXP(E851*(1/'Input Parameters'!$E$23-1/G851))</f>
        <v>0.25599765595034291</v>
      </c>
      <c r="I851" s="10">
        <f t="shared" ca="1" si="106"/>
        <v>0.35520234002882678</v>
      </c>
      <c r="J851" s="30">
        <f ca="1">_xlfn.BETA.INV(I851,'Input Parameters'!$L$26,'Input Parameters'!$M$26,'Input Parameters'!$J$26,'Input Parameters'!$K$26)</f>
        <v>0.60015773927585236</v>
      </c>
      <c r="K851" s="168">
        <f ca="1">('Input Parameters'!$E$27/'Input Parameters'!$E$38)^$J851</f>
        <v>1.3501618369084457E-2</v>
      </c>
      <c r="L851" s="69">
        <f ca="1">$H851*$C851*'Input Parameters'!$E$25*K851</f>
        <v>1.0570375849525113</v>
      </c>
      <c r="M851" s="24">
        <f t="shared" ca="1" si="107"/>
        <v>0.18215013787036693</v>
      </c>
      <c r="N851" s="15">
        <f ca="1">_xlfn.NORM.INV(M851,'Input Parameters'!$E$29,'Input Parameters'!$F$29)</f>
        <v>9.9909279854743238E-2</v>
      </c>
      <c r="O851" s="8">
        <f t="shared" ca="1" si="108"/>
        <v>0.99850092355450393</v>
      </c>
      <c r="P851" s="30">
        <f ca="1">_xlfn.LOGNORM.INV(O851,'Input Parameters'!$H$30,'Input Parameters'!$I$30)</f>
        <v>10.902936342075268</v>
      </c>
      <c r="Q851" s="10">
        <f t="shared" ca="1" si="109"/>
        <v>0.74467159075232348</v>
      </c>
      <c r="R851" s="30">
        <f>IF('Input Parameters'!$E$32=0,0,_xlfn.BETA.INV(Q851,'Input Parameters'!$L$32,'Input Parameters'!$M$32,'Input Parameters'!$J$32,'Input Parameters'!$K$32))</f>
        <v>0</v>
      </c>
      <c r="S851" s="10">
        <f t="shared" ca="1" si="110"/>
        <v>0.3608971670486828</v>
      </c>
      <c r="T851" s="26">
        <f ca="1">_xlfn.LOGNORM.INV(S851,'Input Parameters'!$H$34,'Input Parameters'!$I$34)</f>
        <v>48.221691298671303</v>
      </c>
      <c r="U851" s="10">
        <f t="shared" ca="1" si="111"/>
        <v>0.66476337316071554</v>
      </c>
      <c r="V851" s="30">
        <f ca="1">_xlfn.BETA.INV(U851,'Input Parameters'!$L$36,'Input Parameters'!$M$36,'Input Parameters'!$J$36,'Input Parameters'!$K$36)</f>
        <v>0.65327591838325716</v>
      </c>
      <c r="W851" s="2">
        <f ca="1">N851+(P851-N851)*(1-ERF((T851-R851)/(2*SQRT(L851*'Input Parameters'!$E$38))))</f>
        <v>0.10975591999846404</v>
      </c>
      <c r="X851">
        <f t="shared" ca="1" si="112"/>
        <v>1</v>
      </c>
      <c r="Y851" s="7"/>
    </row>
    <row r="852" spans="1:25" ht="15" customHeight="1" x14ac:dyDescent="0.25">
      <c r="A852" s="139">
        <v>845</v>
      </c>
      <c r="B852" s="10">
        <f t="shared" ca="1" si="103"/>
        <v>0.54421132104969683</v>
      </c>
      <c r="C852" s="60">
        <f ca="1">_xlfn.NORM.INV(B852,'Input Parameters'!$E$15,'Input Parameters'!$F$15)</f>
        <v>276.98533638795908</v>
      </c>
      <c r="D852" s="10">
        <f t="shared" ca="1" si="104"/>
        <v>0.91443501721938047</v>
      </c>
      <c r="E852" s="62">
        <f ca="1">IF(_xlfn.NORM.INV(D852,'Input Parameters'!$E$17,'Input Parameters'!$F$17)&lt;3500,3500,IF(_xlfn.NORM.INV(D852,'Input Parameters'!$E$17,'Input Parameters'!$F$17)&gt;5500,5500,_xlfn.NORM.INV(D852,'Input Parameters'!$E$17,'Input Parameters'!$F$17)))</f>
        <v>5500</v>
      </c>
      <c r="F852" s="10">
        <f t="shared" ca="1" si="105"/>
        <v>0.23088076393964352</v>
      </c>
      <c r="G852" s="64">
        <f ca="1">_xlfn.NORM.INV(F852,'Input Parameters'!$E$20,'Input Parameters'!$F$20)</f>
        <v>277.71913941359549</v>
      </c>
      <c r="H852" s="57">
        <f ca="1">EXP(E852*(1/'Input Parameters'!$E$23-1/G852))</f>
        <v>0.35764248417243094</v>
      </c>
      <c r="I852" s="10">
        <f t="shared" ca="1" si="106"/>
        <v>0.88164565667916495</v>
      </c>
      <c r="J852" s="30">
        <f ca="1">_xlfn.BETA.INV(I852,'Input Parameters'!$L$26,'Input Parameters'!$M$26,'Input Parameters'!$J$26,'Input Parameters'!$K$26)</f>
        <v>0.8278221425308544</v>
      </c>
      <c r="K852" s="168">
        <f ca="1">('Input Parameters'!$E$27/'Input Parameters'!$E$38)^$J852</f>
        <v>2.6373309036092961E-3</v>
      </c>
      <c r="L852" s="69">
        <f ca="1">$H852*$C852*'Input Parameters'!$E$25*K852</f>
        <v>0.26125854550332117</v>
      </c>
      <c r="M852" s="24">
        <f t="shared" ca="1" si="107"/>
        <v>0.32815641335650625</v>
      </c>
      <c r="N852" s="15">
        <f ca="1">_xlfn.NORM.INV(M852,'Input Parameters'!$E$29,'Input Parameters'!$F$29)</f>
        <v>9.9955499041410933E-2</v>
      </c>
      <c r="O852" s="8">
        <f t="shared" ca="1" si="108"/>
        <v>0.89037996097386085</v>
      </c>
      <c r="P852" s="30">
        <f ca="1">_xlfn.LOGNORM.INV(O852,'Input Parameters'!$H$30,'Input Parameters'!$I$30)</f>
        <v>4.794092721979875</v>
      </c>
      <c r="Q852" s="10">
        <f t="shared" ca="1" si="109"/>
        <v>0.50971902831621674</v>
      </c>
      <c r="R852" s="30">
        <f>IF('Input Parameters'!$E$32=0,0,_xlfn.BETA.INV(Q852,'Input Parameters'!$L$32,'Input Parameters'!$M$32,'Input Parameters'!$J$32,'Input Parameters'!$K$32))</f>
        <v>0</v>
      </c>
      <c r="S852" s="10">
        <f t="shared" ca="1" si="110"/>
        <v>0.92184047064840269</v>
      </c>
      <c r="T852" s="26">
        <f ca="1">_xlfn.LOGNORM.INV(S852,'Input Parameters'!$H$34,'Input Parameters'!$I$34)</f>
        <v>60.138664976156583</v>
      </c>
      <c r="U852" s="10">
        <f t="shared" ca="1" si="111"/>
        <v>4.4051183791758541E-2</v>
      </c>
      <c r="V852" s="30">
        <f ca="1">_xlfn.BETA.INV(U852,'Input Parameters'!$L$36,'Input Parameters'!$M$36,'Input Parameters'!$J$36,'Input Parameters'!$K$36)</f>
        <v>0.3732045415304398</v>
      </c>
      <c r="W852" s="2">
        <f ca="1">N852+(P852-N852)*(1-ERF((T852-R852)/(2*SQRT(L852*'Input Parameters'!$E$38))))</f>
        <v>9.9955499041411461E-2</v>
      </c>
      <c r="X852">
        <f t="shared" ca="1" si="112"/>
        <v>1</v>
      </c>
      <c r="Y852" s="7"/>
    </row>
    <row r="853" spans="1:25" ht="15" customHeight="1" x14ac:dyDescent="0.25">
      <c r="A853" s="139">
        <v>846</v>
      </c>
      <c r="B853" s="10">
        <f t="shared" ca="1" si="103"/>
        <v>0.7617510259389676</v>
      </c>
      <c r="C853" s="60">
        <f ca="1">_xlfn.NORM.INV(B853,'Input Parameters'!$E$15,'Input Parameters'!$F$15)</f>
        <v>309.55002624116986</v>
      </c>
      <c r="D853" s="10">
        <f t="shared" ca="1" si="104"/>
        <v>0.20207826971330101</v>
      </c>
      <c r="E853" s="62">
        <f ca="1">IF(_xlfn.NORM.INV(D853,'Input Parameters'!$E$17,'Input Parameters'!$F$17)&lt;3500,3500,IF(_xlfn.NORM.INV(D853,'Input Parameters'!$E$17,'Input Parameters'!$F$17)&gt;5500,5500,_xlfn.NORM.INV(D853,'Input Parameters'!$E$17,'Input Parameters'!$F$17)))</f>
        <v>4216.0453992932926</v>
      </c>
      <c r="F853" s="10">
        <f t="shared" ca="1" si="105"/>
        <v>6.2106773186331954E-2</v>
      </c>
      <c r="G853" s="64">
        <f ca="1">_xlfn.NORM.INV(F853,'Input Parameters'!$E$20,'Input Parameters'!$F$20)</f>
        <v>272.34991713503746</v>
      </c>
      <c r="H853" s="57">
        <f ca="1">EXP(E853*(1/'Input Parameters'!$E$23-1/G853))</f>
        <v>0.33706785129711464</v>
      </c>
      <c r="I853" s="10">
        <f t="shared" ca="1" si="106"/>
        <v>0.88907594078137075</v>
      </c>
      <c r="J853" s="30">
        <f ca="1">_xlfn.BETA.INV(I853,'Input Parameters'!$L$26,'Input Parameters'!$M$26,'Input Parameters'!$J$26,'Input Parameters'!$K$26)</f>
        <v>0.83225089582957135</v>
      </c>
      <c r="K853" s="168">
        <f ca="1">('Input Parameters'!$E$27/'Input Parameters'!$E$38)^$J853</f>
        <v>2.5548661421811226E-3</v>
      </c>
      <c r="L853" s="69">
        <f ca="1">$H853*$C853*'Input Parameters'!$E$25*K853</f>
        <v>0.26657310381751659</v>
      </c>
      <c r="M853" s="24">
        <f t="shared" ca="1" si="107"/>
        <v>0.3726914894584914</v>
      </c>
      <c r="N853" s="15">
        <f ca="1">_xlfn.NORM.INV(M853,'Input Parameters'!$E$29,'Input Parameters'!$F$29)</f>
        <v>9.9967526676518578E-2</v>
      </c>
      <c r="O853" s="8">
        <f t="shared" ca="1" si="108"/>
        <v>1.2376089417526215E-2</v>
      </c>
      <c r="P853" s="30">
        <f ca="1">_xlfn.LOGNORM.INV(O853,'Input Parameters'!$H$30,'Input Parameters'!$I$30)</f>
        <v>0.9290695802705442</v>
      </c>
      <c r="Q853" s="10">
        <f t="shared" ca="1" si="109"/>
        <v>7.1556664522526292E-2</v>
      </c>
      <c r="R853" s="30">
        <f>IF('Input Parameters'!$E$32=0,0,_xlfn.BETA.INV(Q853,'Input Parameters'!$L$32,'Input Parameters'!$M$32,'Input Parameters'!$J$32,'Input Parameters'!$K$32))</f>
        <v>0</v>
      </c>
      <c r="S853" s="10">
        <f t="shared" ca="1" si="110"/>
        <v>0.99598983213139625</v>
      </c>
      <c r="T853" s="26">
        <f ca="1">_xlfn.LOGNORM.INV(S853,'Input Parameters'!$H$34,'Input Parameters'!$I$34)</f>
        <v>70.123791605185176</v>
      </c>
      <c r="U853" s="10">
        <f t="shared" ca="1" si="111"/>
        <v>6.6789563912100891E-2</v>
      </c>
      <c r="V853" s="30">
        <f ca="1">_xlfn.BETA.INV(U853,'Input Parameters'!$L$36,'Input Parameters'!$M$36,'Input Parameters'!$J$36,'Input Parameters'!$K$36)</f>
        <v>0.39356708328118772</v>
      </c>
      <c r="W853" s="2">
        <f ca="1">N853+(P853-N853)*(1-ERF((T853-R853)/(2*SQRT(L853*'Input Parameters'!$E$38))))</f>
        <v>9.9967526676518578E-2</v>
      </c>
      <c r="X853">
        <f t="shared" ca="1" si="112"/>
        <v>1</v>
      </c>
      <c r="Y853" s="7"/>
    </row>
    <row r="854" spans="1:25" ht="15" customHeight="1" x14ac:dyDescent="0.25">
      <c r="A854" s="139">
        <v>847</v>
      </c>
      <c r="B854" s="10">
        <f t="shared" ca="1" si="103"/>
        <v>0.2581124359589887</v>
      </c>
      <c r="C854" s="60">
        <f ca="1">_xlfn.NORM.INV(B854,'Input Parameters'!$E$15,'Input Parameters'!$F$15)</f>
        <v>235.78614030361155</v>
      </c>
      <c r="D854" s="10">
        <f t="shared" ca="1" si="104"/>
        <v>0.38095060297105621</v>
      </c>
      <c r="E854" s="62">
        <f ca="1">IF(_xlfn.NORM.INV(D854,'Input Parameters'!$E$17,'Input Parameters'!$F$17)&lt;3500,3500,IF(_xlfn.NORM.INV(D854,'Input Parameters'!$E$17,'Input Parameters'!$F$17)&gt;5500,5500,_xlfn.NORM.INV(D854,'Input Parameters'!$E$17,'Input Parameters'!$F$17)))</f>
        <v>4587.9104201140271</v>
      </c>
      <c r="F854" s="10">
        <f t="shared" ca="1" si="105"/>
        <v>0.959440900953897</v>
      </c>
      <c r="G854" s="64">
        <f ca="1">_xlfn.NORM.INV(F854,'Input Parameters'!$E$20,'Input Parameters'!$F$20)</f>
        <v>294.33637152165562</v>
      </c>
      <c r="H854" s="57">
        <f ca="1">EXP(E854*(1/'Input Parameters'!$E$23-1/G854))</f>
        <v>1.0778348263867763</v>
      </c>
      <c r="I854" s="10">
        <f t="shared" ca="1" si="106"/>
        <v>0.74009824402745106</v>
      </c>
      <c r="J854" s="30">
        <f ca="1">_xlfn.BETA.INV(I854,'Input Parameters'!$L$26,'Input Parameters'!$M$26,'Input Parameters'!$J$26,'Input Parameters'!$K$26)</f>
        <v>0.75860850984070616</v>
      </c>
      <c r="K854" s="168">
        <f ca="1">('Input Parameters'!$E$27/'Input Parameters'!$E$38)^$J854</f>
        <v>4.3329058587130119E-3</v>
      </c>
      <c r="L854" s="69">
        <f ca="1">$H854*$C854*'Input Parameters'!$E$25*K854</f>
        <v>1.1011582544957792</v>
      </c>
      <c r="M854" s="24">
        <f t="shared" ca="1" si="107"/>
        <v>0.89238473596420997</v>
      </c>
      <c r="N854" s="15">
        <f ca="1">_xlfn.NORM.INV(M854,'Input Parameters'!$E$29,'Input Parameters'!$F$29)</f>
        <v>0.10012393105097817</v>
      </c>
      <c r="O854" s="8">
        <f t="shared" ca="1" si="108"/>
        <v>0.24247973912683551</v>
      </c>
      <c r="P854" s="30">
        <f ca="1">_xlfn.LOGNORM.INV(O854,'Input Parameters'!$H$30,'Input Parameters'!$I$30)</f>
        <v>1.9292943114346039</v>
      </c>
      <c r="Q854" s="10">
        <f t="shared" ca="1" si="109"/>
        <v>0.99972995582811575</v>
      </c>
      <c r="R854" s="30">
        <f>IF('Input Parameters'!$E$32=0,0,_xlfn.BETA.INV(Q854,'Input Parameters'!$L$32,'Input Parameters'!$M$32,'Input Parameters'!$J$32,'Input Parameters'!$K$32))</f>
        <v>0</v>
      </c>
      <c r="S854" s="10">
        <f t="shared" ca="1" si="110"/>
        <v>0.71266166648955109</v>
      </c>
      <c r="T854" s="26">
        <f ca="1">_xlfn.LOGNORM.INV(S854,'Input Parameters'!$H$34,'Input Parameters'!$I$34)</f>
        <v>54.055954694725095</v>
      </c>
      <c r="U854" s="10">
        <f t="shared" ca="1" si="111"/>
        <v>0.1907846556932985</v>
      </c>
      <c r="V854" s="30">
        <f ca="1">_xlfn.BETA.INV(U854,'Input Parameters'!$L$36,'Input Parameters'!$M$36,'Input Parameters'!$J$36,'Input Parameters'!$K$36)</f>
        <v>0.46454873672240909</v>
      </c>
      <c r="W854" s="2">
        <f ca="1">N854+(P854-N854)*(1-ERF((T854-R854)/(2*SQRT(L854*'Input Parameters'!$E$38))))</f>
        <v>0.10061774627718485</v>
      </c>
      <c r="X854">
        <f t="shared" ca="1" si="112"/>
        <v>1</v>
      </c>
      <c r="Y854" s="7"/>
    </row>
    <row r="855" spans="1:25" ht="15" customHeight="1" x14ac:dyDescent="0.25">
      <c r="A855" s="139">
        <v>848</v>
      </c>
      <c r="B855" s="10">
        <f t="shared" ca="1" si="103"/>
        <v>0.91145660242168147</v>
      </c>
      <c r="C855" s="60">
        <f ca="1">_xlfn.NORM.INV(B855,'Input Parameters'!$E$15,'Input Parameters'!$F$15)</f>
        <v>344.11638206633165</v>
      </c>
      <c r="D855" s="10">
        <f t="shared" ca="1" si="104"/>
        <v>0.29008127168002329</v>
      </c>
      <c r="E855" s="62">
        <f ca="1">IF(_xlfn.NORM.INV(D855,'Input Parameters'!$E$17,'Input Parameters'!$F$17)&lt;3500,3500,IF(_xlfn.NORM.INV(D855,'Input Parameters'!$E$17,'Input Parameters'!$F$17)&gt;5500,5500,_xlfn.NORM.INV(D855,'Input Parameters'!$E$17,'Input Parameters'!$F$17)))</f>
        <v>4412.7968831762018</v>
      </c>
      <c r="F855" s="10">
        <f t="shared" ca="1" si="105"/>
        <v>0.78659102303226514</v>
      </c>
      <c r="G855" s="64">
        <f ca="1">_xlfn.NORM.INV(F855,'Input Parameters'!$E$20,'Input Parameters'!$F$20)</f>
        <v>287.97414545242151</v>
      </c>
      <c r="H855" s="57">
        <f ca="1">EXP(E855*(1/'Input Parameters'!$E$23-1/G855))</f>
        <v>0.77171994992212589</v>
      </c>
      <c r="I855" s="10">
        <f t="shared" ca="1" si="106"/>
        <v>0.58871069385587138</v>
      </c>
      <c r="J855" s="30">
        <f ca="1">_xlfn.BETA.INV(I855,'Input Parameters'!$L$26,'Input Parameters'!$M$26,'Input Parameters'!$J$26,'Input Parameters'!$K$26)</f>
        <v>0.69678484105922645</v>
      </c>
      <c r="K855" s="168">
        <f ca="1">('Input Parameters'!$E$27/'Input Parameters'!$E$38)^$J855</f>
        <v>6.7510703374684747E-3</v>
      </c>
      <c r="L855" s="69">
        <f ca="1">$H855*$C855*'Input Parameters'!$E$25*K855</f>
        <v>1.7928242110645469</v>
      </c>
      <c r="M855" s="24">
        <f t="shared" ca="1" si="107"/>
        <v>0.75157394341753092</v>
      </c>
      <c r="N855" s="15">
        <f ca="1">_xlfn.NORM.INV(M855,'Input Parameters'!$E$29,'Input Parameters'!$F$29)</f>
        <v>0.10006794510499384</v>
      </c>
      <c r="O855" s="8">
        <f t="shared" ca="1" si="108"/>
        <v>0.97461238729501043</v>
      </c>
      <c r="P855" s="30">
        <f ca="1">_xlfn.LOGNORM.INV(O855,'Input Parameters'!$H$30,'Input Parameters'!$I$30)</f>
        <v>6.7515831626518459</v>
      </c>
      <c r="Q855" s="10">
        <f t="shared" ca="1" si="109"/>
        <v>0.83168468703694598</v>
      </c>
      <c r="R855" s="30">
        <f>IF('Input Parameters'!$E$32=0,0,_xlfn.BETA.INV(Q855,'Input Parameters'!$L$32,'Input Parameters'!$M$32,'Input Parameters'!$J$32,'Input Parameters'!$K$32))</f>
        <v>0</v>
      </c>
      <c r="S855" s="10">
        <f t="shared" ca="1" si="110"/>
        <v>0.95482087047827113</v>
      </c>
      <c r="T855" s="26">
        <f ca="1">_xlfn.LOGNORM.INV(S855,'Input Parameters'!$H$34,'Input Parameters'!$I$34)</f>
        <v>62.240949914926496</v>
      </c>
      <c r="U855" s="10">
        <f t="shared" ca="1" si="111"/>
        <v>0.98615298496671799</v>
      </c>
      <c r="V855" s="30">
        <f ca="1">_xlfn.BETA.INV(U855,'Input Parameters'!$L$36,'Input Parameters'!$M$36,'Input Parameters'!$J$36,'Input Parameters'!$K$36)</f>
        <v>0.97507980474680522</v>
      </c>
      <c r="W855" s="2">
        <f ca="1">N855+(P855-N855)*(1-ERF((T855-R855)/(2*SQRT(L855*'Input Parameters'!$E$38))))</f>
        <v>0.10680465441625804</v>
      </c>
      <c r="X855">
        <f t="shared" ca="1" si="112"/>
        <v>1</v>
      </c>
      <c r="Y855" s="7"/>
    </row>
    <row r="856" spans="1:25" ht="15" customHeight="1" x14ac:dyDescent="0.25">
      <c r="A856" s="139">
        <v>849</v>
      </c>
      <c r="B856" s="10">
        <f t="shared" ca="1" si="103"/>
        <v>0.45718976084147112</v>
      </c>
      <c r="C856" s="60">
        <f ca="1">_xlfn.NORM.INV(B856,'Input Parameters'!$E$15,'Input Parameters'!$F$15)</f>
        <v>265.14053051856104</v>
      </c>
      <c r="D856" s="10">
        <f t="shared" ca="1" si="104"/>
        <v>0.3973764979785559</v>
      </c>
      <c r="E856" s="62">
        <f ca="1">IF(_xlfn.NORM.INV(D856,'Input Parameters'!$E$17,'Input Parameters'!$F$17)&lt;3500,3500,IF(_xlfn.NORM.INV(D856,'Input Parameters'!$E$17,'Input Parameters'!$F$17)&gt;5500,5500,_xlfn.NORM.INV(D856,'Input Parameters'!$E$17,'Input Parameters'!$F$17)))</f>
        <v>4617.8994696144891</v>
      </c>
      <c r="F856" s="10">
        <f t="shared" ca="1" si="105"/>
        <v>0.77422020740888797</v>
      </c>
      <c r="G856" s="64">
        <f ca="1">_xlfn.NORM.INV(F856,'Input Parameters'!$E$20,'Input Parameters'!$F$20)</f>
        <v>287.69387729472078</v>
      </c>
      <c r="H856" s="57">
        <f ca="1">EXP(E856*(1/'Input Parameters'!$E$23-1/G856))</f>
        <v>0.75066203868825365</v>
      </c>
      <c r="I856" s="10">
        <f t="shared" ca="1" si="106"/>
        <v>0.22999507866500302</v>
      </c>
      <c r="J856" s="30">
        <f ca="1">_xlfn.BETA.INV(I856,'Input Parameters'!$L$26,'Input Parameters'!$M$26,'Input Parameters'!$J$26,'Input Parameters'!$K$26)</f>
        <v>0.53753456761026519</v>
      </c>
      <c r="K856" s="168">
        <f ca="1">('Input Parameters'!$E$27/'Input Parameters'!$E$38)^$J856</f>
        <v>2.1157766648795377E-2</v>
      </c>
      <c r="L856" s="69">
        <f ca="1">$H856*$C856*'Input Parameters'!$E$25*K856</f>
        <v>4.2110499977554792</v>
      </c>
      <c r="M856" s="24">
        <f t="shared" ca="1" si="107"/>
        <v>0.96136862608015949</v>
      </c>
      <c r="N856" s="15">
        <f ca="1">_xlfn.NORM.INV(M856,'Input Parameters'!$E$29,'Input Parameters'!$F$29)</f>
        <v>0.10017667939169453</v>
      </c>
      <c r="O856" s="8">
        <f t="shared" ca="1" si="108"/>
        <v>0.98940725490039283</v>
      </c>
      <c r="P856" s="30">
        <f ca="1">_xlfn.LOGNORM.INV(O856,'Input Parameters'!$H$30,'Input Parameters'!$I$30)</f>
        <v>7.970271813790144</v>
      </c>
      <c r="Q856" s="10">
        <f t="shared" ca="1" si="109"/>
        <v>0.96368531625486742</v>
      </c>
      <c r="R856" s="30">
        <f>IF('Input Parameters'!$E$32=0,0,_xlfn.BETA.INV(Q856,'Input Parameters'!$L$32,'Input Parameters'!$M$32,'Input Parameters'!$J$32,'Input Parameters'!$K$32))</f>
        <v>0</v>
      </c>
      <c r="S856" s="10">
        <f t="shared" ca="1" si="110"/>
        <v>0.62831426915253785</v>
      </c>
      <c r="T856" s="26">
        <f ca="1">_xlfn.LOGNORM.INV(S856,'Input Parameters'!$H$34,'Input Parameters'!$I$34)</f>
        <v>52.50506984455906</v>
      </c>
      <c r="U856" s="10">
        <f t="shared" ca="1" si="111"/>
        <v>0.77877582941827106</v>
      </c>
      <c r="V856" s="30">
        <f ca="1">_xlfn.BETA.INV(U856,'Input Parameters'!$L$36,'Input Parameters'!$M$36,'Input Parameters'!$J$36,'Input Parameters'!$K$36)</f>
        <v>0.71094387167126682</v>
      </c>
      <c r="W856" s="2">
        <f ca="1">N856+(P856-N856)*(1-ERF((T856-R856)/(2*SQRT(L856*'Input Parameters'!$E$38))))</f>
        <v>0.65436555570371491</v>
      </c>
      <c r="X856">
        <f t="shared" ca="1" si="112"/>
        <v>1</v>
      </c>
      <c r="Y856" s="7"/>
    </row>
    <row r="857" spans="1:25" ht="15" customHeight="1" x14ac:dyDescent="0.25">
      <c r="A857" s="139">
        <v>850</v>
      </c>
      <c r="B857" s="10">
        <f t="shared" ca="1" si="103"/>
        <v>0.63236714422093021</v>
      </c>
      <c r="C857" s="60">
        <f ca="1">_xlfn.NORM.INV(B857,'Input Parameters'!$E$15,'Input Parameters'!$F$15)</f>
        <v>289.29159279392832</v>
      </c>
      <c r="D857" s="10">
        <f t="shared" ca="1" si="104"/>
        <v>0.374864424290142</v>
      </c>
      <c r="E857" s="62">
        <f ca="1">IF(_xlfn.NORM.INV(D857,'Input Parameters'!$E$17,'Input Parameters'!$F$17)&lt;3500,3500,IF(_xlfn.NORM.INV(D857,'Input Parameters'!$E$17,'Input Parameters'!$F$17)&gt;5500,5500,_xlfn.NORM.INV(D857,'Input Parameters'!$E$17,'Input Parameters'!$F$17)))</f>
        <v>4576.7021562058544</v>
      </c>
      <c r="F857" s="10">
        <f t="shared" ca="1" si="105"/>
        <v>0.78374144273075952</v>
      </c>
      <c r="G857" s="64">
        <f ca="1">_xlfn.NORM.INV(F857,'Input Parameters'!$E$20,'Input Parameters'!$F$20)</f>
        <v>287.90877386786406</v>
      </c>
      <c r="H857" s="57">
        <f ca="1">EXP(E857*(1/'Input Parameters'!$E$23-1/G857))</f>
        <v>0.76157459723753318</v>
      </c>
      <c r="I857" s="10">
        <f t="shared" ca="1" si="106"/>
        <v>0.95462672777755098</v>
      </c>
      <c r="J857" s="30">
        <f ca="1">_xlfn.BETA.INV(I857,'Input Parameters'!$L$26,'Input Parameters'!$M$26,'Input Parameters'!$J$26,'Input Parameters'!$K$26)</f>
        <v>0.88087582916182428</v>
      </c>
      <c r="K857" s="168">
        <f ca="1">('Input Parameters'!$E$27/'Input Parameters'!$E$38)^$J857</f>
        <v>1.8025674861699135E-3</v>
      </c>
      <c r="L857" s="69">
        <f ca="1">$H857*$C857*'Input Parameters'!$E$25*K857</f>
        <v>0.39713649205905138</v>
      </c>
      <c r="M857" s="24">
        <f t="shared" ca="1" si="107"/>
        <v>0.81945326219464976</v>
      </c>
      <c r="N857" s="15">
        <f ca="1">_xlfn.NORM.INV(M857,'Input Parameters'!$E$29,'Input Parameters'!$F$29)</f>
        <v>0.10009132834665013</v>
      </c>
      <c r="O857" s="8">
        <f t="shared" ca="1" si="108"/>
        <v>0.86528843251285836</v>
      </c>
      <c r="P857" s="30">
        <f ca="1">_xlfn.LOGNORM.INV(O857,'Input Parameters'!$H$30,'Input Parameters'!$I$30)</f>
        <v>4.5210035931585724</v>
      </c>
      <c r="Q857" s="10">
        <f t="shared" ca="1" si="109"/>
        <v>0.89929115527600878</v>
      </c>
      <c r="R857" s="30">
        <f>IF('Input Parameters'!$E$32=0,0,_xlfn.BETA.INV(Q857,'Input Parameters'!$L$32,'Input Parameters'!$M$32,'Input Parameters'!$J$32,'Input Parameters'!$K$32))</f>
        <v>0</v>
      </c>
      <c r="S857" s="10">
        <f t="shared" ca="1" si="110"/>
        <v>0.68820030039079538</v>
      </c>
      <c r="T857" s="26">
        <f ca="1">_xlfn.LOGNORM.INV(S857,'Input Parameters'!$H$34,'Input Parameters'!$I$34)</f>
        <v>53.584030059100414</v>
      </c>
      <c r="U857" s="10">
        <f t="shared" ca="1" si="111"/>
        <v>0.42852048839123602</v>
      </c>
      <c r="V857" s="30">
        <f ca="1">_xlfn.BETA.INV(U857,'Input Parameters'!$L$36,'Input Parameters'!$M$36,'Input Parameters'!$J$36,'Input Parameters'!$K$36)</f>
        <v>0.55892676607729286</v>
      </c>
      <c r="W857" s="2">
        <f ca="1">N857+(P857-N857)*(1-ERF((T857-R857)/(2*SQRT(L857*'Input Parameters'!$E$38))))</f>
        <v>0.10009133642612417</v>
      </c>
      <c r="X857">
        <f t="shared" ca="1" si="112"/>
        <v>1</v>
      </c>
      <c r="Y857" s="7"/>
    </row>
    <row r="858" spans="1:25" ht="15" customHeight="1" x14ac:dyDescent="0.25">
      <c r="A858" s="139">
        <v>851</v>
      </c>
      <c r="B858" s="10">
        <f t="shared" ca="1" si="103"/>
        <v>0.41041813955832451</v>
      </c>
      <c r="C858" s="60">
        <f ca="1">_xlfn.NORM.INV(B858,'Input Parameters'!$E$15,'Input Parameters'!$F$15)</f>
        <v>258.69403878310425</v>
      </c>
      <c r="D858" s="10">
        <f t="shared" ca="1" si="104"/>
        <v>0.74719999193137143</v>
      </c>
      <c r="E858" s="62">
        <f ca="1">IF(_xlfn.NORM.INV(D858,'Input Parameters'!$E$17,'Input Parameters'!$F$17)&lt;3500,3500,IF(_xlfn.NORM.INV(D858,'Input Parameters'!$E$17,'Input Parameters'!$F$17)&gt;5500,5500,_xlfn.NORM.INV(D858,'Input Parameters'!$E$17,'Input Parameters'!$F$17)))</f>
        <v>5265.9931286541205</v>
      </c>
      <c r="F858" s="10">
        <f t="shared" ca="1" si="105"/>
        <v>0.28034988751162826</v>
      </c>
      <c r="G858" s="64">
        <f ca="1">_xlfn.NORM.INV(F858,'Input Parameters'!$E$20,'Input Parameters'!$F$20)</f>
        <v>278.75192379798551</v>
      </c>
      <c r="H858" s="57">
        <f ca="1">EXP(E858*(1/'Input Parameters'!$E$23-1/G858))</f>
        <v>0.40082883795031776</v>
      </c>
      <c r="I858" s="10">
        <f t="shared" ca="1" si="106"/>
        <v>0.32347319221340565</v>
      </c>
      <c r="J858" s="30">
        <f ca="1">_xlfn.BETA.INV(I858,'Input Parameters'!$L$26,'Input Parameters'!$M$26,'Input Parameters'!$J$26,'Input Parameters'!$K$26)</f>
        <v>0.58551079033740261</v>
      </c>
      <c r="K858" s="168">
        <f ca="1">('Input Parameters'!$E$27/'Input Parameters'!$E$38)^$J858</f>
        <v>1.499733427258579E-2</v>
      </c>
      <c r="L858" s="69">
        <f ca="1">$H858*$C858*'Input Parameters'!$E$25*K858</f>
        <v>1.5551040495620529</v>
      </c>
      <c r="M858" s="24">
        <f t="shared" ca="1" si="107"/>
        <v>0.62414106347797527</v>
      </c>
      <c r="N858" s="15">
        <f ca="1">_xlfn.NORM.INV(M858,'Input Parameters'!$E$29,'Input Parameters'!$F$29)</f>
        <v>0.10003163750227163</v>
      </c>
      <c r="O858" s="8">
        <f t="shared" ca="1" si="108"/>
        <v>0.98852475266451811</v>
      </c>
      <c r="P858" s="30">
        <f ca="1">_xlfn.LOGNORM.INV(O858,'Input Parameters'!$H$30,'Input Parameters'!$I$30)</f>
        <v>7.8566164448757076</v>
      </c>
      <c r="Q858" s="10">
        <f t="shared" ca="1" si="109"/>
        <v>0.96443430098948946</v>
      </c>
      <c r="R858" s="30">
        <f>IF('Input Parameters'!$E$32=0,0,_xlfn.BETA.INV(Q858,'Input Parameters'!$L$32,'Input Parameters'!$M$32,'Input Parameters'!$J$32,'Input Parameters'!$K$32))</f>
        <v>0</v>
      </c>
      <c r="S858" s="10">
        <f t="shared" ca="1" si="110"/>
        <v>0.46032450243068346</v>
      </c>
      <c r="T858" s="26">
        <f ca="1">_xlfn.LOGNORM.INV(S858,'Input Parameters'!$H$34,'Input Parameters'!$I$34)</f>
        <v>49.786330847508559</v>
      </c>
      <c r="U858" s="10">
        <f t="shared" ca="1" si="111"/>
        <v>5.2564236608131587E-2</v>
      </c>
      <c r="V858" s="30">
        <f ca="1">_xlfn.BETA.INV(U858,'Input Parameters'!$L$36,'Input Parameters'!$M$36,'Input Parameters'!$J$36,'Input Parameters'!$K$36)</f>
        <v>0.3814569065454545</v>
      </c>
      <c r="W858" s="2">
        <f ca="1">N858+(P858-N858)*(1-ERF((T858-R858)/(2*SQRT(L858*'Input Parameters'!$E$38))))</f>
        <v>0.13693142797558711</v>
      </c>
      <c r="X858">
        <f t="shared" ca="1" si="112"/>
        <v>1</v>
      </c>
      <c r="Y858" s="7"/>
    </row>
    <row r="859" spans="1:25" ht="15" customHeight="1" x14ac:dyDescent="0.25">
      <c r="A859" s="139">
        <v>852</v>
      </c>
      <c r="B859" s="10">
        <f t="shared" ca="1" si="103"/>
        <v>0.15323308171758354</v>
      </c>
      <c r="C859" s="60">
        <f ca="1">_xlfn.NORM.INV(B859,'Input Parameters'!$E$15,'Input Parameters'!$F$15)</f>
        <v>215.54545401914555</v>
      </c>
      <c r="D859" s="10">
        <f t="shared" ca="1" si="104"/>
        <v>0.97669447836772727</v>
      </c>
      <c r="E859" s="62">
        <f ca="1">IF(_xlfn.NORM.INV(D859,'Input Parameters'!$E$17,'Input Parameters'!$F$17)&lt;3500,3500,IF(_xlfn.NORM.INV(D859,'Input Parameters'!$E$17,'Input Parameters'!$F$17)&gt;5500,5500,_xlfn.NORM.INV(D859,'Input Parameters'!$E$17,'Input Parameters'!$F$17)))</f>
        <v>5500</v>
      </c>
      <c r="F859" s="10">
        <f t="shared" ca="1" si="105"/>
        <v>0.86653412116787121</v>
      </c>
      <c r="G859" s="64">
        <f ca="1">_xlfn.NORM.INV(F859,'Input Parameters'!$E$20,'Input Parameters'!$F$20)</f>
        <v>290.08804600390454</v>
      </c>
      <c r="H859" s="57">
        <f ca="1">EXP(E859*(1/'Input Parameters'!$E$23-1/G859))</f>
        <v>0.83210075897697966</v>
      </c>
      <c r="I859" s="10">
        <f t="shared" ca="1" si="106"/>
        <v>1.0444856101221367E-2</v>
      </c>
      <c r="J859" s="30">
        <f ca="1">_xlfn.BETA.INV(I859,'Input Parameters'!$L$26,'Input Parameters'!$M$26,'Input Parameters'!$J$26,'Input Parameters'!$K$26)</f>
        <v>0.28209368929409145</v>
      </c>
      <c r="K859" s="168">
        <f ca="1">('Input Parameters'!$E$27/'Input Parameters'!$E$38)^$J859</f>
        <v>0.1321966443666186</v>
      </c>
      <c r="L859" s="69">
        <f ca="1">$H859*$C859*'Input Parameters'!$E$25*K859</f>
        <v>23.710199992357989</v>
      </c>
      <c r="M859" s="24">
        <f t="shared" ca="1" si="107"/>
        <v>4.0366277857922017E-2</v>
      </c>
      <c r="N859" s="15">
        <f ca="1">_xlfn.NORM.INV(M859,'Input Parameters'!$E$29,'Input Parameters'!$F$29)</f>
        <v>9.982535486613868E-2</v>
      </c>
      <c r="O859" s="8">
        <f t="shared" ca="1" si="108"/>
        <v>0.59228906750872645</v>
      </c>
      <c r="P859" s="30">
        <f ca="1">_xlfn.LOGNORM.INV(O859,'Input Parameters'!$H$30,'Input Parameters'!$I$30)</f>
        <v>2.9961010294973232</v>
      </c>
      <c r="Q859" s="10">
        <f t="shared" ca="1" si="109"/>
        <v>0.62600959607938589</v>
      </c>
      <c r="R859" s="30">
        <f>IF('Input Parameters'!$E$32=0,0,_xlfn.BETA.INV(Q859,'Input Parameters'!$L$32,'Input Parameters'!$M$32,'Input Parameters'!$J$32,'Input Parameters'!$K$32))</f>
        <v>0</v>
      </c>
      <c r="S859" s="10">
        <f t="shared" ca="1" si="110"/>
        <v>0.61911736397664219</v>
      </c>
      <c r="T859" s="26">
        <f ca="1">_xlfn.LOGNORM.INV(S859,'Input Parameters'!$H$34,'Input Parameters'!$I$34)</f>
        <v>52.34690991763042</v>
      </c>
      <c r="U859" s="10">
        <f t="shared" ca="1" si="111"/>
        <v>0.49688694626451779</v>
      </c>
      <c r="V859" s="30">
        <f ca="1">_xlfn.BETA.INV(U859,'Input Parameters'!$L$36,'Input Parameters'!$M$36,'Input Parameters'!$J$36,'Input Parameters'!$K$36)</f>
        <v>0.58470108408257604</v>
      </c>
      <c r="W859" s="2">
        <f ca="1">N859+(P859-N859)*(1-ERF((T859-R859)/(2*SQRT(L859*'Input Parameters'!$E$38))))</f>
        <v>1.394910554904387</v>
      </c>
      <c r="X859">
        <f t="shared" ca="1" si="112"/>
        <v>0</v>
      </c>
      <c r="Y859" s="7"/>
    </row>
    <row r="860" spans="1:25" ht="15" customHeight="1" x14ac:dyDescent="0.25">
      <c r="A860" s="139">
        <v>853</v>
      </c>
      <c r="B860" s="10">
        <f t="shared" ca="1" si="103"/>
        <v>0.73101730949196453</v>
      </c>
      <c r="C860" s="60">
        <f ca="1">_xlfn.NORM.INV(B860,'Input Parameters'!$E$15,'Input Parameters'!$F$15)</f>
        <v>304.34454070456121</v>
      </c>
      <c r="D860" s="10">
        <f t="shared" ca="1" si="104"/>
        <v>9.8103082727729163E-2</v>
      </c>
      <c r="E860" s="62">
        <f ca="1">IF(_xlfn.NORM.INV(D860,'Input Parameters'!$E$17,'Input Parameters'!$F$17)&lt;3500,3500,IF(_xlfn.NORM.INV(D860,'Input Parameters'!$E$17,'Input Parameters'!$F$17)&gt;5500,5500,_xlfn.NORM.INV(D860,'Input Parameters'!$E$17,'Input Parameters'!$F$17)))</f>
        <v>3895.294737581838</v>
      </c>
      <c r="F860" s="10">
        <f t="shared" ca="1" si="105"/>
        <v>0.97227340356187641</v>
      </c>
      <c r="G860" s="64">
        <f ca="1">_xlfn.NORM.INV(F860,'Input Parameters'!$E$20,'Input Parameters'!$F$20)</f>
        <v>295.48256586485718</v>
      </c>
      <c r="H860" s="57">
        <f ca="1">EXP(E860*(1/'Input Parameters'!$E$23-1/G860))</f>
        <v>1.1218452038973936</v>
      </c>
      <c r="I860" s="10">
        <f t="shared" ca="1" si="106"/>
        <v>0.46540571133213471</v>
      </c>
      <c r="J860" s="30">
        <f ca="1">_xlfn.BETA.INV(I860,'Input Parameters'!$L$26,'Input Parameters'!$M$26,'Input Parameters'!$J$26,'Input Parameters'!$K$26)</f>
        <v>0.64733911464247773</v>
      </c>
      <c r="K860" s="168">
        <f ca="1">('Input Parameters'!$E$27/'Input Parameters'!$E$38)^$J860</f>
        <v>9.6251208032025089E-3</v>
      </c>
      <c r="L860" s="69">
        <f ca="1">$H860*$C860*'Input Parameters'!$E$25*K860</f>
        <v>3.2862805800030022</v>
      </c>
      <c r="M860" s="24">
        <f t="shared" ca="1" si="107"/>
        <v>0.29925622872733326</v>
      </c>
      <c r="N860" s="15">
        <f ca="1">_xlfn.NORM.INV(M860,'Input Parameters'!$E$29,'Input Parameters'!$F$29)</f>
        <v>9.9947345912164684E-2</v>
      </c>
      <c r="O860" s="8">
        <f t="shared" ca="1" si="108"/>
        <v>0.46065938526982797</v>
      </c>
      <c r="P860" s="30">
        <f ca="1">_xlfn.LOGNORM.INV(O860,'Input Parameters'!$H$30,'Input Parameters'!$I$30)</f>
        <v>2.5609600520773226</v>
      </c>
      <c r="Q860" s="10">
        <f t="shared" ca="1" si="109"/>
        <v>0.63103443020435801</v>
      </c>
      <c r="R860" s="30">
        <f>IF('Input Parameters'!$E$32=0,0,_xlfn.BETA.INV(Q860,'Input Parameters'!$L$32,'Input Parameters'!$M$32,'Input Parameters'!$J$32,'Input Parameters'!$K$32))</f>
        <v>0</v>
      </c>
      <c r="S860" s="10">
        <f t="shared" ca="1" si="110"/>
        <v>0.94535781996062807</v>
      </c>
      <c r="T860" s="26">
        <f ca="1">_xlfn.LOGNORM.INV(S860,'Input Parameters'!$H$34,'Input Parameters'!$I$34)</f>
        <v>61.531308275656905</v>
      </c>
      <c r="U860" s="10">
        <f t="shared" ca="1" si="111"/>
        <v>0.80295337493701657</v>
      </c>
      <c r="V860" s="30">
        <f ca="1">_xlfn.BETA.INV(U860,'Input Parameters'!$L$36,'Input Parameters'!$M$36,'Input Parameters'!$J$36,'Input Parameters'!$K$36)</f>
        <v>0.7255259830695131</v>
      </c>
      <c r="W860" s="2">
        <f ca="1">N860+(P860-N860)*(1-ERF((T860-R860)/(2*SQRT(L860*'Input Parameters'!$E$38))))</f>
        <v>0.14028511279000561</v>
      </c>
      <c r="X860">
        <f t="shared" ca="1" si="112"/>
        <v>1</v>
      </c>
      <c r="Y860" s="7"/>
    </row>
    <row r="861" spans="1:25" ht="15" customHeight="1" x14ac:dyDescent="0.25">
      <c r="A861" s="139">
        <v>854</v>
      </c>
      <c r="B861" s="10">
        <f t="shared" ca="1" si="103"/>
        <v>0.51580360827813654</v>
      </c>
      <c r="C861" s="60">
        <f ca="1">_xlfn.NORM.INV(B861,'Input Parameters'!$E$15,'Input Parameters'!$F$15)</f>
        <v>273.11456832916423</v>
      </c>
      <c r="D861" s="10">
        <f t="shared" ca="1" si="104"/>
        <v>0.4931822681192195</v>
      </c>
      <c r="E861" s="62">
        <f ca="1">IF(_xlfn.NORM.INV(D861,'Input Parameters'!$E$17,'Input Parameters'!$F$17)&lt;3500,3500,IF(_xlfn.NORM.INV(D861,'Input Parameters'!$E$17,'Input Parameters'!$F$17)&gt;5500,5500,_xlfn.NORM.INV(D861,'Input Parameters'!$E$17,'Input Parameters'!$F$17)))</f>
        <v>4788.0367540036241</v>
      </c>
      <c r="F861" s="10">
        <f t="shared" ca="1" si="105"/>
        <v>0.1786815666280912</v>
      </c>
      <c r="G861" s="64">
        <f ca="1">_xlfn.NORM.INV(F861,'Input Parameters'!$E$20,'Input Parameters'!$F$20)</f>
        <v>276.4833118504954</v>
      </c>
      <c r="H861" s="57">
        <f ca="1">EXP(E861*(1/'Input Parameters'!$E$23-1/G861))</f>
        <v>0.37825661726281978</v>
      </c>
      <c r="I861" s="10">
        <f t="shared" ca="1" si="106"/>
        <v>0.1711943518649196</v>
      </c>
      <c r="J861" s="30">
        <f ca="1">_xlfn.BETA.INV(I861,'Input Parameters'!$L$26,'Input Parameters'!$M$26,'Input Parameters'!$J$26,'Input Parameters'!$K$26)</f>
        <v>0.50133799471380935</v>
      </c>
      <c r="K861" s="168">
        <f ca="1">('Input Parameters'!$E$27/'Input Parameters'!$E$38)^$J861</f>
        <v>2.7430236663378758E-2</v>
      </c>
      <c r="L861" s="69">
        <f ca="1">$H861*$C861*'Input Parameters'!$E$25*K861</f>
        <v>2.8337462319728051</v>
      </c>
      <c r="M861" s="24">
        <f t="shared" ca="1" si="107"/>
        <v>0.71000765472554994</v>
      </c>
      <c r="N861" s="15">
        <f ca="1">_xlfn.NORM.INV(M861,'Input Parameters'!$E$29,'Input Parameters'!$F$29)</f>
        <v>0.10005534070820506</v>
      </c>
      <c r="O861" s="8">
        <f t="shared" ca="1" si="108"/>
        <v>0.25718576779192015</v>
      </c>
      <c r="P861" s="30">
        <f ca="1">_xlfn.LOGNORM.INV(O861,'Input Parameters'!$H$30,'Input Parameters'!$I$30)</f>
        <v>1.9719572489816302</v>
      </c>
      <c r="Q861" s="10">
        <f t="shared" ca="1" si="109"/>
        <v>0.63189919146602158</v>
      </c>
      <c r="R861" s="30">
        <f>IF('Input Parameters'!$E$32=0,0,_xlfn.BETA.INV(Q861,'Input Parameters'!$L$32,'Input Parameters'!$M$32,'Input Parameters'!$J$32,'Input Parameters'!$K$32))</f>
        <v>0</v>
      </c>
      <c r="S861" s="10">
        <f t="shared" ca="1" si="110"/>
        <v>0.6090852285355044</v>
      </c>
      <c r="T861" s="26">
        <f ca="1">_xlfn.LOGNORM.INV(S861,'Input Parameters'!$H$34,'Input Parameters'!$I$34)</f>
        <v>52.176235030055942</v>
      </c>
      <c r="U861" s="10">
        <f t="shared" ca="1" si="111"/>
        <v>0.69682903709235566</v>
      </c>
      <c r="V861" s="30">
        <f ca="1">_xlfn.BETA.INV(U861,'Input Parameters'!$L$36,'Input Parameters'!$M$36,'Input Parameters'!$J$36,'Input Parameters'!$K$36)</f>
        <v>0.66811743403572699</v>
      </c>
      <c r="W861" s="2">
        <f ca="1">N861+(P861-N861)*(1-ERF((T861-R861)/(2*SQRT(L861*'Input Parameters'!$E$38))))</f>
        <v>0.15322218064269263</v>
      </c>
      <c r="X861">
        <f t="shared" ca="1" si="112"/>
        <v>1</v>
      </c>
      <c r="Y861" s="7"/>
    </row>
    <row r="862" spans="1:25" ht="15" customHeight="1" x14ac:dyDescent="0.25">
      <c r="A862" s="139">
        <v>855</v>
      </c>
      <c r="B862" s="10">
        <f t="shared" ca="1" si="103"/>
        <v>0.11063474740739521</v>
      </c>
      <c r="C862" s="60">
        <f ca="1">_xlfn.NORM.INV(B862,'Input Parameters'!$E$15,'Input Parameters'!$F$15)</f>
        <v>204.67998415615463</v>
      </c>
      <c r="D862" s="10">
        <f t="shared" ca="1" si="104"/>
        <v>0.88160572708089191</v>
      </c>
      <c r="E862" s="62">
        <f ca="1">IF(_xlfn.NORM.INV(D862,'Input Parameters'!$E$17,'Input Parameters'!$F$17)&lt;3500,3500,IF(_xlfn.NORM.INV(D862,'Input Parameters'!$E$17,'Input Parameters'!$F$17)&gt;5500,5500,_xlfn.NORM.INV(D862,'Input Parameters'!$E$17,'Input Parameters'!$F$17)))</f>
        <v>5500</v>
      </c>
      <c r="F862" s="10">
        <f t="shared" ca="1" si="105"/>
        <v>0.77394157745303149</v>
      </c>
      <c r="G862" s="64">
        <f ca="1">_xlfn.NORM.INV(F862,'Input Parameters'!$E$20,'Input Parameters'!$F$20)</f>
        <v>287.68766709107064</v>
      </c>
      <c r="H862" s="57">
        <f ca="1">EXP(E862*(1/'Input Parameters'!$E$23-1/G862))</f>
        <v>0.71035086588454333</v>
      </c>
      <c r="I862" s="10">
        <f t="shared" ca="1" si="106"/>
        <v>0.67508964984914066</v>
      </c>
      <c r="J862" s="30">
        <f ca="1">_xlfn.BETA.INV(I862,'Input Parameters'!$L$26,'Input Parameters'!$M$26,'Input Parameters'!$J$26,'Input Parameters'!$K$26)</f>
        <v>0.73143324427138645</v>
      </c>
      <c r="K862" s="168">
        <f ca="1">('Input Parameters'!$E$27/'Input Parameters'!$E$38)^$J862</f>
        <v>5.265453314283801E-3</v>
      </c>
      <c r="L862" s="69">
        <f ca="1">$H862*$C862*'Input Parameters'!$E$25*K862</f>
        <v>0.7655684993768227</v>
      </c>
      <c r="M862" s="24">
        <f t="shared" ca="1" si="107"/>
        <v>0.21770586334611408</v>
      </c>
      <c r="N862" s="15">
        <f ca="1">_xlfn.NORM.INV(M862,'Input Parameters'!$E$29,'Input Parameters'!$F$29)</f>
        <v>9.9922003542452661E-2</v>
      </c>
      <c r="O862" s="8">
        <f t="shared" ca="1" si="108"/>
        <v>0.1143656555782564</v>
      </c>
      <c r="P862" s="30">
        <f ca="1">_xlfn.LOGNORM.INV(O862,'Input Parameters'!$H$30,'Input Parameters'!$I$30)</f>
        <v>1.5196306333795793</v>
      </c>
      <c r="Q862" s="10">
        <f t="shared" ca="1" si="109"/>
        <v>0.44924574116353333</v>
      </c>
      <c r="R862" s="30">
        <f>IF('Input Parameters'!$E$32=0,0,_xlfn.BETA.INV(Q862,'Input Parameters'!$L$32,'Input Parameters'!$M$32,'Input Parameters'!$J$32,'Input Parameters'!$K$32))</f>
        <v>0</v>
      </c>
      <c r="S862" s="10">
        <f t="shared" ca="1" si="110"/>
        <v>0.19889315578387923</v>
      </c>
      <c r="T862" s="26">
        <f ca="1">_xlfn.LOGNORM.INV(S862,'Input Parameters'!$H$34,'Input Parameters'!$I$34)</f>
        <v>45.370223105886446</v>
      </c>
      <c r="U862" s="10">
        <f t="shared" ca="1" si="111"/>
        <v>0.45633362493717</v>
      </c>
      <c r="V862" s="30">
        <f ca="1">_xlfn.BETA.INV(U862,'Input Parameters'!$L$36,'Input Parameters'!$M$36,'Input Parameters'!$J$36,'Input Parameters'!$K$36)</f>
        <v>0.56935745100964175</v>
      </c>
      <c r="W862" s="2">
        <f ca="1">N862+(P862-N862)*(1-ERF((T862-R862)/(2*SQRT(L862*'Input Parameters'!$E$38))))</f>
        <v>0.10027095932303309</v>
      </c>
      <c r="X862">
        <f t="shared" ca="1" si="112"/>
        <v>1</v>
      </c>
      <c r="Y862" s="7"/>
    </row>
    <row r="863" spans="1:25" ht="15" customHeight="1" x14ac:dyDescent="0.25">
      <c r="A863" s="139">
        <v>856</v>
      </c>
      <c r="B863" s="10">
        <f t="shared" ca="1" si="103"/>
        <v>0.28981781510980853</v>
      </c>
      <c r="C863" s="60">
        <f ca="1">_xlfn.NORM.INV(B863,'Input Parameters'!$E$15,'Input Parameters'!$F$15)</f>
        <v>240.94853071653083</v>
      </c>
      <c r="D863" s="10">
        <f t="shared" ca="1" si="104"/>
        <v>0.82342258929206258</v>
      </c>
      <c r="E863" s="62">
        <f ca="1">IF(_xlfn.NORM.INV(D863,'Input Parameters'!$E$17,'Input Parameters'!$F$17)&lt;3500,3500,IF(_xlfn.NORM.INV(D863,'Input Parameters'!$E$17,'Input Parameters'!$F$17)&gt;5500,5500,_xlfn.NORM.INV(D863,'Input Parameters'!$E$17,'Input Parameters'!$F$17)))</f>
        <v>5449.9411520675976</v>
      </c>
      <c r="F863" s="10">
        <f t="shared" ca="1" si="105"/>
        <v>0.96830351868774933</v>
      </c>
      <c r="G863" s="64">
        <f ca="1">_xlfn.NORM.INV(F863,'Input Parameters'!$E$20,'Input Parameters'!$F$20)</f>
        <v>295.08804944940204</v>
      </c>
      <c r="H863" s="57">
        <f ca="1">EXP(E863*(1/'Input Parameters'!$E$23-1/G863))</f>
        <v>1.1459149691062216</v>
      </c>
      <c r="I863" s="10">
        <f t="shared" ca="1" si="106"/>
        <v>0.59258767620334241</v>
      </c>
      <c r="J863" s="30">
        <f ca="1">_xlfn.BETA.INV(I863,'Input Parameters'!$L$26,'Input Parameters'!$M$26,'Input Parameters'!$J$26,'Input Parameters'!$K$26)</f>
        <v>0.69832519445183217</v>
      </c>
      <c r="K863" s="168">
        <f ca="1">('Input Parameters'!$E$27/'Input Parameters'!$E$38)^$J863</f>
        <v>6.6768883913602313E-3</v>
      </c>
      <c r="L863" s="69">
        <f ca="1">$H863*$C863*'Input Parameters'!$E$25*K863</f>
        <v>1.8435324724648163</v>
      </c>
      <c r="M863" s="24">
        <f t="shared" ca="1" si="107"/>
        <v>0.27483895653176216</v>
      </c>
      <c r="N863" s="15">
        <f ca="1">_xlfn.NORM.INV(M863,'Input Parameters'!$E$29,'Input Parameters'!$F$29)</f>
        <v>9.9940175716411034E-2</v>
      </c>
      <c r="O863" s="8">
        <f t="shared" ca="1" si="108"/>
        <v>0.8011713667859951</v>
      </c>
      <c r="P863" s="30">
        <f ca="1">_xlfn.LOGNORM.INV(O863,'Input Parameters'!$H$30,'Input Parameters'!$I$30)</f>
        <v>4.001167159435421</v>
      </c>
      <c r="Q863" s="10">
        <f t="shared" ca="1" si="109"/>
        <v>0.13141660588983395</v>
      </c>
      <c r="R863" s="30">
        <f>IF('Input Parameters'!$E$32=0,0,_xlfn.BETA.INV(Q863,'Input Parameters'!$L$32,'Input Parameters'!$M$32,'Input Parameters'!$J$32,'Input Parameters'!$K$32))</f>
        <v>0</v>
      </c>
      <c r="S863" s="10">
        <f t="shared" ca="1" si="110"/>
        <v>0.9338122339622188</v>
      </c>
      <c r="T863" s="26">
        <f ca="1">_xlfn.LOGNORM.INV(S863,'Input Parameters'!$H$34,'Input Parameters'!$I$34)</f>
        <v>60.795491670096553</v>
      </c>
      <c r="U863" s="10">
        <f t="shared" ca="1" si="111"/>
        <v>0.95780802599019099</v>
      </c>
      <c r="V863" s="30">
        <f ca="1">_xlfn.BETA.INV(U863,'Input Parameters'!$L$36,'Input Parameters'!$M$36,'Input Parameters'!$J$36,'Input Parameters'!$K$36)</f>
        <v>0.8845314579674004</v>
      </c>
      <c r="W863" s="2">
        <f ca="1">N863+(P863-N863)*(1-ERF((T863-R863)/(2*SQRT(L863*'Input Parameters'!$E$38))))</f>
        <v>0.10596652080383197</v>
      </c>
      <c r="X863">
        <f t="shared" ca="1" si="112"/>
        <v>1</v>
      </c>
      <c r="Y863" s="7"/>
    </row>
    <row r="864" spans="1:25" ht="15" customHeight="1" x14ac:dyDescent="0.25">
      <c r="A864" s="139">
        <v>857</v>
      </c>
      <c r="B864" s="10">
        <f t="shared" ca="1" si="103"/>
        <v>0.57434317648227173</v>
      </c>
      <c r="C864" s="60">
        <f ca="1">_xlfn.NORM.INV(B864,'Input Parameters'!$E$15,'Input Parameters'!$F$15)</f>
        <v>281.12535773777222</v>
      </c>
      <c r="D864" s="10">
        <f t="shared" ca="1" si="104"/>
        <v>0.70667435149321656</v>
      </c>
      <c r="E864" s="62">
        <f ca="1">IF(_xlfn.NORM.INV(D864,'Input Parameters'!$E$17,'Input Parameters'!$F$17)&lt;3500,3500,IF(_xlfn.NORM.INV(D864,'Input Parameters'!$E$17,'Input Parameters'!$F$17)&gt;5500,5500,_xlfn.NORM.INV(D864,'Input Parameters'!$E$17,'Input Parameters'!$F$17)))</f>
        <v>5180.5865780124823</v>
      </c>
      <c r="F864" s="10">
        <f t="shared" ca="1" si="105"/>
        <v>0.87896221505030492</v>
      </c>
      <c r="G864" s="64">
        <f ca="1">_xlfn.NORM.INV(F864,'Input Parameters'!$E$20,'Input Parameters'!$F$20)</f>
        <v>290.48775810324713</v>
      </c>
      <c r="H864" s="57">
        <f ca="1">EXP(E864*(1/'Input Parameters'!$E$23-1/G864))</f>
        <v>0.86195360129207688</v>
      </c>
      <c r="I864" s="10">
        <f t="shared" ca="1" si="106"/>
        <v>3.5931328541583318E-2</v>
      </c>
      <c r="J864" s="30">
        <f ca="1">_xlfn.BETA.INV(I864,'Input Parameters'!$L$26,'Input Parameters'!$M$26,'Input Parameters'!$J$26,'Input Parameters'!$K$26)</f>
        <v>0.35926607780126874</v>
      </c>
      <c r="K864" s="168">
        <f ca="1">('Input Parameters'!$E$27/'Input Parameters'!$E$38)^$J864</f>
        <v>7.599983490445765E-2</v>
      </c>
      <c r="L864" s="69">
        <f ca="1">$H864*$C864*'Input Parameters'!$E$25*K864</f>
        <v>18.416053097802379</v>
      </c>
      <c r="M864" s="24">
        <f t="shared" ca="1" si="107"/>
        <v>2.7340941897219251E-2</v>
      </c>
      <c r="N864" s="15">
        <f ca="1">_xlfn.NORM.INV(M864,'Input Parameters'!$E$29,'Input Parameters'!$F$29)</f>
        <v>9.9807860464572781E-2</v>
      </c>
      <c r="O864" s="8">
        <f t="shared" ca="1" si="108"/>
        <v>0.73113580317186766</v>
      </c>
      <c r="P864" s="30">
        <f ca="1">_xlfn.LOGNORM.INV(O864,'Input Parameters'!$H$30,'Input Parameters'!$I$30)</f>
        <v>3.5899775599361776</v>
      </c>
      <c r="Q864" s="10">
        <f t="shared" ca="1" si="109"/>
        <v>0.43656282961473059</v>
      </c>
      <c r="R864" s="30">
        <f>IF('Input Parameters'!$E$32=0,0,_xlfn.BETA.INV(Q864,'Input Parameters'!$L$32,'Input Parameters'!$M$32,'Input Parameters'!$J$32,'Input Parameters'!$K$32))</f>
        <v>0</v>
      </c>
      <c r="S864" s="10">
        <f t="shared" ca="1" si="110"/>
        <v>0.23453970659644785</v>
      </c>
      <c r="T864" s="26">
        <f ca="1">_xlfn.LOGNORM.INV(S864,'Input Parameters'!$H$34,'Input Parameters'!$I$34)</f>
        <v>46.062427233118719</v>
      </c>
      <c r="U864" s="10">
        <f t="shared" ca="1" si="111"/>
        <v>0.97218529001033394</v>
      </c>
      <c r="V864" s="30">
        <f ca="1">_xlfn.BETA.INV(U864,'Input Parameters'!$L$36,'Input Parameters'!$M$36,'Input Parameters'!$J$36,'Input Parameters'!$K$36)</f>
        <v>0.92012568749632306</v>
      </c>
      <c r="W864" s="2">
        <f ca="1">N864+(P864-N864)*(1-ERF((T864-R864)/(2*SQRT(L864*'Input Parameters'!$E$38))))</f>
        <v>1.662919327441412</v>
      </c>
      <c r="X864">
        <f t="shared" ca="1" si="112"/>
        <v>0</v>
      </c>
      <c r="Y864" s="7"/>
    </row>
    <row r="865" spans="1:25" ht="15" customHeight="1" x14ac:dyDescent="0.25">
      <c r="A865" s="139">
        <v>858</v>
      </c>
      <c r="B865" s="10">
        <f t="shared" ca="1" si="103"/>
        <v>0.55905488822513638</v>
      </c>
      <c r="C865" s="60">
        <f ca="1">_xlfn.NORM.INV(B865,'Input Parameters'!$E$15,'Input Parameters'!$F$15)</f>
        <v>279.01890639851143</v>
      </c>
      <c r="D865" s="10">
        <f t="shared" ca="1" si="104"/>
        <v>0.33286813402787996</v>
      </c>
      <c r="E865" s="62">
        <f ca="1">IF(_xlfn.NORM.INV(D865,'Input Parameters'!$E$17,'Input Parameters'!$F$17)&lt;3500,3500,IF(_xlfn.NORM.INV(D865,'Input Parameters'!$E$17,'Input Parameters'!$F$17)&gt;5500,5500,_xlfn.NORM.INV(D865,'Input Parameters'!$E$17,'Input Parameters'!$F$17)))</f>
        <v>4497.5950446049719</v>
      </c>
      <c r="F865" s="10">
        <f t="shared" ca="1" si="105"/>
        <v>0.93743791870688431</v>
      </c>
      <c r="G865" s="64">
        <f ca="1">_xlfn.NORM.INV(F865,'Input Parameters'!$E$20,'Input Parameters'!$F$20)</f>
        <v>292.92522685053586</v>
      </c>
      <c r="H865" s="57">
        <f ca="1">EXP(E865*(1/'Input Parameters'!$E$23-1/G865))</f>
        <v>0.9998662998004707</v>
      </c>
      <c r="I865" s="10">
        <f t="shared" ca="1" si="106"/>
        <v>0.88323724404179538</v>
      </c>
      <c r="J865" s="30">
        <f ca="1">_xlfn.BETA.INV(I865,'Input Parameters'!$L$26,'Input Parameters'!$M$26,'Input Parameters'!$J$26,'Input Parameters'!$K$26)</f>
        <v>0.82875944837631521</v>
      </c>
      <c r="K865" s="168">
        <f ca="1">('Input Parameters'!$E$27/'Input Parameters'!$E$38)^$J865</f>
        <v>2.6196587659175854E-3</v>
      </c>
      <c r="L865" s="69">
        <f ca="1">$H865*$C865*'Input Parameters'!$E$25*K865</f>
        <v>0.73083659793863665</v>
      </c>
      <c r="M865" s="24">
        <f t="shared" ca="1" si="107"/>
        <v>6.3881862716478111E-2</v>
      </c>
      <c r="N865" s="15">
        <f ca="1">_xlfn.NORM.INV(M865,'Input Parameters'!$E$29,'Input Parameters'!$F$29)</f>
        <v>9.9847702006489569E-2</v>
      </c>
      <c r="O865" s="8">
        <f t="shared" ca="1" si="108"/>
        <v>0.25649269021406962</v>
      </c>
      <c r="P865" s="30">
        <f ca="1">_xlfn.LOGNORM.INV(O865,'Input Parameters'!$H$30,'Input Parameters'!$I$30)</f>
        <v>1.9699552270622878</v>
      </c>
      <c r="Q865" s="10">
        <f t="shared" ca="1" si="109"/>
        <v>0.2820335016686123</v>
      </c>
      <c r="R865" s="30">
        <f>IF('Input Parameters'!$E$32=0,0,_xlfn.BETA.INV(Q865,'Input Parameters'!$L$32,'Input Parameters'!$M$32,'Input Parameters'!$J$32,'Input Parameters'!$K$32))</f>
        <v>0</v>
      </c>
      <c r="S865" s="10">
        <f t="shared" ca="1" si="110"/>
        <v>0.60073497706636536</v>
      </c>
      <c r="T865" s="26">
        <f ca="1">_xlfn.LOGNORM.INV(S865,'Input Parameters'!$H$34,'Input Parameters'!$I$34)</f>
        <v>52.035538428722134</v>
      </c>
      <c r="U865" s="10">
        <f t="shared" ca="1" si="111"/>
        <v>0.55339964195968372</v>
      </c>
      <c r="V865" s="30">
        <f ca="1">_xlfn.BETA.INV(U865,'Input Parameters'!$L$36,'Input Parameters'!$M$36,'Input Parameters'!$J$36,'Input Parameters'!$K$36)</f>
        <v>0.60660616292189007</v>
      </c>
      <c r="W865" s="2">
        <f ca="1">N865+(P865-N865)*(1-ERF((T865-R865)/(2*SQRT(L865*'Input Parameters'!$E$38))))</f>
        <v>9.9879067782639636E-2</v>
      </c>
      <c r="X865">
        <f t="shared" ca="1" si="112"/>
        <v>1</v>
      </c>
      <c r="Y865" s="7"/>
    </row>
    <row r="866" spans="1:25" ht="15" customHeight="1" x14ac:dyDescent="0.25">
      <c r="A866" s="139">
        <v>859</v>
      </c>
      <c r="B866" s="10">
        <f t="shared" ca="1" si="103"/>
        <v>9.1176592011262492E-2</v>
      </c>
      <c r="C866" s="60">
        <f ca="1">_xlfn.NORM.INV(B866,'Input Parameters'!$E$15,'Input Parameters'!$F$15)</f>
        <v>198.6978364397182</v>
      </c>
      <c r="D866" s="10">
        <f t="shared" ca="1" si="104"/>
        <v>5.2596130016716924E-2</v>
      </c>
      <c r="E866" s="62">
        <f ca="1">IF(_xlfn.NORM.INV(D866,'Input Parameters'!$E$17,'Input Parameters'!$F$17)&lt;3500,3500,IF(_xlfn.NORM.INV(D866,'Input Parameters'!$E$17,'Input Parameters'!$F$17)&gt;5500,5500,_xlfn.NORM.INV(D866,'Input Parameters'!$E$17,'Input Parameters'!$F$17)))</f>
        <v>3665.8695788840569</v>
      </c>
      <c r="F866" s="10">
        <f t="shared" ca="1" si="105"/>
        <v>7.5553685148027849E-2</v>
      </c>
      <c r="G866" s="64">
        <f ca="1">_xlfn.NORM.INV(F866,'Input Parameters'!$E$20,'Input Parameters'!$F$20)</f>
        <v>273.03127233605142</v>
      </c>
      <c r="H866" s="57">
        <f ca="1">EXP(E866*(1/'Input Parameters'!$E$23-1/G866))</f>
        <v>0.40173176782107067</v>
      </c>
      <c r="I866" s="10">
        <f t="shared" ca="1" si="106"/>
        <v>0.85705219214013328</v>
      </c>
      <c r="J866" s="30">
        <f ca="1">_xlfn.BETA.INV(I866,'Input Parameters'!$L$26,'Input Parameters'!$M$26,'Input Parameters'!$J$26,'Input Parameters'!$K$26)</f>
        <v>0.81401370870771805</v>
      </c>
      <c r="K866" s="168">
        <f ca="1">('Input Parameters'!$E$27/'Input Parameters'!$E$38)^$J866</f>
        <v>2.9119285924958478E-3</v>
      </c>
      <c r="L866" s="69">
        <f ca="1">$H866*$C866*'Input Parameters'!$E$25*K866</f>
        <v>0.23243955479522796</v>
      </c>
      <c r="M866" s="24">
        <f t="shared" ca="1" si="107"/>
        <v>0.85638349349184639</v>
      </c>
      <c r="N866" s="15">
        <f ca="1">_xlfn.NORM.INV(M866,'Input Parameters'!$E$29,'Input Parameters'!$F$29)</f>
        <v>0.10010642112472505</v>
      </c>
      <c r="O866" s="8">
        <f t="shared" ca="1" si="108"/>
        <v>0.51486416643554644</v>
      </c>
      <c r="P866" s="30">
        <f ca="1">_xlfn.LOGNORM.INV(O866,'Input Parameters'!$H$30,'Input Parameters'!$I$30)</f>
        <v>2.7309375969104583</v>
      </c>
      <c r="Q866" s="10">
        <f t="shared" ca="1" si="109"/>
        <v>0.71385940219897659</v>
      </c>
      <c r="R866" s="30">
        <f>IF('Input Parameters'!$E$32=0,0,_xlfn.BETA.INV(Q866,'Input Parameters'!$L$32,'Input Parameters'!$M$32,'Input Parameters'!$J$32,'Input Parameters'!$K$32))</f>
        <v>0</v>
      </c>
      <c r="S866" s="10">
        <f t="shared" ca="1" si="110"/>
        <v>0.22340445644622819</v>
      </c>
      <c r="T866" s="26">
        <f ca="1">_xlfn.LOGNORM.INV(S866,'Input Parameters'!$H$34,'Input Parameters'!$I$34)</f>
        <v>45.852025895033222</v>
      </c>
      <c r="U866" s="10">
        <f t="shared" ca="1" si="111"/>
        <v>0.56135485550150921</v>
      </c>
      <c r="V866" s="30">
        <f ca="1">_xlfn.BETA.INV(U866,'Input Parameters'!$L$36,'Input Parameters'!$M$36,'Input Parameters'!$J$36,'Input Parameters'!$K$36)</f>
        <v>0.60976007059490533</v>
      </c>
      <c r="W866" s="2">
        <f ca="1">N866+(P866-N866)*(1-ERF((T866-R866)/(2*SQRT(L866*'Input Parameters'!$E$38))))</f>
        <v>0.10010642117093897</v>
      </c>
      <c r="X866">
        <f t="shared" ca="1" si="112"/>
        <v>1</v>
      </c>
      <c r="Y866" s="7"/>
    </row>
    <row r="867" spans="1:25" ht="15" customHeight="1" x14ac:dyDescent="0.25">
      <c r="A867" s="139">
        <v>860</v>
      </c>
      <c r="B867" s="10">
        <f t="shared" ca="1" si="103"/>
        <v>0.52618576253276572</v>
      </c>
      <c r="C867" s="60">
        <f ca="1">_xlfn.NORM.INV(B867,'Input Parameters'!$E$15,'Input Parameters'!$F$15)</f>
        <v>274.5269056326764</v>
      </c>
      <c r="D867" s="10">
        <f t="shared" ca="1" si="104"/>
        <v>2.5165766998413996E-4</v>
      </c>
      <c r="E867" s="62">
        <f ca="1">IF(_xlfn.NORM.INV(D867,'Input Parameters'!$E$17,'Input Parameters'!$F$17)&lt;3500,3500,IF(_xlfn.NORM.INV(D867,'Input Parameters'!$E$17,'Input Parameters'!$F$17)&gt;5500,5500,_xlfn.NORM.INV(D867,'Input Parameters'!$E$17,'Input Parameters'!$F$17)))</f>
        <v>3500</v>
      </c>
      <c r="F867" s="10">
        <f t="shared" ca="1" si="105"/>
        <v>0.22056003354604914</v>
      </c>
      <c r="G867" s="64">
        <f ca="1">_xlfn.NORM.INV(F867,'Input Parameters'!$E$20,'Input Parameters'!$F$20)</f>
        <v>277.48896865569287</v>
      </c>
      <c r="H867" s="57">
        <f ca="1">EXP(E867*(1/'Input Parameters'!$E$23-1/G867))</f>
        <v>0.51438855641711334</v>
      </c>
      <c r="I867" s="10">
        <f t="shared" ca="1" si="106"/>
        <v>0.4082832425832007</v>
      </c>
      <c r="J867" s="30">
        <f ca="1">_xlfn.BETA.INV(I867,'Input Parameters'!$L$26,'Input Parameters'!$M$26,'Input Parameters'!$J$26,'Input Parameters'!$K$26)</f>
        <v>0.62345945602443043</v>
      </c>
      <c r="K867" s="168">
        <f ca="1">('Input Parameters'!$E$27/'Input Parameters'!$E$38)^$J867</f>
        <v>1.1423421777982288E-2</v>
      </c>
      <c r="L867" s="69">
        <f ca="1">$H867*$C867*'Input Parameters'!$E$25*K867</f>
        <v>1.6131413562352912</v>
      </c>
      <c r="M867" s="24">
        <f t="shared" ca="1" si="107"/>
        <v>0.55670550603219449</v>
      </c>
      <c r="N867" s="15">
        <f ca="1">_xlfn.NORM.INV(M867,'Input Parameters'!$E$29,'Input Parameters'!$F$29)</f>
        <v>0.10001426216628068</v>
      </c>
      <c r="O867" s="8">
        <f t="shared" ca="1" si="108"/>
        <v>0.56468342214731126</v>
      </c>
      <c r="P867" s="30">
        <f ca="1">_xlfn.LOGNORM.INV(O867,'Input Parameters'!$H$30,'Input Parameters'!$I$30)</f>
        <v>2.8978519175443522</v>
      </c>
      <c r="Q867" s="10">
        <f t="shared" ca="1" si="109"/>
        <v>0.93860985741193503</v>
      </c>
      <c r="R867" s="30">
        <f>IF('Input Parameters'!$E$32=0,0,_xlfn.BETA.INV(Q867,'Input Parameters'!$L$32,'Input Parameters'!$M$32,'Input Parameters'!$J$32,'Input Parameters'!$K$32))</f>
        <v>0</v>
      </c>
      <c r="S867" s="10">
        <f t="shared" ca="1" si="110"/>
        <v>0.19081814460291924</v>
      </c>
      <c r="T867" s="26">
        <f ca="1">_xlfn.LOGNORM.INV(S867,'Input Parameters'!$H$34,'Input Parameters'!$I$34)</f>
        <v>45.204977583440247</v>
      </c>
      <c r="U867" s="10">
        <f t="shared" ca="1" si="111"/>
        <v>0.96514703895588916</v>
      </c>
      <c r="V867" s="30">
        <f ca="1">_xlfn.BETA.INV(U867,'Input Parameters'!$L$36,'Input Parameters'!$M$36,'Input Parameters'!$J$36,'Input Parameters'!$K$36)</f>
        <v>0.90114328518528453</v>
      </c>
      <c r="W867" s="2">
        <f ca="1">N867+(P867-N867)*(1-ERF((T867-R867)/(2*SQRT(L867*'Input Parameters'!$E$38))))</f>
        <v>0.13315538669026139</v>
      </c>
      <c r="X867">
        <f t="shared" ca="1" si="112"/>
        <v>1</v>
      </c>
      <c r="Y867" s="7"/>
    </row>
    <row r="868" spans="1:25" ht="15" customHeight="1" x14ac:dyDescent="0.25">
      <c r="A868" s="139">
        <v>861</v>
      </c>
      <c r="B868" s="10">
        <f t="shared" ca="1" si="103"/>
        <v>0.88535714844918867</v>
      </c>
      <c r="C868" s="60">
        <f ca="1">_xlfn.NORM.INV(B868,'Input Parameters'!$E$15,'Input Parameters'!$F$15)</f>
        <v>336.1186020085791</v>
      </c>
      <c r="D868" s="10">
        <f t="shared" ca="1" si="104"/>
        <v>0.64625448646631012</v>
      </c>
      <c r="E868" s="62">
        <f ca="1">IF(_xlfn.NORM.INV(D868,'Input Parameters'!$E$17,'Input Parameters'!$F$17)&lt;3500,3500,IF(_xlfn.NORM.INV(D868,'Input Parameters'!$E$17,'Input Parameters'!$F$17)&gt;5500,5500,_xlfn.NORM.INV(D868,'Input Parameters'!$E$17,'Input Parameters'!$F$17)))</f>
        <v>5062.6594879040158</v>
      </c>
      <c r="F868" s="10">
        <f t="shared" ca="1" si="105"/>
        <v>8.0188258410901603E-2</v>
      </c>
      <c r="G868" s="64">
        <f ca="1">_xlfn.NORM.INV(F868,'Input Parameters'!$E$20,'Input Parameters'!$F$20)</f>
        <v>273.24449732595139</v>
      </c>
      <c r="H868" s="57">
        <f ca="1">EXP(E868*(1/'Input Parameters'!$E$23-1/G868))</f>
        <v>0.28794514660914444</v>
      </c>
      <c r="I868" s="10">
        <f t="shared" ca="1" si="106"/>
        <v>0.70553445072474541</v>
      </c>
      <c r="J868" s="30">
        <f ca="1">_xlfn.BETA.INV(I868,'Input Parameters'!$L$26,'Input Parameters'!$M$26,'Input Parameters'!$J$26,'Input Parameters'!$K$26)</f>
        <v>0.74397947825954647</v>
      </c>
      <c r="K868" s="168">
        <f ca="1">('Input Parameters'!$E$27/'Input Parameters'!$E$38)^$J868</f>
        <v>4.8122887714590118E-3</v>
      </c>
      <c r="L868" s="69">
        <f ca="1">$H868*$C868*'Input Parameters'!$E$25*K868</f>
        <v>0.4657512096580933</v>
      </c>
      <c r="M868" s="24">
        <f t="shared" ca="1" si="107"/>
        <v>0.64324922777256055</v>
      </c>
      <c r="N868" s="15">
        <f ca="1">_xlfn.NORM.INV(M868,'Input Parameters'!$E$29,'Input Parameters'!$F$29)</f>
        <v>0.10003671574925183</v>
      </c>
      <c r="O868" s="8">
        <f t="shared" ca="1" si="108"/>
        <v>0.72091208230800807</v>
      </c>
      <c r="P868" s="30">
        <f ca="1">_xlfn.LOGNORM.INV(O868,'Input Parameters'!$H$30,'Input Parameters'!$I$30)</f>
        <v>3.5382934644909985</v>
      </c>
      <c r="Q868" s="10">
        <f t="shared" ca="1" si="109"/>
        <v>0.24865366575173853</v>
      </c>
      <c r="R868" s="30">
        <f>IF('Input Parameters'!$E$32=0,0,_xlfn.BETA.INV(Q868,'Input Parameters'!$L$32,'Input Parameters'!$M$32,'Input Parameters'!$J$32,'Input Parameters'!$K$32))</f>
        <v>0</v>
      </c>
      <c r="S868" s="10">
        <f t="shared" ca="1" si="110"/>
        <v>0.81212194864932385</v>
      </c>
      <c r="T868" s="26">
        <f ca="1">_xlfn.LOGNORM.INV(S868,'Input Parameters'!$H$34,'Input Parameters'!$I$34)</f>
        <v>56.285291596255689</v>
      </c>
      <c r="U868" s="10">
        <f t="shared" ca="1" si="111"/>
        <v>0.43062771774778863</v>
      </c>
      <c r="V868" s="30">
        <f ca="1">_xlfn.BETA.INV(U868,'Input Parameters'!$L$36,'Input Parameters'!$M$36,'Input Parameters'!$J$36,'Input Parameters'!$K$36)</f>
        <v>0.55971570199105014</v>
      </c>
      <c r="W868" s="2">
        <f ca="1">N868+(P868-N868)*(1-ERF((T868-R868)/(2*SQRT(L868*'Input Parameters'!$E$38))))</f>
        <v>0.10003673460165084</v>
      </c>
      <c r="X868">
        <f t="shared" ca="1" si="112"/>
        <v>1</v>
      </c>
      <c r="Y868" s="7"/>
    </row>
    <row r="869" spans="1:25" ht="15" customHeight="1" x14ac:dyDescent="0.25">
      <c r="A869" s="139">
        <v>862</v>
      </c>
      <c r="B869" s="10">
        <f t="shared" ca="1" si="103"/>
        <v>0.40256573957460151</v>
      </c>
      <c r="C869" s="60">
        <f ca="1">_xlfn.NORM.INV(B869,'Input Parameters'!$E$15,'Input Parameters'!$F$15)</f>
        <v>257.59705325307198</v>
      </c>
      <c r="D869" s="10">
        <f t="shared" ca="1" si="104"/>
        <v>0.88860613534250277</v>
      </c>
      <c r="E869" s="62">
        <f ca="1">IF(_xlfn.NORM.INV(D869,'Input Parameters'!$E$17,'Input Parameters'!$F$17)&lt;3500,3500,IF(_xlfn.NORM.INV(D869,'Input Parameters'!$E$17,'Input Parameters'!$F$17)&gt;5500,5500,_xlfn.NORM.INV(D869,'Input Parameters'!$E$17,'Input Parameters'!$F$17)))</f>
        <v>5500</v>
      </c>
      <c r="F869" s="10">
        <f t="shared" ca="1" si="105"/>
        <v>0.5914170582380488</v>
      </c>
      <c r="G869" s="64">
        <f ca="1">_xlfn.NORM.INV(F869,'Input Parameters'!$E$20,'Input Parameters'!$F$20)</f>
        <v>284.19898434063361</v>
      </c>
      <c r="H869" s="57">
        <f ca="1">EXP(E869*(1/'Input Parameters'!$E$23-1/G869))</f>
        <v>0.56176111084909708</v>
      </c>
      <c r="I869" s="10">
        <f t="shared" ca="1" si="106"/>
        <v>0.58816801696144894</v>
      </c>
      <c r="J869" s="30">
        <f ca="1">_xlfn.BETA.INV(I869,'Input Parameters'!$L$26,'Input Parameters'!$M$26,'Input Parameters'!$J$26,'Input Parameters'!$K$26)</f>
        <v>0.69656926369714367</v>
      </c>
      <c r="K869" s="168">
        <f ca="1">('Input Parameters'!$E$27/'Input Parameters'!$E$38)^$J869</f>
        <v>6.7615178736158341E-3</v>
      </c>
      <c r="L869" s="69">
        <f ca="1">$H869*$C869*'Input Parameters'!$E$25*K869</f>
        <v>0.97844577434494384</v>
      </c>
      <c r="M869" s="24">
        <f t="shared" ca="1" si="107"/>
        <v>0.46394924766029833</v>
      </c>
      <c r="N869" s="15">
        <f ca="1">_xlfn.NORM.INV(M869,'Input Parameters'!$E$29,'Input Parameters'!$F$29)</f>
        <v>9.9990951082444546E-2</v>
      </c>
      <c r="O869" s="8">
        <f t="shared" ca="1" si="108"/>
        <v>0.53261107069129565</v>
      </c>
      <c r="P869" s="30">
        <f ca="1">_xlfn.LOGNORM.INV(O869,'Input Parameters'!$H$30,'Input Parameters'!$I$30)</f>
        <v>2.7890410534510264</v>
      </c>
      <c r="Q869" s="10">
        <f t="shared" ca="1" si="109"/>
        <v>0.83598460816262721</v>
      </c>
      <c r="R869" s="30">
        <f>IF('Input Parameters'!$E$32=0,0,_xlfn.BETA.INV(Q869,'Input Parameters'!$L$32,'Input Parameters'!$M$32,'Input Parameters'!$J$32,'Input Parameters'!$K$32))</f>
        <v>0</v>
      </c>
      <c r="S869" s="10">
        <f t="shared" ca="1" si="110"/>
        <v>0.28541797469317087</v>
      </c>
      <c r="T869" s="26">
        <f ca="1">_xlfn.LOGNORM.INV(S869,'Input Parameters'!$H$34,'Input Parameters'!$I$34)</f>
        <v>46.972677993523348</v>
      </c>
      <c r="U869" s="10">
        <f t="shared" ca="1" si="111"/>
        <v>0.34580885740003109</v>
      </c>
      <c r="V869" s="30">
        <f ca="1">_xlfn.BETA.INV(U869,'Input Parameters'!$L$36,'Input Parameters'!$M$36,'Input Parameters'!$J$36,'Input Parameters'!$K$36)</f>
        <v>0.52784031324939895</v>
      </c>
      <c r="W869" s="2">
        <f ca="1">N869+(P869-N869)*(1-ERF((T869-R869)/(2*SQRT(L869*'Input Parameters'!$E$38))))</f>
        <v>0.10210319451931446</v>
      </c>
      <c r="X869">
        <f t="shared" ca="1" si="112"/>
        <v>1</v>
      </c>
      <c r="Y869" s="7"/>
    </row>
    <row r="870" spans="1:25" ht="15" customHeight="1" x14ac:dyDescent="0.25">
      <c r="A870" s="139">
        <v>863</v>
      </c>
      <c r="B870" s="10">
        <f t="shared" ca="1" si="103"/>
        <v>0.20408317041241875</v>
      </c>
      <c r="C870" s="60">
        <f ca="1">_xlfn.NORM.INV(B870,'Input Parameters'!$E$15,'Input Parameters'!$F$15)</f>
        <v>226.14246291015044</v>
      </c>
      <c r="D870" s="10">
        <f t="shared" ca="1" si="104"/>
        <v>0.7829498619220463</v>
      </c>
      <c r="E870" s="62">
        <f ca="1">IF(_xlfn.NORM.INV(D870,'Input Parameters'!$E$17,'Input Parameters'!$F$17)&lt;3500,3500,IF(_xlfn.NORM.INV(D870,'Input Parameters'!$E$17,'Input Parameters'!$F$17)&gt;5500,5500,_xlfn.NORM.INV(D870,'Input Parameters'!$E$17,'Input Parameters'!$F$17)))</f>
        <v>5347.5361501867301</v>
      </c>
      <c r="F870" s="10">
        <f t="shared" ca="1" si="105"/>
        <v>0.47802201108473819</v>
      </c>
      <c r="G870" s="64">
        <f ca="1">_xlfn.NORM.INV(F870,'Input Parameters'!$E$20,'Input Parameters'!$F$20)</f>
        <v>282.28070575136161</v>
      </c>
      <c r="H870" s="57">
        <f ca="1">EXP(E870*(1/'Input Parameters'!$E$23-1/G870))</f>
        <v>0.50229855649490374</v>
      </c>
      <c r="I870" s="10">
        <f t="shared" ca="1" si="106"/>
        <v>0.65189602614816178</v>
      </c>
      <c r="J870" s="30">
        <f ca="1">_xlfn.BETA.INV(I870,'Input Parameters'!$L$26,'Input Parameters'!$M$26,'Input Parameters'!$J$26,'Input Parameters'!$K$26)</f>
        <v>0.72202747233118547</v>
      </c>
      <c r="K870" s="168">
        <f ca="1">('Input Parameters'!$E$27/'Input Parameters'!$E$38)^$J870</f>
        <v>5.6329600459614467E-3</v>
      </c>
      <c r="L870" s="69">
        <f ca="1">$H870*$C870*'Input Parameters'!$E$25*K870</f>
        <v>0.63985374867704281</v>
      </c>
      <c r="M870" s="24">
        <f t="shared" ca="1" si="107"/>
        <v>0.27793081863714086</v>
      </c>
      <c r="N870" s="15">
        <f ca="1">_xlfn.NORM.INV(M870,'Input Parameters'!$E$29,'Input Parameters'!$F$29)</f>
        <v>9.9941100054211932E-2</v>
      </c>
      <c r="O870" s="8">
        <f t="shared" ca="1" si="108"/>
        <v>0.38884661451316149</v>
      </c>
      <c r="P870" s="30">
        <f ca="1">_xlfn.LOGNORM.INV(O870,'Input Parameters'!$H$30,'Input Parameters'!$I$30)</f>
        <v>2.3482607634248098</v>
      </c>
      <c r="Q870" s="10">
        <f t="shared" ca="1" si="109"/>
        <v>0.66617040579142861</v>
      </c>
      <c r="R870" s="30">
        <f>IF('Input Parameters'!$E$32=0,0,_xlfn.BETA.INV(Q870,'Input Parameters'!$L$32,'Input Parameters'!$M$32,'Input Parameters'!$J$32,'Input Parameters'!$K$32))</f>
        <v>0</v>
      </c>
      <c r="S870" s="10">
        <f t="shared" ca="1" si="110"/>
        <v>0.81277917271062139</v>
      </c>
      <c r="T870" s="26">
        <f ca="1">_xlfn.LOGNORM.INV(S870,'Input Parameters'!$H$34,'Input Parameters'!$I$34)</f>
        <v>56.302404334804173</v>
      </c>
      <c r="U870" s="10">
        <f t="shared" ca="1" si="111"/>
        <v>0.47314210075672436</v>
      </c>
      <c r="V870" s="30">
        <f ca="1">_xlfn.BETA.INV(U870,'Input Parameters'!$L$36,'Input Parameters'!$M$36,'Input Parameters'!$J$36,'Input Parameters'!$K$36)</f>
        <v>0.57569112532242273</v>
      </c>
      <c r="W870" s="2">
        <f ca="1">N870+(P870-N870)*(1-ERF((T870-R870)/(2*SQRT(L870*'Input Parameters'!$E$38))))</f>
        <v>9.9942551620024009E-2</v>
      </c>
      <c r="X870">
        <f t="shared" ca="1" si="112"/>
        <v>1</v>
      </c>
      <c r="Y870" s="7"/>
    </row>
    <row r="871" spans="1:25" ht="15" customHeight="1" x14ac:dyDescent="0.25">
      <c r="A871" s="139">
        <v>864</v>
      </c>
      <c r="B871" s="10">
        <f t="shared" ca="1" si="103"/>
        <v>0.14572691532984094</v>
      </c>
      <c r="C871" s="60">
        <f ca="1">_xlfn.NORM.INV(B871,'Input Parameters'!$E$15,'Input Parameters'!$F$15)</f>
        <v>213.79649847345257</v>
      </c>
      <c r="D871" s="10">
        <f t="shared" ca="1" si="104"/>
        <v>0.17823955384409951</v>
      </c>
      <c r="E871" s="62">
        <f ca="1">IF(_xlfn.NORM.INV(D871,'Input Parameters'!$E$17,'Input Parameters'!$F$17)&lt;3500,3500,IF(_xlfn.NORM.INV(D871,'Input Parameters'!$E$17,'Input Parameters'!$F$17)&gt;5500,5500,_xlfn.NORM.INV(D871,'Input Parameters'!$E$17,'Input Parameters'!$F$17)))</f>
        <v>4154.5336112488603</v>
      </c>
      <c r="F871" s="10">
        <f t="shared" ca="1" si="105"/>
        <v>0.19722456360753493</v>
      </c>
      <c r="G871" s="64">
        <f ca="1">_xlfn.NORM.INV(F871,'Input Parameters'!$E$20,'Input Parameters'!$F$20)</f>
        <v>276.94443672546629</v>
      </c>
      <c r="H871" s="57">
        <f ca="1">EXP(E871*(1/'Input Parameters'!$E$23-1/G871))</f>
        <v>0.4410778695647295</v>
      </c>
      <c r="I871" s="10">
        <f t="shared" ca="1" si="106"/>
        <v>0.19585436813700974</v>
      </c>
      <c r="J871" s="30">
        <f ca="1">_xlfn.BETA.INV(I871,'Input Parameters'!$L$26,'Input Parameters'!$M$26,'Input Parameters'!$J$26,'Input Parameters'!$K$26)</f>
        <v>0.51731248751111991</v>
      </c>
      <c r="K871" s="168">
        <f ca="1">('Input Parameters'!$E$27/'Input Parameters'!$E$38)^$J871</f>
        <v>2.4460523112572782E-2</v>
      </c>
      <c r="L871" s="69">
        <f ca="1">$H871*$C871*'Input Parameters'!$E$25*K871</f>
        <v>2.3066494434690599</v>
      </c>
      <c r="M871" s="24">
        <f t="shared" ca="1" si="107"/>
        <v>0.98311079097050136</v>
      </c>
      <c r="N871" s="15">
        <f ca="1">_xlfn.NORM.INV(M871,'Input Parameters'!$E$29,'Input Parameters'!$F$29)</f>
        <v>0.10021227069285822</v>
      </c>
      <c r="O871" s="8">
        <f t="shared" ca="1" si="108"/>
        <v>0.47274309190408248</v>
      </c>
      <c r="P871" s="30">
        <f ca="1">_xlfn.LOGNORM.INV(O871,'Input Parameters'!$H$30,'Input Parameters'!$I$30)</f>
        <v>2.5979974165222859</v>
      </c>
      <c r="Q871" s="10">
        <f t="shared" ca="1" si="109"/>
        <v>0.63940238991977916</v>
      </c>
      <c r="R871" s="30">
        <f>IF('Input Parameters'!$E$32=0,0,_xlfn.BETA.INV(Q871,'Input Parameters'!$L$32,'Input Parameters'!$M$32,'Input Parameters'!$J$32,'Input Parameters'!$K$32))</f>
        <v>0</v>
      </c>
      <c r="S871" s="10">
        <f t="shared" ca="1" si="110"/>
        <v>0.72474845049368752</v>
      </c>
      <c r="T871" s="26">
        <f ca="1">_xlfn.LOGNORM.INV(S871,'Input Parameters'!$H$34,'Input Parameters'!$I$34)</f>
        <v>54.297652688608949</v>
      </c>
      <c r="U871" s="10">
        <f t="shared" ca="1" si="111"/>
        <v>1.7696478807815552E-2</v>
      </c>
      <c r="V871" s="30">
        <f ca="1">_xlfn.BETA.INV(U871,'Input Parameters'!$L$36,'Input Parameters'!$M$36,'Input Parameters'!$J$36,'Input Parameters'!$K$36)</f>
        <v>0.3378288981617158</v>
      </c>
      <c r="W871" s="2">
        <f ca="1">N871+(P871-N871)*(1-ERF((T871-R871)/(2*SQRT(L871*'Input Parameters'!$E$38))))</f>
        <v>0.12886631131615123</v>
      </c>
      <c r="X871">
        <f t="shared" ca="1" si="112"/>
        <v>1</v>
      </c>
      <c r="Y871" s="7"/>
    </row>
    <row r="872" spans="1:25" ht="15" customHeight="1" x14ac:dyDescent="0.25">
      <c r="A872" s="139">
        <v>865</v>
      </c>
      <c r="B872" s="10">
        <f t="shared" ca="1" si="103"/>
        <v>0.13928781033161608</v>
      </c>
      <c r="C872" s="60">
        <f ca="1">_xlfn.NORM.INV(B872,'Input Parameters'!$E$15,'Input Parameters'!$F$15)</f>
        <v>212.2472725021091</v>
      </c>
      <c r="D872" s="10">
        <f t="shared" ca="1" si="104"/>
        <v>0.45099854486989777</v>
      </c>
      <c r="E872" s="62">
        <f ca="1">IF(_xlfn.NORM.INV(D872,'Input Parameters'!$E$17,'Input Parameters'!$F$17)&lt;3500,3500,IF(_xlfn.NORM.INV(D872,'Input Parameters'!$E$17,'Input Parameters'!$F$17)&gt;5500,5500,_xlfn.NORM.INV(D872,'Input Parameters'!$E$17,'Input Parameters'!$F$17)))</f>
        <v>4713.8027539258946</v>
      </c>
      <c r="F872" s="10">
        <f t="shared" ca="1" si="105"/>
        <v>0.77886729848638547</v>
      </c>
      <c r="G872" s="64">
        <f ca="1">_xlfn.NORM.INV(F872,'Input Parameters'!$E$20,'Input Parameters'!$F$20)</f>
        <v>287.79810150689514</v>
      </c>
      <c r="H872" s="57">
        <f ca="1">EXP(E872*(1/'Input Parameters'!$E$23-1/G872))</f>
        <v>0.75064512242729464</v>
      </c>
      <c r="I872" s="10">
        <f t="shared" ca="1" si="106"/>
        <v>0.18936169195317509</v>
      </c>
      <c r="J872" s="30">
        <f ca="1">_xlfn.BETA.INV(I872,'Input Parameters'!$L$26,'Input Parameters'!$M$26,'Input Parameters'!$J$26,'Input Parameters'!$K$26)</f>
        <v>0.51323277923075605</v>
      </c>
      <c r="K872" s="168">
        <f ca="1">('Input Parameters'!$E$27/'Input Parameters'!$E$38)^$J872</f>
        <v>2.5186908634382933E-2</v>
      </c>
      <c r="L872" s="69">
        <f ca="1">$H872*$C872*'Input Parameters'!$E$25*K872</f>
        <v>4.0128382247499408</v>
      </c>
      <c r="M872" s="24">
        <f t="shared" ca="1" si="107"/>
        <v>0.51959302024651355</v>
      </c>
      <c r="N872" s="15">
        <f ca="1">_xlfn.NORM.INV(M872,'Input Parameters'!$E$29,'Input Parameters'!$F$29)</f>
        <v>0.10000491321786553</v>
      </c>
      <c r="O872" s="8">
        <f t="shared" ca="1" si="108"/>
        <v>0.96551038808585388</v>
      </c>
      <c r="P872" s="30">
        <f ca="1">_xlfn.LOGNORM.INV(O872,'Input Parameters'!$H$30,'Input Parameters'!$I$30)</f>
        <v>6.3350089833138314</v>
      </c>
      <c r="Q872" s="10">
        <f t="shared" ca="1" si="109"/>
        <v>0.7945581403326043</v>
      </c>
      <c r="R872" s="30">
        <f>IF('Input Parameters'!$E$32=0,0,_xlfn.BETA.INV(Q872,'Input Parameters'!$L$32,'Input Parameters'!$M$32,'Input Parameters'!$J$32,'Input Parameters'!$K$32))</f>
        <v>0</v>
      </c>
      <c r="S872" s="10">
        <f t="shared" ca="1" si="110"/>
        <v>0.31860902416527181</v>
      </c>
      <c r="T872" s="26">
        <f ca="1">_xlfn.LOGNORM.INV(S872,'Input Parameters'!$H$34,'Input Parameters'!$I$34)</f>
        <v>47.532971353950416</v>
      </c>
      <c r="U872" s="10">
        <f t="shared" ca="1" si="111"/>
        <v>0.49670961457276541</v>
      </c>
      <c r="V872" s="30">
        <f ca="1">_xlfn.BETA.INV(U872,'Input Parameters'!$L$36,'Input Parameters'!$M$36,'Input Parameters'!$J$36,'Input Parameters'!$K$36)</f>
        <v>0.58463346192039811</v>
      </c>
      <c r="W872" s="2">
        <f ca="1">N872+(P872-N872)*(1-ERF((T872-R872)/(2*SQRT(L872*'Input Parameters'!$E$38))))</f>
        <v>0.68220231796125619</v>
      </c>
      <c r="X872">
        <f t="shared" ca="1" si="112"/>
        <v>0</v>
      </c>
      <c r="Y872" s="7"/>
    </row>
    <row r="873" spans="1:25" ht="15" customHeight="1" x14ac:dyDescent="0.25">
      <c r="A873" s="139">
        <v>866</v>
      </c>
      <c r="B873" s="10">
        <f t="shared" ca="1" si="103"/>
        <v>0.81304983043884949</v>
      </c>
      <c r="C873" s="60">
        <f ca="1">_xlfn.NORM.INV(B873,'Input Parameters'!$E$15,'Input Parameters'!$F$15)</f>
        <v>319.1555291686322</v>
      </c>
      <c r="D873" s="10">
        <f t="shared" ca="1" si="104"/>
        <v>0.77238496834069525</v>
      </c>
      <c r="E873" s="62">
        <f ca="1">IF(_xlfn.NORM.INV(D873,'Input Parameters'!$E$17,'Input Parameters'!$F$17)&lt;3500,3500,IF(_xlfn.NORM.INV(D873,'Input Parameters'!$E$17,'Input Parameters'!$F$17)&gt;5500,5500,_xlfn.NORM.INV(D873,'Input Parameters'!$E$17,'Input Parameters'!$F$17)))</f>
        <v>5322.7069347659453</v>
      </c>
      <c r="F873" s="10">
        <f t="shared" ca="1" si="105"/>
        <v>0.33632482108894113</v>
      </c>
      <c r="G873" s="64">
        <f ca="1">_xlfn.NORM.INV(F873,'Input Parameters'!$E$20,'Input Parameters'!$F$20)</f>
        <v>279.81915397837133</v>
      </c>
      <c r="H873" s="57">
        <f ca="1">EXP(E873*(1/'Input Parameters'!$E$23-1/G873))</f>
        <v>0.42688557079630568</v>
      </c>
      <c r="I873" s="10">
        <f t="shared" ca="1" si="106"/>
        <v>0.88175122068872436</v>
      </c>
      <c r="J873" s="30">
        <f ca="1">_xlfn.BETA.INV(I873,'Input Parameters'!$L$26,'Input Parameters'!$M$26,'Input Parameters'!$J$26,'Input Parameters'!$K$26)</f>
        <v>0.82788412602991446</v>
      </c>
      <c r="K873" s="168">
        <f ca="1">('Input Parameters'!$E$27/'Input Parameters'!$E$38)^$J873</f>
        <v>2.636158582891652E-3</v>
      </c>
      <c r="L873" s="69">
        <f ca="1">$H873*$C873*'Input Parameters'!$E$25*K873</f>
        <v>0.35915786446927794</v>
      </c>
      <c r="M873" s="24">
        <f t="shared" ca="1" si="107"/>
        <v>0.38419174001466216</v>
      </c>
      <c r="N873" s="15">
        <f ca="1">_xlfn.NORM.INV(M873,'Input Parameters'!$E$29,'Input Parameters'!$F$29)</f>
        <v>9.997055099690684E-2</v>
      </c>
      <c r="O873" s="8">
        <f t="shared" ca="1" si="108"/>
        <v>1.3396942184247806E-2</v>
      </c>
      <c r="P873" s="30">
        <f ca="1">_xlfn.LOGNORM.INV(O873,'Input Parameters'!$H$30,'Input Parameters'!$I$30)</f>
        <v>0.94265947429567809</v>
      </c>
      <c r="Q873" s="10">
        <f t="shared" ca="1" si="109"/>
        <v>0.95427689190458886</v>
      </c>
      <c r="R873" s="30">
        <f>IF('Input Parameters'!$E$32=0,0,_xlfn.BETA.INV(Q873,'Input Parameters'!$L$32,'Input Parameters'!$M$32,'Input Parameters'!$J$32,'Input Parameters'!$K$32))</f>
        <v>0</v>
      </c>
      <c r="S873" s="10">
        <f t="shared" ca="1" si="110"/>
        <v>0.83370932838626799</v>
      </c>
      <c r="T873" s="26">
        <f ca="1">_xlfn.LOGNORM.INV(S873,'Input Parameters'!$H$34,'Input Parameters'!$I$34)</f>
        <v>56.871313483623986</v>
      </c>
      <c r="U873" s="10">
        <f t="shared" ca="1" si="111"/>
        <v>0.82257533747020162</v>
      </c>
      <c r="V873" s="30">
        <f ca="1">_xlfn.BETA.INV(U873,'Input Parameters'!$L$36,'Input Parameters'!$M$36,'Input Parameters'!$J$36,'Input Parameters'!$K$36)</f>
        <v>0.73829930097281671</v>
      </c>
      <c r="W873" s="2">
        <f ca="1">N873+(P873-N873)*(1-ERF((T873-R873)/(2*SQRT(L873*'Input Parameters'!$E$38))))</f>
        <v>9.9970551013284975E-2</v>
      </c>
      <c r="X873">
        <f t="shared" ca="1" si="112"/>
        <v>1</v>
      </c>
      <c r="Y873" s="7"/>
    </row>
    <row r="874" spans="1:25" ht="15" customHeight="1" x14ac:dyDescent="0.25">
      <c r="A874" s="139">
        <v>867</v>
      </c>
      <c r="B874" s="10">
        <f t="shared" ca="1" si="103"/>
        <v>0.31133746965217213</v>
      </c>
      <c r="C874" s="60">
        <f ca="1">_xlfn.NORM.INV(B874,'Input Parameters'!$E$15,'Input Parameters'!$F$15)</f>
        <v>244.30062342782898</v>
      </c>
      <c r="D874" s="10">
        <f t="shared" ca="1" si="104"/>
        <v>0.3877770896636481</v>
      </c>
      <c r="E874" s="62">
        <f ca="1">IF(_xlfn.NORM.INV(D874,'Input Parameters'!$E$17,'Input Parameters'!$F$17)&lt;3500,3500,IF(_xlfn.NORM.INV(D874,'Input Parameters'!$E$17,'Input Parameters'!$F$17)&gt;5500,5500,_xlfn.NORM.INV(D874,'Input Parameters'!$E$17,'Input Parameters'!$F$17)))</f>
        <v>4600.4178012868215</v>
      </c>
      <c r="F874" s="10">
        <f t="shared" ca="1" si="105"/>
        <v>0.84030800551882989</v>
      </c>
      <c r="G874" s="64">
        <f ca="1">_xlfn.NORM.INV(F874,'Input Parameters'!$E$20,'Input Parameters'!$F$20)</f>
        <v>289.32135461531124</v>
      </c>
      <c r="H874" s="57">
        <f ca="1">EXP(E874*(1/'Input Parameters'!$E$23-1/G874))</f>
        <v>0.82220622210318328</v>
      </c>
      <c r="I874" s="10">
        <f t="shared" ca="1" si="106"/>
        <v>2.7049066675254863E-2</v>
      </c>
      <c r="J874" s="30">
        <f ca="1">_xlfn.BETA.INV(I874,'Input Parameters'!$L$26,'Input Parameters'!$M$26,'Input Parameters'!$J$26,'Input Parameters'!$K$26)</f>
        <v>0.33944568015710141</v>
      </c>
      <c r="K874" s="168">
        <f ca="1">('Input Parameters'!$E$27/'Input Parameters'!$E$38)^$J874</f>
        <v>8.7610718795929604E-2</v>
      </c>
      <c r="L874" s="69">
        <f ca="1">$H874*$C874*'Input Parameters'!$E$25*K874</f>
        <v>17.597970192018749</v>
      </c>
      <c r="M874" s="24">
        <f t="shared" ca="1" si="107"/>
        <v>5.6024130224414992E-2</v>
      </c>
      <c r="N874" s="15">
        <f ca="1">_xlfn.NORM.INV(M874,'Input Parameters'!$E$29,'Input Parameters'!$F$29)</f>
        <v>9.9841094625973154E-2</v>
      </c>
      <c r="O874" s="8">
        <f t="shared" ca="1" si="108"/>
        <v>2.2882510103020226E-2</v>
      </c>
      <c r="P874" s="30">
        <f ca="1">_xlfn.LOGNORM.INV(O874,'Input Parameters'!$H$30,'Input Parameters'!$I$30)</f>
        <v>1.0443915214530832</v>
      </c>
      <c r="Q874" s="10">
        <f t="shared" ca="1" si="109"/>
        <v>0.68613237524722737</v>
      </c>
      <c r="R874" s="30">
        <f>IF('Input Parameters'!$E$32=0,0,_xlfn.BETA.INV(Q874,'Input Parameters'!$L$32,'Input Parameters'!$M$32,'Input Parameters'!$J$32,'Input Parameters'!$K$32))</f>
        <v>0</v>
      </c>
      <c r="S874" s="10">
        <f t="shared" ca="1" si="110"/>
        <v>0.84083173482354079</v>
      </c>
      <c r="T874" s="26">
        <f ca="1">_xlfn.LOGNORM.INV(S874,'Input Parameters'!$H$34,'Input Parameters'!$I$34)</f>
        <v>57.076721743592095</v>
      </c>
      <c r="U874" s="10">
        <f t="shared" ca="1" si="111"/>
        <v>0.473627495713</v>
      </c>
      <c r="V874" s="30">
        <f ca="1">_xlfn.BETA.INV(U874,'Input Parameters'!$L$36,'Input Parameters'!$M$36,'Input Parameters'!$J$36,'Input Parameters'!$K$36)</f>
        <v>0.57587450284829755</v>
      </c>
      <c r="W874" s="2">
        <f ca="1">N874+(P874-N874)*(1-ERF((T874-R874)/(2*SQRT(L874*'Input Parameters'!$E$38))))</f>
        <v>0.41721730865430684</v>
      </c>
      <c r="X874">
        <f t="shared" ca="1" si="112"/>
        <v>1</v>
      </c>
      <c r="Y874" s="7"/>
    </row>
    <row r="875" spans="1:25" ht="15" customHeight="1" x14ac:dyDescent="0.25">
      <c r="A875" s="139">
        <v>868</v>
      </c>
      <c r="B875" s="10">
        <f t="shared" ca="1" si="103"/>
        <v>0.71454450090056787</v>
      </c>
      <c r="C875" s="60">
        <f ca="1">_xlfn.NORM.INV(B875,'Input Parameters'!$E$15,'Input Parameters'!$F$15)</f>
        <v>301.67918252294783</v>
      </c>
      <c r="D875" s="10">
        <f t="shared" ca="1" si="104"/>
        <v>0.9085937887127693</v>
      </c>
      <c r="E875" s="62">
        <f ca="1">IF(_xlfn.NORM.INV(D875,'Input Parameters'!$E$17,'Input Parameters'!$F$17)&lt;3500,3500,IF(_xlfn.NORM.INV(D875,'Input Parameters'!$E$17,'Input Parameters'!$F$17)&gt;5500,5500,_xlfn.NORM.INV(D875,'Input Parameters'!$E$17,'Input Parameters'!$F$17)))</f>
        <v>5500</v>
      </c>
      <c r="F875" s="10">
        <f t="shared" ca="1" si="105"/>
        <v>0.49537889221312037</v>
      </c>
      <c r="G875" s="64">
        <f ca="1">_xlfn.NORM.INV(F875,'Input Parameters'!$E$20,'Input Parameters'!$F$20)</f>
        <v>282.57238948815103</v>
      </c>
      <c r="H875" s="57">
        <f ca="1">EXP(E875*(1/'Input Parameters'!$E$23-1/G875))</f>
        <v>0.50254013026210631</v>
      </c>
      <c r="I875" s="10">
        <f t="shared" ca="1" si="106"/>
        <v>0.33803276708021845</v>
      </c>
      <c r="J875" s="30">
        <f ca="1">_xlfn.BETA.INV(I875,'Input Parameters'!$L$26,'Input Parameters'!$M$26,'Input Parameters'!$J$26,'Input Parameters'!$K$26)</f>
        <v>0.59231000627172981</v>
      </c>
      <c r="K875" s="168">
        <f ca="1">('Input Parameters'!$E$27/'Input Parameters'!$E$38)^$J875</f>
        <v>1.4283450119332014E-2</v>
      </c>
      <c r="L875" s="69">
        <f ca="1">$H875*$C875*'Input Parameters'!$E$25*K875</f>
        <v>2.1654552487768979</v>
      </c>
      <c r="M875" s="24">
        <f t="shared" ca="1" si="107"/>
        <v>0.78886893219599941</v>
      </c>
      <c r="N875" s="15">
        <f ca="1">_xlfn.NORM.INV(M875,'Input Parameters'!$E$29,'Input Parameters'!$F$29)</f>
        <v>0.10008025028584025</v>
      </c>
      <c r="O875" s="8">
        <f t="shared" ca="1" si="108"/>
        <v>0.85115016708837199</v>
      </c>
      <c r="P875" s="30">
        <f ca="1">_xlfn.LOGNORM.INV(O875,'Input Parameters'!$H$30,'Input Parameters'!$I$30)</f>
        <v>4.3884140678251775</v>
      </c>
      <c r="Q875" s="10">
        <f t="shared" ca="1" si="109"/>
        <v>0.91679982097194068</v>
      </c>
      <c r="R875" s="30">
        <f>IF('Input Parameters'!$E$32=0,0,_xlfn.BETA.INV(Q875,'Input Parameters'!$L$32,'Input Parameters'!$M$32,'Input Parameters'!$J$32,'Input Parameters'!$K$32))</f>
        <v>0</v>
      </c>
      <c r="S875" s="10">
        <f t="shared" ca="1" si="110"/>
        <v>0.49123144176740097</v>
      </c>
      <c r="T875" s="26">
        <f ca="1">_xlfn.LOGNORM.INV(S875,'Input Parameters'!$H$34,'Input Parameters'!$I$34)</f>
        <v>50.269937967643585</v>
      </c>
      <c r="U875" s="10">
        <f t="shared" ca="1" si="111"/>
        <v>0.7764963884994126</v>
      </c>
      <c r="V875" s="30">
        <f ca="1">_xlfn.BETA.INV(U875,'Input Parameters'!$L$36,'Input Parameters'!$M$36,'Input Parameters'!$J$36,'Input Parameters'!$K$36)</f>
        <v>0.70962572247903632</v>
      </c>
      <c r="W875" s="2">
        <f ca="1">N875+(P875-N875)*(1-ERF((T875-R875)/(2*SQRT(L875*'Input Parameters'!$E$38))))</f>
        <v>0.16745346559734275</v>
      </c>
      <c r="X875">
        <f t="shared" ca="1" si="112"/>
        <v>1</v>
      </c>
      <c r="Y875" s="7"/>
    </row>
    <row r="876" spans="1:25" ht="15" customHeight="1" x14ac:dyDescent="0.25">
      <c r="A876" s="139">
        <v>869</v>
      </c>
      <c r="B876" s="10">
        <f t="shared" ca="1" si="103"/>
        <v>9.754409568561051E-2</v>
      </c>
      <c r="C876" s="60">
        <f ca="1">_xlfn.NORM.INV(B876,'Input Parameters'!$E$15,'Input Parameters'!$F$15)</f>
        <v>200.75022681070374</v>
      </c>
      <c r="D876" s="10">
        <f t="shared" ca="1" si="104"/>
        <v>0.95708425143785791</v>
      </c>
      <c r="E876" s="62">
        <f ca="1">IF(_xlfn.NORM.INV(D876,'Input Parameters'!$E$17,'Input Parameters'!$F$17)&lt;3500,3500,IF(_xlfn.NORM.INV(D876,'Input Parameters'!$E$17,'Input Parameters'!$F$17)&gt;5500,5500,_xlfn.NORM.INV(D876,'Input Parameters'!$E$17,'Input Parameters'!$F$17)))</f>
        <v>5500</v>
      </c>
      <c r="F876" s="10">
        <f t="shared" ca="1" si="105"/>
        <v>8.4563135132309508E-3</v>
      </c>
      <c r="G876" s="64">
        <f ca="1">_xlfn.NORM.INV(F876,'Input Parameters'!$E$20,'Input Parameters'!$F$20)</f>
        <v>266.64636865934995</v>
      </c>
      <c r="H876" s="57">
        <f ca="1">EXP(E876*(1/'Input Parameters'!$E$23-1/G876))</f>
        <v>0.15714114613918662</v>
      </c>
      <c r="I876" s="10">
        <f t="shared" ca="1" si="106"/>
        <v>0.53283617972929975</v>
      </c>
      <c r="J876" s="30">
        <f ca="1">_xlfn.BETA.INV(I876,'Input Parameters'!$L$26,'Input Parameters'!$M$26,'Input Parameters'!$J$26,'Input Parameters'!$K$26)</f>
        <v>0.67456583065305131</v>
      </c>
      <c r="K876" s="168">
        <f ca="1">('Input Parameters'!$E$27/'Input Parameters'!$E$38)^$J876</f>
        <v>7.9175241554468763E-3</v>
      </c>
      <c r="L876" s="69">
        <f ca="1">$H876*$C876*'Input Parameters'!$E$25*K876</f>
        <v>0.24976717288040798</v>
      </c>
      <c r="M876" s="24">
        <f t="shared" ca="1" si="107"/>
        <v>0.57633890738245397</v>
      </c>
      <c r="N876" s="15">
        <f ca="1">_xlfn.NORM.INV(M876,'Input Parameters'!$E$29,'Input Parameters'!$F$29)</f>
        <v>0.10001925362377684</v>
      </c>
      <c r="O876" s="8">
        <f t="shared" ca="1" si="108"/>
        <v>0.49009276352350251</v>
      </c>
      <c r="P876" s="30">
        <f ca="1">_xlfn.LOGNORM.INV(O876,'Input Parameters'!$H$30,'Input Parameters'!$I$30)</f>
        <v>2.6519847390522981</v>
      </c>
      <c r="Q876" s="10">
        <f t="shared" ca="1" si="109"/>
        <v>0.46925111252293827</v>
      </c>
      <c r="R876" s="30">
        <f>IF('Input Parameters'!$E$32=0,0,_xlfn.BETA.INV(Q876,'Input Parameters'!$L$32,'Input Parameters'!$M$32,'Input Parameters'!$J$32,'Input Parameters'!$K$32))</f>
        <v>0</v>
      </c>
      <c r="S876" s="10">
        <f t="shared" ca="1" si="110"/>
        <v>6.2198752403153756E-2</v>
      </c>
      <c r="T876" s="26">
        <f ca="1">_xlfn.LOGNORM.INV(S876,'Input Parameters'!$H$34,'Input Parameters'!$I$34)</f>
        <v>41.629807074258792</v>
      </c>
      <c r="U876" s="10">
        <f t="shared" ca="1" si="111"/>
        <v>0.19883297248247378</v>
      </c>
      <c r="V876" s="30">
        <f ca="1">_xlfn.BETA.INV(U876,'Input Parameters'!$L$36,'Input Parameters'!$M$36,'Input Parameters'!$J$36,'Input Parameters'!$K$36)</f>
        <v>0.46819452169119663</v>
      </c>
      <c r="W876" s="2">
        <f ca="1">N876+(P876-N876)*(1-ERF((T876-R876)/(2*SQRT(L876*'Input Parameters'!$E$38))))</f>
        <v>0.10001926347415901</v>
      </c>
      <c r="X876">
        <f t="shared" ca="1" si="112"/>
        <v>1</v>
      </c>
      <c r="Y876" s="7"/>
    </row>
    <row r="877" spans="1:25" ht="15" customHeight="1" x14ac:dyDescent="0.25">
      <c r="A877" s="139">
        <v>870</v>
      </c>
      <c r="B877" s="10">
        <f t="shared" ca="1" si="103"/>
        <v>0.7530367429266217</v>
      </c>
      <c r="C877" s="60">
        <f ca="1">_xlfn.NORM.INV(B877,'Input Parameters'!$E$15,'Input Parameters'!$F$15)</f>
        <v>308.03968846785324</v>
      </c>
      <c r="D877" s="10">
        <f t="shared" ca="1" si="104"/>
        <v>0.32659456671627507</v>
      </c>
      <c r="E877" s="62">
        <f ca="1">IF(_xlfn.NORM.INV(D877,'Input Parameters'!$E$17,'Input Parameters'!$F$17)&lt;3500,3500,IF(_xlfn.NORM.INV(D877,'Input Parameters'!$E$17,'Input Parameters'!$F$17)&gt;5500,5500,_xlfn.NORM.INV(D877,'Input Parameters'!$E$17,'Input Parameters'!$F$17)))</f>
        <v>4485.4646462214223</v>
      </c>
      <c r="F877" s="10">
        <f t="shared" ca="1" si="105"/>
        <v>0.85743258712824533</v>
      </c>
      <c r="G877" s="64">
        <f ca="1">_xlfn.NORM.INV(F877,'Input Parameters'!$E$20,'Input Parameters'!$F$20)</f>
        <v>289.81133126446167</v>
      </c>
      <c r="H877" s="57">
        <f ca="1">EXP(E877*(1/'Input Parameters'!$E$23-1/G877))</f>
        <v>0.848181044638881</v>
      </c>
      <c r="I877" s="10">
        <f t="shared" ca="1" si="106"/>
        <v>0.26471081680421438</v>
      </c>
      <c r="J877" s="30">
        <f ca="1">_xlfn.BETA.INV(I877,'Input Parameters'!$L$26,'Input Parameters'!$M$26,'Input Parameters'!$J$26,'Input Parameters'!$K$26)</f>
        <v>0.5563918604352599</v>
      </c>
      <c r="K877" s="168">
        <f ca="1">('Input Parameters'!$E$27/'Input Parameters'!$E$38)^$J877</f>
        <v>1.8481001271477802E-2</v>
      </c>
      <c r="L877" s="69">
        <f ca="1">$H877*$C877*'Input Parameters'!$E$25*K877</f>
        <v>4.8285944950986526</v>
      </c>
      <c r="M877" s="24">
        <f t="shared" ca="1" si="107"/>
        <v>0.91056796923529471</v>
      </c>
      <c r="N877" s="15">
        <f ca="1">_xlfn.NORM.INV(M877,'Input Parameters'!$E$29,'Input Parameters'!$F$29)</f>
        <v>0.10013442608165894</v>
      </c>
      <c r="O877" s="8">
        <f t="shared" ca="1" si="108"/>
        <v>0.73929776464736019</v>
      </c>
      <c r="P877" s="30">
        <f ca="1">_xlfn.LOGNORM.INV(O877,'Input Parameters'!$H$30,'Input Parameters'!$I$30)</f>
        <v>3.6325050699567605</v>
      </c>
      <c r="Q877" s="10">
        <f t="shared" ca="1" si="109"/>
        <v>0.55760104633276331</v>
      </c>
      <c r="R877" s="30">
        <f>IF('Input Parameters'!$E$32=0,0,_xlfn.BETA.INV(Q877,'Input Parameters'!$L$32,'Input Parameters'!$M$32,'Input Parameters'!$J$32,'Input Parameters'!$K$32))</f>
        <v>0</v>
      </c>
      <c r="S877" s="10">
        <f t="shared" ca="1" si="110"/>
        <v>0.136121518279265</v>
      </c>
      <c r="T877" s="26">
        <f ca="1">_xlfn.LOGNORM.INV(S877,'Input Parameters'!$H$34,'Input Parameters'!$I$34)</f>
        <v>43.966891952708124</v>
      </c>
      <c r="U877" s="10">
        <f t="shared" ca="1" si="111"/>
        <v>0.4174849362762918</v>
      </c>
      <c r="V877" s="30">
        <f ca="1">_xlfn.BETA.INV(U877,'Input Parameters'!$L$36,'Input Parameters'!$M$36,'Input Parameters'!$J$36,'Input Parameters'!$K$36)</f>
        <v>0.55479661834723726</v>
      </c>
      <c r="W877" s="2">
        <f ca="1">N877+(P877-N877)*(1-ERF((T877-R877)/(2*SQRT(L877*'Input Parameters'!$E$38))))</f>
        <v>0.65514768263070344</v>
      </c>
      <c r="X877">
        <f t="shared" ca="1" si="112"/>
        <v>0</v>
      </c>
      <c r="Y877" s="7"/>
    </row>
    <row r="878" spans="1:25" ht="15" customHeight="1" x14ac:dyDescent="0.25">
      <c r="A878" s="139">
        <v>871</v>
      </c>
      <c r="B878" s="10">
        <f t="shared" ca="1" si="103"/>
        <v>0.24460706685255662</v>
      </c>
      <c r="C878" s="60">
        <f ca="1">_xlfn.NORM.INV(B878,'Input Parameters'!$E$15,'Input Parameters'!$F$15)</f>
        <v>233.48922301755093</v>
      </c>
      <c r="D878" s="10">
        <f t="shared" ca="1" si="104"/>
        <v>0.67740460035914096</v>
      </c>
      <c r="E878" s="62">
        <f ca="1">IF(_xlfn.NORM.INV(D878,'Input Parameters'!$E$17,'Input Parameters'!$F$17)&lt;3500,3500,IF(_xlfn.NORM.INV(D878,'Input Parameters'!$E$17,'Input Parameters'!$F$17)&gt;5500,5500,_xlfn.NORM.INV(D878,'Input Parameters'!$E$17,'Input Parameters'!$F$17)))</f>
        <v>5122.3173931191404</v>
      </c>
      <c r="F878" s="10">
        <f t="shared" ca="1" si="105"/>
        <v>0.54070109569788405</v>
      </c>
      <c r="G878" s="64">
        <f ca="1">_xlfn.NORM.INV(F878,'Input Parameters'!$E$20,'Input Parameters'!$F$20)</f>
        <v>283.33474100578638</v>
      </c>
      <c r="H878" s="57">
        <f ca="1">EXP(E878*(1/'Input Parameters'!$E$23-1/G878))</f>
        <v>0.55318919456123428</v>
      </c>
      <c r="I878" s="10">
        <f t="shared" ca="1" si="106"/>
        <v>0.77493921388562281</v>
      </c>
      <c r="J878" s="30">
        <f ca="1">_xlfn.BETA.INV(I878,'Input Parameters'!$L$26,'Input Parameters'!$M$26,'Input Parameters'!$J$26,'Input Parameters'!$K$26)</f>
        <v>0.77393888013666445</v>
      </c>
      <c r="K878" s="168">
        <f ca="1">('Input Parameters'!$E$27/'Input Parameters'!$E$38)^$J878</f>
        <v>3.8817004021436436E-3</v>
      </c>
      <c r="L878" s="69">
        <f ca="1">$H878*$C878*'Input Parameters'!$E$25*K878</f>
        <v>0.50137484531109333</v>
      </c>
      <c r="M878" s="24">
        <f t="shared" ca="1" si="107"/>
        <v>0.22000882904750285</v>
      </c>
      <c r="N878" s="15">
        <f ca="1">_xlfn.NORM.INV(M878,'Input Parameters'!$E$29,'Input Parameters'!$F$29)</f>
        <v>9.9922783660390382E-2</v>
      </c>
      <c r="O878" s="8">
        <f t="shared" ca="1" si="108"/>
        <v>0.7089580106839205</v>
      </c>
      <c r="P878" s="30">
        <f ca="1">_xlfn.LOGNORM.INV(O878,'Input Parameters'!$H$30,'Input Parameters'!$I$30)</f>
        <v>3.4799295456970922</v>
      </c>
      <c r="Q878" s="10">
        <f t="shared" ca="1" si="109"/>
        <v>0.78729340683722837</v>
      </c>
      <c r="R878" s="30">
        <f>IF('Input Parameters'!$E$32=0,0,_xlfn.BETA.INV(Q878,'Input Parameters'!$L$32,'Input Parameters'!$M$32,'Input Parameters'!$J$32,'Input Parameters'!$K$32))</f>
        <v>0</v>
      </c>
      <c r="S878" s="10">
        <f t="shared" ca="1" si="110"/>
        <v>0.15103743807860281</v>
      </c>
      <c r="T878" s="26">
        <f ca="1">_xlfn.LOGNORM.INV(S878,'Input Parameters'!$H$34,'Input Parameters'!$I$34)</f>
        <v>44.329247795248115</v>
      </c>
      <c r="U878" s="10">
        <f t="shared" ca="1" si="111"/>
        <v>0.86149581273203801</v>
      </c>
      <c r="V878" s="30">
        <f ca="1">_xlfn.BETA.INV(U878,'Input Parameters'!$L$36,'Input Parameters'!$M$36,'Input Parameters'!$J$36,'Input Parameters'!$K$36)</f>
        <v>0.76699842817663377</v>
      </c>
      <c r="W878" s="2">
        <f ca="1">N878+(P878-N878)*(1-ERF((T878-R878)/(2*SQRT(L878*'Input Parameters'!$E$38))))</f>
        <v>9.9955104094815381E-2</v>
      </c>
      <c r="X878">
        <f t="shared" ca="1" si="112"/>
        <v>1</v>
      </c>
      <c r="Y878" s="7"/>
    </row>
    <row r="879" spans="1:25" ht="15" customHeight="1" x14ac:dyDescent="0.25">
      <c r="A879" s="139">
        <v>872</v>
      </c>
      <c r="B879" s="10">
        <f t="shared" ca="1" si="103"/>
        <v>0.15681116457243838</v>
      </c>
      <c r="C879" s="60">
        <f ca="1">_xlfn.NORM.INV(B879,'Input Parameters'!$E$15,'Input Parameters'!$F$15)</f>
        <v>216.35915905607453</v>
      </c>
      <c r="D879" s="10">
        <f t="shared" ca="1" si="104"/>
        <v>0.97711369296996131</v>
      </c>
      <c r="E879" s="62">
        <f ca="1">IF(_xlfn.NORM.INV(D879,'Input Parameters'!$E$17,'Input Parameters'!$F$17)&lt;3500,3500,IF(_xlfn.NORM.INV(D879,'Input Parameters'!$E$17,'Input Parameters'!$F$17)&gt;5500,5500,_xlfn.NORM.INV(D879,'Input Parameters'!$E$17,'Input Parameters'!$F$17)))</f>
        <v>5500</v>
      </c>
      <c r="F879" s="10">
        <f t="shared" ca="1" si="105"/>
        <v>0.23762318967094098</v>
      </c>
      <c r="G879" s="64">
        <f ca="1">_xlfn.NORM.INV(F879,'Input Parameters'!$E$20,'Input Parameters'!$F$20)</f>
        <v>277.86640803164391</v>
      </c>
      <c r="H879" s="57">
        <f ca="1">EXP(E879*(1/'Input Parameters'!$E$23-1/G879))</f>
        <v>0.36141613188989907</v>
      </c>
      <c r="I879" s="10">
        <f t="shared" ca="1" si="106"/>
        <v>0.88733168661033313</v>
      </c>
      <c r="J879" s="30">
        <f ca="1">_xlfn.BETA.INV(I879,'Input Parameters'!$L$26,'Input Parameters'!$M$26,'Input Parameters'!$J$26,'Input Parameters'!$K$26)</f>
        <v>0.8311988835269688</v>
      </c>
      <c r="K879" s="168">
        <f ca="1">('Input Parameters'!$E$27/'Input Parameters'!$E$38)^$J879</f>
        <v>2.5742183663470322E-3</v>
      </c>
      <c r="L879" s="69">
        <f ca="1">$H879*$C879*'Input Parameters'!$E$25*K879</f>
        <v>0.20129278230676323</v>
      </c>
      <c r="M879" s="24">
        <f t="shared" ca="1" si="107"/>
        <v>0.33898066576072983</v>
      </c>
      <c r="N879" s="15">
        <f ca="1">_xlfn.NORM.INV(M879,'Input Parameters'!$E$29,'Input Parameters'!$F$29)</f>
        <v>9.9958475332234717E-2</v>
      </c>
      <c r="O879" s="8">
        <f t="shared" ca="1" si="108"/>
        <v>0.86321094465276194</v>
      </c>
      <c r="P879" s="30">
        <f ca="1">_xlfn.LOGNORM.INV(O879,'Input Parameters'!$H$30,'Input Parameters'!$I$30)</f>
        <v>4.5006918528968454</v>
      </c>
      <c r="Q879" s="10">
        <f t="shared" ca="1" si="109"/>
        <v>0.66422691176127835</v>
      </c>
      <c r="R879" s="30">
        <f>IF('Input Parameters'!$E$32=0,0,_xlfn.BETA.INV(Q879,'Input Parameters'!$L$32,'Input Parameters'!$M$32,'Input Parameters'!$J$32,'Input Parameters'!$K$32))</f>
        <v>0</v>
      </c>
      <c r="S879" s="10">
        <f t="shared" ca="1" si="110"/>
        <v>0.47115229745250586</v>
      </c>
      <c r="T879" s="26">
        <f ca="1">_xlfn.LOGNORM.INV(S879,'Input Parameters'!$H$34,'Input Parameters'!$I$34)</f>
        <v>49.95549975180873</v>
      </c>
      <c r="U879" s="10">
        <f t="shared" ca="1" si="111"/>
        <v>0.57787575671876612</v>
      </c>
      <c r="V879" s="30">
        <f ca="1">_xlfn.BETA.INV(U879,'Input Parameters'!$L$36,'Input Parameters'!$M$36,'Input Parameters'!$J$36,'Input Parameters'!$K$36)</f>
        <v>0.61637969951940719</v>
      </c>
      <c r="W879" s="2">
        <f ca="1">N879+(P879-N879)*(1-ERF((T879-R879)/(2*SQRT(L879*'Input Parameters'!$E$38))))</f>
        <v>9.9958475332249858E-2</v>
      </c>
      <c r="X879">
        <f t="shared" ca="1" si="112"/>
        <v>1</v>
      </c>
      <c r="Y879" s="7"/>
    </row>
    <row r="880" spans="1:25" ht="15" customHeight="1" x14ac:dyDescent="0.25">
      <c r="A880" s="139">
        <v>873</v>
      </c>
      <c r="B880" s="10">
        <f t="shared" ca="1" si="103"/>
        <v>0.37777108493853562</v>
      </c>
      <c r="C880" s="60">
        <f ca="1">_xlfn.NORM.INV(B880,'Input Parameters'!$E$15,'Input Parameters'!$F$15)</f>
        <v>254.09461497705362</v>
      </c>
      <c r="D880" s="10">
        <f t="shared" ca="1" si="104"/>
        <v>0.78455914833910678</v>
      </c>
      <c r="E880" s="62">
        <f ca="1">IF(_xlfn.NORM.INV(D880,'Input Parameters'!$E$17,'Input Parameters'!$F$17)&lt;3500,3500,IF(_xlfn.NORM.INV(D880,'Input Parameters'!$E$17,'Input Parameters'!$F$17)&gt;5500,5500,_xlfn.NORM.INV(D880,'Input Parameters'!$E$17,'Input Parameters'!$F$17)))</f>
        <v>5351.3786365761871</v>
      </c>
      <c r="F880" s="10">
        <f t="shared" ca="1" si="105"/>
        <v>0.36099797380981413</v>
      </c>
      <c r="G880" s="64">
        <f ca="1">_xlfn.NORM.INV(F880,'Input Parameters'!$E$20,'Input Parameters'!$F$20)</f>
        <v>280.26619008389457</v>
      </c>
      <c r="H880" s="57">
        <f ca="1">EXP(E880*(1/'Input Parameters'!$E$23-1/G880))</f>
        <v>0.43809460357805619</v>
      </c>
      <c r="I880" s="10">
        <f t="shared" ca="1" si="106"/>
        <v>0.67996294241253008</v>
      </c>
      <c r="J880" s="30">
        <f ca="1">_xlfn.BETA.INV(I880,'Input Parameters'!$L$26,'Input Parameters'!$M$26,'Input Parameters'!$J$26,'Input Parameters'!$K$26)</f>
        <v>0.73342450307617502</v>
      </c>
      <c r="K880" s="168">
        <f ca="1">('Input Parameters'!$E$27/'Input Parameters'!$E$38)^$J880</f>
        <v>5.1907795839252384E-3</v>
      </c>
      <c r="L880" s="69">
        <f ca="1">$H880*$C880*'Input Parameters'!$E$25*K880</f>
        <v>0.57782450054390655</v>
      </c>
      <c r="M880" s="24">
        <f t="shared" ca="1" si="107"/>
        <v>0.89112738258148561</v>
      </c>
      <c r="N880" s="15">
        <f ca="1">_xlfn.NORM.INV(M880,'Input Parameters'!$E$29,'Input Parameters'!$F$29)</f>
        <v>0.10012325458916795</v>
      </c>
      <c r="O880" s="8">
        <f t="shared" ca="1" si="108"/>
        <v>0.55655608919514021</v>
      </c>
      <c r="P880" s="30">
        <f ca="1">_xlfn.LOGNORM.INV(O880,'Input Parameters'!$H$30,'Input Parameters'!$I$30)</f>
        <v>2.8697746631937373</v>
      </c>
      <c r="Q880" s="10">
        <f t="shared" ca="1" si="109"/>
        <v>0.14530447149286685</v>
      </c>
      <c r="R880" s="30">
        <f>IF('Input Parameters'!$E$32=0,0,_xlfn.BETA.INV(Q880,'Input Parameters'!$L$32,'Input Parameters'!$M$32,'Input Parameters'!$J$32,'Input Parameters'!$K$32))</f>
        <v>0</v>
      </c>
      <c r="S880" s="10">
        <f t="shared" ca="1" si="110"/>
        <v>0.77718805993831364</v>
      </c>
      <c r="T880" s="26">
        <f ca="1">_xlfn.LOGNORM.INV(S880,'Input Parameters'!$H$34,'Input Parameters'!$I$34)</f>
        <v>55.429742599811554</v>
      </c>
      <c r="U880" s="10">
        <f t="shared" ca="1" si="111"/>
        <v>0.33467421475300785</v>
      </c>
      <c r="V880" s="30">
        <f ca="1">_xlfn.BETA.INV(U880,'Input Parameters'!$L$36,'Input Parameters'!$M$36,'Input Parameters'!$J$36,'Input Parameters'!$K$36)</f>
        <v>0.52359697326030785</v>
      </c>
      <c r="W880" s="2">
        <f ca="1">N880+(P880-N880)*(1-ERF((T880-R880)/(2*SQRT(L880*'Input Parameters'!$E$38))))</f>
        <v>0.10012395256789702</v>
      </c>
      <c r="X880">
        <f t="shared" ca="1" si="112"/>
        <v>1</v>
      </c>
      <c r="Y880" s="7"/>
    </row>
    <row r="881" spans="1:25" ht="15" customHeight="1" x14ac:dyDescent="0.25">
      <c r="A881" s="139">
        <v>874</v>
      </c>
      <c r="B881" s="10">
        <f t="shared" ca="1" si="103"/>
        <v>0.34529175031006409</v>
      </c>
      <c r="C881" s="60">
        <f ca="1">_xlfn.NORM.INV(B881,'Input Parameters'!$E$15,'Input Parameters'!$F$15)</f>
        <v>249.39477856080129</v>
      </c>
      <c r="D881" s="10">
        <f t="shared" ca="1" si="104"/>
        <v>0.1672765832031412</v>
      </c>
      <c r="E881" s="62">
        <f ca="1">IF(_xlfn.NORM.INV(D881,'Input Parameters'!$E$17,'Input Parameters'!$F$17)&lt;3500,3500,IF(_xlfn.NORM.INV(D881,'Input Parameters'!$E$17,'Input Parameters'!$F$17)&gt;5500,5500,_xlfn.NORM.INV(D881,'Input Parameters'!$E$17,'Input Parameters'!$F$17)))</f>
        <v>4124.5116760058954</v>
      </c>
      <c r="F881" s="10">
        <f t="shared" ca="1" si="105"/>
        <v>0.5982788248044697</v>
      </c>
      <c r="G881" s="64">
        <f ca="1">_xlfn.NORM.INV(F881,'Input Parameters'!$E$20,'Input Parameters'!$F$20)</f>
        <v>284.31759349148109</v>
      </c>
      <c r="H881" s="57">
        <f ca="1">EXP(E881*(1/'Input Parameters'!$E$23-1/G881))</f>
        <v>0.65285290644109828</v>
      </c>
      <c r="I881" s="10">
        <f t="shared" ca="1" si="106"/>
        <v>0.19720199977264474</v>
      </c>
      <c r="J881" s="30">
        <f ca="1">_xlfn.BETA.INV(I881,'Input Parameters'!$L$26,'Input Parameters'!$M$26,'Input Parameters'!$J$26,'Input Parameters'!$K$26)</f>
        <v>0.51814892845861704</v>
      </c>
      <c r="K881" s="168">
        <f ca="1">('Input Parameters'!$E$27/'Input Parameters'!$E$38)^$J881</f>
        <v>2.4314203984607447E-2</v>
      </c>
      <c r="L881" s="69">
        <f ca="1">$H881*$C881*'Input Parameters'!$E$25*K881</f>
        <v>3.9587926425140032</v>
      </c>
      <c r="M881" s="24">
        <f t="shared" ca="1" si="107"/>
        <v>0.85014326860634626</v>
      </c>
      <c r="N881" s="15">
        <f ca="1">_xlfn.NORM.INV(M881,'Input Parameters'!$E$29,'Input Parameters'!$F$29)</f>
        <v>0.10010370480532793</v>
      </c>
      <c r="O881" s="8">
        <f t="shared" ca="1" si="108"/>
        <v>0.2906323070086354</v>
      </c>
      <c r="P881" s="30">
        <f ca="1">_xlfn.LOGNORM.INV(O881,'Input Parameters'!$H$30,'Input Parameters'!$I$30)</f>
        <v>2.0678395723047207</v>
      </c>
      <c r="Q881" s="10">
        <f t="shared" ca="1" si="109"/>
        <v>0.60541768472287494</v>
      </c>
      <c r="R881" s="30">
        <f>IF('Input Parameters'!$E$32=0,0,_xlfn.BETA.INV(Q881,'Input Parameters'!$L$32,'Input Parameters'!$M$32,'Input Parameters'!$J$32,'Input Parameters'!$K$32))</f>
        <v>0</v>
      </c>
      <c r="S881" s="10">
        <f t="shared" ca="1" si="110"/>
        <v>0.886852516357715</v>
      </c>
      <c r="T881" s="26">
        <f ca="1">_xlfn.LOGNORM.INV(S881,'Input Parameters'!$H$34,'Input Parameters'!$I$34)</f>
        <v>58.604012884966664</v>
      </c>
      <c r="U881" s="10">
        <f t="shared" ca="1" si="111"/>
        <v>0.82241086214342463</v>
      </c>
      <c r="V881" s="30">
        <f ca="1">_xlfn.BETA.INV(U881,'Input Parameters'!$L$36,'Input Parameters'!$M$36,'Input Parameters'!$J$36,'Input Parameters'!$K$36)</f>
        <v>0.73818819013744252</v>
      </c>
      <c r="W881" s="2">
        <f ca="1">N881+(P881-N881)*(1-ERF((T881-R881)/(2*SQRT(L881*'Input Parameters'!$E$38))))</f>
        <v>0.17345442966196456</v>
      </c>
      <c r="X881">
        <f t="shared" ca="1" si="112"/>
        <v>1</v>
      </c>
      <c r="Y881" s="7"/>
    </row>
    <row r="882" spans="1:25" ht="15" customHeight="1" x14ac:dyDescent="0.25">
      <c r="A882" s="139">
        <v>875</v>
      </c>
      <c r="B882" s="10">
        <f t="shared" ca="1" si="103"/>
        <v>0.74045832907132436</v>
      </c>
      <c r="C882" s="60">
        <f ca="1">_xlfn.NORM.INV(B882,'Input Parameters'!$E$15,'Input Parameters'!$F$15)</f>
        <v>305.90891097986417</v>
      </c>
      <c r="D882" s="10">
        <f t="shared" ca="1" si="104"/>
        <v>0.19742837089778675</v>
      </c>
      <c r="E882" s="62">
        <f ca="1">IF(_xlfn.NORM.INV(D882,'Input Parameters'!$E$17,'Input Parameters'!$F$17)&lt;3500,3500,IF(_xlfn.NORM.INV(D882,'Input Parameters'!$E$17,'Input Parameters'!$F$17)&gt;5500,5500,_xlfn.NORM.INV(D882,'Input Parameters'!$E$17,'Input Parameters'!$F$17)))</f>
        <v>4204.4101143647322</v>
      </c>
      <c r="F882" s="10">
        <f t="shared" ca="1" si="105"/>
        <v>0.89976420064898621</v>
      </c>
      <c r="G882" s="64">
        <f ca="1">_xlfn.NORM.INV(F882,'Input Parameters'!$E$20,'Input Parameters'!$F$20)</f>
        <v>291.2274011158238</v>
      </c>
      <c r="H882" s="57">
        <f ca="1">EXP(E882*(1/'Input Parameters'!$E$23-1/G882))</f>
        <v>0.91961278336783847</v>
      </c>
      <c r="I882" s="10">
        <f t="shared" ca="1" si="106"/>
        <v>0.60666378846180424</v>
      </c>
      <c r="J882" s="30">
        <f ca="1">_xlfn.BETA.INV(I882,'Input Parameters'!$L$26,'Input Parameters'!$M$26,'Input Parameters'!$J$26,'Input Parameters'!$K$26)</f>
        <v>0.70392280071871061</v>
      </c>
      <c r="K882" s="168">
        <f ca="1">('Input Parameters'!$E$27/'Input Parameters'!$E$38)^$J882</f>
        <v>6.4141103560357397E-3</v>
      </c>
      <c r="L882" s="69">
        <f ca="1">$H882*$C882*'Input Parameters'!$E$25*K882</f>
        <v>1.8044030620748859</v>
      </c>
      <c r="M882" s="24">
        <f t="shared" ca="1" si="107"/>
        <v>0.29187043597083506</v>
      </c>
      <c r="N882" s="15">
        <f ca="1">_xlfn.NORM.INV(M882,'Input Parameters'!$E$29,'Input Parameters'!$F$29)</f>
        <v>9.9945207131548197E-2</v>
      </c>
      <c r="O882" s="8">
        <f t="shared" ca="1" si="108"/>
        <v>8.2383720196203325E-2</v>
      </c>
      <c r="P882" s="30">
        <f ca="1">_xlfn.LOGNORM.INV(O882,'Input Parameters'!$H$30,'Input Parameters'!$I$30)</f>
        <v>1.392084427919366</v>
      </c>
      <c r="Q882" s="10">
        <f t="shared" ca="1" si="109"/>
        <v>0.51280302123638988</v>
      </c>
      <c r="R882" s="30">
        <f>IF('Input Parameters'!$E$32=0,0,_xlfn.BETA.INV(Q882,'Input Parameters'!$L$32,'Input Parameters'!$M$32,'Input Parameters'!$J$32,'Input Parameters'!$K$32))</f>
        <v>0</v>
      </c>
      <c r="S882" s="10">
        <f t="shared" ca="1" si="110"/>
        <v>8.0579649455354563E-2</v>
      </c>
      <c r="T882" s="26">
        <f ca="1">_xlfn.LOGNORM.INV(S882,'Input Parameters'!$H$34,'Input Parameters'!$I$34)</f>
        <v>42.337567114739457</v>
      </c>
      <c r="U882" s="10">
        <f t="shared" ca="1" si="111"/>
        <v>0.89355919583142684</v>
      </c>
      <c r="V882" s="30">
        <f ca="1">_xlfn.BETA.INV(U882,'Input Parameters'!$L$36,'Input Parameters'!$M$36,'Input Parameters'!$J$36,'Input Parameters'!$K$36)</f>
        <v>0.7955996530375129</v>
      </c>
      <c r="W882" s="2">
        <f ca="1">N882+(P882-N882)*(1-ERF((T882-R882)/(2*SQRT(L882*'Input Parameters'!$E$38))))</f>
        <v>0.13332947382830149</v>
      </c>
      <c r="X882">
        <f t="shared" ca="1" si="112"/>
        <v>1</v>
      </c>
      <c r="Y882" s="7"/>
    </row>
    <row r="883" spans="1:25" ht="15" customHeight="1" x14ac:dyDescent="0.25">
      <c r="A883" s="139">
        <v>876</v>
      </c>
      <c r="B883" s="10">
        <f t="shared" ca="1" si="103"/>
        <v>0.52082229621857301</v>
      </c>
      <c r="C883" s="60">
        <f ca="1">_xlfn.NORM.INV(B883,'Input Parameters'!$E$15,'Input Parameters'!$F$15)</f>
        <v>273.79704468877861</v>
      </c>
      <c r="D883" s="10">
        <f t="shared" ca="1" si="104"/>
        <v>0.39205199743937058</v>
      </c>
      <c r="E883" s="62">
        <f ca="1">IF(_xlfn.NORM.INV(D883,'Input Parameters'!$E$17,'Input Parameters'!$F$17)&lt;3500,3500,IF(_xlfn.NORM.INV(D883,'Input Parameters'!$E$17,'Input Parameters'!$F$17)&gt;5500,5500,_xlfn.NORM.INV(D883,'Input Parameters'!$E$17,'Input Parameters'!$F$17)))</f>
        <v>4608.2176465926241</v>
      </c>
      <c r="F883" s="10">
        <f t="shared" ca="1" si="105"/>
        <v>0.42963152365217838</v>
      </c>
      <c r="G883" s="64">
        <f ca="1">_xlfn.NORM.INV(F883,'Input Parameters'!$E$20,'Input Parameters'!$F$20)</f>
        <v>281.46200722689457</v>
      </c>
      <c r="H883" s="57">
        <f ca="1">EXP(E883*(1/'Input Parameters'!$E$23-1/G883))</f>
        <v>0.5268448021618779</v>
      </c>
      <c r="I883" s="10">
        <f t="shared" ca="1" si="106"/>
        <v>0.47493960927271983</v>
      </c>
      <c r="J883" s="30">
        <f ca="1">_xlfn.BETA.INV(I883,'Input Parameters'!$L$26,'Input Parameters'!$M$26,'Input Parameters'!$J$26,'Input Parameters'!$K$26)</f>
        <v>0.65123791882681059</v>
      </c>
      <c r="K883" s="168">
        <f ca="1">('Input Parameters'!$E$27/'Input Parameters'!$E$38)^$J883</f>
        <v>9.3596717089158635E-3</v>
      </c>
      <c r="L883" s="69">
        <f ca="1">$H883*$C883*'Input Parameters'!$E$25*K883</f>
        <v>1.350119071004249</v>
      </c>
      <c r="M883" s="24">
        <f t="shared" ca="1" si="107"/>
        <v>0.12946619155132455</v>
      </c>
      <c r="N883" s="15">
        <f ca="1">_xlfn.NORM.INV(M883,'Input Parameters'!$E$29,'Input Parameters'!$F$29)</f>
        <v>9.9887108189652268E-2</v>
      </c>
      <c r="O883" s="8">
        <f t="shared" ca="1" si="108"/>
        <v>0.19946356418370492</v>
      </c>
      <c r="P883" s="30">
        <f ca="1">_xlfn.LOGNORM.INV(O883,'Input Parameters'!$H$30,'Input Parameters'!$I$30)</f>
        <v>1.8014087570123136</v>
      </c>
      <c r="Q883" s="10">
        <f t="shared" ca="1" si="109"/>
        <v>0.17281615567780273</v>
      </c>
      <c r="R883" s="30">
        <f>IF('Input Parameters'!$E$32=0,0,_xlfn.BETA.INV(Q883,'Input Parameters'!$L$32,'Input Parameters'!$M$32,'Input Parameters'!$J$32,'Input Parameters'!$K$32))</f>
        <v>0</v>
      </c>
      <c r="S883" s="10">
        <f t="shared" ca="1" si="110"/>
        <v>0.91699317174576278</v>
      </c>
      <c r="T883" s="26">
        <f ca="1">_xlfn.LOGNORM.INV(S883,'Input Parameters'!$H$34,'Input Parameters'!$I$34)</f>
        <v>59.896283708149525</v>
      </c>
      <c r="U883" s="10">
        <f t="shared" ca="1" si="111"/>
        <v>8.0328020946363043E-4</v>
      </c>
      <c r="V883" s="30">
        <f ca="1">_xlfn.BETA.INV(U883,'Input Parameters'!$L$36,'Input Parameters'!$M$36,'Input Parameters'!$J$36,'Input Parameters'!$K$36)</f>
        <v>0.2690138794858602</v>
      </c>
      <c r="W883" s="2">
        <f ca="1">N883+(P883-N883)*(1-ERF((T883-R883)/(2*SQRT(L883*'Input Parameters'!$E$38))))</f>
        <v>0.10034206166657252</v>
      </c>
      <c r="X883">
        <f t="shared" ca="1" si="112"/>
        <v>1</v>
      </c>
      <c r="Y883" s="7"/>
    </row>
    <row r="884" spans="1:25" ht="15" customHeight="1" x14ac:dyDescent="0.25">
      <c r="A884" s="139">
        <v>877</v>
      </c>
      <c r="B884" s="10">
        <f t="shared" ca="1" si="103"/>
        <v>0.46768869097446419</v>
      </c>
      <c r="C884" s="60">
        <f ca="1">_xlfn.NORM.INV(B884,'Input Parameters'!$E$15,'Input Parameters'!$F$15)</f>
        <v>266.57313121160348</v>
      </c>
      <c r="D884" s="10">
        <f t="shared" ca="1" si="104"/>
        <v>0.35855152040361493</v>
      </c>
      <c r="E884" s="62">
        <f ca="1">IF(_xlfn.NORM.INV(D884,'Input Parameters'!$E$17,'Input Parameters'!$F$17)&lt;3500,3500,IF(_xlfn.NORM.INV(D884,'Input Parameters'!$E$17,'Input Parameters'!$F$17)&gt;5500,5500,_xlfn.NORM.INV(D884,'Input Parameters'!$E$17,'Input Parameters'!$F$17)))</f>
        <v>4546.3667501951422</v>
      </c>
      <c r="F884" s="10">
        <f t="shared" ca="1" si="105"/>
        <v>9.5136666369043388E-3</v>
      </c>
      <c r="G884" s="64">
        <f ca="1">_xlfn.NORM.INV(F884,'Input Parameters'!$E$20,'Input Parameters'!$F$20)</f>
        <v>266.93853330485115</v>
      </c>
      <c r="H884" s="57">
        <f ca="1">EXP(E884*(1/'Input Parameters'!$E$23-1/G884))</f>
        <v>0.22067241698563644</v>
      </c>
      <c r="I884" s="10">
        <f t="shared" ca="1" si="106"/>
        <v>0.24080151692496599</v>
      </c>
      <c r="J884" s="30">
        <f ca="1">_xlfn.BETA.INV(I884,'Input Parameters'!$L$26,'Input Parameters'!$M$26,'Input Parameters'!$J$26,'Input Parameters'!$K$26)</f>
        <v>0.54356610147043904</v>
      </c>
      <c r="K884" s="168">
        <f ca="1">('Input Parameters'!$E$27/'Input Parameters'!$E$38)^$J884</f>
        <v>2.0261909008067912E-2</v>
      </c>
      <c r="L884" s="69">
        <f ca="1">$H884*$C884*'Input Parameters'!$E$25*K884</f>
        <v>1.1919136290647785</v>
      </c>
      <c r="M884" s="24">
        <f t="shared" ca="1" si="107"/>
        <v>9.8650726824937141E-2</v>
      </c>
      <c r="N884" s="15">
        <f ca="1">_xlfn.NORM.INV(M884,'Input Parameters'!$E$29,'Input Parameters'!$F$29)</f>
        <v>9.9871072199180302E-2</v>
      </c>
      <c r="O884" s="8">
        <f t="shared" ca="1" si="108"/>
        <v>0.64143880555330635</v>
      </c>
      <c r="P884" s="30">
        <f ca="1">_xlfn.LOGNORM.INV(O884,'Input Parameters'!$H$30,'Input Parameters'!$I$30)</f>
        <v>3.1841567844585756</v>
      </c>
      <c r="Q884" s="10">
        <f t="shared" ca="1" si="109"/>
        <v>0.81375933828441249</v>
      </c>
      <c r="R884" s="30">
        <f>IF('Input Parameters'!$E$32=0,0,_xlfn.BETA.INV(Q884,'Input Parameters'!$L$32,'Input Parameters'!$M$32,'Input Parameters'!$J$32,'Input Parameters'!$K$32))</f>
        <v>0</v>
      </c>
      <c r="S884" s="10">
        <f t="shared" ca="1" si="110"/>
        <v>0.97191356240755711</v>
      </c>
      <c r="T884" s="26">
        <f ca="1">_xlfn.LOGNORM.INV(S884,'Input Parameters'!$H$34,'Input Parameters'!$I$34)</f>
        <v>63.939102739066804</v>
      </c>
      <c r="U884" s="10">
        <f t="shared" ca="1" si="111"/>
        <v>0.56950261004039082</v>
      </c>
      <c r="V884" s="30">
        <f ca="1">_xlfn.BETA.INV(U884,'Input Parameters'!$L$36,'Input Parameters'!$M$36,'Input Parameters'!$J$36,'Input Parameters'!$K$36)</f>
        <v>0.61301244138783362</v>
      </c>
      <c r="W884" s="2">
        <f ca="1">N884+(P884-N884)*(1-ERF((T884-R884)/(2*SQRT(L884*'Input Parameters'!$E$38))))</f>
        <v>9.9977619246043301E-2</v>
      </c>
      <c r="X884">
        <f t="shared" ca="1" si="112"/>
        <v>1</v>
      </c>
      <c r="Y884" s="7"/>
    </row>
    <row r="885" spans="1:25" ht="15" customHeight="1" x14ac:dyDescent="0.25">
      <c r="A885" s="139">
        <v>878</v>
      </c>
      <c r="B885" s="10">
        <f t="shared" ca="1" si="103"/>
        <v>0.79245293835781083</v>
      </c>
      <c r="C885" s="60">
        <f ca="1">_xlfn.NORM.INV(B885,'Input Parameters'!$E$15,'Input Parameters'!$F$15)</f>
        <v>315.13278843881784</v>
      </c>
      <c r="D885" s="10">
        <f t="shared" ca="1" si="104"/>
        <v>0.2616128519118508</v>
      </c>
      <c r="E885" s="62">
        <f ca="1">IF(_xlfn.NORM.INV(D885,'Input Parameters'!$E$17,'Input Parameters'!$F$17)&lt;3500,3500,IF(_xlfn.NORM.INV(D885,'Input Parameters'!$E$17,'Input Parameters'!$F$17)&gt;5500,5500,_xlfn.NORM.INV(D885,'Input Parameters'!$E$17,'Input Parameters'!$F$17)))</f>
        <v>4353.1333083818745</v>
      </c>
      <c r="F885" s="10">
        <f t="shared" ca="1" si="105"/>
        <v>0.71051434816380932</v>
      </c>
      <c r="G885" s="64">
        <f ca="1">_xlfn.NORM.INV(F885,'Input Parameters'!$E$20,'Input Parameters'!$F$20)</f>
        <v>286.36774927340269</v>
      </c>
      <c r="H885" s="57">
        <f ca="1">EXP(E885*(1/'Input Parameters'!$E$23-1/G885))</f>
        <v>0.71146700114499617</v>
      </c>
      <c r="I885" s="10">
        <f t="shared" ca="1" si="106"/>
        <v>0.99902251575047152</v>
      </c>
      <c r="J885" s="30">
        <f ca="1">_xlfn.BETA.INV(I885,'Input Parameters'!$L$26,'Input Parameters'!$M$26,'Input Parameters'!$J$26,'Input Parameters'!$K$26)</f>
        <v>0.9678652108038921</v>
      </c>
      <c r="K885" s="168">
        <f ca="1">('Input Parameters'!$E$27/'Input Parameters'!$E$38)^$J885</f>
        <v>9.6583248449985681E-4</v>
      </c>
      <c r="L885" s="69">
        <f ca="1">$H885*$C885*'Input Parameters'!$E$25*K885</f>
        <v>0.21654599815724712</v>
      </c>
      <c r="M885" s="24">
        <f t="shared" ca="1" si="107"/>
        <v>0.39665035323922748</v>
      </c>
      <c r="N885" s="15">
        <f ca="1">_xlfn.NORM.INV(M885,'Input Parameters'!$E$29,'Input Parameters'!$F$29)</f>
        <v>9.9973797310408993E-2</v>
      </c>
      <c r="O885" s="8">
        <f t="shared" ca="1" si="108"/>
        <v>0.99458759539341146</v>
      </c>
      <c r="P885" s="30">
        <f ca="1">_xlfn.LOGNORM.INV(O885,'Input Parameters'!$H$30,'Input Parameters'!$I$30)</f>
        <v>8.9424554873235067</v>
      </c>
      <c r="Q885" s="10">
        <f t="shared" ca="1" si="109"/>
        <v>0.81570050402686822</v>
      </c>
      <c r="R885" s="30">
        <f>IF('Input Parameters'!$E$32=0,0,_xlfn.BETA.INV(Q885,'Input Parameters'!$L$32,'Input Parameters'!$M$32,'Input Parameters'!$J$32,'Input Parameters'!$K$32))</f>
        <v>0</v>
      </c>
      <c r="S885" s="10">
        <f t="shared" ca="1" si="110"/>
        <v>0.73810914096273605</v>
      </c>
      <c r="T885" s="26">
        <f ca="1">_xlfn.LOGNORM.INV(S885,'Input Parameters'!$H$34,'Input Parameters'!$I$34)</f>
        <v>54.572300326424212</v>
      </c>
      <c r="U885" s="10">
        <f t="shared" ca="1" si="111"/>
        <v>0.29717098492347438</v>
      </c>
      <c r="V885" s="30">
        <f ca="1">_xlfn.BETA.INV(U885,'Input Parameters'!$L$36,'Input Parameters'!$M$36,'Input Parameters'!$J$36,'Input Parameters'!$K$36)</f>
        <v>0.50909197080525925</v>
      </c>
      <c r="W885" s="2">
        <f ca="1">N885+(P885-N885)*(1-ERF((T885-R885)/(2*SQRT(L885*'Input Parameters'!$E$38))))</f>
        <v>9.9973797310409979E-2</v>
      </c>
      <c r="X885">
        <f t="shared" ca="1" si="112"/>
        <v>1</v>
      </c>
      <c r="Y885" s="7"/>
    </row>
    <row r="886" spans="1:25" ht="15" customHeight="1" x14ac:dyDescent="0.25">
      <c r="A886" s="139">
        <v>879</v>
      </c>
      <c r="B886" s="10">
        <f t="shared" ca="1" si="103"/>
        <v>8.6629627612000437E-4</v>
      </c>
      <c r="C886" s="60">
        <f ca="1">_xlfn.NORM.INV(B886,'Input Parameters'!$E$15,'Input Parameters'!$F$15)</f>
        <v>101.20026626355357</v>
      </c>
      <c r="D886" s="10">
        <f t="shared" ca="1" si="104"/>
        <v>0.28299038018487122</v>
      </c>
      <c r="E886" s="62">
        <f ca="1">IF(_xlfn.NORM.INV(D886,'Input Parameters'!$E$17,'Input Parameters'!$F$17)&lt;3500,3500,IF(_xlfn.NORM.INV(D886,'Input Parameters'!$E$17,'Input Parameters'!$F$17)&gt;5500,5500,_xlfn.NORM.INV(D886,'Input Parameters'!$E$17,'Input Parameters'!$F$17)))</f>
        <v>4398.213405255633</v>
      </c>
      <c r="F886" s="10">
        <f t="shared" ca="1" si="105"/>
        <v>0.19887646521888813</v>
      </c>
      <c r="G886" s="64">
        <f ca="1">_xlfn.NORM.INV(F886,'Input Parameters'!$E$20,'Input Parameters'!$F$20)</f>
        <v>276.98420391248499</v>
      </c>
      <c r="H886" s="57">
        <f ca="1">EXP(E886*(1/'Input Parameters'!$E$23-1/G886))</f>
        <v>0.42136156621391668</v>
      </c>
      <c r="I886" s="10">
        <f t="shared" ca="1" si="106"/>
        <v>0.83844046744011413</v>
      </c>
      <c r="J886" s="30">
        <f ca="1">_xlfn.BETA.INV(I886,'Input Parameters'!$L$26,'Input Parameters'!$M$26,'Input Parameters'!$J$26,'Input Parameters'!$K$26)</f>
        <v>0.80425528876730679</v>
      </c>
      <c r="K886" s="168">
        <f ca="1">('Input Parameters'!$E$27/'Input Parameters'!$E$38)^$J886</f>
        <v>3.1230590501938799E-3</v>
      </c>
      <c r="L886" s="69">
        <f ca="1">$H886*$C886*'Input Parameters'!$E$25*K886</f>
        <v>0.13317318012622187</v>
      </c>
      <c r="M886" s="24">
        <f t="shared" ca="1" si="107"/>
        <v>1.7909250560579348E-2</v>
      </c>
      <c r="N886" s="15">
        <f ca="1">_xlfn.NORM.INV(M886,'Input Parameters'!$E$29,'Input Parameters'!$F$29)</f>
        <v>9.979010181545081E-2</v>
      </c>
      <c r="O886" s="8">
        <f t="shared" ca="1" si="108"/>
        <v>0.85724706659659888</v>
      </c>
      <c r="P886" s="30">
        <f ca="1">_xlfn.LOGNORM.INV(O886,'Input Parameters'!$H$30,'Input Parameters'!$I$30)</f>
        <v>4.4440159737942189</v>
      </c>
      <c r="Q886" s="10">
        <f t="shared" ca="1" si="109"/>
        <v>0.16697030506969746</v>
      </c>
      <c r="R886" s="30">
        <f>IF('Input Parameters'!$E$32=0,0,_xlfn.BETA.INV(Q886,'Input Parameters'!$L$32,'Input Parameters'!$M$32,'Input Parameters'!$J$32,'Input Parameters'!$K$32))</f>
        <v>0</v>
      </c>
      <c r="S886" s="10">
        <f t="shared" ca="1" si="110"/>
        <v>0.88755301789069518</v>
      </c>
      <c r="T886" s="26">
        <f ca="1">_xlfn.LOGNORM.INV(S886,'Input Parameters'!$H$34,'Input Parameters'!$I$34)</f>
        <v>58.630719266649983</v>
      </c>
      <c r="U886" s="10">
        <f t="shared" ca="1" si="111"/>
        <v>0.18439303672123386</v>
      </c>
      <c r="V886" s="30">
        <f ca="1">_xlfn.BETA.INV(U886,'Input Parameters'!$L$36,'Input Parameters'!$M$36,'Input Parameters'!$J$36,'Input Parameters'!$K$36)</f>
        <v>0.46160705835372412</v>
      </c>
      <c r="W886" s="2">
        <f ca="1">N886+(P886-N886)*(1-ERF((T886-R886)/(2*SQRT(L886*'Input Parameters'!$E$38))))</f>
        <v>9.979010181545081E-2</v>
      </c>
      <c r="X886">
        <f t="shared" ca="1" si="112"/>
        <v>1</v>
      </c>
      <c r="Y886" s="7"/>
    </row>
    <row r="887" spans="1:25" ht="15" customHeight="1" x14ac:dyDescent="0.25">
      <c r="A887" s="139">
        <v>880</v>
      </c>
      <c r="B887" s="10">
        <f t="shared" ca="1" si="103"/>
        <v>0.39047634221729488</v>
      </c>
      <c r="C887" s="60">
        <f ca="1">_xlfn.NORM.INV(B887,'Input Parameters'!$E$15,'Input Parameters'!$F$15)</f>
        <v>255.89721078315858</v>
      </c>
      <c r="D887" s="10">
        <f t="shared" ca="1" si="104"/>
        <v>0.63037747087188756</v>
      </c>
      <c r="E887" s="62">
        <f ca="1">IF(_xlfn.NORM.INV(D887,'Input Parameters'!$E$17,'Input Parameters'!$F$17)&lt;3500,3500,IF(_xlfn.NORM.INV(D887,'Input Parameters'!$E$17,'Input Parameters'!$F$17)&gt;5500,5500,_xlfn.NORM.INV(D887,'Input Parameters'!$E$17,'Input Parameters'!$F$17)))</f>
        <v>5032.9972767468444</v>
      </c>
      <c r="F887" s="10">
        <f t="shared" ca="1" si="105"/>
        <v>1.839490392213905E-2</v>
      </c>
      <c r="G887" s="64">
        <f ca="1">_xlfn.NORM.INV(F887,'Input Parameters'!$E$20,'Input Parameters'!$F$20)</f>
        <v>268.65980375321942</v>
      </c>
      <c r="H887" s="57">
        <f ca="1">EXP(E887*(1/'Input Parameters'!$E$23-1/G887))</f>
        <v>0.21181992814034256</v>
      </c>
      <c r="I887" s="10">
        <f t="shared" ca="1" si="106"/>
        <v>0.19872666988907439</v>
      </c>
      <c r="J887" s="30">
        <f ca="1">_xlfn.BETA.INV(I887,'Input Parameters'!$L$26,'Input Parameters'!$M$26,'Input Parameters'!$J$26,'Input Parameters'!$K$26)</f>
        <v>0.5190910909298192</v>
      </c>
      <c r="K887" s="168">
        <f ca="1">('Input Parameters'!$E$27/'Input Parameters'!$E$38)^$J887</f>
        <v>2.4150438853104673E-2</v>
      </c>
      <c r="L887" s="69">
        <f ca="1">$H887*$C887*'Input Parameters'!$E$25*K887</f>
        <v>1.309053498155786</v>
      </c>
      <c r="M887" s="24">
        <f t="shared" ca="1" si="107"/>
        <v>0.31341466989314948</v>
      </c>
      <c r="N887" s="15">
        <f ca="1">_xlfn.NORM.INV(M887,'Input Parameters'!$E$29,'Input Parameters'!$F$29)</f>
        <v>9.9951380559769543E-2</v>
      </c>
      <c r="O887" s="8">
        <f t="shared" ca="1" si="108"/>
        <v>0.69304721872012764</v>
      </c>
      <c r="P887" s="30">
        <f ca="1">_xlfn.LOGNORM.INV(O887,'Input Parameters'!$H$30,'Input Parameters'!$I$30)</f>
        <v>3.4053904932057408</v>
      </c>
      <c r="Q887" s="10">
        <f t="shared" ca="1" si="109"/>
        <v>0.6070496360040778</v>
      </c>
      <c r="R887" s="30">
        <f>IF('Input Parameters'!$E$32=0,0,_xlfn.BETA.INV(Q887,'Input Parameters'!$L$32,'Input Parameters'!$M$32,'Input Parameters'!$J$32,'Input Parameters'!$K$32))</f>
        <v>0</v>
      </c>
      <c r="S887" s="10">
        <f t="shared" ca="1" si="110"/>
        <v>0.47227091736653892</v>
      </c>
      <c r="T887" s="26">
        <f ca="1">_xlfn.LOGNORM.INV(S887,'Input Parameters'!$H$34,'Input Parameters'!$I$34)</f>
        <v>49.972988152143927</v>
      </c>
      <c r="U887" s="10">
        <f t="shared" ca="1" si="111"/>
        <v>0.68088362137768166</v>
      </c>
      <c r="V887" s="30">
        <f ca="1">_xlfn.BETA.INV(U887,'Input Parameters'!$L$36,'Input Parameters'!$M$36,'Input Parameters'!$J$36,'Input Parameters'!$K$36)</f>
        <v>0.66063327221940316</v>
      </c>
      <c r="W887" s="2">
        <f ca="1">N887+(P887-N887)*(1-ERF((T887-R887)/(2*SQRT(L887*'Input Parameters'!$E$38))))</f>
        <v>0.106601874421155</v>
      </c>
      <c r="X887">
        <f t="shared" ca="1" si="112"/>
        <v>1</v>
      </c>
      <c r="Y887" s="7"/>
    </row>
    <row r="888" spans="1:25" ht="15" customHeight="1" x14ac:dyDescent="0.25">
      <c r="A888" s="139">
        <v>881</v>
      </c>
      <c r="B888" s="10">
        <f t="shared" ca="1" si="103"/>
        <v>0.71223918020770083</v>
      </c>
      <c r="C888" s="60">
        <f ca="1">_xlfn.NORM.INV(B888,'Input Parameters'!$E$15,'Input Parameters'!$F$15)</f>
        <v>301.31217343998128</v>
      </c>
      <c r="D888" s="10">
        <f t="shared" ca="1" si="104"/>
        <v>7.396309769700693E-2</v>
      </c>
      <c r="E888" s="62">
        <f ca="1">IF(_xlfn.NORM.INV(D888,'Input Parameters'!$E$17,'Input Parameters'!$F$17)&lt;3500,3500,IF(_xlfn.NORM.INV(D888,'Input Parameters'!$E$17,'Input Parameters'!$F$17)&gt;5500,5500,_xlfn.NORM.INV(D888,'Input Parameters'!$E$17,'Input Parameters'!$F$17)))</f>
        <v>3787.1731542879697</v>
      </c>
      <c r="F888" s="10">
        <f t="shared" ca="1" si="105"/>
        <v>0.43203433406278724</v>
      </c>
      <c r="G888" s="64">
        <f ca="1">_xlfn.NORM.INV(F888,'Input Parameters'!$E$20,'Input Parameters'!$F$20)</f>
        <v>281.50297841109727</v>
      </c>
      <c r="H888" s="57">
        <f ca="1">EXP(E888*(1/'Input Parameters'!$E$23-1/G888))</f>
        <v>0.59172633129899388</v>
      </c>
      <c r="I888" s="10">
        <f t="shared" ca="1" si="106"/>
        <v>6.1605022480928917E-2</v>
      </c>
      <c r="J888" s="30">
        <f ca="1">_xlfn.BETA.INV(I888,'Input Parameters'!$L$26,'Input Parameters'!$M$26,'Input Parameters'!$J$26,'Input Parameters'!$K$26)</f>
        <v>0.40117003978277338</v>
      </c>
      <c r="K888" s="168">
        <f ca="1">('Input Parameters'!$E$27/'Input Parameters'!$E$38)^$J888</f>
        <v>5.6269522817801308E-2</v>
      </c>
      <c r="L888" s="69">
        <f ca="1">$H888*$C888*'Input Parameters'!$E$25*K888</f>
        <v>10.03253782485266</v>
      </c>
      <c r="M888" s="24">
        <f t="shared" ca="1" si="107"/>
        <v>0.41585748374071385</v>
      </c>
      <c r="N888" s="15">
        <f ca="1">_xlfn.NORM.INV(M888,'Input Parameters'!$E$29,'Input Parameters'!$F$29)</f>
        <v>9.9978749742292802E-2</v>
      </c>
      <c r="O888" s="8">
        <f t="shared" ca="1" si="108"/>
        <v>0.70185227441989062</v>
      </c>
      <c r="P888" s="30">
        <f ca="1">_xlfn.LOGNORM.INV(O888,'Input Parameters'!$H$30,'Input Parameters'!$I$30)</f>
        <v>3.4462175652797993</v>
      </c>
      <c r="Q888" s="10">
        <f t="shared" ca="1" si="109"/>
        <v>0.86015942235259879</v>
      </c>
      <c r="R888" s="30">
        <f>IF('Input Parameters'!$E$32=0,0,_xlfn.BETA.INV(Q888,'Input Parameters'!$L$32,'Input Parameters'!$M$32,'Input Parameters'!$J$32,'Input Parameters'!$K$32))</f>
        <v>0</v>
      </c>
      <c r="S888" s="10">
        <f t="shared" ca="1" si="110"/>
        <v>0.68139536871352069</v>
      </c>
      <c r="T888" s="26">
        <f ca="1">_xlfn.LOGNORM.INV(S888,'Input Parameters'!$H$34,'Input Parameters'!$I$34)</f>
        <v>53.456404415461186</v>
      </c>
      <c r="U888" s="10">
        <f t="shared" ca="1" si="111"/>
        <v>0.28575063060287775</v>
      </c>
      <c r="V888" s="30">
        <f ca="1">_xlfn.BETA.INV(U888,'Input Parameters'!$L$36,'Input Parameters'!$M$36,'Input Parameters'!$J$36,'Input Parameters'!$K$36)</f>
        <v>0.50459116865852094</v>
      </c>
      <c r="W888" s="2">
        <f ca="1">N888+(P888-N888)*(1-ERF((T888-R888)/(2*SQRT(L888*'Input Parameters'!$E$38))))</f>
        <v>0.87871528506279561</v>
      </c>
      <c r="X888">
        <f t="shared" ca="1" si="112"/>
        <v>0</v>
      </c>
      <c r="Y888" s="7"/>
    </row>
    <row r="889" spans="1:25" ht="15" customHeight="1" x14ac:dyDescent="0.25">
      <c r="A889" s="139">
        <v>882</v>
      </c>
      <c r="B889" s="10">
        <f t="shared" ca="1" si="103"/>
        <v>0.18097923973476993</v>
      </c>
      <c r="C889" s="60">
        <f ca="1">_xlfn.NORM.INV(B889,'Input Parameters'!$E$15,'Input Parameters'!$F$15)</f>
        <v>221.56231510363006</v>
      </c>
      <c r="D889" s="10">
        <f t="shared" ca="1" si="104"/>
        <v>0.88166632213988272</v>
      </c>
      <c r="E889" s="62">
        <f ca="1">IF(_xlfn.NORM.INV(D889,'Input Parameters'!$E$17,'Input Parameters'!$F$17)&lt;3500,3500,IF(_xlfn.NORM.INV(D889,'Input Parameters'!$E$17,'Input Parameters'!$F$17)&gt;5500,5500,_xlfn.NORM.INV(D889,'Input Parameters'!$E$17,'Input Parameters'!$F$17)))</f>
        <v>5500</v>
      </c>
      <c r="F889" s="10">
        <f t="shared" ca="1" si="105"/>
        <v>8.3546422822306288E-2</v>
      </c>
      <c r="G889" s="64">
        <f ca="1">_xlfn.NORM.INV(F889,'Input Parameters'!$E$20,'Input Parameters'!$F$20)</f>
        <v>273.39324274308046</v>
      </c>
      <c r="H889" s="57">
        <f ca="1">EXP(E889*(1/'Input Parameters'!$E$23-1/G889))</f>
        <v>0.26143158491841462</v>
      </c>
      <c r="I889" s="10">
        <f t="shared" ca="1" si="106"/>
        <v>0.34225277026701995</v>
      </c>
      <c r="J889" s="30">
        <f ca="1">_xlfn.BETA.INV(I889,'Input Parameters'!$L$26,'Input Parameters'!$M$26,'Input Parameters'!$J$26,'Input Parameters'!$K$26)</f>
        <v>0.59425519492581158</v>
      </c>
      <c r="K889" s="168">
        <f ca="1">('Input Parameters'!$E$27/'Input Parameters'!$E$38)^$J889</f>
        <v>1.4085538718871226E-2</v>
      </c>
      <c r="L889" s="69">
        <f ca="1">$H889*$C889*'Input Parameters'!$E$25*K889</f>
        <v>0.81588211307369796</v>
      </c>
      <c r="M889" s="24">
        <f t="shared" ca="1" si="107"/>
        <v>0.63813298802002494</v>
      </c>
      <c r="N889" s="15">
        <f ca="1">_xlfn.NORM.INV(M889,'Input Parameters'!$E$29,'Input Parameters'!$F$29)</f>
        <v>0.1000353472790477</v>
      </c>
      <c r="O889" s="8">
        <f t="shared" ca="1" si="108"/>
        <v>0.53509997648623697</v>
      </c>
      <c r="P889" s="30">
        <f ca="1">_xlfn.LOGNORM.INV(O889,'Input Parameters'!$H$30,'Input Parameters'!$I$30)</f>
        <v>2.7973025023515672</v>
      </c>
      <c r="Q889" s="10">
        <f t="shared" ca="1" si="109"/>
        <v>0.9318387485083115</v>
      </c>
      <c r="R889" s="30">
        <f>IF('Input Parameters'!$E$32=0,0,_xlfn.BETA.INV(Q889,'Input Parameters'!$L$32,'Input Parameters'!$M$32,'Input Parameters'!$J$32,'Input Parameters'!$K$32))</f>
        <v>0</v>
      </c>
      <c r="S889" s="10">
        <f t="shared" ca="1" si="110"/>
        <v>0.76148008364118036</v>
      </c>
      <c r="T889" s="26">
        <f ca="1">_xlfn.LOGNORM.INV(S889,'Input Parameters'!$H$34,'Input Parameters'!$I$34)</f>
        <v>55.074340798793855</v>
      </c>
      <c r="U889" s="10">
        <f t="shared" ca="1" si="111"/>
        <v>0.80357590218811614</v>
      </c>
      <c r="V889" s="30">
        <f ca="1">_xlfn.BETA.INV(U889,'Input Parameters'!$L$36,'Input Parameters'!$M$36,'Input Parameters'!$J$36,'Input Parameters'!$K$36)</f>
        <v>0.72591724076002873</v>
      </c>
      <c r="W889" s="2">
        <f ca="1">N889+(P889-N889)*(1-ERF((T889-R889)/(2*SQRT(L889*'Input Parameters'!$E$38))))</f>
        <v>0.10007909897054577</v>
      </c>
      <c r="X889">
        <f t="shared" ca="1" si="112"/>
        <v>1</v>
      </c>
      <c r="Y889" s="7"/>
    </row>
    <row r="890" spans="1:25" ht="15" customHeight="1" x14ac:dyDescent="0.25">
      <c r="A890" s="139">
        <v>883</v>
      </c>
      <c r="B890" s="10">
        <f t="shared" ca="1" si="103"/>
        <v>0.12159626862499906</v>
      </c>
      <c r="C890" s="60">
        <f ca="1">_xlfn.NORM.INV(B890,'Input Parameters'!$E$15,'Input Parameters'!$F$15)</f>
        <v>207.72106244964823</v>
      </c>
      <c r="D890" s="10">
        <f t="shared" ca="1" si="104"/>
        <v>0.58104819605811076</v>
      </c>
      <c r="E890" s="62">
        <f ca="1">IF(_xlfn.NORM.INV(D890,'Input Parameters'!$E$17,'Input Parameters'!$F$17)&lt;3500,3500,IF(_xlfn.NORM.INV(D890,'Input Parameters'!$E$17,'Input Parameters'!$F$17)&gt;5500,5500,_xlfn.NORM.INV(D890,'Input Parameters'!$E$17,'Input Parameters'!$F$17)))</f>
        <v>4943.2030209635132</v>
      </c>
      <c r="F890" s="10">
        <f t="shared" ca="1" si="105"/>
        <v>0.27609466122652249</v>
      </c>
      <c r="G890" s="64">
        <f ca="1">_xlfn.NORM.INV(F890,'Input Parameters'!$E$20,'Input Parameters'!$F$20)</f>
        <v>278.6669660362125</v>
      </c>
      <c r="H890" s="57">
        <f ca="1">EXP(E890*(1/'Input Parameters'!$E$23-1/G890))</f>
        <v>0.42164645610845614</v>
      </c>
      <c r="I890" s="10">
        <f t="shared" ca="1" si="106"/>
        <v>0.26740244170971905</v>
      </c>
      <c r="J890" s="30">
        <f ca="1">_xlfn.BETA.INV(I890,'Input Parameters'!$L$26,'Input Parameters'!$M$26,'Input Parameters'!$J$26,'Input Parameters'!$K$26)</f>
        <v>0.55779523329090885</v>
      </c>
      <c r="K890" s="168">
        <f ca="1">('Input Parameters'!$E$27/'Input Parameters'!$E$38)^$J890</f>
        <v>1.8295896857494401E-2</v>
      </c>
      <c r="L890" s="69">
        <f ca="1">$H890*$C890*'Input Parameters'!$E$25*K890</f>
        <v>1.6024433789696588</v>
      </c>
      <c r="M890" s="24">
        <f t="shared" ca="1" si="107"/>
        <v>0.93047866091181131</v>
      </c>
      <c r="N890" s="15">
        <f ca="1">_xlfn.NORM.INV(M890,'Input Parameters'!$E$29,'Input Parameters'!$F$29)</f>
        <v>0.10014793654154308</v>
      </c>
      <c r="O890" s="8">
        <f t="shared" ca="1" si="108"/>
        <v>0.65514776275635733</v>
      </c>
      <c r="P890" s="30">
        <f ca="1">_xlfn.LOGNORM.INV(O890,'Input Parameters'!$H$30,'Input Parameters'!$I$30)</f>
        <v>3.2402206293165809</v>
      </c>
      <c r="Q890" s="10">
        <f t="shared" ca="1" si="109"/>
        <v>4.0988286716289735E-2</v>
      </c>
      <c r="R890" s="30">
        <f>IF('Input Parameters'!$E$32=0,0,_xlfn.BETA.INV(Q890,'Input Parameters'!$L$32,'Input Parameters'!$M$32,'Input Parameters'!$J$32,'Input Parameters'!$K$32))</f>
        <v>0</v>
      </c>
      <c r="S890" s="10">
        <f t="shared" ca="1" si="110"/>
        <v>0.52819227628060395</v>
      </c>
      <c r="T890" s="26">
        <f ca="1">_xlfn.LOGNORM.INV(S890,'Input Parameters'!$H$34,'Input Parameters'!$I$34)</f>
        <v>50.853595393326955</v>
      </c>
      <c r="U890" s="10">
        <f t="shared" ca="1" si="111"/>
        <v>0.5356098892661324</v>
      </c>
      <c r="V890" s="30">
        <f ca="1">_xlfn.BETA.INV(U890,'Input Parameters'!$L$36,'Input Parameters'!$M$36,'Input Parameters'!$J$36,'Input Parameters'!$K$36)</f>
        <v>0.59962356143749496</v>
      </c>
      <c r="W890" s="2">
        <f ca="1">N890+(P890-N890)*(1-ERF((T890-R890)/(2*SQRT(L890*'Input Parameters'!$E$38))))</f>
        <v>0.11428577399204326</v>
      </c>
      <c r="X890">
        <f t="shared" ca="1" si="112"/>
        <v>1</v>
      </c>
      <c r="Y890" s="7"/>
    </row>
    <row r="891" spans="1:25" ht="15" customHeight="1" x14ac:dyDescent="0.25">
      <c r="A891" s="139">
        <v>884</v>
      </c>
      <c r="B891" s="10">
        <f t="shared" ca="1" si="103"/>
        <v>0.99891226705455782</v>
      </c>
      <c r="C891" s="60">
        <f ca="1">_xlfn.NORM.INV(B891,'Input Parameters'!$E$15,'Input Parameters'!$F$15)</f>
        <v>437.07928524069325</v>
      </c>
      <c r="D891" s="10">
        <f t="shared" ca="1" si="104"/>
        <v>0.70268111806107747</v>
      </c>
      <c r="E891" s="62">
        <f ca="1">IF(_xlfn.NORM.INV(D891,'Input Parameters'!$E$17,'Input Parameters'!$F$17)&lt;3500,3500,IF(_xlfn.NORM.INV(D891,'Input Parameters'!$E$17,'Input Parameters'!$F$17)&gt;5500,5500,_xlfn.NORM.INV(D891,'Input Parameters'!$E$17,'Input Parameters'!$F$17)))</f>
        <v>5172.4891774113476</v>
      </c>
      <c r="F891" s="10">
        <f t="shared" ca="1" si="105"/>
        <v>0.53096489209538289</v>
      </c>
      <c r="G891" s="64">
        <f ca="1">_xlfn.NORM.INV(F891,'Input Parameters'!$E$20,'Input Parameters'!$F$20)</f>
        <v>283.17056033815226</v>
      </c>
      <c r="H891" s="57">
        <f ca="1">EXP(E891*(1/'Input Parameters'!$E$23-1/G891))</f>
        <v>0.54419979896149173</v>
      </c>
      <c r="I891" s="10">
        <f t="shared" ca="1" si="106"/>
        <v>4.4241817760610758E-2</v>
      </c>
      <c r="J891" s="30">
        <f ca="1">_xlfn.BETA.INV(I891,'Input Parameters'!$L$26,'Input Parameters'!$M$26,'Input Parameters'!$J$26,'Input Parameters'!$K$26)</f>
        <v>0.37472868932025655</v>
      </c>
      <c r="K891" s="168">
        <f ca="1">('Input Parameters'!$E$27/'Input Parameters'!$E$38)^$J891</f>
        <v>6.802106850943386E-2</v>
      </c>
      <c r="L891" s="69">
        <f ca="1">$H891*$C891*'Input Parameters'!$E$25*K891</f>
        <v>16.179386545949505</v>
      </c>
      <c r="M891" s="24">
        <f t="shared" ca="1" si="107"/>
        <v>0.49771585029923515</v>
      </c>
      <c r="N891" s="15">
        <f ca="1">_xlfn.NORM.INV(M891,'Input Parameters'!$E$29,'Input Parameters'!$F$29)</f>
        <v>9.9999427445449443E-2</v>
      </c>
      <c r="O891" s="8">
        <f t="shared" ca="1" si="108"/>
        <v>0.44207392427453229</v>
      </c>
      <c r="P891" s="30">
        <f ca="1">_xlfn.LOGNORM.INV(O891,'Input Parameters'!$H$30,'Input Parameters'!$I$30)</f>
        <v>2.5047988562324286</v>
      </c>
      <c r="Q891" s="10">
        <f t="shared" ca="1" si="109"/>
        <v>0.76865246002520804</v>
      </c>
      <c r="R891" s="30">
        <f>IF('Input Parameters'!$E$32=0,0,_xlfn.BETA.INV(Q891,'Input Parameters'!$L$32,'Input Parameters'!$M$32,'Input Parameters'!$J$32,'Input Parameters'!$K$32))</f>
        <v>0</v>
      </c>
      <c r="S891" s="10">
        <f t="shared" ca="1" si="110"/>
        <v>0.26531425190686841</v>
      </c>
      <c r="T891" s="26">
        <f ca="1">_xlfn.LOGNORM.INV(S891,'Input Parameters'!$H$34,'Input Parameters'!$I$34)</f>
        <v>46.621742603779403</v>
      </c>
      <c r="U891" s="10">
        <f t="shared" ca="1" si="111"/>
        <v>0.82158050139112349</v>
      </c>
      <c r="V891" s="30">
        <f ca="1">_xlfn.BETA.INV(U891,'Input Parameters'!$L$36,'Input Parameters'!$M$36,'Input Parameters'!$J$36,'Input Parameters'!$K$36)</f>
        <v>0.73762835602644339</v>
      </c>
      <c r="W891" s="2">
        <f ca="1">N891+(P891-N891)*(1-ERF((T891-R891)/(2*SQRT(L891*'Input Parameters'!$E$38))))</f>
        <v>1.0918694510711688</v>
      </c>
      <c r="X891">
        <f t="shared" ca="1" si="112"/>
        <v>0</v>
      </c>
      <c r="Y891" s="7"/>
    </row>
    <row r="892" spans="1:25" ht="15" customHeight="1" x14ac:dyDescent="0.25">
      <c r="A892" s="139">
        <v>885</v>
      </c>
      <c r="B892" s="10">
        <f t="shared" ca="1" si="103"/>
        <v>0.88942656237180173</v>
      </c>
      <c r="C892" s="60">
        <f ca="1">_xlfn.NORM.INV(B892,'Input Parameters'!$E$15,'Input Parameters'!$F$15)</f>
        <v>337.27201657748742</v>
      </c>
      <c r="D892" s="10">
        <f t="shared" ca="1" si="104"/>
        <v>0.6161517585240559</v>
      </c>
      <c r="E892" s="62">
        <f ca="1">IF(_xlfn.NORM.INV(D892,'Input Parameters'!$E$17,'Input Parameters'!$F$17)&lt;3500,3500,IF(_xlfn.NORM.INV(D892,'Input Parameters'!$E$17,'Input Parameters'!$F$17)&gt;5500,5500,_xlfn.NORM.INV(D892,'Input Parameters'!$E$17,'Input Parameters'!$F$17)))</f>
        <v>5006.7725313035726</v>
      </c>
      <c r="F892" s="10">
        <f t="shared" ca="1" si="105"/>
        <v>0.80682879716053091</v>
      </c>
      <c r="G892" s="64">
        <f ca="1">_xlfn.NORM.INV(F892,'Input Parameters'!$E$20,'Input Parameters'!$F$20)</f>
        <v>288.45400543452121</v>
      </c>
      <c r="H892" s="57">
        <f ca="1">EXP(E892*(1/'Input Parameters'!$E$23-1/G892))</f>
        <v>0.76713631205935362</v>
      </c>
      <c r="I892" s="10">
        <f t="shared" ca="1" si="106"/>
        <v>0.30610029138242956</v>
      </c>
      <c r="J892" s="30">
        <f ca="1">_xlfn.BETA.INV(I892,'Input Parameters'!$L$26,'Input Parameters'!$M$26,'Input Parameters'!$J$26,'Input Parameters'!$K$26)</f>
        <v>0.57720319344158921</v>
      </c>
      <c r="K892" s="168">
        <f ca="1">('Input Parameters'!$E$27/'Input Parameters'!$E$38)^$J892</f>
        <v>1.5918199225495481E-2</v>
      </c>
      <c r="L892" s="69">
        <f ca="1">$H892*$C892*'Input Parameters'!$E$25*K892</f>
        <v>4.1185731655624771</v>
      </c>
      <c r="M892" s="24">
        <f t="shared" ca="1" si="107"/>
        <v>0.93564364720318061</v>
      </c>
      <c r="N892" s="15">
        <f ca="1">_xlfn.NORM.INV(M892,'Input Parameters'!$E$29,'Input Parameters'!$F$29)</f>
        <v>0.10015191978370999</v>
      </c>
      <c r="O892" s="8">
        <f t="shared" ca="1" si="108"/>
        <v>0.6641403942734504</v>
      </c>
      <c r="P892" s="30">
        <f ca="1">_xlfn.LOGNORM.INV(O892,'Input Parameters'!$H$30,'Input Parameters'!$I$30)</f>
        <v>3.2779905126018716</v>
      </c>
      <c r="Q892" s="10">
        <f t="shared" ca="1" si="109"/>
        <v>0.89263533510577431</v>
      </c>
      <c r="R892" s="30">
        <f>IF('Input Parameters'!$E$32=0,0,_xlfn.BETA.INV(Q892,'Input Parameters'!$L$32,'Input Parameters'!$M$32,'Input Parameters'!$J$32,'Input Parameters'!$K$32))</f>
        <v>0</v>
      </c>
      <c r="S892" s="10">
        <f t="shared" ca="1" si="110"/>
        <v>0.73143550840493288</v>
      </c>
      <c r="T892" s="26">
        <f ca="1">_xlfn.LOGNORM.INV(S892,'Input Parameters'!$H$34,'Input Parameters'!$I$34)</f>
        <v>54.434082698493548</v>
      </c>
      <c r="U892" s="10">
        <f t="shared" ca="1" si="111"/>
        <v>0.19459026140290858</v>
      </c>
      <c r="V892" s="30">
        <f ca="1">_xlfn.BETA.INV(U892,'Input Parameters'!$L$36,'Input Parameters'!$M$36,'Input Parameters'!$J$36,'Input Parameters'!$K$36)</f>
        <v>0.46628043941575148</v>
      </c>
      <c r="W892" s="2">
        <f ca="1">N892+(P892-N892)*(1-ERF((T892-R892)/(2*SQRT(L892*'Input Parameters'!$E$38))))</f>
        <v>0.28407519005403703</v>
      </c>
      <c r="X892">
        <f t="shared" ca="1" si="112"/>
        <v>1</v>
      </c>
      <c r="Y892" s="7"/>
    </row>
    <row r="893" spans="1:25" ht="15" customHeight="1" x14ac:dyDescent="0.25">
      <c r="A893" s="139">
        <v>886</v>
      </c>
      <c r="B893" s="10">
        <f t="shared" ca="1" si="103"/>
        <v>5.6786761596892776E-2</v>
      </c>
      <c r="C893" s="60">
        <f ca="1">_xlfn.NORM.INV(B893,'Input Parameters'!$E$15,'Input Parameters'!$F$15)</f>
        <v>185.21512013392174</v>
      </c>
      <c r="D893" s="10">
        <f t="shared" ca="1" si="104"/>
        <v>0.9488247746234062</v>
      </c>
      <c r="E893" s="62">
        <f ca="1">IF(_xlfn.NORM.INV(D893,'Input Parameters'!$E$17,'Input Parameters'!$F$17)&lt;3500,3500,IF(_xlfn.NORM.INV(D893,'Input Parameters'!$E$17,'Input Parameters'!$F$17)&gt;5500,5500,_xlfn.NORM.INV(D893,'Input Parameters'!$E$17,'Input Parameters'!$F$17)))</f>
        <v>5500</v>
      </c>
      <c r="F893" s="10">
        <f t="shared" ca="1" si="105"/>
        <v>0.45077481901662242</v>
      </c>
      <c r="G893" s="64">
        <f ca="1">_xlfn.NORM.INV(F893,'Input Parameters'!$E$20,'Input Parameters'!$F$20)</f>
        <v>281.82118314571613</v>
      </c>
      <c r="H893" s="57">
        <f ca="1">EXP(E893*(1/'Input Parameters'!$E$23-1/G893))</f>
        <v>0.47713204418955474</v>
      </c>
      <c r="I893" s="10">
        <f t="shared" ca="1" si="106"/>
        <v>0.31065377774904512</v>
      </c>
      <c r="J893" s="30">
        <f ca="1">_xlfn.BETA.INV(I893,'Input Parameters'!$L$26,'Input Parameters'!$M$26,'Input Parameters'!$J$26,'Input Parameters'!$K$26)</f>
        <v>0.57940245983410699</v>
      </c>
      <c r="K893" s="168">
        <f ca="1">('Input Parameters'!$E$27/'Input Parameters'!$E$38)^$J893</f>
        <v>1.5669053773578617E-2</v>
      </c>
      <c r="L893" s="69">
        <f ca="1">$H893*$C893*'Input Parameters'!$E$25*K893</f>
        <v>1.3847066994306791</v>
      </c>
      <c r="M893" s="24">
        <f t="shared" ca="1" si="107"/>
        <v>0.5942081349624434</v>
      </c>
      <c r="N893" s="15">
        <f ca="1">_xlfn.NORM.INV(M893,'Input Parameters'!$E$29,'Input Parameters'!$F$29)</f>
        <v>0.10002383834144078</v>
      </c>
      <c r="O893" s="8">
        <f t="shared" ca="1" si="108"/>
        <v>0.99316058178149857</v>
      </c>
      <c r="P893" s="30">
        <f ca="1">_xlfn.LOGNORM.INV(O893,'Input Parameters'!$H$30,'Input Parameters'!$I$30)</f>
        <v>8.5997834238031121</v>
      </c>
      <c r="Q893" s="10">
        <f t="shared" ca="1" si="109"/>
        <v>0.95740809032457308</v>
      </c>
      <c r="R893" s="30">
        <f>IF('Input Parameters'!$E$32=0,0,_xlfn.BETA.INV(Q893,'Input Parameters'!$L$32,'Input Parameters'!$M$32,'Input Parameters'!$J$32,'Input Parameters'!$K$32))</f>
        <v>0</v>
      </c>
      <c r="S893" s="10">
        <f t="shared" ca="1" si="110"/>
        <v>0.76677528507813397</v>
      </c>
      <c r="T893" s="26">
        <f ca="1">_xlfn.LOGNORM.INV(S893,'Input Parameters'!$H$34,'Input Parameters'!$I$34)</f>
        <v>55.192394549200294</v>
      </c>
      <c r="U893" s="10">
        <f t="shared" ca="1" si="111"/>
        <v>7.4369742130342642E-2</v>
      </c>
      <c r="V893" s="30">
        <f ca="1">_xlfn.BETA.INV(U893,'Input Parameters'!$L$36,'Input Parameters'!$M$36,'Input Parameters'!$J$36,'Input Parameters'!$K$36)</f>
        <v>0.39938790490145371</v>
      </c>
      <c r="W893" s="2">
        <f ca="1">N893+(P893-N893)*(1-ERF((T893-R893)/(2*SQRT(L893*'Input Parameters'!$E$38))))</f>
        <v>0.10777045842487112</v>
      </c>
      <c r="X893">
        <f t="shared" ca="1" si="112"/>
        <v>1</v>
      </c>
      <c r="Y893" s="7"/>
    </row>
    <row r="894" spans="1:25" ht="15" customHeight="1" x14ac:dyDescent="0.25">
      <c r="A894" s="139">
        <v>887</v>
      </c>
      <c r="B894" s="10">
        <f t="shared" ca="1" si="103"/>
        <v>0.40135397403349227</v>
      </c>
      <c r="C894" s="60">
        <f ca="1">_xlfn.NORM.INV(B894,'Input Parameters'!$E$15,'Input Parameters'!$F$15)</f>
        <v>257.42729113738397</v>
      </c>
      <c r="D894" s="10">
        <f t="shared" ca="1" si="104"/>
        <v>0.12368731637423314</v>
      </c>
      <c r="E894" s="62">
        <f ca="1">IF(_xlfn.NORM.INV(D894,'Input Parameters'!$E$17,'Input Parameters'!$F$17)&lt;3500,3500,IF(_xlfn.NORM.INV(D894,'Input Parameters'!$E$17,'Input Parameters'!$F$17)&gt;5500,5500,_xlfn.NORM.INV(D894,'Input Parameters'!$E$17,'Input Parameters'!$F$17)))</f>
        <v>3990.2752013647182</v>
      </c>
      <c r="F894" s="10">
        <f t="shared" ca="1" si="105"/>
        <v>0.20550679704246055</v>
      </c>
      <c r="G894" s="64">
        <f ca="1">_xlfn.NORM.INV(F894,'Input Parameters'!$E$20,'Input Parameters'!$F$20)</f>
        <v>277.14185475242459</v>
      </c>
      <c r="H894" s="57">
        <f ca="1">EXP(E894*(1/'Input Parameters'!$E$23-1/G894))</f>
        <v>0.46028571417536146</v>
      </c>
      <c r="I894" s="10">
        <f t="shared" ca="1" si="106"/>
        <v>0.2175448746919536</v>
      </c>
      <c r="J894" s="30">
        <f ca="1">_xlfn.BETA.INV(I894,'Input Parameters'!$L$26,'Input Parameters'!$M$26,'Input Parameters'!$J$26,'Input Parameters'!$K$26)</f>
        <v>0.53037952480020967</v>
      </c>
      <c r="K894" s="168">
        <f ca="1">('Input Parameters'!$E$27/'Input Parameters'!$E$38)^$J894</f>
        <v>2.2272001412614716E-2</v>
      </c>
      <c r="L894" s="69">
        <f ca="1">$H894*$C894*'Input Parameters'!$E$25*K894</f>
        <v>2.6390117759050904</v>
      </c>
      <c r="M894" s="24">
        <f t="shared" ca="1" si="107"/>
        <v>0.16135374656557444</v>
      </c>
      <c r="N894" s="15">
        <f ca="1">_xlfn.NORM.INV(M894,'Input Parameters'!$E$29,'Input Parameters'!$F$29)</f>
        <v>9.9901109064517629E-2</v>
      </c>
      <c r="O894" s="8">
        <f t="shared" ca="1" si="108"/>
        <v>0.76292762397231839</v>
      </c>
      <c r="P894" s="30">
        <f ca="1">_xlfn.LOGNORM.INV(O894,'Input Parameters'!$H$30,'Input Parameters'!$I$30)</f>
        <v>3.7627413238612468</v>
      </c>
      <c r="Q894" s="10">
        <f t="shared" ca="1" si="109"/>
        <v>0.35829425421932704</v>
      </c>
      <c r="R894" s="30">
        <f>IF('Input Parameters'!$E$32=0,0,_xlfn.BETA.INV(Q894,'Input Parameters'!$L$32,'Input Parameters'!$M$32,'Input Parameters'!$J$32,'Input Parameters'!$K$32))</f>
        <v>0</v>
      </c>
      <c r="S894" s="10">
        <f t="shared" ca="1" si="110"/>
        <v>0.56053664263040504</v>
      </c>
      <c r="T894" s="26">
        <f ca="1">_xlfn.LOGNORM.INV(S894,'Input Parameters'!$H$34,'Input Parameters'!$I$34)</f>
        <v>51.372948824679547</v>
      </c>
      <c r="U894" s="10">
        <f t="shared" ca="1" si="111"/>
        <v>0.89371134259057528</v>
      </c>
      <c r="V894" s="30">
        <f ca="1">_xlfn.BETA.INV(U894,'Input Parameters'!$L$36,'Input Parameters'!$M$36,'Input Parameters'!$J$36,'Input Parameters'!$K$36)</f>
        <v>0.79575027437462409</v>
      </c>
      <c r="W894" s="2">
        <f ca="1">N894+(P894-N894)*(1-ERF((T894-R894)/(2*SQRT(L894*'Input Parameters'!$E$38))))</f>
        <v>0.19272720485275111</v>
      </c>
      <c r="X894">
        <f t="shared" ca="1" si="112"/>
        <v>1</v>
      </c>
      <c r="Y894" s="7"/>
    </row>
    <row r="895" spans="1:25" ht="15" customHeight="1" x14ac:dyDescent="0.25">
      <c r="A895" s="139">
        <v>888</v>
      </c>
      <c r="B895" s="10">
        <f t="shared" ca="1" si="103"/>
        <v>0.48255550683633386</v>
      </c>
      <c r="C895" s="60">
        <f ca="1">_xlfn.NORM.INV(B895,'Input Parameters'!$E$15,'Input Parameters'!$F$15)</f>
        <v>268.59673537885533</v>
      </c>
      <c r="D895" s="10">
        <f t="shared" ca="1" si="104"/>
        <v>0.47584813930302594</v>
      </c>
      <c r="E895" s="62">
        <f ca="1">IF(_xlfn.NORM.INV(D895,'Input Parameters'!$E$17,'Input Parameters'!$F$17)&lt;3500,3500,IF(_xlfn.NORM.INV(D895,'Input Parameters'!$E$17,'Input Parameters'!$F$17)&gt;5500,5500,_xlfn.NORM.INV(D895,'Input Parameters'!$E$17,'Input Parameters'!$F$17)))</f>
        <v>4757.5962647011938</v>
      </c>
      <c r="F895" s="10">
        <f t="shared" ca="1" si="105"/>
        <v>0.45857752409672148</v>
      </c>
      <c r="G895" s="64">
        <f ca="1">_xlfn.NORM.INV(F895,'Input Parameters'!$E$20,'Input Parameters'!$F$20)</f>
        <v>281.95307926551737</v>
      </c>
      <c r="H895" s="57">
        <f ca="1">EXP(E895*(1/'Input Parameters'!$E$23-1/G895))</f>
        <v>0.53143044361676561</v>
      </c>
      <c r="I895" s="10">
        <f t="shared" ca="1" si="106"/>
        <v>4.5991035623009657E-2</v>
      </c>
      <c r="J895" s="30">
        <f ca="1">_xlfn.BETA.INV(I895,'Input Parameters'!$L$26,'Input Parameters'!$M$26,'Input Parameters'!$J$26,'Input Parameters'!$K$26)</f>
        <v>0.3777047941361919</v>
      </c>
      <c r="K895" s="168">
        <f ca="1">('Input Parameters'!$E$27/'Input Parameters'!$E$38)^$J895</f>
        <v>6.6584366826838534E-2</v>
      </c>
      <c r="L895" s="69">
        <f ca="1">$H895*$C895*'Input Parameters'!$E$25*K895</f>
        <v>9.5042846302682928</v>
      </c>
      <c r="M895" s="24">
        <f t="shared" ca="1" si="107"/>
        <v>0.86741670904017432</v>
      </c>
      <c r="N895" s="15">
        <f ca="1">_xlfn.NORM.INV(M895,'Input Parameters'!$E$29,'Input Parameters'!$F$29)</f>
        <v>0.10011142625179156</v>
      </c>
      <c r="O895" s="8">
        <f t="shared" ca="1" si="108"/>
        <v>0.86540690140436027</v>
      </c>
      <c r="P895" s="30">
        <f ca="1">_xlfn.LOGNORM.INV(O895,'Input Parameters'!$H$30,'Input Parameters'!$I$30)</f>
        <v>4.5221710987242671</v>
      </c>
      <c r="Q895" s="10">
        <f t="shared" ca="1" si="109"/>
        <v>0.62448124255229531</v>
      </c>
      <c r="R895" s="30">
        <f>IF('Input Parameters'!$E$32=0,0,_xlfn.BETA.INV(Q895,'Input Parameters'!$L$32,'Input Parameters'!$M$32,'Input Parameters'!$J$32,'Input Parameters'!$K$32))</f>
        <v>0</v>
      </c>
      <c r="S895" s="10">
        <f t="shared" ca="1" si="110"/>
        <v>0.67927107670322961</v>
      </c>
      <c r="T895" s="26">
        <f ca="1">_xlfn.LOGNORM.INV(S895,'Input Parameters'!$H$34,'Input Parameters'!$I$34)</f>
        <v>53.416862528838898</v>
      </c>
      <c r="U895" s="10">
        <f t="shared" ca="1" si="111"/>
        <v>0.13935745186704929</v>
      </c>
      <c r="V895" s="30">
        <f ca="1">_xlfn.BETA.INV(U895,'Input Parameters'!$L$36,'Input Parameters'!$M$36,'Input Parameters'!$J$36,'Input Parameters'!$K$36)</f>
        <v>0.43940826586188952</v>
      </c>
      <c r="W895" s="2">
        <f ca="1">N895+(P895-N895)*(1-ERF((T895-R895)/(2*SQRT(L895*'Input Parameters'!$E$38))))</f>
        <v>1.0751906634350512</v>
      </c>
      <c r="X895">
        <f t="shared" ca="1" si="112"/>
        <v>0</v>
      </c>
      <c r="Y895" s="7"/>
    </row>
    <row r="896" spans="1:25" ht="15" customHeight="1" x14ac:dyDescent="0.25">
      <c r="A896" s="139">
        <v>889</v>
      </c>
      <c r="B896" s="10">
        <f t="shared" ca="1" si="103"/>
        <v>0.72021457316736259</v>
      </c>
      <c r="C896" s="60">
        <f ca="1">_xlfn.NORM.INV(B896,'Input Parameters'!$E$15,'Input Parameters'!$F$15)</f>
        <v>302.58793709429568</v>
      </c>
      <c r="D896" s="10">
        <f t="shared" ca="1" si="104"/>
        <v>0.88003324082109535</v>
      </c>
      <c r="E896" s="62">
        <f ca="1">IF(_xlfn.NORM.INV(D896,'Input Parameters'!$E$17,'Input Parameters'!$F$17)&lt;3500,3500,IF(_xlfn.NORM.INV(D896,'Input Parameters'!$E$17,'Input Parameters'!$F$17)&gt;5500,5500,_xlfn.NORM.INV(D896,'Input Parameters'!$E$17,'Input Parameters'!$F$17)))</f>
        <v>5500</v>
      </c>
      <c r="F896" s="10">
        <f t="shared" ca="1" si="105"/>
        <v>0.4826691822652901</v>
      </c>
      <c r="G896" s="64">
        <f ca="1">_xlfn.NORM.INV(F896,'Input Parameters'!$E$20,'Input Parameters'!$F$20)</f>
        <v>282.35884754216426</v>
      </c>
      <c r="H896" s="57">
        <f ca="1">EXP(E896*(1/'Input Parameters'!$E$23-1/G896))</f>
        <v>0.49519680151281326</v>
      </c>
      <c r="I896" s="10">
        <f t="shared" ca="1" si="106"/>
        <v>0.8718989796202733</v>
      </c>
      <c r="J896" s="30">
        <f ca="1">_xlfn.BETA.INV(I896,'Input Parameters'!$L$26,'Input Parameters'!$M$26,'Input Parameters'!$J$26,'Input Parameters'!$K$26)</f>
        <v>0.82220608958949759</v>
      </c>
      <c r="K896" s="168">
        <f ca="1">('Input Parameters'!$E$27/'Input Parameters'!$E$38)^$J896</f>
        <v>2.7457423224863113E-3</v>
      </c>
      <c r="L896" s="69">
        <f ca="1">$H896*$C896*'Input Parameters'!$E$25*K896</f>
        <v>0.41142361835775104</v>
      </c>
      <c r="M896" s="24">
        <f t="shared" ca="1" si="107"/>
        <v>0.26517888903562525</v>
      </c>
      <c r="N896" s="15">
        <f ca="1">_xlfn.NORM.INV(M896,'Input Parameters'!$E$29,'Input Parameters'!$F$29)</f>
        <v>9.9937254004541606E-2</v>
      </c>
      <c r="O896" s="8">
        <f t="shared" ca="1" si="108"/>
        <v>0.50212786996681569</v>
      </c>
      <c r="P896" s="30">
        <f ca="1">_xlfn.LOGNORM.INV(O896,'Input Parameters'!$H$30,'Input Parameters'!$I$30)</f>
        <v>2.6900508569677206</v>
      </c>
      <c r="Q896" s="10">
        <f t="shared" ca="1" si="109"/>
        <v>0.75920030450621023</v>
      </c>
      <c r="R896" s="30">
        <f>IF('Input Parameters'!$E$32=0,0,_xlfn.BETA.INV(Q896,'Input Parameters'!$L$32,'Input Parameters'!$M$32,'Input Parameters'!$J$32,'Input Parameters'!$K$32))</f>
        <v>0</v>
      </c>
      <c r="S896" s="10">
        <f t="shared" ca="1" si="110"/>
        <v>0.60696265920875914</v>
      </c>
      <c r="T896" s="26">
        <f ca="1">_xlfn.LOGNORM.INV(S896,'Input Parameters'!$H$34,'Input Parameters'!$I$34)</f>
        <v>52.140357428958012</v>
      </c>
      <c r="U896" s="10">
        <f t="shared" ca="1" si="111"/>
        <v>0.13481472697320251</v>
      </c>
      <c r="V896" s="30">
        <f ca="1">_xlfn.BETA.INV(U896,'Input Parameters'!$L$36,'Input Parameters'!$M$36,'Input Parameters'!$J$36,'Input Parameters'!$K$36)</f>
        <v>0.43698952195079022</v>
      </c>
      <c r="W896" s="2">
        <f ca="1">N896+(P896-N896)*(1-ERF((T896-R896)/(2*SQRT(L896*'Input Parameters'!$E$38))))</f>
        <v>9.9937277398950128E-2</v>
      </c>
      <c r="X896">
        <f t="shared" ca="1" si="112"/>
        <v>1</v>
      </c>
      <c r="Y896" s="7"/>
    </row>
    <row r="897" spans="1:25" ht="15" customHeight="1" x14ac:dyDescent="0.25">
      <c r="A897" s="139">
        <v>890</v>
      </c>
      <c r="B897" s="10">
        <f t="shared" ca="1" si="103"/>
        <v>0.54048222089999565</v>
      </c>
      <c r="C897" s="60">
        <f ca="1">_xlfn.NORM.INV(B897,'Input Parameters'!$E$15,'Input Parameters'!$F$15)</f>
        <v>276.47589029420436</v>
      </c>
      <c r="D897" s="10">
        <f t="shared" ca="1" si="104"/>
        <v>8.4119635282036365E-2</v>
      </c>
      <c r="E897" s="62">
        <f ca="1">IF(_xlfn.NORM.INV(D897,'Input Parameters'!$E$17,'Input Parameters'!$F$17)&lt;3500,3500,IF(_xlfn.NORM.INV(D897,'Input Parameters'!$E$17,'Input Parameters'!$F$17)&gt;5500,5500,_xlfn.NORM.INV(D897,'Input Parameters'!$E$17,'Input Parameters'!$F$17)))</f>
        <v>3835.4815738418397</v>
      </c>
      <c r="F897" s="10">
        <f t="shared" ca="1" si="105"/>
        <v>0.97067037428284531</v>
      </c>
      <c r="G897" s="64">
        <f ca="1">_xlfn.NORM.INV(F897,'Input Parameters'!$E$20,'Input Parameters'!$F$20)</f>
        <v>295.31794839906041</v>
      </c>
      <c r="H897" s="57">
        <f ca="1">EXP(E897*(1/'Input Parameters'!$E$23-1/G897))</f>
        <v>1.1117927193534156</v>
      </c>
      <c r="I897" s="10">
        <f t="shared" ca="1" si="106"/>
        <v>0.13718255574707305</v>
      </c>
      <c r="J897" s="30">
        <f ca="1">_xlfn.BETA.INV(I897,'Input Parameters'!$L$26,'Input Parameters'!$M$26,'Input Parameters'!$J$26,'Input Parameters'!$K$26)</f>
        <v>0.47671044545928459</v>
      </c>
      <c r="K897" s="168">
        <f ca="1">('Input Parameters'!$E$27/'Input Parameters'!$E$38)^$J897</f>
        <v>3.2730256609824121E-2</v>
      </c>
      <c r="L897" s="69">
        <f ca="1">$H897*$C897*'Input Parameters'!$E$25*K897</f>
        <v>10.060753332502346</v>
      </c>
      <c r="M897" s="24">
        <f t="shared" ca="1" si="107"/>
        <v>0.30540877683508816</v>
      </c>
      <c r="N897" s="15">
        <f ca="1">_xlfn.NORM.INV(M897,'Input Parameters'!$E$29,'Input Parameters'!$F$29)</f>
        <v>9.994910932004622E-2</v>
      </c>
      <c r="O897" s="8">
        <f t="shared" ca="1" si="108"/>
        <v>0.52556217364411062</v>
      </c>
      <c r="P897" s="30">
        <f ca="1">_xlfn.LOGNORM.INV(O897,'Input Parameters'!$H$30,'Input Parameters'!$I$30)</f>
        <v>2.7657974064631587</v>
      </c>
      <c r="Q897" s="10">
        <f t="shared" ca="1" si="109"/>
        <v>0.68565429520823828</v>
      </c>
      <c r="R897" s="30">
        <f>IF('Input Parameters'!$E$32=0,0,_xlfn.BETA.INV(Q897,'Input Parameters'!$L$32,'Input Parameters'!$M$32,'Input Parameters'!$J$32,'Input Parameters'!$K$32))</f>
        <v>0</v>
      </c>
      <c r="S897" s="10">
        <f t="shared" ca="1" si="110"/>
        <v>0.32715469322001489</v>
      </c>
      <c r="T897" s="26">
        <f ca="1">_xlfn.LOGNORM.INV(S897,'Input Parameters'!$H$34,'Input Parameters'!$I$34)</f>
        <v>47.674092940963547</v>
      </c>
      <c r="U897" s="10">
        <f t="shared" ca="1" si="111"/>
        <v>0.78680834068225525</v>
      </c>
      <c r="V897" s="30">
        <f ca="1">_xlfn.BETA.INV(U897,'Input Parameters'!$L$36,'Input Parameters'!$M$36,'Input Parameters'!$J$36,'Input Parameters'!$K$36)</f>
        <v>0.71566277688953495</v>
      </c>
      <c r="W897" s="2">
        <f ca="1">N897+(P897-N897)*(1-ERF((T897-R897)/(2*SQRT(L897*'Input Parameters'!$E$38))))</f>
        <v>0.86737204097657472</v>
      </c>
      <c r="X897">
        <f t="shared" ca="1" si="112"/>
        <v>0</v>
      </c>
      <c r="Y897" s="7"/>
    </row>
    <row r="898" spans="1:25" ht="15" customHeight="1" x14ac:dyDescent="0.25">
      <c r="A898" s="139">
        <v>891</v>
      </c>
      <c r="B898" s="10">
        <f t="shared" ca="1" si="103"/>
        <v>0.92723093381070976</v>
      </c>
      <c r="C898" s="60">
        <f ca="1">_xlfn.NORM.INV(B898,'Input Parameters'!$E$15,'Input Parameters'!$F$15)</f>
        <v>349.84433322709856</v>
      </c>
      <c r="D898" s="10">
        <f t="shared" ca="1" si="104"/>
        <v>0.5197646066911753</v>
      </c>
      <c r="E898" s="62">
        <f ca="1">IF(_xlfn.NORM.INV(D898,'Input Parameters'!$E$17,'Input Parameters'!$F$17)&lt;3500,3500,IF(_xlfn.NORM.INV(D898,'Input Parameters'!$E$17,'Input Parameters'!$F$17)&gt;5500,5500,_xlfn.NORM.INV(D898,'Input Parameters'!$E$17,'Input Parameters'!$F$17)))</f>
        <v>4834.6939642699144</v>
      </c>
      <c r="F898" s="10">
        <f t="shared" ca="1" si="105"/>
        <v>0.20667285449239436</v>
      </c>
      <c r="G898" s="64">
        <f ca="1">_xlfn.NORM.INV(F898,'Input Parameters'!$E$20,'Input Parameters'!$F$20)</f>
        <v>277.16926531663842</v>
      </c>
      <c r="H898" s="57">
        <f ca="1">EXP(E898*(1/'Input Parameters'!$E$23-1/G898))</f>
        <v>0.3912613027673173</v>
      </c>
      <c r="I898" s="10">
        <f t="shared" ca="1" si="106"/>
        <v>0.24342369891325799</v>
      </c>
      <c r="J898" s="30">
        <f ca="1">_xlfn.BETA.INV(I898,'Input Parameters'!$L$26,'Input Parameters'!$M$26,'Input Parameters'!$J$26,'Input Parameters'!$K$26)</f>
        <v>0.54500636117882284</v>
      </c>
      <c r="K898" s="168">
        <f ca="1">('Input Parameters'!$E$27/'Input Parameters'!$E$38)^$J898</f>
        <v>2.0053660441492031E-2</v>
      </c>
      <c r="L898" s="69">
        <f ca="1">$H898*$C898*'Input Parameters'!$E$25*K898</f>
        <v>2.7449560624063212</v>
      </c>
      <c r="M898" s="24">
        <f t="shared" ca="1" si="107"/>
        <v>0.54367179265137755</v>
      </c>
      <c r="N898" s="15">
        <f ca="1">_xlfn.NORM.INV(M898,'Input Parameters'!$E$29,'Input Parameters'!$F$29)</f>
        <v>0.1000109688508011</v>
      </c>
      <c r="O898" s="8">
        <f t="shared" ca="1" si="108"/>
        <v>0.16147476608851508</v>
      </c>
      <c r="P898" s="30">
        <f ca="1">_xlfn.LOGNORM.INV(O898,'Input Parameters'!$H$30,'Input Parameters'!$I$30)</f>
        <v>1.6822503674252502</v>
      </c>
      <c r="Q898" s="10">
        <f t="shared" ca="1" si="109"/>
        <v>0.75034663709167604</v>
      </c>
      <c r="R898" s="30">
        <f>IF('Input Parameters'!$E$32=0,0,_xlfn.BETA.INV(Q898,'Input Parameters'!$L$32,'Input Parameters'!$M$32,'Input Parameters'!$J$32,'Input Parameters'!$K$32))</f>
        <v>0</v>
      </c>
      <c r="S898" s="10">
        <f t="shared" ca="1" si="110"/>
        <v>0.70809155921446754</v>
      </c>
      <c r="T898" s="26">
        <f ca="1">_xlfn.LOGNORM.INV(S898,'Input Parameters'!$H$34,'Input Parameters'!$I$34)</f>
        <v>53.966110258392582</v>
      </c>
      <c r="U898" s="10">
        <f t="shared" ca="1" si="111"/>
        <v>0.38245020302162491</v>
      </c>
      <c r="V898" s="30">
        <f ca="1">_xlfn.BETA.INV(U898,'Input Parameters'!$L$36,'Input Parameters'!$M$36,'Input Parameters'!$J$36,'Input Parameters'!$K$36)</f>
        <v>0.54167220511569858</v>
      </c>
      <c r="W898" s="2">
        <f ca="1">N898+(P898-N898)*(1-ERF((T898-R898)/(2*SQRT(L898*'Input Parameters'!$E$38))))</f>
        <v>0.1336581984095607</v>
      </c>
      <c r="X898">
        <f t="shared" ca="1" si="112"/>
        <v>1</v>
      </c>
      <c r="Y898" s="7"/>
    </row>
    <row r="899" spans="1:25" ht="15" customHeight="1" x14ac:dyDescent="0.25">
      <c r="A899" s="139">
        <v>892</v>
      </c>
      <c r="B899" s="10">
        <f t="shared" ca="1" si="103"/>
        <v>0.59964515142768537</v>
      </c>
      <c r="C899" s="60">
        <f ca="1">_xlfn.NORM.INV(B899,'Input Parameters'!$E$15,'Input Parameters'!$F$15)</f>
        <v>284.64718112988066</v>
      </c>
      <c r="D899" s="10">
        <f t="shared" ca="1" si="104"/>
        <v>0.78778615501947424</v>
      </c>
      <c r="E899" s="62">
        <f ca="1">IF(_xlfn.NORM.INV(D899,'Input Parameters'!$E$17,'Input Parameters'!$F$17)&lt;3500,3500,IF(_xlfn.NORM.INV(D899,'Input Parameters'!$E$17,'Input Parameters'!$F$17)&gt;5500,5500,_xlfn.NORM.INV(D899,'Input Parameters'!$E$17,'Input Parameters'!$F$17)))</f>
        <v>5359.1342915042687</v>
      </c>
      <c r="F899" s="10">
        <f t="shared" ca="1" si="105"/>
        <v>0.92987013825107945</v>
      </c>
      <c r="G899" s="64">
        <f ca="1">_xlfn.NORM.INV(F899,'Input Parameters'!$E$20,'Input Parameters'!$F$20)</f>
        <v>292.53132437682569</v>
      </c>
      <c r="H899" s="57">
        <f ca="1">EXP(E899*(1/'Input Parameters'!$E$23-1/G899))</f>
        <v>0.97551044243003959</v>
      </c>
      <c r="I899" s="10">
        <f t="shared" ca="1" si="106"/>
        <v>0.34881517151878205</v>
      </c>
      <c r="J899" s="30">
        <f ca="1">_xlfn.BETA.INV(I899,'Input Parameters'!$L$26,'Input Parameters'!$M$26,'Input Parameters'!$J$26,'Input Parameters'!$K$26)</f>
        <v>0.59725862587183076</v>
      </c>
      <c r="K899" s="168">
        <f ca="1">('Input Parameters'!$E$27/'Input Parameters'!$E$38)^$J899</f>
        <v>1.3785329772784398E-2</v>
      </c>
      <c r="L899" s="69">
        <f ca="1">$H899*$C899*'Input Parameters'!$E$25*K899</f>
        <v>3.8278593325083481</v>
      </c>
      <c r="M899" s="24">
        <f t="shared" ca="1" si="107"/>
        <v>0.27140474782479573</v>
      </c>
      <c r="N899" s="15">
        <f ca="1">_xlfn.NORM.INV(M899,'Input Parameters'!$E$29,'Input Parameters'!$F$29)</f>
        <v>9.9939143000173092E-2</v>
      </c>
      <c r="O899" s="8">
        <f t="shared" ca="1" si="108"/>
        <v>0.90750762045106825</v>
      </c>
      <c r="P899" s="30">
        <f ca="1">_xlfn.LOGNORM.INV(O899,'Input Parameters'!$H$30,'Input Parameters'!$I$30)</f>
        <v>5.0188987711759507</v>
      </c>
      <c r="Q899" s="10">
        <f t="shared" ca="1" si="109"/>
        <v>0.45886266856160041</v>
      </c>
      <c r="R899" s="30">
        <f>IF('Input Parameters'!$E$32=0,0,_xlfn.BETA.INV(Q899,'Input Parameters'!$L$32,'Input Parameters'!$M$32,'Input Parameters'!$J$32,'Input Parameters'!$K$32))</f>
        <v>0</v>
      </c>
      <c r="S899" s="10">
        <f t="shared" ca="1" si="110"/>
        <v>0.73770891025211671</v>
      </c>
      <c r="T899" s="26">
        <f ca="1">_xlfn.LOGNORM.INV(S899,'Input Parameters'!$H$34,'Input Parameters'!$I$34)</f>
        <v>54.563951002897952</v>
      </c>
      <c r="U899" s="10">
        <f t="shared" ca="1" si="111"/>
        <v>0.38310966499457622</v>
      </c>
      <c r="V899" s="30">
        <f ca="1">_xlfn.BETA.INV(U899,'Input Parameters'!$L$36,'Input Parameters'!$M$36,'Input Parameters'!$J$36,'Input Parameters'!$K$36)</f>
        <v>0.54191981567256731</v>
      </c>
      <c r="W899" s="2">
        <f ca="1">N899+(P899-N899)*(1-ERF((T899-R899)/(2*SQRT(L899*'Input Parameters'!$E$38))))</f>
        <v>0.33903274861882038</v>
      </c>
      <c r="X899">
        <f t="shared" ca="1" si="112"/>
        <v>1</v>
      </c>
      <c r="Y899" s="7"/>
    </row>
    <row r="900" spans="1:25" ht="15" customHeight="1" x14ac:dyDescent="0.25">
      <c r="A900" s="139">
        <v>893</v>
      </c>
      <c r="B900" s="10">
        <f t="shared" ca="1" si="103"/>
        <v>0.99495823216062151</v>
      </c>
      <c r="C900" s="60">
        <f ca="1">_xlfn.NORM.INV(B900,'Input Parameters'!$E$15,'Input Parameters'!$F$15)</f>
        <v>410.4042890731717</v>
      </c>
      <c r="D900" s="10">
        <f t="shared" ca="1" si="104"/>
        <v>0.21753401607851874</v>
      </c>
      <c r="E900" s="62">
        <f ca="1">IF(_xlfn.NORM.INV(D900,'Input Parameters'!$E$17,'Input Parameters'!$F$17)&lt;3500,3500,IF(_xlfn.NORM.INV(D900,'Input Parameters'!$E$17,'Input Parameters'!$F$17)&gt;5500,5500,_xlfn.NORM.INV(D900,'Input Parameters'!$E$17,'Input Parameters'!$F$17)))</f>
        <v>4253.6159792501157</v>
      </c>
      <c r="F900" s="10">
        <f t="shared" ca="1" si="105"/>
        <v>0.86804736417816708</v>
      </c>
      <c r="G900" s="64">
        <f ca="1">_xlfn.NORM.INV(F900,'Input Parameters'!$E$20,'Input Parameters'!$F$20)</f>
        <v>290.13529562487491</v>
      </c>
      <c r="H900" s="57">
        <f ca="1">EXP(E900*(1/'Input Parameters'!$E$23-1/G900))</f>
        <v>0.86956559927240618</v>
      </c>
      <c r="I900" s="10">
        <f t="shared" ca="1" si="106"/>
        <v>0.19190249329972531</v>
      </c>
      <c r="J900" s="30">
        <f ca="1">_xlfn.BETA.INV(I900,'Input Parameters'!$L$26,'Input Parameters'!$M$26,'Input Parameters'!$J$26,'Input Parameters'!$K$26)</f>
        <v>0.51483931256504334</v>
      </c>
      <c r="K900" s="168">
        <f ca="1">('Input Parameters'!$E$27/'Input Parameters'!$E$38)^$J900</f>
        <v>2.489832816187118E-2</v>
      </c>
      <c r="L900" s="69">
        <f ca="1">$H900*$C900*'Input Parameters'!$E$25*K900</f>
        <v>8.885552309496271</v>
      </c>
      <c r="M900" s="24">
        <f t="shared" ca="1" si="107"/>
        <v>0.76856601894466825</v>
      </c>
      <c r="N900" s="15">
        <f ca="1">_xlfn.NORM.INV(M900,'Input Parameters'!$E$29,'Input Parameters'!$F$29)</f>
        <v>0.1000734132541732</v>
      </c>
      <c r="O900" s="8">
        <f t="shared" ca="1" si="108"/>
        <v>0.12724663806125625</v>
      </c>
      <c r="P900" s="30">
        <f ca="1">_xlfn.LOGNORM.INV(O900,'Input Parameters'!$H$30,'Input Parameters'!$I$30)</f>
        <v>1.5663704017419982</v>
      </c>
      <c r="Q900" s="10">
        <f t="shared" ca="1" si="109"/>
        <v>0.41774668531496961</v>
      </c>
      <c r="R900" s="30">
        <f>IF('Input Parameters'!$E$32=0,0,_xlfn.BETA.INV(Q900,'Input Parameters'!$L$32,'Input Parameters'!$M$32,'Input Parameters'!$J$32,'Input Parameters'!$K$32))</f>
        <v>0</v>
      </c>
      <c r="S900" s="10">
        <f t="shared" ca="1" si="110"/>
        <v>0.3084328919612519</v>
      </c>
      <c r="T900" s="26">
        <f ca="1">_xlfn.LOGNORM.INV(S900,'Input Parameters'!$H$34,'Input Parameters'!$I$34)</f>
        <v>47.363379404450512</v>
      </c>
      <c r="U900" s="10">
        <f t="shared" ca="1" si="111"/>
        <v>0.9339935650722887</v>
      </c>
      <c r="V900" s="30">
        <f ca="1">_xlfn.BETA.INV(U900,'Input Parameters'!$L$36,'Input Parameters'!$M$36,'Input Parameters'!$J$36,'Input Parameters'!$K$36)</f>
        <v>0.84346775896781434</v>
      </c>
      <c r="W900" s="2">
        <f ca="1">N900+(P900-N900)*(1-ERF((T900-R900)/(2*SQRT(L900*'Input Parameters'!$E$38))))</f>
        <v>0.48308718344536195</v>
      </c>
      <c r="X900">
        <f t="shared" ca="1" si="112"/>
        <v>1</v>
      </c>
      <c r="Y900" s="7"/>
    </row>
    <row r="901" spans="1:25" ht="15" customHeight="1" x14ac:dyDescent="0.25">
      <c r="A901" s="139">
        <v>894</v>
      </c>
      <c r="B901" s="10">
        <f t="shared" ref="B901:B964" ca="1" si="113">RAND()</f>
        <v>7.502151889317954E-2</v>
      </c>
      <c r="C901" s="60">
        <f ca="1">_xlfn.NORM.INV(B901,'Input Parameters'!$E$15,'Input Parameters'!$F$15)</f>
        <v>192.96227504844416</v>
      </c>
      <c r="D901" s="10">
        <f t="shared" ref="D901:D964" ca="1" si="114">RAND()</f>
        <v>0.13559493966753045</v>
      </c>
      <c r="E901" s="62">
        <f ca="1">IF(_xlfn.NORM.INV(D901,'Input Parameters'!$E$17,'Input Parameters'!$F$17)&lt;3500,3500,IF(_xlfn.NORM.INV(D901,'Input Parameters'!$E$17,'Input Parameters'!$F$17)&gt;5500,5500,_xlfn.NORM.INV(D901,'Input Parameters'!$E$17,'Input Parameters'!$F$17)))</f>
        <v>4029.7714329134287</v>
      </c>
      <c r="F901" s="10">
        <f t="shared" ref="F901:F964" ca="1" si="115">RAND()</f>
        <v>0.45941613933330716</v>
      </c>
      <c r="G901" s="64">
        <f ca="1">_xlfn.NORM.INV(F901,'Input Parameters'!$E$20,'Input Parameters'!$F$20)</f>
        <v>281.96723816679463</v>
      </c>
      <c r="H901" s="57">
        <f ca="1">EXP(E901*(1/'Input Parameters'!$E$23-1/G901))</f>
        <v>0.58581403133204712</v>
      </c>
      <c r="I901" s="10">
        <f t="shared" ref="I901:I964" ca="1" si="116">RAND()</f>
        <v>0.79942134868732362</v>
      </c>
      <c r="J901" s="30">
        <f ca="1">_xlfn.BETA.INV(I901,'Input Parameters'!$L$26,'Input Parameters'!$M$26,'Input Parameters'!$J$26,'Input Parameters'!$K$26)</f>
        <v>0.7851882375515391</v>
      </c>
      <c r="K901" s="168">
        <f ca="1">('Input Parameters'!$E$27/'Input Parameters'!$E$38)^$J901</f>
        <v>3.580782663559148E-3</v>
      </c>
      <c r="L901" s="69">
        <f ca="1">$H901*$C901*'Input Parameters'!$E$25*K901</f>
        <v>0.40477170179842997</v>
      </c>
      <c r="M901" s="24">
        <f t="shared" ref="M901:M964" ca="1" si="117">RAND()</f>
        <v>0.62678774396917836</v>
      </c>
      <c r="N901" s="15">
        <f ca="1">_xlfn.NORM.INV(M901,'Input Parameters'!$E$29,'Input Parameters'!$F$29)</f>
        <v>0.10003233575000967</v>
      </c>
      <c r="O901" s="8">
        <f t="shared" ref="O901:O964" ca="1" si="118">RAND()</f>
        <v>0.90760661832371659</v>
      </c>
      <c r="P901" s="30">
        <f ca="1">_xlfn.LOGNORM.INV(O901,'Input Parameters'!$H$30,'Input Parameters'!$I$30)</f>
        <v>5.0203158775315835</v>
      </c>
      <c r="Q901" s="10">
        <f t="shared" ref="Q901:Q964" ca="1" si="119">RAND()</f>
        <v>0.61502341344223621</v>
      </c>
      <c r="R901" s="30">
        <f>IF('Input Parameters'!$E$32=0,0,_xlfn.BETA.INV(Q901,'Input Parameters'!$L$32,'Input Parameters'!$M$32,'Input Parameters'!$J$32,'Input Parameters'!$K$32))</f>
        <v>0</v>
      </c>
      <c r="S901" s="10">
        <f t="shared" ref="S901:S964" ca="1" si="120">RAND()</f>
        <v>0.21614685701318126</v>
      </c>
      <c r="T901" s="26">
        <f ca="1">_xlfn.LOGNORM.INV(S901,'Input Parameters'!$H$34,'Input Parameters'!$I$34)</f>
        <v>45.71220817668074</v>
      </c>
      <c r="U901" s="10">
        <f t="shared" ref="U901:U964" ca="1" si="121">RAND()</f>
        <v>0.13208692754317042</v>
      </c>
      <c r="V901" s="30">
        <f ca="1">_xlfn.BETA.INV(U901,'Input Parameters'!$L$36,'Input Parameters'!$M$36,'Input Parameters'!$J$36,'Input Parameters'!$K$36)</f>
        <v>0.43551746604853053</v>
      </c>
      <c r="W901" s="2">
        <f ca="1">N901+(P901-N901)*(1-ERF((T901-R901)/(2*SQRT(L901*'Input Parameters'!$E$38))))</f>
        <v>0.10003418730766657</v>
      </c>
      <c r="X901">
        <f t="shared" ca="1" si="112"/>
        <v>1</v>
      </c>
      <c r="Y901" s="7"/>
    </row>
    <row r="902" spans="1:25" ht="15" customHeight="1" x14ac:dyDescent="0.25">
      <c r="A902" s="139">
        <v>895</v>
      </c>
      <c r="B902" s="10">
        <f t="shared" ca="1" si="113"/>
        <v>0.41407524733047163</v>
      </c>
      <c r="C902" s="60">
        <f ca="1">_xlfn.NORM.INV(B902,'Input Parameters'!$E$15,'Input Parameters'!$F$15)</f>
        <v>259.20320060500859</v>
      </c>
      <c r="D902" s="10">
        <f t="shared" ca="1" si="114"/>
        <v>0.70871834003721235</v>
      </c>
      <c r="E902" s="62">
        <f ca="1">IF(_xlfn.NORM.INV(D902,'Input Parameters'!$E$17,'Input Parameters'!$F$17)&lt;3500,3500,IF(_xlfn.NORM.INV(D902,'Input Parameters'!$E$17,'Input Parameters'!$F$17)&gt;5500,5500,_xlfn.NORM.INV(D902,'Input Parameters'!$E$17,'Input Parameters'!$F$17)))</f>
        <v>5184.7510587439065</v>
      </c>
      <c r="F902" s="10">
        <f t="shared" ca="1" si="115"/>
        <v>0.27927730938590567</v>
      </c>
      <c r="G902" s="64">
        <f ca="1">_xlfn.NORM.INV(F902,'Input Parameters'!$E$20,'Input Parameters'!$F$20)</f>
        <v>278.73056877365417</v>
      </c>
      <c r="H902" s="57">
        <f ca="1">EXP(E902*(1/'Input Parameters'!$E$23-1/G902))</f>
        <v>0.40594341223690272</v>
      </c>
      <c r="I902" s="10">
        <f t="shared" ca="1" si="116"/>
        <v>0.71817247893321279</v>
      </c>
      <c r="J902" s="30">
        <f ca="1">_xlfn.BETA.INV(I902,'Input Parameters'!$L$26,'Input Parameters'!$M$26,'Input Parameters'!$J$26,'Input Parameters'!$K$26)</f>
        <v>0.74927353903572402</v>
      </c>
      <c r="K902" s="168">
        <f ca="1">('Input Parameters'!$E$27/'Input Parameters'!$E$38)^$J902</f>
        <v>4.6329711682582516E-3</v>
      </c>
      <c r="L902" s="69">
        <f ca="1">$H902*$C902*'Input Parameters'!$E$25*K902</f>
        <v>0.48748971261304885</v>
      </c>
      <c r="M902" s="24">
        <f t="shared" ca="1" si="117"/>
        <v>0.5312415503355985</v>
      </c>
      <c r="N902" s="15">
        <f ca="1">_xlfn.NORM.INV(M902,'Input Parameters'!$E$29,'Input Parameters'!$F$29)</f>
        <v>0.10000783911673698</v>
      </c>
      <c r="O902" s="8">
        <f t="shared" ca="1" si="118"/>
        <v>0.15969647800888442</v>
      </c>
      <c r="P902" s="30">
        <f ca="1">_xlfn.LOGNORM.INV(O902,'Input Parameters'!$H$30,'Input Parameters'!$I$30)</f>
        <v>1.6764662113264259</v>
      </c>
      <c r="Q902" s="10">
        <f t="shared" ca="1" si="119"/>
        <v>0.33619966739380347</v>
      </c>
      <c r="R902" s="30">
        <f>IF('Input Parameters'!$E$32=0,0,_xlfn.BETA.INV(Q902,'Input Parameters'!$L$32,'Input Parameters'!$M$32,'Input Parameters'!$J$32,'Input Parameters'!$K$32))</f>
        <v>0</v>
      </c>
      <c r="S902" s="10">
        <f t="shared" ca="1" si="120"/>
        <v>0.86800442578781734</v>
      </c>
      <c r="T902" s="26">
        <f ca="1">_xlfn.LOGNORM.INV(S902,'Input Parameters'!$H$34,'Input Parameters'!$I$34)</f>
        <v>57.929650063142589</v>
      </c>
      <c r="U902" s="10">
        <f t="shared" ca="1" si="121"/>
        <v>0.87566457942945131</v>
      </c>
      <c r="V902" s="30">
        <f ca="1">_xlfn.BETA.INV(U902,'Input Parameters'!$L$36,'Input Parameters'!$M$36,'Input Parameters'!$J$36,'Input Parameters'!$K$36)</f>
        <v>0.77893867732918975</v>
      </c>
      <c r="W902" s="2">
        <f ca="1">N902+(P902-N902)*(1-ERF((T902-R902)/(2*SQRT(L902*'Input Parameters'!$E$38))))</f>
        <v>0.10000784611964002</v>
      </c>
      <c r="X902">
        <f t="shared" ca="1" si="112"/>
        <v>1</v>
      </c>
      <c r="Y902" s="7"/>
    </row>
    <row r="903" spans="1:25" ht="15" customHeight="1" x14ac:dyDescent="0.25">
      <c r="A903" s="139">
        <v>896</v>
      </c>
      <c r="B903" s="10">
        <f t="shared" ca="1" si="113"/>
        <v>0.68875736752552741</v>
      </c>
      <c r="C903" s="60">
        <f ca="1">_xlfn.NORM.INV(B903,'Input Parameters'!$E$15,'Input Parameters'!$F$15)</f>
        <v>297.64831846377643</v>
      </c>
      <c r="D903" s="10">
        <f t="shared" ca="1" si="114"/>
        <v>0.18130209906093353</v>
      </c>
      <c r="E903" s="62">
        <f ca="1">IF(_xlfn.NORM.INV(D903,'Input Parameters'!$E$17,'Input Parameters'!$F$17)&lt;3500,3500,IF(_xlfn.NORM.INV(D903,'Input Parameters'!$E$17,'Input Parameters'!$F$17)&gt;5500,5500,_xlfn.NORM.INV(D903,'Input Parameters'!$E$17,'Input Parameters'!$F$17)))</f>
        <v>4162.7101746498756</v>
      </c>
      <c r="F903" s="10">
        <f t="shared" ca="1" si="115"/>
        <v>0.94295726591675932</v>
      </c>
      <c r="G903" s="64">
        <f ca="1">_xlfn.NORM.INV(F903,'Input Parameters'!$E$20,'Input Parameters'!$F$20)</f>
        <v>293.23662608403475</v>
      </c>
      <c r="H903" s="57">
        <f ca="1">EXP(E903*(1/'Input Parameters'!$E$23-1/G903))</f>
        <v>1.0150798417151154</v>
      </c>
      <c r="I903" s="10">
        <f t="shared" ca="1" si="116"/>
        <v>0.85655241918220459</v>
      </c>
      <c r="J903" s="30">
        <f ca="1">_xlfn.BETA.INV(I903,'Input Parameters'!$L$26,'Input Parameters'!$M$26,'Input Parameters'!$J$26,'Input Parameters'!$K$26)</f>
        <v>0.81374472211596693</v>
      </c>
      <c r="K903" s="168">
        <f ca="1">('Input Parameters'!$E$27/'Input Parameters'!$E$38)^$J903</f>
        <v>2.9175524287054838E-3</v>
      </c>
      <c r="L903" s="69">
        <f ca="1">$H903*$C903*'Input Parameters'!$E$25*K903</f>
        <v>0.88149997796124246</v>
      </c>
      <c r="M903" s="24">
        <f t="shared" ca="1" si="117"/>
        <v>0.15012809302015873</v>
      </c>
      <c r="N903" s="15">
        <f ca="1">_xlfn.NORM.INV(M903,'Input Parameters'!$E$29,'Input Parameters'!$F$29)</f>
        <v>9.9896411583526704E-2</v>
      </c>
      <c r="O903" s="8">
        <f t="shared" ca="1" si="118"/>
        <v>0.79372514942638606</v>
      </c>
      <c r="P903" s="30">
        <f ca="1">_xlfn.LOGNORM.INV(O903,'Input Parameters'!$H$30,'Input Parameters'!$I$30)</f>
        <v>3.9515833579974751</v>
      </c>
      <c r="Q903" s="10">
        <f t="shared" ca="1" si="119"/>
        <v>2.195053050353768E-2</v>
      </c>
      <c r="R903" s="30">
        <f>IF('Input Parameters'!$E$32=0,0,_xlfn.BETA.INV(Q903,'Input Parameters'!$L$32,'Input Parameters'!$M$32,'Input Parameters'!$J$32,'Input Parameters'!$K$32))</f>
        <v>0</v>
      </c>
      <c r="S903" s="10">
        <f t="shared" ca="1" si="120"/>
        <v>0.19873520138415768</v>
      </c>
      <c r="T903" s="26">
        <f ca="1">_xlfn.LOGNORM.INV(S903,'Input Parameters'!$H$34,'Input Parameters'!$I$34)</f>
        <v>45.367024448420722</v>
      </c>
      <c r="U903" s="10">
        <f t="shared" ca="1" si="121"/>
        <v>0.5915259563363231</v>
      </c>
      <c r="V903" s="30">
        <f ca="1">_xlfn.BETA.INV(U903,'Input Parameters'!$L$36,'Input Parameters'!$M$36,'Input Parameters'!$J$36,'Input Parameters'!$K$36)</f>
        <v>0.62192770742363945</v>
      </c>
      <c r="W903" s="2">
        <f ca="1">N903+(P903-N903)*(1-ERF((T903-R903)/(2*SQRT(L903*'Input Parameters'!$E$38))))</f>
        <v>0.10233729194187909</v>
      </c>
      <c r="X903">
        <f t="shared" ca="1" si="112"/>
        <v>1</v>
      </c>
      <c r="Y903" s="7"/>
    </row>
    <row r="904" spans="1:25" ht="15" customHeight="1" x14ac:dyDescent="0.25">
      <c r="A904" s="139">
        <v>897</v>
      </c>
      <c r="B904" s="10">
        <f t="shared" ca="1" si="113"/>
        <v>0.29113294458413308</v>
      </c>
      <c r="C904" s="60">
        <f ca="1">_xlfn.NORM.INV(B904,'Input Parameters'!$E$15,'Input Parameters'!$F$15)</f>
        <v>241.15658199303564</v>
      </c>
      <c r="D904" s="10">
        <f t="shared" ca="1" si="114"/>
        <v>0.62349211844938701</v>
      </c>
      <c r="E904" s="62">
        <f ca="1">IF(_xlfn.NORM.INV(D904,'Input Parameters'!$E$17,'Input Parameters'!$F$17)&lt;3500,3500,IF(_xlfn.NORM.INV(D904,'Input Parameters'!$E$17,'Input Parameters'!$F$17)&gt;5500,5500,_xlfn.NORM.INV(D904,'Input Parameters'!$E$17,'Input Parameters'!$F$17)))</f>
        <v>5020.2657379276407</v>
      </c>
      <c r="F904" s="10">
        <f t="shared" ca="1" si="115"/>
        <v>0.65314975000272768</v>
      </c>
      <c r="G904" s="64">
        <f ca="1">_xlfn.NORM.INV(F904,'Input Parameters'!$E$20,'Input Parameters'!$F$20)</f>
        <v>285.28871593520483</v>
      </c>
      <c r="H904" s="57">
        <f ca="1">EXP(E904*(1/'Input Parameters'!$E$23-1/G904))</f>
        <v>0.63197608680230766</v>
      </c>
      <c r="I904" s="10">
        <f t="shared" ca="1" si="116"/>
        <v>2.2077086511577693E-2</v>
      </c>
      <c r="J904" s="30">
        <f ca="1">_xlfn.BETA.INV(I904,'Input Parameters'!$L$26,'Input Parameters'!$M$26,'Input Parameters'!$J$26,'Input Parameters'!$K$26)</f>
        <v>0.32609878008403137</v>
      </c>
      <c r="K904" s="168">
        <f ca="1">('Input Parameters'!$E$27/'Input Parameters'!$E$38)^$J904</f>
        <v>9.6412993747219608E-2</v>
      </c>
      <c r="L904" s="69">
        <f ca="1">$H904*$C904*'Input Parameters'!$E$25*K904</f>
        <v>14.693840919230098</v>
      </c>
      <c r="M904" s="24">
        <f t="shared" ca="1" si="117"/>
        <v>0.17730046248076847</v>
      </c>
      <c r="N904" s="15">
        <f ca="1">_xlfn.NORM.INV(M904,'Input Parameters'!$E$29,'Input Parameters'!$F$29)</f>
        <v>9.9907429810915008E-2</v>
      </c>
      <c r="O904" s="8">
        <f t="shared" ca="1" si="118"/>
        <v>0.24713519744011436</v>
      </c>
      <c r="P904" s="30">
        <f ca="1">_xlfn.LOGNORM.INV(O904,'Input Parameters'!$H$30,'Input Parameters'!$I$30)</f>
        <v>1.9428440684661623</v>
      </c>
      <c r="Q904" s="10">
        <f t="shared" ca="1" si="119"/>
        <v>0.51474820769348439</v>
      </c>
      <c r="R904" s="30">
        <f>IF('Input Parameters'!$E$32=0,0,_xlfn.BETA.INV(Q904,'Input Parameters'!$L$32,'Input Parameters'!$M$32,'Input Parameters'!$J$32,'Input Parameters'!$K$32))</f>
        <v>0</v>
      </c>
      <c r="S904" s="10">
        <f t="shared" ca="1" si="120"/>
        <v>0.77954603698307234</v>
      </c>
      <c r="T904" s="26">
        <f ca="1">_xlfn.LOGNORM.INV(S904,'Input Parameters'!$H$34,'Input Parameters'!$I$34)</f>
        <v>55.48450164048716</v>
      </c>
      <c r="U904" s="10">
        <f t="shared" ca="1" si="121"/>
        <v>0.16159346224201121</v>
      </c>
      <c r="V904" s="30">
        <f ca="1">_xlfn.BETA.INV(U904,'Input Parameters'!$L$36,'Input Parameters'!$M$36,'Input Parameters'!$J$36,'Input Parameters'!$K$36)</f>
        <v>0.45072895241433047</v>
      </c>
      <c r="W904" s="2">
        <f ca="1">N904+(P904-N904)*(1-ERF((T904-R904)/(2*SQRT(L904*'Input Parameters'!$E$38))))</f>
        <v>0.66397539342320611</v>
      </c>
      <c r="X904">
        <f t="shared" ref="X904:X967" ca="1" si="122">IF(W904&gt;V904,0,1)</f>
        <v>0</v>
      </c>
      <c r="Y904" s="7"/>
    </row>
    <row r="905" spans="1:25" ht="15" customHeight="1" x14ac:dyDescent="0.25">
      <c r="A905" s="139">
        <v>898</v>
      </c>
      <c r="B905" s="10">
        <f t="shared" ca="1" si="113"/>
        <v>0.95987115773587217</v>
      </c>
      <c r="C905" s="60">
        <f ca="1">_xlfn.NORM.INV(B905,'Input Parameters'!$E$15,'Input Parameters'!$F$15)</f>
        <v>365.76197935557673</v>
      </c>
      <c r="D905" s="10">
        <f t="shared" ca="1" si="114"/>
        <v>0.8445519445526285</v>
      </c>
      <c r="E905" s="62">
        <f ca="1">IF(_xlfn.NORM.INV(D905,'Input Parameters'!$E$17,'Input Parameters'!$F$17)&lt;3500,3500,IF(_xlfn.NORM.INV(D905,'Input Parameters'!$E$17,'Input Parameters'!$F$17)&gt;5500,5500,_xlfn.NORM.INV(D905,'Input Parameters'!$E$17,'Input Parameters'!$F$17)))</f>
        <v>5500</v>
      </c>
      <c r="F905" s="10">
        <f t="shared" ca="1" si="115"/>
        <v>0.21558447116663215</v>
      </c>
      <c r="G905" s="64">
        <f ca="1">_xlfn.NORM.INV(F905,'Input Parameters'!$E$20,'Input Parameters'!$F$20)</f>
        <v>277.37580744935809</v>
      </c>
      <c r="H905" s="57">
        <f ca="1">EXP(E905*(1/'Input Parameters'!$E$23-1/G905))</f>
        <v>0.34898205310871511</v>
      </c>
      <c r="I905" s="10">
        <f t="shared" ca="1" si="116"/>
        <v>4.7852231663646716E-2</v>
      </c>
      <c r="J905" s="30">
        <f ca="1">_xlfn.BETA.INV(I905,'Input Parameters'!$L$26,'Input Parameters'!$M$26,'Input Parameters'!$J$26,'Input Parameters'!$K$26)</f>
        <v>0.3807815424297426</v>
      </c>
      <c r="K905" s="168">
        <f ca="1">('Input Parameters'!$E$27/'Input Parameters'!$E$38)^$J905</f>
        <v>6.5130974124235755E-2</v>
      </c>
      <c r="L905" s="69">
        <f ca="1">$H905*$C905*'Input Parameters'!$E$25*K905</f>
        <v>8.3136019319166508</v>
      </c>
      <c r="M905" s="24">
        <f t="shared" ca="1" si="117"/>
        <v>0.99574513229079964</v>
      </c>
      <c r="N905" s="15">
        <f ca="1">_xlfn.NORM.INV(M905,'Input Parameters'!$E$29,'Input Parameters'!$F$29)</f>
        <v>0.10026311464611812</v>
      </c>
      <c r="O905" s="8">
        <f t="shared" ca="1" si="118"/>
        <v>0.42734217693117227</v>
      </c>
      <c r="P905" s="30">
        <f ca="1">_xlfn.LOGNORM.INV(O905,'Input Parameters'!$H$30,'Input Parameters'!$I$30)</f>
        <v>2.4608982080050712</v>
      </c>
      <c r="Q905" s="10">
        <f t="shared" ca="1" si="119"/>
        <v>0.97031111046552632</v>
      </c>
      <c r="R905" s="30">
        <f>IF('Input Parameters'!$E$32=0,0,_xlfn.BETA.INV(Q905,'Input Parameters'!$L$32,'Input Parameters'!$M$32,'Input Parameters'!$J$32,'Input Parameters'!$K$32))</f>
        <v>0</v>
      </c>
      <c r="S905" s="10">
        <f t="shared" ca="1" si="120"/>
        <v>0.34878188616704275</v>
      </c>
      <c r="T905" s="26">
        <f ca="1">_xlfn.LOGNORM.INV(S905,'Input Parameters'!$H$34,'Input Parameters'!$I$34)</f>
        <v>48.026647938681656</v>
      </c>
      <c r="U905" s="10">
        <f t="shared" ca="1" si="121"/>
        <v>1.8321401443635477E-2</v>
      </c>
      <c r="V905" s="30">
        <f ca="1">_xlfn.BETA.INV(U905,'Input Parameters'!$L$36,'Input Parameters'!$M$36,'Input Parameters'!$J$36,'Input Parameters'!$K$36)</f>
        <v>0.33899054989556854</v>
      </c>
      <c r="W905" s="2">
        <f ca="1">N905+(P905-N905)*(1-ERF((T905-R905)/(2*SQRT(L905*'Input Parameters'!$E$38))))</f>
        <v>0.66416015999694722</v>
      </c>
      <c r="X905">
        <f t="shared" ca="1" si="122"/>
        <v>0</v>
      </c>
      <c r="Y905" s="7"/>
    </row>
    <row r="906" spans="1:25" ht="15" customHeight="1" x14ac:dyDescent="0.25">
      <c r="A906" s="139">
        <v>899</v>
      </c>
      <c r="B906" s="10">
        <f t="shared" ca="1" si="113"/>
        <v>0.15131084086828972</v>
      </c>
      <c r="C906" s="60">
        <f ca="1">_xlfn.NORM.INV(B906,'Input Parameters'!$E$15,'Input Parameters'!$F$15)</f>
        <v>215.10310732598828</v>
      </c>
      <c r="D906" s="10">
        <f t="shared" ca="1" si="114"/>
        <v>0.29471648291642283</v>
      </c>
      <c r="E906" s="62">
        <f ca="1">IF(_xlfn.NORM.INV(D906,'Input Parameters'!$E$17,'Input Parameters'!$F$17)&lt;3500,3500,IF(_xlfn.NORM.INV(D906,'Input Parameters'!$E$17,'Input Parameters'!$F$17)&gt;5500,5500,_xlfn.NORM.INV(D906,'Input Parameters'!$E$17,'Input Parameters'!$F$17)))</f>
        <v>4422.2394569455846</v>
      </c>
      <c r="F906" s="10">
        <f t="shared" ca="1" si="115"/>
        <v>0.52893763227209789</v>
      </c>
      <c r="G906" s="64">
        <f ca="1">_xlfn.NORM.INV(F906,'Input Parameters'!$E$20,'Input Parameters'!$F$20)</f>
        <v>283.13641740065663</v>
      </c>
      <c r="H906" s="57">
        <f ca="1">EXP(E906*(1/'Input Parameters'!$E$23-1/G906))</f>
        <v>0.59329097552926424</v>
      </c>
      <c r="I906" s="10">
        <f t="shared" ca="1" si="116"/>
        <v>0.38217988452725238</v>
      </c>
      <c r="J906" s="30">
        <f ca="1">_xlfn.BETA.INV(I906,'Input Parameters'!$L$26,'Input Parameters'!$M$26,'Input Parameters'!$J$26,'Input Parameters'!$K$26)</f>
        <v>0.61216340584341322</v>
      </c>
      <c r="K906" s="168">
        <f ca="1">('Input Parameters'!$E$27/'Input Parameters'!$E$38)^$J906</f>
        <v>1.2387558547079092E-2</v>
      </c>
      <c r="L906" s="69">
        <f ca="1">$H906*$C906*'Input Parameters'!$E$25*K906</f>
        <v>1.5808845191208722</v>
      </c>
      <c r="M906" s="24">
        <f t="shared" ca="1" si="117"/>
        <v>0.9234613568137382</v>
      </c>
      <c r="N906" s="15">
        <f ca="1">_xlfn.NORM.INV(M906,'Input Parameters'!$E$29,'Input Parameters'!$F$29)</f>
        <v>0.10014287458779603</v>
      </c>
      <c r="O906" s="8">
        <f t="shared" ca="1" si="118"/>
        <v>0.80722481831667892</v>
      </c>
      <c r="P906" s="30">
        <f ca="1">_xlfn.LOGNORM.INV(O906,'Input Parameters'!$H$30,'Input Parameters'!$I$30)</f>
        <v>4.0427791473087362</v>
      </c>
      <c r="Q906" s="10">
        <f t="shared" ca="1" si="119"/>
        <v>0.7272634013450906</v>
      </c>
      <c r="R906" s="30">
        <f>IF('Input Parameters'!$E$32=0,0,_xlfn.BETA.INV(Q906,'Input Parameters'!$L$32,'Input Parameters'!$M$32,'Input Parameters'!$J$32,'Input Parameters'!$K$32))</f>
        <v>0</v>
      </c>
      <c r="S906" s="10">
        <f t="shared" ca="1" si="120"/>
        <v>0.69787442459080007</v>
      </c>
      <c r="T906" s="26">
        <f ca="1">_xlfn.LOGNORM.INV(S906,'Input Parameters'!$H$34,'Input Parameters'!$I$34)</f>
        <v>53.768103309797105</v>
      </c>
      <c r="U906" s="10">
        <f t="shared" ca="1" si="121"/>
        <v>0.41923075470677018</v>
      </c>
      <c r="V906" s="30">
        <f ca="1">_xlfn.BETA.INV(U906,'Input Parameters'!$L$36,'Input Parameters'!$M$36,'Input Parameters'!$J$36,'Input Parameters'!$K$36)</f>
        <v>0.55544990525968774</v>
      </c>
      <c r="W906" s="2">
        <f ca="1">N906+(P906-N906)*(1-ERF((T906-R906)/(2*SQRT(L906*'Input Parameters'!$E$38))))</f>
        <v>0.10998304758626883</v>
      </c>
      <c r="X906">
        <f t="shared" ca="1" si="122"/>
        <v>1</v>
      </c>
      <c r="Y906" s="7"/>
    </row>
    <row r="907" spans="1:25" ht="15" customHeight="1" x14ac:dyDescent="0.25">
      <c r="A907" s="139">
        <v>900</v>
      </c>
      <c r="B907" s="10">
        <f t="shared" ca="1" si="113"/>
        <v>0.68608052310926593</v>
      </c>
      <c r="C907" s="60">
        <f ca="1">_xlfn.NORM.INV(B907,'Input Parameters'!$E$15,'Input Parameters'!$F$15)</f>
        <v>297.23859605451929</v>
      </c>
      <c r="D907" s="10">
        <f t="shared" ca="1" si="114"/>
        <v>0.51237800424668978</v>
      </c>
      <c r="E907" s="62">
        <f ca="1">IF(_xlfn.NORM.INV(D907,'Input Parameters'!$E$17,'Input Parameters'!$F$17)&lt;3500,3500,IF(_xlfn.NORM.INV(D907,'Input Parameters'!$E$17,'Input Parameters'!$F$17)&gt;5500,5500,_xlfn.NORM.INV(D907,'Input Parameters'!$E$17,'Input Parameters'!$F$17)))</f>
        <v>4821.7224246991054</v>
      </c>
      <c r="F907" s="10">
        <f t="shared" ca="1" si="115"/>
        <v>0.6440119266979133</v>
      </c>
      <c r="G907" s="64">
        <f ca="1">_xlfn.NORM.INV(F907,'Input Parameters'!$E$20,'Input Parameters'!$F$20)</f>
        <v>285.12366255700789</v>
      </c>
      <c r="H907" s="57">
        <f ca="1">EXP(E907*(1/'Input Parameters'!$E$23-1/G907))</f>
        <v>0.63728478125774946</v>
      </c>
      <c r="I907" s="10">
        <f t="shared" ca="1" si="116"/>
        <v>0.90374519502052331</v>
      </c>
      <c r="J907" s="30">
        <f ca="1">_xlfn.BETA.INV(I907,'Input Parameters'!$L$26,'Input Parameters'!$M$26,'Input Parameters'!$J$26,'Input Parameters'!$K$26)</f>
        <v>0.84143672940649472</v>
      </c>
      <c r="K907" s="168">
        <f ca="1">('Input Parameters'!$E$27/'Input Parameters'!$E$38)^$J907</f>
        <v>2.3919516657932446E-3</v>
      </c>
      <c r="L907" s="69">
        <f ca="1">$H907*$C907*'Input Parameters'!$E$25*K907</f>
        <v>0.4530969599960295</v>
      </c>
      <c r="M907" s="24">
        <f t="shared" ca="1" si="117"/>
        <v>0.13112600804199848</v>
      </c>
      <c r="N907" s="15">
        <f ca="1">_xlfn.NORM.INV(M907,'Input Parameters'!$E$29,'Input Parameters'!$F$29)</f>
        <v>9.9887891578271618E-2</v>
      </c>
      <c r="O907" s="8">
        <f t="shared" ca="1" si="118"/>
        <v>0.8358231613463778</v>
      </c>
      <c r="P907" s="30">
        <f ca="1">_xlfn.LOGNORM.INV(O907,'Input Parameters'!$H$30,'Input Parameters'!$I$30)</f>
        <v>4.2578405848183714</v>
      </c>
      <c r="Q907" s="10">
        <f t="shared" ca="1" si="119"/>
        <v>0.3083027184107906</v>
      </c>
      <c r="R907" s="30">
        <f>IF('Input Parameters'!$E$32=0,0,_xlfn.BETA.INV(Q907,'Input Parameters'!$L$32,'Input Parameters'!$M$32,'Input Parameters'!$J$32,'Input Parameters'!$K$32))</f>
        <v>0</v>
      </c>
      <c r="S907" s="10">
        <f t="shared" ca="1" si="120"/>
        <v>0.47674013998082954</v>
      </c>
      <c r="T907" s="26">
        <f ca="1">_xlfn.LOGNORM.INV(S907,'Input Parameters'!$H$34,'Input Parameters'!$I$34)</f>
        <v>50.042887898621743</v>
      </c>
      <c r="U907" s="10">
        <f t="shared" ca="1" si="121"/>
        <v>0.51041422327496966</v>
      </c>
      <c r="V907" s="30">
        <f ca="1">_xlfn.BETA.INV(U907,'Input Parameters'!$L$36,'Input Parameters'!$M$36,'Input Parameters'!$J$36,'Input Parameters'!$K$36)</f>
        <v>0.58987686943194706</v>
      </c>
      <c r="W907" s="2">
        <f ca="1">N907+(P907-N907)*(1-ERF((T907-R907)/(2*SQRT(L907*'Input Parameters'!$E$38))))</f>
        <v>9.9888500651430026E-2</v>
      </c>
      <c r="X907">
        <f t="shared" ca="1" si="122"/>
        <v>1</v>
      </c>
      <c r="Y907" s="7"/>
    </row>
    <row r="908" spans="1:25" ht="15" customHeight="1" x14ac:dyDescent="0.25">
      <c r="A908" s="139">
        <v>901</v>
      </c>
      <c r="B908" s="10">
        <f t="shared" ca="1" si="113"/>
        <v>0.68103363358102154</v>
      </c>
      <c r="C908" s="60">
        <f ca="1">_xlfn.NORM.INV(B908,'Input Parameters'!$E$15,'Input Parameters'!$F$15)</f>
        <v>296.47015294225486</v>
      </c>
      <c r="D908" s="10">
        <f t="shared" ca="1" si="114"/>
        <v>0.51551982836017662</v>
      </c>
      <c r="E908" s="62">
        <f ca="1">IF(_xlfn.NORM.INV(D908,'Input Parameters'!$E$17,'Input Parameters'!$F$17)&lt;3500,3500,IF(_xlfn.NORM.INV(D908,'Input Parameters'!$E$17,'Input Parameters'!$F$17)&gt;5500,5500,_xlfn.NORM.INV(D908,'Input Parameters'!$E$17,'Input Parameters'!$F$17)))</f>
        <v>4827.2385807942674</v>
      </c>
      <c r="F908" s="10">
        <f t="shared" ca="1" si="115"/>
        <v>0.74098862130923415</v>
      </c>
      <c r="G908" s="64">
        <f ca="1">_xlfn.NORM.INV(F908,'Input Parameters'!$E$20,'Input Parameters'!$F$20)</f>
        <v>286.98085498867908</v>
      </c>
      <c r="H908" s="57">
        <f ca="1">EXP(E908*(1/'Input Parameters'!$E$23-1/G908))</f>
        <v>0.71071080316535118</v>
      </c>
      <c r="I908" s="10">
        <f t="shared" ca="1" si="116"/>
        <v>0.42527573564300591</v>
      </c>
      <c r="J908" s="30">
        <f ca="1">_xlfn.BETA.INV(I908,'Input Parameters'!$L$26,'Input Parameters'!$M$26,'Input Parameters'!$J$26,'Input Parameters'!$K$26)</f>
        <v>0.63067013928851945</v>
      </c>
      <c r="K908" s="168">
        <f ca="1">('Input Parameters'!$E$27/'Input Parameters'!$E$38)^$J908</f>
        <v>1.0847594900841346E-2</v>
      </c>
      <c r="L908" s="69">
        <f ca="1">$H908*$C908*'Input Parameters'!$E$25*K908</f>
        <v>2.285637499243657</v>
      </c>
      <c r="M908" s="24">
        <f t="shared" ca="1" si="117"/>
        <v>0.76855368613510322</v>
      </c>
      <c r="N908" s="15">
        <f ca="1">_xlfn.NORM.INV(M908,'Input Parameters'!$E$29,'Input Parameters'!$F$29)</f>
        <v>0.10007340920676375</v>
      </c>
      <c r="O908" s="8">
        <f t="shared" ca="1" si="118"/>
        <v>0.54581445137845674</v>
      </c>
      <c r="P908" s="30">
        <f ca="1">_xlfn.LOGNORM.INV(O908,'Input Parameters'!$H$30,'Input Parameters'!$I$30)</f>
        <v>2.8332045287967378</v>
      </c>
      <c r="Q908" s="10">
        <f t="shared" ca="1" si="119"/>
        <v>0.43866271702847137</v>
      </c>
      <c r="R908" s="30">
        <f>IF('Input Parameters'!$E$32=0,0,_xlfn.BETA.INV(Q908,'Input Parameters'!$L$32,'Input Parameters'!$M$32,'Input Parameters'!$J$32,'Input Parameters'!$K$32))</f>
        <v>0</v>
      </c>
      <c r="S908" s="10">
        <f t="shared" ca="1" si="120"/>
        <v>0.43163145880588705</v>
      </c>
      <c r="T908" s="26">
        <f ca="1">_xlfn.LOGNORM.INV(S908,'Input Parameters'!$H$34,'Input Parameters'!$I$34)</f>
        <v>49.338262037681382</v>
      </c>
      <c r="U908" s="10">
        <f t="shared" ca="1" si="121"/>
        <v>0.67948299819392677</v>
      </c>
      <c r="V908" s="30">
        <f ca="1">_xlfn.BETA.INV(U908,'Input Parameters'!$L$36,'Input Parameters'!$M$36,'Input Parameters'!$J$36,'Input Parameters'!$K$36)</f>
        <v>0.65998603592355065</v>
      </c>
      <c r="W908" s="2">
        <f ca="1">N908+(P908-N908)*(1-ERF((T908-R908)/(2*SQRT(L908*'Input Parameters'!$E$38))))</f>
        <v>0.15752388330744654</v>
      </c>
      <c r="X908">
        <f t="shared" ca="1" si="122"/>
        <v>1</v>
      </c>
      <c r="Y908" s="7"/>
    </row>
    <row r="909" spans="1:25" ht="15" customHeight="1" x14ac:dyDescent="0.25">
      <c r="A909" s="139">
        <v>902</v>
      </c>
      <c r="B909" s="10">
        <f t="shared" ca="1" si="113"/>
        <v>0.49845748624811659</v>
      </c>
      <c r="C909" s="60">
        <f ca="1">_xlfn.NORM.INV(B909,'Input Parameters'!$E$15,'Input Parameters'!$F$15)</f>
        <v>270.75766007691641</v>
      </c>
      <c r="D909" s="10">
        <f t="shared" ca="1" si="114"/>
        <v>0.2661600948968742</v>
      </c>
      <c r="E909" s="62">
        <f ca="1">IF(_xlfn.NORM.INV(D909,'Input Parameters'!$E$17,'Input Parameters'!$F$17)&lt;3500,3500,IF(_xlfn.NORM.INV(D909,'Input Parameters'!$E$17,'Input Parameters'!$F$17)&gt;5500,5500,_xlfn.NORM.INV(D909,'Input Parameters'!$E$17,'Input Parameters'!$F$17)))</f>
        <v>4362.87230445552</v>
      </c>
      <c r="F909" s="10">
        <f t="shared" ca="1" si="115"/>
        <v>0.635935876065991</v>
      </c>
      <c r="G909" s="64">
        <f ca="1">_xlfn.NORM.INV(F909,'Input Parameters'!$E$20,'Input Parameters'!$F$20)</f>
        <v>284.9790302390947</v>
      </c>
      <c r="H909" s="57">
        <f ca="1">EXP(E909*(1/'Input Parameters'!$E$23-1/G909))</f>
        <v>0.6600564657427076</v>
      </c>
      <c r="I909" s="10">
        <f t="shared" ca="1" si="116"/>
        <v>0.41906532929770701</v>
      </c>
      <c r="J909" s="30">
        <f ca="1">_xlfn.BETA.INV(I909,'Input Parameters'!$L$26,'Input Parameters'!$M$26,'Input Parameters'!$J$26,'Input Parameters'!$K$26)</f>
        <v>0.62804665001603999</v>
      </c>
      <c r="K909" s="168">
        <f ca="1">('Input Parameters'!$E$27/'Input Parameters'!$E$38)^$J909</f>
        <v>1.1053661584260353E-2</v>
      </c>
      <c r="L909" s="69">
        <f ca="1">$H909*$C909*'Input Parameters'!$E$25*K909</f>
        <v>1.9754589345149847</v>
      </c>
      <c r="M909" s="24">
        <f t="shared" ca="1" si="117"/>
        <v>0.94795926724116508</v>
      </c>
      <c r="N909" s="15">
        <f ca="1">_xlfn.NORM.INV(M909,'Input Parameters'!$E$29,'Input Parameters'!$F$29)</f>
        <v>0.10016253807007683</v>
      </c>
      <c r="O909" s="8">
        <f t="shared" ca="1" si="118"/>
        <v>0.30368022498605429</v>
      </c>
      <c r="P909" s="30">
        <f ca="1">_xlfn.LOGNORM.INV(O909,'Input Parameters'!$H$30,'Input Parameters'!$I$30)</f>
        <v>2.1049886956054675</v>
      </c>
      <c r="Q909" s="10">
        <f t="shared" ca="1" si="119"/>
        <v>0.2228241093884642</v>
      </c>
      <c r="R909" s="30">
        <f>IF('Input Parameters'!$E$32=0,0,_xlfn.BETA.INV(Q909,'Input Parameters'!$L$32,'Input Parameters'!$M$32,'Input Parameters'!$J$32,'Input Parameters'!$K$32))</f>
        <v>0</v>
      </c>
      <c r="S909" s="10">
        <f t="shared" ca="1" si="120"/>
        <v>0.89522908347193042</v>
      </c>
      <c r="T909" s="26">
        <f ca="1">_xlfn.LOGNORM.INV(S909,'Input Parameters'!$H$34,'Input Parameters'!$I$34)</f>
        <v>58.932337807559286</v>
      </c>
      <c r="U909" s="10">
        <f t="shared" ca="1" si="121"/>
        <v>0.3118593044784278</v>
      </c>
      <c r="V909" s="30">
        <f ca="1">_xlfn.BETA.INV(U909,'Input Parameters'!$L$36,'Input Parameters'!$M$36,'Input Parameters'!$J$36,'Input Parameters'!$K$36)</f>
        <v>0.51481806384388484</v>
      </c>
      <c r="W909" s="2">
        <f ca="1">N909+(P909-N909)*(1-ERF((T909-R909)/(2*SQRT(L909*'Input Parameters'!$E$38))))</f>
        <v>0.10623350237556692</v>
      </c>
      <c r="X909">
        <f t="shared" ca="1" si="122"/>
        <v>1</v>
      </c>
      <c r="Y909" s="7"/>
    </row>
    <row r="910" spans="1:25" ht="15" customHeight="1" x14ac:dyDescent="0.25">
      <c r="A910" s="139">
        <v>903</v>
      </c>
      <c r="B910" s="10">
        <f t="shared" ca="1" si="113"/>
        <v>0.37689501187210039</v>
      </c>
      <c r="C910" s="60">
        <f ca="1">_xlfn.NORM.INV(B910,'Input Parameters'!$E$15,'Input Parameters'!$F$15)</f>
        <v>253.969651847178</v>
      </c>
      <c r="D910" s="10">
        <f t="shared" ca="1" si="114"/>
        <v>0.94520811222017964</v>
      </c>
      <c r="E910" s="62">
        <f ca="1">IF(_xlfn.NORM.INV(D910,'Input Parameters'!$E$17,'Input Parameters'!$F$17)&lt;3500,3500,IF(_xlfn.NORM.INV(D910,'Input Parameters'!$E$17,'Input Parameters'!$F$17)&gt;5500,5500,_xlfn.NORM.INV(D910,'Input Parameters'!$E$17,'Input Parameters'!$F$17)))</f>
        <v>5500</v>
      </c>
      <c r="F910" s="10">
        <f t="shared" ca="1" si="115"/>
        <v>0.71793610485910397</v>
      </c>
      <c r="G910" s="64">
        <f ca="1">_xlfn.NORM.INV(F910,'Input Parameters'!$E$20,'Input Parameters'!$F$20)</f>
        <v>286.51403222346971</v>
      </c>
      <c r="H910" s="57">
        <f ca="1">EXP(E910*(1/'Input Parameters'!$E$23-1/G910))</f>
        <v>0.65684428591699384</v>
      </c>
      <c r="I910" s="10">
        <f t="shared" ca="1" si="116"/>
        <v>0.84862891978397603</v>
      </c>
      <c r="J910" s="30">
        <f ca="1">_xlfn.BETA.INV(I910,'Input Parameters'!$L$26,'Input Parameters'!$M$26,'Input Parameters'!$J$26,'Input Parameters'!$K$26)</f>
        <v>0.80953352201927298</v>
      </c>
      <c r="K910" s="168">
        <f ca="1">('Input Parameters'!$E$27/'Input Parameters'!$E$38)^$J910</f>
        <v>3.007027633764898E-3</v>
      </c>
      <c r="L910" s="69">
        <f ca="1">$H910*$C910*'Input Parameters'!$E$25*K910</f>
        <v>0.50162788326233998</v>
      </c>
      <c r="M910" s="24">
        <f t="shared" ca="1" si="117"/>
        <v>0.97934842152466228</v>
      </c>
      <c r="N910" s="15">
        <f ca="1">_xlfn.NORM.INV(M910,'Input Parameters'!$E$29,'Input Parameters'!$F$29)</f>
        <v>0.1002040473810239</v>
      </c>
      <c r="O910" s="8">
        <f t="shared" ca="1" si="118"/>
        <v>0.84585827215796394</v>
      </c>
      <c r="P910" s="30">
        <f ca="1">_xlfn.LOGNORM.INV(O910,'Input Parameters'!$H$30,'Input Parameters'!$I$30)</f>
        <v>4.341918898707541</v>
      </c>
      <c r="Q910" s="10">
        <f t="shared" ca="1" si="119"/>
        <v>0.68186648428881702</v>
      </c>
      <c r="R910" s="30">
        <f>IF('Input Parameters'!$E$32=0,0,_xlfn.BETA.INV(Q910,'Input Parameters'!$L$32,'Input Parameters'!$M$32,'Input Parameters'!$J$32,'Input Parameters'!$K$32))</f>
        <v>0</v>
      </c>
      <c r="S910" s="10">
        <f t="shared" ca="1" si="120"/>
        <v>0.13812060203497489</v>
      </c>
      <c r="T910" s="26">
        <f ca="1">_xlfn.LOGNORM.INV(S910,'Input Parameters'!$H$34,'Input Parameters'!$I$34)</f>
        <v>44.016792049251485</v>
      </c>
      <c r="U910" s="10">
        <f t="shared" ca="1" si="121"/>
        <v>0.75382505581298276</v>
      </c>
      <c r="V910" s="30">
        <f ca="1">_xlfn.BETA.INV(U910,'Input Parameters'!$L$36,'Input Parameters'!$M$36,'Input Parameters'!$J$36,'Input Parameters'!$K$36)</f>
        <v>0.69697335171475716</v>
      </c>
      <c r="W910" s="2">
        <f ca="1">N910+(P910-N910)*(1-ERF((T910-R910)/(2*SQRT(L910*'Input Parameters'!$E$38))))</f>
        <v>0.10025113552382436</v>
      </c>
      <c r="X910">
        <f t="shared" ca="1" si="122"/>
        <v>1</v>
      </c>
      <c r="Y910" s="7"/>
    </row>
    <row r="911" spans="1:25" ht="15" customHeight="1" x14ac:dyDescent="0.25">
      <c r="A911" s="139">
        <v>904</v>
      </c>
      <c r="B911" s="10">
        <f t="shared" ca="1" si="113"/>
        <v>0.94885064025848709</v>
      </c>
      <c r="C911" s="60">
        <f ca="1">_xlfn.NORM.INV(B911,'Input Parameters'!$E$15,'Input Parameters'!$F$15)</f>
        <v>359.50899258028585</v>
      </c>
      <c r="D911" s="10">
        <f t="shared" ca="1" si="114"/>
        <v>1.2951044681869361E-2</v>
      </c>
      <c r="E911" s="62">
        <f ca="1">IF(_xlfn.NORM.INV(D911,'Input Parameters'!$E$17,'Input Parameters'!$F$17)&lt;3500,3500,IF(_xlfn.NORM.INV(D911,'Input Parameters'!$E$17,'Input Parameters'!$F$17)&gt;5500,5500,_xlfn.NORM.INV(D911,'Input Parameters'!$E$17,'Input Parameters'!$F$17)))</f>
        <v>3500</v>
      </c>
      <c r="F911" s="10">
        <f t="shared" ca="1" si="115"/>
        <v>9.1202665595992993E-2</v>
      </c>
      <c r="G911" s="64">
        <f ca="1">_xlfn.NORM.INV(F911,'Input Parameters'!$E$20,'Input Parameters'!$F$20)</f>
        <v>273.71631720848126</v>
      </c>
      <c r="H911" s="57">
        <f ca="1">EXP(E911*(1/'Input Parameters'!$E$23-1/G911))</f>
        <v>0.43230505270942532</v>
      </c>
      <c r="I911" s="10">
        <f t="shared" ca="1" si="116"/>
        <v>0.60843062547740678</v>
      </c>
      <c r="J911" s="30">
        <f ca="1">_xlfn.BETA.INV(I911,'Input Parameters'!$L$26,'Input Parameters'!$M$26,'Input Parameters'!$J$26,'Input Parameters'!$K$26)</f>
        <v>0.70462617510443959</v>
      </c>
      <c r="K911" s="168">
        <f ca="1">('Input Parameters'!$E$27/'Input Parameters'!$E$38)^$J911</f>
        <v>6.3818306085354042E-3</v>
      </c>
      <c r="L911" s="69">
        <f ca="1">$H911*$C911*'Input Parameters'!$E$25*K911</f>
        <v>0.99184850313751172</v>
      </c>
      <c r="M911" s="24">
        <f t="shared" ca="1" si="117"/>
        <v>0.19182256295830868</v>
      </c>
      <c r="N911" s="15">
        <f ca="1">_xlfn.NORM.INV(M911,'Input Parameters'!$E$29,'Input Parameters'!$F$29)</f>
        <v>9.9912880030404647E-2</v>
      </c>
      <c r="O911" s="8">
        <f t="shared" ca="1" si="118"/>
        <v>0.99686440151430955</v>
      </c>
      <c r="P911" s="30">
        <f ca="1">_xlfn.LOGNORM.INV(O911,'Input Parameters'!$H$30,'Input Parameters'!$I$30)</f>
        <v>9.7588735193412308</v>
      </c>
      <c r="Q911" s="10">
        <f t="shared" ca="1" si="119"/>
        <v>0.26207110277347401</v>
      </c>
      <c r="R911" s="30">
        <f>IF('Input Parameters'!$E$32=0,0,_xlfn.BETA.INV(Q911,'Input Parameters'!$L$32,'Input Parameters'!$M$32,'Input Parameters'!$J$32,'Input Parameters'!$K$32))</f>
        <v>0</v>
      </c>
      <c r="S911" s="10">
        <f t="shared" ca="1" si="120"/>
        <v>5.5579929074531687E-2</v>
      </c>
      <c r="T911" s="26">
        <f ca="1">_xlfn.LOGNORM.INV(S911,'Input Parameters'!$H$34,'Input Parameters'!$I$34)</f>
        <v>41.338339800092022</v>
      </c>
      <c r="U911" s="10">
        <f t="shared" ca="1" si="121"/>
        <v>0.82431099808710118</v>
      </c>
      <c r="V911" s="30">
        <f ca="1">_xlfn.BETA.INV(U911,'Input Parameters'!$L$36,'Input Parameters'!$M$36,'Input Parameters'!$J$36,'Input Parameters'!$K$36)</f>
        <v>0.73947631256512314</v>
      </c>
      <c r="W911" s="2">
        <f ca="1">N911+(P911-N911)*(1-ERF((T911-R911)/(2*SQRT(L911*'Input Parameters'!$E$38))))</f>
        <v>0.13212502865348491</v>
      </c>
      <c r="X911">
        <f t="shared" ca="1" si="122"/>
        <v>1</v>
      </c>
      <c r="Y911" s="7"/>
    </row>
    <row r="912" spans="1:25" ht="15" customHeight="1" x14ac:dyDescent="0.25">
      <c r="A912" s="139">
        <v>905</v>
      </c>
      <c r="B912" s="10">
        <f t="shared" ca="1" si="113"/>
        <v>0.77823820884070938</v>
      </c>
      <c r="C912" s="60">
        <f ca="1">_xlfn.NORM.INV(B912,'Input Parameters'!$E$15,'Input Parameters'!$F$15)</f>
        <v>312.49328600764983</v>
      </c>
      <c r="D912" s="10">
        <f t="shared" ca="1" si="114"/>
        <v>0.83422509828808611</v>
      </c>
      <c r="E912" s="62">
        <f ca="1">IF(_xlfn.NORM.INV(D912,'Input Parameters'!$E$17,'Input Parameters'!$F$17)&lt;3500,3500,IF(_xlfn.NORM.INV(D912,'Input Parameters'!$E$17,'Input Parameters'!$F$17)&gt;5500,5500,_xlfn.NORM.INV(D912,'Input Parameters'!$E$17,'Input Parameters'!$F$17)))</f>
        <v>5479.6978565238678</v>
      </c>
      <c r="F912" s="10">
        <f t="shared" ca="1" si="115"/>
        <v>0.12233436575750523</v>
      </c>
      <c r="G912" s="64">
        <f ca="1">_xlfn.NORM.INV(F912,'Input Parameters'!$E$20,'Input Parameters'!$F$20)</f>
        <v>274.85524448394006</v>
      </c>
      <c r="H912" s="57">
        <f ca="1">EXP(E912*(1/'Input Parameters'!$E$23-1/G912))</f>
        <v>0.29228765237248722</v>
      </c>
      <c r="I912" s="10">
        <f t="shared" ca="1" si="116"/>
        <v>7.7552454160622064E-3</v>
      </c>
      <c r="J912" s="30">
        <f ca="1">_xlfn.BETA.INV(I912,'Input Parameters'!$L$26,'Input Parameters'!$M$26,'Input Parameters'!$J$26,'Input Parameters'!$K$26)</f>
        <v>0.26656350447954186</v>
      </c>
      <c r="K912" s="168">
        <f ca="1">('Input Parameters'!$E$27/'Input Parameters'!$E$38)^$J912</f>
        <v>0.147774716567555</v>
      </c>
      <c r="L912" s="69">
        <f ca="1">$H912*$C912*'Input Parameters'!$E$25*K912</f>
        <v>13.497436562356222</v>
      </c>
      <c r="M912" s="24">
        <f t="shared" ca="1" si="117"/>
        <v>0.8531351805883709</v>
      </c>
      <c r="N912" s="15">
        <f ca="1">_xlfn.NORM.INV(M912,'Input Parameters'!$E$29,'Input Parameters'!$F$29)</f>
        <v>0.10010499749308065</v>
      </c>
      <c r="O912" s="8">
        <f t="shared" ca="1" si="118"/>
        <v>0.75244838337672493</v>
      </c>
      <c r="P912" s="30">
        <f ca="1">_xlfn.LOGNORM.INV(O912,'Input Parameters'!$H$30,'Input Parameters'!$I$30)</f>
        <v>3.7036009081748857</v>
      </c>
      <c r="Q912" s="10">
        <f t="shared" ca="1" si="119"/>
        <v>0.29469507239846382</v>
      </c>
      <c r="R912" s="30">
        <f>IF('Input Parameters'!$E$32=0,0,_xlfn.BETA.INV(Q912,'Input Parameters'!$L$32,'Input Parameters'!$M$32,'Input Parameters'!$J$32,'Input Parameters'!$K$32))</f>
        <v>0</v>
      </c>
      <c r="S912" s="10">
        <f t="shared" ca="1" si="120"/>
        <v>0.30399888008478448</v>
      </c>
      <c r="T912" s="26">
        <f ca="1">_xlfn.LOGNORM.INV(S912,'Input Parameters'!$H$34,'Input Parameters'!$I$34)</f>
        <v>47.288915239217488</v>
      </c>
      <c r="U912" s="10">
        <f t="shared" ca="1" si="121"/>
        <v>0.13802386992432658</v>
      </c>
      <c r="V912" s="30">
        <f ca="1">_xlfn.BETA.INV(U912,'Input Parameters'!$L$36,'Input Parameters'!$M$36,'Input Parameters'!$J$36,'Input Parameters'!$K$36)</f>
        <v>0.43870233561762506</v>
      </c>
      <c r="W912" s="2">
        <f ca="1">N912+(P912-N912)*(1-ERF((T912-R912)/(2*SQRT(L912*'Input Parameters'!$E$38))))</f>
        <v>1.4072265577225735</v>
      </c>
      <c r="X912">
        <f t="shared" ca="1" si="122"/>
        <v>0</v>
      </c>
      <c r="Y912" s="7"/>
    </row>
    <row r="913" spans="1:25" ht="15" customHeight="1" x14ac:dyDescent="0.25">
      <c r="A913" s="139">
        <v>906</v>
      </c>
      <c r="B913" s="10">
        <f t="shared" ca="1" si="113"/>
        <v>6.242616167968873E-2</v>
      </c>
      <c r="C913" s="60">
        <f ca="1">_xlfn.NORM.INV(B913,'Input Parameters'!$E$15,'Input Parameters'!$F$15)</f>
        <v>187.79537813649085</v>
      </c>
      <c r="D913" s="10">
        <f t="shared" ca="1" si="114"/>
        <v>0.37740439601838616</v>
      </c>
      <c r="E913" s="62">
        <f ca="1">IF(_xlfn.NORM.INV(D913,'Input Parameters'!$E$17,'Input Parameters'!$F$17)&lt;3500,3500,IF(_xlfn.NORM.INV(D913,'Input Parameters'!$E$17,'Input Parameters'!$F$17)&gt;5500,5500,_xlfn.NORM.INV(D913,'Input Parameters'!$E$17,'Input Parameters'!$F$17)))</f>
        <v>4581.3865474647373</v>
      </c>
      <c r="F913" s="10">
        <f t="shared" ca="1" si="115"/>
        <v>0.57406054321071276</v>
      </c>
      <c r="G913" s="64">
        <f ca="1">_xlfn.NORM.INV(F913,'Input Parameters'!$E$20,'Input Parameters'!$F$20)</f>
        <v>283.90103477138598</v>
      </c>
      <c r="H913" s="57">
        <f ca="1">EXP(E913*(1/'Input Parameters'!$E$23-1/G913))</f>
        <v>0.60818302451529926</v>
      </c>
      <c r="I913" s="10">
        <f t="shared" ca="1" si="116"/>
        <v>0.86485946639304523</v>
      </c>
      <c r="J913" s="30">
        <f ca="1">_xlfn.BETA.INV(I913,'Input Parameters'!$L$26,'Input Parameters'!$M$26,'Input Parameters'!$J$26,'Input Parameters'!$K$26)</f>
        <v>0.81827129987278124</v>
      </c>
      <c r="K913" s="168">
        <f ca="1">('Input Parameters'!$E$27/'Input Parameters'!$E$38)^$J913</f>
        <v>2.8243430973669222E-3</v>
      </c>
      <c r="L913" s="69">
        <f ca="1">$H913*$C913*'Input Parameters'!$E$25*K913</f>
        <v>0.32257941255699513</v>
      </c>
      <c r="M913" s="24">
        <f t="shared" ca="1" si="117"/>
        <v>0.82777954742158433</v>
      </c>
      <c r="N913" s="15">
        <f ca="1">_xlfn.NORM.INV(M913,'Input Parameters'!$E$29,'Input Parameters'!$F$29)</f>
        <v>0.10009454270354691</v>
      </c>
      <c r="O913" s="8">
        <f t="shared" ca="1" si="118"/>
        <v>0.89706432369228628</v>
      </c>
      <c r="P913" s="30">
        <f ca="1">_xlfn.LOGNORM.INV(O913,'Input Parameters'!$H$30,'Input Parameters'!$I$30)</f>
        <v>4.8773502954303547</v>
      </c>
      <c r="Q913" s="10">
        <f t="shared" ca="1" si="119"/>
        <v>0.80375868870923217</v>
      </c>
      <c r="R913" s="30">
        <f>IF('Input Parameters'!$E$32=0,0,_xlfn.BETA.INV(Q913,'Input Parameters'!$L$32,'Input Parameters'!$M$32,'Input Parameters'!$J$32,'Input Parameters'!$K$32))</f>
        <v>0</v>
      </c>
      <c r="S913" s="10">
        <f t="shared" ca="1" si="120"/>
        <v>0.14778057180160831</v>
      </c>
      <c r="T913" s="26">
        <f ca="1">_xlfn.LOGNORM.INV(S913,'Input Parameters'!$H$34,'Input Parameters'!$I$34)</f>
        <v>44.252008300524587</v>
      </c>
      <c r="U913" s="10">
        <f t="shared" ca="1" si="121"/>
        <v>0.21456949911066525</v>
      </c>
      <c r="V913" s="30">
        <f ca="1">_xlfn.BETA.INV(U913,'Input Parameters'!$L$36,'Input Parameters'!$M$36,'Input Parameters'!$J$36,'Input Parameters'!$K$36)</f>
        <v>0.47515413140510609</v>
      </c>
      <c r="W913" s="2">
        <f ca="1">N913+(P913-N913)*(1-ERF((T913-R913)/(2*SQRT(L913*'Input Parameters'!$E$38))))</f>
        <v>0.1000947147704106</v>
      </c>
      <c r="X913">
        <f t="shared" ca="1" si="122"/>
        <v>1</v>
      </c>
      <c r="Y913" s="7"/>
    </row>
    <row r="914" spans="1:25" ht="15" customHeight="1" x14ac:dyDescent="0.25">
      <c r="A914" s="139">
        <v>907</v>
      </c>
      <c r="B914" s="10">
        <f t="shared" ca="1" si="113"/>
        <v>0.92750771223261974</v>
      </c>
      <c r="C914" s="60">
        <f ca="1">_xlfn.NORM.INV(B914,'Input Parameters'!$E$15,'Input Parameters'!$F$15)</f>
        <v>349.95292775152757</v>
      </c>
      <c r="D914" s="10">
        <f t="shared" ca="1" si="114"/>
        <v>0.21886535431386056</v>
      </c>
      <c r="E914" s="62">
        <f ca="1">IF(_xlfn.NORM.INV(D914,'Input Parameters'!$E$17,'Input Parameters'!$F$17)&lt;3500,3500,IF(_xlfn.NORM.INV(D914,'Input Parameters'!$E$17,'Input Parameters'!$F$17)&gt;5500,5500,_xlfn.NORM.INV(D914,'Input Parameters'!$E$17,'Input Parameters'!$F$17)))</f>
        <v>4256.7783312115589</v>
      </c>
      <c r="F914" s="10">
        <f t="shared" ca="1" si="115"/>
        <v>0.65598277006784189</v>
      </c>
      <c r="G914" s="64">
        <f ca="1">_xlfn.NORM.INV(F914,'Input Parameters'!$E$20,'Input Parameters'!$F$20)</f>
        <v>285.34020999925144</v>
      </c>
      <c r="H914" s="57">
        <f ca="1">EXP(E914*(1/'Input Parameters'!$E$23-1/G914))</f>
        <v>0.6794847862951543</v>
      </c>
      <c r="I914" s="10">
        <f t="shared" ca="1" si="116"/>
        <v>0.89022773268065358</v>
      </c>
      <c r="J914" s="30">
        <f ca="1">_xlfn.BETA.INV(I914,'Input Parameters'!$L$26,'Input Parameters'!$M$26,'Input Parameters'!$J$26,'Input Parameters'!$K$26)</f>
        <v>0.83294992375341836</v>
      </c>
      <c r="K914" s="168">
        <f ca="1">('Input Parameters'!$E$27/'Input Parameters'!$E$38)^$J914</f>
        <v>2.5420877388371631E-3</v>
      </c>
      <c r="L914" s="69">
        <f ca="1">$H914*$C914*'Input Parameters'!$E$25*K914</f>
        <v>0.6044771720256843</v>
      </c>
      <c r="M914" s="24">
        <f t="shared" ca="1" si="117"/>
        <v>0.30183119506354261</v>
      </c>
      <c r="N914" s="15">
        <f ca="1">_xlfn.NORM.INV(M914,'Input Parameters'!$E$29,'Input Parameters'!$F$29)</f>
        <v>9.9948085895874644E-2</v>
      </c>
      <c r="O914" s="8">
        <f t="shared" ca="1" si="118"/>
        <v>0.64016329396590155</v>
      </c>
      <c r="P914" s="30">
        <f ca="1">_xlfn.LOGNORM.INV(O914,'Input Parameters'!$H$30,'Input Parameters'!$I$30)</f>
        <v>3.1790287897406668</v>
      </c>
      <c r="Q914" s="10">
        <f t="shared" ca="1" si="119"/>
        <v>0.2751699737210882</v>
      </c>
      <c r="R914" s="30">
        <f>IF('Input Parameters'!$E$32=0,0,_xlfn.BETA.INV(Q914,'Input Parameters'!$L$32,'Input Parameters'!$M$32,'Input Parameters'!$J$32,'Input Parameters'!$K$32))</f>
        <v>0</v>
      </c>
      <c r="S914" s="10">
        <f t="shared" ca="1" si="120"/>
        <v>0.95988542229640228</v>
      </c>
      <c r="T914" s="26">
        <f ca="1">_xlfn.LOGNORM.INV(S914,'Input Parameters'!$H$34,'Input Parameters'!$I$34)</f>
        <v>62.675272213692814</v>
      </c>
      <c r="U914" s="10">
        <f t="shared" ca="1" si="121"/>
        <v>0.35620974282123863</v>
      </c>
      <c r="V914" s="30">
        <f ca="1">_xlfn.BETA.INV(U914,'Input Parameters'!$L$36,'Input Parameters'!$M$36,'Input Parameters'!$J$36,'Input Parameters'!$K$36)</f>
        <v>0.53178450685020295</v>
      </c>
      <c r="W914" s="2">
        <f ca="1">N914+(P914-N914)*(1-ERF((T914-R914)/(2*SQRT(L914*'Input Parameters'!$E$38))))</f>
        <v>9.9948122738932485E-2</v>
      </c>
      <c r="X914">
        <f t="shared" ca="1" si="122"/>
        <v>1</v>
      </c>
      <c r="Y914" s="7"/>
    </row>
    <row r="915" spans="1:25" ht="15" customHeight="1" x14ac:dyDescent="0.25">
      <c r="A915" s="139">
        <v>908</v>
      </c>
      <c r="B915" s="10">
        <f t="shared" ca="1" si="113"/>
        <v>0.16051039329488703</v>
      </c>
      <c r="C915" s="60">
        <f ca="1">_xlfn.NORM.INV(B915,'Input Parameters'!$E$15,'Input Parameters'!$F$15)</f>
        <v>217.1876692388538</v>
      </c>
      <c r="D915" s="10">
        <f t="shared" ca="1" si="114"/>
        <v>0.87368091790400426</v>
      </c>
      <c r="E915" s="62">
        <f ca="1">IF(_xlfn.NORM.INV(D915,'Input Parameters'!$E$17,'Input Parameters'!$F$17)&lt;3500,3500,IF(_xlfn.NORM.INV(D915,'Input Parameters'!$E$17,'Input Parameters'!$F$17)&gt;5500,5500,_xlfn.NORM.INV(D915,'Input Parameters'!$E$17,'Input Parameters'!$F$17)))</f>
        <v>5500</v>
      </c>
      <c r="F915" s="10">
        <f t="shared" ca="1" si="115"/>
        <v>9.9077539731952879E-2</v>
      </c>
      <c r="G915" s="64">
        <f ca="1">_xlfn.NORM.INV(F915,'Input Parameters'!$E$20,'Input Parameters'!$F$20)</f>
        <v>274.02826843234385</v>
      </c>
      <c r="H915" s="57">
        <f ca="1">EXP(E915*(1/'Input Parameters'!$E$23-1/G915))</f>
        <v>0.27390805118562794</v>
      </c>
      <c r="I915" s="10">
        <f t="shared" ca="1" si="116"/>
        <v>4.9016698424326322E-2</v>
      </c>
      <c r="J915" s="30">
        <f ca="1">_xlfn.BETA.INV(I915,'Input Parameters'!$L$26,'Input Parameters'!$M$26,'Input Parameters'!$J$26,'Input Parameters'!$K$26)</f>
        <v>0.38266219891939179</v>
      </c>
      <c r="K915" s="168">
        <f ca="1">('Input Parameters'!$E$27/'Input Parameters'!$E$38)^$J915</f>
        <v>6.425825740128302E-2</v>
      </c>
      <c r="L915" s="69">
        <f ca="1">$H915*$C915*'Input Parameters'!$E$25*K915</f>
        <v>3.8226884693333885</v>
      </c>
      <c r="M915" s="24">
        <f t="shared" ca="1" si="117"/>
        <v>0.96085382119333973</v>
      </c>
      <c r="N915" s="15">
        <f ca="1">_xlfn.NORM.INV(M915,'Input Parameters'!$E$29,'Input Parameters'!$F$29)</f>
        <v>0.1001760681311397</v>
      </c>
      <c r="O915" s="8">
        <f t="shared" ca="1" si="118"/>
        <v>0.35140936957785929</v>
      </c>
      <c r="P915" s="30">
        <f ca="1">_xlfn.LOGNORM.INV(O915,'Input Parameters'!$H$30,'Input Parameters'!$I$30)</f>
        <v>2.2407679665505826</v>
      </c>
      <c r="Q915" s="10">
        <f t="shared" ca="1" si="119"/>
        <v>0.97539937077057026</v>
      </c>
      <c r="R915" s="30">
        <f>IF('Input Parameters'!$E$32=0,0,_xlfn.BETA.INV(Q915,'Input Parameters'!$L$32,'Input Parameters'!$M$32,'Input Parameters'!$J$32,'Input Parameters'!$K$32))</f>
        <v>0</v>
      </c>
      <c r="S915" s="10">
        <f t="shared" ca="1" si="120"/>
        <v>0.23497607607358661</v>
      </c>
      <c r="T915" s="26">
        <f ca="1">_xlfn.LOGNORM.INV(S915,'Input Parameters'!$H$34,'Input Parameters'!$I$34)</f>
        <v>46.070577036963293</v>
      </c>
      <c r="U915" s="10">
        <f t="shared" ca="1" si="121"/>
        <v>9.8531502881156197E-2</v>
      </c>
      <c r="V915" s="30">
        <f ca="1">_xlfn.BETA.INV(U915,'Input Parameters'!$L$36,'Input Parameters'!$M$36,'Input Parameters'!$J$36,'Input Parameters'!$K$36)</f>
        <v>0.41592159690446129</v>
      </c>
      <c r="W915" s="2">
        <f ca="1">N915+(P915-N915)*(1-ERF((T915-R915)/(2*SQRT(L915*'Input Parameters'!$E$38))))</f>
        <v>0.30497896132261221</v>
      </c>
      <c r="X915">
        <f t="shared" ca="1" si="122"/>
        <v>1</v>
      </c>
      <c r="Y915" s="7"/>
    </row>
    <row r="916" spans="1:25" ht="15" customHeight="1" x14ac:dyDescent="0.25">
      <c r="A916" s="139">
        <v>909</v>
      </c>
      <c r="B916" s="10">
        <f t="shared" ca="1" si="113"/>
        <v>0.72568039881074764</v>
      </c>
      <c r="C916" s="60">
        <f ca="1">_xlfn.NORM.INV(B916,'Input Parameters'!$E$15,'Input Parameters'!$F$15)</f>
        <v>303.47245222131443</v>
      </c>
      <c r="D916" s="10">
        <f t="shared" ca="1" si="114"/>
        <v>0.75058630081948841</v>
      </c>
      <c r="E916" s="62">
        <f ca="1">IF(_xlfn.NORM.INV(D916,'Input Parameters'!$E$17,'Input Parameters'!$F$17)&lt;3500,3500,IF(_xlfn.NORM.INV(D916,'Input Parameters'!$E$17,'Input Parameters'!$F$17)&gt;5500,5500,_xlfn.NORM.INV(D916,'Input Parameters'!$E$17,'Input Parameters'!$F$17)))</f>
        <v>5273.4351368431144</v>
      </c>
      <c r="F916" s="10">
        <f t="shared" ca="1" si="115"/>
        <v>0.83886674748260348</v>
      </c>
      <c r="G916" s="64">
        <f ca="1">_xlfn.NORM.INV(F916,'Input Parameters'!$E$20,'Input Parameters'!$F$20)</f>
        <v>289.28173372990528</v>
      </c>
      <c r="H916" s="57">
        <f ca="1">EXP(E916*(1/'Input Parameters'!$E$23-1/G916))</f>
        <v>0.79700070521809452</v>
      </c>
      <c r="I916" s="10">
        <f t="shared" ca="1" si="116"/>
        <v>0.23257755645110412</v>
      </c>
      <c r="J916" s="30">
        <f ca="1">_xlfn.BETA.INV(I916,'Input Parameters'!$L$26,'Input Parameters'!$M$26,'Input Parameters'!$J$26,'Input Parameters'!$K$26)</f>
        <v>0.53899043395891877</v>
      </c>
      <c r="K916" s="168">
        <f ca="1">('Input Parameters'!$E$27/'Input Parameters'!$E$38)^$J916</f>
        <v>2.0937966535221543E-2</v>
      </c>
      <c r="L916" s="69">
        <f ca="1">$H916*$C916*'Input Parameters'!$E$25*K916</f>
        <v>5.0642190320537939</v>
      </c>
      <c r="M916" s="24">
        <f t="shared" ca="1" si="117"/>
        <v>0.76265363427810373</v>
      </c>
      <c r="N916" s="15">
        <f ca="1">_xlfn.NORM.INV(M916,'Input Parameters'!$E$29,'Input Parameters'!$F$29)</f>
        <v>0.10007148645702578</v>
      </c>
      <c r="O916" s="8">
        <f t="shared" ca="1" si="118"/>
        <v>0.13612230722570806</v>
      </c>
      <c r="P916" s="30">
        <f ca="1">_xlfn.LOGNORM.INV(O916,'Input Parameters'!$H$30,'Input Parameters'!$I$30)</f>
        <v>1.5974520318072922</v>
      </c>
      <c r="Q916" s="10">
        <f t="shared" ca="1" si="119"/>
        <v>0.90291429072313278</v>
      </c>
      <c r="R916" s="30">
        <f>IF('Input Parameters'!$E$32=0,0,_xlfn.BETA.INV(Q916,'Input Parameters'!$L$32,'Input Parameters'!$M$32,'Input Parameters'!$J$32,'Input Parameters'!$K$32))</f>
        <v>0</v>
      </c>
      <c r="S916" s="10">
        <f t="shared" ca="1" si="120"/>
        <v>0.69034758507442473</v>
      </c>
      <c r="T916" s="26">
        <f ca="1">_xlfn.LOGNORM.INV(S916,'Input Parameters'!$H$34,'Input Parameters'!$I$34)</f>
        <v>53.624613816889841</v>
      </c>
      <c r="U916" s="10">
        <f t="shared" ca="1" si="121"/>
        <v>0.89402972856759644</v>
      </c>
      <c r="V916" s="30">
        <f ca="1">_xlfn.BETA.INV(U916,'Input Parameters'!$L$36,'Input Parameters'!$M$36,'Input Parameters'!$J$36,'Input Parameters'!$K$36)</f>
        <v>0.79606601011543909</v>
      </c>
      <c r="W916" s="2">
        <f ca="1">N916+(P916-N916)*(1-ERF((T916-R916)/(2*SQRT(L916*'Input Parameters'!$E$38))))</f>
        <v>0.23782119193200546</v>
      </c>
      <c r="X916">
        <f t="shared" ca="1" si="122"/>
        <v>1</v>
      </c>
      <c r="Y916" s="7"/>
    </row>
    <row r="917" spans="1:25" ht="15" customHeight="1" x14ac:dyDescent="0.25">
      <c r="A917" s="139">
        <v>910</v>
      </c>
      <c r="B917" s="10">
        <f t="shared" ca="1" si="113"/>
        <v>0.54276161340899243</v>
      </c>
      <c r="C917" s="60">
        <f ca="1">_xlfn.NORM.INV(B917,'Input Parameters'!$E$15,'Input Parameters'!$F$15)</f>
        <v>276.78722577762733</v>
      </c>
      <c r="D917" s="10">
        <f t="shared" ca="1" si="114"/>
        <v>0.82267518994626854</v>
      </c>
      <c r="E917" s="62">
        <f ca="1">IF(_xlfn.NORM.INV(D917,'Input Parameters'!$E$17,'Input Parameters'!$F$17)&lt;3500,3500,IF(_xlfn.NORM.INV(D917,'Input Parameters'!$E$17,'Input Parameters'!$F$17)&gt;5500,5500,_xlfn.NORM.INV(D917,'Input Parameters'!$E$17,'Input Parameters'!$F$17)))</f>
        <v>5447.9257538489392</v>
      </c>
      <c r="F917" s="10">
        <f t="shared" ca="1" si="115"/>
        <v>0.51269583867352941</v>
      </c>
      <c r="G917" s="64">
        <f ca="1">_xlfn.NORM.INV(F917,'Input Parameters'!$E$20,'Input Parameters'!$F$20)</f>
        <v>282.86325511527349</v>
      </c>
      <c r="H917" s="57">
        <f ca="1">EXP(E917*(1/'Input Parameters'!$E$23-1/G917))</f>
        <v>0.51595288672781414</v>
      </c>
      <c r="I917" s="10">
        <f t="shared" ca="1" si="116"/>
        <v>3.219945529837831E-2</v>
      </c>
      <c r="J917" s="30">
        <f ca="1">_xlfn.BETA.INV(I917,'Input Parameters'!$L$26,'Input Parameters'!$M$26,'Input Parameters'!$J$26,'Input Parameters'!$K$26)</f>
        <v>0.35144354837690295</v>
      </c>
      <c r="K917" s="168">
        <f ca="1">('Input Parameters'!$E$27/'Input Parameters'!$E$38)^$J917</f>
        <v>8.0386186954134409E-2</v>
      </c>
      <c r="L917" s="69">
        <f ca="1">$H917*$C917*'Input Parameters'!$E$25*K917</f>
        <v>11.479884489618071</v>
      </c>
      <c r="M917" s="24">
        <f t="shared" ca="1" si="117"/>
        <v>6.7303091135816118E-2</v>
      </c>
      <c r="N917" s="15">
        <f ca="1">_xlfn.NORM.INV(M917,'Input Parameters'!$E$29,'Input Parameters'!$F$29)</f>
        <v>9.9850381780186417E-2</v>
      </c>
      <c r="O917" s="8">
        <f t="shared" ca="1" si="118"/>
        <v>0.56863053886571091</v>
      </c>
      <c r="P917" s="30">
        <f ca="1">_xlfn.LOGNORM.INV(O917,'Input Parameters'!$H$30,'Input Parameters'!$I$30)</f>
        <v>2.9116204965310866</v>
      </c>
      <c r="Q917" s="10">
        <f t="shared" ca="1" si="119"/>
        <v>0.11363204637698376</v>
      </c>
      <c r="R917" s="30">
        <f>IF('Input Parameters'!$E$32=0,0,_xlfn.BETA.INV(Q917,'Input Parameters'!$L$32,'Input Parameters'!$M$32,'Input Parameters'!$J$32,'Input Parameters'!$K$32))</f>
        <v>0</v>
      </c>
      <c r="S917" s="10">
        <f t="shared" ca="1" si="120"/>
        <v>0.1099252206709771</v>
      </c>
      <c r="T917" s="26">
        <f ca="1">_xlfn.LOGNORM.INV(S917,'Input Parameters'!$H$34,'Input Parameters'!$I$34)</f>
        <v>43.266237244141074</v>
      </c>
      <c r="U917" s="10">
        <f t="shared" ca="1" si="121"/>
        <v>0.91310935333200438</v>
      </c>
      <c r="V917" s="30">
        <f ca="1">_xlfn.BETA.INV(U917,'Input Parameters'!$L$36,'Input Parameters'!$M$36,'Input Parameters'!$J$36,'Input Parameters'!$K$36)</f>
        <v>0.816505232624263</v>
      </c>
      <c r="W917" s="2">
        <f ca="1">N917+(P917-N917)*(1-ERF((T917-R917)/(2*SQRT(L917*'Input Parameters'!$E$38))))</f>
        <v>1.130506380424533</v>
      </c>
      <c r="X917">
        <f t="shared" ca="1" si="122"/>
        <v>0</v>
      </c>
      <c r="Y917" s="7"/>
    </row>
    <row r="918" spans="1:25" ht="15" customHeight="1" x14ac:dyDescent="0.25">
      <c r="A918" s="139">
        <v>911</v>
      </c>
      <c r="B918" s="10">
        <f t="shared" ca="1" si="113"/>
        <v>0.54473420805582007</v>
      </c>
      <c r="C918" s="60">
        <f ca="1">_xlfn.NORM.INV(B918,'Input Parameters'!$E$15,'Input Parameters'!$F$15)</f>
        <v>277.05681140608561</v>
      </c>
      <c r="D918" s="10">
        <f t="shared" ca="1" si="114"/>
        <v>0.98124673082818814</v>
      </c>
      <c r="E918" s="62">
        <f ca="1">IF(_xlfn.NORM.INV(D918,'Input Parameters'!$E$17,'Input Parameters'!$F$17)&lt;3500,3500,IF(_xlfn.NORM.INV(D918,'Input Parameters'!$E$17,'Input Parameters'!$F$17)&gt;5500,5500,_xlfn.NORM.INV(D918,'Input Parameters'!$E$17,'Input Parameters'!$F$17)))</f>
        <v>5500</v>
      </c>
      <c r="F918" s="10">
        <f t="shared" ca="1" si="115"/>
        <v>5.5512337654550215E-2</v>
      </c>
      <c r="G918" s="64">
        <f ca="1">_xlfn.NORM.INV(F918,'Input Parameters'!$E$20,'Input Parameters'!$F$20)</f>
        <v>271.97285072733513</v>
      </c>
      <c r="H918" s="57">
        <f ca="1">EXP(E918*(1/'Input Parameters'!$E$23-1/G918))</f>
        <v>0.2353579955945044</v>
      </c>
      <c r="I918" s="10">
        <f t="shared" ca="1" si="116"/>
        <v>0.49718668387577214</v>
      </c>
      <c r="J918" s="30">
        <f ca="1">_xlfn.BETA.INV(I918,'Input Parameters'!$L$26,'Input Parameters'!$M$26,'Input Parameters'!$J$26,'Input Parameters'!$K$26)</f>
        <v>0.66026354142930554</v>
      </c>
      <c r="K918" s="168">
        <f ca="1">('Input Parameters'!$E$27/'Input Parameters'!$E$38)^$J918</f>
        <v>8.7729156703691951E-3</v>
      </c>
      <c r="L918" s="69">
        <f ca="1">$H918*$C918*'Input Parameters'!$E$25*K918</f>
        <v>0.57206021263142548</v>
      </c>
      <c r="M918" s="24">
        <f t="shared" ca="1" si="117"/>
        <v>0.37608068020911323</v>
      </c>
      <c r="N918" s="15">
        <f ca="1">_xlfn.NORM.INV(M918,'Input Parameters'!$E$29,'Input Parameters'!$F$29)</f>
        <v>9.9968420927748242E-2</v>
      </c>
      <c r="O918" s="8">
        <f t="shared" ca="1" si="118"/>
        <v>8.3842358222095847E-2</v>
      </c>
      <c r="P918" s="30">
        <f ca="1">_xlfn.LOGNORM.INV(O918,'Input Parameters'!$H$30,'Input Parameters'!$I$30)</f>
        <v>1.3983675770561288</v>
      </c>
      <c r="Q918" s="10">
        <f t="shared" ca="1" si="119"/>
        <v>0.24478246334191767</v>
      </c>
      <c r="R918" s="30">
        <f>IF('Input Parameters'!$E$32=0,0,_xlfn.BETA.INV(Q918,'Input Parameters'!$L$32,'Input Parameters'!$M$32,'Input Parameters'!$J$32,'Input Parameters'!$K$32))</f>
        <v>0</v>
      </c>
      <c r="S918" s="10">
        <f t="shared" ca="1" si="120"/>
        <v>0.50499509405321807</v>
      </c>
      <c r="T918" s="26">
        <f ca="1">_xlfn.LOGNORM.INV(S918,'Input Parameters'!$H$34,'Input Parameters'!$I$34)</f>
        <v>50.48636728401825</v>
      </c>
      <c r="U918" s="10">
        <f t="shared" ca="1" si="121"/>
        <v>0.83109783512159474</v>
      </c>
      <c r="V918" s="30">
        <f ca="1">_xlfn.BETA.INV(U918,'Input Parameters'!$L$36,'Input Parameters'!$M$36,'Input Parameters'!$J$36,'Input Parameters'!$K$36)</f>
        <v>0.74416005847742994</v>
      </c>
      <c r="W918" s="2">
        <f ca="1">N918+(P918-N918)*(1-ERF((T918-R918)/(2*SQRT(L918*'Input Parameters'!$E$38))))</f>
        <v>9.997148374549128E-2</v>
      </c>
      <c r="X918">
        <f t="shared" ca="1" si="122"/>
        <v>1</v>
      </c>
      <c r="Y918" s="7"/>
    </row>
    <row r="919" spans="1:25" ht="15" customHeight="1" x14ac:dyDescent="0.25">
      <c r="A919" s="139">
        <v>912</v>
      </c>
      <c r="B919" s="10">
        <f t="shared" ca="1" si="113"/>
        <v>0.31253709904312144</v>
      </c>
      <c r="C919" s="60">
        <f ca="1">_xlfn.NORM.INV(B919,'Input Parameters'!$E$15,'Input Parameters'!$F$15)</f>
        <v>244.48440380407322</v>
      </c>
      <c r="D919" s="10">
        <f t="shared" ca="1" si="114"/>
        <v>0.24430976693196638</v>
      </c>
      <c r="E919" s="62">
        <f ca="1">IF(_xlfn.NORM.INV(D919,'Input Parameters'!$E$17,'Input Parameters'!$F$17)&lt;3500,3500,IF(_xlfn.NORM.INV(D919,'Input Parameters'!$E$17,'Input Parameters'!$F$17)&gt;5500,5500,_xlfn.NORM.INV(D919,'Input Parameters'!$E$17,'Input Parameters'!$F$17)))</f>
        <v>4315.2457047913977</v>
      </c>
      <c r="F919" s="10">
        <f t="shared" ca="1" si="115"/>
        <v>0.10955774039146149</v>
      </c>
      <c r="G919" s="64">
        <f ca="1">_xlfn.NORM.INV(F919,'Input Parameters'!$E$20,'Input Parameters'!$F$20)</f>
        <v>274.41648040908376</v>
      </c>
      <c r="H919" s="57">
        <f ca="1">EXP(E919*(1/'Input Parameters'!$E$23-1/G919))</f>
        <v>0.37019054840821775</v>
      </c>
      <c r="I919" s="10">
        <f t="shared" ca="1" si="116"/>
        <v>0.76840361092082365</v>
      </c>
      <c r="J919" s="30">
        <f ca="1">_xlfn.BETA.INV(I919,'Input Parameters'!$L$26,'Input Parameters'!$M$26,'Input Parameters'!$J$26,'Input Parameters'!$K$26)</f>
        <v>0.77100855515313915</v>
      </c>
      <c r="K919" s="168">
        <f ca="1">('Input Parameters'!$E$27/'Input Parameters'!$E$38)^$J919</f>
        <v>3.9641545191820855E-3</v>
      </c>
      <c r="L919" s="69">
        <f ca="1">$H919*$C919*'Input Parameters'!$E$25*K919</f>
        <v>0.35877903761175894</v>
      </c>
      <c r="M919" s="24">
        <f t="shared" ca="1" si="117"/>
        <v>0.2390481056815813</v>
      </c>
      <c r="N919" s="15">
        <f ca="1">_xlfn.NORM.INV(M919,'Input Parameters'!$E$29,'Input Parameters'!$F$29)</f>
        <v>9.9929063211454866E-2</v>
      </c>
      <c r="O919" s="8">
        <f t="shared" ca="1" si="118"/>
        <v>0.92494545879887968</v>
      </c>
      <c r="P919" s="30">
        <f ca="1">_xlfn.LOGNORM.INV(O919,'Input Parameters'!$H$30,'Input Parameters'!$I$30)</f>
        <v>5.2955427618878996</v>
      </c>
      <c r="Q919" s="10">
        <f t="shared" ca="1" si="119"/>
        <v>0.86343063005127463</v>
      </c>
      <c r="R919" s="30">
        <f>IF('Input Parameters'!$E$32=0,0,_xlfn.BETA.INV(Q919,'Input Parameters'!$L$32,'Input Parameters'!$M$32,'Input Parameters'!$J$32,'Input Parameters'!$K$32))</f>
        <v>0</v>
      </c>
      <c r="S919" s="10">
        <f t="shared" ca="1" si="120"/>
        <v>0.78674294173273684</v>
      </c>
      <c r="T919" s="26">
        <f ca="1">_xlfn.LOGNORM.INV(S919,'Input Parameters'!$H$34,'Input Parameters'!$I$34)</f>
        <v>55.654091914843221</v>
      </c>
      <c r="U919" s="10">
        <f t="shared" ca="1" si="121"/>
        <v>0.76970720983768781</v>
      </c>
      <c r="V919" s="30">
        <f ca="1">_xlfn.BETA.INV(U919,'Input Parameters'!$L$36,'Input Parameters'!$M$36,'Input Parameters'!$J$36,'Input Parameters'!$K$36)</f>
        <v>0.70575185349460079</v>
      </c>
      <c r="W919" s="2">
        <f ca="1">N919+(P919-N919)*(1-ERF((T919-R919)/(2*SQRT(L919*'Input Parameters'!$E$38))))</f>
        <v>9.992906347278839E-2</v>
      </c>
      <c r="X919">
        <f t="shared" ca="1" si="122"/>
        <v>1</v>
      </c>
      <c r="Y919" s="7"/>
    </row>
    <row r="920" spans="1:25" ht="15" customHeight="1" x14ac:dyDescent="0.25">
      <c r="A920" s="139">
        <v>913</v>
      </c>
      <c r="B920" s="10">
        <f t="shared" ca="1" si="113"/>
        <v>6.3220381721509789E-2</v>
      </c>
      <c r="C920" s="60">
        <f ca="1">_xlfn.NORM.INV(B920,'Input Parameters'!$E$15,'Input Parameters'!$F$15)</f>
        <v>188.1439538327939</v>
      </c>
      <c r="D920" s="10">
        <f t="shared" ca="1" si="114"/>
        <v>0.14036395733022911</v>
      </c>
      <c r="E920" s="62">
        <f ca="1">IF(_xlfn.NORM.INV(D920,'Input Parameters'!$E$17,'Input Parameters'!$F$17)&lt;3500,3500,IF(_xlfn.NORM.INV(D920,'Input Parameters'!$E$17,'Input Parameters'!$F$17)&gt;5500,5500,_xlfn.NORM.INV(D920,'Input Parameters'!$E$17,'Input Parameters'!$F$17)))</f>
        <v>4044.9200917688227</v>
      </c>
      <c r="F920" s="10">
        <f t="shared" ca="1" si="115"/>
        <v>0.17875266512949228</v>
      </c>
      <c r="G920" s="64">
        <f ca="1">_xlfn.NORM.INV(F920,'Input Parameters'!$E$20,'Input Parameters'!$F$20)</f>
        <v>276.48513542938593</v>
      </c>
      <c r="H920" s="57">
        <f ca="1">EXP(E920*(1/'Input Parameters'!$E$23-1/G920))</f>
        <v>0.43990322749135619</v>
      </c>
      <c r="I920" s="10">
        <f t="shared" ca="1" si="116"/>
        <v>0.9628437494979124</v>
      </c>
      <c r="J920" s="30">
        <f ca="1">_xlfn.BETA.INV(I920,'Input Parameters'!$L$26,'Input Parameters'!$M$26,'Input Parameters'!$J$26,'Input Parameters'!$K$26)</f>
        <v>0.88928460257258646</v>
      </c>
      <c r="K920" s="168">
        <f ca="1">('Input Parameters'!$E$27/'Input Parameters'!$E$38)^$J920</f>
        <v>1.6970572103996448E-3</v>
      </c>
      <c r="L920" s="69">
        <f ca="1">$H920*$C920*'Input Parameters'!$E$25*K920</f>
        <v>0.14045716491958854</v>
      </c>
      <c r="M920" s="24">
        <f t="shared" ca="1" si="117"/>
        <v>0.37154015019622466</v>
      </c>
      <c r="N920" s="15">
        <f ca="1">_xlfn.NORM.INV(M920,'Input Parameters'!$E$29,'Input Parameters'!$F$29)</f>
        <v>9.9967222302855666E-2</v>
      </c>
      <c r="O920" s="8">
        <f t="shared" ca="1" si="118"/>
        <v>0.85402550244996911</v>
      </c>
      <c r="P920" s="30">
        <f ca="1">_xlfn.LOGNORM.INV(O920,'Input Parameters'!$H$30,'Input Parameters'!$I$30)</f>
        <v>4.4143545431573479</v>
      </c>
      <c r="Q920" s="10">
        <f t="shared" ca="1" si="119"/>
        <v>0.98172049239973591</v>
      </c>
      <c r="R920" s="30">
        <f>IF('Input Parameters'!$E$32=0,0,_xlfn.BETA.INV(Q920,'Input Parameters'!$L$32,'Input Parameters'!$M$32,'Input Parameters'!$J$32,'Input Parameters'!$K$32))</f>
        <v>0</v>
      </c>
      <c r="S920" s="10">
        <f t="shared" ca="1" si="120"/>
        <v>0.16131217439697587</v>
      </c>
      <c r="T920" s="26">
        <f ca="1">_xlfn.LOGNORM.INV(S920,'Input Parameters'!$H$34,'Input Parameters'!$I$34)</f>
        <v>44.56675840182379</v>
      </c>
      <c r="U920" s="10">
        <f t="shared" ca="1" si="121"/>
        <v>0.62106704709868132</v>
      </c>
      <c r="V920" s="30">
        <f ca="1">_xlfn.BETA.INV(U920,'Input Parameters'!$L$36,'Input Parameters'!$M$36,'Input Parameters'!$J$36,'Input Parameters'!$K$36)</f>
        <v>0.63421777333297003</v>
      </c>
      <c r="W920" s="2">
        <f ca="1">N920+(P920-N920)*(1-ERF((T920-R920)/(2*SQRT(L920*'Input Parameters'!$E$38))))</f>
        <v>9.9967222302855666E-2</v>
      </c>
      <c r="X920">
        <f t="shared" ca="1" si="122"/>
        <v>1</v>
      </c>
      <c r="Y920" s="7"/>
    </row>
    <row r="921" spans="1:25" ht="15" customHeight="1" x14ac:dyDescent="0.25">
      <c r="A921" s="139">
        <v>914</v>
      </c>
      <c r="B921" s="10">
        <f t="shared" ca="1" si="113"/>
        <v>0.3153431751512682</v>
      </c>
      <c r="C921" s="60">
        <f ca="1">_xlfn.NORM.INV(B921,'Input Parameters'!$E$15,'Input Parameters'!$F$15)</f>
        <v>244.91310598406028</v>
      </c>
      <c r="D921" s="10">
        <f t="shared" ca="1" si="114"/>
        <v>0.61741393813649492</v>
      </c>
      <c r="E921" s="62">
        <f ca="1">IF(_xlfn.NORM.INV(D921,'Input Parameters'!$E$17,'Input Parameters'!$F$17)&lt;3500,3500,IF(_xlfn.NORM.INV(D921,'Input Parameters'!$E$17,'Input Parameters'!$F$17)&gt;5500,5500,_xlfn.NORM.INV(D921,'Input Parameters'!$E$17,'Input Parameters'!$F$17)))</f>
        <v>5009.0870950711933</v>
      </c>
      <c r="F921" s="10">
        <f t="shared" ca="1" si="115"/>
        <v>0.85972764456933959</v>
      </c>
      <c r="G921" s="64">
        <f ca="1">_xlfn.NORM.INV(F921,'Input Parameters'!$E$20,'Input Parameters'!$F$20)</f>
        <v>289.8799465574059</v>
      </c>
      <c r="H921" s="57">
        <f ca="1">EXP(E921*(1/'Input Parameters'!$E$23-1/G921))</f>
        <v>0.83544382616603086</v>
      </c>
      <c r="I921" s="10">
        <f t="shared" ca="1" si="116"/>
        <v>0.65978092352532791</v>
      </c>
      <c r="J921" s="30">
        <f ca="1">_xlfn.BETA.INV(I921,'Input Parameters'!$L$26,'Input Parameters'!$M$26,'Input Parameters'!$J$26,'Input Parameters'!$K$26)</f>
        <v>0.72521298473395102</v>
      </c>
      <c r="K921" s="168">
        <f ca="1">('Input Parameters'!$E$27/'Input Parameters'!$E$38)^$J921</f>
        <v>5.5057076621345949E-3</v>
      </c>
      <c r="L921" s="69">
        <f ca="1">$H921*$C921*'Input Parameters'!$E$25*K921</f>
        <v>1.1265291341478738</v>
      </c>
      <c r="M921" s="24">
        <f t="shared" ca="1" si="117"/>
        <v>0.56643288312303897</v>
      </c>
      <c r="N921" s="15">
        <f ca="1">_xlfn.NORM.INV(M921,'Input Parameters'!$E$29,'Input Parameters'!$F$29)</f>
        <v>0.10001672997081648</v>
      </c>
      <c r="O921" s="8">
        <f t="shared" ca="1" si="118"/>
        <v>0.1202111821679781</v>
      </c>
      <c r="P921" s="30">
        <f ca="1">_xlfn.LOGNORM.INV(O921,'Input Parameters'!$H$30,'Input Parameters'!$I$30)</f>
        <v>1.5411020538982332</v>
      </c>
      <c r="Q921" s="10">
        <f t="shared" ca="1" si="119"/>
        <v>0.49813722397105464</v>
      </c>
      <c r="R921" s="30">
        <f>IF('Input Parameters'!$E$32=0,0,_xlfn.BETA.INV(Q921,'Input Parameters'!$L$32,'Input Parameters'!$M$32,'Input Parameters'!$J$32,'Input Parameters'!$K$32))</f>
        <v>0</v>
      </c>
      <c r="S921" s="10">
        <f t="shared" ca="1" si="120"/>
        <v>0.72021902572815322</v>
      </c>
      <c r="T921" s="26">
        <f ca="1">_xlfn.LOGNORM.INV(S921,'Input Parameters'!$H$34,'Input Parameters'!$I$34)</f>
        <v>54.206361639456851</v>
      </c>
      <c r="U921" s="10">
        <f t="shared" ca="1" si="121"/>
        <v>0.2239540951234007</v>
      </c>
      <c r="V921" s="30">
        <f ca="1">_xlfn.BETA.INV(U921,'Input Parameters'!$L$36,'Input Parameters'!$M$36,'Input Parameters'!$J$36,'Input Parameters'!$K$36)</f>
        <v>0.47920989713994161</v>
      </c>
      <c r="W921" s="2">
        <f ca="1">N921+(P921-N921)*(1-ERF((T921-R921)/(2*SQRT(L921*'Input Parameters'!$E$38))))</f>
        <v>0.1004557729175278</v>
      </c>
      <c r="X921">
        <f t="shared" ca="1" si="122"/>
        <v>1</v>
      </c>
      <c r="Y921" s="7"/>
    </row>
    <row r="922" spans="1:25" ht="15" customHeight="1" x14ac:dyDescent="0.25">
      <c r="A922" s="139">
        <v>915</v>
      </c>
      <c r="B922" s="10">
        <f t="shared" ca="1" si="113"/>
        <v>0.60310696301876343</v>
      </c>
      <c r="C922" s="60">
        <f ca="1">_xlfn.NORM.INV(B922,'Input Parameters'!$E$15,'Input Parameters'!$F$15)</f>
        <v>285.13322346234116</v>
      </c>
      <c r="D922" s="10">
        <f t="shared" ca="1" si="114"/>
        <v>3.3697375760544546E-2</v>
      </c>
      <c r="E922" s="62">
        <f ca="1">IF(_xlfn.NORM.INV(D922,'Input Parameters'!$E$17,'Input Parameters'!$F$17)&lt;3500,3500,IF(_xlfn.NORM.INV(D922,'Input Parameters'!$E$17,'Input Parameters'!$F$17)&gt;5500,5500,_xlfn.NORM.INV(D922,'Input Parameters'!$E$17,'Input Parameters'!$F$17)))</f>
        <v>3519.6773053174875</v>
      </c>
      <c r="F922" s="10">
        <f t="shared" ca="1" si="115"/>
        <v>0.26324430208764704</v>
      </c>
      <c r="G922" s="64">
        <f ca="1">_xlfn.NORM.INV(F922,'Input Parameters'!$E$20,'Input Parameters'!$F$20)</f>
        <v>278.40638562691225</v>
      </c>
      <c r="H922" s="57">
        <f ca="1">EXP(E922*(1/'Input Parameters'!$E$23-1/G922))</f>
        <v>0.53434326791742592</v>
      </c>
      <c r="I922" s="10">
        <f t="shared" ca="1" si="116"/>
        <v>0.66887972189812739</v>
      </c>
      <c r="J922" s="30">
        <f ca="1">_xlfn.BETA.INV(I922,'Input Parameters'!$L$26,'Input Parameters'!$M$26,'Input Parameters'!$J$26,'Input Parameters'!$K$26)</f>
        <v>0.72890392303298568</v>
      </c>
      <c r="K922" s="168">
        <f ca="1">('Input Parameters'!$E$27/'Input Parameters'!$E$38)^$J922</f>
        <v>5.3618556728597467E-3</v>
      </c>
      <c r="L922" s="69">
        <f ca="1">$H922*$C922*'Input Parameters'!$E$25*K922</f>
        <v>0.81692706720890962</v>
      </c>
      <c r="M922" s="24">
        <f t="shared" ca="1" si="117"/>
        <v>0.22394082889486777</v>
      </c>
      <c r="N922" s="15">
        <f ca="1">_xlfn.NORM.INV(M922,'Input Parameters'!$E$29,'Input Parameters'!$F$29)</f>
        <v>9.9924104864679855E-2</v>
      </c>
      <c r="O922" s="8">
        <f t="shared" ca="1" si="118"/>
        <v>0.22332062199666092</v>
      </c>
      <c r="P922" s="30">
        <f ca="1">_xlfn.LOGNORM.INV(O922,'Input Parameters'!$H$30,'Input Parameters'!$I$30)</f>
        <v>1.8730090689657881</v>
      </c>
      <c r="Q922" s="10">
        <f t="shared" ca="1" si="119"/>
        <v>3.3968265701964873E-2</v>
      </c>
      <c r="R922" s="30">
        <f>IF('Input Parameters'!$E$32=0,0,_xlfn.BETA.INV(Q922,'Input Parameters'!$L$32,'Input Parameters'!$M$32,'Input Parameters'!$J$32,'Input Parameters'!$K$32))</f>
        <v>0</v>
      </c>
      <c r="S922" s="10">
        <f t="shared" ca="1" si="120"/>
        <v>4.9639307165420532E-2</v>
      </c>
      <c r="T922" s="26">
        <f ca="1">_xlfn.LOGNORM.INV(S922,'Input Parameters'!$H$34,'Input Parameters'!$I$34)</f>
        <v>41.054368904296432</v>
      </c>
      <c r="U922" s="10">
        <f t="shared" ca="1" si="121"/>
        <v>0.62968368951381293</v>
      </c>
      <c r="V922" s="30">
        <f ca="1">_xlfn.BETA.INV(U922,'Input Parameters'!$L$36,'Input Parameters'!$M$36,'Input Parameters'!$J$36,'Input Parameters'!$K$36)</f>
        <v>0.63788534686471787</v>
      </c>
      <c r="W922" s="2">
        <f ca="1">N922+(P922-N922)*(1-ERF((T922-R922)/(2*SQRT(L922*'Input Parameters'!$E$38))))</f>
        <v>0.10226265770867429</v>
      </c>
      <c r="X922">
        <f t="shared" ca="1" si="122"/>
        <v>1</v>
      </c>
      <c r="Y922" s="7"/>
    </row>
    <row r="923" spans="1:25" ht="15" customHeight="1" x14ac:dyDescent="0.25">
      <c r="A923" s="139">
        <v>916</v>
      </c>
      <c r="B923" s="10">
        <f t="shared" ca="1" si="113"/>
        <v>0.52860468319116571</v>
      </c>
      <c r="C923" s="60">
        <f ca="1">_xlfn.NORM.INV(B923,'Input Parameters'!$E$15,'Input Parameters'!$F$15)</f>
        <v>274.85627600187883</v>
      </c>
      <c r="D923" s="10">
        <f t="shared" ca="1" si="114"/>
        <v>0.49613130550392559</v>
      </c>
      <c r="E923" s="62">
        <f ca="1">IF(_xlfn.NORM.INV(D923,'Input Parameters'!$E$17,'Input Parameters'!$F$17)&lt;3500,3500,IF(_xlfn.NORM.INV(D923,'Input Parameters'!$E$17,'Input Parameters'!$F$17)&gt;5500,5500,_xlfn.NORM.INV(D923,'Input Parameters'!$E$17,'Input Parameters'!$F$17)))</f>
        <v>4793.2117282974323</v>
      </c>
      <c r="F923" s="10">
        <f t="shared" ca="1" si="115"/>
        <v>0.30021980049140817</v>
      </c>
      <c r="G923" s="64">
        <f ca="1">_xlfn.NORM.INV(F923,'Input Parameters'!$E$20,'Input Parameters'!$F$20)</f>
        <v>279.14075139551727</v>
      </c>
      <c r="H923" s="57">
        <f ca="1">EXP(E923*(1/'Input Parameters'!$E$23-1/G923))</f>
        <v>0.44566403215320161</v>
      </c>
      <c r="I923" s="10">
        <f t="shared" ca="1" si="116"/>
        <v>1.9719336968272438E-2</v>
      </c>
      <c r="J923" s="30">
        <f ca="1">_xlfn.BETA.INV(I923,'Input Parameters'!$L$26,'Input Parameters'!$M$26,'Input Parameters'!$J$26,'Input Parameters'!$K$26)</f>
        <v>0.31895557689166432</v>
      </c>
      <c r="K923" s="168">
        <f ca="1">('Input Parameters'!$E$27/'Input Parameters'!$E$38)^$J923</f>
        <v>0.10148178747513019</v>
      </c>
      <c r="L923" s="69">
        <f ca="1">$H923*$C923*'Input Parameters'!$E$25*K923</f>
        <v>12.430865039960324</v>
      </c>
      <c r="M923" s="24">
        <f t="shared" ca="1" si="117"/>
        <v>0.79837183719123195</v>
      </c>
      <c r="N923" s="15">
        <f ca="1">_xlfn.NORM.INV(M923,'Input Parameters'!$E$29,'Input Parameters'!$F$29)</f>
        <v>0.10008358197293075</v>
      </c>
      <c r="O923" s="8">
        <f t="shared" ca="1" si="118"/>
        <v>0.74938073444789088</v>
      </c>
      <c r="P923" s="30">
        <f ca="1">_xlfn.LOGNORM.INV(O923,'Input Parameters'!$H$30,'Input Parameters'!$I$30)</f>
        <v>3.6867176109280146</v>
      </c>
      <c r="Q923" s="10">
        <f t="shared" ca="1" si="119"/>
        <v>0.68051957847144717</v>
      </c>
      <c r="R923" s="30">
        <f>IF('Input Parameters'!$E$32=0,0,_xlfn.BETA.INV(Q923,'Input Parameters'!$L$32,'Input Parameters'!$M$32,'Input Parameters'!$J$32,'Input Parameters'!$K$32))</f>
        <v>0</v>
      </c>
      <c r="S923" s="10">
        <f t="shared" ca="1" si="120"/>
        <v>0.27137840283809411</v>
      </c>
      <c r="T923" s="26">
        <f ca="1">_xlfn.LOGNORM.INV(S923,'Input Parameters'!$H$34,'Input Parameters'!$I$34)</f>
        <v>46.728664646226363</v>
      </c>
      <c r="U923" s="10">
        <f t="shared" ca="1" si="121"/>
        <v>0.35419834704958175</v>
      </c>
      <c r="V923" s="30">
        <f ca="1">_xlfn.BETA.INV(U923,'Input Parameters'!$L$36,'Input Parameters'!$M$36,'Input Parameters'!$J$36,'Input Parameters'!$K$36)</f>
        <v>0.53102306880121808</v>
      </c>
      <c r="W923" s="2">
        <f ca="1">N923+(P923-N923)*(1-ERF((T923-R923)/(2*SQRT(L923*'Input Parameters'!$E$38))))</f>
        <v>1.3506419918577504</v>
      </c>
      <c r="X923">
        <f t="shared" ca="1" si="122"/>
        <v>0</v>
      </c>
      <c r="Y923" s="7"/>
    </row>
    <row r="924" spans="1:25" ht="15" customHeight="1" x14ac:dyDescent="0.25">
      <c r="A924" s="139">
        <v>917</v>
      </c>
      <c r="B924" s="10">
        <f t="shared" ca="1" si="113"/>
        <v>0.97584115063652654</v>
      </c>
      <c r="C924" s="60">
        <f ca="1">_xlfn.NORM.INV(B924,'Input Parameters'!$E$15,'Input Parameters'!$F$15)</f>
        <v>377.97559137291108</v>
      </c>
      <c r="D924" s="10">
        <f t="shared" ca="1" si="114"/>
        <v>0.98862340068336574</v>
      </c>
      <c r="E924" s="62">
        <f ca="1">IF(_xlfn.NORM.INV(D924,'Input Parameters'!$E$17,'Input Parameters'!$F$17)&lt;3500,3500,IF(_xlfn.NORM.INV(D924,'Input Parameters'!$E$17,'Input Parameters'!$F$17)&gt;5500,5500,_xlfn.NORM.INV(D924,'Input Parameters'!$E$17,'Input Parameters'!$F$17)))</f>
        <v>5500</v>
      </c>
      <c r="F924" s="10">
        <f t="shared" ca="1" si="115"/>
        <v>0.43686658425303648</v>
      </c>
      <c r="G924" s="64">
        <f ca="1">_xlfn.NORM.INV(F924,'Input Parameters'!$E$20,'Input Parameters'!$F$20)</f>
        <v>281.58524675986496</v>
      </c>
      <c r="H924" s="57">
        <f ca="1">EXP(E924*(1/'Input Parameters'!$E$23-1/G924))</f>
        <v>0.46939336778664154</v>
      </c>
      <c r="I924" s="10">
        <f t="shared" ca="1" si="116"/>
        <v>0.69521045422601302</v>
      </c>
      <c r="J924" s="30">
        <f ca="1">_xlfn.BETA.INV(I924,'Input Parameters'!$L$26,'Input Parameters'!$M$26,'Input Parameters'!$J$26,'Input Parameters'!$K$26)</f>
        <v>0.73969491991711966</v>
      </c>
      <c r="K924" s="168">
        <f ca="1">('Input Parameters'!$E$27/'Input Parameters'!$E$38)^$J924</f>
        <v>4.9624821338868181E-3</v>
      </c>
      <c r="L924" s="69">
        <f ca="1">$H924*$C924*'Input Parameters'!$E$25*K924</f>
        <v>0.88043978774465592</v>
      </c>
      <c r="M924" s="24">
        <f t="shared" ca="1" si="117"/>
        <v>0.36114895768548505</v>
      </c>
      <c r="N924" s="15">
        <f ca="1">_xlfn.NORM.INV(M924,'Input Parameters'!$E$29,'Input Parameters'!$F$29)</f>
        <v>9.9964461063542634E-2</v>
      </c>
      <c r="O924" s="8">
        <f t="shared" ca="1" si="118"/>
        <v>0.89764698648800678</v>
      </c>
      <c r="P924" s="30">
        <f ca="1">_xlfn.LOGNORM.INV(O924,'Input Parameters'!$H$30,'Input Parameters'!$I$30)</f>
        <v>4.8848612857993947</v>
      </c>
      <c r="Q924" s="10">
        <f t="shared" ca="1" si="119"/>
        <v>0.30277332391016276</v>
      </c>
      <c r="R924" s="30">
        <f>IF('Input Parameters'!$E$32=0,0,_xlfn.BETA.INV(Q924,'Input Parameters'!$L$32,'Input Parameters'!$M$32,'Input Parameters'!$J$32,'Input Parameters'!$K$32))</f>
        <v>0</v>
      </c>
      <c r="S924" s="10">
        <f t="shared" ca="1" si="120"/>
        <v>0.64587904618210434</v>
      </c>
      <c r="T924" s="26">
        <f ca="1">_xlfn.LOGNORM.INV(S924,'Input Parameters'!$H$34,'Input Parameters'!$I$34)</f>
        <v>52.812101306218018</v>
      </c>
      <c r="U924" s="10">
        <f t="shared" ca="1" si="121"/>
        <v>0.71386124535154627</v>
      </c>
      <c r="V924" s="30">
        <f ca="1">_xlfn.BETA.INV(U924,'Input Parameters'!$L$36,'Input Parameters'!$M$36,'Input Parameters'!$J$36,'Input Parameters'!$K$36)</f>
        <v>0.67636731763690006</v>
      </c>
      <c r="W924" s="2">
        <f ca="1">N924+(P924-N924)*(1-ERF((T924-R924)/(2*SQRT(L924*'Input Parameters'!$E$38))))</f>
        <v>0.10029439727558272</v>
      </c>
      <c r="X924">
        <f t="shared" ca="1" si="122"/>
        <v>1</v>
      </c>
      <c r="Y924" s="7"/>
    </row>
    <row r="925" spans="1:25" ht="15" customHeight="1" x14ac:dyDescent="0.25">
      <c r="A925" s="139">
        <v>918</v>
      </c>
      <c r="B925" s="10">
        <f t="shared" ca="1" si="113"/>
        <v>6.7417402511210867E-2</v>
      </c>
      <c r="C925" s="60">
        <f ca="1">_xlfn.NORM.INV(B925,'Input Parameters'!$E$15,'Input Parameters'!$F$15)</f>
        <v>189.93146661744572</v>
      </c>
      <c r="D925" s="10">
        <f t="shared" ca="1" si="114"/>
        <v>0.2390707516021483</v>
      </c>
      <c r="E925" s="62">
        <f ca="1">IF(_xlfn.NORM.INV(D925,'Input Parameters'!$E$17,'Input Parameters'!$F$17)&lt;3500,3500,IF(_xlfn.NORM.INV(D925,'Input Parameters'!$E$17,'Input Parameters'!$F$17)&gt;5500,5500,_xlfn.NORM.INV(D925,'Input Parameters'!$E$17,'Input Parameters'!$F$17)))</f>
        <v>4303.4935819381171</v>
      </c>
      <c r="F925" s="10">
        <f t="shared" ca="1" si="115"/>
        <v>0.61564764213269152</v>
      </c>
      <c r="G925" s="64">
        <f ca="1">_xlfn.NORM.INV(F925,'Input Parameters'!$E$20,'Input Parameters'!$F$20)</f>
        <v>284.62026635777391</v>
      </c>
      <c r="H925" s="57">
        <f ca="1">EXP(E925*(1/'Input Parameters'!$E$23-1/G925))</f>
        <v>0.65128313132617943</v>
      </c>
      <c r="I925" s="10">
        <f t="shared" ca="1" si="116"/>
        <v>0.74294035564512928</v>
      </c>
      <c r="J925" s="30">
        <f ca="1">_xlfn.BETA.INV(I925,'Input Parameters'!$L$26,'Input Parameters'!$M$26,'Input Parameters'!$J$26,'Input Parameters'!$K$26)</f>
        <v>0.75983437101129825</v>
      </c>
      <c r="K925" s="168">
        <f ca="1">('Input Parameters'!$E$27/'Input Parameters'!$E$38)^$J925</f>
        <v>4.2949730670110041E-3</v>
      </c>
      <c r="L925" s="69">
        <f ca="1">$H925*$C925*'Input Parameters'!$E$25*K925</f>
        <v>0.53128456196902663</v>
      </c>
      <c r="M925" s="24">
        <f t="shared" ca="1" si="117"/>
        <v>0.384583303186115</v>
      </c>
      <c r="N925" s="15">
        <f ca="1">_xlfn.NORM.INV(M925,'Input Parameters'!$E$29,'Input Parameters'!$F$29)</f>
        <v>9.9970653481426267E-2</v>
      </c>
      <c r="O925" s="8">
        <f t="shared" ca="1" si="118"/>
        <v>0.85075007757800791</v>
      </c>
      <c r="P925" s="30">
        <f ca="1">_xlfn.LOGNORM.INV(O925,'Input Parameters'!$H$30,'Input Parameters'!$I$30)</f>
        <v>4.3848432283601566</v>
      </c>
      <c r="Q925" s="10">
        <f t="shared" ca="1" si="119"/>
        <v>0.49085421302855614</v>
      </c>
      <c r="R925" s="30">
        <f>IF('Input Parameters'!$E$32=0,0,_xlfn.BETA.INV(Q925,'Input Parameters'!$L$32,'Input Parameters'!$M$32,'Input Parameters'!$J$32,'Input Parameters'!$K$32))</f>
        <v>0</v>
      </c>
      <c r="S925" s="10">
        <f t="shared" ca="1" si="120"/>
        <v>0.61187011182147588</v>
      </c>
      <c r="T925" s="26">
        <f ca="1">_xlfn.LOGNORM.INV(S925,'Input Parameters'!$H$34,'Input Parameters'!$I$34)</f>
        <v>52.223428795339821</v>
      </c>
      <c r="U925" s="10">
        <f t="shared" ca="1" si="121"/>
        <v>0.18245160078681522</v>
      </c>
      <c r="V925" s="30">
        <f ca="1">_xlfn.BETA.INV(U925,'Input Parameters'!$L$36,'Input Parameters'!$M$36,'Input Parameters'!$J$36,'Input Parameters'!$K$36)</f>
        <v>0.46070490632353917</v>
      </c>
      <c r="W925" s="2">
        <f ca="1">N925+(P925-N925)*(1-ERF((T925-R925)/(2*SQRT(L925*'Input Parameters'!$E$38))))</f>
        <v>9.9972391960389984E-2</v>
      </c>
      <c r="X925">
        <f t="shared" ca="1" si="122"/>
        <v>1</v>
      </c>
      <c r="Y925" s="7"/>
    </row>
    <row r="926" spans="1:25" ht="15" customHeight="1" x14ac:dyDescent="0.25">
      <c r="A926" s="139">
        <v>919</v>
      </c>
      <c r="B926" s="10">
        <f t="shared" ca="1" si="113"/>
        <v>0.79383957840483299</v>
      </c>
      <c r="C926" s="60">
        <f ca="1">_xlfn.NORM.INV(B926,'Input Parameters'!$E$15,'Input Parameters'!$F$15)</f>
        <v>315.39586491630996</v>
      </c>
      <c r="D926" s="10">
        <f t="shared" ca="1" si="114"/>
        <v>0.99175729036749882</v>
      </c>
      <c r="E926" s="62">
        <f ca="1">IF(_xlfn.NORM.INV(D926,'Input Parameters'!$E$17,'Input Parameters'!$F$17)&lt;3500,3500,IF(_xlfn.NORM.INV(D926,'Input Parameters'!$E$17,'Input Parameters'!$F$17)&gt;5500,5500,_xlfn.NORM.INV(D926,'Input Parameters'!$E$17,'Input Parameters'!$F$17)))</f>
        <v>5500</v>
      </c>
      <c r="F926" s="10">
        <f t="shared" ca="1" si="115"/>
        <v>0.98460724319094906</v>
      </c>
      <c r="G926" s="64">
        <f ca="1">_xlfn.NORM.INV(F926,'Input Parameters'!$E$20,'Input Parameters'!$F$20)</f>
        <v>297.12088857260295</v>
      </c>
      <c r="H926" s="57">
        <f ca="1">EXP(E926*(1/'Input Parameters'!$E$23-1/G926))</f>
        <v>1.3033986961531034</v>
      </c>
      <c r="I926" s="10">
        <f t="shared" ca="1" si="116"/>
        <v>0.81405658636601508</v>
      </c>
      <c r="J926" s="30">
        <f ca="1">_xlfn.BETA.INV(I926,'Input Parameters'!$L$26,'Input Parameters'!$M$26,'Input Parameters'!$J$26,'Input Parameters'!$K$26)</f>
        <v>0.79215291901542206</v>
      </c>
      <c r="K926" s="168">
        <f ca="1">('Input Parameters'!$E$27/'Input Parameters'!$E$38)^$J926</f>
        <v>3.4062894875138555E-3</v>
      </c>
      <c r="L926" s="69">
        <f ca="1">$H926*$C926*'Input Parameters'!$E$25*K926</f>
        <v>1.4002798247341941</v>
      </c>
      <c r="M926" s="24">
        <f t="shared" ca="1" si="117"/>
        <v>0.1007488113623799</v>
      </c>
      <c r="N926" s="15">
        <f ca="1">_xlfn.NORM.INV(M926,'Input Parameters'!$E$29,'Input Parameters'!$F$29)</f>
        <v>9.9872270359605164E-2</v>
      </c>
      <c r="O926" s="8">
        <f t="shared" ca="1" si="118"/>
        <v>0.50982819347680097</v>
      </c>
      <c r="P926" s="30">
        <f ca="1">_xlfn.LOGNORM.INV(O926,'Input Parameters'!$H$30,'Input Parameters'!$I$30)</f>
        <v>2.7146935826547867</v>
      </c>
      <c r="Q926" s="10">
        <f t="shared" ca="1" si="119"/>
        <v>2.0439184555281709E-2</v>
      </c>
      <c r="R926" s="30">
        <f>IF('Input Parameters'!$E$32=0,0,_xlfn.BETA.INV(Q926,'Input Parameters'!$L$32,'Input Parameters'!$M$32,'Input Parameters'!$J$32,'Input Parameters'!$K$32))</f>
        <v>0</v>
      </c>
      <c r="S926" s="10">
        <f t="shared" ca="1" si="120"/>
        <v>0.19578592726877009</v>
      </c>
      <c r="T926" s="26">
        <f ca="1">_xlfn.LOGNORM.INV(S926,'Input Parameters'!$H$34,'Input Parameters'!$I$34)</f>
        <v>45.307057610349766</v>
      </c>
      <c r="U926" s="10">
        <f t="shared" ca="1" si="121"/>
        <v>0.24124213790352256</v>
      </c>
      <c r="V926" s="30">
        <f ca="1">_xlfn.BETA.INV(U926,'Input Parameters'!$L$36,'Input Parameters'!$M$36,'Input Parameters'!$J$36,'Input Parameters'!$K$36)</f>
        <v>0.48652135109021893</v>
      </c>
      <c r="W926" s="2">
        <f ca="1">N926+(P926-N926)*(1-ERF((T926-R926)/(2*SQRT(L926*'Input Parameters'!$E$38))))</f>
        <v>0.11760701710100419</v>
      </c>
      <c r="X926">
        <f t="shared" ca="1" si="122"/>
        <v>1</v>
      </c>
      <c r="Y926" s="7"/>
    </row>
    <row r="927" spans="1:25" ht="15" customHeight="1" x14ac:dyDescent="0.25">
      <c r="A927" s="139">
        <v>920</v>
      </c>
      <c r="B927" s="10">
        <f t="shared" ca="1" si="113"/>
        <v>0.26853189823305323</v>
      </c>
      <c r="C927" s="60">
        <f ca="1">_xlfn.NORM.INV(B927,'Input Parameters'!$E$15,'Input Parameters'!$F$15)</f>
        <v>237.51580246797164</v>
      </c>
      <c r="D927" s="10">
        <f t="shared" ca="1" si="114"/>
        <v>0.90808573191966924</v>
      </c>
      <c r="E927" s="62">
        <f ca="1">IF(_xlfn.NORM.INV(D927,'Input Parameters'!$E$17,'Input Parameters'!$F$17)&lt;3500,3500,IF(_xlfn.NORM.INV(D927,'Input Parameters'!$E$17,'Input Parameters'!$F$17)&gt;5500,5500,_xlfn.NORM.INV(D927,'Input Parameters'!$E$17,'Input Parameters'!$F$17)))</f>
        <v>5500</v>
      </c>
      <c r="F927" s="10">
        <f t="shared" ca="1" si="115"/>
        <v>0.85000781057998587</v>
      </c>
      <c r="G927" s="64">
        <f ca="1">_xlfn.NORM.INV(F927,'Input Parameters'!$E$20,'Input Parameters'!$F$20)</f>
        <v>289.59432815663735</v>
      </c>
      <c r="H927" s="57">
        <f ca="1">EXP(E927*(1/'Input Parameters'!$E$23-1/G927))</f>
        <v>0.80563420216672599</v>
      </c>
      <c r="I927" s="10">
        <f t="shared" ca="1" si="116"/>
        <v>8.5922084680562283E-2</v>
      </c>
      <c r="J927" s="30">
        <f ca="1">_xlfn.BETA.INV(I927,'Input Parameters'!$L$26,'Input Parameters'!$M$26,'Input Parameters'!$J$26,'Input Parameters'!$K$26)</f>
        <v>0.43033671190740774</v>
      </c>
      <c r="K927" s="168">
        <f ca="1">('Input Parameters'!$E$27/'Input Parameters'!$E$38)^$J927</f>
        <v>4.5647088266232004E-2</v>
      </c>
      <c r="L927" s="69">
        <f ca="1">$H927*$C927*'Input Parameters'!$E$25*K927</f>
        <v>8.7346093234192654</v>
      </c>
      <c r="M927" s="24">
        <f t="shared" ca="1" si="117"/>
        <v>0.26464222228738021</v>
      </c>
      <c r="N927" s="15">
        <f ca="1">_xlfn.NORM.INV(M927,'Input Parameters'!$E$29,'Input Parameters'!$F$29)</f>
        <v>9.9937090130468767E-2</v>
      </c>
      <c r="O927" s="8">
        <f t="shared" ca="1" si="118"/>
        <v>0.45207088279255525</v>
      </c>
      <c r="P927" s="30">
        <f ca="1">_xlfn.LOGNORM.INV(O927,'Input Parameters'!$H$30,'Input Parameters'!$I$30)</f>
        <v>2.5348925448279056</v>
      </c>
      <c r="Q927" s="10">
        <f t="shared" ca="1" si="119"/>
        <v>0.16792274313369282</v>
      </c>
      <c r="R927" s="30">
        <f>IF('Input Parameters'!$E$32=0,0,_xlfn.BETA.INV(Q927,'Input Parameters'!$L$32,'Input Parameters'!$M$32,'Input Parameters'!$J$32,'Input Parameters'!$K$32))</f>
        <v>0</v>
      </c>
      <c r="S927" s="10">
        <f t="shared" ca="1" si="120"/>
        <v>0.33524096411668902</v>
      </c>
      <c r="T927" s="26">
        <f ca="1">_xlfn.LOGNORM.INV(S927,'Input Parameters'!$H$34,'Input Parameters'!$I$34)</f>
        <v>47.806635275681153</v>
      </c>
      <c r="U927" s="10">
        <f t="shared" ca="1" si="121"/>
        <v>8.1702601834753641E-2</v>
      </c>
      <c r="V927" s="30">
        <f ca="1">_xlfn.BETA.INV(U927,'Input Parameters'!$L$36,'Input Parameters'!$M$36,'Input Parameters'!$J$36,'Input Parameters'!$K$36)</f>
        <v>0.40469511830067767</v>
      </c>
      <c r="W927" s="2">
        <f ca="1">N927+(P927-N927)*(1-ERF((T927-R927)/(2*SQRT(L927*'Input Parameters'!$E$38))))</f>
        <v>0.71526279949915461</v>
      </c>
      <c r="X927">
        <f t="shared" ca="1" si="122"/>
        <v>0</v>
      </c>
      <c r="Y927" s="7"/>
    </row>
    <row r="928" spans="1:25" ht="15" customHeight="1" x14ac:dyDescent="0.25">
      <c r="A928" s="139">
        <v>921</v>
      </c>
      <c r="B928" s="10">
        <f t="shared" ca="1" si="113"/>
        <v>0.18052537241806044</v>
      </c>
      <c r="C928" s="60">
        <f ca="1">_xlfn.NORM.INV(B928,'Input Parameters'!$E$15,'Input Parameters'!$F$15)</f>
        <v>221.46882289157136</v>
      </c>
      <c r="D928" s="10">
        <f t="shared" ca="1" si="114"/>
        <v>0.29934326791088617</v>
      </c>
      <c r="E928" s="62">
        <f ca="1">IF(_xlfn.NORM.INV(D928,'Input Parameters'!$E$17,'Input Parameters'!$F$17)&lt;3500,3500,IF(_xlfn.NORM.INV(D928,'Input Parameters'!$E$17,'Input Parameters'!$F$17)&gt;5500,5500,_xlfn.NORM.INV(D928,'Input Parameters'!$E$17,'Input Parameters'!$F$17)))</f>
        <v>4431.5968043767443</v>
      </c>
      <c r="F928" s="10">
        <f t="shared" ca="1" si="115"/>
        <v>0.75872462630828164</v>
      </c>
      <c r="G928" s="64">
        <f ca="1">_xlfn.NORM.INV(F928,'Input Parameters'!$E$20,'Input Parameters'!$F$20)</f>
        <v>287.35477973766319</v>
      </c>
      <c r="H928" s="57">
        <f ca="1">EXP(E928*(1/'Input Parameters'!$E$23-1/G928))</f>
        <v>0.7457187338748934</v>
      </c>
      <c r="I928" s="10">
        <f t="shared" ca="1" si="116"/>
        <v>0.10665581440832617</v>
      </c>
      <c r="J928" s="30">
        <f ca="1">_xlfn.BETA.INV(I928,'Input Parameters'!$L$26,'Input Parameters'!$M$26,'Input Parameters'!$J$26,'Input Parameters'!$K$26)</f>
        <v>0.45090208553027711</v>
      </c>
      <c r="K928" s="168">
        <f ca="1">('Input Parameters'!$E$27/'Input Parameters'!$E$38)^$J928</f>
        <v>3.9386531098753653E-2</v>
      </c>
      <c r="L928" s="69">
        <f ca="1">$H928*$C928*'Input Parameters'!$E$25*K928</f>
        <v>6.5048215023477143</v>
      </c>
      <c r="M928" s="24">
        <f t="shared" ca="1" si="117"/>
        <v>0.33661842271730269</v>
      </c>
      <c r="N928" s="15">
        <f ca="1">_xlfn.NORM.INV(M928,'Input Parameters'!$E$29,'Input Parameters'!$F$29)</f>
        <v>9.9957829019313743E-2</v>
      </c>
      <c r="O928" s="8">
        <f t="shared" ca="1" si="118"/>
        <v>0.24743088839702587</v>
      </c>
      <c r="P928" s="30">
        <f ca="1">_xlfn.LOGNORM.INV(O928,'Input Parameters'!$H$30,'Input Parameters'!$I$30)</f>
        <v>1.9437032205821141</v>
      </c>
      <c r="Q928" s="10">
        <f t="shared" ca="1" si="119"/>
        <v>0.18158248366036522</v>
      </c>
      <c r="R928" s="30">
        <f>IF('Input Parameters'!$E$32=0,0,_xlfn.BETA.INV(Q928,'Input Parameters'!$L$32,'Input Parameters'!$M$32,'Input Parameters'!$J$32,'Input Parameters'!$K$32))</f>
        <v>0</v>
      </c>
      <c r="S928" s="10">
        <f t="shared" ca="1" si="120"/>
        <v>0.52793243592920225</v>
      </c>
      <c r="T928" s="26">
        <f ca="1">_xlfn.LOGNORM.INV(S928,'Input Parameters'!$H$34,'Input Parameters'!$I$34)</f>
        <v>50.849461100299266</v>
      </c>
      <c r="U928" s="10">
        <f t="shared" ca="1" si="121"/>
        <v>0.83099509490311907</v>
      </c>
      <c r="V928" s="30">
        <f ca="1">_xlfn.BETA.INV(U928,'Input Parameters'!$L$36,'Input Parameters'!$M$36,'Input Parameters'!$J$36,'Input Parameters'!$K$36)</f>
        <v>0.74408815836722586</v>
      </c>
      <c r="W928" s="2">
        <f ca="1">N928+(P928-N928)*(1-ERF((T928-R928)/(2*SQRT(L928*'Input Parameters'!$E$38))))</f>
        <v>0.39238032770338571</v>
      </c>
      <c r="X928">
        <f t="shared" ca="1" si="122"/>
        <v>1</v>
      </c>
      <c r="Y928" s="7"/>
    </row>
    <row r="929" spans="1:25" ht="15" customHeight="1" x14ac:dyDescent="0.25">
      <c r="A929" s="139">
        <v>922</v>
      </c>
      <c r="B929" s="10">
        <f t="shared" ca="1" si="113"/>
        <v>0.43341719988279781</v>
      </c>
      <c r="C929" s="60">
        <f ca="1">_xlfn.NORM.INV(B929,'Input Parameters'!$E$15,'Input Parameters'!$F$15)</f>
        <v>261.88000049351865</v>
      </c>
      <c r="D929" s="10">
        <f t="shared" ca="1" si="114"/>
        <v>0.969786561111602</v>
      </c>
      <c r="E929" s="62">
        <f ca="1">IF(_xlfn.NORM.INV(D929,'Input Parameters'!$E$17,'Input Parameters'!$F$17)&lt;3500,3500,IF(_xlfn.NORM.INV(D929,'Input Parameters'!$E$17,'Input Parameters'!$F$17)&gt;5500,5500,_xlfn.NORM.INV(D929,'Input Parameters'!$E$17,'Input Parameters'!$F$17)))</f>
        <v>5500</v>
      </c>
      <c r="F929" s="10">
        <f t="shared" ca="1" si="115"/>
        <v>0.1888297132444382</v>
      </c>
      <c r="G929" s="64">
        <f ca="1">_xlfn.NORM.INV(F929,'Input Parameters'!$E$20,'Input Parameters'!$F$20)</f>
        <v>276.73914555479411</v>
      </c>
      <c r="H929" s="57">
        <f ca="1">EXP(E929*(1/'Input Parameters'!$E$23-1/G929))</f>
        <v>0.33341998233797532</v>
      </c>
      <c r="I929" s="10">
        <f t="shared" ca="1" si="116"/>
        <v>0.17712985858842456</v>
      </c>
      <c r="J929" s="30">
        <f ca="1">_xlfn.BETA.INV(I929,'Input Parameters'!$L$26,'Input Parameters'!$M$26,'Input Parameters'!$J$26,'Input Parameters'!$K$26)</f>
        <v>0.50530690845609549</v>
      </c>
      <c r="K929" s="168">
        <f ca="1">('Input Parameters'!$E$27/'Input Parameters'!$E$38)^$J929</f>
        <v>2.6660333398805483E-2</v>
      </c>
      <c r="L929" s="69">
        <f ca="1">$H929*$C929*'Input Parameters'!$E$25*K929</f>
        <v>2.3278743412700318</v>
      </c>
      <c r="M929" s="24">
        <f t="shared" ca="1" si="117"/>
        <v>0.87131376142946493</v>
      </c>
      <c r="N929" s="15">
        <f ca="1">_xlfn.NORM.INV(M929,'Input Parameters'!$E$29,'Input Parameters'!$F$29)</f>
        <v>0.10011326233060214</v>
      </c>
      <c r="O929" s="8">
        <f t="shared" ca="1" si="118"/>
        <v>0.50197017271395772</v>
      </c>
      <c r="P929" s="30">
        <f ca="1">_xlfn.LOGNORM.INV(O929,'Input Parameters'!$H$30,'Input Parameters'!$I$30)</f>
        <v>2.6895485931341856</v>
      </c>
      <c r="Q929" s="10">
        <f t="shared" ca="1" si="119"/>
        <v>0.91265824277489194</v>
      </c>
      <c r="R929" s="30">
        <f>IF('Input Parameters'!$E$32=0,0,_xlfn.BETA.INV(Q929,'Input Parameters'!$L$32,'Input Parameters'!$M$32,'Input Parameters'!$J$32,'Input Parameters'!$K$32))</f>
        <v>0</v>
      </c>
      <c r="S929" s="10">
        <f t="shared" ca="1" si="120"/>
        <v>0.51610202591119414</v>
      </c>
      <c r="T929" s="26">
        <f ca="1">_xlfn.LOGNORM.INV(S929,'Input Parameters'!$H$34,'Input Parameters'!$I$34)</f>
        <v>50.661756077900478</v>
      </c>
      <c r="U929" s="10">
        <f t="shared" ca="1" si="121"/>
        <v>0.91915399306749157</v>
      </c>
      <c r="V929" s="30">
        <f ca="1">_xlfn.BETA.INV(U929,'Input Parameters'!$L$36,'Input Parameters'!$M$36,'Input Parameters'!$J$36,'Input Parameters'!$K$36)</f>
        <v>0.82372034798384086</v>
      </c>
      <c r="W929" s="2">
        <f ca="1">N929+(P929-N929)*(1-ERF((T929-R929)/(2*SQRT(L929*'Input Parameters'!$E$38))))</f>
        <v>0.14899656636319134</v>
      </c>
      <c r="X929">
        <f t="shared" ca="1" si="122"/>
        <v>1</v>
      </c>
      <c r="Y929" s="7"/>
    </row>
    <row r="930" spans="1:25" ht="15" customHeight="1" x14ac:dyDescent="0.25">
      <c r="A930" s="139">
        <v>923</v>
      </c>
      <c r="B930" s="10">
        <f t="shared" ca="1" si="113"/>
        <v>0.29233061200296562</v>
      </c>
      <c r="C930" s="60">
        <f ca="1">_xlfn.NORM.INV(B930,'Input Parameters'!$E$15,'Input Parameters'!$F$15)</f>
        <v>241.34566939892068</v>
      </c>
      <c r="D930" s="10">
        <f t="shared" ca="1" si="114"/>
        <v>0.26869652629538698</v>
      </c>
      <c r="E930" s="62">
        <f ca="1">IF(_xlfn.NORM.INV(D930,'Input Parameters'!$E$17,'Input Parameters'!$F$17)&lt;3500,3500,IF(_xlfn.NORM.INV(D930,'Input Parameters'!$E$17,'Input Parameters'!$F$17)&gt;5500,5500,_xlfn.NORM.INV(D930,'Input Parameters'!$E$17,'Input Parameters'!$F$17)))</f>
        <v>4368.2680142099562</v>
      </c>
      <c r="F930" s="10">
        <f t="shared" ca="1" si="115"/>
        <v>0.7442167821313006</v>
      </c>
      <c r="G930" s="64">
        <f ca="1">_xlfn.NORM.INV(F930,'Input Parameters'!$E$20,'Input Parameters'!$F$20)</f>
        <v>287.04788369459953</v>
      </c>
      <c r="H930" s="57">
        <f ca="1">EXP(E930*(1/'Input Parameters'!$E$23-1/G930))</f>
        <v>0.73677943909817711</v>
      </c>
      <c r="I930" s="10">
        <f t="shared" ca="1" si="116"/>
        <v>3.7767009066697832E-2</v>
      </c>
      <c r="J930" s="30">
        <f ca="1">_xlfn.BETA.INV(I930,'Input Parameters'!$L$26,'Input Parameters'!$M$26,'Input Parameters'!$J$26,'Input Parameters'!$K$26)</f>
        <v>0.36289343288518638</v>
      </c>
      <c r="K930" s="168">
        <f ca="1">('Input Parameters'!$E$27/'Input Parameters'!$E$38)^$J930</f>
        <v>7.4047891313346395E-2</v>
      </c>
      <c r="L930" s="69">
        <f ca="1">$H930*$C930*'Input Parameters'!$E$25*K930</f>
        <v>13.167086955501732</v>
      </c>
      <c r="M930" s="24">
        <f t="shared" ca="1" si="117"/>
        <v>0.77902429976184218</v>
      </c>
      <c r="N930" s="15">
        <f ca="1">_xlfn.NORM.INV(M930,'Input Parameters'!$E$29,'Input Parameters'!$F$29)</f>
        <v>0.10007689021508714</v>
      </c>
      <c r="O930" s="8">
        <f t="shared" ca="1" si="118"/>
        <v>0.98017309289318633</v>
      </c>
      <c r="P930" s="30">
        <f ca="1">_xlfn.LOGNORM.INV(O930,'Input Parameters'!$H$30,'Input Parameters'!$I$30)</f>
        <v>7.0914291465673092</v>
      </c>
      <c r="Q930" s="10">
        <f t="shared" ca="1" si="119"/>
        <v>0.71642318945029337</v>
      </c>
      <c r="R930" s="30">
        <f>IF('Input Parameters'!$E$32=0,0,_xlfn.BETA.INV(Q930,'Input Parameters'!$L$32,'Input Parameters'!$M$32,'Input Parameters'!$J$32,'Input Parameters'!$K$32))</f>
        <v>0</v>
      </c>
      <c r="S930" s="10">
        <f t="shared" ca="1" si="120"/>
        <v>0.867277036409978</v>
      </c>
      <c r="T930" s="26">
        <f ca="1">_xlfn.LOGNORM.INV(S930,'Input Parameters'!$H$34,'Input Parameters'!$I$34)</f>
        <v>57.905159253089437</v>
      </c>
      <c r="U930" s="10">
        <f t="shared" ca="1" si="121"/>
        <v>0.34332389114051753</v>
      </c>
      <c r="V930" s="30">
        <f ca="1">_xlfn.BETA.INV(U930,'Input Parameters'!$L$36,'Input Parameters'!$M$36,'Input Parameters'!$J$36,'Input Parameters'!$K$36)</f>
        <v>0.52689531157282166</v>
      </c>
      <c r="W930" s="2">
        <f ca="1">N930+(P930-N930)*(1-ERF((T930-R930)/(2*SQRT(L930*'Input Parameters'!$E$38))))</f>
        <v>1.9119364667940837</v>
      </c>
      <c r="X930">
        <f t="shared" ca="1" si="122"/>
        <v>0</v>
      </c>
      <c r="Y930" s="7"/>
    </row>
    <row r="931" spans="1:25" ht="15" customHeight="1" x14ac:dyDescent="0.25">
      <c r="A931" s="139">
        <v>924</v>
      </c>
      <c r="B931" s="10">
        <f t="shared" ca="1" si="113"/>
        <v>0.3163290640911135</v>
      </c>
      <c r="C931" s="60">
        <f ca="1">_xlfn.NORM.INV(B931,'Input Parameters'!$E$15,'Input Parameters'!$F$15)</f>
        <v>245.06333895829266</v>
      </c>
      <c r="D931" s="10">
        <f t="shared" ca="1" si="114"/>
        <v>0.10897865229984693</v>
      </c>
      <c r="E931" s="62">
        <f ca="1">IF(_xlfn.NORM.INV(D931,'Input Parameters'!$E$17,'Input Parameters'!$F$17)&lt;3500,3500,IF(_xlfn.NORM.INV(D931,'Input Parameters'!$E$17,'Input Parameters'!$F$17)&gt;5500,5500,_xlfn.NORM.INV(D931,'Input Parameters'!$E$17,'Input Parameters'!$F$17)))</f>
        <v>3937.6154042487915</v>
      </c>
      <c r="F931" s="10">
        <f t="shared" ca="1" si="115"/>
        <v>0.42077878116246403</v>
      </c>
      <c r="G931" s="64">
        <f ca="1">_xlfn.NORM.INV(F931,'Input Parameters'!$E$20,'Input Parameters'!$F$20)</f>
        <v>281.31065947912214</v>
      </c>
      <c r="H931" s="57">
        <f ca="1">EXP(E931*(1/'Input Parameters'!$E$23-1/G931))</f>
        <v>0.57400478026676249</v>
      </c>
      <c r="I931" s="10">
        <f t="shared" ca="1" si="116"/>
        <v>0.75548357809745481</v>
      </c>
      <c r="J931" s="30">
        <f ca="1">_xlfn.BETA.INV(I931,'Input Parameters'!$L$26,'Input Parameters'!$M$26,'Input Parameters'!$J$26,'Input Parameters'!$K$26)</f>
        <v>0.76529355894448481</v>
      </c>
      <c r="K931" s="168">
        <f ca="1">('Input Parameters'!$E$27/'Input Parameters'!$E$38)^$J931</f>
        <v>4.1300371409667726E-3</v>
      </c>
      <c r="L931" s="69">
        <f ca="1">$H931*$C931*'Input Parameters'!$E$25*K931</f>
        <v>0.58096211529268549</v>
      </c>
      <c r="M931" s="24">
        <f t="shared" ca="1" si="117"/>
        <v>0.93070743879122153</v>
      </c>
      <c r="N931" s="15">
        <f ca="1">_xlfn.NORM.INV(M931,'Input Parameters'!$E$29,'Input Parameters'!$F$29)</f>
        <v>0.10014810805039387</v>
      </c>
      <c r="O931" s="8">
        <f t="shared" ca="1" si="118"/>
        <v>0.4985360999301075</v>
      </c>
      <c r="P931" s="30">
        <f ca="1">_xlfn.LOGNORM.INV(O931,'Input Parameters'!$H$30,'Input Parameters'!$I$30)</f>
        <v>2.6786344473637778</v>
      </c>
      <c r="Q931" s="10">
        <f t="shared" ca="1" si="119"/>
        <v>4.1204345961995847E-2</v>
      </c>
      <c r="R931" s="30">
        <f>IF('Input Parameters'!$E$32=0,0,_xlfn.BETA.INV(Q931,'Input Parameters'!$L$32,'Input Parameters'!$M$32,'Input Parameters'!$J$32,'Input Parameters'!$K$32))</f>
        <v>0</v>
      </c>
      <c r="S931" s="10">
        <f t="shared" ca="1" si="120"/>
        <v>0.65864936097164317</v>
      </c>
      <c r="T931" s="26">
        <f ca="1">_xlfn.LOGNORM.INV(S931,'Input Parameters'!$H$34,'Input Parameters'!$I$34)</f>
        <v>53.03986530551299</v>
      </c>
      <c r="U931" s="10">
        <f t="shared" ca="1" si="121"/>
        <v>0.64949285596418971</v>
      </c>
      <c r="V931" s="30">
        <f ca="1">_xlfn.BETA.INV(U931,'Input Parameters'!$L$36,'Input Parameters'!$M$36,'Input Parameters'!$J$36,'Input Parameters'!$K$36)</f>
        <v>0.64647943898088744</v>
      </c>
      <c r="W931" s="2">
        <f ca="1">N931+(P931-N931)*(1-ERF((T931-R931)/(2*SQRT(L931*'Input Parameters'!$E$38))))</f>
        <v>0.10015033333704657</v>
      </c>
      <c r="X931">
        <f t="shared" ca="1" si="122"/>
        <v>1</v>
      </c>
      <c r="Y931" s="7"/>
    </row>
    <row r="932" spans="1:25" ht="15" customHeight="1" x14ac:dyDescent="0.25">
      <c r="A932" s="139">
        <v>925</v>
      </c>
      <c r="B932" s="10">
        <f t="shared" ca="1" si="113"/>
        <v>0.16708719995373034</v>
      </c>
      <c r="C932" s="60">
        <f ca="1">_xlfn.NORM.INV(B932,'Input Parameters'!$E$15,'Input Parameters'!$F$15)</f>
        <v>218.63043823106273</v>
      </c>
      <c r="D932" s="10">
        <f t="shared" ca="1" si="114"/>
        <v>0.29781883148305655</v>
      </c>
      <c r="E932" s="62">
        <f ca="1">IF(_xlfn.NORM.INV(D932,'Input Parameters'!$E$17,'Input Parameters'!$F$17)&lt;3500,3500,IF(_xlfn.NORM.INV(D932,'Input Parameters'!$E$17,'Input Parameters'!$F$17)&gt;5500,5500,_xlfn.NORM.INV(D932,'Input Parameters'!$E$17,'Input Parameters'!$F$17)))</f>
        <v>4428.5210865102736</v>
      </c>
      <c r="F932" s="10">
        <f t="shared" ca="1" si="115"/>
        <v>0.95659142812839104</v>
      </c>
      <c r="G932" s="64">
        <f ca="1">_xlfn.NORM.INV(F932,'Input Parameters'!$E$20,'Input Parameters'!$F$20)</f>
        <v>294.1232923028403</v>
      </c>
      <c r="H932" s="57">
        <f ca="1">EXP(E932*(1/'Input Parameters'!$E$23-1/G932))</f>
        <v>1.0633775837890189</v>
      </c>
      <c r="I932" s="10">
        <f t="shared" ca="1" si="116"/>
        <v>0.32325968134661909</v>
      </c>
      <c r="J932" s="30">
        <f ca="1">_xlfn.BETA.INV(I932,'Input Parameters'!$L$26,'Input Parameters'!$M$26,'Input Parameters'!$J$26,'Input Parameters'!$K$26)</f>
        <v>0.58541002051600366</v>
      </c>
      <c r="K932" s="168">
        <f ca="1">('Input Parameters'!$E$27/'Input Parameters'!$E$38)^$J932</f>
        <v>1.5008178629386087E-2</v>
      </c>
      <c r="L932" s="69">
        <f ca="1">$H932*$C932*'Input Parameters'!$E$25*K932</f>
        <v>3.4892020298481898</v>
      </c>
      <c r="M932" s="24">
        <f t="shared" ca="1" si="117"/>
        <v>0.39530817937928109</v>
      </c>
      <c r="N932" s="15">
        <f ca="1">_xlfn.NORM.INV(M932,'Input Parameters'!$E$29,'Input Parameters'!$F$29)</f>
        <v>9.9973448967727474E-2</v>
      </c>
      <c r="O932" s="8">
        <f t="shared" ca="1" si="118"/>
        <v>0.2387451492123861</v>
      </c>
      <c r="P932" s="30">
        <f ca="1">_xlfn.LOGNORM.INV(O932,'Input Parameters'!$H$30,'Input Parameters'!$I$30)</f>
        <v>1.9183919030239538</v>
      </c>
      <c r="Q932" s="10">
        <f t="shared" ca="1" si="119"/>
        <v>0.70575642416306339</v>
      </c>
      <c r="R932" s="30">
        <f>IF('Input Parameters'!$E$32=0,0,_xlfn.BETA.INV(Q932,'Input Parameters'!$L$32,'Input Parameters'!$M$32,'Input Parameters'!$J$32,'Input Parameters'!$K$32))</f>
        <v>0</v>
      </c>
      <c r="S932" s="10">
        <f t="shared" ca="1" si="120"/>
        <v>0.30484348025786889</v>
      </c>
      <c r="T932" s="26">
        <f ca="1">_xlfn.LOGNORM.INV(S932,'Input Parameters'!$H$34,'Input Parameters'!$I$34)</f>
        <v>47.30312718129877</v>
      </c>
      <c r="U932" s="10">
        <f t="shared" ca="1" si="121"/>
        <v>0.96740991791688791</v>
      </c>
      <c r="V932" s="30">
        <f ca="1">_xlfn.BETA.INV(U932,'Input Parameters'!$L$36,'Input Parameters'!$M$36,'Input Parameters'!$J$36,'Input Parameters'!$K$36)</f>
        <v>0.90686090782498097</v>
      </c>
      <c r="W932" s="2">
        <f ca="1">N932+(P932-N932)*(1-ERF((T932-R932)/(2*SQRT(L932*'Input Parameters'!$E$38))))</f>
        <v>0.23335218173123759</v>
      </c>
      <c r="X932">
        <f t="shared" ca="1" si="122"/>
        <v>1</v>
      </c>
      <c r="Y932" s="7"/>
    </row>
    <row r="933" spans="1:25" ht="15" customHeight="1" x14ac:dyDescent="0.25">
      <c r="A933" s="139">
        <v>926</v>
      </c>
      <c r="B933" s="10">
        <f t="shared" ca="1" si="113"/>
        <v>0.52644768907951911</v>
      </c>
      <c r="C933" s="60">
        <f ca="1">_xlfn.NORM.INV(B933,'Input Parameters'!$E$15,'Input Parameters'!$F$15)</f>
        <v>274.56256408404636</v>
      </c>
      <c r="D933" s="10">
        <f t="shared" ca="1" si="114"/>
        <v>0.10878996907556004</v>
      </c>
      <c r="E933" s="62">
        <f ca="1">IF(_xlfn.NORM.INV(D933,'Input Parameters'!$E$17,'Input Parameters'!$F$17)&lt;3500,3500,IF(_xlfn.NORM.INV(D933,'Input Parameters'!$E$17,'Input Parameters'!$F$17)&gt;5500,5500,_xlfn.NORM.INV(D933,'Input Parameters'!$E$17,'Input Parameters'!$F$17)))</f>
        <v>3936.9078312634574</v>
      </c>
      <c r="F933" s="10">
        <f t="shared" ca="1" si="115"/>
        <v>0.9013534696986456</v>
      </c>
      <c r="G933" s="64">
        <f ca="1">_xlfn.NORM.INV(F933,'Input Parameters'!$E$20,'Input Parameters'!$F$20)</f>
        <v>291.28832446721407</v>
      </c>
      <c r="H933" s="57">
        <f ca="1">EXP(E933*(1/'Input Parameters'!$E$23-1/G933))</f>
        <v>0.92714682871603327</v>
      </c>
      <c r="I933" s="10">
        <f t="shared" ca="1" si="116"/>
        <v>0.36891524697398914</v>
      </c>
      <c r="J933" s="30">
        <f ca="1">_xlfn.BETA.INV(I933,'Input Parameters'!$L$26,'Input Parameters'!$M$26,'Input Parameters'!$J$26,'Input Parameters'!$K$26)</f>
        <v>0.60630643485948743</v>
      </c>
      <c r="K933" s="168">
        <f ca="1">('Input Parameters'!$E$27/'Input Parameters'!$E$38)^$J933</f>
        <v>1.2919073922461128E-2</v>
      </c>
      <c r="L933" s="69">
        <f ca="1">$H933*$C933*'Input Parameters'!$E$25*K933</f>
        <v>3.2886770105018153</v>
      </c>
      <c r="M933" s="24">
        <f t="shared" ca="1" si="117"/>
        <v>0.14342402324649584</v>
      </c>
      <c r="N933" s="15">
        <f ca="1">_xlfn.NORM.INV(M933,'Input Parameters'!$E$29,'Input Parameters'!$F$29)</f>
        <v>9.9893493838143582E-2</v>
      </c>
      <c r="O933" s="8">
        <f t="shared" ca="1" si="118"/>
        <v>0.18344977743507529</v>
      </c>
      <c r="P933" s="30">
        <f ca="1">_xlfn.LOGNORM.INV(O933,'Input Parameters'!$H$30,'Input Parameters'!$I$30)</f>
        <v>1.7520967051622958</v>
      </c>
      <c r="Q933" s="10">
        <f t="shared" ca="1" si="119"/>
        <v>0.68681316984207885</v>
      </c>
      <c r="R933" s="30">
        <f>IF('Input Parameters'!$E$32=0,0,_xlfn.BETA.INV(Q933,'Input Parameters'!$L$32,'Input Parameters'!$M$32,'Input Parameters'!$J$32,'Input Parameters'!$K$32))</f>
        <v>0</v>
      </c>
      <c r="S933" s="10">
        <f t="shared" ca="1" si="120"/>
        <v>0.68308905621879634</v>
      </c>
      <c r="T933" s="26">
        <f ca="1">_xlfn.LOGNORM.INV(S933,'Input Parameters'!$H$34,'Input Parameters'!$I$34)</f>
        <v>53.488031542183215</v>
      </c>
      <c r="U933" s="10">
        <f t="shared" ca="1" si="121"/>
        <v>7.8100050486529571E-2</v>
      </c>
      <c r="V933" s="30">
        <f ca="1">_xlfn.BETA.INV(U933,'Input Parameters'!$L$36,'Input Parameters'!$M$36,'Input Parameters'!$J$36,'Input Parameters'!$K$36)</f>
        <v>0.40212405420158132</v>
      </c>
      <c r="W933" s="2">
        <f ca="1">N933+(P933-N933)*(1-ERF((T933-R933)/(2*SQRT(L933*'Input Parameters'!$E$38))))</f>
        <v>0.16104959167533328</v>
      </c>
      <c r="X933">
        <f t="shared" ca="1" si="122"/>
        <v>1</v>
      </c>
      <c r="Y933" s="7"/>
    </row>
    <row r="934" spans="1:25" ht="15" customHeight="1" x14ac:dyDescent="0.25">
      <c r="A934" s="139">
        <v>927</v>
      </c>
      <c r="B934" s="10">
        <f t="shared" ca="1" si="113"/>
        <v>0.3477785952560507</v>
      </c>
      <c r="C934" s="60">
        <f ca="1">_xlfn.NORM.INV(B934,'Input Parameters'!$E$15,'Input Parameters'!$F$15)</f>
        <v>249.75996445141618</v>
      </c>
      <c r="D934" s="10">
        <f t="shared" ca="1" si="114"/>
        <v>0.2213336377415992</v>
      </c>
      <c r="E934" s="62">
        <f ca="1">IF(_xlfn.NORM.INV(D934,'Input Parameters'!$E$17,'Input Parameters'!$F$17)&lt;3500,3500,IF(_xlfn.NORM.INV(D934,'Input Parameters'!$E$17,'Input Parameters'!$F$17)&gt;5500,5500,_xlfn.NORM.INV(D934,'Input Parameters'!$E$17,'Input Parameters'!$F$17)))</f>
        <v>4262.61216664529</v>
      </c>
      <c r="F934" s="10">
        <f t="shared" ca="1" si="115"/>
        <v>6.1875002700035875E-3</v>
      </c>
      <c r="G934" s="64">
        <f ca="1">_xlfn.NORM.INV(F934,'Input Parameters'!$E$20,'Input Parameters'!$F$20)</f>
        <v>265.89151422883083</v>
      </c>
      <c r="H934" s="57">
        <f ca="1">EXP(E934*(1/'Input Parameters'!$E$23-1/G934))</f>
        <v>0.22771857126325021</v>
      </c>
      <c r="I934" s="10">
        <f t="shared" ca="1" si="116"/>
        <v>0.50371957427744285</v>
      </c>
      <c r="J934" s="30">
        <f ca="1">_xlfn.BETA.INV(I934,'Input Parameters'!$L$26,'Input Parameters'!$M$26,'Input Parameters'!$J$26,'Input Parameters'!$K$26)</f>
        <v>0.6628973669201057</v>
      </c>
      <c r="K934" s="168">
        <f ca="1">('Input Parameters'!$E$27/'Input Parameters'!$E$38)^$J934</f>
        <v>8.6087292529533205E-3</v>
      </c>
      <c r="L934" s="69">
        <f ca="1">$H934*$C934*'Input Parameters'!$E$25*K934</f>
        <v>0.4896213235741701</v>
      </c>
      <c r="M934" s="24">
        <f t="shared" ca="1" si="117"/>
        <v>0.20727475094026682</v>
      </c>
      <c r="N934" s="15">
        <f ca="1">_xlfn.NORM.INV(M934,'Input Parameters'!$E$29,'Input Parameters'!$F$29)</f>
        <v>9.9918408631034503E-2</v>
      </c>
      <c r="O934" s="8">
        <f t="shared" ca="1" si="118"/>
        <v>0.59182419223854843</v>
      </c>
      <c r="P934" s="30">
        <f ca="1">_xlfn.LOGNORM.INV(O934,'Input Parameters'!$H$30,'Input Parameters'!$I$30)</f>
        <v>2.9944069858215325</v>
      </c>
      <c r="Q934" s="10">
        <f t="shared" ca="1" si="119"/>
        <v>0.89555544118361585</v>
      </c>
      <c r="R934" s="30">
        <f>IF('Input Parameters'!$E$32=0,0,_xlfn.BETA.INV(Q934,'Input Parameters'!$L$32,'Input Parameters'!$M$32,'Input Parameters'!$J$32,'Input Parameters'!$K$32))</f>
        <v>0</v>
      </c>
      <c r="S934" s="10">
        <f t="shared" ca="1" si="120"/>
        <v>0.57612852528082947</v>
      </c>
      <c r="T934" s="26">
        <f ca="1">_xlfn.LOGNORM.INV(S934,'Input Parameters'!$H$34,'Input Parameters'!$I$34)</f>
        <v>51.627329732652527</v>
      </c>
      <c r="U934" s="10">
        <f t="shared" ca="1" si="121"/>
        <v>0.12436758393993574</v>
      </c>
      <c r="V934" s="30">
        <f ca="1">_xlfn.BETA.INV(U934,'Input Parameters'!$L$36,'Input Parameters'!$M$36,'Input Parameters'!$J$36,'Input Parameters'!$K$36)</f>
        <v>0.43126591980354601</v>
      </c>
      <c r="W934" s="2">
        <f ca="1">N934+(P934-N934)*(1-ERF((T934-R934)/(2*SQRT(L934*'Input Parameters'!$E$38))))</f>
        <v>9.9918934511025709E-2</v>
      </c>
      <c r="X934">
        <f t="shared" ca="1" si="122"/>
        <v>1</v>
      </c>
      <c r="Y934" s="7"/>
    </row>
    <row r="935" spans="1:25" ht="15" customHeight="1" x14ac:dyDescent="0.25">
      <c r="A935" s="139">
        <v>928</v>
      </c>
      <c r="B935" s="10">
        <f t="shared" ca="1" si="113"/>
        <v>0.6727901655673677</v>
      </c>
      <c r="C935" s="60">
        <f ca="1">_xlfn.NORM.INV(B935,'Input Parameters'!$E$15,'Input Parameters'!$F$15)</f>
        <v>295.22585305574557</v>
      </c>
      <c r="D935" s="10">
        <f t="shared" ca="1" si="114"/>
        <v>0.82929350371633836</v>
      </c>
      <c r="E935" s="62">
        <f ca="1">IF(_xlfn.NORM.INV(D935,'Input Parameters'!$E$17,'Input Parameters'!$F$17)&lt;3500,3500,IF(_xlfn.NORM.INV(D935,'Input Parameters'!$E$17,'Input Parameters'!$F$17)&gt;5500,5500,_xlfn.NORM.INV(D935,'Input Parameters'!$E$17,'Input Parameters'!$F$17)))</f>
        <v>5465.963953897146</v>
      </c>
      <c r="F935" s="10">
        <f t="shared" ca="1" si="115"/>
        <v>0.47717562745461795</v>
      </c>
      <c r="G935" s="64">
        <f ca="1">_xlfn.NORM.INV(F935,'Input Parameters'!$E$20,'Input Parameters'!$F$20)</f>
        <v>282.26646878508188</v>
      </c>
      <c r="H935" s="57">
        <f ca="1">EXP(E935*(1/'Input Parameters'!$E$23-1/G935))</f>
        <v>0.49421418190329586</v>
      </c>
      <c r="I935" s="10">
        <f t="shared" ca="1" si="116"/>
        <v>4.3133066072143622E-2</v>
      </c>
      <c r="J935" s="30">
        <f ca="1">_xlfn.BETA.INV(I935,'Input Parameters'!$L$26,'Input Parameters'!$M$26,'Input Parameters'!$J$26,'Input Parameters'!$K$26)</f>
        <v>0.37279716795288792</v>
      </c>
      <c r="K935" s="168">
        <f ca="1">('Input Parameters'!$E$27/'Input Parameters'!$E$38)^$J935</f>
        <v>6.8970048928768804E-2</v>
      </c>
      <c r="L935" s="69">
        <f ca="1">$H935*$C935*'Input Parameters'!$E$25*K935</f>
        <v>10.063061432519763</v>
      </c>
      <c r="M935" s="24">
        <f t="shared" ca="1" si="117"/>
        <v>0.83905284564787852</v>
      </c>
      <c r="N935" s="15">
        <f ca="1">_xlfn.NORM.INV(M935,'Input Parameters'!$E$29,'Input Parameters'!$F$29)</f>
        <v>0.10009905726282803</v>
      </c>
      <c r="O935" s="8">
        <f t="shared" ca="1" si="118"/>
        <v>0.96701292895186097</v>
      </c>
      <c r="P935" s="30">
        <f ca="1">_xlfn.LOGNORM.INV(O935,'Input Parameters'!$H$30,'Input Parameters'!$I$30)</f>
        <v>6.3952747303900548</v>
      </c>
      <c r="Q935" s="10">
        <f t="shared" ca="1" si="119"/>
        <v>0.89415131496631195</v>
      </c>
      <c r="R935" s="30">
        <f>IF('Input Parameters'!$E$32=0,0,_xlfn.BETA.INV(Q935,'Input Parameters'!$L$32,'Input Parameters'!$M$32,'Input Parameters'!$J$32,'Input Parameters'!$K$32))</f>
        <v>0</v>
      </c>
      <c r="S935" s="10">
        <f t="shared" ca="1" si="120"/>
        <v>0.58720968027737996</v>
      </c>
      <c r="T935" s="26">
        <f ca="1">_xlfn.LOGNORM.INV(S935,'Input Parameters'!$H$34,'Input Parameters'!$I$34)</f>
        <v>51.81005221635759</v>
      </c>
      <c r="U935" s="10">
        <f t="shared" ca="1" si="121"/>
        <v>0.39613159253996666</v>
      </c>
      <c r="V935" s="30">
        <f ca="1">_xlfn.BETA.INV(U935,'Input Parameters'!$L$36,'Input Parameters'!$M$36,'Input Parameters'!$J$36,'Input Parameters'!$K$36)</f>
        <v>0.54680325177500122</v>
      </c>
      <c r="W935" s="2">
        <f ca="1">N935+(P935-N935)*(1-ERF((T935-R935)/(2*SQRT(L935*'Input Parameters'!$E$38))))</f>
        <v>1.6622010612685028</v>
      </c>
      <c r="X935">
        <f t="shared" ca="1" si="122"/>
        <v>0</v>
      </c>
      <c r="Y935" s="7"/>
    </row>
    <row r="936" spans="1:25" ht="15" customHeight="1" x14ac:dyDescent="0.25">
      <c r="A936" s="139">
        <v>929</v>
      </c>
      <c r="B936" s="10">
        <f t="shared" ca="1" si="113"/>
        <v>0.49501285790026517</v>
      </c>
      <c r="C936" s="60">
        <f ca="1">_xlfn.NORM.INV(B936,'Input Parameters'!$E$15,'Input Parameters'!$F$15)</f>
        <v>270.28971496235437</v>
      </c>
      <c r="D936" s="10">
        <f t="shared" ca="1" si="114"/>
        <v>0.9742689980614333</v>
      </c>
      <c r="E936" s="62">
        <f ca="1">IF(_xlfn.NORM.INV(D936,'Input Parameters'!$E$17,'Input Parameters'!$F$17)&lt;3500,3500,IF(_xlfn.NORM.INV(D936,'Input Parameters'!$E$17,'Input Parameters'!$F$17)&gt;5500,5500,_xlfn.NORM.INV(D936,'Input Parameters'!$E$17,'Input Parameters'!$F$17)))</f>
        <v>5500</v>
      </c>
      <c r="F936" s="10">
        <f t="shared" ca="1" si="115"/>
        <v>0.62359966224378616</v>
      </c>
      <c r="G936" s="64">
        <f ca="1">_xlfn.NORM.INV(F936,'Input Parameters'!$E$20,'Input Parameters'!$F$20)</f>
        <v>284.76015566334161</v>
      </c>
      <c r="H936" s="57">
        <f ca="1">EXP(E936*(1/'Input Parameters'!$E$23-1/G936))</f>
        <v>0.58359926559787756</v>
      </c>
      <c r="I936" s="10">
        <f t="shared" ca="1" si="116"/>
        <v>0.45488642267596502</v>
      </c>
      <c r="J936" s="30">
        <f ca="1">_xlfn.BETA.INV(I936,'Input Parameters'!$L$26,'Input Parameters'!$M$26,'Input Parameters'!$J$26,'Input Parameters'!$K$26)</f>
        <v>0.64301248621687235</v>
      </c>
      <c r="K936" s="168">
        <f ca="1">('Input Parameters'!$E$27/'Input Parameters'!$E$38)^$J936</f>
        <v>9.928520158003426E-3</v>
      </c>
      <c r="L936" s="69">
        <f ca="1">$H936*$C936*'Input Parameters'!$E$25*K936</f>
        <v>1.5661334983888047</v>
      </c>
      <c r="M936" s="24">
        <f t="shared" ca="1" si="117"/>
        <v>0.61162725878380508</v>
      </c>
      <c r="N936" s="15">
        <f ca="1">_xlfn.NORM.INV(M936,'Input Parameters'!$E$29,'Input Parameters'!$F$29)</f>
        <v>0.10002835627558955</v>
      </c>
      <c r="O936" s="8">
        <f t="shared" ca="1" si="118"/>
        <v>0.54437050249145857</v>
      </c>
      <c r="P936" s="30">
        <f ca="1">_xlfn.LOGNORM.INV(O936,'Input Parameters'!$H$30,'Input Parameters'!$I$30)</f>
        <v>2.8283334561882172</v>
      </c>
      <c r="Q936" s="10">
        <f t="shared" ca="1" si="119"/>
        <v>0.49939197684019165</v>
      </c>
      <c r="R936" s="30">
        <f>IF('Input Parameters'!$E$32=0,0,_xlfn.BETA.INV(Q936,'Input Parameters'!$L$32,'Input Parameters'!$M$32,'Input Parameters'!$J$32,'Input Parameters'!$K$32))</f>
        <v>0</v>
      </c>
      <c r="S936" s="10">
        <f t="shared" ca="1" si="120"/>
        <v>0.47865399869619485</v>
      </c>
      <c r="T936" s="26">
        <f ca="1">_xlfn.LOGNORM.INV(S936,'Input Parameters'!$H$34,'Input Parameters'!$I$34)</f>
        <v>50.072836488852545</v>
      </c>
      <c r="U936" s="10">
        <f t="shared" ca="1" si="121"/>
        <v>0.12967412152409397</v>
      </c>
      <c r="V936" s="30">
        <f ca="1">_xlfn.BETA.INV(U936,'Input Parameters'!$L$36,'Input Parameters'!$M$36,'Input Parameters'!$J$36,'Input Parameters'!$K$36)</f>
        <v>0.43420253510233076</v>
      </c>
      <c r="W936" s="2">
        <f ca="1">N936+(P936-N936)*(1-ERF((T936-R936)/(2*SQRT(L936*'Input Parameters'!$E$38))))</f>
        <v>0.11275748993130992</v>
      </c>
      <c r="X936">
        <f t="shared" ca="1" si="122"/>
        <v>1</v>
      </c>
      <c r="Y936" s="7"/>
    </row>
    <row r="937" spans="1:25" ht="15" customHeight="1" x14ac:dyDescent="0.25">
      <c r="A937" s="139">
        <v>930</v>
      </c>
      <c r="B937" s="10">
        <f t="shared" ca="1" si="113"/>
        <v>0.98006329637432221</v>
      </c>
      <c r="C937" s="60">
        <f ca="1">_xlfn.NORM.INV(B937,'Input Parameters'!$E$15,'Input Parameters'!$F$15)</f>
        <v>382.33786001103522</v>
      </c>
      <c r="D937" s="10">
        <f t="shared" ca="1" si="114"/>
        <v>0.96329535618752071</v>
      </c>
      <c r="E937" s="62">
        <f ca="1">IF(_xlfn.NORM.INV(D937,'Input Parameters'!$E$17,'Input Parameters'!$F$17)&lt;3500,3500,IF(_xlfn.NORM.INV(D937,'Input Parameters'!$E$17,'Input Parameters'!$F$17)&gt;5500,5500,_xlfn.NORM.INV(D937,'Input Parameters'!$E$17,'Input Parameters'!$F$17)))</f>
        <v>5500</v>
      </c>
      <c r="F937" s="10">
        <f t="shared" ca="1" si="115"/>
        <v>0.56623350457348987</v>
      </c>
      <c r="G937" s="64">
        <f ca="1">_xlfn.NORM.INV(F937,'Input Parameters'!$E$20,'Input Parameters'!$F$20)</f>
        <v>283.76751255394748</v>
      </c>
      <c r="H937" s="57">
        <f ca="1">EXP(E937*(1/'Input Parameters'!$E$23-1/G937))</f>
        <v>0.54547162104473657</v>
      </c>
      <c r="I937" s="10">
        <f t="shared" ca="1" si="116"/>
        <v>9.772125835096368E-2</v>
      </c>
      <c r="J937" s="30">
        <f ca="1">_xlfn.BETA.INV(I937,'Input Parameters'!$L$26,'Input Parameters'!$M$26,'Input Parameters'!$J$26,'Input Parameters'!$K$26)</f>
        <v>0.44241250219009887</v>
      </c>
      <c r="K937" s="168">
        <f ca="1">('Input Parameters'!$E$27/'Input Parameters'!$E$38)^$J937</f>
        <v>4.1859546806803066E-2</v>
      </c>
      <c r="L937" s="69">
        <f ca="1">$H937*$C937*'Input Parameters'!$E$25*K937</f>
        <v>8.729994857274642</v>
      </c>
      <c r="M937" s="24">
        <f t="shared" ca="1" si="117"/>
        <v>0.7907641579185537</v>
      </c>
      <c r="N937" s="15">
        <f ca="1">_xlfn.NORM.INV(M937,'Input Parameters'!$E$29,'Input Parameters'!$F$29)</f>
        <v>0.10008090755618818</v>
      </c>
      <c r="O937" s="8">
        <f t="shared" ca="1" si="118"/>
        <v>0.26495500687376117</v>
      </c>
      <c r="P937" s="30">
        <f ca="1">_xlfn.LOGNORM.INV(O937,'Input Parameters'!$H$30,'Input Parameters'!$I$30)</f>
        <v>1.9943490049206316</v>
      </c>
      <c r="Q937" s="10">
        <f t="shared" ca="1" si="119"/>
        <v>0.37743847962320209</v>
      </c>
      <c r="R937" s="30">
        <f>IF('Input Parameters'!$E$32=0,0,_xlfn.BETA.INV(Q937,'Input Parameters'!$L$32,'Input Parameters'!$M$32,'Input Parameters'!$J$32,'Input Parameters'!$K$32))</f>
        <v>0</v>
      </c>
      <c r="S937" s="10">
        <f t="shared" ca="1" si="120"/>
        <v>8.691485022647627E-2</v>
      </c>
      <c r="T937" s="26">
        <f ca="1">_xlfn.LOGNORM.INV(S937,'Input Parameters'!$H$34,'Input Parameters'!$I$34)</f>
        <v>42.555226268712765</v>
      </c>
      <c r="U937" s="10">
        <f t="shared" ca="1" si="121"/>
        <v>0.66019160984290437</v>
      </c>
      <c r="V937" s="30">
        <f ca="1">_xlfn.BETA.INV(U937,'Input Parameters'!$L$36,'Input Parameters'!$M$36,'Input Parameters'!$J$36,'Input Parameters'!$K$36)</f>
        <v>0.65122435211997787</v>
      </c>
      <c r="W937" s="2">
        <f ca="1">N937+(P937-N937)*(1-ERF((T937-R937)/(2*SQRT(L937*'Input Parameters'!$E$38))))</f>
        <v>0.6844132772290793</v>
      </c>
      <c r="X937">
        <f t="shared" ca="1" si="122"/>
        <v>0</v>
      </c>
      <c r="Y937" s="7"/>
    </row>
    <row r="938" spans="1:25" ht="15" customHeight="1" x14ac:dyDescent="0.25">
      <c r="A938" s="139">
        <v>931</v>
      </c>
      <c r="B938" s="10">
        <f t="shared" ca="1" si="113"/>
        <v>0.18987547943056959</v>
      </c>
      <c r="C938" s="60">
        <f ca="1">_xlfn.NORM.INV(B938,'Input Parameters'!$E$15,'Input Parameters'!$F$15)</f>
        <v>223.3661072157563</v>
      </c>
      <c r="D938" s="10">
        <f t="shared" ca="1" si="114"/>
        <v>0.89746485713737256</v>
      </c>
      <c r="E938" s="62">
        <f ca="1">IF(_xlfn.NORM.INV(D938,'Input Parameters'!$E$17,'Input Parameters'!$F$17)&lt;3500,3500,IF(_xlfn.NORM.INV(D938,'Input Parameters'!$E$17,'Input Parameters'!$F$17)&gt;5500,5500,_xlfn.NORM.INV(D938,'Input Parameters'!$E$17,'Input Parameters'!$F$17)))</f>
        <v>5500</v>
      </c>
      <c r="F938" s="10">
        <f t="shared" ca="1" si="115"/>
        <v>2.4944929731342547E-2</v>
      </c>
      <c r="G938" s="64">
        <f ca="1">_xlfn.NORM.INV(F938,'Input Parameters'!$E$20,'Input Parameters'!$F$20)</f>
        <v>269.51192234491197</v>
      </c>
      <c r="H938" s="57">
        <f ca="1">EXP(E938*(1/'Input Parameters'!$E$23-1/G938))</f>
        <v>0.19567477924164189</v>
      </c>
      <c r="I938" s="10">
        <f t="shared" ca="1" si="116"/>
        <v>0.57646815960169395</v>
      </c>
      <c r="J938" s="30">
        <f ca="1">_xlfn.BETA.INV(I938,'Input Parameters'!$L$26,'Input Parameters'!$M$26,'Input Parameters'!$J$26,'Input Parameters'!$K$26)</f>
        <v>0.69192261967375501</v>
      </c>
      <c r="K938" s="168">
        <f ca="1">('Input Parameters'!$E$27/'Input Parameters'!$E$38)^$J938</f>
        <v>6.9906803983996553E-3</v>
      </c>
      <c r="L938" s="69">
        <f ca="1">$H938*$C938*'Input Parameters'!$E$25*K938</f>
        <v>0.30554246314958944</v>
      </c>
      <c r="M938" s="24">
        <f t="shared" ca="1" si="117"/>
        <v>0.7566811966267476</v>
      </c>
      <c r="N938" s="15">
        <f ca="1">_xlfn.NORM.INV(M938,'Input Parameters'!$E$29,'Input Parameters'!$F$29)</f>
        <v>0.10006956666643112</v>
      </c>
      <c r="O938" s="8">
        <f t="shared" ca="1" si="118"/>
        <v>0.38159051210289452</v>
      </c>
      <c r="P938" s="30">
        <f ca="1">_xlfn.LOGNORM.INV(O938,'Input Parameters'!$H$30,'Input Parameters'!$I$30)</f>
        <v>2.3273011180516638</v>
      </c>
      <c r="Q938" s="10">
        <f t="shared" ca="1" si="119"/>
        <v>0.70846748748300081</v>
      </c>
      <c r="R938" s="30">
        <f>IF('Input Parameters'!$E$32=0,0,_xlfn.BETA.INV(Q938,'Input Parameters'!$L$32,'Input Parameters'!$M$32,'Input Parameters'!$J$32,'Input Parameters'!$K$32))</f>
        <v>0</v>
      </c>
      <c r="S938" s="10">
        <f t="shared" ca="1" si="120"/>
        <v>0.43972230324873041</v>
      </c>
      <c r="T938" s="26">
        <f ca="1">_xlfn.LOGNORM.INV(S938,'Input Parameters'!$H$34,'Input Parameters'!$I$34)</f>
        <v>49.46466301207446</v>
      </c>
      <c r="U938" s="10">
        <f t="shared" ca="1" si="121"/>
        <v>0.3318052859642121</v>
      </c>
      <c r="V938" s="30">
        <f ca="1">_xlfn.BETA.INV(U938,'Input Parameters'!$L$36,'Input Parameters'!$M$36,'Input Parameters'!$J$36,'Input Parameters'!$K$36)</f>
        <v>0.52249967565571409</v>
      </c>
      <c r="W938" s="2">
        <f ca="1">N938+(P938-N938)*(1-ERF((T938-R938)/(2*SQRT(L938*'Input Parameters'!$E$38))))</f>
        <v>0.10006956722074481</v>
      </c>
      <c r="X938">
        <f t="shared" ca="1" si="122"/>
        <v>1</v>
      </c>
      <c r="Y938" s="7"/>
    </row>
    <row r="939" spans="1:25" ht="15" customHeight="1" x14ac:dyDescent="0.25">
      <c r="A939" s="139">
        <v>932</v>
      </c>
      <c r="B939" s="10">
        <f t="shared" ca="1" si="113"/>
        <v>0.4704724671519398</v>
      </c>
      <c r="C939" s="60">
        <f ca="1">_xlfn.NORM.INV(B939,'Input Parameters'!$E$15,'Input Parameters'!$F$15)</f>
        <v>266.95242771689834</v>
      </c>
      <c r="D939" s="10">
        <f t="shared" ca="1" si="114"/>
        <v>0.81228889617959088</v>
      </c>
      <c r="E939" s="62">
        <f ca="1">IF(_xlfn.NORM.INV(D939,'Input Parameters'!$E$17,'Input Parameters'!$F$17)&lt;3500,3500,IF(_xlfn.NORM.INV(D939,'Input Parameters'!$E$17,'Input Parameters'!$F$17)&gt;5500,5500,_xlfn.NORM.INV(D939,'Input Parameters'!$E$17,'Input Parameters'!$F$17)))</f>
        <v>5420.4537658601057</v>
      </c>
      <c r="F939" s="10">
        <f t="shared" ca="1" si="115"/>
        <v>0.79174441699599529</v>
      </c>
      <c r="G939" s="64">
        <f ca="1">_xlfn.NORM.INV(F939,'Input Parameters'!$E$20,'Input Parameters'!$F$20)</f>
        <v>288.09367548119434</v>
      </c>
      <c r="H939" s="57">
        <f ca="1">EXP(E939*(1/'Input Parameters'!$E$23-1/G939))</f>
        <v>0.73308263308121224</v>
      </c>
      <c r="I939" s="10">
        <f t="shared" ca="1" si="116"/>
        <v>0.63111561210842171</v>
      </c>
      <c r="J939" s="30">
        <f ca="1">_xlfn.BETA.INV(I939,'Input Parameters'!$L$26,'Input Parameters'!$M$26,'Input Parameters'!$J$26,'Input Parameters'!$K$26)</f>
        <v>0.71368010072018828</v>
      </c>
      <c r="K939" s="168">
        <f ca="1">('Input Parameters'!$E$27/'Input Parameters'!$E$38)^$J939</f>
        <v>5.9805405802121599E-3</v>
      </c>
      <c r="L939" s="69">
        <f ca="1">$H939*$C939*'Input Parameters'!$E$25*K939</f>
        <v>1.1703809585047149</v>
      </c>
      <c r="M939" s="24">
        <f t="shared" ca="1" si="117"/>
        <v>0.92915783907500715</v>
      </c>
      <c r="N939" s="15">
        <f ca="1">_xlfn.NORM.INV(M939,'Input Parameters'!$E$29,'Input Parameters'!$F$29)</f>
        <v>0.10014695475968344</v>
      </c>
      <c r="O939" s="8">
        <f t="shared" ca="1" si="118"/>
        <v>3.9306897678074049E-2</v>
      </c>
      <c r="P939" s="30">
        <f ca="1">_xlfn.LOGNORM.INV(O939,'Input Parameters'!$H$30,'Input Parameters'!$I$30)</f>
        <v>1.169087714975805</v>
      </c>
      <c r="Q939" s="10">
        <f t="shared" ca="1" si="119"/>
        <v>0.82514651045109566</v>
      </c>
      <c r="R939" s="30">
        <f>IF('Input Parameters'!$E$32=0,0,_xlfn.BETA.INV(Q939,'Input Parameters'!$L$32,'Input Parameters'!$M$32,'Input Parameters'!$J$32,'Input Parameters'!$K$32))</f>
        <v>0</v>
      </c>
      <c r="S939" s="10">
        <f t="shared" ca="1" si="120"/>
        <v>0.95014848648166716</v>
      </c>
      <c r="T939" s="26">
        <f ca="1">_xlfn.LOGNORM.INV(S939,'Input Parameters'!$H$34,'Input Parameters'!$I$34)</f>
        <v>61.876101388402908</v>
      </c>
      <c r="U939" s="10">
        <f t="shared" ca="1" si="121"/>
        <v>0.17071963662895207</v>
      </c>
      <c r="V939" s="30">
        <f ca="1">_xlfn.BETA.INV(U939,'Input Parameters'!$L$36,'Input Parameters'!$M$36,'Input Parameters'!$J$36,'Input Parameters'!$K$36)</f>
        <v>0.45516102488158838</v>
      </c>
      <c r="W939" s="2">
        <f ca="1">N939+(P939-N939)*(1-ERF((T939-R939)/(2*SQRT(L939*'Input Parameters'!$E$38))))</f>
        <v>0.10020305029991249</v>
      </c>
      <c r="X939">
        <f t="shared" ca="1" si="122"/>
        <v>1</v>
      </c>
      <c r="Y939" s="7"/>
    </row>
    <row r="940" spans="1:25" ht="15" customHeight="1" x14ac:dyDescent="0.25">
      <c r="A940" s="139">
        <v>933</v>
      </c>
      <c r="B940" s="10">
        <f t="shared" ca="1" si="113"/>
        <v>0.98613529517054488</v>
      </c>
      <c r="C940" s="60">
        <f ca="1">_xlfn.NORM.INV(B940,'Input Parameters'!$E$15,'Input Parameters'!$F$15)</f>
        <v>390.25202523026468</v>
      </c>
      <c r="D940" s="10">
        <f t="shared" ca="1" si="114"/>
        <v>0.72067034916095529</v>
      </c>
      <c r="E940" s="62">
        <f ca="1">IF(_xlfn.NORM.INV(D940,'Input Parameters'!$E$17,'Input Parameters'!$F$17)&lt;3500,3500,IF(_xlfn.NORM.INV(D940,'Input Parameters'!$E$17,'Input Parameters'!$F$17)&gt;5500,5500,_xlfn.NORM.INV(D940,'Input Parameters'!$E$17,'Input Parameters'!$F$17)))</f>
        <v>5209.3838402687525</v>
      </c>
      <c r="F940" s="10">
        <f t="shared" ca="1" si="115"/>
        <v>0.81267004087836381</v>
      </c>
      <c r="G940" s="64">
        <f ca="1">_xlfn.NORM.INV(F940,'Input Parameters'!$E$20,'Input Parameters'!$F$20)</f>
        <v>288.59811584950432</v>
      </c>
      <c r="H940" s="57">
        <f ca="1">EXP(E940*(1/'Input Parameters'!$E$23-1/G940))</f>
        <v>0.76582599948184904</v>
      </c>
      <c r="I940" s="10">
        <f t="shared" ca="1" si="116"/>
        <v>0.92789083707714692</v>
      </c>
      <c r="J940" s="30">
        <f ca="1">_xlfn.BETA.INV(I940,'Input Parameters'!$L$26,'Input Parameters'!$M$26,'Input Parameters'!$J$26,'Input Parameters'!$K$26)</f>
        <v>0.85824838816913329</v>
      </c>
      <c r="K940" s="168">
        <f ca="1">('Input Parameters'!$E$27/'Input Parameters'!$E$38)^$J940</f>
        <v>2.1202186106184327E-3</v>
      </c>
      <c r="L940" s="69">
        <f ca="1">$H940*$C940*'Input Parameters'!$E$25*K940</f>
        <v>0.63365944731085344</v>
      </c>
      <c r="M940" s="24">
        <f t="shared" ca="1" si="117"/>
        <v>0.54166310272728235</v>
      </c>
      <c r="N940" s="15">
        <f ca="1">_xlfn.NORM.INV(M940,'Input Parameters'!$E$29,'Input Parameters'!$F$29)</f>
        <v>0.10001046244731104</v>
      </c>
      <c r="O940" s="8">
        <f t="shared" ca="1" si="118"/>
        <v>9.6188032942311819E-2</v>
      </c>
      <c r="P940" s="30">
        <f ca="1">_xlfn.LOGNORM.INV(O940,'Input Parameters'!$H$30,'Input Parameters'!$I$30)</f>
        <v>1.4495503367970091</v>
      </c>
      <c r="Q940" s="10">
        <f t="shared" ca="1" si="119"/>
        <v>0.34949396245646969</v>
      </c>
      <c r="R940" s="30">
        <f>IF('Input Parameters'!$E$32=0,0,_xlfn.BETA.INV(Q940,'Input Parameters'!$L$32,'Input Parameters'!$M$32,'Input Parameters'!$J$32,'Input Parameters'!$K$32))</f>
        <v>0</v>
      </c>
      <c r="S940" s="10">
        <f t="shared" ca="1" si="120"/>
        <v>0.17412222181187365</v>
      </c>
      <c r="T940" s="26">
        <f ca="1">_xlfn.LOGNORM.INV(S940,'Input Parameters'!$H$34,'Input Parameters'!$I$34)</f>
        <v>44.85111465629074</v>
      </c>
      <c r="U940" s="10">
        <f t="shared" ca="1" si="121"/>
        <v>0.2523298336497648</v>
      </c>
      <c r="V940" s="30">
        <f ca="1">_xlfn.BETA.INV(U940,'Input Parameters'!$L$36,'Input Parameters'!$M$36,'Input Parameters'!$J$36,'Input Parameters'!$K$36)</f>
        <v>0.49111457704885408</v>
      </c>
      <c r="W940" s="2">
        <f ca="1">N940+(P940-N940)*(1-ERF((T940-R940)/(2*SQRT(L940*'Input Parameters'!$E$38))))</f>
        <v>0.1001018751528428</v>
      </c>
      <c r="X940">
        <f t="shared" ca="1" si="122"/>
        <v>1</v>
      </c>
      <c r="Y940" s="7"/>
    </row>
    <row r="941" spans="1:25" ht="15" customHeight="1" x14ac:dyDescent="0.25">
      <c r="A941" s="139">
        <v>934</v>
      </c>
      <c r="B941" s="10">
        <f t="shared" ca="1" si="113"/>
        <v>3.8455858353819594E-2</v>
      </c>
      <c r="C941" s="60">
        <f ca="1">_xlfn.NORM.INV(B941,'Input Parameters'!$E$15,'Input Parameters'!$F$15)</f>
        <v>175.1047981824691</v>
      </c>
      <c r="D941" s="10">
        <f t="shared" ca="1" si="114"/>
        <v>0.76991235279123882</v>
      </c>
      <c r="E941" s="62">
        <f ca="1">IF(_xlfn.NORM.INV(D941,'Input Parameters'!$E$17,'Input Parameters'!$F$17)&lt;3500,3500,IF(_xlfn.NORM.INV(D941,'Input Parameters'!$E$17,'Input Parameters'!$F$17)&gt;5500,5500,_xlfn.NORM.INV(D941,'Input Parameters'!$E$17,'Input Parameters'!$F$17)))</f>
        <v>5316.9907628382189</v>
      </c>
      <c r="F941" s="10">
        <f t="shared" ca="1" si="115"/>
        <v>0.15434734764698532</v>
      </c>
      <c r="G941" s="64">
        <f ca="1">_xlfn.NORM.INV(F941,'Input Parameters'!$E$20,'Input Parameters'!$F$20)</f>
        <v>275.82963599184495</v>
      </c>
      <c r="H941" s="57">
        <f ca="1">EXP(E941*(1/'Input Parameters'!$E$23-1/G941))</f>
        <v>0.32460132407390074</v>
      </c>
      <c r="I941" s="10">
        <f t="shared" ca="1" si="116"/>
        <v>0.10694934661417022</v>
      </c>
      <c r="J941" s="30">
        <f ca="1">_xlfn.BETA.INV(I941,'Input Parameters'!$L$26,'Input Parameters'!$M$26,'Input Parameters'!$J$26,'Input Parameters'!$K$26)</f>
        <v>0.45117259763390694</v>
      </c>
      <c r="K941" s="168">
        <f ca="1">('Input Parameters'!$E$27/'Input Parameters'!$E$38)^$J941</f>
        <v>3.9310179977110268E-2</v>
      </c>
      <c r="L941" s="69">
        <f ca="1">$H941*$C941*'Input Parameters'!$E$25*K941</f>
        <v>2.234361121386963</v>
      </c>
      <c r="M941" s="24">
        <f t="shared" ca="1" si="117"/>
        <v>0.93253069430578994</v>
      </c>
      <c r="N941" s="15">
        <f ca="1">_xlfn.NORM.INV(M941,'Input Parameters'!$E$29,'Input Parameters'!$F$29)</f>
        <v>0.10014949073975465</v>
      </c>
      <c r="O941" s="8">
        <f t="shared" ca="1" si="118"/>
        <v>0.71217606821237045</v>
      </c>
      <c r="P941" s="30">
        <f ca="1">_xlfn.LOGNORM.INV(O941,'Input Parameters'!$H$30,'Input Parameters'!$I$30)</f>
        <v>3.4954323919828241</v>
      </c>
      <c r="Q941" s="10">
        <f t="shared" ca="1" si="119"/>
        <v>0.66890441401587342</v>
      </c>
      <c r="R941" s="30">
        <f>IF('Input Parameters'!$E$32=0,0,_xlfn.BETA.INV(Q941,'Input Parameters'!$L$32,'Input Parameters'!$M$32,'Input Parameters'!$J$32,'Input Parameters'!$K$32))</f>
        <v>0</v>
      </c>
      <c r="S941" s="10">
        <f t="shared" ca="1" si="120"/>
        <v>0.19783450602931463</v>
      </c>
      <c r="T941" s="26">
        <f ca="1">_xlfn.LOGNORM.INV(S941,'Input Parameters'!$H$34,'Input Parameters'!$I$34)</f>
        <v>45.34875985439551</v>
      </c>
      <c r="U941" s="10">
        <f t="shared" ca="1" si="121"/>
        <v>0.50256410850860533</v>
      </c>
      <c r="V941" s="30">
        <f ca="1">_xlfn.BETA.INV(U941,'Input Parameters'!$L$36,'Input Parameters'!$M$36,'Input Parameters'!$J$36,'Input Parameters'!$K$36)</f>
        <v>0.58686898650729313</v>
      </c>
      <c r="W941" s="2">
        <f ca="1">N941+(P941-N941)*(1-ERF((T941-R941)/(2*SQRT(L941*'Input Parameters'!$E$38))))</f>
        <v>0.20857619482067183</v>
      </c>
      <c r="X941">
        <f t="shared" ca="1" si="122"/>
        <v>1</v>
      </c>
      <c r="Y941" s="7"/>
    </row>
    <row r="942" spans="1:25" ht="15" customHeight="1" x14ac:dyDescent="0.25">
      <c r="A942" s="139">
        <v>935</v>
      </c>
      <c r="B942" s="10">
        <f t="shared" ca="1" si="113"/>
        <v>0.9147569953667879</v>
      </c>
      <c r="C942" s="60">
        <f ca="1">_xlfn.NORM.INV(B942,'Input Parameters'!$E$15,'Input Parameters'!$F$15)</f>
        <v>345.24710475680746</v>
      </c>
      <c r="D942" s="10">
        <f t="shared" ca="1" si="114"/>
        <v>4.5564118798436359E-2</v>
      </c>
      <c r="E942" s="62">
        <f ca="1">IF(_xlfn.NORM.INV(D942,'Input Parameters'!$E$17,'Input Parameters'!$F$17)&lt;3500,3500,IF(_xlfn.NORM.INV(D942,'Input Parameters'!$E$17,'Input Parameters'!$F$17)&gt;5500,5500,_xlfn.NORM.INV(D942,'Input Parameters'!$E$17,'Input Parameters'!$F$17)))</f>
        <v>3617.3667643020558</v>
      </c>
      <c r="F942" s="10">
        <f t="shared" ca="1" si="115"/>
        <v>0.50643894635341324</v>
      </c>
      <c r="G942" s="64">
        <f ca="1">_xlfn.NORM.INV(F942,'Input Parameters'!$E$20,'Input Parameters'!$F$20)</f>
        <v>282.75814299687323</v>
      </c>
      <c r="H942" s="57">
        <f ca="1">EXP(E942*(1/'Input Parameters'!$E$23-1/G942))</f>
        <v>0.64137409065102713</v>
      </c>
      <c r="I942" s="10">
        <f t="shared" ca="1" si="116"/>
        <v>0.41405432846656876</v>
      </c>
      <c r="J942" s="30">
        <f ca="1">_xlfn.BETA.INV(I942,'Input Parameters'!$L$26,'Input Parameters'!$M$26,'Input Parameters'!$J$26,'Input Parameters'!$K$26)</f>
        <v>0.62592001485710635</v>
      </c>
      <c r="K942" s="168">
        <f ca="1">('Input Parameters'!$E$27/'Input Parameters'!$E$38)^$J942</f>
        <v>1.12235712500692E-2</v>
      </c>
      <c r="L942" s="69">
        <f ca="1">$H942*$C942*'Input Parameters'!$E$25*K942</f>
        <v>2.4852639780280752</v>
      </c>
      <c r="M942" s="24">
        <f t="shared" ca="1" si="117"/>
        <v>0.45405238404649784</v>
      </c>
      <c r="N942" s="15">
        <f ca="1">_xlfn.NORM.INV(M942,'Input Parameters'!$E$29,'Input Parameters'!$F$29)</f>
        <v>9.9988457058892199E-2</v>
      </c>
      <c r="O942" s="8">
        <f t="shared" ca="1" si="118"/>
        <v>5.0073933049391783E-2</v>
      </c>
      <c r="P942" s="30">
        <f ca="1">_xlfn.LOGNORM.INV(O942,'Input Parameters'!$H$30,'Input Parameters'!$I$30)</f>
        <v>1.2341491541753131</v>
      </c>
      <c r="Q942" s="10">
        <f t="shared" ca="1" si="119"/>
        <v>0.89788022646254206</v>
      </c>
      <c r="R942" s="30">
        <f>IF('Input Parameters'!$E$32=0,0,_xlfn.BETA.INV(Q942,'Input Parameters'!$L$32,'Input Parameters'!$M$32,'Input Parameters'!$J$32,'Input Parameters'!$K$32))</f>
        <v>0</v>
      </c>
      <c r="S942" s="10">
        <f t="shared" ca="1" si="120"/>
        <v>6.6274195482449172E-2</v>
      </c>
      <c r="T942" s="26">
        <f ca="1">_xlfn.LOGNORM.INV(S942,'Input Parameters'!$H$34,'Input Parameters'!$I$34)</f>
        <v>41.798336300386673</v>
      </c>
      <c r="U942" s="10">
        <f t="shared" ca="1" si="121"/>
        <v>0.97814239462736319</v>
      </c>
      <c r="V942" s="30">
        <f ca="1">_xlfn.BETA.INV(U942,'Input Parameters'!$L$36,'Input Parameters'!$M$36,'Input Parameters'!$J$36,'Input Parameters'!$K$36)</f>
        <v>0.93971894059619365</v>
      </c>
      <c r="W942" s="2">
        <f ca="1">N942+(P942-N942)*(1-ERF((T942-R942)/(2*SQRT(L942*'Input Parameters'!$E$38))))</f>
        <v>0.16896650611723443</v>
      </c>
      <c r="X942">
        <f t="shared" ca="1" si="122"/>
        <v>1</v>
      </c>
      <c r="Y942" s="7"/>
    </row>
    <row r="943" spans="1:25" ht="15" customHeight="1" x14ac:dyDescent="0.25">
      <c r="A943" s="139">
        <v>936</v>
      </c>
      <c r="B943" s="10">
        <f t="shared" ca="1" si="113"/>
        <v>0.39444423407737417</v>
      </c>
      <c r="C943" s="60">
        <f ca="1">_xlfn.NORM.INV(B943,'Input Parameters'!$E$15,'Input Parameters'!$F$15)</f>
        <v>256.45667469250532</v>
      </c>
      <c r="D943" s="10">
        <f t="shared" ca="1" si="114"/>
        <v>0.20619376558087288</v>
      </c>
      <c r="E943" s="62">
        <f ca="1">IF(_xlfn.NORM.INV(D943,'Input Parameters'!$E$17,'Input Parameters'!$F$17)&lt;3500,3500,IF(_xlfn.NORM.INV(D943,'Input Parameters'!$E$17,'Input Parameters'!$F$17)&gt;5500,5500,_xlfn.NORM.INV(D943,'Input Parameters'!$E$17,'Input Parameters'!$F$17)))</f>
        <v>4226.2104678919641</v>
      </c>
      <c r="F943" s="10">
        <f t="shared" ca="1" si="115"/>
        <v>0.74453107651977823</v>
      </c>
      <c r="G943" s="64">
        <f ca="1">_xlfn.NORM.INV(F943,'Input Parameters'!$E$20,'Input Parameters'!$F$20)</f>
        <v>287.05443308958752</v>
      </c>
      <c r="H943" s="57">
        <f ca="1">EXP(E943*(1/'Input Parameters'!$E$23-1/G943))</f>
        <v>0.74438500224098925</v>
      </c>
      <c r="I943" s="10">
        <f t="shared" ca="1" si="116"/>
        <v>0.17642593663676576</v>
      </c>
      <c r="J943" s="30">
        <f ca="1">_xlfn.BETA.INV(I943,'Input Parameters'!$L$26,'Input Parameters'!$M$26,'Input Parameters'!$J$26,'Input Parameters'!$K$26)</f>
        <v>0.50484060223071681</v>
      </c>
      <c r="K943" s="168">
        <f ca="1">('Input Parameters'!$E$27/'Input Parameters'!$E$38)^$J943</f>
        <v>2.6749656867764655E-2</v>
      </c>
      <c r="L943" s="69">
        <f ca="1">$H943*$C943*'Input Parameters'!$E$25*K943</f>
        <v>5.106576433480031</v>
      </c>
      <c r="M943" s="24">
        <f t="shared" ca="1" si="117"/>
        <v>0.32808309550896486</v>
      </c>
      <c r="N943" s="15">
        <f ca="1">_xlfn.NORM.INV(M943,'Input Parameters'!$E$29,'Input Parameters'!$F$29)</f>
        <v>9.9955478749558888E-2</v>
      </c>
      <c r="O943" s="8">
        <f t="shared" ca="1" si="118"/>
        <v>0.36955518871499127</v>
      </c>
      <c r="P943" s="30">
        <f ca="1">_xlfn.LOGNORM.INV(O943,'Input Parameters'!$H$30,'Input Parameters'!$I$30)</f>
        <v>2.2926830533668547</v>
      </c>
      <c r="Q943" s="10">
        <f t="shared" ca="1" si="119"/>
        <v>1.2594451485006597E-2</v>
      </c>
      <c r="R943" s="30">
        <f>IF('Input Parameters'!$E$32=0,0,_xlfn.BETA.INV(Q943,'Input Parameters'!$L$32,'Input Parameters'!$M$32,'Input Parameters'!$J$32,'Input Parameters'!$K$32))</f>
        <v>0</v>
      </c>
      <c r="S943" s="10">
        <f t="shared" ca="1" si="120"/>
        <v>0.39389164458269732</v>
      </c>
      <c r="T943" s="26">
        <f ca="1">_xlfn.LOGNORM.INV(S943,'Input Parameters'!$H$34,'Input Parameters'!$I$34)</f>
        <v>48.746130540089645</v>
      </c>
      <c r="U943" s="10">
        <f t="shared" ca="1" si="121"/>
        <v>0.25967085294615611</v>
      </c>
      <c r="V943" s="30">
        <f ca="1">_xlfn.BETA.INV(U943,'Input Parameters'!$L$36,'Input Parameters'!$M$36,'Input Parameters'!$J$36,'Input Parameters'!$K$36)</f>
        <v>0.49411918337668648</v>
      </c>
      <c r="W943" s="2">
        <f ca="1">N943+(P943-N943)*(1-ERF((T943-R943)/(2*SQRT(L943*'Input Parameters'!$E$38))))</f>
        <v>0.37882644921963304</v>
      </c>
      <c r="X943">
        <f t="shared" ca="1" si="122"/>
        <v>1</v>
      </c>
      <c r="Y943" s="7"/>
    </row>
    <row r="944" spans="1:25" ht="15" customHeight="1" x14ac:dyDescent="0.25">
      <c r="A944" s="139">
        <v>937</v>
      </c>
      <c r="B944" s="10">
        <f t="shared" ca="1" si="113"/>
        <v>0.33877901516931319</v>
      </c>
      <c r="C944" s="60">
        <f ca="1">_xlfn.NORM.INV(B944,'Input Parameters'!$E$15,'Input Parameters'!$F$15)</f>
        <v>248.43369142750009</v>
      </c>
      <c r="D944" s="10">
        <f t="shared" ca="1" si="114"/>
        <v>0.97029670543838875</v>
      </c>
      <c r="E944" s="62">
        <f ca="1">IF(_xlfn.NORM.INV(D944,'Input Parameters'!$E$17,'Input Parameters'!$F$17)&lt;3500,3500,IF(_xlfn.NORM.INV(D944,'Input Parameters'!$E$17,'Input Parameters'!$F$17)&gt;5500,5500,_xlfn.NORM.INV(D944,'Input Parameters'!$E$17,'Input Parameters'!$F$17)))</f>
        <v>5500</v>
      </c>
      <c r="F944" s="10">
        <f t="shared" ca="1" si="115"/>
        <v>0.90059221344004758</v>
      </c>
      <c r="G944" s="64">
        <f ca="1">_xlfn.NORM.INV(F944,'Input Parameters'!$E$20,'Input Parameters'!$F$20)</f>
        <v>291.2590534936781</v>
      </c>
      <c r="H944" s="57">
        <f ca="1">EXP(E944*(1/'Input Parameters'!$E$23-1/G944))</f>
        <v>0.89801007455294601</v>
      </c>
      <c r="I944" s="10">
        <f t="shared" ca="1" si="116"/>
        <v>2.5246240173747991E-2</v>
      </c>
      <c r="J944" s="30">
        <f ca="1">_xlfn.BETA.INV(I944,'Input Parameters'!$L$26,'Input Parameters'!$M$26,'Input Parameters'!$J$26,'Input Parameters'!$K$26)</f>
        <v>0.33483888421682323</v>
      </c>
      <c r="K944" s="168">
        <f ca="1">('Input Parameters'!$E$27/'Input Parameters'!$E$38)^$J944</f>
        <v>9.0554149415983165E-2</v>
      </c>
      <c r="L944" s="69">
        <f ca="1">$H944*$C944*'Input Parameters'!$E$25*K944</f>
        <v>20.202264693125624</v>
      </c>
      <c r="M944" s="24">
        <f t="shared" ca="1" si="117"/>
        <v>0.63377995933967579</v>
      </c>
      <c r="N944" s="15">
        <f ca="1">_xlfn.NORM.INV(M944,'Input Parameters'!$E$29,'Input Parameters'!$F$29)</f>
        <v>0.10003418814883228</v>
      </c>
      <c r="O944" s="8">
        <f t="shared" ca="1" si="118"/>
        <v>6.6420391601954454E-2</v>
      </c>
      <c r="P944" s="30">
        <f ca="1">_xlfn.LOGNORM.INV(O944,'Input Parameters'!$H$30,'Input Parameters'!$I$30)</f>
        <v>1.3192395421689607</v>
      </c>
      <c r="Q944" s="10">
        <f t="shared" ca="1" si="119"/>
        <v>0.17827449244117588</v>
      </c>
      <c r="R944" s="30">
        <f>IF('Input Parameters'!$E$32=0,0,_xlfn.BETA.INV(Q944,'Input Parameters'!$L$32,'Input Parameters'!$M$32,'Input Parameters'!$J$32,'Input Parameters'!$K$32))</f>
        <v>0</v>
      </c>
      <c r="S944" s="10">
        <f t="shared" ca="1" si="120"/>
        <v>0.98027690986908944</v>
      </c>
      <c r="T944" s="26">
        <f ca="1">_xlfn.LOGNORM.INV(S944,'Input Parameters'!$H$34,'Input Parameters'!$I$34)</f>
        <v>65.142997109183099</v>
      </c>
      <c r="U944" s="10">
        <f t="shared" ca="1" si="121"/>
        <v>0.47933865911625351</v>
      </c>
      <c r="V944" s="30">
        <f ca="1">_xlfn.BETA.INV(U944,'Input Parameters'!$L$36,'Input Parameters'!$M$36,'Input Parameters'!$J$36,'Input Parameters'!$K$36)</f>
        <v>0.57803441986311133</v>
      </c>
      <c r="W944" s="2">
        <f ca="1">N944+(P944-N944)*(1-ERF((T944-R944)/(2*SQRT(L944*'Input Parameters'!$E$38))))</f>
        <v>0.47243123304645007</v>
      </c>
      <c r="X944">
        <f t="shared" ca="1" si="122"/>
        <v>1</v>
      </c>
      <c r="Y944" s="7"/>
    </row>
    <row r="945" spans="1:25" ht="15" customHeight="1" x14ac:dyDescent="0.25">
      <c r="A945" s="139">
        <v>938</v>
      </c>
      <c r="B945" s="10">
        <f t="shared" ca="1" si="113"/>
        <v>0.10436874719553346</v>
      </c>
      <c r="C945" s="60">
        <f ca="1">_xlfn.NORM.INV(B945,'Input Parameters'!$E$15,'Input Parameters'!$F$15)</f>
        <v>202.84363013823463</v>
      </c>
      <c r="D945" s="10">
        <f t="shared" ca="1" si="114"/>
        <v>0.46466101746382571</v>
      </c>
      <c r="E945" s="62">
        <f ca="1">IF(_xlfn.NORM.INV(D945,'Input Parameters'!$E$17,'Input Parameters'!$F$17)&lt;3500,3500,IF(_xlfn.NORM.INV(D945,'Input Parameters'!$E$17,'Input Parameters'!$F$17)&gt;5500,5500,_xlfn.NORM.INV(D945,'Input Parameters'!$E$17,'Input Parameters'!$F$17)))</f>
        <v>4737.9114994279944</v>
      </c>
      <c r="F945" s="10">
        <f t="shared" ca="1" si="115"/>
        <v>0.61515346300095752</v>
      </c>
      <c r="G945" s="64">
        <f ca="1">_xlfn.NORM.INV(F945,'Input Parameters'!$E$20,'Input Parameters'!$F$20)</f>
        <v>284.61160182986811</v>
      </c>
      <c r="H945" s="57">
        <f ca="1">EXP(E945*(1/'Input Parameters'!$E$23-1/G945))</f>
        <v>0.62337683623939055</v>
      </c>
      <c r="I945" s="10">
        <f t="shared" ca="1" si="116"/>
        <v>0.89239349500502863</v>
      </c>
      <c r="J945" s="30">
        <f ca="1">_xlfn.BETA.INV(I945,'Input Parameters'!$L$26,'Input Parameters'!$M$26,'Input Parameters'!$J$26,'Input Parameters'!$K$26)</f>
        <v>0.83427395492191303</v>
      </c>
      <c r="K945" s="168">
        <f ca="1">('Input Parameters'!$E$27/'Input Parameters'!$E$38)^$J945</f>
        <v>2.5180590356929321E-3</v>
      </c>
      <c r="L945" s="69">
        <f ca="1">$H945*$C945*'Input Parameters'!$E$25*K945</f>
        <v>0.31840358033104305</v>
      </c>
      <c r="M945" s="24">
        <f t="shared" ca="1" si="117"/>
        <v>0.30352226579259445</v>
      </c>
      <c r="N945" s="15">
        <f ca="1">_xlfn.NORM.INV(M945,'Input Parameters'!$E$29,'Input Parameters'!$F$29)</f>
        <v>9.9948570324711522E-2</v>
      </c>
      <c r="O945" s="8">
        <f t="shared" ca="1" si="118"/>
        <v>0.77770900470372051</v>
      </c>
      <c r="P945" s="30">
        <f ca="1">_xlfn.LOGNORM.INV(O945,'Input Parameters'!$H$30,'Input Parameters'!$I$30)</f>
        <v>3.8503557420363532</v>
      </c>
      <c r="Q945" s="10">
        <f t="shared" ca="1" si="119"/>
        <v>0.22913202582495606</v>
      </c>
      <c r="R945" s="30">
        <f>IF('Input Parameters'!$E$32=0,0,_xlfn.BETA.INV(Q945,'Input Parameters'!$L$32,'Input Parameters'!$M$32,'Input Parameters'!$J$32,'Input Parameters'!$K$32))</f>
        <v>0</v>
      </c>
      <c r="S945" s="10">
        <f t="shared" ca="1" si="120"/>
        <v>0.51748946478594393</v>
      </c>
      <c r="T945" s="26">
        <f ca="1">_xlfn.LOGNORM.INV(S945,'Input Parameters'!$H$34,'Input Parameters'!$I$34)</f>
        <v>50.683718891697332</v>
      </c>
      <c r="U945" s="10">
        <f t="shared" ca="1" si="121"/>
        <v>0.85649403168655214</v>
      </c>
      <c r="V945" s="30">
        <f ca="1">_xlfn.BETA.INV(U945,'Input Parameters'!$L$36,'Input Parameters'!$M$36,'Input Parameters'!$J$36,'Input Parameters'!$K$36)</f>
        <v>0.76300228442506013</v>
      </c>
      <c r="W945" s="2">
        <f ca="1">N945+(P945-N945)*(1-ERF((T945-R945)/(2*SQRT(L945*'Input Parameters'!$E$38))))</f>
        <v>9.9948571125291444E-2</v>
      </c>
      <c r="X945">
        <f t="shared" ca="1" si="122"/>
        <v>1</v>
      </c>
      <c r="Y945" s="7"/>
    </row>
    <row r="946" spans="1:25" ht="15" customHeight="1" x14ac:dyDescent="0.25">
      <c r="A946" s="139">
        <v>939</v>
      </c>
      <c r="B946" s="10">
        <f t="shared" ca="1" si="113"/>
        <v>0.30752378454700413</v>
      </c>
      <c r="C946" s="60">
        <f ca="1">_xlfn.NORM.INV(B946,'Input Parameters'!$E$15,'Input Parameters'!$F$15)</f>
        <v>243.71432009275406</v>
      </c>
      <c r="D946" s="10">
        <f t="shared" ca="1" si="114"/>
        <v>0.67532619677858896</v>
      </c>
      <c r="E946" s="62">
        <f ca="1">IF(_xlfn.NORM.INV(D946,'Input Parameters'!$E$17,'Input Parameters'!$F$17)&lt;3500,3500,IF(_xlfn.NORM.INV(D946,'Input Parameters'!$E$17,'Input Parameters'!$F$17)&gt;5500,5500,_xlfn.NORM.INV(D946,'Input Parameters'!$E$17,'Input Parameters'!$F$17)))</f>
        <v>5118.2680857704881</v>
      </c>
      <c r="F946" s="10">
        <f t="shared" ca="1" si="115"/>
        <v>0.5359034453243573</v>
      </c>
      <c r="G946" s="64">
        <f ca="1">_xlfn.NORM.INV(F946,'Input Parameters'!$E$20,'Input Parameters'!$F$20)</f>
        <v>283.2537934340898</v>
      </c>
      <c r="H946" s="57">
        <f ca="1">EXP(E946*(1/'Input Parameters'!$E$23-1/G946))</f>
        <v>0.55059840962749607</v>
      </c>
      <c r="I946" s="10">
        <f t="shared" ca="1" si="116"/>
        <v>0.25003126703273171</v>
      </c>
      <c r="J946" s="30">
        <f ca="1">_xlfn.BETA.INV(I946,'Input Parameters'!$L$26,'Input Parameters'!$M$26,'Input Parameters'!$J$26,'Input Parameters'!$K$26)</f>
        <v>0.54859745055069997</v>
      </c>
      <c r="K946" s="168">
        <f ca="1">('Input Parameters'!$E$27/'Input Parameters'!$E$38)^$J946</f>
        <v>1.9543695104603069E-2</v>
      </c>
      <c r="L946" s="69">
        <f ca="1">$H946*$C946*'Input Parameters'!$E$25*K946</f>
        <v>2.6225433724349787</v>
      </c>
      <c r="M946" s="24">
        <f t="shared" ca="1" si="117"/>
        <v>0.57770352433019911</v>
      </c>
      <c r="N946" s="15">
        <f ca="1">_xlfn.NORM.INV(M946,'Input Parameters'!$E$29,'Input Parameters'!$F$29)</f>
        <v>0.10001960219938461</v>
      </c>
      <c r="O946" s="8">
        <f t="shared" ca="1" si="118"/>
        <v>1.8580703092464068E-2</v>
      </c>
      <c r="P946" s="30">
        <f ca="1">_xlfn.LOGNORM.INV(O946,'Input Parameters'!$H$30,'Input Parameters'!$I$30)</f>
        <v>1.002608908942241</v>
      </c>
      <c r="Q946" s="10">
        <f t="shared" ca="1" si="119"/>
        <v>0.58951682177871445</v>
      </c>
      <c r="R946" s="30">
        <f>IF('Input Parameters'!$E$32=0,0,_xlfn.BETA.INV(Q946,'Input Parameters'!$L$32,'Input Parameters'!$M$32,'Input Parameters'!$J$32,'Input Parameters'!$K$32))</f>
        <v>0</v>
      </c>
      <c r="S946" s="10">
        <f t="shared" ca="1" si="120"/>
        <v>0.49347480799843224</v>
      </c>
      <c r="T946" s="26">
        <f ca="1">_xlfn.LOGNORM.INV(S946,'Input Parameters'!$H$34,'Input Parameters'!$I$34)</f>
        <v>50.30515521430609</v>
      </c>
      <c r="U946" s="10">
        <f t="shared" ca="1" si="121"/>
        <v>0.54909755118821002</v>
      </c>
      <c r="V946" s="30">
        <f ca="1">_xlfn.BETA.INV(U946,'Input Parameters'!$L$36,'Input Parameters'!$M$36,'Input Parameters'!$J$36,'Input Parameters'!$K$36)</f>
        <v>0.60490896988557186</v>
      </c>
      <c r="W946" s="2">
        <f ca="1">N946+(P946-N946)*(1-ERF((T946-R946)/(2*SQRT(L946*'Input Parameters'!$E$38))))</f>
        <v>0.12534119092827145</v>
      </c>
      <c r="X946">
        <f t="shared" ca="1" si="122"/>
        <v>1</v>
      </c>
      <c r="Y946" s="7"/>
    </row>
    <row r="947" spans="1:25" ht="15" customHeight="1" x14ac:dyDescent="0.25">
      <c r="A947" s="139">
        <v>940</v>
      </c>
      <c r="B947" s="10">
        <f t="shared" ca="1" si="113"/>
        <v>0.23468279844420481</v>
      </c>
      <c r="C947" s="60">
        <f ca="1">_xlfn.NORM.INV(B947,'Input Parameters'!$E$15,'Input Parameters'!$F$15)</f>
        <v>231.75761459467901</v>
      </c>
      <c r="D947" s="10">
        <f t="shared" ca="1" si="114"/>
        <v>0.92424604077774508</v>
      </c>
      <c r="E947" s="62">
        <f ca="1">IF(_xlfn.NORM.INV(D947,'Input Parameters'!$E$17,'Input Parameters'!$F$17)&lt;3500,3500,IF(_xlfn.NORM.INV(D947,'Input Parameters'!$E$17,'Input Parameters'!$F$17)&gt;5500,5500,_xlfn.NORM.INV(D947,'Input Parameters'!$E$17,'Input Parameters'!$F$17)))</f>
        <v>5500</v>
      </c>
      <c r="F947" s="10">
        <f t="shared" ca="1" si="115"/>
        <v>0.25194317490622287</v>
      </c>
      <c r="G947" s="64">
        <f ca="1">_xlfn.NORM.INV(F947,'Input Parameters'!$E$20,'Input Parameters'!$F$20)</f>
        <v>278.17180456180142</v>
      </c>
      <c r="H947" s="57">
        <f ca="1">EXP(E947*(1/'Input Parameters'!$E$23-1/G947))</f>
        <v>0.36935598587715446</v>
      </c>
      <c r="I947" s="10">
        <f t="shared" ca="1" si="116"/>
        <v>0.36028174399579582</v>
      </c>
      <c r="J947" s="30">
        <f ca="1">_xlfn.BETA.INV(I947,'Input Parameters'!$L$26,'Input Parameters'!$M$26,'Input Parameters'!$J$26,'Input Parameters'!$K$26)</f>
        <v>0.60244697904739974</v>
      </c>
      <c r="K947" s="168">
        <f ca="1">('Input Parameters'!$E$27/'Input Parameters'!$E$38)^$J947</f>
        <v>1.3281721759179837E-2</v>
      </c>
      <c r="L947" s="69">
        <f ca="1">$H947*$C947*'Input Parameters'!$E$25*K947</f>
        <v>1.1369294907381884</v>
      </c>
      <c r="M947" s="24">
        <f t="shared" ca="1" si="117"/>
        <v>0.39694228803808329</v>
      </c>
      <c r="N947" s="15">
        <f ca="1">_xlfn.NORM.INV(M947,'Input Parameters'!$E$29,'Input Parameters'!$F$29)</f>
        <v>9.9973873035825445E-2</v>
      </c>
      <c r="O947" s="8">
        <f t="shared" ca="1" si="118"/>
        <v>0.20751940000209423</v>
      </c>
      <c r="P947" s="30">
        <f ca="1">_xlfn.LOGNORM.INV(O947,'Input Parameters'!$H$30,'Input Parameters'!$I$30)</f>
        <v>1.8258078844885799</v>
      </c>
      <c r="Q947" s="10">
        <f t="shared" ca="1" si="119"/>
        <v>0.23533674448072139</v>
      </c>
      <c r="R947" s="30">
        <f>IF('Input Parameters'!$E$32=0,0,_xlfn.BETA.INV(Q947,'Input Parameters'!$L$32,'Input Parameters'!$M$32,'Input Parameters'!$J$32,'Input Parameters'!$K$32))</f>
        <v>0</v>
      </c>
      <c r="S947" s="10">
        <f t="shared" ca="1" si="120"/>
        <v>0.94375855191137148</v>
      </c>
      <c r="T947" s="26">
        <f ca="1">_xlfn.LOGNORM.INV(S947,'Input Parameters'!$H$34,'Input Parameters'!$I$34)</f>
        <v>61.421946482710005</v>
      </c>
      <c r="U947" s="10">
        <f t="shared" ca="1" si="121"/>
        <v>4.7187784362468177E-2</v>
      </c>
      <c r="V947" s="30">
        <f ca="1">_xlfn.BETA.INV(U947,'Input Parameters'!$L$36,'Input Parameters'!$M$36,'Input Parameters'!$J$36,'Input Parameters'!$K$36)</f>
        <v>0.37635313453945984</v>
      </c>
      <c r="W947" s="2">
        <f ca="1">N947+(P947-N947)*(1-ERF((T947-R947)/(2*SQRT(L947*'Input Parameters'!$E$38))))</f>
        <v>0.10005388308101054</v>
      </c>
      <c r="X947">
        <f t="shared" ca="1" si="122"/>
        <v>1</v>
      </c>
      <c r="Y947" s="7"/>
    </row>
    <row r="948" spans="1:25" ht="15" customHeight="1" x14ac:dyDescent="0.25">
      <c r="A948" s="139">
        <v>941</v>
      </c>
      <c r="B948" s="10">
        <f t="shared" ca="1" si="113"/>
        <v>0.19024884630250327</v>
      </c>
      <c r="C948" s="60">
        <f ca="1">_xlfn.NORM.INV(B948,'Input Parameters'!$E$15,'Input Parameters'!$F$15)</f>
        <v>223.44065607392596</v>
      </c>
      <c r="D948" s="10">
        <f t="shared" ca="1" si="114"/>
        <v>0.33106752909266446</v>
      </c>
      <c r="E948" s="62">
        <f ca="1">IF(_xlfn.NORM.INV(D948,'Input Parameters'!$E$17,'Input Parameters'!$F$17)&lt;3500,3500,IF(_xlfn.NORM.INV(D948,'Input Parameters'!$E$17,'Input Parameters'!$F$17)&gt;5500,5500,_xlfn.NORM.INV(D948,'Input Parameters'!$E$17,'Input Parameters'!$F$17)))</f>
        <v>4494.1228853474367</v>
      </c>
      <c r="F948" s="10">
        <f t="shared" ca="1" si="115"/>
        <v>0.59316472113296381</v>
      </c>
      <c r="G948" s="64">
        <f ca="1">_xlfn.NORM.INV(F948,'Input Parameters'!$E$20,'Input Parameters'!$F$20)</f>
        <v>284.22914607301124</v>
      </c>
      <c r="H948" s="57">
        <f ca="1">EXP(E948*(1/'Input Parameters'!$E$23-1/G948))</f>
        <v>0.62529380783611122</v>
      </c>
      <c r="I948" s="10">
        <f t="shared" ca="1" si="116"/>
        <v>0.73925874896643584</v>
      </c>
      <c r="J948" s="30">
        <f ca="1">_xlfn.BETA.INV(I948,'Input Parameters'!$L$26,'Input Parameters'!$M$26,'Input Parameters'!$J$26,'Input Parameters'!$K$26)</f>
        <v>0.75824716246566681</v>
      </c>
      <c r="K948" s="168">
        <f ca="1">('Input Parameters'!$E$27/'Input Parameters'!$E$38)^$J948</f>
        <v>4.3441511156708957E-3</v>
      </c>
      <c r="L948" s="69">
        <f ca="1">$H948*$C948*'Input Parameters'!$E$25*K948</f>
        <v>0.60694767211307721</v>
      </c>
      <c r="M948" s="24">
        <f t="shared" ca="1" si="117"/>
        <v>0.18798176748069606</v>
      </c>
      <c r="N948" s="15">
        <f ca="1">_xlfn.NORM.INV(M948,'Input Parameters'!$E$29,'Input Parameters'!$F$29)</f>
        <v>9.9911464192163291E-2</v>
      </c>
      <c r="O948" s="8">
        <f t="shared" ca="1" si="118"/>
        <v>0.34269475393428095</v>
      </c>
      <c r="P948" s="30">
        <f ca="1">_xlfn.LOGNORM.INV(O948,'Input Parameters'!$H$30,'Input Parameters'!$I$30)</f>
        <v>2.2159246434082611</v>
      </c>
      <c r="Q948" s="10">
        <f t="shared" ca="1" si="119"/>
        <v>0.21803243857827326</v>
      </c>
      <c r="R948" s="30">
        <f>IF('Input Parameters'!$E$32=0,0,_xlfn.BETA.INV(Q948,'Input Parameters'!$L$32,'Input Parameters'!$M$32,'Input Parameters'!$J$32,'Input Parameters'!$K$32))</f>
        <v>0</v>
      </c>
      <c r="S948" s="10">
        <f t="shared" ca="1" si="120"/>
        <v>0.90478238597426008</v>
      </c>
      <c r="T948" s="26">
        <f ca="1">_xlfn.LOGNORM.INV(S948,'Input Parameters'!$H$34,'Input Parameters'!$I$34)</f>
        <v>59.333371082031405</v>
      </c>
      <c r="U948" s="10">
        <f t="shared" ca="1" si="121"/>
        <v>1.9778307038456067E-2</v>
      </c>
      <c r="V948" s="30">
        <f ca="1">_xlfn.BETA.INV(U948,'Input Parameters'!$L$36,'Input Parameters'!$M$36,'Input Parameters'!$J$36,'Input Parameters'!$K$36)</f>
        <v>0.34159686509286857</v>
      </c>
      <c r="W948" s="2">
        <f ca="1">N948+(P948-N948)*(1-ERF((T948-R948)/(2*SQRT(L948*'Input Parameters'!$E$38))))</f>
        <v>9.9911617246355403E-2</v>
      </c>
      <c r="X948">
        <f t="shared" ca="1" si="122"/>
        <v>1</v>
      </c>
      <c r="Y948" s="7"/>
    </row>
    <row r="949" spans="1:25" ht="15" customHeight="1" x14ac:dyDescent="0.25">
      <c r="A949" s="139">
        <v>942</v>
      </c>
      <c r="B949" s="10">
        <f t="shared" ca="1" si="113"/>
        <v>0.48691949957092495</v>
      </c>
      <c r="C949" s="60">
        <f ca="1">_xlfn.NORM.INV(B949,'Input Parameters'!$E$15,'Input Parameters'!$F$15)</f>
        <v>269.18998958413903</v>
      </c>
      <c r="D949" s="10">
        <f t="shared" ca="1" si="114"/>
        <v>0.15931842386155037</v>
      </c>
      <c r="E949" s="62">
        <f ca="1">IF(_xlfn.NORM.INV(D949,'Input Parameters'!$E$17,'Input Parameters'!$F$17)&lt;3500,3500,IF(_xlfn.NORM.INV(D949,'Input Parameters'!$E$17,'Input Parameters'!$F$17)&gt;5500,5500,_xlfn.NORM.INV(D949,'Input Parameters'!$E$17,'Input Parameters'!$F$17)))</f>
        <v>4101.9158703894154</v>
      </c>
      <c r="F949" s="10">
        <f t="shared" ca="1" si="115"/>
        <v>0.16347296122453758</v>
      </c>
      <c r="G949" s="64">
        <f ca="1">_xlfn.NORM.INV(F949,'Input Parameters'!$E$20,'Input Parameters'!$F$20)</f>
        <v>276.08209682087204</v>
      </c>
      <c r="H949" s="57">
        <f ca="1">EXP(E949*(1/'Input Parameters'!$E$23-1/G949))</f>
        <v>0.42552564658394698</v>
      </c>
      <c r="I949" s="10">
        <f t="shared" ca="1" si="116"/>
        <v>0.78530074102456404</v>
      </c>
      <c r="J949" s="30">
        <f ca="1">_xlfn.BETA.INV(I949,'Input Parameters'!$L$26,'Input Parameters'!$M$26,'Input Parameters'!$J$26,'Input Parameters'!$K$26)</f>
        <v>0.77864443926905269</v>
      </c>
      <c r="K949" s="168">
        <f ca="1">('Input Parameters'!$E$27/'Input Parameters'!$E$38)^$J949</f>
        <v>3.7528675139707093E-3</v>
      </c>
      <c r="L949" s="69">
        <f ca="1">$H949*$C949*'Input Parameters'!$E$25*K949</f>
        <v>0.42988063221747985</v>
      </c>
      <c r="M949" s="24">
        <f t="shared" ca="1" si="117"/>
        <v>0.69598000261443027</v>
      </c>
      <c r="N949" s="15">
        <f ca="1">_xlfn.NORM.INV(M949,'Input Parameters'!$E$29,'Input Parameters'!$F$29)</f>
        <v>0.1000512873238046</v>
      </c>
      <c r="O949" s="8">
        <f t="shared" ca="1" si="118"/>
        <v>0.76737027412343062</v>
      </c>
      <c r="P949" s="30">
        <f ca="1">_xlfn.LOGNORM.INV(O949,'Input Parameters'!$H$30,'Input Parameters'!$I$30)</f>
        <v>3.7885353099859516</v>
      </c>
      <c r="Q949" s="10">
        <f t="shared" ca="1" si="119"/>
        <v>0.28396611582231501</v>
      </c>
      <c r="R949" s="30">
        <f>IF('Input Parameters'!$E$32=0,0,_xlfn.BETA.INV(Q949,'Input Parameters'!$L$32,'Input Parameters'!$M$32,'Input Parameters'!$J$32,'Input Parameters'!$K$32))</f>
        <v>0</v>
      </c>
      <c r="S949" s="10">
        <f t="shared" ca="1" si="120"/>
        <v>0.77168602643154749</v>
      </c>
      <c r="T949" s="26">
        <f ca="1">_xlfn.LOGNORM.INV(S949,'Input Parameters'!$H$34,'Input Parameters'!$I$34)</f>
        <v>55.303443834976392</v>
      </c>
      <c r="U949" s="10">
        <f t="shared" ca="1" si="121"/>
        <v>0.9851047497567762</v>
      </c>
      <c r="V949" s="30">
        <f ca="1">_xlfn.BETA.INV(U949,'Input Parameters'!$L$36,'Input Parameters'!$M$36,'Input Parameters'!$J$36,'Input Parameters'!$K$36)</f>
        <v>0.96957027391032069</v>
      </c>
      <c r="W949" s="2">
        <f ca="1">N949+(P949-N949)*(1-ERF((T949-R949)/(2*SQRT(L949*'Input Parameters'!$E$38))))</f>
        <v>0.10005129638299189</v>
      </c>
      <c r="X949">
        <f t="shared" ca="1" si="122"/>
        <v>1</v>
      </c>
      <c r="Y949" s="7"/>
    </row>
    <row r="950" spans="1:25" ht="15" customHeight="1" x14ac:dyDescent="0.25">
      <c r="A950" s="139">
        <v>943</v>
      </c>
      <c r="B950" s="10">
        <f t="shared" ca="1" si="113"/>
        <v>0.74492680999331762</v>
      </c>
      <c r="C950" s="60">
        <f ca="1">_xlfn.NORM.INV(B950,'Input Parameters'!$E$15,'Input Parameters'!$F$15)</f>
        <v>306.6595296812327</v>
      </c>
      <c r="D950" s="10">
        <f t="shared" ca="1" si="114"/>
        <v>0.92156585251893375</v>
      </c>
      <c r="E950" s="62">
        <f ca="1">IF(_xlfn.NORM.INV(D950,'Input Parameters'!$E$17,'Input Parameters'!$F$17)&lt;3500,3500,IF(_xlfn.NORM.INV(D950,'Input Parameters'!$E$17,'Input Parameters'!$F$17)&gt;5500,5500,_xlfn.NORM.INV(D950,'Input Parameters'!$E$17,'Input Parameters'!$F$17)))</f>
        <v>5500</v>
      </c>
      <c r="F950" s="10">
        <f t="shared" ca="1" si="115"/>
        <v>0.77528458686802815</v>
      </c>
      <c r="G950" s="64">
        <f ca="1">_xlfn.NORM.INV(F950,'Input Parameters'!$E$20,'Input Parameters'!$F$20)</f>
        <v>287.7176405846555</v>
      </c>
      <c r="H950" s="57">
        <f ca="1">EXP(E950*(1/'Input Parameters'!$E$23-1/G950))</f>
        <v>0.71176704369982602</v>
      </c>
      <c r="I950" s="10">
        <f t="shared" ca="1" si="116"/>
        <v>0.36566432464543519</v>
      </c>
      <c r="J950" s="30">
        <f ca="1">_xlfn.BETA.INV(I950,'Input Parameters'!$L$26,'Input Parameters'!$M$26,'Input Parameters'!$J$26,'Input Parameters'!$K$26)</f>
        <v>0.6048577216625558</v>
      </c>
      <c r="K950" s="168">
        <f ca="1">('Input Parameters'!$E$27/'Input Parameters'!$E$38)^$J950</f>
        <v>1.3054024436098559E-2</v>
      </c>
      <c r="L950" s="69">
        <f ca="1">$H950*$C950*'Input Parameters'!$E$25*K950</f>
        <v>2.8493038308281258</v>
      </c>
      <c r="M950" s="24">
        <f t="shared" ca="1" si="117"/>
        <v>0.33537752425626643</v>
      </c>
      <c r="N950" s="15">
        <f ca="1">_xlfn.NORM.INV(M950,'Input Parameters'!$E$29,'Input Parameters'!$F$29)</f>
        <v>9.9957488802470365E-2</v>
      </c>
      <c r="O950" s="8">
        <f t="shared" ca="1" si="118"/>
        <v>0.12315772654817303</v>
      </c>
      <c r="P950" s="30">
        <f ca="1">_xlfn.LOGNORM.INV(O950,'Input Parameters'!$H$30,'Input Parameters'!$I$30)</f>
        <v>1.5517574463294588</v>
      </c>
      <c r="Q950" s="10">
        <f t="shared" ca="1" si="119"/>
        <v>0.47226138944660234</v>
      </c>
      <c r="R950" s="30">
        <f>IF('Input Parameters'!$E$32=0,0,_xlfn.BETA.INV(Q950,'Input Parameters'!$L$32,'Input Parameters'!$M$32,'Input Parameters'!$J$32,'Input Parameters'!$K$32))</f>
        <v>0</v>
      </c>
      <c r="S950" s="10">
        <f t="shared" ca="1" si="120"/>
        <v>0.19604671824849673</v>
      </c>
      <c r="T950" s="26">
        <f ca="1">_xlfn.LOGNORM.INV(S950,'Input Parameters'!$H$34,'Input Parameters'!$I$34)</f>
        <v>45.312378950409013</v>
      </c>
      <c r="U950" s="10">
        <f t="shared" ca="1" si="121"/>
        <v>0.2385495513837127</v>
      </c>
      <c r="V950" s="30">
        <f ca="1">_xlfn.BETA.INV(U950,'Input Parameters'!$L$36,'Input Parameters'!$M$36,'Input Parameters'!$J$36,'Input Parameters'!$K$36)</f>
        <v>0.48539515436911485</v>
      </c>
      <c r="W950" s="2">
        <f ca="1">N950+(P950-N950)*(1-ERF((T950-R950)/(2*SQRT(L950*'Input Parameters'!$E$38))))</f>
        <v>0.18369034108280871</v>
      </c>
      <c r="X950">
        <f t="shared" ca="1" si="122"/>
        <v>1</v>
      </c>
      <c r="Y950" s="7"/>
    </row>
    <row r="951" spans="1:25" ht="15" customHeight="1" x14ac:dyDescent="0.25">
      <c r="A951" s="139">
        <v>944</v>
      </c>
      <c r="B951" s="10">
        <f t="shared" ca="1" si="113"/>
        <v>0.88117806483061056</v>
      </c>
      <c r="C951" s="60">
        <f ca="1">_xlfn.NORM.INV(B951,'Input Parameters'!$E$15,'Input Parameters'!$F$15)</f>
        <v>334.96403974208891</v>
      </c>
      <c r="D951" s="10">
        <f t="shared" ca="1" si="114"/>
        <v>0.76229925645287089</v>
      </c>
      <c r="E951" s="62">
        <f ca="1">IF(_xlfn.NORM.INV(D951,'Input Parameters'!$E$17,'Input Parameters'!$F$17)&lt;3500,3500,IF(_xlfn.NORM.INV(D951,'Input Parameters'!$E$17,'Input Parameters'!$F$17)&gt;5500,5500,_xlfn.NORM.INV(D951,'Input Parameters'!$E$17,'Input Parameters'!$F$17)))</f>
        <v>5299.602697994389</v>
      </c>
      <c r="F951" s="10">
        <f t="shared" ca="1" si="115"/>
        <v>2.6166164439902606E-2</v>
      </c>
      <c r="G951" s="64">
        <f ca="1">_xlfn.NORM.INV(F951,'Input Parameters'!$E$20,'Input Parameters'!$F$20)</f>
        <v>269.64938798778735</v>
      </c>
      <c r="H951" s="57">
        <f ca="1">EXP(E951*(1/'Input Parameters'!$E$23-1/G951))</f>
        <v>0.20974999400541616</v>
      </c>
      <c r="I951" s="10">
        <f t="shared" ca="1" si="116"/>
        <v>0.85663490163092471</v>
      </c>
      <c r="J951" s="30">
        <f ca="1">_xlfn.BETA.INV(I951,'Input Parameters'!$L$26,'Input Parameters'!$M$26,'Input Parameters'!$J$26,'Input Parameters'!$K$26)</f>
        <v>0.81378908716090148</v>
      </c>
      <c r="K951" s="168">
        <f ca="1">('Input Parameters'!$E$27/'Input Parameters'!$E$38)^$J951</f>
        <v>2.9166241192741848E-3</v>
      </c>
      <c r="L951" s="69">
        <f ca="1">$H951*$C951*'Input Parameters'!$E$25*K951</f>
        <v>0.20491823454842742</v>
      </c>
      <c r="M951" s="24">
        <f t="shared" ca="1" si="117"/>
        <v>0.1519761099304916</v>
      </c>
      <c r="N951" s="15">
        <f ca="1">_xlfn.NORM.INV(M951,'Input Parameters'!$E$29,'Input Parameters'!$F$29)</f>
        <v>9.9897200508544157E-2</v>
      </c>
      <c r="O951" s="8">
        <f t="shared" ca="1" si="118"/>
        <v>8.7979598494255851E-2</v>
      </c>
      <c r="P951" s="30">
        <f ca="1">_xlfn.LOGNORM.INV(O951,'Input Parameters'!$H$30,'Input Parameters'!$I$30)</f>
        <v>1.4159019796077972</v>
      </c>
      <c r="Q951" s="10">
        <f t="shared" ca="1" si="119"/>
        <v>0.91589724982463938</v>
      </c>
      <c r="R951" s="30">
        <f>IF('Input Parameters'!$E$32=0,0,_xlfn.BETA.INV(Q951,'Input Parameters'!$L$32,'Input Parameters'!$M$32,'Input Parameters'!$J$32,'Input Parameters'!$K$32))</f>
        <v>0</v>
      </c>
      <c r="S951" s="10">
        <f t="shared" ca="1" si="120"/>
        <v>0.53443383012195333</v>
      </c>
      <c r="T951" s="26">
        <f ca="1">_xlfn.LOGNORM.INV(S951,'Input Parameters'!$H$34,'Input Parameters'!$I$34)</f>
        <v>50.953066800194193</v>
      </c>
      <c r="U951" s="10">
        <f t="shared" ca="1" si="121"/>
        <v>0.96455475227806664</v>
      </c>
      <c r="V951" s="30">
        <f ca="1">_xlfn.BETA.INV(U951,'Input Parameters'!$L$36,'Input Parameters'!$M$36,'Input Parameters'!$J$36,'Input Parameters'!$K$36)</f>
        <v>0.89969863011670448</v>
      </c>
      <c r="W951" s="2">
        <f ca="1">N951+(P951-N951)*(1-ERF((T951-R951)/(2*SQRT(L951*'Input Parameters'!$E$38))))</f>
        <v>9.9897200508546488E-2</v>
      </c>
      <c r="X951">
        <f t="shared" ca="1" si="122"/>
        <v>1</v>
      </c>
      <c r="Y951" s="7"/>
    </row>
    <row r="952" spans="1:25" ht="15" customHeight="1" x14ac:dyDescent="0.25">
      <c r="A952" s="139">
        <v>945</v>
      </c>
      <c r="B952" s="10">
        <f t="shared" ca="1" si="113"/>
        <v>0.63782356323634837</v>
      </c>
      <c r="C952" s="60">
        <f ca="1">_xlfn.NORM.INV(B952,'Input Parameters'!$E$15,'Input Parameters'!$F$15)</f>
        <v>290.07837022366454</v>
      </c>
      <c r="D952" s="10">
        <f t="shared" ca="1" si="114"/>
        <v>0.21712374659717193</v>
      </c>
      <c r="E952" s="62">
        <f ca="1">IF(_xlfn.NORM.INV(D952,'Input Parameters'!$E$17,'Input Parameters'!$F$17)&lt;3500,3500,IF(_xlfn.NORM.INV(D952,'Input Parameters'!$E$17,'Input Parameters'!$F$17)&gt;5500,5500,_xlfn.NORM.INV(D952,'Input Parameters'!$E$17,'Input Parameters'!$F$17)))</f>
        <v>4252.6392097267071</v>
      </c>
      <c r="F952" s="10">
        <f t="shared" ca="1" si="115"/>
        <v>0.28643710198304739</v>
      </c>
      <c r="G952" s="64">
        <f ca="1">_xlfn.NORM.INV(F952,'Input Parameters'!$E$20,'Input Parameters'!$F$20)</f>
        <v>278.87238202840371</v>
      </c>
      <c r="H952" s="57">
        <f ca="1">EXP(E952*(1/'Input Parameters'!$E$23-1/G952))</f>
        <v>0.4810884151205258</v>
      </c>
      <c r="I952" s="10">
        <f t="shared" ca="1" si="116"/>
        <v>0.1972475851999278</v>
      </c>
      <c r="J952" s="30">
        <f ca="1">_xlfn.BETA.INV(I952,'Input Parameters'!$L$26,'Input Parameters'!$M$26,'Input Parameters'!$J$26,'Input Parameters'!$K$26)</f>
        <v>0.51817716154119542</v>
      </c>
      <c r="K952" s="168">
        <f ca="1">('Input Parameters'!$E$27/'Input Parameters'!$E$38)^$J952</f>
        <v>2.4309280453929306E-2</v>
      </c>
      <c r="L952" s="69">
        <f ca="1">$H952*$C952*'Input Parameters'!$E$25*K952</f>
        <v>3.3924413627910708</v>
      </c>
      <c r="M952" s="24">
        <f t="shared" ca="1" si="117"/>
        <v>0.77189850462346277</v>
      </c>
      <c r="N952" s="15">
        <f ca="1">_xlfn.NORM.INV(M952,'Input Parameters'!$E$29,'Input Parameters'!$F$29)</f>
        <v>0.10007451136949912</v>
      </c>
      <c r="O952" s="8">
        <f t="shared" ca="1" si="118"/>
        <v>0.58380585457305578</v>
      </c>
      <c r="P952" s="30">
        <f ca="1">_xlfn.LOGNORM.INV(O952,'Input Parameters'!$H$30,'Input Parameters'!$I$30)</f>
        <v>2.9654089057996997</v>
      </c>
      <c r="Q952" s="10">
        <f t="shared" ca="1" si="119"/>
        <v>2.2037528429957876E-3</v>
      </c>
      <c r="R952" s="30">
        <f>IF('Input Parameters'!$E$32=0,0,_xlfn.BETA.INV(Q952,'Input Parameters'!$L$32,'Input Parameters'!$M$32,'Input Parameters'!$J$32,'Input Parameters'!$K$32))</f>
        <v>0</v>
      </c>
      <c r="S952" s="10">
        <f t="shared" ca="1" si="120"/>
        <v>2.2420371443942044E-2</v>
      </c>
      <c r="T952" s="26">
        <f ca="1">_xlfn.LOGNORM.INV(S952,'Input Parameters'!$H$34,'Input Parameters'!$I$34)</f>
        <v>39.2655463712018</v>
      </c>
      <c r="U952" s="10">
        <f t="shared" ca="1" si="121"/>
        <v>0.21585842605440331</v>
      </c>
      <c r="V952" s="30">
        <f ca="1">_xlfn.BETA.INV(U952,'Input Parameters'!$L$36,'Input Parameters'!$M$36,'Input Parameters'!$J$36,'Input Parameters'!$K$36)</f>
        <v>0.47571511412416995</v>
      </c>
      <c r="W952" s="2">
        <f ca="1">N952+(P952-N952)*(1-ERF((T952-R952)/(2*SQRT(L952*'Input Parameters'!$E$38))))</f>
        <v>0.47743195571866848</v>
      </c>
      <c r="X952">
        <f t="shared" ca="1" si="122"/>
        <v>0</v>
      </c>
      <c r="Y952" s="7"/>
    </row>
    <row r="953" spans="1:25" ht="15" customHeight="1" x14ac:dyDescent="0.25">
      <c r="A953" s="139">
        <v>946</v>
      </c>
      <c r="B953" s="10">
        <f t="shared" ca="1" si="113"/>
        <v>0.10481310009348443</v>
      </c>
      <c r="C953" s="60">
        <f ca="1">_xlfn.NORM.INV(B953,'Input Parameters'!$E$15,'Input Parameters'!$F$15)</f>
        <v>202.97643794910289</v>
      </c>
      <c r="D953" s="10">
        <f t="shared" ca="1" si="114"/>
        <v>0.98127493914229957</v>
      </c>
      <c r="E953" s="62">
        <f ca="1">IF(_xlfn.NORM.INV(D953,'Input Parameters'!$E$17,'Input Parameters'!$F$17)&lt;3500,3500,IF(_xlfn.NORM.INV(D953,'Input Parameters'!$E$17,'Input Parameters'!$F$17)&gt;5500,5500,_xlfn.NORM.INV(D953,'Input Parameters'!$E$17,'Input Parameters'!$F$17)))</f>
        <v>5500</v>
      </c>
      <c r="F953" s="10">
        <f t="shared" ca="1" si="115"/>
        <v>0.87142352157483938</v>
      </c>
      <c r="G953" s="64">
        <f ca="1">_xlfn.NORM.INV(F953,'Input Parameters'!$E$20,'Input Parameters'!$F$20)</f>
        <v>290.24207803770946</v>
      </c>
      <c r="H953" s="57">
        <f ca="1">EXP(E953*(1/'Input Parameters'!$E$23-1/G953))</f>
        <v>0.84051560577587003</v>
      </c>
      <c r="I953" s="10">
        <f t="shared" ca="1" si="116"/>
        <v>0.25912078091343571</v>
      </c>
      <c r="J953" s="30">
        <f ca="1">_xlfn.BETA.INV(I953,'Input Parameters'!$L$26,'Input Parameters'!$M$26,'Input Parameters'!$J$26,'Input Parameters'!$K$26)</f>
        <v>0.55345235788088509</v>
      </c>
      <c r="K953" s="168">
        <f ca="1">('Input Parameters'!$E$27/'Input Parameters'!$E$38)^$J953</f>
        <v>1.8874812621685919E-2</v>
      </c>
      <c r="L953" s="69">
        <f ca="1">$H953*$C953*'Input Parameters'!$E$25*K953</f>
        <v>3.2201348347049898</v>
      </c>
      <c r="M953" s="24">
        <f t="shared" ca="1" si="117"/>
        <v>0.6654619724403088</v>
      </c>
      <c r="N953" s="15">
        <f ca="1">_xlfn.NORM.INV(M953,'Input Parameters'!$E$29,'Input Parameters'!$F$29)</f>
        <v>0.10004274164126729</v>
      </c>
      <c r="O953" s="8">
        <f t="shared" ca="1" si="118"/>
        <v>0.52218074115276802</v>
      </c>
      <c r="P953" s="30">
        <f ca="1">_xlfn.LOGNORM.INV(O953,'Input Parameters'!$H$30,'Input Parameters'!$I$30)</f>
        <v>2.7547257599105084</v>
      </c>
      <c r="Q953" s="10">
        <f t="shared" ca="1" si="119"/>
        <v>0.82549071417990172</v>
      </c>
      <c r="R953" s="30">
        <f>IF('Input Parameters'!$E$32=0,0,_xlfn.BETA.INV(Q953,'Input Parameters'!$L$32,'Input Parameters'!$M$32,'Input Parameters'!$J$32,'Input Parameters'!$K$32))</f>
        <v>0</v>
      </c>
      <c r="S953" s="10">
        <f t="shared" ca="1" si="120"/>
        <v>0.64052264267204995</v>
      </c>
      <c r="T953" s="26">
        <f ca="1">_xlfn.LOGNORM.INV(S953,'Input Parameters'!$H$34,'Input Parameters'!$I$34)</f>
        <v>52.717740987733094</v>
      </c>
      <c r="U953" s="10">
        <f t="shared" ca="1" si="121"/>
        <v>0.62136780119351676</v>
      </c>
      <c r="V953" s="30">
        <f ca="1">_xlfn.BETA.INV(U953,'Input Parameters'!$L$36,'Input Parameters'!$M$36,'Input Parameters'!$J$36,'Input Parameters'!$K$36)</f>
        <v>0.63434511074811684</v>
      </c>
      <c r="W953" s="2">
        <f ca="1">N953+(P953-N953)*(1-ERF((T953-R953)/(2*SQRT(L953*'Input Parameters'!$E$38))))</f>
        <v>0.20031392322102931</v>
      </c>
      <c r="X953">
        <f t="shared" ca="1" si="122"/>
        <v>1</v>
      </c>
      <c r="Y953" s="7"/>
    </row>
    <row r="954" spans="1:25" ht="15" customHeight="1" x14ac:dyDescent="0.25">
      <c r="A954" s="139">
        <v>947</v>
      </c>
      <c r="B954" s="10">
        <f t="shared" ca="1" si="113"/>
        <v>0.72582056717511323</v>
      </c>
      <c r="C954" s="60">
        <f ca="1">_xlfn.NORM.INV(B954,'Input Parameters'!$E$15,'Input Parameters'!$F$15)</f>
        <v>303.49524842281016</v>
      </c>
      <c r="D954" s="10">
        <f t="shared" ca="1" si="114"/>
        <v>0.95124731429811116</v>
      </c>
      <c r="E954" s="62">
        <f ca="1">IF(_xlfn.NORM.INV(D954,'Input Parameters'!$E$17,'Input Parameters'!$F$17)&lt;3500,3500,IF(_xlfn.NORM.INV(D954,'Input Parameters'!$E$17,'Input Parameters'!$F$17)&gt;5500,5500,_xlfn.NORM.INV(D954,'Input Parameters'!$E$17,'Input Parameters'!$F$17)))</f>
        <v>5500</v>
      </c>
      <c r="F954" s="10">
        <f t="shared" ca="1" si="115"/>
        <v>2.2968182146480109E-2</v>
      </c>
      <c r="G954" s="64">
        <f ca="1">_xlfn.NORM.INV(F954,'Input Parameters'!$E$20,'Input Parameters'!$F$20)</f>
        <v>269.27695027927518</v>
      </c>
      <c r="H954" s="57">
        <f ca="1">EXP(E954*(1/'Input Parameters'!$E$23-1/G954))</f>
        <v>0.19222115157826333</v>
      </c>
      <c r="I954" s="10">
        <f t="shared" ca="1" si="116"/>
        <v>0.40575248610404202</v>
      </c>
      <c r="J954" s="30">
        <f ca="1">_xlfn.BETA.INV(I954,'Input Parameters'!$L$26,'Input Parameters'!$M$26,'Input Parameters'!$J$26,'Input Parameters'!$K$26)</f>
        <v>0.62237647979497901</v>
      </c>
      <c r="K954" s="168">
        <f ca="1">('Input Parameters'!$E$27/'Input Parameters'!$E$38)^$J954</f>
        <v>1.1512506933797826E-2</v>
      </c>
      <c r="L954" s="69">
        <f ca="1">$H954*$C954*'Input Parameters'!$E$25*K954</f>
        <v>0.67161900281138875</v>
      </c>
      <c r="M954" s="24">
        <f t="shared" ca="1" si="117"/>
        <v>0.50942780374664576</v>
      </c>
      <c r="N954" s="15">
        <f ca="1">_xlfn.NORM.INV(M954,'Input Parameters'!$E$29,'Input Parameters'!$F$29)</f>
        <v>0.10000236341995017</v>
      </c>
      <c r="O954" s="8">
        <f t="shared" ca="1" si="118"/>
        <v>0.13525944016196034</v>
      </c>
      <c r="P954" s="30">
        <f ca="1">_xlfn.LOGNORM.INV(O954,'Input Parameters'!$H$30,'Input Parameters'!$I$30)</f>
        <v>1.5944663578510123</v>
      </c>
      <c r="Q954" s="10">
        <f t="shared" ca="1" si="119"/>
        <v>0.98787727907710043</v>
      </c>
      <c r="R954" s="30">
        <f>IF('Input Parameters'!$E$32=0,0,_xlfn.BETA.INV(Q954,'Input Parameters'!$L$32,'Input Parameters'!$M$32,'Input Parameters'!$J$32,'Input Parameters'!$K$32))</f>
        <v>0</v>
      </c>
      <c r="S954" s="10">
        <f t="shared" ca="1" si="120"/>
        <v>0.33507009758139017</v>
      </c>
      <c r="T954" s="26">
        <f ca="1">_xlfn.LOGNORM.INV(S954,'Input Parameters'!$H$34,'Input Parameters'!$I$34)</f>
        <v>47.803844002254046</v>
      </c>
      <c r="U954" s="10">
        <f t="shared" ca="1" si="121"/>
        <v>0.57787411785277898</v>
      </c>
      <c r="V954" s="30">
        <f ca="1">_xlfn.BETA.INV(U954,'Input Parameters'!$L$36,'Input Parameters'!$M$36,'Input Parameters'!$J$36,'Input Parameters'!$K$36)</f>
        <v>0.61637903786970472</v>
      </c>
      <c r="W954" s="2">
        <f ca="1">N954+(P954-N954)*(1-ERF((T954-R954)/(2*SQRT(L954*'Input Parameters'!$E$38))))</f>
        <v>0.10005785446737452</v>
      </c>
      <c r="X954">
        <f t="shared" ca="1" si="122"/>
        <v>1</v>
      </c>
      <c r="Y954" s="7"/>
    </row>
    <row r="955" spans="1:25" ht="15" customHeight="1" x14ac:dyDescent="0.25">
      <c r="A955" s="139">
        <v>948</v>
      </c>
      <c r="B955" s="10">
        <f t="shared" ca="1" si="113"/>
        <v>0.45429453812941312</v>
      </c>
      <c r="C955" s="60">
        <f ca="1">_xlfn.NORM.INV(B955,'Input Parameters'!$E$15,'Input Parameters'!$F$15)</f>
        <v>264.744796738133</v>
      </c>
      <c r="D955" s="10">
        <f t="shared" ca="1" si="114"/>
        <v>0.35938897365142874</v>
      </c>
      <c r="E955" s="62">
        <f ca="1">IF(_xlfn.NORM.INV(D955,'Input Parameters'!$E$17,'Input Parameters'!$F$17)&lt;3500,3500,IF(_xlfn.NORM.INV(D955,'Input Parameters'!$E$17,'Input Parameters'!$F$17)&gt;5500,5500,_xlfn.NORM.INV(D955,'Input Parameters'!$E$17,'Input Parameters'!$F$17)))</f>
        <v>4547.9352369407043</v>
      </c>
      <c r="F955" s="10">
        <f t="shared" ca="1" si="115"/>
        <v>0.97855435297448767</v>
      </c>
      <c r="G955" s="64">
        <f ca="1">_xlfn.NORM.INV(F955,'Input Parameters'!$E$20,'Input Parameters'!$F$20)</f>
        <v>296.21593897026264</v>
      </c>
      <c r="H955" s="57">
        <f ca="1">EXP(E955*(1/'Input Parameters'!$E$23-1/G955))</f>
        <v>1.188087512332977</v>
      </c>
      <c r="I955" s="10">
        <f t="shared" ca="1" si="116"/>
        <v>0.5801186833105062</v>
      </c>
      <c r="J955" s="30">
        <f ca="1">_xlfn.BETA.INV(I955,'Input Parameters'!$L$26,'Input Parameters'!$M$26,'Input Parameters'!$J$26,'Input Parameters'!$K$26)</f>
        <v>0.6933723021630579</v>
      </c>
      <c r="K955" s="168">
        <f ca="1">('Input Parameters'!$E$27/'Input Parameters'!$E$38)^$J955</f>
        <v>6.9183637087802032E-3</v>
      </c>
      <c r="L955" s="69">
        <f ca="1">$H955*$C955*'Input Parameters'!$E$25*K955</f>
        <v>2.1761020307422427</v>
      </c>
      <c r="M955" s="24">
        <f t="shared" ca="1" si="117"/>
        <v>0.16596500286758165</v>
      </c>
      <c r="N955" s="15">
        <f ca="1">_xlfn.NORM.INV(M955,'Input Parameters'!$E$29,'Input Parameters'!$F$29)</f>
        <v>9.990297662787484E-2</v>
      </c>
      <c r="O955" s="8">
        <f t="shared" ca="1" si="118"/>
        <v>0.82827553588848457</v>
      </c>
      <c r="P955" s="30">
        <f ca="1">_xlfn.LOGNORM.INV(O955,'Input Parameters'!$H$30,'Input Parameters'!$I$30)</f>
        <v>4.1978021431685022</v>
      </c>
      <c r="Q955" s="10">
        <f t="shared" ca="1" si="119"/>
        <v>0.56663105468176789</v>
      </c>
      <c r="R955" s="30">
        <f>IF('Input Parameters'!$E$32=0,0,_xlfn.BETA.INV(Q955,'Input Parameters'!$L$32,'Input Parameters'!$M$32,'Input Parameters'!$J$32,'Input Parameters'!$K$32))</f>
        <v>0</v>
      </c>
      <c r="S955" s="10">
        <f t="shared" ca="1" si="120"/>
        <v>0.3107805020635529</v>
      </c>
      <c r="T955" s="26">
        <f ca="1">_xlfn.LOGNORM.INV(S955,'Input Parameters'!$H$34,'Input Parameters'!$I$34)</f>
        <v>47.402661458017846</v>
      </c>
      <c r="U955" s="10">
        <f t="shared" ca="1" si="121"/>
        <v>0.59134673408609739</v>
      </c>
      <c r="V955" s="30">
        <f ca="1">_xlfn.BETA.INV(U955,'Input Parameters'!$L$36,'Input Parameters'!$M$36,'Input Parameters'!$J$36,'Input Parameters'!$K$36)</f>
        <v>0.62185436683328521</v>
      </c>
      <c r="W955" s="2">
        <f ca="1">N955+(P955-N955)*(1-ERF((T955-R955)/(2*SQRT(L955*'Input Parameters'!$E$38))))</f>
        <v>0.19445767687360871</v>
      </c>
      <c r="X955">
        <f t="shared" ca="1" si="122"/>
        <v>1</v>
      </c>
      <c r="Y955" s="7"/>
    </row>
    <row r="956" spans="1:25" ht="15" customHeight="1" x14ac:dyDescent="0.25">
      <c r="A956" s="139">
        <v>949</v>
      </c>
      <c r="B956" s="10">
        <f t="shared" ca="1" si="113"/>
        <v>1.7637935927109383E-2</v>
      </c>
      <c r="C956" s="60">
        <f ca="1">_xlfn.NORM.INV(B956,'Input Parameters'!$E$15,'Input Parameters'!$F$15)</f>
        <v>156.880396812415</v>
      </c>
      <c r="D956" s="10">
        <f t="shared" ca="1" si="114"/>
        <v>0.9425822232333424</v>
      </c>
      <c r="E956" s="62">
        <f ca="1">IF(_xlfn.NORM.INV(D956,'Input Parameters'!$E$17,'Input Parameters'!$F$17)&lt;3500,3500,IF(_xlfn.NORM.INV(D956,'Input Parameters'!$E$17,'Input Parameters'!$F$17)&gt;5500,5500,_xlfn.NORM.INV(D956,'Input Parameters'!$E$17,'Input Parameters'!$F$17)))</f>
        <v>5500</v>
      </c>
      <c r="F956" s="10">
        <f t="shared" ca="1" si="115"/>
        <v>0.76039819082487115</v>
      </c>
      <c r="G956" s="64">
        <f ca="1">_xlfn.NORM.INV(F956,'Input Parameters'!$E$20,'Input Parameters'!$F$20)</f>
        <v>287.39081294439626</v>
      </c>
      <c r="H956" s="57">
        <f ca="1">EXP(E956*(1/'Input Parameters'!$E$23-1/G956))</f>
        <v>0.69646082436400991</v>
      </c>
      <c r="I956" s="10">
        <f t="shared" ca="1" si="116"/>
        <v>0.71512397998689603</v>
      </c>
      <c r="J956" s="30">
        <f ca="1">_xlfn.BETA.INV(I956,'Input Parameters'!$L$26,'Input Parameters'!$M$26,'Input Parameters'!$J$26,'Input Parameters'!$K$26)</f>
        <v>0.74799121590595452</v>
      </c>
      <c r="K956" s="168">
        <f ca="1">('Input Parameters'!$E$27/'Input Parameters'!$E$38)^$J956</f>
        <v>4.675782449265223E-3</v>
      </c>
      <c r="L956" s="69">
        <f ca="1">$H956*$C956*'Input Parameters'!$E$25*K956</f>
        <v>0.51088090227189009</v>
      </c>
      <c r="M956" s="24">
        <f t="shared" ca="1" si="117"/>
        <v>0.35718749323841081</v>
      </c>
      <c r="N956" s="15">
        <f ca="1">_xlfn.NORM.INV(M956,'Input Parameters'!$E$29,'Input Parameters'!$F$29)</f>
        <v>9.9963401328190538E-2</v>
      </c>
      <c r="O956" s="8">
        <f t="shared" ca="1" si="118"/>
        <v>0.86859761552874493</v>
      </c>
      <c r="P956" s="30">
        <f ca="1">_xlfn.LOGNORM.INV(O956,'Input Parameters'!$H$30,'Input Parameters'!$I$30)</f>
        <v>4.5540004066018138</v>
      </c>
      <c r="Q956" s="10">
        <f t="shared" ca="1" si="119"/>
        <v>0.57574409059420562</v>
      </c>
      <c r="R956" s="30">
        <f>IF('Input Parameters'!$E$32=0,0,_xlfn.BETA.INV(Q956,'Input Parameters'!$L$32,'Input Parameters'!$M$32,'Input Parameters'!$J$32,'Input Parameters'!$K$32))</f>
        <v>0</v>
      </c>
      <c r="S956" s="10">
        <f t="shared" ca="1" si="120"/>
        <v>0.34600316171335221</v>
      </c>
      <c r="T956" s="26">
        <f ca="1">_xlfn.LOGNORM.INV(S956,'Input Parameters'!$H$34,'Input Parameters'!$I$34)</f>
        <v>47.981683328741362</v>
      </c>
      <c r="U956" s="10">
        <f t="shared" ca="1" si="121"/>
        <v>0.41928715806781891</v>
      </c>
      <c r="V956" s="30">
        <f ca="1">_xlfn.BETA.INV(U956,'Input Parameters'!$L$36,'Input Parameters'!$M$36,'Input Parameters'!$J$36,'Input Parameters'!$K$36)</f>
        <v>0.55547101173147273</v>
      </c>
      <c r="W956" s="2">
        <f ca="1">N956+(P956-N956)*(1-ERF((T956-R956)/(2*SQRT(L956*'Input Parameters'!$E$38))))</f>
        <v>9.9972606188157925E-2</v>
      </c>
      <c r="X956">
        <f t="shared" ca="1" si="122"/>
        <v>1</v>
      </c>
      <c r="Y956" s="7"/>
    </row>
    <row r="957" spans="1:25" ht="15" customHeight="1" x14ac:dyDescent="0.25">
      <c r="A957" s="139">
        <v>950</v>
      </c>
      <c r="B957" s="10">
        <f t="shared" ca="1" si="113"/>
        <v>4.6337654308699849E-2</v>
      </c>
      <c r="C957" s="60">
        <f ca="1">_xlfn.NORM.INV(B957,'Input Parameters'!$E$15,'Input Parameters'!$F$15)</f>
        <v>179.8435755422436</v>
      </c>
      <c r="D957" s="10">
        <f t="shared" ca="1" si="114"/>
        <v>0.63624426639107012</v>
      </c>
      <c r="E957" s="62">
        <f ca="1">IF(_xlfn.NORM.INV(D957,'Input Parameters'!$E$17,'Input Parameters'!$F$17)&lt;3500,3500,IF(_xlfn.NORM.INV(D957,'Input Parameters'!$E$17,'Input Parameters'!$F$17)&gt;5500,5500,_xlfn.NORM.INV(D957,'Input Parameters'!$E$17,'Input Parameters'!$F$17)))</f>
        <v>5043.906414758103</v>
      </c>
      <c r="F957" s="10">
        <f t="shared" ca="1" si="115"/>
        <v>8.190970056828395E-2</v>
      </c>
      <c r="G957" s="64">
        <f ca="1">_xlfn.NORM.INV(F957,'Input Parameters'!$E$20,'Input Parameters'!$F$20)</f>
        <v>273.32132060400039</v>
      </c>
      <c r="H957" s="57">
        <f ca="1">EXP(E957*(1/'Input Parameters'!$E$23-1/G957))</f>
        <v>0.29078090605492707</v>
      </c>
      <c r="I957" s="10">
        <f t="shared" ca="1" si="116"/>
        <v>0.18226697410236159</v>
      </c>
      <c r="J957" s="30">
        <f ca="1">_xlfn.BETA.INV(I957,'Input Parameters'!$L$26,'Input Parameters'!$M$26,'Input Parameters'!$J$26,'Input Parameters'!$K$26)</f>
        <v>0.50867555926312302</v>
      </c>
      <c r="K957" s="168">
        <f ca="1">('Input Parameters'!$E$27/'Input Parameters'!$E$38)^$J957</f>
        <v>2.6023849550913688E-2</v>
      </c>
      <c r="L957" s="69">
        <f ca="1">$H957*$C957*'Input Parameters'!$E$25*K957</f>
        <v>1.3609192380741979</v>
      </c>
      <c r="M957" s="24">
        <f t="shared" ca="1" si="117"/>
        <v>0.41559815459034488</v>
      </c>
      <c r="N957" s="15">
        <f ca="1">_xlfn.NORM.INV(M957,'Input Parameters'!$E$29,'Input Parameters'!$F$29)</f>
        <v>9.9978683249009381E-2</v>
      </c>
      <c r="O957" s="8">
        <f t="shared" ca="1" si="118"/>
        <v>0.88177722617598342</v>
      </c>
      <c r="P957" s="30">
        <f ca="1">_xlfn.LOGNORM.INV(O957,'Input Parameters'!$H$30,'Input Parameters'!$I$30)</f>
        <v>4.6940724437154646</v>
      </c>
      <c r="Q957" s="10">
        <f t="shared" ca="1" si="119"/>
        <v>0.8451901521379751</v>
      </c>
      <c r="R957" s="30">
        <f>IF('Input Parameters'!$E$32=0,0,_xlfn.BETA.INV(Q957,'Input Parameters'!$L$32,'Input Parameters'!$M$32,'Input Parameters'!$J$32,'Input Parameters'!$K$32))</f>
        <v>0</v>
      </c>
      <c r="S957" s="10">
        <f t="shared" ca="1" si="120"/>
        <v>0.35395567232098546</v>
      </c>
      <c r="T957" s="26">
        <f ca="1">_xlfn.LOGNORM.INV(S957,'Input Parameters'!$H$34,'Input Parameters'!$I$34)</f>
        <v>48.110133654514669</v>
      </c>
      <c r="U957" s="10">
        <f t="shared" ca="1" si="121"/>
        <v>0.85408064114131488</v>
      </c>
      <c r="V957" s="30">
        <f ca="1">_xlfn.BETA.INV(U957,'Input Parameters'!$L$36,'Input Parameters'!$M$36,'Input Parameters'!$J$36,'Input Parameters'!$K$36)</f>
        <v>0.76111104659310191</v>
      </c>
      <c r="W957" s="2">
        <f ca="1">N957+(P957-N957)*(1-ERF((T957-R957)/(2*SQRT(L957*'Input Parameters'!$E$38))))</f>
        <v>0.11626080289956016</v>
      </c>
      <c r="X957">
        <f t="shared" ca="1" si="122"/>
        <v>1</v>
      </c>
      <c r="Y957" s="7"/>
    </row>
    <row r="958" spans="1:25" ht="15" customHeight="1" x14ac:dyDescent="0.25">
      <c r="A958" s="139">
        <v>951</v>
      </c>
      <c r="B958" s="10">
        <f t="shared" ca="1" si="113"/>
        <v>0.55694634501013018</v>
      </c>
      <c r="C958" s="60">
        <f ca="1">_xlfn.NORM.INV(B958,'Input Parameters'!$E$15,'Input Parameters'!$F$15)</f>
        <v>278.72941064615964</v>
      </c>
      <c r="D958" s="10">
        <f t="shared" ca="1" si="114"/>
        <v>1.4693355068276626E-2</v>
      </c>
      <c r="E958" s="62">
        <f ca="1">IF(_xlfn.NORM.INV(D958,'Input Parameters'!$E$17,'Input Parameters'!$F$17)&lt;3500,3500,IF(_xlfn.NORM.INV(D958,'Input Parameters'!$E$17,'Input Parameters'!$F$17)&gt;5500,5500,_xlfn.NORM.INV(D958,'Input Parameters'!$E$17,'Input Parameters'!$F$17)))</f>
        <v>3500</v>
      </c>
      <c r="F958" s="10">
        <f t="shared" ca="1" si="115"/>
        <v>0.77494586649918074</v>
      </c>
      <c r="G958" s="64">
        <f ca="1">_xlfn.NORM.INV(F958,'Input Parameters'!$E$20,'Input Parameters'!$F$20)</f>
        <v>287.71007142486667</v>
      </c>
      <c r="H958" s="57">
        <f ca="1">EXP(E958*(1/'Input Parameters'!$E$23-1/G958))</f>
        <v>0.80518227340895376</v>
      </c>
      <c r="I958" s="10">
        <f t="shared" ca="1" si="116"/>
        <v>0.29159903459253733</v>
      </c>
      <c r="J958" s="30">
        <f ca="1">_xlfn.BETA.INV(I958,'Input Parameters'!$L$26,'Input Parameters'!$M$26,'Input Parameters'!$J$26,'Input Parameters'!$K$26)</f>
        <v>0.57008784791267209</v>
      </c>
      <c r="K958" s="168">
        <f ca="1">('Input Parameters'!$E$27/'Input Parameters'!$E$38)^$J958</f>
        <v>1.6751731106242226E-2</v>
      </c>
      <c r="L958" s="69">
        <f ca="1">$H958*$C958*'Input Parameters'!$E$25*K958</f>
        <v>3.7595571825557377</v>
      </c>
      <c r="M958" s="24">
        <f t="shared" ca="1" si="117"/>
        <v>0.27355196013033267</v>
      </c>
      <c r="N958" s="15">
        <f ca="1">_xlfn.NORM.INV(M958,'Input Parameters'!$E$29,'Input Parameters'!$F$29)</f>
        <v>9.9939789450986138E-2</v>
      </c>
      <c r="O958" s="8">
        <f t="shared" ca="1" si="118"/>
        <v>0.92458233370299336</v>
      </c>
      <c r="P958" s="30">
        <f ca="1">_xlfn.LOGNORM.INV(O958,'Input Parameters'!$H$30,'Input Parameters'!$I$30)</f>
        <v>5.28914497700905</v>
      </c>
      <c r="Q958" s="10">
        <f t="shared" ca="1" si="119"/>
        <v>0.24185415907678331</v>
      </c>
      <c r="R958" s="30">
        <f>IF('Input Parameters'!$E$32=0,0,_xlfn.BETA.INV(Q958,'Input Parameters'!$L$32,'Input Parameters'!$M$32,'Input Parameters'!$J$32,'Input Parameters'!$K$32))</f>
        <v>0</v>
      </c>
      <c r="S958" s="10">
        <f t="shared" ca="1" si="120"/>
        <v>0.80667616385625873</v>
      </c>
      <c r="T958" s="26">
        <f ca="1">_xlfn.LOGNORM.INV(S958,'Input Parameters'!$H$34,'Input Parameters'!$I$34)</f>
        <v>56.145087692856073</v>
      </c>
      <c r="U958" s="10">
        <f t="shared" ca="1" si="121"/>
        <v>0.11501218168895</v>
      </c>
      <c r="V958" s="30">
        <f ca="1">_xlfn.BETA.INV(U958,'Input Parameters'!$L$36,'Input Parameters'!$M$36,'Input Parameters'!$J$36,'Input Parameters'!$K$36)</f>
        <v>0.42592583994249555</v>
      </c>
      <c r="W958" s="2">
        <f ca="1">N958+(P958-N958)*(1-ERF((T958-R958)/(2*SQRT(L958*'Input Parameters'!$E$38))))</f>
        <v>0.31065749110242269</v>
      </c>
      <c r="X958">
        <f t="shared" ca="1" si="122"/>
        <v>1</v>
      </c>
      <c r="Y958" s="7"/>
    </row>
    <row r="959" spans="1:25" ht="15" customHeight="1" x14ac:dyDescent="0.25">
      <c r="A959" s="139">
        <v>952</v>
      </c>
      <c r="B959" s="10">
        <f t="shared" ca="1" si="113"/>
        <v>2.8488241495254751E-3</v>
      </c>
      <c r="C959" s="60">
        <f ca="1">_xlfn.NORM.INV(B959,'Input Parameters'!$E$15,'Input Parameters'!$F$15)</f>
        <v>121.13900443026102</v>
      </c>
      <c r="D959" s="10">
        <f t="shared" ca="1" si="114"/>
        <v>3.799176019528272E-2</v>
      </c>
      <c r="E959" s="62">
        <f ca="1">IF(_xlfn.NORM.INV(D959,'Input Parameters'!$E$17,'Input Parameters'!$F$17)&lt;3500,3500,IF(_xlfn.NORM.INV(D959,'Input Parameters'!$E$17,'Input Parameters'!$F$17)&gt;5500,5500,_xlfn.NORM.INV(D959,'Input Parameters'!$E$17,'Input Parameters'!$F$17)))</f>
        <v>3557.8628690218438</v>
      </c>
      <c r="F959" s="10">
        <f t="shared" ca="1" si="115"/>
        <v>0.19094473953760316</v>
      </c>
      <c r="G959" s="64">
        <f ca="1">_xlfn.NORM.INV(F959,'Input Parameters'!$E$20,'Input Parameters'!$F$20)</f>
        <v>276.79138488613745</v>
      </c>
      <c r="H959" s="57">
        <f ca="1">EXP(E959*(1/'Input Parameters'!$E$23-1/G959))</f>
        <v>0.49258889136496326</v>
      </c>
      <c r="I959" s="10">
        <f t="shared" ca="1" si="116"/>
        <v>0.14310031499182729</v>
      </c>
      <c r="J959" s="30">
        <f ca="1">_xlfn.BETA.INV(I959,'Input Parameters'!$L$26,'Input Parameters'!$M$26,'Input Parameters'!$J$26,'Input Parameters'!$K$26)</f>
        <v>0.48125866950112944</v>
      </c>
      <c r="K959" s="168">
        <f ca="1">('Input Parameters'!$E$27/'Input Parameters'!$E$38)^$J959</f>
        <v>3.1679678216343918E-2</v>
      </c>
      <c r="L959" s="69">
        <f ca="1">$H959*$C959*'Input Parameters'!$E$25*K959</f>
        <v>1.8903811382748039</v>
      </c>
      <c r="M959" s="24">
        <f t="shared" ca="1" si="117"/>
        <v>0.17089898452210583</v>
      </c>
      <c r="N959" s="15">
        <f ca="1">_xlfn.NORM.INV(M959,'Input Parameters'!$E$29,'Input Parameters'!$F$29)</f>
        <v>9.9904938129352763E-2</v>
      </c>
      <c r="O959" s="8">
        <f t="shared" ca="1" si="118"/>
        <v>0.42383165551227675</v>
      </c>
      <c r="P959" s="30">
        <f ca="1">_xlfn.LOGNORM.INV(O959,'Input Parameters'!$H$30,'Input Parameters'!$I$30)</f>
        <v>2.4505091891733932</v>
      </c>
      <c r="Q959" s="10">
        <f t="shared" ca="1" si="119"/>
        <v>0.58670156655201433</v>
      </c>
      <c r="R959" s="30">
        <f>IF('Input Parameters'!$E$32=0,0,_xlfn.BETA.INV(Q959,'Input Parameters'!$L$32,'Input Parameters'!$M$32,'Input Parameters'!$J$32,'Input Parameters'!$K$32))</f>
        <v>0</v>
      </c>
      <c r="S959" s="10">
        <f t="shared" ca="1" si="120"/>
        <v>0.62983055657997311</v>
      </c>
      <c r="T959" s="26">
        <f ca="1">_xlfn.LOGNORM.INV(S959,'Input Parameters'!$H$34,'Input Parameters'!$I$34)</f>
        <v>52.531310044275898</v>
      </c>
      <c r="U959" s="10">
        <f t="shared" ca="1" si="121"/>
        <v>0.88030771079133163</v>
      </c>
      <c r="V959" s="30">
        <f ca="1">_xlfn.BETA.INV(U959,'Input Parameters'!$L$36,'Input Parameters'!$M$36,'Input Parameters'!$J$36,'Input Parameters'!$K$36)</f>
        <v>0.78307536819223178</v>
      </c>
      <c r="W959" s="2">
        <f ca="1">N959+(P959-N959)*(1-ERF((T959-R959)/(2*SQRT(L959*'Input Parameters'!$E$38))))</f>
        <v>0.11612341316843801</v>
      </c>
      <c r="X959">
        <f t="shared" ca="1" si="122"/>
        <v>1</v>
      </c>
      <c r="Y959" s="7"/>
    </row>
    <row r="960" spans="1:25" ht="15" customHeight="1" x14ac:dyDescent="0.25">
      <c r="A960" s="139">
        <v>953</v>
      </c>
      <c r="B960" s="10">
        <f t="shared" ca="1" si="113"/>
        <v>0.87038747323482102</v>
      </c>
      <c r="C960" s="60">
        <f ca="1">_xlfn.NORM.INV(B960,'Input Parameters'!$E$15,'Input Parameters'!$F$15)</f>
        <v>332.10957521342664</v>
      </c>
      <c r="D960" s="10">
        <f t="shared" ca="1" si="114"/>
        <v>9.8730421815333647E-2</v>
      </c>
      <c r="E960" s="62">
        <f ca="1">IF(_xlfn.NORM.INV(D960,'Input Parameters'!$E$17,'Input Parameters'!$F$17)&lt;3500,3500,IF(_xlfn.NORM.INV(D960,'Input Parameters'!$E$17,'Input Parameters'!$F$17)&gt;5500,5500,_xlfn.NORM.INV(D960,'Input Parameters'!$E$17,'Input Parameters'!$F$17)))</f>
        <v>3897.826346929759</v>
      </c>
      <c r="F960" s="10">
        <f t="shared" ca="1" si="115"/>
        <v>0.34347957481609237</v>
      </c>
      <c r="G960" s="64">
        <f ca="1">_xlfn.NORM.INV(F960,'Input Parameters'!$E$20,'Input Parameters'!$F$20)</f>
        <v>279.9499995009329</v>
      </c>
      <c r="H960" s="57">
        <f ca="1">EXP(E960*(1/'Input Parameters'!$E$23-1/G960))</f>
        <v>0.53963991748134243</v>
      </c>
      <c r="I960" s="10">
        <f t="shared" ca="1" si="116"/>
        <v>0.7603138333929842</v>
      </c>
      <c r="J960" s="30">
        <f ca="1">_xlfn.BETA.INV(I960,'Input Parameters'!$L$26,'Input Parameters'!$M$26,'Input Parameters'!$J$26,'Input Parameters'!$K$26)</f>
        <v>0.76741862208293776</v>
      </c>
      <c r="K960" s="168">
        <f ca="1">('Input Parameters'!$E$27/'Input Parameters'!$E$38)^$J960</f>
        <v>4.0675598391215649E-3</v>
      </c>
      <c r="L960" s="69">
        <f ca="1">$H960*$C960*'Input Parameters'!$E$25*K960</f>
        <v>0.72898638129820681</v>
      </c>
      <c r="M960" s="24">
        <f t="shared" ca="1" si="117"/>
        <v>0.97190276569045453</v>
      </c>
      <c r="N960" s="15">
        <f ca="1">_xlfn.NORM.INV(M960,'Input Parameters'!$E$29,'Input Parameters'!$F$29)</f>
        <v>0.10019095244663771</v>
      </c>
      <c r="O960" s="8">
        <f t="shared" ca="1" si="118"/>
        <v>0.66353920144616352</v>
      </c>
      <c r="P960" s="30">
        <f ca="1">_xlfn.LOGNORM.INV(O960,'Input Parameters'!$H$30,'Input Parameters'!$I$30)</f>
        <v>3.2754396784096134</v>
      </c>
      <c r="Q960" s="10">
        <f t="shared" ca="1" si="119"/>
        <v>6.3687806647390821E-2</v>
      </c>
      <c r="R960" s="30">
        <f>IF('Input Parameters'!$E$32=0,0,_xlfn.BETA.INV(Q960,'Input Parameters'!$L$32,'Input Parameters'!$M$32,'Input Parameters'!$J$32,'Input Parameters'!$K$32))</f>
        <v>0</v>
      </c>
      <c r="S960" s="10">
        <f t="shared" ca="1" si="120"/>
        <v>0.59820319774987052</v>
      </c>
      <c r="T960" s="26">
        <f ca="1">_xlfn.LOGNORM.INV(S960,'Input Parameters'!$H$34,'Input Parameters'!$I$34)</f>
        <v>51.993110594129234</v>
      </c>
      <c r="U960" s="10">
        <f t="shared" ca="1" si="121"/>
        <v>0.8776124370908599</v>
      </c>
      <c r="V960" s="30">
        <f ca="1">_xlfn.BETA.INV(U960,'Input Parameters'!$L$36,'Input Parameters'!$M$36,'Input Parameters'!$J$36,'Input Parameters'!$K$36)</f>
        <v>0.78065950748938495</v>
      </c>
      <c r="W960" s="2">
        <f ca="1">N960+(P960-N960)*(1-ERF((T960-R960)/(2*SQRT(L960*'Input Parameters'!$E$38))))</f>
        <v>0.10024374250511238</v>
      </c>
      <c r="X960">
        <f t="shared" ca="1" si="122"/>
        <v>1</v>
      </c>
      <c r="Y960" s="7"/>
    </row>
    <row r="961" spans="1:25" ht="15" customHeight="1" x14ac:dyDescent="0.25">
      <c r="A961" s="139">
        <v>954</v>
      </c>
      <c r="B961" s="10">
        <f t="shared" ca="1" si="113"/>
        <v>0.70662913059855448</v>
      </c>
      <c r="C961" s="60">
        <f ca="1">_xlfn.NORM.INV(B961,'Input Parameters'!$E$15,'Input Parameters'!$F$15)</f>
        <v>300.42478725322297</v>
      </c>
      <c r="D961" s="10">
        <f t="shared" ca="1" si="114"/>
        <v>0.66796380527240662</v>
      </c>
      <c r="E961" s="62">
        <f ca="1">IF(_xlfn.NORM.INV(D961,'Input Parameters'!$E$17,'Input Parameters'!$F$17)&lt;3500,3500,IF(_xlfn.NORM.INV(D961,'Input Parameters'!$E$17,'Input Parameters'!$F$17)&gt;5500,5500,_xlfn.NORM.INV(D961,'Input Parameters'!$E$17,'Input Parameters'!$F$17)))</f>
        <v>5104.0082785247678</v>
      </c>
      <c r="F961" s="10">
        <f t="shared" ca="1" si="115"/>
        <v>0.58327601193302214</v>
      </c>
      <c r="G961" s="64">
        <f ca="1">_xlfn.NORM.INV(F961,'Input Parameters'!$E$20,'Input Parameters'!$F$20)</f>
        <v>284.05888602614095</v>
      </c>
      <c r="H961" s="57">
        <f ca="1">EXP(E961*(1/'Input Parameters'!$E$23-1/G961))</f>
        <v>0.58041254491039596</v>
      </c>
      <c r="I961" s="10">
        <f t="shared" ca="1" si="116"/>
        <v>1.4109166219258062E-2</v>
      </c>
      <c r="J961" s="30">
        <f ca="1">_xlfn.BETA.INV(I961,'Input Parameters'!$L$26,'Input Parameters'!$M$26,'Input Parameters'!$J$26,'Input Parameters'!$K$26)</f>
        <v>0.29886604390663979</v>
      </c>
      <c r="K961" s="168">
        <f ca="1">('Input Parameters'!$E$27/'Input Parameters'!$E$38)^$J961</f>
        <v>0.11721174037800909</v>
      </c>
      <c r="L961" s="69">
        <f ca="1">$H961*$C961*'Input Parameters'!$E$25*K961</f>
        <v>20.438248129365697</v>
      </c>
      <c r="M961" s="24">
        <f t="shared" ca="1" si="117"/>
        <v>0.50243795613179976</v>
      </c>
      <c r="N961" s="15">
        <f ca="1">_xlfn.NORM.INV(M961,'Input Parameters'!$E$29,'Input Parameters'!$F$29)</f>
        <v>0.10000061110878089</v>
      </c>
      <c r="O961" s="8">
        <f t="shared" ca="1" si="118"/>
        <v>0.65354508176166515</v>
      </c>
      <c r="P961" s="30">
        <f ca="1">_xlfn.LOGNORM.INV(O961,'Input Parameters'!$H$30,'Input Parameters'!$I$30)</f>
        <v>3.2335740701283333</v>
      </c>
      <c r="Q961" s="10">
        <f t="shared" ca="1" si="119"/>
        <v>0.7748129787881034</v>
      </c>
      <c r="R961" s="30">
        <f>IF('Input Parameters'!$E$32=0,0,_xlfn.BETA.INV(Q961,'Input Parameters'!$L$32,'Input Parameters'!$M$32,'Input Parameters'!$J$32,'Input Parameters'!$K$32))</f>
        <v>0</v>
      </c>
      <c r="S961" s="10">
        <f t="shared" ca="1" si="120"/>
        <v>0.2114114293205237</v>
      </c>
      <c r="T961" s="26">
        <f ca="1">_xlfn.LOGNORM.INV(S961,'Input Parameters'!$H$34,'Input Parameters'!$I$34)</f>
        <v>45.619746939270861</v>
      </c>
      <c r="U961" s="10">
        <f t="shared" ca="1" si="121"/>
        <v>0.38250189548655233</v>
      </c>
      <c r="V961" s="30">
        <f ca="1">_xlfn.BETA.INV(U961,'Input Parameters'!$L$36,'Input Parameters'!$M$36,'Input Parameters'!$J$36,'Input Parameters'!$K$36)</f>
        <v>0.54169161549236478</v>
      </c>
      <c r="W961" s="2">
        <f ca="1">N961+(P961-N961)*(1-ERF((T961-R961)/(2*SQRT(L961*'Input Parameters'!$E$38))))</f>
        <v>1.5900586335811369</v>
      </c>
      <c r="X961">
        <f t="shared" ca="1" si="122"/>
        <v>0</v>
      </c>
      <c r="Y961" s="7"/>
    </row>
    <row r="962" spans="1:25" ht="15" customHeight="1" x14ac:dyDescent="0.25">
      <c r="A962" s="139">
        <v>955</v>
      </c>
      <c r="B962" s="10">
        <f t="shared" ca="1" si="113"/>
        <v>0.39280526785795866</v>
      </c>
      <c r="C962" s="60">
        <f ca="1">_xlfn.NORM.INV(B962,'Input Parameters'!$E$15,'Input Parameters'!$F$15)</f>
        <v>256.22577494065484</v>
      </c>
      <c r="D962" s="10">
        <f t="shared" ca="1" si="114"/>
        <v>0.63968825882196567</v>
      </c>
      <c r="E962" s="62">
        <f ca="1">IF(_xlfn.NORM.INV(D962,'Input Parameters'!$E$17,'Input Parameters'!$F$17)&lt;3500,3500,IF(_xlfn.NORM.INV(D962,'Input Parameters'!$E$17,'Input Parameters'!$F$17)&gt;5500,5500,_xlfn.NORM.INV(D962,'Input Parameters'!$E$17,'Input Parameters'!$F$17)))</f>
        <v>5050.3379530389839</v>
      </c>
      <c r="F962" s="10">
        <f t="shared" ca="1" si="115"/>
        <v>0.73604612577372897</v>
      </c>
      <c r="G962" s="64">
        <f ca="1">_xlfn.NORM.INV(F962,'Input Parameters'!$E$20,'Input Parameters'!$F$20)</f>
        <v>286.87906063507455</v>
      </c>
      <c r="H962" s="57">
        <f ca="1">EXP(E962*(1/'Input Parameters'!$E$23-1/G962))</f>
        <v>0.69522715032550209</v>
      </c>
      <c r="I962" s="10">
        <f t="shared" ca="1" si="116"/>
        <v>0.10482465015406661</v>
      </c>
      <c r="J962" s="30">
        <f ca="1">_xlfn.BETA.INV(I962,'Input Parameters'!$L$26,'Input Parameters'!$M$26,'Input Parameters'!$J$26,'Input Parameters'!$K$26)</f>
        <v>0.44920295714767827</v>
      </c>
      <c r="K962" s="168">
        <f ca="1">('Input Parameters'!$E$27/'Input Parameters'!$E$38)^$J962</f>
        <v>3.9869506987969448E-2</v>
      </c>
      <c r="L962" s="69">
        <f ca="1">$H962*$C962*'Input Parameters'!$E$25*K962</f>
        <v>7.1021592263267124</v>
      </c>
      <c r="M962" s="24">
        <f t="shared" ca="1" si="117"/>
        <v>0.63063797508748853</v>
      </c>
      <c r="N962" s="15">
        <f ca="1">_xlfn.NORM.INV(M962,'Input Parameters'!$E$29,'Input Parameters'!$F$29)</f>
        <v>0.10003335435123833</v>
      </c>
      <c r="O962" s="8">
        <f t="shared" ca="1" si="118"/>
        <v>0.47672521225156639</v>
      </c>
      <c r="P962" s="30">
        <f ca="1">_xlfn.LOGNORM.INV(O962,'Input Parameters'!$H$30,'Input Parameters'!$I$30)</f>
        <v>2.6103011101904992</v>
      </c>
      <c r="Q962" s="10">
        <f t="shared" ca="1" si="119"/>
        <v>0.94050474038488485</v>
      </c>
      <c r="R962" s="30">
        <f>IF('Input Parameters'!$E$32=0,0,_xlfn.BETA.INV(Q962,'Input Parameters'!$L$32,'Input Parameters'!$M$32,'Input Parameters'!$J$32,'Input Parameters'!$K$32))</f>
        <v>0</v>
      </c>
      <c r="S962" s="10">
        <f t="shared" ca="1" si="120"/>
        <v>0.18790532326734222</v>
      </c>
      <c r="T962" s="26">
        <f ca="1">_xlfn.LOGNORM.INV(S962,'Input Parameters'!$H$34,'Input Parameters'!$I$34)</f>
        <v>45.144473630221889</v>
      </c>
      <c r="U962" s="10">
        <f t="shared" ca="1" si="121"/>
        <v>3.1623590471290264E-2</v>
      </c>
      <c r="V962" s="30">
        <f ca="1">_xlfn.BETA.INV(U962,'Input Parameters'!$L$36,'Input Parameters'!$M$36,'Input Parameters'!$J$36,'Input Parameters'!$K$36)</f>
        <v>0.35907286540443917</v>
      </c>
      <c r="W962" s="2">
        <f ca="1">N962+(P962-N962)*(1-ERF((T962-R962)/(2*SQRT(L962*'Input Parameters'!$E$38))))</f>
        <v>0.67986518362301451</v>
      </c>
      <c r="X962">
        <f t="shared" ca="1" si="122"/>
        <v>0</v>
      </c>
      <c r="Y962" s="7"/>
    </row>
    <row r="963" spans="1:25" ht="15" customHeight="1" x14ac:dyDescent="0.25">
      <c r="A963" s="139">
        <v>956</v>
      </c>
      <c r="B963" s="10">
        <f t="shared" ca="1" si="113"/>
        <v>0.11872796953342246</v>
      </c>
      <c r="C963" s="60">
        <f ca="1">_xlfn.NORM.INV(B963,'Input Parameters'!$E$15,'Input Parameters'!$F$15)</f>
        <v>206.94471881662241</v>
      </c>
      <c r="D963" s="10">
        <f t="shared" ca="1" si="114"/>
        <v>0.33847412171594626</v>
      </c>
      <c r="E963" s="62">
        <f ca="1">IF(_xlfn.NORM.INV(D963,'Input Parameters'!$E$17,'Input Parameters'!$F$17)&lt;3500,3500,IF(_xlfn.NORM.INV(D963,'Input Parameters'!$E$17,'Input Parameters'!$F$17)&gt;5500,5500,_xlfn.NORM.INV(D963,'Input Parameters'!$E$17,'Input Parameters'!$F$17)))</f>
        <v>4508.3582162307712</v>
      </c>
      <c r="F963" s="10">
        <f t="shared" ca="1" si="115"/>
        <v>0.84328766130479127</v>
      </c>
      <c r="G963" s="64">
        <f ca="1">_xlfn.NORM.INV(F963,'Input Parameters'!$E$20,'Input Parameters'!$F$20)</f>
        <v>289.40401569912621</v>
      </c>
      <c r="H963" s="57">
        <f ca="1">EXP(E963*(1/'Input Parameters'!$E$23-1/G963))</f>
        <v>0.82911549656253014</v>
      </c>
      <c r="I963" s="10">
        <f t="shared" ca="1" si="116"/>
        <v>0.63388283764843434</v>
      </c>
      <c r="J963" s="30">
        <f ca="1">_xlfn.BETA.INV(I963,'Input Parameters'!$L$26,'Input Parameters'!$M$26,'Input Parameters'!$J$26,'Input Parameters'!$K$26)</f>
        <v>0.71478821225481548</v>
      </c>
      <c r="K963" s="168">
        <f ca="1">('Input Parameters'!$E$27/'Input Parameters'!$E$38)^$J963</f>
        <v>5.9331926136186371E-3</v>
      </c>
      <c r="L963" s="69">
        <f ca="1">$H963*$C963*'Input Parameters'!$E$25*K963</f>
        <v>1.0180235567559641</v>
      </c>
      <c r="M963" s="24">
        <f t="shared" ca="1" si="117"/>
        <v>0.32798232546574269</v>
      </c>
      <c r="N963" s="15">
        <f ca="1">_xlfn.NORM.INV(M963,'Input Parameters'!$E$29,'Input Parameters'!$F$29)</f>
        <v>9.9955450856893877E-2</v>
      </c>
      <c r="O963" s="8">
        <f t="shared" ca="1" si="118"/>
        <v>0.72910375586959353</v>
      </c>
      <c r="P963" s="30">
        <f ca="1">_xlfn.LOGNORM.INV(O963,'Input Parameters'!$H$30,'Input Parameters'!$I$30)</f>
        <v>3.5795682405765765</v>
      </c>
      <c r="Q963" s="10">
        <f t="shared" ca="1" si="119"/>
        <v>0.47411961769508315</v>
      </c>
      <c r="R963" s="30">
        <f>IF('Input Parameters'!$E$32=0,0,_xlfn.BETA.INV(Q963,'Input Parameters'!$L$32,'Input Parameters'!$M$32,'Input Parameters'!$J$32,'Input Parameters'!$K$32))</f>
        <v>0</v>
      </c>
      <c r="S963" s="10">
        <f t="shared" ca="1" si="120"/>
        <v>0.71361748616619003</v>
      </c>
      <c r="T963" s="26">
        <f ca="1">_xlfn.LOGNORM.INV(S963,'Input Parameters'!$H$34,'Input Parameters'!$I$34)</f>
        <v>54.074849236792176</v>
      </c>
      <c r="U963" s="10">
        <f t="shared" ca="1" si="121"/>
        <v>0.54115476353011827</v>
      </c>
      <c r="V963" s="30">
        <f ca="1">_xlfn.BETA.INV(U963,'Input Parameters'!$L$36,'Input Parameters'!$M$36,'Input Parameters'!$J$36,'Input Parameters'!$K$36)</f>
        <v>0.60179014125456631</v>
      </c>
      <c r="W963" s="2">
        <f ca="1">N963+(P963-N963)*(1-ERF((T963-R963)/(2*SQRT(L963*'Input Parameters'!$E$38))))</f>
        <v>0.1004803416941951</v>
      </c>
      <c r="X963">
        <f t="shared" ca="1" si="122"/>
        <v>1</v>
      </c>
      <c r="Y963" s="7"/>
    </row>
    <row r="964" spans="1:25" ht="15" customHeight="1" x14ac:dyDescent="0.25">
      <c r="A964" s="139">
        <v>957</v>
      </c>
      <c r="B964" s="10">
        <f t="shared" ca="1" si="113"/>
        <v>0.95496921162772141</v>
      </c>
      <c r="C964" s="60">
        <f ca="1">_xlfn.NORM.INV(B964,'Input Parameters'!$E$15,'Input Parameters'!$F$15)</f>
        <v>362.82903597532209</v>
      </c>
      <c r="D964" s="10">
        <f t="shared" ca="1" si="114"/>
        <v>0.2378703761441705</v>
      </c>
      <c r="E964" s="62">
        <f ca="1">IF(_xlfn.NORM.INV(D964,'Input Parameters'!$E$17,'Input Parameters'!$F$17)&lt;3500,3500,IF(_xlfn.NORM.INV(D964,'Input Parameters'!$E$17,'Input Parameters'!$F$17)&gt;5500,5500,_xlfn.NORM.INV(D964,'Input Parameters'!$E$17,'Input Parameters'!$F$17)))</f>
        <v>4300.7812087285183</v>
      </c>
      <c r="F964" s="10">
        <f t="shared" ca="1" si="115"/>
        <v>0.61567792016798328</v>
      </c>
      <c r="G964" s="64">
        <f ca="1">_xlfn.NORM.INV(F964,'Input Parameters'!$E$20,'Input Parameters'!$F$20)</f>
        <v>284.62079733478225</v>
      </c>
      <c r="H964" s="57">
        <f ca="1">EXP(E964*(1/'Input Parameters'!$E$23-1/G964))</f>
        <v>0.65147754056013785</v>
      </c>
      <c r="I964" s="10">
        <f t="shared" ca="1" si="116"/>
        <v>0.30787096701677619</v>
      </c>
      <c r="J964" s="30">
        <f ca="1">_xlfn.BETA.INV(I964,'Input Parameters'!$L$26,'Input Parameters'!$M$26,'Input Parameters'!$J$26,'Input Parameters'!$K$26)</f>
        <v>0.57806031436176175</v>
      </c>
      <c r="K964" s="168">
        <f ca="1">('Input Parameters'!$E$27/'Input Parameters'!$E$38)^$J964</f>
        <v>1.5820632005483889E-2</v>
      </c>
      <c r="L964" s="69">
        <f ca="1">$H964*$C964*'Input Parameters'!$E$25*K964</f>
        <v>3.7396013840519866</v>
      </c>
      <c r="M964" s="24">
        <f t="shared" ca="1" si="117"/>
        <v>0.67701039183699374</v>
      </c>
      <c r="N964" s="15">
        <f ca="1">_xlfn.NORM.INV(M964,'Input Parameters'!$E$29,'Input Parameters'!$F$29)</f>
        <v>0.10004593550575301</v>
      </c>
      <c r="O964" s="8">
        <f t="shared" ca="1" si="118"/>
        <v>6.9776251395666344E-2</v>
      </c>
      <c r="P964" s="30">
        <f ca="1">_xlfn.LOGNORM.INV(O964,'Input Parameters'!$H$30,'Input Parameters'!$I$30)</f>
        <v>1.3352480941752014</v>
      </c>
      <c r="Q964" s="10">
        <f t="shared" ca="1" si="119"/>
        <v>0.71069387312050003</v>
      </c>
      <c r="R964" s="30">
        <f>IF('Input Parameters'!$E$32=0,0,_xlfn.BETA.INV(Q964,'Input Parameters'!$L$32,'Input Parameters'!$M$32,'Input Parameters'!$J$32,'Input Parameters'!$K$32))</f>
        <v>0</v>
      </c>
      <c r="S964" s="10">
        <f t="shared" ca="1" si="120"/>
        <v>0.41351893937486739</v>
      </c>
      <c r="T964" s="26">
        <f ca="1">_xlfn.LOGNORM.INV(S964,'Input Parameters'!$H$34,'Input Parameters'!$I$34)</f>
        <v>49.054763120319464</v>
      </c>
      <c r="U964" s="10">
        <f t="shared" ca="1" si="121"/>
        <v>0.82027430064474538</v>
      </c>
      <c r="V964" s="30">
        <f ca="1">_xlfn.BETA.INV(U964,'Input Parameters'!$L$36,'Input Parameters'!$M$36,'Input Parameters'!$J$36,'Input Parameters'!$K$36)</f>
        <v>0.7367514389768961</v>
      </c>
      <c r="W964" s="2">
        <f ca="1">N964+(P964-N964)*(1-ERF((T964-R964)/(2*SQRT(L964*'Input Parameters'!$E$38))))</f>
        <v>0.19004104916641201</v>
      </c>
      <c r="X964">
        <f t="shared" ca="1" si="122"/>
        <v>1</v>
      </c>
      <c r="Y964" s="7"/>
    </row>
    <row r="965" spans="1:25" ht="15" customHeight="1" x14ac:dyDescent="0.25">
      <c r="A965" s="139">
        <v>958</v>
      </c>
      <c r="B965" s="10">
        <f t="shared" ref="B965:B1028" ca="1" si="123">RAND()</f>
        <v>0.86001312573082012</v>
      </c>
      <c r="C965" s="60">
        <f ca="1">_xlfn.NORM.INV(B965,'Input Parameters'!$E$15,'Input Parameters'!$F$15)</f>
        <v>329.51661735932487</v>
      </c>
      <c r="D965" s="10">
        <f t="shared" ref="D965:D1028" ca="1" si="124">RAND()</f>
        <v>0.75195939966270797</v>
      </c>
      <c r="E965" s="62">
        <f ca="1">IF(_xlfn.NORM.INV(D965,'Input Parameters'!$E$17,'Input Parameters'!$F$17)&lt;3500,3500,IF(_xlfn.NORM.INV(D965,'Input Parameters'!$E$17,'Input Parameters'!$F$17)&gt;5500,5500,_xlfn.NORM.INV(D965,'Input Parameters'!$E$17,'Input Parameters'!$F$17)))</f>
        <v>5276.4680293464335</v>
      </c>
      <c r="F965" s="10">
        <f t="shared" ref="F965:F1028" ca="1" si="125">RAND()</f>
        <v>0.31350312429155947</v>
      </c>
      <c r="G965" s="64">
        <f ca="1">_xlfn.NORM.INV(F965,'Input Parameters'!$E$20,'Input Parameters'!$F$20)</f>
        <v>279.39416931941628</v>
      </c>
      <c r="H965" s="57">
        <f ca="1">EXP(E965*(1/'Input Parameters'!$E$23-1/G965))</f>
        <v>0.41789407066095963</v>
      </c>
      <c r="I965" s="10">
        <f t="shared" ref="I965:I1028" ca="1" si="126">RAND()</f>
        <v>0.61394795736809271</v>
      </c>
      <c r="J965" s="30">
        <f ca="1">_xlfn.BETA.INV(I965,'Input Parameters'!$L$26,'Input Parameters'!$M$26,'Input Parameters'!$J$26,'Input Parameters'!$K$26)</f>
        <v>0.70682402438524583</v>
      </c>
      <c r="K965" s="168">
        <f ca="1">('Input Parameters'!$E$27/'Input Parameters'!$E$38)^$J965</f>
        <v>6.2820085386057663E-3</v>
      </c>
      <c r="L965" s="69">
        <f ca="1">$H965*$C965*'Input Parameters'!$E$25*K965</f>
        <v>0.8650516767074834</v>
      </c>
      <c r="M965" s="24">
        <f t="shared" ref="M965:M1028" ca="1" si="127">RAND()</f>
        <v>0.14165103755014519</v>
      </c>
      <c r="N965" s="15">
        <f ca="1">_xlfn.NORM.INV(M965,'Input Parameters'!$E$29,'Input Parameters'!$F$29)</f>
        <v>9.9892706899828154E-2</v>
      </c>
      <c r="O965" s="8">
        <f t="shared" ref="O965:O1028" ca="1" si="128">RAND()</f>
        <v>0.30897580765198851</v>
      </c>
      <c r="P965" s="30">
        <f ca="1">_xlfn.LOGNORM.INV(O965,'Input Parameters'!$H$30,'Input Parameters'!$I$30)</f>
        <v>2.1200464745121308</v>
      </c>
      <c r="Q965" s="10">
        <f t="shared" ref="Q965:Q1028" ca="1" si="129">RAND()</f>
        <v>0.89643585583428731</v>
      </c>
      <c r="R965" s="30">
        <f>IF('Input Parameters'!$E$32=0,0,_xlfn.BETA.INV(Q965,'Input Parameters'!$L$32,'Input Parameters'!$M$32,'Input Parameters'!$J$32,'Input Parameters'!$K$32))</f>
        <v>0</v>
      </c>
      <c r="S965" s="10">
        <f t="shared" ref="S965:S1028" ca="1" si="130">RAND()</f>
        <v>2.8961629489260066E-2</v>
      </c>
      <c r="T965" s="26">
        <f ca="1">_xlfn.LOGNORM.INV(S965,'Input Parameters'!$H$34,'Input Parameters'!$I$34)</f>
        <v>39.806397494417098</v>
      </c>
      <c r="U965" s="10">
        <f t="shared" ref="U965:U1028" ca="1" si="131">RAND()</f>
        <v>0.49214655234905758</v>
      </c>
      <c r="V965" s="30">
        <f ca="1">_xlfn.BETA.INV(U965,'Input Parameters'!$L$36,'Input Parameters'!$M$36,'Input Parameters'!$J$36,'Input Parameters'!$K$36)</f>
        <v>0.58289530377773424</v>
      </c>
      <c r="W965" s="2">
        <f ca="1">N965+(P965-N965)*(1-ERF((T965-R965)/(2*SQRT(L965*'Input Parameters'!$E$38))))</f>
        <v>0.10489336992330328</v>
      </c>
      <c r="X965">
        <f t="shared" ca="1" si="122"/>
        <v>1</v>
      </c>
      <c r="Y965" s="7"/>
    </row>
    <row r="966" spans="1:25" ht="15" customHeight="1" x14ac:dyDescent="0.25">
      <c r="A966" s="139">
        <v>959</v>
      </c>
      <c r="B966" s="10">
        <f t="shared" ca="1" si="123"/>
        <v>0.5437766384787891</v>
      </c>
      <c r="C966" s="60">
        <f ca="1">_xlfn.NORM.INV(B966,'Input Parameters'!$E$15,'Input Parameters'!$F$15)</f>
        <v>276.92592627558469</v>
      </c>
      <c r="D966" s="10">
        <f t="shared" ca="1" si="124"/>
        <v>0.39043468923723645</v>
      </c>
      <c r="E966" s="62">
        <f ca="1">IF(_xlfn.NORM.INV(D966,'Input Parameters'!$E$17,'Input Parameters'!$F$17)&lt;3500,3500,IF(_xlfn.NORM.INV(D966,'Input Parameters'!$E$17,'Input Parameters'!$F$17)&gt;5500,5500,_xlfn.NORM.INV(D966,'Input Parameters'!$E$17,'Input Parameters'!$F$17)))</f>
        <v>4605.2696150781612</v>
      </c>
      <c r="F966" s="10">
        <f t="shared" ca="1" si="125"/>
        <v>0.68567245647366215</v>
      </c>
      <c r="G966" s="64">
        <f ca="1">_xlfn.NORM.INV(F966,'Input Parameters'!$E$20,'Input Parameters'!$F$20)</f>
        <v>285.89025863576944</v>
      </c>
      <c r="H966" s="57">
        <f ca="1">EXP(E966*(1/'Input Parameters'!$E$23-1/G966))</f>
        <v>0.67908881316722958</v>
      </c>
      <c r="I966" s="10">
        <f t="shared" ca="1" si="126"/>
        <v>0.40876124890986998</v>
      </c>
      <c r="J966" s="30">
        <f ca="1">_xlfn.BETA.INV(I966,'Input Parameters'!$L$26,'Input Parameters'!$M$26,'Input Parameters'!$J$26,'Input Parameters'!$K$26)</f>
        <v>0.6236637323670069</v>
      </c>
      <c r="K966" s="168">
        <f ca="1">('Input Parameters'!$E$27/'Input Parameters'!$E$38)^$J966</f>
        <v>1.1406695534577646E-2</v>
      </c>
      <c r="L966" s="69">
        <f ca="1">$H966*$C966*'Input Parameters'!$E$25*K966</f>
        <v>2.1451123482962569</v>
      </c>
      <c r="M966" s="24">
        <f t="shared" ca="1" si="127"/>
        <v>0.27984660174142373</v>
      </c>
      <c r="N966" s="15">
        <f ca="1">_xlfn.NORM.INV(M966,'Input Parameters'!$E$29,'Input Parameters'!$F$29)</f>
        <v>9.9941670273515582E-2</v>
      </c>
      <c r="O966" s="8">
        <f t="shared" ca="1" si="128"/>
        <v>0.22479411155579609</v>
      </c>
      <c r="P966" s="30">
        <f ca="1">_xlfn.LOGNORM.INV(O966,'Input Parameters'!$H$30,'Input Parameters'!$I$30)</f>
        <v>1.8773714666309418</v>
      </c>
      <c r="Q966" s="10">
        <f t="shared" ca="1" si="129"/>
        <v>0.68915950342596644</v>
      </c>
      <c r="R966" s="30">
        <f>IF('Input Parameters'!$E$32=0,0,_xlfn.BETA.INV(Q966,'Input Parameters'!$L$32,'Input Parameters'!$M$32,'Input Parameters'!$J$32,'Input Parameters'!$K$32))</f>
        <v>0</v>
      </c>
      <c r="S966" s="10">
        <f t="shared" ca="1" si="130"/>
        <v>0.42736803546409752</v>
      </c>
      <c r="T966" s="26">
        <f ca="1">_xlfn.LOGNORM.INV(S966,'Input Parameters'!$H$34,'Input Parameters'!$I$34)</f>
        <v>49.271609239716639</v>
      </c>
      <c r="U966" s="10">
        <f t="shared" ca="1" si="131"/>
        <v>0.63746553037620923</v>
      </c>
      <c r="V966" s="30">
        <f ca="1">_xlfn.BETA.INV(U966,'Input Parameters'!$L$36,'Input Parameters'!$M$36,'Input Parameters'!$J$36,'Input Parameters'!$K$36)</f>
        <v>0.64123338369559657</v>
      </c>
      <c r="W966" s="2">
        <f ca="1">N966+(P966-N966)*(1-ERF((T966-R966)/(2*SQRT(L966*'Input Parameters'!$E$38))))</f>
        <v>0.1308145722976406</v>
      </c>
      <c r="X966">
        <f t="shared" ca="1" si="122"/>
        <v>1</v>
      </c>
      <c r="Y966" s="7"/>
    </row>
    <row r="967" spans="1:25" ht="15" customHeight="1" x14ac:dyDescent="0.25">
      <c r="A967" s="139">
        <v>960</v>
      </c>
      <c r="B967" s="10">
        <f t="shared" ca="1" si="123"/>
        <v>0.33228284753738468</v>
      </c>
      <c r="C967" s="60">
        <f ca="1">_xlfn.NORM.INV(B967,'Input Parameters'!$E$15,'Input Parameters'!$F$15)</f>
        <v>247.46793651783346</v>
      </c>
      <c r="D967" s="10">
        <f t="shared" ca="1" si="124"/>
        <v>0.42796254078758167</v>
      </c>
      <c r="E967" s="62">
        <f ca="1">IF(_xlfn.NORM.INV(D967,'Input Parameters'!$E$17,'Input Parameters'!$F$17)&lt;3500,3500,IF(_xlfn.NORM.INV(D967,'Input Parameters'!$E$17,'Input Parameters'!$F$17)&gt;5500,5500,_xlfn.NORM.INV(D967,'Input Parameters'!$E$17,'Input Parameters'!$F$17)))</f>
        <v>4672.9053592411155</v>
      </c>
      <c r="F967" s="10">
        <f t="shared" ca="1" si="125"/>
        <v>0.26997850675250434</v>
      </c>
      <c r="G967" s="64">
        <f ca="1">_xlfn.NORM.INV(F967,'Input Parameters'!$E$20,'Input Parameters'!$F$20)</f>
        <v>278.54371742539996</v>
      </c>
      <c r="H967" s="57">
        <f ca="1">EXP(E967*(1/'Input Parameters'!$E$23-1/G967))</f>
        <v>0.43876720745042291</v>
      </c>
      <c r="I967" s="10">
        <f t="shared" ca="1" si="126"/>
        <v>0.86490866594834503</v>
      </c>
      <c r="J967" s="30">
        <f ca="1">_xlfn.BETA.INV(I967,'Input Parameters'!$L$26,'Input Parameters'!$M$26,'Input Parameters'!$J$26,'Input Parameters'!$K$26)</f>
        <v>0.81829847373187725</v>
      </c>
      <c r="K967" s="168">
        <f ca="1">('Input Parameters'!$E$27/'Input Parameters'!$E$38)^$J967</f>
        <v>2.8237926336275318E-3</v>
      </c>
      <c r="L967" s="69">
        <f ca="1">$H967*$C967*'Input Parameters'!$E$25*K967</f>
        <v>0.30660970679118477</v>
      </c>
      <c r="M967" s="24">
        <f t="shared" ca="1" si="127"/>
        <v>0.54706361258933112</v>
      </c>
      <c r="N967" s="15">
        <f ca="1">_xlfn.NORM.INV(M967,'Input Parameters'!$E$29,'Input Parameters'!$F$29)</f>
        <v>0.10001182459596679</v>
      </c>
      <c r="O967" s="8">
        <f t="shared" ca="1" si="128"/>
        <v>0.34097072500571823</v>
      </c>
      <c r="P967" s="30">
        <f ca="1">_xlfn.LOGNORM.INV(O967,'Input Parameters'!$H$30,'Input Parameters'!$I$30)</f>
        <v>2.2110149619508856</v>
      </c>
      <c r="Q967" s="10">
        <f t="shared" ca="1" si="129"/>
        <v>0.48653600585110568</v>
      </c>
      <c r="R967" s="30">
        <f>IF('Input Parameters'!$E$32=0,0,_xlfn.BETA.INV(Q967,'Input Parameters'!$L$32,'Input Parameters'!$M$32,'Input Parameters'!$J$32,'Input Parameters'!$K$32))</f>
        <v>0</v>
      </c>
      <c r="S967" s="10">
        <f t="shared" ca="1" si="130"/>
        <v>0.16204021304275185</v>
      </c>
      <c r="T967" s="26">
        <f ca="1">_xlfn.LOGNORM.INV(S967,'Input Parameters'!$H$34,'Input Parameters'!$I$34)</f>
        <v>44.583253419534486</v>
      </c>
      <c r="U967" s="10">
        <f t="shared" ca="1" si="131"/>
        <v>0.96735185102378629</v>
      </c>
      <c r="V967" s="30">
        <f ca="1">_xlfn.BETA.INV(U967,'Input Parameters'!$L$36,'Input Parameters'!$M$36,'Input Parameters'!$J$36,'Input Parameters'!$K$36)</f>
        <v>0.90671005342112898</v>
      </c>
      <c r="W967" s="2">
        <f ca="1">N967+(P967-N967)*(1-ERF((T967-R967)/(2*SQRT(L967*'Input Parameters'!$E$38))))</f>
        <v>0.10001185090110097</v>
      </c>
      <c r="X967">
        <f t="shared" ca="1" si="122"/>
        <v>1</v>
      </c>
      <c r="Y967" s="7"/>
    </row>
    <row r="968" spans="1:25" ht="15" customHeight="1" x14ac:dyDescent="0.25">
      <c r="A968" s="139">
        <v>961</v>
      </c>
      <c r="B968" s="10">
        <f t="shared" ca="1" si="123"/>
        <v>0.54917074185481618</v>
      </c>
      <c r="C968" s="60">
        <f ca="1">_xlfn.NORM.INV(B968,'Input Parameters'!$E$15,'Input Parameters'!$F$15)</f>
        <v>277.66369384010864</v>
      </c>
      <c r="D968" s="10">
        <f t="shared" ca="1" si="124"/>
        <v>0.92627060883010004</v>
      </c>
      <c r="E968" s="62">
        <f ca="1">IF(_xlfn.NORM.INV(D968,'Input Parameters'!$E$17,'Input Parameters'!$F$17)&lt;3500,3500,IF(_xlfn.NORM.INV(D968,'Input Parameters'!$E$17,'Input Parameters'!$F$17)&gt;5500,5500,_xlfn.NORM.INV(D968,'Input Parameters'!$E$17,'Input Parameters'!$F$17)))</f>
        <v>5500</v>
      </c>
      <c r="F968" s="10">
        <f t="shared" ca="1" si="125"/>
        <v>0.95146526029198819</v>
      </c>
      <c r="G968" s="64">
        <f ca="1">_xlfn.NORM.INV(F968,'Input Parameters'!$E$20,'Input Parameters'!$F$20)</f>
        <v>293.76684017344104</v>
      </c>
      <c r="H968" s="57">
        <f ca="1">EXP(E968*(1/'Input Parameters'!$E$23-1/G968))</f>
        <v>1.0550922977764718</v>
      </c>
      <c r="I968" s="10">
        <f t="shared" ca="1" si="126"/>
        <v>0.93515434503085026</v>
      </c>
      <c r="J968" s="30">
        <f ca="1">_xlfn.BETA.INV(I968,'Input Parameters'!$L$26,'Input Parameters'!$M$26,'Input Parameters'!$J$26,'Input Parameters'!$K$26)</f>
        <v>0.86386607217356071</v>
      </c>
      <c r="K968" s="168">
        <f ca="1">('Input Parameters'!$E$27/'Input Parameters'!$E$38)^$J968</f>
        <v>2.0364812086020711E-3</v>
      </c>
      <c r="L968" s="69">
        <f ca="1">$H968*$C968*'Input Parameters'!$E$25*K968</f>
        <v>0.59660921444540516</v>
      </c>
      <c r="M968" s="24">
        <f t="shared" ca="1" si="127"/>
        <v>2.1361117040289979E-2</v>
      </c>
      <c r="N968" s="15">
        <f ca="1">_xlfn.NORM.INV(M968,'Input Parameters'!$E$29,'Input Parameters'!$F$29)</f>
        <v>9.9797358459944557E-2</v>
      </c>
      <c r="O968" s="8">
        <f t="shared" ca="1" si="128"/>
        <v>0.90549607980639102</v>
      </c>
      <c r="P968" s="30">
        <f ca="1">_xlfn.LOGNORM.INV(O968,'Input Parameters'!$H$30,'Input Parameters'!$I$30)</f>
        <v>4.990429456649772</v>
      </c>
      <c r="Q968" s="10">
        <f t="shared" ca="1" si="129"/>
        <v>0.7260380335840444</v>
      </c>
      <c r="R968" s="30">
        <f>IF('Input Parameters'!$E$32=0,0,_xlfn.BETA.INV(Q968,'Input Parameters'!$L$32,'Input Parameters'!$M$32,'Input Parameters'!$J$32,'Input Parameters'!$K$32))</f>
        <v>0</v>
      </c>
      <c r="S968" s="10">
        <f t="shared" ca="1" si="130"/>
        <v>0.93989943221782224</v>
      </c>
      <c r="T968" s="26">
        <f ca="1">_xlfn.LOGNORM.INV(S968,'Input Parameters'!$H$34,'Input Parameters'!$I$34)</f>
        <v>61.168545844026063</v>
      </c>
      <c r="U968" s="10">
        <f t="shared" ca="1" si="131"/>
        <v>0.39546653114643249</v>
      </c>
      <c r="V968" s="30">
        <f ca="1">_xlfn.BETA.INV(U968,'Input Parameters'!$L$36,'Input Parameters'!$M$36,'Input Parameters'!$J$36,'Input Parameters'!$K$36)</f>
        <v>0.5465540751345721</v>
      </c>
      <c r="W968" s="2">
        <f ca="1">N968+(P968-N968)*(1-ERF((T968-R968)/(2*SQRT(L968*'Input Parameters'!$E$38))))</f>
        <v>9.9797463446396464E-2</v>
      </c>
      <c r="X968">
        <f t="shared" ref="X968:X1031" ca="1" si="132">IF(W968&gt;V968,0,1)</f>
        <v>1</v>
      </c>
      <c r="Y968" s="7"/>
    </row>
    <row r="969" spans="1:25" ht="15" customHeight="1" x14ac:dyDescent="0.25">
      <c r="A969" s="139">
        <v>962</v>
      </c>
      <c r="B969" s="10">
        <f t="shared" ca="1" si="123"/>
        <v>0.80914267617537083</v>
      </c>
      <c r="C969" s="60">
        <f ca="1">_xlfn.NORM.INV(B969,'Input Parameters'!$E$15,'Input Parameters'!$F$15)</f>
        <v>318.37244366649503</v>
      </c>
      <c r="D969" s="10">
        <f t="shared" ca="1" si="124"/>
        <v>0.97051604519753898</v>
      </c>
      <c r="E969" s="62">
        <f ca="1">IF(_xlfn.NORM.INV(D969,'Input Parameters'!$E$17,'Input Parameters'!$F$17)&lt;3500,3500,IF(_xlfn.NORM.INV(D969,'Input Parameters'!$E$17,'Input Parameters'!$F$17)&gt;5500,5500,_xlfn.NORM.INV(D969,'Input Parameters'!$E$17,'Input Parameters'!$F$17)))</f>
        <v>5500</v>
      </c>
      <c r="F969" s="10">
        <f t="shared" ca="1" si="125"/>
        <v>0.7054246917807292</v>
      </c>
      <c r="G969" s="64">
        <f ca="1">_xlfn.NORM.INV(F969,'Input Parameters'!$E$20,'Input Parameters'!$F$20)</f>
        <v>286.26845095210018</v>
      </c>
      <c r="H969" s="57">
        <f ca="1">EXP(E969*(1/'Input Parameters'!$E$23-1/G969))</f>
        <v>0.64611601035646082</v>
      </c>
      <c r="I969" s="10">
        <f t="shared" ca="1" si="126"/>
        <v>0.36962013731021959</v>
      </c>
      <c r="J969" s="30">
        <f ca="1">_xlfn.BETA.INV(I969,'Input Parameters'!$L$26,'Input Parameters'!$M$26,'Input Parameters'!$J$26,'Input Parameters'!$K$26)</f>
        <v>0.6066198461622746</v>
      </c>
      <c r="K969" s="168">
        <f ca="1">('Input Parameters'!$E$27/'Input Parameters'!$E$38)^$J969</f>
        <v>1.2890063087498564E-2</v>
      </c>
      <c r="L969" s="69">
        <f ca="1">$H969*$C969*'Input Parameters'!$E$25*K969</f>
        <v>2.6515572992255358</v>
      </c>
      <c r="M969" s="24">
        <f t="shared" ca="1" si="127"/>
        <v>0.89815764804678377</v>
      </c>
      <c r="N969" s="15">
        <f ca="1">_xlfn.NORM.INV(M969,'Input Parameters'!$E$29,'Input Parameters'!$F$29)</f>
        <v>0.10012711235347944</v>
      </c>
      <c r="O969" s="8">
        <f t="shared" ca="1" si="128"/>
        <v>0.68674035325121197</v>
      </c>
      <c r="P969" s="30">
        <f ca="1">_xlfn.LOGNORM.INV(O969,'Input Parameters'!$H$30,'Input Parameters'!$I$30)</f>
        <v>3.3767577045524906</v>
      </c>
      <c r="Q969" s="10">
        <f t="shared" ca="1" si="129"/>
        <v>0.31654064720943087</v>
      </c>
      <c r="R969" s="30">
        <f>IF('Input Parameters'!$E$32=0,0,_xlfn.BETA.INV(Q969,'Input Parameters'!$L$32,'Input Parameters'!$M$32,'Input Parameters'!$J$32,'Input Parameters'!$K$32))</f>
        <v>0</v>
      </c>
      <c r="S969" s="10">
        <f t="shared" ca="1" si="130"/>
        <v>0.49909315856805248</v>
      </c>
      <c r="T969" s="26">
        <f ca="1">_xlfn.LOGNORM.INV(S969,'Input Parameters'!$H$34,'Input Parameters'!$I$34)</f>
        <v>50.39345081055918</v>
      </c>
      <c r="U969" s="10">
        <f t="shared" ca="1" si="131"/>
        <v>5.1452008038875174E-2</v>
      </c>
      <c r="V969" s="30">
        <f ca="1">_xlfn.BETA.INV(U969,'Input Parameters'!$L$36,'Input Parameters'!$M$36,'Input Parameters'!$J$36,'Input Parameters'!$K$36)</f>
        <v>0.38042885524755821</v>
      </c>
      <c r="W969" s="2">
        <f ca="1">N969+(P969-N969)*(1-ERF((T969-R969)/(2*SQRT(L969*'Input Parameters'!$E$38))))</f>
        <v>0.19399314713096794</v>
      </c>
      <c r="X969">
        <f t="shared" ca="1" si="132"/>
        <v>1</v>
      </c>
      <c r="Y969" s="7"/>
    </row>
    <row r="970" spans="1:25" ht="15" customHeight="1" x14ac:dyDescent="0.25">
      <c r="A970" s="139">
        <v>963</v>
      </c>
      <c r="B970" s="10">
        <f t="shared" ca="1" si="123"/>
        <v>0.92868502997286362</v>
      </c>
      <c r="C970" s="60">
        <f ca="1">_xlfn.NORM.INV(B970,'Input Parameters'!$E$15,'Input Parameters'!$F$15)</f>
        <v>350.41843286322501</v>
      </c>
      <c r="D970" s="10">
        <f t="shared" ca="1" si="124"/>
        <v>0.68575270084896123</v>
      </c>
      <c r="E970" s="62">
        <f ca="1">IF(_xlfn.NORM.INV(D970,'Input Parameters'!$E$17,'Input Parameters'!$F$17)&lt;3500,3500,IF(_xlfn.NORM.INV(D970,'Input Parameters'!$E$17,'Input Parameters'!$F$17)&gt;5500,5500,_xlfn.NORM.INV(D970,'Input Parameters'!$E$17,'Input Parameters'!$F$17)))</f>
        <v>5138.6927601892603</v>
      </c>
      <c r="F970" s="10">
        <f t="shared" ca="1" si="125"/>
        <v>0.84898359140612267</v>
      </c>
      <c r="G970" s="64">
        <f ca="1">_xlfn.NORM.INV(F970,'Input Parameters'!$E$20,'Input Parameters'!$F$20)</f>
        <v>289.56496210390225</v>
      </c>
      <c r="H970" s="57">
        <f ca="1">EXP(E970*(1/'Input Parameters'!$E$23-1/G970))</f>
        <v>0.81568480930093568</v>
      </c>
      <c r="I970" s="10">
        <f t="shared" ca="1" si="126"/>
        <v>0.29427251187462711</v>
      </c>
      <c r="J970" s="30">
        <f ca="1">_xlfn.BETA.INV(I970,'Input Parameters'!$L$26,'Input Parameters'!$M$26,'Input Parameters'!$J$26,'Input Parameters'!$K$26)</f>
        <v>0.57141290991369809</v>
      </c>
      <c r="K970" s="168">
        <f ca="1">('Input Parameters'!$E$27/'Input Parameters'!$E$38)^$J970</f>
        <v>1.6593265185874763E-2</v>
      </c>
      <c r="L970" s="69">
        <f ca="1">$H970*$C970*'Input Parameters'!$E$25*K970</f>
        <v>4.7428694583142059</v>
      </c>
      <c r="M970" s="24">
        <f t="shared" ca="1" si="127"/>
        <v>0.13292452177107583</v>
      </c>
      <c r="N970" s="15">
        <f ca="1">_xlfn.NORM.INV(M970,'Input Parameters'!$E$29,'Input Parameters'!$F$29)</f>
        <v>9.9888732734433328E-2</v>
      </c>
      <c r="O970" s="8">
        <f t="shared" ca="1" si="128"/>
        <v>0.67281554104089725</v>
      </c>
      <c r="P970" s="30">
        <f ca="1">_xlfn.LOGNORM.INV(O970,'Input Parameters'!$H$30,'Input Parameters'!$I$30)</f>
        <v>3.3152263125017605</v>
      </c>
      <c r="Q970" s="10">
        <f t="shared" ca="1" si="129"/>
        <v>0.58985567863477051</v>
      </c>
      <c r="R970" s="30">
        <f>IF('Input Parameters'!$E$32=0,0,_xlfn.BETA.INV(Q970,'Input Parameters'!$L$32,'Input Parameters'!$M$32,'Input Parameters'!$J$32,'Input Parameters'!$K$32))</f>
        <v>0</v>
      </c>
      <c r="S970" s="10">
        <f t="shared" ca="1" si="130"/>
        <v>2.6967097401460194E-2</v>
      </c>
      <c r="T970" s="26">
        <f ca="1">_xlfn.LOGNORM.INV(S970,'Input Parameters'!$H$34,'Input Parameters'!$I$34)</f>
        <v>39.652614558351488</v>
      </c>
      <c r="U970" s="10">
        <f t="shared" ca="1" si="131"/>
        <v>0.51836597050012678</v>
      </c>
      <c r="V970" s="30">
        <f ca="1">_xlfn.BETA.INV(U970,'Input Parameters'!$L$36,'Input Parameters'!$M$36,'Input Parameters'!$J$36,'Input Parameters'!$K$36)</f>
        <v>0.59293681515871666</v>
      </c>
      <c r="W970" s="2">
        <f ca="1">N970+(P970-N970)*(1-ERF((T970-R970)/(2*SQRT(L970*'Input Parameters'!$E$38))))</f>
        <v>0.73630506955648989</v>
      </c>
      <c r="X970">
        <f t="shared" ca="1" si="132"/>
        <v>0</v>
      </c>
      <c r="Y970" s="7"/>
    </row>
    <row r="971" spans="1:25" ht="15" customHeight="1" x14ac:dyDescent="0.25">
      <c r="A971" s="139">
        <v>964</v>
      </c>
      <c r="B971" s="10">
        <f t="shared" ca="1" si="123"/>
        <v>0.5602446692288362</v>
      </c>
      <c r="C971" s="60">
        <f ca="1">_xlfn.NORM.INV(B971,'Input Parameters'!$E$15,'Input Parameters'!$F$15)</f>
        <v>279.18236017881048</v>
      </c>
      <c r="D971" s="10">
        <f t="shared" ca="1" si="124"/>
        <v>0.1388862006028998</v>
      </c>
      <c r="E971" s="62">
        <f ca="1">IF(_xlfn.NORM.INV(D971,'Input Parameters'!$E$17,'Input Parameters'!$F$17)&lt;3500,3500,IF(_xlfn.NORM.INV(D971,'Input Parameters'!$E$17,'Input Parameters'!$F$17)&gt;5500,5500,_xlfn.NORM.INV(D971,'Input Parameters'!$E$17,'Input Parameters'!$F$17)))</f>
        <v>4040.264063726549</v>
      </c>
      <c r="F971" s="10">
        <f t="shared" ca="1" si="125"/>
        <v>0.89866977336341913</v>
      </c>
      <c r="G971" s="64">
        <f ca="1">_xlfn.NORM.INV(F971,'Input Parameters'!$E$20,'Input Parameters'!$F$20)</f>
        <v>291.18585601447893</v>
      </c>
      <c r="H971" s="57">
        <f ca="1">EXP(E971*(1/'Input Parameters'!$E$23-1/G971))</f>
        <v>0.92080205905289014</v>
      </c>
      <c r="I971" s="10">
        <f t="shared" ca="1" si="126"/>
        <v>0.87983695063677436</v>
      </c>
      <c r="J971" s="30">
        <f ca="1">_xlfn.BETA.INV(I971,'Input Parameters'!$L$26,'Input Parameters'!$M$26,'Input Parameters'!$J$26,'Input Parameters'!$K$26)</f>
        <v>0.82676413667922866</v>
      </c>
      <c r="K971" s="168">
        <f ca="1">('Input Parameters'!$E$27/'Input Parameters'!$E$38)^$J971</f>
        <v>2.6574220148020623E-3</v>
      </c>
      <c r="L971" s="69">
        <f ca="1">$H971*$C971*'Input Parameters'!$E$25*K971</f>
        <v>0.68314797397930616</v>
      </c>
      <c r="M971" s="24">
        <f t="shared" ca="1" si="127"/>
        <v>0.97932875504695371</v>
      </c>
      <c r="N971" s="15">
        <f ca="1">_xlfn.NORM.INV(M971,'Input Parameters'!$E$29,'Input Parameters'!$F$29)</f>
        <v>0.10020400786791277</v>
      </c>
      <c r="O971" s="8">
        <f t="shared" ca="1" si="128"/>
        <v>0.59183943733039235</v>
      </c>
      <c r="P971" s="30">
        <f ca="1">_xlfn.LOGNORM.INV(O971,'Input Parameters'!$H$30,'Input Parameters'!$I$30)</f>
        <v>2.9944625175140627</v>
      </c>
      <c r="Q971" s="10">
        <f t="shared" ca="1" si="129"/>
        <v>0.49135065086383056</v>
      </c>
      <c r="R971" s="30">
        <f>IF('Input Parameters'!$E$32=0,0,_xlfn.BETA.INV(Q971,'Input Parameters'!$L$32,'Input Parameters'!$M$32,'Input Parameters'!$J$32,'Input Parameters'!$K$32))</f>
        <v>0</v>
      </c>
      <c r="S971" s="10">
        <f t="shared" ca="1" si="130"/>
        <v>0.91821295086587418</v>
      </c>
      <c r="T971" s="26">
        <f ca="1">_xlfn.LOGNORM.INV(S971,'Input Parameters'!$H$34,'Input Parameters'!$I$34)</f>
        <v>59.956158221382729</v>
      </c>
      <c r="U971" s="10">
        <f t="shared" ca="1" si="131"/>
        <v>3.005999200588072E-2</v>
      </c>
      <c r="V971" s="30">
        <f ca="1">_xlfn.BETA.INV(U971,'Input Parameters'!$L$36,'Input Parameters'!$M$36,'Input Parameters'!$J$36,'Input Parameters'!$K$36)</f>
        <v>0.35705089963432357</v>
      </c>
      <c r="W971" s="2">
        <f ca="1">N971+(P971-N971)*(1-ERF((T971-R971)/(2*SQRT(L971*'Input Parameters'!$E$38))))</f>
        <v>0.10020484940612832</v>
      </c>
      <c r="X971">
        <f t="shared" ca="1" si="132"/>
        <v>1</v>
      </c>
      <c r="Y971" s="7"/>
    </row>
    <row r="972" spans="1:25" ht="15" customHeight="1" x14ac:dyDescent="0.25">
      <c r="A972" s="139">
        <v>965</v>
      </c>
      <c r="B972" s="10">
        <f t="shared" ca="1" si="123"/>
        <v>8.7433394814270371E-2</v>
      </c>
      <c r="C972" s="60">
        <f ca="1">_xlfn.NORM.INV(B972,'Input Parameters'!$E$15,'Input Parameters'!$F$15)</f>
        <v>197.44129546019553</v>
      </c>
      <c r="D972" s="10">
        <f t="shared" ca="1" si="124"/>
        <v>0.83065122648827472</v>
      </c>
      <c r="E972" s="62">
        <f ca="1">IF(_xlfn.NORM.INV(D972,'Input Parameters'!$E$17,'Input Parameters'!$F$17)&lt;3500,3500,IF(_xlfn.NORM.INV(D972,'Input Parameters'!$E$17,'Input Parameters'!$F$17)&gt;5500,5500,_xlfn.NORM.INV(D972,'Input Parameters'!$E$17,'Input Parameters'!$F$17)))</f>
        <v>5469.7193257601839</v>
      </c>
      <c r="F972" s="10">
        <f t="shared" ca="1" si="125"/>
        <v>0.64894301791977271</v>
      </c>
      <c r="G972" s="64">
        <f ca="1">_xlfn.NORM.INV(F972,'Input Parameters'!$E$20,'Input Parameters'!$F$20)</f>
        <v>285.21253827509969</v>
      </c>
      <c r="H972" s="57">
        <f ca="1">EXP(E972*(1/'Input Parameters'!$E$23-1/G972))</f>
        <v>0.60343967316145553</v>
      </c>
      <c r="I972" s="10">
        <f t="shared" ca="1" si="126"/>
        <v>0.37015232283417854</v>
      </c>
      <c r="J972" s="30">
        <f ca="1">_xlfn.BETA.INV(I972,'Input Parameters'!$L$26,'Input Parameters'!$M$26,'Input Parameters'!$J$26,'Input Parameters'!$K$26)</f>
        <v>0.60685630285754022</v>
      </c>
      <c r="K972" s="168">
        <f ca="1">('Input Parameters'!$E$27/'Input Parameters'!$E$38)^$J972</f>
        <v>1.2868218659643871E-2</v>
      </c>
      <c r="L972" s="69">
        <f ca="1">$H972*$C972*'Input Parameters'!$E$25*K972</f>
        <v>1.5331698961533353</v>
      </c>
      <c r="M972" s="24">
        <f t="shared" ca="1" si="127"/>
        <v>0.60716391001390602</v>
      </c>
      <c r="N972" s="15">
        <f ca="1">_xlfn.NORM.INV(M972,'Input Parameters'!$E$29,'Input Parameters'!$F$29)</f>
        <v>0.10002719347644294</v>
      </c>
      <c r="O972" s="8">
        <f t="shared" ca="1" si="128"/>
        <v>0.81300347002326123</v>
      </c>
      <c r="P972" s="30">
        <f ca="1">_xlfn.LOGNORM.INV(O972,'Input Parameters'!$H$30,'Input Parameters'!$I$30)</f>
        <v>4.0836687446003381</v>
      </c>
      <c r="Q972" s="10">
        <f t="shared" ca="1" si="129"/>
        <v>0.74472005883857373</v>
      </c>
      <c r="R972" s="30">
        <f>IF('Input Parameters'!$E$32=0,0,_xlfn.BETA.INV(Q972,'Input Parameters'!$L$32,'Input Parameters'!$M$32,'Input Parameters'!$J$32,'Input Parameters'!$K$32))</f>
        <v>0</v>
      </c>
      <c r="S972" s="10">
        <f t="shared" ca="1" si="130"/>
        <v>0.9028657544193226</v>
      </c>
      <c r="T972" s="26">
        <f ca="1">_xlfn.LOGNORM.INV(S972,'Input Parameters'!$H$34,'Input Parameters'!$I$34)</f>
        <v>59.25040461835291</v>
      </c>
      <c r="U972" s="10">
        <f t="shared" ca="1" si="131"/>
        <v>0.12278585404903697</v>
      </c>
      <c r="V972" s="30">
        <f ca="1">_xlfn.BETA.INV(U972,'Input Parameters'!$L$36,'Input Parameters'!$M$36,'Input Parameters'!$J$36,'Input Parameters'!$K$36)</f>
        <v>0.43037816808063656</v>
      </c>
      <c r="W972" s="2">
        <f ca="1">N972+(P972-N972)*(1-ERF((T972-R972)/(2*SQRT(L972*'Input Parameters'!$E$38))))</f>
        <v>0.10287700120998182</v>
      </c>
      <c r="X972">
        <f t="shared" ca="1" si="132"/>
        <v>1</v>
      </c>
      <c r="Y972" s="7"/>
    </row>
    <row r="973" spans="1:25" ht="15" customHeight="1" x14ac:dyDescent="0.25">
      <c r="A973" s="139">
        <v>966</v>
      </c>
      <c r="B973" s="10">
        <f t="shared" ca="1" si="123"/>
        <v>0.15389533141857537</v>
      </c>
      <c r="C973" s="60">
        <f ca="1">_xlfn.NORM.INV(B973,'Input Parameters'!$E$15,'Input Parameters'!$F$15)</f>
        <v>215.69699846632392</v>
      </c>
      <c r="D973" s="10">
        <f t="shared" ca="1" si="124"/>
        <v>0.14954713656363194</v>
      </c>
      <c r="E973" s="62">
        <f ca="1">IF(_xlfn.NORM.INV(D973,'Input Parameters'!$E$17,'Input Parameters'!$F$17)&lt;3500,3500,IF(_xlfn.NORM.INV(D973,'Input Parameters'!$E$17,'Input Parameters'!$F$17)&gt;5500,5500,_xlfn.NORM.INV(D973,'Input Parameters'!$E$17,'Input Parameters'!$F$17)))</f>
        <v>4073.1356487312601</v>
      </c>
      <c r="F973" s="10">
        <f t="shared" ca="1" si="125"/>
        <v>0.34720330959964996</v>
      </c>
      <c r="G973" s="64">
        <f ca="1">_xlfn.NORM.INV(F973,'Input Parameters'!$E$20,'Input Parameters'!$F$20)</f>
        <v>280.01769044108335</v>
      </c>
      <c r="H973" s="57">
        <f ca="1">EXP(E973*(1/'Input Parameters'!$E$23-1/G973))</f>
        <v>0.52672341147383217</v>
      </c>
      <c r="I973" s="10">
        <f t="shared" ca="1" si="126"/>
        <v>0.11807934826709732</v>
      </c>
      <c r="J973" s="30">
        <f ca="1">_xlfn.BETA.INV(I973,'Input Parameters'!$L$26,'Input Parameters'!$M$26,'Input Parameters'!$J$26,'Input Parameters'!$K$26)</f>
        <v>0.46107800596129572</v>
      </c>
      <c r="K973" s="168">
        <f ca="1">('Input Parameters'!$E$27/'Input Parameters'!$E$38)^$J973</f>
        <v>3.6614040555466777E-2</v>
      </c>
      <c r="L973" s="69">
        <f ca="1">$H973*$C973*'Input Parameters'!$E$25*K973</f>
        <v>4.1598184997313288</v>
      </c>
      <c r="M973" s="24">
        <f t="shared" ca="1" si="127"/>
        <v>0.28629273790039822</v>
      </c>
      <c r="N973" s="15">
        <f ca="1">_xlfn.NORM.INV(M973,'Input Parameters'!$E$29,'Input Parameters'!$F$29)</f>
        <v>9.9943575216271688E-2</v>
      </c>
      <c r="O973" s="8">
        <f t="shared" ca="1" si="128"/>
        <v>0.80813466541492618</v>
      </c>
      <c r="P973" s="30">
        <f ca="1">_xlfn.LOGNORM.INV(O973,'Input Parameters'!$H$30,'Input Parameters'!$I$30)</f>
        <v>4.049139719725102</v>
      </c>
      <c r="Q973" s="10">
        <f t="shared" ca="1" si="129"/>
        <v>0.36360930614706299</v>
      </c>
      <c r="R973" s="30">
        <f>IF('Input Parameters'!$E$32=0,0,_xlfn.BETA.INV(Q973,'Input Parameters'!$L$32,'Input Parameters'!$M$32,'Input Parameters'!$J$32,'Input Parameters'!$K$32))</f>
        <v>0</v>
      </c>
      <c r="S973" s="10">
        <f t="shared" ca="1" si="130"/>
        <v>0.77344052247017725</v>
      </c>
      <c r="T973" s="26">
        <f ca="1">_xlfn.LOGNORM.INV(S973,'Input Parameters'!$H$34,'Input Parameters'!$I$34)</f>
        <v>55.343498198676848</v>
      </c>
      <c r="U973" s="10">
        <f t="shared" ca="1" si="131"/>
        <v>0.59357717368615071</v>
      </c>
      <c r="V973" s="30">
        <f ca="1">_xlfn.BETA.INV(U973,'Input Parameters'!$L$36,'Input Parameters'!$M$36,'Input Parameters'!$J$36,'Input Parameters'!$K$36)</f>
        <v>0.62276807790348154</v>
      </c>
      <c r="W973" s="2">
        <f ca="1">N973+(P973-N973)*(1-ERF((T973-R973)/(2*SQRT(L973*'Input Parameters'!$E$38))))</f>
        <v>0.3172212539042894</v>
      </c>
      <c r="X973">
        <f t="shared" ca="1" si="132"/>
        <v>1</v>
      </c>
      <c r="Y973" s="7"/>
    </row>
    <row r="974" spans="1:25" ht="15" customHeight="1" x14ac:dyDescent="0.25">
      <c r="A974" s="139">
        <v>967</v>
      </c>
      <c r="B974" s="10">
        <f t="shared" ca="1" si="123"/>
        <v>0.80019117132425188</v>
      </c>
      <c r="C974" s="60">
        <f ca="1">_xlfn.NORM.INV(B974,'Input Parameters'!$E$15,'Input Parameters'!$F$15)</f>
        <v>316.61456632513978</v>
      </c>
      <c r="D974" s="10">
        <f t="shared" ca="1" si="124"/>
        <v>0.70221539600442229</v>
      </c>
      <c r="E974" s="62">
        <f ca="1">IF(_xlfn.NORM.INV(D974,'Input Parameters'!$E$17,'Input Parameters'!$F$17)&lt;3500,3500,IF(_xlfn.NORM.INV(D974,'Input Parameters'!$E$17,'Input Parameters'!$F$17)&gt;5500,5500,_xlfn.NORM.INV(D974,'Input Parameters'!$E$17,'Input Parameters'!$F$17)))</f>
        <v>5171.548053368947</v>
      </c>
      <c r="F974" s="10">
        <f t="shared" ca="1" si="125"/>
        <v>0.28940592709090274</v>
      </c>
      <c r="G974" s="64">
        <f ca="1">_xlfn.NORM.INV(F974,'Input Parameters'!$E$20,'Input Parameters'!$F$20)</f>
        <v>278.93068885350266</v>
      </c>
      <c r="H974" s="57">
        <f ca="1">EXP(E974*(1/'Input Parameters'!$E$23-1/G974))</f>
        <v>0.41232882717663261</v>
      </c>
      <c r="I974" s="10">
        <f t="shared" ca="1" si="126"/>
        <v>0.4173721826227037</v>
      </c>
      <c r="J974" s="30">
        <f ca="1">_xlfn.BETA.INV(I974,'Input Parameters'!$L$26,'Input Parameters'!$M$26,'Input Parameters'!$J$26,'Input Parameters'!$K$26)</f>
        <v>0.62732909077858023</v>
      </c>
      <c r="K974" s="168">
        <f ca="1">('Input Parameters'!$E$27/'Input Parameters'!$E$38)^$J974</f>
        <v>1.1110702218313907E-2</v>
      </c>
      <c r="L974" s="69">
        <f ca="1">$H974*$C974*'Input Parameters'!$E$25*K974</f>
        <v>1.4504945393250166</v>
      </c>
      <c r="M974" s="24">
        <f t="shared" ca="1" si="127"/>
        <v>0.98507121508039308</v>
      </c>
      <c r="N974" s="15">
        <f ca="1">_xlfn.NORM.INV(M974,'Input Parameters'!$E$29,'Input Parameters'!$F$29)</f>
        <v>0.10021719747191678</v>
      </c>
      <c r="O974" s="8">
        <f t="shared" ca="1" si="128"/>
        <v>0.57158957466479987</v>
      </c>
      <c r="P974" s="30">
        <f ca="1">_xlfn.LOGNORM.INV(O974,'Input Parameters'!$H$30,'Input Parameters'!$I$30)</f>
        <v>2.9220009821243234</v>
      </c>
      <c r="Q974" s="10">
        <f t="shared" ca="1" si="129"/>
        <v>0.15205795470710537</v>
      </c>
      <c r="R974" s="30">
        <f>IF('Input Parameters'!$E$32=0,0,_xlfn.BETA.INV(Q974,'Input Parameters'!$L$32,'Input Parameters'!$M$32,'Input Parameters'!$J$32,'Input Parameters'!$K$32))</f>
        <v>0</v>
      </c>
      <c r="S974" s="10">
        <f t="shared" ca="1" si="130"/>
        <v>0.89749267905601238</v>
      </c>
      <c r="T974" s="26">
        <f ca="1">_xlfn.LOGNORM.INV(S974,'Input Parameters'!$H$34,'Input Parameters'!$I$34)</f>
        <v>59.024628018888791</v>
      </c>
      <c r="U974" s="10">
        <f t="shared" ca="1" si="131"/>
        <v>0.98299304919272701</v>
      </c>
      <c r="V974" s="30">
        <f ca="1">_xlfn.BETA.INV(U974,'Input Parameters'!$L$36,'Input Parameters'!$M$36,'Input Parameters'!$J$36,'Input Parameters'!$K$36)</f>
        <v>0.95942460678148866</v>
      </c>
      <c r="W974" s="2">
        <f ca="1">N974+(P974-N974)*(1-ERF((T974-R974)/(2*SQRT(L974*'Input Parameters'!$E$38))))</f>
        <v>0.10171086898209446</v>
      </c>
      <c r="X974">
        <f t="shared" ca="1" si="132"/>
        <v>1</v>
      </c>
      <c r="Y974" s="7"/>
    </row>
    <row r="975" spans="1:25" ht="15" customHeight="1" x14ac:dyDescent="0.25">
      <c r="A975" s="139">
        <v>968</v>
      </c>
      <c r="B975" s="10">
        <f t="shared" ca="1" si="123"/>
        <v>0.56038823249000458</v>
      </c>
      <c r="C975" s="60">
        <f ca="1">_xlfn.NORM.INV(B975,'Input Parameters'!$E$15,'Input Parameters'!$F$15)</f>
        <v>279.20208812495656</v>
      </c>
      <c r="D975" s="10">
        <f t="shared" ca="1" si="124"/>
        <v>0.56487329678248599</v>
      </c>
      <c r="E975" s="62">
        <f ca="1">IF(_xlfn.NORM.INV(D975,'Input Parameters'!$E$17,'Input Parameters'!$F$17)&lt;3500,3500,IF(_xlfn.NORM.INV(D975,'Input Parameters'!$E$17,'Input Parameters'!$F$17)&gt;5500,5500,_xlfn.NORM.INV(D975,'Input Parameters'!$E$17,'Input Parameters'!$F$17)))</f>
        <v>4914.3356304605277</v>
      </c>
      <c r="F975" s="10">
        <f t="shared" ca="1" si="125"/>
        <v>4.8304815057328421E-2</v>
      </c>
      <c r="G975" s="64">
        <f ca="1">_xlfn.NORM.INV(F975,'Input Parameters'!$E$20,'Input Parameters'!$F$20)</f>
        <v>271.51783518429909</v>
      </c>
      <c r="H975" s="57">
        <f ca="1">EXP(E975*(1/'Input Parameters'!$E$23-1/G975))</f>
        <v>0.26636629094886305</v>
      </c>
      <c r="I975" s="10">
        <f t="shared" ca="1" si="126"/>
        <v>0.53578638061345329</v>
      </c>
      <c r="J975" s="30">
        <f ca="1">_xlfn.BETA.INV(I975,'Input Parameters'!$L$26,'Input Parameters'!$M$26,'Input Parameters'!$J$26,'Input Parameters'!$K$26)</f>
        <v>0.67574297360352131</v>
      </c>
      <c r="K975" s="168">
        <f ca="1">('Input Parameters'!$E$27/'Input Parameters'!$E$38)^$J975</f>
        <v>7.8509526095792044E-3</v>
      </c>
      <c r="L975" s="69">
        <f ca="1">$H975*$C975*'Input Parameters'!$E$25*K975</f>
        <v>0.58387553901420164</v>
      </c>
      <c r="M975" s="24">
        <f t="shared" ca="1" si="127"/>
        <v>0.99647535068044246</v>
      </c>
      <c r="N975" s="15">
        <f ca="1">_xlfn.NORM.INV(M975,'Input Parameters'!$E$29,'Input Parameters'!$F$29)</f>
        <v>0.10026945063358869</v>
      </c>
      <c r="O975" s="8">
        <f t="shared" ca="1" si="128"/>
        <v>8.7973047188472653E-2</v>
      </c>
      <c r="P975" s="30">
        <f ca="1">_xlfn.LOGNORM.INV(O975,'Input Parameters'!$H$30,'Input Parameters'!$I$30)</f>
        <v>1.4158745360676754</v>
      </c>
      <c r="Q975" s="10">
        <f t="shared" ca="1" si="129"/>
        <v>0.55097788178997287</v>
      </c>
      <c r="R975" s="30">
        <f>IF('Input Parameters'!$E$32=0,0,_xlfn.BETA.INV(Q975,'Input Parameters'!$L$32,'Input Parameters'!$M$32,'Input Parameters'!$J$32,'Input Parameters'!$K$32))</f>
        <v>0</v>
      </c>
      <c r="S975" s="10">
        <f t="shared" ca="1" si="130"/>
        <v>1.4141281254201776E-2</v>
      </c>
      <c r="T975" s="26">
        <f ca="1">_xlfn.LOGNORM.INV(S975,'Input Parameters'!$H$34,'Input Parameters'!$I$34)</f>
        <v>38.360879940603574</v>
      </c>
      <c r="U975" s="10">
        <f t="shared" ca="1" si="131"/>
        <v>0.60334899333697545</v>
      </c>
      <c r="V975" s="30">
        <f ca="1">_xlfn.BETA.INV(U975,'Input Parameters'!$L$36,'Input Parameters'!$M$36,'Input Parameters'!$J$36,'Input Parameters'!$K$36)</f>
        <v>0.6267970196725311</v>
      </c>
      <c r="W975" s="2">
        <f ca="1">N975+(P975-N975)*(1-ERF((T975-R975)/(2*SQRT(L975*'Input Parameters'!$E$38))))</f>
        <v>0.10077649770292017</v>
      </c>
      <c r="X975">
        <f t="shared" ca="1" si="132"/>
        <v>1</v>
      </c>
      <c r="Y975" s="7"/>
    </row>
    <row r="976" spans="1:25" ht="15" customHeight="1" x14ac:dyDescent="0.25">
      <c r="A976" s="139">
        <v>969</v>
      </c>
      <c r="B976" s="10">
        <f t="shared" ca="1" si="123"/>
        <v>3.2622791306138321E-3</v>
      </c>
      <c r="C976" s="60">
        <f ca="1">_xlfn.NORM.INV(B976,'Input Parameters'!$E$15,'Input Parameters'!$F$15)</f>
        <v>123.5510669522908</v>
      </c>
      <c r="D976" s="10">
        <f t="shared" ca="1" si="124"/>
        <v>0.81590810211075693</v>
      </c>
      <c r="E976" s="62">
        <f ca="1">IF(_xlfn.NORM.INV(D976,'Input Parameters'!$E$17,'Input Parameters'!$F$17)&lt;3500,3500,IF(_xlfn.NORM.INV(D976,'Input Parameters'!$E$17,'Input Parameters'!$F$17)&gt;5500,5500,_xlfn.NORM.INV(D976,'Input Parameters'!$E$17,'Input Parameters'!$F$17)))</f>
        <v>5429.9164193249544</v>
      </c>
      <c r="F976" s="10">
        <f t="shared" ca="1" si="125"/>
        <v>0.37129307366017594</v>
      </c>
      <c r="G976" s="64">
        <f ca="1">_xlfn.NORM.INV(F976,'Input Parameters'!$E$20,'Input Parameters'!$F$20)</f>
        <v>280.44951531498117</v>
      </c>
      <c r="H976" s="57">
        <f ca="1">EXP(E976*(1/'Input Parameters'!$E$23-1/G976))</f>
        <v>0.43833650192217666</v>
      </c>
      <c r="I976" s="10">
        <f t="shared" ca="1" si="126"/>
        <v>0.97274803885536554</v>
      </c>
      <c r="J976" s="30">
        <f ca="1">_xlfn.BETA.INV(I976,'Input Parameters'!$L$26,'Input Parameters'!$M$26,'Input Parameters'!$J$26,'Input Parameters'!$K$26)</f>
        <v>0.90099881079275734</v>
      </c>
      <c r="K976" s="168">
        <f ca="1">('Input Parameters'!$E$27/'Input Parameters'!$E$38)^$J976</f>
        <v>1.5602864161419843E-3</v>
      </c>
      <c r="L976" s="69">
        <f ca="1">$H976*$C976*'Input Parameters'!$E$25*K976</f>
        <v>8.4500341717258426E-2</v>
      </c>
      <c r="M976" s="24">
        <f t="shared" ca="1" si="127"/>
        <v>0.66441365225945148</v>
      </c>
      <c r="N976" s="15">
        <f ca="1">_xlfn.NORM.INV(M976,'Input Parameters'!$E$29,'Input Parameters'!$F$29)</f>
        <v>0.10004245391010452</v>
      </c>
      <c r="O976" s="8">
        <f t="shared" ca="1" si="128"/>
        <v>0.86662766316869311</v>
      </c>
      <c r="P976" s="30">
        <f ca="1">_xlfn.LOGNORM.INV(O976,'Input Parameters'!$H$30,'Input Parameters'!$I$30)</f>
        <v>4.5342606535348402</v>
      </c>
      <c r="Q976" s="10">
        <f t="shared" ca="1" si="129"/>
        <v>0.97763682452772394</v>
      </c>
      <c r="R976" s="30">
        <f>IF('Input Parameters'!$E$32=0,0,_xlfn.BETA.INV(Q976,'Input Parameters'!$L$32,'Input Parameters'!$M$32,'Input Parameters'!$J$32,'Input Parameters'!$K$32))</f>
        <v>0</v>
      </c>
      <c r="S976" s="10">
        <f t="shared" ca="1" si="130"/>
        <v>5.4556656793028679E-2</v>
      </c>
      <c r="T976" s="26">
        <f ca="1">_xlfn.LOGNORM.INV(S976,'Input Parameters'!$H$34,'Input Parameters'!$I$34)</f>
        <v>41.291064332250841</v>
      </c>
      <c r="U976" s="10">
        <f t="shared" ca="1" si="131"/>
        <v>0.23232690295375602</v>
      </c>
      <c r="V976" s="30">
        <f ca="1">_xlfn.BETA.INV(U976,'Input Parameters'!$L$36,'Input Parameters'!$M$36,'Input Parameters'!$J$36,'Input Parameters'!$K$36)</f>
        <v>0.48277527005554255</v>
      </c>
      <c r="W976" s="2">
        <f ca="1">N976+(P976-N976)*(1-ERF((T976-R976)/(2*SQRT(L976*'Input Parameters'!$E$38))))</f>
        <v>0.10004245391010452</v>
      </c>
      <c r="X976">
        <f t="shared" ca="1" si="132"/>
        <v>1</v>
      </c>
      <c r="Y976" s="7"/>
    </row>
    <row r="977" spans="1:25" ht="15" customHeight="1" x14ac:dyDescent="0.25">
      <c r="A977" s="139">
        <v>970</v>
      </c>
      <c r="B977" s="10">
        <f t="shared" ca="1" si="123"/>
        <v>6.2443573512764527E-2</v>
      </c>
      <c r="C977" s="60">
        <f ca="1">_xlfn.NORM.INV(B977,'Input Parameters'!$E$15,'Input Parameters'!$F$15)</f>
        <v>187.80305698059306</v>
      </c>
      <c r="D977" s="10">
        <f t="shared" ca="1" si="124"/>
        <v>0.42272084713865965</v>
      </c>
      <c r="E977" s="62">
        <f ca="1">IF(_xlfn.NORM.INV(D977,'Input Parameters'!$E$17,'Input Parameters'!$F$17)&lt;3500,3500,IF(_xlfn.NORM.INV(D977,'Input Parameters'!$E$17,'Input Parameters'!$F$17)&gt;5500,5500,_xlfn.NORM.INV(D977,'Input Parameters'!$E$17,'Input Parameters'!$F$17)))</f>
        <v>4663.5435870217043</v>
      </c>
      <c r="F977" s="10">
        <f t="shared" ca="1" si="125"/>
        <v>0.21956314615178252</v>
      </c>
      <c r="G977" s="64">
        <f ca="1">_xlfn.NORM.INV(F977,'Input Parameters'!$E$20,'Input Parameters'!$F$20)</f>
        <v>277.46641470547189</v>
      </c>
      <c r="H977" s="57">
        <f ca="1">EXP(E977*(1/'Input Parameters'!$E$23-1/G977))</f>
        <v>0.41183133897770458</v>
      </c>
      <c r="I977" s="10">
        <f t="shared" ca="1" si="126"/>
        <v>0.69486591464382674</v>
      </c>
      <c r="J977" s="30">
        <f ca="1">_xlfn.BETA.INV(I977,'Input Parameters'!$L$26,'Input Parameters'!$M$26,'Input Parameters'!$J$26,'Input Parameters'!$K$26)</f>
        <v>0.73955250460897171</v>
      </c>
      <c r="K977" s="168">
        <f ca="1">('Input Parameters'!$E$27/'Input Parameters'!$E$38)^$J977</f>
        <v>4.9675541397230048E-3</v>
      </c>
      <c r="L977" s="69">
        <f ca="1">$H977*$C977*'Input Parameters'!$E$25*K977</f>
        <v>0.38420645594703595</v>
      </c>
      <c r="M977" s="24">
        <f t="shared" ca="1" si="127"/>
        <v>0.55603722346315709</v>
      </c>
      <c r="N977" s="15">
        <f ca="1">_xlfn.NORM.INV(M977,'Input Parameters'!$E$29,'Input Parameters'!$F$29)</f>
        <v>0.1000140929606349</v>
      </c>
      <c r="O977" s="8">
        <f t="shared" ca="1" si="128"/>
        <v>0.31336395269139439</v>
      </c>
      <c r="P977" s="30">
        <f ca="1">_xlfn.LOGNORM.INV(O977,'Input Parameters'!$H$30,'Input Parameters'!$I$30)</f>
        <v>2.1325193147872268</v>
      </c>
      <c r="Q977" s="10">
        <f t="shared" ca="1" si="129"/>
        <v>0.68220498306857591</v>
      </c>
      <c r="R977" s="30">
        <f>IF('Input Parameters'!$E$32=0,0,_xlfn.BETA.INV(Q977,'Input Parameters'!$L$32,'Input Parameters'!$M$32,'Input Parameters'!$J$32,'Input Parameters'!$K$32))</f>
        <v>0</v>
      </c>
      <c r="S977" s="10">
        <f t="shared" ca="1" si="130"/>
        <v>1.0874669729468378E-2</v>
      </c>
      <c r="T977" s="26">
        <f ca="1">_xlfn.LOGNORM.INV(S977,'Input Parameters'!$H$34,'Input Parameters'!$I$34)</f>
        <v>37.879713340229578</v>
      </c>
      <c r="U977" s="10">
        <f t="shared" ca="1" si="131"/>
        <v>0.66323159301290779</v>
      </c>
      <c r="V977" s="30">
        <f ca="1">_xlfn.BETA.INV(U977,'Input Parameters'!$L$36,'Input Parameters'!$M$36,'Input Parameters'!$J$36,'Input Parameters'!$K$36)</f>
        <v>0.65258688433522105</v>
      </c>
      <c r="W977" s="2">
        <f ca="1">N977+(P977-N977)*(1-ERF((T977-R977)/(2*SQRT(L977*'Input Parameters'!$E$38))))</f>
        <v>0.10004562687626829</v>
      </c>
      <c r="X977">
        <f t="shared" ca="1" si="132"/>
        <v>1</v>
      </c>
      <c r="Y977" s="7"/>
    </row>
    <row r="978" spans="1:25" ht="15" customHeight="1" x14ac:dyDescent="0.25">
      <c r="A978" s="139">
        <v>971</v>
      </c>
      <c r="B978" s="10">
        <f t="shared" ca="1" si="123"/>
        <v>0.15321999763676697</v>
      </c>
      <c r="C978" s="60">
        <f ca="1">_xlfn.NORM.INV(B978,'Input Parameters'!$E$15,'Input Parameters'!$F$15)</f>
        <v>215.54245558628807</v>
      </c>
      <c r="D978" s="10">
        <f t="shared" ca="1" si="124"/>
        <v>0.56048866746179749</v>
      </c>
      <c r="E978" s="62">
        <f ca="1">IF(_xlfn.NORM.INV(D978,'Input Parameters'!$E$17,'Input Parameters'!$F$17)&lt;3500,3500,IF(_xlfn.NORM.INV(D978,'Input Parameters'!$E$17,'Input Parameters'!$F$17)&gt;5500,5500,_xlfn.NORM.INV(D978,'Input Parameters'!$E$17,'Input Parameters'!$F$17)))</f>
        <v>4906.5457946553688</v>
      </c>
      <c r="F978" s="10">
        <f t="shared" ca="1" si="125"/>
        <v>8.0729164467713277E-2</v>
      </c>
      <c r="G978" s="64">
        <f ca="1">_xlfn.NORM.INV(F978,'Input Parameters'!$E$20,'Input Parameters'!$F$20)</f>
        <v>273.26876950687472</v>
      </c>
      <c r="H978" s="57">
        <f ca="1">EXP(E978*(1/'Input Parameters'!$E$23-1/G978))</f>
        <v>0.29969211847018778</v>
      </c>
      <c r="I978" s="10">
        <f t="shared" ca="1" si="126"/>
        <v>0.78495927469834026</v>
      </c>
      <c r="J978" s="30">
        <f ca="1">_xlfn.BETA.INV(I978,'Input Parameters'!$L$26,'Input Parameters'!$M$26,'Input Parameters'!$J$26,'Input Parameters'!$K$26)</f>
        <v>0.77848813169725428</v>
      </c>
      <c r="K978" s="168">
        <f ca="1">('Input Parameters'!$E$27/'Input Parameters'!$E$38)^$J978</f>
        <v>3.7570775809615026E-3</v>
      </c>
      <c r="L978" s="69">
        <f ca="1">$H978*$C978*'Input Parameters'!$E$25*K978</f>
        <v>0.24269359283079087</v>
      </c>
      <c r="M978" s="24">
        <f t="shared" ca="1" si="127"/>
        <v>3.9161097540727385E-2</v>
      </c>
      <c r="N978" s="15">
        <f ca="1">_xlfn.NORM.INV(M978,'Input Parameters'!$E$29,'Input Parameters'!$F$29)</f>
        <v>9.9823949484998814E-2</v>
      </c>
      <c r="O978" s="8">
        <f t="shared" ca="1" si="128"/>
        <v>5.2223474198041409E-2</v>
      </c>
      <c r="P978" s="30">
        <f ca="1">_xlfn.LOGNORM.INV(O978,'Input Parameters'!$H$30,'Input Parameters'!$I$30)</f>
        <v>1.2461410638950106</v>
      </c>
      <c r="Q978" s="10">
        <f t="shared" ca="1" si="129"/>
        <v>0.61644598316782051</v>
      </c>
      <c r="R978" s="30">
        <f>IF('Input Parameters'!$E$32=0,0,_xlfn.BETA.INV(Q978,'Input Parameters'!$L$32,'Input Parameters'!$M$32,'Input Parameters'!$J$32,'Input Parameters'!$K$32))</f>
        <v>0</v>
      </c>
      <c r="S978" s="10">
        <f t="shared" ca="1" si="130"/>
        <v>0.40104536255428291</v>
      </c>
      <c r="T978" s="26">
        <f ca="1">_xlfn.LOGNORM.INV(S978,'Input Parameters'!$H$34,'Input Parameters'!$I$34)</f>
        <v>48.858840810693053</v>
      </c>
      <c r="U978" s="10">
        <f t="shared" ca="1" si="131"/>
        <v>0.90613807718771211</v>
      </c>
      <c r="V978" s="30">
        <f ca="1">_xlfn.BETA.INV(U978,'Input Parameters'!$L$36,'Input Parameters'!$M$36,'Input Parameters'!$J$36,'Input Parameters'!$K$36)</f>
        <v>0.80866236665343871</v>
      </c>
      <c r="W978" s="2">
        <f ca="1">N978+(P978-N978)*(1-ERF((T978-R978)/(2*SQRT(L978*'Input Parameters'!$E$38))))</f>
        <v>9.9823949487674216E-2</v>
      </c>
      <c r="X978">
        <f t="shared" ca="1" si="132"/>
        <v>1</v>
      </c>
      <c r="Y978" s="7"/>
    </row>
    <row r="979" spans="1:25" ht="15" customHeight="1" x14ac:dyDescent="0.25">
      <c r="A979" s="139">
        <v>972</v>
      </c>
      <c r="B979" s="10">
        <f t="shared" ca="1" si="123"/>
        <v>0.37998901776206429</v>
      </c>
      <c r="C979" s="60">
        <f ca="1">_xlfn.NORM.INV(B979,'Input Parameters'!$E$15,'Input Parameters'!$F$15)</f>
        <v>254.41058211555242</v>
      </c>
      <c r="D979" s="10">
        <f t="shared" ca="1" si="124"/>
        <v>0.79732174036957837</v>
      </c>
      <c r="E979" s="62">
        <f ca="1">IF(_xlfn.NORM.INV(D979,'Input Parameters'!$E$17,'Input Parameters'!$F$17)&lt;3500,3500,IF(_xlfn.NORM.INV(D979,'Input Parameters'!$E$17,'Input Parameters'!$F$17)&gt;5500,5500,_xlfn.NORM.INV(D979,'Input Parameters'!$E$17,'Input Parameters'!$F$17)))</f>
        <v>5382.4650174261533</v>
      </c>
      <c r="F979" s="10">
        <f t="shared" ca="1" si="125"/>
        <v>0.90819223160654894</v>
      </c>
      <c r="G979" s="64">
        <f ca="1">_xlfn.NORM.INV(F979,'Input Parameters'!$E$20,'Input Parameters'!$F$20)</f>
        <v>291.5590224839346</v>
      </c>
      <c r="H979" s="57">
        <f ca="1">EXP(E979*(1/'Input Parameters'!$E$23-1/G979))</f>
        <v>0.91735376880683761</v>
      </c>
      <c r="I979" s="10">
        <f t="shared" ca="1" si="126"/>
        <v>0.29393760793302204</v>
      </c>
      <c r="J979" s="30">
        <f ca="1">_xlfn.BETA.INV(I979,'Input Parameters'!$L$26,'Input Parameters'!$M$26,'Input Parameters'!$J$26,'Input Parameters'!$K$26)</f>
        <v>0.57124725891276606</v>
      </c>
      <c r="K979" s="168">
        <f ca="1">('Input Parameters'!$E$27/'Input Parameters'!$E$38)^$J979</f>
        <v>1.6612993329974825E-2</v>
      </c>
      <c r="L979" s="69">
        <f ca="1">$H979*$C979*'Input Parameters'!$E$25*K979</f>
        <v>3.8772152469472529</v>
      </c>
      <c r="M979" s="24">
        <f t="shared" ca="1" si="127"/>
        <v>0.98649421362327805</v>
      </c>
      <c r="N979" s="15">
        <f ca="1">_xlfn.NORM.INV(M979,'Input Parameters'!$E$29,'Input Parameters'!$F$29)</f>
        <v>0.10022113505298007</v>
      </c>
      <c r="O979" s="8">
        <f t="shared" ca="1" si="128"/>
        <v>0.75112385074091748</v>
      </c>
      <c r="P979" s="30">
        <f ca="1">_xlfn.LOGNORM.INV(O979,'Input Parameters'!$H$30,'Input Parameters'!$I$30)</f>
        <v>3.6962880844419188</v>
      </c>
      <c r="Q979" s="10">
        <f t="shared" ca="1" si="129"/>
        <v>0.75280868990151839</v>
      </c>
      <c r="R979" s="30">
        <f>IF('Input Parameters'!$E$32=0,0,_xlfn.BETA.INV(Q979,'Input Parameters'!$L$32,'Input Parameters'!$M$32,'Input Parameters'!$J$32,'Input Parameters'!$K$32))</f>
        <v>0</v>
      </c>
      <c r="S979" s="10">
        <f t="shared" ca="1" si="130"/>
        <v>0.72215835508194526</v>
      </c>
      <c r="T979" s="26">
        <f ca="1">_xlfn.LOGNORM.INV(S979,'Input Parameters'!$H$34,'Input Parameters'!$I$34)</f>
        <v>54.245341177365994</v>
      </c>
      <c r="U979" s="10">
        <f t="shared" ca="1" si="131"/>
        <v>0.49461608600315221</v>
      </c>
      <c r="V979" s="30">
        <f ca="1">_xlfn.BETA.INV(U979,'Input Parameters'!$L$36,'Input Parameters'!$M$36,'Input Parameters'!$J$36,'Input Parameters'!$K$36)</f>
        <v>0.58383555140299737</v>
      </c>
      <c r="W979" s="2">
        <f ca="1">N979+(P979-N979)*(1-ERF((T979-R979)/(2*SQRT(L979*'Input Parameters'!$E$38))))</f>
        <v>0.28511560506813871</v>
      </c>
      <c r="X979">
        <f t="shared" ca="1" si="132"/>
        <v>1</v>
      </c>
      <c r="Y979" s="7"/>
    </row>
    <row r="980" spans="1:25" ht="15" customHeight="1" x14ac:dyDescent="0.25">
      <c r="A980" s="139">
        <v>973</v>
      </c>
      <c r="B980" s="10">
        <f t="shared" ca="1" si="123"/>
        <v>0.54930447634042334</v>
      </c>
      <c r="C980" s="60">
        <f ca="1">_xlfn.NORM.INV(B980,'Input Parameters'!$E$15,'Input Parameters'!$F$15)</f>
        <v>277.68200031351296</v>
      </c>
      <c r="D980" s="10">
        <f t="shared" ca="1" si="124"/>
        <v>0.89166858680242689</v>
      </c>
      <c r="E980" s="62">
        <f ca="1">IF(_xlfn.NORM.INV(D980,'Input Parameters'!$E$17,'Input Parameters'!$F$17)&lt;3500,3500,IF(_xlfn.NORM.INV(D980,'Input Parameters'!$E$17,'Input Parameters'!$F$17)&gt;5500,5500,_xlfn.NORM.INV(D980,'Input Parameters'!$E$17,'Input Parameters'!$F$17)))</f>
        <v>5500</v>
      </c>
      <c r="F980" s="10">
        <f t="shared" ca="1" si="125"/>
        <v>0.68284543803581432</v>
      </c>
      <c r="G980" s="64">
        <f ca="1">_xlfn.NORM.INV(F980,'Input Parameters'!$E$20,'Input Parameters'!$F$20)</f>
        <v>285.83699250720838</v>
      </c>
      <c r="H980" s="57">
        <f ca="1">EXP(E980*(1/'Input Parameters'!$E$23-1/G980))</f>
        <v>0.62764723821580026</v>
      </c>
      <c r="I980" s="10">
        <f t="shared" ca="1" si="126"/>
        <v>0.14678571946955443</v>
      </c>
      <c r="J980" s="30">
        <f ca="1">_xlfn.BETA.INV(I980,'Input Parameters'!$L$26,'Input Parameters'!$M$26,'Input Parameters'!$J$26,'Input Parameters'!$K$26)</f>
        <v>0.48402944897111994</v>
      </c>
      <c r="K980" s="168">
        <f ca="1">('Input Parameters'!$E$27/'Input Parameters'!$E$38)^$J980</f>
        <v>3.1056264480018327E-2</v>
      </c>
      <c r="L980" s="69">
        <f ca="1">$H980*$C980*'Input Parameters'!$E$25*K980</f>
        <v>5.4126826888975783</v>
      </c>
      <c r="M980" s="24">
        <f t="shared" ca="1" si="127"/>
        <v>0.56053864854712576</v>
      </c>
      <c r="N980" s="15">
        <f ca="1">_xlfn.NORM.INV(M980,'Input Parameters'!$E$29,'Input Parameters'!$F$29)</f>
        <v>0.10001523350229914</v>
      </c>
      <c r="O980" s="8">
        <f t="shared" ca="1" si="128"/>
        <v>0.85162929170040313</v>
      </c>
      <c r="P980" s="30">
        <f ca="1">_xlfn.LOGNORM.INV(O980,'Input Parameters'!$H$30,'Input Parameters'!$I$30)</f>
        <v>4.3927025918338236</v>
      </c>
      <c r="Q980" s="10">
        <f t="shared" ca="1" si="129"/>
        <v>0.31699229187831679</v>
      </c>
      <c r="R980" s="30">
        <f>IF('Input Parameters'!$E$32=0,0,_xlfn.BETA.INV(Q980,'Input Parameters'!$L$32,'Input Parameters'!$M$32,'Input Parameters'!$J$32,'Input Parameters'!$K$32))</f>
        <v>0</v>
      </c>
      <c r="S980" s="10">
        <f t="shared" ca="1" si="130"/>
        <v>0.85960353783671151</v>
      </c>
      <c r="T980" s="26">
        <f ca="1">_xlfn.LOGNORM.INV(S980,'Input Parameters'!$H$34,'Input Parameters'!$I$34)</f>
        <v>57.652840560926705</v>
      </c>
      <c r="U980" s="10">
        <f t="shared" ca="1" si="131"/>
        <v>0.20403983314167629</v>
      </c>
      <c r="V980" s="30">
        <f ca="1">_xlfn.BETA.INV(U980,'Input Parameters'!$L$36,'Input Parameters'!$M$36,'Input Parameters'!$J$36,'Input Parameters'!$K$36)</f>
        <v>0.47052087560534528</v>
      </c>
      <c r="W980" s="2">
        <f ca="1">N980+(P980-N980)*(1-ERF((T980-R980)/(2*SQRT(L980*'Input Parameters'!$E$38))))</f>
        <v>0.44226475681936023</v>
      </c>
      <c r="X980">
        <f t="shared" ca="1" si="132"/>
        <v>1</v>
      </c>
      <c r="Y980" s="7"/>
    </row>
    <row r="981" spans="1:25" ht="15" customHeight="1" x14ac:dyDescent="0.25">
      <c r="A981" s="139">
        <v>974</v>
      </c>
      <c r="B981" s="10">
        <f t="shared" ca="1" si="123"/>
        <v>0.67928410186419774</v>
      </c>
      <c r="C981" s="60">
        <f ca="1">_xlfn.NORM.INV(B981,'Input Parameters'!$E$15,'Input Parameters'!$F$15)</f>
        <v>296.20496813323774</v>
      </c>
      <c r="D981" s="10">
        <f t="shared" ca="1" si="124"/>
        <v>0.26086196118529625</v>
      </c>
      <c r="E981" s="62">
        <f ca="1">IF(_xlfn.NORM.INV(D981,'Input Parameters'!$E$17,'Input Parameters'!$F$17)&lt;3500,3500,IF(_xlfn.NORM.INV(D981,'Input Parameters'!$E$17,'Input Parameters'!$F$17)&gt;5500,5500,_xlfn.NORM.INV(D981,'Input Parameters'!$E$17,'Input Parameters'!$F$17)))</f>
        <v>4351.5167951615977</v>
      </c>
      <c r="F981" s="10">
        <f t="shared" ca="1" si="125"/>
        <v>3.683119229127374E-2</v>
      </c>
      <c r="G981" s="64">
        <f ca="1">_xlfn.NORM.INV(F981,'Input Parameters'!$E$20,'Input Parameters'!$F$20)</f>
        <v>270.66567846606591</v>
      </c>
      <c r="H981" s="57">
        <f ca="1">EXP(E981*(1/'Input Parameters'!$E$23-1/G981))</f>
        <v>0.2946885245842728</v>
      </c>
      <c r="I981" s="10">
        <f t="shared" ca="1" si="126"/>
        <v>0.34373723331229467</v>
      </c>
      <c r="J981" s="30">
        <f ca="1">_xlfn.BETA.INV(I981,'Input Parameters'!$L$26,'Input Parameters'!$M$26,'Input Parameters'!$J$26,'Input Parameters'!$K$26)</f>
        <v>0.59493685021451037</v>
      </c>
      <c r="K981" s="168">
        <f ca="1">('Input Parameters'!$E$27/'Input Parameters'!$E$38)^$J981</f>
        <v>1.4016835161575333E-2</v>
      </c>
      <c r="L981" s="69">
        <f ca="1">$H981*$C981*'Input Parameters'!$E$25*K981</f>
        <v>1.2235043815073785</v>
      </c>
      <c r="M981" s="24">
        <f t="shared" ca="1" si="127"/>
        <v>0.40251749176088258</v>
      </c>
      <c r="N981" s="15">
        <f ca="1">_xlfn.NORM.INV(M981,'Input Parameters'!$E$29,'Input Parameters'!$F$29)</f>
        <v>9.9975316378700108E-2</v>
      </c>
      <c r="O981" s="8">
        <f t="shared" ca="1" si="128"/>
        <v>8.9195044080250918E-2</v>
      </c>
      <c r="P981" s="30">
        <f ca="1">_xlfn.LOGNORM.INV(O981,'Input Parameters'!$H$30,'Input Parameters'!$I$30)</f>
        <v>1.420976484941086</v>
      </c>
      <c r="Q981" s="10">
        <f t="shared" ca="1" si="129"/>
        <v>0.99436297412093411</v>
      </c>
      <c r="R981" s="30">
        <f>IF('Input Parameters'!$E$32=0,0,_xlfn.BETA.INV(Q981,'Input Parameters'!$L$32,'Input Parameters'!$M$32,'Input Parameters'!$J$32,'Input Parameters'!$K$32))</f>
        <v>0</v>
      </c>
      <c r="S981" s="10">
        <f t="shared" ca="1" si="130"/>
        <v>0.46178499956874575</v>
      </c>
      <c r="T981" s="26">
        <f ca="1">_xlfn.LOGNORM.INV(S981,'Input Parameters'!$H$34,'Input Parameters'!$I$34)</f>
        <v>49.80913957020919</v>
      </c>
      <c r="U981" s="10">
        <f t="shared" ca="1" si="131"/>
        <v>7.3500184568812243E-2</v>
      </c>
      <c r="V981" s="30">
        <f ca="1">_xlfn.BETA.INV(U981,'Input Parameters'!$L$36,'Input Parameters'!$M$36,'Input Parameters'!$J$36,'Input Parameters'!$K$36)</f>
        <v>0.39873858243907423</v>
      </c>
      <c r="W981" s="2">
        <f ca="1">N981+(P981-N981)*(1-ERF((T981-R981)/(2*SQRT(L981*'Input Parameters'!$E$38))))</f>
        <v>0.10189325157921207</v>
      </c>
      <c r="X981">
        <f t="shared" ca="1" si="132"/>
        <v>1</v>
      </c>
      <c r="Y981" s="7"/>
    </row>
    <row r="982" spans="1:25" ht="15" customHeight="1" x14ac:dyDescent="0.25">
      <c r="A982" s="139">
        <v>975</v>
      </c>
      <c r="B982" s="10">
        <f t="shared" ca="1" si="123"/>
        <v>3.9668552533012491E-2</v>
      </c>
      <c r="C982" s="60">
        <f ca="1">_xlfn.NORM.INV(B982,'Input Parameters'!$E$15,'Input Parameters'!$F$15)</f>
        <v>175.88235144950906</v>
      </c>
      <c r="D982" s="10">
        <f t="shared" ca="1" si="124"/>
        <v>0.41723948635222963</v>
      </c>
      <c r="E982" s="62">
        <f ca="1">IF(_xlfn.NORM.INV(D982,'Input Parameters'!$E$17,'Input Parameters'!$F$17)&lt;3500,3500,IF(_xlfn.NORM.INV(D982,'Input Parameters'!$E$17,'Input Parameters'!$F$17)&gt;5500,5500,_xlfn.NORM.INV(D982,'Input Parameters'!$E$17,'Input Parameters'!$F$17)))</f>
        <v>4653.7275588904076</v>
      </c>
      <c r="F982" s="10">
        <f t="shared" ca="1" si="125"/>
        <v>0.66323702728168865</v>
      </c>
      <c r="G982" s="64">
        <f ca="1">_xlfn.NORM.INV(F982,'Input Parameters'!$E$20,'Input Parameters'!$F$20)</f>
        <v>285.47280254337454</v>
      </c>
      <c r="H982" s="57">
        <f ca="1">EXP(E982*(1/'Input Parameters'!$E$23-1/G982))</f>
        <v>0.66041992687625961</v>
      </c>
      <c r="I982" s="10">
        <f t="shared" ca="1" si="126"/>
        <v>0.3478648376060155</v>
      </c>
      <c r="J982" s="30">
        <f ca="1">_xlfn.BETA.INV(I982,'Input Parameters'!$L$26,'Input Parameters'!$M$26,'Input Parameters'!$J$26,'Input Parameters'!$K$26)</f>
        <v>0.59682526593802321</v>
      </c>
      <c r="K982" s="168">
        <f ca="1">('Input Parameters'!$E$27/'Input Parameters'!$E$38)^$J982</f>
        <v>1.3828248156914819E-2</v>
      </c>
      <c r="L982" s="69">
        <f ca="1">$H982*$C982*'Input Parameters'!$E$25*K982</f>
        <v>1.6062368924646684</v>
      </c>
      <c r="M982" s="24">
        <f t="shared" ca="1" si="127"/>
        <v>0.71910124812053577</v>
      </c>
      <c r="N982" s="15">
        <f ca="1">_xlfn.NORM.INV(M982,'Input Parameters'!$E$29,'Input Parameters'!$F$29)</f>
        <v>0.10005801736757178</v>
      </c>
      <c r="O982" s="8">
        <f t="shared" ca="1" si="128"/>
        <v>0.86755868098973599</v>
      </c>
      <c r="P982" s="30">
        <f ca="1">_xlfn.LOGNORM.INV(O982,'Input Parameters'!$H$30,'Input Parameters'!$I$30)</f>
        <v>4.5435539397290787</v>
      </c>
      <c r="Q982" s="10">
        <f t="shared" ca="1" si="129"/>
        <v>8.3694102488451549E-2</v>
      </c>
      <c r="R982" s="30">
        <f>IF('Input Parameters'!$E$32=0,0,_xlfn.BETA.INV(Q982,'Input Parameters'!$L$32,'Input Parameters'!$M$32,'Input Parameters'!$J$32,'Input Parameters'!$K$32))</f>
        <v>0</v>
      </c>
      <c r="S982" s="10">
        <f t="shared" ca="1" si="130"/>
        <v>0.40758660263133839</v>
      </c>
      <c r="T982" s="26">
        <f ca="1">_xlfn.LOGNORM.INV(S982,'Input Parameters'!$H$34,'Input Parameters'!$I$34)</f>
        <v>48.961670179894824</v>
      </c>
      <c r="U982" s="10">
        <f t="shared" ca="1" si="131"/>
        <v>0.62552050987814134</v>
      </c>
      <c r="V982" s="30">
        <f ca="1">_xlfn.BETA.INV(U982,'Input Parameters'!$L$36,'Input Parameters'!$M$36,'Input Parameters'!$J$36,'Input Parameters'!$K$36)</f>
        <v>0.63610828419004717</v>
      </c>
      <c r="W982" s="2">
        <f ca="1">N982+(P982-N982)*(1-ERF((T982-R982)/(2*SQRT(L982*'Input Parameters'!$E$38))))</f>
        <v>0.12805398150921476</v>
      </c>
      <c r="X982">
        <f t="shared" ca="1" si="132"/>
        <v>1</v>
      </c>
      <c r="Y982" s="7"/>
    </row>
    <row r="983" spans="1:25" ht="15" customHeight="1" x14ac:dyDescent="0.25">
      <c r="A983" s="139">
        <v>976</v>
      </c>
      <c r="B983" s="10">
        <f t="shared" ca="1" si="123"/>
        <v>3.9295366467828385E-2</v>
      </c>
      <c r="C983" s="60">
        <f ca="1">_xlfn.NORM.INV(B983,'Input Parameters'!$E$15,'Input Parameters'!$F$15)</f>
        <v>175.64515817230159</v>
      </c>
      <c r="D983" s="10">
        <f t="shared" ca="1" si="124"/>
        <v>0.26622013299005975</v>
      </c>
      <c r="E983" s="62">
        <f ca="1">IF(_xlfn.NORM.INV(D983,'Input Parameters'!$E$17,'Input Parameters'!$F$17)&lt;3500,3500,IF(_xlfn.NORM.INV(D983,'Input Parameters'!$E$17,'Input Parameters'!$F$17)&gt;5500,5500,_xlfn.NORM.INV(D983,'Input Parameters'!$E$17,'Input Parameters'!$F$17)))</f>
        <v>4363.0003218265974</v>
      </c>
      <c r="F983" s="10">
        <f t="shared" ca="1" si="125"/>
        <v>0.38088483196868184</v>
      </c>
      <c r="G983" s="64">
        <f ca="1">_xlfn.NORM.INV(F983,'Input Parameters'!$E$20,'Input Parameters'!$F$20)</f>
        <v>280.61884323795653</v>
      </c>
      <c r="H983" s="57">
        <f ca="1">EXP(E983*(1/'Input Parameters'!$E$23-1/G983))</f>
        <v>0.52031360622740064</v>
      </c>
      <c r="I983" s="10">
        <f t="shared" ca="1" si="126"/>
        <v>0.98883053765288287</v>
      </c>
      <c r="J983" s="30">
        <f ca="1">_xlfn.BETA.INV(I983,'Input Parameters'!$L$26,'Input Parameters'!$M$26,'Input Parameters'!$J$26,'Input Parameters'!$K$26)</f>
        <v>0.9275692754096061</v>
      </c>
      <c r="K983" s="168">
        <f ca="1">('Input Parameters'!$E$27/'Input Parameters'!$E$38)^$J983</f>
        <v>1.2895313149080792E-3</v>
      </c>
      <c r="L983" s="69">
        <f ca="1">$H983*$C983*'Input Parameters'!$E$25*K983</f>
        <v>0.11785099631219664</v>
      </c>
      <c r="M983" s="24">
        <f t="shared" ca="1" si="127"/>
        <v>0.28023501443774823</v>
      </c>
      <c r="N983" s="15">
        <f ca="1">_xlfn.NORM.INV(M983,'Input Parameters'!$E$29,'Input Parameters'!$F$29)</f>
        <v>9.994178565033042E-2</v>
      </c>
      <c r="O983" s="8">
        <f t="shared" ca="1" si="128"/>
        <v>0.43851473772535221</v>
      </c>
      <c r="P983" s="30">
        <f ca="1">_xlfn.LOGNORM.INV(O983,'Input Parameters'!$H$30,'Input Parameters'!$I$30)</f>
        <v>2.4941455991836987</v>
      </c>
      <c r="Q983" s="10">
        <f t="shared" ca="1" si="129"/>
        <v>0.16745764835060817</v>
      </c>
      <c r="R983" s="30">
        <f>IF('Input Parameters'!$E$32=0,0,_xlfn.BETA.INV(Q983,'Input Parameters'!$L$32,'Input Parameters'!$M$32,'Input Parameters'!$J$32,'Input Parameters'!$K$32))</f>
        <v>0</v>
      </c>
      <c r="S983" s="10">
        <f t="shared" ca="1" si="130"/>
        <v>0.89549779631392523</v>
      </c>
      <c r="T983" s="26">
        <f ca="1">_xlfn.LOGNORM.INV(S983,'Input Parameters'!$H$34,'Input Parameters'!$I$34)</f>
        <v>58.943210021857496</v>
      </c>
      <c r="U983" s="10">
        <f t="shared" ca="1" si="131"/>
        <v>0.87668944297351392</v>
      </c>
      <c r="V983" s="30">
        <f ca="1">_xlfn.BETA.INV(U983,'Input Parameters'!$L$36,'Input Parameters'!$M$36,'Input Parameters'!$J$36,'Input Parameters'!$K$36)</f>
        <v>0.77984151461126783</v>
      </c>
      <c r="W983" s="2">
        <f ca="1">N983+(P983-N983)*(1-ERF((T983-R983)/(2*SQRT(L983*'Input Parameters'!$E$38))))</f>
        <v>9.994178565033042E-2</v>
      </c>
      <c r="X983">
        <f t="shared" ca="1" si="132"/>
        <v>1</v>
      </c>
      <c r="Y983" s="7"/>
    </row>
    <row r="984" spans="1:25" ht="15" customHeight="1" x14ac:dyDescent="0.25">
      <c r="A984" s="139">
        <v>977</v>
      </c>
      <c r="B984" s="10">
        <f t="shared" ca="1" si="123"/>
        <v>0.5189902773540086</v>
      </c>
      <c r="C984" s="60">
        <f ca="1">_xlfn.NORM.INV(B984,'Input Parameters'!$E$15,'Input Parameters'!$F$15)</f>
        <v>273.54786761773886</v>
      </c>
      <c r="D984" s="10">
        <f t="shared" ca="1" si="124"/>
        <v>0.96134773899346226</v>
      </c>
      <c r="E984" s="62">
        <f ca="1">IF(_xlfn.NORM.INV(D984,'Input Parameters'!$E$17,'Input Parameters'!$F$17)&lt;3500,3500,IF(_xlfn.NORM.INV(D984,'Input Parameters'!$E$17,'Input Parameters'!$F$17)&gt;5500,5500,_xlfn.NORM.INV(D984,'Input Parameters'!$E$17,'Input Parameters'!$F$17)))</f>
        <v>5500</v>
      </c>
      <c r="F984" s="10">
        <f t="shared" ca="1" si="125"/>
        <v>0.9468884005499405</v>
      </c>
      <c r="G984" s="64">
        <f ca="1">_xlfn.NORM.INV(F984,'Input Parameters'!$E$20,'Input Parameters'!$F$20)</f>
        <v>293.47320790487646</v>
      </c>
      <c r="H984" s="57">
        <f ca="1">EXP(E984*(1/'Input Parameters'!$E$23-1/G984))</f>
        <v>1.0355117726329954</v>
      </c>
      <c r="I984" s="10">
        <f t="shared" ca="1" si="126"/>
        <v>0.86799757544546352</v>
      </c>
      <c r="J984" s="30">
        <f ca="1">_xlfn.BETA.INV(I984,'Input Parameters'!$L$26,'Input Parameters'!$M$26,'Input Parameters'!$J$26,'Input Parameters'!$K$26)</f>
        <v>0.82001357974253586</v>
      </c>
      <c r="K984" s="168">
        <f ca="1">('Input Parameters'!$E$27/'Input Parameters'!$E$38)^$J984</f>
        <v>2.7892657544693529E-3</v>
      </c>
      <c r="L984" s="69">
        <f ca="1">$H984*$C984*'Input Parameters'!$E$25*K984</f>
        <v>0.79009310017324264</v>
      </c>
      <c r="M984" s="24">
        <f t="shared" ca="1" si="127"/>
        <v>0.50080815515284227</v>
      </c>
      <c r="N984" s="15">
        <f ca="1">_xlfn.NORM.INV(M984,'Input Parameters'!$E$29,'Input Parameters'!$F$29)</f>
        <v>0.10000020257459419</v>
      </c>
      <c r="O984" s="8">
        <f t="shared" ca="1" si="128"/>
        <v>0.54665754415735635</v>
      </c>
      <c r="P984" s="30">
        <f ca="1">_xlfn.LOGNORM.INV(O984,'Input Parameters'!$H$30,'Input Parameters'!$I$30)</f>
        <v>2.8360534707622835</v>
      </c>
      <c r="Q984" s="10">
        <f t="shared" ca="1" si="129"/>
        <v>0.70931996839990619</v>
      </c>
      <c r="R984" s="30">
        <f>IF('Input Parameters'!$E$32=0,0,_xlfn.BETA.INV(Q984,'Input Parameters'!$L$32,'Input Parameters'!$M$32,'Input Parameters'!$J$32,'Input Parameters'!$K$32))</f>
        <v>0</v>
      </c>
      <c r="S984" s="10">
        <f t="shared" ca="1" si="130"/>
        <v>0.25869274790542296</v>
      </c>
      <c r="T984" s="26">
        <f ca="1">_xlfn.LOGNORM.INV(S984,'Input Parameters'!$H$34,'Input Parameters'!$I$34)</f>
        <v>46.503850387548717</v>
      </c>
      <c r="U984" s="10">
        <f t="shared" ca="1" si="131"/>
        <v>0.45658310149696446</v>
      </c>
      <c r="V984" s="30">
        <f ca="1">_xlfn.BETA.INV(U984,'Input Parameters'!$L$36,'Input Parameters'!$M$36,'Input Parameters'!$J$36,'Input Parameters'!$K$36)</f>
        <v>0.56945124982224904</v>
      </c>
      <c r="W984" s="2">
        <f ca="1">N984+(P984-N984)*(1-ERF((T984-R984)/(2*SQRT(L984*'Input Parameters'!$E$38))))</f>
        <v>0.10059142120111533</v>
      </c>
      <c r="X984">
        <f t="shared" ca="1" si="132"/>
        <v>1</v>
      </c>
      <c r="Y984" s="7"/>
    </row>
    <row r="985" spans="1:25" ht="15" customHeight="1" x14ac:dyDescent="0.25">
      <c r="A985" s="139">
        <v>978</v>
      </c>
      <c r="B985" s="10">
        <f t="shared" ca="1" si="123"/>
        <v>0.80560694311178782</v>
      </c>
      <c r="C985" s="60">
        <f ca="1">_xlfn.NORM.INV(B985,'Input Parameters'!$E$15,'Input Parameters'!$F$15)</f>
        <v>317.67223610947741</v>
      </c>
      <c r="D985" s="10">
        <f t="shared" ca="1" si="124"/>
        <v>0.18655437349725656</v>
      </c>
      <c r="E985" s="62">
        <f ca="1">IF(_xlfn.NORM.INV(D985,'Input Parameters'!$E$17,'Input Parameters'!$F$17)&lt;3500,3500,IF(_xlfn.NORM.INV(D985,'Input Parameters'!$E$17,'Input Parameters'!$F$17)&gt;5500,5500,_xlfn.NORM.INV(D985,'Input Parameters'!$E$17,'Input Parameters'!$F$17)))</f>
        <v>4176.5342784986196</v>
      </c>
      <c r="F985" s="10">
        <f t="shared" ca="1" si="125"/>
        <v>0.12527360274387467</v>
      </c>
      <c r="G985" s="64">
        <f ca="1">_xlfn.NORM.INV(F985,'Input Parameters'!$E$20,'Input Parameters'!$F$20)</f>
        <v>274.95155741503504</v>
      </c>
      <c r="H985" s="57">
        <f ca="1">EXP(E985*(1/'Input Parameters'!$E$23-1/G985))</f>
        <v>0.39369628488495584</v>
      </c>
      <c r="I985" s="10">
        <f t="shared" ca="1" si="126"/>
        <v>3.8341306605668479E-2</v>
      </c>
      <c r="J985" s="30">
        <f ca="1">_xlfn.BETA.INV(I985,'Input Parameters'!$L$26,'Input Parameters'!$M$26,'Input Parameters'!$J$26,'Input Parameters'!$K$26)</f>
        <v>0.36400133427239401</v>
      </c>
      <c r="K985" s="168">
        <f ca="1">('Input Parameters'!$E$27/'Input Parameters'!$E$38)^$J985</f>
        <v>7.3461764561372336E-2</v>
      </c>
      <c r="L985" s="69">
        <f ca="1">$H985*$C985*'Input Parameters'!$E$25*K985</f>
        <v>9.1875969009386971</v>
      </c>
      <c r="M985" s="24">
        <f t="shared" ca="1" si="127"/>
        <v>0.47794300212322371</v>
      </c>
      <c r="N985" s="15">
        <f ca="1">_xlfn.NORM.INV(M985,'Input Parameters'!$E$29,'Input Parameters'!$F$29)</f>
        <v>9.9994468310717871E-2</v>
      </c>
      <c r="O985" s="8">
        <f t="shared" ca="1" si="128"/>
        <v>0.99247568146512122</v>
      </c>
      <c r="P985" s="30">
        <f ca="1">_xlfn.LOGNORM.INV(O985,'Input Parameters'!$H$30,'Input Parameters'!$I$30)</f>
        <v>8.4612387234713129</v>
      </c>
      <c r="Q985" s="10">
        <f t="shared" ca="1" si="129"/>
        <v>0.9160598299474686</v>
      </c>
      <c r="R985" s="30">
        <f>IF('Input Parameters'!$E$32=0,0,_xlfn.BETA.INV(Q985,'Input Parameters'!$L$32,'Input Parameters'!$M$32,'Input Parameters'!$J$32,'Input Parameters'!$K$32))</f>
        <v>0</v>
      </c>
      <c r="S985" s="10">
        <f t="shared" ca="1" si="130"/>
        <v>0.14662036638123133</v>
      </c>
      <c r="T985" s="26">
        <f ca="1">_xlfn.LOGNORM.INV(S985,'Input Parameters'!$H$34,'Input Parameters'!$I$34)</f>
        <v>44.224251070791851</v>
      </c>
      <c r="U985" s="10">
        <f t="shared" ca="1" si="131"/>
        <v>0.76534542081154433</v>
      </c>
      <c r="V985" s="30">
        <f ca="1">_xlfn.BETA.INV(U985,'Input Parameters'!$L$36,'Input Parameters'!$M$36,'Input Parameters'!$J$36,'Input Parameters'!$K$36)</f>
        <v>0.70330264496855821</v>
      </c>
      <c r="W985" s="2">
        <f ca="1">N985+(P985-N985)*(1-ERF((T985-R985)/(2*SQRT(L985*'Input Parameters'!$E$38))))</f>
        <v>2.6269513926968657</v>
      </c>
      <c r="X985">
        <f t="shared" ca="1" si="132"/>
        <v>0</v>
      </c>
      <c r="Y985" s="7"/>
    </row>
    <row r="986" spans="1:25" ht="15" customHeight="1" x14ac:dyDescent="0.25">
      <c r="A986" s="139">
        <v>979</v>
      </c>
      <c r="B986" s="10">
        <f t="shared" ca="1" si="123"/>
        <v>0.74946182011045026</v>
      </c>
      <c r="C986" s="60">
        <f ca="1">_xlfn.NORM.INV(B986,'Input Parameters'!$E$15,'Input Parameters'!$F$15)</f>
        <v>307.42839124584737</v>
      </c>
      <c r="D986" s="10">
        <f t="shared" ca="1" si="124"/>
        <v>0.70173465503878307</v>
      </c>
      <c r="E986" s="62">
        <f ca="1">IF(_xlfn.NORM.INV(D986,'Input Parameters'!$E$17,'Input Parameters'!$F$17)&lt;3500,3500,IF(_xlfn.NORM.INV(D986,'Input Parameters'!$E$17,'Input Parameters'!$F$17)&gt;5500,5500,_xlfn.NORM.INV(D986,'Input Parameters'!$E$17,'Input Parameters'!$F$17)))</f>
        <v>5170.5772832516795</v>
      </c>
      <c r="F986" s="10">
        <f t="shared" ca="1" si="125"/>
        <v>0.89677899819258966</v>
      </c>
      <c r="G986" s="64">
        <f ca="1">_xlfn.NORM.INV(F986,'Input Parameters'!$E$20,'Input Parameters'!$F$20)</f>
        <v>291.1148445486607</v>
      </c>
      <c r="H986" s="57">
        <f ca="1">EXP(E986*(1/'Input Parameters'!$E$23-1/G986))</f>
        <v>0.89590144778877978</v>
      </c>
      <c r="I986" s="10">
        <f t="shared" ca="1" si="126"/>
        <v>0.92662405663218006</v>
      </c>
      <c r="J986" s="30">
        <f ca="1">_xlfn.BETA.INV(I986,'Input Parameters'!$L$26,'Input Parameters'!$M$26,'Input Parameters'!$J$26,'Input Parameters'!$K$26)</f>
        <v>0.85729982404889959</v>
      </c>
      <c r="K986" s="168">
        <f ca="1">('Input Parameters'!$E$27/'Input Parameters'!$E$38)^$J986</f>
        <v>2.1346939224494844E-3</v>
      </c>
      <c r="L986" s="69">
        <f ca="1">$H986*$C986*'Input Parameters'!$E$25*K986</f>
        <v>0.58794922805133154</v>
      </c>
      <c r="M986" s="24">
        <f t="shared" ca="1" si="127"/>
        <v>0.8684995847720437</v>
      </c>
      <c r="N986" s="15">
        <f ca="1">_xlfn.NORM.INV(M986,'Input Parameters'!$E$29,'Input Parameters'!$F$29)</f>
        <v>0.10011193266032273</v>
      </c>
      <c r="O986" s="8">
        <f t="shared" ca="1" si="128"/>
        <v>0.39915367607288366</v>
      </c>
      <c r="P986" s="30">
        <f ca="1">_xlfn.LOGNORM.INV(O986,'Input Parameters'!$H$30,'Input Parameters'!$I$30)</f>
        <v>2.3781648920601031</v>
      </c>
      <c r="Q986" s="10">
        <f t="shared" ca="1" si="129"/>
        <v>0.32966479227106349</v>
      </c>
      <c r="R986" s="30">
        <f>IF('Input Parameters'!$E$32=0,0,_xlfn.BETA.INV(Q986,'Input Parameters'!$L$32,'Input Parameters'!$M$32,'Input Parameters'!$J$32,'Input Parameters'!$K$32))</f>
        <v>0</v>
      </c>
      <c r="S986" s="10">
        <f t="shared" ca="1" si="130"/>
        <v>0.6157079846201311</v>
      </c>
      <c r="T986" s="26">
        <f ca="1">_xlfn.LOGNORM.INV(S986,'Input Parameters'!$H$34,'Input Parameters'!$I$34)</f>
        <v>52.288697693543114</v>
      </c>
      <c r="U986" s="10">
        <f t="shared" ca="1" si="131"/>
        <v>0.30919766375963398</v>
      </c>
      <c r="V986" s="30">
        <f ca="1">_xlfn.BETA.INV(U986,'Input Parameters'!$L$36,'Input Parameters'!$M$36,'Input Parameters'!$J$36,'Input Parameters'!$K$36)</f>
        <v>0.51378522016077421</v>
      </c>
      <c r="W986" s="2">
        <f ca="1">N986+(P986-N986)*(1-ERF((T986-R986)/(2*SQRT(L986*'Input Parameters'!$E$38))))</f>
        <v>0.10011517113818402</v>
      </c>
      <c r="X986">
        <f t="shared" ca="1" si="132"/>
        <v>1</v>
      </c>
      <c r="Y986" s="7"/>
    </row>
    <row r="987" spans="1:25" ht="15" customHeight="1" x14ac:dyDescent="0.25">
      <c r="A987" s="139">
        <v>980</v>
      </c>
      <c r="B987" s="10">
        <f t="shared" ca="1" si="123"/>
        <v>0.35181162899504836</v>
      </c>
      <c r="C987" s="60">
        <f ca="1">_xlfn.NORM.INV(B987,'Input Parameters'!$E$15,'Input Parameters'!$F$15)</f>
        <v>250.35017122833199</v>
      </c>
      <c r="D987" s="10">
        <f t="shared" ca="1" si="124"/>
        <v>0.73380691893309802</v>
      </c>
      <c r="E987" s="62">
        <f ca="1">IF(_xlfn.NORM.INV(D987,'Input Parameters'!$E$17,'Input Parameters'!$F$17)&lt;3500,3500,IF(_xlfn.NORM.INV(D987,'Input Parameters'!$E$17,'Input Parameters'!$F$17)&gt;5500,5500,_xlfn.NORM.INV(D987,'Input Parameters'!$E$17,'Input Parameters'!$F$17)))</f>
        <v>5237.0573583439409</v>
      </c>
      <c r="F987" s="10">
        <f t="shared" ca="1" si="125"/>
        <v>0.80792044284989628</v>
      </c>
      <c r="G987" s="64">
        <f ca="1">_xlfn.NORM.INV(F987,'Input Parameters'!$E$20,'Input Parameters'!$F$20)</f>
        <v>288.48073242116254</v>
      </c>
      <c r="H987" s="57">
        <f ca="1">EXP(E987*(1/'Input Parameters'!$E$23-1/G987))</f>
        <v>0.75911540516631515</v>
      </c>
      <c r="I987" s="10">
        <f t="shared" ca="1" si="126"/>
        <v>0.4006362892840265</v>
      </c>
      <c r="J987" s="30">
        <f ca="1">_xlfn.BETA.INV(I987,'Input Parameters'!$L$26,'Input Parameters'!$M$26,'Input Parameters'!$J$26,'Input Parameters'!$K$26)</f>
        <v>0.62017949350889201</v>
      </c>
      <c r="K987" s="168">
        <f ca="1">('Input Parameters'!$E$27/'Input Parameters'!$E$38)^$J987</f>
        <v>1.1695370019893325E-2</v>
      </c>
      <c r="L987" s="69">
        <f ca="1">$H987*$C987*'Input Parameters'!$E$25*K987</f>
        <v>2.2226427554365933</v>
      </c>
      <c r="M987" s="24">
        <f t="shared" ca="1" si="127"/>
        <v>0.31601395617228245</v>
      </c>
      <c r="N987" s="15">
        <f ca="1">_xlfn.NORM.INV(M987,'Input Parameters'!$E$29,'Input Parameters'!$F$29)</f>
        <v>9.9952112549935704E-2</v>
      </c>
      <c r="O987" s="8">
        <f t="shared" ca="1" si="128"/>
        <v>0.58976420502752835</v>
      </c>
      <c r="P987" s="30">
        <f ca="1">_xlfn.LOGNORM.INV(O987,'Input Parameters'!$H$30,'Input Parameters'!$I$30)</f>
        <v>2.9869173562992786</v>
      </c>
      <c r="Q987" s="10">
        <f t="shared" ca="1" si="129"/>
        <v>0.98865686836900413</v>
      </c>
      <c r="R987" s="30">
        <f>IF('Input Parameters'!$E$32=0,0,_xlfn.BETA.INV(Q987,'Input Parameters'!$L$32,'Input Parameters'!$M$32,'Input Parameters'!$J$32,'Input Parameters'!$K$32))</f>
        <v>0</v>
      </c>
      <c r="S987" s="10">
        <f t="shared" ca="1" si="130"/>
        <v>0.15298312231853262</v>
      </c>
      <c r="T987" s="26">
        <f ca="1">_xlfn.LOGNORM.INV(S987,'Input Parameters'!$H$34,'Input Parameters'!$I$34)</f>
        <v>44.374926656960206</v>
      </c>
      <c r="U987" s="10">
        <f t="shared" ca="1" si="131"/>
        <v>0.24057443692249536</v>
      </c>
      <c r="V987" s="30">
        <f ca="1">_xlfn.BETA.INV(U987,'Input Parameters'!$L$36,'Input Parameters'!$M$36,'Input Parameters'!$J$36,'Input Parameters'!$K$36)</f>
        <v>0.48624248735577352</v>
      </c>
      <c r="W987" s="2">
        <f ca="1">N987+(P987-N987)*(1-ERF((T987-R987)/(2*SQRT(L987*'Input Parameters'!$E$38))))</f>
        <v>0.20191521068106083</v>
      </c>
      <c r="X987">
        <f t="shared" ca="1" si="132"/>
        <v>1</v>
      </c>
      <c r="Y987" s="7"/>
    </row>
    <row r="988" spans="1:25" ht="15" customHeight="1" x14ac:dyDescent="0.25">
      <c r="A988" s="139">
        <v>981</v>
      </c>
      <c r="B988" s="10">
        <f t="shared" ca="1" si="123"/>
        <v>0.12306610744269753</v>
      </c>
      <c r="C988" s="60">
        <f ca="1">_xlfn.NORM.INV(B988,'Input Parameters'!$E$15,'Input Parameters'!$F$15)</f>
        <v>208.11391055067941</v>
      </c>
      <c r="D988" s="10">
        <f t="shared" ca="1" si="124"/>
        <v>0.77036816904658256</v>
      </c>
      <c r="E988" s="62">
        <f ca="1">IF(_xlfn.NORM.INV(D988,'Input Parameters'!$E$17,'Input Parameters'!$F$17)&lt;3500,3500,IF(_xlfn.NORM.INV(D988,'Input Parameters'!$E$17,'Input Parameters'!$F$17)&gt;5500,5500,_xlfn.NORM.INV(D988,'Input Parameters'!$E$17,'Input Parameters'!$F$17)))</f>
        <v>5318.0419152237237</v>
      </c>
      <c r="F988" s="10">
        <f t="shared" ca="1" si="125"/>
        <v>0.21909383525793069</v>
      </c>
      <c r="G988" s="64">
        <f ca="1">_xlfn.NORM.INV(F988,'Input Parameters'!$E$20,'Input Parameters'!$F$20)</f>
        <v>277.45577648741931</v>
      </c>
      <c r="H988" s="57">
        <f ca="1">EXP(E988*(1/'Input Parameters'!$E$23-1/G988))</f>
        <v>0.36335286075096729</v>
      </c>
      <c r="I988" s="10">
        <f t="shared" ca="1" si="126"/>
        <v>0.19254697848402658</v>
      </c>
      <c r="J988" s="30">
        <f ca="1">_xlfn.BETA.INV(I988,'Input Parameters'!$L$26,'Input Parameters'!$M$26,'Input Parameters'!$J$26,'Input Parameters'!$K$26)</f>
        <v>0.51524474858777203</v>
      </c>
      <c r="K988" s="168">
        <f ca="1">('Input Parameters'!$E$27/'Input Parameters'!$E$38)^$J988</f>
        <v>2.4826023977122122E-2</v>
      </c>
      <c r="L988" s="69">
        <f ca="1">$H988*$C988*'Input Parameters'!$E$25*K988</f>
        <v>1.8773137635889889</v>
      </c>
      <c r="M988" s="24">
        <f t="shared" ca="1" si="127"/>
        <v>0.69216714245738409</v>
      </c>
      <c r="N988" s="15">
        <f ca="1">_xlfn.NORM.INV(M988,'Input Parameters'!$E$29,'Input Parameters'!$F$29)</f>
        <v>0.1000502002567287</v>
      </c>
      <c r="O988" s="8">
        <f t="shared" ca="1" si="128"/>
        <v>0.62479309733788901</v>
      </c>
      <c r="P988" s="30">
        <f ca="1">_xlfn.LOGNORM.INV(O988,'Input Parameters'!$H$30,'Input Parameters'!$I$30)</f>
        <v>3.1183433454764868</v>
      </c>
      <c r="Q988" s="10">
        <f t="shared" ca="1" si="129"/>
        <v>0.82231284525241055</v>
      </c>
      <c r="R988" s="30">
        <f>IF('Input Parameters'!$E$32=0,0,_xlfn.BETA.INV(Q988,'Input Parameters'!$L$32,'Input Parameters'!$M$32,'Input Parameters'!$J$32,'Input Parameters'!$K$32))</f>
        <v>0</v>
      </c>
      <c r="S988" s="10">
        <f t="shared" ca="1" si="130"/>
        <v>0.32057909257662975</v>
      </c>
      <c r="T988" s="26">
        <f ca="1">_xlfn.LOGNORM.INV(S988,'Input Parameters'!$H$34,'Input Parameters'!$I$34)</f>
        <v>47.565605383284165</v>
      </c>
      <c r="U988" s="10">
        <f t="shared" ca="1" si="131"/>
        <v>0.18717491092803684</v>
      </c>
      <c r="V988" s="30">
        <f ca="1">_xlfn.BETA.INV(U988,'Input Parameters'!$L$36,'Input Parameters'!$M$36,'Input Parameters'!$J$36,'Input Parameters'!$K$36)</f>
        <v>0.46289264888042775</v>
      </c>
      <c r="W988" s="2">
        <f ca="1">N988+(P988-N988)*(1-ERF((T988-R988)/(2*SQRT(L988*'Input Parameters'!$E$38))))</f>
        <v>0.14260132195360059</v>
      </c>
      <c r="X988">
        <f t="shared" ca="1" si="132"/>
        <v>1</v>
      </c>
      <c r="Y988" s="7"/>
    </row>
    <row r="989" spans="1:25" ht="15" customHeight="1" x14ac:dyDescent="0.25">
      <c r="A989" s="139">
        <v>982</v>
      </c>
      <c r="B989" s="10">
        <f t="shared" ca="1" si="123"/>
        <v>2.6240135585019142E-2</v>
      </c>
      <c r="C989" s="60">
        <f ca="1">_xlfn.NORM.INV(B989,'Input Parameters'!$E$15,'Input Parameters'!$F$15)</f>
        <v>165.8767421681668</v>
      </c>
      <c r="D989" s="10">
        <f t="shared" ca="1" si="124"/>
        <v>3.3665256020672052E-2</v>
      </c>
      <c r="E989" s="62">
        <f ca="1">IF(_xlfn.NORM.INV(D989,'Input Parameters'!$E$17,'Input Parameters'!$F$17)&lt;3500,3500,IF(_xlfn.NORM.INV(D989,'Input Parameters'!$E$17,'Input Parameters'!$F$17)&gt;5500,5500,_xlfn.NORM.INV(D989,'Input Parameters'!$E$17,'Input Parameters'!$F$17)))</f>
        <v>3519.376997946445</v>
      </c>
      <c r="F989" s="10">
        <f t="shared" ca="1" si="125"/>
        <v>3.744369396060232E-2</v>
      </c>
      <c r="G989" s="64">
        <f ca="1">_xlfn.NORM.INV(F989,'Input Parameters'!$E$20,'Input Parameters'!$F$20)</f>
        <v>270.71627196816337</v>
      </c>
      <c r="H989" s="57">
        <f ca="1">EXP(E989*(1/'Input Parameters'!$E$23-1/G989))</f>
        <v>0.37315748234202994</v>
      </c>
      <c r="I989" s="10">
        <f t="shared" ca="1" si="126"/>
        <v>0.47630892977566275</v>
      </c>
      <c r="J989" s="30">
        <f ca="1">_xlfn.BETA.INV(I989,'Input Parameters'!$L$26,'Input Parameters'!$M$26,'Input Parameters'!$J$26,'Input Parameters'!$K$26)</f>
        <v>0.65179625249197504</v>
      </c>
      <c r="K989" s="168">
        <f ca="1">('Input Parameters'!$E$27/'Input Parameters'!$E$38)^$J989</f>
        <v>9.3222617416237122E-3</v>
      </c>
      <c r="L989" s="69">
        <f ca="1">$H989*$C989*'Input Parameters'!$E$25*K989</f>
        <v>0.57703073219144418</v>
      </c>
      <c r="M989" s="24">
        <f t="shared" ca="1" si="127"/>
        <v>0.28235232943606126</v>
      </c>
      <c r="N989" s="15">
        <f ca="1">_xlfn.NORM.INV(M989,'Input Parameters'!$E$29,'Input Parameters'!$F$29)</f>
        <v>9.9942413237329969E-2</v>
      </c>
      <c r="O989" s="8">
        <f t="shared" ca="1" si="128"/>
        <v>0.69486741864967494</v>
      </c>
      <c r="P989" s="30">
        <f ca="1">_xlfn.LOGNORM.INV(O989,'Input Parameters'!$H$30,'Input Parameters'!$I$30)</f>
        <v>3.4137473020596674</v>
      </c>
      <c r="Q989" s="10">
        <f t="shared" ca="1" si="129"/>
        <v>0.50934796012832761</v>
      </c>
      <c r="R989" s="30">
        <f>IF('Input Parameters'!$E$32=0,0,_xlfn.BETA.INV(Q989,'Input Parameters'!$L$32,'Input Parameters'!$M$32,'Input Parameters'!$J$32,'Input Parameters'!$K$32))</f>
        <v>0</v>
      </c>
      <c r="S989" s="10">
        <f t="shared" ca="1" si="130"/>
        <v>0.52719823285731016</v>
      </c>
      <c r="T989" s="26">
        <f ca="1">_xlfn.LOGNORM.INV(S989,'Input Parameters'!$H$34,'Input Parameters'!$I$34)</f>
        <v>50.837782103660132</v>
      </c>
      <c r="U989" s="10">
        <f t="shared" ca="1" si="131"/>
        <v>0.1769215750644042</v>
      </c>
      <c r="V989" s="30">
        <f ca="1">_xlfn.BETA.INV(U989,'Input Parameters'!$L$36,'Input Parameters'!$M$36,'Input Parameters'!$J$36,'Input Parameters'!$K$36)</f>
        <v>0.45811200223563681</v>
      </c>
      <c r="W989" s="2">
        <f ca="1">N989+(P989-N989)*(1-ERF((T989-R989)/(2*SQRT(L989*'Input Parameters'!$E$38))))</f>
        <v>9.9949769609045003E-2</v>
      </c>
      <c r="X989">
        <f t="shared" ca="1" si="132"/>
        <v>1</v>
      </c>
      <c r="Y989" s="7"/>
    </row>
    <row r="990" spans="1:25" ht="15" customHeight="1" x14ac:dyDescent="0.25">
      <c r="A990" s="139">
        <v>983</v>
      </c>
      <c r="B990" s="10">
        <f t="shared" ca="1" si="123"/>
        <v>0.87563047749225698</v>
      </c>
      <c r="C990" s="60">
        <f ca="1">_xlfn.NORM.INV(B990,'Input Parameters'!$E$15,'Input Parameters'!$F$15)</f>
        <v>333.47486431967019</v>
      </c>
      <c r="D990" s="10">
        <f t="shared" ca="1" si="124"/>
        <v>0.44424454972928684</v>
      </c>
      <c r="E990" s="62">
        <f ca="1">IF(_xlfn.NORM.INV(D990,'Input Parameters'!$E$17,'Input Parameters'!$F$17)&lt;3500,3500,IF(_xlfn.NORM.INV(D990,'Input Parameters'!$E$17,'Input Parameters'!$F$17)&gt;5500,5500,_xlfn.NORM.INV(D990,'Input Parameters'!$E$17,'Input Parameters'!$F$17)))</f>
        <v>4701.8485951959383</v>
      </c>
      <c r="F990" s="10">
        <f t="shared" ca="1" si="125"/>
        <v>0.76037035116086549</v>
      </c>
      <c r="G990" s="64">
        <f ca="1">_xlfn.NORM.INV(F990,'Input Parameters'!$E$20,'Input Parameters'!$F$20)</f>
        <v>287.3902124137407</v>
      </c>
      <c r="H990" s="57">
        <f ca="1">EXP(E990*(1/'Input Parameters'!$E$23-1/G990))</f>
        <v>0.73397358754503506</v>
      </c>
      <c r="I990" s="10">
        <f t="shared" ca="1" si="126"/>
        <v>0.33076131595364922</v>
      </c>
      <c r="J990" s="30">
        <f ca="1">_xlfn.BETA.INV(I990,'Input Parameters'!$L$26,'Input Parameters'!$M$26,'Input Parameters'!$J$26,'Input Parameters'!$K$26)</f>
        <v>0.58893181922982007</v>
      </c>
      <c r="K990" s="168">
        <f ca="1">('Input Parameters'!$E$27/'Input Parameters'!$E$38)^$J990</f>
        <v>1.4633791615795349E-2</v>
      </c>
      <c r="L990" s="69">
        <f ca="1">$H990*$C990*'Input Parameters'!$E$25*K990</f>
        <v>3.5817923355683741</v>
      </c>
      <c r="M990" s="24">
        <f t="shared" ca="1" si="127"/>
        <v>0.46489864372321765</v>
      </c>
      <c r="N990" s="15">
        <f ca="1">_xlfn.NORM.INV(M990,'Input Parameters'!$E$29,'Input Parameters'!$F$29)</f>
        <v>9.9991190011457759E-2</v>
      </c>
      <c r="O990" s="8">
        <f t="shared" ca="1" si="128"/>
        <v>0.33824583555563492</v>
      </c>
      <c r="P990" s="30">
        <f ca="1">_xlfn.LOGNORM.INV(O990,'Input Parameters'!$H$30,'Input Parameters'!$I$30)</f>
        <v>2.2032579364074887</v>
      </c>
      <c r="Q990" s="10">
        <f t="shared" ca="1" si="129"/>
        <v>0.34122103317200214</v>
      </c>
      <c r="R990" s="30">
        <f>IF('Input Parameters'!$E$32=0,0,_xlfn.BETA.INV(Q990,'Input Parameters'!$L$32,'Input Parameters'!$M$32,'Input Parameters'!$J$32,'Input Parameters'!$K$32))</f>
        <v>0</v>
      </c>
      <c r="S990" s="10">
        <f t="shared" ca="1" si="130"/>
        <v>6.0909239834105122E-2</v>
      </c>
      <c r="T990" s="26">
        <f ca="1">_xlfn.LOGNORM.INV(S990,'Input Parameters'!$H$34,'Input Parameters'!$I$34)</f>
        <v>41.57484041188453</v>
      </c>
      <c r="U990" s="10">
        <f t="shared" ca="1" si="131"/>
        <v>0.55900111302763444</v>
      </c>
      <c r="V990" s="30">
        <f ca="1">_xlfn.BETA.INV(U990,'Input Parameters'!$L$36,'Input Parameters'!$M$36,'Input Parameters'!$J$36,'Input Parameters'!$K$36)</f>
        <v>0.60882475051600637</v>
      </c>
      <c r="W990" s="2">
        <f ca="1">N990+(P990-N990)*(1-ERF((T990-R990)/(2*SQRT(L990*'Input Parameters'!$E$38))))</f>
        <v>0.35310440474094851</v>
      </c>
      <c r="X990">
        <f t="shared" ca="1" si="132"/>
        <v>1</v>
      </c>
      <c r="Y990" s="7"/>
    </row>
    <row r="991" spans="1:25" ht="15" customHeight="1" x14ac:dyDescent="0.25">
      <c r="A991" s="139">
        <v>984</v>
      </c>
      <c r="B991" s="10">
        <f t="shared" ca="1" si="123"/>
        <v>0.34293165436389139</v>
      </c>
      <c r="C991" s="60">
        <f ca="1">_xlfn.NORM.INV(B991,'Input Parameters'!$E$15,'Input Parameters'!$F$15)</f>
        <v>249.04729733927914</v>
      </c>
      <c r="D991" s="10">
        <f t="shared" ca="1" si="124"/>
        <v>0.98664453768257832</v>
      </c>
      <c r="E991" s="62">
        <f ca="1">IF(_xlfn.NORM.INV(D991,'Input Parameters'!$E$17,'Input Parameters'!$F$17)&lt;3500,3500,IF(_xlfn.NORM.INV(D991,'Input Parameters'!$E$17,'Input Parameters'!$F$17)&gt;5500,5500,_xlfn.NORM.INV(D991,'Input Parameters'!$E$17,'Input Parameters'!$F$17)))</f>
        <v>5500</v>
      </c>
      <c r="F991" s="10">
        <f t="shared" ca="1" si="125"/>
        <v>0.22199637339107858</v>
      </c>
      <c r="G991" s="64">
        <f ca="1">_xlfn.NORM.INV(F991,'Input Parameters'!$E$20,'Input Parameters'!$F$20)</f>
        <v>277.52136251291131</v>
      </c>
      <c r="H991" s="57">
        <f ca="1">EXP(E991*(1/'Input Parameters'!$E$23-1/G991))</f>
        <v>0.35263033466508853</v>
      </c>
      <c r="I991" s="10">
        <f t="shared" ca="1" si="126"/>
        <v>0.34810164615599914</v>
      </c>
      <c r="J991" s="30">
        <f ca="1">_xlfn.BETA.INV(I991,'Input Parameters'!$L$26,'Input Parameters'!$M$26,'Input Parameters'!$J$26,'Input Parameters'!$K$26)</f>
        <v>0.59693330198177885</v>
      </c>
      <c r="K991" s="168">
        <f ca="1">('Input Parameters'!$E$27/'Input Parameters'!$E$38)^$J991</f>
        <v>1.3817536174782652E-2</v>
      </c>
      <c r="L991" s="69">
        <f ca="1">$H991*$C991*'Input Parameters'!$E$25*K991</f>
        <v>1.2134785744380503</v>
      </c>
      <c r="M991" s="24">
        <f t="shared" ca="1" si="127"/>
        <v>0.34902127824785489</v>
      </c>
      <c r="N991" s="15">
        <f ca="1">_xlfn.NORM.INV(M991,'Input Parameters'!$E$29,'Input Parameters'!$F$29)</f>
        <v>9.9961203584000152E-2</v>
      </c>
      <c r="O991" s="8">
        <f t="shared" ca="1" si="128"/>
        <v>0.13311521235461077</v>
      </c>
      <c r="P991" s="30">
        <f ca="1">_xlfn.LOGNORM.INV(O991,'Input Parameters'!$H$30,'Input Parameters'!$I$30)</f>
        <v>1.5870143929421827</v>
      </c>
      <c r="Q991" s="10">
        <f t="shared" ca="1" si="129"/>
        <v>0.34020407621940585</v>
      </c>
      <c r="R991" s="30">
        <f>IF('Input Parameters'!$E$32=0,0,_xlfn.BETA.INV(Q991,'Input Parameters'!$L$32,'Input Parameters'!$M$32,'Input Parameters'!$J$32,'Input Parameters'!$K$32))</f>
        <v>0</v>
      </c>
      <c r="S991" s="10">
        <f t="shared" ca="1" si="130"/>
        <v>0.96808111908368932</v>
      </c>
      <c r="T991" s="26">
        <f ca="1">_xlfn.LOGNORM.INV(S991,'Input Parameters'!$H$34,'Input Parameters'!$I$34)</f>
        <v>63.491802803819155</v>
      </c>
      <c r="U991" s="10">
        <f t="shared" ca="1" si="131"/>
        <v>0.41055137844564726</v>
      </c>
      <c r="V991" s="30">
        <f ca="1">_xlfn.BETA.INV(U991,'Input Parameters'!$L$36,'Input Parameters'!$M$36,'Input Parameters'!$J$36,'Input Parameters'!$K$36)</f>
        <v>0.55220204448861576</v>
      </c>
      <c r="W991" s="2">
        <f ca="1">N991+(P991-N991)*(1-ERF((T991-R991)/(2*SQRT(L991*'Input Parameters'!$E$38))))</f>
        <v>0.10002946678327797</v>
      </c>
      <c r="X991">
        <f t="shared" ca="1" si="132"/>
        <v>1</v>
      </c>
      <c r="Y991" s="7"/>
    </row>
    <row r="992" spans="1:25" ht="15" customHeight="1" x14ac:dyDescent="0.25">
      <c r="A992" s="139">
        <v>985</v>
      </c>
      <c r="B992" s="10">
        <f t="shared" ca="1" si="123"/>
        <v>0.73537211608562658</v>
      </c>
      <c r="C992" s="60">
        <f ca="1">_xlfn.NORM.INV(B992,'Input Parameters'!$E$15,'Input Parameters'!$F$15)</f>
        <v>305.06259640457063</v>
      </c>
      <c r="D992" s="10">
        <f t="shared" ca="1" si="124"/>
        <v>0.59587835120972243</v>
      </c>
      <c r="E992" s="62">
        <f ca="1">IF(_xlfn.NORM.INV(D992,'Input Parameters'!$E$17,'Input Parameters'!$F$17)&lt;3500,3500,IF(_xlfn.NORM.INV(D992,'Input Parameters'!$E$17,'Input Parameters'!$F$17)&gt;5500,5500,_xlfn.NORM.INV(D992,'Input Parameters'!$E$17,'Input Parameters'!$F$17)))</f>
        <v>4969.8850394390656</v>
      </c>
      <c r="F992" s="10">
        <f t="shared" ca="1" si="125"/>
        <v>0.38119957722481113</v>
      </c>
      <c r="G992" s="64">
        <f ca="1">_xlfn.NORM.INV(F992,'Input Parameters'!$E$20,'Input Parameters'!$F$20)</f>
        <v>280.62437707591596</v>
      </c>
      <c r="H992" s="57">
        <f ca="1">EXP(E992*(1/'Input Parameters'!$E$23-1/G992))</f>
        <v>0.47528040139302619</v>
      </c>
      <c r="I992" s="10">
        <f t="shared" ca="1" si="126"/>
        <v>0.41256278350501219</v>
      </c>
      <c r="J992" s="30">
        <f ca="1">_xlfn.BETA.INV(I992,'Input Parameters'!$L$26,'Input Parameters'!$M$26,'Input Parameters'!$J$26,'Input Parameters'!$K$26)</f>
        <v>0.62528526364356629</v>
      </c>
      <c r="K992" s="168">
        <f ca="1">('Input Parameters'!$E$27/'Input Parameters'!$E$38)^$J992</f>
        <v>1.1274789642348775E-2</v>
      </c>
      <c r="L992" s="69">
        <f ca="1">$H992*$C992*'Input Parameters'!$E$25*K992</f>
        <v>1.6347348312964785</v>
      </c>
      <c r="M992" s="24">
        <f t="shared" ca="1" si="127"/>
        <v>0.58362573750833835</v>
      </c>
      <c r="N992" s="15">
        <f ca="1">_xlfn.NORM.INV(M992,'Input Parameters'!$E$29,'Input Parameters'!$F$29)</f>
        <v>0.10002111778104722</v>
      </c>
      <c r="O992" s="8">
        <f t="shared" ca="1" si="128"/>
        <v>6.4971708866311539E-2</v>
      </c>
      <c r="P992" s="30">
        <f ca="1">_xlfn.LOGNORM.INV(O992,'Input Parameters'!$H$30,'Input Parameters'!$I$30)</f>
        <v>1.3121966224437682</v>
      </c>
      <c r="Q992" s="10">
        <f t="shared" ca="1" si="129"/>
        <v>0.9689941492366928</v>
      </c>
      <c r="R992" s="30">
        <f>IF('Input Parameters'!$E$32=0,0,_xlfn.BETA.INV(Q992,'Input Parameters'!$L$32,'Input Parameters'!$M$32,'Input Parameters'!$J$32,'Input Parameters'!$K$32))</f>
        <v>0</v>
      </c>
      <c r="S992" s="10">
        <f t="shared" ca="1" si="130"/>
        <v>0.40260415974156349</v>
      </c>
      <c r="T992" s="26">
        <f ca="1">_xlfn.LOGNORM.INV(S992,'Input Parameters'!$H$34,'Input Parameters'!$I$34)</f>
        <v>48.883364144504867</v>
      </c>
      <c r="U992" s="10">
        <f t="shared" ca="1" si="131"/>
        <v>0.24678979774562004</v>
      </c>
      <c r="V992" s="30">
        <f ca="1">_xlfn.BETA.INV(U992,'Input Parameters'!$L$36,'Input Parameters'!$M$36,'Input Parameters'!$J$36,'Input Parameters'!$K$36)</f>
        <v>0.48882820535285659</v>
      </c>
      <c r="W992" s="2">
        <f ca="1">N992+(P992-N992)*(1-ERF((T992-R992)/(2*SQRT(L992*'Input Parameters'!$E$38))))</f>
        <v>0.10833888625304569</v>
      </c>
      <c r="X992">
        <f t="shared" ca="1" si="132"/>
        <v>1</v>
      </c>
      <c r="Y992" s="7"/>
    </row>
    <row r="993" spans="1:25" ht="15" customHeight="1" x14ac:dyDescent="0.25">
      <c r="A993" s="139">
        <v>986</v>
      </c>
      <c r="B993" s="10">
        <f t="shared" ca="1" si="123"/>
        <v>0.21647894113888522</v>
      </c>
      <c r="C993" s="60">
        <f ca="1">_xlfn.NORM.INV(B993,'Input Parameters'!$E$15,'Input Parameters'!$F$15)</f>
        <v>228.47194815411046</v>
      </c>
      <c r="D993" s="10">
        <f t="shared" ca="1" si="124"/>
        <v>0.52051133347572898</v>
      </c>
      <c r="E993" s="62">
        <f ca="1">IF(_xlfn.NORM.INV(D993,'Input Parameters'!$E$17,'Input Parameters'!$F$17)&lt;3500,3500,IF(_xlfn.NORM.INV(D993,'Input Parameters'!$E$17,'Input Parameters'!$F$17)&gt;5500,5500,_xlfn.NORM.INV(D993,'Input Parameters'!$E$17,'Input Parameters'!$F$17)))</f>
        <v>4836.0058727648175</v>
      </c>
      <c r="F993" s="10">
        <f t="shared" ca="1" si="125"/>
        <v>0.95893342513208224</v>
      </c>
      <c r="G993" s="64">
        <f ca="1">_xlfn.NORM.INV(F993,'Input Parameters'!$E$20,'Input Parameters'!$F$20)</f>
        <v>294.29755423908387</v>
      </c>
      <c r="H993" s="57">
        <f ca="1">EXP(E993*(1/'Input Parameters'!$E$23-1/G993))</f>
        <v>1.0798696565188783</v>
      </c>
      <c r="I993" s="10">
        <f t="shared" ca="1" si="126"/>
        <v>0.68339991066669492</v>
      </c>
      <c r="J993" s="30">
        <f ca="1">_xlfn.BETA.INV(I993,'Input Parameters'!$L$26,'Input Parameters'!$M$26,'Input Parameters'!$J$26,'Input Parameters'!$K$26)</f>
        <v>0.73483243676277654</v>
      </c>
      <c r="K993" s="168">
        <f ca="1">('Input Parameters'!$E$27/'Input Parameters'!$E$38)^$J993</f>
        <v>5.1386209867987902E-3</v>
      </c>
      <c r="L993" s="69">
        <f ca="1">$H993*$C993*'Input Parameters'!$E$25*K993</f>
        <v>1.2678001802392822</v>
      </c>
      <c r="M993" s="24">
        <f t="shared" ca="1" si="127"/>
        <v>0.93229472093969146</v>
      </c>
      <c r="N993" s="15">
        <f ca="1">_xlfn.NORM.INV(M993,'Input Parameters'!$E$29,'Input Parameters'!$F$29)</f>
        <v>0.10014931017363241</v>
      </c>
      <c r="O993" s="8">
        <f t="shared" ca="1" si="128"/>
        <v>0.13377562798945941</v>
      </c>
      <c r="P993" s="30">
        <f ca="1">_xlfn.LOGNORM.INV(O993,'Input Parameters'!$H$30,'Input Parameters'!$I$30)</f>
        <v>1.5893145824558534</v>
      </c>
      <c r="Q993" s="10">
        <f t="shared" ca="1" si="129"/>
        <v>0.34215681682801713</v>
      </c>
      <c r="R993" s="30">
        <f>IF('Input Parameters'!$E$32=0,0,_xlfn.BETA.INV(Q993,'Input Parameters'!$L$32,'Input Parameters'!$M$32,'Input Parameters'!$J$32,'Input Parameters'!$K$32))</f>
        <v>0</v>
      </c>
      <c r="S993" s="10">
        <f t="shared" ca="1" si="130"/>
        <v>0.53108251747667001</v>
      </c>
      <c r="T993" s="26">
        <f ca="1">_xlfn.LOGNORM.INV(S993,'Input Parameters'!$H$34,'Input Parameters'!$I$34)</f>
        <v>50.899617683918258</v>
      </c>
      <c r="U993" s="10">
        <f t="shared" ca="1" si="131"/>
        <v>0.51801775327808131</v>
      </c>
      <c r="V993" s="30">
        <f ca="1">_xlfn.BETA.INV(U993,'Input Parameters'!$L$36,'Input Parameters'!$M$36,'Input Parameters'!$J$36,'Input Parameters'!$K$36)</f>
        <v>0.59280252375110509</v>
      </c>
      <c r="W993" s="2">
        <f ca="1">N993+(P993-N993)*(1-ERF((T993-R993)/(2*SQRT(L993*'Input Parameters'!$E$38))))</f>
        <v>0.10222085706330274</v>
      </c>
      <c r="X993">
        <f t="shared" ca="1" si="132"/>
        <v>1</v>
      </c>
      <c r="Y993" s="7"/>
    </row>
    <row r="994" spans="1:25" ht="15" customHeight="1" x14ac:dyDescent="0.25">
      <c r="A994" s="139">
        <v>987</v>
      </c>
      <c r="B994" s="10">
        <f t="shared" ca="1" si="123"/>
        <v>0.95535915555225825</v>
      </c>
      <c r="C994" s="60">
        <f ca="1">_xlfn.NORM.INV(B994,'Input Parameters'!$E$15,'Input Parameters'!$F$15)</f>
        <v>363.05264073927333</v>
      </c>
      <c r="D994" s="10">
        <f t="shared" ca="1" si="124"/>
        <v>0.7258660596727321</v>
      </c>
      <c r="E994" s="62">
        <f ca="1">IF(_xlfn.NORM.INV(D994,'Input Parameters'!$E$17,'Input Parameters'!$F$17)&lt;3500,3500,IF(_xlfn.NORM.INV(D994,'Input Parameters'!$E$17,'Input Parameters'!$F$17)&gt;5500,5500,_xlfn.NORM.INV(D994,'Input Parameters'!$E$17,'Input Parameters'!$F$17)))</f>
        <v>5220.2503811221386</v>
      </c>
      <c r="F994" s="10">
        <f t="shared" ca="1" si="125"/>
        <v>0.22463547020461094</v>
      </c>
      <c r="G994" s="64">
        <f ca="1">_xlfn.NORM.INV(F994,'Input Parameters'!$E$20,'Input Parameters'!$F$20)</f>
        <v>277.58057204027284</v>
      </c>
      <c r="H994" s="57">
        <f ca="1">EXP(E994*(1/'Input Parameters'!$E$23-1/G994))</f>
        <v>0.37332505835136948</v>
      </c>
      <c r="I994" s="10">
        <f t="shared" ca="1" si="126"/>
        <v>0.89024298056419238</v>
      </c>
      <c r="J994" s="30">
        <f ca="1">_xlfn.BETA.INV(I994,'Input Parameters'!$L$26,'Input Parameters'!$M$26,'Input Parameters'!$J$26,'Input Parameters'!$K$26)</f>
        <v>0.83295920131744916</v>
      </c>
      <c r="K994" s="168">
        <f ca="1">('Input Parameters'!$E$27/'Input Parameters'!$E$38)^$J994</f>
        <v>2.5419185731353471E-3</v>
      </c>
      <c r="L994" s="69">
        <f ca="1">$H994*$C994*'Input Parameters'!$E$25*K994</f>
        <v>0.34452312362532583</v>
      </c>
      <c r="M994" s="24">
        <f t="shared" ca="1" si="127"/>
        <v>0.26132339924180481</v>
      </c>
      <c r="N994" s="15">
        <f ca="1">_xlfn.NORM.INV(M994,'Input Parameters'!$E$29,'Input Parameters'!$F$29)</f>
        <v>9.9936072922720554E-2</v>
      </c>
      <c r="O994" s="8">
        <f t="shared" ca="1" si="128"/>
        <v>0.66434423939958265</v>
      </c>
      <c r="P994" s="30">
        <f ca="1">_xlfn.LOGNORM.INV(O994,'Input Parameters'!$H$30,'Input Parameters'!$I$30)</f>
        <v>3.2788562737305238</v>
      </c>
      <c r="Q994" s="10">
        <f t="shared" ca="1" si="129"/>
        <v>0.76976226212512988</v>
      </c>
      <c r="R994" s="30">
        <f>IF('Input Parameters'!$E$32=0,0,_xlfn.BETA.INV(Q994,'Input Parameters'!$L$32,'Input Parameters'!$M$32,'Input Parameters'!$J$32,'Input Parameters'!$K$32))</f>
        <v>0</v>
      </c>
      <c r="S994" s="10">
        <f t="shared" ca="1" si="130"/>
        <v>0.43957469487215139</v>
      </c>
      <c r="T994" s="26">
        <f ca="1">_xlfn.LOGNORM.INV(S994,'Input Parameters'!$H$34,'Input Parameters'!$I$34)</f>
        <v>49.462357761547025</v>
      </c>
      <c r="U994" s="10">
        <f t="shared" ca="1" si="131"/>
        <v>0.86545384719995033</v>
      </c>
      <c r="V994" s="30">
        <f ca="1">_xlfn.BETA.INV(U994,'Input Parameters'!$L$36,'Input Parameters'!$M$36,'Input Parameters'!$J$36,'Input Parameters'!$K$36)</f>
        <v>0.77023773869898782</v>
      </c>
      <c r="W994" s="2">
        <f ca="1">N994+(P994-N994)*(1-ERF((T994-R994)/(2*SQRT(L994*'Input Parameters'!$E$38))))</f>
        <v>9.9936081005805227E-2</v>
      </c>
      <c r="X994">
        <f t="shared" ca="1" si="132"/>
        <v>1</v>
      </c>
      <c r="Y994" s="7"/>
    </row>
    <row r="995" spans="1:25" ht="15" customHeight="1" x14ac:dyDescent="0.25">
      <c r="A995" s="139">
        <v>988</v>
      </c>
      <c r="B995" s="10">
        <f t="shared" ca="1" si="123"/>
        <v>0.70132963497127621</v>
      </c>
      <c r="C995" s="60">
        <f ca="1">_xlfn.NORM.INV(B995,'Input Parameters'!$E$15,'Input Parameters'!$F$15)</f>
        <v>299.59372112989843</v>
      </c>
      <c r="D995" s="10">
        <f t="shared" ca="1" si="124"/>
        <v>0.78719696035691922</v>
      </c>
      <c r="E995" s="62">
        <f ca="1">IF(_xlfn.NORM.INV(D995,'Input Parameters'!$E$17,'Input Parameters'!$F$17)&lt;3500,3500,IF(_xlfn.NORM.INV(D995,'Input Parameters'!$E$17,'Input Parameters'!$F$17)&gt;5500,5500,_xlfn.NORM.INV(D995,'Input Parameters'!$E$17,'Input Parameters'!$F$17)))</f>
        <v>5357.7131419814013</v>
      </c>
      <c r="F995" s="10">
        <f t="shared" ca="1" si="125"/>
        <v>0.12796542109322684</v>
      </c>
      <c r="G995" s="64">
        <f ca="1">_xlfn.NORM.INV(F995,'Input Parameters'!$E$20,'Input Parameters'!$F$20)</f>
        <v>275.03838820198621</v>
      </c>
      <c r="H995" s="57">
        <f ca="1">EXP(E995*(1/'Input Parameters'!$E$23-1/G995))</f>
        <v>0.30432617715927884</v>
      </c>
      <c r="I995" s="10">
        <f t="shared" ca="1" si="126"/>
        <v>3.2128316238868582E-2</v>
      </c>
      <c r="J995" s="30">
        <f ca="1">_xlfn.BETA.INV(I995,'Input Parameters'!$L$26,'Input Parameters'!$M$26,'Input Parameters'!$J$26,'Input Parameters'!$K$26)</f>
        <v>0.35128799888741136</v>
      </c>
      <c r="K995" s="168">
        <f ca="1">('Input Parameters'!$E$27/'Input Parameters'!$E$38)^$J995</f>
        <v>8.0475928716669753E-2</v>
      </c>
      <c r="L995" s="69">
        <f ca="1">$H995*$C995*'Input Parameters'!$E$25*K995</f>
        <v>7.3373293738310865</v>
      </c>
      <c r="M995" s="24">
        <f t="shared" ca="1" si="127"/>
        <v>0.87863283846523577</v>
      </c>
      <c r="N995" s="15">
        <f ca="1">_xlfn.NORM.INV(M995,'Input Parameters'!$E$29,'Input Parameters'!$F$29)</f>
        <v>0.10011681796107501</v>
      </c>
      <c r="O995" s="8">
        <f t="shared" ca="1" si="128"/>
        <v>0.30333869230987598</v>
      </c>
      <c r="P995" s="30">
        <f ca="1">_xlfn.LOGNORM.INV(O995,'Input Parameters'!$H$30,'Input Parameters'!$I$30)</f>
        <v>2.1040172738848542</v>
      </c>
      <c r="Q995" s="10">
        <f t="shared" ca="1" si="129"/>
        <v>0.81662286647231752</v>
      </c>
      <c r="R995" s="30">
        <f>IF('Input Parameters'!$E$32=0,0,_xlfn.BETA.INV(Q995,'Input Parameters'!$L$32,'Input Parameters'!$M$32,'Input Parameters'!$J$32,'Input Parameters'!$K$32))</f>
        <v>0</v>
      </c>
      <c r="S995" s="10">
        <f t="shared" ca="1" si="130"/>
        <v>0.53129050498129626</v>
      </c>
      <c r="T995" s="26">
        <f ca="1">_xlfn.LOGNORM.INV(S995,'Input Parameters'!$H$34,'Input Parameters'!$I$34)</f>
        <v>50.902932122964508</v>
      </c>
      <c r="U995" s="10">
        <f t="shared" ca="1" si="131"/>
        <v>0.86692090301115643</v>
      </c>
      <c r="V995" s="30">
        <f ca="1">_xlfn.BETA.INV(U995,'Input Parameters'!$L$36,'Input Parameters'!$M$36,'Input Parameters'!$J$36,'Input Parameters'!$K$36)</f>
        <v>0.77145654662157259</v>
      </c>
      <c r="W995" s="2">
        <f ca="1">N995+(P995-N995)*(1-ERF((T995-R995)/(2*SQRT(L995*'Input Parameters'!$E$38))))</f>
        <v>0.4686637607676859</v>
      </c>
      <c r="X995">
        <f t="shared" ca="1" si="132"/>
        <v>1</v>
      </c>
      <c r="Y995" s="7"/>
    </row>
    <row r="996" spans="1:25" ht="15" customHeight="1" x14ac:dyDescent="0.25">
      <c r="A996" s="139">
        <v>989</v>
      </c>
      <c r="B996" s="10">
        <f t="shared" ca="1" si="123"/>
        <v>0.9695026862410141</v>
      </c>
      <c r="C996" s="60">
        <f ca="1">_xlfn.NORM.INV(B996,'Input Parameters'!$E$15,'Input Parameters'!$F$15)</f>
        <v>372.50047392165732</v>
      </c>
      <c r="D996" s="10">
        <f t="shared" ca="1" si="124"/>
        <v>0.13071866807361965</v>
      </c>
      <c r="E996" s="62">
        <f ca="1">IF(_xlfn.NORM.INV(D996,'Input Parameters'!$E$17,'Input Parameters'!$F$17)&lt;3500,3500,IF(_xlfn.NORM.INV(D996,'Input Parameters'!$E$17,'Input Parameters'!$F$17)&gt;5500,5500,_xlfn.NORM.INV(D996,'Input Parameters'!$E$17,'Input Parameters'!$F$17)))</f>
        <v>4013.8997390841823</v>
      </c>
      <c r="F996" s="10">
        <f t="shared" ca="1" si="125"/>
        <v>0.74479753547607019</v>
      </c>
      <c r="G996" s="64">
        <f ca="1">_xlfn.NORM.INV(F996,'Input Parameters'!$E$20,'Input Parameters'!$F$20)</f>
        <v>287.05998896849957</v>
      </c>
      <c r="H996" s="57">
        <f ca="1">EXP(E996*(1/'Input Parameters'!$E$23-1/G996))</f>
        <v>0.75571076700246664</v>
      </c>
      <c r="I996" s="10">
        <f t="shared" ca="1" si="126"/>
        <v>0.81996917887327614</v>
      </c>
      <c r="J996" s="30">
        <f ca="1">_xlfn.BETA.INV(I996,'Input Parameters'!$L$26,'Input Parameters'!$M$26,'Input Parameters'!$J$26,'Input Parameters'!$K$26)</f>
        <v>0.79502599559558829</v>
      </c>
      <c r="K996" s="168">
        <f ca="1">('Input Parameters'!$E$27/'Input Parameters'!$E$38)^$J996</f>
        <v>3.3368088811125264E-3</v>
      </c>
      <c r="L996" s="69">
        <f ca="1">$H996*$C996*'Input Parameters'!$E$25*K996</f>
        <v>0.93932043865552894</v>
      </c>
      <c r="M996" s="24">
        <f t="shared" ca="1" si="127"/>
        <v>0.63240776137133814</v>
      </c>
      <c r="N996" s="15">
        <f ca="1">_xlfn.NORM.INV(M996,'Input Parameters'!$E$29,'Input Parameters'!$F$29)</f>
        <v>0.10003382371566116</v>
      </c>
      <c r="O996" s="8">
        <f t="shared" ca="1" si="128"/>
        <v>0.14540606648015253</v>
      </c>
      <c r="P996" s="30">
        <f ca="1">_xlfn.LOGNORM.INV(O996,'Input Parameters'!$H$30,'Input Parameters'!$I$30)</f>
        <v>1.6291282482676224</v>
      </c>
      <c r="Q996" s="10">
        <f t="shared" ca="1" si="129"/>
        <v>0.12965091055786382</v>
      </c>
      <c r="R996" s="30">
        <f>IF('Input Parameters'!$E$32=0,0,_xlfn.BETA.INV(Q996,'Input Parameters'!$L$32,'Input Parameters'!$M$32,'Input Parameters'!$J$32,'Input Parameters'!$K$32))</f>
        <v>0</v>
      </c>
      <c r="S996" s="10">
        <f t="shared" ca="1" si="130"/>
        <v>0.5990851385166206</v>
      </c>
      <c r="T996" s="26">
        <f ca="1">_xlfn.LOGNORM.INV(S996,'Input Parameters'!$H$34,'Input Parameters'!$I$34)</f>
        <v>52.007878389845025</v>
      </c>
      <c r="U996" s="10">
        <f t="shared" ca="1" si="131"/>
        <v>0.88601407024797241</v>
      </c>
      <c r="V996" s="30">
        <f ca="1">_xlfn.BETA.INV(U996,'Input Parameters'!$L$36,'Input Parameters'!$M$36,'Input Parameters'!$J$36,'Input Parameters'!$K$36)</f>
        <v>0.78833072224690137</v>
      </c>
      <c r="W996" s="2">
        <f ca="1">N996+(P996-N996)*(1-ERF((T996-R996)/(2*SQRT(L996*'Input Parameters'!$E$38))))</f>
        <v>0.10026009808774942</v>
      </c>
      <c r="X996">
        <f t="shared" ca="1" si="132"/>
        <v>1</v>
      </c>
      <c r="Y996" s="7"/>
    </row>
    <row r="997" spans="1:25" ht="15" customHeight="1" x14ac:dyDescent="0.25">
      <c r="A997" s="139">
        <v>990</v>
      </c>
      <c r="B997" s="10">
        <f t="shared" ca="1" si="123"/>
        <v>0.18311485695561402</v>
      </c>
      <c r="C997" s="60">
        <f ca="1">_xlfn.NORM.INV(B997,'Input Parameters'!$E$15,'Input Parameters'!$F$15)</f>
        <v>222.00027285827599</v>
      </c>
      <c r="D997" s="10">
        <f t="shared" ca="1" si="124"/>
        <v>0.11180046150668121</v>
      </c>
      <c r="E997" s="62">
        <f ca="1">IF(_xlfn.NORM.INV(D997,'Input Parameters'!$E$17,'Input Parameters'!$F$17)&lt;3500,3500,IF(_xlfn.NORM.INV(D997,'Input Parameters'!$E$17,'Input Parameters'!$F$17)&gt;5500,5500,_xlfn.NORM.INV(D997,'Input Parameters'!$E$17,'Input Parameters'!$F$17)))</f>
        <v>3948.093941766429</v>
      </c>
      <c r="F997" s="10">
        <f t="shared" ca="1" si="125"/>
        <v>0.34793131130404598</v>
      </c>
      <c r="G997" s="64">
        <f ca="1">_xlfn.NORM.INV(F997,'Input Parameters'!$E$20,'Input Parameters'!$F$20)</f>
        <v>280.03089267235515</v>
      </c>
      <c r="H997" s="57">
        <f ca="1">EXP(E997*(1/'Input Parameters'!$E$23-1/G997))</f>
        <v>0.53754952160633163</v>
      </c>
      <c r="I997" s="10">
        <f t="shared" ca="1" si="126"/>
        <v>0.33634192290669584</v>
      </c>
      <c r="J997" s="30">
        <f ca="1">_xlfn.BETA.INV(I997,'Input Parameters'!$L$26,'Input Parameters'!$M$26,'Input Parameters'!$J$26,'Input Parameters'!$K$26)</f>
        <v>0.59152749809155558</v>
      </c>
      <c r="K997" s="168">
        <f ca="1">('Input Parameters'!$E$27/'Input Parameters'!$E$38)^$J997</f>
        <v>1.4363847830416783E-2</v>
      </c>
      <c r="L997" s="69">
        <f ca="1">$H997*$C997*'Input Parameters'!$E$25*K997</f>
        <v>1.7141261624010251</v>
      </c>
      <c r="M997" s="24">
        <f t="shared" ca="1" si="127"/>
        <v>0.79248075586986455</v>
      </c>
      <c r="N997" s="15">
        <f ca="1">_xlfn.NORM.INV(M997,'Input Parameters'!$E$29,'Input Parameters'!$F$29)</f>
        <v>0.10008150590883726</v>
      </c>
      <c r="O997" s="8">
        <f t="shared" ca="1" si="128"/>
        <v>0.41245072420224027</v>
      </c>
      <c r="P997" s="30">
        <f ca="1">_xlfn.LOGNORM.INV(O997,'Input Parameters'!$H$30,'Input Parameters'!$I$30)</f>
        <v>2.4170033872937235</v>
      </c>
      <c r="Q997" s="10">
        <f t="shared" ca="1" si="129"/>
        <v>8.5426667079513519E-2</v>
      </c>
      <c r="R997" s="30">
        <f>IF('Input Parameters'!$E$32=0,0,_xlfn.BETA.INV(Q997,'Input Parameters'!$L$32,'Input Parameters'!$M$32,'Input Parameters'!$J$32,'Input Parameters'!$K$32))</f>
        <v>0</v>
      </c>
      <c r="S997" s="10">
        <f t="shared" ca="1" si="130"/>
        <v>0.13429031010290704</v>
      </c>
      <c r="T997" s="26">
        <f ca="1">_xlfn.LOGNORM.INV(S997,'Input Parameters'!$H$34,'Input Parameters'!$I$34)</f>
        <v>43.920790577298703</v>
      </c>
      <c r="U997" s="10">
        <f t="shared" ca="1" si="131"/>
        <v>0.14147428312491617</v>
      </c>
      <c r="V997" s="30">
        <f ca="1">_xlfn.BETA.INV(U997,'Input Parameters'!$L$36,'Input Parameters'!$M$36,'Input Parameters'!$J$36,'Input Parameters'!$K$36)</f>
        <v>0.44052197593985087</v>
      </c>
      <c r="W997" s="2">
        <f ca="1">N997+(P997-N997)*(1-ERF((T997-R997)/(2*SQRT(L997*'Input Parameters'!$E$38))))</f>
        <v>0.14106114119210586</v>
      </c>
      <c r="X997">
        <f t="shared" ca="1" si="132"/>
        <v>1</v>
      </c>
      <c r="Y997" s="7"/>
    </row>
    <row r="998" spans="1:25" ht="15" customHeight="1" x14ac:dyDescent="0.25">
      <c r="A998" s="139">
        <v>991</v>
      </c>
      <c r="B998" s="10">
        <f t="shared" ca="1" si="123"/>
        <v>0.77996149481751476</v>
      </c>
      <c r="C998" s="60">
        <f ca="1">_xlfn.NORM.INV(B998,'Input Parameters'!$E$15,'Input Parameters'!$F$15)</f>
        <v>312.80795944574896</v>
      </c>
      <c r="D998" s="10">
        <f t="shared" ca="1" si="124"/>
        <v>0.45928463385462626</v>
      </c>
      <c r="E998" s="62">
        <f ca="1">IF(_xlfn.NORM.INV(D998,'Input Parameters'!$E$17,'Input Parameters'!$F$17)&lt;3500,3500,IF(_xlfn.NORM.INV(D998,'Input Parameters'!$E$17,'Input Parameters'!$F$17)&gt;5500,5500,_xlfn.NORM.INV(D998,'Input Parameters'!$E$17,'Input Parameters'!$F$17)))</f>
        <v>4728.4347242673666</v>
      </c>
      <c r="F998" s="10">
        <f t="shared" ca="1" si="125"/>
        <v>0.8138330632531845</v>
      </c>
      <c r="G998" s="64">
        <f ca="1">_xlfn.NORM.INV(F998,'Input Parameters'!$E$20,'Input Parameters'!$F$20)</f>
        <v>288.62713827419759</v>
      </c>
      <c r="H998" s="57">
        <f ca="1">EXP(E998*(1/'Input Parameters'!$E$23-1/G998))</f>
        <v>0.78621825805613565</v>
      </c>
      <c r="I998" s="10">
        <f t="shared" ca="1" si="126"/>
        <v>0.95646478674831803</v>
      </c>
      <c r="J998" s="30">
        <f ca="1">_xlfn.BETA.INV(I998,'Input Parameters'!$L$26,'Input Parameters'!$M$26,'Input Parameters'!$J$26,'Input Parameters'!$K$26)</f>
        <v>0.8826765208890035</v>
      </c>
      <c r="K998" s="168">
        <f ca="1">('Input Parameters'!$E$27/'Input Parameters'!$E$38)^$J998</f>
        <v>1.7794345143358292E-3</v>
      </c>
      <c r="L998" s="69">
        <f ca="1">$H998*$C998*'Input Parameters'!$E$25*K998</f>
        <v>0.43762581268427314</v>
      </c>
      <c r="M998" s="24">
        <f t="shared" ca="1" si="127"/>
        <v>0.48711333901129361</v>
      </c>
      <c r="N998" s="15">
        <f ca="1">_xlfn.NORM.INV(M998,'Input Parameters'!$E$29,'Input Parameters'!$F$29)</f>
        <v>9.9996769231169069E-2</v>
      </c>
      <c r="O998" s="8">
        <f t="shared" ca="1" si="128"/>
        <v>0.55017855348448752</v>
      </c>
      <c r="P998" s="30">
        <f ca="1">_xlfn.LOGNORM.INV(O998,'Input Parameters'!$H$30,'Input Parameters'!$I$30)</f>
        <v>2.8479903791694166</v>
      </c>
      <c r="Q998" s="10">
        <f t="shared" ca="1" si="129"/>
        <v>4.537055817710689E-3</v>
      </c>
      <c r="R998" s="30">
        <f>IF('Input Parameters'!$E$32=0,0,_xlfn.BETA.INV(Q998,'Input Parameters'!$L$32,'Input Parameters'!$M$32,'Input Parameters'!$J$32,'Input Parameters'!$K$32))</f>
        <v>0</v>
      </c>
      <c r="S998" s="10">
        <f t="shared" ca="1" si="130"/>
        <v>0.45784228856179399</v>
      </c>
      <c r="T998" s="26">
        <f ca="1">_xlfn.LOGNORM.INV(S998,'Input Parameters'!$H$34,'Input Parameters'!$I$34)</f>
        <v>49.74757050565514</v>
      </c>
      <c r="U998" s="10">
        <f t="shared" ca="1" si="131"/>
        <v>0.66884372737755171</v>
      </c>
      <c r="V998" s="30">
        <f ca="1">_xlfn.BETA.INV(U998,'Input Parameters'!$L$36,'Input Parameters'!$M$36,'Input Parameters'!$J$36,'Input Parameters'!$K$36)</f>
        <v>0.65511965782845505</v>
      </c>
      <c r="W998" s="2">
        <f ca="1">N998+(P998-N998)*(1-ERF((T998-R998)/(2*SQRT(L998*'Input Parameters'!$E$38))))</f>
        <v>9.9997058368031563E-2</v>
      </c>
      <c r="X998">
        <f t="shared" ca="1" si="132"/>
        <v>1</v>
      </c>
      <c r="Y998" s="7"/>
    </row>
    <row r="999" spans="1:25" ht="15" customHeight="1" x14ac:dyDescent="0.25">
      <c r="A999" s="139">
        <v>992</v>
      </c>
      <c r="B999" s="10">
        <f t="shared" ca="1" si="123"/>
        <v>0.41497607035810158</v>
      </c>
      <c r="C999" s="60">
        <f ca="1">_xlfn.NORM.INV(B999,'Input Parameters'!$E$15,'Input Parameters'!$F$15)</f>
        <v>259.32845697212343</v>
      </c>
      <c r="D999" s="10">
        <f t="shared" ca="1" si="124"/>
        <v>7.3775867497801406E-2</v>
      </c>
      <c r="E999" s="62">
        <f ca="1">IF(_xlfn.NORM.INV(D999,'Input Parameters'!$E$17,'Input Parameters'!$F$17)&lt;3500,3500,IF(_xlfn.NORM.INV(D999,'Input Parameters'!$E$17,'Input Parameters'!$F$17)&gt;5500,5500,_xlfn.NORM.INV(D999,'Input Parameters'!$E$17,'Input Parameters'!$F$17)))</f>
        <v>3786.2364909437324</v>
      </c>
      <c r="F999" s="10">
        <f t="shared" ca="1" si="125"/>
        <v>0.74276668687453185</v>
      </c>
      <c r="G999" s="64">
        <f ca="1">_xlfn.NORM.INV(F999,'Input Parameters'!$E$20,'Input Parameters'!$F$20)</f>
        <v>287.01772022411274</v>
      </c>
      <c r="H999" s="57">
        <f ca="1">EXP(E999*(1/'Input Parameters'!$E$23-1/G999))</f>
        <v>0.7663224283939446</v>
      </c>
      <c r="I999" s="10">
        <f t="shared" ca="1" si="126"/>
        <v>0.88614399635265129</v>
      </c>
      <c r="J999" s="30">
        <f ca="1">_xlfn.BETA.INV(I999,'Input Parameters'!$L$26,'Input Parameters'!$M$26,'Input Parameters'!$J$26,'Input Parameters'!$K$26)</f>
        <v>0.8304869941016837</v>
      </c>
      <c r="K999" s="168">
        <f ca="1">('Input Parameters'!$E$27/'Input Parameters'!$E$38)^$J999</f>
        <v>2.5873969733757373E-3</v>
      </c>
      <c r="L999" s="69">
        <f ca="1">$H999*$C999*'Input Parameters'!$E$25*K999</f>
        <v>0.51419136397500476</v>
      </c>
      <c r="M999" s="24">
        <f t="shared" ca="1" si="127"/>
        <v>0.91148241059326274</v>
      </c>
      <c r="N999" s="15">
        <f ca="1">_xlfn.NORM.INV(M999,'Input Parameters'!$E$29,'Input Parameters'!$F$29)</f>
        <v>0.10013499401584827</v>
      </c>
      <c r="O999" s="8">
        <f t="shared" ca="1" si="128"/>
        <v>6.1733186721661726E-2</v>
      </c>
      <c r="P999" s="30">
        <f ca="1">_xlfn.LOGNORM.INV(O999,'Input Parameters'!$H$30,'Input Parameters'!$I$30)</f>
        <v>1.2961418089340346</v>
      </c>
      <c r="Q999" s="10">
        <f t="shared" ca="1" si="129"/>
        <v>0.20471401562738789</v>
      </c>
      <c r="R999" s="30">
        <f>IF('Input Parameters'!$E$32=0,0,_xlfn.BETA.INV(Q999,'Input Parameters'!$L$32,'Input Parameters'!$M$32,'Input Parameters'!$J$32,'Input Parameters'!$K$32))</f>
        <v>0</v>
      </c>
      <c r="S999" s="10">
        <f t="shared" ca="1" si="130"/>
        <v>0.43419493736019943</v>
      </c>
      <c r="T999" s="26">
        <f ca="1">_xlfn.LOGNORM.INV(S999,'Input Parameters'!$H$34,'Input Parameters'!$I$34)</f>
        <v>49.378321414666694</v>
      </c>
      <c r="U999" s="10">
        <f t="shared" ca="1" si="131"/>
        <v>5.8201848148958901E-2</v>
      </c>
      <c r="V999" s="30">
        <f ca="1">_xlfn.BETA.INV(U999,'Input Parameters'!$L$36,'Input Parameters'!$M$36,'Input Parameters'!$J$36,'Input Parameters'!$K$36)</f>
        <v>0.38647087466922087</v>
      </c>
      <c r="W999" s="2">
        <f ca="1">N999+(P999-N999)*(1-ERF((T999-R999)/(2*SQRT(L999*'Input Parameters'!$E$38))))</f>
        <v>0.1001363340524045</v>
      </c>
      <c r="X999">
        <f t="shared" ca="1" si="132"/>
        <v>1</v>
      </c>
      <c r="Y999" s="7"/>
    </row>
    <row r="1000" spans="1:25" ht="15" customHeight="1" x14ac:dyDescent="0.25">
      <c r="A1000" s="139">
        <v>993</v>
      </c>
      <c r="B1000" s="10">
        <f t="shared" ca="1" si="123"/>
        <v>0.82823178823929533</v>
      </c>
      <c r="C1000" s="60">
        <f ca="1">_xlfn.NORM.INV(B1000,'Input Parameters'!$E$15,'Input Parameters'!$F$15)</f>
        <v>322.29927443338158</v>
      </c>
      <c r="D1000" s="10">
        <f t="shared" ca="1" si="124"/>
        <v>0.5808744641522352</v>
      </c>
      <c r="E1000" s="62">
        <f ca="1">IF(_xlfn.NORM.INV(D1000,'Input Parameters'!$E$17,'Input Parameters'!$F$17)&lt;3500,3500,IF(_xlfn.NORM.INV(D1000,'Input Parameters'!$E$17,'Input Parameters'!$F$17)&gt;5500,5500,_xlfn.NORM.INV(D1000,'Input Parameters'!$E$17,'Input Parameters'!$F$17)))</f>
        <v>4942.8917520864034</v>
      </c>
      <c r="F1000" s="10">
        <f t="shared" ca="1" si="125"/>
        <v>0.84759269975994955</v>
      </c>
      <c r="G1000" s="64">
        <f ca="1">_xlfn.NORM.INV(F1000,'Input Parameters'!$E$20,'Input Parameters'!$F$20)</f>
        <v>289.52529434675932</v>
      </c>
      <c r="H1000" s="57">
        <f ca="1">EXP(E1000*(1/'Input Parameters'!$E$23-1/G1000))</f>
        <v>0.82012103207700915</v>
      </c>
      <c r="I1000" s="10">
        <f t="shared" ca="1" si="126"/>
        <v>0.66648022267083351</v>
      </c>
      <c r="J1000" s="30">
        <f ca="1">_xlfn.BETA.INV(I1000,'Input Parameters'!$L$26,'Input Parameters'!$M$26,'Input Parameters'!$J$26,'Input Parameters'!$K$26)</f>
        <v>0.7279288945248048</v>
      </c>
      <c r="K1000" s="168">
        <f ca="1">('Input Parameters'!$E$27/'Input Parameters'!$E$38)^$J1000</f>
        <v>5.3994874124391008E-3</v>
      </c>
      <c r="L1000" s="69">
        <f ca="1">$H1000*$C1000*'Input Parameters'!$E$25*K1000</f>
        <v>1.4272163439578249</v>
      </c>
      <c r="M1000" s="24">
        <f t="shared" ca="1" si="127"/>
        <v>0.26149062766574149</v>
      </c>
      <c r="N1000" s="15">
        <f ca="1">_xlfn.NORM.INV(M1000,'Input Parameters'!$E$29,'Input Parameters'!$F$29)</f>
        <v>9.9936124335326448E-2</v>
      </c>
      <c r="O1000" s="8">
        <f t="shared" ca="1" si="128"/>
        <v>0.1456389804278756</v>
      </c>
      <c r="P1000" s="30">
        <f ca="1">_xlfn.LOGNORM.INV(O1000,'Input Parameters'!$H$30,'Input Parameters'!$I$30)</f>
        <v>1.6299129581140432</v>
      </c>
      <c r="Q1000" s="10">
        <f t="shared" ca="1" si="129"/>
        <v>0.23038304017624656</v>
      </c>
      <c r="R1000" s="30">
        <f>IF('Input Parameters'!$E$32=0,0,_xlfn.BETA.INV(Q1000,'Input Parameters'!$L$32,'Input Parameters'!$M$32,'Input Parameters'!$J$32,'Input Parameters'!$K$32))</f>
        <v>0</v>
      </c>
      <c r="S1000" s="10">
        <f t="shared" ca="1" si="130"/>
        <v>0.53374718187810455</v>
      </c>
      <c r="T1000" s="26">
        <f ca="1">_xlfn.LOGNORM.INV(S1000,'Input Parameters'!$H$34,'Input Parameters'!$I$34)</f>
        <v>50.942108027588951</v>
      </c>
      <c r="U1000" s="10">
        <f t="shared" ca="1" si="131"/>
        <v>5.1897215469197122E-2</v>
      </c>
      <c r="V1000" s="30">
        <f ca="1">_xlfn.BETA.INV(U1000,'Input Parameters'!$L$36,'Input Parameters'!$M$36,'Input Parameters'!$J$36,'Input Parameters'!$K$36)</f>
        <v>0.38084201316927702</v>
      </c>
      <c r="W1000" s="2">
        <f ca="1">N1000+(P1000-N1000)*(1-ERF((T1000-R1000)/(2*SQRT(L1000*'Input Parameters'!$E$38))))</f>
        <v>0.10386517598490023</v>
      </c>
      <c r="X1000">
        <f t="shared" ca="1" si="132"/>
        <v>1</v>
      </c>
      <c r="Y1000" s="7"/>
    </row>
    <row r="1001" spans="1:25" ht="15" customHeight="1" x14ac:dyDescent="0.25">
      <c r="A1001" s="139">
        <v>994</v>
      </c>
      <c r="B1001" s="10">
        <f t="shared" ca="1" si="123"/>
        <v>0.78942169188727318</v>
      </c>
      <c r="C1001" s="60">
        <f ca="1">_xlfn.NORM.INV(B1001,'Input Parameters'!$E$15,'Input Parameters'!$F$15)</f>
        <v>314.56128408194746</v>
      </c>
      <c r="D1001" s="10">
        <f t="shared" ca="1" si="124"/>
        <v>0.66467527108216551</v>
      </c>
      <c r="E1001" s="62">
        <f ca="1">IF(_xlfn.NORM.INV(D1001,'Input Parameters'!$E$17,'Input Parameters'!$F$17)&lt;3500,3500,IF(_xlfn.NORM.INV(D1001,'Input Parameters'!$E$17,'Input Parameters'!$F$17)&gt;5500,5500,_xlfn.NORM.INV(D1001,'Input Parameters'!$E$17,'Input Parameters'!$F$17)))</f>
        <v>5097.6797831421818</v>
      </c>
      <c r="F1001" s="10">
        <f t="shared" ca="1" si="125"/>
        <v>0.25498637499225452</v>
      </c>
      <c r="G1001" s="64">
        <f ca="1">_xlfn.NORM.INV(F1001,'Input Parameters'!$E$20,'Input Parameters'!$F$20)</f>
        <v>278.23550316705973</v>
      </c>
      <c r="H1001" s="57">
        <f ca="1">EXP(E1001*(1/'Input Parameters'!$E$23-1/G1001))</f>
        <v>0.39894057283966422</v>
      </c>
      <c r="I1001" s="10">
        <f t="shared" ca="1" si="126"/>
        <v>0.2903049042258824</v>
      </c>
      <c r="J1001" s="30">
        <f ca="1">_xlfn.BETA.INV(I1001,'Input Parameters'!$L$26,'Input Parameters'!$M$26,'Input Parameters'!$J$26,'Input Parameters'!$K$26)</f>
        <v>0.56944419772365706</v>
      </c>
      <c r="K1001" s="168">
        <f ca="1">('Input Parameters'!$E$27/'Input Parameters'!$E$38)^$J1001</f>
        <v>1.6829251291209622E-2</v>
      </c>
      <c r="L1001" s="69">
        <f ca="1">$H1001*$C1001*'Input Parameters'!$E$25*K1001</f>
        <v>2.1119239302865029</v>
      </c>
      <c r="M1001" s="24">
        <f t="shared" ca="1" si="127"/>
        <v>0.70534736759929773</v>
      </c>
      <c r="N1001" s="15">
        <f ca="1">_xlfn.NORM.INV(M1001,'Input Parameters'!$E$29,'Input Parameters'!$F$29)</f>
        <v>0.10005398430653505</v>
      </c>
      <c r="O1001" s="8">
        <f t="shared" ca="1" si="128"/>
        <v>0.51609228930441864</v>
      </c>
      <c r="P1001" s="30">
        <f ca="1">_xlfn.LOGNORM.INV(O1001,'Input Parameters'!$H$30,'Input Parameters'!$I$30)</f>
        <v>2.7349148109024233</v>
      </c>
      <c r="Q1001" s="10">
        <f t="shared" ca="1" si="129"/>
        <v>0.44139453675106854</v>
      </c>
      <c r="R1001" s="30">
        <f>IF('Input Parameters'!$E$32=0,0,_xlfn.BETA.INV(Q1001,'Input Parameters'!$L$32,'Input Parameters'!$M$32,'Input Parameters'!$J$32,'Input Parameters'!$K$32))</f>
        <v>0</v>
      </c>
      <c r="S1001" s="10">
        <f t="shared" ca="1" si="130"/>
        <v>0.71408057757475996</v>
      </c>
      <c r="T1001" s="26">
        <f ca="1">_xlfn.LOGNORM.INV(S1001,'Input Parameters'!$H$34,'Input Parameters'!$I$34)</f>
        <v>54.084016714866195</v>
      </c>
      <c r="U1001" s="10">
        <f t="shared" ca="1" si="131"/>
        <v>0.18655009820402269</v>
      </c>
      <c r="V1001" s="30">
        <f ca="1">_xlfn.BETA.INV(U1001,'Input Parameters'!$L$36,'Input Parameters'!$M$36,'Input Parameters'!$J$36,'Input Parameters'!$K$36)</f>
        <v>0.46260462063176688</v>
      </c>
      <c r="W1001" s="2">
        <f ca="1">N1001+(P1001-N1001)*(1-ERF((T1001-R1001)/(2*SQRT(L1001*'Input Parameters'!$E$38))))</f>
        <v>0.12244807260254148</v>
      </c>
      <c r="X1001">
        <f t="shared" ca="1" si="132"/>
        <v>1</v>
      </c>
      <c r="Y1001" s="7"/>
    </row>
    <row r="1002" spans="1:25" ht="15" customHeight="1" x14ac:dyDescent="0.25">
      <c r="A1002" s="139">
        <v>995</v>
      </c>
      <c r="B1002" s="10">
        <f t="shared" ca="1" si="123"/>
        <v>2.2593683556583866E-2</v>
      </c>
      <c r="C1002" s="60">
        <f ca="1">_xlfn.NORM.INV(B1002,'Input Parameters'!$E$15,'Input Parameters'!$F$15)</f>
        <v>162.42282788084373</v>
      </c>
      <c r="D1002" s="10">
        <f t="shared" ca="1" si="124"/>
        <v>0.8667708289071574</v>
      </c>
      <c r="E1002" s="62">
        <f ca="1">IF(_xlfn.NORM.INV(D1002,'Input Parameters'!$E$17,'Input Parameters'!$F$17)&lt;3500,3500,IF(_xlfn.NORM.INV(D1002,'Input Parameters'!$E$17,'Input Parameters'!$F$17)&gt;5500,5500,_xlfn.NORM.INV(D1002,'Input Parameters'!$E$17,'Input Parameters'!$F$17)))</f>
        <v>5500</v>
      </c>
      <c r="F1002" s="10">
        <f t="shared" ca="1" si="125"/>
        <v>0.67736244070722762</v>
      </c>
      <c r="G1002" s="64">
        <f ca="1">_xlfn.NORM.INV(F1002,'Input Parameters'!$E$20,'Input Parameters'!$F$20)</f>
        <v>285.73425069849259</v>
      </c>
      <c r="H1002" s="57">
        <f ca="1">EXP(E1002*(1/'Input Parameters'!$E$23-1/G1002))</f>
        <v>0.62331967663601517</v>
      </c>
      <c r="I1002" s="10">
        <f t="shared" ca="1" si="126"/>
        <v>0.79371204164679465</v>
      </c>
      <c r="J1002" s="30">
        <f ca="1">_xlfn.BETA.INV(I1002,'Input Parameters'!$L$26,'Input Parameters'!$M$26,'Input Parameters'!$J$26,'Input Parameters'!$K$26)</f>
        <v>0.7825230371287708</v>
      </c>
      <c r="K1002" s="168">
        <f ca="1">('Input Parameters'!$E$27/'Input Parameters'!$E$38)^$J1002</f>
        <v>3.6498969837757138E-3</v>
      </c>
      <c r="L1002" s="69">
        <f ca="1">$H1002*$C1002*'Input Parameters'!$E$25*K1002</f>
        <v>0.36952047811737299</v>
      </c>
      <c r="M1002" s="24">
        <f t="shared" ca="1" si="127"/>
        <v>0.68063925430695604</v>
      </c>
      <c r="N1002" s="15">
        <f ca="1">_xlfn.NORM.INV(M1002,'Input Parameters'!$E$29,'Input Parameters'!$F$29)</f>
        <v>0.10004694871168941</v>
      </c>
      <c r="O1002" s="8">
        <f t="shared" ca="1" si="128"/>
        <v>0.43326875265317832</v>
      </c>
      <c r="P1002" s="30">
        <f ca="1">_xlfn.LOGNORM.INV(O1002,'Input Parameters'!$H$30,'Input Parameters'!$I$30)</f>
        <v>2.4784988279990396</v>
      </c>
      <c r="Q1002" s="10">
        <f t="shared" ca="1" si="129"/>
        <v>0.19600875570120269</v>
      </c>
      <c r="R1002" s="30">
        <f>IF('Input Parameters'!$E$32=0,0,_xlfn.BETA.INV(Q1002,'Input Parameters'!$L$32,'Input Parameters'!$M$32,'Input Parameters'!$J$32,'Input Parameters'!$K$32))</f>
        <v>0</v>
      </c>
      <c r="S1002" s="10">
        <f t="shared" ca="1" si="130"/>
        <v>0.48714112987011904</v>
      </c>
      <c r="T1002" s="26">
        <f ca="1">_xlfn.LOGNORM.INV(S1002,'Input Parameters'!$H$34,'Input Parameters'!$I$34)</f>
        <v>50.205778109040871</v>
      </c>
      <c r="U1002" s="10">
        <f t="shared" ca="1" si="131"/>
        <v>0.62971351052088065</v>
      </c>
      <c r="V1002" s="30">
        <f ca="1">_xlfn.BETA.INV(U1002,'Input Parameters'!$L$36,'Input Parameters'!$M$36,'Input Parameters'!$J$36,'Input Parameters'!$K$36)</f>
        <v>0.63789811081476189</v>
      </c>
      <c r="W1002" s="2">
        <f ca="1">N1002+(P1002-N1002)*(1-ERF((T1002-R1002)/(2*SQRT(L1002*'Input Parameters'!$E$38))))</f>
        <v>0.10004696112078966</v>
      </c>
      <c r="X1002">
        <f t="shared" ca="1" si="132"/>
        <v>1</v>
      </c>
      <c r="Y1002" s="7"/>
    </row>
    <row r="1003" spans="1:25" ht="15" customHeight="1" x14ac:dyDescent="0.25">
      <c r="A1003" s="139">
        <v>996</v>
      </c>
      <c r="B1003" s="10">
        <f t="shared" ca="1" si="123"/>
        <v>0.76148675522299436</v>
      </c>
      <c r="C1003" s="60">
        <f ca="1">_xlfn.NORM.INV(B1003,'Input Parameters'!$E$15,'Input Parameters'!$F$15)</f>
        <v>309.50378614172729</v>
      </c>
      <c r="D1003" s="10">
        <f t="shared" ca="1" si="124"/>
        <v>0.63957614213899183</v>
      </c>
      <c r="E1003" s="62">
        <f ca="1">IF(_xlfn.NORM.INV(D1003,'Input Parameters'!$E$17,'Input Parameters'!$F$17)&lt;3500,3500,IF(_xlfn.NORM.INV(D1003,'Input Parameters'!$E$17,'Input Parameters'!$F$17)&gt;5500,5500,_xlfn.NORM.INV(D1003,'Input Parameters'!$E$17,'Input Parameters'!$F$17)))</f>
        <v>5050.1282487840117</v>
      </c>
      <c r="F1003" s="10">
        <f t="shared" ca="1" si="125"/>
        <v>0.45651065668755808</v>
      </c>
      <c r="G1003" s="64">
        <f ca="1">_xlfn.NORM.INV(F1003,'Input Parameters'!$E$20,'Input Parameters'!$F$20)</f>
        <v>281.91816953624834</v>
      </c>
      <c r="H1003" s="57">
        <f ca="1">EXP(E1003*(1/'Input Parameters'!$E$23-1/G1003))</f>
        <v>0.51003692795493039</v>
      </c>
      <c r="I1003" s="10">
        <f t="shared" ca="1" si="126"/>
        <v>0.33708010921343257</v>
      </c>
      <c r="J1003" s="30">
        <f ca="1">_xlfn.BETA.INV(I1003,'Input Parameters'!$L$26,'Input Parameters'!$M$26,'Input Parameters'!$J$26,'Input Parameters'!$K$26)</f>
        <v>0.59186934673695402</v>
      </c>
      <c r="K1003" s="168">
        <f ca="1">('Input Parameters'!$E$27/'Input Parameters'!$E$38)^$J1003</f>
        <v>1.4328669552738886E-2</v>
      </c>
      <c r="L1003" s="69">
        <f ca="1">$H1003*$C1003*'Input Parameters'!$E$25*K1003</f>
        <v>2.2619002805054467</v>
      </c>
      <c r="M1003" s="24">
        <f t="shared" ca="1" si="127"/>
        <v>0.40621629258257108</v>
      </c>
      <c r="N1003" s="15">
        <f ca="1">_xlfn.NORM.INV(M1003,'Input Parameters'!$E$29,'Input Parameters'!$F$29)</f>
        <v>9.9976271098709574E-2</v>
      </c>
      <c r="O1003" s="8">
        <f t="shared" ca="1" si="128"/>
        <v>0.72514170426667679</v>
      </c>
      <c r="P1003" s="30">
        <f ca="1">_xlfn.LOGNORM.INV(O1003,'Input Parameters'!$H$30,'Input Parameters'!$I$30)</f>
        <v>3.5594694853063338</v>
      </c>
      <c r="Q1003" s="10">
        <f t="shared" ca="1" si="129"/>
        <v>0.286769291521354</v>
      </c>
      <c r="R1003" s="30">
        <f>IF('Input Parameters'!$E$32=0,0,_xlfn.BETA.INV(Q1003,'Input Parameters'!$L$32,'Input Parameters'!$M$32,'Input Parameters'!$J$32,'Input Parameters'!$K$32))</f>
        <v>0</v>
      </c>
      <c r="S1003" s="10">
        <f t="shared" ca="1" si="130"/>
        <v>0.64868447182928823</v>
      </c>
      <c r="T1003" s="26">
        <f ca="1">_xlfn.LOGNORM.INV(S1003,'Input Parameters'!$H$34,'Input Parameters'!$I$34)</f>
        <v>52.861792309336657</v>
      </c>
      <c r="U1003" s="10">
        <f t="shared" ca="1" si="131"/>
        <v>0.66473998346125607</v>
      </c>
      <c r="V1003" s="30">
        <f ca="1">_xlfn.BETA.INV(U1003,'Input Parameters'!$L$36,'Input Parameters'!$M$36,'Input Parameters'!$J$36,'Input Parameters'!$K$36)</f>
        <v>0.65326538444519655</v>
      </c>
      <c r="W1003" s="2">
        <f ca="1">N1003+(P1003-N1003)*(1-ERF((T1003-R1003)/(2*SQRT(L1003*'Input Parameters'!$E$38))))</f>
        <v>0.14474858376316257</v>
      </c>
      <c r="X1003">
        <f t="shared" ca="1" si="132"/>
        <v>1</v>
      </c>
      <c r="Y1003" s="7"/>
    </row>
    <row r="1004" spans="1:25" ht="15" customHeight="1" x14ac:dyDescent="0.25">
      <c r="A1004" s="139">
        <v>997</v>
      </c>
      <c r="B1004" s="10">
        <f t="shared" ca="1" si="123"/>
        <v>0.24619473882563303</v>
      </c>
      <c r="C1004" s="60">
        <f ca="1">_xlfn.NORM.INV(B1004,'Input Parameters'!$E$15,'Input Parameters'!$F$15)</f>
        <v>233.76268243913711</v>
      </c>
      <c r="D1004" s="10">
        <f t="shared" ca="1" si="124"/>
        <v>0.8889427898365202</v>
      </c>
      <c r="E1004" s="62">
        <f ca="1">IF(_xlfn.NORM.INV(D1004,'Input Parameters'!$E$17,'Input Parameters'!$F$17)&lt;3500,3500,IF(_xlfn.NORM.INV(D1004,'Input Parameters'!$E$17,'Input Parameters'!$F$17)&gt;5500,5500,_xlfn.NORM.INV(D1004,'Input Parameters'!$E$17,'Input Parameters'!$F$17)))</f>
        <v>5500</v>
      </c>
      <c r="F1004" s="10">
        <f t="shared" ca="1" si="125"/>
        <v>0.17387736833512668</v>
      </c>
      <c r="G1004" s="64">
        <f ca="1">_xlfn.NORM.INV(F1004,'Input Parameters'!$E$20,'Input Parameters'!$F$20)</f>
        <v>276.35901308404942</v>
      </c>
      <c r="H1004" s="57">
        <f ca="1">EXP(E1004*(1/'Input Parameters'!$E$23-1/G1004))</f>
        <v>0.32442868443548911</v>
      </c>
      <c r="I1004" s="10">
        <f t="shared" ca="1" si="126"/>
        <v>0.67618483502249127</v>
      </c>
      <c r="J1004" s="30">
        <f ca="1">_xlfn.BETA.INV(I1004,'Input Parameters'!$L$26,'Input Parameters'!$M$26,'Input Parameters'!$J$26,'Input Parameters'!$K$26)</f>
        <v>0.73188024240728011</v>
      </c>
      <c r="K1004" s="168">
        <f ca="1">('Input Parameters'!$E$27/'Input Parameters'!$E$38)^$J1004</f>
        <v>5.2485975795338504E-3</v>
      </c>
      <c r="L1004" s="69">
        <f ca="1">$H1004*$C1004*'Input Parameters'!$E$25*K1004</f>
        <v>0.39805006893880829</v>
      </c>
      <c r="M1004" s="24">
        <f t="shared" ca="1" si="127"/>
        <v>6.6466853644529755E-2</v>
      </c>
      <c r="N1004" s="15">
        <f ca="1">_xlfn.NORM.INV(M1004,'Input Parameters'!$E$29,'Input Parameters'!$F$29)</f>
        <v>9.9849736699433353E-2</v>
      </c>
      <c r="O1004" s="8">
        <f t="shared" ca="1" si="128"/>
        <v>0.97879113799007733</v>
      </c>
      <c r="P1004" s="30">
        <f ca="1">_xlfn.LOGNORM.INV(O1004,'Input Parameters'!$H$30,'Input Parameters'!$I$30)</f>
        <v>6.9984536884351103</v>
      </c>
      <c r="Q1004" s="10">
        <f t="shared" ca="1" si="129"/>
        <v>0.63335753939970851</v>
      </c>
      <c r="R1004" s="30">
        <f>IF('Input Parameters'!$E$32=0,0,_xlfn.BETA.INV(Q1004,'Input Parameters'!$L$32,'Input Parameters'!$M$32,'Input Parameters'!$J$32,'Input Parameters'!$K$32))</f>
        <v>0</v>
      </c>
      <c r="S1004" s="10">
        <f t="shared" ca="1" si="130"/>
        <v>0.61304398262670068</v>
      </c>
      <c r="T1004" s="26">
        <f ca="1">_xlfn.LOGNORM.INV(S1004,'Input Parameters'!$H$34,'Input Parameters'!$I$34)</f>
        <v>52.243363567740047</v>
      </c>
      <c r="U1004" s="10">
        <f t="shared" ca="1" si="131"/>
        <v>6.0304582421386144E-2</v>
      </c>
      <c r="V1004" s="30">
        <f ca="1">_xlfn.BETA.INV(U1004,'Input Parameters'!$L$36,'Input Parameters'!$M$36,'Input Parameters'!$J$36,'Input Parameters'!$K$36)</f>
        <v>0.38826425935266584</v>
      </c>
      <c r="W1004" s="2">
        <f ca="1">N1004+(P1004-N1004)*(1-ERF((T1004-R1004)/(2*SQRT(L1004*'Input Parameters'!$E$38))))</f>
        <v>9.9849769552101966E-2</v>
      </c>
      <c r="X1004">
        <f t="shared" ca="1" si="132"/>
        <v>1</v>
      </c>
      <c r="Y1004" s="7"/>
    </row>
    <row r="1005" spans="1:25" ht="15" customHeight="1" x14ac:dyDescent="0.25">
      <c r="A1005" s="139">
        <v>998</v>
      </c>
      <c r="B1005" s="10">
        <f t="shared" ca="1" si="123"/>
        <v>5.5345766005725494E-3</v>
      </c>
      <c r="C1005" s="60">
        <f ca="1">_xlfn.NORM.INV(B1005,'Input Parameters'!$E$15,'Input Parameters'!$F$15)</f>
        <v>133.28832711830867</v>
      </c>
      <c r="D1005" s="10">
        <f t="shared" ca="1" si="124"/>
        <v>0.26494599523544526</v>
      </c>
      <c r="E1005" s="62">
        <f ca="1">IF(_xlfn.NORM.INV(D1005,'Input Parameters'!$E$17,'Input Parameters'!$F$17)&lt;3500,3500,IF(_xlfn.NORM.INV(D1005,'Input Parameters'!$E$17,'Input Parameters'!$F$17)&gt;5500,5500,_xlfn.NORM.INV(D1005,'Input Parameters'!$E$17,'Input Parameters'!$F$17)))</f>
        <v>4360.2803692275838</v>
      </c>
      <c r="F1005" s="10">
        <f t="shared" ca="1" si="125"/>
        <v>0.66661810317088577</v>
      </c>
      <c r="G1005" s="64">
        <f ca="1">_xlfn.NORM.INV(F1005,'Input Parameters'!$E$20,'Input Parameters'!$F$20)</f>
        <v>285.53497805856506</v>
      </c>
      <c r="H1005" s="57">
        <f ca="1">EXP(E1005*(1/'Input Parameters'!$E$23-1/G1005))</f>
        <v>0.68018347669473411</v>
      </c>
      <c r="I1005" s="10">
        <f t="shared" ca="1" si="126"/>
        <v>0.63886925685989115</v>
      </c>
      <c r="J1005" s="30">
        <f ca="1">_xlfn.BETA.INV(I1005,'Input Parameters'!$L$26,'Input Parameters'!$M$26,'Input Parameters'!$J$26,'Input Parameters'!$K$26)</f>
        <v>0.71678746158286</v>
      </c>
      <c r="K1005" s="168">
        <f ca="1">('Input Parameters'!$E$27/'Input Parameters'!$E$38)^$J1005</f>
        <v>5.8487138865315801E-3</v>
      </c>
      <c r="L1005" s="69">
        <f ca="1">$H1005*$C1005*'Input Parameters'!$E$25*K1005</f>
        <v>0.53024742907869171</v>
      </c>
      <c r="M1005" s="24">
        <f t="shared" ca="1" si="127"/>
        <v>0.99758549732593615</v>
      </c>
      <c r="N1005" s="15">
        <f ca="1">_xlfn.NORM.INV(M1005,'Input Parameters'!$E$29,'Input Parameters'!$F$29)</f>
        <v>0.10028182243602966</v>
      </c>
      <c r="O1005" s="8">
        <f t="shared" ca="1" si="128"/>
        <v>4.2005548890623468E-2</v>
      </c>
      <c r="P1005" s="30">
        <f ca="1">_xlfn.LOGNORM.INV(O1005,'Input Parameters'!$H$30,'Input Parameters'!$I$30)</f>
        <v>1.1862853581878769</v>
      </c>
      <c r="Q1005" s="10">
        <f t="shared" ca="1" si="129"/>
        <v>0.73661024444915135</v>
      </c>
      <c r="R1005" s="30">
        <f>IF('Input Parameters'!$E$32=0,0,_xlfn.BETA.INV(Q1005,'Input Parameters'!$L$32,'Input Parameters'!$M$32,'Input Parameters'!$J$32,'Input Parameters'!$K$32))</f>
        <v>0</v>
      </c>
      <c r="S1005" s="10">
        <f t="shared" ca="1" si="130"/>
        <v>0.90485004476498299</v>
      </c>
      <c r="T1005" s="26">
        <f ca="1">_xlfn.LOGNORM.INV(S1005,'Input Parameters'!$H$34,'Input Parameters'!$I$34)</f>
        <v>59.336324372892456</v>
      </c>
      <c r="U1005" s="10">
        <f t="shared" ca="1" si="131"/>
        <v>0.41825301492911893</v>
      </c>
      <c r="V1005" s="30">
        <f ca="1">_xlfn.BETA.INV(U1005,'Input Parameters'!$L$36,'Input Parameters'!$M$36,'Input Parameters'!$J$36,'Input Parameters'!$K$36)</f>
        <v>0.55508403232342318</v>
      </c>
      <c r="W1005" s="2">
        <f ca="1">N1005+(P1005-N1005)*(1-ERF((T1005-R1005)/(2*SQRT(L1005*'Input Parameters'!$E$38))))</f>
        <v>0.10028183146811366</v>
      </c>
      <c r="X1005">
        <f t="shared" ca="1" si="132"/>
        <v>1</v>
      </c>
      <c r="Y1005" s="7"/>
    </row>
    <row r="1006" spans="1:25" ht="15" customHeight="1" x14ac:dyDescent="0.25">
      <c r="A1006" s="139">
        <v>999</v>
      </c>
      <c r="B1006" s="10">
        <f t="shared" ca="1" si="123"/>
        <v>0.84823880628329218</v>
      </c>
      <c r="C1006" s="60">
        <f ca="1">_xlfn.NORM.INV(B1006,'Input Parameters'!$E$15,'Input Parameters'!$F$15)</f>
        <v>326.72732407715898</v>
      </c>
      <c r="D1006" s="10">
        <f t="shared" ca="1" si="124"/>
        <v>0.27665363067500715</v>
      </c>
      <c r="E1006" s="62">
        <f ca="1">IF(_xlfn.NORM.INV(D1006,'Input Parameters'!$E$17,'Input Parameters'!$F$17)&lt;3500,3500,IF(_xlfn.NORM.INV(D1006,'Input Parameters'!$E$17,'Input Parameters'!$F$17)&gt;5500,5500,_xlfn.NORM.INV(D1006,'Input Parameters'!$E$17,'Input Parameters'!$F$17)))</f>
        <v>4385.0318984633059</v>
      </c>
      <c r="F1006" s="10">
        <f t="shared" ca="1" si="125"/>
        <v>0.90625322592316992</v>
      </c>
      <c r="G1006" s="64">
        <f ca="1">_xlfn.NORM.INV(F1006,'Input Parameters'!$E$20,'Input Parameters'!$F$20)</f>
        <v>291.48080214640663</v>
      </c>
      <c r="H1006" s="57">
        <f ca="1">EXP(E1006*(1/'Input Parameters'!$E$23-1/G1006))</f>
        <v>0.92838127682127236</v>
      </c>
      <c r="I1006" s="10">
        <f t="shared" ca="1" si="126"/>
        <v>0.33771485546081259</v>
      </c>
      <c r="J1006" s="30">
        <f ca="1">_xlfn.BETA.INV(I1006,'Input Parameters'!$L$26,'Input Parameters'!$M$26,'Input Parameters'!$J$26,'Input Parameters'!$K$26)</f>
        <v>0.59216301730330489</v>
      </c>
      <c r="K1006" s="168">
        <f ca="1">('Input Parameters'!$E$27/'Input Parameters'!$E$38)^$J1006</f>
        <v>1.4298517893558311E-2</v>
      </c>
      <c r="L1006" s="69">
        <f ca="1">$H1006*$C1006*'Input Parameters'!$E$25*K1006</f>
        <v>4.3371341195912541</v>
      </c>
      <c r="M1006" s="24">
        <f t="shared" ca="1" si="127"/>
        <v>0.64859612731323335</v>
      </c>
      <c r="N1006" s="15">
        <f ca="1">_xlfn.NORM.INV(M1006,'Input Parameters'!$E$29,'Input Parameters'!$F$29)</f>
        <v>0.10003815330590642</v>
      </c>
      <c r="O1006" s="8">
        <f t="shared" ca="1" si="128"/>
        <v>0.39440077849757915</v>
      </c>
      <c r="P1006" s="30">
        <f ca="1">_xlfn.LOGNORM.INV(O1006,'Input Parameters'!$H$30,'Input Parameters'!$I$30)</f>
        <v>2.3643549103488959</v>
      </c>
      <c r="Q1006" s="10">
        <f t="shared" ca="1" si="129"/>
        <v>0.79431996517964332</v>
      </c>
      <c r="R1006" s="30">
        <f>IF('Input Parameters'!$E$32=0,0,_xlfn.BETA.INV(Q1006,'Input Parameters'!$L$32,'Input Parameters'!$M$32,'Input Parameters'!$J$32,'Input Parameters'!$K$32))</f>
        <v>0</v>
      </c>
      <c r="S1006" s="10">
        <f t="shared" ca="1" si="130"/>
        <v>0.77271239697916327</v>
      </c>
      <c r="T1006" s="26">
        <f ca="1">_xlfn.LOGNORM.INV(S1006,'Input Parameters'!$H$34,'Input Parameters'!$I$34)</f>
        <v>55.32685075897647</v>
      </c>
      <c r="U1006" s="10">
        <f t="shared" ca="1" si="131"/>
        <v>0.50065263042568553</v>
      </c>
      <c r="V1006" s="30">
        <f ca="1">_xlfn.BETA.INV(U1006,'Input Parameters'!$L$36,'Input Parameters'!$M$36,'Input Parameters'!$J$36,'Input Parameters'!$K$36)</f>
        <v>0.58613839719113991</v>
      </c>
      <c r="W1006" s="2">
        <f ca="1">N1006+(P1006-N1006)*(1-ERF((T1006-R1006)/(2*SQRT(L1006*'Input Parameters'!$E$38))))</f>
        <v>0.23659428401641291</v>
      </c>
      <c r="X1006">
        <f t="shared" ca="1" si="132"/>
        <v>1</v>
      </c>
      <c r="Y1006" s="7"/>
    </row>
    <row r="1007" spans="1:25" ht="15" customHeight="1" x14ac:dyDescent="0.25">
      <c r="A1007" s="139">
        <v>1000</v>
      </c>
      <c r="B1007" s="10">
        <f t="shared" ca="1" si="123"/>
        <v>0.37885688869040401</v>
      </c>
      <c r="C1007" s="60">
        <f ca="1">_xlfn.NORM.INV(B1007,'Input Parameters'!$E$15,'Input Parameters'!$F$15)</f>
        <v>254.24936978629427</v>
      </c>
      <c r="D1007" s="10">
        <f t="shared" ca="1" si="124"/>
        <v>0.75697959628193878</v>
      </c>
      <c r="E1007" s="62">
        <f ca="1">IF(_xlfn.NORM.INV(D1007,'Input Parameters'!$E$17,'Input Parameters'!$F$17)&lt;3500,3500,IF(_xlfn.NORM.INV(D1007,'Input Parameters'!$E$17,'Input Parameters'!$F$17)&gt;5500,5500,_xlfn.NORM.INV(D1007,'Input Parameters'!$E$17,'Input Parameters'!$F$17)))</f>
        <v>5287.6338084046974</v>
      </c>
      <c r="F1007" s="10">
        <f t="shared" ca="1" si="125"/>
        <v>0.45146873872257121</v>
      </c>
      <c r="G1007" s="64">
        <f ca="1">_xlfn.NORM.INV(F1007,'Input Parameters'!$E$20,'Input Parameters'!$F$20)</f>
        <v>281.83292536095104</v>
      </c>
      <c r="H1007" s="57">
        <f ca="1">EXP(E1007*(1/'Input Parameters'!$E$23-1/G1007))</f>
        <v>0.49134494862099393</v>
      </c>
      <c r="I1007" s="10">
        <f t="shared" ca="1" si="126"/>
        <v>0.92539916694117008</v>
      </c>
      <c r="J1007" s="30">
        <f ca="1">_xlfn.BETA.INV(I1007,'Input Parameters'!$L$26,'Input Parameters'!$M$26,'Input Parameters'!$J$26,'Input Parameters'!$K$26)</f>
        <v>0.85639076854266616</v>
      </c>
      <c r="K1007" s="168">
        <f ca="1">('Input Parameters'!$E$27/'Input Parameters'!$E$38)^$J1007</f>
        <v>2.1486590530303985E-3</v>
      </c>
      <c r="L1007" s="69">
        <f ca="1">$H1007*$C1007*'Input Parameters'!$E$25*K1007</f>
        <v>0.26841939194761594</v>
      </c>
      <c r="M1007" s="24">
        <f t="shared" ca="1" si="127"/>
        <v>0.23048225578010839</v>
      </c>
      <c r="N1007" s="15">
        <f ca="1">_xlfn.NORM.INV(M1007,'Input Parameters'!$E$29,'Input Parameters'!$F$29)</f>
        <v>9.9926274042661065E-2</v>
      </c>
      <c r="O1007" s="8">
        <f t="shared" ca="1" si="128"/>
        <v>0.9558789101357017</v>
      </c>
      <c r="P1007" s="30">
        <f ca="1">_xlfn.LOGNORM.INV(O1007,'Input Parameters'!$H$30,'Input Parameters'!$I$30)</f>
        <v>6.0034164974225446</v>
      </c>
      <c r="Q1007" s="10">
        <f t="shared" ca="1" si="129"/>
        <v>1.8864590205026288E-2</v>
      </c>
      <c r="R1007" s="30">
        <f>IF('Input Parameters'!$E$32=0,0,_xlfn.BETA.INV(Q1007,'Input Parameters'!$L$32,'Input Parameters'!$M$32,'Input Parameters'!$J$32,'Input Parameters'!$K$32))</f>
        <v>0</v>
      </c>
      <c r="S1007" s="10">
        <f t="shared" ca="1" si="130"/>
        <v>0.18943534606863455</v>
      </c>
      <c r="T1007" s="26">
        <f ca="1">_xlfn.LOGNORM.INV(S1007,'Input Parameters'!$H$34,'Input Parameters'!$I$34)</f>
        <v>45.176315954308059</v>
      </c>
      <c r="U1007" s="10">
        <f t="shared" ca="1" si="131"/>
        <v>0.30242424837603521</v>
      </c>
      <c r="V1007" s="30">
        <f ca="1">_xlfn.BETA.INV(U1007,'Input Parameters'!$L$36,'Input Parameters'!$M$36,'Input Parameters'!$J$36,'Input Parameters'!$K$36)</f>
        <v>0.51114748707068647</v>
      </c>
      <c r="W1007" s="2">
        <f ca="1">N1007+(P1007-N1007)*(1-ERF((T1007-R1007)/(2*SQRT(L1007*'Input Parameters'!$E$38))))</f>
        <v>9.9926278182850964E-2</v>
      </c>
      <c r="X1007">
        <f t="shared" ca="1" si="132"/>
        <v>1</v>
      </c>
      <c r="Y1007" s="7"/>
    </row>
    <row r="1008" spans="1:25" ht="15" customHeight="1" x14ac:dyDescent="0.25">
      <c r="A1008" s="139">
        <v>1001</v>
      </c>
      <c r="B1008" s="10">
        <f t="shared" ca="1" si="123"/>
        <v>0.45822403045975113</v>
      </c>
      <c r="C1008" s="60">
        <f ca="1">_xlfn.NORM.INV(B1008,'Input Parameters'!$E$15,'Input Parameters'!$F$15)</f>
        <v>265.28182337437943</v>
      </c>
      <c r="D1008" s="10">
        <f t="shared" ca="1" si="124"/>
        <v>0.72442691842030671</v>
      </c>
      <c r="E1008" s="62">
        <f ca="1">IF(_xlfn.NORM.INV(D1008,'Input Parameters'!$E$17,'Input Parameters'!$F$17)&lt;3500,3500,IF(_xlfn.NORM.INV(D1008,'Input Parameters'!$E$17,'Input Parameters'!$F$17)&gt;5500,5500,_xlfn.NORM.INV(D1008,'Input Parameters'!$E$17,'Input Parameters'!$F$17)))</f>
        <v>5217.2304541569501</v>
      </c>
      <c r="F1008" s="10">
        <f t="shared" ca="1" si="125"/>
        <v>0.4178270029226504</v>
      </c>
      <c r="G1008" s="64">
        <f ca="1">_xlfn.NORM.INV(F1008,'Input Parameters'!$E$20,'Input Parameters'!$F$20)</f>
        <v>281.2600469776113</v>
      </c>
      <c r="H1008" s="57">
        <f ca="1">EXP(E1008*(1/'Input Parameters'!$E$23-1/G1008))</f>
        <v>0.47766165940572958</v>
      </c>
      <c r="I1008" s="10">
        <f t="shared" ca="1" si="126"/>
        <v>0.88728827752954142</v>
      </c>
      <c r="J1008" s="30">
        <f ca="1">_xlfn.BETA.INV(I1008,'Input Parameters'!$L$26,'Input Parameters'!$M$26,'Input Parameters'!$J$26,'Input Parameters'!$K$26)</f>
        <v>0.83117280178866382</v>
      </c>
      <c r="K1008" s="168">
        <f ca="1">('Input Parameters'!$E$27/'Input Parameters'!$E$38)^$J1008</f>
        <v>2.5747000088586023E-3</v>
      </c>
      <c r="L1008" s="69">
        <f ca="1">$H1008*$C1008*'Input Parameters'!$E$25*K1008</f>
        <v>0.32625299824092657</v>
      </c>
      <c r="M1008" s="24">
        <f t="shared" ca="1" si="127"/>
        <v>0.69881812634656826</v>
      </c>
      <c r="N1008" s="15">
        <f ca="1">_xlfn.NORM.INV(M1008,'Input Parameters'!$E$29,'Input Parameters'!$F$29)</f>
        <v>0.10005210043410405</v>
      </c>
      <c r="O1008" s="8">
        <f t="shared" ca="1" si="128"/>
        <v>0.79200442964226569</v>
      </c>
      <c r="P1008" s="30">
        <f ca="1">_xlfn.LOGNORM.INV(O1008,'Input Parameters'!$H$30,'Input Parameters'!$I$30)</f>
        <v>3.9403637198893269</v>
      </c>
      <c r="Q1008" s="10">
        <f t="shared" ca="1" si="129"/>
        <v>0.84955024453361427</v>
      </c>
      <c r="R1008" s="30">
        <f>IF('Input Parameters'!$E$32=0,0,_xlfn.BETA.INV(Q1008,'Input Parameters'!$L$32,'Input Parameters'!$M$32,'Input Parameters'!$J$32,'Input Parameters'!$K$32))</f>
        <v>0</v>
      </c>
      <c r="S1008" s="10">
        <f t="shared" ca="1" si="130"/>
        <v>0.77233686369921539</v>
      </c>
      <c r="T1008" s="26">
        <f ca="1">_xlfn.LOGNORM.INV(S1008,'Input Parameters'!$H$34,'Input Parameters'!$I$34)</f>
        <v>55.318278486196675</v>
      </c>
      <c r="U1008" s="10">
        <f t="shared" ca="1" si="131"/>
        <v>0.68905199715324239</v>
      </c>
      <c r="V1008" s="30">
        <f ca="1">_xlfn.BETA.INV(U1008,'Input Parameters'!$L$36,'Input Parameters'!$M$36,'Input Parameters'!$J$36,'Input Parameters'!$K$36)</f>
        <v>0.66444000439644246</v>
      </c>
      <c r="W1008" s="2">
        <f ca="1">N1008+(P1008-N1008)*(1-ERF((T1008-R1008)/(2*SQRT(L1008*'Input Parameters'!$E$38))))</f>
        <v>0.1000521004628241</v>
      </c>
      <c r="X1008">
        <f t="shared" ca="1" si="132"/>
        <v>1</v>
      </c>
      <c r="Y1008" s="7"/>
    </row>
    <row r="1009" spans="1:25" ht="15" customHeight="1" x14ac:dyDescent="0.25">
      <c r="A1009" s="139">
        <v>1002</v>
      </c>
      <c r="B1009" s="10">
        <f t="shared" ca="1" si="123"/>
        <v>0.83320295551463541</v>
      </c>
      <c r="C1009" s="60">
        <f ca="1">_xlfn.NORM.INV(B1009,'Input Parameters'!$E$15,'Input Parameters'!$F$15)</f>
        <v>323.366830380387</v>
      </c>
      <c r="D1009" s="10">
        <f t="shared" ca="1" si="124"/>
        <v>0.3901699665413062</v>
      </c>
      <c r="E1009" s="62">
        <f ca="1">IF(_xlfn.NORM.INV(D1009,'Input Parameters'!$E$17,'Input Parameters'!$F$17)&lt;3500,3500,IF(_xlfn.NORM.INV(D1009,'Input Parameters'!$E$17,'Input Parameters'!$F$17)&gt;5500,5500,_xlfn.NORM.INV(D1009,'Input Parameters'!$E$17,'Input Parameters'!$F$17)))</f>
        <v>4604.7867504889155</v>
      </c>
      <c r="F1009" s="10">
        <f t="shared" ca="1" si="125"/>
        <v>0.52461704619541261</v>
      </c>
      <c r="G1009" s="64">
        <f ca="1">_xlfn.NORM.INV(F1009,'Input Parameters'!$E$20,'Input Parameters'!$F$20)</f>
        <v>283.06369146537315</v>
      </c>
      <c r="H1009" s="57">
        <f ca="1">EXP(E1009*(1/'Input Parameters'!$E$23-1/G1009))</f>
        <v>0.57822076306219305</v>
      </c>
      <c r="I1009" s="10">
        <f t="shared" ca="1" si="126"/>
        <v>0.52484517932398933</v>
      </c>
      <c r="J1009" s="30">
        <f ca="1">_xlfn.BETA.INV(I1009,'Input Parameters'!$L$26,'Input Parameters'!$M$26,'Input Parameters'!$J$26,'Input Parameters'!$K$26)</f>
        <v>0.67137326122462393</v>
      </c>
      <c r="K1009" s="168">
        <f ca="1">('Input Parameters'!$E$27/'Input Parameters'!$E$38)^$J1009</f>
        <v>8.1009304599011737E-3</v>
      </c>
      <c r="L1009" s="69">
        <f ca="1">$H1009*$C1009*'Input Parameters'!$E$25*K1009</f>
        <v>1.5146910398210214</v>
      </c>
      <c r="M1009" s="24">
        <f t="shared" ca="1" si="127"/>
        <v>0.26055242617053109</v>
      </c>
      <c r="N1009" s="15">
        <f ca="1">_xlfn.NORM.INV(M1009,'Input Parameters'!$E$29,'Input Parameters'!$F$29)</f>
        <v>9.9935835676237816E-2</v>
      </c>
      <c r="O1009" s="8">
        <f t="shared" ca="1" si="128"/>
        <v>0.15976923835929102</v>
      </c>
      <c r="P1009" s="30">
        <f ca="1">_xlfn.LOGNORM.INV(O1009,'Input Parameters'!$H$30,'Input Parameters'!$I$30)</f>
        <v>1.6767033072637945</v>
      </c>
      <c r="Q1009" s="10">
        <f t="shared" ca="1" si="129"/>
        <v>0.61614745748775646</v>
      </c>
      <c r="R1009" s="30">
        <f>IF('Input Parameters'!$E$32=0,0,_xlfn.BETA.INV(Q1009,'Input Parameters'!$L$32,'Input Parameters'!$M$32,'Input Parameters'!$J$32,'Input Parameters'!$K$32))</f>
        <v>0</v>
      </c>
      <c r="S1009" s="10">
        <f t="shared" ca="1" si="130"/>
        <v>0.17778580149830814</v>
      </c>
      <c r="T1009" s="26">
        <f ca="1">_xlfn.LOGNORM.INV(S1009,'Input Parameters'!$H$34,'Input Parameters'!$I$34)</f>
        <v>44.930284255626034</v>
      </c>
      <c r="U1009" s="10">
        <f t="shared" ca="1" si="131"/>
        <v>0.62248889566081456</v>
      </c>
      <c r="V1009" s="30">
        <f ca="1">_xlfn.BETA.INV(U1009,'Input Parameters'!$L$36,'Input Parameters'!$M$36,'Input Parameters'!$J$36,'Input Parameters'!$K$36)</f>
        <v>0.63482019810944135</v>
      </c>
      <c r="W1009" s="2">
        <f ca="1">N1009+(P1009-N1009)*(1-ERF((T1009-R1009)/(2*SQRT(L1009*'Input Parameters'!$E$38))))</f>
        <v>0.11544947970652547</v>
      </c>
      <c r="X1009">
        <f t="shared" ca="1" si="132"/>
        <v>1</v>
      </c>
      <c r="Y1009" s="7"/>
    </row>
    <row r="1010" spans="1:25" ht="15" customHeight="1" x14ac:dyDescent="0.25">
      <c r="A1010" s="139">
        <v>1003</v>
      </c>
      <c r="B1010" s="10">
        <f t="shared" ca="1" si="123"/>
        <v>0.69590762216822155</v>
      </c>
      <c r="C1010" s="60">
        <f ca="1">_xlfn.NORM.INV(B1010,'Input Parameters'!$E$15,'Input Parameters'!$F$15)</f>
        <v>298.75035124730067</v>
      </c>
      <c r="D1010" s="10">
        <f t="shared" ca="1" si="124"/>
        <v>0.81112707413724472</v>
      </c>
      <c r="E1010" s="62">
        <f ca="1">IF(_xlfn.NORM.INV(D1010,'Input Parameters'!$E$17,'Input Parameters'!$F$17)&lt;3500,3500,IF(_xlfn.NORM.INV(D1010,'Input Parameters'!$E$17,'Input Parameters'!$F$17)&gt;5500,5500,_xlfn.NORM.INV(D1010,'Input Parameters'!$E$17,'Input Parameters'!$F$17)))</f>
        <v>5417.4400711157541</v>
      </c>
      <c r="F1010" s="10">
        <f t="shared" ca="1" si="125"/>
        <v>0.56220206690709162</v>
      </c>
      <c r="G1010" s="64">
        <f ca="1">_xlfn.NORM.INV(F1010,'Input Parameters'!$E$20,'Input Parameters'!$F$20)</f>
        <v>283.69891598140208</v>
      </c>
      <c r="H1010" s="57">
        <f ca="1">EXP(E1010*(1/'Input Parameters'!$E$23-1/G1010))</f>
        <v>0.54792194545942741</v>
      </c>
      <c r="I1010" s="10">
        <f t="shared" ca="1" si="126"/>
        <v>0.92018439461577706</v>
      </c>
      <c r="J1010" s="30">
        <f ca="1">_xlfn.BETA.INV(I1010,'Input Parameters'!$L$26,'Input Parameters'!$M$26,'Input Parameters'!$J$26,'Input Parameters'!$K$26)</f>
        <v>0.85260514195796444</v>
      </c>
      <c r="K1010" s="168">
        <f ca="1">('Input Parameters'!$E$27/'Input Parameters'!$E$38)^$J1010</f>
        <v>2.2078039654745835E-3</v>
      </c>
      <c r="L1010" s="69">
        <f ca="1">$H1010*$C1010*'Input Parameters'!$E$25*K1010</f>
        <v>0.36139956778716714</v>
      </c>
      <c r="M1010" s="24">
        <f t="shared" ca="1" si="127"/>
        <v>9.2188037455751548E-2</v>
      </c>
      <c r="N1010" s="15">
        <f ca="1">_xlfn.NORM.INV(M1010,'Input Parameters'!$E$29,'Input Parameters'!$F$29)</f>
        <v>9.9867259901762609E-2</v>
      </c>
      <c r="O1010" s="8">
        <f t="shared" ca="1" si="128"/>
        <v>0.89613422766579964</v>
      </c>
      <c r="P1010" s="30">
        <f ca="1">_xlfn.LOGNORM.INV(O1010,'Input Parameters'!$H$30,'Input Parameters'!$I$30)</f>
        <v>4.8654480696240991</v>
      </c>
      <c r="Q1010" s="10">
        <f t="shared" ca="1" si="129"/>
        <v>0.26666271632849348</v>
      </c>
      <c r="R1010" s="30">
        <f>IF('Input Parameters'!$E$32=0,0,_xlfn.BETA.INV(Q1010,'Input Parameters'!$L$32,'Input Parameters'!$M$32,'Input Parameters'!$J$32,'Input Parameters'!$K$32))</f>
        <v>0</v>
      </c>
      <c r="S1010" s="10">
        <f t="shared" ca="1" si="130"/>
        <v>0.68778598886514508</v>
      </c>
      <c r="T1010" s="26">
        <f ca="1">_xlfn.LOGNORM.INV(S1010,'Input Parameters'!$H$34,'Input Parameters'!$I$34)</f>
        <v>53.576217048871577</v>
      </c>
      <c r="U1010" s="10">
        <f t="shared" ca="1" si="131"/>
        <v>7.175764950546426E-2</v>
      </c>
      <c r="V1010" s="30">
        <f ca="1">_xlfn.BETA.INV(U1010,'Input Parameters'!$L$36,'Input Parameters'!$M$36,'Input Parameters'!$J$36,'Input Parameters'!$K$36)</f>
        <v>0.39742361116298885</v>
      </c>
      <c r="W1010" s="2">
        <f ca="1">N1010+(P1010-N1010)*(1-ERF((T1010-R1010)/(2*SQRT(L1010*'Input Parameters'!$E$38))))</f>
        <v>9.9867261304019211E-2</v>
      </c>
      <c r="X1010">
        <f t="shared" ca="1" si="132"/>
        <v>1</v>
      </c>
      <c r="Y1010" s="7"/>
    </row>
    <row r="1011" spans="1:25" ht="15" customHeight="1" x14ac:dyDescent="0.25">
      <c r="A1011" s="139">
        <v>1004</v>
      </c>
      <c r="B1011" s="10">
        <f t="shared" ca="1" si="123"/>
        <v>0.47026215220261547</v>
      </c>
      <c r="C1011" s="60">
        <f ca="1">_xlfn.NORM.INV(B1011,'Input Parameters'!$E$15,'Input Parameters'!$F$15)</f>
        <v>266.92377887539152</v>
      </c>
      <c r="D1011" s="10">
        <f t="shared" ca="1" si="124"/>
        <v>0.16211432368377576</v>
      </c>
      <c r="E1011" s="62">
        <f ca="1">IF(_xlfn.NORM.INV(D1011,'Input Parameters'!$E$17,'Input Parameters'!$F$17)&lt;3500,3500,IF(_xlfn.NORM.INV(D1011,'Input Parameters'!$E$17,'Input Parameters'!$F$17)&gt;5500,5500,_xlfn.NORM.INV(D1011,'Input Parameters'!$E$17,'Input Parameters'!$F$17)))</f>
        <v>4109.9362656083249</v>
      </c>
      <c r="F1011" s="10">
        <f t="shared" ca="1" si="125"/>
        <v>0.33811126527324098</v>
      </c>
      <c r="G1011" s="64">
        <f ca="1">_xlfn.NORM.INV(F1011,'Input Parameters'!$E$20,'Input Parameters'!$F$20)</f>
        <v>279.85192363382049</v>
      </c>
      <c r="H1011" s="57">
        <f ca="1">EXP(E1011*(1/'Input Parameters'!$E$23-1/G1011))</f>
        <v>0.51914823571828617</v>
      </c>
      <c r="I1011" s="10">
        <f t="shared" ca="1" si="126"/>
        <v>0.22666441816725769</v>
      </c>
      <c r="J1011" s="30">
        <f ca="1">_xlfn.BETA.INV(I1011,'Input Parameters'!$L$26,'Input Parameters'!$M$26,'Input Parameters'!$J$26,'Input Parameters'!$K$26)</f>
        <v>0.53564294987258032</v>
      </c>
      <c r="K1011" s="168">
        <f ca="1">('Input Parameters'!$E$27/'Input Parameters'!$E$38)^$J1011</f>
        <v>2.1446804812590248E-2</v>
      </c>
      <c r="L1011" s="69">
        <f ca="1">$H1011*$C1011*'Input Parameters'!$E$25*K1011</f>
        <v>2.9719482736229672</v>
      </c>
      <c r="M1011" s="24">
        <f t="shared" ca="1" si="127"/>
        <v>0.92194119785130779</v>
      </c>
      <c r="N1011" s="15">
        <f ca="1">_xlfn.NORM.INV(M1011,'Input Parameters'!$E$29,'Input Parameters'!$F$29)</f>
        <v>0.10014182506321594</v>
      </c>
      <c r="O1011" s="8">
        <f t="shared" ca="1" si="128"/>
        <v>0.53751809225646396</v>
      </c>
      <c r="P1011" s="30">
        <f ca="1">_xlfn.LOGNORM.INV(O1011,'Input Parameters'!$H$30,'Input Parameters'!$I$30)</f>
        <v>2.8053567967279416</v>
      </c>
      <c r="Q1011" s="10">
        <f t="shared" ca="1" si="129"/>
        <v>0.95504899106733299</v>
      </c>
      <c r="R1011" s="30">
        <f>IF('Input Parameters'!$E$32=0,0,_xlfn.BETA.INV(Q1011,'Input Parameters'!$L$32,'Input Parameters'!$M$32,'Input Parameters'!$J$32,'Input Parameters'!$K$32))</f>
        <v>0</v>
      </c>
      <c r="S1011" s="10">
        <f t="shared" ca="1" si="130"/>
        <v>0.80587557553838118</v>
      </c>
      <c r="T1011" s="26">
        <f ca="1">_xlfn.LOGNORM.INV(S1011,'Input Parameters'!$H$34,'Input Parameters'!$I$34)</f>
        <v>56.124710143879476</v>
      </c>
      <c r="U1011" s="10">
        <f t="shared" ca="1" si="131"/>
        <v>0.13684888738969603</v>
      </c>
      <c r="V1011" s="30">
        <f ca="1">_xlfn.BETA.INV(U1011,'Input Parameters'!$L$36,'Input Parameters'!$M$36,'Input Parameters'!$J$36,'Input Parameters'!$K$36)</f>
        <v>0.43807754418650441</v>
      </c>
      <c r="W1011" s="2">
        <f ca="1">N1011+(P1011-N1011)*(1-ERF((T1011-R1011)/(2*SQRT(L1011*'Input Parameters'!$E$38))))</f>
        <v>0.15784740250029244</v>
      </c>
      <c r="X1011">
        <f t="shared" ca="1" si="132"/>
        <v>1</v>
      </c>
      <c r="Y1011" s="7"/>
    </row>
    <row r="1012" spans="1:25" ht="15" customHeight="1" x14ac:dyDescent="0.25">
      <c r="A1012" s="139">
        <v>1005</v>
      </c>
      <c r="B1012" s="10">
        <f t="shared" ca="1" si="123"/>
        <v>0.37756692234229494</v>
      </c>
      <c r="C1012" s="60">
        <f ca="1">_xlfn.NORM.INV(B1012,'Input Parameters'!$E$15,'Input Parameters'!$F$15)</f>
        <v>254.06550124924053</v>
      </c>
      <c r="D1012" s="10">
        <f t="shared" ca="1" si="124"/>
        <v>0.58323872701161628</v>
      </c>
      <c r="E1012" s="62">
        <f ca="1">IF(_xlfn.NORM.INV(D1012,'Input Parameters'!$E$17,'Input Parameters'!$F$17)&lt;3500,3500,IF(_xlfn.NORM.INV(D1012,'Input Parameters'!$E$17,'Input Parameters'!$F$17)&gt;5500,5500,_xlfn.NORM.INV(D1012,'Input Parameters'!$E$17,'Input Parameters'!$F$17)))</f>
        <v>4947.1301640479469</v>
      </c>
      <c r="F1012" s="10">
        <f t="shared" ca="1" si="125"/>
        <v>0.32157288579653975</v>
      </c>
      <c r="G1012" s="64">
        <f ca="1">_xlfn.NORM.INV(F1012,'Input Parameters'!$E$20,'Input Parameters'!$F$20)</f>
        <v>279.54585658636887</v>
      </c>
      <c r="H1012" s="57">
        <f ca="1">EXP(E1012*(1/'Input Parameters'!$E$23-1/G1012))</f>
        <v>0.44554396457505507</v>
      </c>
      <c r="I1012" s="10">
        <f t="shared" ca="1" si="126"/>
        <v>9.9240939245618831E-2</v>
      </c>
      <c r="J1012" s="30">
        <f ca="1">_xlfn.BETA.INV(I1012,'Input Parameters'!$L$26,'Input Parameters'!$M$26,'Input Parameters'!$J$26,'Input Parameters'!$K$26)</f>
        <v>0.44389306097942816</v>
      </c>
      <c r="K1012" s="168">
        <f ca="1">('Input Parameters'!$E$27/'Input Parameters'!$E$38)^$J1012</f>
        <v>4.141734718451677E-2</v>
      </c>
      <c r="L1012" s="69">
        <f ca="1">$H1012*$C1012*'Input Parameters'!$E$25*K1012</f>
        <v>4.6883339738262784</v>
      </c>
      <c r="M1012" s="24">
        <f t="shared" ca="1" si="127"/>
        <v>0.68873495930731365</v>
      </c>
      <c r="N1012" s="15">
        <f ca="1">_xlfn.NORM.INV(M1012,'Input Parameters'!$E$29,'Input Parameters'!$F$29)</f>
        <v>0.10004922677416039</v>
      </c>
      <c r="O1012" s="8">
        <f t="shared" ca="1" si="128"/>
        <v>0.25344323979618788</v>
      </c>
      <c r="P1012" s="30">
        <f ca="1">_xlfn.LOGNORM.INV(O1012,'Input Parameters'!$H$30,'Input Parameters'!$I$30)</f>
        <v>1.9611371421267465</v>
      </c>
      <c r="Q1012" s="10">
        <f t="shared" ca="1" si="129"/>
        <v>0.29722330665950925</v>
      </c>
      <c r="R1012" s="30">
        <f>IF('Input Parameters'!$E$32=0,0,_xlfn.BETA.INV(Q1012,'Input Parameters'!$L$32,'Input Parameters'!$M$32,'Input Parameters'!$J$32,'Input Parameters'!$K$32))</f>
        <v>0</v>
      </c>
      <c r="S1012" s="10">
        <f t="shared" ca="1" si="130"/>
        <v>0.52524966940097717</v>
      </c>
      <c r="T1012" s="26">
        <f ca="1">_xlfn.LOGNORM.INV(S1012,'Input Parameters'!$H$34,'Input Parameters'!$I$34)</f>
        <v>50.806806248904998</v>
      </c>
      <c r="U1012" s="10">
        <f t="shared" ca="1" si="131"/>
        <v>0.26331478561345689</v>
      </c>
      <c r="V1012" s="30">
        <f ca="1">_xlfn.BETA.INV(U1012,'Input Parameters'!$L$36,'Input Parameters'!$M$36,'Input Parameters'!$J$36,'Input Parameters'!$K$36)</f>
        <v>0.49560059638635312</v>
      </c>
      <c r="W1012" s="2">
        <f ca="1">N1012+(P1012-N1012)*(1-ERF((T1012-R1012)/(2*SQRT(L1012*'Input Parameters'!$E$38))))</f>
        <v>0.28071685455498163</v>
      </c>
      <c r="X1012">
        <f t="shared" ca="1" si="132"/>
        <v>1</v>
      </c>
      <c r="Y1012" s="7"/>
    </row>
    <row r="1013" spans="1:25" ht="15" customHeight="1" x14ac:dyDescent="0.25">
      <c r="A1013" s="139">
        <v>1006</v>
      </c>
      <c r="B1013" s="10">
        <f t="shared" ca="1" si="123"/>
        <v>0.11456285834529933</v>
      </c>
      <c r="C1013" s="60">
        <f ca="1">_xlfn.NORM.INV(B1013,'Input Parameters'!$E$15,'Input Parameters'!$F$15)</f>
        <v>205.79340883686723</v>
      </c>
      <c r="D1013" s="10">
        <f t="shared" ca="1" si="124"/>
        <v>0.49157874847307004</v>
      </c>
      <c r="E1013" s="62">
        <f ca="1">IF(_xlfn.NORM.INV(D1013,'Input Parameters'!$E$17,'Input Parameters'!$F$17)&lt;3500,3500,IF(_xlfn.NORM.INV(D1013,'Input Parameters'!$E$17,'Input Parameters'!$F$17)&gt;5500,5500,_xlfn.NORM.INV(D1013,'Input Parameters'!$E$17,'Input Parameters'!$F$17)))</f>
        <v>4785.2226394458112</v>
      </c>
      <c r="F1013" s="10">
        <f t="shared" ca="1" si="125"/>
        <v>0.36908875832778387</v>
      </c>
      <c r="G1013" s="64">
        <f ca="1">_xlfn.NORM.INV(F1013,'Input Parameters'!$E$20,'Input Parameters'!$F$20)</f>
        <v>280.41040601036252</v>
      </c>
      <c r="H1013" s="57">
        <f ca="1">EXP(E1013*(1/'Input Parameters'!$E$23-1/G1013))</f>
        <v>0.48228336948551082</v>
      </c>
      <c r="I1013" s="10">
        <f t="shared" ca="1" si="126"/>
        <v>0.12721062431059882</v>
      </c>
      <c r="J1013" s="30">
        <f ca="1">_xlfn.BETA.INV(I1013,'Input Parameters'!$L$26,'Input Parameters'!$M$26,'Input Parameters'!$J$26,'Input Parameters'!$K$26)</f>
        <v>0.46874488775573242</v>
      </c>
      <c r="K1013" s="168">
        <f ca="1">('Input Parameters'!$E$27/'Input Parameters'!$E$38)^$J1013</f>
        <v>3.4654828387371904E-2</v>
      </c>
      <c r="L1013" s="69">
        <f ca="1">$H1013*$C1013*'Input Parameters'!$E$25*K1013</f>
        <v>3.4395173146033247</v>
      </c>
      <c r="M1013" s="24">
        <f t="shared" ca="1" si="127"/>
        <v>0.90585367869232436</v>
      </c>
      <c r="N1013" s="15">
        <f ca="1">_xlfn.NORM.INV(M1013,'Input Parameters'!$E$29,'Input Parameters'!$F$29)</f>
        <v>0.10013156467263593</v>
      </c>
      <c r="O1013" s="8">
        <f t="shared" ca="1" si="128"/>
        <v>0.64755343298180101</v>
      </c>
      <c r="P1013" s="30">
        <f ca="1">_xlfn.LOGNORM.INV(O1013,'Input Parameters'!$H$30,'Input Parameters'!$I$30)</f>
        <v>3.2089450479935846</v>
      </c>
      <c r="Q1013" s="10">
        <f t="shared" ca="1" si="129"/>
        <v>0.95068548595039482</v>
      </c>
      <c r="R1013" s="30">
        <f>IF('Input Parameters'!$E$32=0,0,_xlfn.BETA.INV(Q1013,'Input Parameters'!$L$32,'Input Parameters'!$M$32,'Input Parameters'!$J$32,'Input Parameters'!$K$32))</f>
        <v>0</v>
      </c>
      <c r="S1013" s="10">
        <f t="shared" ca="1" si="130"/>
        <v>4.5145133221108025E-2</v>
      </c>
      <c r="T1013" s="26">
        <f ca="1">_xlfn.LOGNORM.INV(S1013,'Input Parameters'!$H$34,'Input Parameters'!$I$34)</f>
        <v>40.822395939117989</v>
      </c>
      <c r="U1013" s="10">
        <f t="shared" ca="1" si="131"/>
        <v>0.52713700051129542</v>
      </c>
      <c r="V1013" s="30">
        <f ca="1">_xlfn.BETA.INV(U1013,'Input Parameters'!$L$36,'Input Parameters'!$M$36,'Input Parameters'!$J$36,'Input Parameters'!$K$36)</f>
        <v>0.59632876454960959</v>
      </c>
      <c r="W1013" s="2">
        <f ca="1">N1013+(P1013-N1013)*(1-ERF((T1013-R1013)/(2*SQRT(L1013*'Input Parameters'!$E$38))))</f>
        <v>0.47195029103150965</v>
      </c>
      <c r="X1013">
        <f t="shared" ca="1" si="132"/>
        <v>1</v>
      </c>
      <c r="Y1013" s="7"/>
    </row>
    <row r="1014" spans="1:25" ht="15" customHeight="1" x14ac:dyDescent="0.25">
      <c r="A1014" s="139">
        <v>1007</v>
      </c>
      <c r="B1014" s="10">
        <f t="shared" ca="1" si="123"/>
        <v>1.4723216161118269E-2</v>
      </c>
      <c r="C1014" s="60">
        <f ca="1">_xlfn.NORM.INV(B1014,'Input Parameters'!$E$15,'Input Parameters'!$F$15)</f>
        <v>152.96327512427166</v>
      </c>
      <c r="D1014" s="10">
        <f t="shared" ca="1" si="124"/>
        <v>0.57598222544661482</v>
      </c>
      <c r="E1014" s="62">
        <f ca="1">IF(_xlfn.NORM.INV(D1014,'Input Parameters'!$E$17,'Input Parameters'!$F$17)&lt;3500,3500,IF(_xlfn.NORM.INV(D1014,'Input Parameters'!$E$17,'Input Parameters'!$F$17)&gt;5500,5500,_xlfn.NORM.INV(D1014,'Input Parameters'!$E$17,'Input Parameters'!$F$17)))</f>
        <v>4934.1378655922572</v>
      </c>
      <c r="F1014" s="10">
        <f t="shared" ca="1" si="125"/>
        <v>0.76287472576137783</v>
      </c>
      <c r="G1014" s="64">
        <f ca="1">_xlfn.NORM.INV(F1014,'Input Parameters'!$E$20,'Input Parameters'!$F$20)</f>
        <v>287.44438793342812</v>
      </c>
      <c r="H1014" s="57">
        <f ca="1">EXP(E1014*(1/'Input Parameters'!$E$23-1/G1014))</f>
        <v>0.72518672388297178</v>
      </c>
      <c r="I1014" s="10">
        <f t="shared" ca="1" si="126"/>
        <v>0.76259892188307399</v>
      </c>
      <c r="J1014" s="30">
        <f ca="1">_xlfn.BETA.INV(I1014,'Input Parameters'!$L$26,'Input Parameters'!$M$26,'Input Parameters'!$J$26,'Input Parameters'!$K$26)</f>
        <v>0.76842865029451302</v>
      </c>
      <c r="K1014" s="168">
        <f ca="1">('Input Parameters'!$E$27/'Input Parameters'!$E$38)^$J1014</f>
        <v>4.0381970401445538E-3</v>
      </c>
      <c r="L1014" s="69">
        <f ca="1">$H1014*$C1014*'Input Parameters'!$E$25*K1014</f>
        <v>0.44794482608844421</v>
      </c>
      <c r="M1014" s="24">
        <f t="shared" ca="1" si="127"/>
        <v>0.28796506617857298</v>
      </c>
      <c r="N1014" s="15">
        <f ca="1">_xlfn.NORM.INV(M1014,'Input Parameters'!$E$29,'Input Parameters'!$F$29)</f>
        <v>9.9944066063171577E-2</v>
      </c>
      <c r="O1014" s="8">
        <f t="shared" ca="1" si="128"/>
        <v>0.74139819352571823</v>
      </c>
      <c r="P1014" s="30">
        <f ca="1">_xlfn.LOGNORM.INV(O1014,'Input Parameters'!$H$30,'Input Parameters'!$I$30)</f>
        <v>3.6436413066899487</v>
      </c>
      <c r="Q1014" s="10">
        <f t="shared" ca="1" si="129"/>
        <v>0.76051658445311432</v>
      </c>
      <c r="R1014" s="30">
        <f>IF('Input Parameters'!$E$32=0,0,_xlfn.BETA.INV(Q1014,'Input Parameters'!$L$32,'Input Parameters'!$M$32,'Input Parameters'!$J$32,'Input Parameters'!$K$32))</f>
        <v>0</v>
      </c>
      <c r="S1014" s="10">
        <f t="shared" ca="1" si="130"/>
        <v>0.96884414737688496</v>
      </c>
      <c r="T1014" s="26">
        <f ca="1">_xlfn.LOGNORM.INV(S1014,'Input Parameters'!$H$34,'Input Parameters'!$I$34)</f>
        <v>63.576925289921483</v>
      </c>
      <c r="U1014" s="10">
        <f t="shared" ca="1" si="131"/>
        <v>0.78698400218674702</v>
      </c>
      <c r="V1014" s="30">
        <f ca="1">_xlfn.BETA.INV(U1014,'Input Parameters'!$L$36,'Input Parameters'!$M$36,'Input Parameters'!$J$36,'Input Parameters'!$K$36)</f>
        <v>0.71576730177739178</v>
      </c>
      <c r="W1014" s="2">
        <f ca="1">N1014+(P1014-N1014)*(1-ERF((T1014-R1014)/(2*SQRT(L1014*'Input Parameters'!$E$38))))</f>
        <v>9.9944066128930156E-2</v>
      </c>
      <c r="X1014">
        <f t="shared" ca="1" si="132"/>
        <v>1</v>
      </c>
      <c r="Y1014" s="7"/>
    </row>
    <row r="1015" spans="1:25" ht="15" customHeight="1" x14ac:dyDescent="0.25">
      <c r="A1015" s="139">
        <v>1008</v>
      </c>
      <c r="B1015" s="10">
        <f t="shared" ca="1" si="123"/>
        <v>0.1543863391146284</v>
      </c>
      <c r="C1015" s="60">
        <f ca="1">_xlfn.NORM.INV(B1015,'Input Parameters'!$E$15,'Input Parameters'!$F$15)</f>
        <v>215.8090787092784</v>
      </c>
      <c r="D1015" s="10">
        <f t="shared" ca="1" si="124"/>
        <v>0.14261652222898913</v>
      </c>
      <c r="E1015" s="62">
        <f ca="1">IF(_xlfn.NORM.INV(D1015,'Input Parameters'!$E$17,'Input Parameters'!$F$17)&lt;3500,3500,IF(_xlfn.NORM.INV(D1015,'Input Parameters'!$E$17,'Input Parameters'!$F$17)&gt;5500,5500,_xlfn.NORM.INV(D1015,'Input Parameters'!$E$17,'Input Parameters'!$F$17)))</f>
        <v>4051.953750537642</v>
      </c>
      <c r="F1015" s="10">
        <f t="shared" ca="1" si="125"/>
        <v>0.68753694689399569</v>
      </c>
      <c r="G1015" s="64">
        <f ca="1">_xlfn.NORM.INV(F1015,'Input Parameters'!$E$20,'Input Parameters'!$F$20)</f>
        <v>285.9255012016776</v>
      </c>
      <c r="H1015" s="57">
        <f ca="1">EXP(E1015*(1/'Input Parameters'!$E$23-1/G1015))</f>
        <v>0.71265448379621665</v>
      </c>
      <c r="I1015" s="10">
        <f t="shared" ca="1" si="126"/>
        <v>0.18251152984440544</v>
      </c>
      <c r="J1015" s="30">
        <f ca="1">_xlfn.BETA.INV(I1015,'Input Parameters'!$L$26,'Input Parameters'!$M$26,'Input Parameters'!$J$26,'Input Parameters'!$K$26)</f>
        <v>0.50883444962168833</v>
      </c>
      <c r="K1015" s="168">
        <f ca="1">('Input Parameters'!$E$27/'Input Parameters'!$E$38)^$J1015</f>
        <v>2.5994206432467068E-2</v>
      </c>
      <c r="L1015" s="69">
        <f ca="1">$H1015*$C1015*'Input Parameters'!$E$25*K1015</f>
        <v>3.9978389621506616</v>
      </c>
      <c r="M1015" s="24">
        <f t="shared" ca="1" si="127"/>
        <v>0.57842727864107502</v>
      </c>
      <c r="N1015" s="15">
        <f ca="1">_xlfn.NORM.INV(M1015,'Input Parameters'!$E$29,'Input Parameters'!$F$29)</f>
        <v>0.10001978717048396</v>
      </c>
      <c r="O1015" s="8">
        <f t="shared" ca="1" si="128"/>
        <v>0.45242937328225508</v>
      </c>
      <c r="P1015" s="30">
        <f ca="1">_xlfn.LOGNORM.INV(O1015,'Input Parameters'!$H$30,'Input Parameters'!$I$30)</f>
        <v>2.5359765664676699</v>
      </c>
      <c r="Q1015" s="10">
        <f t="shared" ca="1" si="129"/>
        <v>0.22216083133938491</v>
      </c>
      <c r="R1015" s="30">
        <f>IF('Input Parameters'!$E$32=0,0,_xlfn.BETA.INV(Q1015,'Input Parameters'!$L$32,'Input Parameters'!$M$32,'Input Parameters'!$J$32,'Input Parameters'!$K$32))</f>
        <v>0</v>
      </c>
      <c r="S1015" s="10">
        <f t="shared" ca="1" si="130"/>
        <v>0.31102813074573787</v>
      </c>
      <c r="T1015" s="26">
        <f ca="1">_xlfn.LOGNORM.INV(S1015,'Input Parameters'!$H$34,'Input Parameters'!$I$34)</f>
        <v>47.406799322957205</v>
      </c>
      <c r="U1015" s="10">
        <f t="shared" ca="1" si="131"/>
        <v>0.2272757944513415</v>
      </c>
      <c r="V1015" s="30">
        <f ca="1">_xlfn.BETA.INV(U1015,'Input Parameters'!$L$36,'Input Parameters'!$M$36,'Input Parameters'!$J$36,'Input Parameters'!$K$36)</f>
        <v>0.48063010515398058</v>
      </c>
      <c r="W1015" s="2">
        <f ca="1">N1015+(P1015-N1015)*(1-ERF((T1015-R1015)/(2*SQRT(L1015*'Input Parameters'!$E$38))))</f>
        <v>0.32810614516083619</v>
      </c>
      <c r="X1015">
        <f t="shared" ca="1" si="132"/>
        <v>1</v>
      </c>
      <c r="Y1015" s="7"/>
    </row>
    <row r="1016" spans="1:25" ht="15" customHeight="1" x14ac:dyDescent="0.25">
      <c r="A1016" s="139">
        <v>1009</v>
      </c>
      <c r="B1016" s="10">
        <f t="shared" ca="1" si="123"/>
        <v>0.12560758639935721</v>
      </c>
      <c r="C1016" s="60">
        <f ca="1">_xlfn.NORM.INV(B1016,'Input Parameters'!$E$15,'Input Parameters'!$F$15)</f>
        <v>208.78549366507872</v>
      </c>
      <c r="D1016" s="10">
        <f t="shared" ca="1" si="124"/>
        <v>9.7617088383792239E-2</v>
      </c>
      <c r="E1016" s="62">
        <f ca="1">IF(_xlfn.NORM.INV(D1016,'Input Parameters'!$E$17,'Input Parameters'!$F$17)&lt;3500,3500,IF(_xlfn.NORM.INV(D1016,'Input Parameters'!$E$17,'Input Parameters'!$F$17)&gt;5500,5500,_xlfn.NORM.INV(D1016,'Input Parameters'!$E$17,'Input Parameters'!$F$17)))</f>
        <v>3893.3253558397623</v>
      </c>
      <c r="F1016" s="10">
        <f t="shared" ca="1" si="125"/>
        <v>0.52519872491269304</v>
      </c>
      <c r="G1016" s="64">
        <f ca="1">_xlfn.NORM.INV(F1016,'Input Parameters'!$E$20,'Input Parameters'!$F$20)</f>
        <v>283.07347950038866</v>
      </c>
      <c r="H1016" s="57">
        <f ca="1">EXP(E1016*(1/'Input Parameters'!$E$23-1/G1016))</f>
        <v>0.62959008963485819</v>
      </c>
      <c r="I1016" s="10">
        <f t="shared" ca="1" si="126"/>
        <v>0.70914577526049027</v>
      </c>
      <c r="J1016" s="30">
        <f ca="1">_xlfn.BETA.INV(I1016,'Input Parameters'!$L$26,'Input Parameters'!$M$26,'Input Parameters'!$J$26,'Input Parameters'!$K$26)</f>
        <v>0.74548646186213818</v>
      </c>
      <c r="K1016" s="168">
        <f ca="1">('Input Parameters'!$E$27/'Input Parameters'!$E$38)^$J1016</f>
        <v>4.7605498573582003E-3</v>
      </c>
      <c r="L1016" s="69">
        <f ca="1">$H1016*$C1016*'Input Parameters'!$E$25*K1016</f>
        <v>0.62577084006677952</v>
      </c>
      <c r="M1016" s="24">
        <f t="shared" ca="1" si="127"/>
        <v>0.12626214612967757</v>
      </c>
      <c r="N1016" s="15">
        <f ca="1">_xlfn.NORM.INV(M1016,'Input Parameters'!$E$29,'Input Parameters'!$F$29)</f>
        <v>9.9885576041879448E-2</v>
      </c>
      <c r="O1016" s="8">
        <f t="shared" ca="1" si="128"/>
        <v>0.44013921216974827</v>
      </c>
      <c r="P1016" s="30">
        <f ca="1">_xlfn.LOGNORM.INV(O1016,'Input Parameters'!$H$30,'Input Parameters'!$I$30)</f>
        <v>2.4990040906342101</v>
      </c>
      <c r="Q1016" s="10">
        <f t="shared" ca="1" si="129"/>
        <v>0.92522570438353702</v>
      </c>
      <c r="R1016" s="30">
        <f>IF('Input Parameters'!$E$32=0,0,_xlfn.BETA.INV(Q1016,'Input Parameters'!$L$32,'Input Parameters'!$M$32,'Input Parameters'!$J$32,'Input Parameters'!$K$32))</f>
        <v>0</v>
      </c>
      <c r="S1016" s="10">
        <f t="shared" ca="1" si="130"/>
        <v>0.86681975799241573</v>
      </c>
      <c r="T1016" s="26">
        <f ca="1">_xlfn.LOGNORM.INV(S1016,'Input Parameters'!$H$34,'Input Parameters'!$I$34)</f>
        <v>57.889815511160592</v>
      </c>
      <c r="U1016" s="10">
        <f t="shared" ca="1" si="131"/>
        <v>0.81185323506297424</v>
      </c>
      <c r="V1016" s="30">
        <f ca="1">_xlfn.BETA.INV(U1016,'Input Parameters'!$L$36,'Input Parameters'!$M$36,'Input Parameters'!$J$36,'Input Parameters'!$K$36)</f>
        <v>0.73120343030531409</v>
      </c>
      <c r="W1016" s="2">
        <f ca="1">N1016+(P1016-N1016)*(1-ERF((T1016-R1016)/(2*SQRT(L1016*'Input Parameters'!$E$38))))</f>
        <v>9.9886123904777663E-2</v>
      </c>
      <c r="X1016">
        <f t="shared" ca="1" si="132"/>
        <v>1</v>
      </c>
      <c r="Y1016" s="7"/>
    </row>
    <row r="1017" spans="1:25" ht="15" customHeight="1" x14ac:dyDescent="0.25">
      <c r="A1017" s="139">
        <v>1010</v>
      </c>
      <c r="B1017" s="10">
        <f t="shared" ca="1" si="123"/>
        <v>4.6598135952226283E-2</v>
      </c>
      <c r="C1017" s="60">
        <f ca="1">_xlfn.NORM.INV(B1017,'Input Parameters'!$E$15,'Input Parameters'!$F$15)</f>
        <v>179.98871040369195</v>
      </c>
      <c r="D1017" s="10">
        <f t="shared" ca="1" si="124"/>
        <v>0.43642606613182755</v>
      </c>
      <c r="E1017" s="62">
        <f ca="1">IF(_xlfn.NORM.INV(D1017,'Input Parameters'!$E$17,'Input Parameters'!$F$17)&lt;3500,3500,IF(_xlfn.NORM.INV(D1017,'Input Parameters'!$E$17,'Input Parameters'!$F$17)&gt;5500,5500,_xlfn.NORM.INV(D1017,'Input Parameters'!$E$17,'Input Parameters'!$F$17)))</f>
        <v>4687.9742814745177</v>
      </c>
      <c r="F1017" s="10">
        <f t="shared" ca="1" si="125"/>
        <v>0.80742783019131137</v>
      </c>
      <c r="G1017" s="64">
        <f ca="1">_xlfn.NORM.INV(F1017,'Input Parameters'!$E$20,'Input Parameters'!$F$20)</f>
        <v>288.468660220218</v>
      </c>
      <c r="H1017" s="57">
        <f ca="1">EXP(E1017*(1/'Input Parameters'!$E$23-1/G1017))</f>
        <v>0.78083930724924044</v>
      </c>
      <c r="I1017" s="10">
        <f t="shared" ca="1" si="126"/>
        <v>0.92516507999460185</v>
      </c>
      <c r="J1017" s="30">
        <f ca="1">_xlfn.BETA.INV(I1017,'Input Parameters'!$L$26,'Input Parameters'!$M$26,'Input Parameters'!$J$26,'Input Parameters'!$K$26)</f>
        <v>0.8562179322657465</v>
      </c>
      <c r="K1017" s="168">
        <f ca="1">('Input Parameters'!$E$27/'Input Parameters'!$E$38)^$J1017</f>
        <v>2.1513245237573296E-3</v>
      </c>
      <c r="L1017" s="69">
        <f ca="1">$H1017*$C1017*'Input Parameters'!$E$25*K1017</f>
        <v>0.30235201044245641</v>
      </c>
      <c r="M1017" s="24">
        <f t="shared" ca="1" si="127"/>
        <v>0.59889467263974849</v>
      </c>
      <c r="N1017" s="15">
        <f ca="1">_xlfn.NORM.INV(M1017,'Input Parameters'!$E$29,'Input Parameters'!$F$29)</f>
        <v>0.10002504871320522</v>
      </c>
      <c r="O1017" s="8">
        <f t="shared" ca="1" si="128"/>
        <v>0.65935943344959558</v>
      </c>
      <c r="P1017" s="30">
        <f ca="1">_xlfn.LOGNORM.INV(O1017,'Input Parameters'!$H$30,'Input Parameters'!$I$30)</f>
        <v>3.2578081311993432</v>
      </c>
      <c r="Q1017" s="10">
        <f t="shared" ca="1" si="129"/>
        <v>7.3167979634004787E-2</v>
      </c>
      <c r="R1017" s="30">
        <f>IF('Input Parameters'!$E$32=0,0,_xlfn.BETA.INV(Q1017,'Input Parameters'!$L$32,'Input Parameters'!$M$32,'Input Parameters'!$J$32,'Input Parameters'!$K$32))</f>
        <v>0</v>
      </c>
      <c r="S1017" s="10">
        <f t="shared" ca="1" si="130"/>
        <v>0.42131938709164418</v>
      </c>
      <c r="T1017" s="26">
        <f ca="1">_xlfn.LOGNORM.INV(S1017,'Input Parameters'!$H$34,'Input Parameters'!$I$34)</f>
        <v>49.17697215568105</v>
      </c>
      <c r="U1017" s="10">
        <f t="shared" ca="1" si="131"/>
        <v>0.38047339714434614</v>
      </c>
      <c r="V1017" s="30">
        <f ca="1">_xlfn.BETA.INV(U1017,'Input Parameters'!$L$36,'Input Parameters'!$M$36,'Input Parameters'!$J$36,'Input Parameters'!$K$36)</f>
        <v>0.54092975988108449</v>
      </c>
      <c r="W1017" s="2">
        <f ca="1">N1017+(P1017-N1017)*(1-ERF((T1017-R1017)/(2*SQRT(L1017*'Input Parameters'!$E$38))))</f>
        <v>0.10002504951816792</v>
      </c>
      <c r="X1017">
        <f t="shared" ca="1" si="132"/>
        <v>1</v>
      </c>
      <c r="Y1017" s="7"/>
    </row>
    <row r="1018" spans="1:25" ht="15" customHeight="1" x14ac:dyDescent="0.25">
      <c r="A1018" s="139">
        <v>1011</v>
      </c>
      <c r="B1018" s="10">
        <f t="shared" ca="1" si="123"/>
        <v>3.4121675237572813E-3</v>
      </c>
      <c r="C1018" s="60">
        <f ca="1">_xlfn.NORM.INV(B1018,'Input Parameters'!$E$15,'Input Parameters'!$F$15)</f>
        <v>124.35785094097866</v>
      </c>
      <c r="D1018" s="10">
        <f t="shared" ca="1" si="124"/>
        <v>0.40101998317567278</v>
      </c>
      <c r="E1018" s="62">
        <f ca="1">IF(_xlfn.NORM.INV(D1018,'Input Parameters'!$E$17,'Input Parameters'!$F$17)&lt;3500,3500,IF(_xlfn.NORM.INV(D1018,'Input Parameters'!$E$17,'Input Parameters'!$F$17)&gt;5500,5500,_xlfn.NORM.INV(D1018,'Input Parameters'!$E$17,'Input Parameters'!$F$17)))</f>
        <v>4624.5044826312369</v>
      </c>
      <c r="F1018" s="10">
        <f t="shared" ca="1" si="125"/>
        <v>0.9553663124047298</v>
      </c>
      <c r="G1018" s="64">
        <f ca="1">_xlfn.NORM.INV(F1018,'Input Parameters'!$E$20,'Input Parameters'!$F$20)</f>
        <v>294.03514269744761</v>
      </c>
      <c r="H1018" s="57">
        <f ca="1">EXP(E1018*(1/'Input Parameters'!$E$23-1/G1018))</f>
        <v>1.0612591344866542</v>
      </c>
      <c r="I1018" s="10">
        <f t="shared" ca="1" si="126"/>
        <v>0.76278801724080159</v>
      </c>
      <c r="J1018" s="30">
        <f ca="1">_xlfn.BETA.INV(I1018,'Input Parameters'!$L$26,'Input Parameters'!$M$26,'Input Parameters'!$J$26,'Input Parameters'!$K$26)</f>
        <v>0.76851237074129308</v>
      </c>
      <c r="K1018" s="168">
        <f ca="1">('Input Parameters'!$E$27/'Input Parameters'!$E$38)^$J1018</f>
        <v>4.0357727147203983E-3</v>
      </c>
      <c r="L1018" s="69">
        <f ca="1">$H1018*$C1018*'Input Parameters'!$E$25*K1018</f>
        <v>0.53262475743367144</v>
      </c>
      <c r="M1018" s="24">
        <f t="shared" ca="1" si="127"/>
        <v>0.76806423691917203</v>
      </c>
      <c r="N1018" s="15">
        <f ca="1">_xlfn.NORM.INV(M1018,'Input Parameters'!$E$29,'Input Parameters'!$F$29)</f>
        <v>0.10007324867515238</v>
      </c>
      <c r="O1018" s="8">
        <f t="shared" ca="1" si="128"/>
        <v>7.7771047014769668E-2</v>
      </c>
      <c r="P1018" s="30">
        <f ca="1">_xlfn.LOGNORM.INV(O1018,'Input Parameters'!$H$30,'Input Parameters'!$I$30)</f>
        <v>1.3718407387370231</v>
      </c>
      <c r="Q1018" s="10">
        <f t="shared" ca="1" si="129"/>
        <v>0.82775566827011571</v>
      </c>
      <c r="R1018" s="30">
        <f>IF('Input Parameters'!$E$32=0,0,_xlfn.BETA.INV(Q1018,'Input Parameters'!$L$32,'Input Parameters'!$M$32,'Input Parameters'!$J$32,'Input Parameters'!$K$32))</f>
        <v>0</v>
      </c>
      <c r="S1018" s="10">
        <f t="shared" ca="1" si="130"/>
        <v>0.67709659068585193</v>
      </c>
      <c r="T1018" s="26">
        <f ca="1">_xlfn.LOGNORM.INV(S1018,'Input Parameters'!$H$34,'Input Parameters'!$I$34)</f>
        <v>53.376529497503725</v>
      </c>
      <c r="U1018" s="10">
        <f t="shared" ca="1" si="131"/>
        <v>8.5766690590127093E-2</v>
      </c>
      <c r="V1018" s="30">
        <f ca="1">_xlfn.BETA.INV(U1018,'Input Parameters'!$L$36,'Input Parameters'!$M$36,'Input Parameters'!$J$36,'Input Parameters'!$K$36)</f>
        <v>0.40751822282402866</v>
      </c>
      <c r="W1018" s="2">
        <f ca="1">N1018+(P1018-N1018)*(1-ERF((T1018-R1018)/(2*SQRT(L1018*'Input Parameters'!$E$38))))</f>
        <v>0.10007354385486493</v>
      </c>
      <c r="X1018">
        <f t="shared" ca="1" si="132"/>
        <v>1</v>
      </c>
      <c r="Y1018" s="7"/>
    </row>
    <row r="1019" spans="1:25" ht="15" customHeight="1" x14ac:dyDescent="0.25">
      <c r="A1019" s="139">
        <v>1012</v>
      </c>
      <c r="B1019" s="10">
        <f t="shared" ca="1" si="123"/>
        <v>4.3580431061973735E-2</v>
      </c>
      <c r="C1019" s="60">
        <f ca="1">_xlfn.NORM.INV(B1019,'Input Parameters'!$E$15,'Input Parameters'!$F$15)</f>
        <v>178.26562741066454</v>
      </c>
      <c r="D1019" s="10">
        <f t="shared" ca="1" si="124"/>
        <v>0.18533821932754801</v>
      </c>
      <c r="E1019" s="62">
        <f ca="1">IF(_xlfn.NORM.INV(D1019,'Input Parameters'!$E$17,'Input Parameters'!$F$17)&lt;3500,3500,IF(_xlfn.NORM.INV(D1019,'Input Parameters'!$E$17,'Input Parameters'!$F$17)&gt;5500,5500,_xlfn.NORM.INV(D1019,'Input Parameters'!$E$17,'Input Parameters'!$F$17)))</f>
        <v>4173.3550936767278</v>
      </c>
      <c r="F1019" s="10">
        <f t="shared" ca="1" si="125"/>
        <v>9.6406563580016424E-2</v>
      </c>
      <c r="G1019" s="64">
        <f ca="1">_xlfn.NORM.INV(F1019,'Input Parameters'!$E$20,'Input Parameters'!$F$20)</f>
        <v>273.92457579445647</v>
      </c>
      <c r="H1019" s="57">
        <f ca="1">EXP(E1019*(1/'Input Parameters'!$E$23-1/G1019))</f>
        <v>0.3721819963999452</v>
      </c>
      <c r="I1019" s="10">
        <f t="shared" ca="1" si="126"/>
        <v>0.13765437212484277</v>
      </c>
      <c r="J1019" s="30">
        <f ca="1">_xlfn.BETA.INV(I1019,'Input Parameters'!$L$26,'Input Parameters'!$M$26,'Input Parameters'!$J$26,'Input Parameters'!$K$26)</f>
        <v>0.47707773104770906</v>
      </c>
      <c r="K1019" s="168">
        <f ca="1">('Input Parameters'!$E$27/'Input Parameters'!$E$38)^$J1019</f>
        <v>3.2644140657635982E-2</v>
      </c>
      <c r="L1019" s="69">
        <f ca="1">$H1019*$C1019*'Input Parameters'!$E$25*K1019</f>
        <v>2.1658491929942931</v>
      </c>
      <c r="M1019" s="24">
        <f t="shared" ca="1" si="127"/>
        <v>0.72931608109906321</v>
      </c>
      <c r="N1019" s="15">
        <f ca="1">_xlfn.NORM.INV(M1019,'Input Parameters'!$E$29,'Input Parameters'!$F$29)</f>
        <v>0.10006107458639675</v>
      </c>
      <c r="O1019" s="8">
        <f t="shared" ca="1" si="128"/>
        <v>0.26868201896969646</v>
      </c>
      <c r="P1019" s="30">
        <f ca="1">_xlfn.LOGNORM.INV(O1019,'Input Parameters'!$H$30,'Input Parameters'!$I$30)</f>
        <v>2.0050604474649054</v>
      </c>
      <c r="Q1019" s="10">
        <f t="shared" ca="1" si="129"/>
        <v>0.53644651956109413</v>
      </c>
      <c r="R1019" s="30">
        <f>IF('Input Parameters'!$E$32=0,0,_xlfn.BETA.INV(Q1019,'Input Parameters'!$L$32,'Input Parameters'!$M$32,'Input Parameters'!$J$32,'Input Parameters'!$K$32))</f>
        <v>0</v>
      </c>
      <c r="S1019" s="10">
        <f t="shared" ca="1" si="130"/>
        <v>0.44410315108161313</v>
      </c>
      <c r="T1019" s="26">
        <f ca="1">_xlfn.LOGNORM.INV(S1019,'Input Parameters'!$H$34,'Input Parameters'!$I$34)</f>
        <v>49.533070954473011</v>
      </c>
      <c r="U1019" s="10">
        <f t="shared" ca="1" si="131"/>
        <v>0.13850221210648705</v>
      </c>
      <c r="V1019" s="30">
        <f ca="1">_xlfn.BETA.INV(U1019,'Input Parameters'!$L$36,'Input Parameters'!$M$36,'Input Parameters'!$J$36,'Input Parameters'!$K$36)</f>
        <v>0.43895593341673245</v>
      </c>
      <c r="W1019" s="2">
        <f ca="1">N1019+(P1019-N1019)*(1-ERF((T1019-R1019)/(2*SQRT(L1019*'Input Parameters'!$E$38))))</f>
        <v>0.13304694034079778</v>
      </c>
      <c r="X1019">
        <f t="shared" ca="1" si="132"/>
        <v>1</v>
      </c>
      <c r="Y1019" s="7"/>
    </row>
    <row r="1020" spans="1:25" ht="15" customHeight="1" x14ac:dyDescent="0.25">
      <c r="A1020" s="139">
        <v>1013</v>
      </c>
      <c r="B1020" s="10">
        <f t="shared" ca="1" si="123"/>
        <v>0.31749972937632587</v>
      </c>
      <c r="C1020" s="60">
        <f ca="1">_xlfn.NORM.INV(B1020,'Input Parameters'!$E$15,'Input Parameters'!$F$15)</f>
        <v>245.24147070387002</v>
      </c>
      <c r="D1020" s="10">
        <f t="shared" ca="1" si="124"/>
        <v>0.86345718742951572</v>
      </c>
      <c r="E1020" s="62">
        <f ca="1">IF(_xlfn.NORM.INV(D1020,'Input Parameters'!$E$17,'Input Parameters'!$F$17)&lt;3500,3500,IF(_xlfn.NORM.INV(D1020,'Input Parameters'!$E$17,'Input Parameters'!$F$17)&gt;5500,5500,_xlfn.NORM.INV(D1020,'Input Parameters'!$E$17,'Input Parameters'!$F$17)))</f>
        <v>5500</v>
      </c>
      <c r="F1020" s="10">
        <f t="shared" ca="1" si="125"/>
        <v>0.33086965371535504</v>
      </c>
      <c r="G1020" s="64">
        <f ca="1">_xlfn.NORM.INV(F1020,'Input Parameters'!$E$20,'Input Parameters'!$F$20)</f>
        <v>279.71866250415439</v>
      </c>
      <c r="H1020" s="57">
        <f ca="1">EXP(E1020*(1/'Input Parameters'!$E$23-1/G1020))</f>
        <v>0.41203190457494954</v>
      </c>
      <c r="I1020" s="10">
        <f t="shared" ca="1" si="126"/>
        <v>0.91923493998016581</v>
      </c>
      <c r="J1020" s="30">
        <f ca="1">_xlfn.BETA.INV(I1020,'Input Parameters'!$L$26,'Input Parameters'!$M$26,'Input Parameters'!$J$26,'Input Parameters'!$K$26)</f>
        <v>0.85192984321165677</v>
      </c>
      <c r="K1020" s="168">
        <f ca="1">('Input Parameters'!$E$27/'Input Parameters'!$E$38)^$J1020</f>
        <v>2.2185243655513049E-3</v>
      </c>
      <c r="L1020" s="69">
        <f ca="1">$H1020*$C1020*'Input Parameters'!$E$25*K1020</f>
        <v>0.22417591987386742</v>
      </c>
      <c r="M1020" s="24">
        <f t="shared" ca="1" si="127"/>
        <v>0.10540714299090825</v>
      </c>
      <c r="N1020" s="15">
        <f ca="1">_xlfn.NORM.INV(M1020,'Input Parameters'!$E$29,'Input Parameters'!$F$29)</f>
        <v>9.9874867049750571E-2</v>
      </c>
      <c r="O1020" s="8">
        <f t="shared" ca="1" si="128"/>
        <v>0.27768962360438099</v>
      </c>
      <c r="P1020" s="30">
        <f ca="1">_xlfn.LOGNORM.INV(O1020,'Input Parameters'!$H$30,'Input Parameters'!$I$30)</f>
        <v>2.0308791100919534</v>
      </c>
      <c r="Q1020" s="10">
        <f t="shared" ca="1" si="129"/>
        <v>0.36685708400832906</v>
      </c>
      <c r="R1020" s="30">
        <f>IF('Input Parameters'!$E$32=0,0,_xlfn.BETA.INV(Q1020,'Input Parameters'!$L$32,'Input Parameters'!$M$32,'Input Parameters'!$J$32,'Input Parameters'!$K$32))</f>
        <v>0</v>
      </c>
      <c r="S1020" s="10">
        <f t="shared" ca="1" si="130"/>
        <v>0.60064983739914313</v>
      </c>
      <c r="T1020" s="26">
        <f ca="1">_xlfn.LOGNORM.INV(S1020,'Input Parameters'!$H$34,'Input Parameters'!$I$34)</f>
        <v>52.034109942866372</v>
      </c>
      <c r="U1020" s="10">
        <f t="shared" ca="1" si="131"/>
        <v>6.9979584474024858E-2</v>
      </c>
      <c r="V1020" s="30">
        <f ca="1">_xlfn.BETA.INV(U1020,'Input Parameters'!$L$36,'Input Parameters'!$M$36,'Input Parameters'!$J$36,'Input Parameters'!$K$36)</f>
        <v>0.39606219346446131</v>
      </c>
      <c r="W1020" s="2">
        <f ca="1">N1020+(P1020-N1020)*(1-ERF((T1020-R1020)/(2*SQRT(L1020*'Input Parameters'!$E$38))))</f>
        <v>9.9874867049765573E-2</v>
      </c>
      <c r="X1020">
        <f t="shared" ca="1" si="132"/>
        <v>1</v>
      </c>
      <c r="Y1020" s="7"/>
    </row>
    <row r="1021" spans="1:25" ht="15" customHeight="1" x14ac:dyDescent="0.25">
      <c r="A1021" s="139">
        <v>1014</v>
      </c>
      <c r="B1021" s="10">
        <f t="shared" ca="1" si="123"/>
        <v>0.42864109888712887</v>
      </c>
      <c r="C1021" s="60">
        <f ca="1">_xlfn.NORM.INV(B1021,'Input Parameters'!$E$15,'Input Parameters'!$F$15)</f>
        <v>261.22132908643084</v>
      </c>
      <c r="D1021" s="10">
        <f t="shared" ca="1" si="124"/>
        <v>0.75022756990395079</v>
      </c>
      <c r="E1021" s="62">
        <f ca="1">IF(_xlfn.NORM.INV(D1021,'Input Parameters'!$E$17,'Input Parameters'!$F$17)&lt;3500,3500,IF(_xlfn.NORM.INV(D1021,'Input Parameters'!$E$17,'Input Parameters'!$F$17)&gt;5500,5500,_xlfn.NORM.INV(D1021,'Input Parameters'!$E$17,'Input Parameters'!$F$17)))</f>
        <v>5272.6442385360115</v>
      </c>
      <c r="F1021" s="10">
        <f t="shared" ca="1" si="125"/>
        <v>8.1605332119990992E-2</v>
      </c>
      <c r="G1021" s="64">
        <f ca="1">_xlfn.NORM.INV(F1021,'Input Parameters'!$E$20,'Input Parameters'!$F$20)</f>
        <v>273.3078267027783</v>
      </c>
      <c r="H1021" s="57">
        <f ca="1">EXP(E1021*(1/'Input Parameters'!$E$23-1/G1021))</f>
        <v>0.27467890703667258</v>
      </c>
      <c r="I1021" s="10">
        <f t="shared" ca="1" si="126"/>
        <v>0.42595664507420195</v>
      </c>
      <c r="J1021" s="30">
        <f ca="1">_xlfn.BETA.INV(I1021,'Input Parameters'!$L$26,'Input Parameters'!$M$26,'Input Parameters'!$J$26,'Input Parameters'!$K$26)</f>
        <v>0.63095698489196916</v>
      </c>
      <c r="K1021" s="168">
        <f ca="1">('Input Parameters'!$E$27/'Input Parameters'!$E$38)^$J1021</f>
        <v>1.0825298374373616E-2</v>
      </c>
      <c r="L1021" s="69">
        <f ca="1">$H1021*$C1021*'Input Parameters'!$E$25*K1021</f>
        <v>0.77673669169980708</v>
      </c>
      <c r="M1021" s="24">
        <f t="shared" ca="1" si="127"/>
        <v>0.81861499376884173</v>
      </c>
      <c r="N1021" s="15">
        <f ca="1">_xlfn.NORM.INV(M1021,'Input Parameters'!$E$29,'Input Parameters'!$F$29)</f>
        <v>0.10009100995488815</v>
      </c>
      <c r="O1021" s="8">
        <f t="shared" ca="1" si="128"/>
        <v>0.62584121665271086</v>
      </c>
      <c r="P1021" s="30">
        <f ca="1">_xlfn.LOGNORM.INV(O1021,'Input Parameters'!$H$30,'Input Parameters'!$I$30)</f>
        <v>3.1224186836922607</v>
      </c>
      <c r="Q1021" s="10">
        <f t="shared" ca="1" si="129"/>
        <v>0.40302355199902429</v>
      </c>
      <c r="R1021" s="30">
        <f>IF('Input Parameters'!$E$32=0,0,_xlfn.BETA.INV(Q1021,'Input Parameters'!$L$32,'Input Parameters'!$M$32,'Input Parameters'!$J$32,'Input Parameters'!$K$32))</f>
        <v>0</v>
      </c>
      <c r="S1021" s="10">
        <f t="shared" ca="1" si="130"/>
        <v>0.17339574285578185</v>
      </c>
      <c r="T1021" s="26">
        <f ca="1">_xlfn.LOGNORM.INV(S1021,'Input Parameters'!$H$34,'Input Parameters'!$I$34)</f>
        <v>44.835307020470701</v>
      </c>
      <c r="U1021" s="10">
        <f t="shared" ca="1" si="131"/>
        <v>0.2976668081872651</v>
      </c>
      <c r="V1021" s="30">
        <f ca="1">_xlfn.BETA.INV(U1021,'Input Parameters'!$L$36,'Input Parameters'!$M$36,'Input Parameters'!$J$36,'Input Parameters'!$K$36)</f>
        <v>0.50928635952147649</v>
      </c>
      <c r="W1021" s="2">
        <f ca="1">N1021+(P1021-N1021)*(1-ERF((T1021-R1021)/(2*SQRT(L1021*'Input Parameters'!$E$38))))</f>
        <v>0.10106306226266899</v>
      </c>
      <c r="X1021">
        <f t="shared" ca="1" si="132"/>
        <v>1</v>
      </c>
      <c r="Y1021" s="7"/>
    </row>
    <row r="1022" spans="1:25" ht="15" customHeight="1" x14ac:dyDescent="0.25">
      <c r="A1022" s="139">
        <v>1015</v>
      </c>
      <c r="B1022" s="10">
        <f t="shared" ca="1" si="123"/>
        <v>6.6124495433755093E-2</v>
      </c>
      <c r="C1022" s="60">
        <f ca="1">_xlfn.NORM.INV(B1022,'Input Parameters'!$E$15,'Input Parameters'!$F$15)</f>
        <v>189.39024194854721</v>
      </c>
      <c r="D1022" s="10">
        <f t="shared" ca="1" si="124"/>
        <v>0.38711569074930563</v>
      </c>
      <c r="E1022" s="62">
        <f ca="1">IF(_xlfn.NORM.INV(D1022,'Input Parameters'!$E$17,'Input Parameters'!$F$17)&lt;3500,3500,IF(_xlfn.NORM.INV(D1022,'Input Parameters'!$E$17,'Input Parameters'!$F$17)&gt;5500,5500,_xlfn.NORM.INV(D1022,'Input Parameters'!$E$17,'Input Parameters'!$F$17)))</f>
        <v>4599.2088441224223</v>
      </c>
      <c r="F1022" s="10">
        <f t="shared" ca="1" si="125"/>
        <v>0.98300009756500517</v>
      </c>
      <c r="G1022" s="64">
        <f ca="1">_xlfn.NORM.INV(F1022,'Input Parameters'!$E$20,'Input Parameters'!$F$20)</f>
        <v>296.85449582629627</v>
      </c>
      <c r="H1022" s="57">
        <f ca="1">EXP(E1022*(1/'Input Parameters'!$E$23-1/G1022))</f>
        <v>1.2308274767728848</v>
      </c>
      <c r="I1022" s="10">
        <f t="shared" ca="1" si="126"/>
        <v>5.2706762499052928E-3</v>
      </c>
      <c r="J1022" s="30">
        <f ca="1">_xlfn.BETA.INV(I1022,'Input Parameters'!$L$26,'Input Parameters'!$M$26,'Input Parameters'!$J$26,'Input Parameters'!$K$26)</f>
        <v>0.24786581459255752</v>
      </c>
      <c r="K1022" s="168">
        <f ca="1">('Input Parameters'!$E$27/'Input Parameters'!$E$38)^$J1022</f>
        <v>0.16898465339082791</v>
      </c>
      <c r="L1022" s="69">
        <f ca="1">$H1022*$C1022*'Input Parameters'!$E$25*K1022</f>
        <v>39.391457204646912</v>
      </c>
      <c r="M1022" s="24">
        <f t="shared" ca="1" si="127"/>
        <v>8.2969234900655664E-2</v>
      </c>
      <c r="N1022" s="15">
        <f ca="1">_xlfn.NORM.INV(M1022,'Input Parameters'!$E$29,'Input Parameters'!$F$29)</f>
        <v>9.9861462708922516E-2</v>
      </c>
      <c r="O1022" s="8">
        <f t="shared" ca="1" si="128"/>
        <v>6.9509469618377673E-2</v>
      </c>
      <c r="P1022" s="30">
        <f ca="1">_xlfn.LOGNORM.INV(O1022,'Input Parameters'!$H$30,'Input Parameters'!$I$30)</f>
        <v>1.3339904912292289</v>
      </c>
      <c r="Q1022" s="10">
        <f t="shared" ca="1" si="129"/>
        <v>0.36039618440170229</v>
      </c>
      <c r="R1022" s="30">
        <f>IF('Input Parameters'!$E$32=0,0,_xlfn.BETA.INV(Q1022,'Input Parameters'!$L$32,'Input Parameters'!$M$32,'Input Parameters'!$J$32,'Input Parameters'!$K$32))</f>
        <v>0</v>
      </c>
      <c r="S1022" s="10">
        <f t="shared" ca="1" si="130"/>
        <v>0.88686284744949939</v>
      </c>
      <c r="T1022" s="26">
        <f ca="1">_xlfn.LOGNORM.INV(S1022,'Input Parameters'!$H$34,'Input Parameters'!$I$34)</f>
        <v>58.604405807439093</v>
      </c>
      <c r="U1022" s="10">
        <f t="shared" ca="1" si="131"/>
        <v>0.85725001753517116</v>
      </c>
      <c r="V1022" s="30">
        <f ca="1">_xlfn.BETA.INV(U1022,'Input Parameters'!$L$36,'Input Parameters'!$M$36,'Input Parameters'!$J$36,'Input Parameters'!$K$36)</f>
        <v>0.76359955783420297</v>
      </c>
      <c r="W1022" s="2">
        <f ca="1">N1022+(P1022-N1022)*(1-ERF((T1022-R1022)/(2*SQRT(L1022*'Input Parameters'!$E$38))))</f>
        <v>0.72814139373983822</v>
      </c>
      <c r="X1022">
        <f t="shared" ca="1" si="132"/>
        <v>1</v>
      </c>
      <c r="Y1022" s="7"/>
    </row>
    <row r="1023" spans="1:25" ht="15" customHeight="1" x14ac:dyDescent="0.25">
      <c r="A1023" s="139">
        <v>1016</v>
      </c>
      <c r="B1023" s="10">
        <f t="shared" ca="1" si="123"/>
        <v>0.42765968728787396</v>
      </c>
      <c r="C1023" s="60">
        <f ca="1">_xlfn.NORM.INV(B1023,'Input Parameters'!$E$15,'Input Parameters'!$F$15)</f>
        <v>261.08580745790567</v>
      </c>
      <c r="D1023" s="10">
        <f t="shared" ca="1" si="124"/>
        <v>9.9672667876216425E-2</v>
      </c>
      <c r="E1023" s="62">
        <f ca="1">IF(_xlfn.NORM.INV(D1023,'Input Parameters'!$E$17,'Input Parameters'!$F$17)&lt;3500,3500,IF(_xlfn.NORM.INV(D1023,'Input Parameters'!$E$17,'Input Parameters'!$F$17)&gt;5500,5500,_xlfn.NORM.INV(D1023,'Input Parameters'!$E$17,'Input Parameters'!$F$17)))</f>
        <v>3901.6067298456383</v>
      </c>
      <c r="F1023" s="10">
        <f t="shared" ca="1" si="125"/>
        <v>0.18896728636072113</v>
      </c>
      <c r="G1023" s="64">
        <f ca="1">_xlfn.NORM.INV(F1023,'Input Parameters'!$E$20,'Input Parameters'!$F$20)</f>
        <v>276.74255440621005</v>
      </c>
      <c r="H1023" s="57">
        <f ca="1">EXP(E1023*(1/'Input Parameters'!$E$23-1/G1023))</f>
        <v>0.45887433472882971</v>
      </c>
      <c r="I1023" s="10">
        <f t="shared" ca="1" si="126"/>
        <v>0.30103029304791928</v>
      </c>
      <c r="J1023" s="30">
        <f ca="1">_xlfn.BETA.INV(I1023,'Input Parameters'!$L$26,'Input Parameters'!$M$26,'Input Parameters'!$J$26,'Input Parameters'!$K$26)</f>
        <v>0.57473522576138569</v>
      </c>
      <c r="K1023" s="168">
        <f ca="1">('Input Parameters'!$E$27/'Input Parameters'!$E$38)^$J1023</f>
        <v>1.6202504853019436E-2</v>
      </c>
      <c r="L1023" s="69">
        <f ca="1">$H1023*$C1023*'Input Parameters'!$E$25*K1023</f>
        <v>1.9411504298703506</v>
      </c>
      <c r="M1023" s="24">
        <f t="shared" ca="1" si="127"/>
        <v>0.96475103012644925</v>
      </c>
      <c r="N1023" s="15">
        <f ca="1">_xlfn.NORM.INV(M1023,'Input Parameters'!$E$29,'Input Parameters'!$F$29)</f>
        <v>0.10018086979622533</v>
      </c>
      <c r="O1023" s="8">
        <f t="shared" ca="1" si="128"/>
        <v>0.79824965344788046</v>
      </c>
      <c r="P1023" s="30">
        <f ca="1">_xlfn.LOGNORM.INV(O1023,'Input Parameters'!$H$30,'Input Parameters'!$I$30)</f>
        <v>3.9815075194926663</v>
      </c>
      <c r="Q1023" s="10">
        <f t="shared" ca="1" si="129"/>
        <v>7.1631980012317742E-3</v>
      </c>
      <c r="R1023" s="30">
        <f>IF('Input Parameters'!$E$32=0,0,_xlfn.BETA.INV(Q1023,'Input Parameters'!$L$32,'Input Parameters'!$M$32,'Input Parameters'!$J$32,'Input Parameters'!$K$32))</f>
        <v>0</v>
      </c>
      <c r="S1023" s="10">
        <f t="shared" ca="1" si="130"/>
        <v>0.98622016377134369</v>
      </c>
      <c r="T1023" s="26">
        <f ca="1">_xlfn.LOGNORM.INV(S1023,'Input Parameters'!$H$34,'Input Parameters'!$I$34)</f>
        <v>66.32153048091925</v>
      </c>
      <c r="U1023" s="10">
        <f t="shared" ca="1" si="131"/>
        <v>0.29470820276340903</v>
      </c>
      <c r="V1023" s="30">
        <f ca="1">_xlfn.BETA.INV(U1023,'Input Parameters'!$L$36,'Input Parameters'!$M$36,'Input Parameters'!$J$36,'Input Parameters'!$K$36)</f>
        <v>0.50812521870791683</v>
      </c>
      <c r="W1023" s="2">
        <f ca="1">N1023+(P1023-N1023)*(1-ERF((T1023-R1023)/(2*SQRT(L1023*'Input Parameters'!$E$38))))</f>
        <v>0.1031413763845586</v>
      </c>
      <c r="X1023">
        <f t="shared" ca="1" si="132"/>
        <v>1</v>
      </c>
      <c r="Y1023" s="7"/>
    </row>
    <row r="1024" spans="1:25" ht="15" customHeight="1" x14ac:dyDescent="0.25">
      <c r="A1024" s="139">
        <v>1017</v>
      </c>
      <c r="B1024" s="10">
        <f t="shared" ca="1" si="123"/>
        <v>0.25777983496256818</v>
      </c>
      <c r="C1024" s="60">
        <f ca="1">_xlfn.NORM.INV(B1024,'Input Parameters'!$E$15,'Input Parameters'!$F$15)</f>
        <v>235.73034244295462</v>
      </c>
      <c r="D1024" s="10">
        <f t="shared" ca="1" si="124"/>
        <v>0.28403906803978984</v>
      </c>
      <c r="E1024" s="62">
        <f ca="1">IF(_xlfn.NORM.INV(D1024,'Input Parameters'!$E$17,'Input Parameters'!$F$17)&lt;3500,3500,IF(_xlfn.NORM.INV(D1024,'Input Parameters'!$E$17,'Input Parameters'!$F$17)&gt;5500,5500,_xlfn.NORM.INV(D1024,'Input Parameters'!$E$17,'Input Parameters'!$F$17)))</f>
        <v>4400.3810540576469</v>
      </c>
      <c r="F1024" s="10">
        <f t="shared" ca="1" si="125"/>
        <v>0.50650372682303524</v>
      </c>
      <c r="G1024" s="64">
        <f ca="1">_xlfn.NORM.INV(F1024,'Input Parameters'!$E$20,'Input Parameters'!$F$20)</f>
        <v>282.75923108976224</v>
      </c>
      <c r="H1024" s="57">
        <f ca="1">EXP(E1024*(1/'Input Parameters'!$E$23-1/G1024))</f>
        <v>0.58261921711576448</v>
      </c>
      <c r="I1024" s="10">
        <f t="shared" ca="1" si="126"/>
        <v>0.41443775299205865</v>
      </c>
      <c r="J1024" s="30">
        <f ca="1">_xlfn.BETA.INV(I1024,'Input Parameters'!$L$26,'Input Parameters'!$M$26,'Input Parameters'!$J$26,'Input Parameters'!$K$26)</f>
        <v>0.62608305617664683</v>
      </c>
      <c r="K1024" s="168">
        <f ca="1">('Input Parameters'!$E$27/'Input Parameters'!$E$38)^$J1024</f>
        <v>1.1210452964223946E-2</v>
      </c>
      <c r="L1024" s="69">
        <f ca="1">$H1024*$C1024*'Input Parameters'!$E$25*K1024</f>
        <v>1.5396551295705196</v>
      </c>
      <c r="M1024" s="24">
        <f t="shared" ca="1" si="127"/>
        <v>2.92640234100634E-2</v>
      </c>
      <c r="N1024" s="15">
        <f ca="1">_xlfn.NORM.INV(M1024,'Input Parameters'!$E$29,'Input Parameters'!$F$29)</f>
        <v>9.9810827812224917E-2</v>
      </c>
      <c r="O1024" s="8">
        <f t="shared" ca="1" si="128"/>
        <v>0.90361791287364923</v>
      </c>
      <c r="P1024" s="30">
        <f ca="1">_xlfn.LOGNORM.INV(O1024,'Input Parameters'!$H$30,'Input Parameters'!$I$30)</f>
        <v>4.9643909135915774</v>
      </c>
      <c r="Q1024" s="10">
        <f t="shared" ca="1" si="129"/>
        <v>0.84597348861784127</v>
      </c>
      <c r="R1024" s="30">
        <f>IF('Input Parameters'!$E$32=0,0,_xlfn.BETA.INV(Q1024,'Input Parameters'!$L$32,'Input Parameters'!$M$32,'Input Parameters'!$J$32,'Input Parameters'!$K$32))</f>
        <v>0</v>
      </c>
      <c r="S1024" s="10">
        <f t="shared" ca="1" si="130"/>
        <v>0.87965540699602474</v>
      </c>
      <c r="T1024" s="26">
        <f ca="1">_xlfn.LOGNORM.INV(S1024,'Input Parameters'!$H$34,'Input Parameters'!$I$34)</f>
        <v>58.336876025274755</v>
      </c>
      <c r="U1024" s="10">
        <f t="shared" ca="1" si="131"/>
        <v>6.2535112849636199E-2</v>
      </c>
      <c r="V1024" s="30">
        <f ca="1">_xlfn.BETA.INV(U1024,'Input Parameters'!$L$36,'Input Parameters'!$M$36,'Input Parameters'!$J$36,'Input Parameters'!$K$36)</f>
        <v>0.390125459182811</v>
      </c>
      <c r="W1024" s="2">
        <f ca="1">N1024+(P1024-N1024)*(1-ERF((T1024-R1024)/(2*SQRT(L1024*'Input Parameters'!$E$38))))</f>
        <v>0.10412090866394072</v>
      </c>
      <c r="X1024">
        <f t="shared" ca="1" si="132"/>
        <v>1</v>
      </c>
      <c r="Y1024" s="7"/>
    </row>
    <row r="1025" spans="1:25" ht="15" customHeight="1" x14ac:dyDescent="0.25">
      <c r="A1025" s="139">
        <v>1018</v>
      </c>
      <c r="B1025" s="10">
        <f t="shared" ca="1" si="123"/>
        <v>0.82968112555514473</v>
      </c>
      <c r="C1025" s="60">
        <f ca="1">_xlfn.NORM.INV(B1025,'Input Parameters'!$E$15,'Input Parameters'!$F$15)</f>
        <v>322.60844888573314</v>
      </c>
      <c r="D1025" s="10">
        <f t="shared" ca="1" si="124"/>
        <v>0.45777702137500997</v>
      </c>
      <c r="E1025" s="62">
        <f ca="1">IF(_xlfn.NORM.INV(D1025,'Input Parameters'!$E$17,'Input Parameters'!$F$17)&lt;3500,3500,IF(_xlfn.NORM.INV(D1025,'Input Parameters'!$E$17,'Input Parameters'!$F$17)&gt;5500,5500,_xlfn.NORM.INV(D1025,'Input Parameters'!$E$17,'Input Parameters'!$F$17)))</f>
        <v>4725.7750235965241</v>
      </c>
      <c r="F1025" s="10">
        <f t="shared" ca="1" si="125"/>
        <v>0.98865464686671911</v>
      </c>
      <c r="G1025" s="64">
        <f ca="1">_xlfn.NORM.INV(F1025,'Input Parameters'!$E$20,'Input Parameters'!$F$20)</f>
        <v>297.91663663019085</v>
      </c>
      <c r="H1025" s="57">
        <f ca="1">EXP(E1025*(1/'Input Parameters'!$E$23-1/G1025))</f>
        <v>1.3101723491412012</v>
      </c>
      <c r="I1025" s="10">
        <f t="shared" ca="1" si="126"/>
        <v>0.76159146525352694</v>
      </c>
      <c r="J1025" s="30">
        <f ca="1">_xlfn.BETA.INV(I1025,'Input Parameters'!$L$26,'Input Parameters'!$M$26,'Input Parameters'!$J$26,'Input Parameters'!$K$26)</f>
        <v>0.76798296590120696</v>
      </c>
      <c r="K1025" s="168">
        <f ca="1">('Input Parameters'!$E$27/'Input Parameters'!$E$38)^$J1025</f>
        <v>4.0511274290059383E-3</v>
      </c>
      <c r="L1025" s="69">
        <f ca="1">$H1025*$C1025*'Input Parameters'!$E$25*K1025</f>
        <v>1.7123008442115708</v>
      </c>
      <c r="M1025" s="24">
        <f t="shared" ca="1" si="127"/>
        <v>0.96898810925618561</v>
      </c>
      <c r="N1025" s="15">
        <f ca="1">_xlfn.NORM.INV(M1025,'Input Parameters'!$E$29,'Input Parameters'!$F$29)</f>
        <v>0.10018661256972822</v>
      </c>
      <c r="O1025" s="8">
        <f t="shared" ca="1" si="128"/>
        <v>0.40189514607914456</v>
      </c>
      <c r="P1025" s="30">
        <f ca="1">_xlfn.LOGNORM.INV(O1025,'Input Parameters'!$H$30,'Input Parameters'!$I$30)</f>
        <v>2.3861471368896452</v>
      </c>
      <c r="Q1025" s="10">
        <f t="shared" ca="1" si="129"/>
        <v>0.27770227667034952</v>
      </c>
      <c r="R1025" s="30">
        <f>IF('Input Parameters'!$E$32=0,0,_xlfn.BETA.INV(Q1025,'Input Parameters'!$L$32,'Input Parameters'!$M$32,'Input Parameters'!$J$32,'Input Parameters'!$K$32))</f>
        <v>0</v>
      </c>
      <c r="S1025" s="10">
        <f t="shared" ca="1" si="130"/>
        <v>0.16108737951945507</v>
      </c>
      <c r="T1025" s="26">
        <f ca="1">_xlfn.LOGNORM.INV(S1025,'Input Parameters'!$H$34,'Input Parameters'!$I$34)</f>
        <v>44.56165670236507</v>
      </c>
      <c r="U1025" s="10">
        <f t="shared" ca="1" si="131"/>
        <v>9.3963977477312999E-2</v>
      </c>
      <c r="V1025" s="30">
        <f ca="1">_xlfn.BETA.INV(U1025,'Input Parameters'!$L$36,'Input Parameters'!$M$36,'Input Parameters'!$J$36,'Input Parameters'!$K$36)</f>
        <v>0.41298907628901371</v>
      </c>
      <c r="W1025" s="2">
        <f ca="1">N1025+(P1025-N1025)*(1-ERF((T1025-R1025)/(2*SQRT(L1025*'Input Parameters'!$E$38))))</f>
        <v>0.13685393746906663</v>
      </c>
      <c r="X1025">
        <f t="shared" ca="1" si="132"/>
        <v>1</v>
      </c>
      <c r="Y1025" s="7"/>
    </row>
    <row r="1026" spans="1:25" ht="15" customHeight="1" x14ac:dyDescent="0.25">
      <c r="A1026" s="139">
        <v>1019</v>
      </c>
      <c r="B1026" s="10">
        <f t="shared" ca="1" si="123"/>
        <v>0.1396709592795472</v>
      </c>
      <c r="C1026" s="60">
        <f ca="1">_xlfn.NORM.INV(B1026,'Input Parameters'!$E$15,'Input Parameters'!$F$15)</f>
        <v>212.34079903195223</v>
      </c>
      <c r="D1026" s="10">
        <f t="shared" ca="1" si="124"/>
        <v>0.83906128932566704</v>
      </c>
      <c r="E1026" s="62">
        <f ca="1">IF(_xlfn.NORM.INV(D1026,'Input Parameters'!$E$17,'Input Parameters'!$F$17)&lt;3500,3500,IF(_xlfn.NORM.INV(D1026,'Input Parameters'!$E$17,'Input Parameters'!$F$17)&gt;5500,5500,_xlfn.NORM.INV(D1026,'Input Parameters'!$E$17,'Input Parameters'!$F$17)))</f>
        <v>5493.4250389036024</v>
      </c>
      <c r="F1026" s="10">
        <f t="shared" ca="1" si="125"/>
        <v>0.60051046246365003</v>
      </c>
      <c r="G1026" s="64">
        <f ca="1">_xlfn.NORM.INV(F1026,'Input Parameters'!$E$20,'Input Parameters'!$F$20)</f>
        <v>284.35627957874021</v>
      </c>
      <c r="H1026" s="57">
        <f ca="1">EXP(E1026*(1/'Input Parameters'!$E$23-1/G1026))</f>
        <v>0.56819145772576019</v>
      </c>
      <c r="I1026" s="10">
        <f t="shared" ca="1" si="126"/>
        <v>0.97404589879933234</v>
      </c>
      <c r="J1026" s="30">
        <f ca="1">_xlfn.BETA.INV(I1026,'Input Parameters'!$L$26,'Input Parameters'!$M$26,'Input Parameters'!$J$26,'Input Parameters'!$K$26)</f>
        <v>0.90270925874845243</v>
      </c>
      <c r="K1026" s="168">
        <f ca="1">('Input Parameters'!$E$27/'Input Parameters'!$E$38)^$J1026</f>
        <v>1.541260087796292E-3</v>
      </c>
      <c r="L1026" s="69">
        <f ca="1">$H1026*$C1026*'Input Parameters'!$E$25*K1026</f>
        <v>0.18595338121048594</v>
      </c>
      <c r="M1026" s="24">
        <f t="shared" ca="1" si="127"/>
        <v>0.93027631490059237</v>
      </c>
      <c r="N1026" s="15">
        <f ca="1">_xlfn.NORM.INV(M1026,'Input Parameters'!$E$29,'Input Parameters'!$F$29)</f>
        <v>0.10014778520979811</v>
      </c>
      <c r="O1026" s="8">
        <f t="shared" ca="1" si="128"/>
        <v>1.2262289702337559E-2</v>
      </c>
      <c r="P1026" s="30">
        <f ca="1">_xlfn.LOGNORM.INV(O1026,'Input Parameters'!$H$30,'Input Parameters'!$I$30)</f>
        <v>0.92750782734192716</v>
      </c>
      <c r="Q1026" s="10">
        <f t="shared" ca="1" si="129"/>
        <v>0.91400542134823659</v>
      </c>
      <c r="R1026" s="30">
        <f>IF('Input Parameters'!$E$32=0,0,_xlfn.BETA.INV(Q1026,'Input Parameters'!$L$32,'Input Parameters'!$M$32,'Input Parameters'!$J$32,'Input Parameters'!$K$32))</f>
        <v>0</v>
      </c>
      <c r="S1026" s="10">
        <f t="shared" ca="1" si="130"/>
        <v>0.32579460863106713</v>
      </c>
      <c r="T1026" s="26">
        <f ca="1">_xlfn.LOGNORM.INV(S1026,'Input Parameters'!$H$34,'Input Parameters'!$I$34)</f>
        <v>47.651707339440556</v>
      </c>
      <c r="U1026" s="10">
        <f t="shared" ca="1" si="131"/>
        <v>8.9703732437150352E-2</v>
      </c>
      <c r="V1026" s="30">
        <f ca="1">_xlfn.BETA.INV(U1026,'Input Parameters'!$L$36,'Input Parameters'!$M$36,'Input Parameters'!$J$36,'Input Parameters'!$K$36)</f>
        <v>0.41018106687678979</v>
      </c>
      <c r="W1026" s="2">
        <f ca="1">N1026+(P1026-N1026)*(1-ERF((T1026-R1026)/(2*SQRT(L1026*'Input Parameters'!$E$38))))</f>
        <v>0.10014778520980271</v>
      </c>
      <c r="X1026">
        <f t="shared" ca="1" si="132"/>
        <v>1</v>
      </c>
      <c r="Y1026" s="7"/>
    </row>
    <row r="1027" spans="1:25" ht="15" customHeight="1" x14ac:dyDescent="0.25">
      <c r="A1027" s="139">
        <v>1020</v>
      </c>
      <c r="B1027" s="10">
        <f t="shared" ca="1" si="123"/>
        <v>0.57116929291879526</v>
      </c>
      <c r="C1027" s="60">
        <f ca="1">_xlfn.NORM.INV(B1027,'Input Parameters'!$E$15,'Input Parameters'!$F$15)</f>
        <v>280.68689525728786</v>
      </c>
      <c r="D1027" s="10">
        <f t="shared" ca="1" si="124"/>
        <v>0.21606814508799477</v>
      </c>
      <c r="E1027" s="62">
        <f ca="1">IF(_xlfn.NORM.INV(D1027,'Input Parameters'!$E$17,'Input Parameters'!$F$17)&lt;3500,3500,IF(_xlfn.NORM.INV(D1027,'Input Parameters'!$E$17,'Input Parameters'!$F$17)&gt;5500,5500,_xlfn.NORM.INV(D1027,'Input Parameters'!$E$17,'Input Parameters'!$F$17)))</f>
        <v>4250.1211194150865</v>
      </c>
      <c r="F1027" s="10">
        <f t="shared" ca="1" si="125"/>
        <v>0.68030346087551463</v>
      </c>
      <c r="G1027" s="64">
        <f ca="1">_xlfn.NORM.INV(F1027,'Input Parameters'!$E$20,'Input Parameters'!$F$20)</f>
        <v>285.78926855757913</v>
      </c>
      <c r="H1027" s="57">
        <f ca="1">EXP(E1027*(1/'Input Parameters'!$E$23-1/G1027))</f>
        <v>0.69599568157743408</v>
      </c>
      <c r="I1027" s="10">
        <f t="shared" ca="1" si="126"/>
        <v>0.8957762846993913</v>
      </c>
      <c r="J1027" s="30">
        <f ca="1">_xlfn.BETA.INV(I1027,'Input Parameters'!$L$26,'Input Parameters'!$M$26,'Input Parameters'!$J$26,'Input Parameters'!$K$26)</f>
        <v>0.8363680705908163</v>
      </c>
      <c r="K1027" s="168">
        <f ca="1">('Input Parameters'!$E$27/'Input Parameters'!$E$38)^$J1027</f>
        <v>2.4805175784133565E-3</v>
      </c>
      <c r="L1027" s="69">
        <f ca="1">$H1027*$C1027*'Input Parameters'!$E$25*K1027</f>
        <v>0.48458614259388266</v>
      </c>
      <c r="M1027" s="24">
        <f t="shared" ca="1" si="127"/>
        <v>0.93168049801345332</v>
      </c>
      <c r="N1027" s="15">
        <f ca="1">_xlfn.NORM.INV(M1027,'Input Parameters'!$E$29,'Input Parameters'!$F$29)</f>
        <v>0.10014884244067558</v>
      </c>
      <c r="O1027" s="8">
        <f t="shared" ca="1" si="128"/>
        <v>0.79035433227296237</v>
      </c>
      <c r="P1027" s="30">
        <f ca="1">_xlfn.LOGNORM.INV(O1027,'Input Parameters'!$H$30,'Input Parameters'!$I$30)</f>
        <v>3.9296856287385968</v>
      </c>
      <c r="Q1027" s="10">
        <f t="shared" ca="1" si="129"/>
        <v>0.93804744219490088</v>
      </c>
      <c r="R1027" s="30">
        <f>IF('Input Parameters'!$E$32=0,0,_xlfn.BETA.INV(Q1027,'Input Parameters'!$L$32,'Input Parameters'!$M$32,'Input Parameters'!$J$32,'Input Parameters'!$K$32))</f>
        <v>0</v>
      </c>
      <c r="S1027" s="10">
        <f t="shared" ca="1" si="130"/>
        <v>0.95720032139556654</v>
      </c>
      <c r="T1027" s="26">
        <f ca="1">_xlfn.LOGNORM.INV(S1027,'Input Parameters'!$H$34,'Input Parameters'!$I$34)</f>
        <v>62.439444814878705</v>
      </c>
      <c r="U1027" s="10">
        <f t="shared" ca="1" si="131"/>
        <v>0.36444655967304118</v>
      </c>
      <c r="V1027" s="30">
        <f ca="1">_xlfn.BETA.INV(U1027,'Input Parameters'!$L$36,'Input Parameters'!$M$36,'Input Parameters'!$J$36,'Input Parameters'!$K$36)</f>
        <v>0.53489676622190185</v>
      </c>
      <c r="W1027" s="2">
        <f ca="1">N1027+(P1027-N1027)*(1-ERF((T1027-R1027)/(2*SQRT(L1027*'Input Parameters'!$E$38))))</f>
        <v>0.10014884330656329</v>
      </c>
      <c r="X1027">
        <f t="shared" ca="1" si="132"/>
        <v>1</v>
      </c>
      <c r="Y1027" s="7"/>
    </row>
    <row r="1028" spans="1:25" ht="15" customHeight="1" x14ac:dyDescent="0.25">
      <c r="A1028" s="139">
        <v>1021</v>
      </c>
      <c r="B1028" s="10">
        <f t="shared" ca="1" si="123"/>
        <v>0.41405780966886863</v>
      </c>
      <c r="C1028" s="60">
        <f ca="1">_xlfn.NORM.INV(B1028,'Input Parameters'!$E$15,'Input Parameters'!$F$15)</f>
        <v>259.20077533971448</v>
      </c>
      <c r="D1028" s="10">
        <f t="shared" ca="1" si="124"/>
        <v>0.62944955080291942</v>
      </c>
      <c r="E1028" s="62">
        <f ca="1">IF(_xlfn.NORM.INV(D1028,'Input Parameters'!$E$17,'Input Parameters'!$F$17)&lt;3500,3500,IF(_xlfn.NORM.INV(D1028,'Input Parameters'!$E$17,'Input Parameters'!$F$17)&gt;5500,5500,_xlfn.NORM.INV(D1028,'Input Parameters'!$E$17,'Input Parameters'!$F$17)))</f>
        <v>5031.277075053531</v>
      </c>
      <c r="F1028" s="10">
        <f t="shared" ca="1" si="125"/>
        <v>0.37857461358311661</v>
      </c>
      <c r="G1028" s="64">
        <f ca="1">_xlfn.NORM.INV(F1028,'Input Parameters'!$E$20,'Input Parameters'!$F$20)</f>
        <v>280.57818236341762</v>
      </c>
      <c r="H1028" s="57">
        <f ca="1">EXP(E1028*(1/'Input Parameters'!$E$23-1/G1028))</f>
        <v>0.46954515892764154</v>
      </c>
      <c r="I1028" s="10">
        <f t="shared" ca="1" si="126"/>
        <v>0.3128457481060779</v>
      </c>
      <c r="J1028" s="30">
        <f ca="1">_xlfn.BETA.INV(I1028,'Input Parameters'!$L$26,'Input Parameters'!$M$26,'Input Parameters'!$J$26,'Input Parameters'!$K$26)</f>
        <v>0.58045548237248867</v>
      </c>
      <c r="K1028" s="168">
        <f ca="1">('Input Parameters'!$E$27/'Input Parameters'!$E$38)^$J1028</f>
        <v>1.5551145698593919E-2</v>
      </c>
      <c r="L1028" s="69">
        <f ca="1">$H1028*$C1028*'Input Parameters'!$E$25*K1028</f>
        <v>1.8926750357845838</v>
      </c>
      <c r="M1028" s="24">
        <f t="shared" ca="1" si="127"/>
        <v>0.82284449107215718</v>
      </c>
      <c r="N1028" s="15">
        <f ca="1">_xlfn.NORM.INV(M1028,'Input Parameters'!$E$29,'Input Parameters'!$F$29)</f>
        <v>0.1000926259730822</v>
      </c>
      <c r="O1028" s="8">
        <f t="shared" ca="1" si="128"/>
        <v>0.74789240208518915</v>
      </c>
      <c r="P1028" s="30">
        <f ca="1">_xlfn.LOGNORM.INV(O1028,'Input Parameters'!$H$30,'Input Parameters'!$I$30)</f>
        <v>3.6785934060039018</v>
      </c>
      <c r="Q1028" s="10">
        <f t="shared" ca="1" si="129"/>
        <v>0.98299227975852443</v>
      </c>
      <c r="R1028" s="30">
        <f>IF('Input Parameters'!$E$32=0,0,_xlfn.BETA.INV(Q1028,'Input Parameters'!$L$32,'Input Parameters'!$M$32,'Input Parameters'!$J$32,'Input Parameters'!$K$32))</f>
        <v>0</v>
      </c>
      <c r="S1028" s="10">
        <f t="shared" ca="1" si="130"/>
        <v>0.28244304756514171</v>
      </c>
      <c r="T1028" s="26">
        <f ca="1">_xlfn.LOGNORM.INV(S1028,'Input Parameters'!$H$34,'Input Parameters'!$I$34)</f>
        <v>46.92136224379513</v>
      </c>
      <c r="U1028" s="10">
        <f t="shared" ca="1" si="131"/>
        <v>5.9543732091392187E-2</v>
      </c>
      <c r="V1028" s="30">
        <f ca="1">_xlfn.BETA.INV(U1028,'Input Parameters'!$L$36,'Input Parameters'!$M$36,'Input Parameters'!$J$36,'Input Parameters'!$K$36)</f>
        <v>0.38761982147900403</v>
      </c>
      <c r="W1028" s="2">
        <f ca="1">N1028+(P1028-N1028)*(1-ERF((T1028-R1028)/(2*SQRT(L1028*'Input Parameters'!$E$38))))</f>
        <v>0.15691820911850896</v>
      </c>
      <c r="X1028">
        <f t="shared" ca="1" si="132"/>
        <v>1</v>
      </c>
      <c r="Y1028" s="7"/>
    </row>
    <row r="1029" spans="1:25" ht="15" customHeight="1" x14ac:dyDescent="0.25">
      <c r="A1029" s="139">
        <v>1022</v>
      </c>
      <c r="B1029" s="10">
        <f t="shared" ref="B1029:B1092" ca="1" si="133">RAND()</f>
        <v>2.8897076426571577E-2</v>
      </c>
      <c r="C1029" s="60">
        <f ca="1">_xlfn.NORM.INV(B1029,'Input Parameters'!$E$15,'Input Parameters'!$F$15)</f>
        <v>168.1483682285787</v>
      </c>
      <c r="D1029" s="10">
        <f t="shared" ref="D1029:D1092" ca="1" si="134">RAND()</f>
        <v>0.33809822163315106</v>
      </c>
      <c r="E1029" s="62">
        <f ca="1">IF(_xlfn.NORM.INV(D1029,'Input Parameters'!$E$17,'Input Parameters'!$F$17)&lt;3500,3500,IF(_xlfn.NORM.INV(D1029,'Input Parameters'!$E$17,'Input Parameters'!$F$17)&gt;5500,5500,_xlfn.NORM.INV(D1029,'Input Parameters'!$E$17,'Input Parameters'!$F$17)))</f>
        <v>4507.6386907072274</v>
      </c>
      <c r="F1029" s="10">
        <f t="shared" ref="F1029:F1092" ca="1" si="135">RAND()</f>
        <v>0.9937365843351601</v>
      </c>
      <c r="G1029" s="64">
        <f ca="1">_xlfn.NORM.INV(F1029,'Input Parameters'!$E$20,'Input Parameters'!$F$20)</f>
        <v>299.37953284543465</v>
      </c>
      <c r="H1029" s="57">
        <f ca="1">EXP(E1029*(1/'Input Parameters'!$E$23-1/G1029))</f>
        <v>1.3932271436135164</v>
      </c>
      <c r="I1029" s="10">
        <f t="shared" ref="I1029:I1092" ca="1" si="136">RAND()</f>
        <v>0.35558856976816366</v>
      </c>
      <c r="J1029" s="30">
        <f ca="1">_xlfn.BETA.INV(I1029,'Input Parameters'!$L$26,'Input Parameters'!$M$26,'Input Parameters'!$J$26,'Input Parameters'!$K$26)</f>
        <v>0.60033230818728456</v>
      </c>
      <c r="K1029" s="168">
        <f ca="1">('Input Parameters'!$E$27/'Input Parameters'!$E$38)^$J1029</f>
        <v>1.3484722399438157E-2</v>
      </c>
      <c r="L1029" s="69">
        <f ca="1">$H1029*$C1029*'Input Parameters'!$E$25*K1029</f>
        <v>3.1590506891683785</v>
      </c>
      <c r="M1029" s="24">
        <f t="shared" ref="M1029:M1092" ca="1" si="137">RAND()</f>
        <v>0.81126003990435869</v>
      </c>
      <c r="N1029" s="15">
        <f ca="1">_xlfn.NORM.INV(M1029,'Input Parameters'!$E$29,'Input Parameters'!$F$29)</f>
        <v>0.10008825491367071</v>
      </c>
      <c r="O1029" s="8">
        <f t="shared" ref="O1029:O1092" ca="1" si="138">RAND()</f>
        <v>0.68422583051995245</v>
      </c>
      <c r="P1029" s="30">
        <f ca="1">_xlfn.LOGNORM.INV(O1029,'Input Parameters'!$H$30,'Input Parameters'!$I$30)</f>
        <v>3.3654782290682941</v>
      </c>
      <c r="Q1029" s="10">
        <f t="shared" ref="Q1029:Q1092" ca="1" si="139">RAND()</f>
        <v>0.80406202506839153</v>
      </c>
      <c r="R1029" s="30">
        <f>IF('Input Parameters'!$E$32=0,0,_xlfn.BETA.INV(Q1029,'Input Parameters'!$L$32,'Input Parameters'!$M$32,'Input Parameters'!$J$32,'Input Parameters'!$K$32))</f>
        <v>0</v>
      </c>
      <c r="S1029" s="10">
        <f t="shared" ref="S1029:S1092" ca="1" si="140">RAND()</f>
        <v>0.29271186399873084</v>
      </c>
      <c r="T1029" s="26">
        <f ca="1">_xlfn.LOGNORM.INV(S1029,'Input Parameters'!$H$34,'Input Parameters'!$I$34)</f>
        <v>47.097665344053958</v>
      </c>
      <c r="U1029" s="10">
        <f t="shared" ref="U1029:U1092" ca="1" si="141">RAND()</f>
        <v>0.94372572791561082</v>
      </c>
      <c r="V1029" s="30">
        <f ca="1">_xlfn.BETA.INV(U1029,'Input Parameters'!$L$36,'Input Parameters'!$M$36,'Input Parameters'!$J$36,'Input Parameters'!$K$36)</f>
        <v>0.85847777356663579</v>
      </c>
      <c r="W1029" s="2">
        <f ca="1">N1029+(P1029-N1029)*(1-ERF((T1029-R1029)/(2*SQRT(L1029*'Input Parameters'!$E$38))))</f>
        <v>0.29917320291649596</v>
      </c>
      <c r="X1029">
        <f t="shared" ca="1" si="132"/>
        <v>1</v>
      </c>
      <c r="Y1029" s="7"/>
    </row>
    <row r="1030" spans="1:25" ht="15" customHeight="1" x14ac:dyDescent="0.25">
      <c r="A1030" s="139">
        <v>1023</v>
      </c>
      <c r="B1030" s="10">
        <f t="shared" ca="1" si="133"/>
        <v>0.83233893869864239</v>
      </c>
      <c r="C1030" s="60">
        <f ca="1">_xlfn.NORM.INV(B1030,'Input Parameters'!$E$15,'Input Parameters'!$F$15)</f>
        <v>323.1798289335012</v>
      </c>
      <c r="D1030" s="10">
        <f t="shared" ca="1" si="134"/>
        <v>0.64761995827217766</v>
      </c>
      <c r="E1030" s="62">
        <f ca="1">IF(_xlfn.NORM.INV(D1030,'Input Parameters'!$E$17,'Input Parameters'!$F$17)&lt;3500,3500,IF(_xlfn.NORM.INV(D1030,'Input Parameters'!$E$17,'Input Parameters'!$F$17)&gt;5500,5500,_xlfn.NORM.INV(D1030,'Input Parameters'!$E$17,'Input Parameters'!$F$17)))</f>
        <v>5065.2319236320209</v>
      </c>
      <c r="F1030" s="10">
        <f t="shared" ca="1" si="135"/>
        <v>0.49184521368686362</v>
      </c>
      <c r="G1030" s="64">
        <f ca="1">_xlfn.NORM.INV(F1030,'Input Parameters'!$E$20,'Input Parameters'!$F$20)</f>
        <v>282.51303564094178</v>
      </c>
      <c r="H1030" s="57">
        <f ca="1">EXP(E1030*(1/'Input Parameters'!$E$23-1/G1030))</f>
        <v>0.52863665391289549</v>
      </c>
      <c r="I1030" s="10">
        <f t="shared" ca="1" si="136"/>
        <v>0.38779310417112567</v>
      </c>
      <c r="J1030" s="30">
        <f ca="1">_xlfn.BETA.INV(I1030,'Input Parameters'!$L$26,'Input Parameters'!$M$26,'Input Parameters'!$J$26,'Input Parameters'!$K$26)</f>
        <v>0.61461704635313663</v>
      </c>
      <c r="K1030" s="168">
        <f ca="1">('Input Parameters'!$E$27/'Input Parameters'!$E$38)^$J1030</f>
        <v>1.2171444631659138E-2</v>
      </c>
      <c r="L1030" s="69">
        <f ca="1">$H1030*$C1030*'Input Parameters'!$E$25*K1030</f>
        <v>2.0794268477963977</v>
      </c>
      <c r="M1030" s="24">
        <f t="shared" ca="1" si="137"/>
        <v>0.16442955012655591</v>
      </c>
      <c r="N1030" s="15">
        <f ca="1">_xlfn.NORM.INV(M1030,'Input Parameters'!$E$29,'Input Parameters'!$F$29)</f>
        <v>9.9902358550286785E-2</v>
      </c>
      <c r="O1030" s="8">
        <f t="shared" ca="1" si="138"/>
        <v>2.6977713593736241E-2</v>
      </c>
      <c r="P1030" s="30">
        <f ca="1">_xlfn.LOGNORM.INV(O1030,'Input Parameters'!$H$30,'Input Parameters'!$I$30)</f>
        <v>1.0796869039476698</v>
      </c>
      <c r="Q1030" s="10">
        <f t="shared" ca="1" si="139"/>
        <v>0.57795079574046093</v>
      </c>
      <c r="R1030" s="30">
        <f>IF('Input Parameters'!$E$32=0,0,_xlfn.BETA.INV(Q1030,'Input Parameters'!$L$32,'Input Parameters'!$M$32,'Input Parameters'!$J$32,'Input Parameters'!$K$32))</f>
        <v>0</v>
      </c>
      <c r="S1030" s="10">
        <f t="shared" ca="1" si="140"/>
        <v>0.57240591024405563</v>
      </c>
      <c r="T1030" s="26">
        <f ca="1">_xlfn.LOGNORM.INV(S1030,'Input Parameters'!$H$34,'Input Parameters'!$I$34)</f>
        <v>51.566319754881384</v>
      </c>
      <c r="U1030" s="10">
        <f t="shared" ca="1" si="141"/>
        <v>0.67234869770796768</v>
      </c>
      <c r="V1030" s="30">
        <f ca="1">_xlfn.BETA.INV(U1030,'Input Parameters'!$L$36,'Input Parameters'!$M$36,'Input Parameters'!$J$36,'Input Parameters'!$K$36)</f>
        <v>0.65671324208471837</v>
      </c>
      <c r="W1030" s="2">
        <f ca="1">N1030+(P1030-N1030)*(1-ERF((T1030-R1030)/(2*SQRT(L1030*'Input Parameters'!$E$38))))</f>
        <v>0.11112285225683612</v>
      </c>
      <c r="X1030">
        <f t="shared" ca="1" si="132"/>
        <v>1</v>
      </c>
      <c r="Y1030" s="7"/>
    </row>
    <row r="1031" spans="1:25" ht="15" customHeight="1" x14ac:dyDescent="0.25">
      <c r="A1031" s="139">
        <v>1024</v>
      </c>
      <c r="B1031" s="10">
        <f t="shared" ca="1" si="133"/>
        <v>0.67927213461658731</v>
      </c>
      <c r="C1031" s="60">
        <f ca="1">_xlfn.NORM.INV(B1031,'Input Parameters'!$E$15,'Input Parameters'!$F$15)</f>
        <v>296.2031562873907</v>
      </c>
      <c r="D1031" s="10">
        <f t="shared" ca="1" si="134"/>
        <v>0.21080625839850697</v>
      </c>
      <c r="E1031" s="62">
        <f ca="1">IF(_xlfn.NORM.INV(D1031,'Input Parameters'!$E$17,'Input Parameters'!$F$17)&lt;3500,3500,IF(_xlfn.NORM.INV(D1031,'Input Parameters'!$E$17,'Input Parameters'!$F$17)&gt;5500,5500,_xlfn.NORM.INV(D1031,'Input Parameters'!$E$17,'Input Parameters'!$F$17)))</f>
        <v>4237.4612111848528</v>
      </c>
      <c r="F1031" s="10">
        <f t="shared" ca="1" si="135"/>
        <v>2.75919447941253E-2</v>
      </c>
      <c r="G1031" s="64">
        <f ca="1">_xlfn.NORM.INV(F1031,'Input Parameters'!$E$20,'Input Parameters'!$F$20)</f>
        <v>269.80324874670055</v>
      </c>
      <c r="H1031" s="57">
        <f ca="1">EXP(E1031*(1/'Input Parameters'!$E$23-1/G1031))</f>
        <v>0.28942617947052468</v>
      </c>
      <c r="I1031" s="10">
        <f t="shared" ca="1" si="136"/>
        <v>0.52880451060325029</v>
      </c>
      <c r="J1031" s="30">
        <f ca="1">_xlfn.BETA.INV(I1031,'Input Parameters'!$L$26,'Input Parameters'!$M$26,'Input Parameters'!$J$26,'Input Parameters'!$K$26)</f>
        <v>0.6729558869363611</v>
      </c>
      <c r="K1031" s="168">
        <f ca="1">('Input Parameters'!$E$27/'Input Parameters'!$E$38)^$J1031</f>
        <v>8.0094870060897685E-3</v>
      </c>
      <c r="L1031" s="69">
        <f ca="1">$H1031*$C1031*'Input Parameters'!$E$25*K1031</f>
        <v>0.68664489402148676</v>
      </c>
      <c r="M1031" s="24">
        <f t="shared" ca="1" si="137"/>
        <v>0.50400626489218514</v>
      </c>
      <c r="N1031" s="15">
        <f ca="1">_xlfn.NORM.INV(M1031,'Input Parameters'!$E$29,'Input Parameters'!$F$29)</f>
        <v>0.10000100423856469</v>
      </c>
      <c r="O1031" s="8">
        <f t="shared" ca="1" si="138"/>
        <v>0.36244192132564601</v>
      </c>
      <c r="P1031" s="30">
        <f ca="1">_xlfn.LOGNORM.INV(O1031,'Input Parameters'!$H$30,'Input Parameters'!$I$30)</f>
        <v>2.2722969832935362</v>
      </c>
      <c r="Q1031" s="10">
        <f t="shared" ca="1" si="139"/>
        <v>0.92746917198153156</v>
      </c>
      <c r="R1031" s="30">
        <f>IF('Input Parameters'!$E$32=0,0,_xlfn.BETA.INV(Q1031,'Input Parameters'!$L$32,'Input Parameters'!$M$32,'Input Parameters'!$J$32,'Input Parameters'!$K$32))</f>
        <v>0</v>
      </c>
      <c r="S1031" s="10">
        <f t="shared" ca="1" si="140"/>
        <v>0.13230383882222541</v>
      </c>
      <c r="T1031" s="26">
        <f ca="1">_xlfn.LOGNORM.INV(S1031,'Input Parameters'!$H$34,'Input Parameters'!$I$34)</f>
        <v>43.870344991702261</v>
      </c>
      <c r="U1031" s="10">
        <f t="shared" ca="1" si="141"/>
        <v>0.73296802896760571</v>
      </c>
      <c r="V1031" s="30">
        <f ca="1">_xlfn.BETA.INV(U1031,'Input Parameters'!$L$36,'Input Parameters'!$M$36,'Input Parameters'!$J$36,'Input Parameters'!$K$36)</f>
        <v>0.68597983665288387</v>
      </c>
      <c r="W1031" s="2">
        <f ca="1">N1031+(P1031-N1031)*(1-ERF((T1031-R1031)/(2*SQRT(L1031*'Input Parameters'!$E$38))))</f>
        <v>0.10039505687646809</v>
      </c>
      <c r="X1031">
        <f t="shared" ca="1" si="132"/>
        <v>1</v>
      </c>
      <c r="Y1031" s="7"/>
    </row>
    <row r="1032" spans="1:25" ht="15" customHeight="1" x14ac:dyDescent="0.25">
      <c r="A1032" s="139">
        <v>1025</v>
      </c>
      <c r="B1032" s="10">
        <f t="shared" ca="1" si="133"/>
        <v>0.39445525382281532</v>
      </c>
      <c r="C1032" s="60">
        <f ca="1">_xlfn.NORM.INV(B1032,'Input Parameters'!$E$15,'Input Parameters'!$F$15)</f>
        <v>256.45822627313015</v>
      </c>
      <c r="D1032" s="10">
        <f t="shared" ca="1" si="134"/>
        <v>8.7963830882349714E-2</v>
      </c>
      <c r="E1032" s="62">
        <f ca="1">IF(_xlfn.NORM.INV(D1032,'Input Parameters'!$E$17,'Input Parameters'!$F$17)&lt;3500,3500,IF(_xlfn.NORM.INV(D1032,'Input Parameters'!$E$17,'Input Parameters'!$F$17)&gt;5500,5500,_xlfn.NORM.INV(D1032,'Input Parameters'!$E$17,'Input Parameters'!$F$17)))</f>
        <v>3852.6195271258212</v>
      </c>
      <c r="F1032" s="10">
        <f t="shared" ca="1" si="135"/>
        <v>0.96769668428706201</v>
      </c>
      <c r="G1032" s="64">
        <f ca="1">_xlfn.NORM.INV(F1032,'Input Parameters'!$E$20,'Input Parameters'!$F$20)</f>
        <v>295.03140138229969</v>
      </c>
      <c r="H1032" s="57">
        <f ca="1">EXP(E1032*(1/'Input Parameters'!$E$23-1/G1032))</f>
        <v>1.098314562603528</v>
      </c>
      <c r="I1032" s="10">
        <f t="shared" ca="1" si="136"/>
        <v>0.18747185916161258</v>
      </c>
      <c r="J1032" s="30">
        <f ca="1">_xlfn.BETA.INV(I1032,'Input Parameters'!$L$26,'Input Parameters'!$M$26,'Input Parameters'!$J$26,'Input Parameters'!$K$26)</f>
        <v>0.51202927155932354</v>
      </c>
      <c r="K1032" s="168">
        <f ca="1">('Input Parameters'!$E$27/'Input Parameters'!$E$38)^$J1032</f>
        <v>2.5405283139498681E-2</v>
      </c>
      <c r="L1032" s="69">
        <f ca="1">$H1032*$C1032*'Input Parameters'!$E$25*K1032</f>
        <v>7.1559519486639651</v>
      </c>
      <c r="M1032" s="24">
        <f t="shared" ca="1" si="137"/>
        <v>0.26376205292535315</v>
      </c>
      <c r="N1032" s="15">
        <f ca="1">_xlfn.NORM.INV(M1032,'Input Parameters'!$E$29,'Input Parameters'!$F$29)</f>
        <v>9.9936820999534118E-2</v>
      </c>
      <c r="O1032" s="8">
        <f t="shared" ca="1" si="138"/>
        <v>0.46281024736389775</v>
      </c>
      <c r="P1032" s="30">
        <f ca="1">_xlfn.LOGNORM.INV(O1032,'Input Parameters'!$H$30,'Input Parameters'!$I$30)</f>
        <v>2.5675208645742522</v>
      </c>
      <c r="Q1032" s="10">
        <f t="shared" ca="1" si="139"/>
        <v>0.3437487993664371</v>
      </c>
      <c r="R1032" s="30">
        <f>IF('Input Parameters'!$E$32=0,0,_xlfn.BETA.INV(Q1032,'Input Parameters'!$L$32,'Input Parameters'!$M$32,'Input Parameters'!$J$32,'Input Parameters'!$K$32))</f>
        <v>0</v>
      </c>
      <c r="S1032" s="10">
        <f t="shared" ca="1" si="140"/>
        <v>0.25186788008842897</v>
      </c>
      <c r="T1032" s="26">
        <f ca="1">_xlfn.LOGNORM.INV(S1032,'Input Parameters'!$H$34,'Input Parameters'!$I$34)</f>
        <v>46.381008772282577</v>
      </c>
      <c r="U1032" s="10">
        <f t="shared" ca="1" si="141"/>
        <v>0.56827568202555634</v>
      </c>
      <c r="V1032" s="30">
        <f ca="1">_xlfn.BETA.INV(U1032,'Input Parameters'!$L$36,'Input Parameters'!$M$36,'Input Parameters'!$J$36,'Input Parameters'!$K$36)</f>
        <v>0.61252119308615438</v>
      </c>
      <c r="W1032" s="2">
        <f ca="1">N1032+(P1032-N1032)*(1-ERF((T1032-R1032)/(2*SQRT(L1032*'Input Parameters'!$E$38))))</f>
        <v>0.64329289900347753</v>
      </c>
      <c r="X1032">
        <f t="shared" ref="X1032:X1095" ca="1" si="142">IF(W1032&gt;V1032,0,1)</f>
        <v>0</v>
      </c>
      <c r="Y1032" s="7"/>
    </row>
    <row r="1033" spans="1:25" ht="15" customHeight="1" x14ac:dyDescent="0.25">
      <c r="A1033" s="139">
        <v>1026</v>
      </c>
      <c r="B1033" s="10">
        <f t="shared" ca="1" si="133"/>
        <v>0.49933037301135219</v>
      </c>
      <c r="C1033" s="60">
        <f ca="1">_xlfn.NORM.INV(B1033,'Input Parameters'!$E$15,'Input Parameters'!$F$15)</f>
        <v>270.87623594616406</v>
      </c>
      <c r="D1033" s="10">
        <f t="shared" ca="1" si="134"/>
        <v>0.25970467324165913</v>
      </c>
      <c r="E1033" s="62">
        <f ca="1">IF(_xlfn.NORM.INV(D1033,'Input Parameters'!$E$17,'Input Parameters'!$F$17)&lt;3500,3500,IF(_xlfn.NORM.INV(D1033,'Input Parameters'!$E$17,'Input Parameters'!$F$17)&gt;5500,5500,_xlfn.NORM.INV(D1033,'Input Parameters'!$E$17,'Input Parameters'!$F$17)))</f>
        <v>4349.0206961744097</v>
      </c>
      <c r="F1033" s="10">
        <f t="shared" ca="1" si="135"/>
        <v>0.20457567270488353</v>
      </c>
      <c r="G1033" s="64">
        <f ca="1">_xlfn.NORM.INV(F1033,'Input Parameters'!$E$20,'Input Parameters'!$F$20)</f>
        <v>277.1199003988566</v>
      </c>
      <c r="H1033" s="57">
        <f ca="1">EXP(E1033*(1/'Input Parameters'!$E$23-1/G1033))</f>
        <v>0.42873810408315305</v>
      </c>
      <c r="I1033" s="10">
        <f t="shared" ca="1" si="136"/>
        <v>0.10515834292296655</v>
      </c>
      <c r="J1033" s="30">
        <f ca="1">_xlfn.BETA.INV(I1033,'Input Parameters'!$L$26,'Input Parameters'!$M$26,'Input Parameters'!$J$26,'Input Parameters'!$K$26)</f>
        <v>0.44951409053633051</v>
      </c>
      <c r="K1033" s="168">
        <f ca="1">('Input Parameters'!$E$27/'Input Parameters'!$E$38)^$J1033</f>
        <v>3.9780626747354532E-2</v>
      </c>
      <c r="L1033" s="69">
        <f ca="1">$H1033*$C1033*'Input Parameters'!$E$25*K1033</f>
        <v>4.6199216488659616</v>
      </c>
      <c r="M1033" s="24">
        <f t="shared" ca="1" si="137"/>
        <v>0.3181001096630055</v>
      </c>
      <c r="N1033" s="15">
        <f ca="1">_xlfn.NORM.INV(M1033,'Input Parameters'!$E$29,'Input Parameters'!$F$29)</f>
        <v>9.9952698183464042E-2</v>
      </c>
      <c r="O1033" s="8">
        <f t="shared" ca="1" si="138"/>
        <v>0.80619620601880004</v>
      </c>
      <c r="P1033" s="30">
        <f ca="1">_xlfn.LOGNORM.INV(O1033,'Input Parameters'!$H$30,'Input Parameters'!$I$30)</f>
        <v>4.0356223329487717</v>
      </c>
      <c r="Q1033" s="10">
        <f t="shared" ca="1" si="139"/>
        <v>0.80562455973056213</v>
      </c>
      <c r="R1033" s="30">
        <f>IF('Input Parameters'!$E$32=0,0,_xlfn.BETA.INV(Q1033,'Input Parameters'!$L$32,'Input Parameters'!$M$32,'Input Parameters'!$J$32,'Input Parameters'!$K$32))</f>
        <v>0</v>
      </c>
      <c r="S1033" s="10">
        <f t="shared" ca="1" si="140"/>
        <v>0.78977726768030054</v>
      </c>
      <c r="T1033" s="26">
        <f ca="1">_xlfn.LOGNORM.INV(S1033,'Input Parameters'!$H$34,'Input Parameters'!$I$34)</f>
        <v>55.7267484092377</v>
      </c>
      <c r="U1033" s="10">
        <f t="shared" ca="1" si="141"/>
        <v>0.1818478503204809</v>
      </c>
      <c r="V1033" s="30">
        <f ca="1">_xlfn.BETA.INV(U1033,'Input Parameters'!$L$36,'Input Parameters'!$M$36,'Input Parameters'!$J$36,'Input Parameters'!$K$36)</f>
        <v>0.46042350704793222</v>
      </c>
      <c r="W1033" s="2">
        <f ca="1">N1033+(P1033-N1033)*(1-ERF((T1033-R1033)/(2*SQRT(L1033*'Input Parameters'!$E$38))))</f>
        <v>0.36269529110165827</v>
      </c>
      <c r="X1033">
        <f t="shared" ca="1" si="142"/>
        <v>1</v>
      </c>
      <c r="Y1033" s="7"/>
    </row>
    <row r="1034" spans="1:25" ht="15" customHeight="1" x14ac:dyDescent="0.25">
      <c r="A1034" s="139">
        <v>1027</v>
      </c>
      <c r="B1034" s="10">
        <f t="shared" ca="1" si="133"/>
        <v>0.62841521704505632</v>
      </c>
      <c r="C1034" s="60">
        <f ca="1">_xlfn.NORM.INV(B1034,'Input Parameters'!$E$15,'Input Parameters'!$F$15)</f>
        <v>288.72416411322996</v>
      </c>
      <c r="D1034" s="10">
        <f t="shared" ca="1" si="134"/>
        <v>2.3744018759872865E-2</v>
      </c>
      <c r="E1034" s="62">
        <f ca="1">IF(_xlfn.NORM.INV(D1034,'Input Parameters'!$E$17,'Input Parameters'!$F$17)&lt;3500,3500,IF(_xlfn.NORM.INV(D1034,'Input Parameters'!$E$17,'Input Parameters'!$F$17)&gt;5500,5500,_xlfn.NORM.INV(D1034,'Input Parameters'!$E$17,'Input Parameters'!$F$17)))</f>
        <v>3500</v>
      </c>
      <c r="F1034" s="10">
        <f t="shared" ca="1" si="135"/>
        <v>0.97090617804549273</v>
      </c>
      <c r="G1034" s="64">
        <f ca="1">_xlfn.NORM.INV(F1034,'Input Parameters'!$E$20,'Input Parameters'!$F$20)</f>
        <v>295.34168662291114</v>
      </c>
      <c r="H1034" s="57">
        <f ca="1">EXP(E1034*(1/'Input Parameters'!$E$23-1/G1034))</f>
        <v>1.1025845893007562</v>
      </c>
      <c r="I1034" s="10">
        <f t="shared" ca="1" si="136"/>
        <v>0.23026035164472469</v>
      </c>
      <c r="J1034" s="30">
        <f ca="1">_xlfn.BETA.INV(I1034,'Input Parameters'!$L$26,'Input Parameters'!$M$26,'Input Parameters'!$J$26,'Input Parameters'!$K$26)</f>
        <v>0.53768454611698679</v>
      </c>
      <c r="K1034" s="168">
        <f ca="1">('Input Parameters'!$E$27/'Input Parameters'!$E$38)^$J1034</f>
        <v>2.1135017375326363E-2</v>
      </c>
      <c r="L1034" s="69">
        <f ca="1">$H1034*$C1034*'Input Parameters'!$E$25*K1034</f>
        <v>6.728180903297921</v>
      </c>
      <c r="M1034" s="24">
        <f t="shared" ca="1" si="137"/>
        <v>0.21632224047450599</v>
      </c>
      <c r="N1034" s="15">
        <f ca="1">_xlfn.NORM.INV(M1034,'Input Parameters'!$E$29,'Input Parameters'!$F$29)</f>
        <v>9.9921532557424225E-2</v>
      </c>
      <c r="O1034" s="8">
        <f t="shared" ca="1" si="138"/>
        <v>0.73482116457956714</v>
      </c>
      <c r="P1034" s="30">
        <f ca="1">_xlfn.LOGNORM.INV(O1034,'Input Parameters'!$H$30,'Input Parameters'!$I$30)</f>
        <v>3.6090355640034582</v>
      </c>
      <c r="Q1034" s="10">
        <f t="shared" ca="1" si="139"/>
        <v>0.38646055776275845</v>
      </c>
      <c r="R1034" s="30">
        <f>IF('Input Parameters'!$E$32=0,0,_xlfn.BETA.INV(Q1034,'Input Parameters'!$L$32,'Input Parameters'!$M$32,'Input Parameters'!$J$32,'Input Parameters'!$K$32))</f>
        <v>0</v>
      </c>
      <c r="S1034" s="10">
        <f t="shared" ca="1" si="140"/>
        <v>0.30719726813196746</v>
      </c>
      <c r="T1034" s="26">
        <f ca="1">_xlfn.LOGNORM.INV(S1034,'Input Parameters'!$H$34,'Input Parameters'!$I$34)</f>
        <v>47.342664531009767</v>
      </c>
      <c r="U1034" s="10">
        <f t="shared" ca="1" si="141"/>
        <v>0.21718874646660224</v>
      </c>
      <c r="V1034" s="30">
        <f ca="1">_xlfn.BETA.INV(U1034,'Input Parameters'!$L$36,'Input Parameters'!$M$36,'Input Parameters'!$J$36,'Input Parameters'!$K$36)</f>
        <v>0.47629276487507344</v>
      </c>
      <c r="W1034" s="2">
        <f ca="1">N1034+(P1034-N1034)*(1-ERF((T1034-R1034)/(2*SQRT(L1034*'Input Parameters'!$E$38))))</f>
        <v>0.79067411569169455</v>
      </c>
      <c r="X1034">
        <f t="shared" ca="1" si="142"/>
        <v>0</v>
      </c>
      <c r="Y1034" s="7"/>
    </row>
    <row r="1035" spans="1:25" ht="15" customHeight="1" x14ac:dyDescent="0.25">
      <c r="A1035" s="139">
        <v>1028</v>
      </c>
      <c r="B1035" s="10">
        <f t="shared" ca="1" si="133"/>
        <v>0.58137986986425128</v>
      </c>
      <c r="C1035" s="60">
        <f ca="1">_xlfn.NORM.INV(B1035,'Input Parameters'!$E$15,'Input Parameters'!$F$15)</f>
        <v>282.09987557120979</v>
      </c>
      <c r="D1035" s="10">
        <f t="shared" ca="1" si="134"/>
        <v>0.40887172668503369</v>
      </c>
      <c r="E1035" s="62">
        <f ca="1">IF(_xlfn.NORM.INV(D1035,'Input Parameters'!$E$17,'Input Parameters'!$F$17)&lt;3500,3500,IF(_xlfn.NORM.INV(D1035,'Input Parameters'!$E$17,'Input Parameters'!$F$17)&gt;5500,5500,_xlfn.NORM.INV(D1035,'Input Parameters'!$E$17,'Input Parameters'!$F$17)))</f>
        <v>4638.6862083909673</v>
      </c>
      <c r="F1035" s="10">
        <f t="shared" ca="1" si="135"/>
        <v>0.48246517360463492</v>
      </c>
      <c r="G1035" s="64">
        <f ca="1">_xlfn.NORM.INV(F1035,'Input Parameters'!$E$20,'Input Parameters'!$F$20)</f>
        <v>282.35541806236648</v>
      </c>
      <c r="H1035" s="57">
        <f ca="1">EXP(E1035*(1/'Input Parameters'!$E$23-1/G1035))</f>
        <v>0.55270033736882296</v>
      </c>
      <c r="I1035" s="10">
        <f t="shared" ca="1" si="136"/>
        <v>0.71925896340804385</v>
      </c>
      <c r="J1035" s="30">
        <f ca="1">_xlfn.BETA.INV(I1035,'Input Parameters'!$L$26,'Input Parameters'!$M$26,'Input Parameters'!$J$26,'Input Parameters'!$K$26)</f>
        <v>0.74973141421030276</v>
      </c>
      <c r="K1035" s="168">
        <f ca="1">('Input Parameters'!$E$27/'Input Parameters'!$E$38)^$J1035</f>
        <v>4.6177798321802325E-3</v>
      </c>
      <c r="L1035" s="69">
        <f ca="1">$H1035*$C1035*'Input Parameters'!$E$25*K1035</f>
        <v>0.71998897613567547</v>
      </c>
      <c r="M1035" s="24">
        <f t="shared" ca="1" si="137"/>
        <v>0.87561403829830409</v>
      </c>
      <c r="N1035" s="15">
        <f ca="1">_xlfn.NORM.INV(M1035,'Input Parameters'!$E$29,'Input Parameters'!$F$29)</f>
        <v>0.10011533374035825</v>
      </c>
      <c r="O1035" s="8">
        <f t="shared" ca="1" si="138"/>
        <v>0.25091646920724953</v>
      </c>
      <c r="P1035" s="30">
        <f ca="1">_xlfn.LOGNORM.INV(O1035,'Input Parameters'!$H$30,'Input Parameters'!$I$30)</f>
        <v>1.9538183405627352</v>
      </c>
      <c r="Q1035" s="10">
        <f t="shared" ca="1" si="139"/>
        <v>0.37571992038493618</v>
      </c>
      <c r="R1035" s="30">
        <f>IF('Input Parameters'!$E$32=0,0,_xlfn.BETA.INV(Q1035,'Input Parameters'!$L$32,'Input Parameters'!$M$32,'Input Parameters'!$J$32,'Input Parameters'!$K$32))</f>
        <v>0</v>
      </c>
      <c r="S1035" s="10">
        <f t="shared" ca="1" si="140"/>
        <v>0.38982293241831623</v>
      </c>
      <c r="T1035" s="26">
        <f ca="1">_xlfn.LOGNORM.INV(S1035,'Input Parameters'!$H$34,'Input Parameters'!$I$34)</f>
        <v>48.681893212655517</v>
      </c>
      <c r="U1035" s="10">
        <f t="shared" ca="1" si="141"/>
        <v>0.9914610105248719</v>
      </c>
      <c r="V1035" s="30">
        <f ca="1">_xlfn.BETA.INV(U1035,'Input Parameters'!$L$36,'Input Parameters'!$M$36,'Input Parameters'!$J$36,'Input Parameters'!$K$36)</f>
        <v>1.0103285681975462</v>
      </c>
      <c r="W1035" s="2">
        <f ca="1">N1035+(P1035-N1035)*(1-ERF((T1035-R1035)/(2*SQRT(L1035*'Input Parameters'!$E$38))))</f>
        <v>0.10020753291364741</v>
      </c>
      <c r="X1035">
        <f t="shared" ca="1" si="142"/>
        <v>1</v>
      </c>
      <c r="Y1035" s="7"/>
    </row>
    <row r="1036" spans="1:25" ht="15" customHeight="1" x14ac:dyDescent="0.25">
      <c r="A1036" s="139">
        <v>1029</v>
      </c>
      <c r="B1036" s="10">
        <f t="shared" ca="1" si="133"/>
        <v>0.41394590724919422</v>
      </c>
      <c r="C1036" s="60">
        <f ca="1">_xlfn.NORM.INV(B1036,'Input Parameters'!$E$15,'Input Parameters'!$F$15)</f>
        <v>259.18521116346886</v>
      </c>
      <c r="D1036" s="10">
        <f t="shared" ca="1" si="134"/>
        <v>0.11281866336921398</v>
      </c>
      <c r="E1036" s="62">
        <f ca="1">IF(_xlfn.NORM.INV(D1036,'Input Parameters'!$E$17,'Input Parameters'!$F$17)&lt;3500,3500,IF(_xlfn.NORM.INV(D1036,'Input Parameters'!$E$17,'Input Parameters'!$F$17)&gt;5500,5500,_xlfn.NORM.INV(D1036,'Input Parameters'!$E$17,'Input Parameters'!$F$17)))</f>
        <v>3951.8284398948226</v>
      </c>
      <c r="F1036" s="10">
        <f t="shared" ca="1" si="135"/>
        <v>0.50395489921644876</v>
      </c>
      <c r="G1036" s="64">
        <f ca="1">_xlfn.NORM.INV(F1036,'Input Parameters'!$E$20,'Input Parameters'!$F$20)</f>
        <v>282.71642128469915</v>
      </c>
      <c r="H1036" s="57">
        <f ca="1">EXP(E1036*(1/'Input Parameters'!$E$23-1/G1036))</f>
        <v>0.61430097335686007</v>
      </c>
      <c r="I1036" s="10">
        <f t="shared" ca="1" si="136"/>
        <v>7.9965174905873959E-2</v>
      </c>
      <c r="J1036" s="30">
        <f ca="1">_xlfn.BETA.INV(I1036,'Input Parameters'!$L$26,'Input Parameters'!$M$26,'Input Parameters'!$J$26,'Input Parameters'!$K$26)</f>
        <v>0.42379570671301708</v>
      </c>
      <c r="K1036" s="168">
        <f ca="1">('Input Parameters'!$E$27/'Input Parameters'!$E$38)^$J1036</f>
        <v>4.7839832423636951E-2</v>
      </c>
      <c r="L1036" s="69">
        <f ca="1">$H1036*$C1036*'Input Parameters'!$E$25*K1036</f>
        <v>7.6169494023489728</v>
      </c>
      <c r="M1036" s="24">
        <f t="shared" ca="1" si="137"/>
        <v>0.72410102063247606</v>
      </c>
      <c r="N1036" s="15">
        <f ca="1">_xlfn.NORM.INV(M1036,'Input Parameters'!$E$29,'Input Parameters'!$F$29)</f>
        <v>0.10005950680883156</v>
      </c>
      <c r="O1036" s="8">
        <f t="shared" ca="1" si="138"/>
        <v>0.97670814640561421</v>
      </c>
      <c r="P1036" s="30">
        <f ca="1">_xlfn.LOGNORM.INV(O1036,'Input Parameters'!$H$30,'Input Parameters'!$I$30)</f>
        <v>6.8696225194243237</v>
      </c>
      <c r="Q1036" s="10">
        <f t="shared" ca="1" si="139"/>
        <v>0.3635214171882325</v>
      </c>
      <c r="R1036" s="30">
        <f>IF('Input Parameters'!$E$32=0,0,_xlfn.BETA.INV(Q1036,'Input Parameters'!$L$32,'Input Parameters'!$M$32,'Input Parameters'!$J$32,'Input Parameters'!$K$32))</f>
        <v>0</v>
      </c>
      <c r="S1036" s="10">
        <f t="shared" ca="1" si="140"/>
        <v>0.43365740787989637</v>
      </c>
      <c r="T1036" s="26">
        <f ca="1">_xlfn.LOGNORM.INV(S1036,'Input Parameters'!$H$34,'Input Parameters'!$I$34)</f>
        <v>49.369922410799852</v>
      </c>
      <c r="U1036" s="10">
        <f t="shared" ca="1" si="141"/>
        <v>0.14518338672340991</v>
      </c>
      <c r="V1036" s="30">
        <f ca="1">_xlfn.BETA.INV(U1036,'Input Parameters'!$L$36,'Input Parameters'!$M$36,'Input Parameters'!$J$36,'Input Parameters'!$K$36)</f>
        <v>0.44245383733705346</v>
      </c>
      <c r="W1036" s="2">
        <f ca="1">N1036+(P1036-N1036)*(1-ERF((T1036-R1036)/(2*SQRT(L1036*'Input Parameters'!$E$38))))</f>
        <v>1.4939560367502513</v>
      </c>
      <c r="X1036">
        <f t="shared" ca="1" si="142"/>
        <v>0</v>
      </c>
      <c r="Y1036" s="7"/>
    </row>
    <row r="1037" spans="1:25" ht="15" customHeight="1" x14ac:dyDescent="0.25">
      <c r="A1037" s="139">
        <v>1030</v>
      </c>
      <c r="B1037" s="10">
        <f t="shared" ca="1" si="133"/>
        <v>0.37375737048273061</v>
      </c>
      <c r="C1037" s="60">
        <f ca="1">_xlfn.NORM.INV(B1037,'Input Parameters'!$E$15,'Input Parameters'!$F$15)</f>
        <v>253.52135078265962</v>
      </c>
      <c r="D1037" s="10">
        <f t="shared" ca="1" si="134"/>
        <v>0.61537352986394522</v>
      </c>
      <c r="E1037" s="62">
        <f ca="1">IF(_xlfn.NORM.INV(D1037,'Input Parameters'!$E$17,'Input Parameters'!$F$17)&lt;3500,3500,IF(_xlfn.NORM.INV(D1037,'Input Parameters'!$E$17,'Input Parameters'!$F$17)&gt;5500,5500,_xlfn.NORM.INV(D1037,'Input Parameters'!$E$17,'Input Parameters'!$F$17)))</f>
        <v>5005.3465560987843</v>
      </c>
      <c r="F1037" s="10">
        <f t="shared" ca="1" si="135"/>
        <v>0.69298007140223761</v>
      </c>
      <c r="G1037" s="64">
        <f ca="1">_xlfn.NORM.INV(F1037,'Input Parameters'!$E$20,'Input Parameters'!$F$20)</f>
        <v>286.02891222729505</v>
      </c>
      <c r="H1037" s="57">
        <f ca="1">EXP(E1037*(1/'Input Parameters'!$E$23-1/G1037))</f>
        <v>0.66223370944079063</v>
      </c>
      <c r="I1037" s="10">
        <f t="shared" ca="1" si="136"/>
        <v>0.10109390893838599</v>
      </c>
      <c r="J1037" s="30">
        <f ca="1">_xlfn.BETA.INV(I1037,'Input Parameters'!$L$26,'Input Parameters'!$M$26,'Input Parameters'!$J$26,'Input Parameters'!$K$26)</f>
        <v>0.44567737805599206</v>
      </c>
      <c r="K1037" s="168">
        <f ca="1">('Input Parameters'!$E$27/'Input Parameters'!$E$38)^$J1037</f>
        <v>4.0890626604472985E-2</v>
      </c>
      <c r="L1037" s="69">
        <f ca="1">$H1037*$C1037*'Input Parameters'!$E$25*K1037</f>
        <v>6.8651430251661578</v>
      </c>
      <c r="M1037" s="24">
        <f t="shared" ca="1" si="137"/>
        <v>0.90210479829468138</v>
      </c>
      <c r="N1037" s="15">
        <f ca="1">_xlfn.NORM.INV(M1037,'Input Parameters'!$E$29,'Input Parameters'!$F$29)</f>
        <v>0.10012936382512669</v>
      </c>
      <c r="O1037" s="8">
        <f t="shared" ca="1" si="138"/>
        <v>0.74729773765827678</v>
      </c>
      <c r="P1037" s="30">
        <f ca="1">_xlfn.LOGNORM.INV(O1037,'Input Parameters'!$H$30,'Input Parameters'!$I$30)</f>
        <v>3.675359448482062</v>
      </c>
      <c r="Q1037" s="10">
        <f t="shared" ca="1" si="139"/>
        <v>4.1717097976389117E-2</v>
      </c>
      <c r="R1037" s="30">
        <f>IF('Input Parameters'!$E$32=0,0,_xlfn.BETA.INV(Q1037,'Input Parameters'!$L$32,'Input Parameters'!$M$32,'Input Parameters'!$J$32,'Input Parameters'!$K$32))</f>
        <v>0</v>
      </c>
      <c r="S1037" s="10">
        <f t="shared" ca="1" si="140"/>
        <v>0.56521042035957536</v>
      </c>
      <c r="T1037" s="26">
        <f ca="1">_xlfn.LOGNORM.INV(S1037,'Input Parameters'!$H$34,'Input Parameters'!$I$34)</f>
        <v>51.448890308702651</v>
      </c>
      <c r="U1037" s="10">
        <f t="shared" ca="1" si="141"/>
        <v>0.98889874922097321</v>
      </c>
      <c r="V1037" s="30">
        <f ca="1">_xlfn.BETA.INV(U1037,'Input Parameters'!$L$36,'Input Parameters'!$M$36,'Input Parameters'!$J$36,'Input Parameters'!$K$36)</f>
        <v>0.99145668405294085</v>
      </c>
      <c r="W1037" s="2">
        <f ca="1">N1037+(P1037-N1037)*(1-ERF((T1037-R1037)/(2*SQRT(L1037*'Input Parameters'!$E$38))))</f>
        <v>0.69002176094865142</v>
      </c>
      <c r="X1037">
        <f t="shared" ca="1" si="142"/>
        <v>1</v>
      </c>
      <c r="Y1037" s="7"/>
    </row>
    <row r="1038" spans="1:25" ht="15" customHeight="1" x14ac:dyDescent="0.25">
      <c r="A1038" s="139">
        <v>1031</v>
      </c>
      <c r="B1038" s="10">
        <f t="shared" ca="1" si="133"/>
        <v>0.14051184867873212</v>
      </c>
      <c r="C1038" s="60">
        <f ca="1">_xlfn.NORM.INV(B1038,'Input Parameters'!$E$15,'Input Parameters'!$F$15)</f>
        <v>212.54545016044773</v>
      </c>
      <c r="D1038" s="10">
        <f t="shared" ca="1" si="134"/>
        <v>0.90844061160350675</v>
      </c>
      <c r="E1038" s="62">
        <f ca="1">IF(_xlfn.NORM.INV(D1038,'Input Parameters'!$E$17,'Input Parameters'!$F$17)&lt;3500,3500,IF(_xlfn.NORM.INV(D1038,'Input Parameters'!$E$17,'Input Parameters'!$F$17)&gt;5500,5500,_xlfn.NORM.INV(D1038,'Input Parameters'!$E$17,'Input Parameters'!$F$17)))</f>
        <v>5500</v>
      </c>
      <c r="F1038" s="10">
        <f t="shared" ca="1" si="135"/>
        <v>0.43766590206787015</v>
      </c>
      <c r="G1038" s="64">
        <f ca="1">_xlfn.NORM.INV(F1038,'Input Parameters'!$E$20,'Input Parameters'!$F$20)</f>
        <v>281.59883923609976</v>
      </c>
      <c r="H1038" s="57">
        <f ca="1">EXP(E1038*(1/'Input Parameters'!$E$23-1/G1038))</f>
        <v>0.46983612149426623</v>
      </c>
      <c r="I1038" s="10">
        <f t="shared" ca="1" si="136"/>
        <v>0.91151056477442338</v>
      </c>
      <c r="J1038" s="30">
        <f ca="1">_xlfn.BETA.INV(I1038,'Input Parameters'!$L$26,'Input Parameters'!$M$26,'Input Parameters'!$J$26,'Input Parameters'!$K$26)</f>
        <v>0.84658075452796244</v>
      </c>
      <c r="K1038" s="168">
        <f ca="1">('Input Parameters'!$E$27/'Input Parameters'!$E$38)^$J1038</f>
        <v>2.3053013717733708E-3</v>
      </c>
      <c r="L1038" s="69">
        <f ca="1">$H1038*$C1038*'Input Parameters'!$E$25*K1038</f>
        <v>0.23021092196876067</v>
      </c>
      <c r="M1038" s="24">
        <f t="shared" ca="1" si="137"/>
        <v>6.0410131440591375E-4</v>
      </c>
      <c r="N1038" s="15">
        <f ca="1">_xlfn.NORM.INV(M1038,'Input Parameters'!$E$29,'Input Parameters'!$F$29)</f>
        <v>9.9676306342833962E-2</v>
      </c>
      <c r="O1038" s="8">
        <f t="shared" ca="1" si="138"/>
        <v>0.87425340929623818</v>
      </c>
      <c r="P1038" s="30">
        <f ca="1">_xlfn.LOGNORM.INV(O1038,'Input Parameters'!$H$30,'Input Parameters'!$I$30)</f>
        <v>4.6123326043110406</v>
      </c>
      <c r="Q1038" s="10">
        <f t="shared" ca="1" si="139"/>
        <v>9.3610717167596058E-2</v>
      </c>
      <c r="R1038" s="30">
        <f>IF('Input Parameters'!$E$32=0,0,_xlfn.BETA.INV(Q1038,'Input Parameters'!$L$32,'Input Parameters'!$M$32,'Input Parameters'!$J$32,'Input Parameters'!$K$32))</f>
        <v>0</v>
      </c>
      <c r="S1038" s="10">
        <f t="shared" ca="1" si="140"/>
        <v>0.44816954559045585</v>
      </c>
      <c r="T1038" s="26">
        <f ca="1">_xlfn.LOGNORM.INV(S1038,'Input Parameters'!$H$34,'Input Parameters'!$I$34)</f>
        <v>49.596557551101</v>
      </c>
      <c r="U1038" s="10">
        <f t="shared" ca="1" si="141"/>
        <v>0.9354776896270196</v>
      </c>
      <c r="V1038" s="30">
        <f ca="1">_xlfn.BETA.INV(U1038,'Input Parameters'!$L$36,'Input Parameters'!$M$36,'Input Parameters'!$J$36,'Input Parameters'!$K$36)</f>
        <v>0.84563470925929529</v>
      </c>
      <c r="W1038" s="2">
        <f ca="1">N1038+(P1038-N1038)*(1-ERF((T1038-R1038)/(2*SQRT(L1038*'Input Parameters'!$E$38))))</f>
        <v>9.9676306344045895E-2</v>
      </c>
      <c r="X1038">
        <f t="shared" ca="1" si="142"/>
        <v>1</v>
      </c>
      <c r="Y1038" s="7"/>
    </row>
    <row r="1039" spans="1:25" ht="15" customHeight="1" x14ac:dyDescent="0.25">
      <c r="A1039" s="139">
        <v>1032</v>
      </c>
      <c r="B1039" s="10">
        <f t="shared" ca="1" si="133"/>
        <v>8.8491286229458455E-2</v>
      </c>
      <c r="C1039" s="60">
        <f ca="1">_xlfn.NORM.INV(B1039,'Input Parameters'!$E$15,'Input Parameters'!$F$15)</f>
        <v>197.8004109223196</v>
      </c>
      <c r="D1039" s="10">
        <f t="shared" ca="1" si="134"/>
        <v>0.40368564465786372</v>
      </c>
      <c r="E1039" s="62">
        <f ca="1">IF(_xlfn.NORM.INV(D1039,'Input Parameters'!$E$17,'Input Parameters'!$F$17)&lt;3500,3500,IF(_xlfn.NORM.INV(D1039,'Input Parameters'!$E$17,'Input Parameters'!$F$17)&gt;5500,5500,_xlfn.NORM.INV(D1039,'Input Parameters'!$E$17,'Input Parameters'!$F$17)))</f>
        <v>4629.3269574436663</v>
      </c>
      <c r="F1039" s="10">
        <f t="shared" ca="1" si="135"/>
        <v>0.84228590088218247</v>
      </c>
      <c r="G1039" s="64">
        <f ca="1">_xlfn.NORM.INV(F1039,'Input Parameters'!$E$20,'Input Parameters'!$F$20)</f>
        <v>289.376110796555</v>
      </c>
      <c r="H1039" s="57">
        <f ca="1">EXP(E1039*(1/'Input Parameters'!$E$23-1/G1039))</f>
        <v>0.82368544905348462</v>
      </c>
      <c r="I1039" s="10">
        <f t="shared" ca="1" si="136"/>
        <v>0.6952353591442223</v>
      </c>
      <c r="J1039" s="30">
        <f ca="1">_xlfn.BETA.INV(I1039,'Input Parameters'!$L$26,'Input Parameters'!$M$26,'Input Parameters'!$J$26,'Input Parameters'!$K$26)</f>
        <v>0.73970521573362324</v>
      </c>
      <c r="K1039" s="168">
        <f ca="1">('Input Parameters'!$E$27/'Input Parameters'!$E$38)^$J1039</f>
        <v>4.9621156575122135E-3</v>
      </c>
      <c r="L1039" s="69">
        <f ca="1">$H1039*$C1039*'Input Parameters'!$E$25*K1039</f>
        <v>0.80845428283364118</v>
      </c>
      <c r="M1039" s="24">
        <f t="shared" ca="1" si="137"/>
        <v>3.0556925920621758E-3</v>
      </c>
      <c r="N1039" s="15">
        <f ca="1">_xlfn.NORM.INV(M1039,'Input Parameters'!$E$29,'Input Parameters'!$F$29)</f>
        <v>9.9725825546440966E-2</v>
      </c>
      <c r="O1039" s="8">
        <f t="shared" ca="1" si="138"/>
        <v>0.24005957019662172</v>
      </c>
      <c r="P1039" s="30">
        <f ca="1">_xlfn.LOGNORM.INV(O1039,'Input Parameters'!$H$30,'Input Parameters'!$I$30)</f>
        <v>1.9222325698972913</v>
      </c>
      <c r="Q1039" s="10">
        <f t="shared" ca="1" si="139"/>
        <v>0.57917994164919318</v>
      </c>
      <c r="R1039" s="30">
        <f>IF('Input Parameters'!$E$32=0,0,_xlfn.BETA.INV(Q1039,'Input Parameters'!$L$32,'Input Parameters'!$M$32,'Input Parameters'!$J$32,'Input Parameters'!$K$32))</f>
        <v>0</v>
      </c>
      <c r="S1039" s="10">
        <f t="shared" ca="1" si="140"/>
        <v>0.64373125155644972</v>
      </c>
      <c r="T1039" s="26">
        <f ca="1">_xlfn.LOGNORM.INV(S1039,'Input Parameters'!$H$34,'Input Parameters'!$I$34)</f>
        <v>52.774184875446082</v>
      </c>
      <c r="U1039" s="10">
        <f t="shared" ca="1" si="141"/>
        <v>0.28047710297319972</v>
      </c>
      <c r="V1039" s="30">
        <f ca="1">_xlfn.BETA.INV(U1039,'Input Parameters'!$L$36,'Input Parameters'!$M$36,'Input Parameters'!$J$36,'Input Parameters'!$K$36)</f>
        <v>0.50249670296110804</v>
      </c>
      <c r="W1039" s="2">
        <f ca="1">N1039+(P1039-N1039)*(1-ERF((T1039-R1039)/(2*SQRT(L1039*'Input Parameters'!$E$38))))</f>
        <v>9.978634175822762E-2</v>
      </c>
      <c r="X1039">
        <f t="shared" ca="1" si="142"/>
        <v>1</v>
      </c>
      <c r="Y1039" s="7"/>
    </row>
    <row r="1040" spans="1:25" ht="15" customHeight="1" x14ac:dyDescent="0.25">
      <c r="A1040" s="139">
        <v>1033</v>
      </c>
      <c r="B1040" s="10">
        <f t="shared" ca="1" si="133"/>
        <v>0.72284227854843708</v>
      </c>
      <c r="C1040" s="60">
        <f ca="1">_xlfn.NORM.INV(B1040,'Input Parameters'!$E$15,'Input Parameters'!$F$15)</f>
        <v>303.01210358103981</v>
      </c>
      <c r="D1040" s="10">
        <f t="shared" ca="1" si="134"/>
        <v>0.6283230811932039</v>
      </c>
      <c r="E1040" s="62">
        <f ca="1">IF(_xlfn.NORM.INV(D1040,'Input Parameters'!$E$17,'Input Parameters'!$F$17)&lt;3500,3500,IF(_xlfn.NORM.INV(D1040,'Input Parameters'!$E$17,'Input Parameters'!$F$17)&gt;5500,5500,_xlfn.NORM.INV(D1040,'Input Parameters'!$E$17,'Input Parameters'!$F$17)))</f>
        <v>5029.1906713931076</v>
      </c>
      <c r="F1040" s="10">
        <f t="shared" ca="1" si="135"/>
        <v>0.18358189684619708</v>
      </c>
      <c r="G1040" s="64">
        <f ca="1">_xlfn.NORM.INV(F1040,'Input Parameters'!$E$20,'Input Parameters'!$F$20)</f>
        <v>276.60794849808286</v>
      </c>
      <c r="H1040" s="57">
        <f ca="1">EXP(E1040*(1/'Input Parameters'!$E$23-1/G1040))</f>
        <v>0.36314570074393815</v>
      </c>
      <c r="I1040" s="10">
        <f t="shared" ca="1" si="136"/>
        <v>0.28770069317176905</v>
      </c>
      <c r="J1040" s="30">
        <f ca="1">_xlfn.BETA.INV(I1040,'Input Parameters'!$L$26,'Input Parameters'!$M$26,'Input Parameters'!$J$26,'Input Parameters'!$K$26)</f>
        <v>0.56814446941399332</v>
      </c>
      <c r="K1040" s="168">
        <f ca="1">('Input Parameters'!$E$27/'Input Parameters'!$E$38)^$J1040</f>
        <v>1.6986883759362026E-2</v>
      </c>
      <c r="L1040" s="69">
        <f ca="1">$H1040*$C1040*'Input Parameters'!$E$25*K1040</f>
        <v>1.8691949468210169</v>
      </c>
      <c r="M1040" s="24">
        <f t="shared" ca="1" si="137"/>
        <v>0.6190165714247019</v>
      </c>
      <c r="N1040" s="15">
        <f ca="1">_xlfn.NORM.INV(M1040,'Input Parameters'!$E$29,'Input Parameters'!$F$29)</f>
        <v>0.10003028989689179</v>
      </c>
      <c r="O1040" s="8">
        <f t="shared" ca="1" si="138"/>
        <v>0.34015441077197972</v>
      </c>
      <c r="P1040" s="30">
        <f ca="1">_xlfn.LOGNORM.INV(O1040,'Input Parameters'!$H$30,'Input Parameters'!$I$30)</f>
        <v>2.2086907761744152</v>
      </c>
      <c r="Q1040" s="10">
        <f t="shared" ca="1" si="139"/>
        <v>0.20200586192422498</v>
      </c>
      <c r="R1040" s="30">
        <f>IF('Input Parameters'!$E$32=0,0,_xlfn.BETA.INV(Q1040,'Input Parameters'!$L$32,'Input Parameters'!$M$32,'Input Parameters'!$J$32,'Input Parameters'!$K$32))</f>
        <v>0</v>
      </c>
      <c r="S1040" s="10">
        <f t="shared" ca="1" si="140"/>
        <v>3.3783125872930642E-2</v>
      </c>
      <c r="T1040" s="26">
        <f ca="1">_xlfn.LOGNORM.INV(S1040,'Input Parameters'!$H$34,'Input Parameters'!$I$34)</f>
        <v>40.146819330798408</v>
      </c>
      <c r="U1040" s="10">
        <f t="shared" ca="1" si="141"/>
        <v>0.47097805299683793</v>
      </c>
      <c r="V1040" s="30">
        <f ca="1">_xlfn.BETA.INV(U1040,'Input Parameters'!$L$36,'Input Parameters'!$M$36,'Input Parameters'!$J$36,'Input Parameters'!$K$36)</f>
        <v>0.57487392318516983</v>
      </c>
      <c r="W1040" s="2">
        <f ca="1">N1040+(P1040-N1040)*(1-ERF((T1040-R1040)/(2*SQRT(L1040*'Input Parameters'!$E$38))))</f>
        <v>0.17985981438405296</v>
      </c>
      <c r="X1040">
        <f t="shared" ca="1" si="142"/>
        <v>1</v>
      </c>
      <c r="Y1040" s="7"/>
    </row>
    <row r="1041" spans="1:25" ht="15" customHeight="1" x14ac:dyDescent="0.25">
      <c r="A1041" s="139">
        <v>1034</v>
      </c>
      <c r="B1041" s="10">
        <f t="shared" ca="1" si="133"/>
        <v>0.1703800455696477</v>
      </c>
      <c r="C1041" s="60">
        <f ca="1">_xlfn.NORM.INV(B1041,'Input Parameters'!$E$15,'Input Parameters'!$F$15)</f>
        <v>219.33903417341287</v>
      </c>
      <c r="D1041" s="10">
        <f t="shared" ca="1" si="134"/>
        <v>0.90602462760697056</v>
      </c>
      <c r="E1041" s="62">
        <f ca="1">IF(_xlfn.NORM.INV(D1041,'Input Parameters'!$E$17,'Input Parameters'!$F$17)&lt;3500,3500,IF(_xlfn.NORM.INV(D1041,'Input Parameters'!$E$17,'Input Parameters'!$F$17)&gt;5500,5500,_xlfn.NORM.INV(D1041,'Input Parameters'!$E$17,'Input Parameters'!$F$17)))</f>
        <v>5500</v>
      </c>
      <c r="F1041" s="10">
        <f t="shared" ca="1" si="135"/>
        <v>0.57545135283905324</v>
      </c>
      <c r="G1041" s="64">
        <f ca="1">_xlfn.NORM.INV(F1041,'Input Parameters'!$E$20,'Input Parameters'!$F$20)</f>
        <v>283.92481127799215</v>
      </c>
      <c r="H1041" s="57">
        <f ca="1">EXP(E1041*(1/'Input Parameters'!$E$23-1/G1041))</f>
        <v>0.55136043503216758</v>
      </c>
      <c r="I1041" s="10">
        <f t="shared" ca="1" si="136"/>
        <v>0.73307399161819253</v>
      </c>
      <c r="J1041" s="30">
        <f ca="1">_xlfn.BETA.INV(I1041,'Input Parameters'!$L$26,'Input Parameters'!$M$26,'Input Parameters'!$J$26,'Input Parameters'!$K$26)</f>
        <v>0.75559515538490507</v>
      </c>
      <c r="K1041" s="168">
        <f ca="1">('Input Parameters'!$E$27/'Input Parameters'!$E$38)^$J1041</f>
        <v>4.4275805297039816E-3</v>
      </c>
      <c r="L1041" s="69">
        <f ca="1">$H1041*$C1041*'Input Parameters'!$E$25*K1041</f>
        <v>0.53544885497080086</v>
      </c>
      <c r="M1041" s="24">
        <f t="shared" ca="1" si="137"/>
        <v>8.1544024064451714E-2</v>
      </c>
      <c r="N1041" s="15">
        <f ca="1">_xlfn.NORM.INV(M1041,'Input Parameters'!$E$29,'Input Parameters'!$F$29)</f>
        <v>9.9860523941430565E-2</v>
      </c>
      <c r="O1041" s="8">
        <f t="shared" ca="1" si="138"/>
        <v>0.18001881049558655</v>
      </c>
      <c r="P1041" s="30">
        <f ca="1">_xlfn.LOGNORM.INV(O1041,'Input Parameters'!$H$30,'Input Parameters'!$I$30)</f>
        <v>1.7413724199152323</v>
      </c>
      <c r="Q1041" s="10">
        <f t="shared" ca="1" si="139"/>
        <v>0.79169990773131771</v>
      </c>
      <c r="R1041" s="30">
        <f>IF('Input Parameters'!$E$32=0,0,_xlfn.BETA.INV(Q1041,'Input Parameters'!$L$32,'Input Parameters'!$M$32,'Input Parameters'!$J$32,'Input Parameters'!$K$32))</f>
        <v>0</v>
      </c>
      <c r="S1041" s="10">
        <f t="shared" ca="1" si="140"/>
        <v>0.60256310795473444</v>
      </c>
      <c r="T1041" s="26">
        <f ca="1">_xlfn.LOGNORM.INV(S1041,'Input Parameters'!$H$34,'Input Parameters'!$I$34)</f>
        <v>52.066240078026567</v>
      </c>
      <c r="U1041" s="10">
        <f t="shared" ca="1" si="141"/>
        <v>0.1448820468190618</v>
      </c>
      <c r="V1041" s="30">
        <f ca="1">_xlfn.BETA.INV(U1041,'Input Parameters'!$L$36,'Input Parameters'!$M$36,'Input Parameters'!$J$36,'Input Parameters'!$K$36)</f>
        <v>0.44229779423167748</v>
      </c>
      <c r="W1041" s="2">
        <f ca="1">N1041+(P1041-N1041)*(1-ERF((T1041-R1041)/(2*SQRT(L1041*'Input Parameters'!$E$38))))</f>
        <v>9.9861323531764412E-2</v>
      </c>
      <c r="X1041">
        <f t="shared" ca="1" si="142"/>
        <v>1</v>
      </c>
      <c r="Y1041" s="7"/>
    </row>
    <row r="1042" spans="1:25" ht="15" customHeight="1" x14ac:dyDescent="0.25">
      <c r="A1042" s="139">
        <v>1035</v>
      </c>
      <c r="B1042" s="10">
        <f t="shared" ca="1" si="133"/>
        <v>0.62030867243732901</v>
      </c>
      <c r="C1042" s="60">
        <f ca="1">_xlfn.NORM.INV(B1042,'Input Parameters'!$E$15,'Input Parameters'!$F$15)</f>
        <v>287.56619396566367</v>
      </c>
      <c r="D1042" s="10">
        <f t="shared" ca="1" si="134"/>
        <v>0.37977542147825638</v>
      </c>
      <c r="E1042" s="62">
        <f ca="1">IF(_xlfn.NORM.INV(D1042,'Input Parameters'!$E$17,'Input Parameters'!$F$17)&lt;3500,3500,IF(_xlfn.NORM.INV(D1042,'Input Parameters'!$E$17,'Input Parameters'!$F$17)&gt;5500,5500,_xlfn.NORM.INV(D1042,'Input Parameters'!$E$17,'Input Parameters'!$F$17)))</f>
        <v>4585.7505347145097</v>
      </c>
      <c r="F1042" s="10">
        <f t="shared" ca="1" si="135"/>
        <v>0.78421711797938309</v>
      </c>
      <c r="G1042" s="64">
        <f ca="1">_xlfn.NORM.INV(F1042,'Input Parameters'!$E$20,'Input Parameters'!$F$20)</f>
        <v>287.91965130968697</v>
      </c>
      <c r="H1042" s="57">
        <f ca="1">EXP(E1042*(1/'Input Parameters'!$E$23-1/G1042))</f>
        <v>0.76162277511431642</v>
      </c>
      <c r="I1042" s="10">
        <f t="shared" ca="1" si="136"/>
        <v>0.81804293728456112</v>
      </c>
      <c r="J1042" s="30">
        <f ca="1">_xlfn.BETA.INV(I1042,'Input Parameters'!$L$26,'Input Parameters'!$M$26,'Input Parameters'!$J$26,'Input Parameters'!$K$26)</f>
        <v>0.79408598112026829</v>
      </c>
      <c r="K1042" s="168">
        <f ca="1">('Input Parameters'!$E$27/'Input Parameters'!$E$38)^$J1042</f>
        <v>3.3593841605504484E-3</v>
      </c>
      <c r="L1042" s="69">
        <f ca="1">$H1042*$C1042*'Input Parameters'!$E$25*K1042</f>
        <v>0.73576211530962266</v>
      </c>
      <c r="M1042" s="24">
        <f t="shared" ca="1" si="137"/>
        <v>0.43691584299724284</v>
      </c>
      <c r="N1042" s="15">
        <f ca="1">_xlfn.NORM.INV(M1042,'Input Parameters'!$E$29,'Input Parameters'!$F$29)</f>
        <v>9.9984120664711809E-2</v>
      </c>
      <c r="O1042" s="8">
        <f t="shared" ca="1" si="138"/>
        <v>0.10461308242378831</v>
      </c>
      <c r="P1042" s="30">
        <f ca="1">_xlfn.LOGNORM.INV(O1042,'Input Parameters'!$H$30,'Input Parameters'!$I$30)</f>
        <v>1.4827135143728021</v>
      </c>
      <c r="Q1042" s="10">
        <f t="shared" ca="1" si="139"/>
        <v>0.29024720395635506</v>
      </c>
      <c r="R1042" s="30">
        <f>IF('Input Parameters'!$E$32=0,0,_xlfn.BETA.INV(Q1042,'Input Parameters'!$L$32,'Input Parameters'!$M$32,'Input Parameters'!$J$32,'Input Parameters'!$K$32))</f>
        <v>0</v>
      </c>
      <c r="S1042" s="10">
        <f t="shared" ca="1" si="140"/>
        <v>0.41215939720714401</v>
      </c>
      <c r="T1042" s="26">
        <f ca="1">_xlfn.LOGNORM.INV(S1042,'Input Parameters'!$H$34,'Input Parameters'!$I$34)</f>
        <v>49.033441130696268</v>
      </c>
      <c r="U1042" s="10">
        <f t="shared" ca="1" si="141"/>
        <v>0.86524395105736474</v>
      </c>
      <c r="V1042" s="30">
        <f ca="1">_xlfn.BETA.INV(U1042,'Input Parameters'!$L$36,'Input Parameters'!$M$36,'Input Parameters'!$J$36,'Input Parameters'!$K$36)</f>
        <v>0.77006417699480734</v>
      </c>
      <c r="W1042" s="2">
        <f ca="1">N1042+(P1042-N1042)*(1-ERF((T1042-R1042)/(2*SQRT(L1042*'Input Parameters'!$E$38))))</f>
        <v>0.10005736556026715</v>
      </c>
      <c r="X1042">
        <f t="shared" ca="1" si="142"/>
        <v>1</v>
      </c>
      <c r="Y1042" s="7"/>
    </row>
    <row r="1043" spans="1:25" ht="15" customHeight="1" x14ac:dyDescent="0.25">
      <c r="A1043" s="139">
        <v>1036</v>
      </c>
      <c r="B1043" s="10">
        <f t="shared" ca="1" si="133"/>
        <v>0.66995672080709834</v>
      </c>
      <c r="C1043" s="60">
        <f ca="1">_xlfn.NORM.INV(B1043,'Input Parameters'!$E$15,'Input Parameters'!$F$15)</f>
        <v>294.80113144094997</v>
      </c>
      <c r="D1043" s="10">
        <f t="shared" ca="1" si="134"/>
        <v>0.29049875125427094</v>
      </c>
      <c r="E1043" s="62">
        <f ca="1">IF(_xlfn.NORM.INV(D1043,'Input Parameters'!$E$17,'Input Parameters'!$F$17)&lt;3500,3500,IF(_xlfn.NORM.INV(D1043,'Input Parameters'!$E$17,'Input Parameters'!$F$17)&gt;5500,5500,_xlfn.NORM.INV(D1043,'Input Parameters'!$E$17,'Input Parameters'!$F$17)))</f>
        <v>4413.6502148077598</v>
      </c>
      <c r="F1043" s="10">
        <f t="shared" ca="1" si="135"/>
        <v>0.47260988484834066</v>
      </c>
      <c r="G1043" s="64">
        <f ca="1">_xlfn.NORM.INV(F1043,'Input Parameters'!$E$20,'Input Parameters'!$F$20)</f>
        <v>282.18963720509134</v>
      </c>
      <c r="H1043" s="57">
        <f ca="1">EXP(E1043*(1/'Input Parameters'!$E$23-1/G1043))</f>
        <v>0.56362995951353667</v>
      </c>
      <c r="I1043" s="10">
        <f t="shared" ca="1" si="136"/>
        <v>9.3803222513884621E-2</v>
      </c>
      <c r="J1043" s="30">
        <f ca="1">_xlfn.BETA.INV(I1043,'Input Parameters'!$L$26,'Input Parameters'!$M$26,'Input Parameters'!$J$26,'Input Parameters'!$K$26)</f>
        <v>0.43852062274412962</v>
      </c>
      <c r="K1043" s="168">
        <f ca="1">('Input Parameters'!$E$27/'Input Parameters'!$E$38)^$J1043</f>
        <v>4.3044584797287122E-2</v>
      </c>
      <c r="L1043" s="69">
        <f ca="1">$H1043*$C1043*'Input Parameters'!$E$25*K1043</f>
        <v>7.1522343946564808</v>
      </c>
      <c r="M1043" s="24">
        <f t="shared" ca="1" si="137"/>
        <v>0.82472582351640722</v>
      </c>
      <c r="N1043" s="15">
        <f ca="1">_xlfn.NORM.INV(M1043,'Input Parameters'!$E$29,'Input Parameters'!$F$29)</f>
        <v>0.10009335261931737</v>
      </c>
      <c r="O1043" s="8">
        <f t="shared" ca="1" si="138"/>
        <v>0.68653562115481759</v>
      </c>
      <c r="P1043" s="30">
        <f ca="1">_xlfn.LOGNORM.INV(O1043,'Input Parameters'!$H$30,'Input Parameters'!$I$30)</f>
        <v>3.375836469570785</v>
      </c>
      <c r="Q1043" s="10">
        <f t="shared" ca="1" si="139"/>
        <v>0.52618110646733507</v>
      </c>
      <c r="R1043" s="30">
        <f>IF('Input Parameters'!$E$32=0,0,_xlfn.BETA.INV(Q1043,'Input Parameters'!$L$32,'Input Parameters'!$M$32,'Input Parameters'!$J$32,'Input Parameters'!$K$32))</f>
        <v>0</v>
      </c>
      <c r="S1043" s="10">
        <f t="shared" ca="1" si="140"/>
        <v>0.81341439845352792</v>
      </c>
      <c r="T1043" s="26">
        <f ca="1">_xlfn.LOGNORM.INV(S1043,'Input Parameters'!$H$34,'Input Parameters'!$I$34)</f>
        <v>56.318984582232382</v>
      </c>
      <c r="U1043" s="10">
        <f t="shared" ca="1" si="141"/>
        <v>0.55031994099771286</v>
      </c>
      <c r="V1043" s="30">
        <f ca="1">_xlfn.BETA.INV(U1043,'Input Parameters'!$L$36,'Input Parameters'!$M$36,'Input Parameters'!$J$36,'Input Parameters'!$K$36)</f>
        <v>0.60539062630252971</v>
      </c>
      <c r="W1043" s="2">
        <f ca="1">N1043+(P1043-N1043)*(1-ERF((T1043-R1043)/(2*SQRT(L1043*'Input Parameters'!$E$38))))</f>
        <v>0.54711919246929153</v>
      </c>
      <c r="X1043">
        <f t="shared" ca="1" si="142"/>
        <v>1</v>
      </c>
      <c r="Y1043" s="7"/>
    </row>
    <row r="1044" spans="1:25" ht="15" customHeight="1" x14ac:dyDescent="0.25">
      <c r="A1044" s="139">
        <v>1037</v>
      </c>
      <c r="B1044" s="10">
        <f t="shared" ca="1" si="133"/>
        <v>0.29357634279937816</v>
      </c>
      <c r="C1044" s="60">
        <f ca="1">_xlfn.NORM.INV(B1044,'Input Parameters'!$E$15,'Input Parameters'!$F$15)</f>
        <v>241.54196320762543</v>
      </c>
      <c r="D1044" s="10">
        <f t="shared" ca="1" si="134"/>
        <v>0.6829650554363571</v>
      </c>
      <c r="E1044" s="62">
        <f ca="1">IF(_xlfn.NORM.INV(D1044,'Input Parameters'!$E$17,'Input Parameters'!$F$17)&lt;3500,3500,IF(_xlfn.NORM.INV(D1044,'Input Parameters'!$E$17,'Input Parameters'!$F$17)&gt;5500,5500,_xlfn.NORM.INV(D1044,'Input Parameters'!$E$17,'Input Parameters'!$F$17)))</f>
        <v>5133.2044104905381</v>
      </c>
      <c r="F1044" s="10">
        <f t="shared" ca="1" si="135"/>
        <v>0.31561613495002927</v>
      </c>
      <c r="G1044" s="64">
        <f ca="1">_xlfn.NORM.INV(F1044,'Input Parameters'!$E$20,'Input Parameters'!$F$20)</f>
        <v>279.43404595213741</v>
      </c>
      <c r="H1044" s="57">
        <f ca="1">EXP(E1044*(1/'Input Parameters'!$E$23-1/G1044))</f>
        <v>0.4290357310316239</v>
      </c>
      <c r="I1044" s="10">
        <f t="shared" ca="1" si="136"/>
        <v>0.75148034114914908</v>
      </c>
      <c r="J1044" s="30">
        <f ca="1">_xlfn.BETA.INV(I1044,'Input Parameters'!$L$26,'Input Parameters'!$M$26,'Input Parameters'!$J$26,'Input Parameters'!$K$26)</f>
        <v>0.7635422130693994</v>
      </c>
      <c r="K1044" s="168">
        <f ca="1">('Input Parameters'!$E$27/'Input Parameters'!$E$38)^$J1044</f>
        <v>4.1822477676887754E-3</v>
      </c>
      <c r="L1044" s="69">
        <f ca="1">$H1044*$C1044*'Input Parameters'!$E$25*K1044</f>
        <v>0.4334068913991167</v>
      </c>
      <c r="M1044" s="24">
        <f t="shared" ca="1" si="137"/>
        <v>0.10745720508349443</v>
      </c>
      <c r="N1044" s="15">
        <f ca="1">_xlfn.NORM.INV(M1044,'Input Parameters'!$E$29,'Input Parameters'!$F$29)</f>
        <v>9.9875983510567201E-2</v>
      </c>
      <c r="O1044" s="8">
        <f t="shared" ca="1" si="138"/>
        <v>0.59455173603045697</v>
      </c>
      <c r="P1044" s="30">
        <f ca="1">_xlfn.LOGNORM.INV(O1044,'Input Parameters'!$H$30,'Input Parameters'!$I$30)</f>
        <v>3.0043669068217933</v>
      </c>
      <c r="Q1044" s="10">
        <f t="shared" ca="1" si="139"/>
        <v>0.23465002756171383</v>
      </c>
      <c r="R1044" s="30">
        <f>IF('Input Parameters'!$E$32=0,0,_xlfn.BETA.INV(Q1044,'Input Parameters'!$L$32,'Input Parameters'!$M$32,'Input Parameters'!$J$32,'Input Parameters'!$K$32))</f>
        <v>0</v>
      </c>
      <c r="S1044" s="10">
        <f t="shared" ca="1" si="140"/>
        <v>0.60489484248182146</v>
      </c>
      <c r="T1044" s="26">
        <f ca="1">_xlfn.LOGNORM.INV(S1044,'Input Parameters'!$H$34,'Input Parameters'!$I$34)</f>
        <v>52.10548064082748</v>
      </c>
      <c r="U1044" s="10">
        <f t="shared" ca="1" si="141"/>
        <v>0.94022926605961887</v>
      </c>
      <c r="V1044" s="30">
        <f ca="1">_xlfn.BETA.INV(U1044,'Input Parameters'!$L$36,'Input Parameters'!$M$36,'Input Parameters'!$J$36,'Input Parameters'!$K$36)</f>
        <v>0.85285703339431862</v>
      </c>
      <c r="W1044" s="2">
        <f ca="1">N1044+(P1044-N1044)*(1-ERF((T1044-R1044)/(2*SQRT(L1044*'Input Parameters'!$E$38))))</f>
        <v>9.9876047019418615E-2</v>
      </c>
      <c r="X1044">
        <f t="shared" ca="1" si="142"/>
        <v>1</v>
      </c>
      <c r="Y1044" s="7"/>
    </row>
    <row r="1045" spans="1:25" ht="15" customHeight="1" x14ac:dyDescent="0.25">
      <c r="A1045" s="139">
        <v>1038</v>
      </c>
      <c r="B1045" s="10">
        <f t="shared" ca="1" si="133"/>
        <v>4.2673033496922419E-2</v>
      </c>
      <c r="C1045" s="60">
        <f ca="1">_xlfn.NORM.INV(B1045,'Input Parameters'!$E$15,'Input Parameters'!$F$15)</f>
        <v>177.72872125787961</v>
      </c>
      <c r="D1045" s="10">
        <f t="shared" ca="1" si="134"/>
        <v>0.57850117886079999</v>
      </c>
      <c r="E1045" s="62">
        <f ca="1">IF(_xlfn.NORM.INV(D1045,'Input Parameters'!$E$17,'Input Parameters'!$F$17)&lt;3500,3500,IF(_xlfn.NORM.INV(D1045,'Input Parameters'!$E$17,'Input Parameters'!$F$17)&gt;5500,5500,_xlfn.NORM.INV(D1045,'Input Parameters'!$E$17,'Input Parameters'!$F$17)))</f>
        <v>4938.6424276007483</v>
      </c>
      <c r="F1045" s="10">
        <f t="shared" ca="1" si="135"/>
        <v>0.87906245553418239</v>
      </c>
      <c r="G1045" s="64">
        <f ca="1">_xlfn.NORM.INV(F1045,'Input Parameters'!$E$20,'Input Parameters'!$F$20)</f>
        <v>290.49109615558615</v>
      </c>
      <c r="H1045" s="57">
        <f ca="1">EXP(E1045*(1/'Input Parameters'!$E$23-1/G1045))</f>
        <v>0.86812401339285705</v>
      </c>
      <c r="I1045" s="10">
        <f t="shared" ca="1" si="136"/>
        <v>0.64722451203145537</v>
      </c>
      <c r="J1045" s="30">
        <f ca="1">_xlfn.BETA.INV(I1045,'Input Parameters'!$L$26,'Input Parameters'!$M$26,'Input Parameters'!$J$26,'Input Parameters'!$K$26)</f>
        <v>0.72014529967718621</v>
      </c>
      <c r="K1045" s="168">
        <f ca="1">('Input Parameters'!$E$27/'Input Parameters'!$E$38)^$J1045</f>
        <v>5.709525590244382E-3</v>
      </c>
      <c r="L1045" s="69">
        <f ca="1">$H1045*$C1045*'Input Parameters'!$E$25*K1045</f>
        <v>0.8809259622793052</v>
      </c>
      <c r="M1045" s="24">
        <f t="shared" ca="1" si="137"/>
        <v>0.26041185097624864</v>
      </c>
      <c r="N1045" s="15">
        <f ca="1">_xlfn.NORM.INV(M1045,'Input Parameters'!$E$29,'Input Parameters'!$F$29)</f>
        <v>9.9935792379039309E-2</v>
      </c>
      <c r="O1045" s="8">
        <f t="shared" ca="1" si="138"/>
        <v>0.6260906420913116</v>
      </c>
      <c r="P1045" s="30">
        <f ca="1">_xlfn.LOGNORM.INV(O1045,'Input Parameters'!$H$30,'Input Parameters'!$I$30)</f>
        <v>3.1233898257661714</v>
      </c>
      <c r="Q1045" s="10">
        <f t="shared" ca="1" si="139"/>
        <v>0.76476113718544125</v>
      </c>
      <c r="R1045" s="30">
        <f>IF('Input Parameters'!$E$32=0,0,_xlfn.BETA.INV(Q1045,'Input Parameters'!$L$32,'Input Parameters'!$M$32,'Input Parameters'!$J$32,'Input Parameters'!$K$32))</f>
        <v>0</v>
      </c>
      <c r="S1045" s="10">
        <f t="shared" ca="1" si="140"/>
        <v>0.48469763195093685</v>
      </c>
      <c r="T1045" s="26">
        <f ca="1">_xlfn.LOGNORM.INV(S1045,'Input Parameters'!$H$34,'Input Parameters'!$I$34)</f>
        <v>50.167479261824639</v>
      </c>
      <c r="U1045" s="10">
        <f t="shared" ca="1" si="141"/>
        <v>0.90708246501445444</v>
      </c>
      <c r="V1045" s="30">
        <f ca="1">_xlfn.BETA.INV(U1045,'Input Parameters'!$L$36,'Input Parameters'!$M$36,'Input Parameters'!$J$36,'Input Parameters'!$K$36)</f>
        <v>0.80969732705196429</v>
      </c>
      <c r="W1045" s="2">
        <f ca="1">N1045+(P1045-N1045)*(1-ERF((T1045-R1045)/(2*SQRT(L1045*'Input Parameters'!$E$38))))</f>
        <v>0.10041085522085109</v>
      </c>
      <c r="X1045">
        <f t="shared" ca="1" si="142"/>
        <v>1</v>
      </c>
      <c r="Y1045" s="7"/>
    </row>
    <row r="1046" spans="1:25" ht="15" customHeight="1" x14ac:dyDescent="0.25">
      <c r="A1046" s="139">
        <v>1039</v>
      </c>
      <c r="B1046" s="10">
        <f t="shared" ca="1" si="133"/>
        <v>0.3597072211352168</v>
      </c>
      <c r="C1046" s="60">
        <f ca="1">_xlfn.NORM.INV(B1046,'Input Parameters'!$E$15,'Input Parameters'!$F$15)</f>
        <v>251.49866797066647</v>
      </c>
      <c r="D1046" s="10">
        <f t="shared" ca="1" si="134"/>
        <v>0.96303351156698014</v>
      </c>
      <c r="E1046" s="62">
        <f ca="1">IF(_xlfn.NORM.INV(D1046,'Input Parameters'!$E$17,'Input Parameters'!$F$17)&lt;3500,3500,IF(_xlfn.NORM.INV(D1046,'Input Parameters'!$E$17,'Input Parameters'!$F$17)&gt;5500,5500,_xlfn.NORM.INV(D1046,'Input Parameters'!$E$17,'Input Parameters'!$F$17)))</f>
        <v>5500</v>
      </c>
      <c r="F1046" s="10">
        <f t="shared" ca="1" si="135"/>
        <v>0.37653384064237927</v>
      </c>
      <c r="G1046" s="64">
        <f ca="1">_xlfn.NORM.INV(F1046,'Input Parameters'!$E$20,'Input Parameters'!$F$20)</f>
        <v>280.54220031208575</v>
      </c>
      <c r="H1046" s="57">
        <f ca="1">EXP(E1046*(1/'Input Parameters'!$E$23-1/G1046))</f>
        <v>0.43651416242258234</v>
      </c>
      <c r="I1046" s="10">
        <f t="shared" ca="1" si="136"/>
        <v>0.674313518902113</v>
      </c>
      <c r="J1046" s="30">
        <f ca="1">_xlfn.BETA.INV(I1046,'Input Parameters'!$L$26,'Input Parameters'!$M$26,'Input Parameters'!$J$26,'Input Parameters'!$K$26)</f>
        <v>0.73111663961156714</v>
      </c>
      <c r="K1046" s="168">
        <f ca="1">('Input Parameters'!$E$27/'Input Parameters'!$E$38)^$J1046</f>
        <v>5.2774248144452423E-3</v>
      </c>
      <c r="L1046" s="69">
        <f ca="1">$H1046*$C1046*'Input Parameters'!$E$25*K1046</f>
        <v>0.57937010560845714</v>
      </c>
      <c r="M1046" s="24">
        <f t="shared" ca="1" si="137"/>
        <v>8.2233889771397339E-2</v>
      </c>
      <c r="N1046" s="15">
        <f ca="1">_xlfn.NORM.INV(M1046,'Input Parameters'!$E$29,'Input Parameters'!$F$29)</f>
        <v>9.9860979876824046E-2</v>
      </c>
      <c r="O1046" s="8">
        <f t="shared" ca="1" si="138"/>
        <v>0.10252249644372458</v>
      </c>
      <c r="P1046" s="30">
        <f ca="1">_xlfn.LOGNORM.INV(O1046,'Input Parameters'!$H$30,'Input Parameters'!$I$30)</f>
        <v>1.4746023935859784</v>
      </c>
      <c r="Q1046" s="10">
        <f t="shared" ca="1" si="139"/>
        <v>0.49645522968493205</v>
      </c>
      <c r="R1046" s="30">
        <f>IF('Input Parameters'!$E$32=0,0,_xlfn.BETA.INV(Q1046,'Input Parameters'!$L$32,'Input Parameters'!$M$32,'Input Parameters'!$J$32,'Input Parameters'!$K$32))</f>
        <v>0</v>
      </c>
      <c r="S1046" s="10">
        <f t="shared" ca="1" si="140"/>
        <v>7.0088782928322435E-2</v>
      </c>
      <c r="T1046" s="26">
        <f ca="1">_xlfn.LOGNORM.INV(S1046,'Input Parameters'!$H$34,'Input Parameters'!$I$34)</f>
        <v>41.949530576496407</v>
      </c>
      <c r="U1046" s="10">
        <f t="shared" ca="1" si="141"/>
        <v>0.90576632429503945</v>
      </c>
      <c r="V1046" s="30">
        <f ca="1">_xlfn.BETA.INV(U1046,'Input Parameters'!$L$36,'Input Parameters'!$M$36,'Input Parameters'!$J$36,'Input Parameters'!$K$36)</f>
        <v>0.80825720708639692</v>
      </c>
      <c r="W1046" s="2">
        <f ca="1">N1046+(P1046-N1046)*(1-ERF((T1046-R1046)/(2*SQRT(L1046*'Input Parameters'!$E$38))))</f>
        <v>9.999485001895031E-2</v>
      </c>
      <c r="X1046">
        <f t="shared" ca="1" si="142"/>
        <v>1</v>
      </c>
      <c r="Y1046" s="7"/>
    </row>
    <row r="1047" spans="1:25" ht="15" customHeight="1" x14ac:dyDescent="0.25">
      <c r="A1047" s="139">
        <v>1040</v>
      </c>
      <c r="B1047" s="10">
        <f t="shared" ca="1" si="133"/>
        <v>0.43590576811508397</v>
      </c>
      <c r="C1047" s="60">
        <f ca="1">_xlfn.NORM.INV(B1047,'Input Parameters'!$E$15,'Input Parameters'!$F$15)</f>
        <v>262.22266123537639</v>
      </c>
      <c r="D1047" s="10">
        <f t="shared" ca="1" si="134"/>
        <v>0.86997547732479752</v>
      </c>
      <c r="E1047" s="62">
        <f ca="1">IF(_xlfn.NORM.INV(D1047,'Input Parameters'!$E$17,'Input Parameters'!$F$17)&lt;3500,3500,IF(_xlfn.NORM.INV(D1047,'Input Parameters'!$E$17,'Input Parameters'!$F$17)&gt;5500,5500,_xlfn.NORM.INV(D1047,'Input Parameters'!$E$17,'Input Parameters'!$F$17)))</f>
        <v>5500</v>
      </c>
      <c r="F1047" s="10">
        <f t="shared" ca="1" si="135"/>
        <v>0.52067311870208777</v>
      </c>
      <c r="G1047" s="64">
        <f ca="1">_xlfn.NORM.INV(F1047,'Input Parameters'!$E$20,'Input Parameters'!$F$20)</f>
        <v>282.9973483519023</v>
      </c>
      <c r="H1047" s="57">
        <f ca="1">EXP(E1047*(1/'Input Parameters'!$E$23-1/G1047))</f>
        <v>0.51744507786827665</v>
      </c>
      <c r="I1047" s="10">
        <f t="shared" ca="1" si="136"/>
        <v>0.33764006600688334</v>
      </c>
      <c r="J1047" s="30">
        <f ca="1">_xlfn.BETA.INV(I1047,'Input Parameters'!$L$26,'Input Parameters'!$M$26,'Input Parameters'!$J$26,'Input Parameters'!$K$26)</f>
        <v>0.59212842855923853</v>
      </c>
      <c r="K1047" s="168">
        <f ca="1">('Input Parameters'!$E$27/'Input Parameters'!$E$38)^$J1047</f>
        <v>1.4302065880084402E-2</v>
      </c>
      <c r="L1047" s="69">
        <f ca="1">$H1047*$C1047*'Input Parameters'!$E$25*K1047</f>
        <v>1.9405876133176052</v>
      </c>
      <c r="M1047" s="24">
        <f t="shared" ca="1" si="137"/>
        <v>0.79384762468626513</v>
      </c>
      <c r="N1047" s="15">
        <f ca="1">_xlfn.NORM.INV(M1047,'Input Parameters'!$E$29,'Input Parameters'!$F$29)</f>
        <v>0.10008198445149141</v>
      </c>
      <c r="O1047" s="8">
        <f t="shared" ca="1" si="138"/>
        <v>1.2144725463031247E-2</v>
      </c>
      <c r="P1047" s="30">
        <f ca="1">_xlfn.LOGNORM.INV(O1047,'Input Parameters'!$H$30,'Input Parameters'!$I$30)</f>
        <v>0.92588395766842868</v>
      </c>
      <c r="Q1047" s="10">
        <f t="shared" ca="1" si="139"/>
        <v>0.64803940610079858</v>
      </c>
      <c r="R1047" s="30">
        <f>IF('Input Parameters'!$E$32=0,0,_xlfn.BETA.INV(Q1047,'Input Parameters'!$L$32,'Input Parameters'!$M$32,'Input Parameters'!$J$32,'Input Parameters'!$K$32))</f>
        <v>0</v>
      </c>
      <c r="S1047" s="10">
        <f t="shared" ca="1" si="140"/>
        <v>0.62523229669286562</v>
      </c>
      <c r="T1047" s="26">
        <f ca="1">_xlfn.LOGNORM.INV(S1047,'Input Parameters'!$H$34,'Input Parameters'!$I$34)</f>
        <v>52.451880410685447</v>
      </c>
      <c r="U1047" s="10">
        <f t="shared" ca="1" si="141"/>
        <v>0.36515999357450035</v>
      </c>
      <c r="V1047" s="30">
        <f ca="1">_xlfn.BETA.INV(U1047,'Input Parameters'!$L$36,'Input Parameters'!$M$36,'Input Parameters'!$J$36,'Input Parameters'!$K$36)</f>
        <v>0.53516592072781433</v>
      </c>
      <c r="W1047" s="2">
        <f ca="1">N1047+(P1047-N1047)*(1-ERF((T1047-R1047)/(2*SQRT(L1047*'Input Parameters'!$E$38))))</f>
        <v>0.1064883045402248</v>
      </c>
      <c r="X1047">
        <f t="shared" ca="1" si="142"/>
        <v>1</v>
      </c>
      <c r="Y1047" s="7"/>
    </row>
    <row r="1048" spans="1:25" ht="15" customHeight="1" x14ac:dyDescent="0.25">
      <c r="A1048" s="139">
        <v>1041</v>
      </c>
      <c r="B1048" s="10">
        <f t="shared" ca="1" si="133"/>
        <v>0.60226581225950293</v>
      </c>
      <c r="C1048" s="60">
        <f ca="1">_xlfn.NORM.INV(B1048,'Input Parameters'!$E$15,'Input Parameters'!$F$15)</f>
        <v>285.01502157935533</v>
      </c>
      <c r="D1048" s="10">
        <f t="shared" ca="1" si="134"/>
        <v>3.959342273596822E-2</v>
      </c>
      <c r="E1048" s="62">
        <f ca="1">IF(_xlfn.NORM.INV(D1048,'Input Parameters'!$E$17,'Input Parameters'!$F$17)&lt;3500,3500,IF(_xlfn.NORM.INV(D1048,'Input Parameters'!$E$17,'Input Parameters'!$F$17)&gt;5500,5500,_xlfn.NORM.INV(D1048,'Input Parameters'!$E$17,'Input Parameters'!$F$17)))</f>
        <v>3571.203345836152</v>
      </c>
      <c r="F1048" s="10">
        <f t="shared" ca="1" si="135"/>
        <v>0.67503295689739251</v>
      </c>
      <c r="G1048" s="64">
        <f ca="1">_xlfn.NORM.INV(F1048,'Input Parameters'!$E$20,'Input Parameters'!$F$20)</f>
        <v>285.6908201969627</v>
      </c>
      <c r="H1048" s="57">
        <f ca="1">EXP(E1048*(1/'Input Parameters'!$E$23-1/G1048))</f>
        <v>0.73430857681839168</v>
      </c>
      <c r="I1048" s="10">
        <f t="shared" ca="1" si="136"/>
        <v>0.83321269587692703</v>
      </c>
      <c r="J1048" s="30">
        <f ca="1">_xlfn.BETA.INV(I1048,'Input Parameters'!$L$26,'Input Parameters'!$M$26,'Input Parameters'!$J$26,'Input Parameters'!$K$26)</f>
        <v>0.80160136103352087</v>
      </c>
      <c r="K1048" s="168">
        <f ca="1">('Input Parameters'!$E$27/'Input Parameters'!$E$38)^$J1048</f>
        <v>3.1830812460558701E-3</v>
      </c>
      <c r="L1048" s="69">
        <f ca="1">$H1048*$C1048*'Input Parameters'!$E$25*K1048</f>
        <v>0.6661838109079512</v>
      </c>
      <c r="M1048" s="24">
        <f t="shared" ca="1" si="137"/>
        <v>0.94841127321921803</v>
      </c>
      <c r="N1048" s="15">
        <f ca="1">_xlfn.NORM.INV(M1048,'Input Parameters'!$E$29,'Input Parameters'!$F$29)</f>
        <v>0.10016296407169839</v>
      </c>
      <c r="O1048" s="8">
        <f t="shared" ca="1" si="138"/>
        <v>0.26315345548689795</v>
      </c>
      <c r="P1048" s="30">
        <f ca="1">_xlfn.LOGNORM.INV(O1048,'Input Parameters'!$H$30,'Input Parameters'!$I$30)</f>
        <v>1.9891646239942156</v>
      </c>
      <c r="Q1048" s="10">
        <f t="shared" ca="1" si="139"/>
        <v>0.45346309285643649</v>
      </c>
      <c r="R1048" s="30">
        <f>IF('Input Parameters'!$E$32=0,0,_xlfn.BETA.INV(Q1048,'Input Parameters'!$L$32,'Input Parameters'!$M$32,'Input Parameters'!$J$32,'Input Parameters'!$K$32))</f>
        <v>0</v>
      </c>
      <c r="S1048" s="10">
        <f t="shared" ca="1" si="140"/>
        <v>0.74620496389075386</v>
      </c>
      <c r="T1048" s="26">
        <f ca="1">_xlfn.LOGNORM.INV(S1048,'Input Parameters'!$H$34,'Input Parameters'!$I$34)</f>
        <v>54.742906252942781</v>
      </c>
      <c r="U1048" s="10">
        <f t="shared" ca="1" si="141"/>
        <v>0.7369866410628545</v>
      </c>
      <c r="V1048" s="30">
        <f ca="1">_xlfn.BETA.INV(U1048,'Input Parameters'!$L$36,'Input Parameters'!$M$36,'Input Parameters'!$J$36,'Input Parameters'!$K$36)</f>
        <v>0.68805488280226978</v>
      </c>
      <c r="W1048" s="2">
        <f ca="1">N1048+(P1048-N1048)*(1-ERF((T1048-R1048)/(2*SQRT(L1048*'Input Parameters'!$E$38))))</f>
        <v>0.10016694987235934</v>
      </c>
      <c r="X1048">
        <f t="shared" ca="1" si="142"/>
        <v>1</v>
      </c>
      <c r="Y1048" s="7"/>
    </row>
    <row r="1049" spans="1:25" ht="15" customHeight="1" x14ac:dyDescent="0.25">
      <c r="A1049" s="139">
        <v>1042</v>
      </c>
      <c r="B1049" s="10">
        <f t="shared" ca="1" si="133"/>
        <v>0.24644102678053992</v>
      </c>
      <c r="C1049" s="60">
        <f ca="1">_xlfn.NORM.INV(B1049,'Input Parameters'!$E$15,'Input Parameters'!$F$15)</f>
        <v>233.80501797058517</v>
      </c>
      <c r="D1049" s="10">
        <f t="shared" ca="1" si="134"/>
        <v>0.61197928186348594</v>
      </c>
      <c r="E1049" s="62">
        <f ca="1">IF(_xlfn.NORM.INV(D1049,'Input Parameters'!$E$17,'Input Parameters'!$F$17)&lt;3500,3500,IF(_xlfn.NORM.INV(D1049,'Input Parameters'!$E$17,'Input Parameters'!$F$17)&gt;5500,5500,_xlfn.NORM.INV(D1049,'Input Parameters'!$E$17,'Input Parameters'!$F$17)))</f>
        <v>4999.1370255311167</v>
      </c>
      <c r="F1049" s="10">
        <f t="shared" ca="1" si="135"/>
        <v>0.22278333770084857</v>
      </c>
      <c r="G1049" s="64">
        <f ca="1">_xlfn.NORM.INV(F1049,'Input Parameters'!$E$20,'Input Parameters'!$F$20)</f>
        <v>277.53906021037676</v>
      </c>
      <c r="H1049" s="57">
        <f ca="1">EXP(E1049*(1/'Input Parameters'!$E$23-1/G1049))</f>
        <v>0.38818818294209917</v>
      </c>
      <c r="I1049" s="10">
        <f t="shared" ca="1" si="136"/>
        <v>0.84548282915283668</v>
      </c>
      <c r="J1049" s="30">
        <f ca="1">_xlfn.BETA.INV(I1049,'Input Parameters'!$L$26,'Input Parameters'!$M$26,'Input Parameters'!$J$26,'Input Parameters'!$K$26)</f>
        <v>0.80788797188048611</v>
      </c>
      <c r="K1049" s="168">
        <f ca="1">('Input Parameters'!$E$27/'Input Parameters'!$E$38)^$J1049</f>
        <v>3.0427315982396782E-3</v>
      </c>
      <c r="L1049" s="69">
        <f ca="1">$H1049*$C1049*'Input Parameters'!$E$25*K1049</f>
        <v>0.27615936986866579</v>
      </c>
      <c r="M1049" s="24">
        <f t="shared" ca="1" si="137"/>
        <v>0.70218966370441116</v>
      </c>
      <c r="N1049" s="15">
        <f ca="1">_xlfn.NORM.INV(M1049,'Input Parameters'!$E$29,'Input Parameters'!$F$29)</f>
        <v>0.10005307086764548</v>
      </c>
      <c r="O1049" s="8">
        <f t="shared" ca="1" si="138"/>
        <v>0.7430241175724327</v>
      </c>
      <c r="P1049" s="30">
        <f ca="1">_xlfn.LOGNORM.INV(O1049,'Input Parameters'!$H$30,'Input Parameters'!$I$30)</f>
        <v>3.6523175186113455</v>
      </c>
      <c r="Q1049" s="10">
        <f t="shared" ca="1" si="139"/>
        <v>0.39194081009243897</v>
      </c>
      <c r="R1049" s="30">
        <f>IF('Input Parameters'!$E$32=0,0,_xlfn.BETA.INV(Q1049,'Input Parameters'!$L$32,'Input Parameters'!$M$32,'Input Parameters'!$J$32,'Input Parameters'!$K$32))</f>
        <v>0</v>
      </c>
      <c r="S1049" s="10">
        <f t="shared" ca="1" si="140"/>
        <v>0.34305615478528506</v>
      </c>
      <c r="T1049" s="26">
        <f ca="1">_xlfn.LOGNORM.INV(S1049,'Input Parameters'!$H$34,'Input Parameters'!$I$34)</f>
        <v>47.933894903516936</v>
      </c>
      <c r="U1049" s="10">
        <f t="shared" ca="1" si="141"/>
        <v>0.1482950027764498</v>
      </c>
      <c r="V1049" s="30">
        <f ca="1">_xlfn.BETA.INV(U1049,'Input Parameters'!$L$36,'Input Parameters'!$M$36,'Input Parameters'!$J$36,'Input Parameters'!$K$36)</f>
        <v>0.44405601746275569</v>
      </c>
      <c r="W1049" s="2">
        <f ca="1">N1049+(P1049-N1049)*(1-ERF((T1049-R1049)/(2*SQRT(L1049*'Input Parameters'!$E$38))))</f>
        <v>0.10005307126542995</v>
      </c>
      <c r="X1049">
        <f t="shared" ca="1" si="142"/>
        <v>1</v>
      </c>
      <c r="Y1049" s="7"/>
    </row>
    <row r="1050" spans="1:25" ht="15" customHeight="1" x14ac:dyDescent="0.25">
      <c r="A1050" s="139">
        <v>1043</v>
      </c>
      <c r="B1050" s="10">
        <f t="shared" ca="1" si="133"/>
        <v>0.67907811784777716</v>
      </c>
      <c r="C1050" s="60">
        <f ca="1">_xlfn.NORM.INV(B1050,'Input Parameters'!$E$15,'Input Parameters'!$F$15)</f>
        <v>296.17378600827863</v>
      </c>
      <c r="D1050" s="10">
        <f t="shared" ca="1" si="134"/>
        <v>0.17474542323612341</v>
      </c>
      <c r="E1050" s="62">
        <f ca="1">IF(_xlfn.NORM.INV(D1050,'Input Parameters'!$E$17,'Input Parameters'!$F$17)&lt;3500,3500,IF(_xlfn.NORM.INV(D1050,'Input Parameters'!$E$17,'Input Parameters'!$F$17)&gt;5500,5500,_xlfn.NORM.INV(D1050,'Input Parameters'!$E$17,'Input Parameters'!$F$17)))</f>
        <v>4145.0958625942039</v>
      </c>
      <c r="F1050" s="10">
        <f t="shared" ca="1" si="135"/>
        <v>0.87212065306991449</v>
      </c>
      <c r="G1050" s="64">
        <f ca="1">_xlfn.NORM.INV(F1050,'Input Parameters'!$E$20,'Input Parameters'!$F$20)</f>
        <v>290.26436854575047</v>
      </c>
      <c r="H1050" s="57">
        <f ca="1">EXP(E1050*(1/'Input Parameters'!$E$23-1/G1050))</f>
        <v>0.87823339351711838</v>
      </c>
      <c r="I1050" s="10">
        <f t="shared" ca="1" si="136"/>
        <v>0.42338386329214606</v>
      </c>
      <c r="J1050" s="30">
        <f ca="1">_xlfn.BETA.INV(I1050,'Input Parameters'!$L$26,'Input Parameters'!$M$26,'Input Parameters'!$J$26,'Input Parameters'!$K$26)</f>
        <v>0.62987233911447815</v>
      </c>
      <c r="K1050" s="168">
        <f ca="1">('Input Parameters'!$E$27/'Input Parameters'!$E$38)^$J1050</f>
        <v>1.0909849738103073E-2</v>
      </c>
      <c r="L1050" s="69">
        <f ca="1">$H1050*$C1050*'Input Parameters'!$E$25*K1050</f>
        <v>2.837757842323072</v>
      </c>
      <c r="M1050" s="24">
        <f t="shared" ca="1" si="137"/>
        <v>0.34594551716763611</v>
      </c>
      <c r="N1050" s="15">
        <f ca="1">_xlfn.NORM.INV(M1050,'Input Parameters'!$E$29,'Input Parameters'!$F$29)</f>
        <v>9.9960370990621883E-2</v>
      </c>
      <c r="O1050" s="8">
        <f t="shared" ca="1" si="138"/>
        <v>0.69107521490976853</v>
      </c>
      <c r="P1050" s="30">
        <f ca="1">_xlfn.LOGNORM.INV(O1050,'Input Parameters'!$H$30,'Input Parameters'!$I$30)</f>
        <v>3.3963843342571511</v>
      </c>
      <c r="Q1050" s="10">
        <f t="shared" ca="1" si="139"/>
        <v>6.9353916508020363E-2</v>
      </c>
      <c r="R1050" s="30">
        <f>IF('Input Parameters'!$E$32=0,0,_xlfn.BETA.INV(Q1050,'Input Parameters'!$L$32,'Input Parameters'!$M$32,'Input Parameters'!$J$32,'Input Parameters'!$K$32))</f>
        <v>0</v>
      </c>
      <c r="S1050" s="10">
        <f t="shared" ca="1" si="140"/>
        <v>0.43507026126772697</v>
      </c>
      <c r="T1050" s="26">
        <f ca="1">_xlfn.LOGNORM.INV(S1050,'Input Parameters'!$H$34,'Input Parameters'!$I$34)</f>
        <v>49.391997518699682</v>
      </c>
      <c r="U1050" s="10">
        <f t="shared" ca="1" si="141"/>
        <v>0.87826060244121951</v>
      </c>
      <c r="V1050" s="30">
        <f ca="1">_xlfn.BETA.INV(U1050,'Input Parameters'!$L$36,'Input Parameters'!$M$36,'Input Parameters'!$J$36,'Input Parameters'!$K$36)</f>
        <v>0.78123674714526947</v>
      </c>
      <c r="W1050" s="2">
        <f ca="1">N1050+(P1050-N1050)*(1-ERF((T1050-R1050)/(2*SQRT(L1050*'Input Parameters'!$E$38))))</f>
        <v>0.22571241582292106</v>
      </c>
      <c r="X1050">
        <f t="shared" ca="1" si="142"/>
        <v>1</v>
      </c>
      <c r="Y1050" s="7"/>
    </row>
    <row r="1051" spans="1:25" ht="15" customHeight="1" x14ac:dyDescent="0.25">
      <c r="A1051" s="139">
        <v>1044</v>
      </c>
      <c r="B1051" s="10">
        <f t="shared" ca="1" si="133"/>
        <v>0.97166066731030487</v>
      </c>
      <c r="C1051" s="60">
        <f ca="1">_xlfn.NORM.INV(B1051,'Input Parameters'!$E$15,'Input Parameters'!$F$15)</f>
        <v>374.24801142873378</v>
      </c>
      <c r="D1051" s="10">
        <f t="shared" ca="1" si="134"/>
        <v>0.26163687161092219</v>
      </c>
      <c r="E1051" s="62">
        <f ca="1">IF(_xlfn.NORM.INV(D1051,'Input Parameters'!$E$17,'Input Parameters'!$F$17)&lt;3500,3500,IF(_xlfn.NORM.INV(D1051,'Input Parameters'!$E$17,'Input Parameters'!$F$17)&gt;5500,5500,_xlfn.NORM.INV(D1051,'Input Parameters'!$E$17,'Input Parameters'!$F$17)))</f>
        <v>4353.1849784913202</v>
      </c>
      <c r="F1051" s="10">
        <f t="shared" ca="1" si="135"/>
        <v>0.23612577251960376</v>
      </c>
      <c r="G1051" s="64">
        <f ca="1">_xlfn.NORM.INV(F1051,'Input Parameters'!$E$20,'Input Parameters'!$F$20)</f>
        <v>277.83390286821867</v>
      </c>
      <c r="H1051" s="57">
        <f ca="1">EXP(E1051*(1/'Input Parameters'!$E$23-1/G1051))</f>
        <v>0.44603831934675853</v>
      </c>
      <c r="I1051" s="10">
        <f t="shared" ca="1" si="136"/>
        <v>0.84422675364964994</v>
      </c>
      <c r="J1051" s="30">
        <f ca="1">_xlfn.BETA.INV(I1051,'Input Parameters'!$L$26,'Input Parameters'!$M$26,'Input Parameters'!$J$26,'Input Parameters'!$K$26)</f>
        <v>0.80723499192784964</v>
      </c>
      <c r="K1051" s="168">
        <f ca="1">('Input Parameters'!$E$27/'Input Parameters'!$E$38)^$J1051</f>
        <v>3.0570166968249741E-3</v>
      </c>
      <c r="L1051" s="69">
        <f ca="1">$H1051*$C1051*'Input Parameters'!$E$25*K1051</f>
        <v>0.51030459967322805</v>
      </c>
      <c r="M1051" s="24">
        <f t="shared" ca="1" si="137"/>
        <v>0.79290790801901578</v>
      </c>
      <c r="N1051" s="15">
        <f ca="1">_xlfn.NORM.INV(M1051,'Input Parameters'!$E$29,'Input Parameters'!$F$29)</f>
        <v>0.10008165525447073</v>
      </c>
      <c r="O1051" s="8">
        <f t="shared" ca="1" si="138"/>
        <v>0.56376526376986247</v>
      </c>
      <c r="P1051" s="30">
        <f ca="1">_xlfn.LOGNORM.INV(O1051,'Input Parameters'!$H$30,'Input Parameters'!$I$30)</f>
        <v>2.8946617481776715</v>
      </c>
      <c r="Q1051" s="10">
        <f t="shared" ca="1" si="139"/>
        <v>0.2951504363398616</v>
      </c>
      <c r="R1051" s="30">
        <f>IF('Input Parameters'!$E$32=0,0,_xlfn.BETA.INV(Q1051,'Input Parameters'!$L$32,'Input Parameters'!$M$32,'Input Parameters'!$J$32,'Input Parameters'!$K$32))</f>
        <v>0</v>
      </c>
      <c r="S1051" s="10">
        <f t="shared" ca="1" si="140"/>
        <v>0.45571158315959637</v>
      </c>
      <c r="T1051" s="26">
        <f ca="1">_xlfn.LOGNORM.INV(S1051,'Input Parameters'!$H$34,'Input Parameters'!$I$34)</f>
        <v>49.714302712801711</v>
      </c>
      <c r="U1051" s="10">
        <f t="shared" ca="1" si="141"/>
        <v>0.40334301010690476</v>
      </c>
      <c r="V1051" s="30">
        <f ca="1">_xlfn.BETA.INV(U1051,'Input Parameters'!$L$36,'Input Parameters'!$M$36,'Input Parameters'!$J$36,'Input Parameters'!$K$36)</f>
        <v>0.54950397627334291</v>
      </c>
      <c r="W1051" s="2">
        <f ca="1">N1051+(P1051-N1051)*(1-ERF((T1051-R1051)/(2*SQRT(L1051*'Input Parameters'!$E$38))))</f>
        <v>0.10008406171951556</v>
      </c>
      <c r="X1051">
        <f t="shared" ca="1" si="142"/>
        <v>1</v>
      </c>
      <c r="Y1051" s="7"/>
    </row>
    <row r="1052" spans="1:25" ht="15" customHeight="1" x14ac:dyDescent="0.25">
      <c r="A1052" s="139">
        <v>1045</v>
      </c>
      <c r="B1052" s="10">
        <f t="shared" ca="1" si="133"/>
        <v>0.65588856270827212</v>
      </c>
      <c r="C1052" s="60">
        <f ca="1">_xlfn.NORM.INV(B1052,'Input Parameters'!$E$15,'Input Parameters'!$F$15)</f>
        <v>292.71328931959914</v>
      </c>
      <c r="D1052" s="10">
        <f t="shared" ca="1" si="134"/>
        <v>0.45624963106630601</v>
      </c>
      <c r="E1052" s="62">
        <f ca="1">IF(_xlfn.NORM.INV(D1052,'Input Parameters'!$E$17,'Input Parameters'!$F$17)&lt;3500,3500,IF(_xlfn.NORM.INV(D1052,'Input Parameters'!$E$17,'Input Parameters'!$F$17)&gt;5500,5500,_xlfn.NORM.INV(D1052,'Input Parameters'!$E$17,'Input Parameters'!$F$17)))</f>
        <v>4723.0793378979015</v>
      </c>
      <c r="F1052" s="10">
        <f t="shared" ca="1" si="135"/>
        <v>0.23139469001215751</v>
      </c>
      <c r="G1052" s="64">
        <f ca="1">_xlfn.NORM.INV(F1052,'Input Parameters'!$E$20,'Input Parameters'!$F$20)</f>
        <v>277.73044797687129</v>
      </c>
      <c r="H1052" s="57">
        <f ca="1">EXP(E1052*(1/'Input Parameters'!$E$23-1/G1052))</f>
        <v>0.41383656628972865</v>
      </c>
      <c r="I1052" s="10">
        <f t="shared" ca="1" si="136"/>
        <v>0.46382401995918165</v>
      </c>
      <c r="J1052" s="30">
        <f ca="1">_xlfn.BETA.INV(I1052,'Input Parameters'!$L$26,'Input Parameters'!$M$26,'Input Parameters'!$J$26,'Input Parameters'!$K$26)</f>
        <v>0.64669028418512187</v>
      </c>
      <c r="K1052" s="168">
        <f ca="1">('Input Parameters'!$E$27/'Input Parameters'!$E$38)^$J1052</f>
        <v>9.670021253683268E-3</v>
      </c>
      <c r="L1052" s="69">
        <f ca="1">$H1052*$C1052*'Input Parameters'!$E$25*K1052</f>
        <v>1.1713824975241016</v>
      </c>
      <c r="M1052" s="24">
        <f t="shared" ca="1" si="137"/>
        <v>0.92039870008533398</v>
      </c>
      <c r="N1052" s="15">
        <f ca="1">_xlfn.NORM.INV(M1052,'Input Parameters'!$E$29,'Input Parameters'!$F$29)</f>
        <v>0.10014077584762095</v>
      </c>
      <c r="O1052" s="8">
        <f t="shared" ca="1" si="138"/>
        <v>0.36880806677750222</v>
      </c>
      <c r="P1052" s="30">
        <f ca="1">_xlfn.LOGNORM.INV(O1052,'Input Parameters'!$H$30,'Input Parameters'!$I$30)</f>
        <v>2.2905394629489408</v>
      </c>
      <c r="Q1052" s="10">
        <f t="shared" ca="1" si="139"/>
        <v>0.47180123039947675</v>
      </c>
      <c r="R1052" s="30">
        <f>IF('Input Parameters'!$E$32=0,0,_xlfn.BETA.INV(Q1052,'Input Parameters'!$L$32,'Input Parameters'!$M$32,'Input Parameters'!$J$32,'Input Parameters'!$K$32))</f>
        <v>0</v>
      </c>
      <c r="S1052" s="10">
        <f t="shared" ca="1" si="140"/>
        <v>0.77852579963133817</v>
      </c>
      <c r="T1052" s="26">
        <f ca="1">_xlfn.LOGNORM.INV(S1052,'Input Parameters'!$H$34,'Input Parameters'!$I$34)</f>
        <v>55.460761259888308</v>
      </c>
      <c r="U1052" s="10">
        <f t="shared" ca="1" si="141"/>
        <v>0.12676468577298539</v>
      </c>
      <c r="V1052" s="30">
        <f ca="1">_xlfn.BETA.INV(U1052,'Input Parameters'!$L$36,'Input Parameters'!$M$36,'Input Parameters'!$J$36,'Input Parameters'!$K$36)</f>
        <v>0.43260026663439527</v>
      </c>
      <c r="W1052" s="2">
        <f ca="1">N1052+(P1052-N1052)*(1-ERF((T1052-R1052)/(2*SQRT(L1052*'Input Parameters'!$E$38))))</f>
        <v>0.10077754011096633</v>
      </c>
      <c r="X1052">
        <f t="shared" ca="1" si="142"/>
        <v>1</v>
      </c>
      <c r="Y1052" s="7"/>
    </row>
    <row r="1053" spans="1:25" ht="15" customHeight="1" x14ac:dyDescent="0.25">
      <c r="A1053" s="139">
        <v>1046</v>
      </c>
      <c r="B1053" s="10">
        <f t="shared" ca="1" si="133"/>
        <v>0.59470244550894313</v>
      </c>
      <c r="C1053" s="60">
        <f ca="1">_xlfn.NORM.INV(B1053,'Input Parameters'!$E$15,'Input Parameters'!$F$15)</f>
        <v>283.95511159318272</v>
      </c>
      <c r="D1053" s="10">
        <f t="shared" ca="1" si="134"/>
        <v>0.95135433142516002</v>
      </c>
      <c r="E1053" s="62">
        <f ca="1">IF(_xlfn.NORM.INV(D1053,'Input Parameters'!$E$17,'Input Parameters'!$F$17)&lt;3500,3500,IF(_xlfn.NORM.INV(D1053,'Input Parameters'!$E$17,'Input Parameters'!$F$17)&gt;5500,5500,_xlfn.NORM.INV(D1053,'Input Parameters'!$E$17,'Input Parameters'!$F$17)))</f>
        <v>5500</v>
      </c>
      <c r="F1053" s="10">
        <f t="shared" ca="1" si="135"/>
        <v>0.91714199891122605</v>
      </c>
      <c r="G1053" s="64">
        <f ca="1">_xlfn.NORM.INV(F1053,'Input Parameters'!$E$20,'Input Parameters'!$F$20)</f>
        <v>291.93687808027192</v>
      </c>
      <c r="H1053" s="57">
        <f ca="1">EXP(E1053*(1/'Input Parameters'!$E$23-1/G1053))</f>
        <v>0.93825843957857913</v>
      </c>
      <c r="I1053" s="10">
        <f t="shared" ca="1" si="136"/>
        <v>0.76930332113099742</v>
      </c>
      <c r="J1053" s="30">
        <f ca="1">_xlfn.BETA.INV(I1053,'Input Parameters'!$L$26,'Input Parameters'!$M$26,'Input Parameters'!$J$26,'Input Parameters'!$K$26)</f>
        <v>0.77141030950363354</v>
      </c>
      <c r="K1053" s="168">
        <f ca="1">('Input Parameters'!$E$27/'Input Parameters'!$E$38)^$J1053</f>
        <v>3.9527470892773923E-3</v>
      </c>
      <c r="L1053" s="69">
        <f ca="1">$H1053*$C1053*'Input Parameters'!$E$25*K1053</f>
        <v>1.0531038441949334</v>
      </c>
      <c r="M1053" s="24">
        <f t="shared" ca="1" si="137"/>
        <v>0.13095851485446341</v>
      </c>
      <c r="N1053" s="15">
        <f ca="1">_xlfn.NORM.INV(M1053,'Input Parameters'!$E$29,'Input Parameters'!$F$29)</f>
        <v>9.9887812838178158E-2</v>
      </c>
      <c r="O1053" s="8">
        <f t="shared" ca="1" si="138"/>
        <v>0.38417263119697143</v>
      </c>
      <c r="P1053" s="30">
        <f ca="1">_xlfn.LOGNORM.INV(O1053,'Input Parameters'!$H$30,'Input Parameters'!$I$30)</f>
        <v>2.3347515170336681</v>
      </c>
      <c r="Q1053" s="10">
        <f t="shared" ca="1" si="139"/>
        <v>0.34572481211688033</v>
      </c>
      <c r="R1053" s="30">
        <f>IF('Input Parameters'!$E$32=0,0,_xlfn.BETA.INV(Q1053,'Input Parameters'!$L$32,'Input Parameters'!$M$32,'Input Parameters'!$J$32,'Input Parameters'!$K$32))</f>
        <v>0</v>
      </c>
      <c r="S1053" s="10">
        <f t="shared" ca="1" si="140"/>
        <v>9.2062298461574654E-2</v>
      </c>
      <c r="T1053" s="26">
        <f ca="1">_xlfn.LOGNORM.INV(S1053,'Input Parameters'!$H$34,'Input Parameters'!$I$34)</f>
        <v>42.724268040499055</v>
      </c>
      <c r="U1053" s="10">
        <f t="shared" ca="1" si="141"/>
        <v>0.30539833002685302</v>
      </c>
      <c r="V1053" s="30">
        <f ca="1">_xlfn.BETA.INV(U1053,'Input Parameters'!$L$36,'Input Parameters'!$M$36,'Input Parameters'!$J$36,'Input Parameters'!$K$36)</f>
        <v>0.51230735824711093</v>
      </c>
      <c r="W1053" s="2">
        <f ca="1">N1053+(P1053-N1053)*(1-ERF((T1053-R1053)/(2*SQRT(L1053*'Input Parameters'!$E$38))))</f>
        <v>0.10713095563858337</v>
      </c>
      <c r="X1053">
        <f t="shared" ca="1" si="142"/>
        <v>1</v>
      </c>
      <c r="Y1053" s="7"/>
    </row>
    <row r="1054" spans="1:25" ht="15" customHeight="1" x14ac:dyDescent="0.25">
      <c r="A1054" s="139">
        <v>1047</v>
      </c>
      <c r="B1054" s="10">
        <f t="shared" ca="1" si="133"/>
        <v>0.90207881338944351</v>
      </c>
      <c r="C1054" s="60">
        <f ca="1">_xlfn.NORM.INV(B1054,'Input Parameters'!$E$15,'Input Parameters'!$F$15)</f>
        <v>341.06575781804634</v>
      </c>
      <c r="D1054" s="10">
        <f t="shared" ca="1" si="134"/>
        <v>0.15857604371630429</v>
      </c>
      <c r="E1054" s="62">
        <f ca="1">IF(_xlfn.NORM.INV(D1054,'Input Parameters'!$E$17,'Input Parameters'!$F$17)&lt;3500,3500,IF(_xlfn.NORM.INV(D1054,'Input Parameters'!$E$17,'Input Parameters'!$F$17)&gt;5500,5500,_xlfn.NORM.INV(D1054,'Input Parameters'!$E$17,'Input Parameters'!$F$17)))</f>
        <v>4099.7708143035597</v>
      </c>
      <c r="F1054" s="10">
        <f t="shared" ca="1" si="135"/>
        <v>0.93192126650823159</v>
      </c>
      <c r="G1054" s="64">
        <f ca="1">_xlfn.NORM.INV(F1054,'Input Parameters'!$E$20,'Input Parameters'!$F$20)</f>
        <v>292.63470168846567</v>
      </c>
      <c r="H1054" s="57">
        <f ca="1">EXP(E1054*(1/'Input Parameters'!$E$23-1/G1054))</f>
        <v>0.9860808281060639</v>
      </c>
      <c r="I1054" s="10">
        <f t="shared" ca="1" si="136"/>
        <v>9.4192360969759026E-2</v>
      </c>
      <c r="J1054" s="30">
        <f ca="1">_xlfn.BETA.INV(I1054,'Input Parameters'!$L$26,'Input Parameters'!$M$26,'Input Parameters'!$J$26,'Input Parameters'!$K$26)</f>
        <v>0.43891213270335061</v>
      </c>
      <c r="K1054" s="168">
        <f ca="1">('Input Parameters'!$E$27/'Input Parameters'!$E$38)^$J1054</f>
        <v>4.2923871828159828E-2</v>
      </c>
      <c r="L1054" s="69">
        <f ca="1">$H1054*$C1054*'Input Parameters'!$E$25*K1054</f>
        <v>14.43608810571534</v>
      </c>
      <c r="M1054" s="24">
        <f t="shared" ca="1" si="137"/>
        <v>0.23387052197408698</v>
      </c>
      <c r="N1054" s="15">
        <f ca="1">_xlfn.NORM.INV(M1054,'Input Parameters'!$E$29,'Input Parameters'!$F$29)</f>
        <v>9.9927384057699811E-2</v>
      </c>
      <c r="O1054" s="8">
        <f t="shared" ca="1" si="138"/>
        <v>0.44288454277886991</v>
      </c>
      <c r="P1054" s="30">
        <f ca="1">_xlfn.LOGNORM.INV(O1054,'Input Parameters'!$H$30,'Input Parameters'!$I$30)</f>
        <v>2.5072295373369249</v>
      </c>
      <c r="Q1054" s="10">
        <f t="shared" ca="1" si="139"/>
        <v>0.14802726983380576</v>
      </c>
      <c r="R1054" s="30">
        <f>IF('Input Parameters'!$E$32=0,0,_xlfn.BETA.INV(Q1054,'Input Parameters'!$L$32,'Input Parameters'!$M$32,'Input Parameters'!$J$32,'Input Parameters'!$K$32))</f>
        <v>0</v>
      </c>
      <c r="S1054" s="10">
        <f t="shared" ca="1" si="140"/>
        <v>6.2999992167983576E-3</v>
      </c>
      <c r="T1054" s="26">
        <f ca="1">_xlfn.LOGNORM.INV(S1054,'Input Parameters'!$H$34,'Input Parameters'!$I$34)</f>
        <v>36.947291739017359</v>
      </c>
      <c r="U1054" s="10">
        <f t="shared" ca="1" si="141"/>
        <v>0.54240956548967478</v>
      </c>
      <c r="V1054" s="30">
        <f ca="1">_xlfn.BETA.INV(U1054,'Input Parameters'!$L$36,'Input Parameters'!$M$36,'Input Parameters'!$J$36,'Input Parameters'!$K$36)</f>
        <v>0.60228163115884514</v>
      </c>
      <c r="W1054" s="2">
        <f ca="1">N1054+(P1054-N1054)*(1-ERF((T1054-R1054)/(2*SQRT(L1054*'Input Parameters'!$E$38))))</f>
        <v>1.2835924244702055</v>
      </c>
      <c r="X1054">
        <f t="shared" ca="1" si="142"/>
        <v>0</v>
      </c>
      <c r="Y1054" s="7"/>
    </row>
    <row r="1055" spans="1:25" ht="15" customHeight="1" x14ac:dyDescent="0.25">
      <c r="A1055" s="139">
        <v>1048</v>
      </c>
      <c r="B1055" s="10">
        <f t="shared" ca="1" si="133"/>
        <v>9.1122901405511825E-2</v>
      </c>
      <c r="C1055" s="60">
        <f ca="1">_xlfn.NORM.INV(B1055,'Input Parameters'!$E$15,'Input Parameters'!$F$15)</f>
        <v>198.68008671471057</v>
      </c>
      <c r="D1055" s="10">
        <f t="shared" ca="1" si="134"/>
        <v>0.30519925420769445</v>
      </c>
      <c r="E1055" s="62">
        <f ca="1">IF(_xlfn.NORM.INV(D1055,'Input Parameters'!$E$17,'Input Parameters'!$F$17)&lt;3500,3500,IF(_xlfn.NORM.INV(D1055,'Input Parameters'!$E$17,'Input Parameters'!$F$17)&gt;5500,5500,_xlfn.NORM.INV(D1055,'Input Parameters'!$E$17,'Input Parameters'!$F$17)))</f>
        <v>4443.3467136654244</v>
      </c>
      <c r="F1055" s="10">
        <f t="shared" ca="1" si="135"/>
        <v>0.62508006043523734</v>
      </c>
      <c r="G1055" s="64">
        <f ca="1">_xlfn.NORM.INV(F1055,'Input Parameters'!$E$20,'Input Parameters'!$F$20)</f>
        <v>284.78629837383198</v>
      </c>
      <c r="H1055" s="57">
        <f ca="1">EXP(E1055*(1/'Input Parameters'!$E$23-1/G1055))</f>
        <v>0.64814260278738245</v>
      </c>
      <c r="I1055" s="10">
        <f t="shared" ca="1" si="136"/>
        <v>0.66732437874426531</v>
      </c>
      <c r="J1055" s="30">
        <f ca="1">_xlfn.BETA.INV(I1055,'Input Parameters'!$L$26,'Input Parameters'!$M$26,'Input Parameters'!$J$26,'Input Parameters'!$K$26)</f>
        <v>0.72827177358738926</v>
      </c>
      <c r="K1055" s="168">
        <f ca="1">('Input Parameters'!$E$27/'Input Parameters'!$E$38)^$J1055</f>
        <v>5.3862238004433469E-3</v>
      </c>
      <c r="L1055" s="69">
        <f ca="1">$H1055*$C1055*'Input Parameters'!$E$25*K1055</f>
        <v>0.69360035109811591</v>
      </c>
      <c r="M1055" s="24">
        <f t="shared" ca="1" si="137"/>
        <v>0.11467538404370148</v>
      </c>
      <c r="N1055" s="15">
        <f ca="1">_xlfn.NORM.INV(M1055,'Input Parameters'!$E$29,'Input Parameters'!$F$29)</f>
        <v>9.9879796706524485E-2</v>
      </c>
      <c r="O1055" s="8">
        <f t="shared" ca="1" si="138"/>
        <v>0.50361737894305147</v>
      </c>
      <c r="P1055" s="30">
        <f ca="1">_xlfn.LOGNORM.INV(O1055,'Input Parameters'!$H$30,'Input Parameters'!$I$30)</f>
        <v>2.6947996176187781</v>
      </c>
      <c r="Q1055" s="10">
        <f t="shared" ca="1" si="139"/>
        <v>0.28370524748130543</v>
      </c>
      <c r="R1055" s="30">
        <f>IF('Input Parameters'!$E$32=0,0,_xlfn.BETA.INV(Q1055,'Input Parameters'!$L$32,'Input Parameters'!$M$32,'Input Parameters'!$J$32,'Input Parameters'!$K$32))</f>
        <v>0</v>
      </c>
      <c r="S1055" s="10">
        <f t="shared" ca="1" si="140"/>
        <v>0.33439574488168378</v>
      </c>
      <c r="T1055" s="26">
        <f ca="1">_xlfn.LOGNORM.INV(S1055,'Input Parameters'!$H$34,'Input Parameters'!$I$34)</f>
        <v>47.792823926368825</v>
      </c>
      <c r="U1055" s="10">
        <f t="shared" ca="1" si="141"/>
        <v>0.23560010652553409</v>
      </c>
      <c r="V1055" s="30">
        <f ca="1">_xlfn.BETA.INV(U1055,'Input Parameters'!$L$36,'Input Parameters'!$M$36,'Input Parameters'!$J$36,'Input Parameters'!$K$36)</f>
        <v>0.48415641991550834</v>
      </c>
      <c r="W1055" s="2">
        <f ca="1">N1055+(P1055-N1055)*(1-ERF((T1055-R1055)/(2*SQRT(L1055*'Input Parameters'!$E$38))))</f>
        <v>0.10000832930735426</v>
      </c>
      <c r="X1055">
        <f t="shared" ca="1" si="142"/>
        <v>1</v>
      </c>
      <c r="Y1055" s="7"/>
    </row>
    <row r="1056" spans="1:25" ht="15" customHeight="1" x14ac:dyDescent="0.25">
      <c r="A1056" s="139">
        <v>1049</v>
      </c>
      <c r="B1056" s="10">
        <f t="shared" ca="1" si="133"/>
        <v>0.31947297412076603</v>
      </c>
      <c r="C1056" s="60">
        <f ca="1">_xlfn.NORM.INV(B1056,'Input Parameters'!$E$15,'Input Parameters'!$F$15)</f>
        <v>245.54109853712828</v>
      </c>
      <c r="D1056" s="10">
        <f t="shared" ca="1" si="134"/>
        <v>0.30056615861640301</v>
      </c>
      <c r="E1056" s="62">
        <f ca="1">IF(_xlfn.NORM.INV(D1056,'Input Parameters'!$E$17,'Input Parameters'!$F$17)&lt;3500,3500,IF(_xlfn.NORM.INV(D1056,'Input Parameters'!$E$17,'Input Parameters'!$F$17)&gt;5500,5500,_xlfn.NORM.INV(D1056,'Input Parameters'!$E$17,'Input Parameters'!$F$17)))</f>
        <v>4434.0589868423267</v>
      </c>
      <c r="F1056" s="10">
        <f t="shared" ca="1" si="135"/>
        <v>1.6592310228988882E-3</v>
      </c>
      <c r="G1056" s="64">
        <f ca="1">_xlfn.NORM.INV(F1056,'Input Parameters'!$E$20,'Input Parameters'!$F$20)</f>
        <v>262.97487011451619</v>
      </c>
      <c r="H1056" s="57">
        <f ca="1">EXP(E1056*(1/'Input Parameters'!$E$23-1/G1056))</f>
        <v>0.17833121712617581</v>
      </c>
      <c r="I1056" s="10">
        <f t="shared" ca="1" si="136"/>
        <v>0.5391333499679114</v>
      </c>
      <c r="J1056" s="30">
        <f ca="1">_xlfn.BETA.INV(I1056,'Input Parameters'!$L$26,'Input Parameters'!$M$26,'Input Parameters'!$J$26,'Input Parameters'!$K$26)</f>
        <v>0.67707753692442396</v>
      </c>
      <c r="K1056" s="168">
        <f ca="1">('Input Parameters'!$E$27/'Input Parameters'!$E$38)^$J1056</f>
        <v>7.7761551670162722E-3</v>
      </c>
      <c r="L1056" s="69">
        <f ca="1">$H1056*$C1056*'Input Parameters'!$E$25*K1056</f>
        <v>0.34049950602861812</v>
      </c>
      <c r="M1056" s="24">
        <f t="shared" ca="1" si="137"/>
        <v>1.0104401698167398E-2</v>
      </c>
      <c r="N1056" s="15">
        <f ca="1">_xlfn.NORM.INV(M1056,'Input Parameters'!$E$29,'Input Parameters'!$F$29)</f>
        <v>9.9767755159251958E-2</v>
      </c>
      <c r="O1056" s="8">
        <f t="shared" ca="1" si="138"/>
        <v>0.29619258684381777</v>
      </c>
      <c r="P1056" s="30">
        <f ca="1">_xlfn.LOGNORM.INV(O1056,'Input Parameters'!$H$30,'Input Parameters'!$I$30)</f>
        <v>2.0836808964928424</v>
      </c>
      <c r="Q1056" s="10">
        <f t="shared" ca="1" si="139"/>
        <v>0.21898849043713753</v>
      </c>
      <c r="R1056" s="30">
        <f>IF('Input Parameters'!$E$32=0,0,_xlfn.BETA.INV(Q1056,'Input Parameters'!$L$32,'Input Parameters'!$M$32,'Input Parameters'!$J$32,'Input Parameters'!$K$32))</f>
        <v>0</v>
      </c>
      <c r="S1056" s="10">
        <f t="shared" ca="1" si="140"/>
        <v>0.49316374994164769</v>
      </c>
      <c r="T1056" s="26">
        <f ca="1">_xlfn.LOGNORM.INV(S1056,'Input Parameters'!$H$34,'Input Parameters'!$I$34)</f>
        <v>50.30027084828405</v>
      </c>
      <c r="U1056" s="10">
        <f t="shared" ca="1" si="141"/>
        <v>0.55185702627643707</v>
      </c>
      <c r="V1056" s="30">
        <f ca="1">_xlfn.BETA.INV(U1056,'Input Parameters'!$L$36,'Input Parameters'!$M$36,'Input Parameters'!$J$36,'Input Parameters'!$K$36)</f>
        <v>0.60599693403426003</v>
      </c>
      <c r="W1056" s="2">
        <f ca="1">N1056+(P1056-N1056)*(1-ERF((T1056-R1056)/(2*SQRT(L1056*'Input Parameters'!$E$38))))</f>
        <v>9.9767757325948184E-2</v>
      </c>
      <c r="X1056">
        <f t="shared" ca="1" si="142"/>
        <v>1</v>
      </c>
      <c r="Y1056" s="7"/>
    </row>
    <row r="1057" spans="1:25" ht="15" customHeight="1" x14ac:dyDescent="0.25">
      <c r="A1057" s="139">
        <v>1050</v>
      </c>
      <c r="B1057" s="10">
        <f t="shared" ca="1" si="133"/>
        <v>0.86251084605137096</v>
      </c>
      <c r="C1057" s="60">
        <f ca="1">_xlfn.NORM.INV(B1057,'Input Parameters'!$E$15,'Input Parameters'!$F$15)</f>
        <v>330.12853638577957</v>
      </c>
      <c r="D1057" s="10">
        <f t="shared" ca="1" si="134"/>
        <v>0.11644263313211256</v>
      </c>
      <c r="E1057" s="62">
        <f ca="1">IF(_xlfn.NORM.INV(D1057,'Input Parameters'!$E$17,'Input Parameters'!$F$17)&lt;3500,3500,IF(_xlfn.NORM.INV(D1057,'Input Parameters'!$E$17,'Input Parameters'!$F$17)&gt;5500,5500,_xlfn.NORM.INV(D1057,'Input Parameters'!$E$17,'Input Parameters'!$F$17)))</f>
        <v>3964.9284062444676</v>
      </c>
      <c r="F1057" s="10">
        <f t="shared" ca="1" si="135"/>
        <v>0.9575470468782431</v>
      </c>
      <c r="G1057" s="64">
        <f ca="1">_xlfn.NORM.INV(F1057,'Input Parameters'!$E$20,'Input Parameters'!$F$20)</f>
        <v>294.19345608281736</v>
      </c>
      <c r="H1057" s="57">
        <f ca="1">EXP(E1057*(1/'Input Parameters'!$E$23-1/G1057))</f>
        <v>1.0599613633462479</v>
      </c>
      <c r="I1057" s="10">
        <f t="shared" ca="1" si="136"/>
        <v>0.71649859504133417</v>
      </c>
      <c r="J1057" s="30">
        <f ca="1">_xlfn.BETA.INV(I1057,'Input Parameters'!$L$26,'Input Parameters'!$M$26,'Input Parameters'!$J$26,'Input Parameters'!$K$26)</f>
        <v>0.74856900115567071</v>
      </c>
      <c r="K1057" s="168">
        <f ca="1">('Input Parameters'!$E$27/'Input Parameters'!$E$38)^$J1057</f>
        <v>4.65644392332274E-3</v>
      </c>
      <c r="L1057" s="69">
        <f ca="1">$H1057*$C1057*'Input Parameters'!$E$25*K1057</f>
        <v>1.6293991249684054</v>
      </c>
      <c r="M1057" s="24">
        <f t="shared" ca="1" si="137"/>
        <v>0.14915326721809496</v>
      </c>
      <c r="N1057" s="15">
        <f ca="1">_xlfn.NORM.INV(M1057,'Input Parameters'!$E$29,'Input Parameters'!$F$29)</f>
        <v>9.9895992817928936E-2</v>
      </c>
      <c r="O1057" s="8">
        <f t="shared" ca="1" si="138"/>
        <v>0.44913927589124902</v>
      </c>
      <c r="P1057" s="30">
        <f ca="1">_xlfn.LOGNORM.INV(O1057,'Input Parameters'!$H$30,'Input Parameters'!$I$30)</f>
        <v>2.5260406745606958</v>
      </c>
      <c r="Q1057" s="10">
        <f t="shared" ca="1" si="139"/>
        <v>0.27519861971332504</v>
      </c>
      <c r="R1057" s="30">
        <f>IF('Input Parameters'!$E$32=0,0,_xlfn.BETA.INV(Q1057,'Input Parameters'!$L$32,'Input Parameters'!$M$32,'Input Parameters'!$J$32,'Input Parameters'!$K$32))</f>
        <v>0</v>
      </c>
      <c r="S1057" s="10">
        <f t="shared" ca="1" si="140"/>
        <v>0.54337537647069645</v>
      </c>
      <c r="T1057" s="26">
        <f ca="1">_xlfn.LOGNORM.INV(S1057,'Input Parameters'!$H$34,'Input Parameters'!$I$34)</f>
        <v>51.096149608540806</v>
      </c>
      <c r="U1057" s="10">
        <f t="shared" ca="1" si="141"/>
        <v>0.59262706438503066</v>
      </c>
      <c r="V1057" s="30">
        <f ca="1">_xlfn.BETA.INV(U1057,'Input Parameters'!$L$36,'Input Parameters'!$M$36,'Input Parameters'!$J$36,'Input Parameters'!$K$36)</f>
        <v>0.62237859951502095</v>
      </c>
      <c r="W1057" s="2">
        <f ca="1">N1057+(P1057-N1057)*(1-ERF((T1057-R1057)/(2*SQRT(L1057*'Input Parameters'!$E$38))))</f>
        <v>0.11117243071499477</v>
      </c>
      <c r="X1057">
        <f t="shared" ca="1" si="142"/>
        <v>1</v>
      </c>
      <c r="Y1057" s="7"/>
    </row>
    <row r="1058" spans="1:25" ht="15" customHeight="1" x14ac:dyDescent="0.25">
      <c r="A1058" s="139">
        <v>1051</v>
      </c>
      <c r="B1058" s="10">
        <f t="shared" ca="1" si="133"/>
        <v>0.24987159519879487</v>
      </c>
      <c r="C1058" s="60">
        <f ca="1">_xlfn.NORM.INV(B1058,'Input Parameters'!$E$15,'Input Parameters'!$F$15)</f>
        <v>234.39237912351683</v>
      </c>
      <c r="D1058" s="10">
        <f t="shared" ca="1" si="134"/>
        <v>7.6907594116964684E-2</v>
      </c>
      <c r="E1058" s="62">
        <f ca="1">IF(_xlfn.NORM.INV(D1058,'Input Parameters'!$E$17,'Input Parameters'!$F$17)&lt;3500,3500,IF(_xlfn.NORM.INV(D1058,'Input Parameters'!$E$17,'Input Parameters'!$F$17)&gt;5500,5500,_xlfn.NORM.INV(D1058,'Input Parameters'!$E$17,'Input Parameters'!$F$17)))</f>
        <v>3801.6710821024976</v>
      </c>
      <c r="F1058" s="10">
        <f t="shared" ca="1" si="135"/>
        <v>0.60423215648088924</v>
      </c>
      <c r="G1058" s="64">
        <f ca="1">_xlfn.NORM.INV(F1058,'Input Parameters'!$E$20,'Input Parameters'!$F$20)</f>
        <v>284.42092368093699</v>
      </c>
      <c r="H1058" s="57">
        <f ca="1">EXP(E1058*(1/'Input Parameters'!$E$23-1/G1058))</f>
        <v>0.67829735249819811</v>
      </c>
      <c r="I1058" s="10">
        <f t="shared" ca="1" si="136"/>
        <v>0.56435941425514313</v>
      </c>
      <c r="J1058" s="30">
        <f ca="1">_xlfn.BETA.INV(I1058,'Input Parameters'!$L$26,'Input Parameters'!$M$26,'Input Parameters'!$J$26,'Input Parameters'!$K$26)</f>
        <v>0.68711334727574624</v>
      </c>
      <c r="K1058" s="168">
        <f ca="1">('Input Parameters'!$E$27/'Input Parameters'!$E$38)^$J1058</f>
        <v>7.2360459340224444E-3</v>
      </c>
      <c r="L1058" s="69">
        <f ca="1">$H1058*$C1058*'Input Parameters'!$E$25*K1058</f>
        <v>1.1504425187110507</v>
      </c>
      <c r="M1058" s="24">
        <f t="shared" ca="1" si="137"/>
        <v>0.82058657978006933</v>
      </c>
      <c r="N1058" s="15">
        <f ca="1">_xlfn.NORM.INV(M1058,'Input Parameters'!$E$29,'Input Parameters'!$F$29)</f>
        <v>0.10009176028210519</v>
      </c>
      <c r="O1058" s="8">
        <f t="shared" ca="1" si="138"/>
        <v>8.2986526989225928E-2</v>
      </c>
      <c r="P1058" s="30">
        <f ca="1">_xlfn.LOGNORM.INV(O1058,'Input Parameters'!$H$30,'Input Parameters'!$I$30)</f>
        <v>1.3946876749806294</v>
      </c>
      <c r="Q1058" s="10">
        <f t="shared" ca="1" si="139"/>
        <v>0.32413702107832232</v>
      </c>
      <c r="R1058" s="30">
        <f>IF('Input Parameters'!$E$32=0,0,_xlfn.BETA.INV(Q1058,'Input Parameters'!$L$32,'Input Parameters'!$M$32,'Input Parameters'!$J$32,'Input Parameters'!$K$32))</f>
        <v>0</v>
      </c>
      <c r="S1058" s="10">
        <f t="shared" ca="1" si="140"/>
        <v>1.6263767251665562E-2</v>
      </c>
      <c r="T1058" s="26">
        <f ca="1">_xlfn.LOGNORM.INV(S1058,'Input Parameters'!$H$34,'Input Parameters'!$I$34)</f>
        <v>38.626787648682409</v>
      </c>
      <c r="U1058" s="10">
        <f t="shared" ca="1" si="141"/>
        <v>0.4698556012105477</v>
      </c>
      <c r="V1058" s="30">
        <f ca="1">_xlfn.BETA.INV(U1058,'Input Parameters'!$L$36,'Input Parameters'!$M$36,'Input Parameters'!$J$36,'Input Parameters'!$K$36)</f>
        <v>0.57445027826927864</v>
      </c>
      <c r="W1058" s="2">
        <f ca="1">N1058+(P1058-N1058)*(1-ERF((T1058-R1058)/(2*SQRT(L1058*'Input Parameters'!$E$38))))</f>
        <v>0.11417875944678885</v>
      </c>
      <c r="X1058">
        <f t="shared" ca="1" si="142"/>
        <v>1</v>
      </c>
      <c r="Y1058" s="7"/>
    </row>
    <row r="1059" spans="1:25" ht="15" customHeight="1" x14ac:dyDescent="0.25">
      <c r="A1059" s="139">
        <v>1052</v>
      </c>
      <c r="B1059" s="10">
        <f t="shared" ca="1" si="133"/>
        <v>0.76789340766014724</v>
      </c>
      <c r="C1059" s="60">
        <f ca="1">_xlfn.NORM.INV(B1059,'Input Parameters'!$E$15,'Input Parameters'!$F$15)</f>
        <v>310.63283669371828</v>
      </c>
      <c r="D1059" s="10">
        <f t="shared" ca="1" si="134"/>
        <v>0.42449357905832563</v>
      </c>
      <c r="E1059" s="62">
        <f ca="1">IF(_xlfn.NORM.INV(D1059,'Input Parameters'!$E$17,'Input Parameters'!$F$17)&lt;3500,3500,IF(_xlfn.NORM.INV(D1059,'Input Parameters'!$E$17,'Input Parameters'!$F$17)&gt;5500,5500,_xlfn.NORM.INV(D1059,'Input Parameters'!$E$17,'Input Parameters'!$F$17)))</f>
        <v>4666.7123710324995</v>
      </c>
      <c r="F1059" s="10">
        <f t="shared" ca="1" si="135"/>
        <v>0.14353629656221067</v>
      </c>
      <c r="G1059" s="64">
        <f ca="1">_xlfn.NORM.INV(F1059,'Input Parameters'!$E$20,'Input Parameters'!$F$20)</f>
        <v>275.51741106283043</v>
      </c>
      <c r="H1059" s="57">
        <f ca="1">EXP(E1059*(1/'Input Parameters'!$E$23-1/G1059))</f>
        <v>0.36541502803134035</v>
      </c>
      <c r="I1059" s="10">
        <f t="shared" ca="1" si="136"/>
        <v>0.37378296162410152</v>
      </c>
      <c r="J1059" s="30">
        <f ca="1">_xlfn.BETA.INV(I1059,'Input Parameters'!$L$26,'Input Parameters'!$M$26,'Input Parameters'!$J$26,'Input Parameters'!$K$26)</f>
        <v>0.60846567670376561</v>
      </c>
      <c r="K1059" s="168">
        <f ca="1">('Input Parameters'!$E$27/'Input Parameters'!$E$38)^$J1059</f>
        <v>1.2720521110916266E-2</v>
      </c>
      <c r="L1059" s="69">
        <f ca="1">$H1059*$C1059*'Input Parameters'!$E$25*K1059</f>
        <v>1.4439051648302588</v>
      </c>
      <c r="M1059" s="24">
        <f t="shared" ca="1" si="137"/>
        <v>0.85727861120101778</v>
      </c>
      <c r="N1059" s="15">
        <f ca="1">_xlfn.NORM.INV(M1059,'Input Parameters'!$E$29,'Input Parameters'!$F$29)</f>
        <v>0.10010681723436893</v>
      </c>
      <c r="O1059" s="8">
        <f t="shared" ca="1" si="138"/>
        <v>0.35202127928398319</v>
      </c>
      <c r="P1059" s="30">
        <f ca="1">_xlfn.LOGNORM.INV(O1059,'Input Parameters'!$H$30,'Input Parameters'!$I$30)</f>
        <v>2.2425142156389284</v>
      </c>
      <c r="Q1059" s="10">
        <f t="shared" ca="1" si="139"/>
        <v>0.13793331427990907</v>
      </c>
      <c r="R1059" s="30">
        <f>IF('Input Parameters'!$E$32=0,0,_xlfn.BETA.INV(Q1059,'Input Parameters'!$L$32,'Input Parameters'!$M$32,'Input Parameters'!$J$32,'Input Parameters'!$K$32))</f>
        <v>0</v>
      </c>
      <c r="S1059" s="10">
        <f t="shared" ca="1" si="140"/>
        <v>0.15531961310012743</v>
      </c>
      <c r="T1059" s="26">
        <f ca="1">_xlfn.LOGNORM.INV(S1059,'Input Parameters'!$H$34,'Input Parameters'!$I$34)</f>
        <v>44.429335801142841</v>
      </c>
      <c r="U1059" s="10">
        <f t="shared" ca="1" si="141"/>
        <v>0.56177459209760949</v>
      </c>
      <c r="V1059" s="30">
        <f ca="1">_xlfn.BETA.INV(U1059,'Input Parameters'!$L$36,'Input Parameters'!$M$36,'Input Parameters'!$J$36,'Input Parameters'!$K$36)</f>
        <v>0.60992705889153309</v>
      </c>
      <c r="W1059" s="2">
        <f ca="1">N1059+(P1059-N1059)*(1-ERF((T1059-R1059)/(2*SQRT(L1059*'Input Parameters'!$E$38))))</f>
        <v>0.11925204115732799</v>
      </c>
      <c r="X1059">
        <f t="shared" ca="1" si="142"/>
        <v>1</v>
      </c>
      <c r="Y1059" s="7"/>
    </row>
    <row r="1060" spans="1:25" ht="15" customHeight="1" x14ac:dyDescent="0.25">
      <c r="A1060" s="139">
        <v>1053</v>
      </c>
      <c r="B1060" s="10">
        <f t="shared" ca="1" si="133"/>
        <v>0.55756911059293202</v>
      </c>
      <c r="C1060" s="60">
        <f ca="1">_xlfn.NORM.INV(B1060,'Input Parameters'!$E$15,'Input Parameters'!$F$15)</f>
        <v>278.81489080689158</v>
      </c>
      <c r="D1060" s="10">
        <f t="shared" ca="1" si="134"/>
        <v>0.73975933263449234</v>
      </c>
      <c r="E1060" s="62">
        <f ca="1">IF(_xlfn.NORM.INV(D1060,'Input Parameters'!$E$17,'Input Parameters'!$F$17)&lt;3500,3500,IF(_xlfn.NORM.INV(D1060,'Input Parameters'!$E$17,'Input Parameters'!$F$17)&gt;5500,5500,_xlfn.NORM.INV(D1060,'Input Parameters'!$E$17,'Input Parameters'!$F$17)))</f>
        <v>5249.8225327337595</v>
      </c>
      <c r="F1060" s="10">
        <f t="shared" ca="1" si="135"/>
        <v>0.78918077664118347</v>
      </c>
      <c r="G1060" s="64">
        <f ca="1">_xlfn.NORM.INV(F1060,'Input Parameters'!$E$20,'Input Parameters'!$F$20)</f>
        <v>288.0339991137472</v>
      </c>
      <c r="H1060" s="57">
        <f ca="1">EXP(E1060*(1/'Input Parameters'!$E$23-1/G1060))</f>
        <v>0.73749340493163618</v>
      </c>
      <c r="I1060" s="10">
        <f t="shared" ca="1" si="136"/>
        <v>9.1725969772220362E-2</v>
      </c>
      <c r="J1060" s="30">
        <f ca="1">_xlfn.BETA.INV(I1060,'Input Parameters'!$L$26,'Input Parameters'!$M$26,'Input Parameters'!$J$26,'Input Parameters'!$K$26)</f>
        <v>0.43641144996640591</v>
      </c>
      <c r="K1060" s="168">
        <f ca="1">('Input Parameters'!$E$27/'Input Parameters'!$E$38)^$J1060</f>
        <v>4.3700763822396023E-2</v>
      </c>
      <c r="L1060" s="69">
        <f ca="1">$H1060*$C1060*'Input Parameters'!$E$25*K1060</f>
        <v>8.9859321167156097</v>
      </c>
      <c r="M1060" s="24">
        <f t="shared" ca="1" si="137"/>
        <v>0.52978979851919561</v>
      </c>
      <c r="N1060" s="15">
        <f ca="1">_xlfn.NORM.INV(M1060,'Input Parameters'!$E$29,'Input Parameters'!$F$29)</f>
        <v>0.10000747414809102</v>
      </c>
      <c r="O1060" s="8">
        <f t="shared" ca="1" si="138"/>
        <v>0.44749475884384693</v>
      </c>
      <c r="P1060" s="30">
        <f ca="1">_xlfn.LOGNORM.INV(O1060,'Input Parameters'!$H$30,'Input Parameters'!$I$30)</f>
        <v>2.521085034447669</v>
      </c>
      <c r="Q1060" s="10">
        <f t="shared" ca="1" si="139"/>
        <v>0.4240216861240661</v>
      </c>
      <c r="R1060" s="30">
        <f>IF('Input Parameters'!$E$32=0,0,_xlfn.BETA.INV(Q1060,'Input Parameters'!$L$32,'Input Parameters'!$M$32,'Input Parameters'!$J$32,'Input Parameters'!$K$32))</f>
        <v>0</v>
      </c>
      <c r="S1060" s="10">
        <f t="shared" ca="1" si="140"/>
        <v>6.6473052002061217E-2</v>
      </c>
      <c r="T1060" s="26">
        <f ca="1">_xlfn.LOGNORM.INV(S1060,'Input Parameters'!$H$34,'Input Parameters'!$I$34)</f>
        <v>41.806368328924016</v>
      </c>
      <c r="U1060" s="10">
        <f t="shared" ca="1" si="141"/>
        <v>8.9935614296687727E-2</v>
      </c>
      <c r="V1060" s="30">
        <f ca="1">_xlfn.BETA.INV(U1060,'Input Parameters'!$L$36,'Input Parameters'!$M$36,'Input Parameters'!$J$36,'Input Parameters'!$K$36)</f>
        <v>0.41033581441503442</v>
      </c>
      <c r="W1060" s="2">
        <f ca="1">N1060+(P1060-N1060)*(1-ERF((T1060-R1060)/(2*SQRT(L1060*'Input Parameters'!$E$38))))</f>
        <v>0.88457286478981567</v>
      </c>
      <c r="X1060">
        <f t="shared" ca="1" si="142"/>
        <v>0</v>
      </c>
      <c r="Y1060" s="7"/>
    </row>
    <row r="1061" spans="1:25" ht="15" customHeight="1" x14ac:dyDescent="0.25">
      <c r="A1061" s="139">
        <v>1054</v>
      </c>
      <c r="B1061" s="10">
        <f t="shared" ca="1" si="133"/>
        <v>0.22551914229873338</v>
      </c>
      <c r="C1061" s="60">
        <f ca="1">_xlfn.NORM.INV(B1061,'Input Parameters'!$E$15,'Input Parameters'!$F$15)</f>
        <v>230.12240757483195</v>
      </c>
      <c r="D1061" s="10">
        <f t="shared" ca="1" si="134"/>
        <v>0.77176334599769802</v>
      </c>
      <c r="E1061" s="62">
        <f ca="1">IF(_xlfn.NORM.INV(D1061,'Input Parameters'!$E$17,'Input Parameters'!$F$17)&lt;3500,3500,IF(_xlfn.NORM.INV(D1061,'Input Parameters'!$E$17,'Input Parameters'!$F$17)&gt;5500,5500,_xlfn.NORM.INV(D1061,'Input Parameters'!$E$17,'Input Parameters'!$F$17)))</f>
        <v>5321.2666052247314</v>
      </c>
      <c r="F1061" s="10">
        <f t="shared" ca="1" si="135"/>
        <v>0.86989682885815534</v>
      </c>
      <c r="G1061" s="64">
        <f ca="1">_xlfn.NORM.INV(F1061,'Input Parameters'!$E$20,'Input Parameters'!$F$20)</f>
        <v>290.19355385287025</v>
      </c>
      <c r="H1061" s="57">
        <f ca="1">EXP(E1061*(1/'Input Parameters'!$E$23-1/G1061))</f>
        <v>0.842687230414498</v>
      </c>
      <c r="I1061" s="10">
        <f t="shared" ca="1" si="136"/>
        <v>0.9180606532160962</v>
      </c>
      <c r="J1061" s="30">
        <f ca="1">_xlfn.BETA.INV(I1061,'Input Parameters'!$L$26,'Input Parameters'!$M$26,'Input Parameters'!$J$26,'Input Parameters'!$K$26)</f>
        <v>0.85110027008360001</v>
      </c>
      <c r="K1061" s="168">
        <f ca="1">('Input Parameters'!$E$27/'Input Parameters'!$E$38)^$J1061</f>
        <v>2.2317651566446019E-3</v>
      </c>
      <c r="L1061" s="69">
        <f ca="1">$H1061*$C1061*'Input Parameters'!$E$25*K1061</f>
        <v>0.43278660919902279</v>
      </c>
      <c r="M1061" s="24">
        <f t="shared" ca="1" si="137"/>
        <v>0.90522048920530074</v>
      </c>
      <c r="N1061" s="15">
        <f ca="1">_xlfn.NORM.INV(M1061,'Input Parameters'!$E$29,'Input Parameters'!$F$29)</f>
        <v>0.10013118847563357</v>
      </c>
      <c r="O1061" s="8">
        <f t="shared" ca="1" si="138"/>
        <v>0.12924956380871833</v>
      </c>
      <c r="P1061" s="30">
        <f ca="1">_xlfn.LOGNORM.INV(O1061,'Input Parameters'!$H$30,'Input Parameters'!$I$30)</f>
        <v>1.5734583481322901</v>
      </c>
      <c r="Q1061" s="10">
        <f t="shared" ca="1" si="139"/>
        <v>0.25055524271227458</v>
      </c>
      <c r="R1061" s="30">
        <f>IF('Input Parameters'!$E$32=0,0,_xlfn.BETA.INV(Q1061,'Input Parameters'!$L$32,'Input Parameters'!$M$32,'Input Parameters'!$J$32,'Input Parameters'!$K$32))</f>
        <v>0</v>
      </c>
      <c r="S1061" s="10">
        <f t="shared" ca="1" si="140"/>
        <v>0.88083225928040509</v>
      </c>
      <c r="T1061" s="26">
        <f ca="1">_xlfn.LOGNORM.INV(S1061,'Input Parameters'!$H$34,'Input Parameters'!$I$34)</f>
        <v>58.379687103315817</v>
      </c>
      <c r="U1061" s="10">
        <f t="shared" ca="1" si="141"/>
        <v>0.45789572209299811</v>
      </c>
      <c r="V1061" s="30">
        <f ca="1">_xlfn.BETA.INV(U1061,'Input Parameters'!$L$36,'Input Parameters'!$M$36,'Input Parameters'!$J$36,'Input Parameters'!$K$36)</f>
        <v>0.56994486380300224</v>
      </c>
      <c r="W1061" s="2">
        <f ca="1">N1061+(P1061-N1061)*(1-ERF((T1061-R1061)/(2*SQRT(L1061*'Input Parameters'!$E$38))))</f>
        <v>0.10013118899094448</v>
      </c>
      <c r="X1061">
        <f t="shared" ca="1" si="142"/>
        <v>1</v>
      </c>
      <c r="Y1061" s="7"/>
    </row>
    <row r="1062" spans="1:25" ht="15" customHeight="1" x14ac:dyDescent="0.25">
      <c r="A1062" s="139">
        <v>1055</v>
      </c>
      <c r="B1062" s="10">
        <f t="shared" ca="1" si="133"/>
        <v>0.84354744695524819</v>
      </c>
      <c r="C1062" s="60">
        <f ca="1">_xlfn.NORM.INV(B1062,'Input Parameters'!$E$15,'Input Parameters'!$F$15)</f>
        <v>325.65623824029831</v>
      </c>
      <c r="D1062" s="10">
        <f t="shared" ca="1" si="134"/>
        <v>5.3711738335377346E-2</v>
      </c>
      <c r="E1062" s="62">
        <f ca="1">IF(_xlfn.NORM.INV(D1062,'Input Parameters'!$E$17,'Input Parameters'!$F$17)&lt;3500,3500,IF(_xlfn.NORM.INV(D1062,'Input Parameters'!$E$17,'Input Parameters'!$F$17)&gt;5500,5500,_xlfn.NORM.INV(D1062,'Input Parameters'!$E$17,'Input Parameters'!$F$17)))</f>
        <v>3673.0821428545087</v>
      </c>
      <c r="F1062" s="10">
        <f t="shared" ca="1" si="135"/>
        <v>0.10029576305205545</v>
      </c>
      <c r="G1062" s="64">
        <f ca="1">_xlfn.NORM.INV(F1062,'Input Parameters'!$E$20,'Input Parameters'!$F$20)</f>
        <v>274.07488368670704</v>
      </c>
      <c r="H1062" s="57">
        <f ca="1">EXP(E1062*(1/'Input Parameters'!$E$23-1/G1062))</f>
        <v>0.42208892575646917</v>
      </c>
      <c r="I1062" s="10">
        <f t="shared" ca="1" si="136"/>
        <v>0.36089183145826931</v>
      </c>
      <c r="J1062" s="30">
        <f ca="1">_xlfn.BETA.INV(I1062,'Input Parameters'!$L$26,'Input Parameters'!$M$26,'Input Parameters'!$J$26,'Input Parameters'!$K$26)</f>
        <v>0.60272099636139431</v>
      </c>
      <c r="K1062" s="168">
        <f ca="1">('Input Parameters'!$E$27/'Input Parameters'!$E$38)^$J1062</f>
        <v>1.32556417396719E-2</v>
      </c>
      <c r="L1062" s="69">
        <f ca="1">$H1062*$C1062*'Input Parameters'!$E$25*K1062</f>
        <v>1.8220660562405147</v>
      </c>
      <c r="M1062" s="24">
        <f t="shared" ca="1" si="137"/>
        <v>4.4959473707357644E-2</v>
      </c>
      <c r="N1062" s="15">
        <f ca="1">_xlfn.NORM.INV(M1062,'Input Parameters'!$E$29,'Input Parameters'!$F$29)</f>
        <v>9.9830417458256132E-2</v>
      </c>
      <c r="O1062" s="8">
        <f t="shared" ca="1" si="138"/>
        <v>2.8867873893021145E-2</v>
      </c>
      <c r="P1062" s="30">
        <f ca="1">_xlfn.LOGNORM.INV(O1062,'Input Parameters'!$H$30,'Input Parameters'!$I$30)</f>
        <v>1.0948354651096421</v>
      </c>
      <c r="Q1062" s="10">
        <f t="shared" ca="1" si="139"/>
        <v>0.77344997530571824</v>
      </c>
      <c r="R1062" s="30">
        <f>IF('Input Parameters'!$E$32=0,0,_xlfn.BETA.INV(Q1062,'Input Parameters'!$L$32,'Input Parameters'!$M$32,'Input Parameters'!$J$32,'Input Parameters'!$K$32))</f>
        <v>0</v>
      </c>
      <c r="S1062" s="10">
        <f t="shared" ca="1" si="140"/>
        <v>0.88178728840890397</v>
      </c>
      <c r="T1062" s="26">
        <f ca="1">_xlfn.LOGNORM.INV(S1062,'Input Parameters'!$H$34,'Input Parameters'!$I$34)</f>
        <v>58.414671962786869</v>
      </c>
      <c r="U1062" s="10">
        <f t="shared" ca="1" si="141"/>
        <v>0.46797579528826372</v>
      </c>
      <c r="V1062" s="30">
        <f ca="1">_xlfn.BETA.INV(U1062,'Input Parameters'!$L$36,'Input Parameters'!$M$36,'Input Parameters'!$J$36,'Input Parameters'!$K$36)</f>
        <v>0.57374111679988027</v>
      </c>
      <c r="W1062" s="2">
        <f ca="1">N1062+(P1062-N1062)*(1-ERF((T1062-R1062)/(2*SQRT(L1062*'Input Parameters'!$E$38))))</f>
        <v>0.1020325524839006</v>
      </c>
      <c r="X1062">
        <f t="shared" ca="1" si="142"/>
        <v>1</v>
      </c>
      <c r="Y1062" s="7"/>
    </row>
    <row r="1063" spans="1:25" ht="15" customHeight="1" x14ac:dyDescent="0.25">
      <c r="A1063" s="139">
        <v>1056</v>
      </c>
      <c r="B1063" s="10">
        <f t="shared" ca="1" si="133"/>
        <v>3.2312936740203191E-2</v>
      </c>
      <c r="C1063" s="60">
        <f ca="1">_xlfn.NORM.INV(B1063,'Input Parameters'!$E$15,'Input Parameters'!$F$15)</f>
        <v>170.8265365271462</v>
      </c>
      <c r="D1063" s="10">
        <f t="shared" ca="1" si="134"/>
        <v>0.85803455590868816</v>
      </c>
      <c r="E1063" s="62">
        <f ca="1">IF(_xlfn.NORM.INV(D1063,'Input Parameters'!$E$17,'Input Parameters'!$F$17)&lt;3500,3500,IF(_xlfn.NORM.INV(D1063,'Input Parameters'!$E$17,'Input Parameters'!$F$17)&gt;5500,5500,_xlfn.NORM.INV(D1063,'Input Parameters'!$E$17,'Input Parameters'!$F$17)))</f>
        <v>5500</v>
      </c>
      <c r="F1063" s="10">
        <f t="shared" ca="1" si="135"/>
        <v>0.37447322828094987</v>
      </c>
      <c r="G1063" s="64">
        <f ca="1">_xlfn.NORM.INV(F1063,'Input Parameters'!$E$20,'Input Parameters'!$F$20)</f>
        <v>280.50580666937179</v>
      </c>
      <c r="H1063" s="57">
        <f ca="1">EXP(E1063*(1/'Input Parameters'!$E$23-1/G1063))</f>
        <v>0.43540525757300058</v>
      </c>
      <c r="I1063" s="10">
        <f t="shared" ca="1" si="136"/>
        <v>0.1251908886255132</v>
      </c>
      <c r="J1063" s="30">
        <f ca="1">_xlfn.BETA.INV(I1063,'Input Parameters'!$L$26,'Input Parameters'!$M$26,'Input Parameters'!$J$26,'Input Parameters'!$K$26)</f>
        <v>0.46708153737950248</v>
      </c>
      <c r="K1063" s="168">
        <f ca="1">('Input Parameters'!$E$27/'Input Parameters'!$E$38)^$J1063</f>
        <v>3.5070780349113193E-2</v>
      </c>
      <c r="L1063" s="69">
        <f ca="1">$H1063*$C1063*'Input Parameters'!$E$25*K1063</f>
        <v>2.6085215802501596</v>
      </c>
      <c r="M1063" s="24">
        <f t="shared" ca="1" si="137"/>
        <v>0.61061413983815582</v>
      </c>
      <c r="N1063" s="15">
        <f ca="1">_xlfn.NORM.INV(M1063,'Input Parameters'!$E$29,'Input Parameters'!$F$29)</f>
        <v>0.1000280920052138</v>
      </c>
      <c r="O1063" s="8">
        <f t="shared" ca="1" si="138"/>
        <v>0.81949258858234442</v>
      </c>
      <c r="P1063" s="30">
        <f ca="1">_xlfn.LOGNORM.INV(O1063,'Input Parameters'!$H$30,'Input Parameters'!$I$30)</f>
        <v>4.1310379200051353</v>
      </c>
      <c r="Q1063" s="10">
        <f t="shared" ca="1" si="139"/>
        <v>0.51547498827217997</v>
      </c>
      <c r="R1063" s="30">
        <f>IF('Input Parameters'!$E$32=0,0,_xlfn.BETA.INV(Q1063,'Input Parameters'!$L$32,'Input Parameters'!$M$32,'Input Parameters'!$J$32,'Input Parameters'!$K$32))</f>
        <v>0</v>
      </c>
      <c r="S1063" s="10">
        <f t="shared" ca="1" si="140"/>
        <v>0.98344064098140915</v>
      </c>
      <c r="T1063" s="26">
        <f ca="1">_xlfn.LOGNORM.INV(S1063,'Input Parameters'!$H$34,'Input Parameters'!$I$34)</f>
        <v>65.722594109506417</v>
      </c>
      <c r="U1063" s="10">
        <f t="shared" ca="1" si="141"/>
        <v>4.3590151564593116E-2</v>
      </c>
      <c r="V1063" s="30">
        <f ca="1">_xlfn.BETA.INV(U1063,'Input Parameters'!$L$36,'Input Parameters'!$M$36,'Input Parameters'!$J$36,'Input Parameters'!$K$36)</f>
        <v>0.37272987657682499</v>
      </c>
      <c r="W1063" s="2">
        <f ca="1">N1063+(P1063-N1063)*(1-ERF((T1063-R1063)/(2*SQRT(L1063*'Input Parameters'!$E$38))))</f>
        <v>0.11619034892014624</v>
      </c>
      <c r="X1063">
        <f t="shared" ca="1" si="142"/>
        <v>1</v>
      </c>
      <c r="Y1063" s="7"/>
    </row>
    <row r="1064" spans="1:25" ht="15" customHeight="1" x14ac:dyDescent="0.25">
      <c r="A1064" s="139">
        <v>1057</v>
      </c>
      <c r="B1064" s="10">
        <f t="shared" ca="1" si="133"/>
        <v>0.90997827088744987</v>
      </c>
      <c r="C1064" s="60">
        <f ca="1">_xlfn.NORM.INV(B1064,'Input Parameters'!$E$15,'Input Parameters'!$F$15)</f>
        <v>343.62007662508739</v>
      </c>
      <c r="D1064" s="10">
        <f t="shared" ca="1" si="134"/>
        <v>0.60220364092279133</v>
      </c>
      <c r="E1064" s="62">
        <f ca="1">IF(_xlfn.NORM.INV(D1064,'Input Parameters'!$E$17,'Input Parameters'!$F$17)&lt;3500,3500,IF(_xlfn.NORM.INV(D1064,'Input Parameters'!$E$17,'Input Parameters'!$F$17)&gt;5500,5500,_xlfn.NORM.INV(D1064,'Input Parameters'!$E$17,'Input Parameters'!$F$17)))</f>
        <v>4981.3385784407019</v>
      </c>
      <c r="F1064" s="10">
        <f t="shared" ca="1" si="135"/>
        <v>0.70892557236624332</v>
      </c>
      <c r="G1064" s="64">
        <f ca="1">_xlfn.NORM.INV(F1064,'Input Parameters'!$E$20,'Input Parameters'!$F$20)</f>
        <v>286.33666579861665</v>
      </c>
      <c r="H1064" s="57">
        <f ca="1">EXP(E1064*(1/'Input Parameters'!$E$23-1/G1064))</f>
        <v>0.67608137825236714</v>
      </c>
      <c r="I1064" s="10">
        <f t="shared" ca="1" si="136"/>
        <v>0.6612205319630492</v>
      </c>
      <c r="J1064" s="30">
        <f ca="1">_xlfn.BETA.INV(I1064,'Input Parameters'!$L$26,'Input Parameters'!$M$26,'Input Parameters'!$J$26,'Input Parameters'!$K$26)</f>
        <v>0.72579584585914325</v>
      </c>
      <c r="K1064" s="168">
        <f ca="1">('Input Parameters'!$E$27/'Input Parameters'!$E$38)^$J1064</f>
        <v>5.4827370294166355E-3</v>
      </c>
      <c r="L1064" s="69">
        <f ca="1">$H1064*$C1064*'Input Parameters'!$E$25*K1064</f>
        <v>1.2737227931577288</v>
      </c>
      <c r="M1064" s="24">
        <f t="shared" ca="1" si="137"/>
        <v>0.65240475194655967</v>
      </c>
      <c r="N1064" s="15">
        <f ca="1">_xlfn.NORM.INV(M1064,'Input Parameters'!$E$29,'Input Parameters'!$F$29)</f>
        <v>0.10003918209747999</v>
      </c>
      <c r="O1064" s="8">
        <f t="shared" ca="1" si="138"/>
        <v>0.35046084172080394</v>
      </c>
      <c r="P1064" s="30">
        <f ca="1">_xlfn.LOGNORM.INV(O1064,'Input Parameters'!$H$30,'Input Parameters'!$I$30)</f>
        <v>2.2380616025540014</v>
      </c>
      <c r="Q1064" s="10">
        <f t="shared" ca="1" si="139"/>
        <v>0.33522686344761943</v>
      </c>
      <c r="R1064" s="30">
        <f>IF('Input Parameters'!$E$32=0,0,_xlfn.BETA.INV(Q1064,'Input Parameters'!$L$32,'Input Parameters'!$M$32,'Input Parameters'!$J$32,'Input Parameters'!$K$32))</f>
        <v>0</v>
      </c>
      <c r="S1064" s="10">
        <f t="shared" ca="1" si="140"/>
        <v>4.0398694787607159E-2</v>
      </c>
      <c r="T1064" s="26">
        <f ca="1">_xlfn.LOGNORM.INV(S1064,'Input Parameters'!$H$34,'Input Parameters'!$I$34)</f>
        <v>40.55787396431132</v>
      </c>
      <c r="U1064" s="10">
        <f t="shared" ca="1" si="141"/>
        <v>0.13035533680308908</v>
      </c>
      <c r="V1064" s="30">
        <f ca="1">_xlfn.BETA.INV(U1064,'Input Parameters'!$L$36,'Input Parameters'!$M$36,'Input Parameters'!$J$36,'Input Parameters'!$K$36)</f>
        <v>0.43457503291751881</v>
      </c>
      <c r="W1064" s="2">
        <f ca="1">N1064+(P1064-N1064)*(1-ERF((T1064-R1064)/(2*SQRT(L1064*'Input Parameters'!$E$38))))</f>
        <v>0.12366486873348842</v>
      </c>
      <c r="X1064">
        <f t="shared" ca="1" si="142"/>
        <v>1</v>
      </c>
      <c r="Y1064" s="7"/>
    </row>
    <row r="1065" spans="1:25" ht="15" customHeight="1" x14ac:dyDescent="0.25">
      <c r="A1065" s="139">
        <v>1058</v>
      </c>
      <c r="B1065" s="10">
        <f t="shared" ca="1" si="133"/>
        <v>0.40155509187354732</v>
      </c>
      <c r="C1065" s="60">
        <f ca="1">_xlfn.NORM.INV(B1065,'Input Parameters'!$E$15,'Input Parameters'!$F$15)</f>
        <v>257.45547586419838</v>
      </c>
      <c r="D1065" s="10">
        <f t="shared" ca="1" si="134"/>
        <v>3.3117505024852001E-2</v>
      </c>
      <c r="E1065" s="62">
        <f ca="1">IF(_xlfn.NORM.INV(D1065,'Input Parameters'!$E$17,'Input Parameters'!$F$17)&lt;3500,3500,IF(_xlfn.NORM.INV(D1065,'Input Parameters'!$E$17,'Input Parameters'!$F$17)&gt;5500,5500,_xlfn.NORM.INV(D1065,'Input Parameters'!$E$17,'Input Parameters'!$F$17)))</f>
        <v>3514.219068209708</v>
      </c>
      <c r="F1065" s="10">
        <f t="shared" ca="1" si="135"/>
        <v>0.34044512741552913</v>
      </c>
      <c r="G1065" s="64">
        <f ca="1">_xlfn.NORM.INV(F1065,'Input Parameters'!$E$20,'Input Parameters'!$F$20)</f>
        <v>279.89463437828647</v>
      </c>
      <c r="H1065" s="57">
        <f ca="1">EXP(E1065*(1/'Input Parameters'!$E$23-1/G1065))</f>
        <v>0.57199317206631262</v>
      </c>
      <c r="I1065" s="10">
        <f t="shared" ca="1" si="136"/>
        <v>0.30979221427795967</v>
      </c>
      <c r="J1065" s="30">
        <f ca="1">_xlfn.BETA.INV(I1065,'Input Parameters'!$L$26,'Input Parameters'!$M$26,'Input Parameters'!$J$26,'Input Parameters'!$K$26)</f>
        <v>0.57898756534206908</v>
      </c>
      <c r="K1065" s="168">
        <f ca="1">('Input Parameters'!$E$27/'Input Parameters'!$E$38)^$J1065</f>
        <v>1.5715755088683336E-2</v>
      </c>
      <c r="L1065" s="69">
        <f ca="1">$H1065*$C1065*'Input Parameters'!$E$25*K1065</f>
        <v>2.3143456946637913</v>
      </c>
      <c r="M1065" s="24">
        <f t="shared" ca="1" si="137"/>
        <v>0.52578573032754738</v>
      </c>
      <c r="N1065" s="15">
        <f ca="1">_xlfn.NORM.INV(M1065,'Input Parameters'!$E$29,'Input Parameters'!$F$29)</f>
        <v>0.10000646803112412</v>
      </c>
      <c r="O1065" s="8">
        <f t="shared" ca="1" si="138"/>
        <v>0.68891041058074409</v>
      </c>
      <c r="P1065" s="30">
        <f ca="1">_xlfn.LOGNORM.INV(O1065,'Input Parameters'!$H$30,'Input Parameters'!$I$30)</f>
        <v>3.3865538614650368</v>
      </c>
      <c r="Q1065" s="10">
        <f t="shared" ca="1" si="139"/>
        <v>0.93237269784652488</v>
      </c>
      <c r="R1065" s="30">
        <f>IF('Input Parameters'!$E$32=0,0,_xlfn.BETA.INV(Q1065,'Input Parameters'!$L$32,'Input Parameters'!$M$32,'Input Parameters'!$J$32,'Input Parameters'!$K$32))</f>
        <v>0</v>
      </c>
      <c r="S1065" s="10">
        <f t="shared" ca="1" si="140"/>
        <v>0.19272294185986238</v>
      </c>
      <c r="T1065" s="26">
        <f ca="1">_xlfn.LOGNORM.INV(S1065,'Input Parameters'!$H$34,'Input Parameters'!$I$34)</f>
        <v>45.244280507073093</v>
      </c>
      <c r="U1065" s="10">
        <f t="shared" ca="1" si="141"/>
        <v>3.5094769801095604E-2</v>
      </c>
      <c r="V1065" s="30">
        <f ca="1">_xlfn.BETA.INV(U1065,'Input Parameters'!$L$36,'Input Parameters'!$M$36,'Input Parameters'!$J$36,'Input Parameters'!$K$36)</f>
        <v>0.36333756423008418</v>
      </c>
      <c r="W1065" s="2">
        <f ca="1">N1065+(P1065-N1065)*(1-ERF((T1065-R1065)/(2*SQRT(L1065*'Input Parameters'!$E$38))))</f>
        <v>0.21657293796233462</v>
      </c>
      <c r="X1065">
        <f t="shared" ca="1" si="142"/>
        <v>1</v>
      </c>
      <c r="Y1065" s="7"/>
    </row>
    <row r="1066" spans="1:25" ht="15" customHeight="1" x14ac:dyDescent="0.25">
      <c r="A1066" s="139">
        <v>1059</v>
      </c>
      <c r="B1066" s="10">
        <f t="shared" ca="1" si="133"/>
        <v>2.7502515555459017E-2</v>
      </c>
      <c r="C1066" s="60">
        <f ca="1">_xlfn.NORM.INV(B1066,'Input Parameters'!$E$15,'Input Parameters'!$F$15)</f>
        <v>166.97885018410031</v>
      </c>
      <c r="D1066" s="10">
        <f t="shared" ca="1" si="134"/>
        <v>0.98679262438935278</v>
      </c>
      <c r="E1066" s="62">
        <f ca="1">IF(_xlfn.NORM.INV(D1066,'Input Parameters'!$E$17,'Input Parameters'!$F$17)&lt;3500,3500,IF(_xlfn.NORM.INV(D1066,'Input Parameters'!$E$17,'Input Parameters'!$F$17)&gt;5500,5500,_xlfn.NORM.INV(D1066,'Input Parameters'!$E$17,'Input Parameters'!$F$17)))</f>
        <v>5500</v>
      </c>
      <c r="F1066" s="10">
        <f t="shared" ca="1" si="135"/>
        <v>0.52897594244339152</v>
      </c>
      <c r="G1066" s="64">
        <f ca="1">_xlfn.NORM.INV(F1066,'Input Parameters'!$E$20,'Input Parameters'!$F$20)</f>
        <v>283.13706249742756</v>
      </c>
      <c r="H1066" s="57">
        <f ca="1">EXP(E1066*(1/'Input Parameters'!$E$23-1/G1066))</f>
        <v>0.52243130861535958</v>
      </c>
      <c r="I1066" s="10">
        <f t="shared" ca="1" si="136"/>
        <v>8.5760509429678944E-2</v>
      </c>
      <c r="J1066" s="30">
        <f ca="1">_xlfn.BETA.INV(I1066,'Input Parameters'!$L$26,'Input Parameters'!$M$26,'Input Parameters'!$J$26,'Input Parameters'!$K$26)</f>
        <v>0.43016355586952199</v>
      </c>
      <c r="K1066" s="168">
        <f ca="1">('Input Parameters'!$E$27/'Input Parameters'!$E$38)^$J1066</f>
        <v>4.5703819564878533E-2</v>
      </c>
      <c r="L1066" s="69">
        <f ca="1">$H1066*$C1066*'Input Parameters'!$E$25*K1066</f>
        <v>3.9869717496862598</v>
      </c>
      <c r="M1066" s="24">
        <f t="shared" ca="1" si="137"/>
        <v>0.67863931208087858</v>
      </c>
      <c r="N1066" s="15">
        <f ca="1">_xlfn.NORM.INV(M1066,'Input Parameters'!$E$29,'Input Parameters'!$F$29)</f>
        <v>0.10004638972323235</v>
      </c>
      <c r="O1066" s="8">
        <f t="shared" ca="1" si="138"/>
        <v>0.21765894074338499</v>
      </c>
      <c r="P1066" s="30">
        <f ca="1">_xlfn.LOGNORM.INV(O1066,'Input Parameters'!$H$30,'Input Parameters'!$I$30)</f>
        <v>1.8561880754802753</v>
      </c>
      <c r="Q1066" s="10">
        <f t="shared" ca="1" si="139"/>
        <v>0.86980546368163647</v>
      </c>
      <c r="R1066" s="30">
        <f>IF('Input Parameters'!$E$32=0,0,_xlfn.BETA.INV(Q1066,'Input Parameters'!$L$32,'Input Parameters'!$M$32,'Input Parameters'!$J$32,'Input Parameters'!$K$32))</f>
        <v>0</v>
      </c>
      <c r="S1066" s="10">
        <f t="shared" ca="1" si="140"/>
        <v>0.84887772310667819</v>
      </c>
      <c r="T1066" s="26">
        <f ca="1">_xlfn.LOGNORM.INV(S1066,'Input Parameters'!$H$34,'Input Parameters'!$I$34)</f>
        <v>57.317085243890432</v>
      </c>
      <c r="U1066" s="10">
        <f t="shared" ca="1" si="141"/>
        <v>9.7272446582124528E-2</v>
      </c>
      <c r="V1066" s="30">
        <f ca="1">_xlfn.BETA.INV(U1066,'Input Parameters'!$L$36,'Input Parameters'!$M$36,'Input Parameters'!$J$36,'Input Parameters'!$K$36)</f>
        <v>0.41512091616246771</v>
      </c>
      <c r="W1066" s="2">
        <f ca="1">N1066+(P1066-N1066)*(1-ERF((T1066-R1066)/(2*SQRT(L1066*'Input Parameters'!$E$38))))</f>
        <v>0.17447096396856543</v>
      </c>
      <c r="X1066">
        <f t="shared" ca="1" si="142"/>
        <v>1</v>
      </c>
      <c r="Y1066" s="7"/>
    </row>
    <row r="1067" spans="1:25" ht="15" customHeight="1" x14ac:dyDescent="0.25">
      <c r="A1067" s="139">
        <v>1060</v>
      </c>
      <c r="B1067" s="10">
        <f t="shared" ca="1" si="133"/>
        <v>0.83371637213636585</v>
      </c>
      <c r="C1067" s="60">
        <f ca="1">_xlfn.NORM.INV(B1067,'Input Parameters'!$E$15,'Input Parameters'!$F$15)</f>
        <v>323.47824659988544</v>
      </c>
      <c r="D1067" s="10">
        <f t="shared" ca="1" si="134"/>
        <v>0.32161413799053284</v>
      </c>
      <c r="E1067" s="62">
        <f ca="1">IF(_xlfn.NORM.INV(D1067,'Input Parameters'!$E$17,'Input Parameters'!$F$17)&lt;3500,3500,IF(_xlfn.NORM.INV(D1067,'Input Parameters'!$E$17,'Input Parameters'!$F$17)&gt;5500,5500,_xlfn.NORM.INV(D1067,'Input Parameters'!$E$17,'Input Parameters'!$F$17)))</f>
        <v>4475.7670903531343</v>
      </c>
      <c r="F1067" s="10">
        <f t="shared" ca="1" si="135"/>
        <v>0.82835320816231151</v>
      </c>
      <c r="G1067" s="64">
        <f ca="1">_xlfn.NORM.INV(F1067,'Input Parameters'!$E$20,'Input Parameters'!$F$20)</f>
        <v>288.99944023716836</v>
      </c>
      <c r="H1067" s="57">
        <f ca="1">EXP(E1067*(1/'Input Parameters'!$E$23-1/G1067))</f>
        <v>0.81245764337772652</v>
      </c>
      <c r="I1067" s="10">
        <f t="shared" ca="1" si="136"/>
        <v>0.90132714236574829</v>
      </c>
      <c r="J1067" s="30">
        <f ca="1">_xlfn.BETA.INV(I1067,'Input Parameters'!$L$26,'Input Parameters'!$M$26,'Input Parameters'!$J$26,'Input Parameters'!$K$26)</f>
        <v>0.83987756785337919</v>
      </c>
      <c r="K1067" s="168">
        <f ca="1">('Input Parameters'!$E$27/'Input Parameters'!$E$38)^$J1067</f>
        <v>2.4188531723875789E-3</v>
      </c>
      <c r="L1067" s="69">
        <f ca="1">$H1067*$C1067*'Input Parameters'!$E$25*K1067</f>
        <v>0.6357045443906415</v>
      </c>
      <c r="M1067" s="24">
        <f t="shared" ca="1" si="137"/>
        <v>0.18774823412593178</v>
      </c>
      <c r="N1067" s="15">
        <f ca="1">_xlfn.NORM.INV(M1067,'Input Parameters'!$E$29,'Input Parameters'!$F$29)</f>
        <v>9.9911377532238929E-2</v>
      </c>
      <c r="O1067" s="8">
        <f t="shared" ca="1" si="138"/>
        <v>0.84007008505881076</v>
      </c>
      <c r="P1067" s="30">
        <f ca="1">_xlfn.LOGNORM.INV(O1067,'Input Parameters'!$H$30,'Input Parameters'!$I$30)</f>
        <v>4.2928005893085439</v>
      </c>
      <c r="Q1067" s="10">
        <f t="shared" ca="1" si="139"/>
        <v>0.17222113545994244</v>
      </c>
      <c r="R1067" s="30">
        <f>IF('Input Parameters'!$E$32=0,0,_xlfn.BETA.INV(Q1067,'Input Parameters'!$L$32,'Input Parameters'!$M$32,'Input Parameters'!$J$32,'Input Parameters'!$K$32))</f>
        <v>0</v>
      </c>
      <c r="S1067" s="10">
        <f t="shared" ca="1" si="140"/>
        <v>0.38587089728883417</v>
      </c>
      <c r="T1067" s="26">
        <f ca="1">_xlfn.LOGNORM.INV(S1067,'Input Parameters'!$H$34,'Input Parameters'!$I$34)</f>
        <v>48.619396703145647</v>
      </c>
      <c r="U1067" s="10">
        <f t="shared" ca="1" si="141"/>
        <v>0.99830147578148032</v>
      </c>
      <c r="V1067" s="30">
        <f ca="1">_xlfn.BETA.INV(U1067,'Input Parameters'!$L$36,'Input Parameters'!$M$36,'Input Parameters'!$J$36,'Input Parameters'!$K$36)</f>
        <v>1.1149844320112425</v>
      </c>
      <c r="W1067" s="2">
        <f ca="1">N1067+(P1067-N1067)*(1-ERF((T1067-R1067)/(2*SQRT(L1067*'Input Parameters'!$E$38))))</f>
        <v>9.9979248044167343E-2</v>
      </c>
      <c r="X1067">
        <f t="shared" ca="1" si="142"/>
        <v>1</v>
      </c>
      <c r="Y1067" s="7"/>
    </row>
    <row r="1068" spans="1:25" ht="15" customHeight="1" x14ac:dyDescent="0.25">
      <c r="A1068" s="139">
        <v>1061</v>
      </c>
      <c r="B1068" s="10">
        <f t="shared" ca="1" si="133"/>
        <v>0.45227965598298558</v>
      </c>
      <c r="C1068" s="60">
        <f ca="1">_xlfn.NORM.INV(B1068,'Input Parameters'!$E$15,'Input Parameters'!$F$15)</f>
        <v>264.46919771749532</v>
      </c>
      <c r="D1068" s="10">
        <f t="shared" ca="1" si="134"/>
        <v>0.76436279050982492</v>
      </c>
      <c r="E1068" s="62">
        <f ca="1">IF(_xlfn.NORM.INV(D1068,'Input Parameters'!$E$17,'Input Parameters'!$F$17)&lt;3500,3500,IF(_xlfn.NORM.INV(D1068,'Input Parameters'!$E$17,'Input Parameters'!$F$17)&gt;5500,5500,_xlfn.NORM.INV(D1068,'Input Parameters'!$E$17,'Input Parameters'!$F$17)))</f>
        <v>5304.2849254425164</v>
      </c>
      <c r="F1068" s="10">
        <f t="shared" ca="1" si="135"/>
        <v>0.91360666213454267</v>
      </c>
      <c r="G1068" s="64">
        <f ca="1">_xlfn.NORM.INV(F1068,'Input Parameters'!$E$20,'Input Parameters'!$F$20)</f>
        <v>291.78413778229185</v>
      </c>
      <c r="H1068" s="57">
        <f ca="1">EXP(E1068*(1/'Input Parameters'!$E$23-1/G1068))</f>
        <v>0.93148692304482172</v>
      </c>
      <c r="I1068" s="10">
        <f t="shared" ca="1" si="136"/>
        <v>0.43688345515453708</v>
      </c>
      <c r="J1068" s="30">
        <f ca="1">_xlfn.BETA.INV(I1068,'Input Parameters'!$L$26,'Input Parameters'!$M$26,'Input Parameters'!$J$26,'Input Parameters'!$K$26)</f>
        <v>0.63553963686101878</v>
      </c>
      <c r="K1068" s="168">
        <f ca="1">('Input Parameters'!$E$27/'Input Parameters'!$E$38)^$J1068</f>
        <v>1.0475239877217244E-2</v>
      </c>
      <c r="L1068" s="69">
        <f ca="1">$H1068*$C1068*'Input Parameters'!$E$25*K1068</f>
        <v>2.5805711455068048</v>
      </c>
      <c r="M1068" s="24">
        <f t="shared" ca="1" si="137"/>
        <v>0.81001244063600497</v>
      </c>
      <c r="N1068" s="15">
        <f ca="1">_xlfn.NORM.INV(M1068,'Input Parameters'!$E$29,'Input Parameters'!$F$29)</f>
        <v>0.10008779421405868</v>
      </c>
      <c r="O1068" s="8">
        <f t="shared" ca="1" si="138"/>
        <v>0.40486738652916909</v>
      </c>
      <c r="P1068" s="30">
        <f ca="1">_xlfn.LOGNORM.INV(O1068,'Input Parameters'!$H$30,'Input Parameters'!$I$30)</f>
        <v>2.3948156451079443</v>
      </c>
      <c r="Q1068" s="10">
        <f t="shared" ca="1" si="139"/>
        <v>0.36795844748000073</v>
      </c>
      <c r="R1068" s="30">
        <f>IF('Input Parameters'!$E$32=0,0,_xlfn.BETA.INV(Q1068,'Input Parameters'!$L$32,'Input Parameters'!$M$32,'Input Parameters'!$J$32,'Input Parameters'!$K$32))</f>
        <v>0</v>
      </c>
      <c r="S1068" s="10">
        <f t="shared" ca="1" si="140"/>
        <v>3.8373773832630187E-2</v>
      </c>
      <c r="T1068" s="26">
        <f ca="1">_xlfn.LOGNORM.INV(S1068,'Input Parameters'!$H$34,'Input Parameters'!$I$34)</f>
        <v>40.437862315205102</v>
      </c>
      <c r="U1068" s="10">
        <f t="shared" ca="1" si="141"/>
        <v>0.54321609623788125</v>
      </c>
      <c r="V1068" s="30">
        <f ca="1">_xlfn.BETA.INV(U1068,'Input Parameters'!$L$36,'Input Parameters'!$M$36,'Input Parameters'!$J$36,'Input Parameters'!$K$36)</f>
        <v>0.6025977769948343</v>
      </c>
      <c r="W1068" s="2">
        <f ca="1">N1068+(P1068-N1068)*(1-ERF((T1068-R1068)/(2*SQRT(L1068*'Input Parameters'!$E$38))))</f>
        <v>0.27237397175307604</v>
      </c>
      <c r="X1068">
        <f t="shared" ca="1" si="142"/>
        <v>1</v>
      </c>
      <c r="Y1068" s="7"/>
    </row>
    <row r="1069" spans="1:25" ht="15" customHeight="1" x14ac:dyDescent="0.25">
      <c r="A1069" s="139">
        <v>1062</v>
      </c>
      <c r="B1069" s="10">
        <f t="shared" ca="1" si="133"/>
        <v>0.61189441194766081</v>
      </c>
      <c r="C1069" s="60">
        <f ca="1">_xlfn.NORM.INV(B1069,'Input Parameters'!$E$15,'Input Parameters'!$F$15)</f>
        <v>286.37222453201605</v>
      </c>
      <c r="D1069" s="10">
        <f t="shared" ca="1" si="134"/>
        <v>0.12013231948755254</v>
      </c>
      <c r="E1069" s="62">
        <f ca="1">IF(_xlfn.NORM.INV(D1069,'Input Parameters'!$E$17,'Input Parameters'!$F$17)&lt;3500,3500,IF(_xlfn.NORM.INV(D1069,'Input Parameters'!$E$17,'Input Parameters'!$F$17)&gt;5500,5500,_xlfn.NORM.INV(D1069,'Input Parameters'!$E$17,'Input Parameters'!$F$17)))</f>
        <v>3977.9720902282943</v>
      </c>
      <c r="F1069" s="10">
        <f t="shared" ca="1" si="135"/>
        <v>0.12653594893816611</v>
      </c>
      <c r="G1069" s="64">
        <f ca="1">_xlfn.NORM.INV(F1069,'Input Parameters'!$E$20,'Input Parameters'!$F$20)</f>
        <v>274.99243745210094</v>
      </c>
      <c r="H1069" s="57">
        <f ca="1">EXP(E1069*(1/'Input Parameters'!$E$23-1/G1069))</f>
        <v>0.41242251342033598</v>
      </c>
      <c r="I1069" s="10">
        <f t="shared" ca="1" si="136"/>
        <v>0.82442753183057293</v>
      </c>
      <c r="J1069" s="30">
        <f ca="1">_xlfn.BETA.INV(I1069,'Input Parameters'!$L$26,'Input Parameters'!$M$26,'Input Parameters'!$J$26,'Input Parameters'!$K$26)</f>
        <v>0.79721710980411031</v>
      </c>
      <c r="K1069" s="168">
        <f ca="1">('Input Parameters'!$E$27/'Input Parameters'!$E$38)^$J1069</f>
        <v>3.2847745228914414E-3</v>
      </c>
      <c r="L1069" s="69">
        <f ca="1">$H1069*$C1069*'Input Parameters'!$E$25*K1069</f>
        <v>0.38795273806226155</v>
      </c>
      <c r="M1069" s="24">
        <f t="shared" ca="1" si="137"/>
        <v>0.64554651443124023</v>
      </c>
      <c r="N1069" s="15">
        <f ca="1">_xlfn.NORM.INV(M1069,'Input Parameters'!$E$29,'Input Parameters'!$F$29)</f>
        <v>0.10003733244635855</v>
      </c>
      <c r="O1069" s="8">
        <f t="shared" ca="1" si="138"/>
        <v>3.9522210485967491E-2</v>
      </c>
      <c r="P1069" s="30">
        <f ca="1">_xlfn.LOGNORM.INV(O1069,'Input Parameters'!$H$30,'Input Parameters'!$I$30)</f>
        <v>1.1704850508632205</v>
      </c>
      <c r="Q1069" s="10">
        <f t="shared" ca="1" si="139"/>
        <v>0.73104128766651311</v>
      </c>
      <c r="R1069" s="30">
        <f>IF('Input Parameters'!$E$32=0,0,_xlfn.BETA.INV(Q1069,'Input Parameters'!$L$32,'Input Parameters'!$M$32,'Input Parameters'!$J$32,'Input Parameters'!$K$32))</f>
        <v>0</v>
      </c>
      <c r="S1069" s="10">
        <f t="shared" ca="1" si="140"/>
        <v>0.69869341921594541</v>
      </c>
      <c r="T1069" s="26">
        <f ca="1">_xlfn.LOGNORM.INV(S1069,'Input Parameters'!$H$34,'Input Parameters'!$I$34)</f>
        <v>53.783835208498644</v>
      </c>
      <c r="U1069" s="10">
        <f t="shared" ca="1" si="141"/>
        <v>0.99026404821919911</v>
      </c>
      <c r="V1069" s="30">
        <f ca="1">_xlfn.BETA.INV(U1069,'Input Parameters'!$L$36,'Input Parameters'!$M$36,'Input Parameters'!$J$36,'Input Parameters'!$K$36)</f>
        <v>1.0009695800034193</v>
      </c>
      <c r="W1069" s="2">
        <f ca="1">N1069+(P1069-N1069)*(1-ERF((T1069-R1069)/(2*SQRT(L1069*'Input Parameters'!$E$38))))</f>
        <v>0.10003733354082667</v>
      </c>
      <c r="X1069">
        <f t="shared" ca="1" si="142"/>
        <v>1</v>
      </c>
      <c r="Y1069" s="7"/>
    </row>
    <row r="1070" spans="1:25" ht="15" customHeight="1" x14ac:dyDescent="0.25">
      <c r="A1070" s="139">
        <v>1063</v>
      </c>
      <c r="B1070" s="10">
        <f t="shared" ca="1" si="133"/>
        <v>0.4881697937369085</v>
      </c>
      <c r="C1070" s="60">
        <f ca="1">_xlfn.NORM.INV(B1070,'Input Parameters'!$E$15,'Input Parameters'!$F$15)</f>
        <v>269.35991594978856</v>
      </c>
      <c r="D1070" s="10">
        <f t="shared" ca="1" si="134"/>
        <v>0.50649714655141587</v>
      </c>
      <c r="E1070" s="62">
        <f ca="1">IF(_xlfn.NORM.INV(D1070,'Input Parameters'!$E$17,'Input Parameters'!$F$17)&lt;3500,3500,IF(_xlfn.NORM.INV(D1070,'Input Parameters'!$E$17,'Input Parameters'!$F$17)&gt;5500,5500,_xlfn.NORM.INV(D1070,'Input Parameters'!$E$17,'Input Parameters'!$F$17)))</f>
        <v>4811.4006558685987</v>
      </c>
      <c r="F1070" s="10">
        <f t="shared" ca="1" si="135"/>
        <v>0.8347570349181338</v>
      </c>
      <c r="G1070" s="64">
        <f ca="1">_xlfn.NORM.INV(F1070,'Input Parameters'!$E$20,'Input Parameters'!$F$20)</f>
        <v>289.17000828469554</v>
      </c>
      <c r="H1070" s="57">
        <f ca="1">EXP(E1070*(1/'Input Parameters'!$E$23-1/G1070))</f>
        <v>0.80779584563834894</v>
      </c>
      <c r="I1070" s="10">
        <f t="shared" ca="1" si="136"/>
        <v>0.67188204332805324</v>
      </c>
      <c r="J1070" s="30">
        <f ca="1">_xlfn.BETA.INV(I1070,'Input Parameters'!$L$26,'Input Parameters'!$M$26,'Input Parameters'!$J$26,'Input Parameters'!$K$26)</f>
        <v>0.73012568248281962</v>
      </c>
      <c r="K1070" s="168">
        <f ca="1">('Input Parameters'!$E$27/'Input Parameters'!$E$38)^$J1070</f>
        <v>5.3150712291167987E-3</v>
      </c>
      <c r="L1070" s="69">
        <f ca="1">$H1070*$C1070*'Input Parameters'!$E$25*K1070</f>
        <v>1.1564947676589985</v>
      </c>
      <c r="M1070" s="24">
        <f t="shared" ca="1" si="137"/>
        <v>0.20214742779050732</v>
      </c>
      <c r="N1070" s="15">
        <f ca="1">_xlfn.NORM.INV(M1070,'Input Parameters'!$E$29,'Input Parameters'!$F$29)</f>
        <v>9.9916602461638637E-2</v>
      </c>
      <c r="O1070" s="8">
        <f t="shared" ca="1" si="138"/>
        <v>4.7725417431975337E-2</v>
      </c>
      <c r="P1070" s="30">
        <f ca="1">_xlfn.LOGNORM.INV(O1070,'Input Parameters'!$H$30,'Input Parameters'!$I$30)</f>
        <v>1.2207077108426698</v>
      </c>
      <c r="Q1070" s="10">
        <f t="shared" ca="1" si="139"/>
        <v>0.16367979881156569</v>
      </c>
      <c r="R1070" s="30">
        <f>IF('Input Parameters'!$E$32=0,0,_xlfn.BETA.INV(Q1070,'Input Parameters'!$L$32,'Input Parameters'!$M$32,'Input Parameters'!$J$32,'Input Parameters'!$K$32))</f>
        <v>0</v>
      </c>
      <c r="S1070" s="10">
        <f t="shared" ca="1" si="140"/>
        <v>0.46192695876254519</v>
      </c>
      <c r="T1070" s="26">
        <f ca="1">_xlfn.LOGNORM.INV(S1070,'Input Parameters'!$H$34,'Input Parameters'!$I$34)</f>
        <v>49.811356683335887</v>
      </c>
      <c r="U1070" s="10">
        <f t="shared" ca="1" si="141"/>
        <v>0.18798609823094281</v>
      </c>
      <c r="V1070" s="30">
        <f ca="1">_xlfn.BETA.INV(U1070,'Input Parameters'!$L$36,'Input Parameters'!$M$36,'Input Parameters'!$J$36,'Input Parameters'!$K$36)</f>
        <v>0.46326598106721517</v>
      </c>
      <c r="W1070" s="2">
        <f ca="1">N1070+(P1070-N1070)*(1-ERF((T1070-R1070)/(2*SQRT(L1070*'Input Parameters'!$E$38))))</f>
        <v>0.10109989708882107</v>
      </c>
      <c r="X1070">
        <f t="shared" ca="1" si="142"/>
        <v>1</v>
      </c>
      <c r="Y1070" s="7"/>
    </row>
    <row r="1071" spans="1:25" ht="15" customHeight="1" x14ac:dyDescent="0.25">
      <c r="A1071" s="139">
        <v>1064</v>
      </c>
      <c r="B1071" s="10">
        <f t="shared" ca="1" si="133"/>
        <v>0.73644460856960869</v>
      </c>
      <c r="C1071" s="60">
        <f ca="1">_xlfn.NORM.INV(B1071,'Input Parameters'!$E$15,'Input Parameters'!$F$15)</f>
        <v>305.24035516309118</v>
      </c>
      <c r="D1071" s="10">
        <f t="shared" ca="1" si="134"/>
        <v>0.78920244096193093</v>
      </c>
      <c r="E1071" s="62">
        <f ca="1">IF(_xlfn.NORM.INV(D1071,'Input Parameters'!$E$17,'Input Parameters'!$F$17)&lt;3500,3500,IF(_xlfn.NORM.INV(D1071,'Input Parameters'!$E$17,'Input Parameters'!$F$17)&gt;5500,5500,_xlfn.NORM.INV(D1071,'Input Parameters'!$E$17,'Input Parameters'!$F$17)))</f>
        <v>5362.5598711030289</v>
      </c>
      <c r="F1071" s="10">
        <f t="shared" ca="1" si="135"/>
        <v>0.6863828412343348</v>
      </c>
      <c r="G1071" s="64">
        <f ca="1">_xlfn.NORM.INV(F1071,'Input Parameters'!$E$20,'Input Parameters'!$F$20)</f>
        <v>285.90367569363673</v>
      </c>
      <c r="H1071" s="57">
        <f ca="1">EXP(E1071*(1/'Input Parameters'!$E$23-1/G1071))</f>
        <v>0.637779982383054</v>
      </c>
      <c r="I1071" s="10">
        <f t="shared" ca="1" si="136"/>
        <v>1.2612305581830574E-3</v>
      </c>
      <c r="J1071" s="30">
        <f ca="1">_xlfn.BETA.INV(I1071,'Input Parameters'!$L$26,'Input Parameters'!$M$26,'Input Parameters'!$J$26,'Input Parameters'!$K$26)</f>
        <v>0.19041565752945608</v>
      </c>
      <c r="K1071" s="168">
        <f ca="1">('Input Parameters'!$E$27/'Input Parameters'!$E$38)^$J1071</f>
        <v>0.25516215471321702</v>
      </c>
      <c r="L1071" s="69">
        <f ca="1">$H1071*$C1071*'Input Parameters'!$E$25*K1071</f>
        <v>49.673995687811143</v>
      </c>
      <c r="M1071" s="24">
        <f t="shared" ca="1" si="137"/>
        <v>1.1923990249744332E-2</v>
      </c>
      <c r="N1071" s="15">
        <f ca="1">_xlfn.NORM.INV(M1071,'Input Parameters'!$E$29,'Input Parameters'!$F$29)</f>
        <v>9.9774043047050689E-2</v>
      </c>
      <c r="O1071" s="8">
        <f t="shared" ca="1" si="138"/>
        <v>0.84693558801399982</v>
      </c>
      <c r="P1071" s="30">
        <f ca="1">_xlfn.LOGNORM.INV(O1071,'Input Parameters'!$H$30,'Input Parameters'!$I$30)</f>
        <v>4.3512575258732475</v>
      </c>
      <c r="Q1071" s="10">
        <f t="shared" ca="1" si="139"/>
        <v>0.20770287103469731</v>
      </c>
      <c r="R1071" s="30">
        <f>IF('Input Parameters'!$E$32=0,0,_xlfn.BETA.INV(Q1071,'Input Parameters'!$L$32,'Input Parameters'!$M$32,'Input Parameters'!$J$32,'Input Parameters'!$K$32))</f>
        <v>0</v>
      </c>
      <c r="S1071" s="10">
        <f t="shared" ca="1" si="140"/>
        <v>0.33941956159451525</v>
      </c>
      <c r="T1071" s="26">
        <f ca="1">_xlfn.LOGNORM.INV(S1071,'Input Parameters'!$H$34,'Input Parameters'!$I$34)</f>
        <v>47.874775999806261</v>
      </c>
      <c r="U1071" s="10">
        <f t="shared" ca="1" si="141"/>
        <v>0.85926425552399832</v>
      </c>
      <c r="V1071" s="30">
        <f ca="1">_xlfn.BETA.INV(U1071,'Input Parameters'!$L$36,'Input Parameters'!$M$36,'Input Parameters'!$J$36,'Input Parameters'!$K$36)</f>
        <v>0.76520248364197951</v>
      </c>
      <c r="W1071" s="2">
        <f ca="1">N1071+(P1071-N1071)*(1-ERF((T1071-R1071)/(2*SQRT(L1071*'Input Parameters'!$E$38))))</f>
        <v>2.7824711368201123</v>
      </c>
      <c r="X1071">
        <f t="shared" ca="1" si="142"/>
        <v>0</v>
      </c>
      <c r="Y1071" s="7"/>
    </row>
    <row r="1072" spans="1:25" ht="15" customHeight="1" x14ac:dyDescent="0.25">
      <c r="A1072" s="139">
        <v>1065</v>
      </c>
      <c r="B1072" s="10">
        <f t="shared" ca="1" si="133"/>
        <v>0.1284253050253209</v>
      </c>
      <c r="C1072" s="60">
        <f ca="1">_xlfn.NORM.INV(B1072,'Input Parameters'!$E$15,'Input Parameters'!$F$15)</f>
        <v>209.51908147269845</v>
      </c>
      <c r="D1072" s="10">
        <f t="shared" ca="1" si="134"/>
        <v>0.87399476269942056</v>
      </c>
      <c r="E1072" s="62">
        <f ca="1">IF(_xlfn.NORM.INV(D1072,'Input Parameters'!$E$17,'Input Parameters'!$F$17)&lt;3500,3500,IF(_xlfn.NORM.INV(D1072,'Input Parameters'!$E$17,'Input Parameters'!$F$17)&gt;5500,5500,_xlfn.NORM.INV(D1072,'Input Parameters'!$E$17,'Input Parameters'!$F$17)))</f>
        <v>5500</v>
      </c>
      <c r="F1072" s="10">
        <f t="shared" ca="1" si="135"/>
        <v>1.7961740773650092E-2</v>
      </c>
      <c r="G1072" s="64">
        <f ca="1">_xlfn.NORM.INV(F1072,'Input Parameters'!$E$20,'Input Parameters'!$F$20)</f>
        <v>268.59479041715338</v>
      </c>
      <c r="H1072" s="57">
        <f ca="1">EXP(E1072*(1/'Input Parameters'!$E$23-1/G1072))</f>
        <v>0.1825040308704792</v>
      </c>
      <c r="I1072" s="10">
        <f t="shared" ca="1" si="136"/>
        <v>0.61018664303654369</v>
      </c>
      <c r="J1072" s="30">
        <f ca="1">_xlfn.BETA.INV(I1072,'Input Parameters'!$L$26,'Input Parameters'!$M$26,'Input Parameters'!$J$26,'Input Parameters'!$K$26)</f>
        <v>0.70532545065798025</v>
      </c>
      <c r="K1072" s="168">
        <f ca="1">('Input Parameters'!$E$27/'Input Parameters'!$E$38)^$J1072</f>
        <v>6.3499000033708083E-3</v>
      </c>
      <c r="L1072" s="69">
        <f ca="1">$H1072*$C1072*'Input Parameters'!$E$25*K1072</f>
        <v>0.2428079647190555</v>
      </c>
      <c r="M1072" s="24">
        <f t="shared" ca="1" si="137"/>
        <v>0.16793580152312537</v>
      </c>
      <c r="N1072" s="15">
        <f ca="1">_xlfn.NORM.INV(M1072,'Input Parameters'!$E$29,'Input Parameters'!$F$29)</f>
        <v>9.9903764558363695E-2</v>
      </c>
      <c r="O1072" s="8">
        <f t="shared" ca="1" si="138"/>
        <v>0.33740960460304925</v>
      </c>
      <c r="P1072" s="30">
        <f ca="1">_xlfn.LOGNORM.INV(O1072,'Input Parameters'!$H$30,'Input Parameters'!$I$30)</f>
        <v>2.2008780706989572</v>
      </c>
      <c r="Q1072" s="10">
        <f t="shared" ca="1" si="139"/>
        <v>1.6162509618450893E-2</v>
      </c>
      <c r="R1072" s="30">
        <f>IF('Input Parameters'!$E$32=0,0,_xlfn.BETA.INV(Q1072,'Input Parameters'!$L$32,'Input Parameters'!$M$32,'Input Parameters'!$J$32,'Input Parameters'!$K$32))</f>
        <v>0</v>
      </c>
      <c r="S1072" s="10">
        <f t="shared" ca="1" si="140"/>
        <v>0.81440839416687172</v>
      </c>
      <c r="T1072" s="26">
        <f ca="1">_xlfn.LOGNORM.INV(S1072,'Input Parameters'!$H$34,'Input Parameters'!$I$34)</f>
        <v>56.345009354824363</v>
      </c>
      <c r="U1072" s="10">
        <f t="shared" ca="1" si="141"/>
        <v>0.66307748313948445</v>
      </c>
      <c r="V1072" s="30">
        <f ca="1">_xlfn.BETA.INV(U1072,'Input Parameters'!$L$36,'Input Parameters'!$M$36,'Input Parameters'!$J$36,'Input Parameters'!$K$36)</f>
        <v>0.65251765455189603</v>
      </c>
      <c r="W1072" s="2">
        <f ca="1">N1072+(P1072-N1072)*(1-ERF((T1072-R1072)/(2*SQRT(L1072*'Input Parameters'!$E$38))))</f>
        <v>9.9903764558365096E-2</v>
      </c>
      <c r="X1072">
        <f t="shared" ca="1" si="142"/>
        <v>1</v>
      </c>
      <c r="Y1072" s="7"/>
    </row>
    <row r="1073" spans="1:25" ht="15" customHeight="1" x14ac:dyDescent="0.25">
      <c r="A1073" s="139">
        <v>1066</v>
      </c>
      <c r="B1073" s="10">
        <f t="shared" ca="1" si="133"/>
        <v>0.56085210435523825</v>
      </c>
      <c r="C1073" s="60">
        <f ca="1">_xlfn.NORM.INV(B1073,'Input Parameters'!$E$15,'Input Parameters'!$F$15)</f>
        <v>279.26583919933904</v>
      </c>
      <c r="D1073" s="10">
        <f t="shared" ca="1" si="134"/>
        <v>0.57074300722858962</v>
      </c>
      <c r="E1073" s="62">
        <f ca="1">IF(_xlfn.NORM.INV(D1073,'Input Parameters'!$E$17,'Input Parameters'!$F$17)&lt;3500,3500,IF(_xlfn.NORM.INV(D1073,'Input Parameters'!$E$17,'Input Parameters'!$F$17)&gt;5500,5500,_xlfn.NORM.INV(D1073,'Input Parameters'!$E$17,'Input Parameters'!$F$17)))</f>
        <v>4924.7862834528141</v>
      </c>
      <c r="F1073" s="10">
        <f t="shared" ca="1" si="135"/>
        <v>0.22448473396735924</v>
      </c>
      <c r="G1073" s="64">
        <f ca="1">_xlfn.NORM.INV(F1073,'Input Parameters'!$E$20,'Input Parameters'!$F$20)</f>
        <v>277.57720087666087</v>
      </c>
      <c r="H1073" s="57">
        <f ca="1">EXP(E1073*(1/'Input Parameters'!$E$23-1/G1073))</f>
        <v>0.39465104796026312</v>
      </c>
      <c r="I1073" s="10">
        <f t="shared" ca="1" si="136"/>
        <v>0.98004739129492724</v>
      </c>
      <c r="J1073" s="30">
        <f ca="1">_xlfn.BETA.INV(I1073,'Input Parameters'!$L$26,'Input Parameters'!$M$26,'Input Parameters'!$J$26,'Input Parameters'!$K$26)</f>
        <v>0.911366561482709</v>
      </c>
      <c r="K1073" s="168">
        <f ca="1">('Input Parameters'!$E$27/'Input Parameters'!$E$38)^$J1073</f>
        <v>1.4484605206149432E-3</v>
      </c>
      <c r="L1073" s="69">
        <f ca="1">$H1073*$C1073*'Input Parameters'!$E$25*K1073</f>
        <v>0.15963853638621653</v>
      </c>
      <c r="M1073" s="24">
        <f t="shared" ca="1" si="137"/>
        <v>0.13964767154845459</v>
      </c>
      <c r="N1073" s="15">
        <f ca="1">_xlfn.NORM.INV(M1073,'Input Parameters'!$E$29,'Input Parameters'!$F$29)</f>
        <v>9.9891809635056464E-2</v>
      </c>
      <c r="O1073" s="8">
        <f t="shared" ca="1" si="138"/>
        <v>0.6036932275430984</v>
      </c>
      <c r="P1073" s="30">
        <f ca="1">_xlfn.LOGNORM.INV(O1073,'Input Parameters'!$H$30,'Input Parameters'!$I$30)</f>
        <v>3.0381174218926623</v>
      </c>
      <c r="Q1073" s="10">
        <f t="shared" ca="1" si="139"/>
        <v>0.4386534744707633</v>
      </c>
      <c r="R1073" s="30">
        <f>IF('Input Parameters'!$E$32=0,0,_xlfn.BETA.INV(Q1073,'Input Parameters'!$L$32,'Input Parameters'!$M$32,'Input Parameters'!$J$32,'Input Parameters'!$K$32))</f>
        <v>0</v>
      </c>
      <c r="S1073" s="10">
        <f t="shared" ca="1" si="140"/>
        <v>0.86111175635401593</v>
      </c>
      <c r="T1073" s="26">
        <f ca="1">_xlfn.LOGNORM.INV(S1073,'Input Parameters'!$H$34,'Input Parameters'!$I$34)</f>
        <v>57.701590177013344</v>
      </c>
      <c r="U1073" s="10">
        <f t="shared" ca="1" si="141"/>
        <v>0.44936482395843758</v>
      </c>
      <c r="V1073" s="30">
        <f ca="1">_xlfn.BETA.INV(U1073,'Input Parameters'!$L$36,'Input Parameters'!$M$36,'Input Parameters'!$J$36,'Input Parameters'!$K$36)</f>
        <v>0.566739396805642</v>
      </c>
      <c r="W1073" s="2">
        <f ca="1">N1073+(P1073-N1073)*(1-ERF((T1073-R1073)/(2*SQRT(L1073*'Input Parameters'!$E$38))))</f>
        <v>9.9891809635056464E-2</v>
      </c>
      <c r="X1073">
        <f t="shared" ca="1" si="142"/>
        <v>1</v>
      </c>
      <c r="Y1073" s="7"/>
    </row>
    <row r="1074" spans="1:25" ht="15" customHeight="1" x14ac:dyDescent="0.25">
      <c r="A1074" s="139">
        <v>1067</v>
      </c>
      <c r="B1074" s="10">
        <f t="shared" ca="1" si="133"/>
        <v>0.95222224543164036</v>
      </c>
      <c r="C1074" s="60">
        <f ca="1">_xlfn.NORM.INV(B1074,'Input Parameters'!$E$15,'Input Parameters'!$F$15)</f>
        <v>361.29646373783248</v>
      </c>
      <c r="D1074" s="10">
        <f t="shared" ca="1" si="134"/>
        <v>0.13865802061369903</v>
      </c>
      <c r="E1074" s="62">
        <f ca="1">IF(_xlfn.NORM.INV(D1074,'Input Parameters'!$E$17,'Input Parameters'!$F$17)&lt;3500,3500,IF(_xlfn.NORM.INV(D1074,'Input Parameters'!$E$17,'Input Parameters'!$F$17)&gt;5500,5500,_xlfn.NORM.INV(D1074,'Input Parameters'!$E$17,'Input Parameters'!$F$17)))</f>
        <v>4039.5421278001877</v>
      </c>
      <c r="F1074" s="10">
        <f t="shared" ca="1" si="135"/>
        <v>0.59187052178178401</v>
      </c>
      <c r="G1074" s="64">
        <f ca="1">_xlfn.NORM.INV(F1074,'Input Parameters'!$E$20,'Input Parameters'!$F$20)</f>
        <v>284.20680732138794</v>
      </c>
      <c r="H1074" s="57">
        <f ca="1">EXP(E1074*(1/'Input Parameters'!$E$23-1/G1074))</f>
        <v>0.65497554204800168</v>
      </c>
      <c r="I1074" s="10">
        <f t="shared" ca="1" si="136"/>
        <v>0.84976855073181112</v>
      </c>
      <c r="J1074" s="30">
        <f ca="1">_xlfn.BETA.INV(I1074,'Input Parameters'!$L$26,'Input Parameters'!$M$26,'Input Parameters'!$J$26,'Input Parameters'!$K$26)</f>
        <v>0.81013321980159925</v>
      </c>
      <c r="K1074" s="168">
        <f ca="1">('Input Parameters'!$E$27/'Input Parameters'!$E$38)^$J1074</f>
        <v>2.9941202454647434E-3</v>
      </c>
      <c r="L1074" s="69">
        <f ca="1">$H1074*$C1074*'Input Parameters'!$E$25*K1074</f>
        <v>0.70852965437560211</v>
      </c>
      <c r="M1074" s="24">
        <f t="shared" ca="1" si="137"/>
        <v>0.17481386716444647</v>
      </c>
      <c r="N1074" s="15">
        <f ca="1">_xlfn.NORM.INV(M1074,'Input Parameters'!$E$29,'Input Parameters'!$F$29)</f>
        <v>9.9906468839106297E-2</v>
      </c>
      <c r="O1074" s="8">
        <f t="shared" ca="1" si="138"/>
        <v>0.6847625111299086</v>
      </c>
      <c r="P1074" s="30">
        <f ca="1">_xlfn.LOGNORM.INV(O1074,'Input Parameters'!$H$30,'Input Parameters'!$I$30)</f>
        <v>3.3678792377037294</v>
      </c>
      <c r="Q1074" s="10">
        <f t="shared" ca="1" si="139"/>
        <v>0.10930798667391395</v>
      </c>
      <c r="R1074" s="30">
        <f>IF('Input Parameters'!$E$32=0,0,_xlfn.BETA.INV(Q1074,'Input Parameters'!$L$32,'Input Parameters'!$M$32,'Input Parameters'!$J$32,'Input Parameters'!$K$32))</f>
        <v>0</v>
      </c>
      <c r="S1074" s="10">
        <f t="shared" ca="1" si="140"/>
        <v>0.12298332419320968</v>
      </c>
      <c r="T1074" s="26">
        <f ca="1">_xlfn.LOGNORM.INV(S1074,'Input Parameters'!$H$34,'Input Parameters'!$I$34)</f>
        <v>43.6271993650778</v>
      </c>
      <c r="U1074" s="10">
        <f t="shared" ca="1" si="141"/>
        <v>0.42970172081603408</v>
      </c>
      <c r="V1074" s="30">
        <f ca="1">_xlfn.BETA.INV(U1074,'Input Parameters'!$L$36,'Input Parameters'!$M$36,'Input Parameters'!$J$36,'Input Parameters'!$K$36)</f>
        <v>0.55936899718728816</v>
      </c>
      <c r="W1074" s="2">
        <f ca="1">N1074+(P1074-N1074)*(1-ERF((T1074-R1074)/(2*SQRT(L1074*'Input Parameters'!$E$38))))</f>
        <v>0.10071504870276622</v>
      </c>
      <c r="X1074">
        <f t="shared" ca="1" si="142"/>
        <v>1</v>
      </c>
      <c r="Y1074" s="7"/>
    </row>
    <row r="1075" spans="1:25" ht="15" customHeight="1" x14ac:dyDescent="0.25">
      <c r="A1075" s="139">
        <v>1068</v>
      </c>
      <c r="B1075" s="10">
        <f t="shared" ca="1" si="133"/>
        <v>0.3523597943930864</v>
      </c>
      <c r="C1075" s="60">
        <f ca="1">_xlfn.NORM.INV(B1075,'Input Parameters'!$E$15,'Input Parameters'!$F$15)</f>
        <v>250.43020147586773</v>
      </c>
      <c r="D1075" s="10">
        <f t="shared" ca="1" si="134"/>
        <v>0.91625843893695236</v>
      </c>
      <c r="E1075" s="62">
        <f ca="1">IF(_xlfn.NORM.INV(D1075,'Input Parameters'!$E$17,'Input Parameters'!$F$17)&lt;3500,3500,IF(_xlfn.NORM.INV(D1075,'Input Parameters'!$E$17,'Input Parameters'!$F$17)&gt;5500,5500,_xlfn.NORM.INV(D1075,'Input Parameters'!$E$17,'Input Parameters'!$F$17)))</f>
        <v>5500</v>
      </c>
      <c r="F1075" s="10">
        <f t="shared" ca="1" si="135"/>
        <v>0.44392982631196132</v>
      </c>
      <c r="G1075" s="64">
        <f ca="1">_xlfn.NORM.INV(F1075,'Input Parameters'!$E$20,'Input Parameters'!$F$20)</f>
        <v>281.70521273185267</v>
      </c>
      <c r="H1075" s="57">
        <f ca="1">EXP(E1075*(1/'Input Parameters'!$E$23-1/G1075))</f>
        <v>0.47331403883754009</v>
      </c>
      <c r="I1075" s="10">
        <f t="shared" ca="1" si="136"/>
        <v>0.54156444804255055</v>
      </c>
      <c r="J1075" s="30">
        <f ca="1">_xlfn.BETA.INV(I1075,'Input Parameters'!$L$26,'Input Parameters'!$M$26,'Input Parameters'!$J$26,'Input Parameters'!$K$26)</f>
        <v>0.67804635493167309</v>
      </c>
      <c r="K1075" s="168">
        <f ca="1">('Input Parameters'!$E$27/'Input Parameters'!$E$38)^$J1075</f>
        <v>7.7223032422622465E-3</v>
      </c>
      <c r="L1075" s="69">
        <f ca="1">$H1075*$C1075*'Input Parameters'!$E$25*K1075</f>
        <v>0.91534105264094856</v>
      </c>
      <c r="M1075" s="24">
        <f t="shared" ca="1" si="137"/>
        <v>0.98128460661198846</v>
      </c>
      <c r="N1075" s="15">
        <f ca="1">_xlfn.NORM.INV(M1075,'Input Parameters'!$E$29,'Input Parameters'!$F$29)</f>
        <v>0.10020810340799763</v>
      </c>
      <c r="O1075" s="8">
        <f t="shared" ca="1" si="138"/>
        <v>0.57294573648122771</v>
      </c>
      <c r="P1075" s="30">
        <f ca="1">_xlfn.LOGNORM.INV(O1075,'Input Parameters'!$H$30,'Input Parameters'!$I$30)</f>
        <v>2.9267755432951517</v>
      </c>
      <c r="Q1075" s="10">
        <f t="shared" ca="1" si="139"/>
        <v>0.44786429220642165</v>
      </c>
      <c r="R1075" s="30">
        <f>IF('Input Parameters'!$E$32=0,0,_xlfn.BETA.INV(Q1075,'Input Parameters'!$L$32,'Input Parameters'!$M$32,'Input Parameters'!$J$32,'Input Parameters'!$K$32))</f>
        <v>0</v>
      </c>
      <c r="S1075" s="10">
        <f t="shared" ca="1" si="140"/>
        <v>0.34319203288005862</v>
      </c>
      <c r="T1075" s="26">
        <f ca="1">_xlfn.LOGNORM.INV(S1075,'Input Parameters'!$H$34,'Input Parameters'!$I$34)</f>
        <v>47.936100621743606</v>
      </c>
      <c r="U1075" s="10">
        <f t="shared" ca="1" si="141"/>
        <v>0.11536339217831915</v>
      </c>
      <c r="V1075" s="30">
        <f ca="1">_xlfn.BETA.INV(U1075,'Input Parameters'!$L$36,'Input Parameters'!$M$36,'Input Parameters'!$J$36,'Input Parameters'!$K$36)</f>
        <v>0.42613034732397559</v>
      </c>
      <c r="W1075" s="2">
        <f ca="1">N1075+(P1075-N1075)*(1-ERF((T1075-R1075)/(2*SQRT(L1075*'Input Parameters'!$E$38))))</f>
        <v>0.10132681723744685</v>
      </c>
      <c r="X1075">
        <f t="shared" ca="1" si="142"/>
        <v>1</v>
      </c>
      <c r="Y1075" s="7"/>
    </row>
    <row r="1076" spans="1:25" ht="15" customHeight="1" x14ac:dyDescent="0.25">
      <c r="A1076" s="139">
        <v>1069</v>
      </c>
      <c r="B1076" s="10">
        <f t="shared" ca="1" si="133"/>
        <v>0.2414554554960765</v>
      </c>
      <c r="C1076" s="60">
        <f ca="1">_xlfn.NORM.INV(B1076,'Input Parameters'!$E$15,'Input Parameters'!$F$15)</f>
        <v>232.94354125884291</v>
      </c>
      <c r="D1076" s="10">
        <f t="shared" ca="1" si="134"/>
        <v>0.23857021682526236</v>
      </c>
      <c r="E1076" s="62">
        <f ca="1">IF(_xlfn.NORM.INV(D1076,'Input Parameters'!$E$17,'Input Parameters'!$F$17)&lt;3500,3500,IF(_xlfn.NORM.INV(D1076,'Input Parameters'!$E$17,'Input Parameters'!$F$17)&gt;5500,5500,_xlfn.NORM.INV(D1076,'Input Parameters'!$E$17,'Input Parameters'!$F$17)))</f>
        <v>4302.363479886244</v>
      </c>
      <c r="F1076" s="10">
        <f t="shared" ca="1" si="135"/>
        <v>0.50624875821273196</v>
      </c>
      <c r="G1076" s="64">
        <f ca="1">_xlfn.NORM.INV(F1076,'Input Parameters'!$E$20,'Input Parameters'!$F$20)</f>
        <v>282.75494849544293</v>
      </c>
      <c r="H1076" s="57">
        <f ca="1">EXP(E1076*(1/'Input Parameters'!$E$23-1/G1076))</f>
        <v>0.58953653494361546</v>
      </c>
      <c r="I1076" s="10">
        <f t="shared" ca="1" si="136"/>
        <v>0.22506988441240938</v>
      </c>
      <c r="J1076" s="30">
        <f ca="1">_xlfn.BETA.INV(I1076,'Input Parameters'!$L$26,'Input Parameters'!$M$26,'Input Parameters'!$J$26,'Input Parameters'!$K$26)</f>
        <v>0.53473166050279997</v>
      </c>
      <c r="K1076" s="168">
        <f ca="1">('Input Parameters'!$E$27/'Input Parameters'!$E$38)^$J1076</f>
        <v>2.1587455342377507E-2</v>
      </c>
      <c r="L1076" s="69">
        <f ca="1">$H1076*$C1076*'Input Parameters'!$E$25*K1076</f>
        <v>2.9645777861902514</v>
      </c>
      <c r="M1076" s="24">
        <f t="shared" ca="1" si="137"/>
        <v>0.96943179099968257</v>
      </c>
      <c r="N1076" s="15">
        <f ca="1">_xlfn.NORM.INV(M1076,'Input Parameters'!$E$29,'Input Parameters'!$F$29)</f>
        <v>0.10018725075525853</v>
      </c>
      <c r="O1076" s="8">
        <f t="shared" ca="1" si="138"/>
        <v>5.9146475743516391E-2</v>
      </c>
      <c r="P1076" s="30">
        <f ca="1">_xlfn.LOGNORM.INV(O1076,'Input Parameters'!$H$30,'Input Parameters'!$I$30)</f>
        <v>1.2829880458007876</v>
      </c>
      <c r="Q1076" s="10">
        <f t="shared" ca="1" si="139"/>
        <v>0.49747656073203528</v>
      </c>
      <c r="R1076" s="30">
        <f>IF('Input Parameters'!$E$32=0,0,_xlfn.BETA.INV(Q1076,'Input Parameters'!$L$32,'Input Parameters'!$M$32,'Input Parameters'!$J$32,'Input Parameters'!$K$32))</f>
        <v>0</v>
      </c>
      <c r="S1076" s="10">
        <f t="shared" ca="1" si="140"/>
        <v>0.10465747133646286</v>
      </c>
      <c r="T1076" s="26">
        <f ca="1">_xlfn.LOGNORM.INV(S1076,'Input Parameters'!$H$34,'Input Parameters'!$I$34)</f>
        <v>43.112833603520116</v>
      </c>
      <c r="U1076" s="10">
        <f t="shared" ca="1" si="141"/>
        <v>0.49008505686170944</v>
      </c>
      <c r="V1076" s="30">
        <f ca="1">_xlfn.BETA.INV(U1076,'Input Parameters'!$L$36,'Input Parameters'!$M$36,'Input Parameters'!$J$36,'Input Parameters'!$K$36)</f>
        <v>0.58211119333143035</v>
      </c>
      <c r="W1076" s="2">
        <f ca="1">N1076+(P1076-N1076)*(1-ERF((T1076-R1076)/(2*SQRT(L1076*'Input Parameters'!$E$38))))</f>
        <v>0.19083029097255411</v>
      </c>
      <c r="X1076">
        <f t="shared" ca="1" si="142"/>
        <v>1</v>
      </c>
      <c r="Y1076" s="7"/>
    </row>
    <row r="1077" spans="1:25" ht="15" customHeight="1" x14ac:dyDescent="0.25">
      <c r="A1077" s="139">
        <v>1070</v>
      </c>
      <c r="B1077" s="10">
        <f t="shared" ca="1" si="133"/>
        <v>0.38507964737914757</v>
      </c>
      <c r="C1077" s="60">
        <f ca="1">_xlfn.NORM.INV(B1077,'Input Parameters'!$E$15,'Input Parameters'!$F$15)</f>
        <v>255.13369025186753</v>
      </c>
      <c r="D1077" s="10">
        <f t="shared" ca="1" si="134"/>
        <v>7.4539896028627539E-2</v>
      </c>
      <c r="E1077" s="62">
        <f ca="1">IF(_xlfn.NORM.INV(D1077,'Input Parameters'!$E$17,'Input Parameters'!$F$17)&lt;3500,3500,IF(_xlfn.NORM.INV(D1077,'Input Parameters'!$E$17,'Input Parameters'!$F$17)&gt;5500,5500,_xlfn.NORM.INV(D1077,'Input Parameters'!$E$17,'Input Parameters'!$F$17)))</f>
        <v>3790.0473851837346</v>
      </c>
      <c r="F1077" s="10">
        <f t="shared" ca="1" si="135"/>
        <v>0.5660586021930365</v>
      </c>
      <c r="G1077" s="64">
        <f ca="1">_xlfn.NORM.INV(F1077,'Input Parameters'!$E$20,'Input Parameters'!$F$20)</f>
        <v>283.76453413778114</v>
      </c>
      <c r="H1077" s="57">
        <f ca="1">EXP(E1077*(1/'Input Parameters'!$E$23-1/G1077))</f>
        <v>0.65848962761462448</v>
      </c>
      <c r="I1077" s="10">
        <f t="shared" ca="1" si="136"/>
        <v>2.1374166775524062E-2</v>
      </c>
      <c r="J1077" s="30">
        <f ca="1">_xlfn.BETA.INV(I1077,'Input Parameters'!$L$26,'Input Parameters'!$M$26,'Input Parameters'!$J$26,'Input Parameters'!$K$26)</f>
        <v>0.32403249930849864</v>
      </c>
      <c r="K1077" s="168">
        <f ca="1">('Input Parameters'!$E$27/'Input Parameters'!$E$38)^$J1077</f>
        <v>9.7852619449294242E-2</v>
      </c>
      <c r="L1077" s="69">
        <f ca="1">$H1077*$C1077*'Input Parameters'!$E$25*K1077</f>
        <v>16.439522732963241</v>
      </c>
      <c r="M1077" s="24">
        <f t="shared" ca="1" si="137"/>
        <v>0.18464731391569211</v>
      </c>
      <c r="N1077" s="15">
        <f ca="1">_xlfn.NORM.INV(M1077,'Input Parameters'!$E$29,'Input Parameters'!$F$29)</f>
        <v>9.9910220458183929E-2</v>
      </c>
      <c r="O1077" s="8">
        <f t="shared" ca="1" si="138"/>
        <v>0.37808076853112027</v>
      </c>
      <c r="P1077" s="30">
        <f ca="1">_xlfn.LOGNORM.INV(O1077,'Input Parameters'!$H$30,'Input Parameters'!$I$30)</f>
        <v>2.3171879377584315</v>
      </c>
      <c r="Q1077" s="10">
        <f t="shared" ca="1" si="139"/>
        <v>0.39038948335711221</v>
      </c>
      <c r="R1077" s="30">
        <f>IF('Input Parameters'!$E$32=0,0,_xlfn.BETA.INV(Q1077,'Input Parameters'!$L$32,'Input Parameters'!$M$32,'Input Parameters'!$J$32,'Input Parameters'!$K$32))</f>
        <v>0</v>
      </c>
      <c r="S1077" s="10">
        <f t="shared" ca="1" si="140"/>
        <v>0.80674524468989517</v>
      </c>
      <c r="T1077" s="26">
        <f ca="1">_xlfn.LOGNORM.INV(S1077,'Input Parameters'!$H$34,'Input Parameters'!$I$34)</f>
        <v>56.14684877986641</v>
      </c>
      <c r="U1077" s="10">
        <f t="shared" ca="1" si="141"/>
        <v>3.821325983863566E-2</v>
      </c>
      <c r="V1077" s="30">
        <f ca="1">_xlfn.BETA.INV(U1077,'Input Parameters'!$L$36,'Input Parameters'!$M$36,'Input Parameters'!$J$36,'Input Parameters'!$K$36)</f>
        <v>0.36694005735765345</v>
      </c>
      <c r="W1077" s="2">
        <f ca="1">N1077+(P1077-N1077)*(1-ERF((T1077-R1077)/(2*SQRT(L1077*'Input Parameters'!$E$38))))</f>
        <v>0.82604079437753763</v>
      </c>
      <c r="X1077">
        <f t="shared" ca="1" si="142"/>
        <v>0</v>
      </c>
      <c r="Y1077" s="7"/>
    </row>
    <row r="1078" spans="1:25" ht="15" customHeight="1" x14ac:dyDescent="0.25">
      <c r="A1078" s="139">
        <v>1071</v>
      </c>
      <c r="B1078" s="10">
        <f t="shared" ca="1" si="133"/>
        <v>0.85863208051836371</v>
      </c>
      <c r="C1078" s="60">
        <f ca="1">_xlfn.NORM.INV(B1078,'Input Parameters'!$E$15,'Input Parameters'!$F$15)</f>
        <v>329.18145623894384</v>
      </c>
      <c r="D1078" s="10">
        <f t="shared" ca="1" si="134"/>
        <v>0.91800323549475238</v>
      </c>
      <c r="E1078" s="62">
        <f ca="1">IF(_xlfn.NORM.INV(D1078,'Input Parameters'!$E$17,'Input Parameters'!$F$17)&lt;3500,3500,IF(_xlfn.NORM.INV(D1078,'Input Parameters'!$E$17,'Input Parameters'!$F$17)&gt;5500,5500,_xlfn.NORM.INV(D1078,'Input Parameters'!$E$17,'Input Parameters'!$F$17)))</f>
        <v>5500</v>
      </c>
      <c r="F1078" s="10">
        <f t="shared" ca="1" si="135"/>
        <v>0.93009293844773844</v>
      </c>
      <c r="G1078" s="64">
        <f ca="1">_xlfn.NORM.INV(F1078,'Input Parameters'!$E$20,'Input Parameters'!$F$20)</f>
        <v>292.54243990956178</v>
      </c>
      <c r="H1078" s="57">
        <f ca="1">EXP(E1078*(1/'Input Parameters'!$E$23-1/G1078))</f>
        <v>0.97557156867636718</v>
      </c>
      <c r="I1078" s="10">
        <f t="shared" ca="1" si="136"/>
        <v>0.78301235448620854</v>
      </c>
      <c r="J1078" s="30">
        <f ca="1">_xlfn.BETA.INV(I1078,'Input Parameters'!$L$26,'Input Parameters'!$M$26,'Input Parameters'!$J$26,'Input Parameters'!$K$26)</f>
        <v>0.777598572589565</v>
      </c>
      <c r="K1078" s="168">
        <f ca="1">('Input Parameters'!$E$27/'Input Parameters'!$E$38)^$J1078</f>
        <v>3.7811274966848625E-3</v>
      </c>
      <c r="L1078" s="69">
        <f ca="1">$H1078*$C1078*'Input Parameters'!$E$25*K1078</f>
        <v>1.2142715476114041</v>
      </c>
      <c r="M1078" s="24">
        <f t="shared" ca="1" si="137"/>
        <v>0.31886472180813974</v>
      </c>
      <c r="N1078" s="15">
        <f ca="1">_xlfn.NORM.INV(M1078,'Input Parameters'!$E$29,'Input Parameters'!$F$29)</f>
        <v>9.9952912421832671E-2</v>
      </c>
      <c r="O1078" s="8">
        <f t="shared" ca="1" si="138"/>
        <v>0.90724893101612991</v>
      </c>
      <c r="P1078" s="30">
        <f ca="1">_xlfn.LOGNORM.INV(O1078,'Input Parameters'!$H$30,'Input Parameters'!$I$30)</f>
        <v>5.0152029308571429</v>
      </c>
      <c r="Q1078" s="10">
        <f t="shared" ca="1" si="139"/>
        <v>0.56053738094341365</v>
      </c>
      <c r="R1078" s="30">
        <f>IF('Input Parameters'!$E$32=0,0,_xlfn.BETA.INV(Q1078,'Input Parameters'!$L$32,'Input Parameters'!$M$32,'Input Parameters'!$J$32,'Input Parameters'!$K$32))</f>
        <v>0</v>
      </c>
      <c r="S1078" s="10">
        <f t="shared" ca="1" si="140"/>
        <v>0.13402520614725943</v>
      </c>
      <c r="T1078" s="26">
        <f ca="1">_xlfn.LOGNORM.INV(S1078,'Input Parameters'!$H$34,'Input Parameters'!$I$34)</f>
        <v>43.914084839209806</v>
      </c>
      <c r="U1078" s="10">
        <f t="shared" ca="1" si="141"/>
        <v>0.63277430169874693</v>
      </c>
      <c r="V1078" s="30">
        <f ca="1">_xlfn.BETA.INV(U1078,'Input Parameters'!$L$36,'Input Parameters'!$M$36,'Input Parameters'!$J$36,'Input Parameters'!$K$36)</f>
        <v>0.63921086391417026</v>
      </c>
      <c r="W1078" s="2">
        <f ca="1">N1078+(P1078-N1078)*(1-ERF((T1078-R1078)/(2*SQRT(L1078*'Input Parameters'!$E$38))))</f>
        <v>0.1237101021716033</v>
      </c>
      <c r="X1078">
        <f t="shared" ca="1" si="142"/>
        <v>1</v>
      </c>
      <c r="Y1078" s="7"/>
    </row>
    <row r="1079" spans="1:25" ht="15" customHeight="1" x14ac:dyDescent="0.25">
      <c r="A1079" s="139">
        <v>1072</v>
      </c>
      <c r="B1079" s="10">
        <f t="shared" ca="1" si="133"/>
        <v>6.7749523919368171E-2</v>
      </c>
      <c r="C1079" s="60">
        <f ca="1">_xlfn.NORM.INV(B1079,'Input Parameters'!$E$15,'Input Parameters'!$F$15)</f>
        <v>190.06919904496755</v>
      </c>
      <c r="D1079" s="10">
        <f t="shared" ca="1" si="134"/>
        <v>0.49684947141333613</v>
      </c>
      <c r="E1079" s="62">
        <f ca="1">IF(_xlfn.NORM.INV(D1079,'Input Parameters'!$E$17,'Input Parameters'!$F$17)&lt;3500,3500,IF(_xlfn.NORM.INV(D1079,'Input Parameters'!$E$17,'Input Parameters'!$F$17)&gt;5500,5500,_xlfn.NORM.INV(D1079,'Input Parameters'!$E$17,'Input Parameters'!$F$17)))</f>
        <v>4794.4718997138252</v>
      </c>
      <c r="F1079" s="10">
        <f t="shared" ca="1" si="135"/>
        <v>3.0884273387277172E-2</v>
      </c>
      <c r="G1079" s="64">
        <f ca="1">_xlfn.NORM.INV(F1079,'Input Parameters'!$E$20,'Input Parameters'!$F$20)</f>
        <v>270.13471126564889</v>
      </c>
      <c r="H1079" s="57">
        <f ca="1">EXP(E1079*(1/'Input Parameters'!$E$23-1/G1079))</f>
        <v>0.25131998196901922</v>
      </c>
      <c r="I1079" s="10">
        <f t="shared" ca="1" si="136"/>
        <v>0.57507530795093609</v>
      </c>
      <c r="J1079" s="30">
        <f ca="1">_xlfn.BETA.INV(I1079,'Input Parameters'!$L$26,'Input Parameters'!$M$26,'Input Parameters'!$J$26,'Input Parameters'!$K$26)</f>
        <v>0.69136949620576826</v>
      </c>
      <c r="K1079" s="168">
        <f ca="1">('Input Parameters'!$E$27/'Input Parameters'!$E$38)^$J1079</f>
        <v>7.0184714917489489E-3</v>
      </c>
      <c r="L1079" s="69">
        <f ca="1">$H1079*$C1079*'Input Parameters'!$E$25*K1079</f>
        <v>0.33525966342246533</v>
      </c>
      <c r="M1079" s="24">
        <f t="shared" ca="1" si="137"/>
        <v>0.99344118005203774</v>
      </c>
      <c r="N1079" s="15">
        <f ca="1">_xlfn.NORM.INV(M1079,'Input Parameters'!$E$29,'Input Parameters'!$F$29)</f>
        <v>0.10024805594181359</v>
      </c>
      <c r="O1079" s="8">
        <f t="shared" ca="1" si="138"/>
        <v>8.5365498606627344E-2</v>
      </c>
      <c r="P1079" s="30">
        <f ca="1">_xlfn.LOGNORM.INV(O1079,'Input Parameters'!$H$30,'Input Parameters'!$I$30)</f>
        <v>1.4048712180872962</v>
      </c>
      <c r="Q1079" s="10">
        <f t="shared" ca="1" si="139"/>
        <v>0.14946297802200015</v>
      </c>
      <c r="R1079" s="30">
        <f>IF('Input Parameters'!$E$32=0,0,_xlfn.BETA.INV(Q1079,'Input Parameters'!$L$32,'Input Parameters'!$M$32,'Input Parameters'!$J$32,'Input Parameters'!$K$32))</f>
        <v>0</v>
      </c>
      <c r="S1079" s="10">
        <f t="shared" ca="1" si="140"/>
        <v>0.72499114963335731</v>
      </c>
      <c r="T1079" s="26">
        <f ca="1">_xlfn.LOGNORM.INV(S1079,'Input Parameters'!$H$34,'Input Parameters'!$I$34)</f>
        <v>54.30256937582709</v>
      </c>
      <c r="U1079" s="10">
        <f t="shared" ca="1" si="141"/>
        <v>2.8331590573330234E-2</v>
      </c>
      <c r="V1079" s="30">
        <f ca="1">_xlfn.BETA.INV(U1079,'Input Parameters'!$L$36,'Input Parameters'!$M$36,'Input Parameters'!$J$36,'Input Parameters'!$K$36)</f>
        <v>0.35473311550003062</v>
      </c>
      <c r="W1079" s="2">
        <f ca="1">N1079+(P1079-N1079)*(1-ERF((T1079-R1079)/(2*SQRT(L1079*'Input Parameters'!$E$38))))</f>
        <v>0.10024805598515199</v>
      </c>
      <c r="X1079">
        <f t="shared" ca="1" si="142"/>
        <v>1</v>
      </c>
      <c r="Y1079" s="7"/>
    </row>
    <row r="1080" spans="1:25" ht="15" customHeight="1" x14ac:dyDescent="0.25">
      <c r="A1080" s="139">
        <v>1073</v>
      </c>
      <c r="B1080" s="10">
        <f t="shared" ca="1" si="133"/>
        <v>0.51389882771356887</v>
      </c>
      <c r="C1080" s="60">
        <f ca="1">_xlfn.NORM.INV(B1080,'Input Parameters'!$E$15,'Input Parameters'!$F$15)</f>
        <v>272.85563790489221</v>
      </c>
      <c r="D1080" s="10">
        <f t="shared" ca="1" si="134"/>
        <v>0.27377293389612511</v>
      </c>
      <c r="E1080" s="62">
        <f ca="1">IF(_xlfn.NORM.INV(D1080,'Input Parameters'!$E$17,'Input Parameters'!$F$17)&lt;3500,3500,IF(_xlfn.NORM.INV(D1080,'Input Parameters'!$E$17,'Input Parameters'!$F$17)&gt;5500,5500,_xlfn.NORM.INV(D1080,'Input Parameters'!$E$17,'Input Parameters'!$F$17)))</f>
        <v>4378.9908481973398</v>
      </c>
      <c r="F1080" s="10">
        <f t="shared" ca="1" si="135"/>
        <v>0.74608135891838112</v>
      </c>
      <c r="G1080" s="64">
        <f ca="1">_xlfn.NORM.INV(F1080,'Input Parameters'!$E$20,'Input Parameters'!$F$20)</f>
        <v>287.08680035138588</v>
      </c>
      <c r="H1080" s="57">
        <f ca="1">EXP(E1080*(1/'Input Parameters'!$E$23-1/G1080))</f>
        <v>0.73775124827048033</v>
      </c>
      <c r="I1080" s="10">
        <f t="shared" ca="1" si="136"/>
        <v>0.13495424290159008</v>
      </c>
      <c r="J1080" s="30">
        <f ca="1">_xlfn.BETA.INV(I1080,'Input Parameters'!$L$26,'Input Parameters'!$M$26,'Input Parameters'!$J$26,'Input Parameters'!$K$26)</f>
        <v>0.47496450290470704</v>
      </c>
      <c r="K1080" s="168">
        <f ca="1">('Input Parameters'!$E$27/'Input Parameters'!$E$38)^$J1080</f>
        <v>3.3142737613205402E-2</v>
      </c>
      <c r="L1080" s="69">
        <f ca="1">$H1080*$C1080*'Input Parameters'!$E$25*K1080</f>
        <v>6.6716194088986436</v>
      </c>
      <c r="M1080" s="24">
        <f t="shared" ca="1" si="137"/>
        <v>0.80414633168704086</v>
      </c>
      <c r="N1080" s="15">
        <f ca="1">_xlfn.NORM.INV(M1080,'Input Parameters'!$E$29,'Input Parameters'!$F$29)</f>
        <v>0.10008565252061755</v>
      </c>
      <c r="O1080" s="8">
        <f t="shared" ca="1" si="138"/>
        <v>0.74569240862468644</v>
      </c>
      <c r="P1080" s="30">
        <f ca="1">_xlfn.LOGNORM.INV(O1080,'Input Parameters'!$H$30,'Input Parameters'!$I$30)</f>
        <v>3.6666632788770839</v>
      </c>
      <c r="Q1080" s="10">
        <f t="shared" ca="1" si="139"/>
        <v>0.3452985200077705</v>
      </c>
      <c r="R1080" s="30">
        <f>IF('Input Parameters'!$E$32=0,0,_xlfn.BETA.INV(Q1080,'Input Parameters'!$L$32,'Input Parameters'!$M$32,'Input Parameters'!$J$32,'Input Parameters'!$K$32))</f>
        <v>0</v>
      </c>
      <c r="S1080" s="10">
        <f t="shared" ca="1" si="140"/>
        <v>0.59979702672280544</v>
      </c>
      <c r="T1080" s="26">
        <f ca="1">_xlfn.LOGNORM.INV(S1080,'Input Parameters'!$H$34,'Input Parameters'!$I$34)</f>
        <v>52.019807940522227</v>
      </c>
      <c r="U1080" s="10">
        <f t="shared" ca="1" si="141"/>
        <v>0.53160299133744748</v>
      </c>
      <c r="V1080" s="30">
        <f ca="1">_xlfn.BETA.INV(U1080,'Input Parameters'!$L$36,'Input Parameters'!$M$36,'Input Parameters'!$J$36,'Input Parameters'!$K$36)</f>
        <v>0.59806310623418957</v>
      </c>
      <c r="W1080" s="2">
        <f ca="1">N1080+(P1080-N1080)*(1-ERF((T1080-R1080)/(2*SQRT(L1080*'Input Parameters'!$E$38))))</f>
        <v>0.6508357751984708</v>
      </c>
      <c r="X1080">
        <f t="shared" ca="1" si="142"/>
        <v>0</v>
      </c>
      <c r="Y1080" s="7"/>
    </row>
    <row r="1081" spans="1:25" ht="15" customHeight="1" x14ac:dyDescent="0.25">
      <c r="A1081" s="139">
        <v>1074</v>
      </c>
      <c r="B1081" s="10">
        <f t="shared" ca="1" si="133"/>
        <v>0.4185906257443005</v>
      </c>
      <c r="C1081" s="60">
        <f ca="1">_xlfn.NORM.INV(B1081,'Input Parameters'!$E$15,'Input Parameters'!$F$15)</f>
        <v>259.8304309725213</v>
      </c>
      <c r="D1081" s="10">
        <f t="shared" ca="1" si="134"/>
        <v>2.7417034388909856E-2</v>
      </c>
      <c r="E1081" s="62">
        <f ca="1">IF(_xlfn.NORM.INV(D1081,'Input Parameters'!$E$17,'Input Parameters'!$F$17)&lt;3500,3500,IF(_xlfn.NORM.INV(D1081,'Input Parameters'!$E$17,'Input Parameters'!$F$17)&gt;5500,5500,_xlfn.NORM.INV(D1081,'Input Parameters'!$E$17,'Input Parameters'!$F$17)))</f>
        <v>3500</v>
      </c>
      <c r="F1081" s="10">
        <f t="shared" ca="1" si="135"/>
        <v>0.878551864801561</v>
      </c>
      <c r="G1081" s="64">
        <f ca="1">_xlfn.NORM.INV(F1081,'Input Parameters'!$E$20,'Input Parameters'!$F$20)</f>
        <v>290.47411349728361</v>
      </c>
      <c r="H1081" s="57">
        <f ca="1">EXP(E1081*(1/'Input Parameters'!$E$23-1/G1081))</f>
        <v>0.90399737768570476</v>
      </c>
      <c r="I1081" s="10">
        <f t="shared" ca="1" si="136"/>
        <v>9.1551375259138035E-2</v>
      </c>
      <c r="J1081" s="30">
        <f ca="1">_xlfn.BETA.INV(I1081,'Input Parameters'!$L$26,'Input Parameters'!$M$26,'Input Parameters'!$J$26,'Input Parameters'!$K$26)</f>
        <v>0.43623266899186014</v>
      </c>
      <c r="K1081" s="168">
        <f ca="1">('Input Parameters'!$E$27/'Input Parameters'!$E$38)^$J1081</f>
        <v>4.3756841639100867E-2</v>
      </c>
      <c r="L1081" s="69">
        <f ca="1">$H1081*$C1081*'Input Parameters'!$E$25*K1081</f>
        <v>10.277870741027195</v>
      </c>
      <c r="M1081" s="24">
        <f t="shared" ca="1" si="137"/>
        <v>0.8085459245665797</v>
      </c>
      <c r="N1081" s="15">
        <f ca="1">_xlfn.NORM.INV(M1081,'Input Parameters'!$E$29,'Input Parameters'!$F$29)</f>
        <v>0.10008725504638018</v>
      </c>
      <c r="O1081" s="8">
        <f t="shared" ca="1" si="138"/>
        <v>0.29681959337405572</v>
      </c>
      <c r="P1081" s="30">
        <f ca="1">_xlfn.LOGNORM.INV(O1081,'Input Parameters'!$H$30,'Input Parameters'!$I$30)</f>
        <v>2.0854661617605732</v>
      </c>
      <c r="Q1081" s="10">
        <f t="shared" ca="1" si="139"/>
        <v>0.99680199619930043</v>
      </c>
      <c r="R1081" s="30">
        <f>IF('Input Parameters'!$E$32=0,0,_xlfn.BETA.INV(Q1081,'Input Parameters'!$L$32,'Input Parameters'!$M$32,'Input Parameters'!$J$32,'Input Parameters'!$K$32))</f>
        <v>0</v>
      </c>
      <c r="S1081" s="10">
        <f t="shared" ca="1" si="140"/>
        <v>0.49020980761886079</v>
      </c>
      <c r="T1081" s="26">
        <f ca="1">_xlfn.LOGNORM.INV(S1081,'Input Parameters'!$H$34,'Input Parameters'!$I$34)</f>
        <v>50.253906748864409</v>
      </c>
      <c r="U1081" s="10">
        <f t="shared" ca="1" si="141"/>
        <v>0.51011486286156049</v>
      </c>
      <c r="V1081" s="30">
        <f ca="1">_xlfn.BETA.INV(U1081,'Input Parameters'!$L$36,'Input Parameters'!$M$36,'Input Parameters'!$J$36,'Input Parameters'!$K$36)</f>
        <v>0.5897619364529465</v>
      </c>
      <c r="W1081" s="2">
        <f ca="1">N1081+(P1081-N1081)*(1-ERF((T1081-R1081)/(2*SQRT(L1081*'Input Parameters'!$E$38))))</f>
        <v>0.6315368172739767</v>
      </c>
      <c r="X1081">
        <f t="shared" ca="1" si="142"/>
        <v>0</v>
      </c>
      <c r="Y1081" s="7"/>
    </row>
    <row r="1082" spans="1:25" ht="15" customHeight="1" x14ac:dyDescent="0.25">
      <c r="A1082" s="139">
        <v>1075</v>
      </c>
      <c r="B1082" s="10">
        <f t="shared" ca="1" si="133"/>
        <v>0.1096312336245463</v>
      </c>
      <c r="C1082" s="60">
        <f ca="1">_xlfn.NORM.INV(B1082,'Input Parameters'!$E$15,'Input Parameters'!$F$15)</f>
        <v>204.39101223257535</v>
      </c>
      <c r="D1082" s="10">
        <f t="shared" ca="1" si="134"/>
        <v>0.27995071057515375</v>
      </c>
      <c r="E1082" s="62">
        <f ca="1">IF(_xlfn.NORM.INV(D1082,'Input Parameters'!$E$17,'Input Parameters'!$F$17)&lt;3500,3500,IF(_xlfn.NORM.INV(D1082,'Input Parameters'!$E$17,'Input Parameters'!$F$17)&gt;5500,5500,_xlfn.NORM.INV(D1082,'Input Parameters'!$E$17,'Input Parameters'!$F$17)))</f>
        <v>4391.9084443843549</v>
      </c>
      <c r="F1082" s="10">
        <f t="shared" ca="1" si="135"/>
        <v>2.4955592734133059E-2</v>
      </c>
      <c r="G1082" s="64">
        <f ca="1">_xlfn.NORM.INV(F1082,'Input Parameters'!$E$20,'Input Parameters'!$F$20)</f>
        <v>269.51314676829105</v>
      </c>
      <c r="H1082" s="57">
        <f ca="1">EXP(E1082*(1/'Input Parameters'!$E$23-1/G1082))</f>
        <v>0.2718330903601554</v>
      </c>
      <c r="I1082" s="10">
        <f t="shared" ca="1" si="136"/>
        <v>0.65253386292867666</v>
      </c>
      <c r="J1082" s="30">
        <f ca="1">_xlfn.BETA.INV(I1082,'Input Parameters'!$L$26,'Input Parameters'!$M$26,'Input Parameters'!$J$26,'Input Parameters'!$K$26)</f>
        <v>0.72228474467913006</v>
      </c>
      <c r="K1082" s="168">
        <f ca="1">('Input Parameters'!$E$27/'Input Parameters'!$E$38)^$J1082</f>
        <v>5.6225744509379519E-3</v>
      </c>
      <c r="L1082" s="69">
        <f ca="1">$H1082*$C1082*'Input Parameters'!$E$25*K1082</f>
        <v>0.31239158870652001</v>
      </c>
      <c r="M1082" s="24">
        <f t="shared" ca="1" si="137"/>
        <v>7.8782695521143919E-2</v>
      </c>
      <c r="N1082" s="15">
        <f ca="1">_xlfn.NORM.INV(M1082,'Input Parameters'!$E$29,'Input Parameters'!$F$29)</f>
        <v>9.9858669270861011E-2</v>
      </c>
      <c r="O1082" s="8">
        <f t="shared" ca="1" si="138"/>
        <v>0.25236743551252017</v>
      </c>
      <c r="P1082" s="30">
        <f ca="1">_xlfn.LOGNORM.INV(O1082,'Input Parameters'!$H$30,'Input Parameters'!$I$30)</f>
        <v>1.9580224516772426</v>
      </c>
      <c r="Q1082" s="10">
        <f t="shared" ca="1" si="139"/>
        <v>0.48830506209114954</v>
      </c>
      <c r="R1082" s="30">
        <f>IF('Input Parameters'!$E$32=0,0,_xlfn.BETA.INV(Q1082,'Input Parameters'!$L$32,'Input Parameters'!$M$32,'Input Parameters'!$J$32,'Input Parameters'!$K$32))</f>
        <v>0</v>
      </c>
      <c r="S1082" s="10">
        <f t="shared" ca="1" si="140"/>
        <v>0.79465323301985846</v>
      </c>
      <c r="T1082" s="26">
        <f ca="1">_xlfn.LOGNORM.INV(S1082,'Input Parameters'!$H$34,'Input Parameters'!$I$34)</f>
        <v>55.845008663647874</v>
      </c>
      <c r="U1082" s="10">
        <f t="shared" ca="1" si="141"/>
        <v>0.5105878033348803</v>
      </c>
      <c r="V1082" s="30">
        <f ca="1">_xlfn.BETA.INV(U1082,'Input Parameters'!$L$36,'Input Parameters'!$M$36,'Input Parameters'!$J$36,'Input Parameters'!$K$36)</f>
        <v>0.58994352031889763</v>
      </c>
      <c r="W1082" s="2">
        <f ca="1">N1082+(P1082-N1082)*(1-ERF((T1082-R1082)/(2*SQRT(L1082*'Input Parameters'!$E$38))))</f>
        <v>9.9858669273842834E-2</v>
      </c>
      <c r="X1082">
        <f t="shared" ca="1" si="142"/>
        <v>1</v>
      </c>
      <c r="Y1082" s="7"/>
    </row>
    <row r="1083" spans="1:25" ht="15" customHeight="1" x14ac:dyDescent="0.25">
      <c r="A1083" s="139">
        <v>1076</v>
      </c>
      <c r="B1083" s="10">
        <f t="shared" ca="1" si="133"/>
        <v>0.69821590112858822</v>
      </c>
      <c r="C1083" s="60">
        <f ca="1">_xlfn.NORM.INV(B1083,'Input Parameters'!$E$15,'Input Parameters'!$F$15)</f>
        <v>299.10855970321364</v>
      </c>
      <c r="D1083" s="10">
        <f t="shared" ca="1" si="134"/>
        <v>0.69544359521891064</v>
      </c>
      <c r="E1083" s="62">
        <f ca="1">IF(_xlfn.NORM.INV(D1083,'Input Parameters'!$E$17,'Input Parameters'!$F$17)&lt;3500,3500,IF(_xlfn.NORM.INV(D1083,'Input Parameters'!$E$17,'Input Parameters'!$F$17)&gt;5500,5500,_xlfn.NORM.INV(D1083,'Input Parameters'!$E$17,'Input Parameters'!$F$17)))</f>
        <v>5157.9381909593722</v>
      </c>
      <c r="F1083" s="10">
        <f t="shared" ca="1" si="135"/>
        <v>0.1082732033531828</v>
      </c>
      <c r="G1083" s="64">
        <f ca="1">_xlfn.NORM.INV(F1083,'Input Parameters'!$E$20,'Input Parameters'!$F$20)</f>
        <v>274.37038311933941</v>
      </c>
      <c r="H1083" s="57">
        <f ca="1">EXP(E1083*(1/'Input Parameters'!$E$23-1/G1083))</f>
        <v>0.30393087244023481</v>
      </c>
      <c r="I1083" s="10">
        <f t="shared" ca="1" si="136"/>
        <v>0.20939671424107675</v>
      </c>
      <c r="J1083" s="30">
        <f ca="1">_xlfn.BETA.INV(I1083,'Input Parameters'!$L$26,'Input Parameters'!$M$26,'Input Parameters'!$J$26,'Input Parameters'!$K$26)</f>
        <v>0.52556608423865725</v>
      </c>
      <c r="K1083" s="168">
        <f ca="1">('Input Parameters'!$E$27/'Input Parameters'!$E$38)^$J1083</f>
        <v>2.3054414535343768E-2</v>
      </c>
      <c r="L1083" s="69">
        <f ca="1">$H1083*$C1083*'Input Parameters'!$E$25*K1083</f>
        <v>2.0958382209048465</v>
      </c>
      <c r="M1083" s="24">
        <f t="shared" ca="1" si="137"/>
        <v>8.9649581606201068E-2</v>
      </c>
      <c r="N1083" s="15">
        <f ca="1">_xlfn.NORM.INV(M1083,'Input Parameters'!$E$29,'Input Parameters'!$F$29)</f>
        <v>9.9865708396377331E-2</v>
      </c>
      <c r="O1083" s="8">
        <f t="shared" ca="1" si="138"/>
        <v>0.2111572175680394</v>
      </c>
      <c r="P1083" s="30">
        <f ca="1">_xlfn.LOGNORM.INV(O1083,'Input Parameters'!$H$30,'Input Parameters'!$I$30)</f>
        <v>1.8367475176077954</v>
      </c>
      <c r="Q1083" s="10">
        <f t="shared" ca="1" si="139"/>
        <v>0.76673907023254417</v>
      </c>
      <c r="R1083" s="30">
        <f>IF('Input Parameters'!$E$32=0,0,_xlfn.BETA.INV(Q1083,'Input Parameters'!$L$32,'Input Parameters'!$M$32,'Input Parameters'!$J$32,'Input Parameters'!$K$32))</f>
        <v>0</v>
      </c>
      <c r="S1083" s="10">
        <f t="shared" ca="1" si="140"/>
        <v>0.81924603496098514</v>
      </c>
      <c r="T1083" s="26">
        <f ca="1">_xlfn.LOGNORM.INV(S1083,'Input Parameters'!$H$34,'Input Parameters'!$I$34)</f>
        <v>56.473097700020062</v>
      </c>
      <c r="U1083" s="10">
        <f t="shared" ca="1" si="141"/>
        <v>0.83859947834545845</v>
      </c>
      <c r="V1083" s="30">
        <f ca="1">_xlfn.BETA.INV(U1083,'Input Parameters'!$L$36,'Input Parameters'!$M$36,'Input Parameters'!$J$36,'Input Parameters'!$K$36)</f>
        <v>0.74949735536818296</v>
      </c>
      <c r="W1083" s="2">
        <f ca="1">N1083+(P1083-N1083)*(1-ERF((T1083-R1083)/(2*SQRT(L1083*'Input Parameters'!$E$38))))</f>
        <v>0.10995626365505395</v>
      </c>
      <c r="X1083">
        <f t="shared" ca="1" si="142"/>
        <v>1</v>
      </c>
      <c r="Y1083" s="7"/>
    </row>
    <row r="1084" spans="1:25" ht="15" customHeight="1" x14ac:dyDescent="0.25">
      <c r="A1084" s="139">
        <v>1077</v>
      </c>
      <c r="B1084" s="10">
        <f t="shared" ca="1" si="133"/>
        <v>0.98322593271212078</v>
      </c>
      <c r="C1084" s="60">
        <f ca="1">_xlfn.NORM.INV(B1084,'Input Parameters'!$E$15,'Input Parameters'!$F$15)</f>
        <v>386.15326294536408</v>
      </c>
      <c r="D1084" s="10">
        <f t="shared" ca="1" si="134"/>
        <v>0.88866812960746999</v>
      </c>
      <c r="E1084" s="62">
        <f ca="1">IF(_xlfn.NORM.INV(D1084,'Input Parameters'!$E$17,'Input Parameters'!$F$17)&lt;3500,3500,IF(_xlfn.NORM.INV(D1084,'Input Parameters'!$E$17,'Input Parameters'!$F$17)&gt;5500,5500,_xlfn.NORM.INV(D1084,'Input Parameters'!$E$17,'Input Parameters'!$F$17)))</f>
        <v>5500</v>
      </c>
      <c r="F1084" s="10">
        <f t="shared" ca="1" si="135"/>
        <v>0.83310654492833058</v>
      </c>
      <c r="G1084" s="64">
        <f ca="1">_xlfn.NORM.INV(F1084,'Input Parameters'!$E$20,'Input Parameters'!$F$20)</f>
        <v>289.12564560535822</v>
      </c>
      <c r="H1084" s="57">
        <f ca="1">EXP(E1084*(1/'Input Parameters'!$E$23-1/G1084))</f>
        <v>0.78120920164558949</v>
      </c>
      <c r="I1084" s="10">
        <f t="shared" ca="1" si="136"/>
        <v>0.2418195769249295</v>
      </c>
      <c r="J1084" s="30">
        <f ca="1">_xlfn.BETA.INV(I1084,'Input Parameters'!$L$26,'Input Parameters'!$M$26,'Input Parameters'!$J$26,'Input Parameters'!$K$26)</f>
        <v>0.54412632649079573</v>
      </c>
      <c r="K1084" s="168">
        <f ca="1">('Input Parameters'!$E$27/'Input Parameters'!$E$38)^$J1084</f>
        <v>2.0180649756985563E-2</v>
      </c>
      <c r="L1084" s="69">
        <f ca="1">$H1084*$C1084*'Input Parameters'!$E$25*K1084</f>
        <v>6.0878256218784124</v>
      </c>
      <c r="M1084" s="24">
        <f t="shared" ca="1" si="137"/>
        <v>0.58810478692806034</v>
      </c>
      <c r="N1084" s="15">
        <f ca="1">_xlfn.NORM.INV(M1084,'Input Parameters'!$E$29,'Input Parameters'!$F$29)</f>
        <v>0.10002226724739115</v>
      </c>
      <c r="O1084" s="8">
        <f t="shared" ca="1" si="138"/>
        <v>0.16611110835405341</v>
      </c>
      <c r="P1084" s="30">
        <f ca="1">_xlfn.LOGNORM.INV(O1084,'Input Parameters'!$H$30,'Input Parameters'!$I$30)</f>
        <v>1.6972303415057277</v>
      </c>
      <c r="Q1084" s="10">
        <f t="shared" ca="1" si="139"/>
        <v>0.80455015240484651</v>
      </c>
      <c r="R1084" s="30">
        <f>IF('Input Parameters'!$E$32=0,0,_xlfn.BETA.INV(Q1084,'Input Parameters'!$L$32,'Input Parameters'!$M$32,'Input Parameters'!$J$32,'Input Parameters'!$K$32))</f>
        <v>0</v>
      </c>
      <c r="S1084" s="10">
        <f t="shared" ca="1" si="140"/>
        <v>0.91662859930563179</v>
      </c>
      <c r="T1084" s="26">
        <f ca="1">_xlfn.LOGNORM.INV(S1084,'Input Parameters'!$H$34,'Input Parameters'!$I$34)</f>
        <v>59.878528268604214</v>
      </c>
      <c r="U1084" s="10">
        <f t="shared" ca="1" si="141"/>
        <v>0.50412201098859244</v>
      </c>
      <c r="V1084" s="30">
        <f ca="1">_xlfn.BETA.INV(U1084,'Input Parameters'!$L$36,'Input Parameters'!$M$36,'Input Parameters'!$J$36,'Input Parameters'!$K$36)</f>
        <v>0.5874649494290588</v>
      </c>
      <c r="W1084" s="2">
        <f ca="1">N1084+(P1084-N1084)*(1-ERF((T1084-R1084)/(2*SQRT(L1084*'Input Parameters'!$E$38))))</f>
        <v>0.23763204384776793</v>
      </c>
      <c r="X1084">
        <f t="shared" ca="1" si="142"/>
        <v>1</v>
      </c>
      <c r="Y1084" s="7"/>
    </row>
    <row r="1085" spans="1:25" ht="15" customHeight="1" x14ac:dyDescent="0.25">
      <c r="A1085" s="139">
        <v>1078</v>
      </c>
      <c r="B1085" s="10">
        <f t="shared" ca="1" si="133"/>
        <v>0.50186824665197083</v>
      </c>
      <c r="C1085" s="60">
        <f ca="1">_xlfn.NORM.INV(B1085,'Input Parameters'!$E$15,'Input Parameters'!$F$15)</f>
        <v>271.22098880073759</v>
      </c>
      <c r="D1085" s="10">
        <f t="shared" ca="1" si="134"/>
        <v>0.26124488715017191</v>
      </c>
      <c r="E1085" s="62">
        <f ca="1">IF(_xlfn.NORM.INV(D1085,'Input Parameters'!$E$17,'Input Parameters'!$F$17)&lt;3500,3500,IF(_xlfn.NORM.INV(D1085,'Input Parameters'!$E$17,'Input Parameters'!$F$17)&gt;5500,5500,_xlfn.NORM.INV(D1085,'Input Parameters'!$E$17,'Input Parameters'!$F$17)))</f>
        <v>4352.341454267591</v>
      </c>
      <c r="F1085" s="10">
        <f t="shared" ca="1" si="135"/>
        <v>8.9418737229928213E-2</v>
      </c>
      <c r="G1085" s="64">
        <f ca="1">_xlfn.NORM.INV(F1085,'Input Parameters'!$E$20,'Input Parameters'!$F$20)</f>
        <v>273.64290143907675</v>
      </c>
      <c r="H1085" s="57">
        <f ca="1">EXP(E1085*(1/'Input Parameters'!$E$23-1/G1085))</f>
        <v>0.35094819031690111</v>
      </c>
      <c r="I1085" s="10">
        <f t="shared" ca="1" si="136"/>
        <v>0.44592034649085888</v>
      </c>
      <c r="J1085" s="30">
        <f ca="1">_xlfn.BETA.INV(I1085,'Input Parameters'!$L$26,'Input Parameters'!$M$26,'Input Parameters'!$J$26,'Input Parameters'!$K$26)</f>
        <v>0.63930214538773544</v>
      </c>
      <c r="K1085" s="168">
        <f ca="1">('Input Parameters'!$E$27/'Input Parameters'!$E$38)^$J1085</f>
        <v>1.0196309106199298E-2</v>
      </c>
      <c r="L1085" s="69">
        <f ca="1">$H1085*$C1085*'Input Parameters'!$E$25*K1085</f>
        <v>0.97053073905785137</v>
      </c>
      <c r="M1085" s="24">
        <f t="shared" ca="1" si="137"/>
        <v>0.53870669572279084</v>
      </c>
      <c r="N1085" s="15">
        <f ca="1">_xlfn.NORM.INV(M1085,'Input Parameters'!$E$29,'Input Parameters'!$F$29)</f>
        <v>0.10000971760232931</v>
      </c>
      <c r="O1085" s="8">
        <f t="shared" ca="1" si="138"/>
        <v>0.34486859772944878</v>
      </c>
      <c r="P1085" s="30">
        <f ca="1">_xlfn.LOGNORM.INV(O1085,'Input Parameters'!$H$30,'Input Parameters'!$I$30)</f>
        <v>2.2221175270209539</v>
      </c>
      <c r="Q1085" s="10">
        <f t="shared" ca="1" si="139"/>
        <v>0.13115004131749541</v>
      </c>
      <c r="R1085" s="30">
        <f>IF('Input Parameters'!$E$32=0,0,_xlfn.BETA.INV(Q1085,'Input Parameters'!$L$32,'Input Parameters'!$M$32,'Input Parameters'!$J$32,'Input Parameters'!$K$32))</f>
        <v>0</v>
      </c>
      <c r="S1085" s="10">
        <f t="shared" ca="1" si="140"/>
        <v>0.29589590154296219</v>
      </c>
      <c r="T1085" s="26">
        <f ca="1">_xlfn.LOGNORM.INV(S1085,'Input Parameters'!$H$34,'Input Parameters'!$I$34)</f>
        <v>47.151873542323031</v>
      </c>
      <c r="U1085" s="10">
        <f t="shared" ca="1" si="141"/>
        <v>0.61439381860928732</v>
      </c>
      <c r="V1085" s="30">
        <f ca="1">_xlfn.BETA.INV(U1085,'Input Parameters'!$L$36,'Input Parameters'!$M$36,'Input Parameters'!$J$36,'Input Parameters'!$K$36)</f>
        <v>0.63140448284307182</v>
      </c>
      <c r="W1085" s="2">
        <f ca="1">N1085+(P1085-N1085)*(1-ERF((T1085-R1085)/(2*SQRT(L1085*'Input Parameters'!$E$38))))</f>
        <v>0.10152360413429148</v>
      </c>
      <c r="X1085">
        <f t="shared" ca="1" si="142"/>
        <v>1</v>
      </c>
      <c r="Y1085" s="7"/>
    </row>
    <row r="1086" spans="1:25" ht="15" customHeight="1" x14ac:dyDescent="0.25">
      <c r="A1086" s="139">
        <v>1079</v>
      </c>
      <c r="B1086" s="10">
        <f t="shared" ca="1" si="133"/>
        <v>0.34415445930335919</v>
      </c>
      <c r="C1086" s="60">
        <f ca="1">_xlfn.NORM.INV(B1086,'Input Parameters'!$E$15,'Input Parameters'!$F$15)</f>
        <v>249.22744472843868</v>
      </c>
      <c r="D1086" s="10">
        <f t="shared" ca="1" si="134"/>
        <v>0.64162825445964877</v>
      </c>
      <c r="E1086" s="62">
        <f ca="1">IF(_xlfn.NORM.INV(D1086,'Input Parameters'!$E$17,'Input Parameters'!$F$17)&lt;3500,3500,IF(_xlfn.NORM.INV(D1086,'Input Parameters'!$E$17,'Input Parameters'!$F$17)&gt;5500,5500,_xlfn.NORM.INV(D1086,'Input Parameters'!$E$17,'Input Parameters'!$F$17)))</f>
        <v>5053.9701203775394</v>
      </c>
      <c r="F1086" s="10">
        <f t="shared" ca="1" si="135"/>
        <v>0.2497789277410658</v>
      </c>
      <c r="G1086" s="64">
        <f ca="1">_xlfn.NORM.INV(F1086,'Input Parameters'!$E$20,'Input Parameters'!$F$20)</f>
        <v>278.1262564927701</v>
      </c>
      <c r="H1086" s="57">
        <f ca="1">EXP(E1086*(1/'Input Parameters'!$E$23-1/G1086))</f>
        <v>0.39923770648567863</v>
      </c>
      <c r="I1086" s="10">
        <f t="shared" ca="1" si="136"/>
        <v>9.4724297367824284E-2</v>
      </c>
      <c r="J1086" s="30">
        <f ca="1">_xlfn.BETA.INV(I1086,'Input Parameters'!$L$26,'Input Parameters'!$M$26,'Input Parameters'!$J$26,'Input Parameters'!$K$26)</f>
        <v>0.43944550414005512</v>
      </c>
      <c r="K1086" s="168">
        <f ca="1">('Input Parameters'!$E$27/'Input Parameters'!$E$38)^$J1086</f>
        <v>4.2759963735213381E-2</v>
      </c>
      <c r="L1086" s="69">
        <f ca="1">$H1086*$C1086*'Input Parameters'!$E$25*K1086</f>
        <v>4.2546588705420332</v>
      </c>
      <c r="M1086" s="24">
        <f t="shared" ca="1" si="137"/>
        <v>0.59714532834093159</v>
      </c>
      <c r="N1086" s="15">
        <f ca="1">_xlfn.NORM.INV(M1086,'Input Parameters'!$E$29,'Input Parameters'!$F$29)</f>
        <v>0.10002459649779513</v>
      </c>
      <c r="O1086" s="8">
        <f t="shared" ca="1" si="138"/>
        <v>0.53028172622144731</v>
      </c>
      <c r="P1086" s="30">
        <f ca="1">_xlfn.LOGNORM.INV(O1086,'Input Parameters'!$H$30,'Input Parameters'!$I$30)</f>
        <v>2.7813351651923348</v>
      </c>
      <c r="Q1086" s="10">
        <f t="shared" ca="1" si="139"/>
        <v>0.70657412386801799</v>
      </c>
      <c r="R1086" s="30">
        <f>IF('Input Parameters'!$E$32=0,0,_xlfn.BETA.INV(Q1086,'Input Parameters'!$L$32,'Input Parameters'!$M$32,'Input Parameters'!$J$32,'Input Parameters'!$K$32))</f>
        <v>0</v>
      </c>
      <c r="S1086" s="10">
        <f t="shared" ca="1" si="140"/>
        <v>0.43126007897419194</v>
      </c>
      <c r="T1086" s="26">
        <f ca="1">_xlfn.LOGNORM.INV(S1086,'Input Parameters'!$H$34,'Input Parameters'!$I$34)</f>
        <v>49.332457506779264</v>
      </c>
      <c r="U1086" s="10">
        <f t="shared" ca="1" si="141"/>
        <v>0.10120884922728324</v>
      </c>
      <c r="V1086" s="30">
        <f ca="1">_xlfn.BETA.INV(U1086,'Input Parameters'!$L$36,'Input Parameters'!$M$36,'Input Parameters'!$J$36,'Input Parameters'!$K$36)</f>
        <v>0.41760563884895052</v>
      </c>
      <c r="W1086" s="2">
        <f ca="1">N1086+(P1086-N1086)*(1-ERF((T1086-R1086)/(2*SQRT(L1086*'Input Parameters'!$E$38))))</f>
        <v>0.34350298984475736</v>
      </c>
      <c r="X1086">
        <f t="shared" ca="1" si="142"/>
        <v>1</v>
      </c>
      <c r="Y1086" s="7"/>
    </row>
    <row r="1087" spans="1:25" ht="15" customHeight="1" x14ac:dyDescent="0.25">
      <c r="A1087" s="139">
        <v>1080</v>
      </c>
      <c r="B1087" s="10">
        <f t="shared" ca="1" si="133"/>
        <v>0.18589406789239438</v>
      </c>
      <c r="C1087" s="60">
        <f ca="1">_xlfn.NORM.INV(B1087,'Input Parameters'!$E$15,'Input Parameters'!$F$15)</f>
        <v>222.56547130633808</v>
      </c>
      <c r="D1087" s="10">
        <f t="shared" ca="1" si="134"/>
        <v>0.11995180533269856</v>
      </c>
      <c r="E1087" s="62">
        <f ca="1">IF(_xlfn.NORM.INV(D1087,'Input Parameters'!$E$17,'Input Parameters'!$F$17)&lt;3500,3500,IF(_xlfn.NORM.INV(D1087,'Input Parameters'!$E$17,'Input Parameters'!$F$17)&gt;5500,5500,_xlfn.NORM.INV(D1087,'Input Parameters'!$E$17,'Input Parameters'!$F$17)))</f>
        <v>3977.3405744788392</v>
      </c>
      <c r="F1087" s="10">
        <f t="shared" ca="1" si="135"/>
        <v>0.47134057706635113</v>
      </c>
      <c r="G1087" s="64">
        <f ca="1">_xlfn.NORM.INV(F1087,'Input Parameters'!$E$20,'Input Parameters'!$F$20)</f>
        <v>282.16826717192214</v>
      </c>
      <c r="H1087" s="57">
        <f ca="1">EXP(E1087*(1/'Input Parameters'!$E$23-1/G1087))</f>
        <v>0.5958622377598789</v>
      </c>
      <c r="I1087" s="10">
        <f t="shared" ca="1" si="136"/>
        <v>0.49454015311001787</v>
      </c>
      <c r="J1087" s="30">
        <f ca="1">_xlfn.BETA.INV(I1087,'Input Parameters'!$L$26,'Input Parameters'!$M$26,'Input Parameters'!$J$26,'Input Parameters'!$K$26)</f>
        <v>0.65919458580902557</v>
      </c>
      <c r="K1087" s="168">
        <f ca="1">('Input Parameters'!$E$27/'Input Parameters'!$E$38)^$J1087</f>
        <v>8.8404418174826381E-3</v>
      </c>
      <c r="L1087" s="69">
        <f ca="1">$H1087*$C1087*'Input Parameters'!$E$25*K1087</f>
        <v>1.1724048935710523</v>
      </c>
      <c r="M1087" s="24">
        <f t="shared" ca="1" si="137"/>
        <v>0.10930790729863804</v>
      </c>
      <c r="N1087" s="15">
        <f ca="1">_xlfn.NORM.INV(M1087,'Input Parameters'!$E$29,'Input Parameters'!$F$29)</f>
        <v>9.987697828906783E-2</v>
      </c>
      <c r="O1087" s="8">
        <f t="shared" ca="1" si="138"/>
        <v>3.870628804522569E-2</v>
      </c>
      <c r="P1087" s="30">
        <f ca="1">_xlfn.LOGNORM.INV(O1087,'Input Parameters'!$H$30,'Input Parameters'!$I$30)</f>
        <v>1.1651656236593124</v>
      </c>
      <c r="Q1087" s="10">
        <f t="shared" ca="1" si="139"/>
        <v>0.47949971496443666</v>
      </c>
      <c r="R1087" s="30">
        <f>IF('Input Parameters'!$E$32=0,0,_xlfn.BETA.INV(Q1087,'Input Parameters'!$L$32,'Input Parameters'!$M$32,'Input Parameters'!$J$32,'Input Parameters'!$K$32))</f>
        <v>0</v>
      </c>
      <c r="S1087" s="10">
        <f t="shared" ca="1" si="140"/>
        <v>0.61251837883561899</v>
      </c>
      <c r="T1087" s="26">
        <f ca="1">_xlfn.LOGNORM.INV(S1087,'Input Parameters'!$H$34,'Input Parameters'!$I$34)</f>
        <v>52.234434620496103</v>
      </c>
      <c r="U1087" s="10">
        <f t="shared" ca="1" si="141"/>
        <v>0.7739746596898428</v>
      </c>
      <c r="V1087" s="30">
        <f ca="1">_xlfn.BETA.INV(U1087,'Input Parameters'!$L$36,'Input Parameters'!$M$36,'Input Parameters'!$J$36,'Input Parameters'!$K$36)</f>
        <v>0.70817785068761752</v>
      </c>
      <c r="W1087" s="2">
        <f ca="1">N1087+(P1087-N1087)*(1-ERF((T1087-R1087)/(2*SQRT(L1087*'Input Parameters'!$E$38))))</f>
        <v>0.10056606301214298</v>
      </c>
      <c r="X1087">
        <f t="shared" ca="1" si="142"/>
        <v>1</v>
      </c>
      <c r="Y1087" s="7"/>
    </row>
    <row r="1088" spans="1:25" ht="15" customHeight="1" x14ac:dyDescent="0.25">
      <c r="A1088" s="139">
        <v>1081</v>
      </c>
      <c r="B1088" s="10">
        <f t="shared" ca="1" si="133"/>
        <v>6.123097472310346E-2</v>
      </c>
      <c r="C1088" s="60">
        <f ca="1">_xlfn.NORM.INV(B1088,'Input Parameters'!$E$15,'Input Parameters'!$F$15)</f>
        <v>187.26424495231115</v>
      </c>
      <c r="D1088" s="10">
        <f t="shared" ca="1" si="134"/>
        <v>0.44450802741324646</v>
      </c>
      <c r="E1088" s="62">
        <f ca="1">IF(_xlfn.NORM.INV(D1088,'Input Parameters'!$E$17,'Input Parameters'!$F$17)&lt;3500,3500,IF(_xlfn.NORM.INV(D1088,'Input Parameters'!$E$17,'Input Parameters'!$F$17)&gt;5500,5500,_xlfn.NORM.INV(D1088,'Input Parameters'!$E$17,'Input Parameters'!$F$17)))</f>
        <v>4702.3154488730988</v>
      </c>
      <c r="F1088" s="10">
        <f t="shared" ca="1" si="135"/>
        <v>0.59819691181138757</v>
      </c>
      <c r="G1088" s="64">
        <f ca="1">_xlfn.NORM.INV(F1088,'Input Parameters'!$E$20,'Input Parameters'!$F$20)</f>
        <v>284.31617457107455</v>
      </c>
      <c r="H1088" s="57">
        <f ca="1">EXP(E1088*(1/'Input Parameters'!$E$23-1/G1088))</f>
        <v>0.61494593442457257</v>
      </c>
      <c r="I1088" s="10">
        <f t="shared" ca="1" si="136"/>
        <v>0.26487819917828259</v>
      </c>
      <c r="J1088" s="30">
        <f ca="1">_xlfn.BETA.INV(I1088,'Input Parameters'!$L$26,'Input Parameters'!$M$26,'Input Parameters'!$J$26,'Input Parameters'!$K$26)</f>
        <v>0.55647935536447479</v>
      </c>
      <c r="K1088" s="168">
        <f ca="1">('Input Parameters'!$E$27/'Input Parameters'!$E$38)^$J1088</f>
        <v>1.8469406174773214E-2</v>
      </c>
      <c r="L1088" s="69">
        <f ca="1">$H1088*$C1088*'Input Parameters'!$E$25*K1088</f>
        <v>2.1268885378416438</v>
      </c>
      <c r="M1088" s="24">
        <f t="shared" ca="1" si="137"/>
        <v>0.39782542204318627</v>
      </c>
      <c r="N1088" s="15">
        <f ca="1">_xlfn.NORM.INV(M1088,'Input Parameters'!$E$29,'Input Parameters'!$F$29)</f>
        <v>9.9974102022320058E-2</v>
      </c>
      <c r="O1088" s="8">
        <f t="shared" ca="1" si="138"/>
        <v>0.48598323721959102</v>
      </c>
      <c r="P1088" s="30">
        <f ca="1">_xlfn.LOGNORM.INV(O1088,'Input Parameters'!$H$30,'Input Parameters'!$I$30)</f>
        <v>2.6391056422486479</v>
      </c>
      <c r="Q1088" s="10">
        <f t="shared" ca="1" si="139"/>
        <v>0.87751522467095211</v>
      </c>
      <c r="R1088" s="30">
        <f>IF('Input Parameters'!$E$32=0,0,_xlfn.BETA.INV(Q1088,'Input Parameters'!$L$32,'Input Parameters'!$M$32,'Input Parameters'!$J$32,'Input Parameters'!$K$32))</f>
        <v>0</v>
      </c>
      <c r="S1088" s="10">
        <f t="shared" ca="1" si="140"/>
        <v>0.69261613029774038</v>
      </c>
      <c r="T1088" s="26">
        <f ca="1">_xlfn.LOGNORM.INV(S1088,'Input Parameters'!$H$34,'Input Parameters'!$I$34)</f>
        <v>53.667656584268521</v>
      </c>
      <c r="U1088" s="10">
        <f t="shared" ca="1" si="141"/>
        <v>0.37815779318082954</v>
      </c>
      <c r="V1088" s="30">
        <f ca="1">_xlfn.BETA.INV(U1088,'Input Parameters'!$L$36,'Input Parameters'!$M$36,'Input Parameters'!$J$36,'Input Parameters'!$K$36)</f>
        <v>0.54005965501070685</v>
      </c>
      <c r="W1088" s="2">
        <f ca="1">N1088+(P1088-N1088)*(1-ERF((T1088-R1088)/(2*SQRT(L1088*'Input Parameters'!$E$38))))</f>
        <v>0.1234998536845808</v>
      </c>
      <c r="X1088">
        <f t="shared" ca="1" si="142"/>
        <v>1</v>
      </c>
      <c r="Y1088" s="7"/>
    </row>
    <row r="1089" spans="1:25" ht="15" customHeight="1" x14ac:dyDescent="0.25">
      <c r="A1089" s="139">
        <v>1082</v>
      </c>
      <c r="B1089" s="10">
        <f t="shared" ca="1" si="133"/>
        <v>0.87299852070106299</v>
      </c>
      <c r="C1089" s="60">
        <f ca="1">_xlfn.NORM.INV(B1089,'Input Parameters'!$E$15,'Input Parameters'!$F$15)</f>
        <v>332.7845931523691</v>
      </c>
      <c r="D1089" s="10">
        <f t="shared" ca="1" si="134"/>
        <v>0.33812416567796688</v>
      </c>
      <c r="E1089" s="62">
        <f ca="1">IF(_xlfn.NORM.INV(D1089,'Input Parameters'!$E$17,'Input Parameters'!$F$17)&lt;3500,3500,IF(_xlfn.NORM.INV(D1089,'Input Parameters'!$E$17,'Input Parameters'!$F$17)&gt;5500,5500,_xlfn.NORM.INV(D1089,'Input Parameters'!$E$17,'Input Parameters'!$F$17)))</f>
        <v>4507.6883611674202</v>
      </c>
      <c r="F1089" s="10">
        <f t="shared" ca="1" si="135"/>
        <v>0.94053176784147985</v>
      </c>
      <c r="G1089" s="64">
        <f ca="1">_xlfn.NORM.INV(F1089,'Input Parameters'!$E$20,'Input Parameters'!$F$20)</f>
        <v>293.09699642391797</v>
      </c>
      <c r="H1089" s="57">
        <f ca="1">EXP(E1089*(1/'Input Parameters'!$E$23-1/G1089))</f>
        <v>1.0089240261698</v>
      </c>
      <c r="I1089" s="10">
        <f t="shared" ca="1" si="136"/>
        <v>0.74790354739487341</v>
      </c>
      <c r="J1089" s="30">
        <f ca="1">_xlfn.BETA.INV(I1089,'Input Parameters'!$L$26,'Input Parameters'!$M$26,'Input Parameters'!$J$26,'Input Parameters'!$K$26)</f>
        <v>0.76198469514912792</v>
      </c>
      <c r="K1089" s="168">
        <f ca="1">('Input Parameters'!$E$27/'Input Parameters'!$E$38)^$J1089</f>
        <v>4.229234293190322E-3</v>
      </c>
      <c r="L1089" s="69">
        <f ca="1">$H1089*$C1089*'Input Parameters'!$E$25*K1089</f>
        <v>1.4199839023348082</v>
      </c>
      <c r="M1089" s="24">
        <f t="shared" ca="1" si="137"/>
        <v>6.0582136787179053E-2</v>
      </c>
      <c r="N1089" s="15">
        <f ca="1">_xlfn.NORM.INV(M1089,'Input Parameters'!$E$29,'Input Parameters'!$F$29)</f>
        <v>9.9845009480913113E-2</v>
      </c>
      <c r="O1089" s="8">
        <f t="shared" ca="1" si="138"/>
        <v>0.63785895700750972</v>
      </c>
      <c r="P1089" s="30">
        <f ca="1">_xlfn.LOGNORM.INV(O1089,'Input Parameters'!$H$30,'Input Parameters'!$I$30)</f>
        <v>3.1698012821809449</v>
      </c>
      <c r="Q1089" s="10">
        <f t="shared" ca="1" si="139"/>
        <v>0.22442006159786165</v>
      </c>
      <c r="R1089" s="30">
        <f>IF('Input Parameters'!$E$32=0,0,_xlfn.BETA.INV(Q1089,'Input Parameters'!$L$32,'Input Parameters'!$M$32,'Input Parameters'!$J$32,'Input Parameters'!$K$32))</f>
        <v>0</v>
      </c>
      <c r="S1089" s="10">
        <f t="shared" ca="1" si="140"/>
        <v>0.74150659146537568</v>
      </c>
      <c r="T1089" s="26">
        <f ca="1">_xlfn.LOGNORM.INV(S1089,'Input Parameters'!$H$34,'Input Parameters'!$I$34)</f>
        <v>54.643493274044772</v>
      </c>
      <c r="U1089" s="10">
        <f t="shared" ca="1" si="141"/>
        <v>0.45134833593916779</v>
      </c>
      <c r="V1089" s="30">
        <f ca="1">_xlfn.BETA.INV(U1089,'Input Parameters'!$L$36,'Input Parameters'!$M$36,'Input Parameters'!$J$36,'Input Parameters'!$K$36)</f>
        <v>0.56748417424660369</v>
      </c>
      <c r="W1089" s="2">
        <f ca="1">N1089+(P1089-N1089)*(1-ERF((T1089-R1089)/(2*SQRT(L1089*'Input Parameters'!$E$38))))</f>
        <v>0.10348230833237605</v>
      </c>
      <c r="X1089">
        <f t="shared" ca="1" si="142"/>
        <v>1</v>
      </c>
      <c r="Y1089" s="7"/>
    </row>
    <row r="1090" spans="1:25" ht="15" customHeight="1" x14ac:dyDescent="0.25">
      <c r="A1090" s="139">
        <v>1083</v>
      </c>
      <c r="B1090" s="10">
        <f t="shared" ca="1" si="133"/>
        <v>0.55028969596525534</v>
      </c>
      <c r="C1090" s="60">
        <f ca="1">_xlfn.NORM.INV(B1090,'Input Parameters'!$E$15,'Input Parameters'!$F$15)</f>
        <v>277.81688754038754</v>
      </c>
      <c r="D1090" s="10">
        <f t="shared" ca="1" si="134"/>
        <v>0.58941982546169525</v>
      </c>
      <c r="E1090" s="62">
        <f ca="1">IF(_xlfn.NORM.INV(D1090,'Input Parameters'!$E$17,'Input Parameters'!$F$17)&lt;3500,3500,IF(_xlfn.NORM.INV(D1090,'Input Parameters'!$E$17,'Input Parameters'!$F$17)&gt;5500,5500,_xlfn.NORM.INV(D1090,'Input Parameters'!$E$17,'Input Parameters'!$F$17)))</f>
        <v>4958.2369648984841</v>
      </c>
      <c r="F1090" s="10">
        <f t="shared" ca="1" si="135"/>
        <v>0.86434424531133192</v>
      </c>
      <c r="G1090" s="64">
        <f ca="1">_xlfn.NORM.INV(F1090,'Input Parameters'!$E$20,'Input Parameters'!$F$20)</f>
        <v>290.02031697513615</v>
      </c>
      <c r="H1090" s="57">
        <f ca="1">EXP(E1090*(1/'Input Parameters'!$E$23-1/G1090))</f>
        <v>0.84392773932015164</v>
      </c>
      <c r="I1090" s="10">
        <f t="shared" ca="1" si="136"/>
        <v>8.7413850717741437E-2</v>
      </c>
      <c r="J1090" s="30">
        <f ca="1">_xlfn.BETA.INV(I1090,'Input Parameters'!$L$26,'Input Parameters'!$M$26,'Input Parameters'!$J$26,'Input Parameters'!$K$26)</f>
        <v>0.43192475419349874</v>
      </c>
      <c r="K1090" s="168">
        <f ca="1">('Input Parameters'!$E$27/'Input Parameters'!$E$38)^$J1090</f>
        <v>4.5130069601838303E-2</v>
      </c>
      <c r="L1090" s="69">
        <f ca="1">$H1090*$C1090*'Input Parameters'!$E$25*K1090</f>
        <v>10.581077780896004</v>
      </c>
      <c r="M1090" s="24">
        <f t="shared" ca="1" si="137"/>
        <v>0.96974207601969786</v>
      </c>
      <c r="N1090" s="15">
        <f ca="1">_xlfn.NORM.INV(M1090,'Input Parameters'!$E$29,'Input Parameters'!$F$29)</f>
        <v>0.10018770163868405</v>
      </c>
      <c r="O1090" s="8">
        <f t="shared" ca="1" si="138"/>
        <v>0.94800512133934323</v>
      </c>
      <c r="P1090" s="30">
        <f ca="1">_xlfn.LOGNORM.INV(O1090,'Input Parameters'!$H$30,'Input Parameters'!$I$30)</f>
        <v>5.7836937755098976</v>
      </c>
      <c r="Q1090" s="10">
        <f t="shared" ca="1" si="139"/>
        <v>0.17557961557840152</v>
      </c>
      <c r="R1090" s="30">
        <f>IF('Input Parameters'!$E$32=0,0,_xlfn.BETA.INV(Q1090,'Input Parameters'!$L$32,'Input Parameters'!$M$32,'Input Parameters'!$J$32,'Input Parameters'!$K$32))</f>
        <v>0</v>
      </c>
      <c r="S1090" s="10">
        <f t="shared" ca="1" si="140"/>
        <v>0.60996788123930445</v>
      </c>
      <c r="T1090" s="26">
        <f ca="1">_xlfn.LOGNORM.INV(S1090,'Input Parameters'!$H$34,'Input Parameters'!$I$34)</f>
        <v>52.191177817479819</v>
      </c>
      <c r="U1090" s="10">
        <f t="shared" ca="1" si="141"/>
        <v>0.96577606533836136</v>
      </c>
      <c r="V1090" s="30">
        <f ca="1">_xlfn.BETA.INV(U1090,'Input Parameters'!$L$36,'Input Parameters'!$M$36,'Input Parameters'!$J$36,'Input Parameters'!$K$36)</f>
        <v>0.90270041136470147</v>
      </c>
      <c r="W1090" s="2">
        <f ca="1">N1090+(P1090-N1090)*(1-ERF((T1090-R1090)/(2*SQRT(L1090*'Input Parameters'!$E$38))))</f>
        <v>1.558410675966591</v>
      </c>
      <c r="X1090">
        <f t="shared" ca="1" si="142"/>
        <v>0</v>
      </c>
      <c r="Y1090" s="7"/>
    </row>
    <row r="1091" spans="1:25" ht="15" customHeight="1" x14ac:dyDescent="0.25">
      <c r="A1091" s="139">
        <v>1084</v>
      </c>
      <c r="B1091" s="10">
        <f t="shared" ca="1" si="133"/>
        <v>0.81025200025214661</v>
      </c>
      <c r="C1091" s="60">
        <f ca="1">_xlfn.NORM.INV(B1091,'Input Parameters'!$E$15,'Input Parameters'!$F$15)</f>
        <v>318.59376684140335</v>
      </c>
      <c r="D1091" s="10">
        <f t="shared" ca="1" si="134"/>
        <v>0.11007519702291857</v>
      </c>
      <c r="E1091" s="62">
        <f ca="1">IF(_xlfn.NORM.INV(D1091,'Input Parameters'!$E$17,'Input Parameters'!$F$17)&lt;3500,3500,IF(_xlfn.NORM.INV(D1091,'Input Parameters'!$E$17,'Input Parameters'!$F$17)&gt;5500,5500,_xlfn.NORM.INV(D1091,'Input Parameters'!$E$17,'Input Parameters'!$F$17)))</f>
        <v>3941.7101833052088</v>
      </c>
      <c r="F1091" s="10">
        <f t="shared" ca="1" si="135"/>
        <v>0.73577469270373097</v>
      </c>
      <c r="G1091" s="64">
        <f ca="1">_xlfn.NORM.INV(F1091,'Input Parameters'!$E$20,'Input Parameters'!$F$20)</f>
        <v>286.87349866073356</v>
      </c>
      <c r="H1091" s="57">
        <f ca="1">EXP(E1091*(1/'Input Parameters'!$E$23-1/G1091))</f>
        <v>0.75277757196363937</v>
      </c>
      <c r="I1091" s="10">
        <f t="shared" ca="1" si="136"/>
        <v>0.51413056783573441</v>
      </c>
      <c r="J1091" s="30">
        <f ca="1">_xlfn.BETA.INV(I1091,'Input Parameters'!$L$26,'Input Parameters'!$M$26,'Input Parameters'!$J$26,'Input Parameters'!$K$26)</f>
        <v>0.66708161249843112</v>
      </c>
      <c r="K1091" s="168">
        <f ca="1">('Input Parameters'!$E$27/'Input Parameters'!$E$38)^$J1091</f>
        <v>8.3541884588994569E-3</v>
      </c>
      <c r="L1091" s="69">
        <f ca="1">$H1091*$C1091*'Input Parameters'!$E$25*K1091</f>
        <v>2.0035870418634318</v>
      </c>
      <c r="M1091" s="24">
        <f t="shared" ca="1" si="137"/>
        <v>0.23400046130250263</v>
      </c>
      <c r="N1091" s="15">
        <f ca="1">_xlfn.NORM.INV(M1091,'Input Parameters'!$E$29,'Input Parameters'!$F$29)</f>
        <v>9.9927426448058465E-2</v>
      </c>
      <c r="O1091" s="8">
        <f t="shared" ca="1" si="138"/>
        <v>0.7979751549118288</v>
      </c>
      <c r="P1091" s="30">
        <f ca="1">_xlfn.LOGNORM.INV(O1091,'Input Parameters'!$H$30,'Input Parameters'!$I$30)</f>
        <v>3.9796742210099447</v>
      </c>
      <c r="Q1091" s="10">
        <f t="shared" ca="1" si="139"/>
        <v>0.85704529883560254</v>
      </c>
      <c r="R1091" s="30">
        <f>IF('Input Parameters'!$E$32=0,0,_xlfn.BETA.INV(Q1091,'Input Parameters'!$L$32,'Input Parameters'!$M$32,'Input Parameters'!$J$32,'Input Parameters'!$K$32))</f>
        <v>0</v>
      </c>
      <c r="S1091" s="10">
        <f t="shared" ca="1" si="140"/>
        <v>0.85314675249735394</v>
      </c>
      <c r="T1091" s="26">
        <f ca="1">_xlfn.LOGNORM.INV(S1091,'Input Parameters'!$H$34,'Input Parameters'!$I$34)</f>
        <v>57.448506448101348</v>
      </c>
      <c r="U1091" s="10">
        <f t="shared" ca="1" si="141"/>
        <v>0.47307263370275765</v>
      </c>
      <c r="V1091" s="30">
        <f ca="1">_xlfn.BETA.INV(U1091,'Input Parameters'!$L$36,'Input Parameters'!$M$36,'Input Parameters'!$J$36,'Input Parameters'!$K$36)</f>
        <v>0.57566488375116354</v>
      </c>
      <c r="W1091" s="2">
        <f ca="1">N1091+(P1091-N1091)*(1-ERF((T1091-R1091)/(2*SQRT(L1091*'Input Parameters'!$E$38))))</f>
        <v>0.11586010283766568</v>
      </c>
      <c r="X1091">
        <f t="shared" ca="1" si="142"/>
        <v>1</v>
      </c>
      <c r="Y1091" s="7"/>
    </row>
    <row r="1092" spans="1:25" ht="15" customHeight="1" x14ac:dyDescent="0.25">
      <c r="A1092" s="139">
        <v>1085</v>
      </c>
      <c r="B1092" s="10">
        <f t="shared" ca="1" si="133"/>
        <v>8.2189442016075476E-2</v>
      </c>
      <c r="C1092" s="60">
        <f ca="1">_xlfn.NORM.INV(B1092,'Input Parameters'!$E$15,'Input Parameters'!$F$15)</f>
        <v>195.6115404133576</v>
      </c>
      <c r="D1092" s="10">
        <f t="shared" ca="1" si="134"/>
        <v>2.7054201422327617E-2</v>
      </c>
      <c r="E1092" s="62">
        <f ca="1">IF(_xlfn.NORM.INV(D1092,'Input Parameters'!$E$17,'Input Parameters'!$F$17)&lt;3500,3500,IF(_xlfn.NORM.INV(D1092,'Input Parameters'!$E$17,'Input Parameters'!$F$17)&gt;5500,5500,_xlfn.NORM.INV(D1092,'Input Parameters'!$E$17,'Input Parameters'!$F$17)))</f>
        <v>3500</v>
      </c>
      <c r="F1092" s="10">
        <f t="shared" ca="1" si="135"/>
        <v>0.99741507372069493</v>
      </c>
      <c r="G1092" s="64">
        <f ca="1">_xlfn.NORM.INV(F1092,'Input Parameters'!$E$20,'Input Parameters'!$F$20)</f>
        <v>301.38491127446053</v>
      </c>
      <c r="H1092" s="57">
        <f ca="1">EXP(E1092*(1/'Input Parameters'!$E$23-1/G1092))</f>
        <v>1.3983335040880513</v>
      </c>
      <c r="I1092" s="10">
        <f t="shared" ca="1" si="136"/>
        <v>0.59410697477976193</v>
      </c>
      <c r="J1092" s="30">
        <f ca="1">_xlfn.BETA.INV(I1092,'Input Parameters'!$L$26,'Input Parameters'!$M$26,'Input Parameters'!$J$26,'Input Parameters'!$K$26)</f>
        <v>0.69892895006815126</v>
      </c>
      <c r="K1092" s="168">
        <f ca="1">('Input Parameters'!$E$27/'Input Parameters'!$E$38)^$J1092</f>
        <v>6.6480349580463373E-3</v>
      </c>
      <c r="L1092" s="69">
        <f ca="1">$H1092*$C1092*'Input Parameters'!$E$25*K1092</f>
        <v>1.8184381372015983</v>
      </c>
      <c r="M1092" s="24">
        <f t="shared" ca="1" si="137"/>
        <v>0.82271800907166182</v>
      </c>
      <c r="N1092" s="15">
        <f ca="1">_xlfn.NORM.INV(M1092,'Input Parameters'!$E$29,'Input Parameters'!$F$29)</f>
        <v>0.10009257729608471</v>
      </c>
      <c r="O1092" s="8">
        <f t="shared" ca="1" si="138"/>
        <v>0.85738069500913183</v>
      </c>
      <c r="P1092" s="30">
        <f ca="1">_xlfn.LOGNORM.INV(O1092,'Input Parameters'!$H$30,'Input Parameters'!$I$30)</f>
        <v>4.4452603543307383</v>
      </c>
      <c r="Q1092" s="10">
        <f t="shared" ca="1" si="139"/>
        <v>0.69118904844224616</v>
      </c>
      <c r="R1092" s="30">
        <f>IF('Input Parameters'!$E$32=0,0,_xlfn.BETA.INV(Q1092,'Input Parameters'!$L$32,'Input Parameters'!$M$32,'Input Parameters'!$J$32,'Input Parameters'!$K$32))</f>
        <v>0</v>
      </c>
      <c r="S1092" s="10">
        <f t="shared" ca="1" si="140"/>
        <v>0.90316943033848085</v>
      </c>
      <c r="T1092" s="26">
        <f ca="1">_xlfn.LOGNORM.INV(S1092,'Input Parameters'!$H$34,'Input Parameters'!$I$34)</f>
        <v>59.263461646422165</v>
      </c>
      <c r="U1092" s="10">
        <f t="shared" ca="1" si="141"/>
        <v>0.14316374962452194</v>
      </c>
      <c r="V1092" s="30">
        <f ca="1">_xlfn.BETA.INV(U1092,'Input Parameters'!$L$36,'Input Parameters'!$M$36,'Input Parameters'!$J$36,'Input Parameters'!$K$36)</f>
        <v>0.44140496219454994</v>
      </c>
      <c r="W1092" s="2">
        <f ca="1">N1092+(P1092-N1092)*(1-ERF((T1092-R1092)/(2*SQRT(L1092*'Input Parameters'!$E$38))))</f>
        <v>0.10828860402272003</v>
      </c>
      <c r="X1092">
        <f t="shared" ca="1" si="142"/>
        <v>1</v>
      </c>
      <c r="Y1092" s="7"/>
    </row>
    <row r="1093" spans="1:25" ht="15" customHeight="1" x14ac:dyDescent="0.25">
      <c r="A1093" s="139">
        <v>1086</v>
      </c>
      <c r="B1093" s="10">
        <f t="shared" ref="B1093:B1156" ca="1" si="143">RAND()</f>
        <v>0.27640270028457581</v>
      </c>
      <c r="C1093" s="60">
        <f ca="1">_xlfn.NORM.INV(B1093,'Input Parameters'!$E$15,'Input Parameters'!$F$15)</f>
        <v>238.80005744638694</v>
      </c>
      <c r="D1093" s="10">
        <f t="shared" ref="D1093:D1156" ca="1" si="144">RAND()</f>
        <v>0.5228216908552531</v>
      </c>
      <c r="E1093" s="62">
        <f ca="1">IF(_xlfn.NORM.INV(D1093,'Input Parameters'!$E$17,'Input Parameters'!$F$17)&lt;3500,3500,IF(_xlfn.NORM.INV(D1093,'Input Parameters'!$E$17,'Input Parameters'!$F$17)&gt;5500,5500,_xlfn.NORM.INV(D1093,'Input Parameters'!$E$17,'Input Parameters'!$F$17)))</f>
        <v>4840.0657123242208</v>
      </c>
      <c r="F1093" s="10">
        <f t="shared" ref="F1093:F1156" ca="1" si="145">RAND()</f>
        <v>0.71113987975786574</v>
      </c>
      <c r="G1093" s="64">
        <f ca="1">_xlfn.NORM.INV(F1093,'Input Parameters'!$E$20,'Input Parameters'!$F$20)</f>
        <v>286.38000938630262</v>
      </c>
      <c r="H1093" s="57">
        <f ca="1">EXP(E1093*(1/'Input Parameters'!$E$23-1/G1093))</f>
        <v>0.68537986757111569</v>
      </c>
      <c r="I1093" s="10">
        <f t="shared" ref="I1093:I1156" ca="1" si="146">RAND()</f>
        <v>0.72081223158666441</v>
      </c>
      <c r="J1093" s="30">
        <f ca="1">_xlfn.BETA.INV(I1093,'Input Parameters'!$L$26,'Input Parameters'!$M$26,'Input Parameters'!$J$26,'Input Parameters'!$K$26)</f>
        <v>0.75038680132200308</v>
      </c>
      <c r="K1093" s="168">
        <f ca="1">('Input Parameters'!$E$27/'Input Parameters'!$E$38)^$J1093</f>
        <v>4.5961221011458333E-3</v>
      </c>
      <c r="L1093" s="69">
        <f ca="1">$H1093*$C1093*'Input Parameters'!$E$25*K1093</f>
        <v>0.75224156717859691</v>
      </c>
      <c r="M1093" s="24">
        <f t="shared" ref="M1093:M1156" ca="1" si="147">RAND()</f>
        <v>0.88903332107653588</v>
      </c>
      <c r="N1093" s="15">
        <f ca="1">_xlfn.NORM.INV(M1093,'Input Parameters'!$E$29,'Input Parameters'!$F$29)</f>
        <v>0.10012214033013495</v>
      </c>
      <c r="O1093" s="8">
        <f t="shared" ref="O1093:O1156" ca="1" si="148">RAND()</f>
        <v>0.76089413882978951</v>
      </c>
      <c r="P1093" s="30">
        <f ca="1">_xlfn.LOGNORM.INV(O1093,'Input Parameters'!$H$30,'Input Parameters'!$I$30)</f>
        <v>3.7510818232079828</v>
      </c>
      <c r="Q1093" s="10">
        <f t="shared" ref="Q1093:Q1156" ca="1" si="149">RAND()</f>
        <v>0.44463199639052997</v>
      </c>
      <c r="R1093" s="30">
        <f>IF('Input Parameters'!$E$32=0,0,_xlfn.BETA.INV(Q1093,'Input Parameters'!$L$32,'Input Parameters'!$M$32,'Input Parameters'!$J$32,'Input Parameters'!$K$32))</f>
        <v>0</v>
      </c>
      <c r="S1093" s="10">
        <f t="shared" ref="S1093:S1156" ca="1" si="150">RAND()</f>
        <v>0.5399800967076902</v>
      </c>
      <c r="T1093" s="26">
        <f ca="1">_xlfn.LOGNORM.INV(S1093,'Input Parameters'!$H$34,'Input Parameters'!$I$34)</f>
        <v>51.041733586236496</v>
      </c>
      <c r="U1093" s="10">
        <f t="shared" ref="U1093:U1156" ca="1" si="151">RAND()</f>
        <v>0.96538029903443079</v>
      </c>
      <c r="V1093" s="30">
        <f ca="1">_xlfn.BETA.INV(U1093,'Input Parameters'!$L$36,'Input Parameters'!$M$36,'Input Parameters'!$J$36,'Input Parameters'!$K$36)</f>
        <v>0.90171792184221666</v>
      </c>
      <c r="W1093" s="2">
        <f ca="1">N1093+(P1093-N1093)*(1-ERF((T1093-R1093)/(2*SQRT(L1093*'Input Parameters'!$E$38))))</f>
        <v>0.10023765845945978</v>
      </c>
      <c r="X1093">
        <f t="shared" ca="1" si="142"/>
        <v>1</v>
      </c>
      <c r="Y1093" s="7"/>
    </row>
    <row r="1094" spans="1:25" ht="15" customHeight="1" x14ac:dyDescent="0.25">
      <c r="A1094" s="139">
        <v>1087</v>
      </c>
      <c r="B1094" s="10">
        <f t="shared" ca="1" si="143"/>
        <v>0.26185930255686574</v>
      </c>
      <c r="C1094" s="60">
        <f ca="1">_xlfn.NORM.INV(B1094,'Input Parameters'!$E$15,'Input Parameters'!$F$15)</f>
        <v>236.4121733534358</v>
      </c>
      <c r="D1094" s="10">
        <f t="shared" ca="1" si="144"/>
        <v>0.41163695398908673</v>
      </c>
      <c r="E1094" s="62">
        <f ca="1">IF(_xlfn.NORM.INV(D1094,'Input Parameters'!$E$17,'Input Parameters'!$F$17)&lt;3500,3500,IF(_xlfn.NORM.INV(D1094,'Input Parameters'!$E$17,'Input Parameters'!$F$17)&gt;5500,5500,_xlfn.NORM.INV(D1094,'Input Parameters'!$E$17,'Input Parameters'!$F$17)))</f>
        <v>4643.6647075078308</v>
      </c>
      <c r="F1094" s="10">
        <f t="shared" ca="1" si="145"/>
        <v>1.9842377962336566E-2</v>
      </c>
      <c r="G1094" s="64">
        <f ca="1">_xlfn.NORM.INV(F1094,'Input Parameters'!$E$20,'Input Parameters'!$F$20)</f>
        <v>268.86799761264712</v>
      </c>
      <c r="H1094" s="57">
        <f ca="1">EXP(E1094*(1/'Input Parameters'!$E$23-1/G1094))</f>
        <v>0.24205827990227741</v>
      </c>
      <c r="I1094" s="10">
        <f t="shared" ca="1" si="146"/>
        <v>0.61871677114386281</v>
      </c>
      <c r="J1094" s="30">
        <f ca="1">_xlfn.BETA.INV(I1094,'Input Parameters'!$L$26,'Input Parameters'!$M$26,'Input Parameters'!$J$26,'Input Parameters'!$K$26)</f>
        <v>0.70872564210564248</v>
      </c>
      <c r="K1094" s="168">
        <f ca="1">('Input Parameters'!$E$27/'Input Parameters'!$E$38)^$J1094</f>
        <v>6.1969015135280945E-3</v>
      </c>
      <c r="L1094" s="69">
        <f ca="1">$H1094*$C1094*'Input Parameters'!$E$25*K1094</f>
        <v>0.3546209364732742</v>
      </c>
      <c r="M1094" s="24">
        <f t="shared" ca="1" si="147"/>
        <v>0.13893463935229855</v>
      </c>
      <c r="N1094" s="15">
        <f ca="1">_xlfn.NORM.INV(M1094,'Input Parameters'!$E$29,'Input Parameters'!$F$29)</f>
        <v>9.9891488173507473E-2</v>
      </c>
      <c r="O1094" s="8">
        <f t="shared" ca="1" si="148"/>
        <v>0.9775154517382576</v>
      </c>
      <c r="P1094" s="30">
        <f ca="1">_xlfn.LOGNORM.INV(O1094,'Input Parameters'!$H$30,'Input Parameters'!$I$30)</f>
        <v>6.9180721637342186</v>
      </c>
      <c r="Q1094" s="10">
        <f t="shared" ca="1" si="149"/>
        <v>0.82323738956312775</v>
      </c>
      <c r="R1094" s="30">
        <f>IF('Input Parameters'!$E$32=0,0,_xlfn.BETA.INV(Q1094,'Input Parameters'!$L$32,'Input Parameters'!$M$32,'Input Parameters'!$J$32,'Input Parameters'!$K$32))</f>
        <v>0</v>
      </c>
      <c r="S1094" s="10">
        <f t="shared" ca="1" si="150"/>
        <v>0.82493359236906139</v>
      </c>
      <c r="T1094" s="26">
        <f ca="1">_xlfn.LOGNORM.INV(S1094,'Input Parameters'!$H$34,'Input Parameters'!$I$34)</f>
        <v>56.626854210362069</v>
      </c>
      <c r="U1094" s="10">
        <f t="shared" ca="1" si="151"/>
        <v>0.17424742112011671</v>
      </c>
      <c r="V1094" s="30">
        <f ca="1">_xlfn.BETA.INV(U1094,'Input Parameters'!$L$36,'Input Parameters'!$M$36,'Input Parameters'!$J$36,'Input Parameters'!$K$36)</f>
        <v>0.45684535376600183</v>
      </c>
      <c r="W1094" s="2">
        <f ca="1">N1094+(P1094-N1094)*(1-ERF((T1094-R1094)/(2*SQRT(L1094*'Input Parameters'!$E$38))))</f>
        <v>9.9891488294086006E-2</v>
      </c>
      <c r="X1094">
        <f t="shared" ca="1" si="142"/>
        <v>1</v>
      </c>
      <c r="Y1094" s="7"/>
    </row>
    <row r="1095" spans="1:25" ht="15" customHeight="1" x14ac:dyDescent="0.25">
      <c r="A1095" s="139">
        <v>1088</v>
      </c>
      <c r="B1095" s="10">
        <f t="shared" ca="1" si="143"/>
        <v>4.7446094491601754E-2</v>
      </c>
      <c r="C1095" s="60">
        <f ca="1">_xlfn.NORM.INV(B1095,'Input Parameters'!$E$15,'Input Parameters'!$F$15)</f>
        <v>180.45671093311449</v>
      </c>
      <c r="D1095" s="10">
        <f t="shared" ca="1" si="144"/>
        <v>0.37748590588536024</v>
      </c>
      <c r="E1095" s="62">
        <f ca="1">IF(_xlfn.NORM.INV(D1095,'Input Parameters'!$E$17,'Input Parameters'!$F$17)&lt;3500,3500,IF(_xlfn.NORM.INV(D1095,'Input Parameters'!$E$17,'Input Parameters'!$F$17)&gt;5500,5500,_xlfn.NORM.INV(D1095,'Input Parameters'!$E$17,'Input Parameters'!$F$17)))</f>
        <v>4581.5367104638062</v>
      </c>
      <c r="F1095" s="10">
        <f t="shared" ca="1" si="145"/>
        <v>0.90333001982329197</v>
      </c>
      <c r="G1095" s="64">
        <f ca="1">_xlfn.NORM.INV(F1095,'Input Parameters'!$E$20,'Input Parameters'!$F$20)</f>
        <v>291.36510486034638</v>
      </c>
      <c r="H1095" s="57">
        <f ca="1">EXP(E1095*(1/'Input Parameters'!$E$23-1/G1095))</f>
        <v>0.91953755572736884</v>
      </c>
      <c r="I1095" s="10">
        <f t="shared" ca="1" si="146"/>
        <v>0.73626600598645786</v>
      </c>
      <c r="J1095" s="30">
        <f ca="1">_xlfn.BETA.INV(I1095,'Input Parameters'!$L$26,'Input Parameters'!$M$26,'Input Parameters'!$J$26,'Input Parameters'!$K$26)</f>
        <v>0.75696168448038015</v>
      </c>
      <c r="K1095" s="168">
        <f ca="1">('Input Parameters'!$E$27/'Input Parameters'!$E$38)^$J1095</f>
        <v>4.3843927526420849E-3</v>
      </c>
      <c r="L1095" s="69">
        <f ca="1">$H1095*$C1095*'Input Parameters'!$E$25*K1095</f>
        <v>0.72753176521871621</v>
      </c>
      <c r="M1095" s="24">
        <f t="shared" ca="1" si="147"/>
        <v>0.33494286202417445</v>
      </c>
      <c r="N1095" s="15">
        <f ca="1">_xlfn.NORM.INV(M1095,'Input Parameters'!$E$29,'Input Parameters'!$F$29)</f>
        <v>9.9957369514967878E-2</v>
      </c>
      <c r="O1095" s="8">
        <f t="shared" ca="1" si="148"/>
        <v>0.59470436967218254</v>
      </c>
      <c r="P1095" s="30">
        <f ca="1">_xlfn.LOGNORM.INV(O1095,'Input Parameters'!$H$30,'Input Parameters'!$I$30)</f>
        <v>3.0049257344423581</v>
      </c>
      <c r="Q1095" s="10">
        <f t="shared" ca="1" si="149"/>
        <v>0.29790628651382933</v>
      </c>
      <c r="R1095" s="30">
        <f>IF('Input Parameters'!$E$32=0,0,_xlfn.BETA.INV(Q1095,'Input Parameters'!$L$32,'Input Parameters'!$M$32,'Input Parameters'!$J$32,'Input Parameters'!$K$32))</f>
        <v>0</v>
      </c>
      <c r="S1095" s="10">
        <f t="shared" ca="1" si="150"/>
        <v>1.4895699022975162E-2</v>
      </c>
      <c r="T1095" s="26">
        <f ca="1">_xlfn.LOGNORM.INV(S1095,'Input Parameters'!$H$34,'Input Parameters'!$I$34)</f>
        <v>38.458884619878923</v>
      </c>
      <c r="U1095" s="10">
        <f t="shared" ca="1" si="151"/>
        <v>0.45203523208381391</v>
      </c>
      <c r="V1095" s="30">
        <f ca="1">_xlfn.BETA.INV(U1095,'Input Parameters'!$L$36,'Input Parameters'!$M$36,'Input Parameters'!$J$36,'Input Parameters'!$K$36)</f>
        <v>0.56774216287973456</v>
      </c>
      <c r="W1095" s="2">
        <f ca="1">N1095+(P1095-N1095)*(1-ERF((T1095-R1095)/(2*SQRT(L1095*'Input Parameters'!$E$38))))</f>
        <v>0.10411509361293977</v>
      </c>
      <c r="X1095">
        <f t="shared" ca="1" si="142"/>
        <v>1</v>
      </c>
      <c r="Y1095" s="7"/>
    </row>
    <row r="1096" spans="1:25" ht="15" customHeight="1" x14ac:dyDescent="0.25">
      <c r="A1096" s="139">
        <v>1089</v>
      </c>
      <c r="B1096" s="10">
        <f t="shared" ca="1" si="143"/>
        <v>0.41424631734072292</v>
      </c>
      <c r="C1096" s="60">
        <f ca="1">_xlfn.NORM.INV(B1096,'Input Parameters'!$E$15,'Input Parameters'!$F$15)</f>
        <v>259.22699212003198</v>
      </c>
      <c r="D1096" s="10">
        <f t="shared" ca="1" si="144"/>
        <v>0.48882508916802847</v>
      </c>
      <c r="E1096" s="62">
        <f ca="1">IF(_xlfn.NORM.INV(D1096,'Input Parameters'!$E$17,'Input Parameters'!$F$17)&lt;3500,3500,IF(_xlfn.NORM.INV(D1096,'Input Parameters'!$E$17,'Input Parameters'!$F$17)&gt;5500,5500,_xlfn.NORM.INV(D1096,'Input Parameters'!$E$17,'Input Parameters'!$F$17)))</f>
        <v>4780.3894918933784</v>
      </c>
      <c r="F1096" s="10">
        <f t="shared" ca="1" si="145"/>
        <v>0.1211881482419217</v>
      </c>
      <c r="G1096" s="64">
        <f ca="1">_xlfn.NORM.INV(F1096,'Input Parameters'!$E$20,'Input Parameters'!$F$20)</f>
        <v>274.81724541592502</v>
      </c>
      <c r="H1096" s="57">
        <f ca="1">EXP(E1096*(1/'Input Parameters'!$E$23-1/G1096))</f>
        <v>0.34114442832784886</v>
      </c>
      <c r="I1096" s="10">
        <f t="shared" ca="1" si="146"/>
        <v>0.9126849922030964</v>
      </c>
      <c r="J1096" s="30">
        <f ca="1">_xlfn.BETA.INV(I1096,'Input Parameters'!$L$26,'Input Parameters'!$M$26,'Input Parameters'!$J$26,'Input Parameters'!$K$26)</f>
        <v>0.84737823636167564</v>
      </c>
      <c r="K1096" s="168">
        <f ca="1">('Input Parameters'!$E$27/'Input Parameters'!$E$38)^$J1096</f>
        <v>2.2921518726857462E-3</v>
      </c>
      <c r="L1096" s="69">
        <f ca="1">$H1096*$C1096*'Input Parameters'!$E$25*K1096</f>
        <v>0.20270380121118584</v>
      </c>
      <c r="M1096" s="24">
        <f t="shared" ca="1" si="147"/>
        <v>0.4592118587406071</v>
      </c>
      <c r="N1096" s="15">
        <f ca="1">_xlfn.NORM.INV(M1096,'Input Parameters'!$E$29,'Input Parameters'!$F$29)</f>
        <v>9.9989758051408861E-2</v>
      </c>
      <c r="O1096" s="8">
        <f t="shared" ca="1" si="148"/>
        <v>0.28151966654507632</v>
      </c>
      <c r="P1096" s="30">
        <f ca="1">_xlfn.LOGNORM.INV(O1096,'Input Parameters'!$H$30,'Input Parameters'!$I$30)</f>
        <v>2.041831419870157</v>
      </c>
      <c r="Q1096" s="10">
        <f t="shared" ca="1" si="149"/>
        <v>0.73615839629506652</v>
      </c>
      <c r="R1096" s="30">
        <f>IF('Input Parameters'!$E$32=0,0,_xlfn.BETA.INV(Q1096,'Input Parameters'!$L$32,'Input Parameters'!$M$32,'Input Parameters'!$J$32,'Input Parameters'!$K$32))</f>
        <v>0</v>
      </c>
      <c r="S1096" s="10">
        <f t="shared" ca="1" si="150"/>
        <v>0.92323634502870922</v>
      </c>
      <c r="T1096" s="26">
        <f ca="1">_xlfn.LOGNORM.INV(S1096,'Input Parameters'!$H$34,'Input Parameters'!$I$34)</f>
        <v>60.210757873772472</v>
      </c>
      <c r="U1096" s="10">
        <f t="shared" ca="1" si="151"/>
        <v>4.6968459511780969E-2</v>
      </c>
      <c r="V1096" s="30">
        <f ca="1">_xlfn.BETA.INV(U1096,'Input Parameters'!$L$36,'Input Parameters'!$M$36,'Input Parameters'!$J$36,'Input Parameters'!$K$36)</f>
        <v>0.37613735472171317</v>
      </c>
      <c r="W1096" s="2">
        <f ca="1">N1096+(P1096-N1096)*(1-ERF((T1096-R1096)/(2*SQRT(L1096*'Input Parameters'!$E$38))))</f>
        <v>9.9989758051408861E-2</v>
      </c>
      <c r="X1096">
        <f t="shared" ref="X1096:X1159" ca="1" si="152">IF(W1096&gt;V1096,0,1)</f>
        <v>1</v>
      </c>
      <c r="Y1096" s="7"/>
    </row>
    <row r="1097" spans="1:25" ht="15" customHeight="1" x14ac:dyDescent="0.25">
      <c r="A1097" s="139">
        <v>1090</v>
      </c>
      <c r="B1097" s="10">
        <f t="shared" ca="1" si="143"/>
        <v>0.88084144581525559</v>
      </c>
      <c r="C1097" s="60">
        <f ca="1">_xlfn.NORM.INV(B1097,'Input Parameters'!$E$15,'Input Parameters'!$F$15)</f>
        <v>334.87230016560534</v>
      </c>
      <c r="D1097" s="10">
        <f t="shared" ca="1" si="144"/>
        <v>0.64395294951132775</v>
      </c>
      <c r="E1097" s="62">
        <f ca="1">IF(_xlfn.NORM.INV(D1097,'Input Parameters'!$E$17,'Input Parameters'!$F$17)&lt;3500,3500,IF(_xlfn.NORM.INV(D1097,'Input Parameters'!$E$17,'Input Parameters'!$F$17)&gt;5500,5500,_xlfn.NORM.INV(D1097,'Input Parameters'!$E$17,'Input Parameters'!$F$17)))</f>
        <v>5058.33157732375</v>
      </c>
      <c r="F1097" s="10">
        <f t="shared" ca="1" si="145"/>
        <v>0.50053651053957227</v>
      </c>
      <c r="G1097" s="64">
        <f ca="1">_xlfn.NORM.INV(F1097,'Input Parameters'!$E$20,'Input Parameters'!$F$20)</f>
        <v>282.65901038038646</v>
      </c>
      <c r="H1097" s="57">
        <f ca="1">EXP(E1097*(1/'Input Parameters'!$E$23-1/G1097))</f>
        <v>0.53401096718549057</v>
      </c>
      <c r="I1097" s="10">
        <f t="shared" ca="1" si="146"/>
        <v>0.78363196475822727</v>
      </c>
      <c r="J1097" s="30">
        <f ca="1">_xlfn.BETA.INV(I1097,'Input Parameters'!$L$26,'Input Parameters'!$M$26,'Input Parameters'!$J$26,'Input Parameters'!$K$26)</f>
        <v>0.77788137297237003</v>
      </c>
      <c r="K1097" s="168">
        <f ca="1">('Input Parameters'!$E$27/'Input Parameters'!$E$38)^$J1097</f>
        <v>3.7734651258297504E-3</v>
      </c>
      <c r="L1097" s="69">
        <f ca="1">$H1097*$C1097*'Input Parameters'!$E$25*K1097</f>
        <v>0.67479171576726138</v>
      </c>
      <c r="M1097" s="24">
        <f t="shared" ca="1" si="147"/>
        <v>0.80104864240668527</v>
      </c>
      <c r="N1097" s="15">
        <f ca="1">_xlfn.NORM.INV(M1097,'Input Parameters'!$E$29,'Input Parameters'!$F$29)</f>
        <v>0.10008453728196368</v>
      </c>
      <c r="O1097" s="8">
        <f t="shared" ca="1" si="148"/>
        <v>0.92422545703459724</v>
      </c>
      <c r="P1097" s="30">
        <f ca="1">_xlfn.LOGNORM.INV(O1097,'Input Parameters'!$H$30,'Input Parameters'!$I$30)</f>
        <v>5.2828876059140875</v>
      </c>
      <c r="Q1097" s="10">
        <f t="shared" ca="1" si="149"/>
        <v>0.90766150709360582</v>
      </c>
      <c r="R1097" s="30">
        <f>IF('Input Parameters'!$E$32=0,0,_xlfn.BETA.INV(Q1097,'Input Parameters'!$L$32,'Input Parameters'!$M$32,'Input Parameters'!$J$32,'Input Parameters'!$K$32))</f>
        <v>0</v>
      </c>
      <c r="S1097" s="10">
        <f t="shared" ca="1" si="150"/>
        <v>0.65262301258952271</v>
      </c>
      <c r="T1097" s="26">
        <f ca="1">_xlfn.LOGNORM.INV(S1097,'Input Parameters'!$H$34,'Input Parameters'!$I$34)</f>
        <v>52.931876237953922</v>
      </c>
      <c r="U1097" s="10">
        <f t="shared" ca="1" si="151"/>
        <v>0.31701535623789245</v>
      </c>
      <c r="V1097" s="30">
        <f ca="1">_xlfn.BETA.INV(U1097,'Input Parameters'!$L$36,'Input Parameters'!$M$36,'Input Parameters'!$J$36,'Input Parameters'!$K$36)</f>
        <v>0.51681331357097759</v>
      </c>
      <c r="W1097" s="2">
        <f ca="1">N1097+(P1097-N1097)*(1-ERF((T1097-R1097)/(2*SQRT(L1097*'Input Parameters'!$E$38))))</f>
        <v>0.1001115134038615</v>
      </c>
      <c r="X1097">
        <f t="shared" ca="1" si="152"/>
        <v>1</v>
      </c>
      <c r="Y1097" s="7"/>
    </row>
    <row r="1098" spans="1:25" ht="15" customHeight="1" x14ac:dyDescent="0.25">
      <c r="A1098" s="139">
        <v>1091</v>
      </c>
      <c r="B1098" s="10">
        <f t="shared" ca="1" si="143"/>
        <v>0.69771787537138052</v>
      </c>
      <c r="C1098" s="60">
        <f ca="1">_xlfn.NORM.INV(B1098,'Input Parameters'!$E$15,'Input Parameters'!$F$15)</f>
        <v>299.0311704195795</v>
      </c>
      <c r="D1098" s="10">
        <f t="shared" ca="1" si="144"/>
        <v>0.39623310071055051</v>
      </c>
      <c r="E1098" s="62">
        <f ca="1">IF(_xlfn.NORM.INV(D1098,'Input Parameters'!$E$17,'Input Parameters'!$F$17)&lt;3500,3500,IF(_xlfn.NORM.INV(D1098,'Input Parameters'!$E$17,'Input Parameters'!$F$17)&gt;5500,5500,_xlfn.NORM.INV(D1098,'Input Parameters'!$E$17,'Input Parameters'!$F$17)))</f>
        <v>4615.8233677212138</v>
      </c>
      <c r="F1098" s="10">
        <f t="shared" ca="1" si="145"/>
        <v>0.60273647300538169</v>
      </c>
      <c r="G1098" s="64">
        <f ca="1">_xlfn.NORM.INV(F1098,'Input Parameters'!$E$20,'Input Parameters'!$F$20)</f>
        <v>284.39492487264795</v>
      </c>
      <c r="H1098" s="57">
        <f ca="1">EXP(E1098*(1/'Input Parameters'!$E$23-1/G1098))</f>
        <v>0.62326585502145992</v>
      </c>
      <c r="I1098" s="10">
        <f t="shared" ca="1" si="146"/>
        <v>0.23280720388174059</v>
      </c>
      <c r="J1098" s="30">
        <f ca="1">_xlfn.BETA.INV(I1098,'Input Parameters'!$L$26,'Input Parameters'!$M$26,'Input Parameters'!$J$26,'Input Parameters'!$K$26)</f>
        <v>0.5391194471862456</v>
      </c>
      <c r="K1098" s="168">
        <f ca="1">('Input Parameters'!$E$27/'Input Parameters'!$E$38)^$J1098</f>
        <v>2.0918599190878889E-2</v>
      </c>
      <c r="L1098" s="69">
        <f ca="1">$H1098*$C1098*'Input Parameters'!$E$25*K1098</f>
        <v>3.8987231297673559</v>
      </c>
      <c r="M1098" s="24">
        <f t="shared" ca="1" si="147"/>
        <v>1.410683645373989E-2</v>
      </c>
      <c r="N1098" s="15">
        <f ca="1">_xlfn.NORM.INV(M1098,'Input Parameters'!$E$29,'Input Parameters'!$F$29)</f>
        <v>9.9780569754252521E-2</v>
      </c>
      <c r="O1098" s="8">
        <f t="shared" ca="1" si="148"/>
        <v>7.2318462787877569E-2</v>
      </c>
      <c r="P1098" s="30">
        <f ca="1">_xlfn.LOGNORM.INV(O1098,'Input Parameters'!$H$30,'Input Parameters'!$I$30)</f>
        <v>1.3471082644309456</v>
      </c>
      <c r="Q1098" s="10">
        <f t="shared" ca="1" si="149"/>
        <v>0.44038902602211816</v>
      </c>
      <c r="R1098" s="30">
        <f>IF('Input Parameters'!$E$32=0,0,_xlfn.BETA.INV(Q1098,'Input Parameters'!$L$32,'Input Parameters'!$M$32,'Input Parameters'!$J$32,'Input Parameters'!$K$32))</f>
        <v>0</v>
      </c>
      <c r="S1098" s="10">
        <f t="shared" ca="1" si="150"/>
        <v>0.14173909314945043</v>
      </c>
      <c r="T1098" s="26">
        <f ca="1">_xlfn.LOGNORM.INV(S1098,'Input Parameters'!$H$34,'Input Parameters'!$I$34)</f>
        <v>44.106018654261234</v>
      </c>
      <c r="U1098" s="10">
        <f t="shared" ca="1" si="151"/>
        <v>0.5048111044186242</v>
      </c>
      <c r="V1098" s="30">
        <f ca="1">_xlfn.BETA.INV(U1098,'Input Parameters'!$L$36,'Input Parameters'!$M$36,'Input Parameters'!$J$36,'Input Parameters'!$K$36)</f>
        <v>0.58772870632461927</v>
      </c>
      <c r="W1098" s="2">
        <f ca="1">N1098+(P1098-N1098)*(1-ERF((T1098-R1098)/(2*SQRT(L1098*'Input Parameters'!$E$38))))</f>
        <v>0.24224999378680678</v>
      </c>
      <c r="X1098">
        <f t="shared" ca="1" si="152"/>
        <v>1</v>
      </c>
      <c r="Y1098" s="7"/>
    </row>
    <row r="1099" spans="1:25" ht="15" customHeight="1" x14ac:dyDescent="0.25">
      <c r="A1099" s="139">
        <v>1092</v>
      </c>
      <c r="B1099" s="10">
        <f t="shared" ca="1" si="143"/>
        <v>0.4143932405886146</v>
      </c>
      <c r="C1099" s="60">
        <f ca="1">_xlfn.NORM.INV(B1099,'Input Parameters'!$E$15,'Input Parameters'!$F$15)</f>
        <v>259.24742362448438</v>
      </c>
      <c r="D1099" s="10">
        <f t="shared" ca="1" si="144"/>
        <v>0.40541454885262806</v>
      </c>
      <c r="E1099" s="62">
        <f ca="1">IF(_xlfn.NORM.INV(D1099,'Input Parameters'!$E$17,'Input Parameters'!$F$17)&lt;3500,3500,IF(_xlfn.NORM.INV(D1099,'Input Parameters'!$E$17,'Input Parameters'!$F$17)&gt;5500,5500,_xlfn.NORM.INV(D1099,'Input Parameters'!$E$17,'Input Parameters'!$F$17)))</f>
        <v>4632.4503958559044</v>
      </c>
      <c r="F1099" s="10">
        <f t="shared" ca="1" si="145"/>
        <v>0.15670835654752013</v>
      </c>
      <c r="G1099" s="64">
        <f ca="1">_xlfn.NORM.INV(F1099,'Input Parameters'!$E$20,'Input Parameters'!$F$20)</f>
        <v>275.89587314091222</v>
      </c>
      <c r="H1099" s="57">
        <f ca="1">EXP(E1099*(1/'Input Parameters'!$E$23-1/G1099))</f>
        <v>0.37671507216523248</v>
      </c>
      <c r="I1099" s="10">
        <f t="shared" ca="1" si="146"/>
        <v>0.30742239507321012</v>
      </c>
      <c r="J1099" s="30">
        <f ca="1">_xlfn.BETA.INV(I1099,'Input Parameters'!$L$26,'Input Parameters'!$M$26,'Input Parameters'!$J$26,'Input Parameters'!$K$26)</f>
        <v>0.57784340844021298</v>
      </c>
      <c r="K1099" s="168">
        <f ca="1">('Input Parameters'!$E$27/'Input Parameters'!$E$38)^$J1099</f>
        <v>1.5845266031933841E-2</v>
      </c>
      <c r="L1099" s="69">
        <f ca="1">$H1099*$C1099*'Input Parameters'!$E$25*K1099</f>
        <v>1.5474868978654739</v>
      </c>
      <c r="M1099" s="24">
        <f t="shared" ca="1" si="147"/>
        <v>0.99845130616451871</v>
      </c>
      <c r="N1099" s="15">
        <f ca="1">_xlfn.NORM.INV(M1099,'Input Parameters'!$E$29,'Input Parameters'!$F$29)</f>
        <v>0.10029579038041746</v>
      </c>
      <c r="O1099" s="8">
        <f t="shared" ca="1" si="148"/>
        <v>0.14094669073967325</v>
      </c>
      <c r="P1099" s="30">
        <f ca="1">_xlfn.LOGNORM.INV(O1099,'Input Parameters'!$H$30,'Input Parameters'!$I$30)</f>
        <v>1.614012104302686</v>
      </c>
      <c r="Q1099" s="10">
        <f t="shared" ca="1" si="149"/>
        <v>0.88965539823454187</v>
      </c>
      <c r="R1099" s="30">
        <f>IF('Input Parameters'!$E$32=0,0,_xlfn.BETA.INV(Q1099,'Input Parameters'!$L$32,'Input Parameters'!$M$32,'Input Parameters'!$J$32,'Input Parameters'!$K$32))</f>
        <v>0</v>
      </c>
      <c r="S1099" s="10">
        <f t="shared" ca="1" si="150"/>
        <v>0.44206615913177694</v>
      </c>
      <c r="T1099" s="26">
        <f ca="1">_xlfn.LOGNORM.INV(S1099,'Input Parameters'!$H$34,'Input Parameters'!$I$34)</f>
        <v>49.501264886899605</v>
      </c>
      <c r="U1099" s="10">
        <f t="shared" ca="1" si="151"/>
        <v>0.41084530807427266</v>
      </c>
      <c r="V1099" s="30">
        <f ca="1">_xlfn.BETA.INV(U1099,'Input Parameters'!$L$36,'Input Parameters'!$M$36,'Input Parameters'!$J$36,'Input Parameters'!$K$36)</f>
        <v>0.55231204159873237</v>
      </c>
      <c r="W1099" s="2">
        <f ca="1">N1099+(P1099-N1099)*(1-ERF((T1099-R1099)/(2*SQRT(L1099*'Input Parameters'!$E$38))))</f>
        <v>0.10770770593310203</v>
      </c>
      <c r="X1099">
        <f t="shared" ca="1" si="152"/>
        <v>1</v>
      </c>
      <c r="Y1099" s="7"/>
    </row>
    <row r="1100" spans="1:25" ht="15" customHeight="1" x14ac:dyDescent="0.25">
      <c r="A1100" s="139">
        <v>1093</v>
      </c>
      <c r="B1100" s="10">
        <f t="shared" ca="1" si="143"/>
        <v>0.36356780995045013</v>
      </c>
      <c r="C1100" s="60">
        <f ca="1">_xlfn.NORM.INV(B1100,'Input Parameters'!$E$15,'Input Parameters'!$F$15)</f>
        <v>252.05703238050447</v>
      </c>
      <c r="D1100" s="10">
        <f t="shared" ca="1" si="144"/>
        <v>0.64200160404018802</v>
      </c>
      <c r="E1100" s="62">
        <f ca="1">IF(_xlfn.NORM.INV(D1100,'Input Parameters'!$E$17,'Input Parameters'!$F$17)&lt;3500,3500,IF(_xlfn.NORM.INV(D1100,'Input Parameters'!$E$17,'Input Parameters'!$F$17)&gt;5500,5500,_xlfn.NORM.INV(D1100,'Input Parameters'!$E$17,'Input Parameters'!$F$17)))</f>
        <v>5054.6699083984813</v>
      </c>
      <c r="F1100" s="10">
        <f t="shared" ca="1" si="145"/>
        <v>0.8909253878929384</v>
      </c>
      <c r="G1100" s="64">
        <f ca="1">_xlfn.NORM.INV(F1100,'Input Parameters'!$E$20,'Input Parameters'!$F$20)</f>
        <v>290.90081146769973</v>
      </c>
      <c r="H1100" s="57">
        <f ca="1">EXP(E1100*(1/'Input Parameters'!$E$23-1/G1100))</f>
        <v>0.88671131498634337</v>
      </c>
      <c r="I1100" s="10">
        <f t="shared" ca="1" si="146"/>
        <v>4.3415869707053689E-2</v>
      </c>
      <c r="J1100" s="30">
        <f ca="1">_xlfn.BETA.INV(I1100,'Input Parameters'!$L$26,'Input Parameters'!$M$26,'Input Parameters'!$J$26,'Input Parameters'!$K$26)</f>
        <v>0.37329327281135616</v>
      </c>
      <c r="K1100" s="168">
        <f ca="1">('Input Parameters'!$E$27/'Input Parameters'!$E$38)^$J1100</f>
        <v>6.8725050229548307E-2</v>
      </c>
      <c r="L1100" s="69">
        <f ca="1">$H1100*$C1100*'Input Parameters'!$E$25*K1100</f>
        <v>15.360173986894736</v>
      </c>
      <c r="M1100" s="24">
        <f t="shared" ca="1" si="147"/>
        <v>0.22436555111807932</v>
      </c>
      <c r="N1100" s="15">
        <f ca="1">_xlfn.NORM.INV(M1100,'Input Parameters'!$E$29,'Input Parameters'!$F$29)</f>
        <v>9.9924246783346285E-2</v>
      </c>
      <c r="O1100" s="8">
        <f t="shared" ca="1" si="148"/>
        <v>7.820577755428082E-2</v>
      </c>
      <c r="P1100" s="30">
        <f ca="1">_xlfn.LOGNORM.INV(O1100,'Input Parameters'!$H$30,'Input Parameters'!$I$30)</f>
        <v>1.373773985895608</v>
      </c>
      <c r="Q1100" s="10">
        <f t="shared" ca="1" si="149"/>
        <v>0.52529707880816312</v>
      </c>
      <c r="R1100" s="30">
        <f>IF('Input Parameters'!$E$32=0,0,_xlfn.BETA.INV(Q1100,'Input Parameters'!$L$32,'Input Parameters'!$M$32,'Input Parameters'!$J$32,'Input Parameters'!$K$32))</f>
        <v>0</v>
      </c>
      <c r="S1100" s="10">
        <f t="shared" ca="1" si="150"/>
        <v>0.10950794911980555</v>
      </c>
      <c r="T1100" s="26">
        <f ca="1">_xlfn.LOGNORM.INV(S1100,'Input Parameters'!$H$34,'Input Parameters'!$I$34)</f>
        <v>43.254261658873681</v>
      </c>
      <c r="U1100" s="10">
        <f t="shared" ca="1" si="151"/>
        <v>0.23047944377223728</v>
      </c>
      <c r="V1100" s="30">
        <f ca="1">_xlfn.BETA.INV(U1100,'Input Parameters'!$L$36,'Input Parameters'!$M$36,'Input Parameters'!$J$36,'Input Parameters'!$K$36)</f>
        <v>0.48199264794716346</v>
      </c>
      <c r="W1100" s="2">
        <f ca="1">N1100+(P1100-N1100)*(1-ERF((T1100-R1100)/(2*SQRT(L1100*'Input Parameters'!$E$38))))</f>
        <v>0.65424884265040006</v>
      </c>
      <c r="X1100">
        <f t="shared" ca="1" si="152"/>
        <v>0</v>
      </c>
      <c r="Y1100" s="7"/>
    </row>
    <row r="1101" spans="1:25" ht="15" customHeight="1" x14ac:dyDescent="0.25">
      <c r="A1101" s="139">
        <v>1094</v>
      </c>
      <c r="B1101" s="10">
        <f t="shared" ca="1" si="143"/>
        <v>0.1855641004992592</v>
      </c>
      <c r="C1101" s="60">
        <f ca="1">_xlfn.NORM.INV(B1101,'Input Parameters'!$E$15,'Input Parameters'!$F$15)</f>
        <v>222.49864295037665</v>
      </c>
      <c r="D1101" s="10">
        <f t="shared" ca="1" si="144"/>
        <v>0.8162433830237672</v>
      </c>
      <c r="E1101" s="62">
        <f ca="1">IF(_xlfn.NORM.INV(D1101,'Input Parameters'!$E$17,'Input Parameters'!$F$17)&lt;3500,3500,IF(_xlfn.NORM.INV(D1101,'Input Parameters'!$E$17,'Input Parameters'!$F$17)&gt;5500,5500,_xlfn.NORM.INV(D1101,'Input Parameters'!$E$17,'Input Parameters'!$F$17)))</f>
        <v>5430.7988606345389</v>
      </c>
      <c r="F1101" s="10">
        <f t="shared" ca="1" si="145"/>
        <v>0.65163178450611137</v>
      </c>
      <c r="G1101" s="64">
        <f ca="1">_xlfn.NORM.INV(F1101,'Input Parameters'!$E$20,'Input Parameters'!$F$20)</f>
        <v>285.26118900140915</v>
      </c>
      <c r="H1101" s="57">
        <f ca="1">EXP(E1101*(1/'Input Parameters'!$E$23-1/G1101))</f>
        <v>0.6075823281156425</v>
      </c>
      <c r="I1101" s="10">
        <f t="shared" ca="1" si="146"/>
        <v>0.95452316670345871</v>
      </c>
      <c r="J1101" s="30">
        <f ca="1">_xlfn.BETA.INV(I1101,'Input Parameters'!$L$26,'Input Parameters'!$M$26,'Input Parameters'!$J$26,'Input Parameters'!$K$26)</f>
        <v>0.8807756055107645</v>
      </c>
      <c r="K1101" s="168">
        <f ca="1">('Input Parameters'!$E$27/'Input Parameters'!$E$38)^$J1101</f>
        <v>1.8038638298059726E-3</v>
      </c>
      <c r="L1101" s="69">
        <f ca="1">$H1101*$C1101*'Input Parameters'!$E$25*K1101</f>
        <v>0.24385757491238974</v>
      </c>
      <c r="M1101" s="24">
        <f t="shared" ca="1" si="147"/>
        <v>0.13917858742140499</v>
      </c>
      <c r="N1101" s="15">
        <f ca="1">_xlfn.NORM.INV(M1101,'Input Parameters'!$E$29,'Input Parameters'!$F$29)</f>
        <v>9.9891598280481345E-2</v>
      </c>
      <c r="O1101" s="8">
        <f t="shared" ca="1" si="148"/>
        <v>7.382429373217303E-2</v>
      </c>
      <c r="P1101" s="30">
        <f ca="1">_xlfn.LOGNORM.INV(O1101,'Input Parameters'!$H$30,'Input Parameters'!$I$30)</f>
        <v>1.3540315608863391</v>
      </c>
      <c r="Q1101" s="10">
        <f t="shared" ca="1" si="149"/>
        <v>0.52962820584355585</v>
      </c>
      <c r="R1101" s="30">
        <f>IF('Input Parameters'!$E$32=0,0,_xlfn.BETA.INV(Q1101,'Input Parameters'!$L$32,'Input Parameters'!$M$32,'Input Parameters'!$J$32,'Input Parameters'!$K$32))</f>
        <v>0</v>
      </c>
      <c r="S1101" s="10">
        <f t="shared" ca="1" si="150"/>
        <v>0.78209935952242904</v>
      </c>
      <c r="T1101" s="26">
        <f ca="1">_xlfn.LOGNORM.INV(S1101,'Input Parameters'!$H$34,'Input Parameters'!$I$34)</f>
        <v>55.544238722575699</v>
      </c>
      <c r="U1101" s="10">
        <f t="shared" ca="1" si="151"/>
        <v>0.49840860318233615</v>
      </c>
      <c r="V1101" s="30">
        <f ca="1">_xlfn.BETA.INV(U1101,'Input Parameters'!$L$36,'Input Parameters'!$M$36,'Input Parameters'!$J$36,'Input Parameters'!$K$36)</f>
        <v>0.58528157077101639</v>
      </c>
      <c r="W1101" s="2">
        <f ca="1">N1101+(P1101-N1101)*(1-ERF((T1101-R1101)/(2*SQRT(L1101*'Input Parameters'!$E$38))))</f>
        <v>9.9891598280483579E-2</v>
      </c>
      <c r="X1101">
        <f t="shared" ca="1" si="152"/>
        <v>1</v>
      </c>
      <c r="Y1101" s="7"/>
    </row>
    <row r="1102" spans="1:25" ht="15" customHeight="1" x14ac:dyDescent="0.25">
      <c r="A1102" s="139">
        <v>1095</v>
      </c>
      <c r="B1102" s="10">
        <f t="shared" ca="1" si="143"/>
        <v>0.87072549228314466</v>
      </c>
      <c r="C1102" s="60">
        <f ca="1">_xlfn.NORM.INV(B1102,'Input Parameters'!$E$15,'Input Parameters'!$F$15)</f>
        <v>332.19642631313326</v>
      </c>
      <c r="D1102" s="10">
        <f t="shared" ca="1" si="144"/>
        <v>0.50325145047810427</v>
      </c>
      <c r="E1102" s="62">
        <f ca="1">IF(_xlfn.NORM.INV(D1102,'Input Parameters'!$E$17,'Input Parameters'!$F$17)&lt;3500,3500,IF(_xlfn.NORM.INV(D1102,'Input Parameters'!$E$17,'Input Parameters'!$F$17)&gt;5500,5500,_xlfn.NORM.INV(D1102,'Input Parameters'!$E$17,'Input Parameters'!$F$17)))</f>
        <v>4805.7051875537118</v>
      </c>
      <c r="F1102" s="10">
        <f t="shared" ca="1" si="145"/>
        <v>0.57218802695051496</v>
      </c>
      <c r="G1102" s="64">
        <f ca="1">_xlfn.NORM.INV(F1102,'Input Parameters'!$E$20,'Input Parameters'!$F$20)</f>
        <v>283.8690480868263</v>
      </c>
      <c r="H1102" s="57">
        <f ca="1">EXP(E1102*(1/'Input Parameters'!$E$23-1/G1102))</f>
        <v>0.59242255222124218</v>
      </c>
      <c r="I1102" s="10">
        <f t="shared" ca="1" si="146"/>
        <v>0.99914332465720612</v>
      </c>
      <c r="J1102" s="30">
        <f ca="1">_xlfn.BETA.INV(I1102,'Input Parameters'!$L$26,'Input Parameters'!$M$26,'Input Parameters'!$J$26,'Input Parameters'!$K$26)</f>
        <v>0.96921734030085926</v>
      </c>
      <c r="K1102" s="168">
        <f ca="1">('Input Parameters'!$E$27/'Input Parameters'!$E$38)^$J1102</f>
        <v>9.5651029371721075E-4</v>
      </c>
      <c r="L1102" s="69">
        <f ca="1">$H1102*$C1102*'Input Parameters'!$E$25*K1102</f>
        <v>0.18824185204537747</v>
      </c>
      <c r="M1102" s="24">
        <f t="shared" ca="1" si="147"/>
        <v>0.50070798743365197</v>
      </c>
      <c r="N1102" s="15">
        <f ca="1">_xlfn.NORM.INV(M1102,'Input Parameters'!$E$29,'Input Parameters'!$F$29)</f>
        <v>0.10000017746622508</v>
      </c>
      <c r="O1102" s="8">
        <f t="shared" ca="1" si="148"/>
        <v>0.75177335602177608</v>
      </c>
      <c r="P1102" s="30">
        <f ca="1">_xlfn.LOGNORM.INV(O1102,'Input Parameters'!$H$30,'Input Parameters'!$I$30)</f>
        <v>3.6998696357279575</v>
      </c>
      <c r="Q1102" s="10">
        <f t="shared" ca="1" si="149"/>
        <v>0.74287295076381632</v>
      </c>
      <c r="R1102" s="30">
        <f>IF('Input Parameters'!$E$32=0,0,_xlfn.BETA.INV(Q1102,'Input Parameters'!$L$32,'Input Parameters'!$M$32,'Input Parameters'!$J$32,'Input Parameters'!$K$32))</f>
        <v>0</v>
      </c>
      <c r="S1102" s="10">
        <f t="shared" ca="1" si="150"/>
        <v>0.73683413660418628</v>
      </c>
      <c r="T1102" s="26">
        <f ca="1">_xlfn.LOGNORM.INV(S1102,'Input Parameters'!$H$34,'Input Parameters'!$I$34)</f>
        <v>54.545729224257769</v>
      </c>
      <c r="U1102" s="10">
        <f t="shared" ca="1" si="151"/>
        <v>0.94391047913441994</v>
      </c>
      <c r="V1102" s="30">
        <f ca="1">_xlfn.BETA.INV(U1102,'Input Parameters'!$L$36,'Input Parameters'!$M$36,'Input Parameters'!$J$36,'Input Parameters'!$K$36)</f>
        <v>0.85878266113314483</v>
      </c>
      <c r="W1102" s="2">
        <f ca="1">N1102+(P1102-N1102)*(1-ERF((T1102-R1102)/(2*SQRT(L1102*'Input Parameters'!$E$38))))</f>
        <v>0.10000017746622508</v>
      </c>
      <c r="X1102">
        <f t="shared" ca="1" si="152"/>
        <v>1</v>
      </c>
      <c r="Y1102" s="7"/>
    </row>
    <row r="1103" spans="1:25" ht="15" customHeight="1" x14ac:dyDescent="0.25">
      <c r="A1103" s="139">
        <v>1096</v>
      </c>
      <c r="B1103" s="10">
        <f t="shared" ca="1" si="143"/>
        <v>0.24131729349787523</v>
      </c>
      <c r="C1103" s="60">
        <f ca="1">_xlfn.NORM.INV(B1103,'Input Parameters'!$E$15,'Input Parameters'!$F$15)</f>
        <v>232.91953134777782</v>
      </c>
      <c r="D1103" s="10">
        <f t="shared" ca="1" si="144"/>
        <v>0.79876315947594401</v>
      </c>
      <c r="E1103" s="62">
        <f ca="1">IF(_xlfn.NORM.INV(D1103,'Input Parameters'!$E$17,'Input Parameters'!$F$17)&lt;3500,3500,IF(_xlfn.NORM.INV(D1103,'Input Parameters'!$E$17,'Input Parameters'!$F$17)&gt;5500,5500,_xlfn.NORM.INV(D1103,'Input Parameters'!$E$17,'Input Parameters'!$F$17)))</f>
        <v>5386.0480666959493</v>
      </c>
      <c r="F1103" s="10">
        <f t="shared" ca="1" si="145"/>
        <v>0.36850544629727022</v>
      </c>
      <c r="G1103" s="64">
        <f ca="1">_xlfn.NORM.INV(F1103,'Input Parameters'!$E$20,'Input Parameters'!$F$20)</f>
        <v>280.40004407141566</v>
      </c>
      <c r="H1103" s="57">
        <f ca="1">EXP(E1103*(1/'Input Parameters'!$E$23-1/G1103))</f>
        <v>0.4397743839059991</v>
      </c>
      <c r="I1103" s="10">
        <f t="shared" ca="1" si="146"/>
        <v>0.79746510972570372</v>
      </c>
      <c r="J1103" s="30">
        <f ca="1">_xlfn.BETA.INV(I1103,'Input Parameters'!$L$26,'Input Parameters'!$M$26,'Input Parameters'!$J$26,'Input Parameters'!$K$26)</f>
        <v>0.78427194506531284</v>
      </c>
      <c r="K1103" s="168">
        <f ca="1">('Input Parameters'!$E$27/'Input Parameters'!$E$38)^$J1103</f>
        <v>3.6043951845873582E-3</v>
      </c>
      <c r="L1103" s="69">
        <f ca="1">$H1103*$C1103*'Input Parameters'!$E$25*K1103</f>
        <v>0.36920556397171006</v>
      </c>
      <c r="M1103" s="24">
        <f t="shared" ca="1" si="147"/>
        <v>0.23473627912953299</v>
      </c>
      <c r="N1103" s="15">
        <f ca="1">_xlfn.NORM.INV(M1103,'Input Parameters'!$E$29,'Input Parameters'!$F$29)</f>
        <v>9.9927666249847238E-2</v>
      </c>
      <c r="O1103" s="8">
        <f t="shared" ca="1" si="148"/>
        <v>0.28076375378721041</v>
      </c>
      <c r="P1103" s="30">
        <f ca="1">_xlfn.LOGNORM.INV(O1103,'Input Parameters'!$H$30,'Input Parameters'!$I$30)</f>
        <v>2.0396709182002506</v>
      </c>
      <c r="Q1103" s="10">
        <f t="shared" ca="1" si="149"/>
        <v>0.4294748689710427</v>
      </c>
      <c r="R1103" s="30">
        <f>IF('Input Parameters'!$E$32=0,0,_xlfn.BETA.INV(Q1103,'Input Parameters'!$L$32,'Input Parameters'!$M$32,'Input Parameters'!$J$32,'Input Parameters'!$K$32))</f>
        <v>0</v>
      </c>
      <c r="S1103" s="10">
        <f t="shared" ca="1" si="150"/>
        <v>0.53703375605440107</v>
      </c>
      <c r="T1103" s="26">
        <f ca="1">_xlfn.LOGNORM.INV(S1103,'Input Parameters'!$H$34,'Input Parameters'!$I$34)</f>
        <v>50.994597600836158</v>
      </c>
      <c r="U1103" s="10">
        <f t="shared" ca="1" si="151"/>
        <v>0.59687356457327312</v>
      </c>
      <c r="V1103" s="30">
        <f ca="1">_xlfn.BETA.INV(U1103,'Input Parameters'!$L$36,'Input Parameters'!$M$36,'Input Parameters'!$J$36,'Input Parameters'!$K$36)</f>
        <v>0.6241224151240331</v>
      </c>
      <c r="W1103" s="2">
        <f ca="1">N1103+(P1103-N1103)*(1-ERF((T1103-R1103)/(2*SQRT(L1103*'Input Parameters'!$E$38))))</f>
        <v>9.9927671971417317E-2</v>
      </c>
      <c r="X1103">
        <f t="shared" ca="1" si="152"/>
        <v>1</v>
      </c>
      <c r="Y1103" s="7"/>
    </row>
    <row r="1104" spans="1:25" ht="15" customHeight="1" x14ac:dyDescent="0.25">
      <c r="A1104" s="139">
        <v>1097</v>
      </c>
      <c r="B1104" s="10">
        <f t="shared" ca="1" si="143"/>
        <v>0.48469636100436564</v>
      </c>
      <c r="C1104" s="60">
        <f ca="1">_xlfn.NORM.INV(B1104,'Input Parameters'!$E$15,'Input Parameters'!$F$15)</f>
        <v>268.88780056989481</v>
      </c>
      <c r="D1104" s="10">
        <f t="shared" ca="1" si="144"/>
        <v>0.38346616414756352</v>
      </c>
      <c r="E1104" s="62">
        <f ca="1">IF(_xlfn.NORM.INV(D1104,'Input Parameters'!$E$17,'Input Parameters'!$F$17)&lt;3500,3500,IF(_xlfn.NORM.INV(D1104,'Input Parameters'!$E$17,'Input Parameters'!$F$17)&gt;5500,5500,_xlfn.NORM.INV(D1104,'Input Parameters'!$E$17,'Input Parameters'!$F$17)))</f>
        <v>4592.5270614266847</v>
      </c>
      <c r="F1104" s="10">
        <f t="shared" ca="1" si="145"/>
        <v>0.16953918753815922</v>
      </c>
      <c r="G1104" s="64">
        <f ca="1">_xlfn.NORM.INV(F1104,'Input Parameters'!$E$20,'Input Parameters'!$F$20)</f>
        <v>276.24488143308452</v>
      </c>
      <c r="H1104" s="57">
        <f ca="1">EXP(E1104*(1/'Input Parameters'!$E$23-1/G1104))</f>
        <v>0.38797200902292162</v>
      </c>
      <c r="I1104" s="10">
        <f t="shared" ca="1" si="146"/>
        <v>1.2590785258302373E-2</v>
      </c>
      <c r="J1104" s="30">
        <f ca="1">_xlfn.BETA.INV(I1104,'Input Parameters'!$L$26,'Input Parameters'!$M$26,'Input Parameters'!$J$26,'Input Parameters'!$K$26)</f>
        <v>0.29238054304278521</v>
      </c>
      <c r="K1104" s="168">
        <f ca="1">('Input Parameters'!$E$27/'Input Parameters'!$E$38)^$J1104</f>
        <v>0.12279332993768695</v>
      </c>
      <c r="L1104" s="69">
        <f ca="1">$H1104*$C1104*'Input Parameters'!$E$25*K1104</f>
        <v>12.809915628019997</v>
      </c>
      <c r="M1104" s="24">
        <f t="shared" ca="1" si="147"/>
        <v>6.5855617224254925E-2</v>
      </c>
      <c r="N1104" s="15">
        <f ca="1">_xlfn.NORM.INV(M1104,'Input Parameters'!$E$29,'Input Parameters'!$F$29)</f>
        <v>9.9849261200625539E-2</v>
      </c>
      <c r="O1104" s="8">
        <f t="shared" ca="1" si="148"/>
        <v>0.95031907776788083</v>
      </c>
      <c r="P1104" s="30">
        <f ca="1">_xlfn.LOGNORM.INV(O1104,'Input Parameters'!$H$30,'Input Parameters'!$I$30)</f>
        <v>5.8445104450633112</v>
      </c>
      <c r="Q1104" s="10">
        <f t="shared" ca="1" si="149"/>
        <v>0.4822350724015424</v>
      </c>
      <c r="R1104" s="30">
        <f>IF('Input Parameters'!$E$32=0,0,_xlfn.BETA.INV(Q1104,'Input Parameters'!$L$32,'Input Parameters'!$M$32,'Input Parameters'!$J$32,'Input Parameters'!$K$32))</f>
        <v>0</v>
      </c>
      <c r="S1104" s="10">
        <f t="shared" ca="1" si="150"/>
        <v>0.94755334064892793</v>
      </c>
      <c r="T1104" s="26">
        <f ca="1">_xlfn.LOGNORM.INV(S1104,'Input Parameters'!$H$34,'Input Parameters'!$I$34)</f>
        <v>61.685975249756098</v>
      </c>
      <c r="U1104" s="10">
        <f t="shared" ca="1" si="151"/>
        <v>4.9102951961081942E-3</v>
      </c>
      <c r="V1104" s="30">
        <f ca="1">_xlfn.BETA.INV(U1104,'Input Parameters'!$L$36,'Input Parameters'!$M$36,'Input Parameters'!$J$36,'Input Parameters'!$K$36)</f>
        <v>0.30230534175386425</v>
      </c>
      <c r="W1104" s="2">
        <f ca="1">N1104+(P1104-N1104)*(1-ERF((T1104-R1104)/(2*SQRT(L1104*'Input Parameters'!$E$38))))</f>
        <v>1.3806587472501648</v>
      </c>
      <c r="X1104">
        <f t="shared" ca="1" si="152"/>
        <v>0</v>
      </c>
      <c r="Y1104" s="7"/>
    </row>
    <row r="1105" spans="1:25" ht="15" customHeight="1" x14ac:dyDescent="0.25">
      <c r="A1105" s="139">
        <v>1098</v>
      </c>
      <c r="B1105" s="10">
        <f t="shared" ca="1" si="143"/>
        <v>9.584890493552245E-2</v>
      </c>
      <c r="C1105" s="60">
        <f ca="1">_xlfn.NORM.INV(B1105,'Input Parameters'!$E$15,'Input Parameters'!$F$15)</f>
        <v>200.21370839268269</v>
      </c>
      <c r="D1105" s="10">
        <f t="shared" ca="1" si="144"/>
        <v>0.38188415969158829</v>
      </c>
      <c r="E1105" s="62">
        <f ca="1">IF(_xlfn.NORM.INV(D1105,'Input Parameters'!$E$17,'Input Parameters'!$F$17)&lt;3500,3500,IF(_xlfn.NORM.INV(D1105,'Input Parameters'!$E$17,'Input Parameters'!$F$17)&gt;5500,5500,_xlfn.NORM.INV(D1105,'Input Parameters'!$E$17,'Input Parameters'!$F$17)))</f>
        <v>4589.6247803672923</v>
      </c>
      <c r="F1105" s="10">
        <f t="shared" ca="1" si="145"/>
        <v>0.58880066164432743</v>
      </c>
      <c r="G1105" s="64">
        <f ca="1">_xlfn.NORM.INV(F1105,'Input Parameters'!$E$20,'Input Parameters'!$F$20)</f>
        <v>284.15388812705891</v>
      </c>
      <c r="H1105" s="57">
        <f ca="1">EXP(E1105*(1/'Input Parameters'!$E$23-1/G1105))</f>
        <v>0.61644380686200317</v>
      </c>
      <c r="I1105" s="10">
        <f t="shared" ca="1" si="146"/>
        <v>0.96724023354241595</v>
      </c>
      <c r="J1105" s="30">
        <f ca="1">_xlfn.BETA.INV(I1105,'Input Parameters'!$L$26,'Input Parameters'!$M$26,'Input Parameters'!$J$26,'Input Parameters'!$K$26)</f>
        <v>0.89422718049081262</v>
      </c>
      <c r="K1105" s="168">
        <f ca="1">('Input Parameters'!$E$27/'Input Parameters'!$E$38)^$J1105</f>
        <v>1.6379451018690549E-3</v>
      </c>
      <c r="L1105" s="69">
        <f ca="1">$H1105*$C1105*'Input Parameters'!$E$25*K1105</f>
        <v>0.20215600440759501</v>
      </c>
      <c r="M1105" s="24">
        <f t="shared" ca="1" si="147"/>
        <v>0.64301448889582224</v>
      </c>
      <c r="N1105" s="15">
        <f ca="1">_xlfn.NORM.INV(M1105,'Input Parameters'!$E$29,'Input Parameters'!$F$29)</f>
        <v>0.10003665281352396</v>
      </c>
      <c r="O1105" s="8">
        <f t="shared" ca="1" si="148"/>
        <v>0.13197172475846686</v>
      </c>
      <c r="P1105" s="30">
        <f ca="1">_xlfn.LOGNORM.INV(O1105,'Input Parameters'!$H$30,'Input Parameters'!$I$30)</f>
        <v>1.5830209728358089</v>
      </c>
      <c r="Q1105" s="10">
        <f t="shared" ca="1" si="149"/>
        <v>7.9506829906528242E-2</v>
      </c>
      <c r="R1105" s="30">
        <f>IF('Input Parameters'!$E$32=0,0,_xlfn.BETA.INV(Q1105,'Input Parameters'!$L$32,'Input Parameters'!$M$32,'Input Parameters'!$J$32,'Input Parameters'!$K$32))</f>
        <v>0</v>
      </c>
      <c r="S1105" s="10">
        <f t="shared" ca="1" si="150"/>
        <v>0.38602754342184331</v>
      </c>
      <c r="T1105" s="26">
        <f ca="1">_xlfn.LOGNORM.INV(S1105,'Input Parameters'!$H$34,'Input Parameters'!$I$34)</f>
        <v>48.621875855969598</v>
      </c>
      <c r="U1105" s="10">
        <f t="shared" ca="1" si="151"/>
        <v>0.62928599256095175</v>
      </c>
      <c r="V1105" s="30">
        <f ca="1">_xlfn.BETA.INV(U1105,'Input Parameters'!$L$36,'Input Parameters'!$M$36,'Input Parameters'!$J$36,'Input Parameters'!$K$36)</f>
        <v>0.63771517283494128</v>
      </c>
      <c r="W1105" s="2">
        <f ca="1">N1105+(P1105-N1105)*(1-ERF((T1105-R1105)/(2*SQRT(L1105*'Input Parameters'!$E$38))))</f>
        <v>0.10003665281355459</v>
      </c>
      <c r="X1105">
        <f t="shared" ca="1" si="152"/>
        <v>1</v>
      </c>
      <c r="Y1105" s="7"/>
    </row>
    <row r="1106" spans="1:25" ht="15" customHeight="1" x14ac:dyDescent="0.25">
      <c r="A1106" s="139">
        <v>1099</v>
      </c>
      <c r="B1106" s="10">
        <f t="shared" ca="1" si="143"/>
        <v>0.23119810389549811</v>
      </c>
      <c r="C1106" s="60">
        <f ca="1">_xlfn.NORM.INV(B1106,'Input Parameters'!$E$15,'Input Parameters'!$F$15)</f>
        <v>231.14006807253165</v>
      </c>
      <c r="D1106" s="10">
        <f t="shared" ca="1" si="144"/>
        <v>0.31225704580590607</v>
      </c>
      <c r="E1106" s="62">
        <f ca="1">IF(_xlfn.NORM.INV(D1106,'Input Parameters'!$E$17,'Input Parameters'!$F$17)&lt;3500,3500,IF(_xlfn.NORM.INV(D1106,'Input Parameters'!$E$17,'Input Parameters'!$F$17)&gt;5500,5500,_xlfn.NORM.INV(D1106,'Input Parameters'!$E$17,'Input Parameters'!$F$17)))</f>
        <v>4457.3760466743688</v>
      </c>
      <c r="F1106" s="10">
        <f t="shared" ca="1" si="145"/>
        <v>0.44999568367068143</v>
      </c>
      <c r="G1106" s="64">
        <f ca="1">_xlfn.NORM.INV(F1106,'Input Parameters'!$E$20,'Input Parameters'!$F$20)</f>
        <v>281.80799591121547</v>
      </c>
      <c r="H1106" s="57">
        <f ca="1">EXP(E1106*(1/'Input Parameters'!$E$23-1/G1106))</f>
        <v>0.54857623545461587</v>
      </c>
      <c r="I1106" s="10">
        <f t="shared" ca="1" si="146"/>
        <v>0.75799737976627934</v>
      </c>
      <c r="J1106" s="30">
        <f ca="1">_xlfn.BETA.INV(I1106,'Input Parameters'!$L$26,'Input Parameters'!$M$26,'Input Parameters'!$J$26,'Input Parameters'!$K$26)</f>
        <v>0.76639784149267287</v>
      </c>
      <c r="K1106" s="168">
        <f ca="1">('Input Parameters'!$E$27/'Input Parameters'!$E$38)^$J1106</f>
        <v>4.0974521550611997E-3</v>
      </c>
      <c r="L1106" s="69">
        <f ca="1">$H1106*$C1106*'Input Parameters'!$E$25*K1106</f>
        <v>0.51954852695331122</v>
      </c>
      <c r="M1106" s="24">
        <f t="shared" ca="1" si="147"/>
        <v>0.86185355073059022</v>
      </c>
      <c r="N1106" s="15">
        <f ca="1">_xlfn.NORM.INV(M1106,'Input Parameters'!$E$29,'Input Parameters'!$F$29)</f>
        <v>0.10010886848191333</v>
      </c>
      <c r="O1106" s="8">
        <f t="shared" ca="1" si="148"/>
        <v>0.48485336131856882</v>
      </c>
      <c r="P1106" s="30">
        <f ca="1">_xlfn.LOGNORM.INV(O1106,'Input Parameters'!$H$30,'Input Parameters'!$I$30)</f>
        <v>2.6355748730741122</v>
      </c>
      <c r="Q1106" s="10">
        <f t="shared" ca="1" si="149"/>
        <v>0.22696419789498035</v>
      </c>
      <c r="R1106" s="30">
        <f>IF('Input Parameters'!$E$32=0,0,_xlfn.BETA.INV(Q1106,'Input Parameters'!$L$32,'Input Parameters'!$M$32,'Input Parameters'!$J$32,'Input Parameters'!$K$32))</f>
        <v>0</v>
      </c>
      <c r="S1106" s="10">
        <f t="shared" ca="1" si="150"/>
        <v>0.75787371517357349</v>
      </c>
      <c r="T1106" s="26">
        <f ca="1">_xlfn.LOGNORM.INV(S1106,'Input Parameters'!$H$34,'Input Parameters'!$I$34)</f>
        <v>54.99490182666338</v>
      </c>
      <c r="U1106" s="10">
        <f t="shared" ca="1" si="151"/>
        <v>0.54105660215465123</v>
      </c>
      <c r="V1106" s="30">
        <f ca="1">_xlfn.BETA.INV(U1106,'Input Parameters'!$L$36,'Input Parameters'!$M$36,'Input Parameters'!$J$36,'Input Parameters'!$K$36)</f>
        <v>0.60175171159051499</v>
      </c>
      <c r="W1106" s="2">
        <f ca="1">N1106+(P1106-N1106)*(1-ERF((T1106-R1106)/(2*SQRT(L1106*'Input Parameters'!$E$38))))</f>
        <v>0.10010904218589128</v>
      </c>
      <c r="X1106">
        <f t="shared" ca="1" si="152"/>
        <v>1</v>
      </c>
      <c r="Y1106" s="7"/>
    </row>
    <row r="1107" spans="1:25" ht="15" customHeight="1" x14ac:dyDescent="0.25">
      <c r="A1107" s="139">
        <v>1100</v>
      </c>
      <c r="B1107" s="10">
        <f t="shared" ca="1" si="143"/>
        <v>0.80538200741564747</v>
      </c>
      <c r="C1107" s="60">
        <f ca="1">_xlfn.NORM.INV(B1107,'Input Parameters'!$E$15,'Input Parameters'!$F$15)</f>
        <v>317.6279543314202</v>
      </c>
      <c r="D1107" s="10">
        <f t="shared" ca="1" si="144"/>
        <v>0.40263007193474043</v>
      </c>
      <c r="E1107" s="62">
        <f ca="1">IF(_xlfn.NORM.INV(D1107,'Input Parameters'!$E$17,'Input Parameters'!$F$17)&lt;3500,3500,IF(_xlfn.NORM.INV(D1107,'Input Parameters'!$E$17,'Input Parameters'!$F$17)&gt;5500,5500,_xlfn.NORM.INV(D1107,'Input Parameters'!$E$17,'Input Parameters'!$F$17)))</f>
        <v>4627.4182916444315</v>
      </c>
      <c r="F1107" s="10">
        <f t="shared" ca="1" si="145"/>
        <v>0.21784083110837893</v>
      </c>
      <c r="G1107" s="64">
        <f ca="1">_xlfn.NORM.INV(F1107,'Input Parameters'!$E$20,'Input Parameters'!$F$20)</f>
        <v>277.4273093182411</v>
      </c>
      <c r="H1107" s="57">
        <f ca="1">EXP(E1107*(1/'Input Parameters'!$E$23-1/G1107))</f>
        <v>0.41369755936437258</v>
      </c>
      <c r="I1107" s="10">
        <f t="shared" ca="1" si="146"/>
        <v>0.23655749144120486</v>
      </c>
      <c r="J1107" s="30">
        <f ca="1">_xlfn.BETA.INV(I1107,'Input Parameters'!$L$26,'Input Parameters'!$M$26,'Input Parameters'!$J$26,'Input Parameters'!$K$26)</f>
        <v>0.54121610299024336</v>
      </c>
      <c r="K1107" s="168">
        <f ca="1">('Input Parameters'!$E$27/'Input Parameters'!$E$38)^$J1107</f>
        <v>2.0606350701802046E-2</v>
      </c>
      <c r="L1107" s="69">
        <f ca="1">$H1107*$C1107*'Input Parameters'!$E$25*K1107</f>
        <v>2.7077138298952312</v>
      </c>
      <c r="M1107" s="24">
        <f t="shared" ca="1" si="147"/>
        <v>0.9783372284401507</v>
      </c>
      <c r="N1107" s="15">
        <f ca="1">_xlfn.NORM.INV(M1107,'Input Parameters'!$E$29,'Input Parameters'!$F$29)</f>
        <v>0.10020205579736961</v>
      </c>
      <c r="O1107" s="8">
        <f t="shared" ca="1" si="148"/>
        <v>0.56875347307920887</v>
      </c>
      <c r="P1107" s="30">
        <f ca="1">_xlfn.LOGNORM.INV(O1107,'Input Parameters'!$H$30,'Input Parameters'!$I$30)</f>
        <v>2.9120507497371415</v>
      </c>
      <c r="Q1107" s="10">
        <f t="shared" ca="1" si="149"/>
        <v>2.7505463703759725E-3</v>
      </c>
      <c r="R1107" s="30">
        <f>IF('Input Parameters'!$E$32=0,0,_xlfn.BETA.INV(Q1107,'Input Parameters'!$L$32,'Input Parameters'!$M$32,'Input Parameters'!$J$32,'Input Parameters'!$K$32))</f>
        <v>0</v>
      </c>
      <c r="S1107" s="10">
        <f t="shared" ca="1" si="150"/>
        <v>0.69086156714721181</v>
      </c>
      <c r="T1107" s="26">
        <f ca="1">_xlfn.LOGNORM.INV(S1107,'Input Parameters'!$H$34,'Input Parameters'!$I$34)</f>
        <v>53.634350820956662</v>
      </c>
      <c r="U1107" s="10">
        <f t="shared" ca="1" si="151"/>
        <v>0.89612198369174667</v>
      </c>
      <c r="V1107" s="30">
        <f ca="1">_xlfn.BETA.INV(U1107,'Input Parameters'!$L$36,'Input Parameters'!$M$36,'Input Parameters'!$J$36,'Input Parameters'!$K$36)</f>
        <v>0.79815937636677159</v>
      </c>
      <c r="W1107" s="2">
        <f ca="1">N1107+(P1107-N1107)*(1-ERF((T1107-R1107)/(2*SQRT(L1107*'Input Parameters'!$E$38))))</f>
        <v>0.15975627624955316</v>
      </c>
      <c r="X1107">
        <f t="shared" ca="1" si="152"/>
        <v>1</v>
      </c>
      <c r="Y1107" s="7"/>
    </row>
    <row r="1108" spans="1:25" ht="15" customHeight="1" x14ac:dyDescent="0.25">
      <c r="A1108" s="139">
        <v>1101</v>
      </c>
      <c r="B1108" s="10">
        <f t="shared" ca="1" si="143"/>
        <v>0.67940363134138482</v>
      </c>
      <c r="C1108" s="60">
        <f ca="1">_xlfn.NORM.INV(B1108,'Input Parameters'!$E$15,'Input Parameters'!$F$15)</f>
        <v>296.22306649012086</v>
      </c>
      <c r="D1108" s="10">
        <f t="shared" ca="1" si="144"/>
        <v>6.342081830706392E-2</v>
      </c>
      <c r="E1108" s="62">
        <f ca="1">IF(_xlfn.NORM.INV(D1108,'Input Parameters'!$E$17,'Input Parameters'!$F$17)&lt;3500,3500,IF(_xlfn.NORM.INV(D1108,'Input Parameters'!$E$17,'Input Parameters'!$F$17)&gt;5500,5500,_xlfn.NORM.INV(D1108,'Input Parameters'!$E$17,'Input Parameters'!$F$17)))</f>
        <v>3731.3269081271492</v>
      </c>
      <c r="F1108" s="10">
        <f t="shared" ca="1" si="145"/>
        <v>0.72296329396256831</v>
      </c>
      <c r="G1108" s="64">
        <f ca="1">_xlfn.NORM.INV(F1108,'Input Parameters'!$E$20,'Input Parameters'!$F$20)</f>
        <v>286.6141707662411</v>
      </c>
      <c r="H1108" s="57">
        <f ca="1">EXP(E1108*(1/'Input Parameters'!$E$23-1/G1108))</f>
        <v>0.75533286524567467</v>
      </c>
      <c r="I1108" s="10">
        <f t="shared" ca="1" si="146"/>
        <v>0.4640582321572756</v>
      </c>
      <c r="J1108" s="30">
        <f ca="1">_xlfn.BETA.INV(I1108,'Input Parameters'!$L$26,'Input Parameters'!$M$26,'Input Parameters'!$J$26,'Input Parameters'!$K$26)</f>
        <v>0.64678639850246666</v>
      </c>
      <c r="K1108" s="168">
        <f ca="1">('Input Parameters'!$E$27/'Input Parameters'!$E$38)^$J1108</f>
        <v>9.6633567458273943E-3</v>
      </c>
      <c r="L1108" s="69">
        <f ca="1">$H1108*$C1108*'Input Parameters'!$E$25*K1108</f>
        <v>2.1621472515343223</v>
      </c>
      <c r="M1108" s="24">
        <f t="shared" ca="1" si="147"/>
        <v>0.38435140839358584</v>
      </c>
      <c r="N1108" s="15">
        <f ca="1">_xlfn.NORM.INV(M1108,'Input Parameters'!$E$29,'Input Parameters'!$F$29)</f>
        <v>9.9970592790921978E-2</v>
      </c>
      <c r="O1108" s="8">
        <f t="shared" ca="1" si="148"/>
        <v>0.10260687650635947</v>
      </c>
      <c r="P1108" s="30">
        <f ca="1">_xlfn.LOGNORM.INV(O1108,'Input Parameters'!$H$30,'Input Parameters'!$I$30)</f>
        <v>1.4749312219568813</v>
      </c>
      <c r="Q1108" s="10">
        <f t="shared" ca="1" si="149"/>
        <v>0.29869650598941488</v>
      </c>
      <c r="R1108" s="30">
        <f>IF('Input Parameters'!$E$32=0,0,_xlfn.BETA.INV(Q1108,'Input Parameters'!$L$32,'Input Parameters'!$M$32,'Input Parameters'!$J$32,'Input Parameters'!$K$32))</f>
        <v>0</v>
      </c>
      <c r="S1108" s="10">
        <f t="shared" ca="1" si="150"/>
        <v>0.71782209038043476</v>
      </c>
      <c r="T1108" s="26">
        <f ca="1">_xlfn.LOGNORM.INV(S1108,'Input Parameters'!$H$34,'Input Parameters'!$I$34)</f>
        <v>54.158403520034973</v>
      </c>
      <c r="U1108" s="10">
        <f t="shared" ca="1" si="151"/>
        <v>0.18059347918313196</v>
      </c>
      <c r="V1108" s="30">
        <f ca="1">_xlfn.BETA.INV(U1108,'Input Parameters'!$L$36,'Input Parameters'!$M$36,'Input Parameters'!$J$36,'Input Parameters'!$K$36)</f>
        <v>0.45983756023748013</v>
      </c>
      <c r="W1108" s="2">
        <f ca="1">N1108+(P1108-N1108)*(1-ERF((T1108-R1108)/(2*SQRT(L1108*'Input Parameters'!$E$38))))</f>
        <v>0.11262496210236175</v>
      </c>
      <c r="X1108">
        <f t="shared" ca="1" si="152"/>
        <v>1</v>
      </c>
      <c r="Y1108" s="7"/>
    </row>
    <row r="1109" spans="1:25" ht="15" customHeight="1" x14ac:dyDescent="0.25">
      <c r="A1109" s="139">
        <v>1102</v>
      </c>
      <c r="B1109" s="10">
        <f t="shared" ca="1" si="143"/>
        <v>0.95620638696129567</v>
      </c>
      <c r="C1109" s="60">
        <f ca="1">_xlfn.NORM.INV(B1109,'Input Parameters'!$E$15,'Input Parameters'!$F$15)</f>
        <v>363.54394404324148</v>
      </c>
      <c r="D1109" s="10">
        <f t="shared" ca="1" si="144"/>
        <v>9.1136668683613364E-2</v>
      </c>
      <c r="E1109" s="62">
        <f ca="1">IF(_xlfn.NORM.INV(D1109,'Input Parameters'!$E$17,'Input Parameters'!$F$17)&lt;3500,3500,IF(_xlfn.NORM.INV(D1109,'Input Parameters'!$E$17,'Input Parameters'!$F$17)&gt;5500,5500,_xlfn.NORM.INV(D1109,'Input Parameters'!$E$17,'Input Parameters'!$F$17)))</f>
        <v>3866.3483840736972</v>
      </c>
      <c r="F1109" s="10">
        <f t="shared" ca="1" si="145"/>
        <v>0.42836907211470043</v>
      </c>
      <c r="G1109" s="64">
        <f ca="1">_xlfn.NORM.INV(F1109,'Input Parameters'!$E$20,'Input Parameters'!$F$20)</f>
        <v>281.44046299371485</v>
      </c>
      <c r="H1109" s="57">
        <f ca="1">EXP(E1109*(1/'Input Parameters'!$E$23-1/G1109))</f>
        <v>0.58348790636867043</v>
      </c>
      <c r="I1109" s="10">
        <f t="shared" ca="1" si="146"/>
        <v>0.14564703082018726</v>
      </c>
      <c r="J1109" s="30">
        <f ca="1">_xlfn.BETA.INV(I1109,'Input Parameters'!$L$26,'Input Parameters'!$M$26,'Input Parameters'!$J$26,'Input Parameters'!$K$26)</f>
        <v>0.48317823054470704</v>
      </c>
      <c r="K1109" s="168">
        <f ca="1">('Input Parameters'!$E$27/'Input Parameters'!$E$38)^$J1109</f>
        <v>3.1246468213092345E-2</v>
      </c>
      <c r="L1109" s="69">
        <f ca="1">$H1109*$C1109*'Input Parameters'!$E$25*K1109</f>
        <v>6.6281100369808215</v>
      </c>
      <c r="M1109" s="24">
        <f t="shared" ca="1" si="147"/>
        <v>0.72653488495402252</v>
      </c>
      <c r="N1109" s="15">
        <f ca="1">_xlfn.NORM.INV(M1109,'Input Parameters'!$E$29,'Input Parameters'!$F$29)</f>
        <v>0.10006023664609356</v>
      </c>
      <c r="O1109" s="8">
        <f t="shared" ca="1" si="148"/>
        <v>0.99276954647754712</v>
      </c>
      <c r="P1109" s="30">
        <f ca="1">_xlfn.LOGNORM.INV(O1109,'Input Parameters'!$H$30,'Input Parameters'!$I$30)</f>
        <v>8.5189874653605262</v>
      </c>
      <c r="Q1109" s="10">
        <f t="shared" ca="1" si="149"/>
        <v>4.6768195940533164E-2</v>
      </c>
      <c r="R1109" s="30">
        <f>IF('Input Parameters'!$E$32=0,0,_xlfn.BETA.INV(Q1109,'Input Parameters'!$L$32,'Input Parameters'!$M$32,'Input Parameters'!$J$32,'Input Parameters'!$K$32))</f>
        <v>0</v>
      </c>
      <c r="S1109" s="10">
        <f t="shared" ca="1" si="150"/>
        <v>0.42310095631103306</v>
      </c>
      <c r="T1109" s="26">
        <f ca="1">_xlfn.LOGNORM.INV(S1109,'Input Parameters'!$H$34,'Input Parameters'!$I$34)</f>
        <v>49.204856793075614</v>
      </c>
      <c r="U1109" s="10">
        <f t="shared" ca="1" si="151"/>
        <v>0.74749229625182056</v>
      </c>
      <c r="V1109" s="30">
        <f ca="1">_xlfn.BETA.INV(U1109,'Input Parameters'!$L$36,'Input Parameters'!$M$36,'Input Parameters'!$J$36,'Input Parameters'!$K$36)</f>
        <v>0.69357512864355297</v>
      </c>
      <c r="W1109" s="2">
        <f ca="1">N1109+(P1109-N1109)*(1-ERF((T1109-R1109)/(2*SQRT(L1109*'Input Parameters'!$E$38))))</f>
        <v>1.5864486316028312</v>
      </c>
      <c r="X1109">
        <f t="shared" ca="1" si="152"/>
        <v>0</v>
      </c>
      <c r="Y1109" s="7"/>
    </row>
    <row r="1110" spans="1:25" ht="15" customHeight="1" x14ac:dyDescent="0.25">
      <c r="A1110" s="139">
        <v>1103</v>
      </c>
      <c r="B1110" s="10">
        <f t="shared" ca="1" si="143"/>
        <v>3.1112373559897266E-2</v>
      </c>
      <c r="C1110" s="60">
        <f ca="1">_xlfn.NORM.INV(B1110,'Input Parameters'!$E$15,'Input Parameters'!$F$15)</f>
        <v>169.91318716540866</v>
      </c>
      <c r="D1110" s="10">
        <f t="shared" ca="1" si="144"/>
        <v>0.87413118881119745</v>
      </c>
      <c r="E1110" s="62">
        <f ca="1">IF(_xlfn.NORM.INV(D1110,'Input Parameters'!$E$17,'Input Parameters'!$F$17)&lt;3500,3500,IF(_xlfn.NORM.INV(D1110,'Input Parameters'!$E$17,'Input Parameters'!$F$17)&gt;5500,5500,_xlfn.NORM.INV(D1110,'Input Parameters'!$E$17,'Input Parameters'!$F$17)))</f>
        <v>5500</v>
      </c>
      <c r="F1110" s="10">
        <f t="shared" ca="1" si="145"/>
        <v>0.70497481683569008</v>
      </c>
      <c r="G1110" s="64">
        <f ca="1">_xlfn.NORM.INV(F1110,'Input Parameters'!$E$20,'Input Parameters'!$F$20)</f>
        <v>286.25971239712993</v>
      </c>
      <c r="H1110" s="57">
        <f ca="1">EXP(E1110*(1/'Input Parameters'!$E$23-1/G1110))</f>
        <v>0.64573717391772423</v>
      </c>
      <c r="I1110" s="10">
        <f t="shared" ca="1" si="146"/>
        <v>0.48628766700347281</v>
      </c>
      <c r="J1110" s="30">
        <f ca="1">_xlfn.BETA.INV(I1110,'Input Parameters'!$L$26,'Input Parameters'!$M$26,'Input Parameters'!$J$26,'Input Parameters'!$K$26)</f>
        <v>0.65585348772949703</v>
      </c>
      <c r="K1110" s="168">
        <f ca="1">('Input Parameters'!$E$27/'Input Parameters'!$E$38)^$J1110</f>
        <v>9.0548690594537372E-3</v>
      </c>
      <c r="L1110" s="69">
        <f ca="1">$H1110*$C1110*'Input Parameters'!$E$25*K1110</f>
        <v>0.99349354429492465</v>
      </c>
      <c r="M1110" s="24">
        <f t="shared" ca="1" si="147"/>
        <v>0.47990823516930325</v>
      </c>
      <c r="N1110" s="15">
        <f ca="1">_xlfn.NORM.INV(M1110,'Input Parameters'!$E$29,'Input Parameters'!$F$29)</f>
        <v>9.9994961610540736E-2</v>
      </c>
      <c r="O1110" s="8">
        <f t="shared" ca="1" si="148"/>
        <v>9.2636560019236591E-2</v>
      </c>
      <c r="P1110" s="30">
        <f ca="1">_xlfn.LOGNORM.INV(O1110,'Input Parameters'!$H$30,'Input Parameters'!$I$30)</f>
        <v>1.4351670410508404</v>
      </c>
      <c r="Q1110" s="10">
        <f t="shared" ca="1" si="149"/>
        <v>0.37096199281024589</v>
      </c>
      <c r="R1110" s="30">
        <f>IF('Input Parameters'!$E$32=0,0,_xlfn.BETA.INV(Q1110,'Input Parameters'!$L$32,'Input Parameters'!$M$32,'Input Parameters'!$J$32,'Input Parameters'!$K$32))</f>
        <v>0</v>
      </c>
      <c r="S1110" s="10">
        <f t="shared" ca="1" si="150"/>
        <v>0.10054248724266024</v>
      </c>
      <c r="T1110" s="26">
        <f ca="1">_xlfn.LOGNORM.INV(S1110,'Input Parameters'!$H$34,'Input Parameters'!$I$34)</f>
        <v>42.989459868321653</v>
      </c>
      <c r="U1110" s="10">
        <f t="shared" ca="1" si="151"/>
        <v>0.86440746927692191</v>
      </c>
      <c r="V1110" s="30">
        <f ca="1">_xlfn.BETA.INV(U1110,'Input Parameters'!$L$36,'Input Parameters'!$M$36,'Input Parameters'!$J$36,'Input Parameters'!$K$36)</f>
        <v>0.76937450305580479</v>
      </c>
      <c r="W1110" s="2">
        <f ca="1">N1110+(P1110-N1110)*(1-ERF((T1110-R1110)/(2*SQRT(L1110*'Input Parameters'!$E$38))))</f>
        <v>0.1030529157919267</v>
      </c>
      <c r="X1110">
        <f t="shared" ca="1" si="152"/>
        <v>1</v>
      </c>
      <c r="Y1110" s="7"/>
    </row>
    <row r="1111" spans="1:25" ht="15" customHeight="1" x14ac:dyDescent="0.25">
      <c r="A1111" s="139">
        <v>1104</v>
      </c>
      <c r="B1111" s="10">
        <f t="shared" ca="1" si="143"/>
        <v>0.2626300291339364</v>
      </c>
      <c r="C1111" s="60">
        <f ca="1">_xlfn.NORM.INV(B1111,'Input Parameters'!$E$15,'Input Parameters'!$F$15)</f>
        <v>236.54037514180629</v>
      </c>
      <c r="D1111" s="10">
        <f t="shared" ca="1" si="144"/>
        <v>0.36069030521459478</v>
      </c>
      <c r="E1111" s="62">
        <f ca="1">IF(_xlfn.NORM.INV(D1111,'Input Parameters'!$E$17,'Input Parameters'!$F$17)&lt;3500,3500,IF(_xlfn.NORM.INV(D1111,'Input Parameters'!$E$17,'Input Parameters'!$F$17)&gt;5500,5500,_xlfn.NORM.INV(D1111,'Input Parameters'!$E$17,'Input Parameters'!$F$17)))</f>
        <v>4550.3700272114229</v>
      </c>
      <c r="F1111" s="10">
        <f t="shared" ca="1" si="145"/>
        <v>0.46783053926799623</v>
      </c>
      <c r="G1111" s="64">
        <f ca="1">_xlfn.NORM.INV(F1111,'Input Parameters'!$E$20,'Input Parameters'!$F$20)</f>
        <v>282.10914607173822</v>
      </c>
      <c r="H1111" s="57">
        <f ca="1">EXP(E1111*(1/'Input Parameters'!$E$23-1/G1111))</f>
        <v>0.55116622903328683</v>
      </c>
      <c r="I1111" s="10">
        <f t="shared" ca="1" si="146"/>
        <v>0.27554503636694527</v>
      </c>
      <c r="J1111" s="30">
        <f ca="1">_xlfn.BETA.INV(I1111,'Input Parameters'!$L$26,'Input Parameters'!$M$26,'Input Parameters'!$J$26,'Input Parameters'!$K$26)</f>
        <v>0.56199508246409213</v>
      </c>
      <c r="K1111" s="168">
        <f ca="1">('Input Parameters'!$E$27/'Input Parameters'!$E$38)^$J1111</f>
        <v>1.7752941160474687E-2</v>
      </c>
      <c r="L1111" s="69">
        <f ca="1">$H1111*$C1111*'Input Parameters'!$E$25*K1111</f>
        <v>2.3145053799236455</v>
      </c>
      <c r="M1111" s="24">
        <f t="shared" ca="1" si="147"/>
        <v>0.81383048822475346</v>
      </c>
      <c r="N1111" s="15">
        <f ca="1">_xlfn.NORM.INV(M1111,'Input Parameters'!$E$29,'Input Parameters'!$F$29)</f>
        <v>0.1000892100580939</v>
      </c>
      <c r="O1111" s="8">
        <f t="shared" ca="1" si="148"/>
        <v>4.8713043050958915E-2</v>
      </c>
      <c r="P1111" s="30">
        <f ca="1">_xlfn.LOGNORM.INV(O1111,'Input Parameters'!$H$30,'Input Parameters'!$I$30)</f>
        <v>1.226405291348589</v>
      </c>
      <c r="Q1111" s="10">
        <f t="shared" ca="1" si="149"/>
        <v>0.64689627581885323</v>
      </c>
      <c r="R1111" s="30">
        <f>IF('Input Parameters'!$E$32=0,0,_xlfn.BETA.INV(Q1111,'Input Parameters'!$L$32,'Input Parameters'!$M$32,'Input Parameters'!$J$32,'Input Parameters'!$K$32))</f>
        <v>0</v>
      </c>
      <c r="S1111" s="10">
        <f t="shared" ca="1" si="150"/>
        <v>0.29840716582097715</v>
      </c>
      <c r="T1111" s="26">
        <f ca="1">_xlfn.LOGNORM.INV(S1111,'Input Parameters'!$H$34,'Input Parameters'!$I$34)</f>
        <v>47.194482657339172</v>
      </c>
      <c r="U1111" s="10">
        <f t="shared" ca="1" si="151"/>
        <v>0.10240136871130967</v>
      </c>
      <c r="V1111" s="30">
        <f ca="1">_xlfn.BETA.INV(U1111,'Input Parameters'!$L$36,'Input Parameters'!$M$36,'Input Parameters'!$J$36,'Input Parameters'!$K$36)</f>
        <v>0.41834784103087536</v>
      </c>
      <c r="W1111" s="2">
        <f ca="1">N1111+(P1111-N1111)*(1-ERF((T1111-R1111)/(2*SQRT(L1111*'Input Parameters'!$E$38))))</f>
        <v>0.13192782632230371</v>
      </c>
      <c r="X1111">
        <f t="shared" ca="1" si="152"/>
        <v>1</v>
      </c>
      <c r="Y1111" s="7"/>
    </row>
    <row r="1112" spans="1:25" ht="15" customHeight="1" x14ac:dyDescent="0.25">
      <c r="A1112" s="139">
        <v>1105</v>
      </c>
      <c r="B1112" s="10">
        <f t="shared" ca="1" si="143"/>
        <v>0.61422838941324198</v>
      </c>
      <c r="C1112" s="60">
        <f ca="1">_xlfn.NORM.INV(B1112,'Input Parameters'!$E$15,'Input Parameters'!$F$15)</f>
        <v>286.7026386481233</v>
      </c>
      <c r="D1112" s="10">
        <f t="shared" ca="1" si="144"/>
        <v>0.19512683449608037</v>
      </c>
      <c r="E1112" s="62">
        <f ca="1">IF(_xlfn.NORM.INV(D1112,'Input Parameters'!$E$17,'Input Parameters'!$F$17)&lt;3500,3500,IF(_xlfn.NORM.INV(D1112,'Input Parameters'!$E$17,'Input Parameters'!$F$17)&gt;5500,5500,_xlfn.NORM.INV(D1112,'Input Parameters'!$E$17,'Input Parameters'!$F$17)))</f>
        <v>4198.5898026740415</v>
      </c>
      <c r="F1112" s="10">
        <f t="shared" ca="1" si="145"/>
        <v>0.84545383273456576</v>
      </c>
      <c r="G1112" s="64">
        <f ca="1">_xlfn.NORM.INV(F1112,'Input Parameters'!$E$20,'Input Parameters'!$F$20)</f>
        <v>289.46476051992761</v>
      </c>
      <c r="H1112" s="57">
        <f ca="1">EXP(E1112*(1/'Input Parameters'!$E$23-1/G1112))</f>
        <v>0.84242098442601865</v>
      </c>
      <c r="I1112" s="10">
        <f t="shared" ca="1" si="146"/>
        <v>0.47640600258393584</v>
      </c>
      <c r="J1112" s="30">
        <f ca="1">_xlfn.BETA.INV(I1112,'Input Parameters'!$L$26,'Input Parameters'!$M$26,'Input Parameters'!$J$26,'Input Parameters'!$K$26)</f>
        <v>0.65183581841777716</v>
      </c>
      <c r="K1112" s="168">
        <f ca="1">('Input Parameters'!$E$27/'Input Parameters'!$E$38)^$J1112</f>
        <v>9.319616390851786E-3</v>
      </c>
      <c r="L1112" s="69">
        <f ca="1">$H1112*$C1112*'Input Parameters'!$E$25*K1112</f>
        <v>2.2509140029570807</v>
      </c>
      <c r="M1112" s="24">
        <f t="shared" ca="1" si="147"/>
        <v>0.6008434396455915</v>
      </c>
      <c r="N1112" s="15">
        <f ca="1">_xlfn.NORM.INV(M1112,'Input Parameters'!$E$29,'Input Parameters'!$F$29)</f>
        <v>0.10002555308483335</v>
      </c>
      <c r="O1112" s="8">
        <f t="shared" ca="1" si="148"/>
        <v>1.8117718256166482E-2</v>
      </c>
      <c r="P1112" s="30">
        <f ca="1">_xlfn.LOGNORM.INV(O1112,'Input Parameters'!$H$30,'Input Parameters'!$I$30)</f>
        <v>0.99774762226554248</v>
      </c>
      <c r="Q1112" s="10">
        <f t="shared" ca="1" si="149"/>
        <v>0.67550417694541975</v>
      </c>
      <c r="R1112" s="30">
        <f>IF('Input Parameters'!$E$32=0,0,_xlfn.BETA.INV(Q1112,'Input Parameters'!$L$32,'Input Parameters'!$M$32,'Input Parameters'!$J$32,'Input Parameters'!$K$32))</f>
        <v>0</v>
      </c>
      <c r="S1112" s="10">
        <f t="shared" ca="1" si="150"/>
        <v>0.31410877244945234</v>
      </c>
      <c r="T1112" s="26">
        <f ca="1">_xlfn.LOGNORM.INV(S1112,'Input Parameters'!$H$34,'Input Parameters'!$I$34)</f>
        <v>47.458188245984594</v>
      </c>
      <c r="U1112" s="10">
        <f t="shared" ca="1" si="151"/>
        <v>0.16709341634542196</v>
      </c>
      <c r="V1112" s="30">
        <f ca="1">_xlfn.BETA.INV(U1112,'Input Parameters'!$L$36,'Input Parameters'!$M$36,'Input Parameters'!$J$36,'Input Parameters'!$K$36)</f>
        <v>0.45341325787014042</v>
      </c>
      <c r="W1112" s="2">
        <f ca="1">N1112+(P1112-N1112)*(1-ERF((T1112-R1112)/(2*SQRT(L1112*'Input Parameters'!$E$38))))</f>
        <v>0.12274055495253733</v>
      </c>
      <c r="X1112">
        <f t="shared" ca="1" si="152"/>
        <v>1</v>
      </c>
      <c r="Y1112" s="7"/>
    </row>
    <row r="1113" spans="1:25" ht="15" customHeight="1" x14ac:dyDescent="0.25">
      <c r="A1113" s="139">
        <v>1106</v>
      </c>
      <c r="B1113" s="10">
        <f t="shared" ca="1" si="143"/>
        <v>0.61770659099664693</v>
      </c>
      <c r="C1113" s="60">
        <f ca="1">_xlfn.NORM.INV(B1113,'Input Parameters'!$E$15,'Input Parameters'!$F$15)</f>
        <v>287.19612878051873</v>
      </c>
      <c r="D1113" s="10">
        <f t="shared" ca="1" si="144"/>
        <v>5.4152113564000626E-2</v>
      </c>
      <c r="E1113" s="62">
        <f ca="1">IF(_xlfn.NORM.INV(D1113,'Input Parameters'!$E$17,'Input Parameters'!$F$17)&lt;3500,3500,IF(_xlfn.NORM.INV(D1113,'Input Parameters'!$E$17,'Input Parameters'!$F$17)&gt;5500,5500,_xlfn.NORM.INV(D1113,'Input Parameters'!$E$17,'Input Parameters'!$F$17)))</f>
        <v>3675.89657673804</v>
      </c>
      <c r="F1113" s="10">
        <f t="shared" ca="1" si="145"/>
        <v>0.56978767977872891</v>
      </c>
      <c r="G1113" s="64">
        <f ca="1">_xlfn.NORM.INV(F1113,'Input Parameters'!$E$20,'Input Parameters'!$F$20)</f>
        <v>283.82808538812344</v>
      </c>
      <c r="H1113" s="57">
        <f ca="1">EXP(E1113*(1/'Input Parameters'!$E$23-1/G1113))</f>
        <v>0.66876518943042151</v>
      </c>
      <c r="I1113" s="10">
        <f t="shared" ca="1" si="146"/>
        <v>0.78320266824342843</v>
      </c>
      <c r="J1113" s="30">
        <f ca="1">_xlfn.BETA.INV(I1113,'Input Parameters'!$L$26,'Input Parameters'!$M$26,'Input Parameters'!$J$26,'Input Parameters'!$K$26)</f>
        <v>0.77768540500018701</v>
      </c>
      <c r="K1113" s="168">
        <f ca="1">('Input Parameters'!$E$27/'Input Parameters'!$E$38)^$J1113</f>
        <v>3.7787731511325705E-3</v>
      </c>
      <c r="L1113" s="69">
        <f ca="1">$H1113*$C1113*'Input Parameters'!$E$25*K1113</f>
        <v>0.72577676680398062</v>
      </c>
      <c r="M1113" s="24">
        <f t="shared" ca="1" si="147"/>
        <v>2.2509058355551725E-2</v>
      </c>
      <c r="N1113" s="15">
        <f ca="1">_xlfn.NORM.INV(M1113,'Input Parameters'!$E$29,'Input Parameters'!$F$29)</f>
        <v>9.9799551485582366E-2</v>
      </c>
      <c r="O1113" s="8">
        <f t="shared" ca="1" si="148"/>
        <v>0.10632360117987083</v>
      </c>
      <c r="P1113" s="30">
        <f ca="1">_xlfn.LOGNORM.INV(O1113,'Input Parameters'!$H$30,'Input Parameters'!$I$30)</f>
        <v>1.4892956726595825</v>
      </c>
      <c r="Q1113" s="10">
        <f t="shared" ca="1" si="149"/>
        <v>0.12988663936506173</v>
      </c>
      <c r="R1113" s="30">
        <f>IF('Input Parameters'!$E$32=0,0,_xlfn.BETA.INV(Q1113,'Input Parameters'!$L$32,'Input Parameters'!$M$32,'Input Parameters'!$J$32,'Input Parameters'!$K$32))</f>
        <v>0</v>
      </c>
      <c r="S1113" s="10">
        <f t="shared" ca="1" si="150"/>
        <v>0.6717026231888471</v>
      </c>
      <c r="T1113" s="26">
        <f ca="1">_xlfn.LOGNORM.INV(S1113,'Input Parameters'!$H$34,'Input Parameters'!$I$34)</f>
        <v>53.277090535262587</v>
      </c>
      <c r="U1113" s="10">
        <f t="shared" ca="1" si="151"/>
        <v>6.2223617639722173E-2</v>
      </c>
      <c r="V1113" s="30">
        <f ca="1">_xlfn.BETA.INV(U1113,'Input Parameters'!$L$36,'Input Parameters'!$M$36,'Input Parameters'!$J$36,'Input Parameters'!$K$36)</f>
        <v>0.38986799032841946</v>
      </c>
      <c r="W1113" s="2">
        <f ca="1">N1113+(P1113-N1113)*(1-ERF((T1113-R1113)/(2*SQRT(L1113*'Input Parameters'!$E$38))))</f>
        <v>9.9813136219178616E-2</v>
      </c>
      <c r="X1113">
        <f t="shared" ca="1" si="152"/>
        <v>1</v>
      </c>
      <c r="Y1113" s="7"/>
    </row>
    <row r="1114" spans="1:25" ht="15" customHeight="1" x14ac:dyDescent="0.25">
      <c r="A1114" s="139">
        <v>1107</v>
      </c>
      <c r="B1114" s="10">
        <f t="shared" ca="1" si="143"/>
        <v>0.46580601492998697</v>
      </c>
      <c r="C1114" s="60">
        <f ca="1">_xlfn.NORM.INV(B1114,'Input Parameters'!$E$15,'Input Parameters'!$F$15)</f>
        <v>266.31649093811603</v>
      </c>
      <c r="D1114" s="10">
        <f t="shared" ca="1" si="144"/>
        <v>0.1586934437735229</v>
      </c>
      <c r="E1114" s="62">
        <f ca="1">IF(_xlfn.NORM.INV(D1114,'Input Parameters'!$E$17,'Input Parameters'!$F$17)&lt;3500,3500,IF(_xlfn.NORM.INV(D1114,'Input Parameters'!$E$17,'Input Parameters'!$F$17)&gt;5500,5500,_xlfn.NORM.INV(D1114,'Input Parameters'!$E$17,'Input Parameters'!$F$17)))</f>
        <v>4100.1104711333483</v>
      </c>
      <c r="F1114" s="10">
        <f t="shared" ca="1" si="145"/>
        <v>0.48300687533828279</v>
      </c>
      <c r="G1114" s="64">
        <f ca="1">_xlfn.NORM.INV(F1114,'Input Parameters'!$E$20,'Input Parameters'!$F$20)</f>
        <v>282.36452415146437</v>
      </c>
      <c r="H1114" s="57">
        <f ca="1">EXP(E1114*(1/'Input Parameters'!$E$23-1/G1114))</f>
        <v>0.59236773855329239</v>
      </c>
      <c r="I1114" s="10">
        <f t="shared" ca="1" si="146"/>
        <v>0.73756585970482003</v>
      </c>
      <c r="J1114" s="30">
        <f ca="1">_xlfn.BETA.INV(I1114,'Input Parameters'!$L$26,'Input Parameters'!$M$26,'Input Parameters'!$J$26,'Input Parameters'!$K$26)</f>
        <v>0.7575194989817623</v>
      </c>
      <c r="K1114" s="168">
        <f ca="1">('Input Parameters'!$E$27/'Input Parameters'!$E$38)^$J1114</f>
        <v>4.3668848969915059E-3</v>
      </c>
      <c r="L1114" s="69">
        <f ca="1">$H1114*$C1114*'Input Parameters'!$E$25*K1114</f>
        <v>0.68890795974015007</v>
      </c>
      <c r="M1114" s="24">
        <f t="shared" ca="1" si="147"/>
        <v>0.75347040188430559</v>
      </c>
      <c r="N1114" s="15">
        <f ca="1">_xlfn.NORM.INV(M1114,'Input Parameters'!$E$29,'Input Parameters'!$F$29)</f>
        <v>0.10006854512769986</v>
      </c>
      <c r="O1114" s="8">
        <f t="shared" ca="1" si="148"/>
        <v>0.4337265927260654</v>
      </c>
      <c r="P1114" s="30">
        <f ca="1">_xlfn.LOGNORM.INV(O1114,'Input Parameters'!$H$30,'Input Parameters'!$I$30)</f>
        <v>2.4798618242048849</v>
      </c>
      <c r="Q1114" s="10">
        <f t="shared" ca="1" si="149"/>
        <v>0.84451569256473957</v>
      </c>
      <c r="R1114" s="30">
        <f>IF('Input Parameters'!$E$32=0,0,_xlfn.BETA.INV(Q1114,'Input Parameters'!$L$32,'Input Parameters'!$M$32,'Input Parameters'!$J$32,'Input Parameters'!$K$32))</f>
        <v>0</v>
      </c>
      <c r="S1114" s="10">
        <f t="shared" ca="1" si="150"/>
        <v>0.37636866422479576</v>
      </c>
      <c r="T1114" s="26">
        <f ca="1">_xlfn.LOGNORM.INV(S1114,'Input Parameters'!$H$34,'Input Parameters'!$I$34)</f>
        <v>48.468678849460069</v>
      </c>
      <c r="U1114" s="10">
        <f t="shared" ca="1" si="151"/>
        <v>0.42533401809315718</v>
      </c>
      <c r="V1114" s="30">
        <f ca="1">_xlfn.BETA.INV(U1114,'Input Parameters'!$L$36,'Input Parameters'!$M$36,'Input Parameters'!$J$36,'Input Parameters'!$K$36)</f>
        <v>0.557733991870906</v>
      </c>
      <c r="W1114" s="2">
        <f ca="1">N1114+(P1114-N1114)*(1-ERF((T1114-R1114)/(2*SQRT(L1114*'Input Parameters'!$E$38))))</f>
        <v>0.1001551773856626</v>
      </c>
      <c r="X1114">
        <f t="shared" ca="1" si="152"/>
        <v>1</v>
      </c>
      <c r="Y1114" s="7"/>
    </row>
    <row r="1115" spans="1:25" ht="15" customHeight="1" x14ac:dyDescent="0.25">
      <c r="A1115" s="139">
        <v>1108</v>
      </c>
      <c r="B1115" s="10">
        <f t="shared" ca="1" si="143"/>
        <v>0.91979983640609331</v>
      </c>
      <c r="C1115" s="60">
        <f ca="1">_xlfn.NORM.INV(B1115,'Input Parameters'!$E$15,'Input Parameters'!$F$15)</f>
        <v>347.03996438407927</v>
      </c>
      <c r="D1115" s="10">
        <f t="shared" ca="1" si="144"/>
        <v>7.3319739562925257E-2</v>
      </c>
      <c r="E1115" s="62">
        <f ca="1">IF(_xlfn.NORM.INV(D1115,'Input Parameters'!$E$17,'Input Parameters'!$F$17)&lt;3500,3500,IF(_xlfn.NORM.INV(D1115,'Input Parameters'!$E$17,'Input Parameters'!$F$17)&gt;5500,5500,_xlfn.NORM.INV(D1115,'Input Parameters'!$E$17,'Input Parameters'!$F$17)))</f>
        <v>3783.946973344237</v>
      </c>
      <c r="F1115" s="10">
        <f t="shared" ca="1" si="145"/>
        <v>0.89818483308743735</v>
      </c>
      <c r="G1115" s="64">
        <f ca="1">_xlfn.NORM.INV(F1115,'Input Parameters'!$E$20,'Input Parameters'!$F$20)</f>
        <v>291.16755190410566</v>
      </c>
      <c r="H1115" s="57">
        <f ca="1">EXP(E1115*(1/'Input Parameters'!$E$23-1/G1115))</f>
        <v>0.92487877417048314</v>
      </c>
      <c r="I1115" s="10">
        <f t="shared" ca="1" si="146"/>
        <v>0.16608659385063573</v>
      </c>
      <c r="J1115" s="30">
        <f ca="1">_xlfn.BETA.INV(I1115,'Input Parameters'!$L$26,'Input Parameters'!$M$26,'Input Parameters'!$J$26,'Input Parameters'!$K$26)</f>
        <v>0.49785281255918346</v>
      </c>
      <c r="K1115" s="168">
        <f ca="1">('Input Parameters'!$E$27/'Input Parameters'!$E$38)^$J1115</f>
        <v>2.8124616565541841E-2</v>
      </c>
      <c r="L1115" s="69">
        <f ca="1">$H1115*$C1115*'Input Parameters'!$E$25*K1115</f>
        <v>9.0271552779235105</v>
      </c>
      <c r="M1115" s="24">
        <f t="shared" ca="1" si="147"/>
        <v>0.34362661793589555</v>
      </c>
      <c r="N1115" s="15">
        <f ca="1">_xlfn.NORM.INV(M1115,'Input Parameters'!$E$29,'Input Parameters'!$F$29)</f>
        <v>9.9959741457812279E-2</v>
      </c>
      <c r="O1115" s="8">
        <f t="shared" ca="1" si="148"/>
        <v>0.84430986580900214</v>
      </c>
      <c r="P1115" s="30">
        <f ca="1">_xlfn.LOGNORM.INV(O1115,'Input Parameters'!$H$30,'Input Parameters'!$I$30)</f>
        <v>4.3286067399222743</v>
      </c>
      <c r="Q1115" s="10">
        <f t="shared" ca="1" si="149"/>
        <v>0.70629404627978831</v>
      </c>
      <c r="R1115" s="30">
        <f>IF('Input Parameters'!$E$32=0,0,_xlfn.BETA.INV(Q1115,'Input Parameters'!$L$32,'Input Parameters'!$M$32,'Input Parameters'!$J$32,'Input Parameters'!$K$32))</f>
        <v>0</v>
      </c>
      <c r="S1115" s="10">
        <f t="shared" ca="1" si="150"/>
        <v>0.71464758557029417</v>
      </c>
      <c r="T1115" s="26">
        <f ca="1">_xlfn.LOGNORM.INV(S1115,'Input Parameters'!$H$34,'Input Parameters'!$I$34)</f>
        <v>54.095253090932566</v>
      </c>
      <c r="U1115" s="10">
        <f t="shared" ca="1" si="151"/>
        <v>0.23914243667571511</v>
      </c>
      <c r="V1115" s="30">
        <f ca="1">_xlfn.BETA.INV(U1115,'Input Parameters'!$L$36,'Input Parameters'!$M$36,'Input Parameters'!$J$36,'Input Parameters'!$K$36)</f>
        <v>0.48564351085511964</v>
      </c>
      <c r="W1115" s="2">
        <f ca="1">N1115+(P1115-N1115)*(1-ERF((T1115-R1115)/(2*SQRT(L1115*'Input Parameters'!$E$38))))</f>
        <v>0.95827412941381973</v>
      </c>
      <c r="X1115">
        <f t="shared" ca="1" si="152"/>
        <v>0</v>
      </c>
      <c r="Y1115" s="7"/>
    </row>
    <row r="1116" spans="1:25" ht="15" customHeight="1" x14ac:dyDescent="0.25">
      <c r="A1116" s="139">
        <v>1109</v>
      </c>
      <c r="B1116" s="10">
        <f t="shared" ca="1" si="143"/>
        <v>6.0925793796418826E-2</v>
      </c>
      <c r="C1116" s="60">
        <f ca="1">_xlfn.NORM.INV(B1116,'Input Parameters'!$E$15,'Input Parameters'!$F$15)</f>
        <v>187.12732816047424</v>
      </c>
      <c r="D1116" s="10">
        <f t="shared" ca="1" si="144"/>
        <v>0.57821965247398277</v>
      </c>
      <c r="E1116" s="62">
        <f ca="1">IF(_xlfn.NORM.INV(D1116,'Input Parameters'!$E$17,'Input Parameters'!$F$17)&lt;3500,3500,IF(_xlfn.NORM.INV(D1116,'Input Parameters'!$E$17,'Input Parameters'!$F$17)&gt;5500,5500,_xlfn.NORM.INV(D1116,'Input Parameters'!$E$17,'Input Parameters'!$F$17)))</f>
        <v>4938.1387015379514</v>
      </c>
      <c r="F1116" s="10">
        <f t="shared" ca="1" si="145"/>
        <v>0.34707583595871738</v>
      </c>
      <c r="G1116" s="64">
        <f ca="1">_xlfn.NORM.INV(F1116,'Input Parameters'!$E$20,'Input Parameters'!$F$20)</f>
        <v>280.01537767012007</v>
      </c>
      <c r="H1116" s="57">
        <f ca="1">EXP(E1116*(1/'Input Parameters'!$E$23-1/G1116))</f>
        <v>0.45961317029426491</v>
      </c>
      <c r="I1116" s="10">
        <f t="shared" ca="1" si="146"/>
        <v>0.84861054819500648</v>
      </c>
      <c r="J1116" s="30">
        <f ca="1">_xlfn.BETA.INV(I1116,'Input Parameters'!$L$26,'Input Parameters'!$M$26,'Input Parameters'!$J$26,'Input Parameters'!$K$26)</f>
        <v>0.80952387046508123</v>
      </c>
      <c r="K1116" s="168">
        <f ca="1">('Input Parameters'!$E$27/'Input Parameters'!$E$38)^$J1116</f>
        <v>3.0072358199826842E-3</v>
      </c>
      <c r="L1116" s="69">
        <f ca="1">$H1116*$C1116*'Input Parameters'!$E$25*K1116</f>
        <v>0.25864087890235427</v>
      </c>
      <c r="M1116" s="24">
        <f t="shared" ca="1" si="147"/>
        <v>0.60303251978277039</v>
      </c>
      <c r="N1116" s="15">
        <f ca="1">_xlfn.NORM.INV(M1116,'Input Parameters'!$E$29,'Input Parameters'!$F$29)</f>
        <v>0.10002612043023926</v>
      </c>
      <c r="O1116" s="8">
        <f t="shared" ca="1" si="148"/>
        <v>0.81646585096160718</v>
      </c>
      <c r="P1116" s="30">
        <f ca="1">_xlfn.LOGNORM.INV(O1116,'Input Parameters'!$H$30,'Input Parameters'!$I$30)</f>
        <v>4.1087455564032584</v>
      </c>
      <c r="Q1116" s="10">
        <f t="shared" ca="1" si="149"/>
        <v>0.59951478172014194</v>
      </c>
      <c r="R1116" s="30">
        <f>IF('Input Parameters'!$E$32=0,0,_xlfn.BETA.INV(Q1116,'Input Parameters'!$L$32,'Input Parameters'!$M$32,'Input Parameters'!$J$32,'Input Parameters'!$K$32))</f>
        <v>0</v>
      </c>
      <c r="S1116" s="10">
        <f t="shared" ca="1" si="150"/>
        <v>0.48222815691958254</v>
      </c>
      <c r="T1116" s="26">
        <f ca="1">_xlfn.LOGNORM.INV(S1116,'Input Parameters'!$H$34,'Input Parameters'!$I$34)</f>
        <v>50.128793791711729</v>
      </c>
      <c r="U1116" s="10">
        <f t="shared" ca="1" si="151"/>
        <v>0.80122733841449512</v>
      </c>
      <c r="V1116" s="30">
        <f ca="1">_xlfn.BETA.INV(U1116,'Input Parameters'!$L$36,'Input Parameters'!$M$36,'Input Parameters'!$J$36,'Input Parameters'!$K$36)</f>
        <v>0.7244456247510267</v>
      </c>
      <c r="W1116" s="2">
        <f ca="1">N1116+(P1116-N1116)*(1-ERF((T1116-R1116)/(2*SQRT(L1116*'Input Parameters'!$E$38))))</f>
        <v>0.10002612044295765</v>
      </c>
      <c r="X1116">
        <f t="shared" ca="1" si="152"/>
        <v>1</v>
      </c>
      <c r="Y1116" s="7"/>
    </row>
    <row r="1117" spans="1:25" ht="15" customHeight="1" x14ac:dyDescent="0.25">
      <c r="A1117" s="139">
        <v>1110</v>
      </c>
      <c r="B1117" s="10">
        <f t="shared" ca="1" si="143"/>
        <v>0.18033732696327121</v>
      </c>
      <c r="C1117" s="60">
        <f ca="1">_xlfn.NORM.INV(B1117,'Input Parameters'!$E$15,'Input Parameters'!$F$15)</f>
        <v>221.43004418640317</v>
      </c>
      <c r="D1117" s="10">
        <f t="shared" ca="1" si="144"/>
        <v>0.459206809669089</v>
      </c>
      <c r="E1117" s="62">
        <f ca="1">IF(_xlfn.NORM.INV(D1117,'Input Parameters'!$E$17,'Input Parameters'!$F$17)&lt;3500,3500,IF(_xlfn.NORM.INV(D1117,'Input Parameters'!$E$17,'Input Parameters'!$F$17)&gt;5500,5500,_xlfn.NORM.INV(D1117,'Input Parameters'!$E$17,'Input Parameters'!$F$17)))</f>
        <v>4728.2974539663965</v>
      </c>
      <c r="F1117" s="10">
        <f t="shared" ca="1" si="145"/>
        <v>0.74502286959119057</v>
      </c>
      <c r="G1117" s="64">
        <f ca="1">_xlfn.NORM.INV(F1117,'Input Parameters'!$E$20,'Input Parameters'!$F$20)</f>
        <v>287.06468972964939</v>
      </c>
      <c r="H1117" s="57">
        <f ca="1">EXP(E1117*(1/'Input Parameters'!$E$23-1/G1117))</f>
        <v>0.71915476915771281</v>
      </c>
      <c r="I1117" s="10">
        <f t="shared" ca="1" si="146"/>
        <v>0.97095509320923412</v>
      </c>
      <c r="J1117" s="30">
        <f ca="1">_xlfn.BETA.INV(I1117,'Input Parameters'!$L$26,'Input Parameters'!$M$26,'Input Parameters'!$J$26,'Input Parameters'!$K$26)</f>
        <v>0.89871305298375848</v>
      </c>
      <c r="K1117" s="168">
        <f ca="1">('Input Parameters'!$E$27/'Input Parameters'!$E$38)^$J1117</f>
        <v>1.5860794230846838E-3</v>
      </c>
      <c r="L1117" s="69">
        <f ca="1">$H1117*$C1117*'Input Parameters'!$E$25*K1117</f>
        <v>0.25257120861433113</v>
      </c>
      <c r="M1117" s="24">
        <f t="shared" ca="1" si="147"/>
        <v>0.38344389696378334</v>
      </c>
      <c r="N1117" s="15">
        <f ca="1">_xlfn.NORM.INV(M1117,'Input Parameters'!$E$29,'Input Parameters'!$F$29)</f>
        <v>9.9970355176544332E-2</v>
      </c>
      <c r="O1117" s="8">
        <f t="shared" ca="1" si="148"/>
        <v>0.68013431960665038</v>
      </c>
      <c r="P1117" s="30">
        <f ca="1">_xlfn.LOGNORM.INV(O1117,'Input Parameters'!$H$30,'Input Parameters'!$I$30)</f>
        <v>3.3472859550795855</v>
      </c>
      <c r="Q1117" s="10">
        <f t="shared" ca="1" si="149"/>
        <v>0.63553049301436149</v>
      </c>
      <c r="R1117" s="30">
        <f>IF('Input Parameters'!$E$32=0,0,_xlfn.BETA.INV(Q1117,'Input Parameters'!$L$32,'Input Parameters'!$M$32,'Input Parameters'!$J$32,'Input Parameters'!$K$32))</f>
        <v>0</v>
      </c>
      <c r="S1117" s="10">
        <f t="shared" ca="1" si="150"/>
        <v>8.6948349524644031E-2</v>
      </c>
      <c r="T1117" s="26">
        <f ca="1">_xlfn.LOGNORM.INV(S1117,'Input Parameters'!$H$34,'Input Parameters'!$I$34)</f>
        <v>42.556347982872694</v>
      </c>
      <c r="U1117" s="10">
        <f t="shared" ca="1" si="151"/>
        <v>0.75335093997129055</v>
      </c>
      <c r="V1117" s="30">
        <f ca="1">_xlfn.BETA.INV(U1117,'Input Parameters'!$L$36,'Input Parameters'!$M$36,'Input Parameters'!$J$36,'Input Parameters'!$K$36)</f>
        <v>0.69671701263369035</v>
      </c>
      <c r="W1117" s="2">
        <f ca="1">N1117+(P1117-N1117)*(1-ERF((T1117-R1117)/(2*SQRT(L1117*'Input Parameters'!$E$38))))</f>
        <v>9.9970362089301879E-2</v>
      </c>
      <c r="X1117">
        <f t="shared" ca="1" si="152"/>
        <v>1</v>
      </c>
      <c r="Y1117" s="7"/>
    </row>
    <row r="1118" spans="1:25" ht="15" customHeight="1" x14ac:dyDescent="0.25">
      <c r="A1118" s="139">
        <v>1111</v>
      </c>
      <c r="B1118" s="10">
        <f t="shared" ca="1" si="143"/>
        <v>0.80712471998900803</v>
      </c>
      <c r="C1118" s="60">
        <f ca="1">_xlfn.NORM.INV(B1118,'Input Parameters'!$E$15,'Input Parameters'!$F$15)</f>
        <v>317.97185135945216</v>
      </c>
      <c r="D1118" s="10">
        <f t="shared" ca="1" si="144"/>
        <v>0.56190344471176079</v>
      </c>
      <c r="E1118" s="62">
        <f ca="1">IF(_xlfn.NORM.INV(D1118,'Input Parameters'!$E$17,'Input Parameters'!$F$17)&lt;3500,3500,IF(_xlfn.NORM.INV(D1118,'Input Parameters'!$E$17,'Input Parameters'!$F$17)&gt;5500,5500,_xlfn.NORM.INV(D1118,'Input Parameters'!$E$17,'Input Parameters'!$F$17)))</f>
        <v>4909.057833244462</v>
      </c>
      <c r="F1118" s="10">
        <f t="shared" ca="1" si="145"/>
        <v>0.81035161555229718</v>
      </c>
      <c r="G1118" s="64">
        <f ca="1">_xlfn.NORM.INV(F1118,'Input Parameters'!$E$20,'Input Parameters'!$F$20)</f>
        <v>288.54059149739749</v>
      </c>
      <c r="H1118" s="57">
        <f ca="1">EXP(E1118*(1/'Input Parameters'!$E$23-1/G1118))</f>
        <v>0.77506361831731529</v>
      </c>
      <c r="I1118" s="10">
        <f t="shared" ca="1" si="146"/>
        <v>0.38778248411821381</v>
      </c>
      <c r="J1118" s="30">
        <f ca="1">_xlfn.BETA.INV(I1118,'Input Parameters'!$L$26,'Input Parameters'!$M$26,'Input Parameters'!$J$26,'Input Parameters'!$K$26)</f>
        <v>0.61461241747620265</v>
      </c>
      <c r="K1118" s="168">
        <f ca="1">('Input Parameters'!$E$27/'Input Parameters'!$E$38)^$J1118</f>
        <v>1.2171848767382618E-2</v>
      </c>
      <c r="L1118" s="69">
        <f ca="1">$H1118*$C1118*'Input Parameters'!$E$25*K1118</f>
        <v>2.9997328197595929</v>
      </c>
      <c r="M1118" s="24">
        <f t="shared" ca="1" si="147"/>
        <v>2.3694219336583555E-2</v>
      </c>
      <c r="N1118" s="15">
        <f ca="1">_xlfn.NORM.INV(M1118,'Input Parameters'!$E$29,'Input Parameters'!$F$29)</f>
        <v>9.9801718804977652E-2</v>
      </c>
      <c r="O1118" s="8">
        <f t="shared" ca="1" si="148"/>
        <v>0.18515333967773273</v>
      </c>
      <c r="P1118" s="30">
        <f ca="1">_xlfn.LOGNORM.INV(O1118,'Input Parameters'!$H$30,'Input Parameters'!$I$30)</f>
        <v>1.7573993362649547</v>
      </c>
      <c r="Q1118" s="10">
        <f t="shared" ca="1" si="149"/>
        <v>0.75185342741423067</v>
      </c>
      <c r="R1118" s="30">
        <f>IF('Input Parameters'!$E$32=0,0,_xlfn.BETA.INV(Q1118,'Input Parameters'!$L$32,'Input Parameters'!$M$32,'Input Parameters'!$J$32,'Input Parameters'!$K$32))</f>
        <v>0</v>
      </c>
      <c r="S1118" s="10">
        <f t="shared" ca="1" si="150"/>
        <v>0.57710629433179461</v>
      </c>
      <c r="T1118" s="26">
        <f ca="1">_xlfn.LOGNORM.INV(S1118,'Input Parameters'!$H$34,'Input Parameters'!$I$34)</f>
        <v>51.643384620945533</v>
      </c>
      <c r="U1118" s="10">
        <f t="shared" ca="1" si="151"/>
        <v>0.47840079973166949</v>
      </c>
      <c r="V1118" s="30">
        <f ca="1">_xlfn.BETA.INV(U1118,'Input Parameters'!$L$36,'Input Parameters'!$M$36,'Input Parameters'!$J$36,'Input Parameters'!$K$36)</f>
        <v>0.57767942992668697</v>
      </c>
      <c r="W1118" s="2">
        <f ca="1">N1118+(P1118-N1118)*(1-ERF((T1118-R1118)/(2*SQRT(L1118*'Input Parameters'!$E$38))))</f>
        <v>0.15780791656653534</v>
      </c>
      <c r="X1118">
        <f t="shared" ca="1" si="152"/>
        <v>1</v>
      </c>
      <c r="Y1118" s="7"/>
    </row>
    <row r="1119" spans="1:25" ht="15" customHeight="1" x14ac:dyDescent="0.25">
      <c r="A1119" s="139">
        <v>1112</v>
      </c>
      <c r="B1119" s="10">
        <f t="shared" ca="1" si="143"/>
        <v>0.37511941895190459</v>
      </c>
      <c r="C1119" s="60">
        <f ca="1">_xlfn.NORM.INV(B1119,'Input Parameters'!$E$15,'Input Parameters'!$F$15)</f>
        <v>253.71610288769591</v>
      </c>
      <c r="D1119" s="10">
        <f t="shared" ca="1" si="144"/>
        <v>0.80197577474710369</v>
      </c>
      <c r="E1119" s="62">
        <f ca="1">IF(_xlfn.NORM.INV(D1119,'Input Parameters'!$E$17,'Input Parameters'!$F$17)&lt;3500,3500,IF(_xlfn.NORM.INV(D1119,'Input Parameters'!$E$17,'Input Parameters'!$F$17)&gt;5500,5500,_xlfn.NORM.INV(D1119,'Input Parameters'!$E$17,'Input Parameters'!$F$17)))</f>
        <v>5394.0897430730311</v>
      </c>
      <c r="F1119" s="10">
        <f t="shared" ca="1" si="145"/>
        <v>0.54416610414224698</v>
      </c>
      <c r="G1119" s="64">
        <f ca="1">_xlfn.NORM.INV(F1119,'Input Parameters'!$E$20,'Input Parameters'!$F$20)</f>
        <v>283.39326533799942</v>
      </c>
      <c r="H1119" s="57">
        <f ca="1">EXP(E1119*(1/'Input Parameters'!$E$23-1/G1119))</f>
        <v>0.53819408046415151</v>
      </c>
      <c r="I1119" s="10">
        <f t="shared" ca="1" si="146"/>
        <v>0.70522244051045402</v>
      </c>
      <c r="J1119" s="30">
        <f ca="1">_xlfn.BETA.INV(I1119,'Input Parameters'!$L$26,'Input Parameters'!$M$26,'Input Parameters'!$J$26,'Input Parameters'!$K$26)</f>
        <v>0.74384948622513991</v>
      </c>
      <c r="K1119" s="168">
        <f ca="1">('Input Parameters'!$E$27/'Input Parameters'!$E$38)^$J1119</f>
        <v>4.8167780151568019E-3</v>
      </c>
      <c r="L1119" s="69">
        <f ca="1">$H1119*$C1119*'Input Parameters'!$E$25*K1119</f>
        <v>0.65772383540581048</v>
      </c>
      <c r="M1119" s="24">
        <f t="shared" ca="1" si="147"/>
        <v>0.86395097066302196</v>
      </c>
      <c r="N1119" s="15">
        <f ca="1">_xlfn.NORM.INV(M1119,'Input Parameters'!$E$29,'Input Parameters'!$F$29)</f>
        <v>0.10010982437688155</v>
      </c>
      <c r="O1119" s="8">
        <f t="shared" ca="1" si="148"/>
        <v>2.5110912753017578E-2</v>
      </c>
      <c r="P1119" s="30">
        <f ca="1">_xlfn.LOGNORM.INV(O1119,'Input Parameters'!$H$30,'Input Parameters'!$I$30)</f>
        <v>1.0640539428804134</v>
      </c>
      <c r="Q1119" s="10">
        <f t="shared" ca="1" si="149"/>
        <v>0.75757746353392164</v>
      </c>
      <c r="R1119" s="30">
        <f>IF('Input Parameters'!$E$32=0,0,_xlfn.BETA.INV(Q1119,'Input Parameters'!$L$32,'Input Parameters'!$M$32,'Input Parameters'!$J$32,'Input Parameters'!$K$32))</f>
        <v>0</v>
      </c>
      <c r="S1119" s="10">
        <f t="shared" ca="1" si="150"/>
        <v>0.53142125623379588</v>
      </c>
      <c r="T1119" s="26">
        <f ca="1">_xlfn.LOGNORM.INV(S1119,'Input Parameters'!$H$34,'Input Parameters'!$I$34)</f>
        <v>50.905015923702564</v>
      </c>
      <c r="U1119" s="10">
        <f t="shared" ca="1" si="151"/>
        <v>0.22430525219416175</v>
      </c>
      <c r="V1119" s="30">
        <f ca="1">_xlfn.BETA.INV(U1119,'Input Parameters'!$L$36,'Input Parameters'!$M$36,'Input Parameters'!$J$36,'Input Parameters'!$K$36)</f>
        <v>0.47936040250497219</v>
      </c>
      <c r="W1119" s="2">
        <f ca="1">N1119+(P1119-N1119)*(1-ERF((T1119-R1119)/(2*SQRT(L1119*'Input Parameters'!$E$38))))</f>
        <v>0.10011856170862418</v>
      </c>
      <c r="X1119">
        <f t="shared" ca="1" si="152"/>
        <v>1</v>
      </c>
      <c r="Y1119" s="7"/>
    </row>
    <row r="1120" spans="1:25" ht="15" customHeight="1" x14ac:dyDescent="0.25">
      <c r="A1120" s="139">
        <v>1113</v>
      </c>
      <c r="B1120" s="10">
        <f t="shared" ca="1" si="143"/>
        <v>0.84194926010699067</v>
      </c>
      <c r="C1120" s="60">
        <f ca="1">_xlfn.NORM.INV(B1120,'Input Parameters'!$E$15,'Input Parameters'!$F$15)</f>
        <v>325.29620069965983</v>
      </c>
      <c r="D1120" s="10">
        <f t="shared" ca="1" si="144"/>
        <v>0.58279107001249952</v>
      </c>
      <c r="E1120" s="62">
        <f ca="1">IF(_xlfn.NORM.INV(D1120,'Input Parameters'!$E$17,'Input Parameters'!$F$17)&lt;3500,3500,IF(_xlfn.NORM.INV(D1120,'Input Parameters'!$E$17,'Input Parameters'!$F$17)&gt;5500,5500,_xlfn.NORM.INV(D1120,'Input Parameters'!$E$17,'Input Parameters'!$F$17)))</f>
        <v>4946.3272403889787</v>
      </c>
      <c r="F1120" s="10">
        <f t="shared" ca="1" si="145"/>
        <v>0.52099785644143093</v>
      </c>
      <c r="G1120" s="64">
        <f ca="1">_xlfn.NORM.INV(F1120,'Input Parameters'!$E$20,'Input Parameters'!$F$20)</f>
        <v>283.00280958043868</v>
      </c>
      <c r="H1120" s="57">
        <f ca="1">EXP(E1120*(1/'Input Parameters'!$E$23-1/G1120))</f>
        <v>0.55311494139656758</v>
      </c>
      <c r="I1120" s="10">
        <f t="shared" ca="1" si="146"/>
        <v>0.80611161650433438</v>
      </c>
      <c r="J1120" s="30">
        <f ca="1">_xlfn.BETA.INV(I1120,'Input Parameters'!$L$26,'Input Parameters'!$M$26,'Input Parameters'!$J$26,'Input Parameters'!$K$26)</f>
        <v>0.78834731180628015</v>
      </c>
      <c r="K1120" s="168">
        <f ca="1">('Input Parameters'!$E$27/'Input Parameters'!$E$38)^$J1120</f>
        <v>3.5005541444416166E-3</v>
      </c>
      <c r="L1120" s="69">
        <f ca="1">$H1120*$C1120*'Input Parameters'!$E$25*K1120</f>
        <v>0.62984136655034262</v>
      </c>
      <c r="M1120" s="24">
        <f t="shared" ca="1" si="147"/>
        <v>0.90029572251769074</v>
      </c>
      <c r="N1120" s="15">
        <f ca="1">_xlfn.NORM.INV(M1120,'Input Parameters'!$E$29,'Input Parameters'!$F$29)</f>
        <v>0.10012832384329783</v>
      </c>
      <c r="O1120" s="8">
        <f t="shared" ca="1" si="148"/>
        <v>0.72324821088711844</v>
      </c>
      <c r="P1120" s="30">
        <f ca="1">_xlfn.LOGNORM.INV(O1120,'Input Parameters'!$H$30,'Input Parameters'!$I$30)</f>
        <v>3.5499543088516621</v>
      </c>
      <c r="Q1120" s="10">
        <f t="shared" ca="1" si="149"/>
        <v>7.3677552822398074E-2</v>
      </c>
      <c r="R1120" s="30">
        <f>IF('Input Parameters'!$E$32=0,0,_xlfn.BETA.INV(Q1120,'Input Parameters'!$L$32,'Input Parameters'!$M$32,'Input Parameters'!$J$32,'Input Parameters'!$K$32))</f>
        <v>0</v>
      </c>
      <c r="S1120" s="10">
        <f t="shared" ca="1" si="150"/>
        <v>0.44544918643965359</v>
      </c>
      <c r="T1120" s="26">
        <f ca="1">_xlfn.LOGNORM.INV(S1120,'Input Parameters'!$H$34,'Input Parameters'!$I$34)</f>
        <v>49.554086766766488</v>
      </c>
      <c r="U1120" s="10">
        <f t="shared" ca="1" si="151"/>
        <v>0.93705291938059687</v>
      </c>
      <c r="V1120" s="30">
        <f ca="1">_xlfn.BETA.INV(U1120,'Input Parameters'!$L$36,'Input Parameters'!$M$36,'Input Parameters'!$J$36,'Input Parameters'!$K$36)</f>
        <v>0.84797950498347041</v>
      </c>
      <c r="W1120" s="2">
        <f ca="1">N1120+(P1120-N1120)*(1-ERF((T1120-R1120)/(2*SQRT(L1120*'Input Parameters'!$E$38))))</f>
        <v>0.10016314077131183</v>
      </c>
      <c r="X1120">
        <f t="shared" ca="1" si="152"/>
        <v>1</v>
      </c>
      <c r="Y1120" s="7"/>
    </row>
    <row r="1121" spans="1:25" ht="15" customHeight="1" x14ac:dyDescent="0.25">
      <c r="A1121" s="139">
        <v>1114</v>
      </c>
      <c r="B1121" s="10">
        <f t="shared" ca="1" si="143"/>
        <v>0.94610817309202511</v>
      </c>
      <c r="C1121" s="60">
        <f ca="1">_xlfn.NORM.INV(B1121,'Input Parameters'!$E$15,'Input Parameters'!$F$15)</f>
        <v>358.12300346176784</v>
      </c>
      <c r="D1121" s="10">
        <f t="shared" ca="1" si="144"/>
        <v>0.72375043261353977</v>
      </c>
      <c r="E1121" s="62">
        <f ca="1">IF(_xlfn.NORM.INV(D1121,'Input Parameters'!$E$17,'Input Parameters'!$F$17)&lt;3500,3500,IF(_xlfn.NORM.INV(D1121,'Input Parameters'!$E$17,'Input Parameters'!$F$17)&gt;5500,5500,_xlfn.NORM.INV(D1121,'Input Parameters'!$E$17,'Input Parameters'!$F$17)))</f>
        <v>5215.8135828953491</v>
      </c>
      <c r="F1121" s="10">
        <f t="shared" ca="1" si="145"/>
        <v>0.3453391873461763</v>
      </c>
      <c r="G1121" s="64">
        <f ca="1">_xlfn.NORM.INV(F1121,'Input Parameters'!$E$20,'Input Parameters'!$F$20)</f>
        <v>279.98383799938631</v>
      </c>
      <c r="H1121" s="57">
        <f ca="1">EXP(E1121*(1/'Input Parameters'!$E$23-1/G1121))</f>
        <v>0.43903312748912043</v>
      </c>
      <c r="I1121" s="10">
        <f t="shared" ca="1" si="146"/>
        <v>0.7481742019223564</v>
      </c>
      <c r="J1121" s="30">
        <f ca="1">_xlfn.BETA.INV(I1121,'Input Parameters'!$L$26,'Input Parameters'!$M$26,'Input Parameters'!$J$26,'Input Parameters'!$K$26)</f>
        <v>0.76210231777291249</v>
      </c>
      <c r="K1121" s="168">
        <f ca="1">('Input Parameters'!$E$27/'Input Parameters'!$E$38)^$J1121</f>
        <v>4.2256675513139058E-3</v>
      </c>
      <c r="L1121" s="69">
        <f ca="1">$H1121*$C1121*'Input Parameters'!$E$25*K1121</f>
        <v>0.66439267561149995</v>
      </c>
      <c r="M1121" s="24">
        <f t="shared" ca="1" si="147"/>
        <v>0.21997659902588551</v>
      </c>
      <c r="N1121" s="15">
        <f ca="1">_xlfn.NORM.INV(M1121,'Input Parameters'!$E$29,'Input Parameters'!$F$29)</f>
        <v>9.9922772775104154E-2</v>
      </c>
      <c r="O1121" s="8">
        <f t="shared" ca="1" si="148"/>
        <v>0.5229555148382492</v>
      </c>
      <c r="P1121" s="30">
        <f ca="1">_xlfn.LOGNORM.INV(O1121,'Input Parameters'!$H$30,'Input Parameters'!$I$30)</f>
        <v>2.7572581499528885</v>
      </c>
      <c r="Q1121" s="10">
        <f t="shared" ca="1" si="149"/>
        <v>0.53920451446569417</v>
      </c>
      <c r="R1121" s="30">
        <f>IF('Input Parameters'!$E$32=0,0,_xlfn.BETA.INV(Q1121,'Input Parameters'!$L$32,'Input Parameters'!$M$32,'Input Parameters'!$J$32,'Input Parameters'!$K$32))</f>
        <v>0</v>
      </c>
      <c r="S1121" s="10">
        <f t="shared" ca="1" si="150"/>
        <v>0.56057505379601003</v>
      </c>
      <c r="T1121" s="26">
        <f ca="1">_xlfn.LOGNORM.INV(S1121,'Input Parameters'!$H$34,'Input Parameters'!$I$34)</f>
        <v>51.373571915047648</v>
      </c>
      <c r="U1121" s="10">
        <f t="shared" ca="1" si="151"/>
        <v>0.50173847658027348</v>
      </c>
      <c r="V1121" s="30">
        <f ca="1">_xlfn.BETA.INV(U1121,'Input Parameters'!$L$36,'Input Parameters'!$M$36,'Input Parameters'!$J$36,'Input Parameters'!$K$36)</f>
        <v>0.58655333581475422</v>
      </c>
      <c r="W1121" s="2">
        <f ca="1">N1121+(P1121-N1121)*(1-ERF((T1121-R1121)/(2*SQRT(L1121*'Input Parameters'!$E$38))))</f>
        <v>9.9944891145508558E-2</v>
      </c>
      <c r="X1121">
        <f t="shared" ca="1" si="152"/>
        <v>1</v>
      </c>
      <c r="Y1121" s="7"/>
    </row>
    <row r="1122" spans="1:25" ht="15" customHeight="1" x14ac:dyDescent="0.25">
      <c r="A1122" s="139">
        <v>1115</v>
      </c>
      <c r="B1122" s="10">
        <f t="shared" ca="1" si="143"/>
        <v>0.92327707669497128</v>
      </c>
      <c r="C1122" s="60">
        <f ca="1">_xlfn.NORM.INV(B1122,'Input Parameters'!$E$15,'Input Parameters'!$F$15)</f>
        <v>348.32645013364044</v>
      </c>
      <c r="D1122" s="10">
        <f t="shared" ca="1" si="144"/>
        <v>0.85110857855159328</v>
      </c>
      <c r="E1122" s="62">
        <f ca="1">IF(_xlfn.NORM.INV(D1122,'Input Parameters'!$E$17,'Input Parameters'!$F$17)&lt;3500,3500,IF(_xlfn.NORM.INV(D1122,'Input Parameters'!$E$17,'Input Parameters'!$F$17)&gt;5500,5500,_xlfn.NORM.INV(D1122,'Input Parameters'!$E$17,'Input Parameters'!$F$17)))</f>
        <v>5500</v>
      </c>
      <c r="F1122" s="10">
        <f t="shared" ca="1" si="145"/>
        <v>0.8580619349532761</v>
      </c>
      <c r="G1122" s="64">
        <f ca="1">_xlfn.NORM.INV(F1122,'Input Parameters'!$E$20,'Input Parameters'!$F$20)</f>
        <v>289.83007194515403</v>
      </c>
      <c r="H1122" s="57">
        <f ca="1">EXP(E1122*(1/'Input Parameters'!$E$23-1/G1122))</f>
        <v>0.81817618304208595</v>
      </c>
      <c r="I1122" s="10">
        <f t="shared" ca="1" si="146"/>
        <v>0.37290266977391895</v>
      </c>
      <c r="J1122" s="30">
        <f ca="1">_xlfn.BETA.INV(I1122,'Input Parameters'!$L$26,'Input Parameters'!$M$26,'Input Parameters'!$J$26,'Input Parameters'!$K$26)</f>
        <v>0.60807606312589491</v>
      </c>
      <c r="K1122" s="168">
        <f ca="1">('Input Parameters'!$E$27/'Input Parameters'!$E$38)^$J1122</f>
        <v>1.2756120968455116E-2</v>
      </c>
      <c r="L1122" s="69">
        <f ca="1">$H1122*$C1122*'Input Parameters'!$E$25*K1122</f>
        <v>3.6353975986660445</v>
      </c>
      <c r="M1122" s="24">
        <f t="shared" ca="1" si="147"/>
        <v>0.16211032812790227</v>
      </c>
      <c r="N1122" s="15">
        <f ca="1">_xlfn.NORM.INV(M1122,'Input Parameters'!$E$29,'Input Parameters'!$F$29)</f>
        <v>9.9901417838355946E-2</v>
      </c>
      <c r="O1122" s="8">
        <f t="shared" ca="1" si="148"/>
        <v>0.90358796462574165</v>
      </c>
      <c r="P1122" s="30">
        <f ca="1">_xlfn.LOGNORM.INV(O1122,'Input Parameters'!$H$30,'Input Parameters'!$I$30)</f>
        <v>4.9639798465095151</v>
      </c>
      <c r="Q1122" s="10">
        <f t="shared" ca="1" si="149"/>
        <v>0.80761885896412267</v>
      </c>
      <c r="R1122" s="30">
        <f>IF('Input Parameters'!$E$32=0,0,_xlfn.BETA.INV(Q1122,'Input Parameters'!$L$32,'Input Parameters'!$M$32,'Input Parameters'!$J$32,'Input Parameters'!$K$32))</f>
        <v>0</v>
      </c>
      <c r="S1122" s="10">
        <f t="shared" ca="1" si="150"/>
        <v>0.34928996429469061</v>
      </c>
      <c r="T1122" s="26">
        <f ca="1">_xlfn.LOGNORM.INV(S1122,'Input Parameters'!$H$34,'Input Parameters'!$I$34)</f>
        <v>48.034859805145075</v>
      </c>
      <c r="U1122" s="10">
        <f t="shared" ca="1" si="151"/>
        <v>0.16367023450214413</v>
      </c>
      <c r="V1122" s="30">
        <f ca="1">_xlfn.BETA.INV(U1122,'Input Parameters'!$L$36,'Input Parameters'!$M$36,'Input Parameters'!$J$36,'Input Parameters'!$K$36)</f>
        <v>0.45174741050071326</v>
      </c>
      <c r="W1122" s="2">
        <f ca="1">N1122+(P1122-N1122)*(1-ERF((T1122-R1122)/(2*SQRT(L1122*'Input Parameters'!$E$38))))</f>
        <v>0.4639502888111508</v>
      </c>
      <c r="X1122">
        <f t="shared" ca="1" si="152"/>
        <v>0</v>
      </c>
      <c r="Y1122" s="7"/>
    </row>
    <row r="1123" spans="1:25" ht="15" customHeight="1" x14ac:dyDescent="0.25">
      <c r="A1123" s="139">
        <v>1116</v>
      </c>
      <c r="B1123" s="10">
        <f t="shared" ca="1" si="143"/>
        <v>0.574289771630487</v>
      </c>
      <c r="C1123" s="60">
        <f ca="1">_xlfn.NORM.INV(B1123,'Input Parameters'!$E$15,'Input Parameters'!$F$15)</f>
        <v>281.11797459561251</v>
      </c>
      <c r="D1123" s="10">
        <f t="shared" ca="1" si="144"/>
        <v>0.41381525500838556</v>
      </c>
      <c r="E1123" s="62">
        <f ca="1">IF(_xlfn.NORM.INV(D1123,'Input Parameters'!$E$17,'Input Parameters'!$F$17)&lt;3500,3500,IF(_xlfn.NORM.INV(D1123,'Input Parameters'!$E$17,'Input Parameters'!$F$17)&gt;5500,5500,_xlfn.NORM.INV(D1123,'Input Parameters'!$E$17,'Input Parameters'!$F$17)))</f>
        <v>4647.5809347067589</v>
      </c>
      <c r="F1123" s="10">
        <f t="shared" ca="1" si="145"/>
        <v>0.10938554229783704</v>
      </c>
      <c r="G1123" s="64">
        <f ca="1">_xlfn.NORM.INV(F1123,'Input Parameters'!$E$20,'Input Parameters'!$F$20)</f>
        <v>274.41032347843753</v>
      </c>
      <c r="H1123" s="57">
        <f ca="1">EXP(E1123*(1/'Input Parameters'!$E$23-1/G1123))</f>
        <v>0.34278587184308779</v>
      </c>
      <c r="I1123" s="10">
        <f t="shared" ca="1" si="146"/>
        <v>0.31810500980972323</v>
      </c>
      <c r="J1123" s="30">
        <f ca="1">_xlfn.BETA.INV(I1123,'Input Parameters'!$L$26,'Input Parameters'!$M$26,'Input Parameters'!$J$26,'Input Parameters'!$K$26)</f>
        <v>0.58296743415294672</v>
      </c>
      <c r="K1123" s="168">
        <f ca="1">('Input Parameters'!$E$27/'Input Parameters'!$E$38)^$J1123</f>
        <v>1.5273449962836741E-2</v>
      </c>
      <c r="L1123" s="69">
        <f ca="1">$H1123*$C1123*'Input Parameters'!$E$25*K1123</f>
        <v>1.4717995827915509</v>
      </c>
      <c r="M1123" s="24">
        <f t="shared" ca="1" si="147"/>
        <v>0.84542655515763854</v>
      </c>
      <c r="N1123" s="15">
        <f ca="1">_xlfn.NORM.INV(M1123,'Input Parameters'!$E$29,'Input Parameters'!$F$29)</f>
        <v>0.10010170137472431</v>
      </c>
      <c r="O1123" s="8">
        <f t="shared" ca="1" si="148"/>
        <v>0.52169254818542488</v>
      </c>
      <c r="P1123" s="30">
        <f ca="1">_xlfn.LOGNORM.INV(O1123,'Input Parameters'!$H$30,'Input Parameters'!$I$30)</f>
        <v>2.7531314103904965</v>
      </c>
      <c r="Q1123" s="10">
        <f t="shared" ca="1" si="149"/>
        <v>0.8441367094877541</v>
      </c>
      <c r="R1123" s="30">
        <f>IF('Input Parameters'!$E$32=0,0,_xlfn.BETA.INV(Q1123,'Input Parameters'!$L$32,'Input Parameters'!$M$32,'Input Parameters'!$J$32,'Input Parameters'!$K$32))</f>
        <v>0</v>
      </c>
      <c r="S1123" s="10">
        <f t="shared" ca="1" si="150"/>
        <v>0.99165428717268167</v>
      </c>
      <c r="T1123" s="26">
        <f ca="1">_xlfn.LOGNORM.INV(S1123,'Input Parameters'!$H$34,'Input Parameters'!$I$34)</f>
        <v>67.908743087548032</v>
      </c>
      <c r="U1123" s="10">
        <f t="shared" ca="1" si="151"/>
        <v>0.66325501646317864</v>
      </c>
      <c r="V1123" s="30">
        <f ca="1">_xlfn.BETA.INV(U1123,'Input Parameters'!$L$36,'Input Parameters'!$M$36,'Input Parameters'!$J$36,'Input Parameters'!$K$36)</f>
        <v>0.65259740818049483</v>
      </c>
      <c r="W1123" s="2">
        <f ca="1">N1123+(P1123-N1123)*(1-ERF((T1123-R1123)/(2*SQRT(L1123*'Input Parameters'!$E$38))))</f>
        <v>0.10030213643857779</v>
      </c>
      <c r="X1123">
        <f t="shared" ca="1" si="152"/>
        <v>1</v>
      </c>
      <c r="Y1123" s="7"/>
    </row>
    <row r="1124" spans="1:25" ht="15" customHeight="1" x14ac:dyDescent="0.25">
      <c r="A1124" s="139">
        <v>1117</v>
      </c>
      <c r="B1124" s="10">
        <f t="shared" ca="1" si="143"/>
        <v>0.48206900202492597</v>
      </c>
      <c r="C1124" s="60">
        <f ca="1">_xlfn.NORM.INV(B1124,'Input Parameters'!$E$15,'Input Parameters'!$F$15)</f>
        <v>268.53058216408044</v>
      </c>
      <c r="D1124" s="10">
        <f t="shared" ca="1" si="144"/>
        <v>0.99274789660959062</v>
      </c>
      <c r="E1124" s="62">
        <f ca="1">IF(_xlfn.NORM.INV(D1124,'Input Parameters'!$E$17,'Input Parameters'!$F$17)&lt;3500,3500,IF(_xlfn.NORM.INV(D1124,'Input Parameters'!$E$17,'Input Parameters'!$F$17)&gt;5500,5500,_xlfn.NORM.INV(D1124,'Input Parameters'!$E$17,'Input Parameters'!$F$17)))</f>
        <v>5500</v>
      </c>
      <c r="F1124" s="10">
        <f t="shared" ca="1" si="145"/>
        <v>0.86018299971114198</v>
      </c>
      <c r="G1124" s="64">
        <f ca="1">_xlfn.NORM.INV(F1124,'Input Parameters'!$E$20,'Input Parameters'!$F$20)</f>
        <v>289.89365068590376</v>
      </c>
      <c r="H1124" s="57">
        <f ca="1">EXP(E1124*(1/'Input Parameters'!$E$23-1/G1124))</f>
        <v>0.82158845279703419</v>
      </c>
      <c r="I1124" s="10">
        <f t="shared" ca="1" si="146"/>
        <v>0.75375335800149124</v>
      </c>
      <c r="J1124" s="30">
        <f ca="1">_xlfn.BETA.INV(I1124,'Input Parameters'!$L$26,'Input Parameters'!$M$26,'Input Parameters'!$J$26,'Input Parameters'!$K$26)</f>
        <v>0.76453554363537357</v>
      </c>
      <c r="K1124" s="168">
        <f ca="1">('Input Parameters'!$E$27/'Input Parameters'!$E$38)^$J1124</f>
        <v>4.1525543948568253E-3</v>
      </c>
      <c r="L1124" s="69">
        <f ca="1">$H1124*$C1124*'Input Parameters'!$E$25*K1124</f>
        <v>0.9161433006903813</v>
      </c>
      <c r="M1124" s="24">
        <f t="shared" ca="1" si="147"/>
        <v>0.21732361691997137</v>
      </c>
      <c r="N1124" s="15">
        <f ca="1">_xlfn.NORM.INV(M1124,'Input Parameters'!$E$29,'Input Parameters'!$F$29)</f>
        <v>9.992187359913994E-2</v>
      </c>
      <c r="O1124" s="8">
        <f t="shared" ca="1" si="148"/>
        <v>0.73405547101738922</v>
      </c>
      <c r="P1124" s="30">
        <f ca="1">_xlfn.LOGNORM.INV(O1124,'Input Parameters'!$H$30,'Input Parameters'!$I$30)</f>
        <v>3.60505666284114</v>
      </c>
      <c r="Q1124" s="10">
        <f t="shared" ca="1" si="149"/>
        <v>0.5096170412727683</v>
      </c>
      <c r="R1124" s="30">
        <f>IF('Input Parameters'!$E$32=0,0,_xlfn.BETA.INV(Q1124,'Input Parameters'!$L$32,'Input Parameters'!$M$32,'Input Parameters'!$J$32,'Input Parameters'!$K$32))</f>
        <v>0</v>
      </c>
      <c r="S1124" s="10">
        <f t="shared" ca="1" si="150"/>
        <v>0.73997074510996996</v>
      </c>
      <c r="T1124" s="26">
        <f ca="1">_xlfn.LOGNORM.INV(S1124,'Input Parameters'!$H$34,'Input Parameters'!$I$34)</f>
        <v>54.611239031176069</v>
      </c>
      <c r="U1124" s="10">
        <f t="shared" ca="1" si="151"/>
        <v>0.46005660919510383</v>
      </c>
      <c r="V1124" s="30">
        <f ca="1">_xlfn.BETA.INV(U1124,'Input Parameters'!$L$36,'Input Parameters'!$M$36,'Input Parameters'!$J$36,'Input Parameters'!$K$36)</f>
        <v>0.57075781597775932</v>
      </c>
      <c r="W1124" s="2">
        <f ca="1">N1124+(P1124-N1124)*(1-ERF((T1124-R1124)/(2*SQRT(L1124*'Input Parameters'!$E$38))))</f>
        <v>0.10011370331605784</v>
      </c>
      <c r="X1124">
        <f t="shared" ca="1" si="152"/>
        <v>1</v>
      </c>
      <c r="Y1124" s="7"/>
    </row>
    <row r="1125" spans="1:25" ht="15" customHeight="1" x14ac:dyDescent="0.25">
      <c r="A1125" s="139">
        <v>1118</v>
      </c>
      <c r="B1125" s="10">
        <f t="shared" ca="1" si="143"/>
        <v>0.74955906578071996</v>
      </c>
      <c r="C1125" s="60">
        <f ca="1">_xlfn.NORM.INV(B1125,'Input Parameters'!$E$15,'Input Parameters'!$F$15)</f>
        <v>307.4449582733796</v>
      </c>
      <c r="D1125" s="10">
        <f t="shared" ca="1" si="144"/>
        <v>0.94783666487542872</v>
      </c>
      <c r="E1125" s="62">
        <f ca="1">IF(_xlfn.NORM.INV(D1125,'Input Parameters'!$E$17,'Input Parameters'!$F$17)&lt;3500,3500,IF(_xlfn.NORM.INV(D1125,'Input Parameters'!$E$17,'Input Parameters'!$F$17)&gt;5500,5500,_xlfn.NORM.INV(D1125,'Input Parameters'!$E$17,'Input Parameters'!$F$17)))</f>
        <v>5500</v>
      </c>
      <c r="F1125" s="10">
        <f t="shared" ca="1" si="145"/>
        <v>0.55959199719745101</v>
      </c>
      <c r="G1125" s="64">
        <f ca="1">_xlfn.NORM.INV(F1125,'Input Parameters'!$E$20,'Input Parameters'!$F$20)</f>
        <v>283.6545635846968</v>
      </c>
      <c r="H1125" s="57">
        <f ca="1">EXP(E1125*(1/'Input Parameters'!$E$23-1/G1125))</f>
        <v>0.54127799349607886</v>
      </c>
      <c r="I1125" s="10">
        <f t="shared" ca="1" si="146"/>
        <v>0.73819827574404218</v>
      </c>
      <c r="J1125" s="30">
        <f ca="1">_xlfn.BETA.INV(I1125,'Input Parameters'!$L$26,'Input Parameters'!$M$26,'Input Parameters'!$J$26,'Input Parameters'!$K$26)</f>
        <v>0.75779117606794832</v>
      </c>
      <c r="K1125" s="168">
        <f ca="1">('Input Parameters'!$E$27/'Input Parameters'!$E$38)^$J1125</f>
        <v>4.3583832331547815E-3</v>
      </c>
      <c r="L1125" s="69">
        <f ca="1">$H1125*$C1125*'Input Parameters'!$E$25*K1125</f>
        <v>0.72529245761529393</v>
      </c>
      <c r="M1125" s="24">
        <f t="shared" ca="1" si="147"/>
        <v>0.90213938396989446</v>
      </c>
      <c r="N1125" s="15">
        <f ca="1">_xlfn.NORM.INV(M1125,'Input Parameters'!$E$29,'Input Parameters'!$F$29)</f>
        <v>0.1001293838439396</v>
      </c>
      <c r="O1125" s="8">
        <f t="shared" ca="1" si="148"/>
        <v>0.3400026665417416</v>
      </c>
      <c r="P1125" s="30">
        <f ca="1">_xlfn.LOGNORM.INV(O1125,'Input Parameters'!$H$30,'Input Parameters'!$I$30)</f>
        <v>2.2082587692500852</v>
      </c>
      <c r="Q1125" s="10">
        <f t="shared" ca="1" si="149"/>
        <v>0.69932492536096502</v>
      </c>
      <c r="R1125" s="30">
        <f>IF('Input Parameters'!$E$32=0,0,_xlfn.BETA.INV(Q1125,'Input Parameters'!$L$32,'Input Parameters'!$M$32,'Input Parameters'!$J$32,'Input Parameters'!$K$32))</f>
        <v>0</v>
      </c>
      <c r="S1125" s="10">
        <f t="shared" ca="1" si="150"/>
        <v>0.51799650877848469</v>
      </c>
      <c r="T1125" s="26">
        <f ca="1">_xlfn.LOGNORM.INV(S1125,'Input Parameters'!$H$34,'Input Parameters'!$I$34)</f>
        <v>50.691748470748301</v>
      </c>
      <c r="U1125" s="10">
        <f t="shared" ca="1" si="151"/>
        <v>0.16383684872715998</v>
      </c>
      <c r="V1125" s="30">
        <f ca="1">_xlfn.BETA.INV(U1125,'Input Parameters'!$L$36,'Input Parameters'!$M$36,'Input Parameters'!$J$36,'Input Parameters'!$K$36)</f>
        <v>0.45182885947563101</v>
      </c>
      <c r="W1125" s="2">
        <f ca="1">N1125+(P1125-N1125)*(1-ERF((T1125-R1125)/(2*SQRT(L1125*'Input Parameters'!$E$38))))</f>
        <v>0.10018348877345273</v>
      </c>
      <c r="X1125">
        <f t="shared" ca="1" si="152"/>
        <v>1</v>
      </c>
      <c r="Y1125" s="7"/>
    </row>
    <row r="1126" spans="1:25" ht="15" customHeight="1" x14ac:dyDescent="0.25">
      <c r="A1126" s="139">
        <v>1119</v>
      </c>
      <c r="B1126" s="10">
        <f t="shared" ca="1" si="143"/>
        <v>0.31211331353736416</v>
      </c>
      <c r="C1126" s="60">
        <f ca="1">_xlfn.NORM.INV(B1126,'Input Parameters'!$E$15,'Input Parameters'!$F$15)</f>
        <v>244.41951576418512</v>
      </c>
      <c r="D1126" s="10">
        <f t="shared" ca="1" si="144"/>
        <v>0.4583406308468978</v>
      </c>
      <c r="E1126" s="62">
        <f ca="1">IF(_xlfn.NORM.INV(D1126,'Input Parameters'!$E$17,'Input Parameters'!$F$17)&lt;3500,3500,IF(_xlfn.NORM.INV(D1126,'Input Parameters'!$E$17,'Input Parameters'!$F$17)&gt;5500,5500,_xlfn.NORM.INV(D1126,'Input Parameters'!$E$17,'Input Parameters'!$F$17)))</f>
        <v>4726.7694558505409</v>
      </c>
      <c r="F1126" s="10">
        <f t="shared" ca="1" si="145"/>
        <v>0.49086387144657617</v>
      </c>
      <c r="G1126" s="64">
        <f ca="1">_xlfn.NORM.INV(F1126,'Input Parameters'!$E$20,'Input Parameters'!$F$20)</f>
        <v>282.49655070233422</v>
      </c>
      <c r="H1126" s="57">
        <f ca="1">EXP(E1126*(1/'Input Parameters'!$E$23-1/G1126))</f>
        <v>0.5511021253835896</v>
      </c>
      <c r="I1126" s="10">
        <f t="shared" ca="1" si="146"/>
        <v>0.44272426349355176</v>
      </c>
      <c r="J1126" s="30">
        <f ca="1">_xlfn.BETA.INV(I1126,'Input Parameters'!$L$26,'Input Parameters'!$M$26,'Input Parameters'!$J$26,'Input Parameters'!$K$26)</f>
        <v>0.63797417281402147</v>
      </c>
      <c r="K1126" s="168">
        <f ca="1">('Input Parameters'!$E$27/'Input Parameters'!$E$38)^$J1126</f>
        <v>1.0293898914047011E-2</v>
      </c>
      <c r="L1126" s="69">
        <f ca="1">$H1126*$C1126*'Input Parameters'!$E$25*K1126</f>
        <v>1.3865893636383717</v>
      </c>
      <c r="M1126" s="24">
        <f t="shared" ca="1" si="147"/>
        <v>0.32432632259138938</v>
      </c>
      <c r="N1126" s="15">
        <f ca="1">_xlfn.NORM.INV(M1126,'Input Parameters'!$E$29,'Input Parameters'!$F$29)</f>
        <v>9.9954436524305801E-2</v>
      </c>
      <c r="O1126" s="8">
        <f t="shared" ca="1" si="148"/>
        <v>0.751808941284409</v>
      </c>
      <c r="P1126" s="30">
        <f ca="1">_xlfn.LOGNORM.INV(O1126,'Input Parameters'!$H$30,'Input Parameters'!$I$30)</f>
        <v>3.7000661072400853</v>
      </c>
      <c r="Q1126" s="10">
        <f t="shared" ca="1" si="149"/>
        <v>0.35365273918772178</v>
      </c>
      <c r="R1126" s="30">
        <f>IF('Input Parameters'!$E$32=0,0,_xlfn.BETA.INV(Q1126,'Input Parameters'!$L$32,'Input Parameters'!$M$32,'Input Parameters'!$J$32,'Input Parameters'!$K$32))</f>
        <v>0</v>
      </c>
      <c r="S1126" s="10">
        <f t="shared" ca="1" si="150"/>
        <v>0.88591915278002664</v>
      </c>
      <c r="T1126" s="26">
        <f ca="1">_xlfn.LOGNORM.INV(S1126,'Input Parameters'!$H$34,'Input Parameters'!$I$34)</f>
        <v>58.568630144329795</v>
      </c>
      <c r="U1126" s="10">
        <f t="shared" ca="1" si="151"/>
        <v>0.54764625635588637</v>
      </c>
      <c r="V1126" s="30">
        <f ca="1">_xlfn.BETA.INV(U1126,'Input Parameters'!$L$36,'Input Parameters'!$M$36,'Input Parameters'!$J$36,'Input Parameters'!$K$36)</f>
        <v>0.60433770797119768</v>
      </c>
      <c r="W1126" s="2">
        <f ca="1">N1126+(P1126-N1126)*(1-ERF((T1126-R1126)/(2*SQRT(L1126*'Input Parameters'!$E$38))))</f>
        <v>0.10152553824893613</v>
      </c>
      <c r="X1126">
        <f t="shared" ca="1" si="152"/>
        <v>1</v>
      </c>
      <c r="Y1126" s="7"/>
    </row>
    <row r="1127" spans="1:25" ht="15" customHeight="1" x14ac:dyDescent="0.25">
      <c r="A1127" s="139">
        <v>1120</v>
      </c>
      <c r="B1127" s="10">
        <f t="shared" ca="1" si="143"/>
        <v>0.61710915817877154</v>
      </c>
      <c r="C1127" s="60">
        <f ca="1">_xlfn.NORM.INV(B1127,'Input Parameters'!$E$15,'Input Parameters'!$F$15)</f>
        <v>287.11126987519748</v>
      </c>
      <c r="D1127" s="10">
        <f t="shared" ca="1" si="144"/>
        <v>0.83172640957324284</v>
      </c>
      <c r="E1127" s="62">
        <f ca="1">IF(_xlfn.NORM.INV(D1127,'Input Parameters'!$E$17,'Input Parameters'!$F$17)&lt;3500,3500,IF(_xlfn.NORM.INV(D1127,'Input Parameters'!$E$17,'Input Parameters'!$F$17)&gt;5500,5500,_xlfn.NORM.INV(D1127,'Input Parameters'!$E$17,'Input Parameters'!$F$17)))</f>
        <v>5472.7069428531431</v>
      </c>
      <c r="F1127" s="10">
        <f t="shared" ca="1" si="145"/>
        <v>5.7337835092542866E-2</v>
      </c>
      <c r="G1127" s="64">
        <f ca="1">_xlfn.NORM.INV(F1127,'Input Parameters'!$E$20,'Input Parameters'!$F$20)</f>
        <v>272.08060860704995</v>
      </c>
      <c r="H1127" s="57">
        <f ca="1">EXP(E1127*(1/'Input Parameters'!$E$23-1/G1127))</f>
        <v>0.23895039827845924</v>
      </c>
      <c r="I1127" s="10">
        <f t="shared" ca="1" si="146"/>
        <v>1.4598113026823789E-2</v>
      </c>
      <c r="J1127" s="30">
        <f ca="1">_xlfn.BETA.INV(I1127,'Input Parameters'!$L$26,'Input Parameters'!$M$26,'Input Parameters'!$J$26,'Input Parameters'!$K$26)</f>
        <v>0.30083967961451008</v>
      </c>
      <c r="K1127" s="168">
        <f ca="1">('Input Parameters'!$E$27/'Input Parameters'!$E$38)^$J1127</f>
        <v>0.11556407178005075</v>
      </c>
      <c r="L1127" s="69">
        <f ca="1">$H1127*$C1127*'Input Parameters'!$E$25*K1127</f>
        <v>7.9283138561804405</v>
      </c>
      <c r="M1127" s="24">
        <f t="shared" ca="1" si="147"/>
        <v>0.28752031779069731</v>
      </c>
      <c r="N1127" s="15">
        <f ca="1">_xlfn.NORM.INV(M1127,'Input Parameters'!$E$29,'Input Parameters'!$F$29)</f>
        <v>9.9943935656556751E-2</v>
      </c>
      <c r="O1127" s="8">
        <f t="shared" ca="1" si="148"/>
        <v>0.98910589651014091</v>
      </c>
      <c r="P1127" s="30">
        <f ca="1">_xlfn.LOGNORM.INV(O1127,'Input Parameters'!$H$30,'Input Parameters'!$I$30)</f>
        <v>7.9303783751636017</v>
      </c>
      <c r="Q1127" s="10">
        <f t="shared" ca="1" si="149"/>
        <v>0.77443261720600087</v>
      </c>
      <c r="R1127" s="30">
        <f>IF('Input Parameters'!$E$32=0,0,_xlfn.BETA.INV(Q1127,'Input Parameters'!$L$32,'Input Parameters'!$M$32,'Input Parameters'!$J$32,'Input Parameters'!$K$32))</f>
        <v>0</v>
      </c>
      <c r="S1127" s="10">
        <f t="shared" ca="1" si="150"/>
        <v>0.82805576371957201</v>
      </c>
      <c r="T1127" s="26">
        <f ca="1">_xlfn.LOGNORM.INV(S1127,'Input Parameters'!$H$34,'Input Parameters'!$I$34)</f>
        <v>56.712788481923482</v>
      </c>
      <c r="U1127" s="10">
        <f t="shared" ca="1" si="151"/>
        <v>0.3872685959446327</v>
      </c>
      <c r="V1127" s="30">
        <f ca="1">_xlfn.BETA.INV(U1127,'Input Parameters'!$L$36,'Input Parameters'!$M$36,'Input Parameters'!$J$36,'Input Parameters'!$K$36)</f>
        <v>0.54348064398216689</v>
      </c>
      <c r="W1127" s="2">
        <f ca="1">N1127+(P1127-N1127)*(1-ERF((T1127-R1127)/(2*SQRT(L1127*'Input Parameters'!$E$38))))</f>
        <v>1.3088394065573641</v>
      </c>
      <c r="X1127">
        <f t="shared" ca="1" si="152"/>
        <v>0</v>
      </c>
      <c r="Y1127" s="7"/>
    </row>
    <row r="1128" spans="1:25" ht="15" customHeight="1" x14ac:dyDescent="0.25">
      <c r="A1128" s="139">
        <v>1121</v>
      </c>
      <c r="B1128" s="10">
        <f t="shared" ca="1" si="143"/>
        <v>0.78017769107464485</v>
      </c>
      <c r="C1128" s="60">
        <f ca="1">_xlfn.NORM.INV(B1128,'Input Parameters'!$E$15,'Input Parameters'!$F$15)</f>
        <v>312.84753661753336</v>
      </c>
      <c r="D1128" s="10">
        <f t="shared" ca="1" si="144"/>
        <v>0.91847429908958589</v>
      </c>
      <c r="E1128" s="62">
        <f ca="1">IF(_xlfn.NORM.INV(D1128,'Input Parameters'!$E$17,'Input Parameters'!$F$17)&lt;3500,3500,IF(_xlfn.NORM.INV(D1128,'Input Parameters'!$E$17,'Input Parameters'!$F$17)&gt;5500,5500,_xlfn.NORM.INV(D1128,'Input Parameters'!$E$17,'Input Parameters'!$F$17)))</f>
        <v>5500</v>
      </c>
      <c r="F1128" s="10">
        <f t="shared" ca="1" si="145"/>
        <v>0.10132361921004618</v>
      </c>
      <c r="G1128" s="64">
        <f ca="1">_xlfn.NORM.INV(F1128,'Input Parameters'!$E$20,'Input Parameters'!$F$20)</f>
        <v>274.11389414751966</v>
      </c>
      <c r="H1128" s="57">
        <f ca="1">EXP(E1128*(1/'Input Parameters'!$E$23-1/G1128))</f>
        <v>0.27563074233804719</v>
      </c>
      <c r="I1128" s="10">
        <f t="shared" ca="1" si="146"/>
        <v>0.96378878794641643</v>
      </c>
      <c r="J1128" s="30">
        <f ca="1">_xlfn.BETA.INV(I1128,'Input Parameters'!$L$26,'Input Parameters'!$M$26,'Input Parameters'!$J$26,'Input Parameters'!$K$26)</f>
        <v>0.8903173245609447</v>
      </c>
      <c r="K1128" s="168">
        <f ca="1">('Input Parameters'!$E$27/'Input Parameters'!$E$38)^$J1128</f>
        <v>1.6845323008197292E-3</v>
      </c>
      <c r="L1128" s="69">
        <f ca="1">$H1128*$C1128*'Input Parameters'!$E$25*K1128</f>
        <v>0.14525789201792355</v>
      </c>
      <c r="M1128" s="24">
        <f t="shared" ca="1" si="147"/>
        <v>0.87842066335572822</v>
      </c>
      <c r="N1128" s="15">
        <f ca="1">_xlfn.NORM.INV(M1128,'Input Parameters'!$E$29,'Input Parameters'!$F$29)</f>
        <v>0.10011671280212002</v>
      </c>
      <c r="O1128" s="8">
        <f t="shared" ca="1" si="148"/>
        <v>0.44321490316759748</v>
      </c>
      <c r="P1128" s="30">
        <f ca="1">_xlfn.LOGNORM.INV(O1128,'Input Parameters'!$H$30,'Input Parameters'!$I$30)</f>
        <v>2.5082206099113509</v>
      </c>
      <c r="Q1128" s="10">
        <f t="shared" ca="1" si="149"/>
        <v>0.33856076980755168</v>
      </c>
      <c r="R1128" s="30">
        <f>IF('Input Parameters'!$E$32=0,0,_xlfn.BETA.INV(Q1128,'Input Parameters'!$L$32,'Input Parameters'!$M$32,'Input Parameters'!$J$32,'Input Parameters'!$K$32))</f>
        <v>0</v>
      </c>
      <c r="S1128" s="10">
        <f t="shared" ca="1" si="150"/>
        <v>0.23140331099864875</v>
      </c>
      <c r="T1128" s="26">
        <f ca="1">_xlfn.LOGNORM.INV(S1128,'Input Parameters'!$H$34,'Input Parameters'!$I$34)</f>
        <v>46.003644462738983</v>
      </c>
      <c r="U1128" s="10">
        <f t="shared" ca="1" si="151"/>
        <v>0.82800644694329417</v>
      </c>
      <c r="V1128" s="30">
        <f ca="1">_xlfn.BETA.INV(U1128,'Input Parameters'!$L$36,'Input Parameters'!$M$36,'Input Parameters'!$J$36,'Input Parameters'!$K$36)</f>
        <v>0.74201022722153875</v>
      </c>
      <c r="W1128" s="2">
        <f ca="1">N1128+(P1128-N1128)*(1-ERF((T1128-R1128)/(2*SQRT(L1128*'Input Parameters'!$E$38))))</f>
        <v>0.10011671280212002</v>
      </c>
      <c r="X1128">
        <f t="shared" ca="1" si="152"/>
        <v>1</v>
      </c>
      <c r="Y1128" s="7"/>
    </row>
    <row r="1129" spans="1:25" ht="15" customHeight="1" x14ac:dyDescent="0.25">
      <c r="A1129" s="139">
        <v>1122</v>
      </c>
      <c r="B1129" s="10">
        <f t="shared" ca="1" si="143"/>
        <v>0.75384441402478075</v>
      </c>
      <c r="C1129" s="60">
        <f ca="1">_xlfn.NORM.INV(B1129,'Input Parameters'!$E$15,'Input Parameters'!$F$15)</f>
        <v>308.17844980978509</v>
      </c>
      <c r="D1129" s="10">
        <f t="shared" ca="1" si="144"/>
        <v>0.98349050204476141</v>
      </c>
      <c r="E1129" s="62">
        <f ca="1">IF(_xlfn.NORM.INV(D1129,'Input Parameters'!$E$17,'Input Parameters'!$F$17)&lt;3500,3500,IF(_xlfn.NORM.INV(D1129,'Input Parameters'!$E$17,'Input Parameters'!$F$17)&gt;5500,5500,_xlfn.NORM.INV(D1129,'Input Parameters'!$E$17,'Input Parameters'!$F$17)))</f>
        <v>5500</v>
      </c>
      <c r="F1129" s="10">
        <f t="shared" ca="1" si="145"/>
        <v>4.2029303562328701E-3</v>
      </c>
      <c r="G1129" s="64">
        <f ca="1">_xlfn.NORM.INV(F1129,'Input Parameters'!$E$20,'Input Parameters'!$F$20)</f>
        <v>264.99337254194097</v>
      </c>
      <c r="H1129" s="57">
        <f ca="1">EXP(E1129*(1/'Input Parameters'!$E$23-1/G1129))</f>
        <v>0.13816911562594314</v>
      </c>
      <c r="I1129" s="10">
        <f t="shared" ca="1" si="146"/>
        <v>0.68648254294515099</v>
      </c>
      <c r="J1129" s="30">
        <f ca="1">_xlfn.BETA.INV(I1129,'Input Parameters'!$L$26,'Input Parameters'!$M$26,'Input Parameters'!$J$26,'Input Parameters'!$K$26)</f>
        <v>0.73609784533630307</v>
      </c>
      <c r="K1129" s="168">
        <f ca="1">('Input Parameters'!$E$27/'Input Parameters'!$E$38)^$J1129</f>
        <v>5.0921897646038026E-3</v>
      </c>
      <c r="L1129" s="69">
        <f ca="1">$H1129*$C1129*'Input Parameters'!$E$25*K1129</f>
        <v>0.21682922807954744</v>
      </c>
      <c r="M1129" s="24">
        <f t="shared" ca="1" si="147"/>
        <v>0.52830249557525366</v>
      </c>
      <c r="N1129" s="15">
        <f ca="1">_xlfn.NORM.INV(M1129,'Input Parameters'!$E$29,'Input Parameters'!$F$29)</f>
        <v>0.10000710034510941</v>
      </c>
      <c r="O1129" s="8">
        <f t="shared" ca="1" si="148"/>
        <v>0.31371460461534806</v>
      </c>
      <c r="P1129" s="30">
        <f ca="1">_xlfn.LOGNORM.INV(O1129,'Input Parameters'!$H$30,'Input Parameters'!$I$30)</f>
        <v>2.1335158873902369</v>
      </c>
      <c r="Q1129" s="10">
        <f t="shared" ca="1" si="149"/>
        <v>0.87311765622369508</v>
      </c>
      <c r="R1129" s="30">
        <f>IF('Input Parameters'!$E$32=0,0,_xlfn.BETA.INV(Q1129,'Input Parameters'!$L$32,'Input Parameters'!$M$32,'Input Parameters'!$J$32,'Input Parameters'!$K$32))</f>
        <v>0</v>
      </c>
      <c r="S1129" s="10">
        <f t="shared" ca="1" si="150"/>
        <v>0.26546980055791491</v>
      </c>
      <c r="T1129" s="26">
        <f ca="1">_xlfn.LOGNORM.INV(S1129,'Input Parameters'!$H$34,'Input Parameters'!$I$34)</f>
        <v>46.624497448054484</v>
      </c>
      <c r="U1129" s="10">
        <f t="shared" ca="1" si="151"/>
        <v>0.54383207251347065</v>
      </c>
      <c r="V1129" s="30">
        <f ca="1">_xlfn.BETA.INV(U1129,'Input Parameters'!$L$36,'Input Parameters'!$M$36,'Input Parameters'!$J$36,'Input Parameters'!$K$36)</f>
        <v>0.60283935529846744</v>
      </c>
      <c r="W1129" s="2">
        <f ca="1">N1129+(P1129-N1129)*(1-ERF((T1129-R1129)/(2*SQRT(L1129*'Input Parameters'!$E$38))))</f>
        <v>0.10000710034803849</v>
      </c>
      <c r="X1129">
        <f t="shared" ca="1" si="152"/>
        <v>1</v>
      </c>
      <c r="Y1129" s="7"/>
    </row>
    <row r="1130" spans="1:25" ht="15" customHeight="1" x14ac:dyDescent="0.25">
      <c r="A1130" s="139">
        <v>1123</v>
      </c>
      <c r="B1130" s="10">
        <f t="shared" ca="1" si="143"/>
        <v>0.60461034839042538</v>
      </c>
      <c r="C1130" s="60">
        <f ca="1">_xlfn.NORM.INV(B1130,'Input Parameters'!$E$15,'Input Parameters'!$F$15)</f>
        <v>285.34465358979287</v>
      </c>
      <c r="D1130" s="10">
        <f t="shared" ca="1" si="144"/>
        <v>0.16872350412808501</v>
      </c>
      <c r="E1130" s="62">
        <f ca="1">IF(_xlfn.NORM.INV(D1130,'Input Parameters'!$E$17,'Input Parameters'!$F$17)&lt;3500,3500,IF(_xlfn.NORM.INV(D1130,'Input Parameters'!$E$17,'Input Parameters'!$F$17)&gt;5500,5500,_xlfn.NORM.INV(D1130,'Input Parameters'!$E$17,'Input Parameters'!$F$17)))</f>
        <v>4128.5447230085465</v>
      </c>
      <c r="F1130" s="10">
        <f t="shared" ca="1" si="145"/>
        <v>0.43876773468790509</v>
      </c>
      <c r="G1130" s="64">
        <f ca="1">_xlfn.NORM.INV(F1130,'Input Parameters'!$E$20,'Input Parameters'!$F$20)</f>
        <v>281.61756892785297</v>
      </c>
      <c r="H1130" s="57">
        <f ca="1">EXP(E1130*(1/'Input Parameters'!$E$23-1/G1130))</f>
        <v>0.56776921614680653</v>
      </c>
      <c r="I1130" s="10">
        <f t="shared" ca="1" si="146"/>
        <v>0.63681874343194433</v>
      </c>
      <c r="J1130" s="30">
        <f ca="1">_xlfn.BETA.INV(I1130,'Input Parameters'!$L$26,'Input Parameters'!$M$26,'Input Parameters'!$J$26,'Input Parameters'!$K$26)</f>
        <v>0.71596493076315237</v>
      </c>
      <c r="K1130" s="168">
        <f ca="1">('Input Parameters'!$E$27/'Input Parameters'!$E$38)^$J1130</f>
        <v>5.8833234906220328E-3</v>
      </c>
      <c r="L1130" s="69">
        <f ca="1">$H1130*$C1130*'Input Parameters'!$E$25*K1130</f>
        <v>0.95315671098366905</v>
      </c>
      <c r="M1130" s="24">
        <f t="shared" ca="1" si="147"/>
        <v>0.64503513446056093</v>
      </c>
      <c r="N1130" s="15">
        <f ca="1">_xlfn.NORM.INV(M1130,'Input Parameters'!$E$29,'Input Parameters'!$F$29)</f>
        <v>0.10003719504644588</v>
      </c>
      <c r="O1130" s="8">
        <f t="shared" ca="1" si="148"/>
        <v>1.2911371620391243E-2</v>
      </c>
      <c r="P1130" s="30">
        <f ca="1">_xlfn.LOGNORM.INV(O1130,'Input Parameters'!$H$30,'Input Parameters'!$I$30)</f>
        <v>0.93628684865452849</v>
      </c>
      <c r="Q1130" s="10">
        <f t="shared" ca="1" si="149"/>
        <v>0.7427677455767937</v>
      </c>
      <c r="R1130" s="30">
        <f>IF('Input Parameters'!$E$32=0,0,_xlfn.BETA.INV(Q1130,'Input Parameters'!$L$32,'Input Parameters'!$M$32,'Input Parameters'!$J$32,'Input Parameters'!$K$32))</f>
        <v>0</v>
      </c>
      <c r="S1130" s="10">
        <f t="shared" ca="1" si="150"/>
        <v>0.66682073496822603</v>
      </c>
      <c r="T1130" s="26">
        <f ca="1">_xlfn.LOGNORM.INV(S1130,'Input Parameters'!$H$34,'Input Parameters'!$I$34)</f>
        <v>53.187817998551942</v>
      </c>
      <c r="U1130" s="10">
        <f t="shared" ca="1" si="151"/>
        <v>0.72350417489336227</v>
      </c>
      <c r="V1130" s="30">
        <f ca="1">_xlfn.BETA.INV(U1130,'Input Parameters'!$L$36,'Input Parameters'!$M$36,'Input Parameters'!$J$36,'Input Parameters'!$K$36)</f>
        <v>0.68116808889549096</v>
      </c>
      <c r="W1130" s="2">
        <f ca="1">N1130+(P1130-N1130)*(1-ERF((T1130-R1130)/(2*SQRT(L1130*'Input Parameters'!$E$38))))</f>
        <v>0.10013506559060373</v>
      </c>
      <c r="X1130">
        <f t="shared" ca="1" si="152"/>
        <v>1</v>
      </c>
      <c r="Y1130" s="7"/>
    </row>
    <row r="1131" spans="1:25" ht="15" customHeight="1" x14ac:dyDescent="0.25">
      <c r="A1131" s="139">
        <v>1124</v>
      </c>
      <c r="B1131" s="10">
        <f t="shared" ca="1" si="143"/>
        <v>3.1561483888876585E-2</v>
      </c>
      <c r="C1131" s="60">
        <f ca="1">_xlfn.NORM.INV(B1131,'Input Parameters'!$E$15,'Input Parameters'!$F$15)</f>
        <v>170.25821076903583</v>
      </c>
      <c r="D1131" s="10">
        <f t="shared" ca="1" si="144"/>
        <v>0.58993621405650076</v>
      </c>
      <c r="E1131" s="62">
        <f ca="1">IF(_xlfn.NORM.INV(D1131,'Input Parameters'!$E$17,'Input Parameters'!$F$17)&lt;3500,3500,IF(_xlfn.NORM.INV(D1131,'Input Parameters'!$E$17,'Input Parameters'!$F$17)&gt;5500,5500,_xlfn.NORM.INV(D1131,'Input Parameters'!$E$17,'Input Parameters'!$F$17)))</f>
        <v>4959.1666291466008</v>
      </c>
      <c r="F1131" s="10">
        <f t="shared" ca="1" si="145"/>
        <v>0.95410129088781859</v>
      </c>
      <c r="G1131" s="64">
        <f ca="1">_xlfn.NORM.INV(F1131,'Input Parameters'!$E$20,'Input Parameters'!$F$20)</f>
        <v>293.94614368758226</v>
      </c>
      <c r="H1131" s="57">
        <f ca="1">EXP(E1131*(1/'Input Parameters'!$E$23-1/G1131))</f>
        <v>1.0604063562174799</v>
      </c>
      <c r="I1131" s="10">
        <f t="shared" ca="1" si="146"/>
        <v>0.49949966492283637</v>
      </c>
      <c r="J1131" s="30">
        <f ca="1">_xlfn.BETA.INV(I1131,'Input Parameters'!$L$26,'Input Parameters'!$M$26,'Input Parameters'!$J$26,'Input Parameters'!$K$26)</f>
        <v>0.66119682625243559</v>
      </c>
      <c r="K1131" s="168">
        <f ca="1">('Input Parameters'!$E$27/'Input Parameters'!$E$38)^$J1131</f>
        <v>8.714381758172263E-3</v>
      </c>
      <c r="L1131" s="69">
        <f ca="1">$H1131*$C1131*'Input Parameters'!$E$25*K1131</f>
        <v>1.573319657577847</v>
      </c>
      <c r="M1131" s="24">
        <f t="shared" ca="1" si="147"/>
        <v>0.15171802901126441</v>
      </c>
      <c r="N1131" s="15">
        <f ca="1">_xlfn.NORM.INV(M1131,'Input Parameters'!$E$29,'Input Parameters'!$F$29)</f>
        <v>9.989709071762097E-2</v>
      </c>
      <c r="O1131" s="8">
        <f t="shared" ca="1" si="148"/>
        <v>0.81691022564082394</v>
      </c>
      <c r="P1131" s="30">
        <f ca="1">_xlfn.LOGNORM.INV(O1131,'Input Parameters'!$H$30,'Input Parameters'!$I$30)</f>
        <v>4.111996458844164</v>
      </c>
      <c r="Q1131" s="10">
        <f t="shared" ca="1" si="149"/>
        <v>0.89269787591137983</v>
      </c>
      <c r="R1131" s="30">
        <f>IF('Input Parameters'!$E$32=0,0,_xlfn.BETA.INV(Q1131,'Input Parameters'!$L$32,'Input Parameters'!$M$32,'Input Parameters'!$J$32,'Input Parameters'!$K$32))</f>
        <v>0</v>
      </c>
      <c r="S1131" s="10">
        <f t="shared" ca="1" si="150"/>
        <v>4.2485270300487876E-2</v>
      </c>
      <c r="T1131" s="26">
        <f ca="1">_xlfn.LOGNORM.INV(S1131,'Input Parameters'!$H$34,'Input Parameters'!$I$34)</f>
        <v>40.676884116783206</v>
      </c>
      <c r="U1131" s="10">
        <f t="shared" ca="1" si="151"/>
        <v>0.67742694502122092</v>
      </c>
      <c r="V1131" s="30">
        <f ca="1">_xlfn.BETA.INV(U1131,'Input Parameters'!$L$36,'Input Parameters'!$M$36,'Input Parameters'!$J$36,'Input Parameters'!$K$36)</f>
        <v>0.65903875777224719</v>
      </c>
      <c r="W1131" s="2">
        <f ca="1">N1131+(P1131-N1131)*(1-ERF((T1131-R1131)/(2*SQRT(L1131*'Input Parameters'!$E$38))))</f>
        <v>0.18752889657303765</v>
      </c>
      <c r="X1131">
        <f t="shared" ca="1" si="152"/>
        <v>1</v>
      </c>
      <c r="Y1131" s="7"/>
    </row>
    <row r="1132" spans="1:25" ht="15" customHeight="1" x14ac:dyDescent="0.25">
      <c r="A1132" s="139">
        <v>1125</v>
      </c>
      <c r="B1132" s="10">
        <f t="shared" ca="1" si="143"/>
        <v>0.24711435467354981</v>
      </c>
      <c r="C1132" s="60">
        <f ca="1">_xlfn.NORM.INV(B1132,'Input Parameters'!$E$15,'Input Parameters'!$F$15)</f>
        <v>233.92064375126392</v>
      </c>
      <c r="D1132" s="10">
        <f t="shared" ca="1" si="144"/>
        <v>0.21756846398932916</v>
      </c>
      <c r="E1132" s="62">
        <f ca="1">IF(_xlfn.NORM.INV(D1132,'Input Parameters'!$E$17,'Input Parameters'!$F$17)&lt;3500,3500,IF(_xlfn.NORM.INV(D1132,'Input Parameters'!$E$17,'Input Parameters'!$F$17)&gt;5500,5500,_xlfn.NORM.INV(D1132,'Input Parameters'!$E$17,'Input Parameters'!$F$17)))</f>
        <v>4253.6979444121389</v>
      </c>
      <c r="F1132" s="10">
        <f t="shared" ca="1" si="145"/>
        <v>0.31192954133068429</v>
      </c>
      <c r="G1132" s="64">
        <f ca="1">_xlfn.NORM.INV(F1132,'Input Parameters'!$E$20,'Input Parameters'!$F$20)</f>
        <v>279.36439771164146</v>
      </c>
      <c r="H1132" s="57">
        <f ca="1">EXP(E1132*(1/'Input Parameters'!$E$23-1/G1132))</f>
        <v>0.49409746816025724</v>
      </c>
      <c r="I1132" s="10">
        <f t="shared" ca="1" si="146"/>
        <v>0.60701806646151557</v>
      </c>
      <c r="J1132" s="30">
        <f ca="1">_xlfn.BETA.INV(I1132,'Input Parameters'!$L$26,'Input Parameters'!$M$26,'Input Parameters'!$J$26,'Input Parameters'!$K$26)</f>
        <v>0.70406382183542382</v>
      </c>
      <c r="K1132" s="168">
        <f ca="1">('Input Parameters'!$E$27/'Input Parameters'!$E$38)^$J1132</f>
        <v>6.4076254571311482E-3</v>
      </c>
      <c r="L1132" s="69">
        <f ca="1">$H1132*$C1132*'Input Parameters'!$E$25*K1132</f>
        <v>0.74059077336714096</v>
      </c>
      <c r="M1132" s="24">
        <f t="shared" ca="1" si="147"/>
        <v>0.15783269112815457</v>
      </c>
      <c r="N1132" s="15">
        <f ca="1">_xlfn.NORM.INV(M1132,'Input Parameters'!$E$29,'Input Parameters'!$F$29)</f>
        <v>9.9899659477113142E-2</v>
      </c>
      <c r="O1132" s="8">
        <f t="shared" ca="1" si="148"/>
        <v>0.54836947214037157</v>
      </c>
      <c r="P1132" s="30">
        <f ca="1">_xlfn.LOGNORM.INV(O1132,'Input Parameters'!$H$30,'Input Parameters'!$I$30)</f>
        <v>2.8418493660634812</v>
      </c>
      <c r="Q1132" s="10">
        <f t="shared" ca="1" si="149"/>
        <v>0.29046297895643203</v>
      </c>
      <c r="R1132" s="30">
        <f>IF('Input Parameters'!$E$32=0,0,_xlfn.BETA.INV(Q1132,'Input Parameters'!$L$32,'Input Parameters'!$M$32,'Input Parameters'!$J$32,'Input Parameters'!$K$32))</f>
        <v>0</v>
      </c>
      <c r="S1132" s="10">
        <f t="shared" ca="1" si="150"/>
        <v>7.2498122816132549E-3</v>
      </c>
      <c r="T1132" s="26">
        <f ca="1">_xlfn.LOGNORM.INV(S1132,'Input Parameters'!$H$34,'Input Parameters'!$I$34)</f>
        <v>37.179136825517745</v>
      </c>
      <c r="U1132" s="10">
        <f t="shared" ca="1" si="151"/>
        <v>0.56713348903675265</v>
      </c>
      <c r="V1132" s="30">
        <f ca="1">_xlfn.BETA.INV(U1132,'Input Parameters'!$L$36,'Input Parameters'!$M$36,'Input Parameters'!$J$36,'Input Parameters'!$K$36)</f>
        <v>0.61206435414368521</v>
      </c>
      <c r="W1132" s="2">
        <f ca="1">N1132+(P1132-N1132)*(1-ERF((T1132-R1132)/(2*SQRT(L1132*'Input Parameters'!$E$38))))</f>
        <v>0.10607303041983439</v>
      </c>
      <c r="X1132">
        <f t="shared" ca="1" si="152"/>
        <v>1</v>
      </c>
      <c r="Y1132" s="7"/>
    </row>
    <row r="1133" spans="1:25" ht="15" customHeight="1" x14ac:dyDescent="0.25">
      <c r="A1133" s="139">
        <v>1126</v>
      </c>
      <c r="B1133" s="10">
        <f t="shared" ca="1" si="143"/>
        <v>0.90280813728001552</v>
      </c>
      <c r="C1133" s="60">
        <f ca="1">_xlfn.NORM.INV(B1133,'Input Parameters'!$E$15,'Input Parameters'!$F$15)</f>
        <v>341.29508621691485</v>
      </c>
      <c r="D1133" s="10">
        <f t="shared" ca="1" si="144"/>
        <v>0.60971693613792355</v>
      </c>
      <c r="E1133" s="62">
        <f ca="1">IF(_xlfn.NORM.INV(D1133,'Input Parameters'!$E$17,'Input Parameters'!$F$17)&lt;3500,3500,IF(_xlfn.NORM.INV(D1133,'Input Parameters'!$E$17,'Input Parameters'!$F$17)&gt;5500,5500,_xlfn.NORM.INV(D1133,'Input Parameters'!$E$17,'Input Parameters'!$F$17)))</f>
        <v>4995.0069442063905</v>
      </c>
      <c r="F1133" s="10">
        <f t="shared" ca="1" si="145"/>
        <v>0.39535460883712914</v>
      </c>
      <c r="G1133" s="64">
        <f ca="1">_xlfn.NORM.INV(F1133,'Input Parameters'!$E$20,'Input Parameters'!$F$20)</f>
        <v>280.87188855498164</v>
      </c>
      <c r="H1133" s="57">
        <f ca="1">EXP(E1133*(1/'Input Parameters'!$E$23-1/G1133))</f>
        <v>0.48098226245999082</v>
      </c>
      <c r="I1133" s="10">
        <f t="shared" ca="1" si="146"/>
        <v>0.61390447060347175</v>
      </c>
      <c r="J1133" s="30">
        <f ca="1">_xlfn.BETA.INV(I1133,'Input Parameters'!$L$26,'Input Parameters'!$M$26,'Input Parameters'!$J$26,'Input Parameters'!$K$26)</f>
        <v>0.70680669227613424</v>
      </c>
      <c r="K1133" s="168">
        <f ca="1">('Input Parameters'!$E$27/'Input Parameters'!$E$38)^$J1133</f>
        <v>6.2827895892640677E-3</v>
      </c>
      <c r="L1133" s="69">
        <f ca="1">$H1133*$C1133*'Input Parameters'!$E$25*K1133</f>
        <v>1.0313631538540617</v>
      </c>
      <c r="M1133" s="24">
        <f t="shared" ca="1" si="147"/>
        <v>0.22712764845921618</v>
      </c>
      <c r="N1133" s="15">
        <f ca="1">_xlfn.NORM.INV(M1133,'Input Parameters'!$E$29,'Input Parameters'!$F$29)</f>
        <v>9.9925166032126478E-2</v>
      </c>
      <c r="O1133" s="8">
        <f t="shared" ca="1" si="148"/>
        <v>0.17019081470390063</v>
      </c>
      <c r="P1133" s="30">
        <f ca="1">_xlfn.LOGNORM.INV(O1133,'Input Parameters'!$H$30,'Input Parameters'!$I$30)</f>
        <v>1.7102974573081637</v>
      </c>
      <c r="Q1133" s="10">
        <f t="shared" ca="1" si="149"/>
        <v>9.1021950406802499E-2</v>
      </c>
      <c r="R1133" s="30">
        <f>IF('Input Parameters'!$E$32=0,0,_xlfn.BETA.INV(Q1133,'Input Parameters'!$L$32,'Input Parameters'!$M$32,'Input Parameters'!$J$32,'Input Parameters'!$K$32))</f>
        <v>0</v>
      </c>
      <c r="S1133" s="10">
        <f t="shared" ca="1" si="150"/>
        <v>0.47461680025967135</v>
      </c>
      <c r="T1133" s="26">
        <f ca="1">_xlfn.LOGNORM.INV(S1133,'Input Parameters'!$H$34,'Input Parameters'!$I$34)</f>
        <v>50.0096724055024</v>
      </c>
      <c r="U1133" s="10">
        <f t="shared" ca="1" si="151"/>
        <v>0.72254117373970073</v>
      </c>
      <c r="V1133" s="30">
        <f ca="1">_xlfn.BETA.INV(U1133,'Input Parameters'!$L$36,'Input Parameters'!$M$36,'Input Parameters'!$J$36,'Input Parameters'!$K$36)</f>
        <v>0.68068414993319426</v>
      </c>
      <c r="W1133" s="2">
        <f ca="1">N1133+(P1133-N1133)*(1-ERF((T1133-R1133)/(2*SQRT(L1133*'Input Parameters'!$E$38))))</f>
        <v>0.1007265155431414</v>
      </c>
      <c r="X1133">
        <f t="shared" ca="1" si="152"/>
        <v>1</v>
      </c>
      <c r="Y1133" s="7"/>
    </row>
    <row r="1134" spans="1:25" ht="15" customHeight="1" x14ac:dyDescent="0.25">
      <c r="A1134" s="139">
        <v>1127</v>
      </c>
      <c r="B1134" s="10">
        <f t="shared" ca="1" si="143"/>
        <v>0.87664848202621815</v>
      </c>
      <c r="C1134" s="60">
        <f ca="1">_xlfn.NORM.INV(B1134,'Input Parameters'!$E$15,'Input Parameters'!$F$15)</f>
        <v>333.74458903243601</v>
      </c>
      <c r="D1134" s="10">
        <f t="shared" ca="1" si="144"/>
        <v>0.55371049591507815</v>
      </c>
      <c r="E1134" s="62">
        <f ca="1">IF(_xlfn.NORM.INV(D1134,'Input Parameters'!$E$17,'Input Parameters'!$F$17)&lt;3500,3500,IF(_xlfn.NORM.INV(D1134,'Input Parameters'!$E$17,'Input Parameters'!$F$17)&gt;5500,5500,_xlfn.NORM.INV(D1134,'Input Parameters'!$E$17,'Input Parameters'!$F$17)))</f>
        <v>4894.529098170834</v>
      </c>
      <c r="F1134" s="10">
        <f t="shared" ca="1" si="145"/>
        <v>0.12964842570034052</v>
      </c>
      <c r="G1134" s="64">
        <f ca="1">_xlfn.NORM.INV(F1134,'Input Parameters'!$E$20,'Input Parameters'!$F$20)</f>
        <v>275.09203402801307</v>
      </c>
      <c r="H1134" s="57">
        <f ca="1">EXP(E1134*(1/'Input Parameters'!$E$23-1/G1134))</f>
        <v>0.33846419146223089</v>
      </c>
      <c r="I1134" s="10">
        <f t="shared" ca="1" si="146"/>
        <v>0.73394872890468843</v>
      </c>
      <c r="J1134" s="30">
        <f ca="1">_xlfn.BETA.INV(I1134,'Input Parameters'!$L$26,'Input Parameters'!$M$26,'Input Parameters'!$J$26,'Input Parameters'!$K$26)</f>
        <v>0.75596917982681444</v>
      </c>
      <c r="K1134" s="168">
        <f ca="1">('Input Parameters'!$E$27/'Input Parameters'!$E$38)^$J1134</f>
        <v>4.4157177553212999E-3</v>
      </c>
      <c r="L1134" s="69">
        <f ca="1">$H1134*$C1134*'Input Parameters'!$E$25*K1134</f>
        <v>0.49880209387331248</v>
      </c>
      <c r="M1134" s="24">
        <f t="shared" ca="1" si="147"/>
        <v>0.2188993436108746</v>
      </c>
      <c r="N1134" s="15">
        <f ca="1">_xlfn.NORM.INV(M1134,'Input Parameters'!$E$29,'Input Parameters'!$F$29)</f>
        <v>9.9922408417339542E-2</v>
      </c>
      <c r="O1134" s="8">
        <f t="shared" ca="1" si="148"/>
        <v>0.83860011932163814</v>
      </c>
      <c r="P1134" s="30">
        <f ca="1">_xlfn.LOGNORM.INV(O1134,'Input Parameters'!$H$30,'Input Parameters'!$I$30)</f>
        <v>4.2805999079157901</v>
      </c>
      <c r="Q1134" s="10">
        <f t="shared" ca="1" si="149"/>
        <v>0.9190634361872777</v>
      </c>
      <c r="R1134" s="30">
        <f>IF('Input Parameters'!$E$32=0,0,_xlfn.BETA.INV(Q1134,'Input Parameters'!$L$32,'Input Parameters'!$M$32,'Input Parameters'!$J$32,'Input Parameters'!$K$32))</f>
        <v>0</v>
      </c>
      <c r="S1134" s="10">
        <f t="shared" ca="1" si="150"/>
        <v>0.72795851350058294</v>
      </c>
      <c r="T1134" s="26">
        <f ca="1">_xlfn.LOGNORM.INV(S1134,'Input Parameters'!$H$34,'Input Parameters'!$I$34)</f>
        <v>54.362893756485157</v>
      </c>
      <c r="U1134" s="10">
        <f t="shared" ca="1" si="151"/>
        <v>7.6232222843755748E-2</v>
      </c>
      <c r="V1134" s="30">
        <f ca="1">_xlfn.BETA.INV(U1134,'Input Parameters'!$L$36,'Input Parameters'!$M$36,'Input Parameters'!$J$36,'Input Parameters'!$K$36)</f>
        <v>0.40076381532919853</v>
      </c>
      <c r="W1134" s="2">
        <f ca="1">N1134+(P1134-N1134)*(1-ERF((T1134-R1134)/(2*SQRT(L1134*'Input Parameters'!$E$38))))</f>
        <v>9.9922627675551712E-2</v>
      </c>
      <c r="X1134">
        <f t="shared" ca="1" si="152"/>
        <v>1</v>
      </c>
      <c r="Y1134" s="7"/>
    </row>
    <row r="1135" spans="1:25" ht="15" customHeight="1" x14ac:dyDescent="0.25">
      <c r="A1135" s="139">
        <v>1128</v>
      </c>
      <c r="B1135" s="10">
        <f t="shared" ca="1" si="143"/>
        <v>0.27863269211494823</v>
      </c>
      <c r="C1135" s="60">
        <f ca="1">_xlfn.NORM.INV(B1135,'Input Parameters'!$E$15,'Input Parameters'!$F$15)</f>
        <v>239.16062744934487</v>
      </c>
      <c r="D1135" s="10">
        <f t="shared" ca="1" si="144"/>
        <v>0.38380145723094605</v>
      </c>
      <c r="E1135" s="62">
        <f ca="1">IF(_xlfn.NORM.INV(D1135,'Input Parameters'!$E$17,'Input Parameters'!$F$17)&lt;3500,3500,IF(_xlfn.NORM.INV(D1135,'Input Parameters'!$E$17,'Input Parameters'!$F$17)&gt;5500,5500,_xlfn.NORM.INV(D1135,'Input Parameters'!$E$17,'Input Parameters'!$F$17)))</f>
        <v>4593.1417170219029</v>
      </c>
      <c r="F1135" s="10">
        <f t="shared" ca="1" si="145"/>
        <v>0.75983275748961898</v>
      </c>
      <c r="G1135" s="64">
        <f ca="1">_xlfn.NORM.INV(F1135,'Input Parameters'!$E$20,'Input Parameters'!$F$20)</f>
        <v>287.37862341211303</v>
      </c>
      <c r="H1135" s="57">
        <f ca="1">EXP(E1135*(1/'Input Parameters'!$E$23-1/G1135))</f>
        <v>0.73876446465156997</v>
      </c>
      <c r="I1135" s="10">
        <f t="shared" ca="1" si="146"/>
        <v>0.92233442626081574</v>
      </c>
      <c r="J1135" s="30">
        <f ca="1">_xlfn.BETA.INV(I1135,'Input Parameters'!$L$26,'Input Parameters'!$M$26,'Input Parameters'!$J$26,'Input Parameters'!$K$26)</f>
        <v>0.85414987953557586</v>
      </c>
      <c r="K1135" s="168">
        <f ca="1">('Input Parameters'!$E$27/'Input Parameters'!$E$38)^$J1135</f>
        <v>2.1834755611721633E-3</v>
      </c>
      <c r="L1135" s="69">
        <f ca="1">$H1135*$C1135*'Input Parameters'!$E$25*K1135</f>
        <v>0.38578382679993017</v>
      </c>
      <c r="M1135" s="24">
        <f t="shared" ca="1" si="147"/>
        <v>0.20990710694075421</v>
      </c>
      <c r="N1135" s="15">
        <f ca="1">_xlfn.NORM.INV(M1135,'Input Parameters'!$E$29,'Input Parameters'!$F$29)</f>
        <v>9.991932563910029E-2</v>
      </c>
      <c r="O1135" s="8">
        <f t="shared" ca="1" si="148"/>
        <v>0.61678752040925811</v>
      </c>
      <c r="P1135" s="30">
        <f ca="1">_xlfn.LOGNORM.INV(O1135,'Input Parameters'!$H$30,'Input Parameters'!$I$30)</f>
        <v>3.0875049267970103</v>
      </c>
      <c r="Q1135" s="10">
        <f t="shared" ca="1" si="149"/>
        <v>0.94425932903787724</v>
      </c>
      <c r="R1135" s="30">
        <f>IF('Input Parameters'!$E$32=0,0,_xlfn.BETA.INV(Q1135,'Input Parameters'!$L$32,'Input Parameters'!$M$32,'Input Parameters'!$J$32,'Input Parameters'!$K$32))</f>
        <v>0</v>
      </c>
      <c r="S1135" s="10">
        <f t="shared" ca="1" si="150"/>
        <v>0.84439376624158657</v>
      </c>
      <c r="T1135" s="26">
        <f ca="1">_xlfn.LOGNORM.INV(S1135,'Input Parameters'!$H$34,'Input Parameters'!$I$34)</f>
        <v>57.181995093326023</v>
      </c>
      <c r="U1135" s="10">
        <f t="shared" ca="1" si="151"/>
        <v>0.7342131738137494</v>
      </c>
      <c r="V1135" s="30">
        <f ca="1">_xlfn.BETA.INV(U1135,'Input Parameters'!$L$36,'Input Parameters'!$M$36,'Input Parameters'!$J$36,'Input Parameters'!$K$36)</f>
        <v>0.6866206912199514</v>
      </c>
      <c r="W1135" s="2">
        <f ca="1">N1135+(P1135-N1135)*(1-ERF((T1135-R1135)/(2*SQRT(L1135*'Input Parameters'!$E$38))))</f>
        <v>9.991932586381469E-2</v>
      </c>
      <c r="X1135">
        <f t="shared" ca="1" si="152"/>
        <v>1</v>
      </c>
      <c r="Y1135" s="7"/>
    </row>
    <row r="1136" spans="1:25" ht="15" customHeight="1" x14ac:dyDescent="0.25">
      <c r="A1136" s="139">
        <v>1129</v>
      </c>
      <c r="B1136" s="10">
        <f t="shared" ca="1" si="143"/>
        <v>0.72586108182951115</v>
      </c>
      <c r="C1136" s="60">
        <f ca="1">_xlfn.NORM.INV(B1136,'Input Parameters'!$E$15,'Input Parameters'!$F$15)</f>
        <v>303.50183857257366</v>
      </c>
      <c r="D1136" s="10">
        <f t="shared" ca="1" si="144"/>
        <v>0.36459540648487043</v>
      </c>
      <c r="E1136" s="62">
        <f ca="1">IF(_xlfn.NORM.INV(D1136,'Input Parameters'!$E$17,'Input Parameters'!$F$17)&lt;3500,3500,IF(_xlfn.NORM.INV(D1136,'Input Parameters'!$E$17,'Input Parameters'!$F$17)&gt;5500,5500,_xlfn.NORM.INV(D1136,'Input Parameters'!$E$17,'Input Parameters'!$F$17)))</f>
        <v>4557.6585079642282</v>
      </c>
      <c r="F1136" s="10">
        <f t="shared" ca="1" si="145"/>
        <v>0.78115666930009409</v>
      </c>
      <c r="G1136" s="64">
        <f ca="1">_xlfn.NORM.INV(F1136,'Input Parameters'!$E$20,'Input Parameters'!$F$20)</f>
        <v>287.8499072483695</v>
      </c>
      <c r="H1136" s="57">
        <f ca="1">EXP(E1136*(1/'Input Parameters'!$E$23-1/G1136))</f>
        <v>0.75997390403521103</v>
      </c>
      <c r="I1136" s="10">
        <f t="shared" ca="1" si="146"/>
        <v>0.83395802645434702</v>
      </c>
      <c r="J1136" s="30">
        <f ca="1">_xlfn.BETA.INV(I1136,'Input Parameters'!$L$26,'Input Parameters'!$M$26,'Input Parameters'!$J$26,'Input Parameters'!$K$26)</f>
        <v>0.80197760803083651</v>
      </c>
      <c r="K1136" s="168">
        <f ca="1">('Input Parameters'!$E$27/'Input Parameters'!$E$38)^$J1136</f>
        <v>3.17450223703833E-3</v>
      </c>
      <c r="L1136" s="69">
        <f ca="1">$H1136*$C1136*'Input Parameters'!$E$25*K1136</f>
        <v>0.73220997916751407</v>
      </c>
      <c r="M1136" s="24">
        <f t="shared" ca="1" si="147"/>
        <v>0.262903967474027</v>
      </c>
      <c r="N1136" s="15">
        <f ca="1">_xlfn.NORM.INV(M1136,'Input Parameters'!$E$29,'Input Parameters'!$F$29)</f>
        <v>9.9936558179976737E-2</v>
      </c>
      <c r="O1136" s="8">
        <f t="shared" ca="1" si="148"/>
        <v>0.44775547074936484</v>
      </c>
      <c r="P1136" s="30">
        <f ca="1">_xlfn.LOGNORM.INV(O1136,'Input Parameters'!$H$30,'Input Parameters'!$I$30)</f>
        <v>2.5218702021279897</v>
      </c>
      <c r="Q1136" s="10">
        <f t="shared" ca="1" si="149"/>
        <v>8.0006058294086246E-2</v>
      </c>
      <c r="R1136" s="30">
        <f>IF('Input Parameters'!$E$32=0,0,_xlfn.BETA.INV(Q1136,'Input Parameters'!$L$32,'Input Parameters'!$M$32,'Input Parameters'!$J$32,'Input Parameters'!$K$32))</f>
        <v>0</v>
      </c>
      <c r="S1136" s="10">
        <f t="shared" ca="1" si="150"/>
        <v>0.6818592705686356</v>
      </c>
      <c r="T1136" s="26">
        <f ca="1">_xlfn.LOGNORM.INV(S1136,'Input Parameters'!$H$34,'Input Parameters'!$I$34)</f>
        <v>53.465058169074396</v>
      </c>
      <c r="U1136" s="10">
        <f t="shared" ca="1" si="151"/>
        <v>0.39410827172821428</v>
      </c>
      <c r="V1136" s="30">
        <f ca="1">_xlfn.BETA.INV(U1136,'Input Parameters'!$L$36,'Input Parameters'!$M$36,'Input Parameters'!$J$36,'Input Parameters'!$K$36)</f>
        <v>0.54604511418275969</v>
      </c>
      <c r="W1136" s="2">
        <f ca="1">N1136+(P1136-N1136)*(1-ERF((T1136-R1136)/(2*SQRT(L1136*'Input Parameters'!$E$38))))</f>
        <v>9.9960672033646253E-2</v>
      </c>
      <c r="X1136">
        <f t="shared" ca="1" si="152"/>
        <v>1</v>
      </c>
      <c r="Y1136" s="7"/>
    </row>
    <row r="1137" spans="1:25" ht="15" customHeight="1" x14ac:dyDescent="0.25">
      <c r="A1137" s="139">
        <v>1130</v>
      </c>
      <c r="B1137" s="10">
        <f t="shared" ca="1" si="143"/>
        <v>0.83539450042513008</v>
      </c>
      <c r="C1137" s="60">
        <f ca="1">_xlfn.NORM.INV(B1137,'Input Parameters'!$E$15,'Input Parameters'!$F$15)</f>
        <v>323.84397479995744</v>
      </c>
      <c r="D1137" s="10">
        <f t="shared" ca="1" si="144"/>
        <v>0.24175629758879691</v>
      </c>
      <c r="E1137" s="62">
        <f ca="1">IF(_xlfn.NORM.INV(D1137,'Input Parameters'!$E$17,'Input Parameters'!$F$17)&lt;3500,3500,IF(_xlfn.NORM.INV(D1137,'Input Parameters'!$E$17,'Input Parameters'!$F$17)&gt;5500,5500,_xlfn.NORM.INV(D1137,'Input Parameters'!$E$17,'Input Parameters'!$F$17)))</f>
        <v>4309.5350514917573</v>
      </c>
      <c r="F1137" s="10">
        <f t="shared" ca="1" si="145"/>
        <v>0.40307149498195927</v>
      </c>
      <c r="G1137" s="64">
        <f ca="1">_xlfn.NORM.INV(F1137,'Input Parameters'!$E$20,'Input Parameters'!$F$20)</f>
        <v>281.00578764266123</v>
      </c>
      <c r="H1137" s="57">
        <f ca="1">EXP(E1137*(1/'Input Parameters'!$E$23-1/G1137))</f>
        <v>0.53570552360753343</v>
      </c>
      <c r="I1137" s="10">
        <f t="shared" ca="1" si="146"/>
        <v>0.42832746992188309</v>
      </c>
      <c r="J1137" s="30">
        <f ca="1">_xlfn.BETA.INV(I1137,'Input Parameters'!$L$26,'Input Parameters'!$M$26,'Input Parameters'!$J$26,'Input Parameters'!$K$26)</f>
        <v>0.63195454392314421</v>
      </c>
      <c r="K1137" s="168">
        <f ca="1">('Input Parameters'!$E$27/'Input Parameters'!$E$38)^$J1137</f>
        <v>1.0748114268815783E-2</v>
      </c>
      <c r="L1137" s="69">
        <f ca="1">$H1137*$C1137*'Input Parameters'!$E$25*K1137</f>
        <v>1.8646366693531047</v>
      </c>
      <c r="M1137" s="24">
        <f t="shared" ca="1" si="147"/>
        <v>8.3430354960556508E-2</v>
      </c>
      <c r="N1137" s="15">
        <f ca="1">_xlfn.NORM.INV(M1137,'Input Parameters'!$E$29,'Input Parameters'!$F$29)</f>
        <v>9.9861763843060378E-2</v>
      </c>
      <c r="O1137" s="8">
        <f t="shared" ca="1" si="148"/>
        <v>0.51364157997917137</v>
      </c>
      <c r="P1137" s="30">
        <f ca="1">_xlfn.LOGNORM.INV(O1137,'Input Parameters'!$H$30,'Input Parameters'!$I$30)</f>
        <v>2.7269845096544891</v>
      </c>
      <c r="Q1137" s="10">
        <f t="shared" ca="1" si="149"/>
        <v>0.26770817210254882</v>
      </c>
      <c r="R1137" s="30">
        <f>IF('Input Parameters'!$E$32=0,0,_xlfn.BETA.INV(Q1137,'Input Parameters'!$L$32,'Input Parameters'!$M$32,'Input Parameters'!$J$32,'Input Parameters'!$K$32))</f>
        <v>0</v>
      </c>
      <c r="S1137" s="10">
        <f t="shared" ca="1" si="150"/>
        <v>0.40829901899688503</v>
      </c>
      <c r="T1137" s="26">
        <f ca="1">_xlfn.LOGNORM.INV(S1137,'Input Parameters'!$H$34,'Input Parameters'!$I$34)</f>
        <v>48.972857517462536</v>
      </c>
      <c r="U1137" s="10">
        <f t="shared" ca="1" si="151"/>
        <v>0.97819963408242383</v>
      </c>
      <c r="V1137" s="30">
        <f ca="1">_xlfn.BETA.INV(U1137,'Input Parameters'!$L$36,'Input Parameters'!$M$36,'Input Parameters'!$J$36,'Input Parameters'!$K$36)</f>
        <v>0.93992841735346322</v>
      </c>
      <c r="W1137" s="2">
        <f ca="1">N1137+(P1137-N1137)*(1-ERF((T1137-R1137)/(2*SQRT(L1137*'Input Parameters'!$E$38))))</f>
        <v>0.12932173719061685</v>
      </c>
      <c r="X1137">
        <f t="shared" ca="1" si="152"/>
        <v>1</v>
      </c>
      <c r="Y1137" s="7"/>
    </row>
    <row r="1138" spans="1:25" ht="15" customHeight="1" x14ac:dyDescent="0.25">
      <c r="A1138" s="139">
        <v>1131</v>
      </c>
      <c r="B1138" s="10">
        <f t="shared" ca="1" si="143"/>
        <v>0.48717400618459128</v>
      </c>
      <c r="C1138" s="60">
        <f ca="1">_xlfn.NORM.INV(B1138,'Input Parameters'!$E$15,'Input Parameters'!$F$15)</f>
        <v>269.22458071321842</v>
      </c>
      <c r="D1138" s="10">
        <f t="shared" ca="1" si="144"/>
        <v>0.27269246867502717</v>
      </c>
      <c r="E1138" s="62">
        <f ca="1">IF(_xlfn.NORM.INV(D1138,'Input Parameters'!$E$17,'Input Parameters'!$F$17)&lt;3500,3500,IF(_xlfn.NORM.INV(D1138,'Input Parameters'!$E$17,'Input Parameters'!$F$17)&gt;5500,5500,_xlfn.NORM.INV(D1138,'Input Parameters'!$E$17,'Input Parameters'!$F$17)))</f>
        <v>4376.7169405169989</v>
      </c>
      <c r="F1138" s="10">
        <f t="shared" ca="1" si="145"/>
        <v>0.38643025739378734</v>
      </c>
      <c r="G1138" s="64">
        <f ca="1">_xlfn.NORM.INV(F1138,'Input Parameters'!$E$20,'Input Parameters'!$F$20)</f>
        <v>280.71614380181177</v>
      </c>
      <c r="H1138" s="57">
        <f ca="1">EXP(E1138*(1/'Input Parameters'!$E$23-1/G1138))</f>
        <v>0.52206067233874776</v>
      </c>
      <c r="I1138" s="10">
        <f t="shared" ca="1" si="146"/>
        <v>0.53183604201203383</v>
      </c>
      <c r="J1138" s="30">
        <f ca="1">_xlfn.BETA.INV(I1138,'Input Parameters'!$L$26,'Input Parameters'!$M$26,'Input Parameters'!$J$26,'Input Parameters'!$K$26)</f>
        <v>0.67416659434892678</v>
      </c>
      <c r="K1138" s="168">
        <f ca="1">('Input Parameters'!$E$27/'Input Parameters'!$E$38)^$J1138</f>
        <v>7.9402303153801486E-3</v>
      </c>
      <c r="L1138" s="69">
        <f ca="1">$H1138*$C1138*'Input Parameters'!$E$25*K1138</f>
        <v>1.1160118021883123</v>
      </c>
      <c r="M1138" s="24">
        <f t="shared" ca="1" si="147"/>
        <v>0.62983016646658552</v>
      </c>
      <c r="N1138" s="15">
        <f ca="1">_xlfn.NORM.INV(M1138,'Input Parameters'!$E$29,'Input Parameters'!$F$29)</f>
        <v>0.10003314035720924</v>
      </c>
      <c r="O1138" s="8">
        <f t="shared" ca="1" si="148"/>
        <v>0.81214216780649506</v>
      </c>
      <c r="P1138" s="30">
        <f ca="1">_xlfn.LOGNORM.INV(O1138,'Input Parameters'!$H$30,'Input Parameters'!$I$30)</f>
        <v>4.0774990194528185</v>
      </c>
      <c r="Q1138" s="10">
        <f t="shared" ca="1" si="149"/>
        <v>0.56772472627854242</v>
      </c>
      <c r="R1138" s="30">
        <f>IF('Input Parameters'!$E$32=0,0,_xlfn.BETA.INV(Q1138,'Input Parameters'!$L$32,'Input Parameters'!$M$32,'Input Parameters'!$J$32,'Input Parameters'!$K$32))</f>
        <v>0</v>
      </c>
      <c r="S1138" s="10">
        <f t="shared" ca="1" si="150"/>
        <v>0.84698027427801725</v>
      </c>
      <c r="T1138" s="26">
        <f ca="1">_xlfn.LOGNORM.INV(S1138,'Input Parameters'!$H$34,'Input Parameters'!$I$34)</f>
        <v>57.25956116869375</v>
      </c>
      <c r="U1138" s="10">
        <f t="shared" ca="1" si="151"/>
        <v>0.14302671586100024</v>
      </c>
      <c r="V1138" s="30">
        <f ca="1">_xlfn.BETA.INV(U1138,'Input Parameters'!$L$36,'Input Parameters'!$M$36,'Input Parameters'!$J$36,'Input Parameters'!$K$36)</f>
        <v>0.4413335338769826</v>
      </c>
      <c r="W1138" s="2">
        <f ca="1">N1138+(P1138-N1138)*(1-ERF((T1138-R1138)/(2*SQRT(L1138*'Input Parameters'!$E$38))))</f>
        <v>0.10053737443731292</v>
      </c>
      <c r="X1138">
        <f t="shared" ca="1" si="152"/>
        <v>1</v>
      </c>
      <c r="Y1138" s="7"/>
    </row>
    <row r="1139" spans="1:25" ht="15" customHeight="1" x14ac:dyDescent="0.25">
      <c r="A1139" s="139">
        <v>1132</v>
      </c>
      <c r="B1139" s="10">
        <f t="shared" ca="1" si="143"/>
        <v>0.77890003770944516</v>
      </c>
      <c r="C1139" s="60">
        <f ca="1">_xlfn.NORM.INV(B1139,'Input Parameters'!$E$15,'Input Parameters'!$F$15)</f>
        <v>312.61397038631884</v>
      </c>
      <c r="D1139" s="10">
        <f t="shared" ca="1" si="144"/>
        <v>0.94926957280569779</v>
      </c>
      <c r="E1139" s="62">
        <f ca="1">IF(_xlfn.NORM.INV(D1139,'Input Parameters'!$E$17,'Input Parameters'!$F$17)&lt;3500,3500,IF(_xlfn.NORM.INV(D1139,'Input Parameters'!$E$17,'Input Parameters'!$F$17)&gt;5500,5500,_xlfn.NORM.INV(D1139,'Input Parameters'!$E$17,'Input Parameters'!$F$17)))</f>
        <v>5500</v>
      </c>
      <c r="F1139" s="10">
        <f t="shared" ca="1" si="145"/>
        <v>0.86298912223657154</v>
      </c>
      <c r="G1139" s="64">
        <f ca="1">_xlfn.NORM.INV(F1139,'Input Parameters'!$E$20,'Input Parameters'!$F$20)</f>
        <v>289.97877996007725</v>
      </c>
      <c r="H1139" s="57">
        <f ca="1">EXP(E1139*(1/'Input Parameters'!$E$23-1/G1139))</f>
        <v>0.82617727303498978</v>
      </c>
      <c r="I1139" s="10">
        <f t="shared" ca="1" si="146"/>
        <v>0.76509723256707329</v>
      </c>
      <c r="J1139" s="30">
        <f ca="1">_xlfn.BETA.INV(I1139,'Input Parameters'!$L$26,'Input Parameters'!$M$26,'Input Parameters'!$J$26,'Input Parameters'!$K$26)</f>
        <v>0.76953649481254527</v>
      </c>
      <c r="K1139" s="168">
        <f ca="1">('Input Parameters'!$E$27/'Input Parameters'!$E$38)^$J1139</f>
        <v>4.0062342892670686E-3</v>
      </c>
      <c r="L1139" s="69">
        <f ca="1">$H1139*$C1139*'Input Parameters'!$E$25*K1139</f>
        <v>1.034708388567833</v>
      </c>
      <c r="M1139" s="24">
        <f t="shared" ca="1" si="147"/>
        <v>0.64752662814159723</v>
      </c>
      <c r="N1139" s="15">
        <f ca="1">_xlfn.NORM.INV(M1139,'Input Parameters'!$E$29,'Input Parameters'!$F$29)</f>
        <v>0.10003786514052894</v>
      </c>
      <c r="O1139" s="8">
        <f t="shared" ca="1" si="148"/>
        <v>0.58103509137753528</v>
      </c>
      <c r="P1139" s="30">
        <f ca="1">_xlfn.LOGNORM.INV(O1139,'Input Parameters'!$H$30,'Input Parameters'!$I$30)</f>
        <v>2.9554836426355102</v>
      </c>
      <c r="Q1139" s="10">
        <f t="shared" ca="1" si="149"/>
        <v>0.45459608389270312</v>
      </c>
      <c r="R1139" s="30">
        <f>IF('Input Parameters'!$E$32=0,0,_xlfn.BETA.INV(Q1139,'Input Parameters'!$L$32,'Input Parameters'!$M$32,'Input Parameters'!$J$32,'Input Parameters'!$K$32))</f>
        <v>0</v>
      </c>
      <c r="S1139" s="10">
        <f t="shared" ca="1" si="150"/>
        <v>0.11302173323791076</v>
      </c>
      <c r="T1139" s="26">
        <f ca="1">_xlfn.LOGNORM.INV(S1139,'Input Parameters'!$H$34,'Input Parameters'!$I$34)</f>
        <v>43.354205439426394</v>
      </c>
      <c r="U1139" s="10">
        <f t="shared" ca="1" si="151"/>
        <v>7.31795994568194E-2</v>
      </c>
      <c r="V1139" s="30">
        <f ca="1">_xlfn.BETA.INV(U1139,'Input Parameters'!$L$36,'Input Parameters'!$M$36,'Input Parameters'!$J$36,'Input Parameters'!$K$36)</f>
        <v>0.3984980515388733</v>
      </c>
      <c r="W1139" s="2">
        <f ca="1">N1139+(P1139-N1139)*(1-ERF((T1139-R1139)/(2*SQRT(L1139*'Input Parameters'!$E$38))))</f>
        <v>0.10740606301630386</v>
      </c>
      <c r="X1139">
        <f t="shared" ca="1" si="152"/>
        <v>1</v>
      </c>
      <c r="Y1139" s="7"/>
    </row>
    <row r="1140" spans="1:25" ht="15" customHeight="1" x14ac:dyDescent="0.25">
      <c r="A1140" s="139">
        <v>1133</v>
      </c>
      <c r="B1140" s="10">
        <f t="shared" ca="1" si="143"/>
        <v>0.75977176568005766</v>
      </c>
      <c r="C1140" s="60">
        <f ca="1">_xlfn.NORM.INV(B1140,'Input Parameters'!$E$15,'Input Parameters'!$F$15)</f>
        <v>309.20438857648213</v>
      </c>
      <c r="D1140" s="10">
        <f t="shared" ca="1" si="144"/>
        <v>0.34765369484876441</v>
      </c>
      <c r="E1140" s="62">
        <f ca="1">IF(_xlfn.NORM.INV(D1140,'Input Parameters'!$E$17,'Input Parameters'!$F$17)&lt;3500,3500,IF(_xlfn.NORM.INV(D1140,'Input Parameters'!$E$17,'Input Parameters'!$F$17)&gt;5500,5500,_xlfn.NORM.INV(D1140,'Input Parameters'!$E$17,'Input Parameters'!$F$17)))</f>
        <v>4525.8360494665458</v>
      </c>
      <c r="F1140" s="10">
        <f t="shared" ca="1" si="145"/>
        <v>0.8101408271224726</v>
      </c>
      <c r="G1140" s="64">
        <f ca="1">_xlfn.NORM.INV(F1140,'Input Parameters'!$E$20,'Input Parameters'!$F$20)</f>
        <v>288.53538298645299</v>
      </c>
      <c r="H1140" s="57">
        <f ca="1">EXP(E1140*(1/'Input Parameters'!$E$23-1/G1140))</f>
        <v>0.79041136743633256</v>
      </c>
      <c r="I1140" s="10">
        <f t="shared" ca="1" si="146"/>
        <v>0.1393928031511541</v>
      </c>
      <c r="J1140" s="30">
        <f ca="1">_xlfn.BETA.INV(I1140,'Input Parameters'!$L$26,'Input Parameters'!$M$26,'Input Parameters'!$J$26,'Input Parameters'!$K$26)</f>
        <v>0.47842393040337328</v>
      </c>
      <c r="K1140" s="168">
        <f ca="1">('Input Parameters'!$E$27/'Input Parameters'!$E$38)^$J1140</f>
        <v>3.2330435447195799E-2</v>
      </c>
      <c r="L1140" s="69">
        <f ca="1">$H1140*$C1140*'Input Parameters'!$E$25*K1140</f>
        <v>7.9015152166437712</v>
      </c>
      <c r="M1140" s="24">
        <f t="shared" ca="1" si="147"/>
        <v>3.9150096777909704E-2</v>
      </c>
      <c r="N1140" s="15">
        <f ca="1">_xlfn.NORM.INV(M1140,'Input Parameters'!$E$29,'Input Parameters'!$F$29)</f>
        <v>9.9823936495755369E-2</v>
      </c>
      <c r="O1140" s="8">
        <f t="shared" ca="1" si="148"/>
        <v>0.9758597439623754</v>
      </c>
      <c r="P1140" s="30">
        <f ca="1">_xlfn.LOGNORM.INV(O1140,'Input Parameters'!$H$30,'Input Parameters'!$I$30)</f>
        <v>6.8205559639581903</v>
      </c>
      <c r="Q1140" s="10">
        <f t="shared" ca="1" si="149"/>
        <v>0.59854308670380663</v>
      </c>
      <c r="R1140" s="30">
        <f>IF('Input Parameters'!$E$32=0,0,_xlfn.BETA.INV(Q1140,'Input Parameters'!$L$32,'Input Parameters'!$M$32,'Input Parameters'!$J$32,'Input Parameters'!$K$32))</f>
        <v>0</v>
      </c>
      <c r="S1140" s="10">
        <f t="shared" ca="1" si="150"/>
        <v>0.77901349795887498</v>
      </c>
      <c r="T1140" s="26">
        <f ca="1">_xlfn.LOGNORM.INV(S1140,'Input Parameters'!$H$34,'Input Parameters'!$I$34)</f>
        <v>55.47210064595955</v>
      </c>
      <c r="U1140" s="10">
        <f t="shared" ca="1" si="151"/>
        <v>0.64645881502368852</v>
      </c>
      <c r="V1140" s="30">
        <f ca="1">_xlfn.BETA.INV(U1140,'Input Parameters'!$L$36,'Input Parameters'!$M$36,'Input Parameters'!$J$36,'Input Parameters'!$K$36)</f>
        <v>0.64514754656668427</v>
      </c>
      <c r="W1140" s="2">
        <f ca="1">N1140+(P1140-N1140)*(1-ERF((T1140-R1140)/(2*SQRT(L1140*'Input Parameters'!$E$38))))</f>
        <v>1.1945621381202518</v>
      </c>
      <c r="X1140">
        <f t="shared" ca="1" si="152"/>
        <v>0</v>
      </c>
      <c r="Y1140" s="7"/>
    </row>
    <row r="1141" spans="1:25" ht="15" customHeight="1" x14ac:dyDescent="0.25">
      <c r="A1141" s="139">
        <v>1134</v>
      </c>
      <c r="B1141" s="10">
        <f t="shared" ca="1" si="143"/>
        <v>0.78419330226316464</v>
      </c>
      <c r="C1141" s="60">
        <f ca="1">_xlfn.NORM.INV(B1141,'Input Parameters'!$E$15,'Input Parameters'!$F$15)</f>
        <v>313.58675228060889</v>
      </c>
      <c r="D1141" s="10">
        <f t="shared" ca="1" si="144"/>
        <v>0.4220379537926594</v>
      </c>
      <c r="E1141" s="62">
        <f ca="1">IF(_xlfn.NORM.INV(D1141,'Input Parameters'!$E$17,'Input Parameters'!$F$17)&lt;3500,3500,IF(_xlfn.NORM.INV(D1141,'Input Parameters'!$E$17,'Input Parameters'!$F$17)&gt;5500,5500,_xlfn.NORM.INV(D1141,'Input Parameters'!$E$17,'Input Parameters'!$F$17)))</f>
        <v>4662.3221623543577</v>
      </c>
      <c r="F1141" s="10">
        <f t="shared" ca="1" si="145"/>
        <v>0.28184369304052692</v>
      </c>
      <c r="G1141" s="64">
        <f ca="1">_xlfn.NORM.INV(F1141,'Input Parameters'!$E$20,'Input Parameters'!$F$20)</f>
        <v>278.78159967582428</v>
      </c>
      <c r="H1141" s="57">
        <f ca="1">EXP(E1141*(1/'Input Parameters'!$E$23-1/G1141))</f>
        <v>0.44591006803044519</v>
      </c>
      <c r="I1141" s="10">
        <f t="shared" ca="1" si="146"/>
        <v>0.10510104231969308</v>
      </c>
      <c r="J1141" s="30">
        <f ca="1">_xlfn.BETA.INV(I1141,'Input Parameters'!$L$26,'Input Parameters'!$M$26,'Input Parameters'!$J$26,'Input Parameters'!$K$26)</f>
        <v>0.44946071176700936</v>
      </c>
      <c r="K1141" s="168">
        <f ca="1">('Input Parameters'!$E$27/'Input Parameters'!$E$38)^$J1141</f>
        <v>3.9795861155709621E-2</v>
      </c>
      <c r="L1141" s="69">
        <f ca="1">$H1141*$C1141*'Input Parameters'!$E$25*K1141</f>
        <v>5.5647145629429495</v>
      </c>
      <c r="M1141" s="24">
        <f t="shared" ca="1" si="147"/>
        <v>0.74331659316762044</v>
      </c>
      <c r="N1141" s="15">
        <f ca="1">_xlfn.NORM.INV(M1141,'Input Parameters'!$E$29,'Input Parameters'!$F$29)</f>
        <v>0.10006536042371865</v>
      </c>
      <c r="O1141" s="8">
        <f t="shared" ca="1" si="148"/>
        <v>0.91176760849206984</v>
      </c>
      <c r="P1141" s="30">
        <f ca="1">_xlfn.LOGNORM.INV(O1141,'Input Parameters'!$H$30,'Input Parameters'!$I$30)</f>
        <v>5.0813001750377218</v>
      </c>
      <c r="Q1141" s="10">
        <f t="shared" ca="1" si="149"/>
        <v>0.7411413936702852</v>
      </c>
      <c r="R1141" s="30">
        <f>IF('Input Parameters'!$E$32=0,0,_xlfn.BETA.INV(Q1141,'Input Parameters'!$L$32,'Input Parameters'!$M$32,'Input Parameters'!$J$32,'Input Parameters'!$K$32))</f>
        <v>0</v>
      </c>
      <c r="S1141" s="10">
        <f t="shared" ca="1" si="150"/>
        <v>0.29830438876142729</v>
      </c>
      <c r="T1141" s="26">
        <f ca="1">_xlfn.LOGNORM.INV(S1141,'Input Parameters'!$H$34,'Input Parameters'!$I$34)</f>
        <v>47.192741285016915</v>
      </c>
      <c r="U1141" s="10">
        <f t="shared" ca="1" si="151"/>
        <v>0.13105900660402625</v>
      </c>
      <c r="V1141" s="30">
        <f ca="1">_xlfn.BETA.INV(U1141,'Input Parameters'!$L$36,'Input Parameters'!$M$36,'Input Parameters'!$J$36,'Input Parameters'!$K$36)</f>
        <v>0.4349587721651304</v>
      </c>
      <c r="W1141" s="2">
        <f ca="1">N1141+(P1141-N1141)*(1-ERF((T1141-R1141)/(2*SQRT(L1141*'Input Parameters'!$E$38))))</f>
        <v>0.88302047460632127</v>
      </c>
      <c r="X1141">
        <f t="shared" ca="1" si="152"/>
        <v>0</v>
      </c>
      <c r="Y1141" s="7"/>
    </row>
    <row r="1142" spans="1:25" ht="15" customHeight="1" x14ac:dyDescent="0.25">
      <c r="A1142" s="139">
        <v>1135</v>
      </c>
      <c r="B1142" s="10">
        <f t="shared" ca="1" si="143"/>
        <v>0.25133989344541763</v>
      </c>
      <c r="C1142" s="60">
        <f ca="1">_xlfn.NORM.INV(B1142,'Input Parameters'!$E$15,'Input Parameters'!$F$15)</f>
        <v>234.64246123443596</v>
      </c>
      <c r="D1142" s="10">
        <f t="shared" ca="1" si="144"/>
        <v>0.59537844525700578</v>
      </c>
      <c r="E1142" s="62">
        <f ca="1">IF(_xlfn.NORM.INV(D1142,'Input Parameters'!$E$17,'Input Parameters'!$F$17)&lt;3500,3500,IF(_xlfn.NORM.INV(D1142,'Input Parameters'!$E$17,'Input Parameters'!$F$17)&gt;5500,5500,_xlfn.NORM.INV(D1142,'Input Parameters'!$E$17,'Input Parameters'!$F$17)))</f>
        <v>4968.9818094664597</v>
      </c>
      <c r="F1142" s="10">
        <f t="shared" ca="1" si="145"/>
        <v>0.1009890829049056</v>
      </c>
      <c r="G1142" s="64">
        <f ca="1">_xlfn.NORM.INV(F1142,'Input Parameters'!$E$20,'Input Parameters'!$F$20)</f>
        <v>274.10122921622298</v>
      </c>
      <c r="H1142" s="57">
        <f ca="1">EXP(E1142*(1/'Input Parameters'!$E$23-1/G1142))</f>
        <v>0.31188864873768252</v>
      </c>
      <c r="I1142" s="10">
        <f t="shared" ca="1" si="146"/>
        <v>0.32225661377648784</v>
      </c>
      <c r="J1142" s="30">
        <f ca="1">_xlfn.BETA.INV(I1142,'Input Parameters'!$L$26,'Input Parameters'!$M$26,'Input Parameters'!$J$26,'Input Parameters'!$K$26)</f>
        <v>0.58493618082428334</v>
      </c>
      <c r="K1142" s="168">
        <f ca="1">('Input Parameters'!$E$27/'Input Parameters'!$E$38)^$J1142</f>
        <v>1.5059276165493551E-2</v>
      </c>
      <c r="L1142" s="69">
        <f ca="1">$H1142*$C1142*'Input Parameters'!$E$25*K1142</f>
        <v>1.1020727698850361</v>
      </c>
      <c r="M1142" s="24">
        <f t="shared" ca="1" si="147"/>
        <v>0.89421582862183513</v>
      </c>
      <c r="N1142" s="15">
        <f ca="1">_xlfn.NORM.INV(M1142,'Input Parameters'!$E$29,'Input Parameters'!$F$29)</f>
        <v>0.10012492645134095</v>
      </c>
      <c r="O1142" s="8">
        <f t="shared" ca="1" si="148"/>
        <v>0.76650900522235499</v>
      </c>
      <c r="P1142" s="30">
        <f ca="1">_xlfn.LOGNORM.INV(O1142,'Input Parameters'!$H$30,'Input Parameters'!$I$30)</f>
        <v>3.7834998046116501</v>
      </c>
      <c r="Q1142" s="10">
        <f t="shared" ca="1" si="149"/>
        <v>0.9233704200285443</v>
      </c>
      <c r="R1142" s="30">
        <f>IF('Input Parameters'!$E$32=0,0,_xlfn.BETA.INV(Q1142,'Input Parameters'!$L$32,'Input Parameters'!$M$32,'Input Parameters'!$J$32,'Input Parameters'!$K$32))</f>
        <v>0</v>
      </c>
      <c r="S1142" s="10">
        <f t="shared" ca="1" si="150"/>
        <v>6.3581456145869741E-2</v>
      </c>
      <c r="T1142" s="26">
        <f ca="1">_xlfn.LOGNORM.INV(S1142,'Input Parameters'!$H$34,'Input Parameters'!$I$34)</f>
        <v>41.687845948356888</v>
      </c>
      <c r="U1142" s="10">
        <f t="shared" ca="1" si="151"/>
        <v>0.59037870092093714</v>
      </c>
      <c r="V1142" s="30">
        <f ca="1">_xlfn.BETA.INV(U1142,'Input Parameters'!$L$36,'Input Parameters'!$M$36,'Input Parameters'!$J$36,'Input Parameters'!$K$36)</f>
        <v>0.62145846824065176</v>
      </c>
      <c r="W1142" s="2">
        <f ca="1">N1142+(P1142-N1142)*(1-ERF((T1142-R1142)/(2*SQRT(L1142*'Input Parameters'!$E$38))))</f>
        <v>0.11848950281464694</v>
      </c>
      <c r="X1142">
        <f t="shared" ca="1" si="152"/>
        <v>1</v>
      </c>
      <c r="Y1142" s="7"/>
    </row>
    <row r="1143" spans="1:25" ht="15" customHeight="1" x14ac:dyDescent="0.25">
      <c r="A1143" s="139">
        <v>1136</v>
      </c>
      <c r="B1143" s="10">
        <f t="shared" ca="1" si="143"/>
        <v>0.79286958955754516</v>
      </c>
      <c r="C1143" s="60">
        <f ca="1">_xlfn.NORM.INV(B1143,'Input Parameters'!$E$15,'Input Parameters'!$F$15)</f>
        <v>315.21172684020951</v>
      </c>
      <c r="D1143" s="10">
        <f t="shared" ca="1" si="144"/>
        <v>0.77897803576503999</v>
      </c>
      <c r="E1143" s="62">
        <f ca="1">IF(_xlfn.NORM.INV(D1143,'Input Parameters'!$E$17,'Input Parameters'!$F$17)&lt;3500,3500,IF(_xlfn.NORM.INV(D1143,'Input Parameters'!$E$17,'Input Parameters'!$F$17)&gt;5500,5500,_xlfn.NORM.INV(D1143,'Input Parameters'!$E$17,'Input Parameters'!$F$17)))</f>
        <v>5338.1224156362168</v>
      </c>
      <c r="F1143" s="10">
        <f t="shared" ca="1" si="145"/>
        <v>0.29612693232419263</v>
      </c>
      <c r="G1143" s="64">
        <f ca="1">_xlfn.NORM.INV(F1143,'Input Parameters'!$E$20,'Input Parameters'!$F$20)</f>
        <v>279.06166256191779</v>
      </c>
      <c r="H1143" s="57">
        <f ca="1">EXP(E1143*(1/'Input Parameters'!$E$23-1/G1143))</f>
        <v>0.40434460110544462</v>
      </c>
      <c r="I1143" s="10">
        <f t="shared" ca="1" si="146"/>
        <v>0.99233403439893397</v>
      </c>
      <c r="J1143" s="30">
        <f ca="1">_xlfn.BETA.INV(I1143,'Input Parameters'!$L$26,'Input Parameters'!$M$26,'Input Parameters'!$J$26,'Input Parameters'!$K$26)</f>
        <v>0.93631769162747214</v>
      </c>
      <c r="K1143" s="168">
        <f ca="1">('Input Parameters'!$E$27/'Input Parameters'!$E$38)^$J1143</f>
        <v>1.2110966036823117E-3</v>
      </c>
      <c r="L1143" s="69">
        <f ca="1">$H1143*$C1143*'Input Parameters'!$E$25*K1143</f>
        <v>0.15435930024421546</v>
      </c>
      <c r="M1143" s="24">
        <f t="shared" ca="1" si="147"/>
        <v>0.47640178143640277</v>
      </c>
      <c r="N1143" s="15">
        <f ca="1">_xlfn.NORM.INV(M1143,'Input Parameters'!$E$29,'Input Parameters'!$F$29)</f>
        <v>9.9994081350080505E-2</v>
      </c>
      <c r="O1143" s="8">
        <f t="shared" ca="1" si="148"/>
        <v>0.26114595467539248</v>
      </c>
      <c r="P1143" s="30">
        <f ca="1">_xlfn.LOGNORM.INV(O1143,'Input Parameters'!$H$30,'Input Parameters'!$I$30)</f>
        <v>1.9833821286290472</v>
      </c>
      <c r="Q1143" s="10">
        <f t="shared" ca="1" si="149"/>
        <v>0.42919886630273696</v>
      </c>
      <c r="R1143" s="30">
        <f>IF('Input Parameters'!$E$32=0,0,_xlfn.BETA.INV(Q1143,'Input Parameters'!$L$32,'Input Parameters'!$M$32,'Input Parameters'!$J$32,'Input Parameters'!$K$32))</f>
        <v>0</v>
      </c>
      <c r="S1143" s="10">
        <f t="shared" ca="1" si="150"/>
        <v>0.55389435307605073</v>
      </c>
      <c r="T1143" s="26">
        <f ca="1">_xlfn.LOGNORM.INV(S1143,'Input Parameters'!$H$34,'Input Parameters'!$I$34)</f>
        <v>51.265447304546072</v>
      </c>
      <c r="U1143" s="10">
        <f t="shared" ca="1" si="151"/>
        <v>0.82372079816196231</v>
      </c>
      <c r="V1143" s="30">
        <f ca="1">_xlfn.BETA.INV(U1143,'Input Parameters'!$L$36,'Input Parameters'!$M$36,'Input Parameters'!$J$36,'Input Parameters'!$K$36)</f>
        <v>0.73907515250595801</v>
      </c>
      <c r="W1143" s="2">
        <f ca="1">N1143+(P1143-N1143)*(1-ERF((T1143-R1143)/(2*SQRT(L1143*'Input Parameters'!$E$38))))</f>
        <v>9.9994081350080505E-2</v>
      </c>
      <c r="X1143">
        <f t="shared" ca="1" si="152"/>
        <v>1</v>
      </c>
      <c r="Y1143" s="7"/>
    </row>
    <row r="1144" spans="1:25" ht="15" customHeight="1" x14ac:dyDescent="0.25">
      <c r="A1144" s="139">
        <v>1137</v>
      </c>
      <c r="B1144" s="10">
        <f t="shared" ca="1" si="143"/>
        <v>0.85131612816056901</v>
      </c>
      <c r="C1144" s="60">
        <f ca="1">_xlfn.NORM.INV(B1144,'Input Parameters'!$E$15,'Input Parameters'!$F$15)</f>
        <v>327.44190032659549</v>
      </c>
      <c r="D1144" s="10">
        <f t="shared" ca="1" si="144"/>
        <v>0.26587465917647002</v>
      </c>
      <c r="E1144" s="62">
        <f ca="1">IF(_xlfn.NORM.INV(D1144,'Input Parameters'!$E$17,'Input Parameters'!$F$17)&lt;3500,3500,IF(_xlfn.NORM.INV(D1144,'Input Parameters'!$E$17,'Input Parameters'!$F$17)&gt;5500,5500,_xlfn.NORM.INV(D1144,'Input Parameters'!$E$17,'Input Parameters'!$F$17)))</f>
        <v>4362.2634785532564</v>
      </c>
      <c r="F1144" s="10">
        <f t="shared" ca="1" si="145"/>
        <v>0.88950582011672052</v>
      </c>
      <c r="G1144" s="64">
        <f ca="1">_xlfn.NORM.INV(F1144,'Input Parameters'!$E$20,'Input Parameters'!$F$20)</f>
        <v>290.85015830463431</v>
      </c>
      <c r="H1144" s="57">
        <f ca="1">EXP(E1144*(1/'Input Parameters'!$E$23-1/G1144))</f>
        <v>0.89908556269647455</v>
      </c>
      <c r="I1144" s="10">
        <f t="shared" ca="1" si="146"/>
        <v>0.16541872435506866</v>
      </c>
      <c r="J1144" s="30">
        <f ca="1">_xlfn.BETA.INV(I1144,'Input Parameters'!$L$26,'Input Parameters'!$M$26,'Input Parameters'!$J$26,'Input Parameters'!$K$26)</f>
        <v>0.4973921264877047</v>
      </c>
      <c r="K1144" s="168">
        <f ca="1">('Input Parameters'!$E$27/'Input Parameters'!$E$38)^$J1144</f>
        <v>2.8217708429160795E-2</v>
      </c>
      <c r="L1144" s="69">
        <f ca="1">$H1144*$C1144*'Input Parameters'!$E$25*K1144</f>
        <v>8.3072449739748517</v>
      </c>
      <c r="M1144" s="24">
        <f t="shared" ca="1" si="147"/>
        <v>0.90522290462863242</v>
      </c>
      <c r="N1144" s="15">
        <f ca="1">_xlfn.NORM.INV(M1144,'Input Parameters'!$E$29,'Input Parameters'!$F$29)</f>
        <v>0.10013118990718418</v>
      </c>
      <c r="O1144" s="8">
        <f t="shared" ca="1" si="148"/>
        <v>0.49099493431190933</v>
      </c>
      <c r="P1144" s="30">
        <f ca="1">_xlfn.LOGNORM.INV(O1144,'Input Parameters'!$H$30,'Input Parameters'!$I$30)</f>
        <v>2.6548200197070964</v>
      </c>
      <c r="Q1144" s="10">
        <f t="shared" ca="1" si="149"/>
        <v>0.2528071442665083</v>
      </c>
      <c r="R1144" s="30">
        <f>IF('Input Parameters'!$E$32=0,0,_xlfn.BETA.INV(Q1144,'Input Parameters'!$L$32,'Input Parameters'!$M$32,'Input Parameters'!$J$32,'Input Parameters'!$K$32))</f>
        <v>0</v>
      </c>
      <c r="S1144" s="10">
        <f t="shared" ca="1" si="150"/>
        <v>0.6326632525001169</v>
      </c>
      <c r="T1144" s="26">
        <f ca="1">_xlfn.LOGNORM.INV(S1144,'Input Parameters'!$H$34,'Input Parameters'!$I$34)</f>
        <v>52.580460691941944</v>
      </c>
      <c r="U1144" s="10">
        <f t="shared" ca="1" si="151"/>
        <v>0.21560723938945225</v>
      </c>
      <c r="V1144" s="30">
        <f ca="1">_xlfn.BETA.INV(U1144,'Input Parameters'!$L$36,'Input Parameters'!$M$36,'Input Parameters'!$J$36,'Input Parameters'!$K$36)</f>
        <v>0.47560589093388711</v>
      </c>
      <c r="W1144" s="2">
        <f ca="1">N1144+(P1144-N1144)*(1-ERF((T1144-R1144)/(2*SQRT(L1144*'Input Parameters'!$E$38))))</f>
        <v>0.6035575695649994</v>
      </c>
      <c r="X1144">
        <f t="shared" ca="1" si="152"/>
        <v>0</v>
      </c>
      <c r="Y1144" s="7"/>
    </row>
    <row r="1145" spans="1:25" ht="15" customHeight="1" x14ac:dyDescent="0.25">
      <c r="A1145" s="139">
        <v>1138</v>
      </c>
      <c r="B1145" s="10">
        <f t="shared" ca="1" si="143"/>
        <v>2.7380407352162739E-2</v>
      </c>
      <c r="C1145" s="60">
        <f ca="1">_xlfn.NORM.INV(B1145,'Input Parameters'!$E$15,'Input Parameters'!$F$15)</f>
        <v>166.8741111658459</v>
      </c>
      <c r="D1145" s="10">
        <f t="shared" ca="1" si="144"/>
        <v>0.55819551230821784</v>
      </c>
      <c r="E1145" s="62">
        <f ca="1">IF(_xlfn.NORM.INV(D1145,'Input Parameters'!$E$17,'Input Parameters'!$F$17)&lt;3500,3500,IF(_xlfn.NORM.INV(D1145,'Input Parameters'!$E$17,'Input Parameters'!$F$17)&gt;5500,5500,_xlfn.NORM.INV(D1145,'Input Parameters'!$E$17,'Input Parameters'!$F$17)))</f>
        <v>4902.4770310226977</v>
      </c>
      <c r="F1145" s="10">
        <f t="shared" ca="1" si="145"/>
        <v>0.21673690515038591</v>
      </c>
      <c r="G1145" s="64">
        <f ca="1">_xlfn.NORM.INV(F1145,'Input Parameters'!$E$20,'Input Parameters'!$F$20)</f>
        <v>277.40215073009267</v>
      </c>
      <c r="H1145" s="57">
        <f ca="1">EXP(E1145*(1/'Input Parameters'!$E$23-1/G1145))</f>
        <v>0.39192426388766577</v>
      </c>
      <c r="I1145" s="10">
        <f t="shared" ca="1" si="146"/>
        <v>0.38465507871678506</v>
      </c>
      <c r="J1145" s="30">
        <f ca="1">_xlfn.BETA.INV(I1145,'Input Parameters'!$L$26,'Input Parameters'!$M$26,'Input Parameters'!$J$26,'Input Parameters'!$K$26)</f>
        <v>0.61324711302726154</v>
      </c>
      <c r="K1145" s="168">
        <f ca="1">('Input Parameters'!$E$27/'Input Parameters'!$E$38)^$J1145</f>
        <v>1.2291637690094481E-2</v>
      </c>
      <c r="L1145" s="69">
        <f ca="1">$H1145*$C1145*'Input Parameters'!$E$25*K1145</f>
        <v>0.80389785021850579</v>
      </c>
      <c r="M1145" s="24">
        <f t="shared" ca="1" si="147"/>
        <v>5.2621820550550868E-2</v>
      </c>
      <c r="N1145" s="15">
        <f ca="1">_xlfn.NORM.INV(M1145,'Input Parameters'!$E$29,'Input Parameters'!$F$29)</f>
        <v>9.9838005290066534E-2</v>
      </c>
      <c r="O1145" s="8">
        <f t="shared" ca="1" si="148"/>
        <v>0.29116820120523057</v>
      </c>
      <c r="P1145" s="30">
        <f ca="1">_xlfn.LOGNORM.INV(O1145,'Input Parameters'!$H$30,'Input Parameters'!$I$30)</f>
        <v>2.06936716064626</v>
      </c>
      <c r="Q1145" s="10">
        <f t="shared" ca="1" si="149"/>
        <v>0.74685224503941594</v>
      </c>
      <c r="R1145" s="30">
        <f>IF('Input Parameters'!$E$32=0,0,_xlfn.BETA.INV(Q1145,'Input Parameters'!$L$32,'Input Parameters'!$M$32,'Input Parameters'!$J$32,'Input Parameters'!$K$32))</f>
        <v>0</v>
      </c>
      <c r="S1145" s="10">
        <f t="shared" ca="1" si="150"/>
        <v>0.95935919696009131</v>
      </c>
      <c r="T1145" s="26">
        <f ca="1">_xlfn.LOGNORM.INV(S1145,'Input Parameters'!$H$34,'Input Parameters'!$I$34)</f>
        <v>62.627995997386442</v>
      </c>
      <c r="U1145" s="10">
        <f t="shared" ca="1" si="151"/>
        <v>0.51663198652037601</v>
      </c>
      <c r="V1145" s="30">
        <f ca="1">_xlfn.BETA.INV(U1145,'Input Parameters'!$L$36,'Input Parameters'!$M$36,'Input Parameters'!$J$36,'Input Parameters'!$K$36)</f>
        <v>0.59226836838874042</v>
      </c>
      <c r="W1145" s="2">
        <f ca="1">N1145+(P1145-N1145)*(1-ERF((T1145-R1145)/(2*SQRT(L1145*'Input Parameters'!$E$38))))</f>
        <v>9.9839550580047134E-2</v>
      </c>
      <c r="X1145">
        <f t="shared" ca="1" si="152"/>
        <v>1</v>
      </c>
      <c r="Y1145" s="7"/>
    </row>
    <row r="1146" spans="1:25" ht="15" customHeight="1" x14ac:dyDescent="0.25">
      <c r="A1146" s="139">
        <v>1139</v>
      </c>
      <c r="B1146" s="10">
        <f t="shared" ca="1" si="143"/>
        <v>0.731217426131898</v>
      </c>
      <c r="C1146" s="60">
        <f ca="1">_xlfn.NORM.INV(B1146,'Input Parameters'!$E$15,'Input Parameters'!$F$15)</f>
        <v>304.37740846365836</v>
      </c>
      <c r="D1146" s="10">
        <f t="shared" ca="1" si="144"/>
        <v>0.763476505205548</v>
      </c>
      <c r="E1146" s="62">
        <f ca="1">IF(_xlfn.NORM.INV(D1146,'Input Parameters'!$E$17,'Input Parameters'!$F$17)&lt;3500,3500,IF(_xlfn.NORM.INV(D1146,'Input Parameters'!$E$17,'Input Parameters'!$F$17)&gt;5500,5500,_xlfn.NORM.INV(D1146,'Input Parameters'!$E$17,'Input Parameters'!$F$17)))</f>
        <v>5302.2711619861211</v>
      </c>
      <c r="F1146" s="10">
        <f t="shared" ca="1" si="145"/>
        <v>0.4156301527687869</v>
      </c>
      <c r="G1146" s="64">
        <f ca="1">_xlfn.NORM.INV(F1146,'Input Parameters'!$E$20,'Input Parameters'!$F$20)</f>
        <v>281.22232741870619</v>
      </c>
      <c r="H1146" s="57">
        <f ca="1">EXP(E1146*(1/'Input Parameters'!$E$23-1/G1146))</f>
        <v>0.47075172626887923</v>
      </c>
      <c r="I1146" s="10">
        <f t="shared" ca="1" si="146"/>
        <v>0.86720819033285734</v>
      </c>
      <c r="J1146" s="30">
        <f ca="1">_xlfn.BETA.INV(I1146,'Input Parameters'!$L$26,'Input Parameters'!$M$26,'Input Parameters'!$J$26,'Input Parameters'!$K$26)</f>
        <v>0.81957356523450342</v>
      </c>
      <c r="K1146" s="168">
        <f ca="1">('Input Parameters'!$E$27/'Input Parameters'!$E$38)^$J1146</f>
        <v>2.798083239032018E-3</v>
      </c>
      <c r="L1146" s="69">
        <f ca="1">$H1146*$C1146*'Input Parameters'!$E$25*K1146</f>
        <v>0.40092668794309522</v>
      </c>
      <c r="M1146" s="24">
        <f t="shared" ca="1" si="147"/>
        <v>0.73079920427781531</v>
      </c>
      <c r="N1146" s="15">
        <f ca="1">_xlfn.NORM.INV(M1146,'Input Parameters'!$E$29,'Input Parameters'!$F$29)</f>
        <v>0.10006152318882902</v>
      </c>
      <c r="O1146" s="8">
        <f t="shared" ca="1" si="148"/>
        <v>0.40379503138658868</v>
      </c>
      <c r="P1146" s="30">
        <f ca="1">_xlfn.LOGNORM.INV(O1146,'Input Parameters'!$H$30,'Input Parameters'!$I$30)</f>
        <v>2.3916863820386975</v>
      </c>
      <c r="Q1146" s="10">
        <f t="shared" ca="1" si="149"/>
        <v>0.81638958744365475</v>
      </c>
      <c r="R1146" s="30">
        <f>IF('Input Parameters'!$E$32=0,0,_xlfn.BETA.INV(Q1146,'Input Parameters'!$L$32,'Input Parameters'!$M$32,'Input Parameters'!$J$32,'Input Parameters'!$K$32))</f>
        <v>0</v>
      </c>
      <c r="S1146" s="10">
        <f t="shared" ca="1" si="150"/>
        <v>0.83164061679393486</v>
      </c>
      <c r="T1146" s="26">
        <f ca="1">_xlfn.LOGNORM.INV(S1146,'Input Parameters'!$H$34,'Input Parameters'!$I$34)</f>
        <v>56.812859679706506</v>
      </c>
      <c r="U1146" s="10">
        <f t="shared" ca="1" si="151"/>
        <v>0.50069902985493786</v>
      </c>
      <c r="V1146" s="30">
        <f ca="1">_xlfn.BETA.INV(U1146,'Input Parameters'!$L$36,'Input Parameters'!$M$36,'Input Parameters'!$J$36,'Input Parameters'!$K$36)</f>
        <v>0.58615612347446033</v>
      </c>
      <c r="W1146" s="2">
        <f ca="1">N1146+(P1146-N1146)*(1-ERF((T1146-R1146)/(2*SQRT(L1146*'Input Parameters'!$E$38))))</f>
        <v>0.10006152370011695</v>
      </c>
      <c r="X1146">
        <f t="shared" ca="1" si="152"/>
        <v>1</v>
      </c>
      <c r="Y1146" s="7"/>
    </row>
    <row r="1147" spans="1:25" ht="15" customHeight="1" x14ac:dyDescent="0.25">
      <c r="A1147" s="139">
        <v>1140</v>
      </c>
      <c r="B1147" s="10">
        <f t="shared" ca="1" si="143"/>
        <v>5.3535449531605828E-2</v>
      </c>
      <c r="C1147" s="60">
        <f ca="1">_xlfn.NORM.INV(B1147,'Input Parameters'!$E$15,'Input Parameters'!$F$15)</f>
        <v>183.63449927221234</v>
      </c>
      <c r="D1147" s="10">
        <f t="shared" ca="1" si="144"/>
        <v>0.47748787685298388</v>
      </c>
      <c r="E1147" s="62">
        <f ca="1">IF(_xlfn.NORM.INV(D1147,'Input Parameters'!$E$17,'Input Parameters'!$F$17)&lt;3500,3500,IF(_xlfn.NORM.INV(D1147,'Input Parameters'!$E$17,'Input Parameters'!$F$17)&gt;5500,5500,_xlfn.NORM.INV(D1147,'Input Parameters'!$E$17,'Input Parameters'!$F$17)))</f>
        <v>4760.4783459176451</v>
      </c>
      <c r="F1147" s="10">
        <f t="shared" ca="1" si="145"/>
        <v>0.71501998718318982</v>
      </c>
      <c r="G1147" s="64">
        <f ca="1">_xlfn.NORM.INV(F1147,'Input Parameters'!$E$20,'Input Parameters'!$F$20)</f>
        <v>286.4563394900041</v>
      </c>
      <c r="H1147" s="57">
        <f ca="1">EXP(E1147*(1/'Input Parameters'!$E$23-1/G1147))</f>
        <v>0.69271224294379807</v>
      </c>
      <c r="I1147" s="10">
        <f t="shared" ca="1" si="146"/>
        <v>0.18174978982456136</v>
      </c>
      <c r="J1147" s="30">
        <f ca="1">_xlfn.BETA.INV(I1147,'Input Parameters'!$L$26,'Input Parameters'!$M$26,'Input Parameters'!$J$26,'Input Parameters'!$K$26)</f>
        <v>0.50833910443403707</v>
      </c>
      <c r="K1147" s="168">
        <f ca="1">('Input Parameters'!$E$27/'Input Parameters'!$E$38)^$J1147</f>
        <v>2.6086731318777465E-2</v>
      </c>
      <c r="L1147" s="69">
        <f ca="1">$H1147*$C1147*'Input Parameters'!$E$25*K1147</f>
        <v>3.3183852451939719</v>
      </c>
      <c r="M1147" s="24">
        <f t="shared" ca="1" si="147"/>
        <v>4.6021253893488878E-2</v>
      </c>
      <c r="N1147" s="15">
        <f ca="1">_xlfn.NORM.INV(M1147,'Input Parameters'!$E$29,'Input Parameters'!$F$29)</f>
        <v>9.9831527949149027E-2</v>
      </c>
      <c r="O1147" s="8">
        <f t="shared" ca="1" si="148"/>
        <v>0.98067354911745475</v>
      </c>
      <c r="P1147" s="30">
        <f ca="1">_xlfn.LOGNORM.INV(O1147,'Input Parameters'!$H$30,'Input Parameters'!$I$30)</f>
        <v>7.1267775045552249</v>
      </c>
      <c r="Q1147" s="10">
        <f t="shared" ca="1" si="149"/>
        <v>0.64929731421235504</v>
      </c>
      <c r="R1147" s="30">
        <f>IF('Input Parameters'!$E$32=0,0,_xlfn.BETA.INV(Q1147,'Input Parameters'!$L$32,'Input Parameters'!$M$32,'Input Parameters'!$J$32,'Input Parameters'!$K$32))</f>
        <v>0</v>
      </c>
      <c r="S1147" s="10">
        <f t="shared" ca="1" si="150"/>
        <v>0.90138889662753952</v>
      </c>
      <c r="T1147" s="26">
        <f ca="1">_xlfn.LOGNORM.INV(S1147,'Input Parameters'!$H$34,'Input Parameters'!$I$34)</f>
        <v>59.187368683140996</v>
      </c>
      <c r="U1147" s="10">
        <f t="shared" ca="1" si="151"/>
        <v>0.8425516142671482</v>
      </c>
      <c r="V1147" s="30">
        <f ca="1">_xlfn.BETA.INV(U1147,'Input Parameters'!$L$36,'Input Parameters'!$M$36,'Input Parameters'!$J$36,'Input Parameters'!$K$36)</f>
        <v>0.75238187457042027</v>
      </c>
      <c r="W1147" s="2">
        <f ca="1">N1147+(P1147-N1147)*(1-ERF((T1147-R1147)/(2*SQRT(L1147*'Input Parameters'!$E$38))))</f>
        <v>0.2515554918370978</v>
      </c>
      <c r="X1147">
        <f t="shared" ca="1" si="152"/>
        <v>1</v>
      </c>
      <c r="Y1147" s="7"/>
    </row>
    <row r="1148" spans="1:25" ht="15" customHeight="1" x14ac:dyDescent="0.25">
      <c r="A1148" s="139">
        <v>1141</v>
      </c>
      <c r="B1148" s="10">
        <f t="shared" ca="1" si="143"/>
        <v>0.87536641468256249</v>
      </c>
      <c r="C1148" s="60">
        <f ca="1">_xlfn.NORM.INV(B1148,'Input Parameters'!$E$15,'Input Parameters'!$F$15)</f>
        <v>333.40515218122772</v>
      </c>
      <c r="D1148" s="10">
        <f t="shared" ca="1" si="144"/>
        <v>0.78173160684867515</v>
      </c>
      <c r="E1148" s="62">
        <f ca="1">IF(_xlfn.NORM.INV(D1148,'Input Parameters'!$E$17,'Input Parameters'!$F$17)&lt;3500,3500,IF(_xlfn.NORM.INV(D1148,'Input Parameters'!$E$17,'Input Parameters'!$F$17)&gt;5500,5500,_xlfn.NORM.INV(D1148,'Input Parameters'!$E$17,'Input Parameters'!$F$17)))</f>
        <v>5344.6382667564667</v>
      </c>
      <c r="F1148" s="10">
        <f t="shared" ca="1" si="145"/>
        <v>0.31958196754386115</v>
      </c>
      <c r="G1148" s="64">
        <f ca="1">_xlfn.NORM.INV(F1148,'Input Parameters'!$E$20,'Input Parameters'!$F$20)</f>
        <v>279.50858387863593</v>
      </c>
      <c r="H1148" s="57">
        <f ca="1">EXP(E1148*(1/'Input Parameters'!$E$23-1/G1148))</f>
        <v>0.41645802301356916</v>
      </c>
      <c r="I1148" s="10">
        <f t="shared" ca="1" si="146"/>
        <v>9.9776275267981052E-2</v>
      </c>
      <c r="J1148" s="30">
        <f ca="1">_xlfn.BETA.INV(I1148,'Input Parameters'!$L$26,'Input Parameters'!$M$26,'Input Parameters'!$J$26,'Input Parameters'!$K$26)</f>
        <v>0.4444108980958475</v>
      </c>
      <c r="K1148" s="168">
        <f ca="1">('Input Parameters'!$E$27/'Input Parameters'!$E$38)^$J1148</f>
        <v>4.1263789558717658E-2</v>
      </c>
      <c r="L1148" s="69">
        <f ca="1">$H1148*$C1148*'Input Parameters'!$E$25*K1148</f>
        <v>5.7294462546654286</v>
      </c>
      <c r="M1148" s="24">
        <f t="shared" ca="1" si="147"/>
        <v>0.84272657674608065</v>
      </c>
      <c r="N1148" s="15">
        <f ca="1">_xlfn.NORM.INV(M1148,'Input Parameters'!$E$29,'Input Parameters'!$F$29)</f>
        <v>0.10010057271349149</v>
      </c>
      <c r="O1148" s="8">
        <f t="shared" ca="1" si="148"/>
        <v>0.72189739034265288</v>
      </c>
      <c r="P1148" s="30">
        <f ca="1">_xlfn.LOGNORM.INV(O1148,'Input Parameters'!$H$30,'Input Parameters'!$I$30)</f>
        <v>3.5432011470769718</v>
      </c>
      <c r="Q1148" s="10">
        <f t="shared" ca="1" si="149"/>
        <v>0.5120373630318743</v>
      </c>
      <c r="R1148" s="30">
        <f>IF('Input Parameters'!$E$32=0,0,_xlfn.BETA.INV(Q1148,'Input Parameters'!$L$32,'Input Parameters'!$M$32,'Input Parameters'!$J$32,'Input Parameters'!$K$32))</f>
        <v>0</v>
      </c>
      <c r="S1148" s="10">
        <f t="shared" ca="1" si="150"/>
        <v>0.73732555613494455</v>
      </c>
      <c r="T1148" s="26">
        <f ca="1">_xlfn.LOGNORM.INV(S1148,'Input Parameters'!$H$34,'Input Parameters'!$I$34)</f>
        <v>54.555961059739317</v>
      </c>
      <c r="U1148" s="10">
        <f t="shared" ca="1" si="151"/>
        <v>0.15380001595481807</v>
      </c>
      <c r="V1148" s="30">
        <f ca="1">_xlfn.BETA.INV(U1148,'Input Parameters'!$L$36,'Input Parameters'!$M$36,'Input Parameters'!$J$36,'Input Parameters'!$K$36)</f>
        <v>0.44685139858545908</v>
      </c>
      <c r="W1148" s="2">
        <f ca="1">N1148+(P1148-N1148)*(1-ERF((T1148-R1148)/(2*SQRT(L1148*'Input Parameters'!$E$38))))</f>
        <v>0.46864316567765768</v>
      </c>
      <c r="X1148">
        <f t="shared" ca="1" si="152"/>
        <v>0</v>
      </c>
      <c r="Y1148" s="7"/>
    </row>
    <row r="1149" spans="1:25" ht="15" customHeight="1" x14ac:dyDescent="0.25">
      <c r="A1149" s="139">
        <v>1142</v>
      </c>
      <c r="B1149" s="10">
        <f t="shared" ca="1" si="143"/>
        <v>0.20259582626098194</v>
      </c>
      <c r="C1149" s="60">
        <f ca="1">_xlfn.NORM.INV(B1149,'Input Parameters'!$E$15,'Input Parameters'!$F$15)</f>
        <v>225.85739214752127</v>
      </c>
      <c r="D1149" s="10">
        <f t="shared" ca="1" si="144"/>
        <v>0.12750134023402826</v>
      </c>
      <c r="E1149" s="62">
        <f ca="1">IF(_xlfn.NORM.INV(D1149,'Input Parameters'!$E$17,'Input Parameters'!$F$17)&lt;3500,3500,IF(_xlfn.NORM.INV(D1149,'Input Parameters'!$E$17,'Input Parameters'!$F$17)&gt;5500,5500,_xlfn.NORM.INV(D1149,'Input Parameters'!$E$17,'Input Parameters'!$F$17)))</f>
        <v>4003.2024872600246</v>
      </c>
      <c r="F1149" s="10">
        <f t="shared" ca="1" si="145"/>
        <v>0.97059969213108355</v>
      </c>
      <c r="G1149" s="64">
        <f ca="1">_xlfn.NORM.INV(F1149,'Input Parameters'!$E$20,'Input Parameters'!$F$20)</f>
        <v>295.31086374948154</v>
      </c>
      <c r="H1149" s="57">
        <f ca="1">EXP(E1149*(1/'Input Parameters'!$E$23-1/G1149))</f>
        <v>1.1165936576707378</v>
      </c>
      <c r="I1149" s="10">
        <f t="shared" ca="1" si="146"/>
        <v>0.83135260884810969</v>
      </c>
      <c r="J1149" s="30">
        <f ca="1">_xlfn.BETA.INV(I1149,'Input Parameters'!$L$26,'Input Parameters'!$M$26,'Input Parameters'!$J$26,'Input Parameters'!$K$26)</f>
        <v>0.80066538146570709</v>
      </c>
      <c r="K1149" s="168">
        <f ca="1">('Input Parameters'!$E$27/'Input Parameters'!$E$38)^$J1149</f>
        <v>3.2045237283902369E-3</v>
      </c>
      <c r="L1149" s="69">
        <f ca="1">$H1149*$C1149*'Input Parameters'!$E$25*K1149</f>
        <v>0.80815182442900413</v>
      </c>
      <c r="M1149" s="24">
        <f t="shared" ca="1" si="147"/>
        <v>0.33829035597718726</v>
      </c>
      <c r="N1149" s="15">
        <f ca="1">_xlfn.NORM.INV(M1149,'Input Parameters'!$E$29,'Input Parameters'!$F$29)</f>
        <v>9.9958286643050981E-2</v>
      </c>
      <c r="O1149" s="8">
        <f t="shared" ca="1" si="148"/>
        <v>0.37340208798998675</v>
      </c>
      <c r="P1149" s="30">
        <f ca="1">_xlfn.LOGNORM.INV(O1149,'Input Parameters'!$H$30,'Input Parameters'!$I$30)</f>
        <v>2.3037298504238457</v>
      </c>
      <c r="Q1149" s="10">
        <f t="shared" ca="1" si="149"/>
        <v>0.42475966344059901</v>
      </c>
      <c r="R1149" s="30">
        <f>IF('Input Parameters'!$E$32=0,0,_xlfn.BETA.INV(Q1149,'Input Parameters'!$L$32,'Input Parameters'!$M$32,'Input Parameters'!$J$32,'Input Parameters'!$K$32))</f>
        <v>0</v>
      </c>
      <c r="S1149" s="10">
        <f t="shared" ca="1" si="150"/>
        <v>0.31446451007401255</v>
      </c>
      <c r="T1149" s="26">
        <f ca="1">_xlfn.LOGNORM.INV(S1149,'Input Parameters'!$H$34,'Input Parameters'!$I$34)</f>
        <v>47.464111973401074</v>
      </c>
      <c r="U1149" s="10">
        <f t="shared" ca="1" si="151"/>
        <v>0.70212881521454906</v>
      </c>
      <c r="V1149" s="30">
        <f ca="1">_xlfn.BETA.INV(U1149,'Input Parameters'!$L$36,'Input Parameters'!$M$36,'Input Parameters'!$J$36,'Input Parameters'!$K$36)</f>
        <v>0.67065470083885015</v>
      </c>
      <c r="W1149" s="2">
        <f ca="1">N1149+(P1149-N1149)*(1-ERF((T1149-R1149)/(2*SQRT(L1149*'Input Parameters'!$E$38))))</f>
        <v>0.10037461511435944</v>
      </c>
      <c r="X1149">
        <f t="shared" ca="1" si="152"/>
        <v>1</v>
      </c>
      <c r="Y1149" s="7"/>
    </row>
    <row r="1150" spans="1:25" ht="15" customHeight="1" x14ac:dyDescent="0.25">
      <c r="A1150" s="139">
        <v>1143</v>
      </c>
      <c r="B1150" s="10">
        <f t="shared" ca="1" si="143"/>
        <v>0.77046342032774229</v>
      </c>
      <c r="C1150" s="60">
        <f ca="1">_xlfn.NORM.INV(B1150,'Input Parameters'!$E$15,'Input Parameters'!$F$15)</f>
        <v>311.09060780067961</v>
      </c>
      <c r="D1150" s="10">
        <f t="shared" ca="1" si="144"/>
        <v>0.10360389931635294</v>
      </c>
      <c r="E1150" s="62">
        <f ca="1">IF(_xlfn.NORM.INV(D1150,'Input Parameters'!$E$17,'Input Parameters'!$F$17)&lt;3500,3500,IF(_xlfn.NORM.INV(D1150,'Input Parameters'!$E$17,'Input Parameters'!$F$17)&gt;5500,5500,_xlfn.NORM.INV(D1150,'Input Parameters'!$E$17,'Input Parameters'!$F$17)))</f>
        <v>3917.1036390519707</v>
      </c>
      <c r="F1150" s="10">
        <f t="shared" ca="1" si="145"/>
        <v>0.71887195053584396</v>
      </c>
      <c r="G1150" s="64">
        <f ca="1">_xlfn.NORM.INV(F1150,'Input Parameters'!$E$20,'Input Parameters'!$F$20)</f>
        <v>286.53260776418716</v>
      </c>
      <c r="H1150" s="57">
        <f ca="1">EXP(E1150*(1/'Input Parameters'!$E$23-1/G1150))</f>
        <v>0.74196178870485663</v>
      </c>
      <c r="I1150" s="10">
        <f t="shared" ca="1" si="146"/>
        <v>0.70071756064036372</v>
      </c>
      <c r="J1150" s="30">
        <f ca="1">_xlfn.BETA.INV(I1150,'Input Parameters'!$L$26,'Input Parameters'!$M$26,'Input Parameters'!$J$26,'Input Parameters'!$K$26)</f>
        <v>0.74197620560382194</v>
      </c>
      <c r="K1150" s="168">
        <f ca="1">('Input Parameters'!$E$27/'Input Parameters'!$E$38)^$J1150</f>
        <v>4.8819382791458806E-3</v>
      </c>
      <c r="L1150" s="69">
        <f ca="1">$H1150*$C1150*'Input Parameters'!$E$25*K1150</f>
        <v>1.126836026251818</v>
      </c>
      <c r="M1150" s="24">
        <f t="shared" ca="1" si="147"/>
        <v>0.92695895739079548</v>
      </c>
      <c r="N1150" s="15">
        <f ca="1">_xlfn.NORM.INV(M1150,'Input Parameters'!$E$29,'Input Parameters'!$F$29)</f>
        <v>0.10014535104325714</v>
      </c>
      <c r="O1150" s="8">
        <f t="shared" ca="1" si="148"/>
        <v>0.75605241849989213</v>
      </c>
      <c r="P1150" s="30">
        <f ca="1">_xlfn.LOGNORM.INV(O1150,'Input Parameters'!$H$30,'Input Parameters'!$I$30)</f>
        <v>3.7236797119001035</v>
      </c>
      <c r="Q1150" s="10">
        <f t="shared" ca="1" si="149"/>
        <v>0.97284515947940609</v>
      </c>
      <c r="R1150" s="30">
        <f>IF('Input Parameters'!$E$32=0,0,_xlfn.BETA.INV(Q1150,'Input Parameters'!$L$32,'Input Parameters'!$M$32,'Input Parameters'!$J$32,'Input Parameters'!$K$32))</f>
        <v>0</v>
      </c>
      <c r="S1150" s="10">
        <f t="shared" ca="1" si="150"/>
        <v>0.42197317869038486</v>
      </c>
      <c r="T1150" s="26">
        <f ca="1">_xlfn.LOGNORM.INV(S1150,'Input Parameters'!$H$34,'Input Parameters'!$I$34)</f>
        <v>49.187206184814841</v>
      </c>
      <c r="U1150" s="10">
        <f t="shared" ca="1" si="151"/>
        <v>0.89110077925789155</v>
      </c>
      <c r="V1150" s="30">
        <f ca="1">_xlfn.BETA.INV(U1150,'Input Parameters'!$L$36,'Input Parameters'!$M$36,'Input Parameters'!$J$36,'Input Parameters'!$K$36)</f>
        <v>0.79318870155150822</v>
      </c>
      <c r="W1150" s="2">
        <f ca="1">N1150+(P1150-N1150)*(1-ERF((T1150-R1150)/(2*SQRT(L1150*'Input Parameters'!$E$38))))</f>
        <v>0.10395411300660377</v>
      </c>
      <c r="X1150">
        <f t="shared" ca="1" si="152"/>
        <v>1</v>
      </c>
      <c r="Y1150" s="7"/>
    </row>
    <row r="1151" spans="1:25" ht="15" customHeight="1" x14ac:dyDescent="0.25">
      <c r="A1151" s="139">
        <v>1144</v>
      </c>
      <c r="B1151" s="10">
        <f t="shared" ca="1" si="143"/>
        <v>0.80824259617314165</v>
      </c>
      <c r="C1151" s="60">
        <f ca="1">_xlfn.NORM.INV(B1151,'Input Parameters'!$E$15,'Input Parameters'!$F$15)</f>
        <v>318.19344651945511</v>
      </c>
      <c r="D1151" s="10">
        <f t="shared" ca="1" si="144"/>
        <v>0.54304546288780509</v>
      </c>
      <c r="E1151" s="62">
        <f ca="1">IF(_xlfn.NORM.INV(D1151,'Input Parameters'!$E$17,'Input Parameters'!$F$17)&lt;3500,3500,IF(_xlfn.NORM.INV(D1151,'Input Parameters'!$E$17,'Input Parameters'!$F$17)&gt;5500,5500,_xlfn.NORM.INV(D1151,'Input Parameters'!$E$17,'Input Parameters'!$F$17)))</f>
        <v>4875.6764366118286</v>
      </c>
      <c r="F1151" s="10">
        <f t="shared" ca="1" si="145"/>
        <v>0.88956017424019007</v>
      </c>
      <c r="G1151" s="64">
        <f ca="1">_xlfn.NORM.INV(F1151,'Input Parameters'!$E$20,'Input Parameters'!$F$20)</f>
        <v>290.8520891509267</v>
      </c>
      <c r="H1151" s="57">
        <f ca="1">EXP(E1151*(1/'Input Parameters'!$E$23-1/G1151))</f>
        <v>0.8879980354261261</v>
      </c>
      <c r="I1151" s="10">
        <f t="shared" ca="1" si="146"/>
        <v>0.32338953075841259</v>
      </c>
      <c r="J1151" s="30">
        <f ca="1">_xlfn.BETA.INV(I1151,'Input Parameters'!$L$26,'Input Parameters'!$M$26,'Input Parameters'!$J$26,'Input Parameters'!$K$26)</f>
        <v>0.58547130877747577</v>
      </c>
      <c r="K1151" s="168">
        <f ca="1">('Input Parameters'!$E$27/'Input Parameters'!$E$38)^$J1151</f>
        <v>1.5001582151631438E-2</v>
      </c>
      <c r="L1151" s="69">
        <f ca="1">$H1151*$C1151*'Input Parameters'!$E$25*K1151</f>
        <v>4.2387743760212429</v>
      </c>
      <c r="M1151" s="24">
        <f t="shared" ca="1" si="147"/>
        <v>0.77424109054158763</v>
      </c>
      <c r="N1151" s="15">
        <f ca="1">_xlfn.NORM.INV(M1151,'Input Parameters'!$E$29,'Input Parameters'!$F$29)</f>
        <v>0.10007528870029792</v>
      </c>
      <c r="O1151" s="8">
        <f t="shared" ca="1" si="148"/>
        <v>0.39840836913055622</v>
      </c>
      <c r="P1151" s="30">
        <f ca="1">_xlfn.LOGNORM.INV(O1151,'Input Parameters'!$H$30,'Input Parameters'!$I$30)</f>
        <v>2.3759969469432378</v>
      </c>
      <c r="Q1151" s="10">
        <f t="shared" ca="1" si="149"/>
        <v>0.13509056260973451</v>
      </c>
      <c r="R1151" s="30">
        <f>IF('Input Parameters'!$E$32=0,0,_xlfn.BETA.INV(Q1151,'Input Parameters'!$L$32,'Input Parameters'!$M$32,'Input Parameters'!$J$32,'Input Parameters'!$K$32))</f>
        <v>0</v>
      </c>
      <c r="S1151" s="10">
        <f t="shared" ca="1" si="150"/>
        <v>0.50077167710528181</v>
      </c>
      <c r="T1151" s="26">
        <f ca="1">_xlfn.LOGNORM.INV(S1151,'Input Parameters'!$H$34,'Input Parameters'!$I$34)</f>
        <v>50.419858400049989</v>
      </c>
      <c r="U1151" s="10">
        <f t="shared" ca="1" si="151"/>
        <v>0.46708282935126888</v>
      </c>
      <c r="V1151" s="30">
        <f ca="1">_xlfn.BETA.INV(U1151,'Input Parameters'!$L$36,'Input Parameters'!$M$36,'Input Parameters'!$J$36,'Input Parameters'!$K$36)</f>
        <v>0.57340438453468767</v>
      </c>
      <c r="W1151" s="2">
        <f ca="1">N1151+(P1151-N1151)*(1-ERF((T1151-R1151)/(2*SQRT(L1151*'Input Parameters'!$E$38))))</f>
        <v>0.28973098757695237</v>
      </c>
      <c r="X1151">
        <f t="shared" ca="1" si="152"/>
        <v>1</v>
      </c>
      <c r="Y1151" s="7"/>
    </row>
    <row r="1152" spans="1:25" ht="15" customHeight="1" x14ac:dyDescent="0.25">
      <c r="A1152" s="139">
        <v>1145</v>
      </c>
      <c r="B1152" s="10">
        <f t="shared" ca="1" si="143"/>
        <v>0.26903693351902902</v>
      </c>
      <c r="C1152" s="60">
        <f ca="1">_xlfn.NORM.INV(B1152,'Input Parameters'!$E$15,'Input Parameters'!$F$15)</f>
        <v>237.59876621576194</v>
      </c>
      <c r="D1152" s="10">
        <f t="shared" ca="1" si="144"/>
        <v>0.86011375590413586</v>
      </c>
      <c r="E1152" s="62">
        <f ca="1">IF(_xlfn.NORM.INV(D1152,'Input Parameters'!$E$17,'Input Parameters'!$F$17)&lt;3500,3500,IF(_xlfn.NORM.INV(D1152,'Input Parameters'!$E$17,'Input Parameters'!$F$17)&gt;5500,5500,_xlfn.NORM.INV(D1152,'Input Parameters'!$E$17,'Input Parameters'!$F$17)))</f>
        <v>5500</v>
      </c>
      <c r="F1152" s="10">
        <f t="shared" ca="1" si="145"/>
        <v>0.876005242881428</v>
      </c>
      <c r="G1152" s="64">
        <f ca="1">_xlfn.NORM.INV(F1152,'Input Parameters'!$E$20,'Input Parameters'!$F$20)</f>
        <v>290.39015127804998</v>
      </c>
      <c r="H1152" s="57">
        <f ca="1">EXP(E1152*(1/'Input Parameters'!$E$23-1/G1152))</f>
        <v>0.84867659312079113</v>
      </c>
      <c r="I1152" s="10">
        <f t="shared" ca="1" si="146"/>
        <v>0.89869566524933553</v>
      </c>
      <c r="J1152" s="30">
        <f ca="1">_xlfn.BETA.INV(I1152,'Input Parameters'!$L$26,'Input Parameters'!$M$26,'Input Parameters'!$J$26,'Input Parameters'!$K$26)</f>
        <v>0.83820207844805816</v>
      </c>
      <c r="K1152" s="168">
        <f ca="1">('Input Parameters'!$E$27/'Input Parameters'!$E$38)^$J1152</f>
        <v>2.4480991283694791E-3</v>
      </c>
      <c r="L1152" s="69">
        <f ca="1">$H1152*$C1152*'Input Parameters'!$E$25*K1152</f>
        <v>0.49364575270090588</v>
      </c>
      <c r="M1152" s="24">
        <f t="shared" ca="1" si="147"/>
        <v>0.32092637632575161</v>
      </c>
      <c r="N1152" s="15">
        <f ca="1">_xlfn.NORM.INV(M1152,'Input Parameters'!$E$29,'Input Parameters'!$F$29)</f>
        <v>9.9953489009430727E-2</v>
      </c>
      <c r="O1152" s="8">
        <f t="shared" ca="1" si="148"/>
        <v>0.83347580727361847</v>
      </c>
      <c r="P1152" s="30">
        <f ca="1">_xlfn.LOGNORM.INV(O1152,'Input Parameters'!$H$30,'Input Parameters'!$I$30)</f>
        <v>4.2388892200539283</v>
      </c>
      <c r="Q1152" s="10">
        <f t="shared" ca="1" si="149"/>
        <v>0.51680204951301711</v>
      </c>
      <c r="R1152" s="30">
        <f>IF('Input Parameters'!$E$32=0,0,_xlfn.BETA.INV(Q1152,'Input Parameters'!$L$32,'Input Parameters'!$M$32,'Input Parameters'!$J$32,'Input Parameters'!$K$32))</f>
        <v>0</v>
      </c>
      <c r="S1152" s="10">
        <f t="shared" ca="1" si="150"/>
        <v>0.87766853221321861</v>
      </c>
      <c r="T1152" s="26">
        <f ca="1">_xlfn.LOGNORM.INV(S1152,'Input Parameters'!$H$34,'Input Parameters'!$I$34)</f>
        <v>58.265332538120958</v>
      </c>
      <c r="U1152" s="10">
        <f t="shared" ca="1" si="151"/>
        <v>0.25594850219647414</v>
      </c>
      <c r="V1152" s="30">
        <f ca="1">_xlfn.BETA.INV(U1152,'Input Parameters'!$L$36,'Input Parameters'!$M$36,'Input Parameters'!$J$36,'Input Parameters'!$K$36)</f>
        <v>0.49259911709556431</v>
      </c>
      <c r="W1152" s="2">
        <f ca="1">N1152+(P1152-N1152)*(1-ERF((T1152-R1152)/(2*SQRT(L1152*'Input Parameters'!$E$38))))</f>
        <v>9.9953507720897547E-2</v>
      </c>
      <c r="X1152">
        <f t="shared" ca="1" si="152"/>
        <v>1</v>
      </c>
      <c r="Y1152" s="7"/>
    </row>
    <row r="1153" spans="1:25" ht="15" customHeight="1" x14ac:dyDescent="0.25">
      <c r="A1153" s="139">
        <v>1146</v>
      </c>
      <c r="B1153" s="10">
        <f t="shared" ca="1" si="143"/>
        <v>3.0566738191410758E-2</v>
      </c>
      <c r="C1153" s="60">
        <f ca="1">_xlfn.NORM.INV(B1153,'Input Parameters'!$E$15,'Input Parameters'!$F$15)</f>
        <v>169.48842089511101</v>
      </c>
      <c r="D1153" s="10">
        <f t="shared" ca="1" si="144"/>
        <v>0.87572705221871416</v>
      </c>
      <c r="E1153" s="62">
        <f ca="1">IF(_xlfn.NORM.INV(D1153,'Input Parameters'!$E$17,'Input Parameters'!$F$17)&lt;3500,3500,IF(_xlfn.NORM.INV(D1153,'Input Parameters'!$E$17,'Input Parameters'!$F$17)&gt;5500,5500,_xlfn.NORM.INV(D1153,'Input Parameters'!$E$17,'Input Parameters'!$F$17)))</f>
        <v>5500</v>
      </c>
      <c r="F1153" s="10">
        <f t="shared" ca="1" si="145"/>
        <v>0.53668673344400974</v>
      </c>
      <c r="G1153" s="64">
        <f ca="1">_xlfn.NORM.INV(F1153,'Input Parameters'!$E$20,'Input Parameters'!$F$20)</f>
        <v>283.26700300356464</v>
      </c>
      <c r="H1153" s="57">
        <f ca="1">EXP(E1153*(1/'Input Parameters'!$E$23-1/G1153))</f>
        <v>0.5271073690172231</v>
      </c>
      <c r="I1153" s="10">
        <f t="shared" ca="1" si="146"/>
        <v>0.65387043388856259</v>
      </c>
      <c r="J1153" s="30">
        <f ca="1">_xlfn.BETA.INV(I1153,'Input Parameters'!$L$26,'Input Parameters'!$M$26,'Input Parameters'!$J$26,'Input Parameters'!$K$26)</f>
        <v>0.72282408234413564</v>
      </c>
      <c r="K1153" s="168">
        <f ca="1">('Input Parameters'!$E$27/'Input Parameters'!$E$38)^$J1153</f>
        <v>5.6008645205031056E-3</v>
      </c>
      <c r="L1153" s="69">
        <f ca="1">$H1153*$C1153*'Input Parameters'!$E$25*K1153</f>
        <v>0.50037337050230146</v>
      </c>
      <c r="M1153" s="24">
        <f t="shared" ca="1" si="147"/>
        <v>5.2780903954536385E-2</v>
      </c>
      <c r="N1153" s="15">
        <f ca="1">_xlfn.NORM.INV(M1153,'Input Parameters'!$E$29,'Input Parameters'!$F$29)</f>
        <v>9.9838153214024075E-2</v>
      </c>
      <c r="O1153" s="8">
        <f t="shared" ca="1" si="148"/>
        <v>0.61771602893495925</v>
      </c>
      <c r="P1153" s="30">
        <f ca="1">_xlfn.LOGNORM.INV(O1153,'Input Parameters'!$H$30,'Input Parameters'!$I$30)</f>
        <v>3.0910558724093353</v>
      </c>
      <c r="Q1153" s="10">
        <f t="shared" ca="1" si="149"/>
        <v>0.21497885741530498</v>
      </c>
      <c r="R1153" s="30">
        <f>IF('Input Parameters'!$E$32=0,0,_xlfn.BETA.INV(Q1153,'Input Parameters'!$L$32,'Input Parameters'!$M$32,'Input Parameters'!$J$32,'Input Parameters'!$K$32))</f>
        <v>0</v>
      </c>
      <c r="S1153" s="10">
        <f t="shared" ca="1" si="150"/>
        <v>2.4259997736886363E-2</v>
      </c>
      <c r="T1153" s="26">
        <f ca="1">_xlfn.LOGNORM.INV(S1153,'Input Parameters'!$H$34,'Input Parameters'!$I$34)</f>
        <v>39.428987481566026</v>
      </c>
      <c r="U1153" s="10">
        <f t="shared" ca="1" si="151"/>
        <v>0.51455042598444645</v>
      </c>
      <c r="V1153" s="30">
        <f ca="1">_xlfn.BETA.INV(U1153,'Input Parameters'!$L$36,'Input Parameters'!$M$36,'Input Parameters'!$J$36,'Input Parameters'!$K$36)</f>
        <v>0.5914668175266844</v>
      </c>
      <c r="W1153" s="2">
        <f ca="1">N1153+(P1153-N1153)*(1-ERF((T1153-R1153)/(2*SQRT(L1153*'Input Parameters'!$E$38))))</f>
        <v>0.1000804363110723</v>
      </c>
      <c r="X1153">
        <f t="shared" ca="1" si="152"/>
        <v>1</v>
      </c>
      <c r="Y1153" s="7"/>
    </row>
    <row r="1154" spans="1:25" ht="15" customHeight="1" x14ac:dyDescent="0.25">
      <c r="A1154" s="139">
        <v>1147</v>
      </c>
      <c r="B1154" s="10">
        <f t="shared" ca="1" si="143"/>
        <v>0.76039821784137485</v>
      </c>
      <c r="C1154" s="60">
        <f ca="1">_xlfn.NORM.INV(B1154,'Input Parameters'!$E$15,'Input Parameters'!$F$15)</f>
        <v>309.31361693088161</v>
      </c>
      <c r="D1154" s="10">
        <f t="shared" ca="1" si="144"/>
        <v>0.15222594595139172</v>
      </c>
      <c r="E1154" s="62">
        <f ca="1">IF(_xlfn.NORM.INV(D1154,'Input Parameters'!$E$17,'Input Parameters'!$F$17)&lt;3500,3500,IF(_xlfn.NORM.INV(D1154,'Input Parameters'!$E$17,'Input Parameters'!$F$17)&gt;5500,5500,_xlfn.NORM.INV(D1154,'Input Parameters'!$E$17,'Input Parameters'!$F$17)))</f>
        <v>4081.1467184960024</v>
      </c>
      <c r="F1154" s="10">
        <f t="shared" ca="1" si="145"/>
        <v>0.59921266686448516</v>
      </c>
      <c r="G1154" s="64">
        <f ca="1">_xlfn.NORM.INV(F1154,'Input Parameters'!$E$20,'Input Parameters'!$F$20)</f>
        <v>284.33377507652455</v>
      </c>
      <c r="H1154" s="57">
        <f ca="1">EXP(E1154*(1/'Input Parameters'!$E$23-1/G1154))</f>
        <v>0.65632227371742591</v>
      </c>
      <c r="I1154" s="10">
        <f t="shared" ca="1" si="146"/>
        <v>0.41699167902518552</v>
      </c>
      <c r="J1154" s="30">
        <f ca="1">_xlfn.BETA.INV(I1154,'Input Parameters'!$L$26,'Input Parameters'!$M$26,'Input Parameters'!$J$26,'Input Parameters'!$K$26)</f>
        <v>0.62716769301490816</v>
      </c>
      <c r="K1154" s="168">
        <f ca="1">('Input Parameters'!$E$27/'Input Parameters'!$E$38)^$J1154</f>
        <v>1.1123572637971415E-2</v>
      </c>
      <c r="L1154" s="69">
        <f ca="1">$H1154*$C1154*'Input Parameters'!$E$25*K1154</f>
        <v>2.2581899890263362</v>
      </c>
      <c r="M1154" s="24">
        <f t="shared" ca="1" si="147"/>
        <v>0.22600363923698896</v>
      </c>
      <c r="N1154" s="15">
        <f ca="1">_xlfn.NORM.INV(M1154,'Input Parameters'!$E$29,'Input Parameters'!$F$29)</f>
        <v>9.9924792719715813E-2</v>
      </c>
      <c r="O1154" s="8">
        <f t="shared" ca="1" si="148"/>
        <v>0.10874738728463418</v>
      </c>
      <c r="P1154" s="30">
        <f ca="1">_xlfn.LOGNORM.INV(O1154,'Input Parameters'!$H$30,'Input Parameters'!$I$30)</f>
        <v>1.4985418260717389</v>
      </c>
      <c r="Q1154" s="10">
        <f t="shared" ca="1" si="149"/>
        <v>0.1719817843172613</v>
      </c>
      <c r="R1154" s="30">
        <f>IF('Input Parameters'!$E$32=0,0,_xlfn.BETA.INV(Q1154,'Input Parameters'!$L$32,'Input Parameters'!$M$32,'Input Parameters'!$J$32,'Input Parameters'!$K$32))</f>
        <v>0</v>
      </c>
      <c r="S1154" s="10">
        <f t="shared" ca="1" si="150"/>
        <v>0.1810171403612777</v>
      </c>
      <c r="T1154" s="26">
        <f ca="1">_xlfn.LOGNORM.INV(S1154,'Input Parameters'!$H$34,'Input Parameters'!$I$34)</f>
        <v>44.999376971925763</v>
      </c>
      <c r="U1154" s="10">
        <f t="shared" ca="1" si="151"/>
        <v>0.79924281962247146</v>
      </c>
      <c r="V1154" s="30">
        <f ca="1">_xlfn.BETA.INV(U1154,'Input Parameters'!$L$36,'Input Parameters'!$M$36,'Input Parameters'!$J$36,'Input Parameters'!$K$36)</f>
        <v>0.72321145273010634</v>
      </c>
      <c r="W1154" s="2">
        <f ca="1">N1154+(P1154-N1154)*(1-ERF((T1154-R1154)/(2*SQRT(L1154*'Input Parameters'!$E$38))))</f>
        <v>0.14778890807704673</v>
      </c>
      <c r="X1154">
        <f t="shared" ca="1" si="152"/>
        <v>1</v>
      </c>
      <c r="Y1154" s="7"/>
    </row>
    <row r="1155" spans="1:25" ht="15" customHeight="1" x14ac:dyDescent="0.25">
      <c r="A1155" s="139">
        <v>1148</v>
      </c>
      <c r="B1155" s="10">
        <f t="shared" ca="1" si="143"/>
        <v>0.57076240555249569</v>
      </c>
      <c r="C1155" s="60">
        <f ca="1">_xlfn.NORM.INV(B1155,'Input Parameters'!$E$15,'Input Parameters'!$F$15)</f>
        <v>280.63073157544051</v>
      </c>
      <c r="D1155" s="10">
        <f t="shared" ca="1" si="144"/>
        <v>0.48814238442392344</v>
      </c>
      <c r="E1155" s="62">
        <f ca="1">IF(_xlfn.NORM.INV(D1155,'Input Parameters'!$E$17,'Input Parameters'!$F$17)&lt;3500,3500,IF(_xlfn.NORM.INV(D1155,'Input Parameters'!$E$17,'Input Parameters'!$F$17)&gt;5500,5500,_xlfn.NORM.INV(D1155,'Input Parameters'!$E$17,'Input Parameters'!$F$17)))</f>
        <v>4779.1910914863765</v>
      </c>
      <c r="F1155" s="10">
        <f t="shared" ca="1" si="145"/>
        <v>0.19263664497343536</v>
      </c>
      <c r="G1155" s="64">
        <f ca="1">_xlfn.NORM.INV(F1155,'Input Parameters'!$E$20,'Input Parameters'!$F$20)</f>
        <v>276.83291844097937</v>
      </c>
      <c r="H1155" s="57">
        <f ca="1">EXP(E1155*(1/'Input Parameters'!$E$23-1/G1155))</f>
        <v>0.38729961223860543</v>
      </c>
      <c r="I1155" s="10">
        <f t="shared" ca="1" si="146"/>
        <v>0.12182621024518714</v>
      </c>
      <c r="J1155" s="30">
        <f ca="1">_xlfn.BETA.INV(I1155,'Input Parameters'!$L$26,'Input Parameters'!$M$26,'Input Parameters'!$J$26,'Input Parameters'!$K$26)</f>
        <v>0.46427035797126243</v>
      </c>
      <c r="K1155" s="168">
        <f ca="1">('Input Parameters'!$E$27/'Input Parameters'!$E$38)^$J1155</f>
        <v>3.5785148886661788E-2</v>
      </c>
      <c r="L1155" s="69">
        <f ca="1">$H1155*$C1155*'Input Parameters'!$E$25*K1155</f>
        <v>3.8894224716827832</v>
      </c>
      <c r="M1155" s="24">
        <f t="shared" ca="1" si="147"/>
        <v>0.37303806439723275</v>
      </c>
      <c r="N1155" s="15">
        <f ca="1">_xlfn.NORM.INV(M1155,'Input Parameters'!$E$29,'Input Parameters'!$F$29)</f>
        <v>9.9967618239752407E-2</v>
      </c>
      <c r="O1155" s="8">
        <f t="shared" ca="1" si="148"/>
        <v>0.71944904669940635</v>
      </c>
      <c r="P1155" s="30">
        <f ca="1">_xlfn.LOGNORM.INV(O1155,'Input Parameters'!$H$30,'Input Parameters'!$I$30)</f>
        <v>3.5310342899442535</v>
      </c>
      <c r="Q1155" s="10">
        <f t="shared" ca="1" si="149"/>
        <v>0.72732598504342016</v>
      </c>
      <c r="R1155" s="30">
        <f>IF('Input Parameters'!$E$32=0,0,_xlfn.BETA.INV(Q1155,'Input Parameters'!$L$32,'Input Parameters'!$M$32,'Input Parameters'!$J$32,'Input Parameters'!$K$32))</f>
        <v>0</v>
      </c>
      <c r="S1155" s="10">
        <f t="shared" ca="1" si="150"/>
        <v>0.23600741808432091</v>
      </c>
      <c r="T1155" s="26">
        <f ca="1">_xlfn.LOGNORM.INV(S1155,'Input Parameters'!$H$34,'Input Parameters'!$I$34)</f>
        <v>46.089811330397154</v>
      </c>
      <c r="U1155" s="10">
        <f t="shared" ca="1" si="151"/>
        <v>0.39282793167296426</v>
      </c>
      <c r="V1155" s="30">
        <f ca="1">_xlfn.BETA.INV(U1155,'Input Parameters'!$L$36,'Input Parameters'!$M$36,'Input Parameters'!$J$36,'Input Parameters'!$K$36)</f>
        <v>0.54556526558641716</v>
      </c>
      <c r="W1155" s="2">
        <f ca="1">N1155+(P1155-N1155)*(1-ERF((T1155-R1155)/(2*SQRT(L1155*'Input Parameters'!$E$38))))</f>
        <v>0.43768095312867311</v>
      </c>
      <c r="X1155">
        <f t="shared" ca="1" si="152"/>
        <v>1</v>
      </c>
      <c r="Y1155" s="7"/>
    </row>
    <row r="1156" spans="1:25" ht="15" customHeight="1" x14ac:dyDescent="0.25">
      <c r="A1156" s="139">
        <v>1149</v>
      </c>
      <c r="B1156" s="10">
        <f t="shared" ca="1" si="143"/>
        <v>0.83869177254606198</v>
      </c>
      <c r="C1156" s="60">
        <f ca="1">_xlfn.NORM.INV(B1156,'Input Parameters'!$E$15,'Input Parameters'!$F$15)</f>
        <v>324.56968366760418</v>
      </c>
      <c r="D1156" s="10">
        <f t="shared" ca="1" si="144"/>
        <v>0.75783171955658279</v>
      </c>
      <c r="E1156" s="62">
        <f ca="1">IF(_xlfn.NORM.INV(D1156,'Input Parameters'!$E$17,'Input Parameters'!$F$17)&lt;3500,3500,IF(_xlfn.NORM.INV(D1156,'Input Parameters'!$E$17,'Input Parameters'!$F$17)&gt;5500,5500,_xlfn.NORM.INV(D1156,'Input Parameters'!$E$17,'Input Parameters'!$F$17)))</f>
        <v>5289.5413767285108</v>
      </c>
      <c r="F1156" s="10">
        <f t="shared" ca="1" si="145"/>
        <v>0.87278955970595129</v>
      </c>
      <c r="G1156" s="64">
        <f ca="1">_xlfn.NORM.INV(F1156,'Input Parameters'!$E$20,'Input Parameters'!$F$20)</f>
        <v>290.28583609525441</v>
      </c>
      <c r="H1156" s="57">
        <f ca="1">EXP(E1156*(1/'Input Parameters'!$E$23-1/G1156))</f>
        <v>0.8484497870903791</v>
      </c>
      <c r="I1156" s="10">
        <f t="shared" ca="1" si="146"/>
        <v>0.5145994690344069</v>
      </c>
      <c r="J1156" s="30">
        <f ca="1">_xlfn.BETA.INV(I1156,'Input Parameters'!$L$26,'Input Parameters'!$M$26,'Input Parameters'!$J$26,'Input Parameters'!$K$26)</f>
        <v>0.66726971928625955</v>
      </c>
      <c r="K1156" s="168">
        <f ca="1">('Input Parameters'!$E$27/'Input Parameters'!$E$38)^$J1156</f>
        <v>8.3429238000917449E-3</v>
      </c>
      <c r="L1156" s="69">
        <f ca="1">$H1156*$C1156*'Input Parameters'!$E$25*K1156</f>
        <v>2.2974833581155019</v>
      </c>
      <c r="M1156" s="24">
        <f t="shared" ca="1" si="147"/>
        <v>0.51862695163864236</v>
      </c>
      <c r="N1156" s="15">
        <f ca="1">_xlfn.NORM.INV(M1156,'Input Parameters'!$E$29,'Input Parameters'!$F$29)</f>
        <v>0.10000467078212154</v>
      </c>
      <c r="O1156" s="8">
        <f t="shared" ca="1" si="148"/>
        <v>0.93599381437507378</v>
      </c>
      <c r="P1156" s="30">
        <f ca="1">_xlfn.LOGNORM.INV(O1156,'Input Parameters'!$H$30,'Input Parameters'!$I$30)</f>
        <v>5.5068775579686182</v>
      </c>
      <c r="Q1156" s="10">
        <f t="shared" ca="1" si="149"/>
        <v>0.99407813882219442</v>
      </c>
      <c r="R1156" s="30">
        <f>IF('Input Parameters'!$E$32=0,0,_xlfn.BETA.INV(Q1156,'Input Parameters'!$L$32,'Input Parameters'!$M$32,'Input Parameters'!$J$32,'Input Parameters'!$K$32))</f>
        <v>0</v>
      </c>
      <c r="S1156" s="10">
        <f t="shared" ca="1" si="150"/>
        <v>4.6709370844617126E-2</v>
      </c>
      <c r="T1156" s="26">
        <f ca="1">_xlfn.LOGNORM.INV(S1156,'Input Parameters'!$H$34,'Input Parameters'!$I$34)</f>
        <v>40.905004557403977</v>
      </c>
      <c r="U1156" s="10">
        <f t="shared" ca="1" si="151"/>
        <v>1.6998747719417895E-2</v>
      </c>
      <c r="V1156" s="30">
        <f ca="1">_xlfn.BETA.INV(U1156,'Input Parameters'!$L$36,'Input Parameters'!$M$36,'Input Parameters'!$J$36,'Input Parameters'!$K$36)</f>
        <v>0.33649802494698777</v>
      </c>
      <c r="W1156" s="2">
        <f ca="1">N1156+(P1156-N1156)*(1-ERF((T1156-R1156)/(2*SQRT(L1156*'Input Parameters'!$E$38))))</f>
        <v>0.40473017673327866</v>
      </c>
      <c r="X1156">
        <f t="shared" ca="1" si="152"/>
        <v>0</v>
      </c>
      <c r="Y1156" s="7"/>
    </row>
    <row r="1157" spans="1:25" ht="15" customHeight="1" x14ac:dyDescent="0.25">
      <c r="A1157" s="139">
        <v>1150</v>
      </c>
      <c r="B1157" s="10">
        <f t="shared" ref="B1157:B1220" ca="1" si="153">RAND()</f>
        <v>0.69550865457542499</v>
      </c>
      <c r="C1157" s="60">
        <f ca="1">_xlfn.NORM.INV(B1157,'Input Parameters'!$E$15,'Input Parameters'!$F$15)</f>
        <v>298.68856105646796</v>
      </c>
      <c r="D1157" s="10">
        <f t="shared" ref="D1157:D1220" ca="1" si="154">RAND()</f>
        <v>0.37624018738615972</v>
      </c>
      <c r="E1157" s="62">
        <f ca="1">IF(_xlfn.NORM.INV(D1157,'Input Parameters'!$E$17,'Input Parameters'!$F$17)&lt;3500,3500,IF(_xlfn.NORM.INV(D1157,'Input Parameters'!$E$17,'Input Parameters'!$F$17)&gt;5500,5500,_xlfn.NORM.INV(D1157,'Input Parameters'!$E$17,'Input Parameters'!$F$17)))</f>
        <v>4579.2406613669145</v>
      </c>
      <c r="F1157" s="10">
        <f t="shared" ref="F1157:F1220" ca="1" si="155">RAND()</f>
        <v>0.75417714958109694</v>
      </c>
      <c r="G1157" s="64">
        <f ca="1">_xlfn.NORM.INV(F1157,'Input Parameters'!$E$20,'Input Parameters'!$F$20)</f>
        <v>287.25754765490893</v>
      </c>
      <c r="H1157" s="57">
        <f ca="1">EXP(E1157*(1/'Input Parameters'!$E$23-1/G1157))</f>
        <v>0.73449212727907554</v>
      </c>
      <c r="I1157" s="10">
        <f t="shared" ref="I1157:I1220" ca="1" si="156">RAND()</f>
        <v>0.75968546195011677</v>
      </c>
      <c r="J1157" s="30">
        <f ca="1">_xlfn.BETA.INV(I1157,'Input Parameters'!$L$26,'Input Parameters'!$M$26,'Input Parameters'!$J$26,'Input Parameters'!$K$26)</f>
        <v>0.76714141396912561</v>
      </c>
      <c r="K1157" s="168">
        <f ca="1">('Input Parameters'!$E$27/'Input Parameters'!$E$38)^$J1157</f>
        <v>4.0756559045497676E-3</v>
      </c>
      <c r="L1157" s="69">
        <f ca="1">$H1157*$C1157*'Input Parameters'!$E$25*K1157</f>
        <v>0.89413531138636737</v>
      </c>
      <c r="M1157" s="24">
        <f t="shared" ref="M1157:M1220" ca="1" si="157">RAND()</f>
        <v>0.47478441331044829</v>
      </c>
      <c r="N1157" s="15">
        <f ca="1">_xlfn.NORM.INV(M1157,'Input Parameters'!$E$29,'Input Parameters'!$F$29)</f>
        <v>9.9993675175364546E-2</v>
      </c>
      <c r="O1157" s="8">
        <f t="shared" ref="O1157:O1220" ca="1" si="158">RAND()</f>
        <v>0.6414702186186173</v>
      </c>
      <c r="P1157" s="30">
        <f ca="1">_xlfn.LOGNORM.INV(O1157,'Input Parameters'!$H$30,'Input Parameters'!$I$30)</f>
        <v>3.1842832599235962</v>
      </c>
      <c r="Q1157" s="10">
        <f t="shared" ref="Q1157:Q1220" ca="1" si="159">RAND()</f>
        <v>0.15870669468642484</v>
      </c>
      <c r="R1157" s="30">
        <f>IF('Input Parameters'!$E$32=0,0,_xlfn.BETA.INV(Q1157,'Input Parameters'!$L$32,'Input Parameters'!$M$32,'Input Parameters'!$J$32,'Input Parameters'!$K$32))</f>
        <v>0</v>
      </c>
      <c r="S1157" s="10">
        <f t="shared" ref="S1157:S1220" ca="1" si="160">RAND()</f>
        <v>0.51278456629214586</v>
      </c>
      <c r="T1157" s="26">
        <f ca="1">_xlfn.LOGNORM.INV(S1157,'Input Parameters'!$H$34,'Input Parameters'!$I$34)</f>
        <v>50.609292084596824</v>
      </c>
      <c r="U1157" s="10">
        <f t="shared" ref="U1157:U1220" ca="1" si="161">RAND()</f>
        <v>0.69663388895553846</v>
      </c>
      <c r="V1157" s="30">
        <f ca="1">_xlfn.BETA.INV(U1157,'Input Parameters'!$L$36,'Input Parameters'!$M$36,'Input Parameters'!$J$36,'Input Parameters'!$K$36)</f>
        <v>0.66802449907989103</v>
      </c>
      <c r="W1157" s="2">
        <f ca="1">N1157+(P1157-N1157)*(1-ERF((T1157-R1157)/(2*SQRT(L1157*'Input Parameters'!$E$38))))</f>
        <v>0.10046862559901035</v>
      </c>
      <c r="X1157">
        <f t="shared" ca="1" si="152"/>
        <v>1</v>
      </c>
      <c r="Y1157" s="7"/>
    </row>
    <row r="1158" spans="1:25" ht="15" customHeight="1" x14ac:dyDescent="0.25">
      <c r="A1158" s="139">
        <v>1151</v>
      </c>
      <c r="B1158" s="10">
        <f t="shared" ca="1" si="153"/>
        <v>0.41338314285646893</v>
      </c>
      <c r="C1158" s="60">
        <f ca="1">_xlfn.NORM.INV(B1158,'Input Parameters'!$E$15,'Input Parameters'!$F$15)</f>
        <v>259.10692316792944</v>
      </c>
      <c r="D1158" s="10">
        <f t="shared" ca="1" si="154"/>
        <v>1.0811707853880637E-2</v>
      </c>
      <c r="E1158" s="62">
        <f ca="1">IF(_xlfn.NORM.INV(D1158,'Input Parameters'!$E$17,'Input Parameters'!$F$17)&lt;3500,3500,IF(_xlfn.NORM.INV(D1158,'Input Parameters'!$E$17,'Input Parameters'!$F$17)&gt;5500,5500,_xlfn.NORM.INV(D1158,'Input Parameters'!$E$17,'Input Parameters'!$F$17)))</f>
        <v>3500</v>
      </c>
      <c r="F1158" s="10">
        <f t="shared" ca="1" si="155"/>
        <v>0.19071913857798684</v>
      </c>
      <c r="G1158" s="64">
        <f ca="1">_xlfn.NORM.INV(F1158,'Input Parameters'!$E$20,'Input Parameters'!$F$20)</f>
        <v>276.78582973037317</v>
      </c>
      <c r="H1158" s="57">
        <f ca="1">EXP(E1158*(1/'Input Parameters'!$E$23-1/G1158))</f>
        <v>0.4981677793690456</v>
      </c>
      <c r="I1158" s="10">
        <f t="shared" ca="1" si="156"/>
        <v>0.94085832564040783</v>
      </c>
      <c r="J1158" s="30">
        <f ca="1">_xlfn.BETA.INV(I1158,'Input Parameters'!$L$26,'Input Parameters'!$M$26,'Input Parameters'!$J$26,'Input Parameters'!$K$26)</f>
        <v>0.86851841553353315</v>
      </c>
      <c r="K1158" s="168">
        <f ca="1">('Input Parameters'!$E$27/'Input Parameters'!$E$38)^$J1158</f>
        <v>1.9696424943224564E-3</v>
      </c>
      <c r="L1158" s="69">
        <f ca="1">$H1158*$C1158*'Input Parameters'!$E$25*K1158</f>
        <v>0.25423893307597439</v>
      </c>
      <c r="M1158" s="24">
        <f t="shared" ca="1" si="157"/>
        <v>0.58420322203785469</v>
      </c>
      <c r="N1158" s="15">
        <f ca="1">_xlfn.NORM.INV(M1158,'Input Parameters'!$E$29,'Input Parameters'!$F$29)</f>
        <v>0.10002126582212732</v>
      </c>
      <c r="O1158" s="8">
        <f t="shared" ca="1" si="158"/>
        <v>0.35948054268761409</v>
      </c>
      <c r="P1158" s="30">
        <f ca="1">_xlfn.LOGNORM.INV(O1158,'Input Parameters'!$H$30,'Input Parameters'!$I$30)</f>
        <v>2.2638240251571391</v>
      </c>
      <c r="Q1158" s="10">
        <f t="shared" ca="1" si="159"/>
        <v>0.70848725919399724</v>
      </c>
      <c r="R1158" s="30">
        <f>IF('Input Parameters'!$E$32=0,0,_xlfn.BETA.INV(Q1158,'Input Parameters'!$L$32,'Input Parameters'!$M$32,'Input Parameters'!$J$32,'Input Parameters'!$K$32))</f>
        <v>0</v>
      </c>
      <c r="S1158" s="10">
        <f t="shared" ca="1" si="160"/>
        <v>0.94758134506598024</v>
      </c>
      <c r="T1158" s="26">
        <f ca="1">_xlfn.LOGNORM.INV(S1158,'Input Parameters'!$H$34,'Input Parameters'!$I$34)</f>
        <v>61.687983509488944</v>
      </c>
      <c r="U1158" s="10">
        <f t="shared" ca="1" si="161"/>
        <v>0.29847419519317331</v>
      </c>
      <c r="V1158" s="30">
        <f ca="1">_xlfn.BETA.INV(U1158,'Input Parameters'!$L$36,'Input Parameters'!$M$36,'Input Parameters'!$J$36,'Input Parameters'!$K$36)</f>
        <v>0.5096027249701196</v>
      </c>
      <c r="W1158" s="2">
        <f ca="1">N1158+(P1158-N1158)*(1-ERF((T1158-R1158)/(2*SQRT(L1158*'Input Parameters'!$E$38))))</f>
        <v>0.10002126582212732</v>
      </c>
      <c r="X1158">
        <f t="shared" ca="1" si="152"/>
        <v>1</v>
      </c>
      <c r="Y1158" s="7"/>
    </row>
    <row r="1159" spans="1:25" ht="15" customHeight="1" x14ac:dyDescent="0.25">
      <c r="A1159" s="139">
        <v>1152</v>
      </c>
      <c r="B1159" s="10">
        <f t="shared" ca="1" si="153"/>
        <v>0.60090695676089501</v>
      </c>
      <c r="C1159" s="60">
        <f ca="1">_xlfn.NORM.INV(B1159,'Input Parameters'!$E$15,'Input Parameters'!$F$15)</f>
        <v>284.82421057518866</v>
      </c>
      <c r="D1159" s="10">
        <f t="shared" ca="1" si="154"/>
        <v>0.24082944954404606</v>
      </c>
      <c r="E1159" s="62">
        <f ca="1">IF(_xlfn.NORM.INV(D1159,'Input Parameters'!$E$17,'Input Parameters'!$F$17)&lt;3500,3500,IF(_xlfn.NORM.INV(D1159,'Input Parameters'!$E$17,'Input Parameters'!$F$17)&gt;5500,5500,_xlfn.NORM.INV(D1159,'Input Parameters'!$E$17,'Input Parameters'!$F$17)))</f>
        <v>4307.4541403553694</v>
      </c>
      <c r="F1159" s="10">
        <f t="shared" ca="1" si="155"/>
        <v>0.85786624371492182</v>
      </c>
      <c r="G1159" s="64">
        <f ca="1">_xlfn.NORM.INV(F1159,'Input Parameters'!$E$20,'Input Parameters'!$F$20)</f>
        <v>289.82423865008553</v>
      </c>
      <c r="H1159" s="57">
        <f ca="1">EXP(E1159*(1/'Input Parameters'!$E$23-1/G1159))</f>
        <v>0.8543071507679546</v>
      </c>
      <c r="I1159" s="10">
        <f t="shared" ca="1" si="156"/>
        <v>0.46036380894010243</v>
      </c>
      <c r="J1159" s="30">
        <f ca="1">_xlfn.BETA.INV(I1159,'Input Parameters'!$L$26,'Input Parameters'!$M$26,'Input Parameters'!$J$26,'Input Parameters'!$K$26)</f>
        <v>0.64526876737955086</v>
      </c>
      <c r="K1159" s="168">
        <f ca="1">('Input Parameters'!$E$27/'Input Parameters'!$E$38)^$J1159</f>
        <v>9.7691267487883451E-3</v>
      </c>
      <c r="L1159" s="69">
        <f ca="1">$H1159*$C1159*'Input Parameters'!$E$25*K1159</f>
        <v>2.3770958193950031</v>
      </c>
      <c r="M1159" s="24">
        <f t="shared" ca="1" si="157"/>
        <v>0.51483363092546208</v>
      </c>
      <c r="N1159" s="15">
        <f ca="1">_xlfn.NORM.INV(M1159,'Input Parameters'!$E$29,'Input Parameters'!$F$29)</f>
        <v>0.10000371909704765</v>
      </c>
      <c r="O1159" s="8">
        <f t="shared" ca="1" si="158"/>
        <v>0.64745458536208234</v>
      </c>
      <c r="P1159" s="30">
        <f ca="1">_xlfn.LOGNORM.INV(O1159,'Input Parameters'!$H$30,'Input Parameters'!$I$30)</f>
        <v>3.2085415817750502</v>
      </c>
      <c r="Q1159" s="10">
        <f t="shared" ca="1" si="159"/>
        <v>0.39281865339978472</v>
      </c>
      <c r="R1159" s="30">
        <f>IF('Input Parameters'!$E$32=0,0,_xlfn.BETA.INV(Q1159,'Input Parameters'!$L$32,'Input Parameters'!$M$32,'Input Parameters'!$J$32,'Input Parameters'!$K$32))</f>
        <v>0</v>
      </c>
      <c r="S1159" s="10">
        <f t="shared" ca="1" si="160"/>
        <v>0.22226599172316941</v>
      </c>
      <c r="T1159" s="26">
        <f ca="1">_xlfn.LOGNORM.INV(S1159,'Input Parameters'!$H$34,'Input Parameters'!$I$34)</f>
        <v>45.830239202992523</v>
      </c>
      <c r="U1159" s="10">
        <f t="shared" ca="1" si="161"/>
        <v>0.25417239793865343</v>
      </c>
      <c r="V1159" s="30">
        <f ca="1">_xlfn.BETA.INV(U1159,'Input Parameters'!$L$36,'Input Parameters'!$M$36,'Input Parameters'!$J$36,'Input Parameters'!$K$36)</f>
        <v>0.4918713347674587</v>
      </c>
      <c r="W1159" s="2">
        <f ca="1">N1159+(P1159-N1159)*(1-ERF((T1159-R1159)/(2*SQRT(L1159*'Input Parameters'!$E$38))))</f>
        <v>0.21054737338009422</v>
      </c>
      <c r="X1159">
        <f t="shared" ca="1" si="152"/>
        <v>1</v>
      </c>
      <c r="Y1159" s="7"/>
    </row>
    <row r="1160" spans="1:25" ht="15" customHeight="1" x14ac:dyDescent="0.25">
      <c r="A1160" s="139">
        <v>1153</v>
      </c>
      <c r="B1160" s="10">
        <f t="shared" ca="1" si="153"/>
        <v>0.51726484250141469</v>
      </c>
      <c r="C1160" s="60">
        <f ca="1">_xlfn.NORM.INV(B1160,'Input Parameters'!$E$15,'Input Parameters'!$F$15)</f>
        <v>273.31323725354042</v>
      </c>
      <c r="D1160" s="10">
        <f t="shared" ca="1" si="154"/>
        <v>0.11503042257711205</v>
      </c>
      <c r="E1160" s="62">
        <f ca="1">IF(_xlfn.NORM.INV(D1160,'Input Parameters'!$E$17,'Input Parameters'!$F$17)&lt;3500,3500,IF(_xlfn.NORM.INV(D1160,'Input Parameters'!$E$17,'Input Parameters'!$F$17)&gt;5500,5500,_xlfn.NORM.INV(D1160,'Input Parameters'!$E$17,'Input Parameters'!$F$17)))</f>
        <v>3959.8585033122558</v>
      </c>
      <c r="F1160" s="10">
        <f t="shared" ca="1" si="155"/>
        <v>5.3698316799399737E-2</v>
      </c>
      <c r="G1160" s="64">
        <f ca="1">_xlfn.NORM.INV(F1160,'Input Parameters'!$E$20,'Input Parameters'!$F$20)</f>
        <v>271.86296247479567</v>
      </c>
      <c r="H1160" s="57">
        <f ca="1">EXP(E1160*(1/'Input Parameters'!$E$23-1/G1160))</f>
        <v>0.35083679664025447</v>
      </c>
      <c r="I1160" s="10">
        <f t="shared" ca="1" si="156"/>
        <v>3.6935605352130807E-2</v>
      </c>
      <c r="J1160" s="30">
        <f ca="1">_xlfn.BETA.INV(I1160,'Input Parameters'!$L$26,'Input Parameters'!$M$26,'Input Parameters'!$J$26,'Input Parameters'!$K$26)</f>
        <v>0.3612671687148305</v>
      </c>
      <c r="K1160" s="168">
        <f ca="1">('Input Parameters'!$E$27/'Input Parameters'!$E$38)^$J1160</f>
        <v>7.4916734887949157E-2</v>
      </c>
      <c r="L1160" s="69">
        <f ca="1">$H1160*$C1160*'Input Parameters'!$E$25*K1160</f>
        <v>7.1836413943782054</v>
      </c>
      <c r="M1160" s="24">
        <f t="shared" ca="1" si="157"/>
        <v>0.32910634355015489</v>
      </c>
      <c r="N1160" s="15">
        <f ca="1">_xlfn.NORM.INV(M1160,'Input Parameters'!$E$29,'Input Parameters'!$F$29)</f>
        <v>9.9955761784100441E-2</v>
      </c>
      <c r="O1160" s="8">
        <f t="shared" ca="1" si="158"/>
        <v>0.55052985680058131</v>
      </c>
      <c r="P1160" s="30">
        <f ca="1">_xlfn.LOGNORM.INV(O1160,'Input Parameters'!$H$30,'Input Parameters'!$I$30)</f>
        <v>2.8491848399126276</v>
      </c>
      <c r="Q1160" s="10">
        <f t="shared" ca="1" si="159"/>
        <v>0.20574633454872682</v>
      </c>
      <c r="R1160" s="30">
        <f>IF('Input Parameters'!$E$32=0,0,_xlfn.BETA.INV(Q1160,'Input Parameters'!$L$32,'Input Parameters'!$M$32,'Input Parameters'!$J$32,'Input Parameters'!$K$32))</f>
        <v>0</v>
      </c>
      <c r="S1160" s="10">
        <f t="shared" ca="1" si="160"/>
        <v>0.96562106528160307</v>
      </c>
      <c r="T1160" s="26">
        <f ca="1">_xlfn.LOGNORM.INV(S1160,'Input Parameters'!$H$34,'Input Parameters'!$I$34)</f>
        <v>63.229057177854649</v>
      </c>
      <c r="U1160" s="10">
        <f t="shared" ca="1" si="161"/>
        <v>0.67869991488436499</v>
      </c>
      <c r="V1160" s="30">
        <f ca="1">_xlfn.BETA.INV(U1160,'Input Parameters'!$L$36,'Input Parameters'!$M$36,'Input Parameters'!$J$36,'Input Parameters'!$K$36)</f>
        <v>0.6596248529670985</v>
      </c>
      <c r="W1160" s="2">
        <f ca="1">N1160+(P1160-N1160)*(1-ERF((T1160-R1160)/(2*SQRT(L1160*'Input Parameters'!$E$38))))</f>
        <v>0.3619306511293125</v>
      </c>
      <c r="X1160">
        <f t="shared" ref="X1160:X1223" ca="1" si="162">IF(W1160&gt;V1160,0,1)</f>
        <v>1</v>
      </c>
      <c r="Y1160" s="7"/>
    </row>
    <row r="1161" spans="1:25" ht="15" customHeight="1" x14ac:dyDescent="0.25">
      <c r="A1161" s="139">
        <v>1154</v>
      </c>
      <c r="B1161" s="10">
        <f t="shared" ca="1" si="153"/>
        <v>0.85212738004006727</v>
      </c>
      <c r="C1161" s="60">
        <f ca="1">_xlfn.NORM.INV(B1161,'Input Parameters'!$E$15,'Input Parameters'!$F$15)</f>
        <v>327.6319206283062</v>
      </c>
      <c r="D1161" s="10">
        <f t="shared" ca="1" si="154"/>
        <v>0.96843346162875998</v>
      </c>
      <c r="E1161" s="62">
        <f ca="1">IF(_xlfn.NORM.INV(D1161,'Input Parameters'!$E$17,'Input Parameters'!$F$17)&lt;3500,3500,IF(_xlfn.NORM.INV(D1161,'Input Parameters'!$E$17,'Input Parameters'!$F$17)&gt;5500,5500,_xlfn.NORM.INV(D1161,'Input Parameters'!$E$17,'Input Parameters'!$F$17)))</f>
        <v>5500</v>
      </c>
      <c r="F1161" s="10">
        <f t="shared" ca="1" si="155"/>
        <v>0.67580021929578959</v>
      </c>
      <c r="G1161" s="64">
        <f ca="1">_xlfn.NORM.INV(F1161,'Input Parameters'!$E$20,'Input Parameters'!$F$20)</f>
        <v>285.70511071132387</v>
      </c>
      <c r="H1161" s="57">
        <f ca="1">EXP(E1161*(1/'Input Parameters'!$E$23-1/G1161))</f>
        <v>0.62209715562900392</v>
      </c>
      <c r="I1161" s="10">
        <f t="shared" ca="1" si="156"/>
        <v>0.58360328770346848</v>
      </c>
      <c r="J1161" s="30">
        <f ca="1">_xlfn.BETA.INV(I1161,'Input Parameters'!$L$26,'Input Parameters'!$M$26,'Input Parameters'!$J$26,'Input Parameters'!$K$26)</f>
        <v>0.69475617167908954</v>
      </c>
      <c r="K1161" s="168">
        <f ca="1">('Input Parameters'!$E$27/'Input Parameters'!$E$38)^$J1161</f>
        <v>6.8500281002063955E-3</v>
      </c>
      <c r="L1161" s="69">
        <f ca="1">$H1161*$C1161*'Input Parameters'!$E$25*K1161</f>
        <v>1.396165095878299</v>
      </c>
      <c r="M1161" s="24">
        <f t="shared" ca="1" si="157"/>
        <v>7.0828688755688374E-2</v>
      </c>
      <c r="N1161" s="15">
        <f ca="1">_xlfn.NORM.INV(M1161,'Input Parameters'!$E$29,'Input Parameters'!$F$29)</f>
        <v>9.9853035297626735E-2</v>
      </c>
      <c r="O1161" s="8">
        <f t="shared" ca="1" si="158"/>
        <v>0.89443260223809073</v>
      </c>
      <c r="P1161" s="30">
        <f ca="1">_xlfn.LOGNORM.INV(O1161,'Input Parameters'!$H$30,'Input Parameters'!$I$30)</f>
        <v>4.8439452775315575</v>
      </c>
      <c r="Q1161" s="10">
        <f t="shared" ca="1" si="159"/>
        <v>0.6663065837685519</v>
      </c>
      <c r="R1161" s="30">
        <f>IF('Input Parameters'!$E$32=0,0,_xlfn.BETA.INV(Q1161,'Input Parameters'!$L$32,'Input Parameters'!$M$32,'Input Parameters'!$J$32,'Input Parameters'!$K$32))</f>
        <v>0</v>
      </c>
      <c r="S1161" s="10">
        <f t="shared" ca="1" si="160"/>
        <v>0.9498308124251521</v>
      </c>
      <c r="T1161" s="26">
        <f ca="1">_xlfn.LOGNORM.INV(S1161,'Input Parameters'!$H$34,'Input Parameters'!$I$34)</f>
        <v>61.852378554657896</v>
      </c>
      <c r="U1161" s="10">
        <f t="shared" ca="1" si="161"/>
        <v>0.47117126480984262</v>
      </c>
      <c r="V1161" s="30">
        <f ca="1">_xlfn.BETA.INV(U1161,'Input Parameters'!$L$36,'Input Parameters'!$M$36,'Input Parameters'!$J$36,'Input Parameters'!$K$36)</f>
        <v>0.57494686193536448</v>
      </c>
      <c r="W1161" s="2">
        <f ca="1">N1161+(P1161-N1161)*(1-ERF((T1161-R1161)/(2*SQRT(L1161*'Input Parameters'!$E$38))))</f>
        <v>0.10086999196135719</v>
      </c>
      <c r="X1161">
        <f t="shared" ca="1" si="162"/>
        <v>1</v>
      </c>
      <c r="Y1161" s="7"/>
    </row>
    <row r="1162" spans="1:25" ht="15" customHeight="1" x14ac:dyDescent="0.25">
      <c r="A1162" s="139">
        <v>1155</v>
      </c>
      <c r="B1162" s="10">
        <f t="shared" ca="1" si="153"/>
        <v>0.17186099498278717</v>
      </c>
      <c r="C1162" s="60">
        <f ca="1">_xlfn.NORM.INV(B1162,'Input Parameters'!$E$15,'Input Parameters'!$F$15)</f>
        <v>219.65486130758472</v>
      </c>
      <c r="D1162" s="10">
        <f t="shared" ca="1" si="154"/>
        <v>0.72706980501924234</v>
      </c>
      <c r="E1162" s="62">
        <f ca="1">IF(_xlfn.NORM.INV(D1162,'Input Parameters'!$E$17,'Input Parameters'!$F$17)&lt;3500,3500,IF(_xlfn.NORM.INV(D1162,'Input Parameters'!$E$17,'Input Parameters'!$F$17)&gt;5500,5500,_xlfn.NORM.INV(D1162,'Input Parameters'!$E$17,'Input Parameters'!$F$17)))</f>
        <v>5222.7823668067158</v>
      </c>
      <c r="F1162" s="10">
        <f t="shared" ca="1" si="155"/>
        <v>0.10608377688904713</v>
      </c>
      <c r="G1162" s="64">
        <f ca="1">_xlfn.NORM.INV(F1162,'Input Parameters'!$E$20,'Input Parameters'!$F$20)</f>
        <v>274.29089668206166</v>
      </c>
      <c r="H1162" s="57">
        <f ca="1">EXP(E1162*(1/'Input Parameters'!$E$23-1/G1162))</f>
        <v>0.29776710204688539</v>
      </c>
      <c r="I1162" s="10">
        <f t="shared" ca="1" si="156"/>
        <v>0.95364055625910482</v>
      </c>
      <c r="J1162" s="30">
        <f ca="1">_xlfn.BETA.INV(I1162,'Input Parameters'!$L$26,'Input Parameters'!$M$26,'Input Parameters'!$J$26,'Input Parameters'!$K$26)</f>
        <v>0.87992658832734882</v>
      </c>
      <c r="K1162" s="168">
        <f ca="1">('Input Parameters'!$E$27/'Input Parameters'!$E$38)^$J1162</f>
        <v>1.8148829165509914E-3</v>
      </c>
      <c r="L1162" s="69">
        <f ca="1">$H1162*$C1162*'Input Parameters'!$E$25*K1162</f>
        <v>0.11870421661718623</v>
      </c>
      <c r="M1162" s="24">
        <f t="shared" ca="1" si="157"/>
        <v>0.84551149501005629</v>
      </c>
      <c r="N1162" s="15">
        <f ca="1">_xlfn.NORM.INV(M1162,'Input Parameters'!$E$29,'Input Parameters'!$F$29)</f>
        <v>0.10010173709208804</v>
      </c>
      <c r="O1162" s="8">
        <f t="shared" ca="1" si="158"/>
        <v>0.7630852558541511</v>
      </c>
      <c r="P1162" s="30">
        <f ca="1">_xlfn.LOGNORM.INV(O1162,'Input Parameters'!$H$30,'Input Parameters'!$I$30)</f>
        <v>3.7636489497531191</v>
      </c>
      <c r="Q1162" s="10">
        <f t="shared" ca="1" si="159"/>
        <v>0.65601389664034659</v>
      </c>
      <c r="R1162" s="30">
        <f>IF('Input Parameters'!$E$32=0,0,_xlfn.BETA.INV(Q1162,'Input Parameters'!$L$32,'Input Parameters'!$M$32,'Input Parameters'!$J$32,'Input Parameters'!$K$32))</f>
        <v>0</v>
      </c>
      <c r="S1162" s="10">
        <f t="shared" ca="1" si="160"/>
        <v>0.1233149974848865</v>
      </c>
      <c r="T1162" s="26">
        <f ca="1">_xlfn.LOGNORM.INV(S1162,'Input Parameters'!$H$34,'Input Parameters'!$I$34)</f>
        <v>43.636044638036942</v>
      </c>
      <c r="U1162" s="10">
        <f t="shared" ca="1" si="161"/>
        <v>0.58333621895474685</v>
      </c>
      <c r="V1162" s="30">
        <f ca="1">_xlfn.BETA.INV(U1162,'Input Parameters'!$L$36,'Input Parameters'!$M$36,'Input Parameters'!$J$36,'Input Parameters'!$K$36)</f>
        <v>0.61859003273618407</v>
      </c>
      <c r="W1162" s="2">
        <f ca="1">N1162+(P1162-N1162)*(1-ERF((T1162-R1162)/(2*SQRT(L1162*'Input Parameters'!$E$38))))</f>
        <v>0.10010173709208804</v>
      </c>
      <c r="X1162">
        <f t="shared" ca="1" si="162"/>
        <v>1</v>
      </c>
      <c r="Y1162" s="7"/>
    </row>
    <row r="1163" spans="1:25" ht="15" customHeight="1" x14ac:dyDescent="0.25">
      <c r="A1163" s="139">
        <v>1156</v>
      </c>
      <c r="B1163" s="10">
        <f t="shared" ca="1" si="153"/>
        <v>0.60838861214190643</v>
      </c>
      <c r="C1163" s="60">
        <f ca="1">_xlfn.NORM.INV(B1163,'Input Parameters'!$E$15,'Input Parameters'!$F$15)</f>
        <v>285.87698885463601</v>
      </c>
      <c r="D1163" s="10">
        <f t="shared" ca="1" si="154"/>
        <v>0.38454495416105883</v>
      </c>
      <c r="E1163" s="62">
        <f ca="1">IF(_xlfn.NORM.INV(D1163,'Input Parameters'!$E$17,'Input Parameters'!$F$17)&lt;3500,3500,IF(_xlfn.NORM.INV(D1163,'Input Parameters'!$E$17,'Input Parameters'!$F$17)&gt;5500,5500,_xlfn.NORM.INV(D1163,'Input Parameters'!$E$17,'Input Parameters'!$F$17)))</f>
        <v>4594.5041194203068</v>
      </c>
      <c r="F1163" s="10">
        <f t="shared" ca="1" si="155"/>
        <v>0.84010145305494233</v>
      </c>
      <c r="G1163" s="64">
        <f ca="1">_xlfn.NORM.INV(F1163,'Input Parameters'!$E$20,'Input Parameters'!$F$20)</f>
        <v>289.31566207828763</v>
      </c>
      <c r="H1163" s="57">
        <f ca="1">EXP(E1163*(1/'Input Parameters'!$E$23-1/G1163))</f>
        <v>0.82215622506398767</v>
      </c>
      <c r="I1163" s="10">
        <f t="shared" ca="1" si="156"/>
        <v>0.33806642997729508</v>
      </c>
      <c r="J1163" s="30">
        <f ca="1">_xlfn.BETA.INV(I1163,'Input Parameters'!$L$26,'Input Parameters'!$M$26,'Input Parameters'!$J$26,'Input Parameters'!$K$26)</f>
        <v>0.59232556685868465</v>
      </c>
      <c r="K1163" s="168">
        <f ca="1">('Input Parameters'!$E$27/'Input Parameters'!$E$38)^$J1163</f>
        <v>1.4281855940164592E-2</v>
      </c>
      <c r="L1163" s="69">
        <f ca="1">$H1163*$C1163*'Input Parameters'!$E$25*K1163</f>
        <v>3.3567438086383579</v>
      </c>
      <c r="M1163" s="24">
        <f t="shared" ca="1" si="157"/>
        <v>0.71790615408922576</v>
      </c>
      <c r="N1163" s="15">
        <f ca="1">_xlfn.NORM.INV(M1163,'Input Parameters'!$E$29,'Input Parameters'!$F$29)</f>
        <v>0.10005766325706766</v>
      </c>
      <c r="O1163" s="8">
        <f t="shared" ca="1" si="158"/>
        <v>0.1374733020858484</v>
      </c>
      <c r="P1163" s="30">
        <f ca="1">_xlfn.LOGNORM.INV(O1163,'Input Parameters'!$H$30,'Input Parameters'!$I$30)</f>
        <v>1.6021119457561444</v>
      </c>
      <c r="Q1163" s="10">
        <f t="shared" ca="1" si="159"/>
        <v>0.3847030380225589</v>
      </c>
      <c r="R1163" s="30">
        <f>IF('Input Parameters'!$E$32=0,0,_xlfn.BETA.INV(Q1163,'Input Parameters'!$L$32,'Input Parameters'!$M$32,'Input Parameters'!$J$32,'Input Parameters'!$K$32))</f>
        <v>0</v>
      </c>
      <c r="S1163" s="10">
        <f t="shared" ca="1" si="160"/>
        <v>2.6486127150302186E-2</v>
      </c>
      <c r="T1163" s="26">
        <f ca="1">_xlfn.LOGNORM.INV(S1163,'Input Parameters'!$H$34,'Input Parameters'!$I$34)</f>
        <v>39.614208845174751</v>
      </c>
      <c r="U1163" s="10">
        <f t="shared" ca="1" si="161"/>
        <v>0.66028922271599522</v>
      </c>
      <c r="V1163" s="30">
        <f ca="1">_xlfn.BETA.INV(U1163,'Input Parameters'!$L$36,'Input Parameters'!$M$36,'Input Parameters'!$J$36,'Input Parameters'!$K$36)</f>
        <v>0.65126800177052446</v>
      </c>
      <c r="W1163" s="2">
        <f ca="1">N1163+(P1163-N1163)*(1-ERF((T1163-R1163)/(2*SQRT(L1163*'Input Parameters'!$E$38))))</f>
        <v>0.28975382260707105</v>
      </c>
      <c r="X1163">
        <f t="shared" ca="1" si="162"/>
        <v>1</v>
      </c>
      <c r="Y1163" s="7"/>
    </row>
    <row r="1164" spans="1:25" ht="15" customHeight="1" x14ac:dyDescent="0.25">
      <c r="A1164" s="139">
        <v>1157</v>
      </c>
      <c r="B1164" s="10">
        <f t="shared" ca="1" si="153"/>
        <v>0.19676117643015878</v>
      </c>
      <c r="C1164" s="60">
        <f ca="1">_xlfn.NORM.INV(B1164,'Input Parameters'!$E$15,'Input Parameters'!$F$15)</f>
        <v>224.72681072261418</v>
      </c>
      <c r="D1164" s="10">
        <f t="shared" ca="1" si="154"/>
        <v>0.12068446108328035</v>
      </c>
      <c r="E1164" s="62">
        <f ca="1">IF(_xlfn.NORM.INV(D1164,'Input Parameters'!$E$17,'Input Parameters'!$F$17)&lt;3500,3500,IF(_xlfn.NORM.INV(D1164,'Input Parameters'!$E$17,'Input Parameters'!$F$17)&gt;5500,5500,_xlfn.NORM.INV(D1164,'Input Parameters'!$E$17,'Input Parameters'!$F$17)))</f>
        <v>3979.899577403829</v>
      </c>
      <c r="F1164" s="10">
        <f t="shared" ca="1" si="155"/>
        <v>7.5012624958088581E-2</v>
      </c>
      <c r="G1164" s="64">
        <f ca="1">_xlfn.NORM.INV(F1164,'Input Parameters'!$E$20,'Input Parameters'!$F$20)</f>
        <v>273.00573666184283</v>
      </c>
      <c r="H1164" s="57">
        <f ca="1">EXP(E1164*(1/'Input Parameters'!$E$23-1/G1164))</f>
        <v>0.37103592440265393</v>
      </c>
      <c r="I1164" s="10">
        <f t="shared" ca="1" si="156"/>
        <v>0.3776637587741245</v>
      </c>
      <c r="J1164" s="30">
        <f ca="1">_xlfn.BETA.INV(I1164,'Input Parameters'!$L$26,'Input Parameters'!$M$26,'Input Parameters'!$J$26,'Input Parameters'!$K$26)</f>
        <v>0.61017881539248631</v>
      </c>
      <c r="K1164" s="168">
        <f ca="1">('Input Parameters'!$E$27/'Input Parameters'!$E$38)^$J1164</f>
        <v>1.2565162961618664E-2</v>
      </c>
      <c r="L1164" s="69">
        <f ca="1">$H1164*$C1164*'Input Parameters'!$E$25*K1164</f>
        <v>1.0477048992486624</v>
      </c>
      <c r="M1164" s="24">
        <f t="shared" ca="1" si="157"/>
        <v>0.41296100388153145</v>
      </c>
      <c r="N1164" s="15">
        <f ca="1">_xlfn.NORM.INV(M1164,'Input Parameters'!$E$29,'Input Parameters'!$F$29)</f>
        <v>9.9978006529558738E-2</v>
      </c>
      <c r="O1164" s="8">
        <f t="shared" ca="1" si="158"/>
        <v>0.70024321234434761</v>
      </c>
      <c r="P1164" s="30">
        <f ca="1">_xlfn.LOGNORM.INV(O1164,'Input Parameters'!$H$30,'Input Parameters'!$I$30)</f>
        <v>3.4386800841861724</v>
      </c>
      <c r="Q1164" s="10">
        <f t="shared" ca="1" si="159"/>
        <v>0.71916176023037237</v>
      </c>
      <c r="R1164" s="30">
        <f>IF('Input Parameters'!$E$32=0,0,_xlfn.BETA.INV(Q1164,'Input Parameters'!$L$32,'Input Parameters'!$M$32,'Input Parameters'!$J$32,'Input Parameters'!$K$32))</f>
        <v>0</v>
      </c>
      <c r="S1164" s="10">
        <f t="shared" ca="1" si="160"/>
        <v>0.89058872883081641</v>
      </c>
      <c r="T1164" s="26">
        <f ca="1">_xlfn.LOGNORM.INV(S1164,'Input Parameters'!$H$34,'Input Parameters'!$I$34)</f>
        <v>58.747993827288113</v>
      </c>
      <c r="U1164" s="10">
        <f t="shared" ca="1" si="161"/>
        <v>0.15905946580576169</v>
      </c>
      <c r="V1164" s="30">
        <f ca="1">_xlfn.BETA.INV(U1164,'Input Parameters'!$L$36,'Input Parameters'!$M$36,'Input Parameters'!$J$36,'Input Parameters'!$K$36)</f>
        <v>0.44947800422077855</v>
      </c>
      <c r="W1164" s="2">
        <f ca="1">N1164+(P1164-N1164)*(1-ERF((T1164-R1164)/(2*SQRT(L1164*'Input Parameters'!$E$38))))</f>
        <v>0.10014294761888126</v>
      </c>
      <c r="X1164">
        <f t="shared" ca="1" si="162"/>
        <v>1</v>
      </c>
      <c r="Y1164" s="7"/>
    </row>
    <row r="1165" spans="1:25" ht="15" customHeight="1" x14ac:dyDescent="0.25">
      <c r="A1165" s="139">
        <v>1158</v>
      </c>
      <c r="B1165" s="10">
        <f t="shared" ca="1" si="153"/>
        <v>2.0265677129451265E-2</v>
      </c>
      <c r="C1165" s="60">
        <f ca="1">_xlfn.NORM.INV(B1165,'Input Parameters'!$E$15,'Input Parameters'!$F$15)</f>
        <v>159.96318707313412</v>
      </c>
      <c r="D1165" s="10">
        <f t="shared" ca="1" si="154"/>
        <v>0.51766129665035898</v>
      </c>
      <c r="E1165" s="62">
        <f ca="1">IF(_xlfn.NORM.INV(D1165,'Input Parameters'!$E$17,'Input Parameters'!$F$17)&lt;3500,3500,IF(_xlfn.NORM.INV(D1165,'Input Parameters'!$E$17,'Input Parameters'!$F$17)&gt;5500,5500,_xlfn.NORM.INV(D1165,'Input Parameters'!$E$17,'Input Parameters'!$F$17)))</f>
        <v>4830.9993432545534</v>
      </c>
      <c r="F1165" s="10">
        <f t="shared" ca="1" si="155"/>
        <v>0.34041071924920263</v>
      </c>
      <c r="G1165" s="64">
        <f ca="1">_xlfn.NORM.INV(F1165,'Input Parameters'!$E$20,'Input Parameters'!$F$20)</f>
        <v>279.89400550989762</v>
      </c>
      <c r="H1165" s="57">
        <f ca="1">EXP(E1165*(1/'Input Parameters'!$E$23-1/G1165))</f>
        <v>0.46394680375690361</v>
      </c>
      <c r="I1165" s="10">
        <f t="shared" ca="1" si="156"/>
        <v>0.5872588949990174</v>
      </c>
      <c r="J1165" s="30">
        <f ca="1">_xlfn.BETA.INV(I1165,'Input Parameters'!$L$26,'Input Parameters'!$M$26,'Input Parameters'!$J$26,'Input Parameters'!$K$26)</f>
        <v>0.69620813191089326</v>
      </c>
      <c r="K1165" s="168">
        <f ca="1">('Input Parameters'!$E$27/'Input Parameters'!$E$38)^$J1165</f>
        <v>6.7790556612447013E-3</v>
      </c>
      <c r="L1165" s="69">
        <f ca="1">$H1165*$C1165*'Input Parameters'!$E$25*K1165</f>
        <v>0.50310361192697939</v>
      </c>
      <c r="M1165" s="24">
        <f t="shared" ca="1" si="157"/>
        <v>0.61663833695644599</v>
      </c>
      <c r="N1165" s="15">
        <f ca="1">_xlfn.NORM.INV(M1165,'Input Parameters'!$E$29,'Input Parameters'!$F$29)</f>
        <v>0.10002966636307556</v>
      </c>
      <c r="O1165" s="8">
        <f t="shared" ca="1" si="158"/>
        <v>0.62672823400212607</v>
      </c>
      <c r="P1165" s="30">
        <f ca="1">_xlfn.LOGNORM.INV(O1165,'Input Parameters'!$H$30,'Input Parameters'!$I$30)</f>
        <v>3.1258746101202006</v>
      </c>
      <c r="Q1165" s="10">
        <f t="shared" ca="1" si="159"/>
        <v>0.8958975209625899</v>
      </c>
      <c r="R1165" s="30">
        <f>IF('Input Parameters'!$E$32=0,0,_xlfn.BETA.INV(Q1165,'Input Parameters'!$L$32,'Input Parameters'!$M$32,'Input Parameters'!$J$32,'Input Parameters'!$K$32))</f>
        <v>0</v>
      </c>
      <c r="S1165" s="10">
        <f t="shared" ca="1" si="160"/>
        <v>0.22244160318964801</v>
      </c>
      <c r="T1165" s="26">
        <f ca="1">_xlfn.LOGNORM.INV(S1165,'Input Parameters'!$H$34,'Input Parameters'!$I$34)</f>
        <v>45.833603329062129</v>
      </c>
      <c r="U1165" s="10">
        <f t="shared" ca="1" si="161"/>
        <v>0.4823186239628996</v>
      </c>
      <c r="V1165" s="30">
        <f ca="1">_xlfn.BETA.INV(U1165,'Input Parameters'!$L$36,'Input Parameters'!$M$36,'Input Parameters'!$J$36,'Input Parameters'!$K$36)</f>
        <v>0.57916318568301861</v>
      </c>
      <c r="W1165" s="2">
        <f ca="1">N1165+(P1165-N1165)*(1-ERF((T1165-R1165)/(2*SQRT(L1165*'Input Parameters'!$E$38))))</f>
        <v>0.10004448049177501</v>
      </c>
      <c r="X1165">
        <f t="shared" ca="1" si="162"/>
        <v>1</v>
      </c>
      <c r="Y1165" s="7"/>
    </row>
    <row r="1166" spans="1:25" ht="15" customHeight="1" x14ac:dyDescent="0.25">
      <c r="A1166" s="139">
        <v>1159</v>
      </c>
      <c r="B1166" s="10">
        <f t="shared" ca="1" si="153"/>
        <v>0.95627217993437696</v>
      </c>
      <c r="C1166" s="60">
        <f ca="1">_xlfn.NORM.INV(B1166,'Input Parameters'!$E$15,'Input Parameters'!$F$15)</f>
        <v>363.58241666243521</v>
      </c>
      <c r="D1166" s="10">
        <f t="shared" ca="1" si="154"/>
        <v>0.59415124290251209</v>
      </c>
      <c r="E1166" s="62">
        <f ca="1">IF(_xlfn.NORM.INV(D1166,'Input Parameters'!$E$17,'Input Parameters'!$F$17)&lt;3500,3500,IF(_xlfn.NORM.INV(D1166,'Input Parameters'!$E$17,'Input Parameters'!$F$17)&gt;5500,5500,_xlfn.NORM.INV(D1166,'Input Parameters'!$E$17,'Input Parameters'!$F$17)))</f>
        <v>4966.7656897668339</v>
      </c>
      <c r="F1166" s="10">
        <f t="shared" ca="1" si="155"/>
        <v>0.14405059325004088</v>
      </c>
      <c r="G1166" s="64">
        <f ca="1">_xlfn.NORM.INV(F1166,'Input Parameters'!$E$20,'Input Parameters'!$F$20)</f>
        <v>275.53261468530133</v>
      </c>
      <c r="H1166" s="57">
        <f ca="1">EXP(E1166*(1/'Input Parameters'!$E$23-1/G1166))</f>
        <v>0.3428523219542664</v>
      </c>
      <c r="I1166" s="10">
        <f t="shared" ca="1" si="156"/>
        <v>0.78008525452440391</v>
      </c>
      <c r="J1166" s="30">
        <f ca="1">_xlfn.BETA.INV(I1166,'Input Parameters'!$L$26,'Input Parameters'!$M$26,'Input Parameters'!$J$26,'Input Parameters'!$K$26)</f>
        <v>0.77626636064031684</v>
      </c>
      <c r="K1166" s="168">
        <f ca="1">('Input Parameters'!$E$27/'Input Parameters'!$E$38)^$J1166</f>
        <v>3.817433097186167E-3</v>
      </c>
      <c r="L1166" s="69">
        <f ca="1">$H1166*$C1166*'Input Parameters'!$E$25*K1166</f>
        <v>0.47586241199367119</v>
      </c>
      <c r="M1166" s="24">
        <f t="shared" ca="1" si="157"/>
        <v>0.28157798367422704</v>
      </c>
      <c r="N1166" s="15">
        <f ca="1">_xlfn.NORM.INV(M1166,'Input Parameters'!$E$29,'Input Parameters'!$F$29)</f>
        <v>9.9942183980109067E-2</v>
      </c>
      <c r="O1166" s="8">
        <f t="shared" ca="1" si="158"/>
        <v>0.28623772120416102</v>
      </c>
      <c r="P1166" s="30">
        <f ca="1">_xlfn.LOGNORM.INV(O1166,'Input Parameters'!$H$30,'Input Parameters'!$I$30)</f>
        <v>2.0553051335090378</v>
      </c>
      <c r="Q1166" s="10">
        <f t="shared" ca="1" si="159"/>
        <v>0.43803889352023495</v>
      </c>
      <c r="R1166" s="30">
        <f>IF('Input Parameters'!$E$32=0,0,_xlfn.BETA.INV(Q1166,'Input Parameters'!$L$32,'Input Parameters'!$M$32,'Input Parameters'!$J$32,'Input Parameters'!$K$32))</f>
        <v>0</v>
      </c>
      <c r="S1166" s="10">
        <f t="shared" ca="1" si="160"/>
        <v>0.97700137362131434</v>
      </c>
      <c r="T1166" s="26">
        <f ca="1">_xlfn.LOGNORM.INV(S1166,'Input Parameters'!$H$34,'Input Parameters'!$I$34)</f>
        <v>64.62526357273353</v>
      </c>
      <c r="U1166" s="10">
        <f t="shared" ca="1" si="161"/>
        <v>7.7122378307604267E-2</v>
      </c>
      <c r="V1166" s="30">
        <f ca="1">_xlfn.BETA.INV(U1166,'Input Parameters'!$L$36,'Input Parameters'!$M$36,'Input Parameters'!$J$36,'Input Parameters'!$K$36)</f>
        <v>0.40141446667689917</v>
      </c>
      <c r="W1166" s="2">
        <f ca="1">N1166+(P1166-N1166)*(1-ERF((T1166-R1166)/(2*SQRT(L1166*'Input Parameters'!$E$38))))</f>
        <v>9.9942184048284533E-2</v>
      </c>
      <c r="X1166">
        <f t="shared" ca="1" si="162"/>
        <v>1</v>
      </c>
      <c r="Y1166" s="7"/>
    </row>
    <row r="1167" spans="1:25" ht="15" customHeight="1" x14ac:dyDescent="0.25">
      <c r="A1167" s="139">
        <v>1160</v>
      </c>
      <c r="B1167" s="10">
        <f t="shared" ca="1" si="153"/>
        <v>0.22523651687642154</v>
      </c>
      <c r="C1167" s="60">
        <f ca="1">_xlfn.NORM.INV(B1167,'Input Parameters'!$E$15,'Input Parameters'!$F$15)</f>
        <v>230.07138638003292</v>
      </c>
      <c r="D1167" s="10">
        <f t="shared" ca="1" si="154"/>
        <v>0.83890733196871703</v>
      </c>
      <c r="E1167" s="62">
        <f ca="1">IF(_xlfn.NORM.INV(D1167,'Input Parameters'!$E$17,'Input Parameters'!$F$17)&lt;3500,3500,IF(_xlfn.NORM.INV(D1167,'Input Parameters'!$E$17,'Input Parameters'!$F$17)&gt;5500,5500,_xlfn.NORM.INV(D1167,'Input Parameters'!$E$17,'Input Parameters'!$F$17)))</f>
        <v>5492.9839358644695</v>
      </c>
      <c r="F1167" s="10">
        <f t="shared" ca="1" si="155"/>
        <v>0.35946295680352025</v>
      </c>
      <c r="G1167" s="64">
        <f ca="1">_xlfn.NORM.INV(F1167,'Input Parameters'!$E$20,'Input Parameters'!$F$20)</f>
        <v>280.23870580544263</v>
      </c>
      <c r="H1167" s="57">
        <f ca="1">EXP(E1167*(1/'Input Parameters'!$E$23-1/G1167))</f>
        <v>0.42780757952222598</v>
      </c>
      <c r="I1167" s="10">
        <f t="shared" ca="1" si="156"/>
        <v>0.30462168026918035</v>
      </c>
      <c r="J1167" s="30">
        <f ca="1">_xlfn.BETA.INV(I1167,'Input Parameters'!$L$26,'Input Parameters'!$M$26,'Input Parameters'!$J$26,'Input Parameters'!$K$26)</f>
        <v>0.57648556045315535</v>
      </c>
      <c r="K1167" s="168">
        <f ca="1">('Input Parameters'!$E$27/'Input Parameters'!$E$38)^$J1167</f>
        <v>1.600035098427725E-2</v>
      </c>
      <c r="L1167" s="69">
        <f ca="1">$H1167*$C1167*'Input Parameters'!$E$25*K1167</f>
        <v>1.5748550728708102</v>
      </c>
      <c r="M1167" s="24">
        <f t="shared" ca="1" si="157"/>
        <v>6.0905761952903981E-2</v>
      </c>
      <c r="N1167" s="15">
        <f ca="1">_xlfn.NORM.INV(M1167,'Input Parameters'!$E$29,'Input Parameters'!$F$29)</f>
        <v>9.9845278547205069E-2</v>
      </c>
      <c r="O1167" s="8">
        <f t="shared" ca="1" si="158"/>
        <v>0.85394942999687784</v>
      </c>
      <c r="P1167" s="30">
        <f ca="1">_xlfn.LOGNORM.INV(O1167,'Input Parameters'!$H$30,'Input Parameters'!$I$30)</f>
        <v>4.4136618627045445</v>
      </c>
      <c r="Q1167" s="10">
        <f t="shared" ca="1" si="159"/>
        <v>0.51571700840191537</v>
      </c>
      <c r="R1167" s="30">
        <f>IF('Input Parameters'!$E$32=0,0,_xlfn.BETA.INV(Q1167,'Input Parameters'!$L$32,'Input Parameters'!$M$32,'Input Parameters'!$J$32,'Input Parameters'!$K$32))</f>
        <v>0</v>
      </c>
      <c r="S1167" s="10">
        <f t="shared" ca="1" si="160"/>
        <v>0.22192711230852347</v>
      </c>
      <c r="T1167" s="26">
        <f ca="1">_xlfn.LOGNORM.INV(S1167,'Input Parameters'!$H$34,'Input Parameters'!$I$34)</f>
        <v>45.823743819797997</v>
      </c>
      <c r="U1167" s="10">
        <f t="shared" ca="1" si="161"/>
        <v>0.70073482175620672</v>
      </c>
      <c r="V1167" s="30">
        <f ca="1">_xlfn.BETA.INV(U1167,'Input Parameters'!$L$36,'Input Parameters'!$M$36,'Input Parameters'!$J$36,'Input Parameters'!$K$36)</f>
        <v>0.66998480294707785</v>
      </c>
      <c r="W1167" s="2">
        <f ca="1">N1167+(P1167-N1167)*(1-ERF((T1167-R1167)/(2*SQRT(L1167*'Input Parameters'!$E$38))))</f>
        <v>0.14222042370275426</v>
      </c>
      <c r="X1167">
        <f t="shared" ca="1" si="162"/>
        <v>1</v>
      </c>
      <c r="Y1167" s="7"/>
    </row>
    <row r="1168" spans="1:25" ht="15" customHeight="1" x14ac:dyDescent="0.25">
      <c r="A1168" s="139">
        <v>1161</v>
      </c>
      <c r="B1168" s="10">
        <f t="shared" ca="1" si="153"/>
        <v>0.6527917553843765</v>
      </c>
      <c r="C1168" s="60">
        <f ca="1">_xlfn.NORM.INV(B1168,'Input Parameters'!$E$15,'Input Parameters'!$F$15)</f>
        <v>292.25810420684093</v>
      </c>
      <c r="D1168" s="10">
        <f t="shared" ca="1" si="154"/>
        <v>0.44283294557921105</v>
      </c>
      <c r="E1168" s="62">
        <f ca="1">IF(_xlfn.NORM.INV(D1168,'Input Parameters'!$E$17,'Input Parameters'!$F$17)&lt;3500,3500,IF(_xlfn.NORM.INV(D1168,'Input Parameters'!$E$17,'Input Parameters'!$F$17)&gt;5500,5500,_xlfn.NORM.INV(D1168,'Input Parameters'!$E$17,'Input Parameters'!$F$17)))</f>
        <v>4699.3466378919929</v>
      </c>
      <c r="F1168" s="10">
        <f t="shared" ca="1" si="155"/>
        <v>0.16488697788860984</v>
      </c>
      <c r="G1168" s="64">
        <f ca="1">_xlfn.NORM.INV(F1168,'Input Parameters'!$E$20,'Input Parameters'!$F$20)</f>
        <v>276.12038579301083</v>
      </c>
      <c r="H1168" s="57">
        <f ca="1">EXP(E1168*(1/'Input Parameters'!$E$23-1/G1168))</f>
        <v>0.37662145604731073</v>
      </c>
      <c r="I1168" s="10">
        <f t="shared" ca="1" si="156"/>
        <v>0.89164914401651996</v>
      </c>
      <c r="J1168" s="30">
        <f ca="1">_xlfn.BETA.INV(I1168,'Input Parameters'!$L$26,'Input Parameters'!$M$26,'Input Parameters'!$J$26,'Input Parameters'!$K$26)</f>
        <v>0.83381746239701571</v>
      </c>
      <c r="K1168" s="168">
        <f ca="1">('Input Parameters'!$E$27/'Input Parameters'!$E$38)^$J1168</f>
        <v>2.5263177620254915E-3</v>
      </c>
      <c r="L1168" s="69">
        <f ca="1">$H1168*$C1168*'Input Parameters'!$E$25*K1168</f>
        <v>0.27807349564138556</v>
      </c>
      <c r="M1168" s="24">
        <f t="shared" ca="1" si="157"/>
        <v>6.1375740500978382E-2</v>
      </c>
      <c r="N1168" s="15">
        <f ca="1">_xlfn.NORM.INV(M1168,'Input Parameters'!$E$29,'Input Parameters'!$F$29)</f>
        <v>9.9845667310399719E-2</v>
      </c>
      <c r="O1168" s="8">
        <f t="shared" ca="1" si="158"/>
        <v>0.19208719309836064</v>
      </c>
      <c r="P1168" s="30">
        <f ca="1">_xlfn.LOGNORM.INV(O1168,'Input Parameters'!$H$30,'Input Parameters'!$I$30)</f>
        <v>1.7788379971403876</v>
      </c>
      <c r="Q1168" s="10">
        <f t="shared" ca="1" si="159"/>
        <v>0.99841223418446634</v>
      </c>
      <c r="R1168" s="30">
        <f>IF('Input Parameters'!$E$32=0,0,_xlfn.BETA.INV(Q1168,'Input Parameters'!$L$32,'Input Parameters'!$M$32,'Input Parameters'!$J$32,'Input Parameters'!$K$32))</f>
        <v>0</v>
      </c>
      <c r="S1168" s="10">
        <f t="shared" ca="1" si="160"/>
        <v>0.36944494138508011</v>
      </c>
      <c r="T1168" s="26">
        <f ca="1">_xlfn.LOGNORM.INV(S1168,'Input Parameters'!$H$34,'Input Parameters'!$I$34)</f>
        <v>48.358411608454631</v>
      </c>
      <c r="U1168" s="10">
        <f t="shared" ca="1" si="161"/>
        <v>0.5821149562493021</v>
      </c>
      <c r="V1168" s="30">
        <f ca="1">_xlfn.BETA.INV(U1168,'Input Parameters'!$L$36,'Input Parameters'!$M$36,'Input Parameters'!$J$36,'Input Parameters'!$K$36)</f>
        <v>0.61809465940606634</v>
      </c>
      <c r="W1168" s="2">
        <f ca="1">N1168+(P1168-N1168)*(1-ERF((T1168-R1168)/(2*SQRT(L1168*'Input Parameters'!$E$38))))</f>
        <v>9.9845667459863632E-2</v>
      </c>
      <c r="X1168">
        <f t="shared" ca="1" si="162"/>
        <v>1</v>
      </c>
      <c r="Y1168" s="7"/>
    </row>
    <row r="1169" spans="1:25" ht="15" customHeight="1" x14ac:dyDescent="0.25">
      <c r="A1169" s="139">
        <v>1162</v>
      </c>
      <c r="B1169" s="10">
        <f t="shared" ca="1" si="153"/>
        <v>0.79210078932275763</v>
      </c>
      <c r="C1169" s="60">
        <f ca="1">_xlfn.NORM.INV(B1169,'Input Parameters'!$E$15,'Input Parameters'!$F$15)</f>
        <v>315.06614356355595</v>
      </c>
      <c r="D1169" s="10">
        <f t="shared" ca="1" si="154"/>
        <v>1.4548705154774577E-2</v>
      </c>
      <c r="E1169" s="62">
        <f ca="1">IF(_xlfn.NORM.INV(D1169,'Input Parameters'!$E$17,'Input Parameters'!$F$17)&lt;3500,3500,IF(_xlfn.NORM.INV(D1169,'Input Parameters'!$E$17,'Input Parameters'!$F$17)&gt;5500,5500,_xlfn.NORM.INV(D1169,'Input Parameters'!$E$17,'Input Parameters'!$F$17)))</f>
        <v>3500</v>
      </c>
      <c r="F1169" s="10">
        <f t="shared" ca="1" si="155"/>
        <v>0.84968291663483264</v>
      </c>
      <c r="G1169" s="64">
        <f ca="1">_xlfn.NORM.INV(F1169,'Input Parameters'!$E$20,'Input Parameters'!$F$20)</f>
        <v>289.58499848336226</v>
      </c>
      <c r="H1169" s="57">
        <f ca="1">EXP(E1169*(1/'Input Parameters'!$E$23-1/G1169))</f>
        <v>0.87116509506458251</v>
      </c>
      <c r="I1169" s="10">
        <f t="shared" ca="1" si="156"/>
        <v>0.4752928032331466</v>
      </c>
      <c r="J1169" s="30">
        <f ca="1">_xlfn.BETA.INV(I1169,'Input Parameters'!$L$26,'Input Parameters'!$M$26,'Input Parameters'!$J$26,'Input Parameters'!$K$26)</f>
        <v>0.65138196996507669</v>
      </c>
      <c r="K1169" s="168">
        <f ca="1">('Input Parameters'!$E$27/'Input Parameters'!$E$38)^$J1169</f>
        <v>9.3500055212054397E-3</v>
      </c>
      <c r="L1169" s="69">
        <f ca="1">$H1169*$C1169*'Input Parameters'!$E$25*K1169</f>
        <v>2.5663392770316045</v>
      </c>
      <c r="M1169" s="24">
        <f t="shared" ca="1" si="157"/>
        <v>0.75219023771643467</v>
      </c>
      <c r="N1169" s="15">
        <f ca="1">_xlfn.NORM.INV(M1169,'Input Parameters'!$E$29,'Input Parameters'!$F$29)</f>
        <v>0.10006813982584248</v>
      </c>
      <c r="O1169" s="8">
        <f t="shared" ca="1" si="158"/>
        <v>0.76816954687802774</v>
      </c>
      <c r="P1169" s="30">
        <f ca="1">_xlfn.LOGNORM.INV(O1169,'Input Parameters'!$H$30,'Input Parameters'!$I$30)</f>
        <v>3.7932236401390762</v>
      </c>
      <c r="Q1169" s="10">
        <f t="shared" ca="1" si="159"/>
        <v>0.43209460825740287</v>
      </c>
      <c r="R1169" s="30">
        <f>IF('Input Parameters'!$E$32=0,0,_xlfn.BETA.INV(Q1169,'Input Parameters'!$L$32,'Input Parameters'!$M$32,'Input Parameters'!$J$32,'Input Parameters'!$K$32))</f>
        <v>0</v>
      </c>
      <c r="S1169" s="10">
        <f t="shared" ca="1" si="160"/>
        <v>0.39897669364695565</v>
      </c>
      <c r="T1169" s="26">
        <f ca="1">_xlfn.LOGNORM.INV(S1169,'Input Parameters'!$H$34,'Input Parameters'!$I$34)</f>
        <v>48.826276732232728</v>
      </c>
      <c r="U1169" s="10">
        <f t="shared" ca="1" si="161"/>
        <v>0.40377915403700526</v>
      </c>
      <c r="V1169" s="30">
        <f ca="1">_xlfn.BETA.INV(U1169,'Input Parameters'!$L$36,'Input Parameters'!$M$36,'Input Parameters'!$J$36,'Input Parameters'!$K$36)</f>
        <v>0.54966725788741133</v>
      </c>
      <c r="W1169" s="2">
        <f ca="1">N1169+(P1169-N1169)*(1-ERF((T1169-R1169)/(2*SQRT(L1169*'Input Parameters'!$E$38))))</f>
        <v>0.21510445775835163</v>
      </c>
      <c r="X1169">
        <f t="shared" ca="1" si="162"/>
        <v>1</v>
      </c>
      <c r="Y1169" s="7"/>
    </row>
    <row r="1170" spans="1:25" ht="15" customHeight="1" x14ac:dyDescent="0.25">
      <c r="A1170" s="139">
        <v>1163</v>
      </c>
      <c r="B1170" s="10">
        <f t="shared" ca="1" si="153"/>
        <v>0.55696106468636675</v>
      </c>
      <c r="C1170" s="60">
        <f ca="1">_xlfn.NORM.INV(B1170,'Input Parameters'!$E$15,'Input Parameters'!$F$15)</f>
        <v>278.7314308300646</v>
      </c>
      <c r="D1170" s="10">
        <f t="shared" ca="1" si="154"/>
        <v>2.8843413904324988E-2</v>
      </c>
      <c r="E1170" s="62">
        <f ca="1">IF(_xlfn.NORM.INV(D1170,'Input Parameters'!$E$17,'Input Parameters'!$F$17)&lt;3500,3500,IF(_xlfn.NORM.INV(D1170,'Input Parameters'!$E$17,'Input Parameters'!$F$17)&gt;5500,5500,_xlfn.NORM.INV(D1170,'Input Parameters'!$E$17,'Input Parameters'!$F$17)))</f>
        <v>3500</v>
      </c>
      <c r="F1170" s="10">
        <f t="shared" ca="1" si="155"/>
        <v>0.83893679214312578</v>
      </c>
      <c r="G1170" s="64">
        <f ca="1">_xlfn.NORM.INV(F1170,'Input Parameters'!$E$20,'Input Parameters'!$F$20)</f>
        <v>289.2836539284466</v>
      </c>
      <c r="H1170" s="57">
        <f ca="1">EXP(E1170*(1/'Input Parameters'!$E$23-1/G1170))</f>
        <v>0.86026573868122969</v>
      </c>
      <c r="I1170" s="10">
        <f t="shared" ca="1" si="156"/>
        <v>1.9622068212823973E-2</v>
      </c>
      <c r="J1170" s="30">
        <f ca="1">_xlfn.BETA.INV(I1170,'Input Parameters'!$L$26,'Input Parameters'!$M$26,'Input Parameters'!$J$26,'Input Parameters'!$K$26)</f>
        <v>0.31864720237760824</v>
      </c>
      <c r="K1170" s="168">
        <f ca="1">('Input Parameters'!$E$27/'Input Parameters'!$E$38)^$J1170</f>
        <v>0.10170651137803362</v>
      </c>
      <c r="L1170" s="69">
        <f ca="1">$H1170*$C1170*'Input Parameters'!$E$25*K1170</f>
        <v>24.387502612484266</v>
      </c>
      <c r="M1170" s="24">
        <f t="shared" ca="1" si="157"/>
        <v>0.25781961546421472</v>
      </c>
      <c r="N1170" s="15">
        <f ca="1">_xlfn.NORM.INV(M1170,'Input Parameters'!$E$29,'Input Parameters'!$F$29)</f>
        <v>9.9934991796187103E-2</v>
      </c>
      <c r="O1170" s="8">
        <f t="shared" ca="1" si="158"/>
        <v>0.72377765820099849</v>
      </c>
      <c r="P1170" s="30">
        <f ca="1">_xlfn.LOGNORM.INV(O1170,'Input Parameters'!$H$30,'Input Parameters'!$I$30)</f>
        <v>3.5526090937509434</v>
      </c>
      <c r="Q1170" s="10">
        <f t="shared" ca="1" si="159"/>
        <v>0.77826348844889237</v>
      </c>
      <c r="R1170" s="30">
        <f>IF('Input Parameters'!$E$32=0,0,_xlfn.BETA.INV(Q1170,'Input Parameters'!$L$32,'Input Parameters'!$M$32,'Input Parameters'!$J$32,'Input Parameters'!$K$32))</f>
        <v>0</v>
      </c>
      <c r="S1170" s="10">
        <f t="shared" ca="1" si="160"/>
        <v>0.22137765823065458</v>
      </c>
      <c r="T1170" s="26">
        <f ca="1">_xlfn.LOGNORM.INV(S1170,'Input Parameters'!$H$34,'Input Parameters'!$I$34)</f>
        <v>45.813202211524001</v>
      </c>
      <c r="U1170" s="10">
        <f t="shared" ca="1" si="161"/>
        <v>0.39213162299870719</v>
      </c>
      <c r="V1170" s="30">
        <f ca="1">_xlfn.BETA.INV(U1170,'Input Parameters'!$L$36,'Input Parameters'!$M$36,'Input Parameters'!$J$36,'Input Parameters'!$K$36)</f>
        <v>0.54530426500062279</v>
      </c>
      <c r="W1170" s="2">
        <f ca="1">N1170+(P1170-N1170)*(1-ERF((T1170-R1170)/(2*SQRT(L1170*'Input Parameters'!$E$38))))</f>
        <v>1.8671366633896078</v>
      </c>
      <c r="X1170">
        <f t="shared" ca="1" si="162"/>
        <v>0</v>
      </c>
      <c r="Y1170" s="7"/>
    </row>
    <row r="1171" spans="1:25" ht="15" customHeight="1" x14ac:dyDescent="0.25">
      <c r="A1171" s="139">
        <v>1164</v>
      </c>
      <c r="B1171" s="10">
        <f t="shared" ca="1" si="153"/>
        <v>0.51680921291301019</v>
      </c>
      <c r="C1171" s="60">
        <f ca="1">_xlfn.NORM.INV(B1171,'Input Parameters'!$E$15,'Input Parameters'!$F$15)</f>
        <v>273.25128674700761</v>
      </c>
      <c r="D1171" s="10">
        <f t="shared" ca="1" si="154"/>
        <v>0.7098245508207518</v>
      </c>
      <c r="E1171" s="62">
        <f ca="1">IF(_xlfn.NORM.INV(D1171,'Input Parameters'!$E$17,'Input Parameters'!$F$17)&lt;3500,3500,IF(_xlfn.NORM.INV(D1171,'Input Parameters'!$E$17,'Input Parameters'!$F$17)&gt;5500,5500,_xlfn.NORM.INV(D1171,'Input Parameters'!$E$17,'Input Parameters'!$F$17)))</f>
        <v>5187.0105670302728</v>
      </c>
      <c r="F1171" s="10">
        <f t="shared" ca="1" si="155"/>
        <v>0.98941825869840516</v>
      </c>
      <c r="G1171" s="64">
        <f ca="1">_xlfn.NORM.INV(F1171,'Input Parameters'!$E$20,'Input Parameters'!$F$20)</f>
        <v>298.09386978018654</v>
      </c>
      <c r="H1171" s="57">
        <f ca="1">EXP(E1171*(1/'Input Parameters'!$E$23-1/G1171))</f>
        <v>1.3591750540163721</v>
      </c>
      <c r="I1171" s="10">
        <f t="shared" ca="1" si="156"/>
        <v>0.32970126060691318</v>
      </c>
      <c r="J1171" s="30">
        <f ca="1">_xlfn.BETA.INV(I1171,'Input Parameters'!$L$26,'Input Parameters'!$M$26,'Input Parameters'!$J$26,'Input Parameters'!$K$26)</f>
        <v>0.58843645785247878</v>
      </c>
      <c r="K1171" s="168">
        <f ca="1">('Input Parameters'!$E$27/'Input Parameters'!$E$38)^$J1171</f>
        <v>1.4685881462856579E-2</v>
      </c>
      <c r="L1171" s="69">
        <f ca="1">$H1171*$C1171*'Input Parameters'!$E$25*K1171</f>
        <v>5.4542825137245226</v>
      </c>
      <c r="M1171" s="24">
        <f t="shared" ca="1" si="157"/>
        <v>0.20452631570760182</v>
      </c>
      <c r="N1171" s="15">
        <f ca="1">_xlfn.NORM.INV(M1171,'Input Parameters'!$E$29,'Input Parameters'!$F$29)</f>
        <v>9.9917443805771944E-2</v>
      </c>
      <c r="O1171" s="8">
        <f t="shared" ca="1" si="158"/>
        <v>0.67183122955454921</v>
      </c>
      <c r="P1171" s="30">
        <f ca="1">_xlfn.LOGNORM.INV(O1171,'Input Parameters'!$H$30,'Input Parameters'!$I$30)</f>
        <v>3.3109604388879781</v>
      </c>
      <c r="Q1171" s="10">
        <f t="shared" ca="1" si="159"/>
        <v>6.9556482430934818E-2</v>
      </c>
      <c r="R1171" s="30">
        <f>IF('Input Parameters'!$E$32=0,0,_xlfn.BETA.INV(Q1171,'Input Parameters'!$L$32,'Input Parameters'!$M$32,'Input Parameters'!$J$32,'Input Parameters'!$K$32))</f>
        <v>0</v>
      </c>
      <c r="S1171" s="10">
        <f t="shared" ca="1" si="160"/>
        <v>0.93959944980513921</v>
      </c>
      <c r="T1171" s="26">
        <f ca="1">_xlfn.LOGNORM.INV(S1171,'Input Parameters'!$H$34,'Input Parameters'!$I$34)</f>
        <v>61.14943108775163</v>
      </c>
      <c r="U1171" s="10">
        <f t="shared" ca="1" si="161"/>
        <v>0.59707541693200428</v>
      </c>
      <c r="V1171" s="30">
        <f ca="1">_xlfn.BETA.INV(U1171,'Input Parameters'!$L$36,'Input Parameters'!$M$36,'Input Parameters'!$J$36,'Input Parameters'!$K$36)</f>
        <v>0.62420550250812379</v>
      </c>
      <c r="W1171" s="2">
        <f ca="1">N1171+(P1171-N1171)*(1-ERF((T1171-R1171)/(2*SQRT(L1171*'Input Parameters'!$E$38))))</f>
        <v>0.30576749648848933</v>
      </c>
      <c r="X1171">
        <f t="shared" ca="1" si="162"/>
        <v>1</v>
      </c>
      <c r="Y1171" s="7"/>
    </row>
    <row r="1172" spans="1:25" ht="15" customHeight="1" x14ac:dyDescent="0.25">
      <c r="A1172" s="139">
        <v>1165</v>
      </c>
      <c r="B1172" s="10">
        <f t="shared" ca="1" si="153"/>
        <v>1.3277537097910352E-2</v>
      </c>
      <c r="C1172" s="60">
        <f ca="1">_xlfn.NORM.INV(B1172,'Input Parameters'!$E$15,'Input Parameters'!$F$15)</f>
        <v>150.76634224944098</v>
      </c>
      <c r="D1172" s="10">
        <f t="shared" ca="1" si="154"/>
        <v>0.84029517144577248</v>
      </c>
      <c r="E1172" s="62">
        <f ca="1">IF(_xlfn.NORM.INV(D1172,'Input Parameters'!$E$17,'Input Parameters'!$F$17)&lt;3500,3500,IF(_xlfn.NORM.INV(D1172,'Input Parameters'!$E$17,'Input Parameters'!$F$17)&gt;5500,5500,_xlfn.NORM.INV(D1172,'Input Parameters'!$E$17,'Input Parameters'!$F$17)))</f>
        <v>5496.9702298041266</v>
      </c>
      <c r="F1172" s="10">
        <f t="shared" ca="1" si="155"/>
        <v>0.23979827350822069</v>
      </c>
      <c r="G1172" s="64">
        <f ca="1">_xlfn.NORM.INV(F1172,'Input Parameters'!$E$20,'Input Parameters'!$F$20)</f>
        <v>277.9134241831577</v>
      </c>
      <c r="H1172" s="57">
        <f ca="1">EXP(E1172*(1/'Input Parameters'!$E$23-1/G1172))</f>
        <v>0.36283108973014661</v>
      </c>
      <c r="I1172" s="10">
        <f t="shared" ca="1" si="156"/>
        <v>0.86570124239112212</v>
      </c>
      <c r="J1172" s="30">
        <f ca="1">_xlfn.BETA.INV(I1172,'Input Parameters'!$L$26,'Input Parameters'!$M$26,'Input Parameters'!$J$26,'Input Parameters'!$K$26)</f>
        <v>0.81873684484121911</v>
      </c>
      <c r="K1172" s="168">
        <f ca="1">('Input Parameters'!$E$27/'Input Parameters'!$E$38)^$J1172</f>
        <v>2.8149273146633271E-3</v>
      </c>
      <c r="L1172" s="69">
        <f ca="1">$H1172*$C1172*'Input Parameters'!$E$25*K1172</f>
        <v>0.15398417016682728</v>
      </c>
      <c r="M1172" s="24">
        <f t="shared" ca="1" si="157"/>
        <v>0.77697213674019494</v>
      </c>
      <c r="N1172" s="15">
        <f ca="1">_xlfn.NORM.INV(M1172,'Input Parameters'!$E$29,'Input Parameters'!$F$29)</f>
        <v>0.10007620071672187</v>
      </c>
      <c r="O1172" s="8">
        <f t="shared" ca="1" si="158"/>
        <v>4.2671371477082443E-2</v>
      </c>
      <c r="P1172" s="30">
        <f ca="1">_xlfn.LOGNORM.INV(O1172,'Input Parameters'!$H$30,'Input Parameters'!$I$30)</f>
        <v>1.1904274702090474</v>
      </c>
      <c r="Q1172" s="10">
        <f t="shared" ca="1" si="159"/>
        <v>0.96806767541771455</v>
      </c>
      <c r="R1172" s="30">
        <f>IF('Input Parameters'!$E$32=0,0,_xlfn.BETA.INV(Q1172,'Input Parameters'!$L$32,'Input Parameters'!$M$32,'Input Parameters'!$J$32,'Input Parameters'!$K$32))</f>
        <v>0</v>
      </c>
      <c r="S1172" s="10">
        <f t="shared" ca="1" si="160"/>
        <v>0.86786056774458031</v>
      </c>
      <c r="T1172" s="26">
        <f ca="1">_xlfn.LOGNORM.INV(S1172,'Input Parameters'!$H$34,'Input Parameters'!$I$34)</f>
        <v>57.924798250899102</v>
      </c>
      <c r="U1172" s="10">
        <f t="shared" ca="1" si="161"/>
        <v>0.33180463700995189</v>
      </c>
      <c r="V1172" s="30">
        <f ca="1">_xlfn.BETA.INV(U1172,'Input Parameters'!$L$36,'Input Parameters'!$M$36,'Input Parameters'!$J$36,'Input Parameters'!$K$36)</f>
        <v>0.5224994272492991</v>
      </c>
      <c r="W1172" s="2">
        <f ca="1">N1172+(P1172-N1172)*(1-ERF((T1172-R1172)/(2*SQRT(L1172*'Input Parameters'!$E$38))))</f>
        <v>0.10007620071672187</v>
      </c>
      <c r="X1172">
        <f t="shared" ca="1" si="162"/>
        <v>1</v>
      </c>
      <c r="Y1172" s="7"/>
    </row>
    <row r="1173" spans="1:25" ht="15" customHeight="1" x14ac:dyDescent="0.25">
      <c r="A1173" s="139">
        <v>1166</v>
      </c>
      <c r="B1173" s="10">
        <f t="shared" ca="1" si="153"/>
        <v>0.33829867908641964</v>
      </c>
      <c r="C1173" s="60">
        <f ca="1">_xlfn.NORM.INV(B1173,'Input Parameters'!$E$15,'Input Parameters'!$F$15)</f>
        <v>248.36253032971021</v>
      </c>
      <c r="D1173" s="10">
        <f t="shared" ca="1" si="154"/>
        <v>4.9033298693097582E-2</v>
      </c>
      <c r="E1173" s="62">
        <f ca="1">IF(_xlfn.NORM.INV(D1173,'Input Parameters'!$E$17,'Input Parameters'!$F$17)&lt;3500,3500,IF(_xlfn.NORM.INV(D1173,'Input Parameters'!$E$17,'Input Parameters'!$F$17)&gt;5500,5500,_xlfn.NORM.INV(D1173,'Input Parameters'!$E$17,'Input Parameters'!$F$17)))</f>
        <v>3641.9900840710061</v>
      </c>
      <c r="F1173" s="10">
        <f t="shared" ca="1" si="155"/>
        <v>0.38397627393106548</v>
      </c>
      <c r="G1173" s="64">
        <f ca="1">_xlfn.NORM.INV(F1173,'Input Parameters'!$E$20,'Input Parameters'!$F$20)</f>
        <v>280.6731374897945</v>
      </c>
      <c r="H1173" s="57">
        <f ca="1">EXP(E1173*(1/'Input Parameters'!$E$23-1/G1173))</f>
        <v>0.58109118003845539</v>
      </c>
      <c r="I1173" s="10">
        <f t="shared" ca="1" si="156"/>
        <v>2.2655089186221278E-2</v>
      </c>
      <c r="J1173" s="30">
        <f ca="1">_xlfn.BETA.INV(I1173,'Input Parameters'!$L$26,'Input Parameters'!$M$26,'Input Parameters'!$J$26,'Input Parameters'!$K$26)</f>
        <v>0.32776074316656345</v>
      </c>
      <c r="K1173" s="168">
        <f ca="1">('Input Parameters'!$E$27/'Input Parameters'!$E$38)^$J1173</f>
        <v>9.5270449299123511E-2</v>
      </c>
      <c r="L1173" s="69">
        <f ca="1">$H1173*$C1173*'Input Parameters'!$E$25*K1173</f>
        <v>13.749552791425581</v>
      </c>
      <c r="M1173" s="24">
        <f t="shared" ca="1" si="157"/>
        <v>5.2522594876026951E-2</v>
      </c>
      <c r="N1173" s="15">
        <f ca="1">_xlfn.NORM.INV(M1173,'Input Parameters'!$E$29,'Input Parameters'!$F$29)</f>
        <v>9.9837912845113258E-2</v>
      </c>
      <c r="O1173" s="8">
        <f t="shared" ca="1" si="158"/>
        <v>0.46588954465959742</v>
      </c>
      <c r="P1173" s="30">
        <f ca="1">_xlfn.LOGNORM.INV(O1173,'Input Parameters'!$H$30,'Input Parameters'!$I$30)</f>
        <v>2.576937215595251</v>
      </c>
      <c r="Q1173" s="10">
        <f t="shared" ca="1" si="159"/>
        <v>0.80698934035058323</v>
      </c>
      <c r="R1173" s="30">
        <f>IF('Input Parameters'!$E$32=0,0,_xlfn.BETA.INV(Q1173,'Input Parameters'!$L$32,'Input Parameters'!$M$32,'Input Parameters'!$J$32,'Input Parameters'!$K$32))</f>
        <v>0</v>
      </c>
      <c r="S1173" s="10">
        <f t="shared" ca="1" si="160"/>
        <v>0.6196737246430718</v>
      </c>
      <c r="T1173" s="26">
        <f ca="1">_xlfn.LOGNORM.INV(S1173,'Input Parameters'!$H$34,'Input Parameters'!$I$34)</f>
        <v>52.356430319316672</v>
      </c>
      <c r="U1173" s="10">
        <f t="shared" ca="1" si="161"/>
        <v>0.76612391857968476</v>
      </c>
      <c r="V1173" s="30">
        <f ca="1">_xlfn.BETA.INV(U1173,'Input Parameters'!$L$36,'Input Parameters'!$M$36,'Input Parameters'!$J$36,'Input Parameters'!$K$36)</f>
        <v>0.70373757956939498</v>
      </c>
      <c r="W1173" s="2">
        <f ca="1">N1173+(P1173-N1173)*(1-ERF((T1173-R1173)/(2*SQRT(L1173*'Input Parameters'!$E$38))))</f>
        <v>0.88775008248934417</v>
      </c>
      <c r="X1173">
        <f t="shared" ca="1" si="162"/>
        <v>0</v>
      </c>
      <c r="Y1173" s="7"/>
    </row>
    <row r="1174" spans="1:25" ht="15" customHeight="1" x14ac:dyDescent="0.25">
      <c r="A1174" s="139">
        <v>1167</v>
      </c>
      <c r="B1174" s="10">
        <f t="shared" ca="1" si="153"/>
        <v>0.46420462022358533</v>
      </c>
      <c r="C1174" s="60">
        <f ca="1">_xlfn.NORM.INV(B1174,'Input Parameters'!$E$15,'Input Parameters'!$F$15)</f>
        <v>266.09811212893385</v>
      </c>
      <c r="D1174" s="10">
        <f t="shared" ca="1" si="154"/>
        <v>2.311748024062632E-2</v>
      </c>
      <c r="E1174" s="62">
        <f ca="1">IF(_xlfn.NORM.INV(D1174,'Input Parameters'!$E$17,'Input Parameters'!$F$17)&lt;3500,3500,IF(_xlfn.NORM.INV(D1174,'Input Parameters'!$E$17,'Input Parameters'!$F$17)&gt;5500,5500,_xlfn.NORM.INV(D1174,'Input Parameters'!$E$17,'Input Parameters'!$F$17)))</f>
        <v>3500</v>
      </c>
      <c r="F1174" s="10">
        <f t="shared" ca="1" si="155"/>
        <v>0.2638911418377573</v>
      </c>
      <c r="G1174" s="64">
        <f ca="1">_xlfn.NORM.INV(F1174,'Input Parameters'!$E$20,'Input Parameters'!$F$20)</f>
        <v>278.41965349188274</v>
      </c>
      <c r="H1174" s="57">
        <f ca="1">EXP(E1174*(1/'Input Parameters'!$E$23-1/G1174))</f>
        <v>0.53654009926644708</v>
      </c>
      <c r="I1174" s="10">
        <f t="shared" ca="1" si="156"/>
        <v>1.141959834759243E-2</v>
      </c>
      <c r="J1174" s="30">
        <f ca="1">_xlfn.BETA.INV(I1174,'Input Parameters'!$L$26,'Input Parameters'!$M$26,'Input Parameters'!$J$26,'Input Parameters'!$K$26)</f>
        <v>0.28695148441748541</v>
      </c>
      <c r="K1174" s="168">
        <f ca="1">('Input Parameters'!$E$27/'Input Parameters'!$E$38)^$J1174</f>
        <v>0.12766957287210867</v>
      </c>
      <c r="L1174" s="69">
        <f ca="1">$H1174*$C1174*'Input Parameters'!$E$25*K1174</f>
        <v>18.227679516014447</v>
      </c>
      <c r="M1174" s="24">
        <f t="shared" ca="1" si="157"/>
        <v>0.11485803829575936</v>
      </c>
      <c r="N1174" s="15">
        <f ca="1">_xlfn.NORM.INV(M1174,'Input Parameters'!$E$29,'Input Parameters'!$F$29)</f>
        <v>9.9879890944550159E-2</v>
      </c>
      <c r="O1174" s="8">
        <f t="shared" ca="1" si="158"/>
        <v>0.65080389260679972</v>
      </c>
      <c r="P1174" s="30">
        <f ca="1">_xlfn.LOGNORM.INV(O1174,'Input Parameters'!$H$30,'Input Parameters'!$I$30)</f>
        <v>3.2222637247778287</v>
      </c>
      <c r="Q1174" s="10">
        <f t="shared" ca="1" si="159"/>
        <v>0.92601955175306228</v>
      </c>
      <c r="R1174" s="30">
        <f>IF('Input Parameters'!$E$32=0,0,_xlfn.BETA.INV(Q1174,'Input Parameters'!$L$32,'Input Parameters'!$M$32,'Input Parameters'!$J$32,'Input Parameters'!$K$32))</f>
        <v>0</v>
      </c>
      <c r="S1174" s="10">
        <f t="shared" ca="1" si="160"/>
        <v>7.2637977440967227E-2</v>
      </c>
      <c r="T1174" s="26">
        <f ca="1">_xlfn.LOGNORM.INV(S1174,'Input Parameters'!$H$34,'Input Parameters'!$I$34)</f>
        <v>42.047363253850101</v>
      </c>
      <c r="U1174" s="10">
        <f t="shared" ca="1" si="161"/>
        <v>0.34429704477075507</v>
      </c>
      <c r="V1174" s="30">
        <f ca="1">_xlfn.BETA.INV(U1174,'Input Parameters'!$L$36,'Input Parameters'!$M$36,'Input Parameters'!$J$36,'Input Parameters'!$K$36)</f>
        <v>0.52726552010748473</v>
      </c>
      <c r="W1174" s="2">
        <f ca="1">N1174+(P1174-N1174)*(1-ERF((T1174-R1174)/(2*SQRT(L1174*'Input Parameters'!$E$38))))</f>
        <v>1.6179175008646958</v>
      </c>
      <c r="X1174">
        <f t="shared" ca="1" si="162"/>
        <v>0</v>
      </c>
      <c r="Y1174" s="7"/>
    </row>
    <row r="1175" spans="1:25" ht="15" customHeight="1" x14ac:dyDescent="0.25">
      <c r="A1175" s="139">
        <v>1168</v>
      </c>
      <c r="B1175" s="10">
        <f t="shared" ca="1" si="153"/>
        <v>9.3060163160524456E-2</v>
      </c>
      <c r="C1175" s="60">
        <f ca="1">_xlfn.NORM.INV(B1175,'Input Parameters'!$E$15,'Input Parameters'!$F$15)</f>
        <v>199.3156882997524</v>
      </c>
      <c r="D1175" s="10">
        <f t="shared" ca="1" si="154"/>
        <v>0.38277380826271368</v>
      </c>
      <c r="E1175" s="62">
        <f ca="1">IF(_xlfn.NORM.INV(D1175,'Input Parameters'!$E$17,'Input Parameters'!$F$17)&lt;3500,3500,IF(_xlfn.NORM.INV(D1175,'Input Parameters'!$E$17,'Input Parameters'!$F$17)&gt;5500,5500,_xlfn.NORM.INV(D1175,'Input Parameters'!$E$17,'Input Parameters'!$F$17)))</f>
        <v>4591.2573352675672</v>
      </c>
      <c r="F1175" s="10">
        <f t="shared" ca="1" si="155"/>
        <v>0.9199718317669171</v>
      </c>
      <c r="G1175" s="64">
        <f ca="1">_xlfn.NORM.INV(F1175,'Input Parameters'!$E$20,'Input Parameters'!$F$20)</f>
        <v>292.06271015404434</v>
      </c>
      <c r="H1175" s="57">
        <f ca="1">EXP(E1175*(1/'Input Parameters'!$E$23-1/G1175))</f>
        <v>0.9546368583691226</v>
      </c>
      <c r="I1175" s="10">
        <f t="shared" ca="1" si="156"/>
        <v>0.61752909831675451</v>
      </c>
      <c r="J1175" s="30">
        <f ca="1">_xlfn.BETA.INV(I1175,'Input Parameters'!$L$26,'Input Parameters'!$M$26,'Input Parameters'!$J$26,'Input Parameters'!$K$26)</f>
        <v>0.7082518611454367</v>
      </c>
      <c r="K1175" s="168">
        <f ca="1">('Input Parameters'!$E$27/'Input Parameters'!$E$38)^$J1175</f>
        <v>6.2179971502620592E-3</v>
      </c>
      <c r="L1175" s="69">
        <f ca="1">$H1175*$C1175*'Input Parameters'!$E$25*K1175</f>
        <v>1.1831238271270701</v>
      </c>
      <c r="M1175" s="24">
        <f t="shared" ca="1" si="157"/>
        <v>0.56060434574545814</v>
      </c>
      <c r="N1175" s="15">
        <f ca="1">_xlfn.NORM.INV(M1175,'Input Parameters'!$E$29,'Input Parameters'!$F$29)</f>
        <v>0.10001525016254503</v>
      </c>
      <c r="O1175" s="8">
        <f t="shared" ca="1" si="158"/>
        <v>0.44751525303790274</v>
      </c>
      <c r="P1175" s="30">
        <f ca="1">_xlfn.LOGNORM.INV(O1175,'Input Parameters'!$H$30,'Input Parameters'!$I$30)</f>
        <v>2.5211467489836883</v>
      </c>
      <c r="Q1175" s="10">
        <f t="shared" ca="1" si="159"/>
        <v>0.89150462915044459</v>
      </c>
      <c r="R1175" s="30">
        <f>IF('Input Parameters'!$E$32=0,0,_xlfn.BETA.INV(Q1175,'Input Parameters'!$L$32,'Input Parameters'!$M$32,'Input Parameters'!$J$32,'Input Parameters'!$K$32))</f>
        <v>0</v>
      </c>
      <c r="S1175" s="10">
        <f t="shared" ca="1" si="160"/>
        <v>0.96570697917588966</v>
      </c>
      <c r="T1175" s="26">
        <f ca="1">_xlfn.LOGNORM.INV(S1175,'Input Parameters'!$H$34,'Input Parameters'!$I$34)</f>
        <v>63.237950333533803</v>
      </c>
      <c r="U1175" s="10">
        <f t="shared" ca="1" si="161"/>
        <v>0.31263208950991872</v>
      </c>
      <c r="V1175" s="30">
        <f ca="1">_xlfn.BETA.INV(U1175,'Input Parameters'!$L$36,'Input Parameters'!$M$36,'Input Parameters'!$J$36,'Input Parameters'!$K$36)</f>
        <v>0.51511756970868827</v>
      </c>
      <c r="W1175" s="2">
        <f ca="1">N1175+(P1175-N1175)*(1-ERF((T1175-R1175)/(2*SQRT(L1175*'Input Parameters'!$E$38))))</f>
        <v>0.10011062962261069</v>
      </c>
      <c r="X1175">
        <f t="shared" ca="1" si="162"/>
        <v>1</v>
      </c>
      <c r="Y1175" s="7"/>
    </row>
    <row r="1176" spans="1:25" ht="15" customHeight="1" x14ac:dyDescent="0.25">
      <c r="A1176" s="139">
        <v>1169</v>
      </c>
      <c r="B1176" s="10">
        <f t="shared" ca="1" si="153"/>
        <v>0.79034855318688735</v>
      </c>
      <c r="C1176" s="60">
        <f ca="1">_xlfn.NORM.INV(B1176,'Input Parameters'!$E$15,'Input Parameters'!$F$15)</f>
        <v>314.73551549019226</v>
      </c>
      <c r="D1176" s="10">
        <f t="shared" ca="1" si="154"/>
        <v>0.12688827441657335</v>
      </c>
      <c r="E1176" s="62">
        <f ca="1">IF(_xlfn.NORM.INV(D1176,'Input Parameters'!$E$17,'Input Parameters'!$F$17)&lt;3500,3500,IF(_xlfn.NORM.INV(D1176,'Input Parameters'!$E$17,'Input Parameters'!$F$17)&gt;5500,5500,_xlfn.NORM.INV(D1176,'Input Parameters'!$E$17,'Input Parameters'!$F$17)))</f>
        <v>4001.142913028059</v>
      </c>
      <c r="F1176" s="10">
        <f t="shared" ca="1" si="155"/>
        <v>0.13158373834343662</v>
      </c>
      <c r="G1176" s="64">
        <f ca="1">_xlfn.NORM.INV(F1176,'Input Parameters'!$E$20,'Input Parameters'!$F$20)</f>
        <v>275.15312932254432</v>
      </c>
      <c r="H1176" s="57">
        <f ca="1">EXP(E1176*(1/'Input Parameters'!$E$23-1/G1176))</f>
        <v>0.41380159793675608</v>
      </c>
      <c r="I1176" s="10">
        <f t="shared" ca="1" si="156"/>
        <v>0.67486350018083707</v>
      </c>
      <c r="J1176" s="30">
        <f ca="1">_xlfn.BETA.INV(I1176,'Input Parameters'!$L$26,'Input Parameters'!$M$26,'Input Parameters'!$J$26,'Input Parameters'!$K$26)</f>
        <v>0.73134097710007662</v>
      </c>
      <c r="K1176" s="168">
        <f ca="1">('Input Parameters'!$E$27/'Input Parameters'!$E$38)^$J1176</f>
        <v>5.2689393269884869E-3</v>
      </c>
      <c r="L1176" s="69">
        <f ca="1">$H1176*$C1176*'Input Parameters'!$E$25*K1176</f>
        <v>0.68621643218601447</v>
      </c>
      <c r="M1176" s="24">
        <f t="shared" ca="1" si="157"/>
        <v>0.8198008436364389</v>
      </c>
      <c r="N1176" s="15">
        <f ca="1">_xlfn.NORM.INV(M1176,'Input Parameters'!$E$29,'Input Parameters'!$F$29)</f>
        <v>0.10009146063713029</v>
      </c>
      <c r="O1176" s="8">
        <f t="shared" ca="1" si="158"/>
        <v>0.66419996190045838</v>
      </c>
      <c r="P1176" s="30">
        <f ca="1">_xlfn.LOGNORM.INV(O1176,'Input Parameters'!$H$30,'Input Parameters'!$I$30)</f>
        <v>3.2782434604724937</v>
      </c>
      <c r="Q1176" s="10">
        <f t="shared" ca="1" si="159"/>
        <v>0.85681309422718788</v>
      </c>
      <c r="R1176" s="30">
        <f>IF('Input Parameters'!$E$32=0,0,_xlfn.BETA.INV(Q1176,'Input Parameters'!$L$32,'Input Parameters'!$M$32,'Input Parameters'!$J$32,'Input Parameters'!$K$32))</f>
        <v>0</v>
      </c>
      <c r="S1176" s="10">
        <f t="shared" ca="1" si="160"/>
        <v>0.81596441397665442</v>
      </c>
      <c r="T1176" s="26">
        <f ca="1">_xlfn.LOGNORM.INV(S1176,'Input Parameters'!$H$34,'Input Parameters'!$I$34)</f>
        <v>56.385947667122871</v>
      </c>
      <c r="U1176" s="10">
        <f t="shared" ca="1" si="161"/>
        <v>0.32049367736350909</v>
      </c>
      <c r="V1176" s="30">
        <f ca="1">_xlfn.BETA.INV(U1176,'Input Parameters'!$L$36,'Input Parameters'!$M$36,'Input Parameters'!$J$36,'Input Parameters'!$K$36)</f>
        <v>0.51815538536007288</v>
      </c>
      <c r="W1176" s="2">
        <f ca="1">N1176+(P1176-N1176)*(1-ERF((T1176-R1176)/(2*SQRT(L1176*'Input Parameters'!$E$38))))</f>
        <v>0.1000961834732202</v>
      </c>
      <c r="X1176">
        <f t="shared" ca="1" si="162"/>
        <v>1</v>
      </c>
      <c r="Y1176" s="7"/>
    </row>
    <row r="1177" spans="1:25" ht="15" customHeight="1" x14ac:dyDescent="0.25">
      <c r="A1177" s="139">
        <v>1170</v>
      </c>
      <c r="B1177" s="10">
        <f t="shared" ca="1" si="153"/>
        <v>0.12986857837488763</v>
      </c>
      <c r="C1177" s="60">
        <f ca="1">_xlfn.NORM.INV(B1177,'Input Parameters'!$E$15,'Input Parameters'!$F$15)</f>
        <v>209.8905106682293</v>
      </c>
      <c r="D1177" s="10">
        <f t="shared" ca="1" si="154"/>
        <v>0.1591704378240768</v>
      </c>
      <c r="E1177" s="62">
        <f ca="1">IF(_xlfn.NORM.INV(D1177,'Input Parameters'!$E$17,'Input Parameters'!$F$17)&lt;3500,3500,IF(_xlfn.NORM.INV(D1177,'Input Parameters'!$E$17,'Input Parameters'!$F$17)&gt;5500,5500,_xlfn.NORM.INV(D1177,'Input Parameters'!$E$17,'Input Parameters'!$F$17)))</f>
        <v>4101.488798410438</v>
      </c>
      <c r="F1177" s="10">
        <f t="shared" ca="1" si="155"/>
        <v>0.98119070530735419</v>
      </c>
      <c r="G1177" s="64">
        <f ca="1">_xlfn.NORM.INV(F1177,'Input Parameters'!$E$20,'Input Parameters'!$F$20)</f>
        <v>296.57920969018153</v>
      </c>
      <c r="H1177" s="57">
        <f ca="1">EXP(E1177*(1/'Input Parameters'!$E$23-1/G1177))</f>
        <v>1.1881370650319989</v>
      </c>
      <c r="I1177" s="10">
        <f t="shared" ca="1" si="156"/>
        <v>0.25272175890161364</v>
      </c>
      <c r="J1177" s="30">
        <f ca="1">_xlfn.BETA.INV(I1177,'Input Parameters'!$L$26,'Input Parameters'!$M$26,'Input Parameters'!$J$26,'Input Parameters'!$K$26)</f>
        <v>0.55004451377735686</v>
      </c>
      <c r="K1177" s="168">
        <f ca="1">('Input Parameters'!$E$27/'Input Parameters'!$E$38)^$J1177</f>
        <v>1.9341884280574595E-2</v>
      </c>
      <c r="L1177" s="69">
        <f ca="1">$H1177*$C1177*'Input Parameters'!$E$25*K1177</f>
        <v>4.8234538669862088</v>
      </c>
      <c r="M1177" s="24">
        <f t="shared" ca="1" si="157"/>
        <v>0.42962043233910707</v>
      </c>
      <c r="N1177" s="15">
        <f ca="1">_xlfn.NORM.INV(M1177,'Input Parameters'!$E$29,'Input Parameters'!$F$29)</f>
        <v>9.9982265940344262E-2</v>
      </c>
      <c r="O1177" s="8">
        <f t="shared" ca="1" si="158"/>
        <v>0.73418299477538829</v>
      </c>
      <c r="P1177" s="30">
        <f ca="1">_xlfn.LOGNORM.INV(O1177,'Input Parameters'!$H$30,'Input Parameters'!$I$30)</f>
        <v>3.6057186278005648</v>
      </c>
      <c r="Q1177" s="10">
        <f t="shared" ca="1" si="159"/>
        <v>0.72903062110852168</v>
      </c>
      <c r="R1177" s="30">
        <f>IF('Input Parameters'!$E$32=0,0,_xlfn.BETA.INV(Q1177,'Input Parameters'!$L$32,'Input Parameters'!$M$32,'Input Parameters'!$J$32,'Input Parameters'!$K$32))</f>
        <v>0</v>
      </c>
      <c r="S1177" s="10">
        <f t="shared" ca="1" si="160"/>
        <v>0.4924865400588323</v>
      </c>
      <c r="T1177" s="26">
        <f ca="1">_xlfn.LOGNORM.INV(S1177,'Input Parameters'!$H$34,'Input Parameters'!$I$34)</f>
        <v>50.289638420810562</v>
      </c>
      <c r="U1177" s="10">
        <f t="shared" ca="1" si="161"/>
        <v>0.50258214095351372</v>
      </c>
      <c r="V1177" s="30">
        <f ca="1">_xlfn.BETA.INV(U1177,'Input Parameters'!$L$36,'Input Parameters'!$M$36,'Input Parameters'!$J$36,'Input Parameters'!$K$36)</f>
        <v>0.58687588200954921</v>
      </c>
      <c r="W1177" s="2">
        <f ca="1">N1177+(P1177-N1177)*(1-ERF((T1177-R1177)/(2*SQRT(L1177*'Input Parameters'!$E$38))))</f>
        <v>0.46954684407888198</v>
      </c>
      <c r="X1177">
        <f t="shared" ca="1" si="162"/>
        <v>1</v>
      </c>
      <c r="Y1177" s="7"/>
    </row>
    <row r="1178" spans="1:25" ht="15" customHeight="1" x14ac:dyDescent="0.25">
      <c r="A1178" s="139">
        <v>1171</v>
      </c>
      <c r="B1178" s="10">
        <f t="shared" ca="1" si="153"/>
        <v>0.87006874238945153</v>
      </c>
      <c r="C1178" s="60">
        <f ca="1">_xlfn.NORM.INV(B1178,'Input Parameters'!$E$15,'Input Parameters'!$F$15)</f>
        <v>332.02782365697539</v>
      </c>
      <c r="D1178" s="10">
        <f t="shared" ca="1" si="154"/>
        <v>0.4697520175872123</v>
      </c>
      <c r="E1178" s="62">
        <f ca="1">IF(_xlfn.NORM.INV(D1178,'Input Parameters'!$E$17,'Input Parameters'!$F$17)&lt;3500,3500,IF(_xlfn.NORM.INV(D1178,'Input Parameters'!$E$17,'Input Parameters'!$F$17)&gt;5500,5500,_xlfn.NORM.INV(D1178,'Input Parameters'!$E$17,'Input Parameters'!$F$17)))</f>
        <v>4746.8747321108476</v>
      </c>
      <c r="F1178" s="10">
        <f t="shared" ca="1" si="155"/>
        <v>0.63633944045707225</v>
      </c>
      <c r="G1178" s="64">
        <f ca="1">_xlfn.NORM.INV(F1178,'Input Parameters'!$E$20,'Input Parameters'!$F$20)</f>
        <v>284.98623132928833</v>
      </c>
      <c r="H1178" s="57">
        <f ca="1">EXP(E1178*(1/'Input Parameters'!$E$23-1/G1178))</f>
        <v>0.63662565372220314</v>
      </c>
      <c r="I1178" s="10">
        <f t="shared" ca="1" si="156"/>
        <v>0.9720934224271035</v>
      </c>
      <c r="J1178" s="30">
        <f ca="1">_xlfn.BETA.INV(I1178,'Input Parameters'!$L$26,'Input Parameters'!$M$26,'Input Parameters'!$J$26,'Input Parameters'!$K$26)</f>
        <v>0.90015429531970326</v>
      </c>
      <c r="K1178" s="168">
        <f ca="1">('Input Parameters'!$E$27/'Input Parameters'!$E$38)^$J1178</f>
        <v>1.569766895371355E-3</v>
      </c>
      <c r="L1178" s="69">
        <f ca="1">$H1178*$C1178*'Input Parameters'!$E$25*K1178</f>
        <v>0.33181329249725272</v>
      </c>
      <c r="M1178" s="24">
        <f t="shared" ca="1" si="157"/>
        <v>0.24559947890103917</v>
      </c>
      <c r="N1178" s="15">
        <f ca="1">_xlfn.NORM.INV(M1178,'Input Parameters'!$E$29,'Input Parameters'!$F$29)</f>
        <v>9.9931159687710963E-2</v>
      </c>
      <c r="O1178" s="8">
        <f t="shared" ca="1" si="158"/>
        <v>0.14355141925455717</v>
      </c>
      <c r="P1178" s="30">
        <f ca="1">_xlfn.LOGNORM.INV(O1178,'Input Parameters'!$H$30,'Input Parameters'!$I$30)</f>
        <v>1.6228629432928356</v>
      </c>
      <c r="Q1178" s="10">
        <f t="shared" ca="1" si="159"/>
        <v>0.26015262051191301</v>
      </c>
      <c r="R1178" s="30">
        <f>IF('Input Parameters'!$E$32=0,0,_xlfn.BETA.INV(Q1178,'Input Parameters'!$L$32,'Input Parameters'!$M$32,'Input Parameters'!$J$32,'Input Parameters'!$K$32))</f>
        <v>0</v>
      </c>
      <c r="S1178" s="10">
        <f t="shared" ca="1" si="160"/>
        <v>0.48996750618966334</v>
      </c>
      <c r="T1178" s="26">
        <f ca="1">_xlfn.LOGNORM.INV(S1178,'Input Parameters'!$H$34,'Input Parameters'!$I$34)</f>
        <v>50.250105223710669</v>
      </c>
      <c r="U1178" s="10">
        <f t="shared" ca="1" si="161"/>
        <v>0.42116284907608881</v>
      </c>
      <c r="V1178" s="30">
        <f ca="1">_xlfn.BETA.INV(U1178,'Input Parameters'!$L$36,'Input Parameters'!$M$36,'Input Parameters'!$J$36,'Input Parameters'!$K$36)</f>
        <v>0.55617292137038066</v>
      </c>
      <c r="W1178" s="2">
        <f ca="1">N1178+(P1178-N1178)*(1-ERF((T1178-R1178)/(2*SQRT(L1178*'Input Parameters'!$E$38))))</f>
        <v>9.9931160738055649E-2</v>
      </c>
      <c r="X1178">
        <f t="shared" ca="1" si="162"/>
        <v>1</v>
      </c>
      <c r="Y1178" s="7"/>
    </row>
    <row r="1179" spans="1:25" ht="15" customHeight="1" x14ac:dyDescent="0.25">
      <c r="A1179" s="139">
        <v>1172</v>
      </c>
      <c r="B1179" s="10">
        <f t="shared" ca="1" si="153"/>
        <v>0.56010967860568528</v>
      </c>
      <c r="C1179" s="60">
        <f ca="1">_xlfn.NORM.INV(B1179,'Input Parameters'!$E$15,'Input Parameters'!$F$15)</f>
        <v>279.16381124676786</v>
      </c>
      <c r="D1179" s="10">
        <f t="shared" ca="1" si="154"/>
        <v>0.53205506620944165</v>
      </c>
      <c r="E1179" s="62">
        <f ca="1">IF(_xlfn.NORM.INV(D1179,'Input Parameters'!$E$17,'Input Parameters'!$F$17)&lt;3500,3500,IF(_xlfn.NORM.INV(D1179,'Input Parameters'!$E$17,'Input Parameters'!$F$17)&gt;5500,5500,_xlfn.NORM.INV(D1179,'Input Parameters'!$E$17,'Input Parameters'!$F$17)))</f>
        <v>4856.3057529271591</v>
      </c>
      <c r="F1179" s="10">
        <f t="shared" ca="1" si="155"/>
        <v>0.23549451266791577</v>
      </c>
      <c r="G1179" s="64">
        <f ca="1">_xlfn.NORM.INV(F1179,'Input Parameters'!$E$20,'Input Parameters'!$F$20)</f>
        <v>277.82016580792765</v>
      </c>
      <c r="H1179" s="57">
        <f ca="1">EXP(E1179*(1/'Input Parameters'!$E$23-1/G1179))</f>
        <v>0.40595032746664972</v>
      </c>
      <c r="I1179" s="10">
        <f t="shared" ca="1" si="156"/>
        <v>0.88951774537953743</v>
      </c>
      <c r="J1179" s="30">
        <f ca="1">_xlfn.BETA.INV(I1179,'Input Parameters'!$L$26,'Input Parameters'!$M$26,'Input Parameters'!$J$26,'Input Parameters'!$K$26)</f>
        <v>0.83251861556214068</v>
      </c>
      <c r="K1179" s="168">
        <f ca="1">('Input Parameters'!$E$27/'Input Parameters'!$E$38)^$J1179</f>
        <v>2.5499645873129301E-3</v>
      </c>
      <c r="L1179" s="69">
        <f ca="1">$H1179*$C1179*'Input Parameters'!$E$25*K1179</f>
        <v>0.28897892030992173</v>
      </c>
      <c r="M1179" s="24">
        <f t="shared" ca="1" si="157"/>
        <v>0.29270782058276412</v>
      </c>
      <c r="N1179" s="15">
        <f ca="1">_xlfn.NORM.INV(M1179,'Input Parameters'!$E$29,'Input Parameters'!$F$29)</f>
        <v>9.9945450866898683E-2</v>
      </c>
      <c r="O1179" s="8">
        <f t="shared" ca="1" si="158"/>
        <v>0.73148381193094569</v>
      </c>
      <c r="P1179" s="30">
        <f ca="1">_xlfn.LOGNORM.INV(O1179,'Input Parameters'!$H$30,'Input Parameters'!$I$30)</f>
        <v>3.5917672535399854</v>
      </c>
      <c r="Q1179" s="10">
        <f t="shared" ca="1" si="159"/>
        <v>0.61625052716892359</v>
      </c>
      <c r="R1179" s="30">
        <f>IF('Input Parameters'!$E$32=0,0,_xlfn.BETA.INV(Q1179,'Input Parameters'!$L$32,'Input Parameters'!$M$32,'Input Parameters'!$J$32,'Input Parameters'!$K$32))</f>
        <v>0</v>
      </c>
      <c r="S1179" s="10">
        <f t="shared" ca="1" si="160"/>
        <v>0.84530809332720791</v>
      </c>
      <c r="T1179" s="26">
        <f ca="1">_xlfn.LOGNORM.INV(S1179,'Input Parameters'!$H$34,'Input Parameters'!$I$34)</f>
        <v>57.209304518825725</v>
      </c>
      <c r="U1179" s="10">
        <f t="shared" ca="1" si="161"/>
        <v>0.7852725086900656</v>
      </c>
      <c r="V1179" s="30">
        <f ca="1">_xlfn.BETA.INV(U1179,'Input Parameters'!$L$36,'Input Parameters'!$M$36,'Input Parameters'!$J$36,'Input Parameters'!$K$36)</f>
        <v>0.71475137152389556</v>
      </c>
      <c r="W1179" s="2">
        <f ca="1">N1179+(P1179-N1179)*(1-ERF((T1179-R1179)/(2*SQRT(L1179*'Input Parameters'!$E$38))))</f>
        <v>9.9945450867082439E-2</v>
      </c>
      <c r="X1179">
        <f t="shared" ca="1" si="162"/>
        <v>1</v>
      </c>
      <c r="Y1179" s="7"/>
    </row>
    <row r="1180" spans="1:25" ht="15" customHeight="1" x14ac:dyDescent="0.25">
      <c r="A1180" s="139">
        <v>1173</v>
      </c>
      <c r="B1180" s="10">
        <f t="shared" ca="1" si="153"/>
        <v>0.32030744693482105</v>
      </c>
      <c r="C1180" s="60">
        <f ca="1">_xlfn.NORM.INV(B1180,'Input Parameters'!$E$15,'Input Parameters'!$F$15)</f>
        <v>245.66757526750632</v>
      </c>
      <c r="D1180" s="10">
        <f t="shared" ca="1" si="154"/>
        <v>0.80297109124449084</v>
      </c>
      <c r="E1180" s="62">
        <f ca="1">IF(_xlfn.NORM.INV(D1180,'Input Parameters'!$E$17,'Input Parameters'!$F$17)&lt;3500,3500,IF(_xlfn.NORM.INV(D1180,'Input Parameters'!$E$17,'Input Parameters'!$F$17)&gt;5500,5500,_xlfn.NORM.INV(D1180,'Input Parameters'!$E$17,'Input Parameters'!$F$17)))</f>
        <v>5396.597118039439</v>
      </c>
      <c r="F1180" s="10">
        <f t="shared" ca="1" si="155"/>
        <v>0.68632685260767223</v>
      </c>
      <c r="G1180" s="64">
        <f ca="1">_xlfn.NORM.INV(F1180,'Input Parameters'!$E$20,'Input Parameters'!$F$20)</f>
        <v>285.90261776171639</v>
      </c>
      <c r="H1180" s="57">
        <f ca="1">EXP(E1180*(1/'Input Parameters'!$E$23-1/G1180))</f>
        <v>0.63591747177733626</v>
      </c>
      <c r="I1180" s="10">
        <f t="shared" ca="1" si="156"/>
        <v>4.5368323926817777E-2</v>
      </c>
      <c r="J1180" s="30">
        <f ca="1">_xlfn.BETA.INV(I1180,'Input Parameters'!$L$26,'Input Parameters'!$M$26,'Input Parameters'!$J$26,'Input Parameters'!$K$26)</f>
        <v>0.37665500578305366</v>
      </c>
      <c r="K1180" s="168">
        <f ca="1">('Input Parameters'!$E$27/'Input Parameters'!$E$38)^$J1180</f>
        <v>6.7087650071964142E-2</v>
      </c>
      <c r="L1180" s="69">
        <f ca="1">$H1180*$C1180*'Input Parameters'!$E$25*K1180</f>
        <v>10.480721396671541</v>
      </c>
      <c r="M1180" s="24">
        <f t="shared" ca="1" si="157"/>
        <v>4.7573999724408234E-2</v>
      </c>
      <c r="N1180" s="15">
        <f ca="1">_xlfn.NORM.INV(M1180,'Input Parameters'!$E$29,'Input Parameters'!$F$29)</f>
        <v>9.9833115448306378E-2</v>
      </c>
      <c r="O1180" s="8">
        <f t="shared" ca="1" si="158"/>
        <v>0.33016914456667024</v>
      </c>
      <c r="P1180" s="30">
        <f ca="1">_xlfn.LOGNORM.INV(O1180,'Input Parameters'!$H$30,'Input Parameters'!$I$30)</f>
        <v>2.1802828555731404</v>
      </c>
      <c r="Q1180" s="10">
        <f t="shared" ca="1" si="159"/>
        <v>0.48875845175032695</v>
      </c>
      <c r="R1180" s="30">
        <f>IF('Input Parameters'!$E$32=0,0,_xlfn.BETA.INV(Q1180,'Input Parameters'!$L$32,'Input Parameters'!$M$32,'Input Parameters'!$J$32,'Input Parameters'!$K$32))</f>
        <v>0</v>
      </c>
      <c r="S1180" s="10">
        <f t="shared" ca="1" si="160"/>
        <v>0.78438613594721052</v>
      </c>
      <c r="T1180" s="26">
        <f ca="1">_xlfn.LOGNORM.INV(S1180,'Input Parameters'!$H$34,'Input Parameters'!$I$34)</f>
        <v>55.598138383798862</v>
      </c>
      <c r="U1180" s="10">
        <f t="shared" ca="1" si="161"/>
        <v>0.43386708466576707</v>
      </c>
      <c r="V1180" s="30">
        <f ca="1">_xlfn.BETA.INV(U1180,'Input Parameters'!$L$36,'Input Parameters'!$M$36,'Input Parameters'!$J$36,'Input Parameters'!$K$36)</f>
        <v>0.56092878863262507</v>
      </c>
      <c r="W1180" s="2">
        <f ca="1">N1180+(P1180-N1180)*(1-ERF((T1180-R1180)/(2*SQRT(L1180*'Input Parameters'!$E$38))))</f>
        <v>0.5671186118160253</v>
      </c>
      <c r="X1180">
        <f t="shared" ca="1" si="162"/>
        <v>0</v>
      </c>
      <c r="Y1180" s="7"/>
    </row>
    <row r="1181" spans="1:25" ht="15" customHeight="1" x14ac:dyDescent="0.25">
      <c r="A1181" s="139">
        <v>1174</v>
      </c>
      <c r="B1181" s="10">
        <f t="shared" ca="1" si="153"/>
        <v>0.3055369672777255</v>
      </c>
      <c r="C1181" s="60">
        <f ca="1">_xlfn.NORM.INV(B1181,'Input Parameters'!$E$15,'Input Parameters'!$F$15)</f>
        <v>243.40760927157353</v>
      </c>
      <c r="D1181" s="10">
        <f t="shared" ca="1" si="154"/>
        <v>0.66774284209706958</v>
      </c>
      <c r="E1181" s="62">
        <f ca="1">IF(_xlfn.NORM.INV(D1181,'Input Parameters'!$E$17,'Input Parameters'!$F$17)&lt;3500,3500,IF(_xlfn.NORM.INV(D1181,'Input Parameters'!$E$17,'Input Parameters'!$F$17)&gt;5500,5500,_xlfn.NORM.INV(D1181,'Input Parameters'!$E$17,'Input Parameters'!$F$17)))</f>
        <v>5103.5822804890322</v>
      </c>
      <c r="F1181" s="10">
        <f t="shared" ca="1" si="155"/>
        <v>4.0672006638898472E-2</v>
      </c>
      <c r="G1181" s="64">
        <f ca="1">_xlfn.NORM.INV(F1181,'Input Parameters'!$E$20,'Input Parameters'!$F$20)</f>
        <v>270.97229882757114</v>
      </c>
      <c r="H1181" s="57">
        <f ca="1">EXP(E1181*(1/'Input Parameters'!$E$23-1/G1181))</f>
        <v>0.24373638083605037</v>
      </c>
      <c r="I1181" s="10">
        <f t="shared" ca="1" si="156"/>
        <v>0.82717606423029155</v>
      </c>
      <c r="J1181" s="30">
        <f ca="1">_xlfn.BETA.INV(I1181,'Input Parameters'!$L$26,'Input Parameters'!$M$26,'Input Parameters'!$J$26,'Input Parameters'!$K$26)</f>
        <v>0.79857900617461908</v>
      </c>
      <c r="K1181" s="168">
        <f ca="1">('Input Parameters'!$E$27/'Input Parameters'!$E$38)^$J1181</f>
        <v>3.2528420663924334E-3</v>
      </c>
      <c r="L1181" s="69">
        <f ca="1">$H1181*$C1181*'Input Parameters'!$E$25*K1181</f>
        <v>0.19298230378973635</v>
      </c>
      <c r="M1181" s="24">
        <f t="shared" ca="1" si="157"/>
        <v>0.45290298224759418</v>
      </c>
      <c r="N1181" s="15">
        <f ca="1">_xlfn.NORM.INV(M1181,'Input Parameters'!$E$29,'Input Parameters'!$F$29)</f>
        <v>9.9988166971814327E-2</v>
      </c>
      <c r="O1181" s="8">
        <f t="shared" ca="1" si="158"/>
        <v>0.59169274467473854</v>
      </c>
      <c r="P1181" s="30">
        <f ca="1">_xlfn.LOGNORM.INV(O1181,'Input Parameters'!$H$30,'Input Parameters'!$I$30)</f>
        <v>2.9939282393144944</v>
      </c>
      <c r="Q1181" s="10">
        <f t="shared" ca="1" si="159"/>
        <v>6.1354757486220102E-2</v>
      </c>
      <c r="R1181" s="30">
        <f>IF('Input Parameters'!$E$32=0,0,_xlfn.BETA.INV(Q1181,'Input Parameters'!$L$32,'Input Parameters'!$M$32,'Input Parameters'!$J$32,'Input Parameters'!$K$32))</f>
        <v>0</v>
      </c>
      <c r="S1181" s="10">
        <f t="shared" ca="1" si="160"/>
        <v>0.88393192832888279</v>
      </c>
      <c r="T1181" s="26">
        <f ca="1">_xlfn.LOGNORM.INV(S1181,'Input Parameters'!$H$34,'Input Parameters'!$I$34)</f>
        <v>58.494047757863832</v>
      </c>
      <c r="U1181" s="10">
        <f t="shared" ca="1" si="161"/>
        <v>0.3906315504622857</v>
      </c>
      <c r="V1181" s="30">
        <f ca="1">_xlfn.BETA.INV(U1181,'Input Parameters'!$L$36,'Input Parameters'!$M$36,'Input Parameters'!$J$36,'Input Parameters'!$K$36)</f>
        <v>0.54474189397575379</v>
      </c>
      <c r="W1181" s="2">
        <f ca="1">N1181+(P1181-N1181)*(1-ERF((T1181-R1181)/(2*SQRT(L1181*'Input Parameters'!$E$38))))</f>
        <v>9.9988166971814327E-2</v>
      </c>
      <c r="X1181">
        <f t="shared" ca="1" si="162"/>
        <v>1</v>
      </c>
      <c r="Y1181" s="7"/>
    </row>
    <row r="1182" spans="1:25" ht="15" customHeight="1" x14ac:dyDescent="0.25">
      <c r="A1182" s="139">
        <v>1175</v>
      </c>
      <c r="B1182" s="10">
        <f t="shared" ca="1" si="153"/>
        <v>0.34829142636363519</v>
      </c>
      <c r="C1182" s="60">
        <f ca="1">_xlfn.NORM.INV(B1182,'Input Parameters'!$E$15,'Input Parameters'!$F$15)</f>
        <v>249.83515203269081</v>
      </c>
      <c r="D1182" s="10">
        <f t="shared" ca="1" si="154"/>
        <v>0.88194154476116782</v>
      </c>
      <c r="E1182" s="62">
        <f ca="1">IF(_xlfn.NORM.INV(D1182,'Input Parameters'!$E$17,'Input Parameters'!$F$17)&lt;3500,3500,IF(_xlfn.NORM.INV(D1182,'Input Parameters'!$E$17,'Input Parameters'!$F$17)&gt;5500,5500,_xlfn.NORM.INV(D1182,'Input Parameters'!$E$17,'Input Parameters'!$F$17)))</f>
        <v>5500</v>
      </c>
      <c r="F1182" s="10">
        <f t="shared" ca="1" si="155"/>
        <v>0.75240012029267622</v>
      </c>
      <c r="G1182" s="64">
        <f ca="1">_xlfn.NORM.INV(F1182,'Input Parameters'!$E$20,'Input Parameters'!$F$20)</f>
        <v>287.21981527483837</v>
      </c>
      <c r="H1182" s="57">
        <f ca="1">EXP(E1182*(1/'Input Parameters'!$E$23-1/G1182))</f>
        <v>0.68857057864651372</v>
      </c>
      <c r="I1182" s="10">
        <f t="shared" ca="1" si="156"/>
        <v>8.7240836689719603E-2</v>
      </c>
      <c r="J1182" s="30">
        <f ca="1">_xlfn.BETA.INV(I1182,'Input Parameters'!$L$26,'Input Parameters'!$M$26,'Input Parameters'!$J$26,'Input Parameters'!$K$26)</f>
        <v>0.4317415487944149</v>
      </c>
      <c r="K1182" s="168">
        <f ca="1">('Input Parameters'!$E$27/'Input Parameters'!$E$38)^$J1182</f>
        <v>4.5189415667551684E-2</v>
      </c>
      <c r="L1182" s="69">
        <f ca="1">$H1182*$C1182*'Input Parameters'!$E$25*K1182</f>
        <v>7.7738960975450437</v>
      </c>
      <c r="M1182" s="24">
        <f t="shared" ca="1" si="157"/>
        <v>0.85508480409948906</v>
      </c>
      <c r="N1182" s="15">
        <f ca="1">_xlfn.NORM.INV(M1182,'Input Parameters'!$E$29,'Input Parameters'!$F$29)</f>
        <v>0.1001058493765081</v>
      </c>
      <c r="O1182" s="8">
        <f t="shared" ca="1" si="158"/>
        <v>2.7539067461362587E-2</v>
      </c>
      <c r="P1182" s="30">
        <f ca="1">_xlfn.LOGNORM.INV(O1182,'Input Parameters'!$H$30,'Input Parameters'!$I$30)</f>
        <v>1.0842535412404732</v>
      </c>
      <c r="Q1182" s="10">
        <f t="shared" ca="1" si="159"/>
        <v>0.49770553761077496</v>
      </c>
      <c r="R1182" s="30">
        <f>IF('Input Parameters'!$E$32=0,0,_xlfn.BETA.INV(Q1182,'Input Parameters'!$L$32,'Input Parameters'!$M$32,'Input Parameters'!$J$32,'Input Parameters'!$K$32))</f>
        <v>0</v>
      </c>
      <c r="S1182" s="10">
        <f t="shared" ca="1" si="160"/>
        <v>2.5923545042287333E-2</v>
      </c>
      <c r="T1182" s="26">
        <f ca="1">_xlfn.LOGNORM.INV(S1182,'Input Parameters'!$H$34,'Input Parameters'!$I$34)</f>
        <v>39.568588148838266</v>
      </c>
      <c r="U1182" s="10">
        <f t="shared" ca="1" si="161"/>
        <v>0.7436550899176656</v>
      </c>
      <c r="V1182" s="30">
        <f ca="1">_xlfn.BETA.INV(U1182,'Input Parameters'!$L$36,'Input Parameters'!$M$36,'Input Parameters'!$J$36,'Input Parameters'!$K$36)</f>
        <v>0.69154236375303513</v>
      </c>
      <c r="W1182" s="2">
        <f ca="1">N1182+(P1182-N1182)*(1-ERF((T1182-R1182)/(2*SQRT(L1182*'Input Parameters'!$E$38))))</f>
        <v>0.41072352664859157</v>
      </c>
      <c r="X1182">
        <f t="shared" ca="1" si="162"/>
        <v>1</v>
      </c>
      <c r="Y1182" s="7"/>
    </row>
    <row r="1183" spans="1:25" ht="15" customHeight="1" x14ac:dyDescent="0.25">
      <c r="A1183" s="139">
        <v>1176</v>
      </c>
      <c r="B1183" s="10">
        <f t="shared" ca="1" si="153"/>
        <v>5.9500527794130176E-2</v>
      </c>
      <c r="C1183" s="60">
        <f ca="1">_xlfn.NORM.INV(B1183,'Input Parameters'!$E$15,'Input Parameters'!$F$15)</f>
        <v>186.48069755675368</v>
      </c>
      <c r="D1183" s="10">
        <f t="shared" ca="1" si="154"/>
        <v>0.32566426233857948</v>
      </c>
      <c r="E1183" s="62">
        <f ca="1">IF(_xlfn.NORM.INV(D1183,'Input Parameters'!$E$17,'Input Parameters'!$F$17)&lt;3500,3500,IF(_xlfn.NORM.INV(D1183,'Input Parameters'!$E$17,'Input Parameters'!$F$17)&gt;5500,5500,_xlfn.NORM.INV(D1183,'Input Parameters'!$E$17,'Input Parameters'!$F$17)))</f>
        <v>4483.6578547552044</v>
      </c>
      <c r="F1183" s="10">
        <f t="shared" ca="1" si="155"/>
        <v>0.38678450034086431</v>
      </c>
      <c r="G1183" s="64">
        <f ca="1">_xlfn.NORM.INV(F1183,'Input Parameters'!$E$20,'Input Parameters'!$F$20)</f>
        <v>280.72234532826326</v>
      </c>
      <c r="H1183" s="57">
        <f ca="1">EXP(E1183*(1/'Input Parameters'!$E$23-1/G1183))</f>
        <v>0.51401642720312091</v>
      </c>
      <c r="I1183" s="10">
        <f t="shared" ca="1" si="156"/>
        <v>0.28937452849144385</v>
      </c>
      <c r="J1183" s="30">
        <f ca="1">_xlfn.BETA.INV(I1183,'Input Parameters'!$L$26,'Input Parameters'!$M$26,'Input Parameters'!$J$26,'Input Parameters'!$K$26)</f>
        <v>0.56898055238146239</v>
      </c>
      <c r="K1183" s="168">
        <f ca="1">('Input Parameters'!$E$27/'Input Parameters'!$E$38)^$J1183</f>
        <v>1.6885314163049107E-2</v>
      </c>
      <c r="L1183" s="69">
        <f ca="1">$H1183*$C1183*'Input Parameters'!$E$25*K1183</f>
        <v>1.6185272998188962</v>
      </c>
      <c r="M1183" s="24">
        <f t="shared" ca="1" si="157"/>
        <v>0.28267820224823204</v>
      </c>
      <c r="N1183" s="15">
        <f ca="1">_xlfn.NORM.INV(M1183,'Input Parameters'!$E$29,'Input Parameters'!$F$29)</f>
        <v>9.9942509626607376E-2</v>
      </c>
      <c r="O1183" s="8">
        <f t="shared" ca="1" si="158"/>
        <v>0.9748581281947688</v>
      </c>
      <c r="P1183" s="30">
        <f ca="1">_xlfn.LOGNORM.INV(O1183,'Input Parameters'!$H$30,'Input Parameters'!$I$30)</f>
        <v>6.764888421527532</v>
      </c>
      <c r="Q1183" s="10">
        <f t="shared" ca="1" si="159"/>
        <v>0.92667095863445259</v>
      </c>
      <c r="R1183" s="30">
        <f>IF('Input Parameters'!$E$32=0,0,_xlfn.BETA.INV(Q1183,'Input Parameters'!$L$32,'Input Parameters'!$M$32,'Input Parameters'!$J$32,'Input Parameters'!$K$32))</f>
        <v>0</v>
      </c>
      <c r="S1183" s="10">
        <f t="shared" ca="1" si="160"/>
        <v>0.74224919386331667</v>
      </c>
      <c r="T1183" s="26">
        <f ca="1">_xlfn.LOGNORM.INV(S1183,'Input Parameters'!$H$34,'Input Parameters'!$I$34)</f>
        <v>54.659131059228187</v>
      </c>
      <c r="U1183" s="10">
        <f t="shared" ca="1" si="161"/>
        <v>0.11057827656853114</v>
      </c>
      <c r="V1183" s="30">
        <f ca="1">_xlfn.BETA.INV(U1183,'Input Parameters'!$L$36,'Input Parameters'!$M$36,'Input Parameters'!$J$36,'Input Parameters'!$K$36)</f>
        <v>0.4233149029081934</v>
      </c>
      <c r="W1183" s="2">
        <f ca="1">N1183+(P1183-N1183)*(1-ERF((T1183-R1183)/(2*SQRT(L1183*'Input Parameters'!$E$38))))</f>
        <v>0.11581536350316338</v>
      </c>
      <c r="X1183">
        <f t="shared" ca="1" si="162"/>
        <v>1</v>
      </c>
      <c r="Y1183" s="7"/>
    </row>
    <row r="1184" spans="1:25" ht="15" customHeight="1" x14ac:dyDescent="0.25">
      <c r="A1184" s="139">
        <v>1177</v>
      </c>
      <c r="B1184" s="10">
        <f t="shared" ca="1" si="153"/>
        <v>0.46230603009717897</v>
      </c>
      <c r="C1184" s="60">
        <f ca="1">_xlfn.NORM.INV(B1184,'Input Parameters'!$E$15,'Input Parameters'!$F$15)</f>
        <v>265.83910264782071</v>
      </c>
      <c r="D1184" s="10">
        <f t="shared" ca="1" si="154"/>
        <v>6.1549777798810879E-2</v>
      </c>
      <c r="E1184" s="62">
        <f ca="1">IF(_xlfn.NORM.INV(D1184,'Input Parameters'!$E$17,'Input Parameters'!$F$17)&lt;3500,3500,IF(_xlfn.NORM.INV(D1184,'Input Parameters'!$E$17,'Input Parameters'!$F$17)&gt;5500,5500,_xlfn.NORM.INV(D1184,'Input Parameters'!$E$17,'Input Parameters'!$F$17)))</f>
        <v>3720.6747799700447</v>
      </c>
      <c r="F1184" s="10">
        <f t="shared" ca="1" si="155"/>
        <v>0.8564244199681541</v>
      </c>
      <c r="G1184" s="64">
        <f ca="1">_xlfn.NORM.INV(F1184,'Input Parameters'!$E$20,'Input Parameters'!$F$20)</f>
        <v>289.78142634504991</v>
      </c>
      <c r="H1184" s="57">
        <f ca="1">EXP(E1184*(1/'Input Parameters'!$E$23-1/G1184))</f>
        <v>0.87117651902307092</v>
      </c>
      <c r="I1184" s="10">
        <f t="shared" ca="1" si="156"/>
        <v>0.13319876515779927</v>
      </c>
      <c r="J1184" s="30">
        <f ca="1">_xlfn.BETA.INV(I1184,'Input Parameters'!$L$26,'Input Parameters'!$M$26,'Input Parameters'!$J$26,'Input Parameters'!$K$26)</f>
        <v>0.47357562508172107</v>
      </c>
      <c r="K1184" s="168">
        <f ca="1">('Input Parameters'!$E$27/'Input Parameters'!$E$38)^$J1184</f>
        <v>3.3474570791270433E-2</v>
      </c>
      <c r="L1184" s="69">
        <f ca="1">$H1184*$C1184*'Input Parameters'!$E$25*K1184</f>
        <v>7.752469044929418</v>
      </c>
      <c r="M1184" s="24">
        <f t="shared" ca="1" si="157"/>
        <v>0.20112568603932779</v>
      </c>
      <c r="N1184" s="15">
        <f ca="1">_xlfn.NORM.INV(M1184,'Input Parameters'!$E$29,'Input Parameters'!$F$29)</f>
        <v>9.9916239284326303E-2</v>
      </c>
      <c r="O1184" s="8">
        <f t="shared" ca="1" si="158"/>
        <v>0.23304597748364753</v>
      </c>
      <c r="P1184" s="30">
        <f ca="1">_xlfn.LOGNORM.INV(O1184,'Input Parameters'!$H$30,'Input Parameters'!$I$30)</f>
        <v>1.9016932752878273</v>
      </c>
      <c r="Q1184" s="10">
        <f t="shared" ca="1" si="159"/>
        <v>0.51042832271913374</v>
      </c>
      <c r="R1184" s="30">
        <f>IF('Input Parameters'!$E$32=0,0,_xlfn.BETA.INV(Q1184,'Input Parameters'!$L$32,'Input Parameters'!$M$32,'Input Parameters'!$J$32,'Input Parameters'!$K$32))</f>
        <v>0</v>
      </c>
      <c r="S1184" s="10">
        <f t="shared" ca="1" si="160"/>
        <v>0.67901208279686109</v>
      </c>
      <c r="T1184" s="26">
        <f ca="1">_xlfn.LOGNORM.INV(S1184,'Input Parameters'!$H$34,'Input Parameters'!$I$34)</f>
        <v>53.412051078474278</v>
      </c>
      <c r="U1184" s="10">
        <f t="shared" ca="1" si="161"/>
        <v>0.78146441310530124</v>
      </c>
      <c r="V1184" s="30">
        <f ca="1">_xlfn.BETA.INV(U1184,'Input Parameters'!$L$36,'Input Parameters'!$M$36,'Input Parameters'!$J$36,'Input Parameters'!$K$36)</f>
        <v>0.71251033917669071</v>
      </c>
      <c r="W1184" s="2">
        <f ca="1">N1184+(P1184-N1184)*(1-ERF((T1184-R1184)/(2*SQRT(L1184*'Input Parameters'!$E$38))))</f>
        <v>0.41514720245704179</v>
      </c>
      <c r="X1184">
        <f t="shared" ca="1" si="162"/>
        <v>1</v>
      </c>
      <c r="Y1184" s="7"/>
    </row>
    <row r="1185" spans="1:25" ht="15" customHeight="1" x14ac:dyDescent="0.25">
      <c r="A1185" s="139">
        <v>1178</v>
      </c>
      <c r="B1185" s="10">
        <f t="shared" ca="1" si="153"/>
        <v>0.34633458982429166</v>
      </c>
      <c r="C1185" s="60">
        <f ca="1">_xlfn.NORM.INV(B1185,'Input Parameters'!$E$15,'Input Parameters'!$F$15)</f>
        <v>249.54803480731459</v>
      </c>
      <c r="D1185" s="10">
        <f t="shared" ca="1" si="154"/>
        <v>0.23950267383325174</v>
      </c>
      <c r="E1185" s="62">
        <f ca="1">IF(_xlfn.NORM.INV(D1185,'Input Parameters'!$E$17,'Input Parameters'!$F$17)&lt;3500,3500,IF(_xlfn.NORM.INV(D1185,'Input Parameters'!$E$17,'Input Parameters'!$F$17)&gt;5500,5500,_xlfn.NORM.INV(D1185,'Input Parameters'!$E$17,'Input Parameters'!$F$17)))</f>
        <v>4304.4677321328381</v>
      </c>
      <c r="F1185" s="10">
        <f t="shared" ca="1" si="155"/>
        <v>0.84251520899248133</v>
      </c>
      <c r="G1185" s="64">
        <f ca="1">_xlfn.NORM.INV(F1185,'Input Parameters'!$E$20,'Input Parameters'!$F$20)</f>
        <v>289.382488065563</v>
      </c>
      <c r="H1185" s="57">
        <f ca="1">EXP(E1185*(1/'Input Parameters'!$E$23-1/G1185))</f>
        <v>0.83524740344574555</v>
      </c>
      <c r="I1185" s="10">
        <f t="shared" ca="1" si="156"/>
        <v>0.63303669753684155</v>
      </c>
      <c r="J1185" s="30">
        <f ca="1">_xlfn.BETA.INV(I1185,'Input Parameters'!$L$26,'Input Parameters'!$M$26,'Input Parameters'!$J$26,'Input Parameters'!$K$26)</f>
        <v>0.71444928230545379</v>
      </c>
      <c r="K1185" s="168">
        <f ca="1">('Input Parameters'!$E$27/'Input Parameters'!$E$38)^$J1185</f>
        <v>5.9476346584344652E-3</v>
      </c>
      <c r="L1185" s="69">
        <f ca="1">$H1185*$C1185*'Input Parameters'!$E$25*K1185</f>
        <v>1.239691352814134</v>
      </c>
      <c r="M1185" s="24">
        <f t="shared" ca="1" si="157"/>
        <v>0.39931163312090345</v>
      </c>
      <c r="N1185" s="15">
        <f ca="1">_xlfn.NORM.INV(M1185,'Input Parameters'!$E$29,'Input Parameters'!$F$29)</f>
        <v>9.997448707408868E-2</v>
      </c>
      <c r="O1185" s="8">
        <f t="shared" ca="1" si="158"/>
        <v>0.20826654505136333</v>
      </c>
      <c r="P1185" s="30">
        <f ca="1">_xlfn.LOGNORM.INV(O1185,'Input Parameters'!$H$30,'Input Parameters'!$I$30)</f>
        <v>1.8280585130987934</v>
      </c>
      <c r="Q1185" s="10">
        <f t="shared" ca="1" si="159"/>
        <v>0.25125927870375908</v>
      </c>
      <c r="R1185" s="30">
        <f>IF('Input Parameters'!$E$32=0,0,_xlfn.BETA.INV(Q1185,'Input Parameters'!$L$32,'Input Parameters'!$M$32,'Input Parameters'!$J$32,'Input Parameters'!$K$32))</f>
        <v>0</v>
      </c>
      <c r="S1185" s="10">
        <f t="shared" ca="1" si="160"/>
        <v>0.46909864649440203</v>
      </c>
      <c r="T1185" s="26">
        <f ca="1">_xlfn.LOGNORM.INV(S1185,'Input Parameters'!$H$34,'Input Parameters'!$I$34)</f>
        <v>49.923399735383526</v>
      </c>
      <c r="U1185" s="10">
        <f t="shared" ca="1" si="161"/>
        <v>8.4067830756668238E-2</v>
      </c>
      <c r="V1185" s="30">
        <f ca="1">_xlfn.BETA.INV(U1185,'Input Parameters'!$L$36,'Input Parameters'!$M$36,'Input Parameters'!$J$36,'Input Parameters'!$K$36)</f>
        <v>0.40634766624182012</v>
      </c>
      <c r="W1185" s="2">
        <f ca="1">N1185+(P1185-N1185)*(1-ERF((T1185-R1185)/(2*SQRT(L1185*'Input Parameters'!$E$38))))</f>
        <v>0.10260392590591097</v>
      </c>
      <c r="X1185">
        <f t="shared" ca="1" si="162"/>
        <v>1</v>
      </c>
      <c r="Y1185" s="7"/>
    </row>
    <row r="1186" spans="1:25" ht="15" customHeight="1" x14ac:dyDescent="0.25">
      <c r="A1186" s="139">
        <v>1179</v>
      </c>
      <c r="B1186" s="10">
        <f t="shared" ca="1" si="153"/>
        <v>0.20323815298034187</v>
      </c>
      <c r="C1186" s="60">
        <f ca="1">_xlfn.NORM.INV(B1186,'Input Parameters'!$E$15,'Input Parameters'!$F$15)</f>
        <v>225.98065593791608</v>
      </c>
      <c r="D1186" s="10">
        <f t="shared" ca="1" si="154"/>
        <v>0.21267396543118045</v>
      </c>
      <c r="E1186" s="62">
        <f ca="1">IF(_xlfn.NORM.INV(D1186,'Input Parameters'!$E$17,'Input Parameters'!$F$17)&lt;3500,3500,IF(_xlfn.NORM.INV(D1186,'Input Parameters'!$E$17,'Input Parameters'!$F$17)&gt;5500,5500,_xlfn.NORM.INV(D1186,'Input Parameters'!$E$17,'Input Parameters'!$F$17)))</f>
        <v>4241.9757251688588</v>
      </c>
      <c r="F1186" s="10">
        <f t="shared" ca="1" si="155"/>
        <v>0.53434609346544704</v>
      </c>
      <c r="G1186" s="64">
        <f ca="1">_xlfn.NORM.INV(F1186,'Input Parameters'!$E$20,'Input Parameters'!$F$20)</f>
        <v>283.22753677729395</v>
      </c>
      <c r="H1186" s="57">
        <f ca="1">EXP(E1186*(1/'Input Parameters'!$E$23-1/G1186))</f>
        <v>0.60898042266070651</v>
      </c>
      <c r="I1186" s="10">
        <f t="shared" ca="1" si="156"/>
        <v>0.624968788254045</v>
      </c>
      <c r="J1186" s="30">
        <f ca="1">_xlfn.BETA.INV(I1186,'Input Parameters'!$L$26,'Input Parameters'!$M$26,'Input Parameters'!$J$26,'Input Parameters'!$K$26)</f>
        <v>0.71122186771513196</v>
      </c>
      <c r="K1186" s="168">
        <f ca="1">('Input Parameters'!$E$27/'Input Parameters'!$E$38)^$J1186</f>
        <v>6.0869304633516686E-3</v>
      </c>
      <c r="L1186" s="69">
        <f ca="1">$H1186*$C1186*'Input Parameters'!$E$25*K1186</f>
        <v>0.83766995091391527</v>
      </c>
      <c r="M1186" s="24">
        <f t="shared" ca="1" si="157"/>
        <v>0.63338373605840059</v>
      </c>
      <c r="N1186" s="15">
        <f ca="1">_xlfn.NORM.INV(M1186,'Input Parameters'!$E$29,'Input Parameters'!$F$29)</f>
        <v>0.10003408287203686</v>
      </c>
      <c r="O1186" s="8">
        <f t="shared" ca="1" si="158"/>
        <v>0.39495750030457399</v>
      </c>
      <c r="P1186" s="30">
        <f ca="1">_xlfn.LOGNORM.INV(O1186,'Input Parameters'!$H$30,'Input Parameters'!$I$30)</f>
        <v>2.3659706757942196</v>
      </c>
      <c r="Q1186" s="10">
        <f t="shared" ca="1" si="159"/>
        <v>0.53114344119682921</v>
      </c>
      <c r="R1186" s="30">
        <f>IF('Input Parameters'!$E$32=0,0,_xlfn.BETA.INV(Q1186,'Input Parameters'!$L$32,'Input Parameters'!$M$32,'Input Parameters'!$J$32,'Input Parameters'!$K$32))</f>
        <v>0</v>
      </c>
      <c r="S1186" s="10">
        <f t="shared" ca="1" si="160"/>
        <v>0.10609469530098625</v>
      </c>
      <c r="T1186" s="26">
        <f ca="1">_xlfn.LOGNORM.INV(S1186,'Input Parameters'!$H$34,'Input Parameters'!$I$34)</f>
        <v>43.155175523322043</v>
      </c>
      <c r="U1186" s="10">
        <f t="shared" ca="1" si="161"/>
        <v>3.2486876464031478E-2</v>
      </c>
      <c r="V1186" s="30">
        <f ca="1">_xlfn.BETA.INV(U1186,'Input Parameters'!$L$36,'Input Parameters'!$M$36,'Input Parameters'!$J$36,'Input Parameters'!$K$36)</f>
        <v>0.360161100900248</v>
      </c>
      <c r="W1186" s="2">
        <f ca="1">N1186+(P1186-N1186)*(1-ERF((T1186-R1186)/(2*SQRT(L1186*'Input Parameters'!$E$38))))</f>
        <v>0.10197302834629404</v>
      </c>
      <c r="X1186">
        <f t="shared" ca="1" si="162"/>
        <v>1</v>
      </c>
      <c r="Y1186" s="7"/>
    </row>
    <row r="1187" spans="1:25" ht="15" customHeight="1" x14ac:dyDescent="0.25">
      <c r="A1187" s="139">
        <v>1180</v>
      </c>
      <c r="B1187" s="10">
        <f t="shared" ca="1" si="153"/>
        <v>0.73947666377921373</v>
      </c>
      <c r="C1187" s="60">
        <f ca="1">_xlfn.NORM.INV(B1187,'Input Parameters'!$E$15,'Input Parameters'!$F$15)</f>
        <v>305.74490934088243</v>
      </c>
      <c r="D1187" s="10">
        <f t="shared" ca="1" si="154"/>
        <v>0.84952552382171653</v>
      </c>
      <c r="E1187" s="62">
        <f ca="1">IF(_xlfn.NORM.INV(D1187,'Input Parameters'!$E$17,'Input Parameters'!$F$17)&lt;3500,3500,IF(_xlfn.NORM.INV(D1187,'Input Parameters'!$E$17,'Input Parameters'!$F$17)&gt;5500,5500,_xlfn.NORM.INV(D1187,'Input Parameters'!$E$17,'Input Parameters'!$F$17)))</f>
        <v>5500</v>
      </c>
      <c r="F1187" s="10">
        <f t="shared" ca="1" si="155"/>
        <v>0.52288202176216858</v>
      </c>
      <c r="G1187" s="64">
        <f ca="1">_xlfn.NORM.INV(F1187,'Input Parameters'!$E$20,'Input Parameters'!$F$20)</f>
        <v>283.03450099107033</v>
      </c>
      <c r="H1187" s="57">
        <f ca="1">EXP(E1187*(1/'Input Parameters'!$E$23-1/G1187))</f>
        <v>0.51876682677929631</v>
      </c>
      <c r="I1187" s="10">
        <f t="shared" ca="1" si="156"/>
        <v>0.82467263640756583</v>
      </c>
      <c r="J1187" s="30">
        <f ca="1">_xlfn.BETA.INV(I1187,'Input Parameters'!$L$26,'Input Parameters'!$M$26,'Input Parameters'!$J$26,'Input Parameters'!$K$26)</f>
        <v>0.79733820932123356</v>
      </c>
      <c r="K1187" s="168">
        <f ca="1">('Input Parameters'!$E$27/'Input Parameters'!$E$38)^$J1187</f>
        <v>3.2819224433524559E-3</v>
      </c>
      <c r="L1187" s="69">
        <f ca="1">$H1187*$C1187*'Input Parameters'!$E$25*K1187</f>
        <v>0.52054675721487154</v>
      </c>
      <c r="M1187" s="24">
        <f t="shared" ca="1" si="157"/>
        <v>0.9585929127061199</v>
      </c>
      <c r="N1187" s="15">
        <f ca="1">_xlfn.NORM.INV(M1187,'Input Parameters'!$E$29,'Input Parameters'!$F$29)</f>
        <v>0.10017345859232696</v>
      </c>
      <c r="O1187" s="8">
        <f t="shared" ca="1" si="158"/>
        <v>0.10409837331898431</v>
      </c>
      <c r="P1187" s="30">
        <f ca="1">_xlfn.LOGNORM.INV(O1187,'Input Parameters'!$H$30,'Input Parameters'!$I$30)</f>
        <v>1.4807234044356932</v>
      </c>
      <c r="Q1187" s="10">
        <f t="shared" ca="1" si="159"/>
        <v>0.51982775803251391</v>
      </c>
      <c r="R1187" s="30">
        <f>IF('Input Parameters'!$E$32=0,0,_xlfn.BETA.INV(Q1187,'Input Parameters'!$L$32,'Input Parameters'!$M$32,'Input Parameters'!$J$32,'Input Parameters'!$K$32))</f>
        <v>0</v>
      </c>
      <c r="S1187" s="10">
        <f t="shared" ca="1" si="160"/>
        <v>0.57875401333031506</v>
      </c>
      <c r="T1187" s="26">
        <f ca="1">_xlfn.LOGNORM.INV(S1187,'Input Parameters'!$H$34,'Input Parameters'!$I$34)</f>
        <v>51.670469047980468</v>
      </c>
      <c r="U1187" s="10">
        <f t="shared" ca="1" si="161"/>
        <v>0.12731681790631966</v>
      </c>
      <c r="V1187" s="30">
        <f ca="1">_xlfn.BETA.INV(U1187,'Input Parameters'!$L$36,'Input Parameters'!$M$36,'Input Parameters'!$J$36,'Input Parameters'!$K$36)</f>
        <v>0.43290576869001107</v>
      </c>
      <c r="W1187" s="2">
        <f ca="1">N1187+(P1187-N1187)*(1-ERF((T1187-R1187)/(2*SQRT(L1187*'Input Parameters'!$E$38))))</f>
        <v>0.10017402524356193</v>
      </c>
      <c r="X1187">
        <f t="shared" ca="1" si="162"/>
        <v>1</v>
      </c>
      <c r="Y1187" s="7"/>
    </row>
    <row r="1188" spans="1:25" ht="15" customHeight="1" x14ac:dyDescent="0.25">
      <c r="A1188" s="139">
        <v>1181</v>
      </c>
      <c r="B1188" s="10">
        <f t="shared" ca="1" si="153"/>
        <v>0.27232468437241575</v>
      </c>
      <c r="C1188" s="60">
        <f ca="1">_xlfn.NORM.INV(B1188,'Input Parameters'!$E$15,'Input Parameters'!$F$15)</f>
        <v>238.13696085006038</v>
      </c>
      <c r="D1188" s="10">
        <f t="shared" ca="1" si="154"/>
        <v>0.49122433547769806</v>
      </c>
      <c r="E1188" s="62">
        <f ca="1">IF(_xlfn.NORM.INV(D1188,'Input Parameters'!$E$17,'Input Parameters'!$F$17)&lt;3500,3500,IF(_xlfn.NORM.INV(D1188,'Input Parameters'!$E$17,'Input Parameters'!$F$17)&gt;5500,5500,_xlfn.NORM.INV(D1188,'Input Parameters'!$E$17,'Input Parameters'!$F$17)))</f>
        <v>4784.6006278012255</v>
      </c>
      <c r="F1188" s="10">
        <f t="shared" ca="1" si="155"/>
        <v>0.32994686225998382</v>
      </c>
      <c r="G1188" s="64">
        <f ca="1">_xlfn.NORM.INV(F1188,'Input Parameters'!$E$20,'Input Parameters'!$F$20)</f>
        <v>279.70159867357046</v>
      </c>
      <c r="H1188" s="57">
        <f ca="1">EXP(E1188*(1/'Input Parameters'!$E$23-1/G1188))</f>
        <v>0.46191769206849581</v>
      </c>
      <c r="I1188" s="10">
        <f t="shared" ca="1" si="156"/>
        <v>0.45318729954934978</v>
      </c>
      <c r="J1188" s="30">
        <f ca="1">_xlfn.BETA.INV(I1188,'Input Parameters'!$L$26,'Input Parameters'!$M$26,'Input Parameters'!$J$26,'Input Parameters'!$K$26)</f>
        <v>0.64231100892934645</v>
      </c>
      <c r="K1188" s="168">
        <f ca="1">('Input Parameters'!$E$27/'Input Parameters'!$E$38)^$J1188</f>
        <v>9.9786035213100931E-3</v>
      </c>
      <c r="L1188" s="69">
        <f ca="1">$H1188*$C1188*'Input Parameters'!$E$25*K1188</f>
        <v>1.0976431478110893</v>
      </c>
      <c r="M1188" s="24">
        <f t="shared" ca="1" si="157"/>
        <v>0.66993778229367462</v>
      </c>
      <c r="N1188" s="15">
        <f ca="1">_xlfn.NORM.INV(M1188,'Input Parameters'!$E$29,'Input Parameters'!$F$29)</f>
        <v>0.10004397413706272</v>
      </c>
      <c r="O1188" s="8">
        <f t="shared" ca="1" si="158"/>
        <v>0.45946073364658069</v>
      </c>
      <c r="P1188" s="30">
        <f ca="1">_xlfn.LOGNORM.INV(O1188,'Input Parameters'!$H$30,'Input Parameters'!$I$30)</f>
        <v>2.5573095542450863</v>
      </c>
      <c r="Q1188" s="10">
        <f t="shared" ca="1" si="159"/>
        <v>0.23913372470201422</v>
      </c>
      <c r="R1188" s="30">
        <f>IF('Input Parameters'!$E$32=0,0,_xlfn.BETA.INV(Q1188,'Input Parameters'!$L$32,'Input Parameters'!$M$32,'Input Parameters'!$J$32,'Input Parameters'!$K$32))</f>
        <v>0</v>
      </c>
      <c r="S1188" s="10">
        <f t="shared" ca="1" si="160"/>
        <v>0.372487106702306</v>
      </c>
      <c r="T1188" s="26">
        <f ca="1">_xlfn.LOGNORM.INV(S1188,'Input Parameters'!$H$34,'Input Parameters'!$I$34)</f>
        <v>48.406910846120525</v>
      </c>
      <c r="U1188" s="10">
        <f t="shared" ca="1" si="161"/>
        <v>0.83599612764368048</v>
      </c>
      <c r="V1188" s="30">
        <f ca="1">_xlfn.BETA.INV(U1188,'Input Parameters'!$L$36,'Input Parameters'!$M$36,'Input Parameters'!$J$36,'Input Parameters'!$K$36)</f>
        <v>0.74762517898873471</v>
      </c>
      <c r="W1188" s="2">
        <f ca="1">N1188+(P1188-N1188)*(1-ERF((T1188-R1188)/(2*SQRT(L1188*'Input Parameters'!$E$38))))</f>
        <v>0.10271396881611775</v>
      </c>
      <c r="X1188">
        <f t="shared" ca="1" si="162"/>
        <v>1</v>
      </c>
      <c r="Y1188" s="7"/>
    </row>
    <row r="1189" spans="1:25" ht="15" customHeight="1" x14ac:dyDescent="0.25">
      <c r="A1189" s="139">
        <v>1182</v>
      </c>
      <c r="B1189" s="10">
        <f t="shared" ca="1" si="153"/>
        <v>0.82400969512032374</v>
      </c>
      <c r="C1189" s="60">
        <f ca="1">_xlfn.NORM.INV(B1189,'Input Parameters'!$E$15,'Input Parameters'!$F$15)</f>
        <v>321.40798407055996</v>
      </c>
      <c r="D1189" s="10">
        <f t="shared" ca="1" si="154"/>
        <v>0.54209280159321949</v>
      </c>
      <c r="E1189" s="62">
        <f ca="1">IF(_xlfn.NORM.INV(D1189,'Input Parameters'!$E$17,'Input Parameters'!$F$17)&lt;3500,3500,IF(_xlfn.NORM.INV(D1189,'Input Parameters'!$E$17,'Input Parameters'!$F$17)&gt;5500,5500,_xlfn.NORM.INV(D1189,'Input Parameters'!$E$17,'Input Parameters'!$F$17)))</f>
        <v>4873.9952788865367</v>
      </c>
      <c r="F1189" s="10">
        <f t="shared" ca="1" si="155"/>
        <v>0.69386876827961408</v>
      </c>
      <c r="G1189" s="64">
        <f ca="1">_xlfn.NORM.INV(F1189,'Input Parameters'!$E$20,'Input Parameters'!$F$20)</f>
        <v>286.04587215252411</v>
      </c>
      <c r="H1189" s="57">
        <f ca="1">EXP(E1189*(1/'Input Parameters'!$E$23-1/G1189))</f>
        <v>0.6701115775228631</v>
      </c>
      <c r="I1189" s="10">
        <f t="shared" ca="1" si="156"/>
        <v>0.40867117041599765</v>
      </c>
      <c r="J1189" s="30">
        <f ca="1">_xlfn.BETA.INV(I1189,'Input Parameters'!$L$26,'Input Parameters'!$M$26,'Input Parameters'!$J$26,'Input Parameters'!$K$26)</f>
        <v>0.62362524389011553</v>
      </c>
      <c r="K1189" s="168">
        <f ca="1">('Input Parameters'!$E$27/'Input Parameters'!$E$38)^$J1189</f>
        <v>1.1409845115672439E-2</v>
      </c>
      <c r="L1189" s="69">
        <f ca="1">$H1189*$C1189*'Input Parameters'!$E$25*K1189</f>
        <v>2.4574434413152515</v>
      </c>
      <c r="M1189" s="24">
        <f t="shared" ca="1" si="157"/>
        <v>0.94197701370590758</v>
      </c>
      <c r="N1189" s="15">
        <f ca="1">_xlfn.NORM.INV(M1189,'Input Parameters'!$E$29,'Input Parameters'!$F$29)</f>
        <v>0.10015715886836428</v>
      </c>
      <c r="O1189" s="8">
        <f t="shared" ca="1" si="158"/>
        <v>0.59471540253281929</v>
      </c>
      <c r="P1189" s="30">
        <f ca="1">_xlfn.LOGNORM.INV(O1189,'Input Parameters'!$H$30,'Input Parameters'!$I$30)</f>
        <v>3.0049661344079723</v>
      </c>
      <c r="Q1189" s="10">
        <f t="shared" ca="1" si="159"/>
        <v>0.75891221680082555</v>
      </c>
      <c r="R1189" s="30">
        <f>IF('Input Parameters'!$E$32=0,0,_xlfn.BETA.INV(Q1189,'Input Parameters'!$L$32,'Input Parameters'!$M$32,'Input Parameters'!$J$32,'Input Parameters'!$K$32))</f>
        <v>0</v>
      </c>
      <c r="S1189" s="10">
        <f t="shared" ca="1" si="160"/>
        <v>0.78854655736516555</v>
      </c>
      <c r="T1189" s="26">
        <f ca="1">_xlfn.LOGNORM.INV(S1189,'Input Parameters'!$H$34,'Input Parameters'!$I$34)</f>
        <v>55.69719427334271</v>
      </c>
      <c r="U1189" s="10">
        <f t="shared" ca="1" si="161"/>
        <v>0.79241647359309242</v>
      </c>
      <c r="V1189" s="30">
        <f ca="1">_xlfn.BETA.INV(U1189,'Input Parameters'!$L$36,'Input Parameters'!$M$36,'Input Parameters'!$J$36,'Input Parameters'!$K$36)</f>
        <v>0.71902909004656412</v>
      </c>
      <c r="W1189" s="2">
        <f ca="1">N1189+(P1189-N1189)*(1-ERF((T1189-R1189)/(2*SQRT(L1189*'Input Parameters'!$E$38))))</f>
        <v>0.13499660408819303</v>
      </c>
      <c r="X1189">
        <f t="shared" ca="1" si="162"/>
        <v>1</v>
      </c>
      <c r="Y1189" s="7"/>
    </row>
    <row r="1190" spans="1:25" ht="15" customHeight="1" x14ac:dyDescent="0.25">
      <c r="A1190" s="139">
        <v>1183</v>
      </c>
      <c r="B1190" s="10">
        <f t="shared" ca="1" si="153"/>
        <v>0.70808076367868478</v>
      </c>
      <c r="C1190" s="60">
        <f ca="1">_xlfn.NORM.INV(B1190,'Input Parameters'!$E$15,'Input Parameters'!$F$15)</f>
        <v>300.65363771436665</v>
      </c>
      <c r="D1190" s="10">
        <f t="shared" ca="1" si="154"/>
        <v>0.3038261444653233</v>
      </c>
      <c r="E1190" s="62">
        <f ca="1">IF(_xlfn.NORM.INV(D1190,'Input Parameters'!$E$17,'Input Parameters'!$F$17)&lt;3500,3500,IF(_xlfn.NORM.INV(D1190,'Input Parameters'!$E$17,'Input Parameters'!$F$17)&gt;5500,5500,_xlfn.NORM.INV(D1190,'Input Parameters'!$E$17,'Input Parameters'!$F$17)))</f>
        <v>4440.6007257447445</v>
      </c>
      <c r="F1190" s="10">
        <f t="shared" ca="1" si="155"/>
        <v>0.83162876489161108</v>
      </c>
      <c r="G1190" s="64">
        <f ca="1">_xlfn.NORM.INV(F1190,'Input Parameters'!$E$20,'Input Parameters'!$F$20)</f>
        <v>289.0861646376311</v>
      </c>
      <c r="H1190" s="57">
        <f ca="1">EXP(E1190*(1/'Input Parameters'!$E$23-1/G1190))</f>
        <v>0.81754437115677137</v>
      </c>
      <c r="I1190" s="10">
        <f t="shared" ca="1" si="156"/>
        <v>0.33501119729674822</v>
      </c>
      <c r="J1190" s="30">
        <f ca="1">_xlfn.BETA.INV(I1190,'Input Parameters'!$L$26,'Input Parameters'!$M$26,'Input Parameters'!$J$26,'Input Parameters'!$K$26)</f>
        <v>0.59091037218929532</v>
      </c>
      <c r="K1190" s="168">
        <f ca="1">('Input Parameters'!$E$27/'Input Parameters'!$E$38)^$J1190</f>
        <v>1.4427572623106864E-2</v>
      </c>
      <c r="L1190" s="69">
        <f ca="1">$H1190*$C1190*'Input Parameters'!$E$25*K1190</f>
        <v>3.5462640112534332</v>
      </c>
      <c r="M1190" s="24">
        <f t="shared" ca="1" si="157"/>
        <v>0.74182705342957178</v>
      </c>
      <c r="N1190" s="15">
        <f ca="1">_xlfn.NORM.INV(M1190,'Input Parameters'!$E$29,'Input Parameters'!$F$29)</f>
        <v>0.1000648988370474</v>
      </c>
      <c r="O1190" s="8">
        <f t="shared" ca="1" si="158"/>
        <v>6.9552847802393569E-2</v>
      </c>
      <c r="P1190" s="30">
        <f ca="1">_xlfn.LOGNORM.INV(O1190,'Input Parameters'!$H$30,'Input Parameters'!$I$30)</f>
        <v>1.3341951469154234</v>
      </c>
      <c r="Q1190" s="10">
        <f t="shared" ca="1" si="159"/>
        <v>0.5759844021161763</v>
      </c>
      <c r="R1190" s="30">
        <f>IF('Input Parameters'!$E$32=0,0,_xlfn.BETA.INV(Q1190,'Input Parameters'!$L$32,'Input Parameters'!$M$32,'Input Parameters'!$J$32,'Input Parameters'!$K$32))</f>
        <v>0</v>
      </c>
      <c r="S1190" s="10">
        <f t="shared" ca="1" si="160"/>
        <v>0.78587192349193524</v>
      </c>
      <c r="T1190" s="26">
        <f ca="1">_xlfn.LOGNORM.INV(S1190,'Input Parameters'!$H$34,'Input Parameters'!$I$34)</f>
        <v>55.633364584571886</v>
      </c>
      <c r="U1190" s="10">
        <f t="shared" ca="1" si="161"/>
        <v>9.6983588843381652E-2</v>
      </c>
      <c r="V1190" s="30">
        <f ca="1">_xlfn.BETA.INV(U1190,'Input Parameters'!$L$36,'Input Parameters'!$M$36,'Input Parameters'!$J$36,'Input Parameters'!$K$36)</f>
        <v>0.41493641186158781</v>
      </c>
      <c r="W1190" s="2">
        <f ca="1">N1190+(P1190-N1190)*(1-ERF((T1190-R1190)/(2*SQRT(L1190*'Input Parameters'!$E$38))))</f>
        <v>0.14536895774056968</v>
      </c>
      <c r="X1190">
        <f t="shared" ca="1" si="162"/>
        <v>1</v>
      </c>
      <c r="Y1190" s="7"/>
    </row>
    <row r="1191" spans="1:25" ht="15" customHeight="1" x14ac:dyDescent="0.25">
      <c r="A1191" s="139">
        <v>1184</v>
      </c>
      <c r="B1191" s="10">
        <f t="shared" ca="1" si="153"/>
        <v>0.16235587587178424</v>
      </c>
      <c r="C1191" s="60">
        <f ca="1">_xlfn.NORM.INV(B1191,'Input Parameters'!$E$15,'Input Parameters'!$F$15)</f>
        <v>217.59633445256344</v>
      </c>
      <c r="D1191" s="10">
        <f t="shared" ca="1" si="154"/>
        <v>0.71947002591646669</v>
      </c>
      <c r="E1191" s="62">
        <f ca="1">IF(_xlfn.NORM.INV(D1191,'Input Parameters'!$E$17,'Input Parameters'!$F$17)&lt;3500,3500,IF(_xlfn.NORM.INV(D1191,'Input Parameters'!$E$17,'Input Parameters'!$F$17)&gt;5500,5500,_xlfn.NORM.INV(D1191,'Input Parameters'!$E$17,'Input Parameters'!$F$17)))</f>
        <v>5206.8874918390757</v>
      </c>
      <c r="F1191" s="10">
        <f t="shared" ca="1" si="155"/>
        <v>0.82356988417157839</v>
      </c>
      <c r="G1191" s="64">
        <f ca="1">_xlfn.NORM.INV(F1191,'Input Parameters'!$E$20,'Input Parameters'!$F$20)</f>
        <v>288.87467305178529</v>
      </c>
      <c r="H1191" s="57">
        <f ca="1">EXP(E1191*(1/'Input Parameters'!$E$23-1/G1191))</f>
        <v>0.77926840688611043</v>
      </c>
      <c r="I1191" s="10">
        <f t="shared" ca="1" si="156"/>
        <v>0.1911736374841897</v>
      </c>
      <c r="J1191" s="30">
        <f ca="1">_xlfn.BETA.INV(I1191,'Input Parameters'!$L$26,'Input Parameters'!$M$26,'Input Parameters'!$J$26,'Input Parameters'!$K$26)</f>
        <v>0.51437979786882448</v>
      </c>
      <c r="K1191" s="168">
        <f ca="1">('Input Parameters'!$E$27/'Input Parameters'!$E$38)^$J1191</f>
        <v>2.4980531186813853E-2</v>
      </c>
      <c r="L1191" s="69">
        <f ca="1">$H1191*$C1191*'Input Parameters'!$E$25*K1191</f>
        <v>4.2358474745459276</v>
      </c>
      <c r="M1191" s="24">
        <f t="shared" ca="1" si="157"/>
        <v>0.41070016733323789</v>
      </c>
      <c r="N1191" s="15">
        <f ca="1">_xlfn.NORM.INV(M1191,'Input Parameters'!$E$29,'Input Parameters'!$F$29)</f>
        <v>9.9977425574343554E-2</v>
      </c>
      <c r="O1191" s="8">
        <f t="shared" ca="1" si="158"/>
        <v>3.1496688005133722E-2</v>
      </c>
      <c r="P1191" s="30">
        <f ca="1">_xlfn.LOGNORM.INV(O1191,'Input Parameters'!$H$30,'Input Parameters'!$I$30)</f>
        <v>1.1149083441168655</v>
      </c>
      <c r="Q1191" s="10">
        <f t="shared" ca="1" si="159"/>
        <v>0.76005451602413687</v>
      </c>
      <c r="R1191" s="30">
        <f>IF('Input Parameters'!$E$32=0,0,_xlfn.BETA.INV(Q1191,'Input Parameters'!$L$32,'Input Parameters'!$M$32,'Input Parameters'!$J$32,'Input Parameters'!$K$32))</f>
        <v>0</v>
      </c>
      <c r="S1191" s="10">
        <f t="shared" ca="1" si="160"/>
        <v>0.17549575298873576</v>
      </c>
      <c r="T1191" s="26">
        <f ca="1">_xlfn.LOGNORM.INV(S1191,'Input Parameters'!$H$34,'Input Parameters'!$I$34)</f>
        <v>44.880902672334301</v>
      </c>
      <c r="U1191" s="10">
        <f t="shared" ca="1" si="161"/>
        <v>0.43039606623819271</v>
      </c>
      <c r="V1191" s="30">
        <f ca="1">_xlfn.BETA.INV(U1191,'Input Parameters'!$L$36,'Input Parameters'!$M$36,'Input Parameters'!$J$36,'Input Parameters'!$K$36)</f>
        <v>0.55962896627127945</v>
      </c>
      <c r="W1191" s="2">
        <f ca="1">N1191+(P1191-N1191)*(1-ERF((T1191-R1191)/(2*SQRT(L1191*'Input Parameters'!$E$38))))</f>
        <v>0.22489557859336373</v>
      </c>
      <c r="X1191">
        <f t="shared" ca="1" si="162"/>
        <v>1</v>
      </c>
      <c r="Y1191" s="7"/>
    </row>
    <row r="1192" spans="1:25" ht="15" customHeight="1" x14ac:dyDescent="0.25">
      <c r="A1192" s="139">
        <v>1185</v>
      </c>
      <c r="B1192" s="10">
        <f t="shared" ca="1" si="153"/>
        <v>0.73917063204844635</v>
      </c>
      <c r="C1192" s="60">
        <f ca="1">_xlfn.NORM.INV(B1192,'Input Parameters'!$E$15,'Input Parameters'!$F$15)</f>
        <v>305.69384735877503</v>
      </c>
      <c r="D1192" s="10">
        <f t="shared" ca="1" si="154"/>
        <v>0.48105644772322087</v>
      </c>
      <c r="E1192" s="62">
        <f ca="1">IF(_xlfn.NORM.INV(D1192,'Input Parameters'!$E$17,'Input Parameters'!$F$17)&lt;3500,3500,IF(_xlfn.NORM.INV(D1192,'Input Parameters'!$E$17,'Input Parameters'!$F$17)&gt;5500,5500,_xlfn.NORM.INV(D1192,'Input Parameters'!$E$17,'Input Parameters'!$F$17)))</f>
        <v>4766.7483883966606</v>
      </c>
      <c r="F1192" s="10">
        <f t="shared" ca="1" si="155"/>
        <v>0.44776952285673499</v>
      </c>
      <c r="G1192" s="64">
        <f ca="1">_xlfn.NORM.INV(F1192,'Input Parameters'!$E$20,'Input Parameters'!$F$20)</f>
        <v>281.77029892661238</v>
      </c>
      <c r="H1192" s="57">
        <f ca="1">EXP(E1192*(1/'Input Parameters'!$E$23-1/G1192))</f>
        <v>0.52499535040132872</v>
      </c>
      <c r="I1192" s="10">
        <f t="shared" ca="1" si="156"/>
        <v>0.73739878013112381</v>
      </c>
      <c r="J1192" s="30">
        <f ca="1">_xlfn.BETA.INV(I1192,'Input Parameters'!$L$26,'Input Parameters'!$M$26,'Input Parameters'!$J$26,'Input Parameters'!$K$26)</f>
        <v>0.75744775513490947</v>
      </c>
      <c r="K1192" s="168">
        <f ca="1">('Input Parameters'!$E$27/'Input Parameters'!$E$38)^$J1192</f>
        <v>4.3691327630344364E-3</v>
      </c>
      <c r="L1192" s="69">
        <f ca="1">$H1192*$C1192*'Input Parameters'!$E$25*K1192</f>
        <v>0.70119271699242092</v>
      </c>
      <c r="M1192" s="24">
        <f t="shared" ca="1" si="157"/>
        <v>0.51238098205505345</v>
      </c>
      <c r="N1192" s="15">
        <f ca="1">_xlfn.NORM.INV(M1192,'Input Parameters'!$E$29,'Input Parameters'!$F$29)</f>
        <v>0.10000310395031388</v>
      </c>
      <c r="O1192" s="8">
        <f t="shared" ca="1" si="158"/>
        <v>0.29247843269334939</v>
      </c>
      <c r="P1192" s="30">
        <f ca="1">_xlfn.LOGNORM.INV(O1192,'Input Parameters'!$H$30,'Input Parameters'!$I$30)</f>
        <v>2.0731012570691507</v>
      </c>
      <c r="Q1192" s="10">
        <f t="shared" ca="1" si="159"/>
        <v>0.65541380787377546</v>
      </c>
      <c r="R1192" s="30">
        <f>IF('Input Parameters'!$E$32=0,0,_xlfn.BETA.INV(Q1192,'Input Parameters'!$L$32,'Input Parameters'!$M$32,'Input Parameters'!$J$32,'Input Parameters'!$K$32))</f>
        <v>0</v>
      </c>
      <c r="S1192" s="10">
        <f t="shared" ca="1" si="160"/>
        <v>0.55449309390534107</v>
      </c>
      <c r="T1192" s="26">
        <f ca="1">_xlfn.LOGNORM.INV(S1192,'Input Parameters'!$H$34,'Input Parameters'!$I$34)</f>
        <v>51.275117851092006</v>
      </c>
      <c r="U1192" s="10">
        <f t="shared" ca="1" si="161"/>
        <v>0.32155083547565344</v>
      </c>
      <c r="V1192" s="30">
        <f ca="1">_xlfn.BETA.INV(U1192,'Input Parameters'!$L$36,'Input Parameters'!$M$36,'Input Parameters'!$J$36,'Input Parameters'!$K$36)</f>
        <v>0.51856267407872014</v>
      </c>
      <c r="W1192" s="2">
        <f ca="1">N1192+(P1192-N1192)*(1-ERF((T1192-R1192)/(2*SQRT(L1192*'Input Parameters'!$E$38))))</f>
        <v>0.10003254457426335</v>
      </c>
      <c r="X1192">
        <f t="shared" ca="1" si="162"/>
        <v>1</v>
      </c>
      <c r="Y1192" s="7"/>
    </row>
    <row r="1193" spans="1:25" ht="15" customHeight="1" x14ac:dyDescent="0.25">
      <c r="A1193" s="139">
        <v>1186</v>
      </c>
      <c r="B1193" s="10">
        <f t="shared" ca="1" si="153"/>
        <v>0.4190789181965161</v>
      </c>
      <c r="C1193" s="60">
        <f ca="1">_xlfn.NORM.INV(B1193,'Input Parameters'!$E$15,'Input Parameters'!$F$15)</f>
        <v>259.89816879172116</v>
      </c>
      <c r="D1193" s="10">
        <f t="shared" ca="1" si="154"/>
        <v>0.59200870382541138</v>
      </c>
      <c r="E1193" s="62">
        <f ca="1">IF(_xlfn.NORM.INV(D1193,'Input Parameters'!$E$17,'Input Parameters'!$F$17)&lt;3500,3500,IF(_xlfn.NORM.INV(D1193,'Input Parameters'!$E$17,'Input Parameters'!$F$17)&gt;5500,5500,_xlfn.NORM.INV(D1193,'Input Parameters'!$E$17,'Input Parameters'!$F$17)))</f>
        <v>4962.9006156554487</v>
      </c>
      <c r="F1193" s="10">
        <f t="shared" ca="1" si="155"/>
        <v>2.5862280395697046E-2</v>
      </c>
      <c r="G1193" s="64">
        <f ca="1">_xlfn.NORM.INV(F1193,'Input Parameters'!$E$20,'Input Parameters'!$F$20)</f>
        <v>269.61569219693178</v>
      </c>
      <c r="H1193" s="57">
        <f ca="1">EXP(E1193*(1/'Input Parameters'!$E$23-1/G1193))</f>
        <v>0.2310987574332391</v>
      </c>
      <c r="I1193" s="10">
        <f t="shared" ca="1" si="156"/>
        <v>0.2189320774266168</v>
      </c>
      <c r="J1193" s="30">
        <f ca="1">_xlfn.BETA.INV(I1193,'Input Parameters'!$L$26,'Input Parameters'!$M$26,'Input Parameters'!$J$26,'Input Parameters'!$K$26)</f>
        <v>0.5311883604920915</v>
      </c>
      <c r="K1193" s="168">
        <f ca="1">('Input Parameters'!$E$27/'Input Parameters'!$E$38)^$J1193</f>
        <v>2.2143157890970197E-2</v>
      </c>
      <c r="L1193" s="69">
        <f ca="1">$H1193*$C1193*'Input Parameters'!$E$25*K1193</f>
        <v>1.3299655349158419</v>
      </c>
      <c r="M1193" s="24">
        <f t="shared" ca="1" si="157"/>
        <v>0.14128089163192137</v>
      </c>
      <c r="N1193" s="15">
        <f ca="1">_xlfn.NORM.INV(M1193,'Input Parameters'!$E$29,'Input Parameters'!$F$29)</f>
        <v>9.9892541770761067E-2</v>
      </c>
      <c r="O1193" s="8">
        <f t="shared" ca="1" si="158"/>
        <v>0.19775466852483459</v>
      </c>
      <c r="P1193" s="30">
        <f ca="1">_xlfn.LOGNORM.INV(O1193,'Input Parameters'!$H$30,'Input Parameters'!$I$30)</f>
        <v>1.7962001791325906</v>
      </c>
      <c r="Q1193" s="10">
        <f t="shared" ca="1" si="159"/>
        <v>0.15467495364415784</v>
      </c>
      <c r="R1193" s="30">
        <f>IF('Input Parameters'!$E$32=0,0,_xlfn.BETA.INV(Q1193,'Input Parameters'!$L$32,'Input Parameters'!$M$32,'Input Parameters'!$J$32,'Input Parameters'!$K$32))</f>
        <v>0</v>
      </c>
      <c r="S1193" s="10">
        <f t="shared" ca="1" si="160"/>
        <v>0.60983250873120709</v>
      </c>
      <c r="T1193" s="26">
        <f ca="1">_xlfn.LOGNORM.INV(S1193,'Input Parameters'!$H$34,'Input Parameters'!$I$34)</f>
        <v>52.188885142131085</v>
      </c>
      <c r="U1193" s="10">
        <f t="shared" ca="1" si="161"/>
        <v>0.30141358529339046</v>
      </c>
      <c r="V1193" s="30">
        <f ca="1">_xlfn.BETA.INV(U1193,'Input Parameters'!$L$36,'Input Parameters'!$M$36,'Input Parameters'!$J$36,'Input Parameters'!$K$36)</f>
        <v>0.51075271409412482</v>
      </c>
      <c r="W1193" s="2">
        <f ca="1">N1193+(P1193-N1193)*(1-ERF((T1193-R1193)/(2*SQRT(L1193*'Input Parameters'!$E$38))))</f>
        <v>0.1022241625798876</v>
      </c>
      <c r="X1193">
        <f t="shared" ca="1" si="162"/>
        <v>1</v>
      </c>
      <c r="Y1193" s="7"/>
    </row>
    <row r="1194" spans="1:25" ht="15" customHeight="1" x14ac:dyDescent="0.25">
      <c r="A1194" s="139">
        <v>1187</v>
      </c>
      <c r="B1194" s="10">
        <f t="shared" ca="1" si="153"/>
        <v>0.45172792040701193</v>
      </c>
      <c r="C1194" s="60">
        <f ca="1">_xlfn.NORM.INV(B1194,'Input Parameters'!$E$15,'Input Parameters'!$F$15)</f>
        <v>264.39370136586223</v>
      </c>
      <c r="D1194" s="10">
        <f t="shared" ca="1" si="154"/>
        <v>0.69214229770898272</v>
      </c>
      <c r="E1194" s="62">
        <f ca="1">IF(_xlfn.NORM.INV(D1194,'Input Parameters'!$E$17,'Input Parameters'!$F$17)&lt;3500,3500,IF(_xlfn.NORM.INV(D1194,'Input Parameters'!$E$17,'Input Parameters'!$F$17)&gt;5500,5500,_xlfn.NORM.INV(D1194,'Input Parameters'!$E$17,'Input Parameters'!$F$17)))</f>
        <v>5151.3523503896995</v>
      </c>
      <c r="F1194" s="10">
        <f t="shared" ca="1" si="155"/>
        <v>0.40247763364688438</v>
      </c>
      <c r="G1194" s="64">
        <f ca="1">_xlfn.NORM.INV(F1194,'Input Parameters'!$E$20,'Input Parameters'!$F$20)</f>
        <v>280.99550726440788</v>
      </c>
      <c r="H1194" s="57">
        <f ca="1">EXP(E1194*(1/'Input Parameters'!$E$23-1/G1194))</f>
        <v>0.47389675887182436</v>
      </c>
      <c r="I1194" s="10">
        <f t="shared" ca="1" si="156"/>
        <v>7.0980923852739464E-2</v>
      </c>
      <c r="J1194" s="30">
        <f ca="1">_xlfn.BETA.INV(I1194,'Input Parameters'!$L$26,'Input Parameters'!$M$26,'Input Parameters'!$J$26,'Input Parameters'!$K$26)</f>
        <v>0.41324702389917622</v>
      </c>
      <c r="K1194" s="168">
        <f ca="1">('Input Parameters'!$E$27/'Input Parameters'!$E$38)^$J1194</f>
        <v>5.1600148955112161E-2</v>
      </c>
      <c r="L1194" s="69">
        <f ca="1">$H1194*$C1194*'Input Parameters'!$E$25*K1194</f>
        <v>6.4652570795779765</v>
      </c>
      <c r="M1194" s="24">
        <f t="shared" ca="1" si="157"/>
        <v>0.34073703144216194</v>
      </c>
      <c r="N1194" s="15">
        <f ca="1">_xlfn.NORM.INV(M1194,'Input Parameters'!$E$29,'Input Parameters'!$F$29)</f>
        <v>9.9958954752991908E-2</v>
      </c>
      <c r="O1194" s="8">
        <f t="shared" ca="1" si="158"/>
        <v>0.11956341011036486</v>
      </c>
      <c r="P1194" s="30">
        <f ca="1">_xlfn.LOGNORM.INV(O1194,'Input Parameters'!$H$30,'Input Parameters'!$I$30)</f>
        <v>1.5387449217979323</v>
      </c>
      <c r="Q1194" s="10">
        <f t="shared" ca="1" si="159"/>
        <v>0.69964290756724978</v>
      </c>
      <c r="R1194" s="30">
        <f>IF('Input Parameters'!$E$32=0,0,_xlfn.BETA.INV(Q1194,'Input Parameters'!$L$32,'Input Parameters'!$M$32,'Input Parameters'!$J$32,'Input Parameters'!$K$32))</f>
        <v>0</v>
      </c>
      <c r="S1194" s="10">
        <f t="shared" ca="1" si="160"/>
        <v>0.89649246583912046</v>
      </c>
      <c r="T1194" s="26">
        <f ca="1">_xlfn.LOGNORM.INV(S1194,'Input Parameters'!$H$34,'Input Parameters'!$I$34)</f>
        <v>58.983649485931181</v>
      </c>
      <c r="U1194" s="10">
        <f t="shared" ca="1" si="161"/>
        <v>0.45276166649842786</v>
      </c>
      <c r="V1194" s="30">
        <f ca="1">_xlfn.BETA.INV(U1194,'Input Parameters'!$L$36,'Input Parameters'!$M$36,'Input Parameters'!$J$36,'Input Parameters'!$K$36)</f>
        <v>0.56801504196667163</v>
      </c>
      <c r="W1194" s="2">
        <f ca="1">N1194+(P1194-N1194)*(1-ERF((T1194-R1194)/(2*SQRT(L1194*'Input Parameters'!$E$38))))</f>
        <v>0.24519352963137495</v>
      </c>
      <c r="X1194">
        <f t="shared" ca="1" si="162"/>
        <v>1</v>
      </c>
      <c r="Y1194" s="7"/>
    </row>
    <row r="1195" spans="1:25" ht="15" customHeight="1" x14ac:dyDescent="0.25">
      <c r="A1195" s="139">
        <v>1188</v>
      </c>
      <c r="B1195" s="10">
        <f t="shared" ca="1" si="153"/>
        <v>0.37138468730421237</v>
      </c>
      <c r="C1195" s="60">
        <f ca="1">_xlfn.NORM.INV(B1195,'Input Parameters'!$E$15,'Input Parameters'!$F$15)</f>
        <v>253.18155285936712</v>
      </c>
      <c r="D1195" s="10">
        <f t="shared" ca="1" si="154"/>
        <v>0.11820181155931164</v>
      </c>
      <c r="E1195" s="62">
        <f ca="1">IF(_xlfn.NORM.INV(D1195,'Input Parameters'!$E$17,'Input Parameters'!$F$17)&lt;3500,3500,IF(_xlfn.NORM.INV(D1195,'Input Parameters'!$E$17,'Input Parameters'!$F$17)&gt;5500,5500,_xlfn.NORM.INV(D1195,'Input Parameters'!$E$17,'Input Parameters'!$F$17)))</f>
        <v>3971.1833071132532</v>
      </c>
      <c r="F1195" s="10">
        <f t="shared" ca="1" si="155"/>
        <v>0.59006376896046109</v>
      </c>
      <c r="G1195" s="64">
        <f ca="1">_xlfn.NORM.INV(F1195,'Input Parameters'!$E$20,'Input Parameters'!$F$20)</f>
        <v>284.17565041349314</v>
      </c>
      <c r="H1195" s="57">
        <f ca="1">EXP(E1195*(1/'Input Parameters'!$E$23-1/G1195))</f>
        <v>0.65867270772723963</v>
      </c>
      <c r="I1195" s="10">
        <f t="shared" ca="1" si="156"/>
        <v>0.43396222480941937</v>
      </c>
      <c r="J1195" s="30">
        <f ca="1">_xlfn.BETA.INV(I1195,'Input Parameters'!$L$26,'Input Parameters'!$M$26,'Input Parameters'!$J$26,'Input Parameters'!$K$26)</f>
        <v>0.63431817273330271</v>
      </c>
      <c r="K1195" s="168">
        <f ca="1">('Input Parameters'!$E$27/'Input Parameters'!$E$38)^$J1195</f>
        <v>1.0567422892046232E-2</v>
      </c>
      <c r="L1195" s="69">
        <f ca="1">$H1195*$C1195*'Input Parameters'!$E$25*K1195</f>
        <v>1.7622633754355119</v>
      </c>
      <c r="M1195" s="24">
        <f t="shared" ca="1" si="157"/>
        <v>0.14133302190656027</v>
      </c>
      <c r="N1195" s="15">
        <f ca="1">_xlfn.NORM.INV(M1195,'Input Parameters'!$E$29,'Input Parameters'!$F$29)</f>
        <v>9.9892565044783374E-2</v>
      </c>
      <c r="O1195" s="8">
        <f t="shared" ca="1" si="158"/>
        <v>0.94359699747336212</v>
      </c>
      <c r="P1195" s="30">
        <f ca="1">_xlfn.LOGNORM.INV(O1195,'Input Parameters'!$H$30,'Input Parameters'!$I$30)</f>
        <v>5.6751528224229073</v>
      </c>
      <c r="Q1195" s="10">
        <f t="shared" ca="1" si="159"/>
        <v>0.99474591587720607</v>
      </c>
      <c r="R1195" s="30">
        <f>IF('Input Parameters'!$E$32=0,0,_xlfn.BETA.INV(Q1195,'Input Parameters'!$L$32,'Input Parameters'!$M$32,'Input Parameters'!$J$32,'Input Parameters'!$K$32))</f>
        <v>0</v>
      </c>
      <c r="S1195" s="10">
        <f t="shared" ca="1" si="160"/>
        <v>0.89122419719666979</v>
      </c>
      <c r="T1195" s="26">
        <f ca="1">_xlfn.LOGNORM.INV(S1195,'Input Parameters'!$H$34,'Input Parameters'!$I$34)</f>
        <v>58.772867779961707</v>
      </c>
      <c r="U1195" s="10">
        <f t="shared" ca="1" si="161"/>
        <v>0.71507142842957661</v>
      </c>
      <c r="V1195" s="30">
        <f ca="1">_xlfn.BETA.INV(U1195,'Input Parameters'!$L$36,'Input Parameters'!$M$36,'Input Parameters'!$J$36,'Input Parameters'!$K$36)</f>
        <v>0.67696441554558229</v>
      </c>
      <c r="W1195" s="2">
        <f ca="1">N1195+(P1195-N1195)*(1-ERF((T1195-R1195)/(2*SQRT(L1195*'Input Parameters'!$E$38))))</f>
        <v>0.10961884752611037</v>
      </c>
      <c r="X1195">
        <f t="shared" ca="1" si="162"/>
        <v>1</v>
      </c>
      <c r="Y1195" s="7"/>
    </row>
    <row r="1196" spans="1:25" ht="15" customHeight="1" x14ac:dyDescent="0.25">
      <c r="A1196" s="139">
        <v>1189</v>
      </c>
      <c r="B1196" s="10">
        <f t="shared" ca="1" si="153"/>
        <v>3.0528938244008041E-2</v>
      </c>
      <c r="C1196" s="60">
        <f ca="1">_xlfn.NORM.INV(B1196,'Input Parameters'!$E$15,'Input Parameters'!$F$15)</f>
        <v>169.45876249636336</v>
      </c>
      <c r="D1196" s="10">
        <f t="shared" ca="1" si="154"/>
        <v>0.87330005013039458</v>
      </c>
      <c r="E1196" s="62">
        <f ca="1">IF(_xlfn.NORM.INV(D1196,'Input Parameters'!$E$17,'Input Parameters'!$F$17)&lt;3500,3500,IF(_xlfn.NORM.INV(D1196,'Input Parameters'!$E$17,'Input Parameters'!$F$17)&gt;5500,5500,_xlfn.NORM.INV(D1196,'Input Parameters'!$E$17,'Input Parameters'!$F$17)))</f>
        <v>5500</v>
      </c>
      <c r="F1196" s="10">
        <f t="shared" ca="1" si="155"/>
        <v>5.0160314991812727E-2</v>
      </c>
      <c r="G1196" s="64">
        <f ca="1">_xlfn.NORM.INV(F1196,'Input Parameters'!$E$20,'Input Parameters'!$F$20)</f>
        <v>271.63988195429852</v>
      </c>
      <c r="H1196" s="57">
        <f ca="1">EXP(E1196*(1/'Input Parameters'!$E$23-1/G1196))</f>
        <v>0.22959558143320313</v>
      </c>
      <c r="I1196" s="10">
        <f t="shared" ca="1" si="156"/>
        <v>8.9552692234654452E-2</v>
      </c>
      <c r="J1196" s="30">
        <f ca="1">_xlfn.BETA.INV(I1196,'Input Parameters'!$L$26,'Input Parameters'!$M$26,'Input Parameters'!$J$26,'Input Parameters'!$K$26)</f>
        <v>0.43416897991534037</v>
      </c>
      <c r="K1196" s="168">
        <f ca="1">('Input Parameters'!$E$27/'Input Parameters'!$E$38)^$J1196</f>
        <v>4.4409387251385532E-2</v>
      </c>
      <c r="L1196" s="69">
        <f ca="1">$H1196*$C1196*'Input Parameters'!$E$25*K1196</f>
        <v>1.7278352794621334</v>
      </c>
      <c r="M1196" s="24">
        <f t="shared" ca="1" si="157"/>
        <v>0.49403311022649798</v>
      </c>
      <c r="N1196" s="15">
        <f ca="1">_xlfn.NORM.INV(M1196,'Input Parameters'!$E$29,'Input Parameters'!$F$29)</f>
        <v>9.9998504266768734E-2</v>
      </c>
      <c r="O1196" s="8">
        <f t="shared" ca="1" si="158"/>
        <v>0.55191314896836619</v>
      </c>
      <c r="P1196" s="30">
        <f ca="1">_xlfn.LOGNORM.INV(O1196,'Input Parameters'!$H$30,'Input Parameters'!$I$30)</f>
        <v>2.853894342123521</v>
      </c>
      <c r="Q1196" s="10">
        <f t="shared" ca="1" si="159"/>
        <v>0.88608310731459861</v>
      </c>
      <c r="R1196" s="30">
        <f>IF('Input Parameters'!$E$32=0,0,_xlfn.BETA.INV(Q1196,'Input Parameters'!$L$32,'Input Parameters'!$M$32,'Input Parameters'!$J$32,'Input Parameters'!$K$32))</f>
        <v>0</v>
      </c>
      <c r="S1196" s="10">
        <f t="shared" ca="1" si="160"/>
        <v>0.50629891390923809</v>
      </c>
      <c r="T1196" s="26">
        <f ca="1">_xlfn.LOGNORM.INV(S1196,'Input Parameters'!$H$34,'Input Parameters'!$I$34)</f>
        <v>50.506918533067925</v>
      </c>
      <c r="U1196" s="10">
        <f t="shared" ca="1" si="161"/>
        <v>1.343930966758311E-2</v>
      </c>
      <c r="V1196" s="30">
        <f ca="1">_xlfn.BETA.INV(U1196,'Input Parameters'!$L$36,'Input Parameters'!$M$36,'Input Parameters'!$J$36,'Input Parameters'!$K$36)</f>
        <v>0.32904442794245559</v>
      </c>
      <c r="W1196" s="2">
        <f ca="1">N1196+(P1196-N1196)*(1-ERF((T1196-R1196)/(2*SQRT(L1196*'Input Parameters'!$E$38))))</f>
        <v>0.11814192726432504</v>
      </c>
      <c r="X1196">
        <f t="shared" ca="1" si="162"/>
        <v>1</v>
      </c>
      <c r="Y1196" s="7"/>
    </row>
    <row r="1197" spans="1:25" ht="15" customHeight="1" x14ac:dyDescent="0.25">
      <c r="A1197" s="139">
        <v>1190</v>
      </c>
      <c r="B1197" s="10">
        <f t="shared" ca="1" si="153"/>
        <v>0.88362473219765447</v>
      </c>
      <c r="C1197" s="60">
        <f ca="1">_xlfn.NORM.INV(B1197,'Input Parameters'!$E$15,'Input Parameters'!$F$15)</f>
        <v>335.63642116572964</v>
      </c>
      <c r="D1197" s="10">
        <f t="shared" ca="1" si="154"/>
        <v>0.77594171792100997</v>
      </c>
      <c r="E1197" s="62">
        <f ca="1">IF(_xlfn.NORM.INV(D1197,'Input Parameters'!$E$17,'Input Parameters'!$F$17)&lt;3500,3500,IF(_xlfn.NORM.INV(D1197,'Input Parameters'!$E$17,'Input Parameters'!$F$17)&gt;5500,5500,_xlfn.NORM.INV(D1197,'Input Parameters'!$E$17,'Input Parameters'!$F$17)))</f>
        <v>5330.9911157850484</v>
      </c>
      <c r="F1197" s="10">
        <f t="shared" ca="1" si="155"/>
        <v>0.66520762303895709</v>
      </c>
      <c r="G1197" s="64">
        <f ca="1">_xlfn.NORM.INV(F1197,'Input Parameters'!$E$20,'Input Parameters'!$F$20)</f>
        <v>285.50901045721912</v>
      </c>
      <c r="H1197" s="57">
        <f ca="1">EXP(E1197*(1/'Input Parameters'!$E$23-1/G1197))</f>
        <v>0.6231991601039697</v>
      </c>
      <c r="I1197" s="10">
        <f t="shared" ca="1" si="156"/>
        <v>0.34761987010338213</v>
      </c>
      <c r="J1197" s="30">
        <f ca="1">_xlfn.BETA.INV(I1197,'Input Parameters'!$L$26,'Input Parameters'!$M$26,'Input Parameters'!$J$26,'Input Parameters'!$K$26)</f>
        <v>0.59671347301859556</v>
      </c>
      <c r="K1197" s="168">
        <f ca="1">('Input Parameters'!$E$27/'Input Parameters'!$E$38)^$J1197</f>
        <v>1.3839341383201802E-2</v>
      </c>
      <c r="L1197" s="69">
        <f ca="1">$H1197*$C1197*'Input Parameters'!$E$25*K1197</f>
        <v>2.894752005288074</v>
      </c>
      <c r="M1197" s="24">
        <f t="shared" ca="1" si="157"/>
        <v>0.17052783124361581</v>
      </c>
      <c r="N1197" s="15">
        <f ca="1">_xlfn.NORM.INV(M1197,'Input Parameters'!$E$29,'Input Parameters'!$F$29)</f>
        <v>9.9904791852354319E-2</v>
      </c>
      <c r="O1197" s="8">
        <f t="shared" ca="1" si="158"/>
        <v>0.79962255294236184</v>
      </c>
      <c r="P1197" s="30">
        <f ca="1">_xlfn.LOGNORM.INV(O1197,'Input Parameters'!$H$30,'Input Parameters'!$I$30)</f>
        <v>3.9907119811151635</v>
      </c>
      <c r="Q1197" s="10">
        <f t="shared" ca="1" si="159"/>
        <v>0.10926205187185001</v>
      </c>
      <c r="R1197" s="30">
        <f>IF('Input Parameters'!$E$32=0,0,_xlfn.BETA.INV(Q1197,'Input Parameters'!$L$32,'Input Parameters'!$M$32,'Input Parameters'!$J$32,'Input Parameters'!$K$32))</f>
        <v>0</v>
      </c>
      <c r="S1197" s="10">
        <f t="shared" ca="1" si="160"/>
        <v>0.31015854220665151</v>
      </c>
      <c r="T1197" s="26">
        <f ca="1">_xlfn.LOGNORM.INV(S1197,'Input Parameters'!$H$34,'Input Parameters'!$I$34)</f>
        <v>47.392263805422914</v>
      </c>
      <c r="U1197" s="10">
        <f t="shared" ca="1" si="161"/>
        <v>0.36089929586335834</v>
      </c>
      <c r="V1197" s="30">
        <f ca="1">_xlfn.BETA.INV(U1197,'Input Parameters'!$L$36,'Input Parameters'!$M$36,'Input Parameters'!$J$36,'Input Parameters'!$K$36)</f>
        <v>0.53355755298273433</v>
      </c>
      <c r="W1197" s="2">
        <f ca="1">N1197+(P1197-N1197)*(1-ERF((T1197-R1197)/(2*SQRT(L1197*'Input Parameters'!$E$38))))</f>
        <v>0.29008622513722593</v>
      </c>
      <c r="X1197">
        <f t="shared" ca="1" si="162"/>
        <v>1</v>
      </c>
      <c r="Y1197" s="7"/>
    </row>
    <row r="1198" spans="1:25" ht="15" customHeight="1" x14ac:dyDescent="0.25">
      <c r="A1198" s="139">
        <v>1191</v>
      </c>
      <c r="B1198" s="10">
        <f t="shared" ca="1" si="153"/>
        <v>0.24608170177431166</v>
      </c>
      <c r="C1198" s="60">
        <f ca="1">_xlfn.NORM.INV(B1198,'Input Parameters'!$E$15,'Input Parameters'!$F$15)</f>
        <v>233.74324439524443</v>
      </c>
      <c r="D1198" s="10">
        <f t="shared" ca="1" si="154"/>
        <v>0.94917865641484678</v>
      </c>
      <c r="E1198" s="62">
        <f ca="1">IF(_xlfn.NORM.INV(D1198,'Input Parameters'!$E$17,'Input Parameters'!$F$17)&lt;3500,3500,IF(_xlfn.NORM.INV(D1198,'Input Parameters'!$E$17,'Input Parameters'!$F$17)&gt;5500,5500,_xlfn.NORM.INV(D1198,'Input Parameters'!$E$17,'Input Parameters'!$F$17)))</f>
        <v>5500</v>
      </c>
      <c r="F1198" s="10">
        <f t="shared" ca="1" si="155"/>
        <v>0.99072882065874435</v>
      </c>
      <c r="G1198" s="64">
        <f ca="1">_xlfn.NORM.INV(F1198,'Input Parameters'!$E$20,'Input Parameters'!$F$20)</f>
        <v>298.4258596239988</v>
      </c>
      <c r="H1198" s="57">
        <f ca="1">EXP(E1198*(1/'Input Parameters'!$E$23-1/G1198))</f>
        <v>1.4132909072385362</v>
      </c>
      <c r="I1198" s="10">
        <f t="shared" ca="1" si="156"/>
        <v>0.53875895085684899</v>
      </c>
      <c r="J1198" s="30">
        <f ca="1">_xlfn.BETA.INV(I1198,'Input Parameters'!$L$26,'Input Parameters'!$M$26,'Input Parameters'!$J$26,'Input Parameters'!$K$26)</f>
        <v>0.67692829469036253</v>
      </c>
      <c r="K1198" s="168">
        <f ca="1">('Input Parameters'!$E$27/'Input Parameters'!$E$38)^$J1198</f>
        <v>7.784484139158652E-3</v>
      </c>
      <c r="L1198" s="69">
        <f ca="1">$H1198*$C1198*'Input Parameters'!$E$25*K1198</f>
        <v>2.5715825538569153</v>
      </c>
      <c r="M1198" s="24">
        <f t="shared" ca="1" si="157"/>
        <v>0.40867376288272461</v>
      </c>
      <c r="N1198" s="15">
        <f ca="1">_xlfn.NORM.INV(M1198,'Input Parameters'!$E$29,'Input Parameters'!$F$29)</f>
        <v>9.997690421218948E-2</v>
      </c>
      <c r="O1198" s="8">
        <f t="shared" ca="1" si="158"/>
        <v>0.71029617136776235</v>
      </c>
      <c r="P1198" s="30">
        <f ca="1">_xlfn.LOGNORM.INV(O1198,'Input Parameters'!$H$30,'Input Parameters'!$I$30)</f>
        <v>3.4863578823255574</v>
      </c>
      <c r="Q1198" s="10">
        <f t="shared" ca="1" si="159"/>
        <v>0.44581169510115404</v>
      </c>
      <c r="R1198" s="30">
        <f>IF('Input Parameters'!$E$32=0,0,_xlfn.BETA.INV(Q1198,'Input Parameters'!$L$32,'Input Parameters'!$M$32,'Input Parameters'!$J$32,'Input Parameters'!$K$32))</f>
        <v>0</v>
      </c>
      <c r="S1198" s="10">
        <f t="shared" ca="1" si="160"/>
        <v>0.24960768327388205</v>
      </c>
      <c r="T1198" s="26">
        <f ca="1">_xlfn.LOGNORM.INV(S1198,'Input Parameters'!$H$34,'Input Parameters'!$I$34)</f>
        <v>46.34001476105896</v>
      </c>
      <c r="U1198" s="10">
        <f t="shared" ca="1" si="161"/>
        <v>0.91307539039988561</v>
      </c>
      <c r="V1198" s="30">
        <f ca="1">_xlfn.BETA.INV(U1198,'Input Parameters'!$L$36,'Input Parameters'!$M$36,'Input Parameters'!$J$36,'Input Parameters'!$K$36)</f>
        <v>0.81646583619431023</v>
      </c>
      <c r="W1198" s="2">
        <f ca="1">N1198+(P1198-N1198)*(1-ERF((T1198-R1198)/(2*SQRT(L1198*'Input Parameters'!$E$38))))</f>
        <v>0.23888169349442451</v>
      </c>
      <c r="X1198">
        <f t="shared" ca="1" si="162"/>
        <v>1</v>
      </c>
      <c r="Y1198" s="7"/>
    </row>
    <row r="1199" spans="1:25" ht="15" customHeight="1" x14ac:dyDescent="0.25">
      <c r="A1199" s="139">
        <v>1192</v>
      </c>
      <c r="B1199" s="10">
        <f t="shared" ca="1" si="153"/>
        <v>0.29091725642677935</v>
      </c>
      <c r="C1199" s="60">
        <f ca="1">_xlfn.NORM.INV(B1199,'Input Parameters'!$E$15,'Input Parameters'!$F$15)</f>
        <v>241.12249067524095</v>
      </c>
      <c r="D1199" s="10">
        <f t="shared" ca="1" si="154"/>
        <v>0.44712476225149544</v>
      </c>
      <c r="E1199" s="62">
        <f ca="1">IF(_xlfn.NORM.INV(D1199,'Input Parameters'!$E$17,'Input Parameters'!$F$17)&lt;3500,3500,IF(_xlfn.NORM.INV(D1199,'Input Parameters'!$E$17,'Input Parameters'!$F$17)&gt;5500,5500,_xlfn.NORM.INV(D1199,'Input Parameters'!$E$17,'Input Parameters'!$F$17)))</f>
        <v>4706.9496935955867</v>
      </c>
      <c r="F1199" s="10">
        <f t="shared" ca="1" si="155"/>
        <v>0.7035963187232579</v>
      </c>
      <c r="G1199" s="64">
        <f ca="1">_xlfn.NORM.INV(F1199,'Input Parameters'!$E$20,'Input Parameters'!$F$20)</f>
        <v>286.23297399365299</v>
      </c>
      <c r="H1199" s="57">
        <f ca="1">EXP(E1199*(1/'Input Parameters'!$E$23-1/G1199))</f>
        <v>0.68671565078330155</v>
      </c>
      <c r="I1199" s="10">
        <f t="shared" ca="1" si="156"/>
        <v>0.55292823042297845</v>
      </c>
      <c r="J1199" s="30">
        <f ca="1">_xlfn.BETA.INV(I1199,'Input Parameters'!$L$26,'Input Parameters'!$M$26,'Input Parameters'!$J$26,'Input Parameters'!$K$26)</f>
        <v>0.68256968569881116</v>
      </c>
      <c r="K1199" s="168">
        <f ca="1">('Input Parameters'!$E$27/'Input Parameters'!$E$38)^$J1199</f>
        <v>7.4757668895314511E-3</v>
      </c>
      <c r="L1199" s="69">
        <f ca="1">$H1199*$C1199*'Input Parameters'!$E$25*K1199</f>
        <v>1.2378568296198826</v>
      </c>
      <c r="M1199" s="24">
        <f t="shared" ca="1" si="157"/>
        <v>0.51900240323275715</v>
      </c>
      <c r="N1199" s="15">
        <f ca="1">_xlfn.NORM.INV(M1199,'Input Parameters'!$E$29,'Input Parameters'!$F$29)</f>
        <v>0.10000476499868076</v>
      </c>
      <c r="O1199" s="8">
        <f t="shared" ca="1" si="158"/>
        <v>0.76538815793983705</v>
      </c>
      <c r="P1199" s="30">
        <f ca="1">_xlfn.LOGNORM.INV(O1199,'Input Parameters'!$H$30,'Input Parameters'!$I$30)</f>
        <v>3.7769720294680877</v>
      </c>
      <c r="Q1199" s="10">
        <f t="shared" ca="1" si="159"/>
        <v>0.17850206224071619</v>
      </c>
      <c r="R1199" s="30">
        <f>IF('Input Parameters'!$E$32=0,0,_xlfn.BETA.INV(Q1199,'Input Parameters'!$L$32,'Input Parameters'!$M$32,'Input Parameters'!$J$32,'Input Parameters'!$K$32))</f>
        <v>0</v>
      </c>
      <c r="S1199" s="10">
        <f t="shared" ca="1" si="160"/>
        <v>0.63558380983061658</v>
      </c>
      <c r="T1199" s="26">
        <f ca="1">_xlfn.LOGNORM.INV(S1199,'Input Parameters'!$H$34,'Input Parameters'!$I$34)</f>
        <v>52.631315545810772</v>
      </c>
      <c r="U1199" s="10">
        <f t="shared" ca="1" si="161"/>
        <v>0.84353528280354984</v>
      </c>
      <c r="V1199" s="30">
        <f ca="1">_xlfn.BETA.INV(U1199,'Input Parameters'!$L$36,'Input Parameters'!$M$36,'Input Parameters'!$J$36,'Input Parameters'!$K$36)</f>
        <v>0.7531080037006177</v>
      </c>
      <c r="W1199" s="2">
        <f ca="1">N1199+(P1199-N1199)*(1-ERF((T1199-R1199)/(2*SQRT(L1199*'Input Parameters'!$E$38))))</f>
        <v>0.10303044486738203</v>
      </c>
      <c r="X1199">
        <f t="shared" ca="1" si="162"/>
        <v>1</v>
      </c>
      <c r="Y1199" s="7"/>
    </row>
    <row r="1200" spans="1:25" ht="15" customHeight="1" x14ac:dyDescent="0.25">
      <c r="A1200" s="139">
        <v>1193</v>
      </c>
      <c r="B1200" s="10">
        <f t="shared" ca="1" si="153"/>
        <v>3.3247506186968478E-2</v>
      </c>
      <c r="C1200" s="60">
        <f ca="1">_xlfn.NORM.INV(B1200,'Input Parameters'!$E$15,'Input Parameters'!$F$15)</f>
        <v>171.51833214527954</v>
      </c>
      <c r="D1200" s="10">
        <f t="shared" ca="1" si="154"/>
        <v>0.56567090198587089</v>
      </c>
      <c r="E1200" s="62">
        <f ca="1">IF(_xlfn.NORM.INV(D1200,'Input Parameters'!$E$17,'Input Parameters'!$F$17)&lt;3500,3500,IF(_xlfn.NORM.INV(D1200,'Input Parameters'!$E$17,'Input Parameters'!$F$17)&gt;5500,5500,_xlfn.NORM.INV(D1200,'Input Parameters'!$E$17,'Input Parameters'!$F$17)))</f>
        <v>4915.7541697276019</v>
      </c>
      <c r="F1200" s="10">
        <f t="shared" ca="1" si="155"/>
        <v>0.14114184640377891</v>
      </c>
      <c r="G1200" s="64">
        <f ca="1">_xlfn.NORM.INV(F1200,'Input Parameters'!$E$20,'Input Parameters'!$F$20)</f>
        <v>275.44613750824107</v>
      </c>
      <c r="H1200" s="57">
        <f ca="1">EXP(E1200*(1/'Input Parameters'!$E$23-1/G1200))</f>
        <v>0.34470631163890575</v>
      </c>
      <c r="I1200" s="10">
        <f t="shared" ca="1" si="156"/>
        <v>0.24286919998879475</v>
      </c>
      <c r="J1200" s="30">
        <f ca="1">_xlfn.BETA.INV(I1200,'Input Parameters'!$L$26,'Input Parameters'!$M$26,'Input Parameters'!$J$26,'Input Parameters'!$K$26)</f>
        <v>0.54470252891268134</v>
      </c>
      <c r="K1200" s="168">
        <f ca="1">('Input Parameters'!$E$27/'Input Parameters'!$E$38)^$J1200</f>
        <v>2.0097412969834177E-2</v>
      </c>
      <c r="L1200" s="69">
        <f ca="1">$H1200*$C1200*'Input Parameters'!$E$25*K1200</f>
        <v>1.1882284240574152</v>
      </c>
      <c r="M1200" s="24">
        <f t="shared" ca="1" si="157"/>
        <v>0.65984351528957863</v>
      </c>
      <c r="N1200" s="15">
        <f ca="1">_xlfn.NORM.INV(M1200,'Input Parameters'!$E$29,'Input Parameters'!$F$29)</f>
        <v>0.10004120360919896</v>
      </c>
      <c r="O1200" s="8">
        <f t="shared" ca="1" si="158"/>
        <v>0.40860551455257987</v>
      </c>
      <c r="P1200" s="30">
        <f ca="1">_xlfn.LOGNORM.INV(O1200,'Input Parameters'!$H$30,'Input Parameters'!$I$30)</f>
        <v>2.405739798919682</v>
      </c>
      <c r="Q1200" s="10">
        <f t="shared" ca="1" si="159"/>
        <v>0.86316189249819275</v>
      </c>
      <c r="R1200" s="30">
        <f>IF('Input Parameters'!$E$32=0,0,_xlfn.BETA.INV(Q1200,'Input Parameters'!$L$32,'Input Parameters'!$M$32,'Input Parameters'!$J$32,'Input Parameters'!$K$32))</f>
        <v>0</v>
      </c>
      <c r="S1200" s="10">
        <f t="shared" ca="1" si="160"/>
        <v>0.88928054038637039</v>
      </c>
      <c r="T1200" s="26">
        <f ca="1">_xlfn.LOGNORM.INV(S1200,'Input Parameters'!$H$34,'Input Parameters'!$I$34)</f>
        <v>58.69714531819065</v>
      </c>
      <c r="U1200" s="10">
        <f t="shared" ca="1" si="161"/>
        <v>0.704826174784562</v>
      </c>
      <c r="V1200" s="30">
        <f ca="1">_xlfn.BETA.INV(U1200,'Input Parameters'!$L$36,'Input Parameters'!$M$36,'Input Parameters'!$J$36,'Input Parameters'!$K$36)</f>
        <v>0.67195616233956057</v>
      </c>
      <c r="W1200" s="2">
        <f ca="1">N1200+(P1200-N1200)*(1-ERF((T1200-R1200)/(2*SQRT(L1200*'Input Parameters'!$E$38))))</f>
        <v>0.10036473587616455</v>
      </c>
      <c r="X1200">
        <f t="shared" ca="1" si="162"/>
        <v>1</v>
      </c>
      <c r="Y1200" s="7"/>
    </row>
    <row r="1201" spans="1:25" ht="15" customHeight="1" x14ac:dyDescent="0.25">
      <c r="A1201" s="139">
        <v>1194</v>
      </c>
      <c r="B1201" s="10">
        <f t="shared" ca="1" si="153"/>
        <v>0.86251657633678391</v>
      </c>
      <c r="C1201" s="60">
        <f ca="1">_xlfn.NORM.INV(B1201,'Input Parameters'!$E$15,'Input Parameters'!$F$15)</f>
        <v>330.12994893221207</v>
      </c>
      <c r="D1201" s="10">
        <f t="shared" ca="1" si="154"/>
        <v>0.53352730428232709</v>
      </c>
      <c r="E1201" s="62">
        <f ca="1">IF(_xlfn.NORM.INV(D1201,'Input Parameters'!$E$17,'Input Parameters'!$F$17)&lt;3500,3500,IF(_xlfn.NORM.INV(D1201,'Input Parameters'!$E$17,'Input Parameters'!$F$17)&gt;5500,5500,_xlfn.NORM.INV(D1201,'Input Parameters'!$E$17,'Input Parameters'!$F$17)))</f>
        <v>4858.8977627657969</v>
      </c>
      <c r="F1201" s="10">
        <f t="shared" ca="1" si="155"/>
        <v>0.76257685364107786</v>
      </c>
      <c r="G1201" s="64">
        <f ca="1">_xlfn.NORM.INV(F1201,'Input Parameters'!$E$20,'Input Parameters'!$F$20)</f>
        <v>287.4379278787514</v>
      </c>
      <c r="H1201" s="57">
        <f ca="1">EXP(E1201*(1/'Input Parameters'!$E$23-1/G1201))</f>
        <v>0.72847195716202673</v>
      </c>
      <c r="I1201" s="10">
        <f t="shared" ca="1" si="156"/>
        <v>0.55649548114607039</v>
      </c>
      <c r="J1201" s="30">
        <f ca="1">_xlfn.BETA.INV(I1201,'Input Parameters'!$L$26,'Input Parameters'!$M$26,'Input Parameters'!$J$26,'Input Parameters'!$K$26)</f>
        <v>0.68398815164147109</v>
      </c>
      <c r="K1201" s="168">
        <f ca="1">('Input Parameters'!$E$27/'Input Parameters'!$E$38)^$J1201</f>
        <v>7.4000889323791322E-3</v>
      </c>
      <c r="L1201" s="69">
        <f ca="1">$H1201*$C1201*'Input Parameters'!$E$25*K1201</f>
        <v>1.7796504215060398</v>
      </c>
      <c r="M1201" s="24">
        <f t="shared" ca="1" si="157"/>
        <v>0.66436299942985111</v>
      </c>
      <c r="N1201" s="15">
        <f ca="1">_xlfn.NORM.INV(M1201,'Input Parameters'!$E$29,'Input Parameters'!$F$29)</f>
        <v>0.10004244001640078</v>
      </c>
      <c r="O1201" s="8">
        <f t="shared" ca="1" si="158"/>
        <v>0.27128516041332407</v>
      </c>
      <c r="P1201" s="30">
        <f ca="1">_xlfn.LOGNORM.INV(O1201,'Input Parameters'!$H$30,'Input Parameters'!$I$30)</f>
        <v>2.0125314311712215</v>
      </c>
      <c r="Q1201" s="10">
        <f t="shared" ca="1" si="159"/>
        <v>0.22345274615698896</v>
      </c>
      <c r="R1201" s="30">
        <f>IF('Input Parameters'!$E$32=0,0,_xlfn.BETA.INV(Q1201,'Input Parameters'!$L$32,'Input Parameters'!$M$32,'Input Parameters'!$J$32,'Input Parameters'!$K$32))</f>
        <v>0</v>
      </c>
      <c r="S1201" s="10">
        <f t="shared" ca="1" si="160"/>
        <v>0.39225948611526296</v>
      </c>
      <c r="T1201" s="26">
        <f ca="1">_xlfn.LOGNORM.INV(S1201,'Input Parameters'!$H$34,'Input Parameters'!$I$34)</f>
        <v>48.720374045699863</v>
      </c>
      <c r="U1201" s="10">
        <f t="shared" ca="1" si="161"/>
        <v>0.4932114510226272</v>
      </c>
      <c r="V1201" s="30">
        <f ca="1">_xlfn.BETA.INV(U1201,'Input Parameters'!$L$36,'Input Parameters'!$M$36,'Input Parameters'!$J$36,'Input Parameters'!$K$36)</f>
        <v>0.58330062532346305</v>
      </c>
      <c r="W1201" s="2">
        <f ca="1">N1201+(P1201-N1201)*(1-ERF((T1201-R1201)/(2*SQRT(L1201*'Input Parameters'!$E$38))))</f>
        <v>0.11880544069609494</v>
      </c>
      <c r="X1201">
        <f t="shared" ca="1" si="162"/>
        <v>1</v>
      </c>
      <c r="Y1201" s="7"/>
    </row>
    <row r="1202" spans="1:25" ht="15" customHeight="1" x14ac:dyDescent="0.25">
      <c r="A1202" s="139">
        <v>1195</v>
      </c>
      <c r="B1202" s="10">
        <f t="shared" ca="1" si="153"/>
        <v>0.87738148854211395</v>
      </c>
      <c r="C1202" s="60">
        <f ca="1">_xlfn.NORM.INV(B1202,'Input Parameters'!$E$15,'Input Parameters'!$F$15)</f>
        <v>333.93976942034493</v>
      </c>
      <c r="D1202" s="10">
        <f t="shared" ca="1" si="154"/>
        <v>0.472166046438666</v>
      </c>
      <c r="E1202" s="62">
        <f ca="1">IF(_xlfn.NORM.INV(D1202,'Input Parameters'!$E$17,'Input Parameters'!$F$17)&lt;3500,3500,IF(_xlfn.NORM.INV(D1202,'Input Parameters'!$E$17,'Input Parameters'!$F$17)&gt;5500,5500,_xlfn.NORM.INV(D1202,'Input Parameters'!$E$17,'Input Parameters'!$F$17)))</f>
        <v>4751.1217474116738</v>
      </c>
      <c r="F1202" s="10">
        <f t="shared" ca="1" si="155"/>
        <v>0.55570253862878249</v>
      </c>
      <c r="G1202" s="64">
        <f ca="1">_xlfn.NORM.INV(F1202,'Input Parameters'!$E$20,'Input Parameters'!$F$20)</f>
        <v>283.58855177043301</v>
      </c>
      <c r="H1202" s="57">
        <f ca="1">EXP(E1202*(1/'Input Parameters'!$E$23-1/G1202))</f>
        <v>0.58617124238935681</v>
      </c>
      <c r="I1202" s="10">
        <f t="shared" ca="1" si="156"/>
        <v>0.93341958811616266</v>
      </c>
      <c r="J1202" s="30">
        <f ca="1">_xlfn.BETA.INV(I1202,'Input Parameters'!$L$26,'Input Parameters'!$M$26,'Input Parameters'!$J$26,'Input Parameters'!$K$26)</f>
        <v>0.86249514633699742</v>
      </c>
      <c r="K1202" s="168">
        <f ca="1">('Input Parameters'!$E$27/'Input Parameters'!$E$38)^$J1202</f>
        <v>2.0566061092304406E-3</v>
      </c>
      <c r="L1202" s="69">
        <f ca="1">$H1202*$C1202*'Input Parameters'!$E$25*K1202</f>
        <v>0.40257219225250235</v>
      </c>
      <c r="M1202" s="24">
        <f t="shared" ca="1" si="157"/>
        <v>0.84871269347255696</v>
      </c>
      <c r="N1202" s="15">
        <f ca="1">_xlfn.NORM.INV(M1202,'Input Parameters'!$E$29,'Input Parameters'!$F$29)</f>
        <v>0.10010309279402274</v>
      </c>
      <c r="O1202" s="8">
        <f t="shared" ca="1" si="158"/>
        <v>0.75092258026719683</v>
      </c>
      <c r="P1202" s="30">
        <f ca="1">_xlfn.LOGNORM.INV(O1202,'Input Parameters'!$H$30,'Input Parameters'!$I$30)</f>
        <v>3.6951799369554394</v>
      </c>
      <c r="Q1202" s="10">
        <f t="shared" ca="1" si="159"/>
        <v>0.58828698832464754</v>
      </c>
      <c r="R1202" s="30">
        <f>IF('Input Parameters'!$E$32=0,0,_xlfn.BETA.INV(Q1202,'Input Parameters'!$L$32,'Input Parameters'!$M$32,'Input Parameters'!$J$32,'Input Parameters'!$K$32))</f>
        <v>0</v>
      </c>
      <c r="S1202" s="10">
        <f t="shared" ca="1" si="160"/>
        <v>0.21130877547094917</v>
      </c>
      <c r="T1202" s="26">
        <f ca="1">_xlfn.LOGNORM.INV(S1202,'Input Parameters'!$H$34,'Input Parameters'!$I$34)</f>
        <v>45.617731349017049</v>
      </c>
      <c r="U1202" s="10">
        <f t="shared" ca="1" si="161"/>
        <v>0.7165671868827812</v>
      </c>
      <c r="V1202" s="30">
        <f ca="1">_xlfn.BETA.INV(U1202,'Input Parameters'!$L$36,'Input Parameters'!$M$36,'Input Parameters'!$J$36,'Input Parameters'!$K$36)</f>
        <v>0.6777045175962737</v>
      </c>
      <c r="W1202" s="2">
        <f ca="1">N1202+(P1202-N1202)*(1-ERF((T1202-R1202)/(2*SQRT(L1202*'Input Parameters'!$E$38))))</f>
        <v>0.10010442213564522</v>
      </c>
      <c r="X1202">
        <f t="shared" ca="1" si="162"/>
        <v>1</v>
      </c>
      <c r="Y1202" s="7"/>
    </row>
    <row r="1203" spans="1:25" ht="15" customHeight="1" x14ac:dyDescent="0.25">
      <c r="A1203" s="139">
        <v>1196</v>
      </c>
      <c r="B1203" s="10">
        <f t="shared" ca="1" si="153"/>
        <v>0.73002374439732176</v>
      </c>
      <c r="C1203" s="60">
        <f ca="1">_xlfn.NORM.INV(B1203,'Input Parameters'!$E$15,'Input Parameters'!$F$15)</f>
        <v>304.1815358981483</v>
      </c>
      <c r="D1203" s="10">
        <f t="shared" ca="1" si="154"/>
        <v>0.68457931666487626</v>
      </c>
      <c r="E1203" s="62">
        <f ca="1">IF(_xlfn.NORM.INV(D1203,'Input Parameters'!$E$17,'Input Parameters'!$F$17)&lt;3500,3500,IF(_xlfn.NORM.INV(D1203,'Input Parameters'!$E$17,'Input Parameters'!$F$17)&gt;5500,5500,_xlfn.NORM.INV(D1203,'Input Parameters'!$E$17,'Input Parameters'!$F$17)))</f>
        <v>5136.3800688525807</v>
      </c>
      <c r="F1203" s="10">
        <f t="shared" ca="1" si="155"/>
        <v>0.74676859982821853</v>
      </c>
      <c r="G1203" s="64">
        <f ca="1">_xlfn.NORM.INV(F1203,'Input Parameters'!$E$20,'Input Parameters'!$F$20)</f>
        <v>287.10118192052437</v>
      </c>
      <c r="H1203" s="57">
        <f ca="1">EXP(E1203*(1/'Input Parameters'!$E$23-1/G1203))</f>
        <v>0.70057222249162288</v>
      </c>
      <c r="I1203" s="10">
        <f t="shared" ca="1" si="156"/>
        <v>2.2979520657985142E-2</v>
      </c>
      <c r="J1203" s="30">
        <f ca="1">_xlfn.BETA.INV(I1203,'Input Parameters'!$L$26,'Input Parameters'!$M$26,'Input Parameters'!$J$26,'Input Parameters'!$K$26)</f>
        <v>0.32867954325204313</v>
      </c>
      <c r="K1203" s="168">
        <f ca="1">('Input Parameters'!$E$27/'Input Parameters'!$E$38)^$J1203</f>
        <v>9.4644626803158285E-2</v>
      </c>
      <c r="L1203" s="69">
        <f ca="1">$H1203*$C1203*'Input Parameters'!$E$25*K1203</f>
        <v>20.168877359813287</v>
      </c>
      <c r="M1203" s="24">
        <f t="shared" ca="1" si="157"/>
        <v>9.3735127428594578E-2</v>
      </c>
      <c r="N1203" s="15">
        <f ca="1">_xlfn.NORM.INV(M1203,'Input Parameters'!$E$29,'Input Parameters'!$F$29)</f>
        <v>9.9868190024002795E-2</v>
      </c>
      <c r="O1203" s="8">
        <f t="shared" ca="1" si="158"/>
        <v>5.9656192445254996E-2</v>
      </c>
      <c r="P1203" s="30">
        <f ca="1">_xlfn.LOGNORM.INV(O1203,'Input Parameters'!$H$30,'Input Parameters'!$I$30)</f>
        <v>1.2856044503098663</v>
      </c>
      <c r="Q1203" s="10">
        <f t="shared" ca="1" si="159"/>
        <v>0.77416220004646574</v>
      </c>
      <c r="R1203" s="30">
        <f>IF('Input Parameters'!$E$32=0,0,_xlfn.BETA.INV(Q1203,'Input Parameters'!$L$32,'Input Parameters'!$M$32,'Input Parameters'!$J$32,'Input Parameters'!$K$32))</f>
        <v>0</v>
      </c>
      <c r="S1203" s="10">
        <f t="shared" ca="1" si="160"/>
        <v>0.85300274458674108</v>
      </c>
      <c r="T1203" s="26">
        <f ca="1">_xlfn.LOGNORM.INV(S1203,'Input Parameters'!$H$34,'Input Parameters'!$I$34)</f>
        <v>57.444026879721072</v>
      </c>
      <c r="U1203" s="10">
        <f t="shared" ca="1" si="161"/>
        <v>0.81574130086505636</v>
      </c>
      <c r="V1203" s="30">
        <f ca="1">_xlfn.BETA.INV(U1203,'Input Parameters'!$L$36,'Input Parameters'!$M$36,'Input Parameters'!$J$36,'Input Parameters'!$K$36)</f>
        <v>0.73374276200044752</v>
      </c>
      <c r="W1203" s="2">
        <f ca="1">N1203+(P1203-N1203)*(1-ERF((T1203-R1203)/(2*SQRT(L1203*'Input Parameters'!$E$38))))</f>
        <v>0.53355350384467848</v>
      </c>
      <c r="X1203">
        <f t="shared" ca="1" si="162"/>
        <v>1</v>
      </c>
      <c r="Y1203" s="7"/>
    </row>
    <row r="1204" spans="1:25" ht="15" customHeight="1" x14ac:dyDescent="0.25">
      <c r="A1204" s="139">
        <v>1197</v>
      </c>
      <c r="B1204" s="10">
        <f t="shared" ca="1" si="153"/>
        <v>0.50137636023917675</v>
      </c>
      <c r="C1204" s="60">
        <f ca="1">_xlfn.NORM.INV(B1204,'Input Parameters'!$E$15,'Input Parameters'!$F$15)</f>
        <v>271.15416901199615</v>
      </c>
      <c r="D1204" s="10">
        <f t="shared" ca="1" si="154"/>
        <v>0.96028820190307751</v>
      </c>
      <c r="E1204" s="62">
        <f ca="1">IF(_xlfn.NORM.INV(D1204,'Input Parameters'!$E$17,'Input Parameters'!$F$17)&lt;3500,3500,IF(_xlfn.NORM.INV(D1204,'Input Parameters'!$E$17,'Input Parameters'!$F$17)&gt;5500,5500,_xlfn.NORM.INV(D1204,'Input Parameters'!$E$17,'Input Parameters'!$F$17)))</f>
        <v>5500</v>
      </c>
      <c r="F1204" s="10">
        <f t="shared" ca="1" si="155"/>
        <v>0.28137585759725592</v>
      </c>
      <c r="G1204" s="64">
        <f ca="1">_xlfn.NORM.INV(F1204,'Input Parameters'!$E$20,'Input Parameters'!$F$20)</f>
        <v>278.77231386339463</v>
      </c>
      <c r="H1204" s="57">
        <f ca="1">EXP(E1204*(1/'Input Parameters'!$E$23-1/G1204))</f>
        <v>0.38542710812967784</v>
      </c>
      <c r="I1204" s="10">
        <f t="shared" ca="1" si="156"/>
        <v>0.99091773504111569</v>
      </c>
      <c r="J1204" s="30">
        <f ca="1">_xlfn.BETA.INV(I1204,'Input Parameters'!$L$26,'Input Parameters'!$M$26,'Input Parameters'!$J$26,'Input Parameters'!$K$26)</f>
        <v>0.93252928683742764</v>
      </c>
      <c r="K1204" s="168">
        <f ca="1">('Input Parameters'!$E$27/'Input Parameters'!$E$38)^$J1204</f>
        <v>1.2444585687325543E-3</v>
      </c>
      <c r="L1204" s="69">
        <f ca="1">$H1204*$C1204*'Input Parameters'!$E$25*K1204</f>
        <v>0.1300585731161028</v>
      </c>
      <c r="M1204" s="24">
        <f t="shared" ca="1" si="157"/>
        <v>8.9338977611350123E-2</v>
      </c>
      <c r="N1204" s="15">
        <f ca="1">_xlfn.NORM.INV(M1204,'Input Parameters'!$E$29,'Input Parameters'!$F$29)</f>
        <v>9.9865516323671299E-2</v>
      </c>
      <c r="O1204" s="8">
        <f t="shared" ca="1" si="158"/>
        <v>0.97380222306886133</v>
      </c>
      <c r="P1204" s="30">
        <f ca="1">_xlfn.LOGNORM.INV(O1204,'Input Parameters'!$H$30,'Input Parameters'!$I$30)</f>
        <v>6.7086481924556658</v>
      </c>
      <c r="Q1204" s="10">
        <f t="shared" ca="1" si="159"/>
        <v>0.5269025654928895</v>
      </c>
      <c r="R1204" s="30">
        <f>IF('Input Parameters'!$E$32=0,0,_xlfn.BETA.INV(Q1204,'Input Parameters'!$L$32,'Input Parameters'!$M$32,'Input Parameters'!$J$32,'Input Parameters'!$K$32))</f>
        <v>0</v>
      </c>
      <c r="S1204" s="10">
        <f t="shared" ca="1" si="160"/>
        <v>3.4903272223764326E-2</v>
      </c>
      <c r="T1204" s="26">
        <f ca="1">_xlfn.LOGNORM.INV(S1204,'Input Parameters'!$H$34,'Input Parameters'!$I$34)</f>
        <v>40.220494993090213</v>
      </c>
      <c r="U1204" s="10">
        <f t="shared" ca="1" si="161"/>
        <v>5.7809855866668314E-2</v>
      </c>
      <c r="V1204" s="30">
        <f ca="1">_xlfn.BETA.INV(U1204,'Input Parameters'!$L$36,'Input Parameters'!$M$36,'Input Parameters'!$J$36,'Input Parameters'!$K$36)</f>
        <v>0.38613218743581362</v>
      </c>
      <c r="W1204" s="2">
        <f ca="1">N1204+(P1204-N1204)*(1-ERF((T1204-R1204)/(2*SQRT(L1204*'Input Parameters'!$E$38))))</f>
        <v>9.9865516323691839E-2</v>
      </c>
      <c r="X1204">
        <f t="shared" ca="1" si="162"/>
        <v>1</v>
      </c>
      <c r="Y1204" s="7"/>
    </row>
    <row r="1205" spans="1:25" ht="15" customHeight="1" x14ac:dyDescent="0.25">
      <c r="A1205" s="139">
        <v>1198</v>
      </c>
      <c r="B1205" s="10">
        <f t="shared" ca="1" si="153"/>
        <v>0.75708747001699894</v>
      </c>
      <c r="C1205" s="60">
        <f ca="1">_xlfn.NORM.INV(B1205,'Input Parameters'!$E$15,'Input Parameters'!$F$15)</f>
        <v>308.73809953975058</v>
      </c>
      <c r="D1205" s="10">
        <f t="shared" ca="1" si="154"/>
        <v>0.4879864890506197</v>
      </c>
      <c r="E1205" s="62">
        <f ca="1">IF(_xlfn.NORM.INV(D1205,'Input Parameters'!$E$17,'Input Parameters'!$F$17)&lt;3500,3500,IF(_xlfn.NORM.INV(D1205,'Input Parameters'!$E$17,'Input Parameters'!$F$17)&gt;5500,5500,_xlfn.NORM.INV(D1205,'Input Parameters'!$E$17,'Input Parameters'!$F$17)))</f>
        <v>4778.9174287739725</v>
      </c>
      <c r="F1205" s="10">
        <f t="shared" ca="1" si="155"/>
        <v>0.87924603947554492</v>
      </c>
      <c r="G1205" s="64">
        <f ca="1">_xlfn.NORM.INV(F1205,'Input Parameters'!$E$20,'Input Parameters'!$F$20)</f>
        <v>290.49721463340495</v>
      </c>
      <c r="H1205" s="57">
        <f ca="1">EXP(E1205*(1/'Input Parameters'!$E$23-1/G1205))</f>
        <v>0.87240597640053374</v>
      </c>
      <c r="I1205" s="10">
        <f t="shared" ca="1" si="156"/>
        <v>0.71964178858542627</v>
      </c>
      <c r="J1205" s="30">
        <f ca="1">_xlfn.BETA.INV(I1205,'Input Parameters'!$L$26,'Input Parameters'!$M$26,'Input Parameters'!$J$26,'Input Parameters'!$K$26)</f>
        <v>0.74989285630608382</v>
      </c>
      <c r="K1205" s="168">
        <f ca="1">('Input Parameters'!$E$27/'Input Parameters'!$E$38)^$J1205</f>
        <v>4.6124354089835925E-3</v>
      </c>
      <c r="L1205" s="69">
        <f ca="1">$H1205*$C1205*'Input Parameters'!$E$25*K1205</f>
        <v>1.2423362454075246</v>
      </c>
      <c r="M1205" s="24">
        <f t="shared" ca="1" si="157"/>
        <v>0.64572357093823129</v>
      </c>
      <c r="N1205" s="15">
        <f ca="1">_xlfn.NORM.INV(M1205,'Input Parameters'!$E$29,'Input Parameters'!$F$29)</f>
        <v>0.10003738003512881</v>
      </c>
      <c r="O1205" s="8">
        <f t="shared" ca="1" si="158"/>
        <v>0.62218123295925876</v>
      </c>
      <c r="P1205" s="30">
        <f ca="1">_xlfn.LOGNORM.INV(O1205,'Input Parameters'!$H$30,'Input Parameters'!$I$30)</f>
        <v>3.1082263600751299</v>
      </c>
      <c r="Q1205" s="10">
        <f t="shared" ca="1" si="159"/>
        <v>0.79681164340102717</v>
      </c>
      <c r="R1205" s="30">
        <f>IF('Input Parameters'!$E$32=0,0,_xlfn.BETA.INV(Q1205,'Input Parameters'!$L$32,'Input Parameters'!$M$32,'Input Parameters'!$J$32,'Input Parameters'!$K$32))</f>
        <v>0</v>
      </c>
      <c r="S1205" s="10">
        <f t="shared" ca="1" si="160"/>
        <v>0.63183472978282551</v>
      </c>
      <c r="T1205" s="26">
        <f ca="1">_xlfn.LOGNORM.INV(S1205,'Input Parameters'!$H$34,'Input Parameters'!$I$34)</f>
        <v>52.566067251081861</v>
      </c>
      <c r="U1205" s="10">
        <f t="shared" ca="1" si="161"/>
        <v>0.78441048723356521</v>
      </c>
      <c r="V1205" s="30">
        <f ca="1">_xlfn.BETA.INV(U1205,'Input Parameters'!$L$36,'Input Parameters'!$M$36,'Input Parameters'!$J$36,'Input Parameters'!$K$36)</f>
        <v>0.7142417506768195</v>
      </c>
      <c r="W1205" s="2">
        <f ca="1">N1205+(P1205-N1205)*(1-ERF((T1205-R1205)/(2*SQRT(L1205*'Input Parameters'!$E$38))))</f>
        <v>0.1026051140386308</v>
      </c>
      <c r="X1205">
        <f t="shared" ca="1" si="162"/>
        <v>1</v>
      </c>
      <c r="Y1205" s="7"/>
    </row>
    <row r="1206" spans="1:25" ht="15" customHeight="1" x14ac:dyDescent="0.25">
      <c r="A1206" s="139">
        <v>1199</v>
      </c>
      <c r="B1206" s="10">
        <f t="shared" ca="1" si="153"/>
        <v>0.16136396721757751</v>
      </c>
      <c r="C1206" s="60">
        <f ca="1">_xlfn.NORM.INV(B1206,'Input Parameters'!$E$15,'Input Parameters'!$F$15)</f>
        <v>217.37706414722797</v>
      </c>
      <c r="D1206" s="10">
        <f t="shared" ca="1" si="154"/>
        <v>0.44579547554556853</v>
      </c>
      <c r="E1206" s="62">
        <f ca="1">IF(_xlfn.NORM.INV(D1206,'Input Parameters'!$E$17,'Input Parameters'!$F$17)&lt;3500,3500,IF(_xlfn.NORM.INV(D1206,'Input Parameters'!$E$17,'Input Parameters'!$F$17)&gt;5500,5500,_xlfn.NORM.INV(D1206,'Input Parameters'!$E$17,'Input Parameters'!$F$17)))</f>
        <v>4704.5960455367222</v>
      </c>
      <c r="F1206" s="10">
        <f t="shared" ca="1" si="155"/>
        <v>0.26292668910494499</v>
      </c>
      <c r="G1206" s="64">
        <f ca="1">_xlfn.NORM.INV(F1206,'Input Parameters'!$E$20,'Input Parameters'!$F$20)</f>
        <v>278.39986471080056</v>
      </c>
      <c r="H1206" s="57">
        <f ca="1">EXP(E1206*(1/'Input Parameters'!$E$23-1/G1206))</f>
        <v>0.43253142450552129</v>
      </c>
      <c r="I1206" s="10">
        <f t="shared" ca="1" si="156"/>
        <v>0.63538086427132889</v>
      </c>
      <c r="J1206" s="30">
        <f ca="1">_xlfn.BETA.INV(I1206,'Input Parameters'!$L$26,'Input Parameters'!$M$26,'Input Parameters'!$J$26,'Input Parameters'!$K$26)</f>
        <v>0.71538848499400776</v>
      </c>
      <c r="K1206" s="168">
        <f ca="1">('Input Parameters'!$E$27/'Input Parameters'!$E$38)^$J1206</f>
        <v>5.9077005680229916E-3</v>
      </c>
      <c r="L1206" s="69">
        <f ca="1">$H1206*$C1206*'Input Parameters'!$E$25*K1206</f>
        <v>0.55545625211474026</v>
      </c>
      <c r="M1206" s="24">
        <f t="shared" ca="1" si="157"/>
        <v>0.45133881675607856</v>
      </c>
      <c r="N1206" s="15">
        <f ca="1">_xlfn.NORM.INV(M1206,'Input Parameters'!$E$29,'Input Parameters'!$F$29)</f>
        <v>9.9987772045798728E-2</v>
      </c>
      <c r="O1206" s="8">
        <f t="shared" ca="1" si="158"/>
        <v>0.61622792229374568</v>
      </c>
      <c r="P1206" s="30">
        <f ca="1">_xlfn.LOGNORM.INV(O1206,'Input Parameters'!$H$30,'Input Parameters'!$I$30)</f>
        <v>3.0853680344396333</v>
      </c>
      <c r="Q1206" s="10">
        <f t="shared" ca="1" si="159"/>
        <v>0.67161941802228753</v>
      </c>
      <c r="R1206" s="30">
        <f>IF('Input Parameters'!$E$32=0,0,_xlfn.BETA.INV(Q1206,'Input Parameters'!$L$32,'Input Parameters'!$M$32,'Input Parameters'!$J$32,'Input Parameters'!$K$32))</f>
        <v>0</v>
      </c>
      <c r="S1206" s="10">
        <f t="shared" ca="1" si="160"/>
        <v>9.3438113540706635E-2</v>
      </c>
      <c r="T1206" s="26">
        <f ca="1">_xlfn.LOGNORM.INV(S1206,'Input Parameters'!$H$34,'Input Parameters'!$I$34)</f>
        <v>42.768367901706135</v>
      </c>
      <c r="U1206" s="10">
        <f t="shared" ca="1" si="161"/>
        <v>0.93440592089256524</v>
      </c>
      <c r="V1206" s="30">
        <f ca="1">_xlfn.BETA.INV(U1206,'Input Parameters'!$L$36,'Input Parameters'!$M$36,'Input Parameters'!$J$36,'Input Parameters'!$K$36)</f>
        <v>0.84406582843379607</v>
      </c>
      <c r="W1206" s="2">
        <f ca="1">N1206+(P1206-N1206)*(1-ERF((T1206-R1206)/(2*SQRT(L1206*'Input Parameters'!$E$38))))</f>
        <v>0.10013570597556043</v>
      </c>
      <c r="X1206">
        <f t="shared" ca="1" si="162"/>
        <v>1</v>
      </c>
      <c r="Y1206" s="7"/>
    </row>
    <row r="1207" spans="1:25" ht="15" customHeight="1" x14ac:dyDescent="0.25">
      <c r="A1207" s="139">
        <v>1200</v>
      </c>
      <c r="B1207" s="10">
        <f t="shared" ca="1" si="153"/>
        <v>0.40799114320210594</v>
      </c>
      <c r="C1207" s="60">
        <f ca="1">_xlfn.NORM.INV(B1207,'Input Parameters'!$E$15,'Input Parameters'!$F$15)</f>
        <v>258.35554330585717</v>
      </c>
      <c r="D1207" s="10">
        <f t="shared" ca="1" si="154"/>
        <v>0.17483612992568975</v>
      </c>
      <c r="E1207" s="62">
        <f ca="1">IF(_xlfn.NORM.INV(D1207,'Input Parameters'!$E$17,'Input Parameters'!$F$17)&lt;3500,3500,IF(_xlfn.NORM.INV(D1207,'Input Parameters'!$E$17,'Input Parameters'!$F$17)&gt;5500,5500,_xlfn.NORM.INV(D1207,'Input Parameters'!$E$17,'Input Parameters'!$F$17)))</f>
        <v>4145.342367639656</v>
      </c>
      <c r="F1207" s="10">
        <f t="shared" ca="1" si="155"/>
        <v>0.10848814835652976</v>
      </c>
      <c r="G1207" s="64">
        <f ca="1">_xlfn.NORM.INV(F1207,'Input Parameters'!$E$20,'Input Parameters'!$F$20)</f>
        <v>274.3781239981314</v>
      </c>
      <c r="H1207" s="57">
        <f ca="1">EXP(E1207*(1/'Input Parameters'!$E$23-1/G1207))</f>
        <v>0.38414971858244701</v>
      </c>
      <c r="I1207" s="10">
        <f t="shared" ca="1" si="156"/>
        <v>9.7243590776522448E-2</v>
      </c>
      <c r="J1207" s="30">
        <f ca="1">_xlfn.BETA.INV(I1207,'Input Parameters'!$L$26,'Input Parameters'!$M$26,'Input Parameters'!$J$26,'Input Parameters'!$K$26)</f>
        <v>0.44194385733077929</v>
      </c>
      <c r="K1207" s="168">
        <f ca="1">('Input Parameters'!$E$27/'Input Parameters'!$E$38)^$J1207</f>
        <v>4.2000498668244908E-2</v>
      </c>
      <c r="L1207" s="69">
        <f ca="1">$H1207*$C1207*'Input Parameters'!$E$25*K1207</f>
        <v>4.1684322801483811</v>
      </c>
      <c r="M1207" s="24">
        <f t="shared" ca="1" si="157"/>
        <v>0.4423471442713196</v>
      </c>
      <c r="N1207" s="15">
        <f ca="1">_xlfn.NORM.INV(M1207,'Input Parameters'!$E$29,'Input Parameters'!$F$29)</f>
        <v>9.9985497899630502E-2</v>
      </c>
      <c r="O1207" s="8">
        <f t="shared" ca="1" si="158"/>
        <v>0.58010014979321023</v>
      </c>
      <c r="P1207" s="30">
        <f ca="1">_xlfn.LOGNORM.INV(O1207,'Input Parameters'!$H$30,'Input Parameters'!$I$30)</f>
        <v>2.9521453162481586</v>
      </c>
      <c r="Q1207" s="10">
        <f t="shared" ca="1" si="159"/>
        <v>0.21523068358708031</v>
      </c>
      <c r="R1207" s="30">
        <f>IF('Input Parameters'!$E$32=0,0,_xlfn.BETA.INV(Q1207,'Input Parameters'!$L$32,'Input Parameters'!$M$32,'Input Parameters'!$J$32,'Input Parameters'!$K$32))</f>
        <v>0</v>
      </c>
      <c r="S1207" s="10">
        <f t="shared" ca="1" si="160"/>
        <v>0.45841164919585387</v>
      </c>
      <c r="T1207" s="26">
        <f ca="1">_xlfn.LOGNORM.INV(S1207,'Input Parameters'!$H$34,'Input Parameters'!$I$34)</f>
        <v>49.756460748769825</v>
      </c>
      <c r="U1207" s="10">
        <f t="shared" ca="1" si="161"/>
        <v>0.6797955101524128</v>
      </c>
      <c r="V1207" s="30">
        <f ca="1">_xlfn.BETA.INV(U1207,'Input Parameters'!$L$36,'Input Parameters'!$M$36,'Input Parameters'!$J$36,'Input Parameters'!$K$36)</f>
        <v>0.66013031308440462</v>
      </c>
      <c r="W1207" s="2">
        <f ca="1">N1207+(P1207-N1207)*(1-ERF((T1207-R1207)/(2*SQRT(L1207*'Input Parameters'!$E$38))))</f>
        <v>0.34197258843284939</v>
      </c>
      <c r="X1207">
        <f t="shared" ca="1" si="162"/>
        <v>1</v>
      </c>
      <c r="Y1207" s="7"/>
    </row>
    <row r="1208" spans="1:25" ht="15" customHeight="1" x14ac:dyDescent="0.25">
      <c r="A1208" s="139">
        <v>1201</v>
      </c>
      <c r="B1208" s="10">
        <f t="shared" ca="1" si="153"/>
        <v>0.28711770196103026</v>
      </c>
      <c r="C1208" s="60">
        <f ca="1">_xlfn.NORM.INV(B1208,'Input Parameters'!$E$15,'Input Parameters'!$F$15)</f>
        <v>240.51998224565764</v>
      </c>
      <c r="D1208" s="10">
        <f t="shared" ca="1" si="154"/>
        <v>0.67237284681166454</v>
      </c>
      <c r="E1208" s="62">
        <f ca="1">IF(_xlfn.NORM.INV(D1208,'Input Parameters'!$E$17,'Input Parameters'!$F$17)&lt;3500,3500,IF(_xlfn.NORM.INV(D1208,'Input Parameters'!$E$17,'Input Parameters'!$F$17)&gt;5500,5500,_xlfn.NORM.INV(D1208,'Input Parameters'!$E$17,'Input Parameters'!$F$17)))</f>
        <v>5112.5323652509824</v>
      </c>
      <c r="F1208" s="10">
        <f t="shared" ca="1" si="155"/>
        <v>0.92893679952917985</v>
      </c>
      <c r="G1208" s="64">
        <f ca="1">_xlfn.NORM.INV(F1208,'Input Parameters'!$E$20,'Input Parameters'!$F$20)</f>
        <v>292.48505299752406</v>
      </c>
      <c r="H1208" s="57">
        <f ca="1">EXP(E1208*(1/'Input Parameters'!$E$23-1/G1208))</f>
        <v>0.97392756308624973</v>
      </c>
      <c r="I1208" s="10">
        <f t="shared" ca="1" si="156"/>
        <v>0.84688032164410887</v>
      </c>
      <c r="J1208" s="30">
        <f ca="1">_xlfn.BETA.INV(I1208,'Input Parameters'!$L$26,'Input Parameters'!$M$26,'Input Parameters'!$J$26,'Input Parameters'!$K$26)</f>
        <v>0.80861713561361404</v>
      </c>
      <c r="K1208" s="168">
        <f ca="1">('Input Parameters'!$E$27/'Input Parameters'!$E$38)^$J1208</f>
        <v>3.0268587186614293E-3</v>
      </c>
      <c r="L1208" s="69">
        <f ca="1">$H1208*$C1208*'Input Parameters'!$E$25*K1208</f>
        <v>0.70903874961314406</v>
      </c>
      <c r="M1208" s="24">
        <f t="shared" ca="1" si="157"/>
        <v>0.56416827283385029</v>
      </c>
      <c r="N1208" s="15">
        <f ca="1">_xlfn.NORM.INV(M1208,'Input Parameters'!$E$29,'Input Parameters'!$F$29)</f>
        <v>0.10001615459111235</v>
      </c>
      <c r="O1208" s="8">
        <f t="shared" ca="1" si="158"/>
        <v>0.55100913249519223</v>
      </c>
      <c r="P1208" s="30">
        <f ca="1">_xlfn.LOGNORM.INV(O1208,'Input Parameters'!$H$30,'Input Parameters'!$I$30)</f>
        <v>2.8508154430089663</v>
      </c>
      <c r="Q1208" s="10">
        <f t="shared" ca="1" si="159"/>
        <v>0.57723986045276932</v>
      </c>
      <c r="R1208" s="30">
        <f>IF('Input Parameters'!$E$32=0,0,_xlfn.BETA.INV(Q1208,'Input Parameters'!$L$32,'Input Parameters'!$M$32,'Input Parameters'!$J$32,'Input Parameters'!$K$32))</f>
        <v>0</v>
      </c>
      <c r="S1208" s="10">
        <f t="shared" ca="1" si="160"/>
        <v>0.45151831414259891</v>
      </c>
      <c r="T1208" s="26">
        <f ca="1">_xlfn.LOGNORM.INV(S1208,'Input Parameters'!$H$34,'Input Parameters'!$I$34)</f>
        <v>49.648837084099135</v>
      </c>
      <c r="U1208" s="10">
        <f t="shared" ca="1" si="161"/>
        <v>0.63085147592726976</v>
      </c>
      <c r="V1208" s="30">
        <f ca="1">_xlfn.BETA.INV(U1208,'Input Parameters'!$L$36,'Input Parameters'!$M$36,'Input Parameters'!$J$36,'Input Parameters'!$K$36)</f>
        <v>0.63838555571251754</v>
      </c>
      <c r="W1208" s="2">
        <f ca="1">N1208+(P1208-N1208)*(1-ERF((T1208-R1208)/(2*SQRT(L1208*'Input Parameters'!$E$38))))</f>
        <v>0.1001002159080361</v>
      </c>
      <c r="X1208">
        <f t="shared" ca="1" si="162"/>
        <v>1</v>
      </c>
      <c r="Y1208" s="7"/>
    </row>
    <row r="1209" spans="1:25" ht="15" customHeight="1" x14ac:dyDescent="0.25">
      <c r="A1209" s="139">
        <v>1202</v>
      </c>
      <c r="B1209" s="10">
        <f t="shared" ca="1" si="153"/>
        <v>0.71748364148589705</v>
      </c>
      <c r="C1209" s="60">
        <f ca="1">_xlfn.NORM.INV(B1209,'Input Parameters'!$E$15,'Input Parameters'!$F$15)</f>
        <v>302.14915056890698</v>
      </c>
      <c r="D1209" s="10">
        <f t="shared" ca="1" si="154"/>
        <v>0.52811914303968288</v>
      </c>
      <c r="E1209" s="62">
        <f ca="1">IF(_xlfn.NORM.INV(D1209,'Input Parameters'!$E$17,'Input Parameters'!$F$17)&lt;3500,3500,IF(_xlfn.NORM.INV(D1209,'Input Parameters'!$E$17,'Input Parameters'!$F$17)&gt;5500,5500,_xlfn.NORM.INV(D1209,'Input Parameters'!$E$17,'Input Parameters'!$F$17)))</f>
        <v>4849.3798913841283</v>
      </c>
      <c r="F1209" s="10">
        <f t="shared" ca="1" si="155"/>
        <v>0.38830332853490801</v>
      </c>
      <c r="G1209" s="64">
        <f ca="1">_xlfn.NORM.INV(F1209,'Input Parameters'!$E$20,'Input Parameters'!$F$20)</f>
        <v>280.74891593693872</v>
      </c>
      <c r="H1209" s="57">
        <f ca="1">EXP(E1209*(1/'Input Parameters'!$E$23-1/G1209))</f>
        <v>0.4876543057881032</v>
      </c>
      <c r="I1209" s="10">
        <f t="shared" ca="1" si="156"/>
        <v>0.30722297374924668</v>
      </c>
      <c r="J1209" s="30">
        <f ca="1">_xlfn.BETA.INV(I1209,'Input Parameters'!$L$26,'Input Parameters'!$M$26,'Input Parameters'!$J$26,'Input Parameters'!$K$26)</f>
        <v>0.57774692835881214</v>
      </c>
      <c r="K1209" s="168">
        <f ca="1">('Input Parameters'!$E$27/'Input Parameters'!$E$38)^$J1209</f>
        <v>1.5856235605670559E-2</v>
      </c>
      <c r="L1209" s="69">
        <f ca="1">$H1209*$C1209*'Input Parameters'!$E$25*K1209</f>
        <v>2.336326479268823</v>
      </c>
      <c r="M1209" s="24">
        <f t="shared" ca="1" si="157"/>
        <v>0.98618800037796073</v>
      </c>
      <c r="N1209" s="15">
        <f ca="1">_xlfn.NORM.INV(M1209,'Input Parameters'!$E$29,'Input Parameters'!$F$29)</f>
        <v>0.10022025851823244</v>
      </c>
      <c r="O1209" s="8">
        <f t="shared" ca="1" si="158"/>
        <v>0.56899383338437437</v>
      </c>
      <c r="P1209" s="30">
        <f ca="1">_xlfn.LOGNORM.INV(O1209,'Input Parameters'!$H$30,'Input Parameters'!$I$30)</f>
        <v>2.9128922295629254</v>
      </c>
      <c r="Q1209" s="10">
        <f t="shared" ca="1" si="159"/>
        <v>0.60512180282661354</v>
      </c>
      <c r="R1209" s="30">
        <f>IF('Input Parameters'!$E$32=0,0,_xlfn.BETA.INV(Q1209,'Input Parameters'!$L$32,'Input Parameters'!$M$32,'Input Parameters'!$J$32,'Input Parameters'!$K$32))</f>
        <v>0</v>
      </c>
      <c r="S1209" s="10">
        <f t="shared" ca="1" si="160"/>
        <v>0.57042235568080479</v>
      </c>
      <c r="T1209" s="26">
        <f ca="1">_xlfn.LOGNORM.INV(S1209,'Input Parameters'!$H$34,'Input Parameters'!$I$34)</f>
        <v>51.533884131690662</v>
      </c>
      <c r="U1209" s="10">
        <f t="shared" ca="1" si="161"/>
        <v>0.2710628996362684</v>
      </c>
      <c r="V1209" s="30">
        <f ca="1">_xlfn.BETA.INV(U1209,'Input Parameters'!$L$36,'Input Parameters'!$M$36,'Input Parameters'!$J$36,'Input Parameters'!$K$36)</f>
        <v>0.49872983382198427</v>
      </c>
      <c r="W1209" s="2">
        <f ca="1">N1209+(P1209-N1209)*(1-ERF((T1209-R1209)/(2*SQRT(L1209*'Input Parameters'!$E$38))))</f>
        <v>0.1483854668531952</v>
      </c>
      <c r="X1209">
        <f t="shared" ca="1" si="162"/>
        <v>1</v>
      </c>
      <c r="Y1209" s="7"/>
    </row>
    <row r="1210" spans="1:25" ht="15" customHeight="1" x14ac:dyDescent="0.25">
      <c r="A1210" s="139">
        <v>1203</v>
      </c>
      <c r="B1210" s="10">
        <f t="shared" ca="1" si="153"/>
        <v>0.45403359923937603</v>
      </c>
      <c r="C1210" s="60">
        <f ca="1">_xlfn.NORM.INV(B1210,'Input Parameters'!$E$15,'Input Parameters'!$F$15)</f>
        <v>264.70911429185992</v>
      </c>
      <c r="D1210" s="10">
        <f t="shared" ca="1" si="154"/>
        <v>9.9454850758851077E-4</v>
      </c>
      <c r="E1210" s="62">
        <f ca="1">IF(_xlfn.NORM.INV(D1210,'Input Parameters'!$E$17,'Input Parameters'!$F$17)&lt;3500,3500,IF(_xlfn.NORM.INV(D1210,'Input Parameters'!$E$17,'Input Parameters'!$F$17)&gt;5500,5500,_xlfn.NORM.INV(D1210,'Input Parameters'!$E$17,'Input Parameters'!$F$17)))</f>
        <v>3500</v>
      </c>
      <c r="F1210" s="10">
        <f t="shared" ca="1" si="155"/>
        <v>5.4782532795719097E-2</v>
      </c>
      <c r="G1210" s="64">
        <f ca="1">_xlfn.NORM.INV(F1210,'Input Parameters'!$E$20,'Input Parameters'!$F$20)</f>
        <v>271.92898758217399</v>
      </c>
      <c r="H1210" s="57">
        <f ca="1">EXP(E1210*(1/'Input Parameters'!$E$23-1/G1210))</f>
        <v>0.39745653606553405</v>
      </c>
      <c r="I1210" s="10">
        <f t="shared" ca="1" si="156"/>
        <v>0.61604685886141075</v>
      </c>
      <c r="J1210" s="30">
        <f ca="1">_xlfn.BETA.INV(I1210,'Input Parameters'!$L$26,'Input Parameters'!$M$26,'Input Parameters'!$J$26,'Input Parameters'!$K$26)</f>
        <v>0.70766074661789458</v>
      </c>
      <c r="K1210" s="168">
        <f ca="1">('Input Parameters'!$E$27/'Input Parameters'!$E$38)^$J1210</f>
        <v>6.2444179200825799E-3</v>
      </c>
      <c r="L1210" s="69">
        <f ca="1">$H1210*$C1210*'Input Parameters'!$E$25*K1210</f>
        <v>0.65697750501610397</v>
      </c>
      <c r="M1210" s="24">
        <f t="shared" ca="1" si="157"/>
        <v>0.29740061569387621</v>
      </c>
      <c r="N1210" s="15">
        <f ca="1">_xlfn.NORM.INV(M1210,'Input Parameters'!$E$29,'Input Parameters'!$F$29)</f>
        <v>9.9946810862512711E-2</v>
      </c>
      <c r="O1210" s="8">
        <f t="shared" ca="1" si="158"/>
        <v>0.46851956423814312</v>
      </c>
      <c r="P1210" s="30">
        <f ca="1">_xlfn.LOGNORM.INV(O1210,'Input Parameters'!$H$30,'Input Parameters'!$I$30)</f>
        <v>2.5850020450480171</v>
      </c>
      <c r="Q1210" s="10">
        <f t="shared" ca="1" si="159"/>
        <v>0.42321899502193927</v>
      </c>
      <c r="R1210" s="30">
        <f>IF('Input Parameters'!$E$32=0,0,_xlfn.BETA.INV(Q1210,'Input Parameters'!$L$32,'Input Parameters'!$M$32,'Input Parameters'!$J$32,'Input Parameters'!$K$32))</f>
        <v>0</v>
      </c>
      <c r="S1210" s="10">
        <f t="shared" ca="1" si="160"/>
        <v>0.31371987986320493</v>
      </c>
      <c r="T1210" s="26">
        <f ca="1">_xlfn.LOGNORM.INV(S1210,'Input Parameters'!$H$34,'Input Parameters'!$I$34)</f>
        <v>47.451709978431317</v>
      </c>
      <c r="U1210" s="10">
        <f t="shared" ca="1" si="161"/>
        <v>0.14794304714024398</v>
      </c>
      <c r="V1210" s="30">
        <f ca="1">_xlfn.BETA.INV(U1210,'Input Parameters'!$L$36,'Input Parameters'!$M$36,'Input Parameters'!$J$36,'Input Parameters'!$K$36)</f>
        <v>0.44387561671964071</v>
      </c>
      <c r="W1210" s="2">
        <f ca="1">N1210+(P1210-N1210)*(1-ERF((T1210-R1210)/(2*SQRT(L1210*'Input Parameters'!$E$38))))</f>
        <v>0.10003325725298538</v>
      </c>
      <c r="X1210">
        <f t="shared" ca="1" si="162"/>
        <v>1</v>
      </c>
      <c r="Y1210" s="7"/>
    </row>
    <row r="1211" spans="1:25" ht="15" customHeight="1" x14ac:dyDescent="0.25">
      <c r="A1211" s="139">
        <v>1204</v>
      </c>
      <c r="B1211" s="10">
        <f t="shared" ca="1" si="153"/>
        <v>0.78667246227896614</v>
      </c>
      <c r="C1211" s="60">
        <f ca="1">_xlfn.NORM.INV(B1211,'Input Parameters'!$E$15,'Input Parameters'!$F$15)</f>
        <v>314.04711176692928</v>
      </c>
      <c r="D1211" s="10">
        <f t="shared" ca="1" si="154"/>
        <v>0.84670217619878851</v>
      </c>
      <c r="E1211" s="62">
        <f ca="1">IF(_xlfn.NORM.INV(D1211,'Input Parameters'!$E$17,'Input Parameters'!$F$17)&lt;3500,3500,IF(_xlfn.NORM.INV(D1211,'Input Parameters'!$E$17,'Input Parameters'!$F$17)&gt;5500,5500,_xlfn.NORM.INV(D1211,'Input Parameters'!$E$17,'Input Parameters'!$F$17)))</f>
        <v>5500</v>
      </c>
      <c r="F1211" s="10">
        <f t="shared" ca="1" si="155"/>
        <v>0.44952682813622502</v>
      </c>
      <c r="G1211" s="64">
        <f ca="1">_xlfn.NORM.INV(F1211,'Input Parameters'!$E$20,'Input Parameters'!$F$20)</f>
        <v>281.80005874031394</v>
      </c>
      <c r="H1211" s="57">
        <f ca="1">EXP(E1211*(1/'Input Parameters'!$E$23-1/G1211))</f>
        <v>0.47643452940779968</v>
      </c>
      <c r="I1211" s="10">
        <f t="shared" ca="1" si="156"/>
        <v>0.39335621433583989</v>
      </c>
      <c r="J1211" s="30">
        <f ca="1">_xlfn.BETA.INV(I1211,'Input Parameters'!$L$26,'Input Parameters'!$M$26,'Input Parameters'!$J$26,'Input Parameters'!$K$26)</f>
        <v>0.61703502638006624</v>
      </c>
      <c r="K1211" s="168">
        <f ca="1">('Input Parameters'!$E$27/'Input Parameters'!$E$38)^$J1211</f>
        <v>1.1962160501009468E-2</v>
      </c>
      <c r="L1211" s="69">
        <f ca="1">$H1211*$C1211*'Input Parameters'!$E$25*K1211</f>
        <v>1.789812999762767</v>
      </c>
      <c r="M1211" s="24">
        <f t="shared" ca="1" si="157"/>
        <v>0.87156477292993306</v>
      </c>
      <c r="N1211" s="15">
        <f ca="1">_xlfn.NORM.INV(M1211,'Input Parameters'!$E$29,'Input Parameters'!$F$29)</f>
        <v>0.10011338190602249</v>
      </c>
      <c r="O1211" s="8">
        <f t="shared" ca="1" si="158"/>
        <v>0.73285452509641624</v>
      </c>
      <c r="P1211" s="30">
        <f ca="1">_xlfn.LOGNORM.INV(O1211,'Input Parameters'!$H$30,'Input Parameters'!$I$30)</f>
        <v>3.5988364621083315</v>
      </c>
      <c r="Q1211" s="10">
        <f t="shared" ca="1" si="159"/>
        <v>0.47988337959638805</v>
      </c>
      <c r="R1211" s="30">
        <f>IF('Input Parameters'!$E$32=0,0,_xlfn.BETA.INV(Q1211,'Input Parameters'!$L$32,'Input Parameters'!$M$32,'Input Parameters'!$J$32,'Input Parameters'!$K$32))</f>
        <v>0</v>
      </c>
      <c r="S1211" s="10">
        <f t="shared" ca="1" si="160"/>
        <v>0.98796434152756463</v>
      </c>
      <c r="T1211" s="26">
        <f ca="1">_xlfn.LOGNORM.INV(S1211,'Input Parameters'!$H$34,'Input Parameters'!$I$34)</f>
        <v>66.756425945322803</v>
      </c>
      <c r="U1211" s="10">
        <f t="shared" ca="1" si="161"/>
        <v>0.89008982255780555</v>
      </c>
      <c r="V1211" s="30">
        <f ca="1">_xlfn.BETA.INV(U1211,'Input Parameters'!$L$36,'Input Parameters'!$M$36,'Input Parameters'!$J$36,'Input Parameters'!$K$36)</f>
        <v>0.79220947139881348</v>
      </c>
      <c r="W1211" s="2">
        <f ca="1">N1211+(P1211-N1211)*(1-ERF((T1211-R1211)/(2*SQRT(L1211*'Input Parameters'!$E$38))))</f>
        <v>0.1015762876198934</v>
      </c>
      <c r="X1211">
        <f t="shared" ca="1" si="162"/>
        <v>1</v>
      </c>
      <c r="Y1211" s="7"/>
    </row>
    <row r="1212" spans="1:25" ht="15" customHeight="1" x14ac:dyDescent="0.25">
      <c r="A1212" s="139">
        <v>1205</v>
      </c>
      <c r="B1212" s="10">
        <f t="shared" ca="1" si="153"/>
        <v>0.52447745849728433</v>
      </c>
      <c r="C1212" s="60">
        <f ca="1">_xlfn.NORM.INV(B1212,'Input Parameters'!$E$15,'Input Parameters'!$F$15)</f>
        <v>274.29437571269267</v>
      </c>
      <c r="D1212" s="10">
        <f t="shared" ca="1" si="154"/>
        <v>0.12230439643878765</v>
      </c>
      <c r="E1212" s="62">
        <f ca="1">IF(_xlfn.NORM.INV(D1212,'Input Parameters'!$E$17,'Input Parameters'!$F$17)&lt;3500,3500,IF(_xlfn.NORM.INV(D1212,'Input Parameters'!$E$17,'Input Parameters'!$F$17)&gt;5500,5500,_xlfn.NORM.INV(D1212,'Input Parameters'!$E$17,'Input Parameters'!$F$17)))</f>
        <v>3985.5190893132535</v>
      </c>
      <c r="F1212" s="10">
        <f t="shared" ca="1" si="155"/>
        <v>0.76010250261342505</v>
      </c>
      <c r="G1212" s="64">
        <f ca="1">_xlfn.NORM.INV(F1212,'Input Parameters'!$E$20,'Input Parameters'!$F$20)</f>
        <v>287.38443658476569</v>
      </c>
      <c r="H1212" s="57">
        <f ca="1">EXP(E1212*(1/'Input Parameters'!$E$23-1/G1212))</f>
        <v>0.76917127101128457</v>
      </c>
      <c r="I1212" s="10">
        <f t="shared" ca="1" si="156"/>
        <v>0.94441853352973437</v>
      </c>
      <c r="J1212" s="30">
        <f ca="1">_xlfn.BETA.INV(I1212,'Input Parameters'!$L$26,'Input Parameters'!$M$26,'Input Parameters'!$J$26,'Input Parameters'!$K$26)</f>
        <v>0.87154665769201789</v>
      </c>
      <c r="K1212" s="168">
        <f ca="1">('Input Parameters'!$E$27/'Input Parameters'!$E$38)^$J1212</f>
        <v>1.9273199257864146E-3</v>
      </c>
      <c r="L1212" s="69">
        <f ca="1">$H1212*$C1212*'Input Parameters'!$E$25*K1212</f>
        <v>0.4066247121193074</v>
      </c>
      <c r="M1212" s="24">
        <f t="shared" ca="1" si="157"/>
        <v>0.94959008764548847</v>
      </c>
      <c r="N1212" s="15">
        <f ca="1">_xlfn.NORM.INV(M1212,'Input Parameters'!$E$29,'Input Parameters'!$F$29)</f>
        <v>0.10016408920542402</v>
      </c>
      <c r="O1212" s="8">
        <f t="shared" ca="1" si="158"/>
        <v>0.17286480523932046</v>
      </c>
      <c r="P1212" s="30">
        <f ca="1">_xlfn.LOGNORM.INV(O1212,'Input Parameters'!$H$30,'Input Parameters'!$I$30)</f>
        <v>1.7188070388975238</v>
      </c>
      <c r="Q1212" s="10">
        <f t="shared" ca="1" si="159"/>
        <v>0.45840708995509138</v>
      </c>
      <c r="R1212" s="30">
        <f>IF('Input Parameters'!$E$32=0,0,_xlfn.BETA.INV(Q1212,'Input Parameters'!$L$32,'Input Parameters'!$M$32,'Input Parameters'!$J$32,'Input Parameters'!$K$32))</f>
        <v>0</v>
      </c>
      <c r="S1212" s="10">
        <f t="shared" ca="1" si="160"/>
        <v>0.68342033671963276</v>
      </c>
      <c r="T1212" s="26">
        <f ca="1">_xlfn.LOGNORM.INV(S1212,'Input Parameters'!$H$34,'Input Parameters'!$I$34)</f>
        <v>53.49422826427142</v>
      </c>
      <c r="U1212" s="10">
        <f t="shared" ca="1" si="161"/>
        <v>0.81290117445380339</v>
      </c>
      <c r="V1212" s="30">
        <f ca="1">_xlfn.BETA.INV(U1212,'Input Parameters'!$L$36,'Input Parameters'!$M$36,'Input Parameters'!$J$36,'Input Parameters'!$K$36)</f>
        <v>0.73188419307017005</v>
      </c>
      <c r="W1212" s="2">
        <f ca="1">N1212+(P1212-N1212)*(1-ERF((T1212-R1212)/(2*SQRT(L1212*'Input Parameters'!$E$38))))</f>
        <v>0.10016409405194084</v>
      </c>
      <c r="X1212">
        <f t="shared" ca="1" si="162"/>
        <v>1</v>
      </c>
      <c r="Y1212" s="7"/>
    </row>
    <row r="1213" spans="1:25" ht="15" customHeight="1" x14ac:dyDescent="0.25">
      <c r="A1213" s="139">
        <v>1206</v>
      </c>
      <c r="B1213" s="10">
        <f t="shared" ca="1" si="153"/>
        <v>0.75943782606636367</v>
      </c>
      <c r="C1213" s="60">
        <f ca="1">_xlfn.NORM.INV(B1213,'Input Parameters'!$E$15,'Input Parameters'!$F$15)</f>
        <v>309.14622621938713</v>
      </c>
      <c r="D1213" s="10">
        <f t="shared" ca="1" si="154"/>
        <v>3.3309023839983243E-2</v>
      </c>
      <c r="E1213" s="62">
        <f ca="1">IF(_xlfn.NORM.INV(D1213,'Input Parameters'!$E$17,'Input Parameters'!$F$17)&lt;3500,3500,IF(_xlfn.NORM.INV(D1213,'Input Parameters'!$E$17,'Input Parameters'!$F$17)&gt;5500,5500,_xlfn.NORM.INV(D1213,'Input Parameters'!$E$17,'Input Parameters'!$F$17)))</f>
        <v>3516.0304500744705</v>
      </c>
      <c r="F1213" s="10">
        <f t="shared" ca="1" si="155"/>
        <v>0.33147491682319352</v>
      </c>
      <c r="G1213" s="64">
        <f ca="1">_xlfn.NORM.INV(F1213,'Input Parameters'!$E$20,'Input Parameters'!$F$20)</f>
        <v>279.7298444245252</v>
      </c>
      <c r="H1213" s="57">
        <f ca="1">EXP(E1213*(1/'Input Parameters'!$E$23-1/G1213))</f>
        <v>0.5676124058968367</v>
      </c>
      <c r="I1213" s="10">
        <f t="shared" ca="1" si="156"/>
        <v>0.26010467142894012</v>
      </c>
      <c r="J1213" s="30">
        <f ca="1">_xlfn.BETA.INV(I1213,'Input Parameters'!$L$26,'Input Parameters'!$M$26,'Input Parameters'!$J$26,'Input Parameters'!$K$26)</f>
        <v>0.5539722214680195</v>
      </c>
      <c r="K1213" s="168">
        <f ca="1">('Input Parameters'!$E$27/'Input Parameters'!$E$38)^$J1213</f>
        <v>1.8804559629194494E-2</v>
      </c>
      <c r="L1213" s="69">
        <f ca="1">$H1213*$C1213*'Input Parameters'!$E$25*K1213</f>
        <v>3.2997344868766887</v>
      </c>
      <c r="M1213" s="24">
        <f t="shared" ca="1" si="157"/>
        <v>0.30131871544177957</v>
      </c>
      <c r="N1213" s="15">
        <f ca="1">_xlfn.NORM.INV(M1213,'Input Parameters'!$E$29,'Input Parameters'!$F$29)</f>
        <v>9.9947938849189233E-2</v>
      </c>
      <c r="O1213" s="8">
        <f t="shared" ca="1" si="158"/>
        <v>0.42657306761697644</v>
      </c>
      <c r="P1213" s="30">
        <f ca="1">_xlfn.LOGNORM.INV(O1213,'Input Parameters'!$H$30,'Input Parameters'!$I$30)</f>
        <v>2.4586198365795893</v>
      </c>
      <c r="Q1213" s="10">
        <f t="shared" ca="1" si="159"/>
        <v>0.46483342833302488</v>
      </c>
      <c r="R1213" s="30">
        <f>IF('Input Parameters'!$E$32=0,0,_xlfn.BETA.INV(Q1213,'Input Parameters'!$L$32,'Input Parameters'!$M$32,'Input Parameters'!$J$32,'Input Parameters'!$K$32))</f>
        <v>0</v>
      </c>
      <c r="S1213" s="10">
        <f t="shared" ca="1" si="160"/>
        <v>1.8343820941843392E-2</v>
      </c>
      <c r="T1213" s="26">
        <f ca="1">_xlfn.LOGNORM.INV(S1213,'Input Parameters'!$H$34,'Input Parameters'!$I$34)</f>
        <v>38.861457663357086</v>
      </c>
      <c r="U1213" s="10">
        <f t="shared" ca="1" si="161"/>
        <v>0.96089420492610389</v>
      </c>
      <c r="V1213" s="30">
        <f ca="1">_xlfn.BETA.INV(U1213,'Input Parameters'!$L$36,'Input Parameters'!$M$36,'Input Parameters'!$J$36,'Input Parameters'!$K$36)</f>
        <v>0.89119576583737325</v>
      </c>
      <c r="W1213" s="2">
        <f ca="1">N1213+(P1213-N1213)*(1-ERF((T1213-R1213)/(2*SQRT(L1213*'Input Parameters'!$E$38))))</f>
        <v>0.40739008667829013</v>
      </c>
      <c r="X1213">
        <f t="shared" ca="1" si="162"/>
        <v>1</v>
      </c>
      <c r="Y1213" s="7"/>
    </row>
    <row r="1214" spans="1:25" ht="15" customHeight="1" x14ac:dyDescent="0.25">
      <c r="A1214" s="139">
        <v>1207</v>
      </c>
      <c r="B1214" s="10">
        <f t="shared" ca="1" si="153"/>
        <v>0.5372413136206643</v>
      </c>
      <c r="C1214" s="60">
        <f ca="1">_xlfn.NORM.INV(B1214,'Input Parameters'!$E$15,'Input Parameters'!$F$15)</f>
        <v>276.03353465875017</v>
      </c>
      <c r="D1214" s="10">
        <f t="shared" ca="1" si="154"/>
        <v>0.78017351515602662</v>
      </c>
      <c r="E1214" s="62">
        <f ca="1">IF(_xlfn.NORM.INV(D1214,'Input Parameters'!$E$17,'Input Parameters'!$F$17)&lt;3500,3500,IF(_xlfn.NORM.INV(D1214,'Input Parameters'!$E$17,'Input Parameters'!$F$17)&gt;5500,5500,_xlfn.NORM.INV(D1214,'Input Parameters'!$E$17,'Input Parameters'!$F$17)))</f>
        <v>5340.9455530004007</v>
      </c>
      <c r="F1214" s="10">
        <f t="shared" ca="1" si="155"/>
        <v>0.76189883048816898</v>
      </c>
      <c r="G1214" s="64">
        <f ca="1">_xlfn.NORM.INV(F1214,'Input Parameters'!$E$20,'Input Parameters'!$F$20)</f>
        <v>287.42323992478396</v>
      </c>
      <c r="H1214" s="57">
        <f ca="1">EXP(E1214*(1/'Input Parameters'!$E$23-1/G1214))</f>
        <v>0.70526207962310783</v>
      </c>
      <c r="I1214" s="10">
        <f t="shared" ca="1" si="156"/>
        <v>0.37859890061464607</v>
      </c>
      <c r="J1214" s="30">
        <f ca="1">_xlfn.BETA.INV(I1214,'Input Parameters'!$L$26,'Input Parameters'!$M$26,'Input Parameters'!$J$26,'Input Parameters'!$K$26)</f>
        <v>0.61059054546899483</v>
      </c>
      <c r="K1214" s="168">
        <f ca="1">('Input Parameters'!$E$27/'Input Parameters'!$E$38)^$J1214</f>
        <v>1.2528108386849954E-2</v>
      </c>
      <c r="L1214" s="69">
        <f ca="1">$H1214*$C1214*'Input Parameters'!$E$25*K1214</f>
        <v>2.4389218366276615</v>
      </c>
      <c r="M1214" s="24">
        <f t="shared" ca="1" si="157"/>
        <v>0.41991145275726083</v>
      </c>
      <c r="N1214" s="15">
        <f ca="1">_xlfn.NORM.INV(M1214,'Input Parameters'!$E$29,'Input Parameters'!$F$29)</f>
        <v>9.997978799906912E-2</v>
      </c>
      <c r="O1214" s="8">
        <f t="shared" ca="1" si="158"/>
        <v>0.56974208313092811</v>
      </c>
      <c r="P1214" s="30">
        <f ca="1">_xlfn.LOGNORM.INV(O1214,'Input Parameters'!$H$30,'Input Parameters'!$I$30)</f>
        <v>2.9155139165654065</v>
      </c>
      <c r="Q1214" s="10">
        <f t="shared" ca="1" si="159"/>
        <v>0.82362038958794392</v>
      </c>
      <c r="R1214" s="30">
        <f>IF('Input Parameters'!$E$32=0,0,_xlfn.BETA.INV(Q1214,'Input Parameters'!$L$32,'Input Parameters'!$M$32,'Input Parameters'!$J$32,'Input Parameters'!$K$32))</f>
        <v>0</v>
      </c>
      <c r="S1214" s="10">
        <f t="shared" ca="1" si="160"/>
        <v>0.5126398952596819</v>
      </c>
      <c r="T1214" s="26">
        <f ca="1">_xlfn.LOGNORM.INV(S1214,'Input Parameters'!$H$34,'Input Parameters'!$I$34)</f>
        <v>50.607005764565635</v>
      </c>
      <c r="U1214" s="10">
        <f t="shared" ca="1" si="161"/>
        <v>0.86076744975115649</v>
      </c>
      <c r="V1214" s="30">
        <f ca="1">_xlfn.BETA.INV(U1214,'Input Parameters'!$L$36,'Input Parameters'!$M$36,'Input Parameters'!$J$36,'Input Parameters'!$K$36)</f>
        <v>0.76640988849664393</v>
      </c>
      <c r="W1214" s="2">
        <f ca="1">N1214+(P1214-N1214)*(1-ERF((T1214-R1214)/(2*SQRT(L1214*'Input Parameters'!$E$38))))</f>
        <v>0.16175703189463359</v>
      </c>
      <c r="X1214">
        <f t="shared" ca="1" si="162"/>
        <v>1</v>
      </c>
      <c r="Y1214" s="7"/>
    </row>
    <row r="1215" spans="1:25" ht="15" customHeight="1" x14ac:dyDescent="0.25">
      <c r="A1215" s="139">
        <v>1208</v>
      </c>
      <c r="B1215" s="10">
        <f t="shared" ca="1" si="153"/>
        <v>0.59979818789922401</v>
      </c>
      <c r="C1215" s="60">
        <f ca="1">_xlfn.NORM.INV(B1215,'Input Parameters'!$E$15,'Input Parameters'!$F$15)</f>
        <v>284.66864410868209</v>
      </c>
      <c r="D1215" s="10">
        <f t="shared" ca="1" si="154"/>
        <v>0.27456135500309731</v>
      </c>
      <c r="E1215" s="62">
        <f ca="1">IF(_xlfn.NORM.INV(D1215,'Input Parameters'!$E$17,'Input Parameters'!$F$17)&lt;3500,3500,IF(_xlfn.NORM.INV(D1215,'Input Parameters'!$E$17,'Input Parameters'!$F$17)&gt;5500,5500,_xlfn.NORM.INV(D1215,'Input Parameters'!$E$17,'Input Parameters'!$F$17)))</f>
        <v>4380.6473299155296</v>
      </c>
      <c r="F1215" s="10">
        <f t="shared" ca="1" si="155"/>
        <v>0.22286437316711216</v>
      </c>
      <c r="G1215" s="64">
        <f ca="1">_xlfn.NORM.INV(F1215,'Input Parameters'!$E$20,'Input Parameters'!$F$20)</f>
        <v>277.54088055614778</v>
      </c>
      <c r="H1215" s="57">
        <f ca="1">EXP(E1215*(1/'Input Parameters'!$E$23-1/G1215))</f>
        <v>0.43644614827112366</v>
      </c>
      <c r="I1215" s="10">
        <f t="shared" ca="1" si="156"/>
        <v>0.46672623158864601</v>
      </c>
      <c r="J1215" s="30">
        <f ca="1">_xlfn.BETA.INV(I1215,'Input Parameters'!$L$26,'Input Parameters'!$M$26,'Input Parameters'!$J$26,'Input Parameters'!$K$26)</f>
        <v>0.64788035886025142</v>
      </c>
      <c r="K1215" s="168">
        <f ca="1">('Input Parameters'!$E$27/'Input Parameters'!$E$38)^$J1215</f>
        <v>9.5878250864920318E-3</v>
      </c>
      <c r="L1215" s="69">
        <f ca="1">$H1215*$C1215*'Input Parameters'!$E$25*K1215</f>
        <v>1.1912156771496689</v>
      </c>
      <c r="M1215" s="24">
        <f t="shared" ca="1" si="157"/>
        <v>0.20797591005955607</v>
      </c>
      <c r="N1215" s="15">
        <f ca="1">_xlfn.NORM.INV(M1215,'Input Parameters'!$E$29,'Input Parameters'!$F$29)</f>
        <v>9.9918653554925935E-2</v>
      </c>
      <c r="O1215" s="8">
        <f t="shared" ca="1" si="158"/>
        <v>0.7511759120825362</v>
      </c>
      <c r="P1215" s="30">
        <f ca="1">_xlfn.LOGNORM.INV(O1215,'Input Parameters'!$H$30,'Input Parameters'!$I$30)</f>
        <v>3.6965748535861529</v>
      </c>
      <c r="Q1215" s="10">
        <f t="shared" ca="1" si="159"/>
        <v>0.82005883775856281</v>
      </c>
      <c r="R1215" s="30">
        <f>IF('Input Parameters'!$E$32=0,0,_xlfn.BETA.INV(Q1215,'Input Parameters'!$L$32,'Input Parameters'!$M$32,'Input Parameters'!$J$32,'Input Parameters'!$K$32))</f>
        <v>0</v>
      </c>
      <c r="S1215" s="10">
        <f t="shared" ca="1" si="160"/>
        <v>0.95599574364172646</v>
      </c>
      <c r="T1215" s="26">
        <f ca="1">_xlfn.LOGNORM.INV(S1215,'Input Parameters'!$H$34,'Input Parameters'!$I$34)</f>
        <v>62.337797342857343</v>
      </c>
      <c r="U1215" s="10">
        <f t="shared" ca="1" si="161"/>
        <v>0.29788242906849893</v>
      </c>
      <c r="V1215" s="30">
        <f ca="1">_xlfn.BETA.INV(U1215,'Input Parameters'!$L$36,'Input Parameters'!$M$36,'Input Parameters'!$J$36,'Input Parameters'!$K$36)</f>
        <v>0.50937086899336803</v>
      </c>
      <c r="W1215" s="2">
        <f ca="1">N1215+(P1215-N1215)*(1-ERF((T1215-R1215)/(2*SQRT(L1215*'Input Parameters'!$E$38))))</f>
        <v>0.10011197014997736</v>
      </c>
      <c r="X1215">
        <f t="shared" ca="1" si="162"/>
        <v>1</v>
      </c>
      <c r="Y1215" s="7"/>
    </row>
    <row r="1216" spans="1:25" ht="15" customHeight="1" x14ac:dyDescent="0.25">
      <c r="A1216" s="139">
        <v>1209</v>
      </c>
      <c r="B1216" s="10">
        <f t="shared" ca="1" si="153"/>
        <v>1.3070279562930942E-2</v>
      </c>
      <c r="C1216" s="60">
        <f ca="1">_xlfn.NORM.INV(B1216,'Input Parameters'!$E$15,'Input Parameters'!$F$15)</f>
        <v>150.43463730207858</v>
      </c>
      <c r="D1216" s="10">
        <f t="shared" ca="1" si="154"/>
        <v>0.35664742631937651</v>
      </c>
      <c r="E1216" s="62">
        <f ca="1">IF(_xlfn.NORM.INV(D1216,'Input Parameters'!$E$17,'Input Parameters'!$F$17)&lt;3500,3500,IF(_xlfn.NORM.INV(D1216,'Input Parameters'!$E$17,'Input Parameters'!$F$17)&gt;5500,5500,_xlfn.NORM.INV(D1216,'Input Parameters'!$E$17,'Input Parameters'!$F$17)))</f>
        <v>4542.7957668145345</v>
      </c>
      <c r="F1216" s="10">
        <f t="shared" ca="1" si="155"/>
        <v>0.11374411732733314</v>
      </c>
      <c r="G1216" s="64">
        <f ca="1">_xlfn.NORM.INV(F1216,'Input Parameters'!$E$20,'Input Parameters'!$F$20)</f>
        <v>274.56407574882337</v>
      </c>
      <c r="H1216" s="57">
        <f ca="1">EXP(E1216*(1/'Input Parameters'!$E$23-1/G1216))</f>
        <v>0.35443162941335427</v>
      </c>
      <c r="I1216" s="10">
        <f t="shared" ca="1" si="156"/>
        <v>0.87537893441300896</v>
      </c>
      <c r="J1216" s="30">
        <f ca="1">_xlfn.BETA.INV(I1216,'Input Parameters'!$L$26,'Input Parameters'!$M$26,'Input Parameters'!$J$26,'Input Parameters'!$K$26)</f>
        <v>0.82418772093694392</v>
      </c>
      <c r="K1216" s="168">
        <f ca="1">('Input Parameters'!$E$27/'Input Parameters'!$E$38)^$J1216</f>
        <v>2.7069896218521556E-3</v>
      </c>
      <c r="L1216" s="69">
        <f ca="1">$H1216*$C1216*'Input Parameters'!$E$25*K1216</f>
        <v>0.14433342097680443</v>
      </c>
      <c r="M1216" s="24">
        <f t="shared" ca="1" si="157"/>
        <v>0.90646138844499236</v>
      </c>
      <c r="N1216" s="15">
        <f ca="1">_xlfn.NORM.INV(M1216,'Input Parameters'!$E$29,'Input Parameters'!$F$29)</f>
        <v>0.1001319274908521</v>
      </c>
      <c r="O1216" s="8">
        <f t="shared" ca="1" si="158"/>
        <v>0.5875446822167929</v>
      </c>
      <c r="P1216" s="30">
        <f ca="1">_xlfn.LOGNORM.INV(O1216,'Input Parameters'!$H$30,'Input Parameters'!$I$30)</f>
        <v>2.9788786832515535</v>
      </c>
      <c r="Q1216" s="10">
        <f t="shared" ca="1" si="159"/>
        <v>0.61938171390605246</v>
      </c>
      <c r="R1216" s="30">
        <f>IF('Input Parameters'!$E$32=0,0,_xlfn.BETA.INV(Q1216,'Input Parameters'!$L$32,'Input Parameters'!$M$32,'Input Parameters'!$J$32,'Input Parameters'!$K$32))</f>
        <v>0</v>
      </c>
      <c r="S1216" s="10">
        <f t="shared" ca="1" si="160"/>
        <v>0.99025896838834615</v>
      </c>
      <c r="T1216" s="26">
        <f ca="1">_xlfn.LOGNORM.INV(S1216,'Input Parameters'!$H$34,'Input Parameters'!$I$34)</f>
        <v>67.426298151312494</v>
      </c>
      <c r="U1216" s="10">
        <f t="shared" ca="1" si="161"/>
        <v>0.69697535208817551</v>
      </c>
      <c r="V1216" s="30">
        <f ca="1">_xlfn.BETA.INV(U1216,'Input Parameters'!$L$36,'Input Parameters'!$M$36,'Input Parameters'!$J$36,'Input Parameters'!$K$36)</f>
        <v>0.66818713593634782</v>
      </c>
      <c r="W1216" s="2">
        <f ca="1">N1216+(P1216-N1216)*(1-ERF((T1216-R1216)/(2*SQRT(L1216*'Input Parameters'!$E$38))))</f>
        <v>0.1001319274908521</v>
      </c>
      <c r="X1216">
        <f t="shared" ca="1" si="162"/>
        <v>1</v>
      </c>
      <c r="Y1216" s="7"/>
    </row>
    <row r="1217" spans="1:25" ht="15" customHeight="1" x14ac:dyDescent="0.25">
      <c r="A1217" s="139">
        <v>1210</v>
      </c>
      <c r="B1217" s="10">
        <f t="shared" ca="1" si="153"/>
        <v>0.4664215827858208</v>
      </c>
      <c r="C1217" s="60">
        <f ca="1">_xlfn.NORM.INV(B1217,'Input Parameters'!$E$15,'Input Parameters'!$F$15)</f>
        <v>266.40041434181097</v>
      </c>
      <c r="D1217" s="10">
        <f t="shared" ca="1" si="154"/>
        <v>0.64692192671320448</v>
      </c>
      <c r="E1217" s="62">
        <f ca="1">IF(_xlfn.NORM.INV(D1217,'Input Parameters'!$E$17,'Input Parameters'!$F$17)&lt;3500,3500,IF(_xlfn.NORM.INV(D1217,'Input Parameters'!$E$17,'Input Parameters'!$F$17)&gt;5500,5500,_xlfn.NORM.INV(D1217,'Input Parameters'!$E$17,'Input Parameters'!$F$17)))</f>
        <v>5063.9164446927298</v>
      </c>
      <c r="F1217" s="10">
        <f t="shared" ca="1" si="155"/>
        <v>5.6705079676981796E-2</v>
      </c>
      <c r="G1217" s="64">
        <f ca="1">_xlfn.NORM.INV(F1217,'Input Parameters'!$E$20,'Input Parameters'!$F$20)</f>
        <v>272.04356766919028</v>
      </c>
      <c r="H1217" s="57">
        <f ca="1">EXP(E1217*(1/'Input Parameters'!$E$23-1/G1217))</f>
        <v>0.2652438046347384</v>
      </c>
      <c r="I1217" s="10">
        <f t="shared" ca="1" si="156"/>
        <v>0.78542348632518588</v>
      </c>
      <c r="J1217" s="30">
        <f ca="1">_xlfn.BETA.INV(I1217,'Input Parameters'!$L$26,'Input Parameters'!$M$26,'Input Parameters'!$J$26,'Input Parameters'!$K$26)</f>
        <v>0.77870064771019387</v>
      </c>
      <c r="K1217" s="168">
        <f ca="1">('Input Parameters'!$E$27/'Input Parameters'!$E$38)^$J1217</f>
        <v>3.7513547210077866E-3</v>
      </c>
      <c r="L1217" s="69">
        <f ca="1">$H1217*$C1217*'Input Parameters'!$E$25*K1217</f>
        <v>0.26507469898277541</v>
      </c>
      <c r="M1217" s="24">
        <f t="shared" ca="1" si="157"/>
        <v>0.45278527418898173</v>
      </c>
      <c r="N1217" s="15">
        <f ca="1">_xlfn.NORM.INV(M1217,'Input Parameters'!$E$29,'Input Parameters'!$F$29)</f>
        <v>9.9988137258966422E-2</v>
      </c>
      <c r="O1217" s="8">
        <f t="shared" ca="1" si="158"/>
        <v>0.39632453007362145</v>
      </c>
      <c r="P1217" s="30">
        <f ca="1">_xlfn.LOGNORM.INV(O1217,'Input Parameters'!$H$30,'Input Parameters'!$I$30)</f>
        <v>2.3699402345668914</v>
      </c>
      <c r="Q1217" s="10">
        <f t="shared" ca="1" si="159"/>
        <v>0.36707757061254542</v>
      </c>
      <c r="R1217" s="30">
        <f>IF('Input Parameters'!$E$32=0,0,_xlfn.BETA.INV(Q1217,'Input Parameters'!$L$32,'Input Parameters'!$M$32,'Input Parameters'!$J$32,'Input Parameters'!$K$32))</f>
        <v>0</v>
      </c>
      <c r="S1217" s="10">
        <f t="shared" ca="1" si="160"/>
        <v>6.5922574847298132E-2</v>
      </c>
      <c r="T1217" s="26">
        <f ca="1">_xlfn.LOGNORM.INV(S1217,'Input Parameters'!$H$34,'Input Parameters'!$I$34)</f>
        <v>41.784091962457566</v>
      </c>
      <c r="U1217" s="10">
        <f t="shared" ca="1" si="161"/>
        <v>0.4786196857735836</v>
      </c>
      <c r="V1217" s="30">
        <f ca="1">_xlfn.BETA.INV(U1217,'Input Parameters'!$L$36,'Input Parameters'!$M$36,'Input Parameters'!$J$36,'Input Parameters'!$K$36)</f>
        <v>0.57776226986832391</v>
      </c>
      <c r="W1217" s="2">
        <f ca="1">N1217+(P1217-N1217)*(1-ERF((T1217-R1217)/(2*SQRT(L1217*'Input Parameters'!$E$38))))</f>
        <v>9.9988158918537018E-2</v>
      </c>
      <c r="X1217">
        <f t="shared" ca="1" si="162"/>
        <v>1</v>
      </c>
      <c r="Y1217" s="7"/>
    </row>
    <row r="1218" spans="1:25" ht="15" customHeight="1" x14ac:dyDescent="0.25">
      <c r="A1218" s="139">
        <v>1211</v>
      </c>
      <c r="B1218" s="10">
        <f t="shared" ca="1" si="153"/>
        <v>0.41107117363106993</v>
      </c>
      <c r="C1218" s="60">
        <f ca="1">_xlfn.NORM.INV(B1218,'Input Parameters'!$E$15,'Input Parameters'!$F$15)</f>
        <v>258.78503582283696</v>
      </c>
      <c r="D1218" s="10">
        <f t="shared" ca="1" si="154"/>
        <v>0.29499241360344453</v>
      </c>
      <c r="E1218" s="62">
        <f ca="1">IF(_xlfn.NORM.INV(D1218,'Input Parameters'!$E$17,'Input Parameters'!$F$17)&lt;3500,3500,IF(_xlfn.NORM.INV(D1218,'Input Parameters'!$E$17,'Input Parameters'!$F$17)&gt;5500,5500,_xlfn.NORM.INV(D1218,'Input Parameters'!$E$17,'Input Parameters'!$F$17)))</f>
        <v>4422.7993875674383</v>
      </c>
      <c r="F1218" s="10">
        <f t="shared" ca="1" si="155"/>
        <v>0.65789362009138064</v>
      </c>
      <c r="G1218" s="64">
        <f ca="1">_xlfn.NORM.INV(F1218,'Input Parameters'!$E$20,'Input Parameters'!$F$20)</f>
        <v>285.3750321151374</v>
      </c>
      <c r="H1218" s="57">
        <f ca="1">EXP(E1218*(1/'Input Parameters'!$E$23-1/G1218))</f>
        <v>0.67058817149733363</v>
      </c>
      <c r="I1218" s="10">
        <f t="shared" ca="1" si="156"/>
        <v>0.53053276339477051</v>
      </c>
      <c r="J1218" s="30">
        <f ca="1">_xlfn.BETA.INV(I1218,'Input Parameters'!$L$26,'Input Parameters'!$M$26,'Input Parameters'!$J$26,'Input Parameters'!$K$26)</f>
        <v>0.67364620998346525</v>
      </c>
      <c r="K1218" s="168">
        <f ca="1">('Input Parameters'!$E$27/'Input Parameters'!$E$38)^$J1218</f>
        <v>7.9699244322220322E-3</v>
      </c>
      <c r="L1218" s="69">
        <f ca="1">$H1218*$C1218*'Input Parameters'!$E$25*K1218</f>
        <v>1.3830862124520102</v>
      </c>
      <c r="M1218" s="24">
        <f t="shared" ca="1" si="157"/>
        <v>0.66973156552012769</v>
      </c>
      <c r="N1218" s="15">
        <f ca="1">_xlfn.NORM.INV(M1218,'Input Parameters'!$E$29,'Input Parameters'!$F$29)</f>
        <v>0.10004391720592271</v>
      </c>
      <c r="O1218" s="8">
        <f t="shared" ca="1" si="158"/>
        <v>0.10478777480726886</v>
      </c>
      <c r="P1218" s="30">
        <f ca="1">_xlfn.LOGNORM.INV(O1218,'Input Parameters'!$H$30,'Input Parameters'!$I$30)</f>
        <v>1.4833879514970434</v>
      </c>
      <c r="Q1218" s="10">
        <f t="shared" ca="1" si="159"/>
        <v>6.6997031244675043E-2</v>
      </c>
      <c r="R1218" s="30">
        <f>IF('Input Parameters'!$E$32=0,0,_xlfn.BETA.INV(Q1218,'Input Parameters'!$L$32,'Input Parameters'!$M$32,'Input Parameters'!$J$32,'Input Parameters'!$K$32))</f>
        <v>0</v>
      </c>
      <c r="S1218" s="10">
        <f t="shared" ca="1" si="160"/>
        <v>0.8556667765705489</v>
      </c>
      <c r="T1218" s="26">
        <f ca="1">_xlfn.LOGNORM.INV(S1218,'Input Parameters'!$H$34,'Input Parameters'!$I$34)</f>
        <v>57.52743476616488</v>
      </c>
      <c r="U1218" s="10">
        <f t="shared" ca="1" si="161"/>
        <v>0.79679298201191806</v>
      </c>
      <c r="V1218" s="30">
        <f ca="1">_xlfn.BETA.INV(U1218,'Input Parameters'!$L$36,'Input Parameters'!$M$36,'Input Parameters'!$J$36,'Input Parameters'!$K$36)</f>
        <v>0.72169942873912585</v>
      </c>
      <c r="W1218" s="2">
        <f ca="1">N1218+(P1218-N1218)*(1-ERF((T1218-R1218)/(2*SQRT(L1218*'Input Parameters'!$E$38))))</f>
        <v>0.10079428213718696</v>
      </c>
      <c r="X1218">
        <f t="shared" ca="1" si="162"/>
        <v>1</v>
      </c>
      <c r="Y1218" s="7"/>
    </row>
    <row r="1219" spans="1:25" ht="15" customHeight="1" x14ac:dyDescent="0.25">
      <c r="A1219" s="139">
        <v>1212</v>
      </c>
      <c r="B1219" s="10">
        <f t="shared" ca="1" si="153"/>
        <v>0.33711447887282586</v>
      </c>
      <c r="C1219" s="60">
        <f ca="1">_xlfn.NORM.INV(B1219,'Input Parameters'!$E$15,'Input Parameters'!$F$15)</f>
        <v>248.18692584896701</v>
      </c>
      <c r="D1219" s="10">
        <f t="shared" ca="1" si="154"/>
        <v>0.9947361078068615</v>
      </c>
      <c r="E1219" s="62">
        <f ca="1">IF(_xlfn.NORM.INV(D1219,'Input Parameters'!$E$17,'Input Parameters'!$F$17)&lt;3500,3500,IF(_xlfn.NORM.INV(D1219,'Input Parameters'!$E$17,'Input Parameters'!$F$17)&gt;5500,5500,_xlfn.NORM.INV(D1219,'Input Parameters'!$E$17,'Input Parameters'!$F$17)))</f>
        <v>5500</v>
      </c>
      <c r="F1219" s="10">
        <f t="shared" ca="1" si="155"/>
        <v>0.60809014391222049</v>
      </c>
      <c r="G1219" s="64">
        <f ca="1">_xlfn.NORM.INV(F1219,'Input Parameters'!$E$20,'Input Parameters'!$F$20)</f>
        <v>284.48810969859625</v>
      </c>
      <c r="H1219" s="57">
        <f ca="1">EXP(E1219*(1/'Input Parameters'!$E$23-1/G1219))</f>
        <v>0.57291925003973354</v>
      </c>
      <c r="I1219" s="10">
        <f t="shared" ca="1" si="156"/>
        <v>0.55291475201890194</v>
      </c>
      <c r="J1219" s="30">
        <f ca="1">_xlfn.BETA.INV(I1219,'Input Parameters'!$L$26,'Input Parameters'!$M$26,'Input Parameters'!$J$26,'Input Parameters'!$K$26)</f>
        <v>0.68256432505882869</v>
      </c>
      <c r="K1219" s="168">
        <f ca="1">('Input Parameters'!$E$27/'Input Parameters'!$E$38)^$J1219</f>
        <v>7.4760543532312648E-3</v>
      </c>
      <c r="L1219" s="69">
        <f ca="1">$H1219*$C1219*'Input Parameters'!$E$25*K1219</f>
        <v>1.0630281486286508</v>
      </c>
      <c r="M1219" s="24">
        <f t="shared" ca="1" si="157"/>
        <v>0.78199839082202915</v>
      </c>
      <c r="N1219" s="15">
        <f ca="1">_xlfn.NORM.INV(M1219,'Input Parameters'!$E$29,'Input Parameters'!$F$29)</f>
        <v>0.10007789601010446</v>
      </c>
      <c r="O1219" s="8">
        <f t="shared" ca="1" si="158"/>
        <v>0.55899475805597487</v>
      </c>
      <c r="P1219" s="30">
        <f ca="1">_xlfn.LOGNORM.INV(O1219,'Input Parameters'!$H$30,'Input Parameters'!$I$30)</f>
        <v>2.8781616066858864</v>
      </c>
      <c r="Q1219" s="10">
        <f t="shared" ca="1" si="159"/>
        <v>0.16828336279646872</v>
      </c>
      <c r="R1219" s="30">
        <f>IF('Input Parameters'!$E$32=0,0,_xlfn.BETA.INV(Q1219,'Input Parameters'!$L$32,'Input Parameters'!$M$32,'Input Parameters'!$J$32,'Input Parameters'!$K$32))</f>
        <v>0</v>
      </c>
      <c r="S1219" s="10">
        <f t="shared" ca="1" si="160"/>
        <v>0.57111978919264406</v>
      </c>
      <c r="T1219" s="26">
        <f ca="1">_xlfn.LOGNORM.INV(S1219,'Input Parameters'!$H$34,'Input Parameters'!$I$34)</f>
        <v>51.545283070388649</v>
      </c>
      <c r="U1219" s="10">
        <f t="shared" ca="1" si="161"/>
        <v>0.12995692222541522</v>
      </c>
      <c r="V1219" s="30">
        <f ca="1">_xlfn.BETA.INV(U1219,'Input Parameters'!$L$36,'Input Parameters'!$M$36,'Input Parameters'!$J$36,'Input Parameters'!$K$36)</f>
        <v>0.4343572949183474</v>
      </c>
      <c r="W1219" s="2">
        <f ca="1">N1219+(P1219-N1219)*(1-ERF((T1219-R1219)/(2*SQRT(L1219*'Input Parameters'!$E$38))))</f>
        <v>0.10121030629672889</v>
      </c>
      <c r="X1219">
        <f t="shared" ca="1" si="162"/>
        <v>1</v>
      </c>
      <c r="Y1219" s="7"/>
    </row>
    <row r="1220" spans="1:25" ht="15" customHeight="1" x14ac:dyDescent="0.25">
      <c r="A1220" s="139">
        <v>1213</v>
      </c>
      <c r="B1220" s="10">
        <f t="shared" ca="1" si="153"/>
        <v>0.71974981134568683</v>
      </c>
      <c r="C1220" s="60">
        <f ca="1">_xlfn.NORM.INV(B1220,'Input Parameters'!$E$15,'Input Parameters'!$F$15)</f>
        <v>302.51311676735287</v>
      </c>
      <c r="D1220" s="10">
        <f t="shared" ca="1" si="154"/>
        <v>0.66645770920406766</v>
      </c>
      <c r="E1220" s="62">
        <f ca="1">IF(_xlfn.NORM.INV(D1220,'Input Parameters'!$E$17,'Input Parameters'!$F$17)&lt;3500,3500,IF(_xlfn.NORM.INV(D1220,'Input Parameters'!$E$17,'Input Parameters'!$F$17)&gt;5500,5500,_xlfn.NORM.INV(D1220,'Input Parameters'!$E$17,'Input Parameters'!$F$17)))</f>
        <v>5101.1068756729783</v>
      </c>
      <c r="F1220" s="10">
        <f t="shared" ca="1" si="155"/>
        <v>0.98727015094643122</v>
      </c>
      <c r="G1220" s="64">
        <f ca="1">_xlfn.NORM.INV(F1220,'Input Parameters'!$E$20,'Input Parameters'!$F$20)</f>
        <v>297.62018115025546</v>
      </c>
      <c r="H1220" s="57">
        <f ca="1">EXP(E1220*(1/'Input Parameters'!$E$23-1/G1220))</f>
        <v>1.3159511637200541</v>
      </c>
      <c r="I1220" s="10">
        <f t="shared" ca="1" si="156"/>
        <v>0.53395645135116521</v>
      </c>
      <c r="J1220" s="30">
        <f ca="1">_xlfn.BETA.INV(I1220,'Input Parameters'!$L$26,'Input Parameters'!$M$26,'Input Parameters'!$J$26,'Input Parameters'!$K$26)</f>
        <v>0.67501291425935661</v>
      </c>
      <c r="K1220" s="168">
        <f ca="1">('Input Parameters'!$E$27/'Input Parameters'!$E$38)^$J1220</f>
        <v>7.8921737903008358E-3</v>
      </c>
      <c r="L1220" s="69">
        <f ca="1">$H1220*$C1220*'Input Parameters'!$E$25*K1220</f>
        <v>3.1418151003084249</v>
      </c>
      <c r="M1220" s="24">
        <f t="shared" ca="1" si="157"/>
        <v>0.60666319436069094</v>
      </c>
      <c r="N1220" s="15">
        <f ca="1">_xlfn.NORM.INV(M1220,'Input Parameters'!$E$29,'Input Parameters'!$F$29)</f>
        <v>0.10002706326113352</v>
      </c>
      <c r="O1220" s="8">
        <f t="shared" ca="1" si="158"/>
        <v>7.5174967483996658E-2</v>
      </c>
      <c r="P1220" s="30">
        <f ca="1">_xlfn.LOGNORM.INV(O1220,'Input Parameters'!$H$30,'Input Parameters'!$I$30)</f>
        <v>1.3601798730991066</v>
      </c>
      <c r="Q1220" s="10">
        <f t="shared" ca="1" si="159"/>
        <v>0.21757025757631865</v>
      </c>
      <c r="R1220" s="30">
        <f>IF('Input Parameters'!$E$32=0,0,_xlfn.BETA.INV(Q1220,'Input Parameters'!$L$32,'Input Parameters'!$M$32,'Input Parameters'!$J$32,'Input Parameters'!$K$32))</f>
        <v>0</v>
      </c>
      <c r="S1220" s="10">
        <f t="shared" ca="1" si="160"/>
        <v>0.32220955730981771</v>
      </c>
      <c r="T1220" s="26">
        <f ca="1">_xlfn.LOGNORM.INV(S1220,'Input Parameters'!$H$34,'Input Parameters'!$I$34)</f>
        <v>47.592567486742567</v>
      </c>
      <c r="U1220" s="10">
        <f t="shared" ca="1" si="161"/>
        <v>0.69983354326941494</v>
      </c>
      <c r="V1220" s="30">
        <f ca="1">_xlfn.BETA.INV(U1220,'Input Parameters'!$L$36,'Input Parameters'!$M$36,'Input Parameters'!$J$36,'Input Parameters'!$K$36)</f>
        <v>0.66955265038073875</v>
      </c>
      <c r="W1220" s="2">
        <f ca="1">N1220+(P1220-N1220)*(1-ERF((T1220-R1220)/(2*SQRT(L1220*'Input Parameters'!$E$38))))</f>
        <v>0.17263314636993526</v>
      </c>
      <c r="X1220">
        <f t="shared" ca="1" si="162"/>
        <v>1</v>
      </c>
      <c r="Y1220" s="7"/>
    </row>
    <row r="1221" spans="1:25" ht="15" customHeight="1" x14ac:dyDescent="0.25">
      <c r="A1221" s="139">
        <v>1214</v>
      </c>
      <c r="B1221" s="10">
        <f t="shared" ref="B1221:B1284" ca="1" si="163">RAND()</f>
        <v>0.57449898666740939</v>
      </c>
      <c r="C1221" s="60">
        <f ca="1">_xlfn.NORM.INV(B1221,'Input Parameters'!$E$15,'Input Parameters'!$F$15)</f>
        <v>281.14689934457471</v>
      </c>
      <c r="D1221" s="10">
        <f t="shared" ref="D1221:D1284" ca="1" si="164">RAND()</f>
        <v>0.89686526794832122</v>
      </c>
      <c r="E1221" s="62">
        <f ca="1">IF(_xlfn.NORM.INV(D1221,'Input Parameters'!$E$17,'Input Parameters'!$F$17)&lt;3500,3500,IF(_xlfn.NORM.INV(D1221,'Input Parameters'!$E$17,'Input Parameters'!$F$17)&gt;5500,5500,_xlfn.NORM.INV(D1221,'Input Parameters'!$E$17,'Input Parameters'!$F$17)))</f>
        <v>5500</v>
      </c>
      <c r="F1221" s="10">
        <f t="shared" ref="F1221:F1284" ca="1" si="165">RAND()</f>
        <v>1.7838168495313056E-2</v>
      </c>
      <c r="G1221" s="64">
        <f ca="1">_xlfn.NORM.INV(F1221,'Input Parameters'!$E$20,'Input Parameters'!$F$20)</f>
        <v>268.57599852669705</v>
      </c>
      <c r="H1221" s="57">
        <f ca="1">EXP(E1221*(1/'Input Parameters'!$E$23-1/G1221))</f>
        <v>0.18224273667665711</v>
      </c>
      <c r="I1221" s="10">
        <f t="shared" ref="I1221:I1284" ca="1" si="166">RAND()</f>
        <v>0.65357748979750463</v>
      </c>
      <c r="J1221" s="30">
        <f ca="1">_xlfn.BETA.INV(I1221,'Input Parameters'!$L$26,'Input Parameters'!$M$26,'Input Parameters'!$J$26,'Input Parameters'!$K$26)</f>
        <v>0.72270584568457896</v>
      </c>
      <c r="K1221" s="168">
        <f ca="1">('Input Parameters'!$E$27/'Input Parameters'!$E$38)^$J1221</f>
        <v>5.6056167090904651E-3</v>
      </c>
      <c r="L1221" s="69">
        <f ca="1">$H1221*$C1221*'Input Parameters'!$E$25*K1221</f>
        <v>0.28721487314365707</v>
      </c>
      <c r="M1221" s="24">
        <f t="shared" ref="M1221:M1284" ca="1" si="167">RAND()</f>
        <v>0.66893719025120046</v>
      </c>
      <c r="N1221" s="15">
        <f ca="1">_xlfn.NORM.INV(M1221,'Input Parameters'!$E$29,'Input Parameters'!$F$29)</f>
        <v>0.1000436980321371</v>
      </c>
      <c r="O1221" s="8">
        <f t="shared" ref="O1221:O1284" ca="1" si="168">RAND()</f>
        <v>0.35400366108732018</v>
      </c>
      <c r="P1221" s="30">
        <f ca="1">_xlfn.LOGNORM.INV(O1221,'Input Parameters'!$H$30,'Input Parameters'!$I$30)</f>
        <v>2.2481733286296381</v>
      </c>
      <c r="Q1221" s="10">
        <f t="shared" ref="Q1221:Q1284" ca="1" si="169">RAND()</f>
        <v>0.36568318132583866</v>
      </c>
      <c r="R1221" s="30">
        <f>IF('Input Parameters'!$E$32=0,0,_xlfn.BETA.INV(Q1221,'Input Parameters'!$L$32,'Input Parameters'!$M$32,'Input Parameters'!$J$32,'Input Parameters'!$K$32))</f>
        <v>0</v>
      </c>
      <c r="S1221" s="10">
        <f t="shared" ref="S1221:S1284" ca="1" si="170">RAND()</f>
        <v>0.43829445288228119</v>
      </c>
      <c r="T1221" s="26">
        <f ca="1">_xlfn.LOGNORM.INV(S1221,'Input Parameters'!$H$34,'Input Parameters'!$I$34)</f>
        <v>49.442362752912658</v>
      </c>
      <c r="U1221" s="10">
        <f t="shared" ref="U1221:U1284" ca="1" si="171">RAND()</f>
        <v>0.99174569832991188</v>
      </c>
      <c r="V1221" s="30">
        <f ca="1">_xlfn.BETA.INV(U1221,'Input Parameters'!$L$36,'Input Parameters'!$M$36,'Input Parameters'!$J$36,'Input Parameters'!$K$36)</f>
        <v>1.0127239021082568</v>
      </c>
      <c r="W1221" s="2">
        <f ca="1">N1221+(P1221-N1221)*(1-ERF((T1221-R1221)/(2*SQRT(L1221*'Input Parameters'!$E$38))))</f>
        <v>0.10004369817968103</v>
      </c>
      <c r="X1221">
        <f t="shared" ca="1" si="162"/>
        <v>1</v>
      </c>
      <c r="Y1221" s="7"/>
    </row>
    <row r="1222" spans="1:25" ht="15" customHeight="1" x14ac:dyDescent="0.25">
      <c r="A1222" s="139">
        <v>1215</v>
      </c>
      <c r="B1222" s="10">
        <f t="shared" ca="1" si="163"/>
        <v>0.67874009181090633</v>
      </c>
      <c r="C1222" s="60">
        <f ca="1">_xlfn.NORM.INV(B1222,'Input Parameters'!$E$15,'Input Parameters'!$F$15)</f>
        <v>296.12263326489671</v>
      </c>
      <c r="D1222" s="10">
        <f t="shared" ca="1" si="164"/>
        <v>0.22266749523766416</v>
      </c>
      <c r="E1222" s="62">
        <f ca="1">IF(_xlfn.NORM.INV(D1222,'Input Parameters'!$E$17,'Input Parameters'!$F$17)&lt;3500,3500,IF(_xlfn.NORM.INV(D1222,'Input Parameters'!$E$17,'Input Parameters'!$F$17)&gt;5500,5500,_xlfn.NORM.INV(D1222,'Input Parameters'!$E$17,'Input Parameters'!$F$17)))</f>
        <v>4265.7492722256084</v>
      </c>
      <c r="F1222" s="10">
        <f t="shared" ca="1" si="165"/>
        <v>0.24918777764185662</v>
      </c>
      <c r="G1222" s="64">
        <f ca="1">_xlfn.NORM.INV(F1222,'Input Parameters'!$E$20,'Input Parameters'!$F$20)</f>
        <v>278.11377898365691</v>
      </c>
      <c r="H1222" s="57">
        <f ca="1">EXP(E1222*(1/'Input Parameters'!$E$23-1/G1222))</f>
        <v>0.46038898629652714</v>
      </c>
      <c r="I1222" s="10">
        <f t="shared" ca="1" si="166"/>
        <v>0.98055965845097515</v>
      </c>
      <c r="J1222" s="30">
        <f ca="1">_xlfn.BETA.INV(I1222,'Input Parameters'!$L$26,'Input Parameters'!$M$26,'Input Parameters'!$J$26,'Input Parameters'!$K$26)</f>
        <v>0.91217427517720329</v>
      </c>
      <c r="K1222" s="168">
        <f ca="1">('Input Parameters'!$E$27/'Input Parameters'!$E$38)^$J1222</f>
        <v>1.4400927669116978E-3</v>
      </c>
      <c r="L1222" s="69">
        <f ca="1">$H1222*$C1222*'Input Parameters'!$E$25*K1222</f>
        <v>0.19633014954693032</v>
      </c>
      <c r="M1222" s="24">
        <f t="shared" ca="1" si="167"/>
        <v>0.10221907253452955</v>
      </c>
      <c r="N1222" s="15">
        <f ca="1">_xlfn.NORM.INV(M1222,'Input Parameters'!$E$29,'Input Parameters'!$F$29)</f>
        <v>9.9873099181573291E-2</v>
      </c>
      <c r="O1222" s="8">
        <f t="shared" ca="1" si="168"/>
        <v>0.77396163599096657</v>
      </c>
      <c r="P1222" s="30">
        <f ca="1">_xlfn.LOGNORM.INV(O1222,'Input Parameters'!$H$30,'Input Parameters'!$I$30)</f>
        <v>3.827648541275348</v>
      </c>
      <c r="Q1222" s="10">
        <f t="shared" ca="1" si="169"/>
        <v>0.491965183962077</v>
      </c>
      <c r="R1222" s="30">
        <f>IF('Input Parameters'!$E$32=0,0,_xlfn.BETA.INV(Q1222,'Input Parameters'!$L$32,'Input Parameters'!$M$32,'Input Parameters'!$J$32,'Input Parameters'!$K$32))</f>
        <v>0</v>
      </c>
      <c r="S1222" s="10">
        <f t="shared" ca="1" si="170"/>
        <v>0.58224370971210027</v>
      </c>
      <c r="T1222" s="26">
        <f ca="1">_xlfn.LOGNORM.INV(S1222,'Input Parameters'!$H$34,'Input Parameters'!$I$34)</f>
        <v>51.727953567568193</v>
      </c>
      <c r="U1222" s="10">
        <f t="shared" ca="1" si="171"/>
        <v>0.71965358525039314</v>
      </c>
      <c r="V1222" s="30">
        <f ca="1">_xlfn.BETA.INV(U1222,'Input Parameters'!$L$36,'Input Parameters'!$M$36,'Input Parameters'!$J$36,'Input Parameters'!$K$36)</f>
        <v>0.6792391250487908</v>
      </c>
      <c r="W1222" s="2">
        <f ca="1">N1222+(P1222-N1222)*(1-ERF((T1222-R1222)/(2*SQRT(L1222*'Input Parameters'!$E$38))))</f>
        <v>9.9873099181573707E-2</v>
      </c>
      <c r="X1222">
        <f t="shared" ca="1" si="162"/>
        <v>1</v>
      </c>
      <c r="Y1222" s="7"/>
    </row>
    <row r="1223" spans="1:25" ht="15" customHeight="1" x14ac:dyDescent="0.25">
      <c r="A1223" s="139">
        <v>1216</v>
      </c>
      <c r="B1223" s="10">
        <f t="shared" ca="1" si="163"/>
        <v>0.78389254273408304</v>
      </c>
      <c r="C1223" s="60">
        <f ca="1">_xlfn.NORM.INV(B1223,'Input Parameters'!$E$15,'Input Parameters'!$F$15)</f>
        <v>313.53111298802378</v>
      </c>
      <c r="D1223" s="10">
        <f t="shared" ca="1" si="164"/>
        <v>5.4520355843318824E-2</v>
      </c>
      <c r="E1223" s="62">
        <f ca="1">IF(_xlfn.NORM.INV(D1223,'Input Parameters'!$E$17,'Input Parameters'!$F$17)&lt;3500,3500,IF(_xlfn.NORM.INV(D1223,'Input Parameters'!$E$17,'Input Parameters'!$F$17)&gt;5500,5500,_xlfn.NORM.INV(D1223,'Input Parameters'!$E$17,'Input Parameters'!$F$17)))</f>
        <v>3678.236136835847</v>
      </c>
      <c r="F1223" s="10">
        <f t="shared" ca="1" si="165"/>
        <v>0.7185830565262713</v>
      </c>
      <c r="G1223" s="64">
        <f ca="1">_xlfn.NORM.INV(F1223,'Input Parameters'!$E$20,'Input Parameters'!$F$20)</f>
        <v>286.52687034713978</v>
      </c>
      <c r="H1223" s="57">
        <f ca="1">EXP(E1223*(1/'Input Parameters'!$E$23-1/G1223))</f>
        <v>0.75539502729729291</v>
      </c>
      <c r="I1223" s="10">
        <f t="shared" ca="1" si="166"/>
        <v>0.16477101620173495</v>
      </c>
      <c r="J1223" s="30">
        <f ca="1">_xlfn.BETA.INV(I1223,'Input Parameters'!$L$26,'Input Parameters'!$M$26,'Input Parameters'!$J$26,'Input Parameters'!$K$26)</f>
        <v>0.49694422134585159</v>
      </c>
      <c r="K1223" s="168">
        <f ca="1">('Input Parameters'!$E$27/'Input Parameters'!$E$38)^$J1223</f>
        <v>2.8308513040474721E-2</v>
      </c>
      <c r="L1223" s="69">
        <f ca="1">$H1223*$C1223*'Input Parameters'!$E$25*K1223</f>
        <v>6.7045838025871838</v>
      </c>
      <c r="M1223" s="24">
        <f t="shared" ca="1" si="167"/>
        <v>1.6531570058761491E-2</v>
      </c>
      <c r="N1223" s="15">
        <f ca="1">_xlfn.NORM.INV(M1223,'Input Parameters'!$E$29,'Input Parameters'!$F$29)</f>
        <v>9.9786868427100356E-2</v>
      </c>
      <c r="O1223" s="8">
        <f t="shared" ca="1" si="168"/>
        <v>0.47210981050246981</v>
      </c>
      <c r="P1223" s="30">
        <f ca="1">_xlfn.LOGNORM.INV(O1223,'Input Parameters'!$H$30,'Input Parameters'!$I$30)</f>
        <v>2.5960453555377212</v>
      </c>
      <c r="Q1223" s="10">
        <f t="shared" ca="1" si="169"/>
        <v>0.2218955862504941</v>
      </c>
      <c r="R1223" s="30">
        <f>IF('Input Parameters'!$E$32=0,0,_xlfn.BETA.INV(Q1223,'Input Parameters'!$L$32,'Input Parameters'!$M$32,'Input Parameters'!$J$32,'Input Parameters'!$K$32))</f>
        <v>0</v>
      </c>
      <c r="S1223" s="10">
        <f t="shared" ca="1" si="170"/>
        <v>0.13321941187062247</v>
      </c>
      <c r="T1223" s="26">
        <f ca="1">_xlfn.LOGNORM.INV(S1223,'Input Parameters'!$H$34,'Input Parameters'!$I$34)</f>
        <v>43.893652655123041</v>
      </c>
      <c r="U1223" s="10">
        <f t="shared" ca="1" si="171"/>
        <v>0.35526267306636305</v>
      </c>
      <c r="V1223" s="30">
        <f ca="1">_xlfn.BETA.INV(U1223,'Input Parameters'!$L$36,'Input Parameters'!$M$36,'Input Parameters'!$J$36,'Input Parameters'!$K$36)</f>
        <v>0.53142605660611697</v>
      </c>
      <c r="W1223" s="2">
        <f ca="1">N1223+(P1223-N1223)*(1-ERF((T1223-R1223)/(2*SQRT(L1223*'Input Parameters'!$E$38))))</f>
        <v>0.67556142965540622</v>
      </c>
      <c r="X1223">
        <f t="shared" ca="1" si="162"/>
        <v>0</v>
      </c>
      <c r="Y1223" s="7"/>
    </row>
    <row r="1224" spans="1:25" ht="15" customHeight="1" x14ac:dyDescent="0.25">
      <c r="A1224" s="139">
        <v>1217</v>
      </c>
      <c r="B1224" s="10">
        <f t="shared" ca="1" si="163"/>
        <v>0.76951278497404862</v>
      </c>
      <c r="C1224" s="60">
        <f ca="1">_xlfn.NORM.INV(B1224,'Input Parameters'!$E$15,'Input Parameters'!$F$15)</f>
        <v>310.92094839758215</v>
      </c>
      <c r="D1224" s="10">
        <f t="shared" ca="1" si="164"/>
        <v>0.41666425280157493</v>
      </c>
      <c r="E1224" s="62">
        <f ca="1">IF(_xlfn.NORM.INV(D1224,'Input Parameters'!$E$17,'Input Parameters'!$F$17)&lt;3500,3500,IF(_xlfn.NORM.INV(D1224,'Input Parameters'!$E$17,'Input Parameters'!$F$17)&gt;5500,5500,_xlfn.NORM.INV(D1224,'Input Parameters'!$E$17,'Input Parameters'!$F$17)))</f>
        <v>4652.6957937407151</v>
      </c>
      <c r="F1224" s="10">
        <f t="shared" ca="1" si="165"/>
        <v>0.41514400719148425</v>
      </c>
      <c r="G1224" s="64">
        <f ca="1">_xlfn.NORM.INV(F1224,'Input Parameters'!$E$20,'Input Parameters'!$F$20)</f>
        <v>281.21397430227461</v>
      </c>
      <c r="H1224" s="57">
        <f ca="1">EXP(E1224*(1/'Input Parameters'!$E$23-1/G1224))</f>
        <v>0.51601745552879175</v>
      </c>
      <c r="I1224" s="10">
        <f t="shared" ca="1" si="166"/>
        <v>0.72120905584808703</v>
      </c>
      <c r="J1224" s="30">
        <f ca="1">_xlfn.BETA.INV(I1224,'Input Parameters'!$L$26,'Input Parameters'!$M$26,'Input Parameters'!$J$26,'Input Parameters'!$K$26)</f>
        <v>0.75055438946554065</v>
      </c>
      <c r="K1224" s="168">
        <f ca="1">('Input Parameters'!$E$27/'Input Parameters'!$E$38)^$J1224</f>
        <v>4.5906003591865497E-3</v>
      </c>
      <c r="L1224" s="69">
        <f ca="1">$H1224*$C1224*'Input Parameters'!$E$25*K1224</f>
        <v>0.73651884429199699</v>
      </c>
      <c r="M1224" s="24">
        <f t="shared" ca="1" si="167"/>
        <v>5.457819563690236E-2</v>
      </c>
      <c r="N1224" s="15">
        <f ca="1">_xlfn.NORM.INV(M1224,'Input Parameters'!$E$29,'Input Parameters'!$F$29)</f>
        <v>9.983980035353443E-2</v>
      </c>
      <c r="O1224" s="8">
        <f t="shared" ca="1" si="168"/>
        <v>0.67698851009335714</v>
      </c>
      <c r="P1224" s="30">
        <f ca="1">_xlfn.LOGNORM.INV(O1224,'Input Parameters'!$H$30,'Input Parameters'!$I$30)</f>
        <v>3.3334313093352033</v>
      </c>
      <c r="Q1224" s="10">
        <f t="shared" ca="1" si="169"/>
        <v>0.28912528980395458</v>
      </c>
      <c r="R1224" s="30">
        <f>IF('Input Parameters'!$E$32=0,0,_xlfn.BETA.INV(Q1224,'Input Parameters'!$L$32,'Input Parameters'!$M$32,'Input Parameters'!$J$32,'Input Parameters'!$K$32))</f>
        <v>0</v>
      </c>
      <c r="S1224" s="10">
        <f t="shared" ca="1" si="170"/>
        <v>0.69310164323869095</v>
      </c>
      <c r="T1224" s="26">
        <f ca="1">_xlfn.LOGNORM.INV(S1224,'Input Parameters'!$H$34,'Input Parameters'!$I$34)</f>
        <v>53.676891175205952</v>
      </c>
      <c r="U1224" s="10">
        <f t="shared" ca="1" si="171"/>
        <v>0.55573226441191859</v>
      </c>
      <c r="V1224" s="30">
        <f ca="1">_xlfn.BETA.INV(U1224,'Input Parameters'!$L$36,'Input Parameters'!$M$36,'Input Parameters'!$J$36,'Input Parameters'!$K$36)</f>
        <v>0.60752882018864274</v>
      </c>
      <c r="W1224" s="2">
        <f ca="1">N1224+(P1224-N1224)*(1-ERF((T1224-R1224)/(2*SQRT(L1224*'Input Parameters'!$E$38))))</f>
        <v>9.9871330289756061E-2</v>
      </c>
      <c r="X1224">
        <f t="shared" ref="X1224:X1287" ca="1" si="172">IF(W1224&gt;V1224,0,1)</f>
        <v>1</v>
      </c>
      <c r="Y1224" s="7"/>
    </row>
    <row r="1225" spans="1:25" ht="15" customHeight="1" x14ac:dyDescent="0.25">
      <c r="A1225" s="139">
        <v>1218</v>
      </c>
      <c r="B1225" s="10">
        <f t="shared" ca="1" si="163"/>
        <v>0.88189891239664053</v>
      </c>
      <c r="C1225" s="60">
        <f ca="1">_xlfn.NORM.INV(B1225,'Input Parameters'!$E$15,'Input Parameters'!$F$15)</f>
        <v>335.16111340730157</v>
      </c>
      <c r="D1225" s="10">
        <f t="shared" ca="1" si="164"/>
        <v>0.27464075144011213</v>
      </c>
      <c r="E1225" s="62">
        <f ca="1">IF(_xlfn.NORM.INV(D1225,'Input Parameters'!$E$17,'Input Parameters'!$F$17)&lt;3500,3500,IF(_xlfn.NORM.INV(D1225,'Input Parameters'!$E$17,'Input Parameters'!$F$17)&gt;5500,5500,_xlfn.NORM.INV(D1225,'Input Parameters'!$E$17,'Input Parameters'!$F$17)))</f>
        <v>4380.814012504552</v>
      </c>
      <c r="F1225" s="10">
        <f t="shared" ca="1" si="165"/>
        <v>0.86517462992813876</v>
      </c>
      <c r="G1225" s="64">
        <f ca="1">_xlfn.NORM.INV(F1225,'Input Parameters'!$E$20,'Input Parameters'!$F$20)</f>
        <v>290.04591037612767</v>
      </c>
      <c r="H1225" s="57">
        <f ca="1">EXP(E1225*(1/'Input Parameters'!$E$23-1/G1225))</f>
        <v>0.86191891420789546</v>
      </c>
      <c r="I1225" s="10">
        <f t="shared" ca="1" si="166"/>
        <v>0.53660707214118442</v>
      </c>
      <c r="J1225" s="30">
        <f ca="1">_xlfn.BETA.INV(I1225,'Input Parameters'!$L$26,'Input Parameters'!$M$26,'Input Parameters'!$J$26,'Input Parameters'!$K$26)</f>
        <v>0.67607029945165398</v>
      </c>
      <c r="K1225" s="168">
        <f ca="1">('Input Parameters'!$E$27/'Input Parameters'!$E$38)^$J1225</f>
        <v>7.8325408547520216E-3</v>
      </c>
      <c r="L1225" s="69">
        <f ca="1">$H1225*$C1225*'Input Parameters'!$E$25*K1225</f>
        <v>2.2626777405676006</v>
      </c>
      <c r="M1225" s="24">
        <f t="shared" ca="1" si="167"/>
        <v>0.50105565417390052</v>
      </c>
      <c r="N1225" s="15">
        <f ca="1">_xlfn.NORM.INV(M1225,'Input Parameters'!$E$29,'Input Parameters'!$F$29)</f>
        <v>0.10000026461356887</v>
      </c>
      <c r="O1225" s="8">
        <f t="shared" ca="1" si="168"/>
        <v>0.32136771104932838</v>
      </c>
      <c r="P1225" s="30">
        <f ca="1">_xlfn.LOGNORM.INV(O1225,'Input Parameters'!$H$30,'Input Parameters'!$I$30)</f>
        <v>2.1552649481126083</v>
      </c>
      <c r="Q1225" s="10">
        <f t="shared" ca="1" si="169"/>
        <v>0.20717872713473984</v>
      </c>
      <c r="R1225" s="30">
        <f>IF('Input Parameters'!$E$32=0,0,_xlfn.BETA.INV(Q1225,'Input Parameters'!$L$32,'Input Parameters'!$M$32,'Input Parameters'!$J$32,'Input Parameters'!$K$32))</f>
        <v>0</v>
      </c>
      <c r="S1225" s="10">
        <f t="shared" ca="1" si="170"/>
        <v>0.50172241891388902</v>
      </c>
      <c r="T1225" s="26">
        <f ca="1">_xlfn.LOGNORM.INV(S1225,'Input Parameters'!$H$34,'Input Parameters'!$I$34)</f>
        <v>50.434822317492568</v>
      </c>
      <c r="U1225" s="10">
        <f t="shared" ca="1" si="171"/>
        <v>0.98028593656886376</v>
      </c>
      <c r="V1225" s="30">
        <f ca="1">_xlfn.BETA.INV(U1225,'Input Parameters'!$L$36,'Input Parameters'!$M$36,'Input Parameters'!$J$36,'Input Parameters'!$K$36)</f>
        <v>0.94790695701218564</v>
      </c>
      <c r="W1225" s="2">
        <f ca="1">N1225+(P1225-N1225)*(1-ERF((T1225-R1225)/(2*SQRT(L1225*'Input Parameters'!$E$38))))</f>
        <v>0.13647548737617105</v>
      </c>
      <c r="X1225">
        <f t="shared" ca="1" si="172"/>
        <v>1</v>
      </c>
      <c r="Y1225" s="7"/>
    </row>
    <row r="1226" spans="1:25" ht="15" customHeight="1" x14ac:dyDescent="0.25">
      <c r="A1226" s="139">
        <v>1219</v>
      </c>
      <c r="B1226" s="10">
        <f t="shared" ca="1" si="163"/>
        <v>0.35139564748939822</v>
      </c>
      <c r="C1226" s="60">
        <f ca="1">_xlfn.NORM.INV(B1226,'Input Parameters'!$E$15,'Input Parameters'!$F$15)</f>
        <v>250.28940936020544</v>
      </c>
      <c r="D1226" s="10">
        <f t="shared" ca="1" si="164"/>
        <v>0.19948868838571665</v>
      </c>
      <c r="E1226" s="62">
        <f ca="1">IF(_xlfn.NORM.INV(D1226,'Input Parameters'!$E$17,'Input Parameters'!$F$17)&lt;3500,3500,IF(_xlfn.NORM.INV(D1226,'Input Parameters'!$E$17,'Input Parameters'!$F$17)&gt;5500,5500,_xlfn.NORM.INV(D1226,'Input Parameters'!$E$17,'Input Parameters'!$F$17)))</f>
        <v>4209.5856993170255</v>
      </c>
      <c r="F1226" s="10">
        <f t="shared" ca="1" si="165"/>
        <v>0.87116249732534412</v>
      </c>
      <c r="G1226" s="64">
        <f ca="1">_xlfn.NORM.INV(F1226,'Input Parameters'!$E$20,'Input Parameters'!$F$20)</f>
        <v>290.23375347740097</v>
      </c>
      <c r="H1226" s="57">
        <f ca="1">EXP(E1226*(1/'Input Parameters'!$E$23-1/G1226))</f>
        <v>0.87512127694527564</v>
      </c>
      <c r="I1226" s="10">
        <f t="shared" ca="1" si="166"/>
        <v>0.76184340036066522</v>
      </c>
      <c r="J1226" s="30">
        <f ca="1">_xlfn.BETA.INV(I1226,'Input Parameters'!$L$26,'Input Parameters'!$M$26,'Input Parameters'!$J$26,'Input Parameters'!$K$26)</f>
        <v>0.76809436188979474</v>
      </c>
      <c r="K1226" s="168">
        <f ca="1">('Input Parameters'!$E$27/'Input Parameters'!$E$38)^$J1226</f>
        <v>4.0478916844711174E-3</v>
      </c>
      <c r="L1226" s="69">
        <f ca="1">$H1226*$C1226*'Input Parameters'!$E$25*K1226</f>
        <v>0.88662423756306019</v>
      </c>
      <c r="M1226" s="24">
        <f t="shared" ca="1" si="167"/>
        <v>0.86062665015920581</v>
      </c>
      <c r="N1226" s="15">
        <f ca="1">_xlfn.NORM.INV(M1226,'Input Parameters'!$E$29,'Input Parameters'!$F$29)</f>
        <v>0.10010831390694726</v>
      </c>
      <c r="O1226" s="8">
        <f t="shared" ca="1" si="168"/>
        <v>0.91558918184191107</v>
      </c>
      <c r="P1226" s="30">
        <f ca="1">_xlfn.LOGNORM.INV(O1226,'Input Parameters'!$H$30,'Input Parameters'!$I$30)</f>
        <v>5.1399142107799882</v>
      </c>
      <c r="Q1226" s="10">
        <f t="shared" ca="1" si="169"/>
        <v>0.99273337690231078</v>
      </c>
      <c r="R1226" s="30">
        <f>IF('Input Parameters'!$E$32=0,0,_xlfn.BETA.INV(Q1226,'Input Parameters'!$L$32,'Input Parameters'!$M$32,'Input Parameters'!$J$32,'Input Parameters'!$K$32))</f>
        <v>0</v>
      </c>
      <c r="S1226" s="10">
        <f t="shared" ca="1" si="170"/>
        <v>6.0621065227947302E-2</v>
      </c>
      <c r="T1226" s="26">
        <f ca="1">_xlfn.LOGNORM.INV(S1226,'Input Parameters'!$H$34,'Input Parameters'!$I$34)</f>
        <v>41.562442619909874</v>
      </c>
      <c r="U1226" s="10">
        <f t="shared" ca="1" si="171"/>
        <v>8.8269360734581914E-3</v>
      </c>
      <c r="V1226" s="30">
        <f ca="1">_xlfn.BETA.INV(U1226,'Input Parameters'!$L$36,'Input Parameters'!$M$36,'Input Parameters'!$J$36,'Input Parameters'!$K$36)</f>
        <v>0.31694394596748288</v>
      </c>
      <c r="W1226" s="2">
        <f ca="1">N1226+(P1226-N1226)*(1-ERF((T1226-R1226)/(2*SQRT(L1226*'Input Parameters'!$E$38))))</f>
        <v>0.10918697519312824</v>
      </c>
      <c r="X1226">
        <f t="shared" ca="1" si="172"/>
        <v>1</v>
      </c>
      <c r="Y1226" s="7"/>
    </row>
    <row r="1227" spans="1:25" ht="15" customHeight="1" x14ac:dyDescent="0.25">
      <c r="A1227" s="139">
        <v>1220</v>
      </c>
      <c r="B1227" s="10">
        <f t="shared" ca="1" si="163"/>
        <v>0.71419310681784809</v>
      </c>
      <c r="C1227" s="60">
        <f ca="1">_xlfn.NORM.INV(B1227,'Input Parameters'!$E$15,'Input Parameters'!$F$15)</f>
        <v>301.62314962669768</v>
      </c>
      <c r="D1227" s="10">
        <f t="shared" ca="1" si="164"/>
        <v>0.51359640499843973</v>
      </c>
      <c r="E1227" s="62">
        <f ca="1">IF(_xlfn.NORM.INV(D1227,'Input Parameters'!$E$17,'Input Parameters'!$F$17)&lt;3500,3500,IF(_xlfn.NORM.INV(D1227,'Input Parameters'!$E$17,'Input Parameters'!$F$17)&gt;5500,5500,_xlfn.NORM.INV(D1227,'Input Parameters'!$E$17,'Input Parameters'!$F$17)))</f>
        <v>4823.8614134917161</v>
      </c>
      <c r="F1227" s="10">
        <f t="shared" ca="1" si="165"/>
        <v>0.81438250679081226</v>
      </c>
      <c r="G1227" s="64">
        <f ca="1">_xlfn.NORM.INV(F1227,'Input Parameters'!$E$20,'Input Parameters'!$F$20)</f>
        <v>288.64088833257944</v>
      </c>
      <c r="H1227" s="57">
        <f ca="1">EXP(E1227*(1/'Input Parameters'!$E$23-1/G1227))</f>
        <v>0.78303433281295143</v>
      </c>
      <c r="I1227" s="10">
        <f t="shared" ca="1" si="166"/>
        <v>0.58707006970094755</v>
      </c>
      <c r="J1227" s="30">
        <f ca="1">_xlfn.BETA.INV(I1227,'Input Parameters'!$L$26,'Input Parameters'!$M$26,'Input Parameters'!$J$26,'Input Parameters'!$K$26)</f>
        <v>0.6961331268380887</v>
      </c>
      <c r="K1227" s="168">
        <f ca="1">('Input Parameters'!$E$27/'Input Parameters'!$E$38)^$J1227</f>
        <v>6.78270386376696E-3</v>
      </c>
      <c r="L1227" s="69">
        <f ca="1">$H1227*$C1227*'Input Parameters'!$E$25*K1227</f>
        <v>1.6019476921319225</v>
      </c>
      <c r="M1227" s="24">
        <f t="shared" ca="1" si="167"/>
        <v>0.25189481611163145</v>
      </c>
      <c r="N1227" s="15">
        <f ca="1">_xlfn.NORM.INV(M1227,'Input Parameters'!$E$29,'Input Parameters'!$F$29)</f>
        <v>9.9933146105714105E-2</v>
      </c>
      <c r="O1227" s="8">
        <f t="shared" ca="1" si="168"/>
        <v>0.88512019606586245</v>
      </c>
      <c r="P1227" s="30">
        <f ca="1">_xlfn.LOGNORM.INV(O1227,'Input Parameters'!$H$30,'Input Parameters'!$I$30)</f>
        <v>4.7320548111219018</v>
      </c>
      <c r="Q1227" s="10">
        <f t="shared" ca="1" si="169"/>
        <v>3.7995218398973241E-2</v>
      </c>
      <c r="R1227" s="30">
        <f>IF('Input Parameters'!$E$32=0,0,_xlfn.BETA.INV(Q1227,'Input Parameters'!$L$32,'Input Parameters'!$M$32,'Input Parameters'!$J$32,'Input Parameters'!$K$32))</f>
        <v>0</v>
      </c>
      <c r="S1227" s="10">
        <f t="shared" ca="1" si="170"/>
        <v>0.98988489678773306</v>
      </c>
      <c r="T1227" s="26">
        <f ca="1">_xlfn.LOGNORM.INV(S1227,'Input Parameters'!$H$34,'Input Parameters'!$I$34)</f>
        <v>67.307810164614011</v>
      </c>
      <c r="U1227" s="10">
        <f t="shared" ca="1" si="171"/>
        <v>0.49156900629638389</v>
      </c>
      <c r="V1227" s="30">
        <f ca="1">_xlfn.BETA.INV(U1227,'Input Parameters'!$L$36,'Input Parameters'!$M$36,'Input Parameters'!$J$36,'Input Parameters'!$K$36)</f>
        <v>0.58267555765847145</v>
      </c>
      <c r="W1227" s="2">
        <f ca="1">N1227+(P1227-N1227)*(1-ERF((T1227-R1227)/(2*SQRT(L1227*'Input Parameters'!$E$38))))</f>
        <v>0.10071915865972729</v>
      </c>
      <c r="X1227">
        <f t="shared" ca="1" si="172"/>
        <v>1</v>
      </c>
      <c r="Y1227" s="7"/>
    </row>
    <row r="1228" spans="1:25" ht="15" customHeight="1" x14ac:dyDescent="0.25">
      <c r="A1228" s="139">
        <v>1221</v>
      </c>
      <c r="B1228" s="10">
        <f t="shared" ca="1" si="163"/>
        <v>0.64739240073058191</v>
      </c>
      <c r="C1228" s="60">
        <f ca="1">_xlfn.NORM.INV(B1228,'Input Parameters'!$E$15,'Input Parameters'!$F$15)</f>
        <v>291.46803457619825</v>
      </c>
      <c r="D1228" s="10">
        <f t="shared" ca="1" si="164"/>
        <v>0.40594336732877356</v>
      </c>
      <c r="E1228" s="62">
        <f ca="1">IF(_xlfn.NORM.INV(D1228,'Input Parameters'!$E$17,'Input Parameters'!$F$17)&lt;3500,3500,IF(_xlfn.NORM.INV(D1228,'Input Parameters'!$E$17,'Input Parameters'!$F$17)&gt;5500,5500,_xlfn.NORM.INV(D1228,'Input Parameters'!$E$17,'Input Parameters'!$F$17)))</f>
        <v>4633.405090633627</v>
      </c>
      <c r="F1228" s="10">
        <f t="shared" ca="1" si="165"/>
        <v>0.85961509230584854</v>
      </c>
      <c r="G1228" s="64">
        <f ca="1">_xlfn.NORM.INV(F1228,'Input Parameters'!$E$20,'Input Parameters'!$F$20)</f>
        <v>289.87656390304744</v>
      </c>
      <c r="H1228" s="57">
        <f ca="1">EXP(E1228*(1/'Input Parameters'!$E$23-1/G1228))</f>
        <v>0.84662767822172968</v>
      </c>
      <c r="I1228" s="10">
        <f t="shared" ca="1" si="166"/>
        <v>0.82545218842018742</v>
      </c>
      <c r="J1228" s="30">
        <f ca="1">_xlfn.BETA.INV(I1228,'Input Parameters'!$L$26,'Input Parameters'!$M$26,'Input Parameters'!$J$26,'Input Parameters'!$K$26)</f>
        <v>0.79772381709350049</v>
      </c>
      <c r="K1228" s="168">
        <f ca="1">('Input Parameters'!$E$27/'Input Parameters'!$E$38)^$J1228</f>
        <v>3.2728572749402126E-3</v>
      </c>
      <c r="L1228" s="69">
        <f ca="1">$H1228*$C1228*'Input Parameters'!$E$25*K1228</f>
        <v>0.80762631580264121</v>
      </c>
      <c r="M1228" s="24">
        <f t="shared" ca="1" si="167"/>
        <v>0.33990069260178302</v>
      </c>
      <c r="N1228" s="15">
        <f ca="1">_xlfn.NORM.INV(M1228,'Input Parameters'!$E$29,'Input Parameters'!$F$29)</f>
        <v>9.9958726582757187E-2</v>
      </c>
      <c r="O1228" s="8">
        <f t="shared" ca="1" si="168"/>
        <v>0.4665222992728324</v>
      </c>
      <c r="P1228" s="30">
        <f ca="1">_xlfn.LOGNORM.INV(O1228,'Input Parameters'!$H$30,'Input Parameters'!$I$30)</f>
        <v>2.5788756294700677</v>
      </c>
      <c r="Q1228" s="10">
        <f t="shared" ca="1" si="169"/>
        <v>0.9678219583347899</v>
      </c>
      <c r="R1228" s="30">
        <f>IF('Input Parameters'!$E$32=0,0,_xlfn.BETA.INV(Q1228,'Input Parameters'!$L$32,'Input Parameters'!$M$32,'Input Parameters'!$J$32,'Input Parameters'!$K$32))</f>
        <v>0</v>
      </c>
      <c r="S1228" s="10">
        <f t="shared" ca="1" si="170"/>
        <v>0.43976690747824332</v>
      </c>
      <c r="T1228" s="26">
        <f ca="1">_xlfn.LOGNORM.INV(S1228,'Input Parameters'!$H$34,'Input Parameters'!$I$34)</f>
        <v>49.465359606965059</v>
      </c>
      <c r="U1228" s="10">
        <f t="shared" ca="1" si="171"/>
        <v>0.42714455256315975</v>
      </c>
      <c r="V1228" s="30">
        <f ca="1">_xlfn.BETA.INV(U1228,'Input Parameters'!$L$36,'Input Parameters'!$M$36,'Input Parameters'!$J$36,'Input Parameters'!$K$36)</f>
        <v>0.55841168956019627</v>
      </c>
      <c r="W1228" s="2">
        <f ca="1">N1228+(P1228-N1228)*(1-ERF((T1228-R1228)/(2*SQRT(L1228*'Input Parameters'!$E$38))))</f>
        <v>0.10020510974521903</v>
      </c>
      <c r="X1228">
        <f t="shared" ca="1" si="172"/>
        <v>1</v>
      </c>
      <c r="Y1228" s="7"/>
    </row>
    <row r="1229" spans="1:25" ht="15" customHeight="1" x14ac:dyDescent="0.25">
      <c r="A1229" s="139">
        <v>1222</v>
      </c>
      <c r="B1229" s="10">
        <f t="shared" ca="1" si="163"/>
        <v>0.49041731196095117</v>
      </c>
      <c r="C1229" s="60">
        <f ca="1">_xlfn.NORM.INV(B1229,'Input Parameters'!$E$15,'Input Parameters'!$F$15)</f>
        <v>269.66533553588442</v>
      </c>
      <c r="D1229" s="10">
        <f t="shared" ca="1" si="164"/>
        <v>0.34635481411508462</v>
      </c>
      <c r="E1229" s="62">
        <f ca="1">IF(_xlfn.NORM.INV(D1229,'Input Parameters'!$E$17,'Input Parameters'!$F$17)&lt;3500,3500,IF(_xlfn.NORM.INV(D1229,'Input Parameters'!$E$17,'Input Parameters'!$F$17)&gt;5500,5500,_xlfn.NORM.INV(D1229,'Input Parameters'!$E$17,'Input Parameters'!$F$17)))</f>
        <v>4523.3735983226961</v>
      </c>
      <c r="F1229" s="10">
        <f t="shared" ca="1" si="165"/>
        <v>0.57165386443333754</v>
      </c>
      <c r="G1229" s="64">
        <f ca="1">_xlfn.NORM.INV(F1229,'Input Parameters'!$E$20,'Input Parameters'!$F$20)</f>
        <v>283.85992854254187</v>
      </c>
      <c r="H1229" s="57">
        <f ca="1">EXP(E1229*(1/'Input Parameters'!$E$23-1/G1229))</f>
        <v>0.61061430947722761</v>
      </c>
      <c r="I1229" s="10">
        <f t="shared" ca="1" si="166"/>
        <v>0.81968298442302789</v>
      </c>
      <c r="J1229" s="30">
        <f ca="1">_xlfn.BETA.INV(I1229,'Input Parameters'!$L$26,'Input Parameters'!$M$26,'Input Parameters'!$J$26,'Input Parameters'!$K$26)</f>
        <v>0.79488608157438501</v>
      </c>
      <c r="K1229" s="168">
        <f ca="1">('Input Parameters'!$E$27/'Input Parameters'!$E$38)^$J1229</f>
        <v>3.3401594055447697E-3</v>
      </c>
      <c r="L1229" s="69">
        <f ca="1">$H1229*$C1229*'Input Parameters'!$E$25*K1229</f>
        <v>0.54999570020307742</v>
      </c>
      <c r="M1229" s="24">
        <f t="shared" ca="1" si="167"/>
        <v>0.20724076618939602</v>
      </c>
      <c r="N1229" s="15">
        <f ca="1">_xlfn.NORM.INV(M1229,'Input Parameters'!$E$29,'Input Parameters'!$F$29)</f>
        <v>9.9918396747290486E-2</v>
      </c>
      <c r="O1229" s="8">
        <f t="shared" ca="1" si="168"/>
        <v>0.92740597057208518</v>
      </c>
      <c r="P1229" s="30">
        <f ca="1">_xlfn.LOGNORM.INV(O1229,'Input Parameters'!$H$30,'Input Parameters'!$I$30)</f>
        <v>5.339738025231358</v>
      </c>
      <c r="Q1229" s="10">
        <f t="shared" ca="1" si="169"/>
        <v>0.40267010389823288</v>
      </c>
      <c r="R1229" s="30">
        <f>IF('Input Parameters'!$E$32=0,0,_xlfn.BETA.INV(Q1229,'Input Parameters'!$L$32,'Input Parameters'!$M$32,'Input Parameters'!$J$32,'Input Parameters'!$K$32))</f>
        <v>0</v>
      </c>
      <c r="S1229" s="10">
        <f t="shared" ca="1" si="170"/>
        <v>0.57809440925305688</v>
      </c>
      <c r="T1229" s="26">
        <f ca="1">_xlfn.LOGNORM.INV(S1229,'Input Parameters'!$H$34,'Input Parameters'!$I$34)</f>
        <v>51.659622389449332</v>
      </c>
      <c r="U1229" s="10">
        <f t="shared" ca="1" si="171"/>
        <v>0.83424608103912545</v>
      </c>
      <c r="V1229" s="30">
        <f ca="1">_xlfn.BETA.INV(U1229,'Input Parameters'!$L$36,'Input Parameters'!$M$36,'Input Parameters'!$J$36,'Input Parameters'!$K$36)</f>
        <v>0.74637870469489243</v>
      </c>
      <c r="W1229" s="2">
        <f ca="1">N1229+(P1229-N1229)*(1-ERF((T1229-R1229)/(2*SQRT(L1229*'Input Parameters'!$E$38))))</f>
        <v>9.9922804188393291E-2</v>
      </c>
      <c r="X1229">
        <f t="shared" ca="1" si="172"/>
        <v>1</v>
      </c>
      <c r="Y1229" s="7"/>
    </row>
    <row r="1230" spans="1:25" ht="15" customHeight="1" x14ac:dyDescent="0.25">
      <c r="A1230" s="139">
        <v>1223</v>
      </c>
      <c r="B1230" s="10">
        <f t="shared" ca="1" si="163"/>
        <v>0.54766760279845816</v>
      </c>
      <c r="C1230" s="60">
        <f ca="1">_xlfn.NORM.INV(B1230,'Input Parameters'!$E$15,'Input Parameters'!$F$15)</f>
        <v>277.45798613737463</v>
      </c>
      <c r="D1230" s="10">
        <f t="shared" ca="1" si="164"/>
        <v>0.9969740350857238</v>
      </c>
      <c r="E1230" s="62">
        <f ca="1">IF(_xlfn.NORM.INV(D1230,'Input Parameters'!$E$17,'Input Parameters'!$F$17)&lt;3500,3500,IF(_xlfn.NORM.INV(D1230,'Input Parameters'!$E$17,'Input Parameters'!$F$17)&gt;5500,5500,_xlfn.NORM.INV(D1230,'Input Parameters'!$E$17,'Input Parameters'!$F$17)))</f>
        <v>5500</v>
      </c>
      <c r="F1230" s="10">
        <f t="shared" ca="1" si="165"/>
        <v>0.2508032405925591</v>
      </c>
      <c r="G1230" s="64">
        <f ca="1">_xlfn.NORM.INV(F1230,'Input Parameters'!$E$20,'Input Parameters'!$F$20)</f>
        <v>278.14783979283459</v>
      </c>
      <c r="H1230" s="57">
        <f ca="1">EXP(E1230*(1/'Input Parameters'!$E$23-1/G1230))</f>
        <v>0.36872731634042089</v>
      </c>
      <c r="I1230" s="10">
        <f t="shared" ca="1" si="166"/>
        <v>0.45170331925455887</v>
      </c>
      <c r="J1230" s="30">
        <f ca="1">_xlfn.BETA.INV(I1230,'Input Parameters'!$L$26,'Input Parameters'!$M$26,'Input Parameters'!$J$26,'Input Parameters'!$K$26)</f>
        <v>0.64169773091407001</v>
      </c>
      <c r="K1230" s="168">
        <f ca="1">('Input Parameters'!$E$27/'Input Parameters'!$E$38)^$J1230</f>
        <v>1.0022596667945607E-2</v>
      </c>
      <c r="L1230" s="69">
        <f ca="1">$H1230*$C1230*'Input Parameters'!$E$25*K1230</f>
        <v>1.0253751686191732</v>
      </c>
      <c r="M1230" s="24">
        <f t="shared" ca="1" si="167"/>
        <v>0.46079432009077881</v>
      </c>
      <c r="N1230" s="15">
        <f ca="1">_xlfn.NORM.INV(M1230,'Input Parameters'!$E$29,'Input Parameters'!$F$29)</f>
        <v>9.999015672121897E-2</v>
      </c>
      <c r="O1230" s="8">
        <f t="shared" ca="1" si="168"/>
        <v>0.39548499924894043</v>
      </c>
      <c r="P1230" s="30">
        <f ca="1">_xlfn.LOGNORM.INV(O1230,'Input Parameters'!$H$30,'Input Parameters'!$I$30)</f>
        <v>2.3675020721215225</v>
      </c>
      <c r="Q1230" s="10">
        <f t="shared" ca="1" si="169"/>
        <v>0.65587156155249282</v>
      </c>
      <c r="R1230" s="30">
        <f>IF('Input Parameters'!$E$32=0,0,_xlfn.BETA.INV(Q1230,'Input Parameters'!$L$32,'Input Parameters'!$M$32,'Input Parameters'!$J$32,'Input Parameters'!$K$32))</f>
        <v>0</v>
      </c>
      <c r="S1230" s="10">
        <f t="shared" ca="1" si="170"/>
        <v>0.74549112728029043</v>
      </c>
      <c r="T1230" s="26">
        <f ca="1">_xlfn.LOGNORM.INV(S1230,'Input Parameters'!$H$34,'Input Parameters'!$I$34)</f>
        <v>54.727728923324577</v>
      </c>
      <c r="U1230" s="10">
        <f t="shared" ca="1" si="171"/>
        <v>2.6671643466123829E-2</v>
      </c>
      <c r="V1230" s="30">
        <f ca="1">_xlfn.BETA.INV(U1230,'Input Parameters'!$L$36,'Input Parameters'!$M$36,'Input Parameters'!$J$36,'Input Parameters'!$K$36)</f>
        <v>0.3524168405953525</v>
      </c>
      <c r="W1230" s="2">
        <f ca="1">N1230+(P1230-N1230)*(1-ERF((T1230-R1230)/(2*SQRT(L1230*'Input Parameters'!$E$38))))</f>
        <v>0.10029074076397029</v>
      </c>
      <c r="X1230">
        <f t="shared" ca="1" si="172"/>
        <v>1</v>
      </c>
      <c r="Y1230" s="7"/>
    </row>
    <row r="1231" spans="1:25" ht="15" customHeight="1" x14ac:dyDescent="0.25">
      <c r="A1231" s="139">
        <v>1224</v>
      </c>
      <c r="B1231" s="10">
        <f t="shared" ca="1" si="163"/>
        <v>0.26225386488265756</v>
      </c>
      <c r="C1231" s="60">
        <f ca="1">_xlfn.NORM.INV(B1231,'Input Parameters'!$E$15,'Input Parameters'!$F$15)</f>
        <v>236.47782851803251</v>
      </c>
      <c r="D1231" s="10">
        <f t="shared" ca="1" si="164"/>
        <v>0.64105837004611865</v>
      </c>
      <c r="E1231" s="62">
        <f ca="1">IF(_xlfn.NORM.INV(D1231,'Input Parameters'!$E$17,'Input Parameters'!$F$17)&lt;3500,3500,IF(_xlfn.NORM.INV(D1231,'Input Parameters'!$E$17,'Input Parameters'!$F$17)&gt;5500,5500,_xlfn.NORM.INV(D1231,'Input Parameters'!$E$17,'Input Parameters'!$F$17)))</f>
        <v>5052.9024460935825</v>
      </c>
      <c r="F1231" s="10">
        <f t="shared" ca="1" si="165"/>
        <v>0.44185962297886883</v>
      </c>
      <c r="G1231" s="64">
        <f ca="1">_xlfn.NORM.INV(F1231,'Input Parameters'!$E$20,'Input Parameters'!$F$20)</f>
        <v>281.67008434823356</v>
      </c>
      <c r="H1231" s="57">
        <f ca="1">EXP(E1231*(1/'Input Parameters'!$E$23-1/G1231))</f>
        <v>0.50186294670533937</v>
      </c>
      <c r="I1231" s="10">
        <f t="shared" ca="1" si="166"/>
        <v>8.0127908551069216E-2</v>
      </c>
      <c r="J1231" s="30">
        <f ca="1">_xlfn.BETA.INV(I1231,'Input Parameters'!$L$26,'Input Parameters'!$M$26,'Input Parameters'!$J$26,'Input Parameters'!$K$26)</f>
        <v>0.42397886749280089</v>
      </c>
      <c r="K1231" s="168">
        <f ca="1">('Input Parameters'!$E$27/'Input Parameters'!$E$38)^$J1231</f>
        <v>4.7777020926906846E-2</v>
      </c>
      <c r="L1231" s="69">
        <f ca="1">$H1231*$C1231*'Input Parameters'!$E$25*K1231</f>
        <v>5.6701510368732375</v>
      </c>
      <c r="M1231" s="24">
        <f t="shared" ca="1" si="167"/>
        <v>0.5143205671804586</v>
      </c>
      <c r="N1231" s="15">
        <f ca="1">_xlfn.NORM.INV(M1231,'Input Parameters'!$E$29,'Input Parameters'!$F$29)</f>
        <v>0.10000359040511027</v>
      </c>
      <c r="O1231" s="8">
        <f t="shared" ca="1" si="168"/>
        <v>0.49966587381930316</v>
      </c>
      <c r="P1231" s="30">
        <f ca="1">_xlfn.LOGNORM.INV(O1231,'Input Parameters'!$H$30,'Input Parameters'!$I$30)</f>
        <v>2.6822201878619452</v>
      </c>
      <c r="Q1231" s="10">
        <f t="shared" ca="1" si="169"/>
        <v>0.47011375120027754</v>
      </c>
      <c r="R1231" s="30">
        <f>IF('Input Parameters'!$E$32=0,0,_xlfn.BETA.INV(Q1231,'Input Parameters'!$L$32,'Input Parameters'!$M$32,'Input Parameters'!$J$32,'Input Parameters'!$K$32))</f>
        <v>0</v>
      </c>
      <c r="S1231" s="10">
        <f t="shared" ca="1" si="170"/>
        <v>0.10974444800915795</v>
      </c>
      <c r="T1231" s="26">
        <f ca="1">_xlfn.LOGNORM.INV(S1231,'Input Parameters'!$H$34,'Input Parameters'!$I$34)</f>
        <v>43.261052722138963</v>
      </c>
      <c r="U1231" s="10">
        <f t="shared" ca="1" si="171"/>
        <v>0.2247354540622668</v>
      </c>
      <c r="V1231" s="30">
        <f ca="1">_xlfn.BETA.INV(U1231,'Input Parameters'!$L$36,'Input Parameters'!$M$36,'Input Parameters'!$J$36,'Input Parameters'!$K$36)</f>
        <v>0.47954466720619005</v>
      </c>
      <c r="W1231" s="2">
        <f ca="1">N1231+(P1231-N1231)*(1-ERF((T1231-R1231)/(2*SQRT(L1231*'Input Parameters'!$E$38))))</f>
        <v>0.61364435006287121</v>
      </c>
      <c r="X1231">
        <f t="shared" ca="1" si="172"/>
        <v>0</v>
      </c>
      <c r="Y1231" s="7"/>
    </row>
    <row r="1232" spans="1:25" ht="15" customHeight="1" x14ac:dyDescent="0.25">
      <c r="A1232" s="139">
        <v>1225</v>
      </c>
      <c r="B1232" s="10">
        <f t="shared" ca="1" si="163"/>
        <v>0.75116576485326791</v>
      </c>
      <c r="C1232" s="60">
        <f ca="1">_xlfn.NORM.INV(B1232,'Input Parameters'!$E$15,'Input Parameters'!$F$15)</f>
        <v>307.71917551531266</v>
      </c>
      <c r="D1232" s="10">
        <f t="shared" ca="1" si="164"/>
        <v>0.57285847750138974</v>
      </c>
      <c r="E1232" s="62">
        <f ca="1">IF(_xlfn.NORM.INV(D1232,'Input Parameters'!$E$17,'Input Parameters'!$F$17)&lt;3500,3500,IF(_xlfn.NORM.INV(D1232,'Input Parameters'!$E$17,'Input Parameters'!$F$17)&gt;5500,5500,_xlfn.NORM.INV(D1232,'Input Parameters'!$E$17,'Input Parameters'!$F$17)))</f>
        <v>4928.5594530284252</v>
      </c>
      <c r="F1232" s="10">
        <f t="shared" ca="1" si="165"/>
        <v>1.5100044125722079E-2</v>
      </c>
      <c r="G1232" s="64">
        <f ca="1">_xlfn.NORM.INV(F1232,'Input Parameters'!$E$20,'Input Parameters'!$F$20)</f>
        <v>268.128043658818</v>
      </c>
      <c r="H1232" s="57">
        <f ca="1">EXP(E1232*(1/'Input Parameters'!$E$23-1/G1232))</f>
        <v>0.21093700143084876</v>
      </c>
      <c r="I1232" s="10">
        <f t="shared" ca="1" si="166"/>
        <v>0.97791310226267814</v>
      </c>
      <c r="J1232" s="30">
        <f ca="1">_xlfn.BETA.INV(I1232,'Input Parameters'!$L$26,'Input Parameters'!$M$26,'Input Parameters'!$J$26,'Input Parameters'!$K$26)</f>
        <v>0.90812912509490906</v>
      </c>
      <c r="K1232" s="168">
        <f ca="1">('Input Parameters'!$E$27/'Input Parameters'!$E$38)^$J1232</f>
        <v>1.4824905694456577E-3</v>
      </c>
      <c r="L1232" s="69">
        <f ca="1">$H1232*$C1232*'Input Parameters'!$E$25*K1232</f>
        <v>9.6227514314806764E-2</v>
      </c>
      <c r="M1232" s="24">
        <f t="shared" ca="1" si="167"/>
        <v>0.70886307132287041</v>
      </c>
      <c r="N1232" s="15">
        <f ca="1">_xlfn.NORM.INV(M1232,'Input Parameters'!$E$29,'Input Parameters'!$F$29)</f>
        <v>0.10005500663622521</v>
      </c>
      <c r="O1232" s="8">
        <f t="shared" ca="1" si="168"/>
        <v>0.7474115907212241</v>
      </c>
      <c r="P1232" s="30">
        <f ca="1">_xlfn.LOGNORM.INV(O1232,'Input Parameters'!$H$30,'Input Parameters'!$I$30)</f>
        <v>3.6759780837331268</v>
      </c>
      <c r="Q1232" s="10">
        <f t="shared" ca="1" si="169"/>
        <v>0.57377307192180482</v>
      </c>
      <c r="R1232" s="30">
        <f>IF('Input Parameters'!$E$32=0,0,_xlfn.BETA.INV(Q1232,'Input Parameters'!$L$32,'Input Parameters'!$M$32,'Input Parameters'!$J$32,'Input Parameters'!$K$32))</f>
        <v>0</v>
      </c>
      <c r="S1232" s="10">
        <f t="shared" ca="1" si="170"/>
        <v>0.40270511521602259</v>
      </c>
      <c r="T1232" s="26">
        <f ca="1">_xlfn.LOGNORM.INV(S1232,'Input Parameters'!$H$34,'Input Parameters'!$I$34)</f>
        <v>48.884951977603798</v>
      </c>
      <c r="U1232" s="10">
        <f t="shared" ca="1" si="171"/>
        <v>0.63889390111407596</v>
      </c>
      <c r="V1232" s="30">
        <f ca="1">_xlfn.BETA.INV(U1232,'Input Parameters'!$L$36,'Input Parameters'!$M$36,'Input Parameters'!$J$36,'Input Parameters'!$K$36)</f>
        <v>0.64185176891297768</v>
      </c>
      <c r="W1232" s="2">
        <f ca="1">N1232+(P1232-N1232)*(1-ERF((T1232-R1232)/(2*SQRT(L1232*'Input Parameters'!$E$38))))</f>
        <v>0.10005500663622521</v>
      </c>
      <c r="X1232">
        <f t="shared" ca="1" si="172"/>
        <v>1</v>
      </c>
      <c r="Y1232" s="7"/>
    </row>
    <row r="1233" spans="1:25" ht="15" customHeight="1" x14ac:dyDescent="0.25">
      <c r="A1233" s="139">
        <v>1226</v>
      </c>
      <c r="B1233" s="10">
        <f t="shared" ca="1" si="163"/>
        <v>0.23395080898740162</v>
      </c>
      <c r="C1233" s="60">
        <f ca="1">_xlfn.NORM.INV(B1233,'Input Parameters'!$E$15,'Input Parameters'!$F$15)</f>
        <v>231.62831816120149</v>
      </c>
      <c r="D1233" s="10">
        <f t="shared" ca="1" si="164"/>
        <v>0.15762279058470707</v>
      </c>
      <c r="E1233" s="62">
        <f ca="1">IF(_xlfn.NORM.INV(D1233,'Input Parameters'!$E$17,'Input Parameters'!$F$17)&lt;3500,3500,IF(_xlfn.NORM.INV(D1233,'Input Parameters'!$E$17,'Input Parameters'!$F$17)&gt;5500,5500,_xlfn.NORM.INV(D1233,'Input Parameters'!$E$17,'Input Parameters'!$F$17)))</f>
        <v>4097.006774898985</v>
      </c>
      <c r="F1233" s="10">
        <f t="shared" ca="1" si="165"/>
        <v>0.49384212871482835</v>
      </c>
      <c r="G1233" s="64">
        <f ca="1">_xlfn.NORM.INV(F1233,'Input Parameters'!$E$20,'Input Parameters'!$F$20)</f>
        <v>282.5465780813891</v>
      </c>
      <c r="H1233" s="57">
        <f ca="1">EXP(E1233*(1/'Input Parameters'!$E$23-1/G1233))</f>
        <v>0.59816882315064979</v>
      </c>
      <c r="I1233" s="10">
        <f t="shared" ca="1" si="166"/>
        <v>0.64173139601721563</v>
      </c>
      <c r="J1233" s="30">
        <f ca="1">_xlfn.BETA.INV(I1233,'Input Parameters'!$L$26,'Input Parameters'!$M$26,'Input Parameters'!$J$26,'Input Parameters'!$K$26)</f>
        <v>0.71793654340075408</v>
      </c>
      <c r="K1233" s="168">
        <f ca="1">('Input Parameters'!$E$27/'Input Parameters'!$E$38)^$J1233</f>
        <v>5.8007046261427326E-3</v>
      </c>
      <c r="L1233" s="69">
        <f ca="1">$H1233*$C1233*'Input Parameters'!$E$25*K1233</f>
        <v>0.80370409115267583</v>
      </c>
      <c r="M1233" s="24">
        <f t="shared" ca="1" si="167"/>
        <v>0.12914219857410791</v>
      </c>
      <c r="N1233" s="15">
        <f ca="1">_xlfn.NORM.INV(M1233,'Input Parameters'!$E$29,'Input Parameters'!$F$29)</f>
        <v>9.9886954463727015E-2</v>
      </c>
      <c r="O1233" s="8">
        <f t="shared" ca="1" si="168"/>
        <v>0.7160032852432151</v>
      </c>
      <c r="P1233" s="30">
        <f ca="1">_xlfn.LOGNORM.INV(O1233,'Input Parameters'!$H$30,'Input Parameters'!$I$30)</f>
        <v>3.514067639156945</v>
      </c>
      <c r="Q1233" s="10">
        <f t="shared" ca="1" si="169"/>
        <v>0.58557718391623992</v>
      </c>
      <c r="R1233" s="30">
        <f>IF('Input Parameters'!$E$32=0,0,_xlfn.BETA.INV(Q1233,'Input Parameters'!$L$32,'Input Parameters'!$M$32,'Input Parameters'!$J$32,'Input Parameters'!$K$32))</f>
        <v>0</v>
      </c>
      <c r="S1233" s="10">
        <f t="shared" ca="1" si="170"/>
        <v>0.7096856234126957</v>
      </c>
      <c r="T1233" s="26">
        <f ca="1">_xlfn.LOGNORM.INV(S1233,'Input Parameters'!$H$34,'Input Parameters'!$I$34)</f>
        <v>53.997355820722831</v>
      </c>
      <c r="U1233" s="10">
        <f t="shared" ca="1" si="171"/>
        <v>1.0443947143088606E-2</v>
      </c>
      <c r="V1233" s="30">
        <f ca="1">_xlfn.BETA.INV(U1233,'Input Parameters'!$L$36,'Input Parameters'!$M$36,'Input Parameters'!$J$36,'Input Parameters'!$K$36)</f>
        <v>0.32160846630802198</v>
      </c>
      <c r="W1233" s="2">
        <f ca="1">N1233+(P1233-N1233)*(1-ERF((T1233-R1233)/(2*SQRT(L1233*'Input Parameters'!$E$38))))</f>
        <v>9.9957057003587216E-2</v>
      </c>
      <c r="X1233">
        <f t="shared" ca="1" si="172"/>
        <v>1</v>
      </c>
      <c r="Y1233" s="7"/>
    </row>
    <row r="1234" spans="1:25" ht="15" customHeight="1" x14ac:dyDescent="0.25">
      <c r="A1234" s="139">
        <v>1227</v>
      </c>
      <c r="B1234" s="10">
        <f t="shared" ca="1" si="163"/>
        <v>0.83532392125315702</v>
      </c>
      <c r="C1234" s="60">
        <f ca="1">_xlfn.NORM.INV(B1234,'Input Parameters'!$E$15,'Input Parameters'!$F$15)</f>
        <v>323.82854441219149</v>
      </c>
      <c r="D1234" s="10">
        <f t="shared" ca="1" si="164"/>
        <v>0.11354976451857146</v>
      </c>
      <c r="E1234" s="62">
        <f ca="1">IF(_xlfn.NORM.INV(D1234,'Input Parameters'!$E$17,'Input Parameters'!$F$17)&lt;3500,3500,IF(_xlfn.NORM.INV(D1234,'Input Parameters'!$E$17,'Input Parameters'!$F$17)&gt;5500,5500,_xlfn.NORM.INV(D1234,'Input Parameters'!$E$17,'Input Parameters'!$F$17)))</f>
        <v>3954.4951091914072</v>
      </c>
      <c r="F1234" s="10">
        <f t="shared" ca="1" si="165"/>
        <v>0.3808086614774745</v>
      </c>
      <c r="G1234" s="64">
        <f ca="1">_xlfn.NORM.INV(F1234,'Input Parameters'!$E$20,'Input Parameters'!$F$20)</f>
        <v>280.6175038034342</v>
      </c>
      <c r="H1234" s="57">
        <f ca="1">EXP(E1234*(1/'Input Parameters'!$E$23-1/G1234))</f>
        <v>0.55309775852925913</v>
      </c>
      <c r="I1234" s="10">
        <f t="shared" ca="1" si="166"/>
        <v>0.27072180795207335</v>
      </c>
      <c r="J1234" s="30">
        <f ca="1">_xlfn.BETA.INV(I1234,'Input Parameters'!$L$26,'Input Parameters'!$M$26,'Input Parameters'!$J$26,'Input Parameters'!$K$26)</f>
        <v>0.55951546676628428</v>
      </c>
      <c r="K1234" s="168">
        <f ca="1">('Input Parameters'!$E$27/'Input Parameters'!$E$38)^$J1234</f>
        <v>1.8071525878596107E-2</v>
      </c>
      <c r="L1234" s="69">
        <f ca="1">$H1234*$C1234*'Input Parameters'!$E$25*K1234</f>
        <v>3.2367700744119925</v>
      </c>
      <c r="M1234" s="24">
        <f t="shared" ca="1" si="167"/>
        <v>0.5302078780165087</v>
      </c>
      <c r="N1234" s="15">
        <f ca="1">_xlfn.NORM.INV(M1234,'Input Parameters'!$E$29,'Input Parameters'!$F$29)</f>
        <v>0.10000757924234899</v>
      </c>
      <c r="O1234" s="8">
        <f t="shared" ca="1" si="168"/>
        <v>0.3143830400914065</v>
      </c>
      <c r="P1234" s="30">
        <f ca="1">_xlfn.LOGNORM.INV(O1234,'Input Parameters'!$H$30,'Input Parameters'!$I$30)</f>
        <v>2.1354155842462155</v>
      </c>
      <c r="Q1234" s="10">
        <f t="shared" ca="1" si="169"/>
        <v>0.7863728704253784</v>
      </c>
      <c r="R1234" s="30">
        <f>IF('Input Parameters'!$E$32=0,0,_xlfn.BETA.INV(Q1234,'Input Parameters'!$L$32,'Input Parameters'!$M$32,'Input Parameters'!$J$32,'Input Parameters'!$K$32))</f>
        <v>0</v>
      </c>
      <c r="S1234" s="10">
        <f t="shared" ca="1" si="170"/>
        <v>0.12352735152073757</v>
      </c>
      <c r="T1234" s="26">
        <f ca="1">_xlfn.LOGNORM.INV(S1234,'Input Parameters'!$H$34,'Input Parameters'!$I$34)</f>
        <v>43.641700019422117</v>
      </c>
      <c r="U1234" s="10">
        <f t="shared" ca="1" si="171"/>
        <v>0.43827135993401167</v>
      </c>
      <c r="V1234" s="30">
        <f ca="1">_xlfn.BETA.INV(U1234,'Input Parameters'!$L$36,'Input Parameters'!$M$36,'Input Parameters'!$J$36,'Input Parameters'!$K$36)</f>
        <v>0.56257878567026931</v>
      </c>
      <c r="W1234" s="2">
        <f ca="1">N1234+(P1234-N1234)*(1-ERF((T1234-R1234)/(2*SQRT(L1234*'Input Parameters'!$E$38))))</f>
        <v>0.27565719691322865</v>
      </c>
      <c r="X1234">
        <f t="shared" ca="1" si="172"/>
        <v>1</v>
      </c>
      <c r="Y1234" s="7"/>
    </row>
    <row r="1235" spans="1:25" ht="15" customHeight="1" x14ac:dyDescent="0.25">
      <c r="A1235" s="139">
        <v>1228</v>
      </c>
      <c r="B1235" s="10">
        <f t="shared" ca="1" si="163"/>
        <v>0.75353234179113904</v>
      </c>
      <c r="C1235" s="60">
        <f ca="1">_xlfn.NORM.INV(B1235,'Input Parameters'!$E$15,'Input Parameters'!$F$15)</f>
        <v>308.12480559369601</v>
      </c>
      <c r="D1235" s="10">
        <f t="shared" ca="1" si="164"/>
        <v>0.38121819779781796</v>
      </c>
      <c r="E1235" s="62">
        <f ca="1">IF(_xlfn.NORM.INV(D1235,'Input Parameters'!$E$17,'Input Parameters'!$F$17)&lt;3500,3500,IF(_xlfn.NORM.INV(D1235,'Input Parameters'!$E$17,'Input Parameters'!$F$17)&gt;5500,5500,_xlfn.NORM.INV(D1235,'Input Parameters'!$E$17,'Input Parameters'!$F$17)))</f>
        <v>4588.4019541953066</v>
      </c>
      <c r="F1235" s="10">
        <f t="shared" ca="1" si="165"/>
        <v>0.67381376845759888</v>
      </c>
      <c r="G1235" s="64">
        <f ca="1">_xlfn.NORM.INV(F1235,'Input Parameters'!$E$20,'Input Parameters'!$F$20)</f>
        <v>285.66814080271274</v>
      </c>
      <c r="H1235" s="57">
        <f ca="1">EXP(E1235*(1/'Input Parameters'!$E$23-1/G1235))</f>
        <v>0.67161837044804817</v>
      </c>
      <c r="I1235" s="10">
        <f t="shared" ca="1" si="166"/>
        <v>8.0697853210048853E-2</v>
      </c>
      <c r="J1235" s="30">
        <f ca="1">_xlfn.BETA.INV(I1235,'Input Parameters'!$L$26,'Input Parameters'!$M$26,'Input Parameters'!$J$26,'Input Parameters'!$K$26)</f>
        <v>0.42461829800404255</v>
      </c>
      <c r="K1235" s="168">
        <f ca="1">('Input Parameters'!$E$27/'Input Parameters'!$E$38)^$J1235</f>
        <v>4.7558386225776239E-2</v>
      </c>
      <c r="L1235" s="69">
        <f ca="1">$H1235*$C1235*'Input Parameters'!$E$25*K1235</f>
        <v>9.8418408704769931</v>
      </c>
      <c r="M1235" s="24">
        <f t="shared" ca="1" si="167"/>
        <v>0.92098212786403977</v>
      </c>
      <c r="N1235" s="15">
        <f ca="1">_xlfn.NORM.INV(M1235,'Input Parameters'!$E$29,'Input Parameters'!$F$29)</f>
        <v>0.10014117087215704</v>
      </c>
      <c r="O1235" s="8">
        <f t="shared" ca="1" si="168"/>
        <v>0.43984186275529713</v>
      </c>
      <c r="P1235" s="30">
        <f ca="1">_xlfn.LOGNORM.INV(O1235,'Input Parameters'!$H$30,'Input Parameters'!$I$30)</f>
        <v>2.4981142964357592</v>
      </c>
      <c r="Q1235" s="10">
        <f t="shared" ca="1" si="169"/>
        <v>0.19701182215903557</v>
      </c>
      <c r="R1235" s="30">
        <f>IF('Input Parameters'!$E$32=0,0,_xlfn.BETA.INV(Q1235,'Input Parameters'!$L$32,'Input Parameters'!$M$32,'Input Parameters'!$J$32,'Input Parameters'!$K$32))</f>
        <v>0</v>
      </c>
      <c r="S1235" s="10">
        <f t="shared" ca="1" si="170"/>
        <v>0.12256437693011701</v>
      </c>
      <c r="T1235" s="26">
        <f ca="1">_xlfn.LOGNORM.INV(S1235,'Input Parameters'!$H$34,'Input Parameters'!$I$34)</f>
        <v>43.616005248470444</v>
      </c>
      <c r="U1235" s="10">
        <f t="shared" ca="1" si="171"/>
        <v>0.9434837331084569</v>
      </c>
      <c r="V1235" s="30">
        <f ca="1">_xlfn.BETA.INV(U1235,'Input Parameters'!$L$36,'Input Parameters'!$M$36,'Input Parameters'!$J$36,'Input Parameters'!$K$36)</f>
        <v>0.8580796605762373</v>
      </c>
      <c r="W1235" s="2">
        <f ca="1">N1235+(P1235-N1235)*(1-ERF((T1235-R1235)/(2*SQRT(L1235*'Input Parameters'!$E$38))))</f>
        <v>0.880834338564914</v>
      </c>
      <c r="X1235">
        <f t="shared" ca="1" si="172"/>
        <v>0</v>
      </c>
      <c r="Y1235" s="7"/>
    </row>
    <row r="1236" spans="1:25" ht="15" customHeight="1" x14ac:dyDescent="0.25">
      <c r="A1236" s="139">
        <v>1229</v>
      </c>
      <c r="B1236" s="10">
        <f t="shared" ca="1" si="163"/>
        <v>0.466152840723843</v>
      </c>
      <c r="C1236" s="60">
        <f ca="1">_xlfn.NORM.INV(B1236,'Input Parameters'!$E$15,'Input Parameters'!$F$15)</f>
        <v>266.36377676900992</v>
      </c>
      <c r="D1236" s="10">
        <f t="shared" ca="1" si="164"/>
        <v>0.90782271951144411</v>
      </c>
      <c r="E1236" s="62">
        <f ca="1">IF(_xlfn.NORM.INV(D1236,'Input Parameters'!$E$17,'Input Parameters'!$F$17)&lt;3500,3500,IF(_xlfn.NORM.INV(D1236,'Input Parameters'!$E$17,'Input Parameters'!$F$17)&gt;5500,5500,_xlfn.NORM.INV(D1236,'Input Parameters'!$E$17,'Input Parameters'!$F$17)))</f>
        <v>5500</v>
      </c>
      <c r="F1236" s="10">
        <f t="shared" ca="1" si="165"/>
        <v>6.3165100643392313E-2</v>
      </c>
      <c r="G1236" s="64">
        <f ca="1">_xlfn.NORM.INV(F1236,'Input Parameters'!$E$20,'Input Parameters'!$F$20)</f>
        <v>272.40747683390742</v>
      </c>
      <c r="H1236" s="57">
        <f ca="1">EXP(E1236*(1/'Input Parameters'!$E$23-1/G1236))</f>
        <v>0.24307569765661785</v>
      </c>
      <c r="I1236" s="10">
        <f t="shared" ca="1" si="166"/>
        <v>0.99639716595095751</v>
      </c>
      <c r="J1236" s="30">
        <f ca="1">_xlfn.BETA.INV(I1236,'Input Parameters'!$L$26,'Input Parameters'!$M$26,'Input Parameters'!$J$26,'Input Parameters'!$K$26)</f>
        <v>0.95060864426144875</v>
      </c>
      <c r="K1236" s="168">
        <f ca="1">('Input Parameters'!$E$27/'Input Parameters'!$E$38)^$J1236</f>
        <v>1.0930991191264072E-3</v>
      </c>
      <c r="L1236" s="69">
        <f ca="1">$H1236*$C1236*'Input Parameters'!$E$25*K1236</f>
        <v>7.0774408651907678E-2</v>
      </c>
      <c r="M1236" s="24">
        <f t="shared" ca="1" si="167"/>
        <v>0.53056436648345062</v>
      </c>
      <c r="N1236" s="15">
        <f ca="1">_xlfn.NORM.INV(M1236,'Input Parameters'!$E$29,'Input Parameters'!$F$29)</f>
        <v>0.10000766886083988</v>
      </c>
      <c r="O1236" s="8">
        <f t="shared" ca="1" si="168"/>
        <v>0.98929328243994119</v>
      </c>
      <c r="P1236" s="30">
        <f ca="1">_xlfn.LOGNORM.INV(O1236,'Input Parameters'!$H$30,'Input Parameters'!$I$30)</f>
        <v>7.9550458575659517</v>
      </c>
      <c r="Q1236" s="10">
        <f t="shared" ca="1" si="169"/>
        <v>0.23007870891149351</v>
      </c>
      <c r="R1236" s="30">
        <f>IF('Input Parameters'!$E$32=0,0,_xlfn.BETA.INV(Q1236,'Input Parameters'!$L$32,'Input Parameters'!$M$32,'Input Parameters'!$J$32,'Input Parameters'!$K$32))</f>
        <v>0</v>
      </c>
      <c r="S1236" s="10">
        <f t="shared" ca="1" si="170"/>
        <v>0.43898764303763305</v>
      </c>
      <c r="T1236" s="26">
        <f ca="1">_xlfn.LOGNORM.INV(S1236,'Input Parameters'!$H$34,'Input Parameters'!$I$34)</f>
        <v>49.453189333855811</v>
      </c>
      <c r="U1236" s="10">
        <f t="shared" ca="1" si="171"/>
        <v>0.1310487423603931</v>
      </c>
      <c r="V1236" s="30">
        <f ca="1">_xlfn.BETA.INV(U1236,'Input Parameters'!$L$36,'Input Parameters'!$M$36,'Input Parameters'!$J$36,'Input Parameters'!$K$36)</f>
        <v>0.43495318218733403</v>
      </c>
      <c r="W1236" s="2">
        <f ca="1">N1236+(P1236-N1236)*(1-ERF((T1236-R1236)/(2*SQRT(L1236*'Input Parameters'!$E$38))))</f>
        <v>0.10000766886083988</v>
      </c>
      <c r="X1236">
        <f t="shared" ca="1" si="172"/>
        <v>1</v>
      </c>
      <c r="Y1236" s="7"/>
    </row>
    <row r="1237" spans="1:25" ht="15" customHeight="1" x14ac:dyDescent="0.25">
      <c r="A1237" s="139">
        <v>1230</v>
      </c>
      <c r="B1237" s="10">
        <f t="shared" ca="1" si="163"/>
        <v>0.34129248108882615</v>
      </c>
      <c r="C1237" s="60">
        <f ca="1">_xlfn.NORM.INV(B1237,'Input Parameters'!$E$15,'Input Parameters'!$F$15)</f>
        <v>248.80542833063043</v>
      </c>
      <c r="D1237" s="10">
        <f t="shared" ca="1" si="164"/>
        <v>0.6562750103314795</v>
      </c>
      <c r="E1237" s="62">
        <f ca="1">IF(_xlfn.NORM.INV(D1237,'Input Parameters'!$E$17,'Input Parameters'!$F$17)&lt;3500,3500,IF(_xlfn.NORM.INV(D1237,'Input Parameters'!$E$17,'Input Parameters'!$F$17)&gt;5500,5500,_xlfn.NORM.INV(D1237,'Input Parameters'!$E$17,'Input Parameters'!$F$17)))</f>
        <v>5081.6226284046488</v>
      </c>
      <c r="F1237" s="10">
        <f t="shared" ca="1" si="165"/>
        <v>0.39582768624767328</v>
      </c>
      <c r="G1237" s="64">
        <f ca="1">_xlfn.NORM.INV(F1237,'Input Parameters'!$E$20,'Input Parameters'!$F$20)</f>
        <v>280.88011704856956</v>
      </c>
      <c r="H1237" s="57">
        <f ca="1">EXP(E1237*(1/'Input Parameters'!$E$23-1/G1237))</f>
        <v>0.47516803781181449</v>
      </c>
      <c r="I1237" s="10">
        <f t="shared" ca="1" si="166"/>
        <v>0.40372582010144065</v>
      </c>
      <c r="J1237" s="30">
        <f ca="1">_xlfn.BETA.INV(I1237,'Input Parameters'!$L$26,'Input Parameters'!$M$26,'Input Parameters'!$J$26,'Input Parameters'!$K$26)</f>
        <v>0.62150742877364573</v>
      </c>
      <c r="K1237" s="168">
        <f ca="1">('Input Parameters'!$E$27/'Input Parameters'!$E$38)^$J1237</f>
        <v>1.158449686977534E-2</v>
      </c>
      <c r="L1237" s="69">
        <f ca="1">$H1237*$C1237*'Input Parameters'!$E$25*K1237</f>
        <v>1.3695700431806745</v>
      </c>
      <c r="M1237" s="24">
        <f t="shared" ca="1" si="167"/>
        <v>0.30486290243797709</v>
      </c>
      <c r="N1237" s="15">
        <f ca="1">_xlfn.NORM.INV(M1237,'Input Parameters'!$E$29,'Input Parameters'!$F$29)</f>
        <v>9.9948953510835103E-2</v>
      </c>
      <c r="O1237" s="8">
        <f t="shared" ca="1" si="168"/>
        <v>0.1191970220680707</v>
      </c>
      <c r="P1237" s="30">
        <f ca="1">_xlfn.LOGNORM.INV(O1237,'Input Parameters'!$H$30,'Input Parameters'!$I$30)</f>
        <v>1.5374093111039675</v>
      </c>
      <c r="Q1237" s="10">
        <f t="shared" ca="1" si="169"/>
        <v>0.36779908998804878</v>
      </c>
      <c r="R1237" s="30">
        <f>IF('Input Parameters'!$E$32=0,0,_xlfn.BETA.INV(Q1237,'Input Parameters'!$L$32,'Input Parameters'!$M$32,'Input Parameters'!$J$32,'Input Parameters'!$K$32))</f>
        <v>0</v>
      </c>
      <c r="S1237" s="10">
        <f t="shared" ca="1" si="170"/>
        <v>0.67884949052601662</v>
      </c>
      <c r="T1237" s="26">
        <f ca="1">_xlfn.LOGNORM.INV(S1237,'Input Parameters'!$H$34,'Input Parameters'!$I$34)</f>
        <v>53.409031574352781</v>
      </c>
      <c r="U1237" s="10">
        <f t="shared" ca="1" si="171"/>
        <v>0.25409580120895014</v>
      </c>
      <c r="V1237" s="30">
        <f ca="1">_xlfn.BETA.INV(U1237,'Input Parameters'!$L$36,'Input Parameters'!$M$36,'Input Parameters'!$J$36,'Input Parameters'!$K$36)</f>
        <v>0.49183991137633903</v>
      </c>
      <c r="W1237" s="2">
        <f ca="1">N1237+(P1237-N1237)*(1-ERF((T1237-R1237)/(2*SQRT(L1237*'Input Parameters'!$E$38))))</f>
        <v>0.10174674886076214</v>
      </c>
      <c r="X1237">
        <f t="shared" ca="1" si="172"/>
        <v>1</v>
      </c>
      <c r="Y1237" s="7"/>
    </row>
    <row r="1238" spans="1:25" ht="15" customHeight="1" x14ac:dyDescent="0.25">
      <c r="A1238" s="139">
        <v>1231</v>
      </c>
      <c r="B1238" s="10">
        <f t="shared" ca="1" si="163"/>
        <v>0.90336534555375059</v>
      </c>
      <c r="C1238" s="60">
        <f ca="1">_xlfn.NORM.INV(B1238,'Input Parameters'!$E$15,'Input Parameters'!$F$15)</f>
        <v>341.47114698651268</v>
      </c>
      <c r="D1238" s="10">
        <f t="shared" ca="1" si="164"/>
        <v>0.10841945061776193</v>
      </c>
      <c r="E1238" s="62">
        <f ca="1">IF(_xlfn.NORM.INV(D1238,'Input Parameters'!$E$17,'Input Parameters'!$F$17)&lt;3500,3500,IF(_xlfn.NORM.INV(D1238,'Input Parameters'!$E$17,'Input Parameters'!$F$17)&gt;5500,5500,_xlfn.NORM.INV(D1238,'Input Parameters'!$E$17,'Input Parameters'!$F$17)))</f>
        <v>3935.5157935384632</v>
      </c>
      <c r="F1238" s="10">
        <f t="shared" ca="1" si="165"/>
        <v>0.73024732141870685</v>
      </c>
      <c r="G1238" s="64">
        <f ca="1">_xlfn.NORM.INV(F1238,'Input Parameters'!$E$20,'Input Parameters'!$F$20)</f>
        <v>286.76085976025485</v>
      </c>
      <c r="H1238" s="57">
        <f ca="1">EXP(E1238*(1/'Input Parameters'!$E$23-1/G1238))</f>
        <v>0.74906624960068169</v>
      </c>
      <c r="I1238" s="10">
        <f t="shared" ca="1" si="166"/>
        <v>0.15469255126341785</v>
      </c>
      <c r="J1238" s="30">
        <f ca="1">_xlfn.BETA.INV(I1238,'Input Parameters'!$L$26,'Input Parameters'!$M$26,'Input Parameters'!$J$26,'Input Parameters'!$K$26)</f>
        <v>0.4898255021574372</v>
      </c>
      <c r="K1238" s="168">
        <f ca="1">('Input Parameters'!$E$27/'Input Parameters'!$E$38)^$J1238</f>
        <v>2.9791565466742956E-2</v>
      </c>
      <c r="L1238" s="69">
        <f ca="1">$H1238*$C1238*'Input Parameters'!$E$25*K1238</f>
        <v>7.6202210173486904</v>
      </c>
      <c r="M1238" s="24">
        <f t="shared" ca="1" si="167"/>
        <v>0.286691591264011</v>
      </c>
      <c r="N1238" s="15">
        <f ca="1">_xlfn.NORM.INV(M1238,'Input Parameters'!$E$29,'Input Parameters'!$F$29)</f>
        <v>9.9943692407224269E-2</v>
      </c>
      <c r="O1238" s="8">
        <f t="shared" ca="1" si="168"/>
        <v>0.37545102638384031</v>
      </c>
      <c r="P1238" s="30">
        <f ca="1">_xlfn.LOGNORM.INV(O1238,'Input Parameters'!$H$30,'Input Parameters'!$I$30)</f>
        <v>2.3096203868057352</v>
      </c>
      <c r="Q1238" s="10">
        <f t="shared" ca="1" si="169"/>
        <v>7.0722558101401267E-2</v>
      </c>
      <c r="R1238" s="30">
        <f>IF('Input Parameters'!$E$32=0,0,_xlfn.BETA.INV(Q1238,'Input Parameters'!$L$32,'Input Parameters'!$M$32,'Input Parameters'!$J$32,'Input Parameters'!$K$32))</f>
        <v>0</v>
      </c>
      <c r="S1238" s="10">
        <f t="shared" ca="1" si="170"/>
        <v>0.4545553272549433</v>
      </c>
      <c r="T1238" s="26">
        <f ca="1">_xlfn.LOGNORM.INV(S1238,'Input Parameters'!$H$34,'Input Parameters'!$I$34)</f>
        <v>49.696250552532867</v>
      </c>
      <c r="U1238" s="10">
        <f t="shared" ca="1" si="171"/>
        <v>0.84009014871235532</v>
      </c>
      <c r="V1238" s="30">
        <f ca="1">_xlfn.BETA.INV(U1238,'Input Parameters'!$L$36,'Input Parameters'!$M$36,'Input Parameters'!$J$36,'Input Parameters'!$K$36)</f>
        <v>0.75057924088003647</v>
      </c>
      <c r="W1238" s="2">
        <f ca="1">N1238+(P1238-N1238)*(1-ERF((T1238-R1238)/(2*SQRT(L1238*'Input Parameters'!$E$38))))</f>
        <v>0.54855611432242013</v>
      </c>
      <c r="X1238">
        <f t="shared" ca="1" si="172"/>
        <v>1</v>
      </c>
      <c r="Y1238" s="7"/>
    </row>
    <row r="1239" spans="1:25" ht="15" customHeight="1" x14ac:dyDescent="0.25">
      <c r="A1239" s="139">
        <v>1232</v>
      </c>
      <c r="B1239" s="10">
        <f t="shared" ca="1" si="163"/>
        <v>0.86077989075096395</v>
      </c>
      <c r="C1239" s="60">
        <f ca="1">_xlfn.NORM.INV(B1239,'Input Parameters'!$E$15,'Input Parameters'!$F$15)</f>
        <v>329.70367149812677</v>
      </c>
      <c r="D1239" s="10">
        <f t="shared" ca="1" si="164"/>
        <v>0.55433561627406946</v>
      </c>
      <c r="E1239" s="62">
        <f ca="1">IF(_xlfn.NORM.INV(D1239,'Input Parameters'!$E$17,'Input Parameters'!$F$17)&lt;3500,3500,IF(_xlfn.NORM.INV(D1239,'Input Parameters'!$E$17,'Input Parameters'!$F$17)&gt;5500,5500,_xlfn.NORM.INV(D1239,'Input Parameters'!$E$17,'Input Parameters'!$F$17)))</f>
        <v>4895.6361249291067</v>
      </c>
      <c r="F1239" s="10">
        <f t="shared" ca="1" si="165"/>
        <v>0.19549114248531241</v>
      </c>
      <c r="G1239" s="64">
        <f ca="1">_xlfn.NORM.INV(F1239,'Input Parameters'!$E$20,'Input Parameters'!$F$20)</f>
        <v>276.90248978527262</v>
      </c>
      <c r="H1239" s="57">
        <f ca="1">EXP(E1239*(1/'Input Parameters'!$E$23-1/G1239))</f>
        <v>0.38013641819771027</v>
      </c>
      <c r="I1239" s="10">
        <f t="shared" ca="1" si="166"/>
        <v>0.24661937609625728</v>
      </c>
      <c r="J1239" s="30">
        <f ca="1">_xlfn.BETA.INV(I1239,'Input Parameters'!$L$26,'Input Parameters'!$M$26,'Input Parameters'!$J$26,'Input Parameters'!$K$26)</f>
        <v>0.54674987152182963</v>
      </c>
      <c r="K1239" s="168">
        <f ca="1">('Input Parameters'!$E$27/'Input Parameters'!$E$38)^$J1239</f>
        <v>1.9804426268666166E-2</v>
      </c>
      <c r="L1239" s="69">
        <f ca="1">$H1239*$C1239*'Input Parameters'!$E$25*K1239</f>
        <v>2.4821357352030207</v>
      </c>
      <c r="M1239" s="24">
        <f t="shared" ca="1" si="167"/>
        <v>0.52974820068377471</v>
      </c>
      <c r="N1239" s="15">
        <f ca="1">_xlfn.NORM.INV(M1239,'Input Parameters'!$E$29,'Input Parameters'!$F$29)</f>
        <v>0.1000074636919359</v>
      </c>
      <c r="O1239" s="8">
        <f t="shared" ca="1" si="168"/>
        <v>0.94448672289594438</v>
      </c>
      <c r="P1239" s="30">
        <f ca="1">_xlfn.LOGNORM.INV(O1239,'Input Parameters'!$H$30,'Input Parameters'!$I$30)</f>
        <v>5.6963438736534462</v>
      </c>
      <c r="Q1239" s="10">
        <f t="shared" ca="1" si="169"/>
        <v>0.34787508882393992</v>
      </c>
      <c r="R1239" s="30">
        <f>IF('Input Parameters'!$E$32=0,0,_xlfn.BETA.INV(Q1239,'Input Parameters'!$L$32,'Input Parameters'!$M$32,'Input Parameters'!$J$32,'Input Parameters'!$K$32))</f>
        <v>0</v>
      </c>
      <c r="S1239" s="10">
        <f t="shared" ca="1" si="170"/>
        <v>0.75393194176540812</v>
      </c>
      <c r="T1239" s="26">
        <f ca="1">_xlfn.LOGNORM.INV(S1239,'Input Parameters'!$H$34,'Input Parameters'!$I$34)</f>
        <v>54.908934294716786</v>
      </c>
      <c r="U1239" s="10">
        <f t="shared" ca="1" si="171"/>
        <v>0.24942834235434008</v>
      </c>
      <c r="V1239" s="30">
        <f ca="1">_xlfn.BETA.INV(U1239,'Input Parameters'!$L$36,'Input Parameters'!$M$36,'Input Parameters'!$J$36,'Input Parameters'!$K$36)</f>
        <v>0.48991923015875588</v>
      </c>
      <c r="W1239" s="2">
        <f ca="1">N1239+(P1239-N1239)*(1-ERF((T1239-R1239)/(2*SQRT(L1239*'Input Parameters'!$E$38))))</f>
        <v>0.17680825281191467</v>
      </c>
      <c r="X1239">
        <f t="shared" ca="1" si="172"/>
        <v>1</v>
      </c>
      <c r="Y1239" s="7"/>
    </row>
    <row r="1240" spans="1:25" ht="15" customHeight="1" x14ac:dyDescent="0.25">
      <c r="A1240" s="139">
        <v>1233</v>
      </c>
      <c r="B1240" s="10">
        <f t="shared" ca="1" si="163"/>
        <v>0.28449109484784896</v>
      </c>
      <c r="C1240" s="60">
        <f ca="1">_xlfn.NORM.INV(B1240,'Input Parameters'!$E$15,'Input Parameters'!$F$15)</f>
        <v>240.10126558471472</v>
      </c>
      <c r="D1240" s="10">
        <f t="shared" ca="1" si="164"/>
        <v>0.51175937351784928</v>
      </c>
      <c r="E1240" s="62">
        <f ca="1">IF(_xlfn.NORM.INV(D1240,'Input Parameters'!$E$17,'Input Parameters'!$F$17)&lt;3500,3500,IF(_xlfn.NORM.INV(D1240,'Input Parameters'!$E$17,'Input Parameters'!$F$17)&gt;5500,5500,_xlfn.NORM.INV(D1240,'Input Parameters'!$E$17,'Input Parameters'!$F$17)))</f>
        <v>4820.6364535364764</v>
      </c>
      <c r="F1240" s="10">
        <f t="shared" ca="1" si="165"/>
        <v>0.28004041360102294</v>
      </c>
      <c r="G1240" s="64">
        <f ca="1">_xlfn.NORM.INV(F1240,'Input Parameters'!$E$20,'Input Parameters'!$F$20)</f>
        <v>278.74576624732305</v>
      </c>
      <c r="H1240" s="57">
        <f ca="1">EXP(E1240*(1/'Input Parameters'!$E$23-1/G1240))</f>
        <v>0.43288415406491193</v>
      </c>
      <c r="I1240" s="10">
        <f t="shared" ca="1" si="166"/>
        <v>0.39162432271607051</v>
      </c>
      <c r="J1240" s="30">
        <f ca="1">_xlfn.BETA.INV(I1240,'Input Parameters'!$L$26,'Input Parameters'!$M$26,'Input Parameters'!$J$26,'Input Parameters'!$K$26)</f>
        <v>0.61628370259769694</v>
      </c>
      <c r="K1240" s="168">
        <f ca="1">('Input Parameters'!$E$27/'Input Parameters'!$E$38)^$J1240</f>
        <v>1.2026801761997602E-2</v>
      </c>
      <c r="L1240" s="69">
        <f ca="1">$H1240*$C1240*'Input Parameters'!$E$25*K1240</f>
        <v>1.2500180677365897</v>
      </c>
      <c r="M1240" s="24">
        <f t="shared" ca="1" si="167"/>
        <v>0.85877624565074073</v>
      </c>
      <c r="N1240" s="15">
        <f ca="1">_xlfn.NORM.INV(M1240,'Input Parameters'!$E$29,'Input Parameters'!$F$29)</f>
        <v>0.10010748374537236</v>
      </c>
      <c r="O1240" s="8">
        <f t="shared" ca="1" si="168"/>
        <v>0.73712580100878355</v>
      </c>
      <c r="P1240" s="30">
        <f ca="1">_xlfn.LOGNORM.INV(O1240,'Input Parameters'!$H$30,'Input Parameters'!$I$30)</f>
        <v>3.6210735800572098</v>
      </c>
      <c r="Q1240" s="10">
        <f t="shared" ca="1" si="169"/>
        <v>0.48073847497659106</v>
      </c>
      <c r="R1240" s="30">
        <f>IF('Input Parameters'!$E$32=0,0,_xlfn.BETA.INV(Q1240,'Input Parameters'!$L$32,'Input Parameters'!$M$32,'Input Parameters'!$J$32,'Input Parameters'!$K$32))</f>
        <v>0</v>
      </c>
      <c r="S1240" s="10">
        <f t="shared" ca="1" si="170"/>
        <v>0.31421424187027636</v>
      </c>
      <c r="T1240" s="26">
        <f ca="1">_xlfn.LOGNORM.INV(S1240,'Input Parameters'!$H$34,'Input Parameters'!$I$34)</f>
        <v>47.459944740686431</v>
      </c>
      <c r="U1240" s="10">
        <f t="shared" ca="1" si="171"/>
        <v>0.6314213558069206</v>
      </c>
      <c r="V1240" s="30">
        <f ca="1">_xlfn.BETA.INV(U1240,'Input Parameters'!$L$36,'Input Parameters'!$M$36,'Input Parameters'!$J$36,'Input Parameters'!$K$36)</f>
        <v>0.6386299377762743</v>
      </c>
      <c r="W1240" s="2">
        <f ca="1">N1240+(P1240-N1240)*(1-ERF((T1240-R1240)/(2*SQRT(L1240*'Input Parameters'!$E$38))))</f>
        <v>0.10956328747850902</v>
      </c>
      <c r="X1240">
        <f t="shared" ca="1" si="172"/>
        <v>1</v>
      </c>
      <c r="Y1240" s="7"/>
    </row>
    <row r="1241" spans="1:25" ht="15" customHeight="1" x14ac:dyDescent="0.25">
      <c r="A1241" s="139">
        <v>1234</v>
      </c>
      <c r="B1241" s="10">
        <f t="shared" ca="1" si="163"/>
        <v>0.78091132911037286</v>
      </c>
      <c r="C1241" s="60">
        <f ca="1">_xlfn.NORM.INV(B1241,'Input Parameters'!$E$15,'Input Parameters'!$F$15)</f>
        <v>312.98200423190599</v>
      </c>
      <c r="D1241" s="10">
        <f t="shared" ca="1" si="164"/>
        <v>0.66217926865352472</v>
      </c>
      <c r="E1241" s="62">
        <f ca="1">IF(_xlfn.NORM.INV(D1241,'Input Parameters'!$E$17,'Input Parameters'!$F$17)&lt;3500,3500,IF(_xlfn.NORM.INV(D1241,'Input Parameters'!$E$17,'Input Parameters'!$F$17)&gt;5500,5500,_xlfn.NORM.INV(D1241,'Input Parameters'!$E$17,'Input Parameters'!$F$17)))</f>
        <v>5092.8926628614108</v>
      </c>
      <c r="F1241" s="10">
        <f t="shared" ca="1" si="165"/>
        <v>0.99572534385575928</v>
      </c>
      <c r="G1241" s="64">
        <f ca="1">_xlfn.NORM.INV(F1241,'Input Parameters'!$E$20,'Input Parameters'!$F$20)</f>
        <v>300.2681138344189</v>
      </c>
      <c r="H1241" s="57">
        <f ca="1">EXP(E1241*(1/'Input Parameters'!$E$23-1/G1241))</f>
        <v>1.5296229977151521</v>
      </c>
      <c r="I1241" s="10">
        <f t="shared" ca="1" si="166"/>
        <v>0.44639780751889879</v>
      </c>
      <c r="J1241" s="30">
        <f ca="1">_xlfn.BETA.INV(I1241,'Input Parameters'!$L$26,'Input Parameters'!$M$26,'Input Parameters'!$J$26,'Input Parameters'!$K$26)</f>
        <v>0.63950028212669296</v>
      </c>
      <c r="K1241" s="168">
        <f ca="1">('Input Parameters'!$E$27/'Input Parameters'!$E$38)^$J1241</f>
        <v>1.0181828001577168E-2</v>
      </c>
      <c r="L1241" s="69">
        <f ca="1">$H1241*$C1241*'Input Parameters'!$E$25*K1241</f>
        <v>4.8744938659680264</v>
      </c>
      <c r="M1241" s="24">
        <f t="shared" ca="1" si="167"/>
        <v>0.56028291774540251</v>
      </c>
      <c r="N1241" s="15">
        <f ca="1">_xlfn.NORM.INV(M1241,'Input Parameters'!$E$29,'Input Parameters'!$F$29)</f>
        <v>0.10001516865518349</v>
      </c>
      <c r="O1241" s="8">
        <f t="shared" ca="1" si="168"/>
        <v>0.51270825486756488</v>
      </c>
      <c r="P1241" s="30">
        <f ca="1">_xlfn.LOGNORM.INV(O1241,'Input Parameters'!$H$30,'Input Parameters'!$I$30)</f>
        <v>2.7239708468881672</v>
      </c>
      <c r="Q1241" s="10">
        <f t="shared" ca="1" si="169"/>
        <v>0.38965014592034874</v>
      </c>
      <c r="R1241" s="30">
        <f>IF('Input Parameters'!$E$32=0,0,_xlfn.BETA.INV(Q1241,'Input Parameters'!$L$32,'Input Parameters'!$M$32,'Input Parameters'!$J$32,'Input Parameters'!$K$32))</f>
        <v>0</v>
      </c>
      <c r="S1241" s="10">
        <f t="shared" ca="1" si="170"/>
        <v>0.79346105160848468</v>
      </c>
      <c r="T1241" s="26">
        <f ca="1">_xlfn.LOGNORM.INV(S1241,'Input Parameters'!$H$34,'Input Parameters'!$I$34)</f>
        <v>55.815918573872843</v>
      </c>
      <c r="U1241" s="10">
        <f t="shared" ca="1" si="171"/>
        <v>0.30206935553867875</v>
      </c>
      <c r="V1241" s="30">
        <f ca="1">_xlfn.BETA.INV(U1241,'Input Parameters'!$L$36,'Input Parameters'!$M$36,'Input Parameters'!$J$36,'Input Parameters'!$K$36)</f>
        <v>0.51100889950286599</v>
      </c>
      <c r="W1241" s="2">
        <f ca="1">N1241+(P1241-N1241)*(1-ERF((T1241-R1241)/(2*SQRT(L1241*'Input Parameters'!$E$38))))</f>
        <v>0.29375564494922379</v>
      </c>
      <c r="X1241">
        <f t="shared" ca="1" si="172"/>
        <v>1</v>
      </c>
      <c r="Y1241" s="7"/>
    </row>
    <row r="1242" spans="1:25" ht="15" customHeight="1" x14ac:dyDescent="0.25">
      <c r="A1242" s="139">
        <v>1235</v>
      </c>
      <c r="B1242" s="10">
        <f t="shared" ca="1" si="163"/>
        <v>0.27879693139816097</v>
      </c>
      <c r="C1242" s="60">
        <f ca="1">_xlfn.NORM.INV(B1242,'Input Parameters'!$E$15,'Input Parameters'!$F$15)</f>
        <v>239.1871277126279</v>
      </c>
      <c r="D1242" s="10">
        <f t="shared" ca="1" si="164"/>
        <v>0.56266003501547135</v>
      </c>
      <c r="E1242" s="62">
        <f ca="1">IF(_xlfn.NORM.INV(D1242,'Input Parameters'!$E$17,'Input Parameters'!$F$17)&lt;3500,3500,IF(_xlfn.NORM.INV(D1242,'Input Parameters'!$E$17,'Input Parameters'!$F$17)&gt;5500,5500,_xlfn.NORM.INV(D1242,'Input Parameters'!$E$17,'Input Parameters'!$F$17)))</f>
        <v>4910.4017881849786</v>
      </c>
      <c r="F1242" s="10">
        <f t="shared" ca="1" si="165"/>
        <v>0.99273033678060518</v>
      </c>
      <c r="G1242" s="64">
        <f ca="1">_xlfn.NORM.INV(F1242,'Input Parameters'!$E$20,'Input Parameters'!$F$20)</f>
        <v>299.02248786454339</v>
      </c>
      <c r="H1242" s="57">
        <f ca="1">EXP(E1242*(1/'Input Parameters'!$E$23-1/G1242))</f>
        <v>1.4072945135245221</v>
      </c>
      <c r="I1242" s="10">
        <f t="shared" ca="1" si="166"/>
        <v>0.65960675889794007</v>
      </c>
      <c r="J1242" s="30">
        <f ca="1">_xlfn.BETA.INV(I1242,'Input Parameters'!$L$26,'Input Parameters'!$M$26,'Input Parameters'!$J$26,'Input Parameters'!$K$26)</f>
        <v>0.72514249716291945</v>
      </c>
      <c r="K1242" s="168">
        <f ca="1">('Input Parameters'!$E$27/'Input Parameters'!$E$38)^$J1242</f>
        <v>5.5084921014581147E-3</v>
      </c>
      <c r="L1242" s="69">
        <f ca="1">$H1242*$C1242*'Input Parameters'!$E$25*K1242</f>
        <v>1.8541955274703645</v>
      </c>
      <c r="M1242" s="24">
        <f t="shared" ca="1" si="167"/>
        <v>0.87298614569706745</v>
      </c>
      <c r="N1242" s="15">
        <f ca="1">_xlfn.NORM.INV(M1242,'Input Parameters'!$E$29,'Input Parameters'!$F$29)</f>
        <v>0.10011406209178951</v>
      </c>
      <c r="O1242" s="8">
        <f t="shared" ca="1" si="168"/>
        <v>0.97984248783651728</v>
      </c>
      <c r="P1242" s="30">
        <f ca="1">_xlfn.LOGNORM.INV(O1242,'Input Parameters'!$H$30,'Input Parameters'!$I$30)</f>
        <v>7.0685848172131003</v>
      </c>
      <c r="Q1242" s="10">
        <f t="shared" ca="1" si="169"/>
        <v>0.65374439566238896</v>
      </c>
      <c r="R1242" s="30">
        <f>IF('Input Parameters'!$E$32=0,0,_xlfn.BETA.INV(Q1242,'Input Parameters'!$L$32,'Input Parameters'!$M$32,'Input Parameters'!$J$32,'Input Parameters'!$K$32))</f>
        <v>0</v>
      </c>
      <c r="S1242" s="10">
        <f t="shared" ca="1" si="170"/>
        <v>0.46781899599939014</v>
      </c>
      <c r="T1242" s="26">
        <f ca="1">_xlfn.LOGNORM.INV(S1242,'Input Parameters'!$H$34,'Input Parameters'!$I$34)</f>
        <v>49.903401884722641</v>
      </c>
      <c r="U1242" s="10">
        <f t="shared" ca="1" si="171"/>
        <v>0.51226854111264286</v>
      </c>
      <c r="V1242" s="30">
        <f ca="1">_xlfn.BETA.INV(U1242,'Input Parameters'!$L$36,'Input Parameters'!$M$36,'Input Parameters'!$J$36,'Input Parameters'!$K$36)</f>
        <v>0.59058921402369524</v>
      </c>
      <c r="W1242" s="2">
        <f ca="1">N1242+(P1242-N1242)*(1-ERF((T1242-R1242)/(2*SQRT(L1242*'Input Parameters'!$E$38))))</f>
        <v>0.16671971718550221</v>
      </c>
      <c r="X1242">
        <f t="shared" ca="1" si="172"/>
        <v>1</v>
      </c>
      <c r="Y1242" s="7"/>
    </row>
    <row r="1243" spans="1:25" ht="15" customHeight="1" x14ac:dyDescent="0.25">
      <c r="A1243" s="139">
        <v>1236</v>
      </c>
      <c r="B1243" s="10">
        <f t="shared" ca="1" si="163"/>
        <v>0.59796154079852637</v>
      </c>
      <c r="C1243" s="60">
        <f ca="1">_xlfn.NORM.INV(B1243,'Input Parameters'!$E$15,'Input Parameters'!$F$15)</f>
        <v>284.41119979243058</v>
      </c>
      <c r="D1243" s="10">
        <f t="shared" ca="1" si="164"/>
        <v>0.34437936732164875</v>
      </c>
      <c r="E1243" s="62">
        <f ca="1">IF(_xlfn.NORM.INV(D1243,'Input Parameters'!$E$17,'Input Parameters'!$F$17)&lt;3500,3500,IF(_xlfn.NORM.INV(D1243,'Input Parameters'!$E$17,'Input Parameters'!$F$17)&gt;5500,5500,_xlfn.NORM.INV(D1243,'Input Parameters'!$E$17,'Input Parameters'!$F$17)))</f>
        <v>4519.621911256475</v>
      </c>
      <c r="F1243" s="10">
        <f t="shared" ca="1" si="165"/>
        <v>0.16735707401592403</v>
      </c>
      <c r="G1243" s="64">
        <f ca="1">_xlfn.NORM.INV(F1243,'Input Parameters'!$E$20,'Input Parameters'!$F$20)</f>
        <v>276.18676478400874</v>
      </c>
      <c r="H1243" s="57">
        <f ca="1">EXP(E1243*(1/'Input Parameters'!$E$23-1/G1243))</f>
        <v>0.3924938994777229</v>
      </c>
      <c r="I1243" s="10">
        <f t="shared" ca="1" si="166"/>
        <v>0.58963815057793134</v>
      </c>
      <c r="J1243" s="30">
        <f ca="1">_xlfn.BETA.INV(I1243,'Input Parameters'!$L$26,'Input Parameters'!$M$26,'Input Parameters'!$J$26,'Input Parameters'!$K$26)</f>
        <v>0.69715328830867962</v>
      </c>
      <c r="K1243" s="168">
        <f ca="1">('Input Parameters'!$E$27/'Input Parameters'!$E$38)^$J1243</f>
        <v>6.7332516195448373E-3</v>
      </c>
      <c r="L1243" s="69">
        <f ca="1">$H1243*$C1243*'Input Parameters'!$E$25*K1243</f>
        <v>0.75163059478607241</v>
      </c>
      <c r="M1243" s="24">
        <f t="shared" ca="1" si="167"/>
        <v>0.15627428851725333</v>
      </c>
      <c r="N1243" s="15">
        <f ca="1">_xlfn.NORM.INV(M1243,'Input Parameters'!$E$29,'Input Parameters'!$F$29)</f>
        <v>9.9899011121635392E-2</v>
      </c>
      <c r="O1243" s="8">
        <f t="shared" ca="1" si="168"/>
        <v>4.3118776583919494E-2</v>
      </c>
      <c r="P1243" s="30">
        <f ca="1">_xlfn.LOGNORM.INV(O1243,'Input Parameters'!$H$30,'Input Parameters'!$I$30)</f>
        <v>1.193189536402566</v>
      </c>
      <c r="Q1243" s="10">
        <f t="shared" ca="1" si="169"/>
        <v>0.70610901745507848</v>
      </c>
      <c r="R1243" s="30">
        <f>IF('Input Parameters'!$E$32=0,0,_xlfn.BETA.INV(Q1243,'Input Parameters'!$L$32,'Input Parameters'!$M$32,'Input Parameters'!$J$32,'Input Parameters'!$K$32))</f>
        <v>0</v>
      </c>
      <c r="S1243" s="10">
        <f t="shared" ca="1" si="170"/>
        <v>0.79074789221679398</v>
      </c>
      <c r="T1243" s="26">
        <f ca="1">_xlfn.LOGNORM.INV(S1243,'Input Parameters'!$H$34,'Input Parameters'!$I$34)</f>
        <v>55.750139719253262</v>
      </c>
      <c r="U1243" s="10">
        <f t="shared" ca="1" si="171"/>
        <v>0.52461580447033951</v>
      </c>
      <c r="V1243" s="30">
        <f ca="1">_xlfn.BETA.INV(U1243,'Input Parameters'!$L$36,'Input Parameters'!$M$36,'Input Parameters'!$J$36,'Input Parameters'!$K$36)</f>
        <v>0.59535187618841912</v>
      </c>
      <c r="W1243" s="2">
        <f ca="1">N1243+(P1243-N1243)*(1-ERF((T1243-R1243)/(2*SQRT(L1243*'Input Parameters'!$E$38))))</f>
        <v>9.990495925201609E-2</v>
      </c>
      <c r="X1243">
        <f t="shared" ca="1" si="172"/>
        <v>1</v>
      </c>
      <c r="Y1243" s="7"/>
    </row>
    <row r="1244" spans="1:25" ht="15" customHeight="1" x14ac:dyDescent="0.25">
      <c r="A1244" s="139">
        <v>1237</v>
      </c>
      <c r="B1244" s="10">
        <f t="shared" ca="1" si="163"/>
        <v>3.4713072243717558E-2</v>
      </c>
      <c r="C1244" s="60">
        <f ca="1">_xlfn.NORM.INV(B1244,'Input Parameters'!$E$15,'Input Parameters'!$F$15)</f>
        <v>172.57161007686642</v>
      </c>
      <c r="D1244" s="10">
        <f t="shared" ca="1" si="164"/>
        <v>0.7084571319724865</v>
      </c>
      <c r="E1244" s="62">
        <f ca="1">IF(_xlfn.NORM.INV(D1244,'Input Parameters'!$E$17,'Input Parameters'!$F$17)&lt;3500,3500,IF(_xlfn.NORM.INV(D1244,'Input Parameters'!$E$17,'Input Parameters'!$F$17)&gt;5500,5500,_xlfn.NORM.INV(D1244,'Input Parameters'!$E$17,'Input Parameters'!$F$17)))</f>
        <v>5184.218109506528</v>
      </c>
      <c r="F1244" s="10">
        <f t="shared" ca="1" si="165"/>
        <v>0.24469960382761047</v>
      </c>
      <c r="G1244" s="64">
        <f ca="1">_xlfn.NORM.INV(F1244,'Input Parameters'!$E$20,'Input Parameters'!$F$20)</f>
        <v>278.01852647387449</v>
      </c>
      <c r="H1244" s="57">
        <f ca="1">EXP(E1244*(1/'Input Parameters'!$E$23-1/G1244))</f>
        <v>0.38709531044203765</v>
      </c>
      <c r="I1244" s="10">
        <f t="shared" ca="1" si="166"/>
        <v>0.34494593782624028</v>
      </c>
      <c r="J1244" s="30">
        <f ca="1">_xlfn.BETA.INV(I1244,'Input Parameters'!$L$26,'Input Parameters'!$M$26,'Input Parameters'!$J$26,'Input Parameters'!$K$26)</f>
        <v>0.59549089548498235</v>
      </c>
      <c r="K1244" s="168">
        <f ca="1">('Input Parameters'!$E$27/'Input Parameters'!$E$38)^$J1244</f>
        <v>1.3961240282390184E-2</v>
      </c>
      <c r="L1244" s="69">
        <f ca="1">$H1244*$C1244*'Input Parameters'!$E$25*K1244</f>
        <v>0.93263404015131268</v>
      </c>
      <c r="M1244" s="24">
        <f t="shared" ca="1" si="167"/>
        <v>0.33331292525433043</v>
      </c>
      <c r="N1244" s="15">
        <f ca="1">_xlfn.NORM.INV(M1244,'Input Parameters'!$E$29,'Input Parameters'!$F$29)</f>
        <v>9.9956921657216133E-2</v>
      </c>
      <c r="O1244" s="8">
        <f t="shared" ca="1" si="168"/>
        <v>0.87149471434198977</v>
      </c>
      <c r="P1244" s="30">
        <f ca="1">_xlfn.LOGNORM.INV(O1244,'Input Parameters'!$H$30,'Input Parameters'!$I$30)</f>
        <v>4.5835648879420932</v>
      </c>
      <c r="Q1244" s="10">
        <f t="shared" ca="1" si="169"/>
        <v>0.61193177357515183</v>
      </c>
      <c r="R1244" s="30">
        <f>IF('Input Parameters'!$E$32=0,0,_xlfn.BETA.INV(Q1244,'Input Parameters'!$L$32,'Input Parameters'!$M$32,'Input Parameters'!$J$32,'Input Parameters'!$K$32))</f>
        <v>0</v>
      </c>
      <c r="S1244" s="10">
        <f t="shared" ca="1" si="170"/>
        <v>0.22762398999425126</v>
      </c>
      <c r="T1244" s="26">
        <f ca="1">_xlfn.LOGNORM.INV(S1244,'Input Parameters'!$H$34,'Input Parameters'!$I$34)</f>
        <v>45.932319134893845</v>
      </c>
      <c r="U1244" s="10">
        <f t="shared" ca="1" si="171"/>
        <v>0.75789254520617144</v>
      </c>
      <c r="V1244" s="30">
        <f ca="1">_xlfn.BETA.INV(U1244,'Input Parameters'!$L$36,'Input Parameters'!$M$36,'Input Parameters'!$J$36,'Input Parameters'!$K$36)</f>
        <v>0.69918567903570272</v>
      </c>
      <c r="W1244" s="2">
        <f ca="1">N1244+(P1244-N1244)*(1-ERF((T1244-R1244)/(2*SQRT(L1244*'Input Parameters'!$E$38))))</f>
        <v>0.10341177581447261</v>
      </c>
      <c r="X1244">
        <f t="shared" ca="1" si="172"/>
        <v>1</v>
      </c>
      <c r="Y1244" s="7"/>
    </row>
    <row r="1245" spans="1:25" ht="15" customHeight="1" x14ac:dyDescent="0.25">
      <c r="A1245" s="139">
        <v>1238</v>
      </c>
      <c r="B1245" s="10">
        <f t="shared" ca="1" si="163"/>
        <v>0.21062700662768019</v>
      </c>
      <c r="C1245" s="60">
        <f ca="1">_xlfn.NORM.INV(B1245,'Input Parameters'!$E$15,'Input Parameters'!$F$15)</f>
        <v>227.3822578027702</v>
      </c>
      <c r="D1245" s="10">
        <f t="shared" ca="1" si="164"/>
        <v>0.972077424672673</v>
      </c>
      <c r="E1245" s="62">
        <f ca="1">IF(_xlfn.NORM.INV(D1245,'Input Parameters'!$E$17,'Input Parameters'!$F$17)&lt;3500,3500,IF(_xlfn.NORM.INV(D1245,'Input Parameters'!$E$17,'Input Parameters'!$F$17)&gt;5500,5500,_xlfn.NORM.INV(D1245,'Input Parameters'!$E$17,'Input Parameters'!$F$17)))</f>
        <v>5500</v>
      </c>
      <c r="F1245" s="10">
        <f t="shared" ca="1" si="165"/>
        <v>0.79170305708027433</v>
      </c>
      <c r="G1245" s="64">
        <f ca="1">_xlfn.NORM.INV(F1245,'Input Parameters'!$E$20,'Input Parameters'!$F$20)</f>
        <v>288.09270928321644</v>
      </c>
      <c r="H1245" s="57">
        <f ca="1">EXP(E1245*(1/'Input Parameters'!$E$23-1/G1245))</f>
        <v>0.72970314330357544</v>
      </c>
      <c r="I1245" s="10">
        <f t="shared" ca="1" si="166"/>
        <v>0.88418699126115385</v>
      </c>
      <c r="J1245" s="30">
        <f ca="1">_xlfn.BETA.INV(I1245,'Input Parameters'!$L$26,'Input Parameters'!$M$26,'Input Parameters'!$J$26,'Input Parameters'!$K$26)</f>
        <v>0.82932163987616581</v>
      </c>
      <c r="K1245" s="168">
        <f ca="1">('Input Parameters'!$E$27/'Input Parameters'!$E$38)^$J1245</f>
        <v>2.6091159677635893E-3</v>
      </c>
      <c r="L1245" s="69">
        <f ca="1">$H1245*$C1245*'Input Parameters'!$E$25*K1245</f>
        <v>0.43290856093551106</v>
      </c>
      <c r="M1245" s="24">
        <f t="shared" ca="1" si="167"/>
        <v>0.30144885111011666</v>
      </c>
      <c r="N1245" s="15">
        <f ca="1">_xlfn.NORM.INV(M1245,'Input Parameters'!$E$29,'Input Parameters'!$F$29)</f>
        <v>9.994797619989905E-2</v>
      </c>
      <c r="O1245" s="8">
        <f t="shared" ca="1" si="168"/>
        <v>0.14385337981066038</v>
      </c>
      <c r="P1245" s="30">
        <f ca="1">_xlfn.LOGNORM.INV(O1245,'Input Parameters'!$H$30,'Input Parameters'!$I$30)</f>
        <v>1.6238850704110073</v>
      </c>
      <c r="Q1245" s="10">
        <f t="shared" ca="1" si="169"/>
        <v>0.50194350615344741</v>
      </c>
      <c r="R1245" s="30">
        <f>IF('Input Parameters'!$E$32=0,0,_xlfn.BETA.INV(Q1245,'Input Parameters'!$L$32,'Input Parameters'!$M$32,'Input Parameters'!$J$32,'Input Parameters'!$K$32))</f>
        <v>0</v>
      </c>
      <c r="S1245" s="10">
        <f t="shared" ca="1" si="170"/>
        <v>0.48714318391020084</v>
      </c>
      <c r="T1245" s="26">
        <f ca="1">_xlfn.LOGNORM.INV(S1245,'Input Parameters'!$H$34,'Input Parameters'!$I$34)</f>
        <v>50.205810312522324</v>
      </c>
      <c r="U1245" s="10">
        <f t="shared" ca="1" si="171"/>
        <v>0.81813565162568513</v>
      </c>
      <c r="V1245" s="30">
        <f ca="1">_xlfn.BETA.INV(U1245,'Input Parameters'!$L$36,'Input Parameters'!$M$36,'Input Parameters'!$J$36,'Input Parameters'!$K$36)</f>
        <v>0.73532535713330049</v>
      </c>
      <c r="W1245" s="2">
        <f ca="1">N1245+(P1245-N1245)*(1-ERF((T1245-R1245)/(2*SQRT(L1245*'Input Parameters'!$E$38))))</f>
        <v>9.9948080268813175E-2</v>
      </c>
      <c r="X1245">
        <f t="shared" ca="1" si="172"/>
        <v>1</v>
      </c>
      <c r="Y1245" s="7"/>
    </row>
    <row r="1246" spans="1:25" ht="15" customHeight="1" x14ac:dyDescent="0.25">
      <c r="A1246" s="139">
        <v>1239</v>
      </c>
      <c r="B1246" s="10">
        <f t="shared" ca="1" si="163"/>
        <v>0.13416452535465506</v>
      </c>
      <c r="C1246" s="60">
        <f ca="1">_xlfn.NORM.INV(B1246,'Input Parameters'!$E$15,'Input Parameters'!$F$15)</f>
        <v>210.9794641621227</v>
      </c>
      <c r="D1246" s="10">
        <f t="shared" ca="1" si="164"/>
        <v>0.60039358710125368</v>
      </c>
      <c r="E1246" s="62">
        <f ca="1">IF(_xlfn.NORM.INV(D1246,'Input Parameters'!$E$17,'Input Parameters'!$F$17)&lt;3500,3500,IF(_xlfn.NORM.INV(D1246,'Input Parameters'!$E$17,'Input Parameters'!$F$17)&gt;5500,5500,_xlfn.NORM.INV(D1246,'Input Parameters'!$E$17,'Input Parameters'!$F$17)))</f>
        <v>4978.0561905315608</v>
      </c>
      <c r="F1246" s="10">
        <f t="shared" ca="1" si="165"/>
        <v>0.35342509536681022</v>
      </c>
      <c r="G1246" s="64">
        <f ca="1">_xlfn.NORM.INV(F1246,'Input Parameters'!$E$20,'Input Parameters'!$F$20)</f>
        <v>280.13019882387823</v>
      </c>
      <c r="H1246" s="57">
        <f ca="1">EXP(E1246*(1/'Input Parameters'!$E$23-1/G1246))</f>
        <v>0.46007438111254217</v>
      </c>
      <c r="I1246" s="10">
        <f t="shared" ca="1" si="166"/>
        <v>0.2995566616026728</v>
      </c>
      <c r="J1246" s="30">
        <f ca="1">_xlfn.BETA.INV(I1246,'Input Parameters'!$L$26,'Input Parameters'!$M$26,'Input Parameters'!$J$26,'Input Parameters'!$K$26)</f>
        <v>0.57401398991757313</v>
      </c>
      <c r="K1246" s="168">
        <f ca="1">('Input Parameters'!$E$27/'Input Parameters'!$E$38)^$J1246</f>
        <v>1.6286544769938467E-2</v>
      </c>
      <c r="L1246" s="69">
        <f ca="1">$H1246*$C1246*'Input Parameters'!$E$25*K1246</f>
        <v>1.5808737676735169</v>
      </c>
      <c r="M1246" s="24">
        <f t="shared" ca="1" si="167"/>
        <v>0.48656306201502708</v>
      </c>
      <c r="N1246" s="15">
        <f ca="1">_xlfn.NORM.INV(M1246,'Input Parameters'!$E$29,'Input Parameters'!$F$29)</f>
        <v>9.9996631222055168E-2</v>
      </c>
      <c r="O1246" s="8">
        <f t="shared" ca="1" si="168"/>
        <v>0.67795835271273031</v>
      </c>
      <c r="P1246" s="30">
        <f ca="1">_xlfn.LOGNORM.INV(O1246,'Input Parameters'!$H$30,'Input Parameters'!$I$30)</f>
        <v>3.337690525954367</v>
      </c>
      <c r="Q1246" s="10">
        <f t="shared" ca="1" si="169"/>
        <v>0.82800540312515136</v>
      </c>
      <c r="R1246" s="30">
        <f>IF('Input Parameters'!$E$32=0,0,_xlfn.BETA.INV(Q1246,'Input Parameters'!$L$32,'Input Parameters'!$M$32,'Input Parameters'!$J$32,'Input Parameters'!$K$32))</f>
        <v>0</v>
      </c>
      <c r="S1246" s="10">
        <f t="shared" ca="1" si="170"/>
        <v>0.35141451032095739</v>
      </c>
      <c r="T1246" s="26">
        <f ca="1">_xlfn.LOGNORM.INV(S1246,'Input Parameters'!$H$34,'Input Parameters'!$I$34)</f>
        <v>48.069166134435747</v>
      </c>
      <c r="U1246" s="10">
        <f t="shared" ca="1" si="171"/>
        <v>0.11619182643103176</v>
      </c>
      <c r="V1246" s="30">
        <f ca="1">_xlfn.BETA.INV(U1246,'Input Parameters'!$L$36,'Input Parameters'!$M$36,'Input Parameters'!$J$36,'Input Parameters'!$K$36)</f>
        <v>0.42661143795910372</v>
      </c>
      <c r="W1246" s="2">
        <f ca="1">N1246+(P1246-N1246)*(1-ERF((T1246-R1246)/(2*SQRT(L1246*'Input Parameters'!$E$38))))</f>
        <v>0.1222212956249206</v>
      </c>
      <c r="X1246">
        <f t="shared" ca="1" si="172"/>
        <v>1</v>
      </c>
      <c r="Y1246" s="7"/>
    </row>
    <row r="1247" spans="1:25" ht="15" customHeight="1" x14ac:dyDescent="0.25">
      <c r="A1247" s="139">
        <v>1240</v>
      </c>
      <c r="B1247" s="10">
        <f t="shared" ca="1" si="163"/>
        <v>1.498178706709008E-2</v>
      </c>
      <c r="C1247" s="60">
        <f ca="1">_xlfn.NORM.INV(B1247,'Input Parameters'!$E$15,'Input Parameters'!$F$15)</f>
        <v>153.33646059949521</v>
      </c>
      <c r="D1247" s="10">
        <f t="shared" ca="1" si="164"/>
        <v>0.9920570148256127</v>
      </c>
      <c r="E1247" s="62">
        <f ca="1">IF(_xlfn.NORM.INV(D1247,'Input Parameters'!$E$17,'Input Parameters'!$F$17)&lt;3500,3500,IF(_xlfn.NORM.INV(D1247,'Input Parameters'!$E$17,'Input Parameters'!$F$17)&gt;5500,5500,_xlfn.NORM.INV(D1247,'Input Parameters'!$E$17,'Input Parameters'!$F$17)))</f>
        <v>5500</v>
      </c>
      <c r="F1247" s="10">
        <f t="shared" ca="1" si="165"/>
        <v>0.75247386632965163</v>
      </c>
      <c r="G1247" s="64">
        <f ca="1">_xlfn.NORM.INV(F1247,'Input Parameters'!$E$20,'Input Parameters'!$F$20)</f>
        <v>287.22137826674947</v>
      </c>
      <c r="H1247" s="57">
        <f ca="1">EXP(E1247*(1/'Input Parameters'!$E$23-1/G1247))</f>
        <v>0.68864233483296577</v>
      </c>
      <c r="I1247" s="10">
        <f t="shared" ca="1" si="166"/>
        <v>0.82681478829848409</v>
      </c>
      <c r="J1247" s="30">
        <f ca="1">_xlfn.BETA.INV(I1247,'Input Parameters'!$L$26,'Input Parameters'!$M$26,'Input Parameters'!$J$26,'Input Parameters'!$K$26)</f>
        <v>0.79839949872652349</v>
      </c>
      <c r="K1247" s="168">
        <f ca="1">('Input Parameters'!$E$27/'Input Parameters'!$E$38)^$J1247</f>
        <v>3.2570331599057699E-3</v>
      </c>
      <c r="L1247" s="69">
        <f ca="1">$H1247*$C1247*'Input Parameters'!$E$25*K1247</f>
        <v>0.34392308862140736</v>
      </c>
      <c r="M1247" s="24">
        <f t="shared" ca="1" si="167"/>
        <v>5.5059006185282144E-2</v>
      </c>
      <c r="N1247" s="15">
        <f ca="1">_xlfn.NORM.INV(M1247,'Input Parameters'!$E$29,'Input Parameters'!$F$29)</f>
        <v>9.9840233706723472E-2</v>
      </c>
      <c r="O1247" s="8">
        <f t="shared" ca="1" si="168"/>
        <v>0.71178685034305711</v>
      </c>
      <c r="P1247" s="30">
        <f ca="1">_xlfn.LOGNORM.INV(O1247,'Input Parameters'!$H$30,'Input Parameters'!$I$30)</f>
        <v>3.4935493606470103</v>
      </c>
      <c r="Q1247" s="10">
        <f t="shared" ca="1" si="169"/>
        <v>0.51861430296619271</v>
      </c>
      <c r="R1247" s="30">
        <f>IF('Input Parameters'!$E$32=0,0,_xlfn.BETA.INV(Q1247,'Input Parameters'!$L$32,'Input Parameters'!$M$32,'Input Parameters'!$J$32,'Input Parameters'!$K$32))</f>
        <v>0</v>
      </c>
      <c r="S1247" s="10">
        <f t="shared" ca="1" si="170"/>
        <v>0.77698722700265066</v>
      </c>
      <c r="T1247" s="26">
        <f ca="1">_xlfn.LOGNORM.INV(S1247,'Input Parameters'!$H$34,'Input Parameters'!$I$34)</f>
        <v>55.425096486465179</v>
      </c>
      <c r="U1247" s="10">
        <f t="shared" ca="1" si="171"/>
        <v>0.71177614012723045</v>
      </c>
      <c r="V1247" s="30">
        <f ca="1">_xlfn.BETA.INV(U1247,'Input Parameters'!$L$36,'Input Parameters'!$M$36,'Input Parameters'!$J$36,'Input Parameters'!$K$36)</f>
        <v>0.67534206468078795</v>
      </c>
      <c r="W1247" s="2">
        <f ca="1">N1247+(P1247-N1247)*(1-ERF((T1247-R1247)/(2*SQRT(L1247*'Input Parameters'!$E$38))))</f>
        <v>9.9840233786259294E-2</v>
      </c>
      <c r="X1247">
        <f t="shared" ca="1" si="172"/>
        <v>1</v>
      </c>
      <c r="Y1247" s="7"/>
    </row>
    <row r="1248" spans="1:25" ht="15" customHeight="1" x14ac:dyDescent="0.25">
      <c r="A1248" s="139">
        <v>1241</v>
      </c>
      <c r="B1248" s="10">
        <f t="shared" ca="1" si="163"/>
        <v>0.90918049403694534</v>
      </c>
      <c r="C1248" s="60">
        <f ca="1">_xlfn.NORM.INV(B1248,'Input Parameters'!$E$15,'Input Parameters'!$F$15)</f>
        <v>343.35475965187703</v>
      </c>
      <c r="D1248" s="10">
        <f t="shared" ca="1" si="164"/>
        <v>0.7965788899780194</v>
      </c>
      <c r="E1248" s="62">
        <f ca="1">IF(_xlfn.NORM.INV(D1248,'Input Parameters'!$E$17,'Input Parameters'!$F$17)&lt;3500,3500,IF(_xlfn.NORM.INV(D1248,'Input Parameters'!$E$17,'Input Parameters'!$F$17)&gt;5500,5500,_xlfn.NORM.INV(D1248,'Input Parameters'!$E$17,'Input Parameters'!$F$17)))</f>
        <v>5380.6244033731809</v>
      </c>
      <c r="F1248" s="10">
        <f t="shared" ca="1" si="165"/>
        <v>0.92517188842582687</v>
      </c>
      <c r="G1248" s="64">
        <f ca="1">_xlfn.NORM.INV(F1248,'Input Parameters'!$E$20,'Input Parameters'!$F$20)</f>
        <v>292.30300367621322</v>
      </c>
      <c r="H1248" s="57">
        <f ca="1">EXP(E1248*(1/'Input Parameters'!$E$23-1/G1248))</f>
        <v>0.96149968120636831</v>
      </c>
      <c r="I1248" s="10">
        <f t="shared" ca="1" si="166"/>
        <v>0.50653361264668162</v>
      </c>
      <c r="J1248" s="30">
        <f ca="1">_xlfn.BETA.INV(I1248,'Input Parameters'!$L$26,'Input Parameters'!$M$26,'Input Parameters'!$J$26,'Input Parameters'!$K$26)</f>
        <v>0.66402986377629869</v>
      </c>
      <c r="K1248" s="168">
        <f ca="1">('Input Parameters'!$E$27/'Input Parameters'!$E$38)^$J1248</f>
        <v>8.5390801482788797E-3</v>
      </c>
      <c r="L1248" s="69">
        <f ca="1">$H1248*$C1248*'Input Parameters'!$E$25*K1248</f>
        <v>2.8190534255181054</v>
      </c>
      <c r="M1248" s="24">
        <f t="shared" ca="1" si="167"/>
        <v>0.97069283855350974</v>
      </c>
      <c r="N1248" s="15">
        <f ca="1">_xlfn.NORM.INV(M1248,'Input Parameters'!$E$29,'Input Parameters'!$F$29)</f>
        <v>0.10018910750773728</v>
      </c>
      <c r="O1248" s="8">
        <f t="shared" ca="1" si="168"/>
        <v>0.16301911832312188</v>
      </c>
      <c r="P1248" s="30">
        <f ca="1">_xlfn.LOGNORM.INV(O1248,'Input Parameters'!$H$30,'Input Parameters'!$I$30)</f>
        <v>1.687256030691672</v>
      </c>
      <c r="Q1248" s="10">
        <f t="shared" ca="1" si="169"/>
        <v>0.36505991746907585</v>
      </c>
      <c r="R1248" s="30">
        <f>IF('Input Parameters'!$E$32=0,0,_xlfn.BETA.INV(Q1248,'Input Parameters'!$L$32,'Input Parameters'!$M$32,'Input Parameters'!$J$32,'Input Parameters'!$K$32))</f>
        <v>0</v>
      </c>
      <c r="S1248" s="10">
        <f t="shared" ca="1" si="170"/>
        <v>3.0596708664828443E-2</v>
      </c>
      <c r="T1248" s="26">
        <f ca="1">_xlfn.LOGNORM.INV(S1248,'Input Parameters'!$H$34,'Input Parameters'!$I$34)</f>
        <v>39.926441520425371</v>
      </c>
      <c r="U1248" s="10">
        <f t="shared" ca="1" si="171"/>
        <v>0.23909525605669735</v>
      </c>
      <c r="V1248" s="30">
        <f ca="1">_xlfn.BETA.INV(U1248,'Input Parameters'!$L$36,'Input Parameters'!$M$36,'Input Parameters'!$J$36,'Input Parameters'!$K$36)</f>
        <v>0.48562375500540012</v>
      </c>
      <c r="W1248" s="2">
        <f ca="1">N1248+(P1248-N1248)*(1-ERF((T1248-R1248)/(2*SQRT(L1248*'Input Parameters'!$E$38))))</f>
        <v>0.24725947097018247</v>
      </c>
      <c r="X1248">
        <f t="shared" ca="1" si="172"/>
        <v>1</v>
      </c>
      <c r="Y1248" s="7"/>
    </row>
    <row r="1249" spans="1:25" ht="15" customHeight="1" x14ac:dyDescent="0.25">
      <c r="A1249" s="139">
        <v>1242</v>
      </c>
      <c r="B1249" s="10">
        <f t="shared" ca="1" si="163"/>
        <v>0.67026872425227557</v>
      </c>
      <c r="C1249" s="60">
        <f ca="1">_xlfn.NORM.INV(B1249,'Input Parameters'!$E$15,'Input Parameters'!$F$15)</f>
        <v>294.84782733210869</v>
      </c>
      <c r="D1249" s="10">
        <f t="shared" ca="1" si="164"/>
        <v>0.31758948176824886</v>
      </c>
      <c r="E1249" s="62">
        <f ca="1">IF(_xlfn.NORM.INV(D1249,'Input Parameters'!$E$17,'Input Parameters'!$F$17)&lt;3500,3500,IF(_xlfn.NORM.INV(D1249,'Input Parameters'!$E$17,'Input Parameters'!$F$17)&gt;5500,5500,_xlfn.NORM.INV(D1249,'Input Parameters'!$E$17,'Input Parameters'!$F$17)))</f>
        <v>4467.8849199288379</v>
      </c>
      <c r="F1249" s="10">
        <f t="shared" ca="1" si="165"/>
        <v>0.82403496970087708</v>
      </c>
      <c r="G1249" s="64">
        <f ca="1">_xlfn.NORM.INV(F1249,'Input Parameters'!$E$20,'Input Parameters'!$F$20)</f>
        <v>288.8867092575324</v>
      </c>
      <c r="H1249" s="57">
        <f ca="1">EXP(E1249*(1/'Input Parameters'!$E$23-1/G1249))</f>
        <v>0.80786641571766837</v>
      </c>
      <c r="I1249" s="10">
        <f t="shared" ca="1" si="166"/>
        <v>0.44925679442172406</v>
      </c>
      <c r="J1249" s="30">
        <f ca="1">_xlfn.BETA.INV(I1249,'Input Parameters'!$L$26,'Input Parameters'!$M$26,'Input Parameters'!$J$26,'Input Parameters'!$K$26)</f>
        <v>0.64068537912078904</v>
      </c>
      <c r="K1249" s="168">
        <f ca="1">('Input Parameters'!$E$27/'Input Parameters'!$E$38)^$J1249</f>
        <v>1.0095641883518049E-2</v>
      </c>
      <c r="L1249" s="69">
        <f ca="1">$H1249*$C1249*'Input Parameters'!$E$25*K1249</f>
        <v>2.4047582470973294</v>
      </c>
      <c r="M1249" s="24">
        <f t="shared" ca="1" si="167"/>
        <v>0.38678844263005896</v>
      </c>
      <c r="N1249" s="15">
        <f ca="1">_xlfn.NORM.INV(M1249,'Input Parameters'!$E$29,'Input Parameters'!$F$29)</f>
        <v>9.9971230064691649E-2</v>
      </c>
      <c r="O1249" s="8">
        <f t="shared" ca="1" si="168"/>
        <v>0.78302546099365056</v>
      </c>
      <c r="P1249" s="30">
        <f ca="1">_xlfn.LOGNORM.INV(O1249,'Input Parameters'!$H$30,'Input Parameters'!$I$30)</f>
        <v>3.883184956996256</v>
      </c>
      <c r="Q1249" s="10">
        <f t="shared" ca="1" si="169"/>
        <v>0.12100677179750796</v>
      </c>
      <c r="R1249" s="30">
        <f>IF('Input Parameters'!$E$32=0,0,_xlfn.BETA.INV(Q1249,'Input Parameters'!$L$32,'Input Parameters'!$M$32,'Input Parameters'!$J$32,'Input Parameters'!$K$32))</f>
        <v>0</v>
      </c>
      <c r="S1249" s="10">
        <f t="shared" ca="1" si="170"/>
        <v>0.65432638386762076</v>
      </c>
      <c r="T1249" s="26">
        <f ca="1">_xlfn.LOGNORM.INV(S1249,'Input Parameters'!$H$34,'Input Parameters'!$I$34)</f>
        <v>52.962305994726762</v>
      </c>
      <c r="U1249" s="10">
        <f t="shared" ca="1" si="171"/>
        <v>0.33765835650162146</v>
      </c>
      <c r="V1249" s="30">
        <f ca="1">_xlfn.BETA.INV(U1249,'Input Parameters'!$L$36,'Input Parameters'!$M$36,'Input Parameters'!$J$36,'Input Parameters'!$K$36)</f>
        <v>0.52473654282524662</v>
      </c>
      <c r="W1249" s="2">
        <f ca="1">N1249+(P1249-N1249)*(1-ERF((T1249-R1249)/(2*SQRT(L1249*'Input Parameters'!$E$38))))</f>
        <v>0.1595017621777127</v>
      </c>
      <c r="X1249">
        <f t="shared" ca="1" si="172"/>
        <v>1</v>
      </c>
      <c r="Y1249" s="7"/>
    </row>
    <row r="1250" spans="1:25" ht="15" customHeight="1" x14ac:dyDescent="0.25">
      <c r="A1250" s="139">
        <v>1243</v>
      </c>
      <c r="B1250" s="10">
        <f t="shared" ca="1" si="163"/>
        <v>0.78913456895636158</v>
      </c>
      <c r="C1250" s="60">
        <f ca="1">_xlfn.NORM.INV(B1250,'Input Parameters'!$E$15,'Input Parameters'!$F$15)</f>
        <v>314.50740207634277</v>
      </c>
      <c r="D1250" s="10">
        <f t="shared" ca="1" si="164"/>
        <v>0.17730111178190522</v>
      </c>
      <c r="E1250" s="62">
        <f ca="1">IF(_xlfn.NORM.INV(D1250,'Input Parameters'!$E$17,'Input Parameters'!$F$17)&lt;3500,3500,IF(_xlfn.NORM.INV(D1250,'Input Parameters'!$E$17,'Input Parameters'!$F$17)&gt;5500,5500,_xlfn.NORM.INV(D1250,'Input Parameters'!$E$17,'Input Parameters'!$F$17)))</f>
        <v>4152.0104250929326</v>
      </c>
      <c r="F1250" s="10">
        <f t="shared" ca="1" si="165"/>
        <v>0.31439752659974685</v>
      </c>
      <c r="G1250" s="64">
        <f ca="1">_xlfn.NORM.INV(F1250,'Input Parameters'!$E$20,'Input Parameters'!$F$20)</f>
        <v>279.41106243288937</v>
      </c>
      <c r="H1250" s="57">
        <f ca="1">EXP(E1250*(1/'Input Parameters'!$E$23-1/G1250))</f>
        <v>0.50374440929506603</v>
      </c>
      <c r="I1250" s="10">
        <f t="shared" ca="1" si="166"/>
        <v>0.50925528607093906</v>
      </c>
      <c r="J1250" s="30">
        <f ca="1">_xlfn.BETA.INV(I1250,'Input Parameters'!$L$26,'Input Parameters'!$M$26,'Input Parameters'!$J$26,'Input Parameters'!$K$26)</f>
        <v>0.66512409434770348</v>
      </c>
      <c r="K1250" s="168">
        <f ca="1">('Input Parameters'!$E$27/'Input Parameters'!$E$38)^$J1250</f>
        <v>8.4723197464461053E-3</v>
      </c>
      <c r="L1250" s="69">
        <f ca="1">$H1250*$C1250*'Input Parameters'!$E$25*K1250</f>
        <v>1.3422810167482093</v>
      </c>
      <c r="M1250" s="24">
        <f t="shared" ca="1" si="167"/>
        <v>0.63860912010085191</v>
      </c>
      <c r="N1250" s="15">
        <f ca="1">_xlfn.NORM.INV(M1250,'Input Parameters'!$E$29,'Input Parameters'!$F$29)</f>
        <v>0.10003547434993325</v>
      </c>
      <c r="O1250" s="8">
        <f t="shared" ca="1" si="168"/>
        <v>0.84850880781304105</v>
      </c>
      <c r="P1250" s="30">
        <f ca="1">_xlfn.LOGNORM.INV(O1250,'Input Parameters'!$H$30,'Input Parameters'!$I$30)</f>
        <v>4.3650099016692288</v>
      </c>
      <c r="Q1250" s="10">
        <f t="shared" ca="1" si="169"/>
        <v>0.95967301128220783</v>
      </c>
      <c r="R1250" s="30">
        <f>IF('Input Parameters'!$E$32=0,0,_xlfn.BETA.INV(Q1250,'Input Parameters'!$L$32,'Input Parameters'!$M$32,'Input Parameters'!$J$32,'Input Parameters'!$K$32))</f>
        <v>0</v>
      </c>
      <c r="S1250" s="10">
        <f t="shared" ca="1" si="170"/>
        <v>0.89195203665967393</v>
      </c>
      <c r="T1250" s="26">
        <f ca="1">_xlfn.LOGNORM.INV(S1250,'Input Parameters'!$H$34,'Input Parameters'!$I$34)</f>
        <v>58.801499135039769</v>
      </c>
      <c r="U1250" s="10">
        <f t="shared" ca="1" si="171"/>
        <v>9.3456734847785605E-2</v>
      </c>
      <c r="V1250" s="30">
        <f ca="1">_xlfn.BETA.INV(U1250,'Input Parameters'!$L$36,'Input Parameters'!$M$36,'Input Parameters'!$J$36,'Input Parameters'!$K$36)</f>
        <v>0.41265854645029976</v>
      </c>
      <c r="W1250" s="2">
        <f ca="1">N1250+(P1250-N1250)*(1-ERF((T1250-R1250)/(2*SQRT(L1250*'Input Parameters'!$E$38))))</f>
        <v>0.10145220538268286</v>
      </c>
      <c r="X1250">
        <f t="shared" ca="1" si="172"/>
        <v>1</v>
      </c>
      <c r="Y1250" s="7"/>
    </row>
    <row r="1251" spans="1:25" ht="15" customHeight="1" x14ac:dyDescent="0.25">
      <c r="A1251" s="139">
        <v>1244</v>
      </c>
      <c r="B1251" s="10">
        <f t="shared" ca="1" si="163"/>
        <v>0.27754855454492011</v>
      </c>
      <c r="C1251" s="60">
        <f ca="1">_xlfn.NORM.INV(B1251,'Input Parameters'!$E$15,'Input Parameters'!$F$15)</f>
        <v>238.98550881581156</v>
      </c>
      <c r="D1251" s="10">
        <f t="shared" ca="1" si="164"/>
        <v>0.77556318645650157</v>
      </c>
      <c r="E1251" s="62">
        <f ca="1">IF(_xlfn.NORM.INV(D1251,'Input Parameters'!$E$17,'Input Parameters'!$F$17)&lt;3500,3500,IF(_xlfn.NORM.INV(D1251,'Input Parameters'!$E$17,'Input Parameters'!$F$17)&gt;5500,5500,_xlfn.NORM.INV(D1251,'Input Parameters'!$E$17,'Input Parameters'!$F$17)))</f>
        <v>5330.1059374963006</v>
      </c>
      <c r="F1251" s="10">
        <f t="shared" ca="1" si="165"/>
        <v>5.3708816420514505E-2</v>
      </c>
      <c r="G1251" s="64">
        <f ca="1">_xlfn.NORM.INV(F1251,'Input Parameters'!$E$20,'Input Parameters'!$F$20)</f>
        <v>271.86360690519285</v>
      </c>
      <c r="H1251" s="57">
        <f ca="1">EXP(E1251*(1/'Input Parameters'!$E$23-1/G1251))</f>
        <v>0.24418333984698817</v>
      </c>
      <c r="I1251" s="10">
        <f t="shared" ca="1" si="166"/>
        <v>0.1080662816617719</v>
      </c>
      <c r="J1251" s="30">
        <f ca="1">_xlfn.BETA.INV(I1251,'Input Parameters'!$L$26,'Input Parameters'!$M$26,'Input Parameters'!$J$26,'Input Parameters'!$K$26)</f>
        <v>0.45219733715629301</v>
      </c>
      <c r="K1251" s="168">
        <f ca="1">('Input Parameters'!$E$27/'Input Parameters'!$E$38)^$J1251</f>
        <v>3.9022290607376185E-2</v>
      </c>
      <c r="L1251" s="69">
        <f ca="1">$H1251*$C1251*'Input Parameters'!$E$25*K1251</f>
        <v>2.2771957059085128</v>
      </c>
      <c r="M1251" s="24">
        <f t="shared" ca="1" si="167"/>
        <v>0.97774781652270748</v>
      </c>
      <c r="N1251" s="15">
        <f ca="1">_xlfn.NORM.INV(M1251,'Input Parameters'!$E$29,'Input Parameters'!$F$29)</f>
        <v>0.10020093090668319</v>
      </c>
      <c r="O1251" s="8">
        <f t="shared" ca="1" si="168"/>
        <v>0.89044401247898952</v>
      </c>
      <c r="P1251" s="30">
        <f ca="1">_xlfn.LOGNORM.INV(O1251,'Input Parameters'!$H$30,'Input Parameters'!$I$30)</f>
        <v>4.794866279635416</v>
      </c>
      <c r="Q1251" s="10">
        <f t="shared" ca="1" si="169"/>
        <v>3.5914334286847982E-2</v>
      </c>
      <c r="R1251" s="30">
        <f>IF('Input Parameters'!$E$32=0,0,_xlfn.BETA.INV(Q1251,'Input Parameters'!$L$32,'Input Parameters'!$M$32,'Input Parameters'!$J$32,'Input Parameters'!$K$32))</f>
        <v>0</v>
      </c>
      <c r="S1251" s="10">
        <f t="shared" ca="1" si="170"/>
        <v>0.23777508352204402</v>
      </c>
      <c r="T1251" s="26">
        <f ca="1">_xlfn.LOGNORM.INV(S1251,'Input Parameters'!$H$34,'Input Parameters'!$I$34)</f>
        <v>46.122689113918192</v>
      </c>
      <c r="U1251" s="10">
        <f t="shared" ca="1" si="171"/>
        <v>0.28379478588704998</v>
      </c>
      <c r="V1251" s="30">
        <f ca="1">_xlfn.BETA.INV(U1251,'Input Parameters'!$L$36,'Input Parameters'!$M$36,'Input Parameters'!$J$36,'Input Parameters'!$K$36)</f>
        <v>0.50381562271740865</v>
      </c>
      <c r="W1251" s="2">
        <f ca="1">N1251+(P1251-N1251)*(1-ERF((T1251-R1251)/(2*SQRT(L1251*'Input Parameters'!$E$38))))</f>
        <v>0.24422467242089405</v>
      </c>
      <c r="X1251">
        <f t="shared" ca="1" si="172"/>
        <v>1</v>
      </c>
      <c r="Y1251" s="7"/>
    </row>
    <row r="1252" spans="1:25" ht="15" customHeight="1" x14ac:dyDescent="0.25">
      <c r="A1252" s="139">
        <v>1245</v>
      </c>
      <c r="B1252" s="10">
        <f t="shared" ca="1" si="163"/>
        <v>0.35304253875348401</v>
      </c>
      <c r="C1252" s="60">
        <f ca="1">_xlfn.NORM.INV(B1252,'Input Parameters'!$E$15,'Input Parameters'!$F$15)</f>
        <v>250.52981721587707</v>
      </c>
      <c r="D1252" s="10">
        <f t="shared" ca="1" si="164"/>
        <v>0.35757706775383213</v>
      </c>
      <c r="E1252" s="62">
        <f ca="1">IF(_xlfn.NORM.INV(D1252,'Input Parameters'!$E$17,'Input Parameters'!$F$17)&lt;3500,3500,IF(_xlfn.NORM.INV(D1252,'Input Parameters'!$E$17,'Input Parameters'!$F$17)&gt;5500,5500,_xlfn.NORM.INV(D1252,'Input Parameters'!$E$17,'Input Parameters'!$F$17)))</f>
        <v>4544.540068978511</v>
      </c>
      <c r="F1252" s="10">
        <f t="shared" ca="1" si="165"/>
        <v>0.8324138030858107</v>
      </c>
      <c r="G1252" s="64">
        <f ca="1">_xlfn.NORM.INV(F1252,'Input Parameters'!$E$20,'Input Parameters'!$F$20)</f>
        <v>289.10711011749441</v>
      </c>
      <c r="H1252" s="57">
        <f ca="1">EXP(E1252*(1/'Input Parameters'!$E$23-1/G1252))</f>
        <v>0.81462577783480239</v>
      </c>
      <c r="I1252" s="10">
        <f t="shared" ca="1" si="166"/>
        <v>0.63659325554355428</v>
      </c>
      <c r="J1252" s="30">
        <f ca="1">_xlfn.BETA.INV(I1252,'Input Parameters'!$L$26,'Input Parameters'!$M$26,'Input Parameters'!$J$26,'Input Parameters'!$K$26)</f>
        <v>0.715874514577725</v>
      </c>
      <c r="K1252" s="168">
        <f ca="1">('Input Parameters'!$E$27/'Input Parameters'!$E$38)^$J1252</f>
        <v>5.8871404014885992E-3</v>
      </c>
      <c r="L1252" s="69">
        <f ca="1">$H1252*$C1252*'Input Parameters'!$E$25*K1252</f>
        <v>1.20149498825151</v>
      </c>
      <c r="M1252" s="24">
        <f t="shared" ca="1" si="167"/>
        <v>0.29823099925874086</v>
      </c>
      <c r="N1252" s="15">
        <f ca="1">_xlfn.NORM.INV(M1252,'Input Parameters'!$E$29,'Input Parameters'!$F$29)</f>
        <v>9.9947050483631811E-2</v>
      </c>
      <c r="O1252" s="8">
        <f t="shared" ca="1" si="168"/>
        <v>0.53977283002841003</v>
      </c>
      <c r="P1252" s="30">
        <f ca="1">_xlfn.LOGNORM.INV(O1252,'Input Parameters'!$H$30,'Input Parameters'!$I$30)</f>
        <v>2.8128919745516896</v>
      </c>
      <c r="Q1252" s="10">
        <f t="shared" ca="1" si="169"/>
        <v>0.58986475865634613</v>
      </c>
      <c r="R1252" s="30">
        <f>IF('Input Parameters'!$E$32=0,0,_xlfn.BETA.INV(Q1252,'Input Parameters'!$L$32,'Input Parameters'!$M$32,'Input Parameters'!$J$32,'Input Parameters'!$K$32))</f>
        <v>0</v>
      </c>
      <c r="S1252" s="10">
        <f t="shared" ca="1" si="170"/>
        <v>1.7126293732081188E-2</v>
      </c>
      <c r="T1252" s="26">
        <f ca="1">_xlfn.LOGNORM.INV(S1252,'Input Parameters'!$H$34,'Input Parameters'!$I$34)</f>
        <v>38.726868751391386</v>
      </c>
      <c r="U1252" s="10">
        <f t="shared" ca="1" si="171"/>
        <v>0.64486536495317792</v>
      </c>
      <c r="V1252" s="30">
        <f ca="1">_xlfn.BETA.INV(U1252,'Input Parameters'!$L$36,'Input Parameters'!$M$36,'Input Parameters'!$J$36,'Input Parameters'!$K$36)</f>
        <v>0.64445038890267226</v>
      </c>
      <c r="W1252" s="2">
        <f ca="1">N1252+(P1252-N1252)*(1-ERF((T1252-R1252)/(2*SQRT(L1252*'Input Parameters'!$E$38))))</f>
        <v>0.1338065325433892</v>
      </c>
      <c r="X1252">
        <f t="shared" ca="1" si="172"/>
        <v>1</v>
      </c>
      <c r="Y1252" s="7"/>
    </row>
    <row r="1253" spans="1:25" ht="15" customHeight="1" x14ac:dyDescent="0.25">
      <c r="A1253" s="139">
        <v>1246</v>
      </c>
      <c r="B1253" s="10">
        <f t="shared" ca="1" si="163"/>
        <v>0.33025718747877852</v>
      </c>
      <c r="C1253" s="60">
        <f ca="1">_xlfn.NORM.INV(B1253,'Input Parameters'!$E$15,'Input Parameters'!$F$15)</f>
        <v>247.16527284728176</v>
      </c>
      <c r="D1253" s="10">
        <f t="shared" ca="1" si="164"/>
        <v>0.67982497743523773</v>
      </c>
      <c r="E1253" s="62">
        <f ca="1">IF(_xlfn.NORM.INV(D1253,'Input Parameters'!$E$17,'Input Parameters'!$F$17)&lt;3500,3500,IF(_xlfn.NORM.INV(D1253,'Input Parameters'!$E$17,'Input Parameters'!$F$17)&gt;5500,5500,_xlfn.NORM.INV(D1253,'Input Parameters'!$E$17,'Input Parameters'!$F$17)))</f>
        <v>5127.0466033693356</v>
      </c>
      <c r="F1253" s="10">
        <f t="shared" ca="1" si="165"/>
        <v>0.11074846674466543</v>
      </c>
      <c r="G1253" s="64">
        <f ca="1">_xlfn.NORM.INV(F1253,'Input Parameters'!$E$20,'Input Parameters'!$F$20)</f>
        <v>274.4588658111262</v>
      </c>
      <c r="H1253" s="57">
        <f ca="1">EXP(E1253*(1/'Input Parameters'!$E$23-1/G1253))</f>
        <v>0.30795615991207492</v>
      </c>
      <c r="I1253" s="10">
        <f t="shared" ca="1" si="166"/>
        <v>0.24358896502746807</v>
      </c>
      <c r="J1253" s="30">
        <f ca="1">_xlfn.BETA.INV(I1253,'Input Parameters'!$L$26,'Input Parameters'!$M$26,'Input Parameters'!$J$26,'Input Parameters'!$K$26)</f>
        <v>0.54509684177864903</v>
      </c>
      <c r="K1253" s="168">
        <f ca="1">('Input Parameters'!$E$27/'Input Parameters'!$E$38)^$J1253</f>
        <v>2.0040649447629285E-2</v>
      </c>
      <c r="L1253" s="69">
        <f ca="1">$H1253*$C1253*'Input Parameters'!$E$25*K1253</f>
        <v>1.5254154419250705</v>
      </c>
      <c r="M1253" s="24">
        <f t="shared" ca="1" si="167"/>
        <v>0.63941806949385305</v>
      </c>
      <c r="N1253" s="15">
        <f ca="1">_xlfn.NORM.INV(M1253,'Input Parameters'!$E$29,'Input Parameters'!$F$29)</f>
        <v>0.10003569037516107</v>
      </c>
      <c r="O1253" s="8">
        <f t="shared" ca="1" si="168"/>
        <v>0.61412365942314473</v>
      </c>
      <c r="P1253" s="30">
        <f ca="1">_xlfn.LOGNORM.INV(O1253,'Input Parameters'!$H$30,'Input Parameters'!$I$30)</f>
        <v>3.0773540970575404</v>
      </c>
      <c r="Q1253" s="10">
        <f t="shared" ca="1" si="169"/>
        <v>0.19547080070771239</v>
      </c>
      <c r="R1253" s="30">
        <f>IF('Input Parameters'!$E$32=0,0,_xlfn.BETA.INV(Q1253,'Input Parameters'!$L$32,'Input Parameters'!$M$32,'Input Parameters'!$J$32,'Input Parameters'!$K$32))</f>
        <v>0</v>
      </c>
      <c r="S1253" s="10">
        <f t="shared" ca="1" si="170"/>
        <v>0.17737514226318563</v>
      </c>
      <c r="T1253" s="26">
        <f ca="1">_xlfn.LOGNORM.INV(S1253,'Input Parameters'!$H$34,'Input Parameters'!$I$34)</f>
        <v>44.921454703563633</v>
      </c>
      <c r="U1253" s="10">
        <f t="shared" ca="1" si="171"/>
        <v>2.7636299243502305E-2</v>
      </c>
      <c r="V1253" s="30">
        <f ca="1">_xlfn.BETA.INV(U1253,'Input Parameters'!$L$36,'Input Parameters'!$M$36,'Input Parameters'!$J$36,'Input Parameters'!$K$36)</f>
        <v>0.35377422612248177</v>
      </c>
      <c r="W1253" s="2">
        <f ca="1">N1253+(P1253-N1253)*(1-ERF((T1253-R1253)/(2*SQRT(L1253*'Input Parameters'!$E$38))))</f>
        <v>0.1301537223974249</v>
      </c>
      <c r="X1253">
        <f t="shared" ca="1" si="172"/>
        <v>1</v>
      </c>
      <c r="Y1253" s="7"/>
    </row>
    <row r="1254" spans="1:25" ht="15" customHeight="1" x14ac:dyDescent="0.25">
      <c r="A1254" s="139">
        <v>1247</v>
      </c>
      <c r="B1254" s="10">
        <f t="shared" ca="1" si="163"/>
        <v>0.78564249467129321</v>
      </c>
      <c r="C1254" s="60">
        <f ca="1">_xlfn.NORM.INV(B1254,'Input Parameters'!$E$15,'Input Parameters'!$F$15)</f>
        <v>313.85547960092498</v>
      </c>
      <c r="D1254" s="10">
        <f t="shared" ca="1" si="164"/>
        <v>4.022624862755031E-2</v>
      </c>
      <c r="E1254" s="62">
        <f ca="1">IF(_xlfn.NORM.INV(D1254,'Input Parameters'!$E$17,'Input Parameters'!$F$17)&lt;3500,3500,IF(_xlfn.NORM.INV(D1254,'Input Parameters'!$E$17,'Input Parameters'!$F$17)&gt;5500,5500,_xlfn.NORM.INV(D1254,'Input Parameters'!$E$17,'Input Parameters'!$F$17)))</f>
        <v>3576.3533863632074</v>
      </c>
      <c r="F1254" s="10">
        <f t="shared" ca="1" si="165"/>
        <v>8.9804676182847487E-2</v>
      </c>
      <c r="G1254" s="64">
        <f ca="1">_xlfn.NORM.INV(F1254,'Input Parameters'!$E$20,'Input Parameters'!$F$20)</f>
        <v>273.65887599202102</v>
      </c>
      <c r="H1254" s="57">
        <f ca="1">EXP(E1254*(1/'Input Parameters'!$E$23-1/G1254))</f>
        <v>0.42330550127388306</v>
      </c>
      <c r="I1254" s="10">
        <f t="shared" ca="1" si="166"/>
        <v>0.98934557422923808</v>
      </c>
      <c r="J1254" s="30">
        <f ca="1">_xlfn.BETA.INV(I1254,'Input Parameters'!$L$26,'Input Parameters'!$M$26,'Input Parameters'!$J$26,'Input Parameters'!$K$26)</f>
        <v>0.92873549575824033</v>
      </c>
      <c r="K1254" s="168">
        <f ca="1">('Input Parameters'!$E$27/'Input Parameters'!$E$38)^$J1254</f>
        <v>1.2787889590289028E-3</v>
      </c>
      <c r="L1254" s="69">
        <f ca="1">$H1254*$C1254*'Input Parameters'!$E$25*K1254</f>
        <v>0.16989574646473821</v>
      </c>
      <c r="M1254" s="24">
        <f t="shared" ca="1" si="167"/>
        <v>0.43502422956593556</v>
      </c>
      <c r="N1254" s="15">
        <f ca="1">_xlfn.NORM.INV(M1254,'Input Parameters'!$E$29,'Input Parameters'!$F$29)</f>
        <v>9.9983640306680235E-2</v>
      </c>
      <c r="O1254" s="8">
        <f t="shared" ca="1" si="168"/>
        <v>0.19364822970483808</v>
      </c>
      <c r="P1254" s="30">
        <f ca="1">_xlfn.LOGNORM.INV(O1254,'Input Parameters'!$H$30,'Input Parameters'!$I$30)</f>
        <v>1.7836340845698744</v>
      </c>
      <c r="Q1254" s="10">
        <f t="shared" ca="1" si="169"/>
        <v>0.59862404492861809</v>
      </c>
      <c r="R1254" s="30">
        <f>IF('Input Parameters'!$E$32=0,0,_xlfn.BETA.INV(Q1254,'Input Parameters'!$L$32,'Input Parameters'!$M$32,'Input Parameters'!$J$32,'Input Parameters'!$K$32))</f>
        <v>0</v>
      </c>
      <c r="S1254" s="10">
        <f t="shared" ca="1" si="170"/>
        <v>0.26081571979969287</v>
      </c>
      <c r="T1254" s="26">
        <f ca="1">_xlfn.LOGNORM.INV(S1254,'Input Parameters'!$H$34,'Input Parameters'!$I$34)</f>
        <v>46.541783085499439</v>
      </c>
      <c r="U1254" s="10">
        <f t="shared" ca="1" si="171"/>
        <v>0.32506521487858975</v>
      </c>
      <c r="V1254" s="30">
        <f ca="1">_xlfn.BETA.INV(U1254,'Input Parameters'!$L$36,'Input Parameters'!$M$36,'Input Parameters'!$J$36,'Input Parameters'!$K$36)</f>
        <v>0.51991469547652147</v>
      </c>
      <c r="W1254" s="2">
        <f ca="1">N1254+(P1254-N1254)*(1-ERF((T1254-R1254)/(2*SQRT(L1254*'Input Parameters'!$E$38))))</f>
        <v>9.9983640306682664E-2</v>
      </c>
      <c r="X1254">
        <f t="shared" ca="1" si="172"/>
        <v>1</v>
      </c>
      <c r="Y1254" s="7"/>
    </row>
    <row r="1255" spans="1:25" ht="15" customHeight="1" x14ac:dyDescent="0.25">
      <c r="A1255" s="139">
        <v>1248</v>
      </c>
      <c r="B1255" s="10">
        <f t="shared" ca="1" si="163"/>
        <v>0.35267850263333933</v>
      </c>
      <c r="C1255" s="60">
        <f ca="1">_xlfn.NORM.INV(B1255,'Input Parameters'!$E$15,'Input Parameters'!$F$15)</f>
        <v>250.47671118145402</v>
      </c>
      <c r="D1255" s="10">
        <f t="shared" ca="1" si="164"/>
        <v>4.972767016947377E-2</v>
      </c>
      <c r="E1255" s="62">
        <f ca="1">IF(_xlfn.NORM.INV(D1255,'Input Parameters'!$E$17,'Input Parameters'!$F$17)&lt;3500,3500,IF(_xlfn.NORM.INV(D1255,'Input Parameters'!$E$17,'Input Parameters'!$F$17)&gt;5500,5500,_xlfn.NORM.INV(D1255,'Input Parameters'!$E$17,'Input Parameters'!$F$17)))</f>
        <v>3646.7500822260508</v>
      </c>
      <c r="F1255" s="10">
        <f t="shared" ca="1" si="165"/>
        <v>0.55426261106223285</v>
      </c>
      <c r="G1255" s="64">
        <f ca="1">_xlfn.NORM.INV(F1255,'Input Parameters'!$E$20,'Input Parameters'!$F$20)</f>
        <v>283.56413677832268</v>
      </c>
      <c r="H1255" s="57">
        <f ca="1">EXP(E1255*(1/'Input Parameters'!$E$23-1/G1255))</f>
        <v>0.6629260210181861</v>
      </c>
      <c r="I1255" s="10">
        <f t="shared" ca="1" si="166"/>
        <v>0.83851693110280034</v>
      </c>
      <c r="J1255" s="30">
        <f ca="1">_xlfn.BETA.INV(I1255,'Input Parameters'!$L$26,'Input Parameters'!$M$26,'Input Parameters'!$J$26,'Input Parameters'!$K$26)</f>
        <v>0.80429436909283913</v>
      </c>
      <c r="K1255" s="168">
        <f ca="1">('Input Parameters'!$E$27/'Input Parameters'!$E$38)^$J1255</f>
        <v>3.1221837041616137E-3</v>
      </c>
      <c r="L1255" s="69">
        <f ca="1">$H1255*$C1255*'Input Parameters'!$E$25*K1255</f>
        <v>0.51843089072507476</v>
      </c>
      <c r="M1255" s="24">
        <f t="shared" ca="1" si="167"/>
        <v>0.82469991995924452</v>
      </c>
      <c r="N1255" s="15">
        <f ca="1">_xlfn.NORM.INV(M1255,'Input Parameters'!$E$29,'Input Parameters'!$F$29)</f>
        <v>0.10009334258086994</v>
      </c>
      <c r="O1255" s="8">
        <f t="shared" ca="1" si="168"/>
        <v>0.17354275054455059</v>
      </c>
      <c r="P1255" s="30">
        <f ca="1">_xlfn.LOGNORM.INV(O1255,'Input Parameters'!$H$30,'Input Parameters'!$I$30)</f>
        <v>1.7209578030968846</v>
      </c>
      <c r="Q1255" s="10">
        <f t="shared" ca="1" si="169"/>
        <v>0.27274524915593534</v>
      </c>
      <c r="R1255" s="30">
        <f>IF('Input Parameters'!$E$32=0,0,_xlfn.BETA.INV(Q1255,'Input Parameters'!$L$32,'Input Parameters'!$M$32,'Input Parameters'!$J$32,'Input Parameters'!$K$32))</f>
        <v>0</v>
      </c>
      <c r="S1255" s="10">
        <f t="shared" ca="1" si="170"/>
        <v>0.72183693175460983</v>
      </c>
      <c r="T1255" s="26">
        <f ca="1">_xlfn.LOGNORM.INV(S1255,'Input Parameters'!$H$34,'Input Parameters'!$I$34)</f>
        <v>54.238869652268363</v>
      </c>
      <c r="U1255" s="10">
        <f t="shared" ca="1" si="171"/>
        <v>0.35822175215765439</v>
      </c>
      <c r="V1255" s="30">
        <f ca="1">_xlfn.BETA.INV(U1255,'Input Parameters'!$L$36,'Input Parameters'!$M$36,'Input Parameters'!$J$36,'Input Parameters'!$K$36)</f>
        <v>0.53254559038200833</v>
      </c>
      <c r="W1255" s="2">
        <f ca="1">N1255+(P1255-N1255)*(1-ERF((T1255-R1255)/(2*SQRT(L1255*'Input Parameters'!$E$38))))</f>
        <v>0.10009350477662961</v>
      </c>
      <c r="X1255">
        <f t="shared" ca="1" si="172"/>
        <v>1</v>
      </c>
      <c r="Y1255" s="7"/>
    </row>
    <row r="1256" spans="1:25" ht="15" customHeight="1" x14ac:dyDescent="0.25">
      <c r="A1256" s="139">
        <v>1249</v>
      </c>
      <c r="B1256" s="10">
        <f t="shared" ca="1" si="163"/>
        <v>0.68055778518555687</v>
      </c>
      <c r="C1256" s="60">
        <f ca="1">_xlfn.NORM.INV(B1256,'Input Parameters'!$E$15,'Input Parameters'!$F$15)</f>
        <v>296.39796613516148</v>
      </c>
      <c r="D1256" s="10">
        <f t="shared" ca="1" si="164"/>
        <v>0.46646171479304765</v>
      </c>
      <c r="E1256" s="62">
        <f ca="1">IF(_xlfn.NORM.INV(D1256,'Input Parameters'!$E$17,'Input Parameters'!$F$17)&lt;3500,3500,IF(_xlfn.NORM.INV(D1256,'Input Parameters'!$E$17,'Input Parameters'!$F$17)&gt;5500,5500,_xlfn.NORM.INV(D1256,'Input Parameters'!$E$17,'Input Parameters'!$F$17)))</f>
        <v>4741.0829013213724</v>
      </c>
      <c r="F1256" s="10">
        <f t="shared" ca="1" si="165"/>
        <v>5.1936007679485363E-2</v>
      </c>
      <c r="G1256" s="64">
        <f ca="1">_xlfn.NORM.INV(F1256,'Input Parameters'!$E$20,'Input Parameters'!$F$20)</f>
        <v>271.75335398249302</v>
      </c>
      <c r="H1256" s="57">
        <f ca="1">EXP(E1256*(1/'Input Parameters'!$E$23-1/G1256))</f>
        <v>0.28333876014098597</v>
      </c>
      <c r="I1256" s="10">
        <f t="shared" ca="1" si="166"/>
        <v>0.63487441466450156</v>
      </c>
      <c r="J1256" s="30">
        <f ca="1">_xlfn.BETA.INV(I1256,'Input Parameters'!$L$26,'Input Parameters'!$M$26,'Input Parameters'!$J$26,'Input Parameters'!$K$26)</f>
        <v>0.71518551380640361</v>
      </c>
      <c r="K1256" s="168">
        <f ca="1">('Input Parameters'!$E$27/'Input Parameters'!$E$38)^$J1256</f>
        <v>5.9163079549011911E-3</v>
      </c>
      <c r="L1256" s="69">
        <f ca="1">$H1256*$C1256*'Input Parameters'!$E$25*K1256</f>
        <v>0.49685764906118696</v>
      </c>
      <c r="M1256" s="24">
        <f t="shared" ca="1" si="167"/>
        <v>0.9242457941376272</v>
      </c>
      <c r="N1256" s="15">
        <f ca="1">_xlfn.NORM.INV(M1256,'Input Parameters'!$E$29,'Input Parameters'!$F$29)</f>
        <v>0.10014342237846084</v>
      </c>
      <c r="O1256" s="8">
        <f t="shared" ca="1" si="168"/>
        <v>0.20076399100947973</v>
      </c>
      <c r="P1256" s="30">
        <f ca="1">_xlfn.LOGNORM.INV(O1256,'Input Parameters'!$H$30,'Input Parameters'!$I$30)</f>
        <v>1.8053644287734418</v>
      </c>
      <c r="Q1256" s="10">
        <f t="shared" ca="1" si="169"/>
        <v>0.42743646271501856</v>
      </c>
      <c r="R1256" s="30">
        <f>IF('Input Parameters'!$E$32=0,0,_xlfn.BETA.INV(Q1256,'Input Parameters'!$L$32,'Input Parameters'!$M$32,'Input Parameters'!$J$32,'Input Parameters'!$K$32))</f>
        <v>0</v>
      </c>
      <c r="S1256" s="10">
        <f t="shared" ca="1" si="170"/>
        <v>0.75759989494968838</v>
      </c>
      <c r="T1256" s="26">
        <f ca="1">_xlfn.LOGNORM.INV(S1256,'Input Parameters'!$H$34,'Input Parameters'!$I$34)</f>
        <v>54.98890129782648</v>
      </c>
      <c r="U1256" s="10">
        <f t="shared" ca="1" si="171"/>
        <v>0.57068421248109125</v>
      </c>
      <c r="V1256" s="30">
        <f ca="1">_xlfn.BETA.INV(U1256,'Input Parameters'!$L$36,'Input Parameters'!$M$36,'Input Parameters'!$J$36,'Input Parameters'!$K$36)</f>
        <v>0.61348605398092115</v>
      </c>
      <c r="W1256" s="2">
        <f ca="1">N1256+(P1256-N1256)*(1-ERF((T1256-R1256)/(2*SQRT(L1256*'Input Parameters'!$E$38))))</f>
        <v>0.10014348143140357</v>
      </c>
      <c r="X1256">
        <f t="shared" ca="1" si="172"/>
        <v>1</v>
      </c>
      <c r="Y1256" s="7"/>
    </row>
    <row r="1257" spans="1:25" ht="15" customHeight="1" x14ac:dyDescent="0.25">
      <c r="A1257" s="139">
        <v>1250</v>
      </c>
      <c r="B1257" s="10">
        <f t="shared" ca="1" si="163"/>
        <v>0.89674595718289141</v>
      </c>
      <c r="C1257" s="60">
        <f ca="1">_xlfn.NORM.INV(B1257,'Input Parameters'!$E$15,'Input Parameters'!$F$15)</f>
        <v>339.42574522146299</v>
      </c>
      <c r="D1257" s="10">
        <f t="shared" ca="1" si="164"/>
        <v>0.78413928659938503</v>
      </c>
      <c r="E1257" s="62">
        <f ca="1">IF(_xlfn.NORM.INV(D1257,'Input Parameters'!$E$17,'Input Parameters'!$F$17)&lt;3500,3500,IF(_xlfn.NORM.INV(D1257,'Input Parameters'!$E$17,'Input Parameters'!$F$17)&gt;5500,5500,_xlfn.NORM.INV(D1257,'Input Parameters'!$E$17,'Input Parameters'!$F$17)))</f>
        <v>5350.3745362067439</v>
      </c>
      <c r="F1257" s="10">
        <f t="shared" ca="1" si="165"/>
        <v>0.66240660882272728</v>
      </c>
      <c r="G1257" s="64">
        <f ca="1">_xlfn.NORM.INV(F1257,'Input Parameters'!$E$20,'Input Parameters'!$F$20)</f>
        <v>285.45756907233419</v>
      </c>
      <c r="H1257" s="57">
        <f ca="1">EXP(E1257*(1/'Input Parameters'!$E$23-1/G1257))</f>
        <v>0.62003113430668388</v>
      </c>
      <c r="I1257" s="10">
        <f t="shared" ca="1" si="166"/>
        <v>0.45368105210737619</v>
      </c>
      <c r="J1257" s="30">
        <f ca="1">_xlfn.BETA.INV(I1257,'Input Parameters'!$L$26,'Input Parameters'!$M$26,'Input Parameters'!$J$26,'Input Parameters'!$K$26)</f>
        <v>0.64251493088457634</v>
      </c>
      <c r="K1257" s="168">
        <f ca="1">('Input Parameters'!$E$27/'Input Parameters'!$E$38)^$J1257</f>
        <v>9.9640181183432933E-3</v>
      </c>
      <c r="L1257" s="69">
        <f ca="1">$H1257*$C1257*'Input Parameters'!$E$25*K1257</f>
        <v>2.0969727482393585</v>
      </c>
      <c r="M1257" s="24">
        <f t="shared" ca="1" si="167"/>
        <v>0.20520203010319638</v>
      </c>
      <c r="N1257" s="15">
        <f ca="1">_xlfn.NORM.INV(M1257,'Input Parameters'!$E$29,'Input Parameters'!$F$29)</f>
        <v>9.9917681722065832E-2</v>
      </c>
      <c r="O1257" s="8">
        <f t="shared" ca="1" si="168"/>
        <v>0.64391287872491332</v>
      </c>
      <c r="P1257" s="30">
        <f ca="1">_xlfn.LOGNORM.INV(O1257,'Input Parameters'!$H$30,'Input Parameters'!$I$30)</f>
        <v>3.1941452380973798</v>
      </c>
      <c r="Q1257" s="10">
        <f t="shared" ca="1" si="169"/>
        <v>0.5845214816478902</v>
      </c>
      <c r="R1257" s="30">
        <f>IF('Input Parameters'!$E$32=0,0,_xlfn.BETA.INV(Q1257,'Input Parameters'!$L$32,'Input Parameters'!$M$32,'Input Parameters'!$J$32,'Input Parameters'!$K$32))</f>
        <v>0</v>
      </c>
      <c r="S1257" s="10">
        <f t="shared" ca="1" si="170"/>
        <v>0.56379945831006217</v>
      </c>
      <c r="T1257" s="26">
        <f ca="1">_xlfn.LOGNORM.INV(S1257,'Input Parameters'!$H$34,'Input Parameters'!$I$34)</f>
        <v>51.425937481946185</v>
      </c>
      <c r="U1257" s="10">
        <f t="shared" ca="1" si="171"/>
        <v>0.32861702863155384</v>
      </c>
      <c r="V1257" s="30">
        <f ca="1">_xlfn.BETA.INV(U1257,'Input Parameters'!$L$36,'Input Parameters'!$M$36,'Input Parameters'!$J$36,'Input Parameters'!$K$36)</f>
        <v>0.52127817147545796</v>
      </c>
      <c r="W1257" s="2">
        <f ca="1">N1257+(P1257-N1257)*(1-ERF((T1257-R1257)/(2*SQRT(L1257*'Input Parameters'!$E$38))))</f>
        <v>0.13715428342194405</v>
      </c>
      <c r="X1257">
        <f t="shared" ca="1" si="172"/>
        <v>1</v>
      </c>
      <c r="Y1257" s="7"/>
    </row>
    <row r="1258" spans="1:25" ht="15" customHeight="1" x14ac:dyDescent="0.25">
      <c r="A1258" s="139">
        <v>1251</v>
      </c>
      <c r="B1258" s="10">
        <f t="shared" ca="1" si="163"/>
        <v>9.0913075206264127E-2</v>
      </c>
      <c r="C1258" s="60">
        <f ca="1">_xlfn.NORM.INV(B1258,'Input Parameters'!$E$15,'Input Parameters'!$F$15)</f>
        <v>198.61064521204983</v>
      </c>
      <c r="D1258" s="10">
        <f t="shared" ca="1" si="164"/>
        <v>0.32029414390334254</v>
      </c>
      <c r="E1258" s="62">
        <f ca="1">IF(_xlfn.NORM.INV(D1258,'Input Parameters'!$E$17,'Input Parameters'!$F$17)&lt;3500,3500,IF(_xlfn.NORM.INV(D1258,'Input Parameters'!$E$17,'Input Parameters'!$F$17)&gt;5500,5500,_xlfn.NORM.INV(D1258,'Input Parameters'!$E$17,'Input Parameters'!$F$17)))</f>
        <v>4473.1864973819356</v>
      </c>
      <c r="F1258" s="10">
        <f t="shared" ca="1" si="165"/>
        <v>0.47534761175296325</v>
      </c>
      <c r="G1258" s="64">
        <f ca="1">_xlfn.NORM.INV(F1258,'Input Parameters'!$E$20,'Input Parameters'!$F$20)</f>
        <v>282.2357138515959</v>
      </c>
      <c r="H1258" s="57">
        <f ca="1">EXP(E1258*(1/'Input Parameters'!$E$23-1/G1258))</f>
        <v>0.56073685479641522</v>
      </c>
      <c r="I1258" s="10">
        <f t="shared" ca="1" si="166"/>
        <v>0.89366963080922135</v>
      </c>
      <c r="J1258" s="30">
        <f ca="1">_xlfn.BETA.INV(I1258,'Input Parameters'!$L$26,'Input Parameters'!$M$26,'Input Parameters'!$J$26,'Input Parameters'!$K$26)</f>
        <v>0.83506014392675365</v>
      </c>
      <c r="K1258" s="168">
        <f ca="1">('Input Parameters'!$E$27/'Input Parameters'!$E$38)^$J1258</f>
        <v>2.5038987782725203E-3</v>
      </c>
      <c r="L1258" s="69">
        <f ca="1">$H1258*$C1258*'Input Parameters'!$E$25*K1258</f>
        <v>0.27885497165475454</v>
      </c>
      <c r="M1258" s="24">
        <f t="shared" ca="1" si="167"/>
        <v>0.14484123000478233</v>
      </c>
      <c r="N1258" s="15">
        <f ca="1">_xlfn.NORM.INV(M1258,'Input Parameters'!$E$29,'Input Parameters'!$F$29)</f>
        <v>9.989411815292823E-2</v>
      </c>
      <c r="O1258" s="8">
        <f t="shared" ca="1" si="168"/>
        <v>0.93958397581097086</v>
      </c>
      <c r="P1258" s="30">
        <f ca="1">_xlfn.LOGNORM.INV(O1258,'Input Parameters'!$H$30,'Input Parameters'!$I$30)</f>
        <v>5.5836367671318161</v>
      </c>
      <c r="Q1258" s="10">
        <f t="shared" ca="1" si="169"/>
        <v>0.73420688211103291</v>
      </c>
      <c r="R1258" s="30">
        <f>IF('Input Parameters'!$E$32=0,0,_xlfn.BETA.INV(Q1258,'Input Parameters'!$L$32,'Input Parameters'!$M$32,'Input Parameters'!$J$32,'Input Parameters'!$K$32))</f>
        <v>0</v>
      </c>
      <c r="S1258" s="10">
        <f t="shared" ca="1" si="170"/>
        <v>0.8094258358832066</v>
      </c>
      <c r="T1258" s="26">
        <f ca="1">_xlfn.LOGNORM.INV(S1258,'Input Parameters'!$H$34,'Input Parameters'!$I$34)</f>
        <v>56.215527988188818</v>
      </c>
      <c r="U1258" s="10">
        <f t="shared" ca="1" si="171"/>
        <v>5.0647705517368302E-2</v>
      </c>
      <c r="V1258" s="30">
        <f ca="1">_xlfn.BETA.INV(U1258,'Input Parameters'!$L$36,'Input Parameters'!$M$36,'Input Parameters'!$J$36,'Input Parameters'!$K$36)</f>
        <v>0.37967676210026174</v>
      </c>
      <c r="W1258" s="2">
        <f ca="1">N1258+(P1258-N1258)*(1-ERF((T1258-R1258)/(2*SQRT(L1258*'Input Parameters'!$E$38))))</f>
        <v>9.9894118153211933E-2</v>
      </c>
      <c r="X1258">
        <f t="shared" ca="1" si="172"/>
        <v>1</v>
      </c>
      <c r="Y1258" s="7"/>
    </row>
    <row r="1259" spans="1:25" ht="15" customHeight="1" x14ac:dyDescent="0.25">
      <c r="A1259" s="139">
        <v>1252</v>
      </c>
      <c r="B1259" s="10">
        <f t="shared" ca="1" si="163"/>
        <v>0.6786482038678433</v>
      </c>
      <c r="C1259" s="60">
        <f ca="1">_xlfn.NORM.INV(B1259,'Input Parameters'!$E$15,'Input Parameters'!$F$15)</f>
        <v>296.10873193803002</v>
      </c>
      <c r="D1259" s="10">
        <f t="shared" ca="1" si="164"/>
        <v>0.78228609782528935</v>
      </c>
      <c r="E1259" s="62">
        <f ca="1">IF(_xlfn.NORM.INV(D1259,'Input Parameters'!$E$17,'Input Parameters'!$F$17)&lt;3500,3500,IF(_xlfn.NORM.INV(D1259,'Input Parameters'!$E$17,'Input Parameters'!$F$17)&gt;5500,5500,_xlfn.NORM.INV(D1259,'Input Parameters'!$E$17,'Input Parameters'!$F$17)))</f>
        <v>5345.9560833328187</v>
      </c>
      <c r="F1259" s="10">
        <f t="shared" ca="1" si="165"/>
        <v>0.39189731383488879</v>
      </c>
      <c r="G1259" s="64">
        <f ca="1">_xlfn.NORM.INV(F1259,'Input Parameters'!$E$20,'Input Parameters'!$F$20)</f>
        <v>280.81167158274752</v>
      </c>
      <c r="H1259" s="57">
        <f ca="1">EXP(E1259*(1/'Input Parameters'!$E$23-1/G1259))</f>
        <v>0.4550120252087213</v>
      </c>
      <c r="I1259" s="10">
        <f t="shared" ca="1" si="166"/>
        <v>0.35443799575119239</v>
      </c>
      <c r="J1259" s="30">
        <f ca="1">_xlfn.BETA.INV(I1259,'Input Parameters'!$L$26,'Input Parameters'!$M$26,'Input Parameters'!$J$26,'Input Parameters'!$K$26)</f>
        <v>0.5998120240666529</v>
      </c>
      <c r="K1259" s="168">
        <f ca="1">('Input Parameters'!$E$27/'Input Parameters'!$E$38)^$J1259</f>
        <v>1.3535141546971488E-2</v>
      </c>
      <c r="L1259" s="69">
        <f ca="1">$H1259*$C1259*'Input Parameters'!$E$25*K1259</f>
        <v>1.8236306835509097</v>
      </c>
      <c r="M1259" s="24">
        <f t="shared" ca="1" si="167"/>
        <v>0.92852832104935823</v>
      </c>
      <c r="N1259" s="15">
        <f ca="1">_xlfn.NORM.INV(M1259,'Input Parameters'!$E$29,'Input Parameters'!$F$29)</f>
        <v>0.10014649177556056</v>
      </c>
      <c r="O1259" s="8">
        <f t="shared" ca="1" si="168"/>
        <v>0.82157195653837645</v>
      </c>
      <c r="P1259" s="30">
        <f ca="1">_xlfn.LOGNORM.INV(O1259,'Input Parameters'!$H$30,'Input Parameters'!$I$30)</f>
        <v>4.1465598089766083</v>
      </c>
      <c r="Q1259" s="10">
        <f t="shared" ca="1" si="169"/>
        <v>0.25639221956617153</v>
      </c>
      <c r="R1259" s="30">
        <f>IF('Input Parameters'!$E$32=0,0,_xlfn.BETA.INV(Q1259,'Input Parameters'!$L$32,'Input Parameters'!$M$32,'Input Parameters'!$J$32,'Input Parameters'!$K$32))</f>
        <v>0</v>
      </c>
      <c r="S1259" s="10">
        <f t="shared" ca="1" si="170"/>
        <v>7.0356416897380814E-2</v>
      </c>
      <c r="T1259" s="26">
        <f ca="1">_xlfn.LOGNORM.INV(S1259,'Input Parameters'!$H$34,'Input Parameters'!$I$34)</f>
        <v>41.959918148521588</v>
      </c>
      <c r="U1259" s="10">
        <f t="shared" ca="1" si="171"/>
        <v>0.20548572067692272</v>
      </c>
      <c r="V1259" s="30">
        <f ca="1">_xlfn.BETA.INV(U1259,'Input Parameters'!$L$36,'Input Parameters'!$M$36,'Input Parameters'!$J$36,'Input Parameters'!$K$36)</f>
        <v>0.4711626095062722</v>
      </c>
      <c r="W1259" s="2">
        <f ca="1">N1259+(P1259-N1259)*(1-ERF((T1259-R1259)/(2*SQRT(L1259*'Input Parameters'!$E$38))))</f>
        <v>0.21349790749344094</v>
      </c>
      <c r="X1259">
        <f t="shared" ca="1" si="172"/>
        <v>1</v>
      </c>
      <c r="Y1259" s="7"/>
    </row>
    <row r="1260" spans="1:25" ht="15" customHeight="1" x14ac:dyDescent="0.25">
      <c r="A1260" s="139">
        <v>1253</v>
      </c>
      <c r="B1260" s="10">
        <f t="shared" ca="1" si="163"/>
        <v>0.46931400785389787</v>
      </c>
      <c r="C1260" s="60">
        <f ca="1">_xlfn.NORM.INV(B1260,'Input Parameters'!$E$15,'Input Parameters'!$F$15)</f>
        <v>266.79460968031771</v>
      </c>
      <c r="D1260" s="10">
        <f t="shared" ca="1" si="164"/>
        <v>0.34435440042254872</v>
      </c>
      <c r="E1260" s="62">
        <f ca="1">IF(_xlfn.NORM.INV(D1260,'Input Parameters'!$E$17,'Input Parameters'!$F$17)&lt;3500,3500,IF(_xlfn.NORM.INV(D1260,'Input Parameters'!$E$17,'Input Parameters'!$F$17)&gt;5500,5500,_xlfn.NORM.INV(D1260,'Input Parameters'!$E$17,'Input Parameters'!$F$17)))</f>
        <v>4519.5744438033607</v>
      </c>
      <c r="F1260" s="10">
        <f t="shared" ca="1" si="165"/>
        <v>0.14380395983208905</v>
      </c>
      <c r="G1260" s="64">
        <f ca="1">_xlfn.NORM.INV(F1260,'Input Parameters'!$E$20,'Input Parameters'!$F$20)</f>
        <v>275.52532829413644</v>
      </c>
      <c r="H1260" s="57">
        <f ca="1">EXP(E1260*(1/'Input Parameters'!$E$23-1/G1260))</f>
        <v>0.37737761221708066</v>
      </c>
      <c r="I1260" s="10">
        <f t="shared" ca="1" si="166"/>
        <v>4.445570843705493E-2</v>
      </c>
      <c r="J1260" s="30">
        <f ca="1">_xlfn.BETA.INV(I1260,'Input Parameters'!$L$26,'Input Parameters'!$M$26,'Input Parameters'!$J$26,'Input Parameters'!$K$26)</f>
        <v>0.37509719192452162</v>
      </c>
      <c r="K1260" s="168">
        <f ca="1">('Input Parameters'!$E$27/'Input Parameters'!$E$38)^$J1260</f>
        <v>6.7841507339531412E-2</v>
      </c>
      <c r="L1260" s="69">
        <f ca="1">$H1260*$C1260*'Input Parameters'!$E$25*K1260</f>
        <v>6.8304398596307099</v>
      </c>
      <c r="M1260" s="24">
        <f t="shared" ca="1" si="167"/>
        <v>0.3426291635220502</v>
      </c>
      <c r="N1260" s="15">
        <f ca="1">_xlfn.NORM.INV(M1260,'Input Parameters'!$E$29,'Input Parameters'!$F$29)</f>
        <v>9.9959470179673188E-2</v>
      </c>
      <c r="O1260" s="8">
        <f t="shared" ca="1" si="168"/>
        <v>0.12669830994668618</v>
      </c>
      <c r="P1260" s="30">
        <f ca="1">_xlfn.LOGNORM.INV(O1260,'Input Parameters'!$H$30,'Input Parameters'!$I$30)</f>
        <v>1.5644220926868486</v>
      </c>
      <c r="Q1260" s="10">
        <f t="shared" ca="1" si="169"/>
        <v>0.36845329261980608</v>
      </c>
      <c r="R1260" s="30">
        <f>IF('Input Parameters'!$E$32=0,0,_xlfn.BETA.INV(Q1260,'Input Parameters'!$L$32,'Input Parameters'!$M$32,'Input Parameters'!$J$32,'Input Parameters'!$K$32))</f>
        <v>0</v>
      </c>
      <c r="S1260" s="10">
        <f t="shared" ca="1" si="170"/>
        <v>0.5536179183400548</v>
      </c>
      <c r="T1260" s="26">
        <f ca="1">_xlfn.LOGNORM.INV(S1260,'Input Parameters'!$H$34,'Input Parameters'!$I$34)</f>
        <v>51.260983762666648</v>
      </c>
      <c r="U1260" s="10">
        <f t="shared" ca="1" si="171"/>
        <v>0.74735810240656464</v>
      </c>
      <c r="V1260" s="30">
        <f ca="1">_xlfn.BETA.INV(U1260,'Input Parameters'!$L$36,'Input Parameters'!$M$36,'Input Parameters'!$J$36,'Input Parameters'!$K$36)</f>
        <v>0.69350371005880573</v>
      </c>
      <c r="W1260" s="2">
        <f ca="1">N1260+(P1260-N1260)*(1-ERF((T1260-R1260)/(2*SQRT(L1260*'Input Parameters'!$E$38))))</f>
        <v>0.34228390588183394</v>
      </c>
      <c r="X1260">
        <f t="shared" ca="1" si="172"/>
        <v>1</v>
      </c>
      <c r="Y1260" s="7"/>
    </row>
    <row r="1261" spans="1:25" ht="15" customHeight="1" x14ac:dyDescent="0.25">
      <c r="A1261" s="139">
        <v>1254</v>
      </c>
      <c r="B1261" s="10">
        <f t="shared" ca="1" si="163"/>
        <v>0.39105000902816522</v>
      </c>
      <c r="C1261" s="60">
        <f ca="1">_xlfn.NORM.INV(B1261,'Input Parameters'!$E$15,'Input Parameters'!$F$15)</f>
        <v>255.97819449841188</v>
      </c>
      <c r="D1261" s="10">
        <f t="shared" ca="1" si="164"/>
        <v>0.59983133950144818</v>
      </c>
      <c r="E1261" s="62">
        <f ca="1">IF(_xlfn.NORM.INV(D1261,'Input Parameters'!$E$17,'Input Parameters'!$F$17)&lt;3500,3500,IF(_xlfn.NORM.INV(D1261,'Input Parameters'!$E$17,'Input Parameters'!$F$17)&gt;5500,5500,_xlfn.NORM.INV(D1261,'Input Parameters'!$E$17,'Input Parameters'!$F$17)))</f>
        <v>4977.0373992536715</v>
      </c>
      <c r="F1261" s="10">
        <f t="shared" ca="1" si="165"/>
        <v>0.4403080679503294</v>
      </c>
      <c r="G1261" s="64">
        <f ca="1">_xlfn.NORM.INV(F1261,'Input Parameters'!$E$20,'Input Parameters'!$F$20)</f>
        <v>281.64373906479494</v>
      </c>
      <c r="H1261" s="57">
        <f ca="1">EXP(E1261*(1/'Input Parameters'!$E$23-1/G1261))</f>
        <v>0.50624735812924293</v>
      </c>
      <c r="I1261" s="10">
        <f t="shared" ca="1" si="166"/>
        <v>0.20552943731837359</v>
      </c>
      <c r="J1261" s="30">
        <f ca="1">_xlfn.BETA.INV(I1261,'Input Parameters'!$L$26,'Input Parameters'!$M$26,'Input Parameters'!$J$26,'Input Parameters'!$K$26)</f>
        <v>0.52324261363157498</v>
      </c>
      <c r="K1261" s="168">
        <f ca="1">('Input Parameters'!$E$27/'Input Parameters'!$E$38)^$J1261</f>
        <v>2.3441866278726142E-2</v>
      </c>
      <c r="L1261" s="69">
        <f ca="1">$H1261*$C1261*'Input Parameters'!$E$25*K1261</f>
        <v>3.0377912413092796</v>
      </c>
      <c r="M1261" s="24">
        <f t="shared" ca="1" si="167"/>
        <v>0.73105523726503363</v>
      </c>
      <c r="N1261" s="15">
        <f ca="1">_xlfn.NORM.INV(M1261,'Input Parameters'!$E$29,'Input Parameters'!$F$29)</f>
        <v>0.10006160075672058</v>
      </c>
      <c r="O1261" s="8">
        <f t="shared" ca="1" si="168"/>
        <v>0.23229668277670656</v>
      </c>
      <c r="P1261" s="30">
        <f ca="1">_xlfn.LOGNORM.INV(O1261,'Input Parameters'!$H$30,'Input Parameters'!$I$30)</f>
        <v>1.8994920402936666</v>
      </c>
      <c r="Q1261" s="10">
        <f t="shared" ca="1" si="169"/>
        <v>5.6561768926830847E-2</v>
      </c>
      <c r="R1261" s="30">
        <f>IF('Input Parameters'!$E$32=0,0,_xlfn.BETA.INV(Q1261,'Input Parameters'!$L$32,'Input Parameters'!$M$32,'Input Parameters'!$J$32,'Input Parameters'!$K$32))</f>
        <v>0</v>
      </c>
      <c r="S1261" s="10">
        <f t="shared" ca="1" si="170"/>
        <v>0.15101342936567508</v>
      </c>
      <c r="T1261" s="26">
        <f ca="1">_xlfn.LOGNORM.INV(S1261,'Input Parameters'!$H$34,'Input Parameters'!$I$34)</f>
        <v>44.328682001360782</v>
      </c>
      <c r="U1261" s="10">
        <f t="shared" ca="1" si="171"/>
        <v>0.84794493619294398</v>
      </c>
      <c r="V1261" s="30">
        <f ca="1">_xlfn.BETA.INV(U1261,'Input Parameters'!$L$36,'Input Parameters'!$M$36,'Input Parameters'!$J$36,'Input Parameters'!$K$36)</f>
        <v>0.75640480396415133</v>
      </c>
      <c r="W1261" s="2">
        <f ca="1">N1261+(P1261-N1261)*(1-ERF((T1261-R1261)/(2*SQRT(L1261*'Input Parameters'!$E$38))))</f>
        <v>0.22981969895009111</v>
      </c>
      <c r="X1261">
        <f t="shared" ca="1" si="172"/>
        <v>1</v>
      </c>
      <c r="Y1261" s="7"/>
    </row>
    <row r="1262" spans="1:25" ht="15" customHeight="1" x14ac:dyDescent="0.25">
      <c r="A1262" s="139">
        <v>1255</v>
      </c>
      <c r="B1262" s="10">
        <f t="shared" ca="1" si="163"/>
        <v>0.59385554491289028</v>
      </c>
      <c r="C1262" s="60">
        <f ca="1">_xlfn.NORM.INV(B1262,'Input Parameters'!$E$15,'Input Parameters'!$F$15)</f>
        <v>283.83674534957936</v>
      </c>
      <c r="D1262" s="10">
        <f t="shared" ca="1" si="164"/>
        <v>0.54861655311220958</v>
      </c>
      <c r="E1262" s="62">
        <f ca="1">IF(_xlfn.NORM.INV(D1262,'Input Parameters'!$E$17,'Input Parameters'!$F$17)&lt;3500,3500,IF(_xlfn.NORM.INV(D1262,'Input Parameters'!$E$17,'Input Parameters'!$F$17)&gt;5500,5500,_xlfn.NORM.INV(D1262,'Input Parameters'!$E$17,'Input Parameters'!$F$17)))</f>
        <v>4885.5167824982136</v>
      </c>
      <c r="F1262" s="10">
        <f t="shared" ca="1" si="165"/>
        <v>0.95025315228905249</v>
      </c>
      <c r="G1262" s="64">
        <f ca="1">_xlfn.NORM.INV(F1262,'Input Parameters'!$E$20,'Input Parameters'!$F$20)</f>
        <v>293.68699813598425</v>
      </c>
      <c r="H1262" s="57">
        <f ca="1">EXP(E1262*(1/'Input Parameters'!$E$23-1/G1262))</f>
        <v>1.0440584404109665</v>
      </c>
      <c r="I1262" s="10">
        <f t="shared" ca="1" si="166"/>
        <v>0.10256494860740095</v>
      </c>
      <c r="J1262" s="30">
        <f ca="1">_xlfn.BETA.INV(I1262,'Input Parameters'!$L$26,'Input Parameters'!$M$26,'Input Parameters'!$J$26,'Input Parameters'!$K$26)</f>
        <v>0.4470779941133311</v>
      </c>
      <c r="K1262" s="168">
        <f ca="1">('Input Parameters'!$E$27/'Input Parameters'!$E$38)^$J1262</f>
        <v>4.0481869457181602E-2</v>
      </c>
      <c r="L1262" s="69">
        <f ca="1">$H1262*$C1262*'Input Parameters'!$E$25*K1262</f>
        <v>11.996484218047076</v>
      </c>
      <c r="M1262" s="24">
        <f t="shared" ca="1" si="167"/>
        <v>2.5339308358828916E-2</v>
      </c>
      <c r="N1262" s="15">
        <f ca="1">_xlfn.NORM.INV(M1262,'Input Parameters'!$E$29,'Input Parameters'!$F$29)</f>
        <v>9.9804580885986691E-2</v>
      </c>
      <c r="O1262" s="8">
        <f t="shared" ca="1" si="168"/>
        <v>0.22059173814945388</v>
      </c>
      <c r="P1262" s="30">
        <f ca="1">_xlfn.LOGNORM.INV(O1262,'Input Parameters'!$H$30,'Input Parameters'!$I$30)</f>
        <v>1.8649134398924114</v>
      </c>
      <c r="Q1262" s="10">
        <f t="shared" ca="1" si="169"/>
        <v>0.46426313039470724</v>
      </c>
      <c r="R1262" s="30">
        <f>IF('Input Parameters'!$E$32=0,0,_xlfn.BETA.INV(Q1262,'Input Parameters'!$L$32,'Input Parameters'!$M$32,'Input Parameters'!$J$32,'Input Parameters'!$K$32))</f>
        <v>0</v>
      </c>
      <c r="S1262" s="10">
        <f t="shared" ca="1" si="170"/>
        <v>0.58664977409447239</v>
      </c>
      <c r="T1262" s="26">
        <f ca="1">_xlfn.LOGNORM.INV(S1262,'Input Parameters'!$H$34,'Input Parameters'!$I$34)</f>
        <v>51.800777902437353</v>
      </c>
      <c r="U1262" s="10">
        <f t="shared" ca="1" si="171"/>
        <v>0.50692304044859438</v>
      </c>
      <c r="V1262" s="30">
        <f ca="1">_xlfn.BETA.INV(U1262,'Input Parameters'!$L$36,'Input Parameters'!$M$36,'Input Parameters'!$J$36,'Input Parameters'!$K$36)</f>
        <v>0.5885376516439158</v>
      </c>
      <c r="W1262" s="2">
        <f ca="1">N1262+(P1262-N1262)*(1-ERF((T1262-R1262)/(2*SQRT(L1262*'Input Parameters'!$E$38))))</f>
        <v>0.61215919910935623</v>
      </c>
      <c r="X1262">
        <f t="shared" ca="1" si="172"/>
        <v>0</v>
      </c>
      <c r="Y1262" s="7"/>
    </row>
    <row r="1263" spans="1:25" ht="15" customHeight="1" x14ac:dyDescent="0.25">
      <c r="A1263" s="139">
        <v>1256</v>
      </c>
      <c r="B1263" s="10">
        <f t="shared" ca="1" si="163"/>
        <v>0.23956358110641696</v>
      </c>
      <c r="C1263" s="60">
        <f ca="1">_xlfn.NORM.INV(B1263,'Input Parameters'!$E$15,'Input Parameters'!$F$15)</f>
        <v>232.61411728671922</v>
      </c>
      <c r="D1263" s="10">
        <f t="shared" ca="1" si="164"/>
        <v>0.27456942765799286</v>
      </c>
      <c r="E1263" s="62">
        <f ca="1">IF(_xlfn.NORM.INV(D1263,'Input Parameters'!$E$17,'Input Parameters'!$F$17)&lt;3500,3500,IF(_xlfn.NORM.INV(D1263,'Input Parameters'!$E$17,'Input Parameters'!$F$17)&gt;5500,5500,_xlfn.NORM.INV(D1263,'Input Parameters'!$E$17,'Input Parameters'!$F$17)))</f>
        <v>4380.6642785000595</v>
      </c>
      <c r="F1263" s="10">
        <f t="shared" ca="1" si="165"/>
        <v>0.83975931169455376</v>
      </c>
      <c r="G1263" s="64">
        <f ca="1">_xlfn.NORM.INV(F1263,'Input Parameters'!$E$20,'Input Parameters'!$F$20)</f>
        <v>289.30624331499661</v>
      </c>
      <c r="H1263" s="57">
        <f ca="1">EXP(E1263*(1/'Input Parameters'!$E$23-1/G1263))</f>
        <v>0.82927486643735426</v>
      </c>
      <c r="I1263" s="10">
        <f t="shared" ca="1" si="166"/>
        <v>0.71719924381499456</v>
      </c>
      <c r="J1263" s="30">
        <f ca="1">_xlfn.BETA.INV(I1263,'Input Parameters'!$L$26,'Input Parameters'!$M$26,'Input Parameters'!$J$26,'Input Parameters'!$K$26)</f>
        <v>0.74886377475586041</v>
      </c>
      <c r="K1263" s="168">
        <f ca="1">('Input Parameters'!$E$27/'Input Parameters'!$E$38)^$J1263</f>
        <v>4.646608655900766E-3</v>
      </c>
      <c r="L1263" s="69">
        <f ca="1">$H1263*$C1263*'Input Parameters'!$E$25*K1263</f>
        <v>0.89633564704911828</v>
      </c>
      <c r="M1263" s="24">
        <f t="shared" ca="1" si="167"/>
        <v>0.67115911024047759</v>
      </c>
      <c r="N1263" s="15">
        <f ca="1">_xlfn.NORM.INV(M1263,'Input Parameters'!$E$29,'Input Parameters'!$F$29)</f>
        <v>0.10004431160736303</v>
      </c>
      <c r="O1263" s="8">
        <f t="shared" ca="1" si="168"/>
        <v>4.5145422453026884E-2</v>
      </c>
      <c r="P1263" s="30">
        <f ca="1">_xlfn.LOGNORM.INV(O1263,'Input Parameters'!$H$30,'Input Parameters'!$I$30)</f>
        <v>1.2054959977287576</v>
      </c>
      <c r="Q1263" s="10">
        <f t="shared" ca="1" si="169"/>
        <v>0.41703095813000024</v>
      </c>
      <c r="R1263" s="30">
        <f>IF('Input Parameters'!$E$32=0,0,_xlfn.BETA.INV(Q1263,'Input Parameters'!$L$32,'Input Parameters'!$M$32,'Input Parameters'!$J$32,'Input Parameters'!$K$32))</f>
        <v>0</v>
      </c>
      <c r="S1263" s="10">
        <f t="shared" ca="1" si="170"/>
        <v>0.42428153687510883</v>
      </c>
      <c r="T1263" s="26">
        <f ca="1">_xlfn.LOGNORM.INV(S1263,'Input Parameters'!$H$34,'Input Parameters'!$I$34)</f>
        <v>49.223330028786513</v>
      </c>
      <c r="U1263" s="10">
        <f t="shared" ca="1" si="171"/>
        <v>0.39451033095875054</v>
      </c>
      <c r="V1263" s="30">
        <f ca="1">_xlfn.BETA.INV(U1263,'Input Parameters'!$L$36,'Input Parameters'!$M$36,'Input Parameters'!$J$36,'Input Parameters'!$K$36)</f>
        <v>0.54619578148431891</v>
      </c>
      <c r="W1263" s="2">
        <f ca="1">N1263+(P1263-N1263)*(1-ERF((T1263-R1263)/(2*SQRT(L1263*'Input Parameters'!$E$38))))</f>
        <v>0.10030582276940196</v>
      </c>
      <c r="X1263">
        <f t="shared" ca="1" si="172"/>
        <v>1</v>
      </c>
      <c r="Y1263" s="7"/>
    </row>
    <row r="1264" spans="1:25" ht="15" customHeight="1" x14ac:dyDescent="0.25">
      <c r="A1264" s="139">
        <v>1257</v>
      </c>
      <c r="B1264" s="10">
        <f t="shared" ca="1" si="163"/>
        <v>0.56979276609385043</v>
      </c>
      <c r="C1264" s="60">
        <f ca="1">_xlfn.NORM.INV(B1264,'Input Parameters'!$E$15,'Input Parameters'!$F$15)</f>
        <v>280.49693152448532</v>
      </c>
      <c r="D1264" s="10">
        <f t="shared" ca="1" si="164"/>
        <v>0.97461566477859485</v>
      </c>
      <c r="E1264" s="62">
        <f ca="1">IF(_xlfn.NORM.INV(D1264,'Input Parameters'!$E$17,'Input Parameters'!$F$17)&lt;3500,3500,IF(_xlfn.NORM.INV(D1264,'Input Parameters'!$E$17,'Input Parameters'!$F$17)&gt;5500,5500,_xlfn.NORM.INV(D1264,'Input Parameters'!$E$17,'Input Parameters'!$F$17)))</f>
        <v>5500</v>
      </c>
      <c r="F1264" s="10">
        <f t="shared" ca="1" si="165"/>
        <v>0.91852377637378912</v>
      </c>
      <c r="G1264" s="64">
        <f ca="1">_xlfn.NORM.INV(F1264,'Input Parameters'!$E$20,'Input Parameters'!$F$20)</f>
        <v>291.99790866904783</v>
      </c>
      <c r="H1264" s="57">
        <f ca="1">EXP(E1264*(1/'Input Parameters'!$E$23-1/G1264))</f>
        <v>0.94196029427051353</v>
      </c>
      <c r="I1264" s="10">
        <f t="shared" ca="1" si="166"/>
        <v>0.5099150595842793</v>
      </c>
      <c r="J1264" s="30">
        <f ca="1">_xlfn.BETA.INV(I1264,'Input Parameters'!$L$26,'Input Parameters'!$M$26,'Input Parameters'!$J$26,'Input Parameters'!$K$26)</f>
        <v>0.6653891946259326</v>
      </c>
      <c r="K1264" s="168">
        <f ca="1">('Input Parameters'!$E$27/'Input Parameters'!$E$38)^$J1264</f>
        <v>8.4562243404819153E-3</v>
      </c>
      <c r="L1264" s="69">
        <f ca="1">$H1264*$C1264*'Input Parameters'!$E$25*K1264</f>
        <v>2.234277991154423</v>
      </c>
      <c r="M1264" s="24">
        <f t="shared" ca="1" si="167"/>
        <v>0.46869383759837957</v>
      </c>
      <c r="N1264" s="15">
        <f ca="1">_xlfn.NORM.INV(M1264,'Input Parameters'!$E$29,'Input Parameters'!$F$29)</f>
        <v>9.9992144637476688E-2</v>
      </c>
      <c r="O1264" s="8">
        <f t="shared" ca="1" si="168"/>
        <v>0.99596400572189803</v>
      </c>
      <c r="P1264" s="30">
        <f ca="1">_xlfn.LOGNORM.INV(O1264,'Input Parameters'!$H$30,'Input Parameters'!$I$30)</f>
        <v>9.3782925677657722</v>
      </c>
      <c r="Q1264" s="10">
        <f t="shared" ca="1" si="169"/>
        <v>0.13478909894186897</v>
      </c>
      <c r="R1264" s="30">
        <f>IF('Input Parameters'!$E$32=0,0,_xlfn.BETA.INV(Q1264,'Input Parameters'!$L$32,'Input Parameters'!$M$32,'Input Parameters'!$J$32,'Input Parameters'!$K$32))</f>
        <v>0</v>
      </c>
      <c r="S1264" s="10">
        <f t="shared" ca="1" si="170"/>
        <v>0.72654845031924919</v>
      </c>
      <c r="T1264" s="26">
        <f ca="1">_xlfn.LOGNORM.INV(S1264,'Input Parameters'!$H$34,'Input Parameters'!$I$34)</f>
        <v>54.334179431654796</v>
      </c>
      <c r="U1264" s="10">
        <f t="shared" ca="1" si="171"/>
        <v>0.77762958404965277</v>
      </c>
      <c r="V1264" s="30">
        <f ca="1">_xlfn.BETA.INV(U1264,'Input Parameters'!$L$36,'Input Parameters'!$M$36,'Input Parameters'!$J$36,'Input Parameters'!$K$36)</f>
        <v>0.71027989725997198</v>
      </c>
      <c r="W1264" s="2">
        <f ca="1">N1264+(P1264-N1264)*(1-ERF((T1264-R1264)/(2*SQRT(L1264*'Input Parameters'!$E$38))))</f>
        <v>0.19426022729113546</v>
      </c>
      <c r="X1264">
        <f t="shared" ca="1" si="172"/>
        <v>1</v>
      </c>
      <c r="Y1264" s="7"/>
    </row>
    <row r="1265" spans="1:25" ht="15" customHeight="1" x14ac:dyDescent="0.25">
      <c r="A1265" s="139">
        <v>1258</v>
      </c>
      <c r="B1265" s="10">
        <f t="shared" ca="1" si="163"/>
        <v>8.3602827236837207E-3</v>
      </c>
      <c r="C1265" s="60">
        <f ca="1">_xlfn.NORM.INV(B1265,'Input Parameters'!$E$15,'Input Parameters'!$F$15)</f>
        <v>141.29338987747994</v>
      </c>
      <c r="D1265" s="10">
        <f t="shared" ca="1" si="164"/>
        <v>0.59844521876854895</v>
      </c>
      <c r="E1265" s="62">
        <f ca="1">IF(_xlfn.NORM.INV(D1265,'Input Parameters'!$E$17,'Input Parameters'!$F$17)&lt;3500,3500,IF(_xlfn.NORM.INV(D1265,'Input Parameters'!$E$17,'Input Parameters'!$F$17)&gt;5500,5500,_xlfn.NORM.INV(D1265,'Input Parameters'!$E$17,'Input Parameters'!$F$17)))</f>
        <v>4974.5273480800288</v>
      </c>
      <c r="F1265" s="10">
        <f t="shared" ca="1" si="165"/>
        <v>0.27371707076013252</v>
      </c>
      <c r="G1265" s="64">
        <f ca="1">_xlfn.NORM.INV(F1265,'Input Parameters'!$E$20,'Input Parameters'!$F$20)</f>
        <v>278.61921673029781</v>
      </c>
      <c r="H1265" s="57">
        <f ca="1">EXP(E1265*(1/'Input Parameters'!$E$23-1/G1265))</f>
        <v>0.41806438536670848</v>
      </c>
      <c r="I1265" s="10">
        <f t="shared" ca="1" si="166"/>
        <v>0.54335824836094515</v>
      </c>
      <c r="J1265" s="30">
        <f ca="1">_xlfn.BETA.INV(I1265,'Input Parameters'!$L$26,'Input Parameters'!$M$26,'Input Parameters'!$J$26,'Input Parameters'!$K$26)</f>
        <v>0.67876092439255309</v>
      </c>
      <c r="K1265" s="168">
        <f ca="1">('Input Parameters'!$E$27/'Input Parameters'!$E$38)^$J1265</f>
        <v>7.6828228887551005E-3</v>
      </c>
      <c r="L1265" s="69">
        <f ca="1">$H1265*$C1265*'Input Parameters'!$E$25*K1265</f>
        <v>0.45382230590992378</v>
      </c>
      <c r="M1265" s="24">
        <f t="shared" ca="1" si="167"/>
        <v>7.303300850926786E-3</v>
      </c>
      <c r="N1265" s="15">
        <f ca="1">_xlfn.NORM.INV(M1265,'Input Parameters'!$E$29,'Input Parameters'!$F$29)</f>
        <v>9.9755801124779941E-2</v>
      </c>
      <c r="O1265" s="8">
        <f t="shared" ca="1" si="168"/>
        <v>0.28662166381791532</v>
      </c>
      <c r="P1265" s="30">
        <f ca="1">_xlfn.LOGNORM.INV(O1265,'Input Parameters'!$H$30,'Input Parameters'!$I$30)</f>
        <v>2.0564007947358802</v>
      </c>
      <c r="Q1265" s="10">
        <f t="shared" ca="1" si="169"/>
        <v>0.11877816050246992</v>
      </c>
      <c r="R1265" s="30">
        <f>IF('Input Parameters'!$E$32=0,0,_xlfn.BETA.INV(Q1265,'Input Parameters'!$L$32,'Input Parameters'!$M$32,'Input Parameters'!$J$32,'Input Parameters'!$K$32))</f>
        <v>0</v>
      </c>
      <c r="S1265" s="10">
        <f t="shared" ca="1" si="170"/>
        <v>0.21922200851034102</v>
      </c>
      <c r="T1265" s="26">
        <f ca="1">_xlfn.LOGNORM.INV(S1265,'Input Parameters'!$H$34,'Input Parameters'!$I$34)</f>
        <v>45.771722997872644</v>
      </c>
      <c r="U1265" s="10">
        <f t="shared" ca="1" si="171"/>
        <v>0.55589945509607108</v>
      </c>
      <c r="V1265" s="30">
        <f ca="1">_xlfn.BETA.INV(U1265,'Input Parameters'!$L$36,'Input Parameters'!$M$36,'Input Parameters'!$J$36,'Input Parameters'!$K$36)</f>
        <v>0.60759501846726272</v>
      </c>
      <c r="W1265" s="2">
        <f ca="1">N1265+(P1265-N1265)*(1-ERF((T1265-R1265)/(2*SQRT(L1265*'Input Parameters'!$E$38))))</f>
        <v>9.9758838124609922E-2</v>
      </c>
      <c r="X1265">
        <f t="shared" ca="1" si="172"/>
        <v>1</v>
      </c>
      <c r="Y1265" s="7"/>
    </row>
    <row r="1266" spans="1:25" ht="15" customHeight="1" x14ac:dyDescent="0.25">
      <c r="A1266" s="139">
        <v>1259</v>
      </c>
      <c r="B1266" s="10">
        <f t="shared" ca="1" si="163"/>
        <v>0.60800222252025837</v>
      </c>
      <c r="C1266" s="60">
        <f ca="1">_xlfn.NORM.INV(B1266,'Input Parameters'!$E$15,'Input Parameters'!$F$15)</f>
        <v>285.8224835984721</v>
      </c>
      <c r="D1266" s="10">
        <f t="shared" ca="1" si="164"/>
        <v>0.23425886154602016</v>
      </c>
      <c r="E1266" s="62">
        <f ca="1">IF(_xlfn.NORM.INV(D1266,'Input Parameters'!$E$17,'Input Parameters'!$F$17)&lt;3500,3500,IF(_xlfn.NORM.INV(D1266,'Input Parameters'!$E$17,'Input Parameters'!$F$17)&gt;5500,5500,_xlfn.NORM.INV(D1266,'Input Parameters'!$E$17,'Input Parameters'!$F$17)))</f>
        <v>4292.5749542101184</v>
      </c>
      <c r="F1266" s="10">
        <f t="shared" ca="1" si="165"/>
        <v>8.9280770222471384E-2</v>
      </c>
      <c r="G1266" s="64">
        <f ca="1">_xlfn.NORM.INV(F1266,'Input Parameters'!$E$20,'Input Parameters'!$F$20)</f>
        <v>273.637178349848</v>
      </c>
      <c r="H1266" s="57">
        <f ca="1">EXP(E1266*(1/'Input Parameters'!$E$23-1/G1266))</f>
        <v>0.35591415393031312</v>
      </c>
      <c r="I1266" s="10">
        <f t="shared" ca="1" si="166"/>
        <v>0.89583263294737359</v>
      </c>
      <c r="J1266" s="30">
        <f ca="1">_xlfn.BETA.INV(I1266,'Input Parameters'!$L$26,'Input Parameters'!$M$26,'Input Parameters'!$J$26,'Input Parameters'!$K$26)</f>
        <v>0.83640323038398745</v>
      </c>
      <c r="K1266" s="168">
        <f ca="1">('Input Parameters'!$E$27/'Input Parameters'!$E$38)^$J1266</f>
        <v>2.4798920657215311E-3</v>
      </c>
      <c r="L1266" s="69">
        <f ca="1">$H1266*$C1266*'Input Parameters'!$E$25*K1266</f>
        <v>0.25227512324489898</v>
      </c>
      <c r="M1266" s="24">
        <f t="shared" ca="1" si="167"/>
        <v>0.55137446253687938</v>
      </c>
      <c r="N1266" s="15">
        <f ca="1">_xlfn.NORM.INV(M1266,'Input Parameters'!$E$29,'Input Parameters'!$F$29)</f>
        <v>0.100012913468776</v>
      </c>
      <c r="O1266" s="8">
        <f t="shared" ca="1" si="168"/>
        <v>0.58085659270542467</v>
      </c>
      <c r="P1266" s="30">
        <f ca="1">_xlfn.LOGNORM.INV(O1266,'Input Parameters'!$H$30,'Input Parameters'!$I$30)</f>
        <v>2.9548458736225203</v>
      </c>
      <c r="Q1266" s="10">
        <f t="shared" ca="1" si="169"/>
        <v>0.76928575007218458</v>
      </c>
      <c r="R1266" s="30">
        <f>IF('Input Parameters'!$E$32=0,0,_xlfn.BETA.INV(Q1266,'Input Parameters'!$L$32,'Input Parameters'!$M$32,'Input Parameters'!$J$32,'Input Parameters'!$K$32))</f>
        <v>0</v>
      </c>
      <c r="S1266" s="10">
        <f t="shared" ca="1" si="170"/>
        <v>0.78143164620280403</v>
      </c>
      <c r="T1266" s="26">
        <f ca="1">_xlfn.LOGNORM.INV(S1266,'Input Parameters'!$H$34,'Input Parameters'!$I$34)</f>
        <v>55.528572094957674</v>
      </c>
      <c r="U1266" s="10">
        <f t="shared" ca="1" si="171"/>
        <v>0.55116647403401009</v>
      </c>
      <c r="V1266" s="30">
        <f ca="1">_xlfn.BETA.INV(U1266,'Input Parameters'!$L$36,'Input Parameters'!$M$36,'Input Parameters'!$J$36,'Input Parameters'!$K$36)</f>
        <v>0.60572445326809943</v>
      </c>
      <c r="W1266" s="2">
        <f ca="1">N1266+(P1266-N1266)*(1-ERF((T1266-R1266)/(2*SQRT(L1266*'Input Parameters'!$E$38))))</f>
        <v>0.10001291346879153</v>
      </c>
      <c r="X1266">
        <f t="shared" ca="1" si="172"/>
        <v>1</v>
      </c>
      <c r="Y1266" s="7"/>
    </row>
    <row r="1267" spans="1:25" ht="15" customHeight="1" x14ac:dyDescent="0.25">
      <c r="A1267" s="139">
        <v>1260</v>
      </c>
      <c r="B1267" s="10">
        <f t="shared" ca="1" si="163"/>
        <v>0.8815604478861454</v>
      </c>
      <c r="C1267" s="60">
        <f ca="1">_xlfn.NORM.INV(B1267,'Input Parameters'!$E$15,'Input Parameters'!$F$15)</f>
        <v>335.06847448627491</v>
      </c>
      <c r="D1267" s="10">
        <f t="shared" ca="1" si="164"/>
        <v>0.38621110155606864</v>
      </c>
      <c r="E1267" s="62">
        <f ca="1">IF(_xlfn.NORM.INV(D1267,'Input Parameters'!$E$17,'Input Parameters'!$F$17)&lt;3500,3500,IF(_xlfn.NORM.INV(D1267,'Input Parameters'!$E$17,'Input Parameters'!$F$17)&gt;5500,5500,_xlfn.NORM.INV(D1267,'Input Parameters'!$E$17,'Input Parameters'!$F$17)))</f>
        <v>4597.5543935105661</v>
      </c>
      <c r="F1267" s="10">
        <f t="shared" ca="1" si="165"/>
        <v>0.65778622186751967</v>
      </c>
      <c r="G1267" s="64">
        <f ca="1">_xlfn.NORM.INV(F1267,'Input Parameters'!$E$20,'Input Parameters'!$F$20)</f>
        <v>285.37307301344663</v>
      </c>
      <c r="H1267" s="57">
        <f ca="1">EXP(E1267*(1/'Input Parameters'!$E$23-1/G1267))</f>
        <v>0.66001032192386877</v>
      </c>
      <c r="I1267" s="10">
        <f t="shared" ca="1" si="166"/>
        <v>0.57298282848617221</v>
      </c>
      <c r="J1267" s="30">
        <f ca="1">_xlfn.BETA.INV(I1267,'Input Parameters'!$L$26,'Input Parameters'!$M$26,'Input Parameters'!$J$26,'Input Parameters'!$K$26)</f>
        <v>0.69053852199703503</v>
      </c>
      <c r="K1267" s="168">
        <f ca="1">('Input Parameters'!$E$27/'Input Parameters'!$E$38)^$J1267</f>
        <v>7.0604307038261132E-3</v>
      </c>
      <c r="L1267" s="69">
        <f ca="1">$H1267*$C1267*'Input Parameters'!$E$25*K1267</f>
        <v>1.5614047306587471</v>
      </c>
      <c r="M1267" s="24">
        <f t="shared" ca="1" si="167"/>
        <v>3.7284969562360604E-2</v>
      </c>
      <c r="N1267" s="15">
        <f ca="1">_xlfn.NORM.INV(M1267,'Input Parameters'!$E$29,'Input Parameters'!$F$29)</f>
        <v>9.9821689946343037E-2</v>
      </c>
      <c r="O1267" s="8">
        <f t="shared" ca="1" si="168"/>
        <v>0.85187589021322552</v>
      </c>
      <c r="P1267" s="30">
        <f ca="1">_xlfn.LOGNORM.INV(O1267,'Input Parameters'!$H$30,'Input Parameters'!$I$30)</f>
        <v>4.3949150808704607</v>
      </c>
      <c r="Q1267" s="10">
        <f t="shared" ca="1" si="169"/>
        <v>0.99147848329675559</v>
      </c>
      <c r="R1267" s="30">
        <f>IF('Input Parameters'!$E$32=0,0,_xlfn.BETA.INV(Q1267,'Input Parameters'!$L$32,'Input Parameters'!$M$32,'Input Parameters'!$J$32,'Input Parameters'!$K$32))</f>
        <v>0</v>
      </c>
      <c r="S1267" s="10">
        <f t="shared" ca="1" si="170"/>
        <v>0.42445949535301131</v>
      </c>
      <c r="T1267" s="26">
        <f ca="1">_xlfn.LOGNORM.INV(S1267,'Input Parameters'!$H$34,'Input Parameters'!$I$34)</f>
        <v>49.226114324394302</v>
      </c>
      <c r="U1267" s="10">
        <f t="shared" ca="1" si="171"/>
        <v>0.26525210723006165</v>
      </c>
      <c r="V1267" s="30">
        <f ca="1">_xlfn.BETA.INV(U1267,'Input Parameters'!$L$36,'Input Parameters'!$M$36,'Input Parameters'!$J$36,'Input Parameters'!$K$36)</f>
        <v>0.4963856131514317</v>
      </c>
      <c r="W1267" s="2">
        <f ca="1">N1267+(P1267-N1267)*(1-ERF((T1267-R1267)/(2*SQRT(L1267*'Input Parameters'!$E$38))))</f>
        <v>0.12276799731437506</v>
      </c>
      <c r="X1267">
        <f t="shared" ca="1" si="172"/>
        <v>1</v>
      </c>
      <c r="Y1267" s="7"/>
    </row>
    <row r="1268" spans="1:25" ht="15" customHeight="1" x14ac:dyDescent="0.25">
      <c r="A1268" s="139">
        <v>1261</v>
      </c>
      <c r="B1268" s="10">
        <f t="shared" ca="1" si="163"/>
        <v>8.6755518566375867E-2</v>
      </c>
      <c r="C1268" s="60">
        <f ca="1">_xlfn.NORM.INV(B1268,'Input Parameters'!$E$15,'Input Parameters'!$F$15)</f>
        <v>197.20947331679741</v>
      </c>
      <c r="D1268" s="10">
        <f t="shared" ca="1" si="164"/>
        <v>0.61662390517760624</v>
      </c>
      <c r="E1268" s="62">
        <f ca="1">IF(_xlfn.NORM.INV(D1268,'Input Parameters'!$E$17,'Input Parameters'!$F$17)&lt;3500,3500,IF(_xlfn.NORM.INV(D1268,'Input Parameters'!$E$17,'Input Parameters'!$F$17)&gt;5500,5500,_xlfn.NORM.INV(D1268,'Input Parameters'!$E$17,'Input Parameters'!$F$17)))</f>
        <v>5007.6380799116914</v>
      </c>
      <c r="F1268" s="10">
        <f t="shared" ca="1" si="165"/>
        <v>0.38080642146854637</v>
      </c>
      <c r="G1268" s="64">
        <f ca="1">_xlfn.NORM.INV(F1268,'Input Parameters'!$E$20,'Input Parameters'!$F$20)</f>
        <v>280.61746441234089</v>
      </c>
      <c r="H1268" s="57">
        <f ca="1">EXP(E1268*(1/'Input Parameters'!$E$23-1/G1268))</f>
        <v>0.47239467529927698</v>
      </c>
      <c r="I1268" s="10">
        <f t="shared" ca="1" si="166"/>
        <v>0.9899400699268659</v>
      </c>
      <c r="J1268" s="30">
        <f ca="1">_xlfn.BETA.INV(I1268,'Input Parameters'!$L$26,'Input Parameters'!$M$26,'Input Parameters'!$J$26,'Input Parameters'!$K$26)</f>
        <v>0.93012613211871176</v>
      </c>
      <c r="K1268" s="168">
        <f ca="1">('Input Parameters'!$E$27/'Input Parameters'!$E$38)^$J1268</f>
        <v>1.2660963626504017E-3</v>
      </c>
      <c r="L1268" s="69">
        <f ca="1">$H1268*$C1268*'Input Parameters'!$E$25*K1268</f>
        <v>0.11795042988606032</v>
      </c>
      <c r="M1268" s="24">
        <f t="shared" ca="1" si="167"/>
        <v>0.61583591105939783</v>
      </c>
      <c r="N1268" s="15">
        <f ca="1">_xlfn.NORM.INV(M1268,'Input Parameters'!$E$29,'Input Parameters'!$F$29)</f>
        <v>0.10002945624142566</v>
      </c>
      <c r="O1268" s="8">
        <f t="shared" ca="1" si="168"/>
        <v>0.68576480411185159</v>
      </c>
      <c r="P1268" s="30">
        <f ca="1">_xlfn.LOGNORM.INV(O1268,'Input Parameters'!$H$30,'Input Parameters'!$I$30)</f>
        <v>3.3723725835321137</v>
      </c>
      <c r="Q1268" s="10">
        <f t="shared" ca="1" si="169"/>
        <v>0.8329235998489064</v>
      </c>
      <c r="R1268" s="30">
        <f>IF('Input Parameters'!$E$32=0,0,_xlfn.BETA.INV(Q1268,'Input Parameters'!$L$32,'Input Parameters'!$M$32,'Input Parameters'!$J$32,'Input Parameters'!$K$32))</f>
        <v>0</v>
      </c>
      <c r="S1268" s="10">
        <f t="shared" ca="1" si="170"/>
        <v>0.35720441834954919</v>
      </c>
      <c r="T1268" s="26">
        <f ca="1">_xlfn.LOGNORM.INV(S1268,'Input Parameters'!$H$34,'Input Parameters'!$I$34)</f>
        <v>48.162406937797428</v>
      </c>
      <c r="U1268" s="10">
        <f t="shared" ca="1" si="171"/>
        <v>0.22935195740177095</v>
      </c>
      <c r="V1268" s="30">
        <f ca="1">_xlfn.BETA.INV(U1268,'Input Parameters'!$L$36,'Input Parameters'!$M$36,'Input Parameters'!$J$36,'Input Parameters'!$K$36)</f>
        <v>0.48151390778003172</v>
      </c>
      <c r="W1268" s="2">
        <f ca="1">N1268+(P1268-N1268)*(1-ERF((T1268-R1268)/(2*SQRT(L1268*'Input Parameters'!$E$38))))</f>
        <v>0.10002945624142566</v>
      </c>
      <c r="X1268">
        <f t="shared" ca="1" si="172"/>
        <v>1</v>
      </c>
      <c r="Y1268" s="7"/>
    </row>
    <row r="1269" spans="1:25" ht="15" customHeight="1" x14ac:dyDescent="0.25">
      <c r="A1269" s="139">
        <v>1262</v>
      </c>
      <c r="B1269" s="10">
        <f t="shared" ca="1" si="163"/>
        <v>0.36575565721618442</v>
      </c>
      <c r="C1269" s="60">
        <f ca="1">_xlfn.NORM.INV(B1269,'Input Parameters'!$E$15,'Input Parameters'!$F$15)</f>
        <v>252.37257226491505</v>
      </c>
      <c r="D1269" s="10">
        <f t="shared" ca="1" si="164"/>
        <v>0.43412815305203589</v>
      </c>
      <c r="E1269" s="62">
        <f ca="1">IF(_xlfn.NORM.INV(D1269,'Input Parameters'!$E$17,'Input Parameters'!$F$17)&lt;3500,3500,IF(_xlfn.NORM.INV(D1269,'Input Parameters'!$E$17,'Input Parameters'!$F$17)&gt;5500,5500,_xlfn.NORM.INV(D1269,'Input Parameters'!$E$17,'Input Parameters'!$F$17)))</f>
        <v>4683.8883753077289</v>
      </c>
      <c r="F1269" s="10">
        <f t="shared" ca="1" si="165"/>
        <v>3.3237574523515057E-2</v>
      </c>
      <c r="G1269" s="64">
        <f ca="1">_xlfn.NORM.INV(F1269,'Input Parameters'!$E$20,'Input Parameters'!$F$20)</f>
        <v>270.35411874021537</v>
      </c>
      <c r="H1269" s="57">
        <f ca="1">EXP(E1269*(1/'Input Parameters'!$E$23-1/G1269))</f>
        <v>0.26313092710798924</v>
      </c>
      <c r="I1269" s="10">
        <f t="shared" ca="1" si="166"/>
        <v>0.20748147199274114</v>
      </c>
      <c r="J1269" s="30">
        <f ca="1">_xlfn.BETA.INV(I1269,'Input Parameters'!$L$26,'Input Parameters'!$M$26,'Input Parameters'!$J$26,'Input Parameters'!$K$26)</f>
        <v>0.52441862915300452</v>
      </c>
      <c r="K1269" s="168">
        <f ca="1">('Input Parameters'!$E$27/'Input Parameters'!$E$38)^$J1269</f>
        <v>2.3244952081017598E-2</v>
      </c>
      <c r="L1269" s="69">
        <f ca="1">$H1269*$C1269*'Input Parameters'!$E$25*K1269</f>
        <v>1.5436282050113279</v>
      </c>
      <c r="M1269" s="24">
        <f t="shared" ca="1" si="167"/>
        <v>0.17157976174534151</v>
      </c>
      <c r="N1269" s="15">
        <f ca="1">_xlfn.NORM.INV(M1269,'Input Parameters'!$E$29,'Input Parameters'!$F$29)</f>
        <v>9.9905205906389058E-2</v>
      </c>
      <c r="O1269" s="8">
        <f t="shared" ca="1" si="168"/>
        <v>0.61373907618830814</v>
      </c>
      <c r="P1269" s="30">
        <f ca="1">_xlfn.LOGNORM.INV(O1269,'Input Parameters'!$H$30,'Input Parameters'!$I$30)</f>
        <v>3.0758930772449791</v>
      </c>
      <c r="Q1269" s="10">
        <f t="shared" ca="1" si="169"/>
        <v>0.18930540028272458</v>
      </c>
      <c r="R1269" s="30">
        <f>IF('Input Parameters'!$E$32=0,0,_xlfn.BETA.INV(Q1269,'Input Parameters'!$L$32,'Input Parameters'!$M$32,'Input Parameters'!$J$32,'Input Parameters'!$K$32))</f>
        <v>0</v>
      </c>
      <c r="S1269" s="10">
        <f t="shared" ca="1" si="170"/>
        <v>5.9996679132837349E-2</v>
      </c>
      <c r="T1269" s="26">
        <f ca="1">_xlfn.LOGNORM.INV(S1269,'Input Parameters'!$H$34,'Input Parameters'!$I$34)</f>
        <v>41.535434199509787</v>
      </c>
      <c r="U1269" s="10">
        <f t="shared" ca="1" si="171"/>
        <v>0.72870368200788171</v>
      </c>
      <c r="V1269" s="30">
        <f ca="1">_xlfn.BETA.INV(U1269,'Input Parameters'!$L$36,'Input Parameters'!$M$36,'Input Parameters'!$J$36,'Input Parameters'!$K$36)</f>
        <v>0.68379894450100109</v>
      </c>
      <c r="W1269" s="2">
        <f ca="1">N1269+(P1269-N1269)*(1-ERF((T1269-R1269)/(2*SQRT(L1269*'Input Parameters'!$E$38))))</f>
        <v>0.15371944517991395</v>
      </c>
      <c r="X1269">
        <f t="shared" ca="1" si="172"/>
        <v>1</v>
      </c>
      <c r="Y1269" s="7"/>
    </row>
    <row r="1270" spans="1:25" ht="15" customHeight="1" x14ac:dyDescent="0.25">
      <c r="A1270" s="139">
        <v>1263</v>
      </c>
      <c r="B1270" s="10">
        <f t="shared" ca="1" si="163"/>
        <v>0.40820290808351789</v>
      </c>
      <c r="C1270" s="60">
        <f ca="1">_xlfn.NORM.INV(B1270,'Input Parameters'!$E$15,'Input Parameters'!$F$15)</f>
        <v>258.3850977637029</v>
      </c>
      <c r="D1270" s="10">
        <f t="shared" ca="1" si="164"/>
        <v>0.99907139123783795</v>
      </c>
      <c r="E1270" s="62">
        <f ca="1">IF(_xlfn.NORM.INV(D1270,'Input Parameters'!$E$17,'Input Parameters'!$F$17)&lt;3500,3500,IF(_xlfn.NORM.INV(D1270,'Input Parameters'!$E$17,'Input Parameters'!$F$17)&gt;5500,5500,_xlfn.NORM.INV(D1270,'Input Parameters'!$E$17,'Input Parameters'!$F$17)))</f>
        <v>5500</v>
      </c>
      <c r="F1270" s="10">
        <f t="shared" ca="1" si="165"/>
        <v>0.17706218845949329</v>
      </c>
      <c r="G1270" s="64">
        <f ca="1">_xlfn.NORM.INV(F1270,'Input Parameters'!$E$20,'Input Parameters'!$F$20)</f>
        <v>276.44165257711421</v>
      </c>
      <c r="H1270" s="57">
        <f ca="1">EXP(E1270*(1/'Input Parameters'!$E$23-1/G1270))</f>
        <v>0.32636459371798554</v>
      </c>
      <c r="I1270" s="10">
        <f t="shared" ca="1" si="166"/>
        <v>0.43087143110116743</v>
      </c>
      <c r="J1270" s="30">
        <f ca="1">_xlfn.BETA.INV(I1270,'Input Parameters'!$L$26,'Input Parameters'!$M$26,'Input Parameters'!$J$26,'Input Parameters'!$K$26)</f>
        <v>0.63302291904896713</v>
      </c>
      <c r="K1270" s="168">
        <f ca="1">('Input Parameters'!$E$27/'Input Parameters'!$E$38)^$J1270</f>
        <v>1.0666061116302774E-2</v>
      </c>
      <c r="L1270" s="69">
        <f ca="1">$H1270*$C1270*'Input Parameters'!$E$25*K1270</f>
        <v>0.89944490814912659</v>
      </c>
      <c r="M1270" s="24">
        <f t="shared" ca="1" si="167"/>
        <v>0.15014329441725549</v>
      </c>
      <c r="N1270" s="15">
        <f ca="1">_xlfn.NORM.INV(M1270,'Input Parameters'!$E$29,'Input Parameters'!$F$29)</f>
        <v>9.9896418099359507E-2</v>
      </c>
      <c r="O1270" s="8">
        <f t="shared" ca="1" si="168"/>
        <v>0.48716750755693239</v>
      </c>
      <c r="P1270" s="30">
        <f ca="1">_xlfn.LOGNORM.INV(O1270,'Input Parameters'!$H$30,'Input Parameters'!$I$30)</f>
        <v>2.6428110890373975</v>
      </c>
      <c r="Q1270" s="10">
        <f t="shared" ca="1" si="169"/>
        <v>0.36975926929965608</v>
      </c>
      <c r="R1270" s="30">
        <f>IF('Input Parameters'!$E$32=0,0,_xlfn.BETA.INV(Q1270,'Input Parameters'!$L$32,'Input Parameters'!$M$32,'Input Parameters'!$J$32,'Input Parameters'!$K$32))</f>
        <v>0</v>
      </c>
      <c r="S1270" s="10">
        <f t="shared" ca="1" si="170"/>
        <v>0.22386448770284273</v>
      </c>
      <c r="T1270" s="26">
        <f ca="1">_xlfn.LOGNORM.INV(S1270,'Input Parameters'!$H$34,'Input Parameters'!$I$34)</f>
        <v>45.860814467217267</v>
      </c>
      <c r="U1270" s="10">
        <f t="shared" ca="1" si="171"/>
        <v>6.1028670712998223E-2</v>
      </c>
      <c r="V1270" s="30">
        <f ca="1">_xlfn.BETA.INV(U1270,'Input Parameters'!$L$36,'Input Parameters'!$M$36,'Input Parameters'!$J$36,'Input Parameters'!$K$36)</f>
        <v>0.38887297362025519</v>
      </c>
      <c r="W1270" s="2">
        <f ca="1">N1270+(P1270-N1270)*(1-ERF((T1270-R1270)/(2*SQRT(L1270*'Input Parameters'!$E$38))))</f>
        <v>0.10149281753022589</v>
      </c>
      <c r="X1270">
        <f t="shared" ca="1" si="172"/>
        <v>1</v>
      </c>
      <c r="Y1270" s="7"/>
    </row>
    <row r="1271" spans="1:25" ht="15" customHeight="1" x14ac:dyDescent="0.25">
      <c r="A1271" s="139">
        <v>1264</v>
      </c>
      <c r="B1271" s="10">
        <f t="shared" ca="1" si="163"/>
        <v>0.62751868145554568</v>
      </c>
      <c r="C1271" s="60">
        <f ca="1">_xlfn.NORM.INV(B1271,'Input Parameters'!$E$15,'Input Parameters'!$F$15)</f>
        <v>288.59570972517002</v>
      </c>
      <c r="D1271" s="10">
        <f t="shared" ca="1" si="164"/>
        <v>0.68792848429147979</v>
      </c>
      <c r="E1271" s="62">
        <f ca="1">IF(_xlfn.NORM.INV(D1271,'Input Parameters'!$E$17,'Input Parameters'!$F$17)&lt;3500,3500,IF(_xlfn.NORM.INV(D1271,'Input Parameters'!$E$17,'Input Parameters'!$F$17)&gt;5500,5500,_xlfn.NORM.INV(D1271,'Input Parameters'!$E$17,'Input Parameters'!$F$17)))</f>
        <v>5142.9909658509696</v>
      </c>
      <c r="F1271" s="10">
        <f t="shared" ca="1" si="165"/>
        <v>0.5614289825056531</v>
      </c>
      <c r="G1271" s="64">
        <f ca="1">_xlfn.NORM.INV(F1271,'Input Parameters'!$E$20,'Input Parameters'!$F$20)</f>
        <v>283.68577440747561</v>
      </c>
      <c r="H1271" s="57">
        <f ca="1">EXP(E1271*(1/'Input Parameters'!$E$23-1/G1271))</f>
        <v>0.56440463166739241</v>
      </c>
      <c r="I1271" s="10">
        <f t="shared" ca="1" si="166"/>
        <v>4.6235964226016391E-2</v>
      </c>
      <c r="J1271" s="30">
        <f ca="1">_xlfn.BETA.INV(I1271,'Input Parameters'!$L$26,'Input Parameters'!$M$26,'Input Parameters'!$J$26,'Input Parameters'!$K$26)</f>
        <v>0.37811484427389758</v>
      </c>
      <c r="K1271" s="168">
        <f ca="1">('Input Parameters'!$E$27/'Input Parameters'!$E$38)^$J1271</f>
        <v>6.6388810006590179E-2</v>
      </c>
      <c r="L1271" s="69">
        <f ca="1">$H1271*$C1271*'Input Parameters'!$E$25*K1271</f>
        <v>10.813725069144304</v>
      </c>
      <c r="M1271" s="24">
        <f t="shared" ca="1" si="167"/>
        <v>0.58776874788702349</v>
      </c>
      <c r="N1271" s="15">
        <f ca="1">_xlfn.NORM.INV(M1271,'Input Parameters'!$E$29,'Input Parameters'!$F$29)</f>
        <v>0.10002218090883226</v>
      </c>
      <c r="O1271" s="8">
        <f t="shared" ca="1" si="168"/>
        <v>0.35982419895390461</v>
      </c>
      <c r="P1271" s="30">
        <f ca="1">_xlfn.LOGNORM.INV(O1271,'Input Parameters'!$H$30,'Input Parameters'!$I$30)</f>
        <v>2.2648068814381874</v>
      </c>
      <c r="Q1271" s="10">
        <f t="shared" ca="1" si="169"/>
        <v>0.15257198246377313</v>
      </c>
      <c r="R1271" s="30">
        <f>IF('Input Parameters'!$E$32=0,0,_xlfn.BETA.INV(Q1271,'Input Parameters'!$L$32,'Input Parameters'!$M$32,'Input Parameters'!$J$32,'Input Parameters'!$K$32))</f>
        <v>0</v>
      </c>
      <c r="S1271" s="10">
        <f t="shared" ca="1" si="170"/>
        <v>0.35777757834284341</v>
      </c>
      <c r="T1271" s="26">
        <f ca="1">_xlfn.LOGNORM.INV(S1271,'Input Parameters'!$H$34,'Input Parameters'!$I$34)</f>
        <v>48.171617730048915</v>
      </c>
      <c r="U1271" s="10">
        <f t="shared" ca="1" si="171"/>
        <v>0.70679087790736217</v>
      </c>
      <c r="V1271" s="30">
        <f ca="1">_xlfn.BETA.INV(U1271,'Input Parameters'!$L$36,'Input Parameters'!$M$36,'Input Parameters'!$J$36,'Input Parameters'!$K$36)</f>
        <v>0.67290851688056041</v>
      </c>
      <c r="W1271" s="2">
        <f ca="1">N1271+(P1271-N1271)*(1-ERF((T1271-R1271)/(2*SQRT(L1271*'Input Parameters'!$E$38))))</f>
        <v>0.75006668082975825</v>
      </c>
      <c r="X1271">
        <f t="shared" ca="1" si="172"/>
        <v>0</v>
      </c>
      <c r="Y1271" s="7"/>
    </row>
    <row r="1272" spans="1:25" ht="15" customHeight="1" x14ac:dyDescent="0.25">
      <c r="A1272" s="139">
        <v>1265</v>
      </c>
      <c r="B1272" s="10">
        <f t="shared" ca="1" si="163"/>
        <v>0.47679362534866121</v>
      </c>
      <c r="C1272" s="60">
        <f ca="1">_xlfn.NORM.INV(B1272,'Input Parameters'!$E$15,'Input Parameters'!$F$15)</f>
        <v>267.81300095454861</v>
      </c>
      <c r="D1272" s="10">
        <f t="shared" ca="1" si="164"/>
        <v>0.73846571466862276</v>
      </c>
      <c r="E1272" s="62">
        <f ca="1">IF(_xlfn.NORM.INV(D1272,'Input Parameters'!$E$17,'Input Parameters'!$F$17)&lt;3500,3500,IF(_xlfn.NORM.INV(D1272,'Input Parameters'!$E$17,'Input Parameters'!$F$17)&gt;5500,5500,_xlfn.NORM.INV(D1272,'Input Parameters'!$E$17,'Input Parameters'!$F$17)))</f>
        <v>5247.0357175656309</v>
      </c>
      <c r="F1272" s="10">
        <f t="shared" ca="1" si="165"/>
        <v>0.19289074033437048</v>
      </c>
      <c r="G1272" s="64">
        <f ca="1">_xlfn.NORM.INV(F1272,'Input Parameters'!$E$20,'Input Parameters'!$F$20)</f>
        <v>276.83913677228685</v>
      </c>
      <c r="H1272" s="57">
        <f ca="1">EXP(E1272*(1/'Input Parameters'!$E$23-1/G1272))</f>
        <v>0.35310596691348473</v>
      </c>
      <c r="I1272" s="10">
        <f t="shared" ca="1" si="166"/>
        <v>0.99709167567921053</v>
      </c>
      <c r="J1272" s="30">
        <f ca="1">_xlfn.BETA.INV(I1272,'Input Parameters'!$L$26,'Input Parameters'!$M$26,'Input Parameters'!$J$26,'Input Parameters'!$K$26)</f>
        <v>0.95400562456781079</v>
      </c>
      <c r="K1272" s="168">
        <f ca="1">('Input Parameters'!$E$27/'Input Parameters'!$E$38)^$J1272</f>
        <v>1.0667858721457319E-3</v>
      </c>
      <c r="L1272" s="69">
        <f ca="1">$H1272*$C1272*'Input Parameters'!$E$25*K1272</f>
        <v>0.10088206606027396</v>
      </c>
      <c r="M1272" s="24">
        <f t="shared" ca="1" si="167"/>
        <v>0.82675871202127393</v>
      </c>
      <c r="N1272" s="15">
        <f ca="1">_xlfn.NORM.INV(M1272,'Input Parameters'!$E$29,'Input Parameters'!$F$29)</f>
        <v>0.10009414338454452</v>
      </c>
      <c r="O1272" s="8">
        <f t="shared" ca="1" si="168"/>
        <v>0.37204202722258017</v>
      </c>
      <c r="P1272" s="30">
        <f ca="1">_xlfn.LOGNORM.INV(O1272,'Input Parameters'!$H$30,'Input Parameters'!$I$30)</f>
        <v>2.2998224238124561</v>
      </c>
      <c r="Q1272" s="10">
        <f t="shared" ca="1" si="169"/>
        <v>0.18626020969130375</v>
      </c>
      <c r="R1272" s="30">
        <f>IF('Input Parameters'!$E$32=0,0,_xlfn.BETA.INV(Q1272,'Input Parameters'!$L$32,'Input Parameters'!$M$32,'Input Parameters'!$J$32,'Input Parameters'!$K$32))</f>
        <v>0</v>
      </c>
      <c r="S1272" s="10">
        <f t="shared" ca="1" si="170"/>
        <v>7.963926928383247E-2</v>
      </c>
      <c r="T1272" s="26">
        <f ca="1">_xlfn.LOGNORM.INV(S1272,'Input Parameters'!$H$34,'Input Parameters'!$I$34)</f>
        <v>42.304268564194878</v>
      </c>
      <c r="U1272" s="10">
        <f t="shared" ca="1" si="171"/>
        <v>0.18319858319048488</v>
      </c>
      <c r="V1272" s="30">
        <f ca="1">_xlfn.BETA.INV(U1272,'Input Parameters'!$L$36,'Input Parameters'!$M$36,'Input Parameters'!$J$36,'Input Parameters'!$K$36)</f>
        <v>0.46105250544295301</v>
      </c>
      <c r="W1272" s="2">
        <f ca="1">N1272+(P1272-N1272)*(1-ERF((T1272-R1272)/(2*SQRT(L1272*'Input Parameters'!$E$38))))</f>
        <v>0.10009414338454452</v>
      </c>
      <c r="X1272">
        <f t="shared" ca="1" si="172"/>
        <v>1</v>
      </c>
      <c r="Y1272" s="7"/>
    </row>
    <row r="1273" spans="1:25" ht="15" customHeight="1" x14ac:dyDescent="0.25">
      <c r="A1273" s="139">
        <v>1266</v>
      </c>
      <c r="B1273" s="10">
        <f t="shared" ca="1" si="163"/>
        <v>0.21292516469450362</v>
      </c>
      <c r="C1273" s="60">
        <f ca="1">_xlfn.NORM.INV(B1273,'Input Parameters'!$E$15,'Input Parameters'!$F$15)</f>
        <v>227.81227768061615</v>
      </c>
      <c r="D1273" s="10">
        <f t="shared" ca="1" si="164"/>
        <v>0.52946906984599185</v>
      </c>
      <c r="E1273" s="62">
        <f ca="1">IF(_xlfn.NORM.INV(D1273,'Input Parameters'!$E$17,'Input Parameters'!$F$17)&lt;3500,3500,IF(_xlfn.NORM.INV(D1273,'Input Parameters'!$E$17,'Input Parameters'!$F$17)&gt;5500,5500,_xlfn.NORM.INV(D1273,'Input Parameters'!$E$17,'Input Parameters'!$F$17)))</f>
        <v>4851.7547162087722</v>
      </c>
      <c r="F1273" s="10">
        <f t="shared" ca="1" si="165"/>
        <v>7.2503684345665786E-2</v>
      </c>
      <c r="G1273" s="64">
        <f ca="1">_xlfn.NORM.INV(F1273,'Input Parameters'!$E$20,'Input Parameters'!$F$20)</f>
        <v>272.88545331073061</v>
      </c>
      <c r="H1273" s="57">
        <f ca="1">EXP(E1273*(1/'Input Parameters'!$E$23-1/G1273))</f>
        <v>0.29627037017042768</v>
      </c>
      <c r="I1273" s="10">
        <f t="shared" ca="1" si="166"/>
        <v>0.836365070524141</v>
      </c>
      <c r="J1273" s="30">
        <f ca="1">_xlfn.BETA.INV(I1273,'Input Parameters'!$L$26,'Input Parameters'!$M$26,'Input Parameters'!$J$26,'Input Parameters'!$K$26)</f>
        <v>0.80319748957241199</v>
      </c>
      <c r="K1273" s="168">
        <f ca="1">('Input Parameters'!$E$27/'Input Parameters'!$E$38)^$J1273</f>
        <v>3.146845759736343E-3</v>
      </c>
      <c r="L1273" s="69">
        <f ca="1">$H1273*$C1273*'Input Parameters'!$E$25*K1273</f>
        <v>0.21239329530892151</v>
      </c>
      <c r="M1273" s="24">
        <f t="shared" ca="1" si="167"/>
        <v>0.29373819314226624</v>
      </c>
      <c r="N1273" s="15">
        <f ca="1">_xlfn.NORM.INV(M1273,'Input Parameters'!$E$29,'Input Parameters'!$F$29)</f>
        <v>9.9945750330886526E-2</v>
      </c>
      <c r="O1273" s="8">
        <f t="shared" ca="1" si="168"/>
        <v>0.47392298038987901</v>
      </c>
      <c r="P1273" s="30">
        <f ca="1">_xlfn.LOGNORM.INV(O1273,'Input Parameters'!$H$30,'Input Parameters'!$I$30)</f>
        <v>2.6016377211171879</v>
      </c>
      <c r="Q1273" s="10">
        <f t="shared" ca="1" si="169"/>
        <v>0.94688488223989509</v>
      </c>
      <c r="R1273" s="30">
        <f>IF('Input Parameters'!$E$32=0,0,_xlfn.BETA.INV(Q1273,'Input Parameters'!$L$32,'Input Parameters'!$M$32,'Input Parameters'!$J$32,'Input Parameters'!$K$32))</f>
        <v>0</v>
      </c>
      <c r="S1273" s="10">
        <f t="shared" ca="1" si="170"/>
        <v>0.71083645623022174</v>
      </c>
      <c r="T1273" s="26">
        <f ca="1">_xlfn.LOGNORM.INV(S1273,'Input Parameters'!$H$34,'Input Parameters'!$I$34)</f>
        <v>54.019974741704765</v>
      </c>
      <c r="U1273" s="10">
        <f t="shared" ca="1" si="171"/>
        <v>0.26291887085663779</v>
      </c>
      <c r="V1273" s="30">
        <f ca="1">_xlfn.BETA.INV(U1273,'Input Parameters'!$L$36,'Input Parameters'!$M$36,'Input Parameters'!$J$36,'Input Parameters'!$K$36)</f>
        <v>0.4954399503539082</v>
      </c>
      <c r="W1273" s="2">
        <f ca="1">N1273+(P1273-N1273)*(1-ERF((T1273-R1273)/(2*SQRT(L1273*'Input Parameters'!$E$38))))</f>
        <v>9.9945750330886804E-2</v>
      </c>
      <c r="X1273">
        <f t="shared" ca="1" si="172"/>
        <v>1</v>
      </c>
      <c r="Y1273" s="7"/>
    </row>
    <row r="1274" spans="1:25" ht="15" customHeight="1" x14ac:dyDescent="0.25">
      <c r="A1274" s="139">
        <v>1267</v>
      </c>
      <c r="B1274" s="10">
        <f t="shared" ca="1" si="163"/>
        <v>0.41462835469055248</v>
      </c>
      <c r="C1274" s="60">
        <f ca="1">_xlfn.NORM.INV(B1274,'Input Parameters'!$E$15,'Input Parameters'!$F$15)</f>
        <v>259.28011569958221</v>
      </c>
      <c r="D1274" s="10">
        <f t="shared" ca="1" si="164"/>
        <v>0.48236500861634057</v>
      </c>
      <c r="E1274" s="62">
        <f ca="1">IF(_xlfn.NORM.INV(D1274,'Input Parameters'!$E$17,'Input Parameters'!$F$17)&lt;3500,3500,IF(_xlfn.NORM.INV(D1274,'Input Parameters'!$E$17,'Input Parameters'!$F$17)&gt;5500,5500,_xlfn.NORM.INV(D1274,'Input Parameters'!$E$17,'Input Parameters'!$F$17)))</f>
        <v>4769.0468582273361</v>
      </c>
      <c r="F1274" s="10">
        <f t="shared" ca="1" si="165"/>
        <v>0.5463760905176287</v>
      </c>
      <c r="G1274" s="64">
        <f ca="1">_xlfn.NORM.INV(F1274,'Input Parameters'!$E$20,'Input Parameters'!$F$20)</f>
        <v>283.4306215844353</v>
      </c>
      <c r="H1274" s="57">
        <f ca="1">EXP(E1274*(1/'Input Parameters'!$E$23-1/G1274))</f>
        <v>0.57953512693234088</v>
      </c>
      <c r="I1274" s="10">
        <f t="shared" ca="1" si="166"/>
        <v>0.21388156673947478</v>
      </c>
      <c r="J1274" s="30">
        <f ca="1">_xlfn.BETA.INV(I1274,'Input Parameters'!$L$26,'Input Parameters'!$M$26,'Input Parameters'!$J$26,'Input Parameters'!$K$26)</f>
        <v>0.52822887905837712</v>
      </c>
      <c r="K1274" s="168">
        <f ca="1">('Input Parameters'!$E$27/'Input Parameters'!$E$38)^$J1274</f>
        <v>2.261824724157388E-2</v>
      </c>
      <c r="L1274" s="69">
        <f ca="1">$H1274*$C1274*'Input Parameters'!$E$25*K1274</f>
        <v>3.3986615914665395</v>
      </c>
      <c r="M1274" s="24">
        <f t="shared" ca="1" si="167"/>
        <v>0.9082488834660869</v>
      </c>
      <c r="N1274" s="15">
        <f ca="1">_xlfn.NORM.INV(M1274,'Input Parameters'!$E$29,'Input Parameters'!$F$29)</f>
        <v>0.1001330048679069</v>
      </c>
      <c r="O1274" s="8">
        <f t="shared" ca="1" si="168"/>
        <v>4.2433006448938992E-2</v>
      </c>
      <c r="P1274" s="30">
        <f ca="1">_xlfn.LOGNORM.INV(O1274,'Input Parameters'!$H$30,'Input Parameters'!$I$30)</f>
        <v>1.1889489816243985</v>
      </c>
      <c r="Q1274" s="10">
        <f t="shared" ca="1" si="169"/>
        <v>7.8469225700797174E-2</v>
      </c>
      <c r="R1274" s="30">
        <f>IF('Input Parameters'!$E$32=0,0,_xlfn.BETA.INV(Q1274,'Input Parameters'!$L$32,'Input Parameters'!$M$32,'Input Parameters'!$J$32,'Input Parameters'!$K$32))</f>
        <v>0</v>
      </c>
      <c r="S1274" s="10">
        <f t="shared" ca="1" si="170"/>
        <v>0.68765256397776531</v>
      </c>
      <c r="T1274" s="26">
        <f ca="1">_xlfn.LOGNORM.INV(S1274,'Input Parameters'!$H$34,'Input Parameters'!$I$34)</f>
        <v>53.573702143193266</v>
      </c>
      <c r="U1274" s="10">
        <f t="shared" ca="1" si="171"/>
        <v>0.63395186776994372</v>
      </c>
      <c r="V1274" s="30">
        <f ca="1">_xlfn.BETA.INV(U1274,'Input Parameters'!$L$36,'Input Parameters'!$M$36,'Input Parameters'!$J$36,'Input Parameters'!$K$36)</f>
        <v>0.63971734095482757</v>
      </c>
      <c r="W1274" s="2">
        <f ca="1">N1274+(P1274-N1274)*(1-ERF((T1274-R1274)/(2*SQRT(L1274*'Input Parameters'!$E$38))))</f>
        <v>0.14356839829816656</v>
      </c>
      <c r="X1274">
        <f t="shared" ca="1" si="172"/>
        <v>1</v>
      </c>
      <c r="Y1274" s="7"/>
    </row>
    <row r="1275" spans="1:25" ht="15" customHeight="1" x14ac:dyDescent="0.25">
      <c r="A1275" s="139">
        <v>1268</v>
      </c>
      <c r="B1275" s="10">
        <f t="shared" ca="1" si="163"/>
        <v>0.67490741576664803</v>
      </c>
      <c r="C1275" s="60">
        <f ca="1">_xlfn.NORM.INV(B1275,'Input Parameters'!$E$15,'Input Parameters'!$F$15)</f>
        <v>295.54419414863611</v>
      </c>
      <c r="D1275" s="10">
        <f t="shared" ca="1" si="164"/>
        <v>0.6594177599935932</v>
      </c>
      <c r="E1275" s="62">
        <f ca="1">IF(_xlfn.NORM.INV(D1275,'Input Parameters'!$E$17,'Input Parameters'!$F$17)&lt;3500,3500,IF(_xlfn.NORM.INV(D1275,'Input Parameters'!$E$17,'Input Parameters'!$F$17)&gt;5500,5500,_xlfn.NORM.INV(D1275,'Input Parameters'!$E$17,'Input Parameters'!$F$17)))</f>
        <v>5087.612227775825</v>
      </c>
      <c r="F1275" s="10">
        <f t="shared" ca="1" si="165"/>
        <v>0.74319189876891434</v>
      </c>
      <c r="G1275" s="64">
        <f ca="1">_xlfn.NORM.INV(F1275,'Input Parameters'!$E$20,'Input Parameters'!$F$20)</f>
        <v>287.02655587133592</v>
      </c>
      <c r="H1275" s="57">
        <f ca="1">EXP(E1275*(1/'Input Parameters'!$E$23-1/G1275))</f>
        <v>0.69971203902827117</v>
      </c>
      <c r="I1275" s="10">
        <f t="shared" ca="1" si="166"/>
        <v>0.11871610370410557</v>
      </c>
      <c r="J1275" s="30">
        <f ca="1">_xlfn.BETA.INV(I1275,'Input Parameters'!$L$26,'Input Parameters'!$M$26,'Input Parameters'!$J$26,'Input Parameters'!$K$26)</f>
        <v>0.4616252743207731</v>
      </c>
      <c r="K1275" s="168">
        <f ca="1">('Input Parameters'!$E$27/'Input Parameters'!$E$38)^$J1275</f>
        <v>3.647059135902548E-2</v>
      </c>
      <c r="L1275" s="69">
        <f ca="1">$H1275*$C1275*'Input Parameters'!$E$25*K1275</f>
        <v>7.5419662366004951</v>
      </c>
      <c r="M1275" s="24">
        <f t="shared" ca="1" si="167"/>
        <v>0.50200993562263752</v>
      </c>
      <c r="N1275" s="15">
        <f ca="1">_xlfn.NORM.INV(M1275,'Input Parameters'!$E$29,'Input Parameters'!$F$29)</f>
        <v>0.10000050381827762</v>
      </c>
      <c r="O1275" s="8">
        <f t="shared" ca="1" si="168"/>
        <v>0.24301814205298089</v>
      </c>
      <c r="P1275" s="30">
        <f ca="1">_xlfn.LOGNORM.INV(O1275,'Input Parameters'!$H$30,'Input Parameters'!$I$30)</f>
        <v>1.9308636054496457</v>
      </c>
      <c r="Q1275" s="10">
        <f t="shared" ca="1" si="169"/>
        <v>0.54101134009385921</v>
      </c>
      <c r="R1275" s="30">
        <f>IF('Input Parameters'!$E$32=0,0,_xlfn.BETA.INV(Q1275,'Input Parameters'!$L$32,'Input Parameters'!$M$32,'Input Parameters'!$J$32,'Input Parameters'!$K$32))</f>
        <v>0</v>
      </c>
      <c r="S1275" s="10">
        <f t="shared" ca="1" si="170"/>
        <v>0.25069071758677519</v>
      </c>
      <c r="T1275" s="26">
        <f ca="1">_xlfn.LOGNORM.INV(S1275,'Input Parameters'!$H$34,'Input Parameters'!$I$34)</f>
        <v>46.359678045517185</v>
      </c>
      <c r="U1275" s="10">
        <f t="shared" ca="1" si="171"/>
        <v>0.55069402537536138</v>
      </c>
      <c r="V1275" s="30">
        <f ca="1">_xlfn.BETA.INV(U1275,'Input Parameters'!$L$36,'Input Parameters'!$M$36,'Input Parameters'!$J$36,'Input Parameters'!$K$36)</f>
        <v>0.60553811775052102</v>
      </c>
      <c r="W1275" s="2">
        <f ca="1">N1275+(P1275-N1275)*(1-ERF((T1275-R1275)/(2*SQRT(L1275*'Input Parameters'!$E$38))))</f>
        <v>0.52587450338871156</v>
      </c>
      <c r="X1275">
        <f t="shared" ca="1" si="172"/>
        <v>1</v>
      </c>
      <c r="Y1275" s="7"/>
    </row>
    <row r="1276" spans="1:25" ht="15" customHeight="1" x14ac:dyDescent="0.25">
      <c r="A1276" s="139">
        <v>1269</v>
      </c>
      <c r="B1276" s="10">
        <f t="shared" ca="1" si="163"/>
        <v>0.45696861771362007</v>
      </c>
      <c r="C1276" s="60">
        <f ca="1">_xlfn.NORM.INV(B1276,'Input Parameters'!$E$15,'Input Parameters'!$F$15)</f>
        <v>265.11031477386126</v>
      </c>
      <c r="D1276" s="10">
        <f t="shared" ca="1" si="164"/>
        <v>0.56313637927680338</v>
      </c>
      <c r="E1276" s="62">
        <f ca="1">IF(_xlfn.NORM.INV(D1276,'Input Parameters'!$E$17,'Input Parameters'!$F$17)&lt;3500,3500,IF(_xlfn.NORM.INV(D1276,'Input Parameters'!$E$17,'Input Parameters'!$F$17)&gt;5500,5500,_xlfn.NORM.INV(D1276,'Input Parameters'!$E$17,'Input Parameters'!$F$17)))</f>
        <v>4911.2481418440857</v>
      </c>
      <c r="F1276" s="10">
        <f t="shared" ca="1" si="165"/>
        <v>0.82245043649299721</v>
      </c>
      <c r="G1276" s="64">
        <f ca="1">_xlfn.NORM.INV(F1276,'Input Parameters'!$E$20,'Input Parameters'!$F$20)</f>
        <v>288.84578427398543</v>
      </c>
      <c r="H1276" s="57">
        <f ca="1">EXP(E1276*(1/'Input Parameters'!$E$23-1/G1276))</f>
        <v>0.78903896799951778</v>
      </c>
      <c r="I1276" s="10">
        <f t="shared" ca="1" si="166"/>
        <v>0.47837392452097371</v>
      </c>
      <c r="J1276" s="30">
        <f ca="1">_xlfn.BETA.INV(I1276,'Input Parameters'!$L$26,'Input Parameters'!$M$26,'Input Parameters'!$J$26,'Input Parameters'!$K$26)</f>
        <v>0.65263750016156286</v>
      </c>
      <c r="K1276" s="168">
        <f ca="1">('Input Parameters'!$E$27/'Input Parameters'!$E$38)^$J1276</f>
        <v>9.2661778985548161E-3</v>
      </c>
      <c r="L1276" s="69">
        <f ca="1">$H1276*$C1276*'Input Parameters'!$E$25*K1276</f>
        <v>1.9383210460185243</v>
      </c>
      <c r="M1276" s="24">
        <f t="shared" ca="1" si="167"/>
        <v>0.50558317890852789</v>
      </c>
      <c r="N1276" s="15">
        <f ca="1">_xlfn.NORM.INV(M1276,'Input Parameters'!$E$29,'Input Parameters'!$F$29)</f>
        <v>0.10000139954109848</v>
      </c>
      <c r="O1276" s="8">
        <f t="shared" ca="1" si="168"/>
        <v>9.6908306141754053E-2</v>
      </c>
      <c r="P1276" s="30">
        <f ca="1">_xlfn.LOGNORM.INV(O1276,'Input Parameters'!$H$30,'Input Parameters'!$I$30)</f>
        <v>1.45243674316833</v>
      </c>
      <c r="Q1276" s="10">
        <f t="shared" ca="1" si="169"/>
        <v>7.4000171897614986E-2</v>
      </c>
      <c r="R1276" s="30">
        <f>IF('Input Parameters'!$E$32=0,0,_xlfn.BETA.INV(Q1276,'Input Parameters'!$L$32,'Input Parameters'!$M$32,'Input Parameters'!$J$32,'Input Parameters'!$K$32))</f>
        <v>0</v>
      </c>
      <c r="S1276" s="10">
        <f t="shared" ca="1" si="170"/>
        <v>2.6384847130523692E-2</v>
      </c>
      <c r="T1276" s="26">
        <f ca="1">_xlfn.LOGNORM.INV(S1276,'Input Parameters'!$H$34,'Input Parameters'!$I$34)</f>
        <v>39.606052208244101</v>
      </c>
      <c r="U1276" s="10">
        <f t="shared" ca="1" si="171"/>
        <v>0.44947893664807681</v>
      </c>
      <c r="V1276" s="30">
        <f ca="1">_xlfn.BETA.INV(U1276,'Input Parameters'!$L$36,'Input Parameters'!$M$36,'Input Parameters'!$J$36,'Input Parameters'!$K$36)</f>
        <v>0.56678223637958358</v>
      </c>
      <c r="W1276" s="2">
        <f ca="1">N1276+(P1276-N1276)*(1-ERF((T1276-R1276)/(2*SQRT(L1276*'Input Parameters'!$E$38))))</f>
        <v>0.15986829168103767</v>
      </c>
      <c r="X1276">
        <f t="shared" ca="1" si="172"/>
        <v>1</v>
      </c>
      <c r="Y1276" s="7"/>
    </row>
    <row r="1277" spans="1:25" ht="15" customHeight="1" x14ac:dyDescent="0.25">
      <c r="A1277" s="139">
        <v>1270</v>
      </c>
      <c r="B1277" s="10">
        <f t="shared" ca="1" si="163"/>
        <v>0.26301005862339177</v>
      </c>
      <c r="C1277" s="60">
        <f ca="1">_xlfn.NORM.INV(B1277,'Input Parameters'!$E$15,'Input Parameters'!$F$15)</f>
        <v>236.60351792496073</v>
      </c>
      <c r="D1277" s="10">
        <f t="shared" ca="1" si="164"/>
        <v>0.60344829589588289</v>
      </c>
      <c r="E1277" s="62">
        <f ca="1">IF(_xlfn.NORM.INV(D1277,'Input Parameters'!$E$17,'Input Parameters'!$F$17)&lt;3500,3500,IF(_xlfn.NORM.INV(D1277,'Input Parameters'!$E$17,'Input Parameters'!$F$17)&gt;5500,5500,_xlfn.NORM.INV(D1277,'Input Parameters'!$E$17,'Input Parameters'!$F$17)))</f>
        <v>4983.5979721563945</v>
      </c>
      <c r="F1277" s="10">
        <f t="shared" ca="1" si="165"/>
        <v>0.19029280399853521</v>
      </c>
      <c r="G1277" s="64">
        <f ca="1">_xlfn.NORM.INV(F1277,'Input Parameters'!$E$20,'Input Parameters'!$F$20)</f>
        <v>276.77532072410855</v>
      </c>
      <c r="H1277" s="57">
        <f ca="1">EXP(E1277*(1/'Input Parameters'!$E$23-1/G1277))</f>
        <v>0.37051070435593264</v>
      </c>
      <c r="I1277" s="10">
        <f t="shared" ca="1" si="166"/>
        <v>0.37075461228911244</v>
      </c>
      <c r="J1277" s="30">
        <f ca="1">_xlfn.BETA.INV(I1277,'Input Parameters'!$L$26,'Input Parameters'!$M$26,'Input Parameters'!$J$26,'Input Parameters'!$K$26)</f>
        <v>0.60712373620283133</v>
      </c>
      <c r="K1277" s="168">
        <f ca="1">('Input Parameters'!$E$27/'Input Parameters'!$E$38)^$J1277</f>
        <v>1.2843557143663822E-2</v>
      </c>
      <c r="L1277" s="69">
        <f ca="1">$H1277*$C1277*'Input Parameters'!$E$25*K1277</f>
        <v>1.125919341186578</v>
      </c>
      <c r="M1277" s="24">
        <f t="shared" ca="1" si="167"/>
        <v>0.10934881036684008</v>
      </c>
      <c r="N1277" s="15">
        <f ca="1">_xlfn.NORM.INV(M1277,'Input Parameters'!$E$29,'Input Parameters'!$F$29)</f>
        <v>9.9877000137762906E-2</v>
      </c>
      <c r="O1277" s="8">
        <f t="shared" ca="1" si="168"/>
        <v>0.5027585474732118</v>
      </c>
      <c r="P1277" s="30">
        <f ca="1">_xlfn.LOGNORM.INV(O1277,'Input Parameters'!$H$30,'Input Parameters'!$I$30)</f>
        <v>2.6920605063770333</v>
      </c>
      <c r="Q1277" s="10">
        <f t="shared" ca="1" si="169"/>
        <v>0.18347782690724324</v>
      </c>
      <c r="R1277" s="30">
        <f>IF('Input Parameters'!$E$32=0,0,_xlfn.BETA.INV(Q1277,'Input Parameters'!$L$32,'Input Parameters'!$M$32,'Input Parameters'!$J$32,'Input Parameters'!$K$32))</f>
        <v>0</v>
      </c>
      <c r="S1277" s="10">
        <f t="shared" ca="1" si="170"/>
        <v>0.28052505717086862</v>
      </c>
      <c r="T1277" s="26">
        <f ca="1">_xlfn.LOGNORM.INV(S1277,'Input Parameters'!$H$34,'Input Parameters'!$I$34)</f>
        <v>46.888170174974476</v>
      </c>
      <c r="U1277" s="10">
        <f t="shared" ca="1" si="171"/>
        <v>0.51322646495827207</v>
      </c>
      <c r="V1277" s="30">
        <f ca="1">_xlfn.BETA.INV(U1277,'Input Parameters'!$L$36,'Input Parameters'!$M$36,'Input Parameters'!$J$36,'Input Parameters'!$K$36)</f>
        <v>0.59095749086070959</v>
      </c>
      <c r="W1277" s="2">
        <f ca="1">N1277+(P1277-N1277)*(1-ERF((T1277-R1277)/(2*SQRT(L1277*'Input Parameters'!$E$38))))</f>
        <v>0.1044922802200046</v>
      </c>
      <c r="X1277">
        <f t="shared" ca="1" si="172"/>
        <v>1</v>
      </c>
      <c r="Y1277" s="7"/>
    </row>
    <row r="1278" spans="1:25" ht="15" customHeight="1" x14ac:dyDescent="0.25">
      <c r="A1278" s="139">
        <v>1271</v>
      </c>
      <c r="B1278" s="10">
        <f t="shared" ca="1" si="163"/>
        <v>0.36111509341082437</v>
      </c>
      <c r="C1278" s="60">
        <f ca="1">_xlfn.NORM.INV(B1278,'Input Parameters'!$E$15,'Input Parameters'!$F$15)</f>
        <v>251.70252762087534</v>
      </c>
      <c r="D1278" s="10">
        <f t="shared" ca="1" si="164"/>
        <v>0.6213850383953673</v>
      </c>
      <c r="E1278" s="62">
        <f ca="1">IF(_xlfn.NORM.INV(D1278,'Input Parameters'!$E$17,'Input Parameters'!$F$17)&lt;3500,3500,IF(_xlfn.NORM.INV(D1278,'Input Parameters'!$E$17,'Input Parameters'!$F$17)&gt;5500,5500,_xlfn.NORM.INV(D1278,'Input Parameters'!$E$17,'Input Parameters'!$F$17)))</f>
        <v>5016.384296994961</v>
      </c>
      <c r="F1278" s="10">
        <f t="shared" ca="1" si="165"/>
        <v>0.35022094034415707</v>
      </c>
      <c r="G1278" s="64">
        <f ca="1">_xlfn.NORM.INV(F1278,'Input Parameters'!$E$20,'Input Parameters'!$F$20)</f>
        <v>280.07234891794553</v>
      </c>
      <c r="H1278" s="57">
        <f ca="1">EXP(E1278*(1/'Input Parameters'!$E$23-1/G1278))</f>
        <v>0.45564399110059489</v>
      </c>
      <c r="I1278" s="10">
        <f t="shared" ca="1" si="166"/>
        <v>4.4892476033214779E-3</v>
      </c>
      <c r="J1278" s="30">
        <f ca="1">_xlfn.BETA.INV(I1278,'Input Parameters'!$L$26,'Input Parameters'!$M$26,'Input Parameters'!$J$26,'Input Parameters'!$K$26)</f>
        <v>0.24054021335984302</v>
      </c>
      <c r="K1278" s="168">
        <f ca="1">('Input Parameters'!$E$27/'Input Parameters'!$E$38)^$J1278</f>
        <v>0.17810167839371482</v>
      </c>
      <c r="L1278" s="69">
        <f ca="1">$H1278*$C1278*'Input Parameters'!$E$25*K1278</f>
        <v>20.425901641376701</v>
      </c>
      <c r="M1278" s="24">
        <f t="shared" ca="1" si="167"/>
        <v>0.46191734014368901</v>
      </c>
      <c r="N1278" s="15">
        <f ca="1">_xlfn.NORM.INV(M1278,'Input Parameters'!$E$29,'Input Parameters'!$F$29)</f>
        <v>9.9990439548639676E-2</v>
      </c>
      <c r="O1278" s="8">
        <f t="shared" ca="1" si="168"/>
        <v>0.25129504407317349</v>
      </c>
      <c r="P1278" s="30">
        <f ca="1">_xlfn.LOGNORM.INV(O1278,'Input Parameters'!$H$30,'Input Parameters'!$I$30)</f>
        <v>1.9549156086524972</v>
      </c>
      <c r="Q1278" s="10">
        <f t="shared" ca="1" si="169"/>
        <v>0.76301796436128644</v>
      </c>
      <c r="R1278" s="30">
        <f>IF('Input Parameters'!$E$32=0,0,_xlfn.BETA.INV(Q1278,'Input Parameters'!$L$32,'Input Parameters'!$M$32,'Input Parameters'!$J$32,'Input Parameters'!$K$32))</f>
        <v>0</v>
      </c>
      <c r="S1278" s="10">
        <f t="shared" ca="1" si="170"/>
        <v>0.23817299603353892</v>
      </c>
      <c r="T1278" s="26">
        <f ca="1">_xlfn.LOGNORM.INV(S1278,'Input Parameters'!$H$34,'Input Parameters'!$I$34)</f>
        <v>46.130074806102343</v>
      </c>
      <c r="U1278" s="10">
        <f t="shared" ca="1" si="171"/>
        <v>0.65057554668785467</v>
      </c>
      <c r="V1278" s="30">
        <f ca="1">_xlfn.BETA.INV(U1278,'Input Parameters'!$L$36,'Input Parameters'!$M$36,'Input Parameters'!$J$36,'Input Parameters'!$K$36)</f>
        <v>0.64695615526732064</v>
      </c>
      <c r="W1278" s="2">
        <f ca="1">N1278+(P1278-N1278)*(1-ERF((T1278-R1278)/(2*SQRT(L1278*'Input Parameters'!$E$38))))</f>
        <v>0.97265227578067304</v>
      </c>
      <c r="X1278">
        <f t="shared" ca="1" si="172"/>
        <v>0</v>
      </c>
      <c r="Y1278" s="7"/>
    </row>
    <row r="1279" spans="1:25" ht="15" customHeight="1" x14ac:dyDescent="0.25">
      <c r="A1279" s="139">
        <v>1272</v>
      </c>
      <c r="B1279" s="10">
        <f t="shared" ca="1" si="163"/>
        <v>0.61285571902975622</v>
      </c>
      <c r="C1279" s="60">
        <f ca="1">_xlfn.NORM.INV(B1279,'Input Parameters'!$E$15,'Input Parameters'!$F$15)</f>
        <v>286.50824381227005</v>
      </c>
      <c r="D1279" s="10">
        <f t="shared" ca="1" si="164"/>
        <v>0.17717639171188926</v>
      </c>
      <c r="E1279" s="62">
        <f ca="1">IF(_xlfn.NORM.INV(D1279,'Input Parameters'!$E$17,'Input Parameters'!$F$17)&lt;3500,3500,IF(_xlfn.NORM.INV(D1279,'Input Parameters'!$E$17,'Input Parameters'!$F$17)&gt;5500,5500,_xlfn.NORM.INV(D1279,'Input Parameters'!$E$17,'Input Parameters'!$F$17)))</f>
        <v>4151.6744566501047</v>
      </c>
      <c r="F1279" s="10">
        <f t="shared" ca="1" si="165"/>
        <v>0.43001902955261195</v>
      </c>
      <c r="G1279" s="64">
        <f ca="1">_xlfn.NORM.INV(F1279,'Input Parameters'!$E$20,'Input Parameters'!$F$20)</f>
        <v>281.46861769441887</v>
      </c>
      <c r="H1279" s="57">
        <f ca="1">EXP(E1279*(1/'Input Parameters'!$E$23-1/G1279))</f>
        <v>0.56157332539100435</v>
      </c>
      <c r="I1279" s="10">
        <f t="shared" ca="1" si="166"/>
        <v>0.74788816902543376</v>
      </c>
      <c r="J1279" s="30">
        <f ca="1">_xlfn.BETA.INV(I1279,'Input Parameters'!$L$26,'Input Parameters'!$M$26,'Input Parameters'!$J$26,'Input Parameters'!$K$26)</f>
        <v>0.76197801306496171</v>
      </c>
      <c r="K1279" s="168">
        <f ca="1">('Input Parameters'!$E$27/'Input Parameters'!$E$38)^$J1279</f>
        <v>4.2294370084135485E-3</v>
      </c>
      <c r="L1279" s="69">
        <f ca="1">$H1279*$C1279*'Input Parameters'!$E$25*K1279</f>
        <v>0.68049690523186979</v>
      </c>
      <c r="M1279" s="24">
        <f t="shared" ca="1" si="167"/>
        <v>0.95618171019415021</v>
      </c>
      <c r="N1279" s="15">
        <f ca="1">_xlfn.NORM.INV(M1279,'Input Parameters'!$E$29,'Input Parameters'!$F$29)</f>
        <v>0.10017079987219987</v>
      </c>
      <c r="O1279" s="8">
        <f t="shared" ca="1" si="168"/>
        <v>2.9594650284230362E-2</v>
      </c>
      <c r="P1279" s="30">
        <f ca="1">_xlfn.LOGNORM.INV(O1279,'Input Parameters'!$H$30,'Input Parameters'!$I$30)</f>
        <v>1.1004947179656273</v>
      </c>
      <c r="Q1279" s="10">
        <f t="shared" ca="1" si="169"/>
        <v>0.57478557249746054</v>
      </c>
      <c r="R1279" s="30">
        <f>IF('Input Parameters'!$E$32=0,0,_xlfn.BETA.INV(Q1279,'Input Parameters'!$L$32,'Input Parameters'!$M$32,'Input Parameters'!$J$32,'Input Parameters'!$K$32))</f>
        <v>0</v>
      </c>
      <c r="S1279" s="10">
        <f t="shared" ca="1" si="170"/>
        <v>0.68275491247799547</v>
      </c>
      <c r="T1279" s="26">
        <f ca="1">_xlfn.LOGNORM.INV(S1279,'Input Parameters'!$H$34,'Input Parameters'!$I$34)</f>
        <v>53.481784769573366</v>
      </c>
      <c r="U1279" s="10">
        <f t="shared" ca="1" si="171"/>
        <v>0.76030619422722767</v>
      </c>
      <c r="V1279" s="30">
        <f ca="1">_xlfn.BETA.INV(U1279,'Input Parameters'!$L$36,'Input Parameters'!$M$36,'Input Parameters'!$J$36,'Input Parameters'!$K$36)</f>
        <v>0.7005098446052862</v>
      </c>
      <c r="W1279" s="2">
        <f ca="1">N1279+(P1279-N1279)*(1-ERF((T1279-R1279)/(2*SQRT(L1279*'Input Parameters'!$E$38))))</f>
        <v>0.10017535534458993</v>
      </c>
      <c r="X1279">
        <f t="shared" ca="1" si="172"/>
        <v>1</v>
      </c>
      <c r="Y1279" s="7"/>
    </row>
    <row r="1280" spans="1:25" ht="15" customHeight="1" x14ac:dyDescent="0.25">
      <c r="A1280" s="139">
        <v>1273</v>
      </c>
      <c r="B1280" s="10">
        <f t="shared" ca="1" si="163"/>
        <v>0.33044405194634419</v>
      </c>
      <c r="C1280" s="60">
        <f ca="1">_xlfn.NORM.INV(B1280,'Input Parameters'!$E$15,'Input Parameters'!$F$15)</f>
        <v>247.19322413208354</v>
      </c>
      <c r="D1280" s="10">
        <f t="shared" ca="1" si="164"/>
        <v>0.59070467005560889</v>
      </c>
      <c r="E1280" s="62">
        <f ca="1">IF(_xlfn.NORM.INV(D1280,'Input Parameters'!$E$17,'Input Parameters'!$F$17)&lt;3500,3500,IF(_xlfn.NORM.INV(D1280,'Input Parameters'!$E$17,'Input Parameters'!$F$17)&gt;5500,5500,_xlfn.NORM.INV(D1280,'Input Parameters'!$E$17,'Input Parameters'!$F$17)))</f>
        <v>4960.550615609086</v>
      </c>
      <c r="F1280" s="10">
        <f t="shared" ca="1" si="165"/>
        <v>0.25145205842747198</v>
      </c>
      <c r="G1280" s="64">
        <f ca="1">_xlfn.NORM.INV(F1280,'Input Parameters'!$E$20,'Input Parameters'!$F$20)</f>
        <v>278.16148689195194</v>
      </c>
      <c r="H1280" s="57">
        <f ca="1">EXP(E1280*(1/'Input Parameters'!$E$23-1/G1280))</f>
        <v>0.4069898639267327</v>
      </c>
      <c r="I1280" s="10">
        <f t="shared" ca="1" si="166"/>
        <v>0.96646721071187236</v>
      </c>
      <c r="J1280" s="30">
        <f ca="1">_xlfn.BETA.INV(I1280,'Input Parameters'!$L$26,'Input Parameters'!$M$26,'Input Parameters'!$J$26,'Input Parameters'!$K$26)</f>
        <v>0.89333151938474442</v>
      </c>
      <c r="K1280" s="168">
        <f ca="1">('Input Parameters'!$E$27/'Input Parameters'!$E$38)^$J1280</f>
        <v>1.6485021173163086E-3</v>
      </c>
      <c r="L1280" s="69">
        <f ca="1">$H1280*$C1280*'Input Parameters'!$E$25*K1280</f>
        <v>0.16584778078557647</v>
      </c>
      <c r="M1280" s="24">
        <f t="shared" ca="1" si="167"/>
        <v>0.15526410714844052</v>
      </c>
      <c r="N1280" s="15">
        <f ca="1">_xlfn.NORM.INV(M1280,'Input Parameters'!$E$29,'Input Parameters'!$F$29)</f>
        <v>9.9898588569789934E-2</v>
      </c>
      <c r="O1280" s="8">
        <f t="shared" ca="1" si="168"/>
        <v>0.97451279878364583</v>
      </c>
      <c r="P1280" s="30">
        <f ca="1">_xlfn.LOGNORM.INV(O1280,'Input Parameters'!$H$30,'Input Parameters'!$I$30)</f>
        <v>6.7462292031020556</v>
      </c>
      <c r="Q1280" s="10">
        <f t="shared" ca="1" si="169"/>
        <v>0.18303090876509787</v>
      </c>
      <c r="R1280" s="30">
        <f>IF('Input Parameters'!$E$32=0,0,_xlfn.BETA.INV(Q1280,'Input Parameters'!$L$32,'Input Parameters'!$M$32,'Input Parameters'!$J$32,'Input Parameters'!$K$32))</f>
        <v>0</v>
      </c>
      <c r="S1280" s="10">
        <f t="shared" ca="1" si="170"/>
        <v>6.6555474176103413E-2</v>
      </c>
      <c r="T1280" s="26">
        <f ca="1">_xlfn.LOGNORM.INV(S1280,'Input Parameters'!$H$34,'Input Parameters'!$I$34)</f>
        <v>41.809692447911374</v>
      </c>
      <c r="U1280" s="10">
        <f t="shared" ca="1" si="171"/>
        <v>0.22421189178089218</v>
      </c>
      <c r="V1280" s="30">
        <f ca="1">_xlfn.BETA.INV(U1280,'Input Parameters'!$L$36,'Input Parameters'!$M$36,'Input Parameters'!$J$36,'Input Parameters'!$K$36)</f>
        <v>0.47932039692526618</v>
      </c>
      <c r="W1280" s="2">
        <f ca="1">N1280+(P1280-N1280)*(1-ERF((T1280-R1280)/(2*SQRT(L1280*'Input Parameters'!$E$38))))</f>
        <v>9.9898588572371813E-2</v>
      </c>
      <c r="X1280">
        <f t="shared" ca="1" si="172"/>
        <v>1</v>
      </c>
      <c r="Y1280" s="7"/>
    </row>
    <row r="1281" spans="1:25" ht="15" customHeight="1" x14ac:dyDescent="0.25">
      <c r="A1281" s="139">
        <v>1274</v>
      </c>
      <c r="B1281" s="10">
        <f t="shared" ca="1" si="163"/>
        <v>0.95323196079498607</v>
      </c>
      <c r="C1281" s="60">
        <f ca="1">_xlfn.NORM.INV(B1281,'Input Parameters'!$E$15,'Input Parameters'!$F$15)</f>
        <v>361.8513735646244</v>
      </c>
      <c r="D1281" s="10">
        <f t="shared" ca="1" si="164"/>
        <v>0.46427397158406869</v>
      </c>
      <c r="E1281" s="62">
        <f ca="1">IF(_xlfn.NORM.INV(D1281,'Input Parameters'!$E$17,'Input Parameters'!$F$17)&lt;3500,3500,IF(_xlfn.NORM.INV(D1281,'Input Parameters'!$E$17,'Input Parameters'!$F$17)&gt;5500,5500,_xlfn.NORM.INV(D1281,'Input Parameters'!$E$17,'Input Parameters'!$F$17)))</f>
        <v>4737.2296670562937</v>
      </c>
      <c r="F1281" s="10">
        <f t="shared" ca="1" si="165"/>
        <v>0.74578350254396986</v>
      </c>
      <c r="G1281" s="64">
        <f ca="1">_xlfn.NORM.INV(F1281,'Input Parameters'!$E$20,'Input Parameters'!$F$20)</f>
        <v>287.08057359855673</v>
      </c>
      <c r="H1281" s="57">
        <f ca="1">EXP(E1281*(1/'Input Parameters'!$E$23-1/G1281))</f>
        <v>0.71936354160019722</v>
      </c>
      <c r="I1281" s="10">
        <f t="shared" ca="1" si="166"/>
        <v>0.37622200838293673</v>
      </c>
      <c r="J1281" s="30">
        <f ca="1">_xlfn.BETA.INV(I1281,'Input Parameters'!$L$26,'Input Parameters'!$M$26,'Input Parameters'!$J$26,'Input Parameters'!$K$26)</f>
        <v>0.60954321638366316</v>
      </c>
      <c r="K1281" s="168">
        <f ca="1">('Input Parameters'!$E$27/'Input Parameters'!$E$38)^$J1281</f>
        <v>1.2622580423740324E-2</v>
      </c>
      <c r="L1281" s="69">
        <f ca="1">$H1281*$C1281*'Input Parameters'!$E$25*K1281</f>
        <v>3.2856915837583882</v>
      </c>
      <c r="M1281" s="24">
        <f t="shared" ca="1" si="167"/>
        <v>0.60738449887516155</v>
      </c>
      <c r="N1281" s="15">
        <f ca="1">_xlfn.NORM.INV(M1281,'Input Parameters'!$E$29,'Input Parameters'!$F$29)</f>
        <v>0.10002725085704964</v>
      </c>
      <c r="O1281" s="8">
        <f t="shared" ca="1" si="168"/>
        <v>0.40202689373445299</v>
      </c>
      <c r="P1281" s="30">
        <f ca="1">_xlfn.LOGNORM.INV(O1281,'Input Parameters'!$H$30,'Input Parameters'!$I$30)</f>
        <v>2.3865310581486185</v>
      </c>
      <c r="Q1281" s="10">
        <f t="shared" ca="1" si="169"/>
        <v>0.49865792544517928</v>
      </c>
      <c r="R1281" s="30">
        <f>IF('Input Parameters'!$E$32=0,0,_xlfn.BETA.INV(Q1281,'Input Parameters'!$L$32,'Input Parameters'!$M$32,'Input Parameters'!$J$32,'Input Parameters'!$K$32))</f>
        <v>0</v>
      </c>
      <c r="S1281" s="10">
        <f t="shared" ca="1" si="170"/>
        <v>0.26785870682394552</v>
      </c>
      <c r="T1281" s="26">
        <f ca="1">_xlfn.LOGNORM.INV(S1281,'Input Parameters'!$H$34,'Input Parameters'!$I$34)</f>
        <v>46.666724330879987</v>
      </c>
      <c r="U1281" s="10">
        <f t="shared" ca="1" si="171"/>
        <v>0.9380612994733547</v>
      </c>
      <c r="V1281" s="30">
        <f ca="1">_xlfn.BETA.INV(U1281,'Input Parameters'!$L$36,'Input Parameters'!$M$36,'Input Parameters'!$J$36,'Input Parameters'!$K$36)</f>
        <v>0.84950574363876541</v>
      </c>
      <c r="W1281" s="2">
        <f ca="1">N1281+(P1281-N1281)*(1-ERF((T1281-R1281)/(2*SQRT(L1281*'Input Parameters'!$E$38))))</f>
        <v>0.25708810639670032</v>
      </c>
      <c r="X1281">
        <f t="shared" ca="1" si="172"/>
        <v>1</v>
      </c>
      <c r="Y1281" s="7"/>
    </row>
    <row r="1282" spans="1:25" ht="15" customHeight="1" x14ac:dyDescent="0.25">
      <c r="A1282" s="139">
        <v>1275</v>
      </c>
      <c r="B1282" s="10">
        <f t="shared" ca="1" si="163"/>
        <v>0.90035261640097874</v>
      </c>
      <c r="C1282" s="60">
        <f ca="1">_xlfn.NORM.INV(B1282,'Input Parameters'!$E$15,'Input Parameters'!$F$15)</f>
        <v>340.52791542799491</v>
      </c>
      <c r="D1282" s="10">
        <f t="shared" ca="1" si="164"/>
        <v>0.73533323692479746</v>
      </c>
      <c r="E1282" s="62">
        <f ca="1">IF(_xlfn.NORM.INV(D1282,'Input Parameters'!$E$17,'Input Parameters'!$F$17)&lt;3500,3500,IF(_xlfn.NORM.INV(D1282,'Input Parameters'!$E$17,'Input Parameters'!$F$17)&gt;5500,5500,_xlfn.NORM.INV(D1282,'Input Parameters'!$E$17,'Input Parameters'!$F$17)))</f>
        <v>5240.3166053022978</v>
      </c>
      <c r="F1282" s="10">
        <f t="shared" ca="1" si="165"/>
        <v>0.62460269810885261</v>
      </c>
      <c r="G1282" s="64">
        <f ca="1">_xlfn.NORM.INV(F1282,'Input Parameters'!$E$20,'Input Parameters'!$F$20)</f>
        <v>284.77786498249054</v>
      </c>
      <c r="H1282" s="57">
        <f ca="1">EXP(E1282*(1/'Input Parameters'!$E$23-1/G1282))</f>
        <v>0.59931434035256337</v>
      </c>
      <c r="I1282" s="10">
        <f t="shared" ca="1" si="166"/>
        <v>0.61972025378236306</v>
      </c>
      <c r="J1282" s="30">
        <f ca="1">_xlfn.BETA.INV(I1282,'Input Parameters'!$L$26,'Input Parameters'!$M$26,'Input Parameters'!$J$26,'Input Parameters'!$K$26)</f>
        <v>0.70912604630699239</v>
      </c>
      <c r="K1282" s="168">
        <f ca="1">('Input Parameters'!$E$27/'Input Parameters'!$E$38)^$J1282</f>
        <v>6.1791288725545814E-3</v>
      </c>
      <c r="L1282" s="69">
        <f ca="1">$H1282*$C1282*'Input Parameters'!$E$25*K1282</f>
        <v>1.2610567828477632</v>
      </c>
      <c r="M1282" s="24">
        <f t="shared" ca="1" si="167"/>
        <v>0.65759475474791629</v>
      </c>
      <c r="N1282" s="15">
        <f ca="1">_xlfn.NORM.INV(M1282,'Input Parameters'!$E$29,'Input Parameters'!$F$29)</f>
        <v>0.10004059076042777</v>
      </c>
      <c r="O1282" s="8">
        <f t="shared" ca="1" si="168"/>
        <v>0.2325719738247144</v>
      </c>
      <c r="P1282" s="30">
        <f ca="1">_xlfn.LOGNORM.INV(O1282,'Input Parameters'!$H$30,'Input Parameters'!$I$30)</f>
        <v>1.9003009362448846</v>
      </c>
      <c r="Q1282" s="10">
        <f t="shared" ca="1" si="169"/>
        <v>0.76902118834688615</v>
      </c>
      <c r="R1282" s="30">
        <f>IF('Input Parameters'!$E$32=0,0,_xlfn.BETA.INV(Q1282,'Input Parameters'!$L$32,'Input Parameters'!$M$32,'Input Parameters'!$J$32,'Input Parameters'!$K$32))</f>
        <v>0</v>
      </c>
      <c r="S1282" s="10">
        <f t="shared" ca="1" si="170"/>
        <v>0.98572114251818188</v>
      </c>
      <c r="T1282" s="26">
        <f ca="1">_xlfn.LOGNORM.INV(S1282,'Input Parameters'!$H$34,'Input Parameters'!$I$34)</f>
        <v>66.206353467313221</v>
      </c>
      <c r="U1282" s="10">
        <f t="shared" ca="1" si="171"/>
        <v>0.55063125700246551</v>
      </c>
      <c r="V1282" s="30">
        <f ca="1">_xlfn.BETA.INV(U1282,'Input Parameters'!$L$36,'Input Parameters'!$M$36,'Input Parameters'!$J$36,'Input Parameters'!$K$36)</f>
        <v>0.60551336685425228</v>
      </c>
      <c r="W1282" s="2">
        <f ca="1">N1282+(P1282-N1282)*(1-ERF((T1282-R1282)/(2*SQRT(L1282*'Input Parameters'!$E$38))))</f>
        <v>0.10009570149080485</v>
      </c>
      <c r="X1282">
        <f t="shared" ca="1" si="172"/>
        <v>1</v>
      </c>
      <c r="Y1282" s="7"/>
    </row>
    <row r="1283" spans="1:25" ht="15" customHeight="1" x14ac:dyDescent="0.25">
      <c r="A1283" s="139">
        <v>1276</v>
      </c>
      <c r="B1283" s="10">
        <f t="shared" ca="1" si="163"/>
        <v>0.12696712742048144</v>
      </c>
      <c r="C1283" s="60">
        <f ca="1">_xlfn.NORM.INV(B1283,'Input Parameters'!$E$15,'Input Parameters'!$F$15)</f>
        <v>209.14086207036016</v>
      </c>
      <c r="D1283" s="10">
        <f t="shared" ca="1" si="164"/>
        <v>0.21133054496880899</v>
      </c>
      <c r="E1283" s="62">
        <f ca="1">IF(_xlfn.NORM.INV(D1283,'Input Parameters'!$E$17,'Input Parameters'!$F$17)&lt;3500,3500,IF(_xlfn.NORM.INV(D1283,'Input Parameters'!$E$17,'Input Parameters'!$F$17)&gt;5500,5500,_xlfn.NORM.INV(D1283,'Input Parameters'!$E$17,'Input Parameters'!$F$17)))</f>
        <v>4238.7308423691711</v>
      </c>
      <c r="F1283" s="10">
        <f t="shared" ca="1" si="165"/>
        <v>0.50713159352342774</v>
      </c>
      <c r="G1283" s="64">
        <f ca="1">_xlfn.NORM.INV(F1283,'Input Parameters'!$E$20,'Input Parameters'!$F$20)</f>
        <v>282.76977728131317</v>
      </c>
      <c r="H1283" s="57">
        <f ca="1">EXP(E1283*(1/'Input Parameters'!$E$23-1/G1283))</f>
        <v>0.59462932355560028</v>
      </c>
      <c r="I1283" s="10">
        <f t="shared" ca="1" si="166"/>
        <v>0.43483733951479209</v>
      </c>
      <c r="J1283" s="30">
        <f ca="1">_xlfn.BETA.INV(I1283,'Input Parameters'!$L$26,'Input Parameters'!$M$26,'Input Parameters'!$J$26,'Input Parameters'!$K$26)</f>
        <v>0.63468436287027263</v>
      </c>
      <c r="K1283" s="168">
        <f ca="1">('Input Parameters'!$E$27/'Input Parameters'!$E$38)^$J1283</f>
        <v>1.0539701965264207E-2</v>
      </c>
      <c r="L1283" s="69">
        <f ca="1">$H1283*$C1283*'Input Parameters'!$E$25*K1283</f>
        <v>1.3107309256673181</v>
      </c>
      <c r="M1283" s="24">
        <f t="shared" ca="1" si="167"/>
        <v>9.4155577592654693E-2</v>
      </c>
      <c r="N1283" s="15">
        <f ca="1">_xlfn.NORM.INV(M1283,'Input Parameters'!$E$29,'Input Parameters'!$F$29)</f>
        <v>9.9868440840221673E-2</v>
      </c>
      <c r="O1283" s="8">
        <f t="shared" ca="1" si="168"/>
        <v>0.23703630519229679</v>
      </c>
      <c r="P1283" s="30">
        <f ca="1">_xlfn.LOGNORM.INV(O1283,'Input Parameters'!$H$30,'Input Parameters'!$I$30)</f>
        <v>1.9133929434868335</v>
      </c>
      <c r="Q1283" s="10">
        <f t="shared" ca="1" si="169"/>
        <v>0.24750520015097277</v>
      </c>
      <c r="R1283" s="30">
        <f>IF('Input Parameters'!$E$32=0,0,_xlfn.BETA.INV(Q1283,'Input Parameters'!$L$32,'Input Parameters'!$M$32,'Input Parameters'!$J$32,'Input Parameters'!$K$32))</f>
        <v>0</v>
      </c>
      <c r="S1283" s="10">
        <f t="shared" ca="1" si="170"/>
        <v>0.23005188901081852</v>
      </c>
      <c r="T1283" s="26">
        <f ca="1">_xlfn.LOGNORM.INV(S1283,'Input Parameters'!$H$34,'Input Parameters'!$I$34)</f>
        <v>45.978202487173192</v>
      </c>
      <c r="U1283" s="10">
        <f t="shared" ca="1" si="171"/>
        <v>2.544891856151843E-2</v>
      </c>
      <c r="V1283" s="30">
        <f ca="1">_xlfn.BETA.INV(U1283,'Input Parameters'!$L$36,'Input Parameters'!$M$36,'Input Parameters'!$J$36,'Input Parameters'!$K$36)</f>
        <v>0.35064829714512641</v>
      </c>
      <c r="W1283" s="2">
        <f ca="1">N1283+(P1283-N1283)*(1-ERF((T1283-R1283)/(2*SQRT(L1283*'Input Parameters'!$E$38))))</f>
        <v>0.1080562864808004</v>
      </c>
      <c r="X1283">
        <f t="shared" ca="1" si="172"/>
        <v>1</v>
      </c>
      <c r="Y1283" s="7"/>
    </row>
    <row r="1284" spans="1:25" ht="15" customHeight="1" x14ac:dyDescent="0.25">
      <c r="A1284" s="139">
        <v>1277</v>
      </c>
      <c r="B1284" s="10">
        <f t="shared" ca="1" si="163"/>
        <v>1.8492478513988386E-3</v>
      </c>
      <c r="C1284" s="60">
        <f ca="1">_xlfn.NORM.INV(B1284,'Input Parameters'!$E$15,'Input Parameters'!$F$15)</f>
        <v>113.6547956702654</v>
      </c>
      <c r="D1284" s="10">
        <f t="shared" ca="1" si="164"/>
        <v>1.7341313951907078E-2</v>
      </c>
      <c r="E1284" s="62">
        <f ca="1">IF(_xlfn.NORM.INV(D1284,'Input Parameters'!$E$17,'Input Parameters'!$F$17)&lt;3500,3500,IF(_xlfn.NORM.INV(D1284,'Input Parameters'!$E$17,'Input Parameters'!$F$17)&gt;5500,5500,_xlfn.NORM.INV(D1284,'Input Parameters'!$E$17,'Input Parameters'!$F$17)))</f>
        <v>3500</v>
      </c>
      <c r="F1284" s="10">
        <f t="shared" ca="1" si="165"/>
        <v>7.7490160472126646E-2</v>
      </c>
      <c r="G1284" s="64">
        <f ca="1">_xlfn.NORM.INV(F1284,'Input Parameters'!$E$20,'Input Parameters'!$F$20)</f>
        <v>273.12153984347407</v>
      </c>
      <c r="H1284" s="57">
        <f ca="1">EXP(E1284*(1/'Input Parameters'!$E$23-1/G1284))</f>
        <v>0.42043306453247503</v>
      </c>
      <c r="I1284" s="10">
        <f t="shared" ca="1" si="166"/>
        <v>0.62690078962122231</v>
      </c>
      <c r="J1284" s="30">
        <f ca="1">_xlfn.BETA.INV(I1284,'Input Parameters'!$L$26,'Input Parameters'!$M$26,'Input Parameters'!$J$26,'Input Parameters'!$K$26)</f>
        <v>0.71199405784595271</v>
      </c>
      <c r="K1284" s="168">
        <f ca="1">('Input Parameters'!$E$27/'Input Parameters'!$E$38)^$J1284</f>
        <v>6.0533085328300686E-3</v>
      </c>
      <c r="L1284" s="69">
        <f ca="1">$H1284*$C1284*'Input Parameters'!$E$25*K1284</f>
        <v>0.28925271166398397</v>
      </c>
      <c r="M1284" s="24">
        <f t="shared" ca="1" si="167"/>
        <v>0.16517879593923979</v>
      </c>
      <c r="N1284" s="15">
        <f ca="1">_xlfn.NORM.INV(M1284,'Input Parameters'!$E$29,'Input Parameters'!$F$29)</f>
        <v>9.9902660614509503E-2</v>
      </c>
      <c r="O1284" s="8">
        <f t="shared" ca="1" si="168"/>
        <v>0.10385123041349309</v>
      </c>
      <c r="P1284" s="30">
        <f ca="1">_xlfn.LOGNORM.INV(O1284,'Input Parameters'!$H$30,'Input Parameters'!$I$30)</f>
        <v>1.4797662497487369</v>
      </c>
      <c r="Q1284" s="10">
        <f t="shared" ca="1" si="169"/>
        <v>0.85742774868551042</v>
      </c>
      <c r="R1284" s="30">
        <f>IF('Input Parameters'!$E$32=0,0,_xlfn.BETA.INV(Q1284,'Input Parameters'!$L$32,'Input Parameters'!$M$32,'Input Parameters'!$J$32,'Input Parameters'!$K$32))</f>
        <v>0</v>
      </c>
      <c r="S1284" s="10">
        <f t="shared" ca="1" si="170"/>
        <v>0.68303550627869303</v>
      </c>
      <c r="T1284" s="26">
        <f ca="1">_xlfn.LOGNORM.INV(S1284,'Input Parameters'!$H$34,'Input Parameters'!$I$34)</f>
        <v>53.487030196414096</v>
      </c>
      <c r="U1284" s="10">
        <f t="shared" ca="1" si="171"/>
        <v>0.37042898158367188</v>
      </c>
      <c r="V1284" s="30">
        <f ca="1">_xlfn.BETA.INV(U1284,'Input Parameters'!$L$36,'Input Parameters'!$M$36,'Input Parameters'!$J$36,'Input Parameters'!$K$36)</f>
        <v>0.53715187859006031</v>
      </c>
      <c r="W1284" s="2">
        <f ca="1">N1284+(P1284-N1284)*(1-ERF((T1284-R1284)/(2*SQRT(L1284*'Input Parameters'!$E$38))))</f>
        <v>9.9902660617313593E-2</v>
      </c>
      <c r="X1284">
        <f t="shared" ca="1" si="172"/>
        <v>1</v>
      </c>
      <c r="Y1284" s="7"/>
    </row>
    <row r="1285" spans="1:25" ht="15" customHeight="1" x14ac:dyDescent="0.25">
      <c r="A1285" s="139">
        <v>1278</v>
      </c>
      <c r="B1285" s="10">
        <f t="shared" ref="B1285:B1348" ca="1" si="173">RAND()</f>
        <v>0.64925887373819247</v>
      </c>
      <c r="C1285" s="60">
        <f ca="1">_xlfn.NORM.INV(B1285,'Input Parameters'!$E$15,'Input Parameters'!$F$15)</f>
        <v>291.74064837698592</v>
      </c>
      <c r="D1285" s="10">
        <f t="shared" ref="D1285:D1348" ca="1" si="174">RAND()</f>
        <v>0.81872493230575505</v>
      </c>
      <c r="E1285" s="62">
        <f ca="1">IF(_xlfn.NORM.INV(D1285,'Input Parameters'!$E$17,'Input Parameters'!$F$17)&lt;3500,3500,IF(_xlfn.NORM.INV(D1285,'Input Parameters'!$E$17,'Input Parameters'!$F$17)&gt;5500,5500,_xlfn.NORM.INV(D1285,'Input Parameters'!$E$17,'Input Parameters'!$F$17)))</f>
        <v>5437.3616146224604</v>
      </c>
      <c r="F1285" s="10">
        <f t="shared" ref="F1285:F1348" ca="1" si="175">RAND()</f>
        <v>0.96811899940466106</v>
      </c>
      <c r="G1285" s="64">
        <f ca="1">_xlfn.NORM.INV(F1285,'Input Parameters'!$E$20,'Input Parameters'!$F$20)</f>
        <v>295.07073046987949</v>
      </c>
      <c r="H1285" s="57">
        <f ca="1">EXP(E1285*(1/'Input Parameters'!$E$23-1/G1285))</f>
        <v>1.1443165024868396</v>
      </c>
      <c r="I1285" s="10">
        <f t="shared" ref="I1285:I1348" ca="1" si="176">RAND()</f>
        <v>0.72922338765294992</v>
      </c>
      <c r="J1285" s="30">
        <f ca="1">_xlfn.BETA.INV(I1285,'Input Parameters'!$L$26,'Input Parameters'!$M$26,'Input Parameters'!$J$26,'Input Parameters'!$K$26)</f>
        <v>0.75395271289739529</v>
      </c>
      <c r="K1285" s="168">
        <f ca="1">('Input Parameters'!$E$27/'Input Parameters'!$E$38)^$J1285</f>
        <v>4.4800515722265644E-3</v>
      </c>
      <c r="L1285" s="69">
        <f ca="1">$H1285*$C1285*'Input Parameters'!$E$25*K1285</f>
        <v>1.4956367170200551</v>
      </c>
      <c r="M1285" s="24">
        <f t="shared" ref="M1285:M1348" ca="1" si="177">RAND()</f>
        <v>0.95473858904522169</v>
      </c>
      <c r="N1285" s="15">
        <f ca="1">_xlfn.NORM.INV(M1285,'Input Parameters'!$E$29,'Input Parameters'!$F$29)</f>
        <v>0.10016926462504704</v>
      </c>
      <c r="O1285" s="8">
        <f t="shared" ref="O1285:O1348" ca="1" si="178">RAND()</f>
        <v>0.34849379212963283</v>
      </c>
      <c r="P1285" s="30">
        <f ca="1">_xlfn.LOGNORM.INV(O1285,'Input Parameters'!$H$30,'Input Parameters'!$I$30)</f>
        <v>2.2324510959043291</v>
      </c>
      <c r="Q1285" s="10">
        <f t="shared" ref="Q1285:Q1348" ca="1" si="179">RAND()</f>
        <v>0.53157961155338951</v>
      </c>
      <c r="R1285" s="30">
        <f>IF('Input Parameters'!$E$32=0,0,_xlfn.BETA.INV(Q1285,'Input Parameters'!$L$32,'Input Parameters'!$M$32,'Input Parameters'!$J$32,'Input Parameters'!$K$32))</f>
        <v>0</v>
      </c>
      <c r="S1285" s="10">
        <f t="shared" ref="S1285:S1348" ca="1" si="180">RAND()</f>
        <v>8.6791070318506858E-2</v>
      </c>
      <c r="T1285" s="26">
        <f ca="1">_xlfn.LOGNORM.INV(S1285,'Input Parameters'!$H$34,'Input Parameters'!$I$34)</f>
        <v>42.551078987788195</v>
      </c>
      <c r="U1285" s="10">
        <f t="shared" ref="U1285:U1348" ca="1" si="181">RAND()</f>
        <v>0.82107496535177538</v>
      </c>
      <c r="V1285" s="30">
        <f ca="1">_xlfn.BETA.INV(U1285,'Input Parameters'!$L$36,'Input Parameters'!$M$36,'Input Parameters'!$J$36,'Input Parameters'!$K$36)</f>
        <v>0.7372884261894106</v>
      </c>
      <c r="W1285" s="2">
        <f ca="1">N1285+(P1285-N1285)*(1-ERF((T1285-R1285)/(2*SQRT(L1285*'Input Parameters'!$E$38))))</f>
        <v>0.12977238921228962</v>
      </c>
      <c r="X1285">
        <f t="shared" ca="1" si="172"/>
        <v>1</v>
      </c>
      <c r="Y1285" s="7"/>
    </row>
    <row r="1286" spans="1:25" ht="15" customHeight="1" x14ac:dyDescent="0.25">
      <c r="A1286" s="139">
        <v>1279</v>
      </c>
      <c r="B1286" s="10">
        <f t="shared" ca="1" si="173"/>
        <v>0.74980121350186379</v>
      </c>
      <c r="C1286" s="60">
        <f ca="1">_xlfn.NORM.INV(B1286,'Input Parameters'!$E$15,'Input Parameters'!$F$15)</f>
        <v>307.48622601670343</v>
      </c>
      <c r="D1286" s="10">
        <f t="shared" ca="1" si="174"/>
        <v>0.96082621969981508</v>
      </c>
      <c r="E1286" s="62">
        <f ca="1">IF(_xlfn.NORM.INV(D1286,'Input Parameters'!$E$17,'Input Parameters'!$F$17)&lt;3500,3500,IF(_xlfn.NORM.INV(D1286,'Input Parameters'!$E$17,'Input Parameters'!$F$17)&gt;5500,5500,_xlfn.NORM.INV(D1286,'Input Parameters'!$E$17,'Input Parameters'!$F$17)))</f>
        <v>5500</v>
      </c>
      <c r="F1286" s="10">
        <f t="shared" ca="1" si="175"/>
        <v>0.93717828229490618</v>
      </c>
      <c r="G1286" s="64">
        <f ca="1">_xlfn.NORM.INV(F1286,'Input Parameters'!$E$20,'Input Parameters'!$F$20)</f>
        <v>292.91111595427901</v>
      </c>
      <c r="H1286" s="57">
        <f ca="1">EXP(E1286*(1/'Input Parameters'!$E$23-1/G1286))</f>
        <v>0.99893252698113388</v>
      </c>
      <c r="I1286" s="10">
        <f t="shared" ca="1" si="176"/>
        <v>0.23943711212374374</v>
      </c>
      <c r="J1286" s="30">
        <f ca="1">_xlfn.BETA.INV(I1286,'Input Parameters'!$L$26,'Input Parameters'!$M$26,'Input Parameters'!$J$26,'Input Parameters'!$K$26)</f>
        <v>0.54281318388755484</v>
      </c>
      <c r="K1286" s="168">
        <f ca="1">('Input Parameters'!$E$27/'Input Parameters'!$E$38)^$J1286</f>
        <v>2.0371633440536482E-2</v>
      </c>
      <c r="L1286" s="69">
        <f ca="1">$H1286*$C1286*'Input Parameters'!$E$25*K1286</f>
        <v>6.2573100369753423</v>
      </c>
      <c r="M1286" s="24">
        <f t="shared" ca="1" si="177"/>
        <v>5.2248632448332888E-2</v>
      </c>
      <c r="N1286" s="15">
        <f ca="1">_xlfn.NORM.INV(M1286,'Input Parameters'!$E$29,'Input Parameters'!$F$29)</f>
        <v>9.9837656882475548E-2</v>
      </c>
      <c r="O1286" s="8">
        <f t="shared" ca="1" si="178"/>
        <v>0.2658389288059142</v>
      </c>
      <c r="P1286" s="30">
        <f ca="1">_xlfn.LOGNORM.INV(O1286,'Input Parameters'!$H$30,'Input Parameters'!$I$30)</f>
        <v>1.9968910601372403</v>
      </c>
      <c r="Q1286" s="10">
        <f t="shared" ca="1" si="179"/>
        <v>0.83295008862083797</v>
      </c>
      <c r="R1286" s="30">
        <f>IF('Input Parameters'!$E$32=0,0,_xlfn.BETA.INV(Q1286,'Input Parameters'!$L$32,'Input Parameters'!$M$32,'Input Parameters'!$J$32,'Input Parameters'!$K$32))</f>
        <v>0</v>
      </c>
      <c r="S1286" s="10">
        <f t="shared" ca="1" si="180"/>
        <v>0.23799866713689366</v>
      </c>
      <c r="T1286" s="26">
        <f ca="1">_xlfn.LOGNORM.INV(S1286,'Input Parameters'!$H$34,'Input Parameters'!$I$34)</f>
        <v>46.126839758465216</v>
      </c>
      <c r="U1286" s="10">
        <f t="shared" ca="1" si="181"/>
        <v>0.60646687347651795</v>
      </c>
      <c r="V1286" s="30">
        <f ca="1">_xlfn.BETA.INV(U1286,'Input Parameters'!$L$36,'Input Parameters'!$M$36,'Input Parameters'!$J$36,'Input Parameters'!$K$36)</f>
        <v>0.62809172619725029</v>
      </c>
      <c r="W1286" s="2">
        <f ca="1">N1286+(P1286-N1286)*(1-ERF((T1286-R1286)/(2*SQRT(L1286*'Input Parameters'!$E$38))))</f>
        <v>0.46457858541979885</v>
      </c>
      <c r="X1286">
        <f t="shared" ca="1" si="172"/>
        <v>1</v>
      </c>
      <c r="Y1286" s="7"/>
    </row>
    <row r="1287" spans="1:25" ht="15" customHeight="1" x14ac:dyDescent="0.25">
      <c r="A1287" s="139">
        <v>1280</v>
      </c>
      <c r="B1287" s="10">
        <f t="shared" ca="1" si="173"/>
        <v>0.96295668407076296</v>
      </c>
      <c r="C1287" s="60">
        <f ca="1">_xlfn.NORM.INV(B1287,'Input Parameters'!$E$15,'Input Parameters'!$F$15)</f>
        <v>367.76091021129201</v>
      </c>
      <c r="D1287" s="10">
        <f t="shared" ca="1" si="174"/>
        <v>0.25765938658366638</v>
      </c>
      <c r="E1287" s="62">
        <f ca="1">IF(_xlfn.NORM.INV(D1287,'Input Parameters'!$E$17,'Input Parameters'!$F$17)&lt;3500,3500,IF(_xlfn.NORM.INV(D1287,'Input Parameters'!$E$17,'Input Parameters'!$F$17)&gt;5500,5500,_xlfn.NORM.INV(D1287,'Input Parameters'!$E$17,'Input Parameters'!$F$17)))</f>
        <v>4344.5952237879055</v>
      </c>
      <c r="F1287" s="10">
        <f t="shared" ca="1" si="175"/>
        <v>0.32896109762650161</v>
      </c>
      <c r="G1287" s="64">
        <f ca="1">_xlfn.NORM.INV(F1287,'Input Parameters'!$E$20,'Input Parameters'!$F$20)</f>
        <v>279.68334921796838</v>
      </c>
      <c r="H1287" s="57">
        <f ca="1">EXP(E1287*(1/'Input Parameters'!$E$23-1/G1287))</f>
        <v>0.49541826418268209</v>
      </c>
      <c r="I1287" s="10">
        <f t="shared" ca="1" si="176"/>
        <v>0.98125902050994818</v>
      </c>
      <c r="J1287" s="30">
        <f ca="1">_xlfn.BETA.INV(I1287,'Input Parameters'!$L$26,'Input Parameters'!$M$26,'Input Parameters'!$J$26,'Input Parameters'!$K$26)</f>
        <v>0.91329800359501756</v>
      </c>
      <c r="K1287" s="168">
        <f ca="1">('Input Parameters'!$E$27/'Input Parameters'!$E$38)^$J1287</f>
        <v>1.4285315125629691E-3</v>
      </c>
      <c r="L1287" s="69">
        <f ca="1">$H1287*$C1287*'Input Parameters'!$E$25*K1287</f>
        <v>0.26027197287132392</v>
      </c>
      <c r="M1287" s="24">
        <f t="shared" ca="1" si="177"/>
        <v>6.3606011912067828E-2</v>
      </c>
      <c r="N1287" s="15">
        <f ca="1">_xlfn.NORM.INV(M1287,'Input Parameters'!$E$29,'Input Parameters'!$F$29)</f>
        <v>9.9847481124212933E-2</v>
      </c>
      <c r="O1287" s="8">
        <f t="shared" ca="1" si="178"/>
        <v>0.23599249071156525</v>
      </c>
      <c r="P1287" s="30">
        <f ca="1">_xlfn.LOGNORM.INV(O1287,'Input Parameters'!$H$30,'Input Parameters'!$I$30)</f>
        <v>1.9103361208826146</v>
      </c>
      <c r="Q1287" s="10">
        <f t="shared" ca="1" si="179"/>
        <v>0.20645814627324377</v>
      </c>
      <c r="R1287" s="30">
        <f>IF('Input Parameters'!$E$32=0,0,_xlfn.BETA.INV(Q1287,'Input Parameters'!$L$32,'Input Parameters'!$M$32,'Input Parameters'!$J$32,'Input Parameters'!$K$32))</f>
        <v>0</v>
      </c>
      <c r="S1287" s="10">
        <f t="shared" ca="1" si="180"/>
        <v>0.636502869369726</v>
      </c>
      <c r="T1287" s="26">
        <f ca="1">_xlfn.LOGNORM.INV(S1287,'Input Parameters'!$H$34,'Input Parameters'!$I$34)</f>
        <v>52.647357279198573</v>
      </c>
      <c r="U1287" s="10">
        <f t="shared" ca="1" si="181"/>
        <v>0.17996192890194118</v>
      </c>
      <c r="V1287" s="30">
        <f ca="1">_xlfn.BETA.INV(U1287,'Input Parameters'!$L$36,'Input Parameters'!$M$36,'Input Parameters'!$J$36,'Input Parameters'!$K$36)</f>
        <v>0.45954187600312979</v>
      </c>
      <c r="W1287" s="2">
        <f ca="1">N1287+(P1287-N1287)*(1-ERF((T1287-R1287)/(2*SQRT(L1287*'Input Parameters'!$E$38))))</f>
        <v>9.9847481124745396E-2</v>
      </c>
      <c r="X1287">
        <f t="shared" ca="1" si="172"/>
        <v>1</v>
      </c>
      <c r="Y1287" s="7"/>
    </row>
    <row r="1288" spans="1:25" ht="15" customHeight="1" x14ac:dyDescent="0.25">
      <c r="A1288" s="139">
        <v>1281</v>
      </c>
      <c r="B1288" s="10">
        <f t="shared" ca="1" si="173"/>
        <v>0.77092371566235673</v>
      </c>
      <c r="C1288" s="60">
        <f ca="1">_xlfn.NORM.INV(B1288,'Input Parameters'!$E$15,'Input Parameters'!$F$15)</f>
        <v>311.17289788560197</v>
      </c>
      <c r="D1288" s="10">
        <f t="shared" ca="1" si="174"/>
        <v>0.56439330735419613</v>
      </c>
      <c r="E1288" s="62">
        <f ca="1">IF(_xlfn.NORM.INV(D1288,'Input Parameters'!$E$17,'Input Parameters'!$F$17)&lt;3500,3500,IF(_xlfn.NORM.INV(D1288,'Input Parameters'!$E$17,'Input Parameters'!$F$17)&gt;5500,5500,_xlfn.NORM.INV(D1288,'Input Parameters'!$E$17,'Input Parameters'!$F$17)))</f>
        <v>4913.4821968363258</v>
      </c>
      <c r="F1288" s="10">
        <f t="shared" ca="1" si="175"/>
        <v>0.69433227681555054</v>
      </c>
      <c r="G1288" s="64">
        <f ca="1">_xlfn.NORM.INV(F1288,'Input Parameters'!$E$20,'Input Parameters'!$F$20)</f>
        <v>286.05472640184757</v>
      </c>
      <c r="H1288" s="57">
        <f ca="1">EXP(E1288*(1/'Input Parameters'!$E$23-1/G1288))</f>
        <v>0.66829706274519229</v>
      </c>
      <c r="I1288" s="10">
        <f t="shared" ca="1" si="176"/>
        <v>0.11490547896847458</v>
      </c>
      <c r="J1288" s="30">
        <f ca="1">_xlfn.BETA.INV(I1288,'Input Parameters'!$L$26,'Input Parameters'!$M$26,'Input Parameters'!$J$26,'Input Parameters'!$K$26)</f>
        <v>0.45832013531824195</v>
      </c>
      <c r="K1288" s="168">
        <f ca="1">('Input Parameters'!$E$27/'Input Parameters'!$E$38)^$J1288</f>
        <v>3.7345561165445226E-2</v>
      </c>
      <c r="L1288" s="69">
        <f ca="1">$H1288*$C1288*'Input Parameters'!$E$25*K1288</f>
        <v>7.7662310403235129</v>
      </c>
      <c r="M1288" s="24">
        <f t="shared" ca="1" si="177"/>
        <v>0.77057429872913619</v>
      </c>
      <c r="N1288" s="15">
        <f ca="1">_xlfn.NORM.INV(M1288,'Input Parameters'!$E$29,'Input Parameters'!$F$29)</f>
        <v>0.1000740739503018</v>
      </c>
      <c r="O1288" s="8">
        <f t="shared" ca="1" si="178"/>
        <v>0.57332891657461815</v>
      </c>
      <c r="P1288" s="30">
        <f ca="1">_xlfn.LOGNORM.INV(O1288,'Input Parameters'!$H$30,'Input Parameters'!$I$30)</f>
        <v>2.9281265447286491</v>
      </c>
      <c r="Q1288" s="10">
        <f t="shared" ca="1" si="179"/>
        <v>2.505809011801674E-2</v>
      </c>
      <c r="R1288" s="30">
        <f>IF('Input Parameters'!$E$32=0,0,_xlfn.BETA.INV(Q1288,'Input Parameters'!$L$32,'Input Parameters'!$M$32,'Input Parameters'!$J$32,'Input Parameters'!$K$32))</f>
        <v>0</v>
      </c>
      <c r="S1288" s="10">
        <f t="shared" ca="1" si="180"/>
        <v>0.3190590021759363</v>
      </c>
      <c r="T1288" s="26">
        <f ca="1">_xlfn.LOGNORM.INV(S1288,'Input Parameters'!$H$34,'Input Parameters'!$I$34)</f>
        <v>47.540430672285702</v>
      </c>
      <c r="U1288" s="10">
        <f t="shared" ca="1" si="181"/>
        <v>0.78846960229281271</v>
      </c>
      <c r="V1288" s="30">
        <f ca="1">_xlfn.BETA.INV(U1288,'Input Parameters'!$L$36,'Input Parameters'!$M$36,'Input Parameters'!$J$36,'Input Parameters'!$K$36)</f>
        <v>0.71665362906143315</v>
      </c>
      <c r="W1288" s="2">
        <f ca="1">N1288+(P1288-N1288)*(1-ERF((T1288-R1288)/(2*SQRT(L1288*'Input Parameters'!$E$38))))</f>
        <v>0.74406426294103978</v>
      </c>
      <c r="X1288">
        <f t="shared" ref="X1288:X1351" ca="1" si="182">IF(W1288&gt;V1288,0,1)</f>
        <v>0</v>
      </c>
      <c r="Y1288" s="7"/>
    </row>
    <row r="1289" spans="1:25" ht="15" customHeight="1" x14ac:dyDescent="0.25">
      <c r="A1289" s="139">
        <v>1282</v>
      </c>
      <c r="B1289" s="10">
        <f t="shared" ca="1" si="173"/>
        <v>5.1222871216754284E-2</v>
      </c>
      <c r="C1289" s="60">
        <f ca="1">_xlfn.NORM.INV(B1289,'Input Parameters'!$E$15,'Input Parameters'!$F$15)</f>
        <v>182.46331992419675</v>
      </c>
      <c r="D1289" s="10">
        <f t="shared" ca="1" si="174"/>
        <v>0.37415378500325491</v>
      </c>
      <c r="E1289" s="62">
        <f ca="1">IF(_xlfn.NORM.INV(D1289,'Input Parameters'!$E$17,'Input Parameters'!$F$17)&lt;3500,3500,IF(_xlfn.NORM.INV(D1289,'Input Parameters'!$E$17,'Input Parameters'!$F$17)&gt;5500,5500,_xlfn.NORM.INV(D1289,'Input Parameters'!$E$17,'Input Parameters'!$F$17)))</f>
        <v>4575.3897629244093</v>
      </c>
      <c r="F1289" s="10">
        <f t="shared" ca="1" si="175"/>
        <v>0.91853316910693439</v>
      </c>
      <c r="G1289" s="64">
        <f ca="1">_xlfn.NORM.INV(F1289,'Input Parameters'!$E$20,'Input Parameters'!$F$20)</f>
        <v>291.99832618872426</v>
      </c>
      <c r="H1289" s="57">
        <f ca="1">EXP(E1289*(1/'Input Parameters'!$E$23-1/G1289))</f>
        <v>0.95149767618525471</v>
      </c>
      <c r="I1289" s="10">
        <f t="shared" ca="1" si="176"/>
        <v>0.39833557960832955</v>
      </c>
      <c r="J1289" s="30">
        <f ca="1">_xlfn.BETA.INV(I1289,'Input Parameters'!$L$26,'Input Parameters'!$M$26,'Input Parameters'!$J$26,'Input Parameters'!$K$26)</f>
        <v>0.61918811505550508</v>
      </c>
      <c r="K1289" s="168">
        <f ca="1">('Input Parameters'!$E$27/'Input Parameters'!$E$38)^$J1289</f>
        <v>1.1778834328467918E-2</v>
      </c>
      <c r="L1289" s="69">
        <f ca="1">$H1289*$C1289*'Input Parameters'!$E$25*K1289</f>
        <v>2.0449637690587266</v>
      </c>
      <c r="M1289" s="24">
        <f t="shared" ca="1" si="177"/>
        <v>0.28685514866992101</v>
      </c>
      <c r="N1289" s="15">
        <f ca="1">_xlfn.NORM.INV(M1289,'Input Parameters'!$E$29,'Input Parameters'!$F$29)</f>
        <v>9.9943740441245085E-2</v>
      </c>
      <c r="O1289" s="8">
        <f t="shared" ca="1" si="178"/>
        <v>0.37605022076060579</v>
      </c>
      <c r="P1289" s="30">
        <f ca="1">_xlfn.LOGNORM.INV(O1289,'Input Parameters'!$H$30,'Input Parameters'!$I$30)</f>
        <v>2.3113439478867144</v>
      </c>
      <c r="Q1289" s="10">
        <f t="shared" ca="1" si="179"/>
        <v>0.22659471283325305</v>
      </c>
      <c r="R1289" s="30">
        <f>IF('Input Parameters'!$E$32=0,0,_xlfn.BETA.INV(Q1289,'Input Parameters'!$L$32,'Input Parameters'!$M$32,'Input Parameters'!$J$32,'Input Parameters'!$K$32))</f>
        <v>0</v>
      </c>
      <c r="S1289" s="10">
        <f t="shared" ca="1" si="180"/>
        <v>0.54405704534216126</v>
      </c>
      <c r="T1289" s="26">
        <f ca="1">_xlfn.LOGNORM.INV(S1289,'Input Parameters'!$H$34,'Input Parameters'!$I$34)</f>
        <v>51.107087675037647</v>
      </c>
      <c r="U1289" s="10">
        <f t="shared" ca="1" si="181"/>
        <v>0.10072260459482296</v>
      </c>
      <c r="V1289" s="30">
        <f ca="1">_xlfn.BETA.INV(U1289,'Input Parameters'!$L$36,'Input Parameters'!$M$36,'Input Parameters'!$J$36,'Input Parameters'!$K$36)</f>
        <v>0.41730163210464633</v>
      </c>
      <c r="W1289" s="2">
        <f ca="1">N1289+(P1289-N1289)*(1-ERF((T1289-R1289)/(2*SQRT(L1289*'Input Parameters'!$E$38))))</f>
        <v>0.1253763990898194</v>
      </c>
      <c r="X1289">
        <f t="shared" ca="1" si="182"/>
        <v>1</v>
      </c>
      <c r="Y1289" s="7"/>
    </row>
    <row r="1290" spans="1:25" ht="15" customHeight="1" x14ac:dyDescent="0.25">
      <c r="A1290" s="139">
        <v>1283</v>
      </c>
      <c r="B1290" s="10">
        <f t="shared" ca="1" si="173"/>
        <v>0.10839438000252155</v>
      </c>
      <c r="C1290" s="60">
        <f ca="1">_xlfn.NORM.INV(B1290,'Input Parameters'!$E$15,'Input Parameters'!$F$15)</f>
        <v>204.03222262156709</v>
      </c>
      <c r="D1290" s="10">
        <f t="shared" ca="1" si="174"/>
        <v>0.85370301818806993</v>
      </c>
      <c r="E1290" s="62">
        <f ca="1">IF(_xlfn.NORM.INV(D1290,'Input Parameters'!$E$17,'Input Parameters'!$F$17)&lt;3500,3500,IF(_xlfn.NORM.INV(D1290,'Input Parameters'!$E$17,'Input Parameters'!$F$17)&gt;5500,5500,_xlfn.NORM.INV(D1290,'Input Parameters'!$E$17,'Input Parameters'!$F$17)))</f>
        <v>5500</v>
      </c>
      <c r="F1290" s="10">
        <f t="shared" ca="1" si="175"/>
        <v>0.74291719917684795</v>
      </c>
      <c r="G1290" s="64">
        <f ca="1">_xlfn.NORM.INV(F1290,'Input Parameters'!$E$20,'Input Parameters'!$F$20)</f>
        <v>287.02084690993638</v>
      </c>
      <c r="H1290" s="57">
        <f ca="1">EXP(E1290*(1/'Input Parameters'!$E$23-1/G1290))</f>
        <v>0.67949053355082933</v>
      </c>
      <c r="I1290" s="10">
        <f t="shared" ca="1" si="176"/>
        <v>5.298490133742495E-2</v>
      </c>
      <c r="J1290" s="30">
        <f ca="1">_xlfn.BETA.INV(I1290,'Input Parameters'!$L$26,'Input Parameters'!$M$26,'Input Parameters'!$J$26,'Input Parameters'!$K$26)</f>
        <v>0.3888356204297449</v>
      </c>
      <c r="K1290" s="168">
        <f ca="1">('Input Parameters'!$E$27/'Input Parameters'!$E$38)^$J1290</f>
        <v>6.1474849271241687E-2</v>
      </c>
      <c r="L1290" s="69">
        <f ca="1">$H1290*$C1290*'Input Parameters'!$E$25*K1290</f>
        <v>8.5227479285340415</v>
      </c>
      <c r="M1290" s="24">
        <f t="shared" ca="1" si="177"/>
        <v>0.322801834773777</v>
      </c>
      <c r="N1290" s="15">
        <f ca="1">_xlfn.NORM.INV(M1290,'Input Parameters'!$E$29,'Input Parameters'!$F$29)</f>
        <v>9.9954012182914803E-2</v>
      </c>
      <c r="O1290" s="8">
        <f t="shared" ca="1" si="178"/>
        <v>0.37667123286687809</v>
      </c>
      <c r="P1290" s="30">
        <f ca="1">_xlfn.LOGNORM.INV(O1290,'Input Parameters'!$H$30,'Input Parameters'!$I$30)</f>
        <v>2.3131307164182715</v>
      </c>
      <c r="Q1290" s="10">
        <f t="shared" ca="1" si="179"/>
        <v>0.74775518453755829</v>
      </c>
      <c r="R1290" s="30">
        <f>IF('Input Parameters'!$E$32=0,0,_xlfn.BETA.INV(Q1290,'Input Parameters'!$L$32,'Input Parameters'!$M$32,'Input Parameters'!$J$32,'Input Parameters'!$K$32))</f>
        <v>0</v>
      </c>
      <c r="S1290" s="10">
        <f t="shared" ca="1" si="180"/>
        <v>0.6895512647801727</v>
      </c>
      <c r="T1290" s="26">
        <f ca="1">_xlfn.LOGNORM.INV(S1290,'Input Parameters'!$H$34,'Input Parameters'!$I$34)</f>
        <v>53.60954552240073</v>
      </c>
      <c r="U1290" s="10">
        <f t="shared" ca="1" si="181"/>
        <v>0.91539537681294625</v>
      </c>
      <c r="V1290" s="30">
        <f ca="1">_xlfn.BETA.INV(U1290,'Input Parameters'!$L$36,'Input Parameters'!$M$36,'Input Parameters'!$J$36,'Input Parameters'!$K$36)</f>
        <v>0.81918552366240971</v>
      </c>
      <c r="W1290" s="2">
        <f ca="1">N1290+(P1290-N1290)*(1-ERF((T1290-R1290)/(2*SQRT(L1290*'Input Parameters'!$E$38))))</f>
        <v>0.52957664620287903</v>
      </c>
      <c r="X1290">
        <f t="shared" ca="1" si="182"/>
        <v>1</v>
      </c>
      <c r="Y1290" s="7"/>
    </row>
    <row r="1291" spans="1:25" ht="15" customHeight="1" x14ac:dyDescent="0.25">
      <c r="A1291" s="139">
        <v>1284</v>
      </c>
      <c r="B1291" s="10">
        <f t="shared" ca="1" si="173"/>
        <v>0.42731662800701531</v>
      </c>
      <c r="C1291" s="60">
        <f ca="1">_xlfn.NORM.INV(B1291,'Input Parameters'!$E$15,'Input Parameters'!$F$15)</f>
        <v>261.0384203900457</v>
      </c>
      <c r="D1291" s="10">
        <f t="shared" ca="1" si="174"/>
        <v>0.73967578305384851</v>
      </c>
      <c r="E1291" s="62">
        <f ca="1">IF(_xlfn.NORM.INV(D1291,'Input Parameters'!$E$17,'Input Parameters'!$F$17)&lt;3500,3500,IF(_xlfn.NORM.INV(D1291,'Input Parameters'!$E$17,'Input Parameters'!$F$17)&gt;5500,5500,_xlfn.NORM.INV(D1291,'Input Parameters'!$E$17,'Input Parameters'!$F$17)))</f>
        <v>5249.6423285024957</v>
      </c>
      <c r="F1291" s="10">
        <f t="shared" ca="1" si="175"/>
        <v>0.17885000255416106</v>
      </c>
      <c r="G1291" s="64">
        <f ca="1">_xlfn.NORM.INV(F1291,'Input Parameters'!$E$20,'Input Parameters'!$F$20)</f>
        <v>276.48763126026574</v>
      </c>
      <c r="H1291" s="57">
        <f ca="1">EXP(E1291*(1/'Input Parameters'!$E$23-1/G1291))</f>
        <v>0.34451691940573903</v>
      </c>
      <c r="I1291" s="10">
        <f t="shared" ca="1" si="176"/>
        <v>0.24876347889285</v>
      </c>
      <c r="J1291" s="30">
        <f ca="1">_xlfn.BETA.INV(I1291,'Input Parameters'!$L$26,'Input Parameters'!$M$26,'Input Parameters'!$J$26,'Input Parameters'!$K$26)</f>
        <v>0.54791257972561436</v>
      </c>
      <c r="K1291" s="168">
        <f ca="1">('Input Parameters'!$E$27/'Input Parameters'!$E$38)^$J1291</f>
        <v>1.963994157394704E-2</v>
      </c>
      <c r="L1291" s="69">
        <f ca="1">$H1291*$C1291*'Input Parameters'!$E$25*K1291</f>
        <v>1.7662622195275199</v>
      </c>
      <c r="M1291" s="24">
        <f t="shared" ca="1" si="177"/>
        <v>8.2730830112602849E-2</v>
      </c>
      <c r="N1291" s="15">
        <f ca="1">_xlfn.NORM.INV(M1291,'Input Parameters'!$E$29,'Input Parameters'!$F$29)</f>
        <v>9.9861306524955729E-2</v>
      </c>
      <c r="O1291" s="8">
        <f t="shared" ca="1" si="178"/>
        <v>0.42126971497261634</v>
      </c>
      <c r="P1291" s="30">
        <f ca="1">_xlfn.LOGNORM.INV(O1291,'Input Parameters'!$H$30,'Input Parameters'!$I$30)</f>
        <v>2.4429438976232949</v>
      </c>
      <c r="Q1291" s="10">
        <f t="shared" ca="1" si="179"/>
        <v>0.94207839113149838</v>
      </c>
      <c r="R1291" s="30">
        <f>IF('Input Parameters'!$E$32=0,0,_xlfn.BETA.INV(Q1291,'Input Parameters'!$L$32,'Input Parameters'!$M$32,'Input Parameters'!$J$32,'Input Parameters'!$K$32))</f>
        <v>0</v>
      </c>
      <c r="S1291" s="10">
        <f t="shared" ca="1" si="180"/>
        <v>0.6740832684793312</v>
      </c>
      <c r="T1291" s="26">
        <f ca="1">_xlfn.LOGNORM.INV(S1291,'Input Parameters'!$H$34,'Input Parameters'!$I$34)</f>
        <v>53.32087247591425</v>
      </c>
      <c r="U1291" s="10">
        <f t="shared" ca="1" si="181"/>
        <v>0.22133212268511626</v>
      </c>
      <c r="V1291" s="30">
        <f ca="1">_xlfn.BETA.INV(U1291,'Input Parameters'!$L$36,'Input Parameters'!$M$36,'Input Parameters'!$J$36,'Input Parameters'!$K$36)</f>
        <v>0.4780833284634724</v>
      </c>
      <c r="W1291" s="2">
        <f ca="1">N1291+(P1291-N1291)*(1-ERF((T1291-R1291)/(2*SQRT(L1291*'Input Parameters'!$E$38))))</f>
        <v>0.11053263466604764</v>
      </c>
      <c r="X1291">
        <f t="shared" ca="1" si="182"/>
        <v>1</v>
      </c>
      <c r="Y1291" s="7"/>
    </row>
    <row r="1292" spans="1:25" ht="15" customHeight="1" x14ac:dyDescent="0.25">
      <c r="A1292" s="139">
        <v>1285</v>
      </c>
      <c r="B1292" s="10">
        <f t="shared" ca="1" si="173"/>
        <v>0.81453087840466554</v>
      </c>
      <c r="C1292" s="60">
        <f ca="1">_xlfn.NORM.INV(B1292,'Input Parameters'!$E$15,'Input Parameters'!$F$15)</f>
        <v>319.45500680853712</v>
      </c>
      <c r="D1292" s="10">
        <f t="shared" ca="1" si="174"/>
        <v>0.80932051542527517</v>
      </c>
      <c r="E1292" s="62">
        <f ca="1">IF(_xlfn.NORM.INV(D1292,'Input Parameters'!$E$17,'Input Parameters'!$F$17)&lt;3500,3500,IF(_xlfn.NORM.INV(D1292,'Input Parameters'!$E$17,'Input Parameters'!$F$17)&gt;5500,5500,_xlfn.NORM.INV(D1292,'Input Parameters'!$E$17,'Input Parameters'!$F$17)))</f>
        <v>5412.7765646687203</v>
      </c>
      <c r="F1292" s="10">
        <f t="shared" ca="1" si="175"/>
        <v>0.20260431226148656</v>
      </c>
      <c r="G1292" s="64">
        <f ca="1">_xlfn.NORM.INV(F1292,'Input Parameters'!$E$20,'Input Parameters'!$F$20)</f>
        <v>277.07322185853553</v>
      </c>
      <c r="H1292" s="57">
        <f ca="1">EXP(E1292*(1/'Input Parameters'!$E$23-1/G1292))</f>
        <v>0.34737488136319128</v>
      </c>
      <c r="I1292" s="10">
        <f t="shared" ca="1" si="176"/>
        <v>0.88924773371971844</v>
      </c>
      <c r="J1292" s="30">
        <f ca="1">_xlfn.BETA.INV(I1292,'Input Parameters'!$L$26,'Input Parameters'!$M$26,'Input Parameters'!$J$26,'Input Parameters'!$K$26)</f>
        <v>0.83235493612385614</v>
      </c>
      <c r="K1292" s="168">
        <f ca="1">('Input Parameters'!$E$27/'Input Parameters'!$E$38)^$J1292</f>
        <v>2.5529601990034274E-3</v>
      </c>
      <c r="L1292" s="69">
        <f ca="1">$H1292*$C1292*'Input Parameters'!$E$25*K1292</f>
        <v>0.28330364017504034</v>
      </c>
      <c r="M1292" s="24">
        <f t="shared" ca="1" si="177"/>
        <v>0.31046952112421633</v>
      </c>
      <c r="N1292" s="15">
        <f ca="1">_xlfn.NORM.INV(M1292,'Input Parameters'!$E$29,'Input Parameters'!$F$29)</f>
        <v>9.9950548008073736E-2</v>
      </c>
      <c r="O1292" s="8">
        <f t="shared" ca="1" si="178"/>
        <v>0.95644385198211623</v>
      </c>
      <c r="P1292" s="30">
        <f ca="1">_xlfn.LOGNORM.INV(O1292,'Input Parameters'!$H$30,'Input Parameters'!$I$30)</f>
        <v>6.0207037441323621</v>
      </c>
      <c r="Q1292" s="10">
        <f t="shared" ca="1" si="179"/>
        <v>8.5091233142025824E-2</v>
      </c>
      <c r="R1292" s="30">
        <f>IF('Input Parameters'!$E$32=0,0,_xlfn.BETA.INV(Q1292,'Input Parameters'!$L$32,'Input Parameters'!$M$32,'Input Parameters'!$J$32,'Input Parameters'!$K$32))</f>
        <v>0</v>
      </c>
      <c r="S1292" s="10">
        <f t="shared" ca="1" si="180"/>
        <v>0.47566463146027482</v>
      </c>
      <c r="T1292" s="26">
        <f ca="1">_xlfn.LOGNORM.INV(S1292,'Input Parameters'!$H$34,'Input Parameters'!$I$34)</f>
        <v>50.026062267668031</v>
      </c>
      <c r="U1292" s="10">
        <f t="shared" ca="1" si="181"/>
        <v>0.22946278202065384</v>
      </c>
      <c r="V1292" s="30">
        <f ca="1">_xlfn.BETA.INV(U1292,'Input Parameters'!$L$36,'Input Parameters'!$M$36,'Input Parameters'!$J$36,'Input Parameters'!$K$36)</f>
        <v>0.48156100261268586</v>
      </c>
      <c r="W1292" s="2">
        <f ca="1">N1292+(P1292-N1292)*(1-ERF((T1292-R1292)/(2*SQRT(L1292*'Input Parameters'!$E$38))))</f>
        <v>9.9950548186480553E-2</v>
      </c>
      <c r="X1292">
        <f t="shared" ca="1" si="182"/>
        <v>1</v>
      </c>
      <c r="Y1292" s="7"/>
    </row>
    <row r="1293" spans="1:25" ht="15" customHeight="1" x14ac:dyDescent="0.25">
      <c r="A1293" s="139">
        <v>1286</v>
      </c>
      <c r="B1293" s="10">
        <f t="shared" ca="1" si="173"/>
        <v>7.5716994165532236E-3</v>
      </c>
      <c r="C1293" s="60">
        <f ca="1">_xlfn.NORM.INV(B1293,'Input Parameters'!$E$15,'Input Parameters'!$F$15)</f>
        <v>139.33505386846903</v>
      </c>
      <c r="D1293" s="10">
        <f t="shared" ca="1" si="174"/>
        <v>0.2237765660970229</v>
      </c>
      <c r="E1293" s="62">
        <f ca="1">IF(_xlfn.NORM.INV(D1293,'Input Parameters'!$E$17,'Input Parameters'!$F$17)&lt;3500,3500,IF(_xlfn.NORM.INV(D1293,'Input Parameters'!$E$17,'Input Parameters'!$F$17)&gt;5500,5500,_xlfn.NORM.INV(D1293,'Input Parameters'!$E$17,'Input Parameters'!$F$17)))</f>
        <v>4268.3495529769025</v>
      </c>
      <c r="F1293" s="10">
        <f t="shared" ca="1" si="175"/>
        <v>0.29385996566705685</v>
      </c>
      <c r="G1293" s="64">
        <f ca="1">_xlfn.NORM.INV(F1293,'Input Parameters'!$E$20,'Input Parameters'!$F$20)</f>
        <v>279.01764124768488</v>
      </c>
      <c r="H1293" s="57">
        <f ca="1">EXP(E1293*(1/'Input Parameters'!$E$23-1/G1293))</f>
        <v>0.4836281277118975</v>
      </c>
      <c r="I1293" s="10">
        <f t="shared" ca="1" si="176"/>
        <v>0.55933985208710446</v>
      </c>
      <c r="J1293" s="30">
        <f ca="1">_xlfn.BETA.INV(I1293,'Input Parameters'!$L$26,'Input Parameters'!$M$26,'Input Parameters'!$J$26,'Input Parameters'!$K$26)</f>
        <v>0.68511878158433603</v>
      </c>
      <c r="K1293" s="168">
        <f ca="1">('Input Parameters'!$E$27/'Input Parameters'!$E$38)^$J1293</f>
        <v>7.3403166541400038E-3</v>
      </c>
      <c r="L1293" s="69">
        <f ca="1">$H1293*$C1293*'Input Parameters'!$E$25*K1293</f>
        <v>0.49463715617359921</v>
      </c>
      <c r="M1293" s="24">
        <f t="shared" ca="1" si="177"/>
        <v>0.18737902130347606</v>
      </c>
      <c r="N1293" s="15">
        <f ca="1">_xlfn.NORM.INV(M1293,'Input Parameters'!$E$29,'Input Parameters'!$F$29)</f>
        <v>9.991124038820498E-2</v>
      </c>
      <c r="O1293" s="8">
        <f t="shared" ca="1" si="178"/>
        <v>0.5833392150742378</v>
      </c>
      <c r="P1293" s="30">
        <f ca="1">_xlfn.LOGNORM.INV(O1293,'Input Parameters'!$H$30,'Input Parameters'!$I$30)</f>
        <v>2.9637339746898137</v>
      </c>
      <c r="Q1293" s="10">
        <f t="shared" ca="1" si="179"/>
        <v>0.85488401941866921</v>
      </c>
      <c r="R1293" s="30">
        <f>IF('Input Parameters'!$E$32=0,0,_xlfn.BETA.INV(Q1293,'Input Parameters'!$L$32,'Input Parameters'!$M$32,'Input Parameters'!$J$32,'Input Parameters'!$K$32))</f>
        <v>0</v>
      </c>
      <c r="S1293" s="10">
        <f t="shared" ca="1" si="180"/>
        <v>0.15858536497049769</v>
      </c>
      <c r="T1293" s="26">
        <f ca="1">_xlfn.LOGNORM.INV(S1293,'Input Parameters'!$H$34,'Input Parameters'!$I$34)</f>
        <v>44.504596837490674</v>
      </c>
      <c r="U1293" s="10">
        <f t="shared" ca="1" si="181"/>
        <v>0.48598729422381126</v>
      </c>
      <c r="V1293" s="30">
        <f ca="1">_xlfn.BETA.INV(U1293,'Input Parameters'!$L$36,'Input Parameters'!$M$36,'Input Parameters'!$J$36,'Input Parameters'!$K$36)</f>
        <v>0.58055459761494954</v>
      </c>
      <c r="W1293" s="2">
        <f ca="1">N1293+(P1293-N1293)*(1-ERF((T1293-R1293)/(2*SQRT(L1293*'Input Parameters'!$E$38))))</f>
        <v>9.993317239283421E-2</v>
      </c>
      <c r="X1293">
        <f t="shared" ca="1" si="182"/>
        <v>1</v>
      </c>
      <c r="Y1293" s="7"/>
    </row>
    <row r="1294" spans="1:25" ht="15" customHeight="1" x14ac:dyDescent="0.25">
      <c r="A1294" s="139">
        <v>1287</v>
      </c>
      <c r="B1294" s="10">
        <f t="shared" ca="1" si="173"/>
        <v>0.24615612621372618</v>
      </c>
      <c r="C1294" s="60">
        <f ca="1">_xlfn.NORM.INV(B1294,'Input Parameters'!$E$15,'Input Parameters'!$F$15)</f>
        <v>233.75604308697817</v>
      </c>
      <c r="D1294" s="10">
        <f t="shared" ca="1" si="174"/>
        <v>0.75014193313098443</v>
      </c>
      <c r="E1294" s="62">
        <f ca="1">IF(_xlfn.NORM.INV(D1294,'Input Parameters'!$E$17,'Input Parameters'!$F$17)&lt;3500,3500,IF(_xlfn.NORM.INV(D1294,'Input Parameters'!$E$17,'Input Parameters'!$F$17)&gt;5500,5500,_xlfn.NORM.INV(D1294,'Input Parameters'!$E$17,'Input Parameters'!$F$17)))</f>
        <v>5272.4555233408637</v>
      </c>
      <c r="F1294" s="10">
        <f t="shared" ca="1" si="175"/>
        <v>4.8420933809167899E-3</v>
      </c>
      <c r="G1294" s="64">
        <f ca="1">_xlfn.NORM.INV(F1294,'Input Parameters'!$E$20,'Input Parameters'!$F$20)</f>
        <v>265.31772647712586</v>
      </c>
      <c r="H1294" s="57">
        <f ca="1">EXP(E1294*(1/'Input Parameters'!$E$23-1/G1294))</f>
        <v>0.15365168743127958</v>
      </c>
      <c r="I1294" s="10">
        <f t="shared" ca="1" si="176"/>
        <v>0.39408784994568502</v>
      </c>
      <c r="J1294" s="30">
        <f ca="1">_xlfn.BETA.INV(I1294,'Input Parameters'!$L$26,'Input Parameters'!$M$26,'Input Parameters'!$J$26,'Input Parameters'!$K$26)</f>
        <v>0.61735203838853381</v>
      </c>
      <c r="K1294" s="168">
        <f ca="1">('Input Parameters'!$E$27/'Input Parameters'!$E$38)^$J1294</f>
        <v>1.1934990232958518E-2</v>
      </c>
      <c r="L1294" s="69">
        <f ca="1">$H1294*$C1294*'Input Parameters'!$E$25*K1294</f>
        <v>0.42866916912755371</v>
      </c>
      <c r="M1294" s="24">
        <f t="shared" ca="1" si="177"/>
        <v>0.17510309998234508</v>
      </c>
      <c r="N1294" s="15">
        <f ca="1">_xlfn.NORM.INV(M1294,'Input Parameters'!$E$29,'Input Parameters'!$F$29)</f>
        <v>9.9906581059491628E-2</v>
      </c>
      <c r="O1294" s="8">
        <f t="shared" ca="1" si="178"/>
        <v>0.41758630127936847</v>
      </c>
      <c r="P1294" s="30">
        <f ca="1">_xlfn.LOGNORM.INV(O1294,'Input Parameters'!$H$30,'Input Parameters'!$I$30)</f>
        <v>2.4320906116701022</v>
      </c>
      <c r="Q1294" s="10">
        <f t="shared" ca="1" si="179"/>
        <v>0.21561136430957883</v>
      </c>
      <c r="R1294" s="30">
        <f>IF('Input Parameters'!$E$32=0,0,_xlfn.BETA.INV(Q1294,'Input Parameters'!$L$32,'Input Parameters'!$M$32,'Input Parameters'!$J$32,'Input Parameters'!$K$32))</f>
        <v>0</v>
      </c>
      <c r="S1294" s="10">
        <f t="shared" ca="1" si="180"/>
        <v>0.92664724215671157</v>
      </c>
      <c r="T1294" s="26">
        <f ca="1">_xlfn.LOGNORM.INV(S1294,'Input Parameters'!$H$34,'Input Parameters'!$I$34)</f>
        <v>60.391595619033446</v>
      </c>
      <c r="U1294" s="10">
        <f t="shared" ca="1" si="181"/>
        <v>0.2128213350298539</v>
      </c>
      <c r="V1294" s="30">
        <f ca="1">_xlfn.BETA.INV(U1294,'Input Parameters'!$L$36,'Input Parameters'!$M$36,'Input Parameters'!$J$36,'Input Parameters'!$K$36)</f>
        <v>0.47439118890604004</v>
      </c>
      <c r="W1294" s="2">
        <f ca="1">N1294+(P1294-N1294)*(1-ERF((T1294-R1294)/(2*SQRT(L1294*'Input Parameters'!$E$38))))</f>
        <v>9.9906581220972179E-2</v>
      </c>
      <c r="X1294">
        <f t="shared" ca="1" si="182"/>
        <v>1</v>
      </c>
      <c r="Y1294" s="7"/>
    </row>
    <row r="1295" spans="1:25" ht="15" customHeight="1" x14ac:dyDescent="0.25">
      <c r="A1295" s="139">
        <v>1288</v>
      </c>
      <c r="B1295" s="10">
        <f t="shared" ca="1" si="173"/>
        <v>1.0929903107410821E-2</v>
      </c>
      <c r="C1295" s="60">
        <f ca="1">_xlfn.NORM.INV(B1295,'Input Parameters'!$E$15,'Input Parameters'!$F$15)</f>
        <v>146.71274815164878</v>
      </c>
      <c r="D1295" s="10">
        <f t="shared" ca="1" si="174"/>
        <v>0.6079749363260436</v>
      </c>
      <c r="E1295" s="62">
        <f ca="1">IF(_xlfn.NORM.INV(D1295,'Input Parameters'!$E$17,'Input Parameters'!$F$17)&lt;3500,3500,IF(_xlfn.NORM.INV(D1295,'Input Parameters'!$E$17,'Input Parameters'!$F$17)&gt;5500,5500,_xlfn.NORM.INV(D1295,'Input Parameters'!$E$17,'Input Parameters'!$F$17)))</f>
        <v>4991.8314203236423</v>
      </c>
      <c r="F1295" s="10">
        <f t="shared" ca="1" si="175"/>
        <v>0.33451494210799182</v>
      </c>
      <c r="G1295" s="64">
        <f ca="1">_xlfn.NORM.INV(F1295,'Input Parameters'!$E$20,'Input Parameters'!$F$20)</f>
        <v>279.78588524097245</v>
      </c>
      <c r="H1295" s="57">
        <f ca="1">EXP(E1295*(1/'Input Parameters'!$E$23-1/G1295))</f>
        <v>0.44912908404483987</v>
      </c>
      <c r="I1295" s="10">
        <f t="shared" ca="1" si="176"/>
        <v>0.3723500715458492</v>
      </c>
      <c r="J1295" s="30">
        <f ca="1">_xlfn.BETA.INV(I1295,'Input Parameters'!$L$26,'Input Parameters'!$M$26,'Input Parameters'!$J$26,'Input Parameters'!$K$26)</f>
        <v>0.607831290723582</v>
      </c>
      <c r="K1295" s="168">
        <f ca="1">('Input Parameters'!$E$27/'Input Parameters'!$E$38)^$J1295</f>
        <v>1.2778537306246117E-2</v>
      </c>
      <c r="L1295" s="69">
        <f ca="1">$H1295*$C1295*'Input Parameters'!$E$25*K1295</f>
        <v>0.84201567562852797</v>
      </c>
      <c r="M1295" s="24">
        <f t="shared" ca="1" si="177"/>
        <v>0.30648401226739674</v>
      </c>
      <c r="N1295" s="15">
        <f ca="1">_xlfn.NORM.INV(M1295,'Input Parameters'!$E$29,'Input Parameters'!$F$29)</f>
        <v>9.9949415864530572E-2</v>
      </c>
      <c r="O1295" s="8">
        <f t="shared" ca="1" si="178"/>
        <v>0.81431658721255729</v>
      </c>
      <c r="P1295" s="30">
        <f ca="1">_xlfn.LOGNORM.INV(O1295,'Input Parameters'!$H$30,'Input Parameters'!$I$30)</f>
        <v>4.0931269467186606</v>
      </c>
      <c r="Q1295" s="10">
        <f t="shared" ca="1" si="179"/>
        <v>0.79676813536426472</v>
      </c>
      <c r="R1295" s="30">
        <f>IF('Input Parameters'!$E$32=0,0,_xlfn.BETA.INV(Q1295,'Input Parameters'!$L$32,'Input Parameters'!$M$32,'Input Parameters'!$J$32,'Input Parameters'!$K$32))</f>
        <v>0</v>
      </c>
      <c r="S1295" s="10">
        <f t="shared" ca="1" si="180"/>
        <v>0.89894107392185385</v>
      </c>
      <c r="T1295" s="26">
        <f ca="1">_xlfn.LOGNORM.INV(S1295,'Input Parameters'!$H$34,'Input Parameters'!$I$34)</f>
        <v>59.08453821138982</v>
      </c>
      <c r="U1295" s="10">
        <f t="shared" ca="1" si="181"/>
        <v>0.34026076194628807</v>
      </c>
      <c r="V1295" s="30">
        <f ca="1">_xlfn.BETA.INV(U1295,'Input Parameters'!$L$36,'Input Parameters'!$M$36,'Input Parameters'!$J$36,'Input Parameters'!$K$36)</f>
        <v>0.5257289036402838</v>
      </c>
      <c r="W1295" s="2">
        <f ca="1">N1295+(P1295-N1295)*(1-ERF((T1295-R1295)/(2*SQRT(L1295*'Input Parameters'!$E$38))))</f>
        <v>9.9970533124711741E-2</v>
      </c>
      <c r="X1295">
        <f t="shared" ca="1" si="182"/>
        <v>1</v>
      </c>
      <c r="Y1295" s="7"/>
    </row>
    <row r="1296" spans="1:25" ht="15" customHeight="1" x14ac:dyDescent="0.25">
      <c r="A1296" s="139">
        <v>1289</v>
      </c>
      <c r="B1296" s="10">
        <f t="shared" ca="1" si="173"/>
        <v>0.1471182568901972</v>
      </c>
      <c r="C1296" s="60">
        <f ca="1">_xlfn.NORM.INV(B1296,'Input Parameters'!$E$15,'Input Parameters'!$F$15)</f>
        <v>214.12515695389556</v>
      </c>
      <c r="D1296" s="10">
        <f t="shared" ca="1" si="174"/>
        <v>0.87626115661750092</v>
      </c>
      <c r="E1296" s="62">
        <f ca="1">IF(_xlfn.NORM.INV(D1296,'Input Parameters'!$E$17,'Input Parameters'!$F$17)&lt;3500,3500,IF(_xlfn.NORM.INV(D1296,'Input Parameters'!$E$17,'Input Parameters'!$F$17)&gt;5500,5500,_xlfn.NORM.INV(D1296,'Input Parameters'!$E$17,'Input Parameters'!$F$17)))</f>
        <v>5500</v>
      </c>
      <c r="F1296" s="10">
        <f t="shared" ca="1" si="175"/>
        <v>0.20883996743046251</v>
      </c>
      <c r="G1296" s="64">
        <f ca="1">_xlfn.NORM.INV(F1296,'Input Parameters'!$E$20,'Input Parameters'!$F$20)</f>
        <v>277.21996568797499</v>
      </c>
      <c r="H1296" s="57">
        <f ca="1">EXP(E1296*(1/'Input Parameters'!$E$23-1/G1296))</f>
        <v>0.34511359160408916</v>
      </c>
      <c r="I1296" s="10">
        <f t="shared" ca="1" si="176"/>
        <v>0.17459724892540718</v>
      </c>
      <c r="J1296" s="30">
        <f ca="1">_xlfn.BETA.INV(I1296,'Input Parameters'!$L$26,'Input Parameters'!$M$26,'Input Parameters'!$J$26,'Input Parameters'!$K$26)</f>
        <v>0.50362375498721113</v>
      </c>
      <c r="K1296" s="168">
        <f ca="1">('Input Parameters'!$E$27/'Input Parameters'!$E$38)^$J1296</f>
        <v>2.6984162506581342E-2</v>
      </c>
      <c r="L1296" s="69">
        <f ca="1">$H1296*$C1296*'Input Parameters'!$E$25*K1296</f>
        <v>1.99406220196591</v>
      </c>
      <c r="M1296" s="24">
        <f t="shared" ca="1" si="177"/>
        <v>6.2377648695277288E-2</v>
      </c>
      <c r="N1296" s="15">
        <f ca="1">_xlfn.NORM.INV(M1296,'Input Parameters'!$E$29,'Input Parameters'!$F$29)</f>
        <v>9.9846488383961415E-2</v>
      </c>
      <c r="O1296" s="8">
        <f t="shared" ca="1" si="178"/>
        <v>0.79118719991160213</v>
      </c>
      <c r="P1296" s="30">
        <f ca="1">_xlfn.LOGNORM.INV(O1296,'Input Parameters'!$H$30,'Input Parameters'!$I$30)</f>
        <v>3.9350654361301753</v>
      </c>
      <c r="Q1296" s="10">
        <f t="shared" ca="1" si="179"/>
        <v>0.18459102281560857</v>
      </c>
      <c r="R1296" s="30">
        <f>IF('Input Parameters'!$E$32=0,0,_xlfn.BETA.INV(Q1296,'Input Parameters'!$L$32,'Input Parameters'!$M$32,'Input Parameters'!$J$32,'Input Parameters'!$K$32))</f>
        <v>0</v>
      </c>
      <c r="S1296" s="10">
        <f t="shared" ca="1" si="180"/>
        <v>0.42210490393418854</v>
      </c>
      <c r="T1296" s="26">
        <f ca="1">_xlfn.LOGNORM.INV(S1296,'Input Parameters'!$H$34,'Input Parameters'!$I$34)</f>
        <v>49.189267975607471</v>
      </c>
      <c r="U1296" s="10">
        <f t="shared" ca="1" si="181"/>
        <v>0.26006649772932033</v>
      </c>
      <c r="V1296" s="30">
        <f ca="1">_xlfn.BETA.INV(U1296,'Input Parameters'!$L$36,'Input Parameters'!$M$36,'Input Parameters'!$J$36,'Input Parameters'!$K$36)</f>
        <v>0.49428034270610366</v>
      </c>
      <c r="W1296" s="2">
        <f ca="1">N1296+(P1296-N1296)*(1-ERF((T1296-R1296)/(2*SQRT(L1296*'Input Parameters'!$E$38))))</f>
        <v>0.15267005194511418</v>
      </c>
      <c r="X1296">
        <f t="shared" ca="1" si="182"/>
        <v>1</v>
      </c>
      <c r="Y1296" s="7"/>
    </row>
    <row r="1297" spans="1:25" ht="15" customHeight="1" x14ac:dyDescent="0.25">
      <c r="A1297" s="139">
        <v>1290</v>
      </c>
      <c r="B1297" s="10">
        <f t="shared" ca="1" si="173"/>
        <v>0.53588154975690327</v>
      </c>
      <c r="C1297" s="60">
        <f ca="1">_xlfn.NORM.INV(B1297,'Input Parameters'!$E$15,'Input Parameters'!$F$15)</f>
        <v>275.84804089927286</v>
      </c>
      <c r="D1297" s="10">
        <f t="shared" ca="1" si="174"/>
        <v>0.2936030368336473</v>
      </c>
      <c r="E1297" s="62">
        <f ca="1">IF(_xlfn.NORM.INV(D1297,'Input Parameters'!$E$17,'Input Parameters'!$F$17)&lt;3500,3500,IF(_xlfn.NORM.INV(D1297,'Input Parameters'!$E$17,'Input Parameters'!$F$17)&gt;5500,5500,_xlfn.NORM.INV(D1297,'Input Parameters'!$E$17,'Input Parameters'!$F$17)))</f>
        <v>4419.9775409893664</v>
      </c>
      <c r="F1297" s="10">
        <f t="shared" ca="1" si="175"/>
        <v>0.60165692217815614</v>
      </c>
      <c r="G1297" s="64">
        <f ca="1">_xlfn.NORM.INV(F1297,'Input Parameters'!$E$20,'Input Parameters'!$F$20)</f>
        <v>284.37617585054107</v>
      </c>
      <c r="H1297" s="57">
        <f ca="1">EXP(E1297*(1/'Input Parameters'!$E$23-1/G1297))</f>
        <v>0.63524342570651027</v>
      </c>
      <c r="I1297" s="10">
        <f t="shared" ca="1" si="176"/>
        <v>0.49529838487900624</v>
      </c>
      <c r="J1297" s="30">
        <f ca="1">_xlfn.BETA.INV(I1297,'Input Parameters'!$L$26,'Input Parameters'!$M$26,'Input Parameters'!$J$26,'Input Parameters'!$K$26)</f>
        <v>0.65950096224900157</v>
      </c>
      <c r="K1297" s="168">
        <f ca="1">('Input Parameters'!$E$27/'Input Parameters'!$E$38)^$J1297</f>
        <v>8.821034992930769E-3</v>
      </c>
      <c r="L1297" s="69">
        <f ca="1">$H1297*$C1297*'Input Parameters'!$E$25*K1297</f>
        <v>1.5457157349606376</v>
      </c>
      <c r="M1297" s="24">
        <f t="shared" ca="1" si="177"/>
        <v>0.41535426161678313</v>
      </c>
      <c r="N1297" s="15">
        <f ca="1">_xlfn.NORM.INV(M1297,'Input Parameters'!$E$29,'Input Parameters'!$F$29)</f>
        <v>9.9978620705037699E-2</v>
      </c>
      <c r="O1297" s="8">
        <f t="shared" ca="1" si="178"/>
        <v>0.21086945111310806</v>
      </c>
      <c r="P1297" s="30">
        <f ca="1">_xlfn.LOGNORM.INV(O1297,'Input Parameters'!$H$30,'Input Parameters'!$I$30)</f>
        <v>1.8358838297613993</v>
      </c>
      <c r="Q1297" s="10">
        <f t="shared" ca="1" si="179"/>
        <v>0.88243098990266788</v>
      </c>
      <c r="R1297" s="30">
        <f>IF('Input Parameters'!$E$32=0,0,_xlfn.BETA.INV(Q1297,'Input Parameters'!$L$32,'Input Parameters'!$M$32,'Input Parameters'!$J$32,'Input Parameters'!$K$32))</f>
        <v>0</v>
      </c>
      <c r="S1297" s="10">
        <f t="shared" ca="1" si="180"/>
        <v>0.93354540128881069</v>
      </c>
      <c r="T1297" s="26">
        <f ca="1">_xlfn.LOGNORM.INV(S1297,'Input Parameters'!$H$34,'Input Parameters'!$I$34)</f>
        <v>60.779809539945788</v>
      </c>
      <c r="U1297" s="10">
        <f t="shared" ca="1" si="181"/>
        <v>0.89626774276363708</v>
      </c>
      <c r="V1297" s="30">
        <f ca="1">_xlfn.BETA.INV(U1297,'Input Parameters'!$L$36,'Input Parameters'!$M$36,'Input Parameters'!$J$36,'Input Parameters'!$K$36)</f>
        <v>0.7983064297166802</v>
      </c>
      <c r="W1297" s="2">
        <f ca="1">N1297+(P1297-N1297)*(1-ERF((T1297-R1297)/(2*SQRT(L1297*'Input Parameters'!$E$38))))</f>
        <v>0.10092737155282107</v>
      </c>
      <c r="X1297">
        <f t="shared" ca="1" si="182"/>
        <v>1</v>
      </c>
      <c r="Y1297" s="7"/>
    </row>
    <row r="1298" spans="1:25" ht="15" customHeight="1" x14ac:dyDescent="0.25">
      <c r="A1298" s="139">
        <v>1291</v>
      </c>
      <c r="B1298" s="10">
        <f t="shared" ca="1" si="173"/>
        <v>0.53401586165085924</v>
      </c>
      <c r="C1298" s="60">
        <f ca="1">_xlfn.NORM.INV(B1298,'Input Parameters'!$E$15,'Input Parameters'!$F$15)</f>
        <v>275.59362347924957</v>
      </c>
      <c r="D1298" s="10">
        <f t="shared" ca="1" si="174"/>
        <v>4.7656083673409677E-2</v>
      </c>
      <c r="E1298" s="62">
        <f ca="1">IF(_xlfn.NORM.INV(D1298,'Input Parameters'!$E$17,'Input Parameters'!$F$17)&lt;3500,3500,IF(_xlfn.NORM.INV(D1298,'Input Parameters'!$E$17,'Input Parameters'!$F$17)&gt;5500,5500,_xlfn.NORM.INV(D1298,'Input Parameters'!$E$17,'Input Parameters'!$F$17)))</f>
        <v>3632.3874484335133</v>
      </c>
      <c r="F1298" s="10">
        <f t="shared" ca="1" si="175"/>
        <v>0.45907603307965639</v>
      </c>
      <c r="G1298" s="64">
        <f ca="1">_xlfn.NORM.INV(F1298,'Input Parameters'!$E$20,'Input Parameters'!$F$20)</f>
        <v>281.96149629681696</v>
      </c>
      <c r="H1298" s="57">
        <f ca="1">EXP(E1298*(1/'Input Parameters'!$E$23-1/G1298))</f>
        <v>0.61737284299371653</v>
      </c>
      <c r="I1298" s="10">
        <f t="shared" ca="1" si="176"/>
        <v>0.79332382788137046</v>
      </c>
      <c r="J1298" s="30">
        <f ca="1">_xlfn.BETA.INV(I1298,'Input Parameters'!$L$26,'Input Parameters'!$M$26,'Input Parameters'!$J$26,'Input Parameters'!$K$26)</f>
        <v>0.78234279387085459</v>
      </c>
      <c r="K1298" s="168">
        <f ca="1">('Input Parameters'!$E$27/'Input Parameters'!$E$38)^$J1298</f>
        <v>3.6546189478916815E-3</v>
      </c>
      <c r="L1298" s="69">
        <f ca="1">$H1298*$C1298*'Input Parameters'!$E$25*K1298</f>
        <v>0.62181155511697872</v>
      </c>
      <c r="M1298" s="24">
        <f t="shared" ca="1" si="177"/>
        <v>0.88923694083358762</v>
      </c>
      <c r="N1298" s="15">
        <f ca="1">_xlfn.NORM.INV(M1298,'Input Parameters'!$E$29,'Input Parameters'!$F$29)</f>
        <v>0.10012224801171132</v>
      </c>
      <c r="O1298" s="8">
        <f t="shared" ca="1" si="178"/>
        <v>0.18997636588855715</v>
      </c>
      <c r="P1298" s="30">
        <f ca="1">_xlfn.LOGNORM.INV(O1298,'Input Parameters'!$H$30,'Input Parameters'!$I$30)</f>
        <v>1.7723353435294227</v>
      </c>
      <c r="Q1298" s="10">
        <f t="shared" ca="1" si="179"/>
        <v>0.30653753559495034</v>
      </c>
      <c r="R1298" s="30">
        <f>IF('Input Parameters'!$E$32=0,0,_xlfn.BETA.INV(Q1298,'Input Parameters'!$L$32,'Input Parameters'!$M$32,'Input Parameters'!$J$32,'Input Parameters'!$K$32))</f>
        <v>0</v>
      </c>
      <c r="S1298" s="10">
        <f t="shared" ca="1" si="180"/>
        <v>0.61330803718569504</v>
      </c>
      <c r="T1298" s="26">
        <f ca="1">_xlfn.LOGNORM.INV(S1298,'Input Parameters'!$H$34,'Input Parameters'!$I$34)</f>
        <v>52.247851225859037</v>
      </c>
      <c r="U1298" s="10">
        <f t="shared" ca="1" si="181"/>
        <v>0.69629373087441504</v>
      </c>
      <c r="V1298" s="30">
        <f ca="1">_xlfn.BETA.INV(U1298,'Input Parameters'!$L$36,'Input Parameters'!$M$36,'Input Parameters'!$J$36,'Input Parameters'!$K$36)</f>
        <v>0.66786258874671889</v>
      </c>
      <c r="W1298" s="2">
        <f ca="1">N1298+(P1298-N1298)*(1-ERF((T1298-R1298)/(2*SQRT(L1298*'Input Parameters'!$E$38))))</f>
        <v>0.10012692597740373</v>
      </c>
      <c r="X1298">
        <f t="shared" ca="1" si="182"/>
        <v>1</v>
      </c>
      <c r="Y1298" s="7"/>
    </row>
    <row r="1299" spans="1:25" ht="15" customHeight="1" x14ac:dyDescent="0.25">
      <c r="A1299" s="139">
        <v>1292</v>
      </c>
      <c r="B1299" s="10">
        <f t="shared" ca="1" si="173"/>
        <v>0.10802323127347202</v>
      </c>
      <c r="C1299" s="60">
        <f ca="1">_xlfn.NORM.INV(B1299,'Input Parameters'!$E$15,'Input Parameters'!$F$15)</f>
        <v>203.92398480036707</v>
      </c>
      <c r="D1299" s="10">
        <f t="shared" ca="1" si="174"/>
        <v>0.35660038379584158</v>
      </c>
      <c r="E1299" s="62">
        <f ca="1">IF(_xlfn.NORM.INV(D1299,'Input Parameters'!$E$17,'Input Parameters'!$F$17)&lt;3500,3500,IF(_xlfn.NORM.INV(D1299,'Input Parameters'!$E$17,'Input Parameters'!$F$17)&gt;5500,5500,_xlfn.NORM.INV(D1299,'Input Parameters'!$E$17,'Input Parameters'!$F$17)))</f>
        <v>4542.7074577448184</v>
      </c>
      <c r="F1299" s="10">
        <f t="shared" ca="1" si="175"/>
        <v>0.55912097475131961</v>
      </c>
      <c r="G1299" s="64">
        <f ca="1">_xlfn.NORM.INV(F1299,'Input Parameters'!$E$20,'Input Parameters'!$F$20)</f>
        <v>283.64656433705267</v>
      </c>
      <c r="H1299" s="57">
        <f ca="1">EXP(E1299*(1/'Input Parameters'!$E$23-1/G1299))</f>
        <v>0.60203710490612505</v>
      </c>
      <c r="I1299" s="10">
        <f t="shared" ca="1" si="176"/>
        <v>0.2365596199695712</v>
      </c>
      <c r="J1299" s="30">
        <f ca="1">_xlfn.BETA.INV(I1299,'Input Parameters'!$L$26,'Input Parameters'!$M$26,'Input Parameters'!$J$26,'Input Parameters'!$K$26)</f>
        <v>0.54121728757258036</v>
      </c>
      <c r="K1299" s="168">
        <f ca="1">('Input Parameters'!$E$27/'Input Parameters'!$E$38)^$J1299</f>
        <v>2.0606175609616535E-2</v>
      </c>
      <c r="L1299" s="69">
        <f ca="1">$H1299*$C1299*'Input Parameters'!$E$25*K1299</f>
        <v>2.5298161702517876</v>
      </c>
      <c r="M1299" s="24">
        <f t="shared" ca="1" si="177"/>
        <v>0.85694376744887002</v>
      </c>
      <c r="N1299" s="15">
        <f ca="1">_xlfn.NORM.INV(M1299,'Input Parameters'!$E$29,'Input Parameters'!$F$29)</f>
        <v>0.1001066688625581</v>
      </c>
      <c r="O1299" s="8">
        <f t="shared" ca="1" si="178"/>
        <v>0.67895914084427955</v>
      </c>
      <c r="P1299" s="30">
        <f ca="1">_xlfn.LOGNORM.INV(O1299,'Input Parameters'!$H$30,'Input Parameters'!$I$30)</f>
        <v>3.3420969449019844</v>
      </c>
      <c r="Q1299" s="10">
        <f t="shared" ca="1" si="179"/>
        <v>0.81936270607192463</v>
      </c>
      <c r="R1299" s="30">
        <f>IF('Input Parameters'!$E$32=0,0,_xlfn.BETA.INV(Q1299,'Input Parameters'!$L$32,'Input Parameters'!$M$32,'Input Parameters'!$J$32,'Input Parameters'!$K$32))</f>
        <v>0</v>
      </c>
      <c r="S1299" s="10">
        <f t="shared" ca="1" si="180"/>
        <v>0.16947385383157265</v>
      </c>
      <c r="T1299" s="26">
        <f ca="1">_xlfn.LOGNORM.INV(S1299,'Input Parameters'!$H$34,'Input Parameters'!$I$34)</f>
        <v>44.74932918122434</v>
      </c>
      <c r="U1299" s="10">
        <f t="shared" ca="1" si="181"/>
        <v>0.31065683472973638</v>
      </c>
      <c r="V1299" s="30">
        <f ca="1">_xlfn.BETA.INV(U1299,'Input Parameters'!$L$36,'Input Parameters'!$M$36,'Input Parameters'!$J$36,'Input Parameters'!$K$36)</f>
        <v>0.51435169582055429</v>
      </c>
      <c r="W1299" s="2">
        <f ca="1">N1299+(P1299-N1299)*(1-ERF((T1299-R1299)/(2*SQRT(L1299*'Input Parameters'!$E$38))))</f>
        <v>0.2513603508003493</v>
      </c>
      <c r="X1299">
        <f t="shared" ca="1" si="182"/>
        <v>1</v>
      </c>
      <c r="Y1299" s="7"/>
    </row>
    <row r="1300" spans="1:25" ht="15" customHeight="1" x14ac:dyDescent="0.25">
      <c r="A1300" s="139">
        <v>1293</v>
      </c>
      <c r="B1300" s="10">
        <f t="shared" ca="1" si="173"/>
        <v>0.2820464513380605</v>
      </c>
      <c r="C1300" s="60">
        <f ca="1">_xlfn.NORM.INV(B1300,'Input Parameters'!$E$15,'Input Parameters'!$F$15)</f>
        <v>239.70989437176027</v>
      </c>
      <c r="D1300" s="10">
        <f t="shared" ca="1" si="174"/>
        <v>0.85934601494827556</v>
      </c>
      <c r="E1300" s="62">
        <f ca="1">IF(_xlfn.NORM.INV(D1300,'Input Parameters'!$E$17,'Input Parameters'!$F$17)&lt;3500,3500,IF(_xlfn.NORM.INV(D1300,'Input Parameters'!$E$17,'Input Parameters'!$F$17)&gt;5500,5500,_xlfn.NORM.INV(D1300,'Input Parameters'!$E$17,'Input Parameters'!$F$17)))</f>
        <v>5500</v>
      </c>
      <c r="F1300" s="10">
        <f t="shared" ca="1" si="175"/>
        <v>0.7656536945232385</v>
      </c>
      <c r="G1300" s="64">
        <f ca="1">_xlfn.NORM.INV(F1300,'Input Parameters'!$E$20,'Input Parameters'!$F$20)</f>
        <v>287.50487293079016</v>
      </c>
      <c r="H1300" s="57">
        <f ca="1">EXP(E1300*(1/'Input Parameters'!$E$23-1/G1300))</f>
        <v>0.70176874369686615</v>
      </c>
      <c r="I1300" s="10">
        <f t="shared" ca="1" si="176"/>
        <v>0.15935351988482638</v>
      </c>
      <c r="J1300" s="30">
        <f ca="1">_xlfn.BETA.INV(I1300,'Input Parameters'!$L$26,'Input Parameters'!$M$26,'Input Parameters'!$J$26,'Input Parameters'!$K$26)</f>
        <v>0.49315335455653658</v>
      </c>
      <c r="K1300" s="168">
        <f ca="1">('Input Parameters'!$E$27/'Input Parameters'!$E$38)^$J1300</f>
        <v>2.9088838709522776E-2</v>
      </c>
      <c r="L1300" s="69">
        <f ca="1">$H1300*$C1300*'Input Parameters'!$E$25*K1300</f>
        <v>4.8933509600101219</v>
      </c>
      <c r="M1300" s="24">
        <f t="shared" ca="1" si="177"/>
        <v>0.80095471186210054</v>
      </c>
      <c r="N1300" s="15">
        <f ca="1">_xlfn.NORM.INV(M1300,'Input Parameters'!$E$29,'Input Parameters'!$F$29)</f>
        <v>0.1000845036292252</v>
      </c>
      <c r="O1300" s="8">
        <f t="shared" ca="1" si="178"/>
        <v>0.53677308878586449</v>
      </c>
      <c r="P1300" s="30">
        <f ca="1">_xlfn.LOGNORM.INV(O1300,'Input Parameters'!$H$30,'Input Parameters'!$I$30)</f>
        <v>2.8028723813200447</v>
      </c>
      <c r="Q1300" s="10">
        <f t="shared" ca="1" si="179"/>
        <v>0.12304653140242705</v>
      </c>
      <c r="R1300" s="30">
        <f>IF('Input Parameters'!$E$32=0,0,_xlfn.BETA.INV(Q1300,'Input Parameters'!$L$32,'Input Parameters'!$M$32,'Input Parameters'!$J$32,'Input Parameters'!$K$32))</f>
        <v>0</v>
      </c>
      <c r="S1300" s="10">
        <f t="shared" ca="1" si="180"/>
        <v>0.36696515702927912</v>
      </c>
      <c r="T1300" s="26">
        <f ca="1">_xlfn.LOGNORM.INV(S1300,'Input Parameters'!$H$34,'Input Parameters'!$I$34)</f>
        <v>48.31881775365882</v>
      </c>
      <c r="U1300" s="10">
        <f t="shared" ca="1" si="181"/>
        <v>0.74660759630209239</v>
      </c>
      <c r="V1300" s="30">
        <f ca="1">_xlfn.BETA.INV(U1300,'Input Parameters'!$L$36,'Input Parameters'!$M$36,'Input Parameters'!$J$36,'Input Parameters'!$K$36)</f>
        <v>0.69310473067790768</v>
      </c>
      <c r="W1300" s="2">
        <f ca="1">N1300+(P1300-N1300)*(1-ERF((T1300-R1300)/(2*SQRT(L1300*'Input Parameters'!$E$38))))</f>
        <v>0.43106375788643597</v>
      </c>
      <c r="X1300">
        <f t="shared" ca="1" si="182"/>
        <v>1</v>
      </c>
      <c r="Y1300" s="7"/>
    </row>
    <row r="1301" spans="1:25" ht="15" customHeight="1" x14ac:dyDescent="0.25">
      <c r="A1301" s="139">
        <v>1294</v>
      </c>
      <c r="B1301" s="10">
        <f t="shared" ca="1" si="173"/>
        <v>0.76694478628939933</v>
      </c>
      <c r="C1301" s="60">
        <f ca="1">_xlfn.NORM.INV(B1301,'Input Parameters'!$E$15,'Input Parameters'!$F$15)</f>
        <v>310.46458239031682</v>
      </c>
      <c r="D1301" s="10">
        <f t="shared" ca="1" si="174"/>
        <v>0.25525105042349405</v>
      </c>
      <c r="E1301" s="62">
        <f ca="1">IF(_xlfn.NORM.INV(D1301,'Input Parameters'!$E$17,'Input Parameters'!$F$17)&lt;3500,3500,IF(_xlfn.NORM.INV(D1301,'Input Parameters'!$E$17,'Input Parameters'!$F$17)&gt;5500,5500,_xlfn.NORM.INV(D1301,'Input Parameters'!$E$17,'Input Parameters'!$F$17)))</f>
        <v>4339.3607489844317</v>
      </c>
      <c r="F1301" s="10">
        <f t="shared" ca="1" si="175"/>
        <v>6.5517002291002768E-2</v>
      </c>
      <c r="G1301" s="64">
        <f ca="1">_xlfn.NORM.INV(F1301,'Input Parameters'!$E$20,'Input Parameters'!$F$20)</f>
        <v>272.53275265875715</v>
      </c>
      <c r="H1301" s="57">
        <f ca="1">EXP(E1301*(1/'Input Parameters'!$E$23-1/G1301))</f>
        <v>0.33002414854933587</v>
      </c>
      <c r="I1301" s="10">
        <f t="shared" ca="1" si="176"/>
        <v>0.83842198247638622</v>
      </c>
      <c r="J1301" s="30">
        <f ca="1">_xlfn.BETA.INV(I1301,'Input Parameters'!$L$26,'Input Parameters'!$M$26,'Input Parameters'!$J$26,'Input Parameters'!$K$26)</f>
        <v>0.80424584232383878</v>
      </c>
      <c r="K1301" s="168">
        <f ca="1">('Input Parameters'!$E$27/'Input Parameters'!$E$38)^$J1301</f>
        <v>3.1232706744813341E-3</v>
      </c>
      <c r="L1301" s="69">
        <f ca="1">$H1301*$C1301*'Input Parameters'!$E$25*K1301</f>
        <v>0.3200128414640705</v>
      </c>
      <c r="M1301" s="24">
        <f t="shared" ca="1" si="177"/>
        <v>0.38605878482914679</v>
      </c>
      <c r="N1301" s="15">
        <f ca="1">_xlfn.NORM.INV(M1301,'Input Parameters'!$E$29,'Input Parameters'!$F$29)</f>
        <v>9.997103938606243E-2</v>
      </c>
      <c r="O1301" s="8">
        <f t="shared" ca="1" si="178"/>
        <v>0.7688152972570238</v>
      </c>
      <c r="P1301" s="30">
        <f ca="1">_xlfn.LOGNORM.INV(O1301,'Input Parameters'!$H$30,'Input Parameters'!$I$30)</f>
        <v>3.797022273708587</v>
      </c>
      <c r="Q1301" s="10">
        <f t="shared" ca="1" si="179"/>
        <v>0.46272765297727703</v>
      </c>
      <c r="R1301" s="30">
        <f>IF('Input Parameters'!$E$32=0,0,_xlfn.BETA.INV(Q1301,'Input Parameters'!$L$32,'Input Parameters'!$M$32,'Input Parameters'!$J$32,'Input Parameters'!$K$32))</f>
        <v>0</v>
      </c>
      <c r="S1301" s="10">
        <f t="shared" ca="1" si="180"/>
        <v>0.59601680581519467</v>
      </c>
      <c r="T1301" s="26">
        <f ca="1">_xlfn.LOGNORM.INV(S1301,'Input Parameters'!$H$34,'Input Parameters'!$I$34)</f>
        <v>51.956554182119348</v>
      </c>
      <c r="U1301" s="10">
        <f t="shared" ca="1" si="181"/>
        <v>0.53934516495488127</v>
      </c>
      <c r="V1301" s="30">
        <f ca="1">_xlfn.BETA.INV(U1301,'Input Parameters'!$L$36,'Input Parameters'!$M$36,'Input Parameters'!$J$36,'Input Parameters'!$K$36)</f>
        <v>0.60108212944002815</v>
      </c>
      <c r="W1301" s="2">
        <f ca="1">N1301+(P1301-N1301)*(1-ERF((T1301-R1301)/(2*SQRT(L1301*'Input Parameters'!$E$38))))</f>
        <v>9.9971039694187414E-2</v>
      </c>
      <c r="X1301">
        <f t="shared" ca="1" si="182"/>
        <v>1</v>
      </c>
      <c r="Y1301" s="7"/>
    </row>
    <row r="1302" spans="1:25" ht="15" customHeight="1" x14ac:dyDescent="0.25">
      <c r="A1302" s="139">
        <v>1295</v>
      </c>
      <c r="B1302" s="10">
        <f t="shared" ca="1" si="173"/>
        <v>0.78228473242586372</v>
      </c>
      <c r="C1302" s="60">
        <f ca="1">_xlfn.NORM.INV(B1302,'Input Parameters'!$E$15,'Input Parameters'!$F$15)</f>
        <v>313.23443179434889</v>
      </c>
      <c r="D1302" s="10">
        <f t="shared" ca="1" si="174"/>
        <v>0.56400289852175667</v>
      </c>
      <c r="E1302" s="62">
        <f ca="1">IF(_xlfn.NORM.INV(D1302,'Input Parameters'!$E$17,'Input Parameters'!$F$17)&lt;3500,3500,IF(_xlfn.NORM.INV(D1302,'Input Parameters'!$E$17,'Input Parameters'!$F$17)&gt;5500,5500,_xlfn.NORM.INV(D1302,'Input Parameters'!$E$17,'Input Parameters'!$F$17)))</f>
        <v>4912.7881642649054</v>
      </c>
      <c r="F1302" s="10">
        <f t="shared" ca="1" si="175"/>
        <v>0.72139197593130799</v>
      </c>
      <c r="G1302" s="64">
        <f ca="1">_xlfn.NORM.INV(F1302,'Input Parameters'!$E$20,'Input Parameters'!$F$20)</f>
        <v>286.58277688249689</v>
      </c>
      <c r="H1302" s="57">
        <f ca="1">EXP(E1302*(1/'Input Parameters'!$E$23-1/G1302))</f>
        <v>0.68982272604781447</v>
      </c>
      <c r="I1302" s="10">
        <f t="shared" ca="1" si="176"/>
        <v>0.33814270207912434</v>
      </c>
      <c r="J1302" s="30">
        <f ca="1">_xlfn.BETA.INV(I1302,'Input Parameters'!$L$26,'Input Parameters'!$M$26,'Input Parameters'!$J$26,'Input Parameters'!$K$26)</f>
        <v>0.59236082080610564</v>
      </c>
      <c r="K1302" s="168">
        <f ca="1">('Input Parameters'!$E$27/'Input Parameters'!$E$38)^$J1302</f>
        <v>1.4278244838135803E-2</v>
      </c>
      <c r="L1302" s="69">
        <f ca="1">$H1302*$C1302*'Input Parameters'!$E$25*K1302</f>
        <v>3.0851893103928894</v>
      </c>
      <c r="M1302" s="24">
        <f t="shared" ca="1" si="177"/>
        <v>9.7276163750660505E-2</v>
      </c>
      <c r="N1302" s="15">
        <f ca="1">_xlfn.NORM.INV(M1302,'Input Parameters'!$E$29,'Input Parameters'!$F$29)</f>
        <v>9.9870277077370034E-2</v>
      </c>
      <c r="O1302" s="8">
        <f t="shared" ca="1" si="178"/>
        <v>0.99081255483363517</v>
      </c>
      <c r="P1302" s="30">
        <f ca="1">_xlfn.LOGNORM.INV(O1302,'Input Parameters'!$H$30,'Input Parameters'!$I$30)</f>
        <v>8.17354598781702</v>
      </c>
      <c r="Q1302" s="10">
        <f t="shared" ca="1" si="179"/>
        <v>0.45433349520932786</v>
      </c>
      <c r="R1302" s="30">
        <f>IF('Input Parameters'!$E$32=0,0,_xlfn.BETA.INV(Q1302,'Input Parameters'!$L$32,'Input Parameters'!$M$32,'Input Parameters'!$J$32,'Input Parameters'!$K$32))</f>
        <v>0</v>
      </c>
      <c r="S1302" s="10">
        <f t="shared" ca="1" si="180"/>
        <v>0.79168991344873241</v>
      </c>
      <c r="T1302" s="26">
        <f ca="1">_xlfn.LOGNORM.INV(S1302,'Input Parameters'!$H$34,'Input Parameters'!$I$34)</f>
        <v>55.772912288090303</v>
      </c>
      <c r="U1302" s="10">
        <f t="shared" ca="1" si="181"/>
        <v>0.82112203489719893</v>
      </c>
      <c r="V1302" s="30">
        <f ca="1">_xlfn.BETA.INV(U1302,'Input Parameters'!$L$36,'Input Parameters'!$M$36,'Input Parameters'!$J$36,'Input Parameters'!$K$36)</f>
        <v>0.73732004764114256</v>
      </c>
      <c r="W1302" s="2">
        <f ca="1">N1302+(P1302-N1302)*(1-ERF((T1302-R1302)/(2*SQRT(L1302*'Input Parameters'!$E$38))))</f>
        <v>0.29970334853332964</v>
      </c>
      <c r="X1302">
        <f t="shared" ca="1" si="182"/>
        <v>1</v>
      </c>
      <c r="Y1302" s="7"/>
    </row>
    <row r="1303" spans="1:25" ht="15" customHeight="1" x14ac:dyDescent="0.25">
      <c r="A1303" s="139">
        <v>1296</v>
      </c>
      <c r="B1303" s="10">
        <f t="shared" ca="1" si="173"/>
        <v>0.82771659661453323</v>
      </c>
      <c r="C1303" s="60">
        <f ca="1">_xlfn.NORM.INV(B1303,'Input Parameters'!$E$15,'Input Parameters'!$F$15)</f>
        <v>322.18977488726722</v>
      </c>
      <c r="D1303" s="10">
        <f t="shared" ca="1" si="174"/>
        <v>0.16768568555478913</v>
      </c>
      <c r="E1303" s="62">
        <f ca="1">IF(_xlfn.NORM.INV(D1303,'Input Parameters'!$E$17,'Input Parameters'!$F$17)&lt;3500,3500,IF(_xlfn.NORM.INV(D1303,'Input Parameters'!$E$17,'Input Parameters'!$F$17)&gt;5500,5500,_xlfn.NORM.INV(D1303,'Input Parameters'!$E$17,'Input Parameters'!$F$17)))</f>
        <v>4125.6542491725513</v>
      </c>
      <c r="F1303" s="10">
        <f t="shared" ca="1" si="175"/>
        <v>0.30105150133970227</v>
      </c>
      <c r="G1303" s="64">
        <f ca="1">_xlfn.NORM.INV(F1303,'Input Parameters'!$E$20,'Input Parameters'!$F$20)</f>
        <v>279.15676286545624</v>
      </c>
      <c r="H1303" s="57">
        <f ca="1">EXP(E1303*(1/'Input Parameters'!$E$23-1/G1303))</f>
        <v>0.49918205325900339</v>
      </c>
      <c r="I1303" s="10">
        <f t="shared" ca="1" si="176"/>
        <v>0.11525116898946675</v>
      </c>
      <c r="J1303" s="30">
        <f ca="1">_xlfn.BETA.INV(I1303,'Input Parameters'!$L$26,'Input Parameters'!$M$26,'Input Parameters'!$J$26,'Input Parameters'!$K$26)</f>
        <v>0.45862298844738897</v>
      </c>
      <c r="K1303" s="168">
        <f ca="1">('Input Parameters'!$E$27/'Input Parameters'!$E$38)^$J1303</f>
        <v>3.726452074514023E-2</v>
      </c>
      <c r="L1303" s="69">
        <f ca="1">$H1303*$C1303*'Input Parameters'!$E$25*K1303</f>
        <v>5.9933033040240637</v>
      </c>
      <c r="M1303" s="24">
        <f t="shared" ca="1" si="177"/>
        <v>0.62868243519522005</v>
      </c>
      <c r="N1303" s="15">
        <f ca="1">_xlfn.NORM.INV(M1303,'Input Parameters'!$E$29,'Input Parameters'!$F$29)</f>
        <v>0.10003283657586069</v>
      </c>
      <c r="O1303" s="8">
        <f t="shared" ca="1" si="178"/>
        <v>0.82430889560701359</v>
      </c>
      <c r="P1303" s="30">
        <f ca="1">_xlfn.LOGNORM.INV(O1303,'Input Parameters'!$H$30,'Input Parameters'!$I$30)</f>
        <v>4.1672552070476803</v>
      </c>
      <c r="Q1303" s="10">
        <f t="shared" ca="1" si="179"/>
        <v>9.0669854259587512E-2</v>
      </c>
      <c r="R1303" s="30">
        <f>IF('Input Parameters'!$E$32=0,0,_xlfn.BETA.INV(Q1303,'Input Parameters'!$L$32,'Input Parameters'!$M$32,'Input Parameters'!$J$32,'Input Parameters'!$K$32))</f>
        <v>0</v>
      </c>
      <c r="S1303" s="10">
        <f t="shared" ca="1" si="180"/>
        <v>0.44256474411788893</v>
      </c>
      <c r="T1303" s="26">
        <f ca="1">_xlfn.LOGNORM.INV(S1303,'Input Parameters'!$H$34,'Input Parameters'!$I$34)</f>
        <v>49.509050198515588</v>
      </c>
      <c r="U1303" s="10">
        <f t="shared" ca="1" si="181"/>
        <v>0.70849030365545385</v>
      </c>
      <c r="V1303" s="30">
        <f ca="1">_xlfn.BETA.INV(U1303,'Input Parameters'!$L$36,'Input Parameters'!$M$36,'Input Parameters'!$J$36,'Input Parameters'!$K$36)</f>
        <v>0.67373531885415749</v>
      </c>
      <c r="W1303" s="2">
        <f ca="1">N1303+(P1303-N1303)*(1-ERF((T1303-R1303)/(2*SQRT(L1303*'Input Parameters'!$E$38))))</f>
        <v>0.7211652558835413</v>
      </c>
      <c r="X1303">
        <f t="shared" ca="1" si="182"/>
        <v>0</v>
      </c>
      <c r="Y1303" s="7"/>
    </row>
    <row r="1304" spans="1:25" ht="15" customHeight="1" x14ac:dyDescent="0.25">
      <c r="A1304" s="139">
        <v>1297</v>
      </c>
      <c r="B1304" s="10">
        <f t="shared" ca="1" si="173"/>
        <v>0.39004595374870754</v>
      </c>
      <c r="C1304" s="60">
        <f ca="1">_xlfn.NORM.INV(B1304,'Input Parameters'!$E$15,'Input Parameters'!$F$15)</f>
        <v>255.83643137232878</v>
      </c>
      <c r="D1304" s="10">
        <f t="shared" ca="1" si="174"/>
        <v>0.59022984537534595</v>
      </c>
      <c r="E1304" s="62">
        <f ca="1">IF(_xlfn.NORM.INV(D1304,'Input Parameters'!$E$17,'Input Parameters'!$F$17)&lt;3500,3500,IF(_xlfn.NORM.INV(D1304,'Input Parameters'!$E$17,'Input Parameters'!$F$17)&gt;5500,5500,_xlfn.NORM.INV(D1304,'Input Parameters'!$E$17,'Input Parameters'!$F$17)))</f>
        <v>4959.6953843442061</v>
      </c>
      <c r="F1304" s="10">
        <f t="shared" ca="1" si="175"/>
        <v>0.41443523582182518</v>
      </c>
      <c r="G1304" s="64">
        <f ca="1">_xlfn.NORM.INV(F1304,'Input Parameters'!$E$20,'Input Parameters'!$F$20)</f>
        <v>281.20179195046279</v>
      </c>
      <c r="H1304" s="57">
        <f ca="1">EXP(E1304*(1/'Input Parameters'!$E$23-1/G1304))</f>
        <v>0.49359783997135787</v>
      </c>
      <c r="I1304" s="10">
        <f t="shared" ca="1" si="176"/>
        <v>0.17775935318323621</v>
      </c>
      <c r="J1304" s="30">
        <f ca="1">_xlfn.BETA.INV(I1304,'Input Parameters'!$L$26,'Input Parameters'!$M$26,'Input Parameters'!$J$26,'Input Parameters'!$K$26)</f>
        <v>0.50572293405884927</v>
      </c>
      <c r="K1304" s="168">
        <f ca="1">('Input Parameters'!$E$27/'Input Parameters'!$E$38)^$J1304</f>
        <v>2.658089324752343E-2</v>
      </c>
      <c r="L1304" s="69">
        <f ca="1">$H1304*$C1304*'Input Parameters'!$E$25*K1304</f>
        <v>3.3566434370180884</v>
      </c>
      <c r="M1304" s="24">
        <f t="shared" ca="1" si="177"/>
        <v>0.33699219165241334</v>
      </c>
      <c r="N1304" s="15">
        <f ca="1">_xlfn.NORM.INV(M1304,'Input Parameters'!$E$29,'Input Parameters'!$F$29)</f>
        <v>9.9957931399694458E-2</v>
      </c>
      <c r="O1304" s="8">
        <f t="shared" ca="1" si="178"/>
        <v>0.26187123420711633</v>
      </c>
      <c r="P1304" s="30">
        <f ca="1">_xlfn.LOGNORM.INV(O1304,'Input Parameters'!$H$30,'Input Parameters'!$I$30)</f>
        <v>1.9854719334217006</v>
      </c>
      <c r="Q1304" s="10">
        <f t="shared" ca="1" si="179"/>
        <v>0.20915234796867821</v>
      </c>
      <c r="R1304" s="30">
        <f>IF('Input Parameters'!$E$32=0,0,_xlfn.BETA.INV(Q1304,'Input Parameters'!$L$32,'Input Parameters'!$M$32,'Input Parameters'!$J$32,'Input Parameters'!$K$32))</f>
        <v>0</v>
      </c>
      <c r="S1304" s="10">
        <f t="shared" ca="1" si="180"/>
        <v>0.73842462359470873</v>
      </c>
      <c r="T1304" s="26">
        <f ca="1">_xlfn.LOGNORM.INV(S1304,'Input Parameters'!$H$34,'Input Parameters'!$I$34)</f>
        <v>54.578887210679852</v>
      </c>
      <c r="U1304" s="10">
        <f t="shared" ca="1" si="181"/>
        <v>0.74925002732460988</v>
      </c>
      <c r="V1304" s="30">
        <f ca="1">_xlfn.BETA.INV(U1304,'Input Parameters'!$L$36,'Input Parameters'!$M$36,'Input Parameters'!$J$36,'Input Parameters'!$K$36)</f>
        <v>0.69451283827908383</v>
      </c>
      <c r="W1304" s="2">
        <f ca="1">N1304+(P1304-N1304)*(1-ERF((T1304-R1304)/(2*SQRT(L1304*'Input Parameters'!$E$38))))</f>
        <v>0.16625786559725236</v>
      </c>
      <c r="X1304">
        <f t="shared" ca="1" si="182"/>
        <v>1</v>
      </c>
      <c r="Y1304" s="7"/>
    </row>
    <row r="1305" spans="1:25" ht="15" customHeight="1" x14ac:dyDescent="0.25">
      <c r="A1305" s="139">
        <v>1298</v>
      </c>
      <c r="B1305" s="10">
        <f t="shared" ca="1" si="173"/>
        <v>0.60153736888602161</v>
      </c>
      <c r="C1305" s="60">
        <f ca="1">_xlfn.NORM.INV(B1305,'Input Parameters'!$E$15,'Input Parameters'!$F$15)</f>
        <v>284.91271178044263</v>
      </c>
      <c r="D1305" s="10">
        <f t="shared" ca="1" si="174"/>
        <v>0.17629372593840076</v>
      </c>
      <c r="E1305" s="62">
        <f ca="1">IF(_xlfn.NORM.INV(D1305,'Input Parameters'!$E$17,'Input Parameters'!$F$17)&lt;3500,3500,IF(_xlfn.NORM.INV(D1305,'Input Parameters'!$E$17,'Input Parameters'!$F$17)&gt;5500,5500,_xlfn.NORM.INV(D1305,'Input Parameters'!$E$17,'Input Parameters'!$F$17)))</f>
        <v>4149.29246645476</v>
      </c>
      <c r="F1305" s="10">
        <f t="shared" ca="1" si="175"/>
        <v>0.21978736754667427</v>
      </c>
      <c r="G1305" s="64">
        <f ca="1">_xlfn.NORM.INV(F1305,'Input Parameters'!$E$20,'Input Parameters'!$F$20)</f>
        <v>277.47149268685655</v>
      </c>
      <c r="H1305" s="57">
        <f ca="1">EXP(E1305*(1/'Input Parameters'!$E$23-1/G1305))</f>
        <v>0.45427968883300612</v>
      </c>
      <c r="I1305" s="10">
        <f t="shared" ca="1" si="176"/>
        <v>0.16699366827325002</v>
      </c>
      <c r="J1305" s="30">
        <f ca="1">_xlfn.BETA.INV(I1305,'Input Parameters'!$L$26,'Input Parameters'!$M$26,'Input Parameters'!$J$26,'Input Parameters'!$K$26)</f>
        <v>0.49847662621484845</v>
      </c>
      <c r="K1305" s="168">
        <f ca="1">('Input Parameters'!$E$27/'Input Parameters'!$E$38)^$J1305</f>
        <v>2.7999050448167057E-2</v>
      </c>
      <c r="L1305" s="69">
        <f ca="1">$H1305*$C1305*'Input Parameters'!$E$25*K1305</f>
        <v>3.6239187249123868</v>
      </c>
      <c r="M1305" s="24">
        <f t="shared" ca="1" si="177"/>
        <v>0.24395603098031171</v>
      </c>
      <c r="N1305" s="15">
        <f ca="1">_xlfn.NORM.INV(M1305,'Input Parameters'!$E$29,'Input Parameters'!$F$29)</f>
        <v>9.9930636647208637E-2</v>
      </c>
      <c r="O1305" s="8">
        <f t="shared" ca="1" si="178"/>
        <v>0.43120666691230203</v>
      </c>
      <c r="P1305" s="30">
        <f ca="1">_xlfn.LOGNORM.INV(O1305,'Input Parameters'!$H$30,'Input Parameters'!$I$30)</f>
        <v>2.4723659256115846</v>
      </c>
      <c r="Q1305" s="10">
        <f t="shared" ca="1" si="179"/>
        <v>0.81381128960588955</v>
      </c>
      <c r="R1305" s="30">
        <f>IF('Input Parameters'!$E$32=0,0,_xlfn.BETA.INV(Q1305,'Input Parameters'!$L$32,'Input Parameters'!$M$32,'Input Parameters'!$J$32,'Input Parameters'!$K$32))</f>
        <v>0</v>
      </c>
      <c r="S1305" s="10">
        <f t="shared" ca="1" si="180"/>
        <v>0.28745166797262378</v>
      </c>
      <c r="T1305" s="26">
        <f ca="1">_xlfn.LOGNORM.INV(S1305,'Input Parameters'!$H$34,'Input Parameters'!$I$34)</f>
        <v>47.007643510290066</v>
      </c>
      <c r="U1305" s="10">
        <f t="shared" ca="1" si="181"/>
        <v>0.23791001727776462</v>
      </c>
      <c r="V1305" s="30">
        <f ca="1">_xlfn.BETA.INV(U1305,'Input Parameters'!$L$36,'Input Parameters'!$M$36,'Input Parameters'!$J$36,'Input Parameters'!$K$36)</f>
        <v>0.48512701535964836</v>
      </c>
      <c r="W1305" s="2">
        <f ca="1">N1305+(P1305-N1305)*(1-ERF((T1305-R1305)/(2*SQRT(L1305*'Input Parameters'!$E$38))))</f>
        <v>0.29161621356061285</v>
      </c>
      <c r="X1305">
        <f t="shared" ca="1" si="182"/>
        <v>1</v>
      </c>
      <c r="Y1305" s="7"/>
    </row>
    <row r="1306" spans="1:25" ht="15" customHeight="1" x14ac:dyDescent="0.25">
      <c r="A1306" s="139">
        <v>1299</v>
      </c>
      <c r="B1306" s="10">
        <f t="shared" ca="1" si="173"/>
        <v>0.13322944034051443</v>
      </c>
      <c r="C1306" s="60">
        <f ca="1">_xlfn.NORM.INV(B1306,'Input Parameters'!$E$15,'Input Parameters'!$F$15)</f>
        <v>210.74450378503877</v>
      </c>
      <c r="D1306" s="10">
        <f t="shared" ca="1" si="174"/>
        <v>0.33179631280051802</v>
      </c>
      <c r="E1306" s="62">
        <f ca="1">IF(_xlfn.NORM.INV(D1306,'Input Parameters'!$E$17,'Input Parameters'!$F$17)&lt;3500,3500,IF(_xlfn.NORM.INV(D1306,'Input Parameters'!$E$17,'Input Parameters'!$F$17)&gt;5500,5500,_xlfn.NORM.INV(D1306,'Input Parameters'!$E$17,'Input Parameters'!$F$17)))</f>
        <v>4495.5291222053884</v>
      </c>
      <c r="F1306" s="10">
        <f t="shared" ca="1" si="175"/>
        <v>0.87740324632634736</v>
      </c>
      <c r="G1306" s="64">
        <f ca="1">_xlfn.NORM.INV(F1306,'Input Parameters'!$E$20,'Input Parameters'!$F$20)</f>
        <v>290.43609210669831</v>
      </c>
      <c r="H1306" s="57">
        <f ca="1">EXP(E1306*(1/'Input Parameters'!$E$23-1/G1306))</f>
        <v>0.87663658912954068</v>
      </c>
      <c r="I1306" s="10">
        <f t="shared" ca="1" si="176"/>
        <v>0.73638900544913111</v>
      </c>
      <c r="J1306" s="30">
        <f ca="1">_xlfn.BETA.INV(I1306,'Input Parameters'!$L$26,'Input Parameters'!$M$26,'Input Parameters'!$J$26,'Input Parameters'!$K$26)</f>
        <v>0.75701443453998696</v>
      </c>
      <c r="K1306" s="168">
        <f ca="1">('Input Parameters'!$E$27/'Input Parameters'!$E$38)^$J1306</f>
        <v>4.3827341111930991E-3</v>
      </c>
      <c r="L1306" s="69">
        <f ca="1">$H1306*$C1306*'Input Parameters'!$E$25*K1306</f>
        <v>0.80969409927871772</v>
      </c>
      <c r="M1306" s="24">
        <f t="shared" ca="1" si="177"/>
        <v>7.4861550375469044E-2</v>
      </c>
      <c r="N1306" s="15">
        <f ca="1">_xlfn.NORM.INV(M1306,'Input Parameters'!$E$29,'Input Parameters'!$F$29)</f>
        <v>9.9855948978023787E-2</v>
      </c>
      <c r="O1306" s="8">
        <f t="shared" ca="1" si="178"/>
        <v>0.3309588698693452</v>
      </c>
      <c r="P1306" s="30">
        <f ca="1">_xlfn.LOGNORM.INV(O1306,'Input Parameters'!$H$30,'Input Parameters'!$I$30)</f>
        <v>2.1825283959413793</v>
      </c>
      <c r="Q1306" s="10">
        <f t="shared" ca="1" si="179"/>
        <v>0.59196998884912122</v>
      </c>
      <c r="R1306" s="30">
        <f>IF('Input Parameters'!$E$32=0,0,_xlfn.BETA.INV(Q1306,'Input Parameters'!$L$32,'Input Parameters'!$M$32,'Input Parameters'!$J$32,'Input Parameters'!$K$32))</f>
        <v>0</v>
      </c>
      <c r="S1306" s="10">
        <f t="shared" ca="1" si="180"/>
        <v>4.9811705384296578E-2</v>
      </c>
      <c r="T1306" s="26">
        <f ca="1">_xlfn.LOGNORM.INV(S1306,'Input Parameters'!$H$34,'Input Parameters'!$I$34)</f>
        <v>41.062952328083007</v>
      </c>
      <c r="U1306" s="10">
        <f t="shared" ca="1" si="181"/>
        <v>3.3062292715035912E-3</v>
      </c>
      <c r="V1306" s="30">
        <f ca="1">_xlfn.BETA.INV(U1306,'Input Parameters'!$L$36,'Input Parameters'!$M$36,'Input Parameters'!$J$36,'Input Parameters'!$K$36)</f>
        <v>0.29366897501961775</v>
      </c>
      <c r="W1306" s="2">
        <f ca="1">N1306+(P1306-N1306)*(1-ERF((T1306-R1306)/(2*SQRT(L1306*'Input Parameters'!$E$38))))</f>
        <v>0.10246292074694813</v>
      </c>
      <c r="X1306">
        <f t="shared" ca="1" si="182"/>
        <v>1</v>
      </c>
      <c r="Y1306" s="7"/>
    </row>
    <row r="1307" spans="1:25" ht="15" customHeight="1" x14ac:dyDescent="0.25">
      <c r="A1307" s="139">
        <v>1300</v>
      </c>
      <c r="B1307" s="10">
        <f t="shared" ca="1" si="173"/>
        <v>0.20477859543534849</v>
      </c>
      <c r="C1307" s="60">
        <f ca="1">_xlfn.NORM.INV(B1307,'Input Parameters'!$E$15,'Input Parameters'!$F$15)</f>
        <v>226.27532623213602</v>
      </c>
      <c r="D1307" s="10">
        <f t="shared" ca="1" si="174"/>
        <v>0.3148865586160714</v>
      </c>
      <c r="E1307" s="62">
        <f ca="1">IF(_xlfn.NORM.INV(D1307,'Input Parameters'!$E$17,'Input Parameters'!$F$17)&lt;3500,3500,IF(_xlfn.NORM.INV(D1307,'Input Parameters'!$E$17,'Input Parameters'!$F$17)&gt;5500,5500,_xlfn.NORM.INV(D1307,'Input Parameters'!$E$17,'Input Parameters'!$F$17)))</f>
        <v>4462.5676503575751</v>
      </c>
      <c r="F1307" s="10">
        <f t="shared" ca="1" si="175"/>
        <v>0.86574615261832522</v>
      </c>
      <c r="G1307" s="64">
        <f ca="1">_xlfn.NORM.INV(F1307,'Input Parameters'!$E$20,'Input Parameters'!$F$20)</f>
        <v>290.06358824413331</v>
      </c>
      <c r="H1307" s="57">
        <f ca="1">EXP(E1307*(1/'Input Parameters'!$E$23-1/G1307))</f>
        <v>0.86033844662976144</v>
      </c>
      <c r="I1307" s="10">
        <f t="shared" ca="1" si="176"/>
        <v>0.91244903151479706</v>
      </c>
      <c r="J1307" s="30">
        <f ca="1">_xlfn.BETA.INV(I1307,'Input Parameters'!$L$26,'Input Parameters'!$M$26,'Input Parameters'!$J$26,'Input Parameters'!$K$26)</f>
        <v>0.84721757530496933</v>
      </c>
      <c r="K1307" s="168">
        <f ca="1">('Input Parameters'!$E$27/'Input Parameters'!$E$38)^$J1307</f>
        <v>2.2947949297998779E-3</v>
      </c>
      <c r="L1307" s="69">
        <f ca="1">$H1307*$C1307*'Input Parameters'!$E$25*K1307</f>
        <v>0.4467354456479069</v>
      </c>
      <c r="M1307" s="24">
        <f t="shared" ca="1" si="177"/>
        <v>0.72769891539377862</v>
      </c>
      <c r="N1307" s="15">
        <f ca="1">_xlfn.NORM.INV(M1307,'Input Parameters'!$E$29,'Input Parameters'!$F$29)</f>
        <v>0.10006058683630474</v>
      </c>
      <c r="O1307" s="8">
        <f t="shared" ca="1" si="178"/>
        <v>0.89816263782946393</v>
      </c>
      <c r="P1307" s="30">
        <f ca="1">_xlfn.LOGNORM.INV(O1307,'Input Parameters'!$H$30,'Input Parameters'!$I$30)</f>
        <v>4.891544126886636</v>
      </c>
      <c r="Q1307" s="10">
        <f t="shared" ca="1" si="179"/>
        <v>0.68761740822410922</v>
      </c>
      <c r="R1307" s="30">
        <f>IF('Input Parameters'!$E$32=0,0,_xlfn.BETA.INV(Q1307,'Input Parameters'!$L$32,'Input Parameters'!$M$32,'Input Parameters'!$J$32,'Input Parameters'!$K$32))</f>
        <v>0</v>
      </c>
      <c r="S1307" s="10">
        <f t="shared" ca="1" si="180"/>
        <v>0.65230971403881766</v>
      </c>
      <c r="T1307" s="26">
        <f ca="1">_xlfn.LOGNORM.INV(S1307,'Input Parameters'!$H$34,'Input Parameters'!$I$34)</f>
        <v>52.926287254615012</v>
      </c>
      <c r="U1307" s="10">
        <f t="shared" ca="1" si="181"/>
        <v>0.38328011339173407</v>
      </c>
      <c r="V1307" s="30">
        <f ca="1">_xlfn.BETA.INV(U1307,'Input Parameters'!$L$36,'Input Parameters'!$M$36,'Input Parameters'!$J$36,'Input Parameters'!$K$36)</f>
        <v>0.54198380909117949</v>
      </c>
      <c r="W1307" s="2">
        <f ca="1">N1307+(P1307-N1307)*(1-ERF((T1307-R1307)/(2*SQRT(L1307*'Input Parameters'!$E$38))))</f>
        <v>0.10006068997742824</v>
      </c>
      <c r="X1307">
        <f t="shared" ca="1" si="182"/>
        <v>1</v>
      </c>
      <c r="Y1307" s="7"/>
    </row>
    <row r="1308" spans="1:25" ht="15" customHeight="1" x14ac:dyDescent="0.25">
      <c r="A1308" s="139">
        <v>1301</v>
      </c>
      <c r="B1308" s="10">
        <f t="shared" ca="1" si="173"/>
        <v>0.56929529716892735</v>
      </c>
      <c r="C1308" s="60">
        <f ca="1">_xlfn.NORM.INV(B1308,'Input Parameters'!$E$15,'Input Parameters'!$F$15)</f>
        <v>280.42830863416685</v>
      </c>
      <c r="D1308" s="10">
        <f t="shared" ca="1" si="174"/>
        <v>0.47337681423475797</v>
      </c>
      <c r="E1308" s="62">
        <f ca="1">IF(_xlfn.NORM.INV(D1308,'Input Parameters'!$E$17,'Input Parameters'!$F$17)&lt;3500,3500,IF(_xlfn.NORM.INV(D1308,'Input Parameters'!$E$17,'Input Parameters'!$F$17)&gt;5500,5500,_xlfn.NORM.INV(D1308,'Input Parameters'!$E$17,'Input Parameters'!$F$17)))</f>
        <v>4753.2511712913811</v>
      </c>
      <c r="F1308" s="10">
        <f t="shared" ca="1" si="175"/>
        <v>0.88436849778786075</v>
      </c>
      <c r="G1308" s="64">
        <f ca="1">_xlfn.NORM.INV(F1308,'Input Parameters'!$E$20,'Input Parameters'!$F$20)</f>
        <v>290.67064866185672</v>
      </c>
      <c r="H1308" s="57">
        <f ca="1">EXP(E1308*(1/'Input Parameters'!$E$23-1/G1308))</f>
        <v>0.88161103944743391</v>
      </c>
      <c r="I1308" s="10">
        <f t="shared" ca="1" si="176"/>
        <v>0.2021523068586385</v>
      </c>
      <c r="J1308" s="30">
        <f ca="1">_xlfn.BETA.INV(I1308,'Input Parameters'!$L$26,'Input Parameters'!$M$26,'Input Parameters'!$J$26,'Input Parameters'!$K$26)</f>
        <v>0.52119215055191359</v>
      </c>
      <c r="K1308" s="168">
        <f ca="1">('Input Parameters'!$E$27/'Input Parameters'!$E$38)^$J1308</f>
        <v>2.378919774351208E-2</v>
      </c>
      <c r="L1308" s="69">
        <f ca="1">$H1308*$C1308*'Input Parameters'!$E$25*K1308</f>
        <v>5.8813722576884517</v>
      </c>
      <c r="M1308" s="24">
        <f t="shared" ca="1" si="177"/>
        <v>0.59449463797104818</v>
      </c>
      <c r="N1308" s="15">
        <f ca="1">_xlfn.NORM.INV(M1308,'Input Parameters'!$E$29,'Input Parameters'!$F$29)</f>
        <v>0.10002391223339635</v>
      </c>
      <c r="O1308" s="8">
        <f t="shared" ca="1" si="178"/>
        <v>0.19820531009837172</v>
      </c>
      <c r="P1308" s="30">
        <f ca="1">_xlfn.LOGNORM.INV(O1308,'Input Parameters'!$H$30,'Input Parameters'!$I$30)</f>
        <v>1.797574860866666</v>
      </c>
      <c r="Q1308" s="10">
        <f t="shared" ca="1" si="179"/>
        <v>5.0362914229341582E-3</v>
      </c>
      <c r="R1308" s="30">
        <f>IF('Input Parameters'!$E$32=0,0,_xlfn.BETA.INV(Q1308,'Input Parameters'!$L$32,'Input Parameters'!$M$32,'Input Parameters'!$J$32,'Input Parameters'!$K$32))</f>
        <v>0</v>
      </c>
      <c r="S1308" s="10">
        <f t="shared" ca="1" si="180"/>
        <v>0.5085721235517231</v>
      </c>
      <c r="T1308" s="26">
        <f ca="1">_xlfn.LOGNORM.INV(S1308,'Input Parameters'!$H$34,'Input Parameters'!$I$34)</f>
        <v>50.542772310691127</v>
      </c>
      <c r="U1308" s="10">
        <f t="shared" ca="1" si="181"/>
        <v>0.70107262560659334</v>
      </c>
      <c r="V1308" s="30">
        <f ca="1">_xlfn.BETA.INV(U1308,'Input Parameters'!$L$36,'Input Parameters'!$M$36,'Input Parameters'!$J$36,'Input Parameters'!$K$36)</f>
        <v>0.67014697093373654</v>
      </c>
      <c r="W1308" s="2">
        <f ca="1">N1308+(P1308-N1308)*(1-ERF((T1308-R1308)/(2*SQRT(L1308*'Input Parameters'!$E$38))))</f>
        <v>0.33864247764356747</v>
      </c>
      <c r="X1308">
        <f t="shared" ca="1" si="182"/>
        <v>1</v>
      </c>
      <c r="Y1308" s="7"/>
    </row>
    <row r="1309" spans="1:25" ht="15" customHeight="1" x14ac:dyDescent="0.25">
      <c r="A1309" s="139">
        <v>1302</v>
      </c>
      <c r="B1309" s="10">
        <f t="shared" ca="1" si="173"/>
        <v>0.32760274991158289</v>
      </c>
      <c r="C1309" s="60">
        <f ca="1">_xlfn.NORM.INV(B1309,'Input Parameters'!$E$15,'Input Parameters'!$F$15)</f>
        <v>246.76753180988754</v>
      </c>
      <c r="D1309" s="10">
        <f t="shared" ca="1" si="174"/>
        <v>0.10968035433924184</v>
      </c>
      <c r="E1309" s="62">
        <f ca="1">IF(_xlfn.NORM.INV(D1309,'Input Parameters'!$E$17,'Input Parameters'!$F$17)&lt;3500,3500,IF(_xlfn.NORM.INV(D1309,'Input Parameters'!$E$17,'Input Parameters'!$F$17)&gt;5500,5500,_xlfn.NORM.INV(D1309,'Input Parameters'!$E$17,'Input Parameters'!$F$17)))</f>
        <v>3940.2391282615736</v>
      </c>
      <c r="F1309" s="10">
        <f t="shared" ca="1" si="175"/>
        <v>0.21872089244867288</v>
      </c>
      <c r="G1309" s="64">
        <f ca="1">_xlfn.NORM.INV(F1309,'Input Parameters'!$E$20,'Input Parameters'!$F$20)</f>
        <v>277.44731336981857</v>
      </c>
      <c r="H1309" s="57">
        <f ca="1">EXP(E1309*(1/'Input Parameters'!$E$23-1/G1309))</f>
        <v>0.47211836366405618</v>
      </c>
      <c r="I1309" s="10">
        <f t="shared" ca="1" si="176"/>
        <v>0.97263589855803045</v>
      </c>
      <c r="J1309" s="30">
        <f ca="1">_xlfn.BETA.INV(I1309,'Input Parameters'!$L$26,'Input Parameters'!$M$26,'Input Parameters'!$J$26,'Input Parameters'!$K$26)</f>
        <v>0.9008532980126589</v>
      </c>
      <c r="K1309" s="168">
        <f ca="1">('Input Parameters'!$E$27/'Input Parameters'!$E$38)^$J1309</f>
        <v>1.5619158412559573E-3</v>
      </c>
      <c r="L1309" s="69">
        <f ca="1">$H1309*$C1309*'Input Parameters'!$E$25*K1309</f>
        <v>0.18196863616447709</v>
      </c>
      <c r="M1309" s="24">
        <f t="shared" ca="1" si="177"/>
        <v>0.30169207279011501</v>
      </c>
      <c r="N1309" s="15">
        <f ca="1">_xlfn.NORM.INV(M1309,'Input Parameters'!$E$29,'Input Parameters'!$F$29)</f>
        <v>9.9948045988386677E-2</v>
      </c>
      <c r="O1309" s="8">
        <f t="shared" ca="1" si="178"/>
        <v>0.42734780168992204</v>
      </c>
      <c r="P1309" s="30">
        <f ca="1">_xlfn.LOGNORM.INV(O1309,'Input Parameters'!$H$30,'Input Parameters'!$I$30)</f>
        <v>2.4609148752614836</v>
      </c>
      <c r="Q1309" s="10">
        <f t="shared" ca="1" si="179"/>
        <v>0.81312802147118246</v>
      </c>
      <c r="R1309" s="30">
        <f>IF('Input Parameters'!$E$32=0,0,_xlfn.BETA.INV(Q1309,'Input Parameters'!$L$32,'Input Parameters'!$M$32,'Input Parameters'!$J$32,'Input Parameters'!$K$32))</f>
        <v>0</v>
      </c>
      <c r="S1309" s="10">
        <f t="shared" ca="1" si="180"/>
        <v>0.10562251004319956</v>
      </c>
      <c r="T1309" s="26">
        <f ca="1">_xlfn.LOGNORM.INV(S1309,'Input Parameters'!$H$34,'Input Parameters'!$I$34)</f>
        <v>43.14130595171634</v>
      </c>
      <c r="U1309" s="10">
        <f t="shared" ca="1" si="181"/>
        <v>0.63462652798681374</v>
      </c>
      <c r="V1309" s="30">
        <f ca="1">_xlfn.BETA.INV(U1309,'Input Parameters'!$L$36,'Input Parameters'!$M$36,'Input Parameters'!$J$36,'Input Parameters'!$K$36)</f>
        <v>0.64000787705864415</v>
      </c>
      <c r="W1309" s="2">
        <f ca="1">N1309+(P1309-N1309)*(1-ERF((T1309-R1309)/(2*SQRT(L1309*'Input Parameters'!$E$38))))</f>
        <v>9.9948045990417317E-2</v>
      </c>
      <c r="X1309">
        <f t="shared" ca="1" si="182"/>
        <v>1</v>
      </c>
      <c r="Y1309" s="7"/>
    </row>
    <row r="1310" spans="1:25" ht="15" customHeight="1" x14ac:dyDescent="0.25">
      <c r="A1310" s="139">
        <v>1303</v>
      </c>
      <c r="B1310" s="10">
        <f t="shared" ca="1" si="173"/>
        <v>0.95000388833664651</v>
      </c>
      <c r="C1310" s="60">
        <f ca="1">_xlfn.NORM.INV(B1310,'Input Parameters'!$E$15,'Input Parameters'!$F$15)</f>
        <v>360.10951956165286</v>
      </c>
      <c r="D1310" s="10">
        <f t="shared" ca="1" si="174"/>
        <v>7.3890751127816734E-2</v>
      </c>
      <c r="E1310" s="62">
        <f ca="1">IF(_xlfn.NORM.INV(D1310,'Input Parameters'!$E$17,'Input Parameters'!$F$17)&lt;3500,3500,IF(_xlfn.NORM.INV(D1310,'Input Parameters'!$E$17,'Input Parameters'!$F$17)&gt;5500,5500,_xlfn.NORM.INV(D1310,'Input Parameters'!$E$17,'Input Parameters'!$F$17)))</f>
        <v>3786.8114385098997</v>
      </c>
      <c r="F1310" s="10">
        <f t="shared" ca="1" si="175"/>
        <v>0.60703098267169675</v>
      </c>
      <c r="G1310" s="64">
        <f ca="1">_xlfn.NORM.INV(F1310,'Input Parameters'!$E$20,'Input Parameters'!$F$20)</f>
        <v>284.46964650668247</v>
      </c>
      <c r="H1310" s="57">
        <f ca="1">EXP(E1310*(1/'Input Parameters'!$E$23-1/G1310))</f>
        <v>0.68087817300711262</v>
      </c>
      <c r="I1310" s="10">
        <f t="shared" ca="1" si="176"/>
        <v>0.74915350946315962</v>
      </c>
      <c r="J1310" s="30">
        <f ca="1">_xlfn.BETA.INV(I1310,'Input Parameters'!$L$26,'Input Parameters'!$M$26,'Input Parameters'!$J$26,'Input Parameters'!$K$26)</f>
        <v>0.76252822878666016</v>
      </c>
      <c r="K1310" s="168">
        <f ca="1">('Input Parameters'!$E$27/'Input Parameters'!$E$38)^$J1310</f>
        <v>4.2127775418744394E-3</v>
      </c>
      <c r="L1310" s="69">
        <f ca="1">$H1310*$C1310*'Input Parameters'!$E$25*K1310</f>
        <v>1.0329339239855082</v>
      </c>
      <c r="M1310" s="24">
        <f t="shared" ca="1" si="177"/>
        <v>0.84522322218811263</v>
      </c>
      <c r="N1310" s="15">
        <f ca="1">_xlfn.NORM.INV(M1310,'Input Parameters'!$E$29,'Input Parameters'!$F$29)</f>
        <v>0.10010161592549625</v>
      </c>
      <c r="O1310" s="8">
        <f t="shared" ca="1" si="178"/>
        <v>8.817101558393059E-2</v>
      </c>
      <c r="P1310" s="30">
        <f ca="1">_xlfn.LOGNORM.INV(O1310,'Input Parameters'!$H$30,'Input Parameters'!$I$30)</f>
        <v>1.4167033919848373</v>
      </c>
      <c r="Q1310" s="10">
        <f t="shared" ca="1" si="179"/>
        <v>0.90529089921392347</v>
      </c>
      <c r="R1310" s="30">
        <f>IF('Input Parameters'!$E$32=0,0,_xlfn.BETA.INV(Q1310,'Input Parameters'!$L$32,'Input Parameters'!$M$32,'Input Parameters'!$J$32,'Input Parameters'!$K$32))</f>
        <v>0</v>
      </c>
      <c r="S1310" s="10">
        <f t="shared" ca="1" si="180"/>
        <v>0.79876782148178782</v>
      </c>
      <c r="T1310" s="26">
        <f ca="1">_xlfn.LOGNORM.INV(S1310,'Input Parameters'!$H$34,'Input Parameters'!$I$34)</f>
        <v>55.946305299267145</v>
      </c>
      <c r="U1310" s="10">
        <f t="shared" ca="1" si="181"/>
        <v>0.17652916502126914</v>
      </c>
      <c r="V1310" s="30">
        <f ca="1">_xlfn.BETA.INV(U1310,'Input Parameters'!$L$36,'Input Parameters'!$M$36,'Input Parameters'!$J$36,'Input Parameters'!$K$36)</f>
        <v>0.45792666613132332</v>
      </c>
      <c r="W1310" s="2">
        <f ca="1">N1310+(P1310-N1310)*(1-ERF((T1310-R1310)/(2*SQRT(L1310*'Input Parameters'!$E$38))))</f>
        <v>0.10023228548090453</v>
      </c>
      <c r="X1310">
        <f t="shared" ca="1" si="182"/>
        <v>1</v>
      </c>
      <c r="Y1310" s="7"/>
    </row>
    <row r="1311" spans="1:25" ht="15" customHeight="1" x14ac:dyDescent="0.25">
      <c r="A1311" s="139">
        <v>1304</v>
      </c>
      <c r="B1311" s="10">
        <f t="shared" ca="1" si="173"/>
        <v>0.11395485882306378</v>
      </c>
      <c r="C1311" s="60">
        <f ca="1">_xlfn.NORM.INV(B1311,'Input Parameters'!$E$15,'Input Parameters'!$F$15)</f>
        <v>205.6228721028304</v>
      </c>
      <c r="D1311" s="10">
        <f t="shared" ca="1" si="174"/>
        <v>0.2181954339698825</v>
      </c>
      <c r="E1311" s="62">
        <f ca="1">IF(_xlfn.NORM.INV(D1311,'Input Parameters'!$E$17,'Input Parameters'!$F$17)&lt;3500,3500,IF(_xlfn.NORM.INV(D1311,'Input Parameters'!$E$17,'Input Parameters'!$F$17)&gt;5500,5500,_xlfn.NORM.INV(D1311,'Input Parameters'!$E$17,'Input Parameters'!$F$17)))</f>
        <v>4255.1884470438508</v>
      </c>
      <c r="F1311" s="10">
        <f t="shared" ca="1" si="175"/>
        <v>0.4845044537176515</v>
      </c>
      <c r="G1311" s="64">
        <f ca="1">_xlfn.NORM.INV(F1311,'Input Parameters'!$E$20,'Input Parameters'!$F$20)</f>
        <v>282.38969598107155</v>
      </c>
      <c r="H1311" s="57">
        <f ca="1">EXP(E1311*(1/'Input Parameters'!$E$23-1/G1311))</f>
        <v>0.58153189630932756</v>
      </c>
      <c r="I1311" s="10">
        <f t="shared" ca="1" si="176"/>
        <v>0.25043958010189227</v>
      </c>
      <c r="J1311" s="30">
        <f ca="1">_xlfn.BETA.INV(I1311,'Input Parameters'!$L$26,'Input Parameters'!$M$26,'Input Parameters'!$J$26,'Input Parameters'!$K$26)</f>
        <v>0.54881761350037483</v>
      </c>
      <c r="K1311" s="168">
        <f ca="1">('Input Parameters'!$E$27/'Input Parameters'!$E$38)^$J1311</f>
        <v>1.9512855393443353E-2</v>
      </c>
      <c r="L1311" s="69">
        <f ca="1">$H1311*$C1311*'Input Parameters'!$E$25*K1311</f>
        <v>2.333274245253889</v>
      </c>
      <c r="M1311" s="24">
        <f t="shared" ca="1" si="177"/>
        <v>0.16843822434545308</v>
      </c>
      <c r="N1311" s="15">
        <f ca="1">_xlfn.NORM.INV(M1311,'Input Parameters'!$E$29,'Input Parameters'!$F$29)</f>
        <v>9.9903964474318943E-2</v>
      </c>
      <c r="O1311" s="8">
        <f t="shared" ca="1" si="178"/>
        <v>0.72557749628921819</v>
      </c>
      <c r="P1311" s="30">
        <f ca="1">_xlfn.LOGNORM.INV(O1311,'Input Parameters'!$H$30,'Input Parameters'!$I$30)</f>
        <v>3.5616676049487026</v>
      </c>
      <c r="Q1311" s="10">
        <f t="shared" ca="1" si="179"/>
        <v>0.33976018079488757</v>
      </c>
      <c r="R1311" s="30">
        <f>IF('Input Parameters'!$E$32=0,0,_xlfn.BETA.INV(Q1311,'Input Parameters'!$L$32,'Input Parameters'!$M$32,'Input Parameters'!$J$32,'Input Parameters'!$K$32))</f>
        <v>0</v>
      </c>
      <c r="S1311" s="10">
        <f t="shared" ca="1" si="180"/>
        <v>0.93216370011362537</v>
      </c>
      <c r="T1311" s="26">
        <f ca="1">_xlfn.LOGNORM.INV(S1311,'Input Parameters'!$H$34,'Input Parameters'!$I$34)</f>
        <v>60.699439056020871</v>
      </c>
      <c r="U1311" s="10">
        <f t="shared" ca="1" si="181"/>
        <v>2.6775933367130023E-2</v>
      </c>
      <c r="V1311" s="30">
        <f ca="1">_xlfn.BETA.INV(U1311,'Input Parameters'!$L$36,'Input Parameters'!$M$36,'Input Parameters'!$J$36,'Input Parameters'!$K$36)</f>
        <v>0.35256515331274252</v>
      </c>
      <c r="W1311" s="2">
        <f ca="1">N1311+(P1311-N1311)*(1-ERF((T1311-R1311)/(2*SQRT(L1311*'Input Parameters'!$E$38))))</f>
        <v>0.11706079671747151</v>
      </c>
      <c r="X1311">
        <f t="shared" ca="1" si="182"/>
        <v>1</v>
      </c>
      <c r="Y1311" s="7"/>
    </row>
    <row r="1312" spans="1:25" ht="15" customHeight="1" x14ac:dyDescent="0.25">
      <c r="A1312" s="139">
        <v>1305</v>
      </c>
      <c r="B1312" s="10">
        <f t="shared" ca="1" si="173"/>
        <v>0.51613536562223494</v>
      </c>
      <c r="C1312" s="60">
        <f ca="1">_xlfn.NORM.INV(B1312,'Input Parameters'!$E$15,'Input Parameters'!$F$15)</f>
        <v>273.15967132058216</v>
      </c>
      <c r="D1312" s="10">
        <f t="shared" ca="1" si="174"/>
        <v>0.740369245692443</v>
      </c>
      <c r="E1312" s="62">
        <f ca="1">IF(_xlfn.NORM.INV(D1312,'Input Parameters'!$E$17,'Input Parameters'!$F$17)&lt;3500,3500,IF(_xlfn.NORM.INV(D1312,'Input Parameters'!$E$17,'Input Parameters'!$F$17)&gt;5500,5500,_xlfn.NORM.INV(D1312,'Input Parameters'!$E$17,'Input Parameters'!$F$17)))</f>
        <v>5251.1389306996289</v>
      </c>
      <c r="F1312" s="10">
        <f t="shared" ca="1" si="175"/>
        <v>0.15633288823184144</v>
      </c>
      <c r="G1312" s="64">
        <f ca="1">_xlfn.NORM.INV(F1312,'Input Parameters'!$E$20,'Input Parameters'!$F$20)</f>
        <v>275.88538373741483</v>
      </c>
      <c r="H1312" s="57">
        <f ca="1">EXP(E1312*(1/'Input Parameters'!$E$23-1/G1312))</f>
        <v>0.33042506581151704</v>
      </c>
      <c r="I1312" s="10">
        <f t="shared" ca="1" si="176"/>
        <v>0.49767799331841378</v>
      </c>
      <c r="J1312" s="30">
        <f ca="1">_xlfn.BETA.INV(I1312,'Input Parameters'!$L$26,'Input Parameters'!$M$26,'Input Parameters'!$J$26,'Input Parameters'!$K$26)</f>
        <v>0.66046185706203064</v>
      </c>
      <c r="K1312" s="168">
        <f ca="1">('Input Parameters'!$E$27/'Input Parameters'!$E$38)^$J1312</f>
        <v>8.7604448703907847E-3</v>
      </c>
      <c r="L1312" s="69">
        <f ca="1">$H1312*$C1312*'Input Parameters'!$E$25*K1312</f>
        <v>0.79070726225752774</v>
      </c>
      <c r="M1312" s="24">
        <f t="shared" ca="1" si="177"/>
        <v>0.91818720611878446</v>
      </c>
      <c r="N1312" s="15">
        <f ca="1">_xlfn.NORM.INV(M1312,'Input Parameters'!$E$29,'Input Parameters'!$F$29)</f>
        <v>0.10013929808297976</v>
      </c>
      <c r="O1312" s="8">
        <f t="shared" ca="1" si="178"/>
        <v>0.86230456558124047</v>
      </c>
      <c r="P1312" s="30">
        <f ca="1">_xlfn.LOGNORM.INV(O1312,'Input Parameters'!$H$30,'Input Parameters'!$I$30)</f>
        <v>4.49192455708525</v>
      </c>
      <c r="Q1312" s="10">
        <f t="shared" ca="1" si="179"/>
        <v>0.30951799657070656</v>
      </c>
      <c r="R1312" s="30">
        <f>IF('Input Parameters'!$E$32=0,0,_xlfn.BETA.INV(Q1312,'Input Parameters'!$L$32,'Input Parameters'!$M$32,'Input Parameters'!$J$32,'Input Parameters'!$K$32))</f>
        <v>0</v>
      </c>
      <c r="S1312" s="10">
        <f t="shared" ca="1" si="180"/>
        <v>1.7180815870538213E-2</v>
      </c>
      <c r="T1312" s="26">
        <f ca="1">_xlfn.LOGNORM.INV(S1312,'Input Parameters'!$H$34,'Input Parameters'!$I$34)</f>
        <v>38.733057594416756</v>
      </c>
      <c r="U1312" s="10">
        <f t="shared" ca="1" si="181"/>
        <v>0.11701533331700387</v>
      </c>
      <c r="V1312" s="30">
        <f ca="1">_xlfn.BETA.INV(U1312,'Input Parameters'!$L$36,'Input Parameters'!$M$36,'Input Parameters'!$J$36,'Input Parameters'!$K$36)</f>
        <v>0.42708787549302152</v>
      </c>
      <c r="W1312" s="2">
        <f ca="1">N1312+(P1312-N1312)*(1-ERF((T1312-R1312)/(2*SQRT(L1312*'Input Parameters'!$E$38))))</f>
        <v>0.10922854401360731</v>
      </c>
      <c r="X1312">
        <f t="shared" ca="1" si="182"/>
        <v>1</v>
      </c>
      <c r="Y1312" s="7"/>
    </row>
    <row r="1313" spans="1:25" ht="15" customHeight="1" x14ac:dyDescent="0.25">
      <c r="A1313" s="139">
        <v>1306</v>
      </c>
      <c r="B1313" s="10">
        <f t="shared" ca="1" si="173"/>
        <v>0.77644187593414593</v>
      </c>
      <c r="C1313" s="60">
        <f ca="1">_xlfn.NORM.INV(B1313,'Input Parameters'!$E$15,'Input Parameters'!$F$15)</f>
        <v>312.1667575510528</v>
      </c>
      <c r="D1313" s="10">
        <f t="shared" ca="1" si="174"/>
        <v>0.27706894387909298</v>
      </c>
      <c r="E1313" s="62">
        <f ca="1">IF(_xlfn.NORM.INV(D1313,'Input Parameters'!$E$17,'Input Parameters'!$F$17)&lt;3500,3500,IF(_xlfn.NORM.INV(D1313,'Input Parameters'!$E$17,'Input Parameters'!$F$17)&gt;5500,5500,_xlfn.NORM.INV(D1313,'Input Parameters'!$E$17,'Input Parameters'!$F$17)))</f>
        <v>4385.9002892598355</v>
      </c>
      <c r="F1313" s="10">
        <f t="shared" ca="1" si="175"/>
        <v>0.15211373189772726</v>
      </c>
      <c r="G1313" s="64">
        <f ca="1">_xlfn.NORM.INV(F1313,'Input Parameters'!$E$20,'Input Parameters'!$F$20)</f>
        <v>275.76635327220862</v>
      </c>
      <c r="H1313" s="57">
        <f ca="1">EXP(E1313*(1/'Input Parameters'!$E$23-1/G1313))</f>
        <v>0.3938546736409515</v>
      </c>
      <c r="I1313" s="10">
        <f t="shared" ca="1" si="176"/>
        <v>0.55667925650132644</v>
      </c>
      <c r="J1313" s="30">
        <f ca="1">_xlfn.BETA.INV(I1313,'Input Parameters'!$L$26,'Input Parameters'!$M$26,'Input Parameters'!$J$26,'Input Parameters'!$K$26)</f>
        <v>0.6840612117778192</v>
      </c>
      <c r="K1313" s="168">
        <f ca="1">('Input Parameters'!$E$27/'Input Parameters'!$E$38)^$J1313</f>
        <v>7.3962118422864825E-3</v>
      </c>
      <c r="L1313" s="69">
        <f ca="1">$H1313*$C1313*'Input Parameters'!$E$25*K1313</f>
        <v>0.90935194179553558</v>
      </c>
      <c r="M1313" s="24">
        <f t="shared" ca="1" si="177"/>
        <v>8.9683437759305096E-2</v>
      </c>
      <c r="N1313" s="15">
        <f ca="1">_xlfn.NORM.INV(M1313,'Input Parameters'!$E$29,'Input Parameters'!$F$29)</f>
        <v>9.9865729302573161E-2</v>
      </c>
      <c r="O1313" s="8">
        <f t="shared" ca="1" si="178"/>
        <v>0.28198151622236833</v>
      </c>
      <c r="P1313" s="30">
        <f ca="1">_xlfn.LOGNORM.INV(O1313,'Input Parameters'!$H$30,'Input Parameters'!$I$30)</f>
        <v>2.0431511961543927</v>
      </c>
      <c r="Q1313" s="10">
        <f t="shared" ca="1" si="179"/>
        <v>0.53564913375265899</v>
      </c>
      <c r="R1313" s="30">
        <f>IF('Input Parameters'!$E$32=0,0,_xlfn.BETA.INV(Q1313,'Input Parameters'!$L$32,'Input Parameters'!$M$32,'Input Parameters'!$J$32,'Input Parameters'!$K$32))</f>
        <v>0</v>
      </c>
      <c r="S1313" s="10">
        <f t="shared" ca="1" si="180"/>
        <v>0.932311285884866</v>
      </c>
      <c r="T1313" s="26">
        <f ca="1">_xlfn.LOGNORM.INV(S1313,'Input Parameters'!$H$34,'Input Parameters'!$I$34)</f>
        <v>60.707958054869394</v>
      </c>
      <c r="U1313" s="10">
        <f t="shared" ca="1" si="181"/>
        <v>0.78086987214713532</v>
      </c>
      <c r="V1313" s="30">
        <f ca="1">_xlfn.BETA.INV(U1313,'Input Parameters'!$L$36,'Input Parameters'!$M$36,'Input Parameters'!$J$36,'Input Parameters'!$K$36)</f>
        <v>0.71216283083019771</v>
      </c>
      <c r="W1313" s="2">
        <f ca="1">N1313+(P1313-N1313)*(1-ERF((T1313-R1313)/(2*SQRT(L1313*'Input Parameters'!$E$38))))</f>
        <v>9.987883701580727E-2</v>
      </c>
      <c r="X1313">
        <f t="shared" ca="1" si="182"/>
        <v>1</v>
      </c>
      <c r="Y1313" s="7"/>
    </row>
    <row r="1314" spans="1:25" ht="15" customHeight="1" x14ac:dyDescent="0.25">
      <c r="A1314" s="139">
        <v>1307</v>
      </c>
      <c r="B1314" s="10">
        <f t="shared" ca="1" si="173"/>
        <v>0.93372708587489539</v>
      </c>
      <c r="C1314" s="60">
        <f ca="1">_xlfn.NORM.INV(B1314,'Input Parameters'!$E$15,'Input Parameters'!$F$15)</f>
        <v>352.48161444236308</v>
      </c>
      <c r="D1314" s="10">
        <f t="shared" ca="1" si="174"/>
        <v>0.43164135523257685</v>
      </c>
      <c r="E1314" s="62">
        <f ca="1">IF(_xlfn.NORM.INV(D1314,'Input Parameters'!$E$17,'Input Parameters'!$F$17)&lt;3500,3500,IF(_xlfn.NORM.INV(D1314,'Input Parameters'!$E$17,'Input Parameters'!$F$17)&gt;5500,5500,_xlfn.NORM.INV(D1314,'Input Parameters'!$E$17,'Input Parameters'!$F$17)))</f>
        <v>4679.4621482229395</v>
      </c>
      <c r="F1314" s="10">
        <f t="shared" ca="1" si="175"/>
        <v>0.92697004692387552</v>
      </c>
      <c r="G1314" s="64">
        <f ca="1">_xlfn.NORM.INV(F1314,'Input Parameters'!$E$20,'Input Parameters'!$F$20)</f>
        <v>292.38905553279312</v>
      </c>
      <c r="H1314" s="57">
        <f ca="1">EXP(E1314*(1/'Input Parameters'!$E$23-1/G1314))</f>
        <v>0.97099562633974112</v>
      </c>
      <c r="I1314" s="10">
        <f t="shared" ca="1" si="176"/>
        <v>0.72486910698235507</v>
      </c>
      <c r="J1314" s="30">
        <f ca="1">_xlfn.BETA.INV(I1314,'Input Parameters'!$L$26,'Input Parameters'!$M$26,'Input Parameters'!$J$26,'Input Parameters'!$K$26)</f>
        <v>0.75210308401075687</v>
      </c>
      <c r="K1314" s="168">
        <f ca="1">('Input Parameters'!$E$27/'Input Parameters'!$E$38)^$J1314</f>
        <v>4.5398864011319132E-3</v>
      </c>
      <c r="L1314" s="69">
        <f ca="1">$H1314*$C1314*'Input Parameters'!$E$25*K1314</f>
        <v>1.5538129210552891</v>
      </c>
      <c r="M1314" s="24">
        <f t="shared" ca="1" si="177"/>
        <v>8.0640976525623964E-2</v>
      </c>
      <c r="N1314" s="15">
        <f ca="1">_xlfn.NORM.INV(M1314,'Input Parameters'!$E$29,'Input Parameters'!$F$29)</f>
        <v>9.9859922695993267E-2</v>
      </c>
      <c r="O1314" s="8">
        <f t="shared" ca="1" si="178"/>
        <v>0.89689563321013399</v>
      </c>
      <c r="P1314" s="30">
        <f ca="1">_xlfn.LOGNORM.INV(O1314,'Input Parameters'!$H$30,'Input Parameters'!$I$30)</f>
        <v>4.8751836581040378</v>
      </c>
      <c r="Q1314" s="10">
        <f t="shared" ca="1" si="179"/>
        <v>0.71491099806492941</v>
      </c>
      <c r="R1314" s="30">
        <f>IF('Input Parameters'!$E$32=0,0,_xlfn.BETA.INV(Q1314,'Input Parameters'!$L$32,'Input Parameters'!$M$32,'Input Parameters'!$J$32,'Input Parameters'!$K$32))</f>
        <v>0</v>
      </c>
      <c r="S1314" s="10">
        <f t="shared" ca="1" si="180"/>
        <v>0.82590487752859176</v>
      </c>
      <c r="T1314" s="26">
        <f ca="1">_xlfn.LOGNORM.INV(S1314,'Input Parameters'!$H$34,'Input Parameters'!$I$34)</f>
        <v>56.653468591221156</v>
      </c>
      <c r="U1314" s="10">
        <f t="shared" ca="1" si="181"/>
        <v>5.370832724728436E-2</v>
      </c>
      <c r="V1314" s="30">
        <f ca="1">_xlfn.BETA.INV(U1314,'Input Parameters'!$L$36,'Input Parameters'!$M$36,'Input Parameters'!$J$36,'Input Parameters'!$K$36)</f>
        <v>0.3825003917485531</v>
      </c>
      <c r="W1314" s="2">
        <f ca="1">N1314+(P1314-N1314)*(1-ERF((T1314-R1314)/(2*SQRT(L1314*'Input Parameters'!$E$38))))</f>
        <v>0.10611624201392231</v>
      </c>
      <c r="X1314">
        <f t="shared" ca="1" si="182"/>
        <v>1</v>
      </c>
      <c r="Y1314" s="7"/>
    </row>
    <row r="1315" spans="1:25" ht="15" customHeight="1" x14ac:dyDescent="0.25">
      <c r="A1315" s="139">
        <v>1308</v>
      </c>
      <c r="B1315" s="10">
        <f t="shared" ca="1" si="173"/>
        <v>0.50757211798665047</v>
      </c>
      <c r="C1315" s="60">
        <f ca="1">_xlfn.NORM.INV(B1315,'Input Parameters'!$E$15,'Input Parameters'!$F$15)</f>
        <v>271.99587954663792</v>
      </c>
      <c r="D1315" s="10">
        <f t="shared" ca="1" si="174"/>
        <v>0.24845793705343699</v>
      </c>
      <c r="E1315" s="62">
        <f ca="1">IF(_xlfn.NORM.INV(D1315,'Input Parameters'!$E$17,'Input Parameters'!$F$17)&lt;3500,3500,IF(_xlfn.NORM.INV(D1315,'Input Parameters'!$E$17,'Input Parameters'!$F$17)&gt;5500,5500,_xlfn.NORM.INV(D1315,'Input Parameters'!$E$17,'Input Parameters'!$F$17)))</f>
        <v>4324.4547253752817</v>
      </c>
      <c r="F1315" s="10">
        <f t="shared" ca="1" si="175"/>
        <v>0.76953892712145922</v>
      </c>
      <c r="G1315" s="64">
        <f ca="1">_xlfn.NORM.INV(F1315,'Input Parameters'!$E$20,'Input Parameters'!$F$20)</f>
        <v>287.59010600753857</v>
      </c>
      <c r="H1315" s="57">
        <f ca="1">EXP(E1315*(1/'Input Parameters'!$E$23-1/G1315))</f>
        <v>0.76033295878543505</v>
      </c>
      <c r="I1315" s="10">
        <f t="shared" ca="1" si="176"/>
        <v>0.30895469384937102</v>
      </c>
      <c r="J1315" s="30">
        <f ca="1">_xlfn.BETA.INV(I1315,'Input Parameters'!$L$26,'Input Parameters'!$M$26,'Input Parameters'!$J$26,'Input Parameters'!$K$26)</f>
        <v>0.57858370342061272</v>
      </c>
      <c r="K1315" s="168">
        <f ca="1">('Input Parameters'!$E$27/'Input Parameters'!$E$38)^$J1315</f>
        <v>1.5761348242713417E-2</v>
      </c>
      <c r="L1315" s="69">
        <f ca="1">$H1315*$C1315*'Input Parameters'!$E$25*K1315</f>
        <v>3.2595639529338216</v>
      </c>
      <c r="M1315" s="24">
        <f t="shared" ca="1" si="177"/>
        <v>0.51296470811106476</v>
      </c>
      <c r="N1315" s="15">
        <f ca="1">_xlfn.NORM.INV(M1315,'Input Parameters'!$E$29,'Input Parameters'!$F$29)</f>
        <v>0.10000325034261806</v>
      </c>
      <c r="O1315" s="8">
        <f t="shared" ca="1" si="178"/>
        <v>0.90895995470826429</v>
      </c>
      <c r="P1315" s="30">
        <f ca="1">_xlfn.LOGNORM.INV(O1315,'Input Parameters'!$H$30,'Input Parameters'!$I$30)</f>
        <v>5.0398425492032617</v>
      </c>
      <c r="Q1315" s="10">
        <f t="shared" ca="1" si="179"/>
        <v>2.7535598980632514E-4</v>
      </c>
      <c r="R1315" s="30">
        <f>IF('Input Parameters'!$E$32=0,0,_xlfn.BETA.INV(Q1315,'Input Parameters'!$L$32,'Input Parameters'!$M$32,'Input Parameters'!$J$32,'Input Parameters'!$K$32))</f>
        <v>0</v>
      </c>
      <c r="S1315" s="10">
        <f t="shared" ca="1" si="180"/>
        <v>0.1805606882501487</v>
      </c>
      <c r="T1315" s="26">
        <f ca="1">_xlfn.LOGNORM.INV(S1315,'Input Parameters'!$H$34,'Input Parameters'!$I$34)</f>
        <v>44.989657918243054</v>
      </c>
      <c r="U1315" s="10">
        <f t="shared" ca="1" si="181"/>
        <v>0.79302660213224352</v>
      </c>
      <c r="V1315" s="30">
        <f ca="1">_xlfn.BETA.INV(U1315,'Input Parameters'!$L$36,'Input Parameters'!$M$36,'Input Parameters'!$J$36,'Input Parameters'!$K$36)</f>
        <v>0.71939903862889176</v>
      </c>
      <c r="W1315" s="2">
        <f ca="1">N1315+(P1315-N1315)*(1-ERF((T1315-R1315)/(2*SQRT(L1315*'Input Parameters'!$E$38))))</f>
        <v>0.48561227956023334</v>
      </c>
      <c r="X1315">
        <f t="shared" ca="1" si="182"/>
        <v>1</v>
      </c>
      <c r="Y1315" s="7"/>
    </row>
    <row r="1316" spans="1:25" ht="15" customHeight="1" x14ac:dyDescent="0.25">
      <c r="A1316" s="139">
        <v>1309</v>
      </c>
      <c r="B1316" s="10">
        <f t="shared" ca="1" si="173"/>
        <v>0.96989771148736614</v>
      </c>
      <c r="C1316" s="60">
        <f ca="1">_xlfn.NORM.INV(B1316,'Input Parameters'!$E$15,'Input Parameters'!$F$15)</f>
        <v>372.81252065120088</v>
      </c>
      <c r="D1316" s="10">
        <f t="shared" ca="1" si="174"/>
        <v>0.4683904177192465</v>
      </c>
      <c r="E1316" s="62">
        <f ca="1">IF(_xlfn.NORM.INV(D1316,'Input Parameters'!$E$17,'Input Parameters'!$F$17)&lt;3500,3500,IF(_xlfn.NORM.INV(D1316,'Input Parameters'!$E$17,'Input Parameters'!$F$17)&gt;5500,5500,_xlfn.NORM.INV(D1316,'Input Parameters'!$E$17,'Input Parameters'!$F$17)))</f>
        <v>4744.4784085416641</v>
      </c>
      <c r="F1316" s="10">
        <f t="shared" ca="1" si="175"/>
        <v>0.36802242002694474</v>
      </c>
      <c r="G1316" s="64">
        <f ca="1">_xlfn.NORM.INV(F1316,'Input Parameters'!$E$20,'Input Parameters'!$F$20)</f>
        <v>280.39145953192525</v>
      </c>
      <c r="H1316" s="57">
        <f ca="1">EXP(E1316*(1/'Input Parameters'!$E$23-1/G1316))</f>
        <v>0.48473269387371615</v>
      </c>
      <c r="I1316" s="10">
        <f t="shared" ca="1" si="176"/>
        <v>0.60700428388374783</v>
      </c>
      <c r="J1316" s="30">
        <f ca="1">_xlfn.BETA.INV(I1316,'Input Parameters'!$L$26,'Input Parameters'!$M$26,'Input Parameters'!$J$26,'Input Parameters'!$K$26)</f>
        <v>0.70405833550075414</v>
      </c>
      <c r="K1316" s="168">
        <f ca="1">('Input Parameters'!$E$27/'Input Parameters'!$E$38)^$J1316</f>
        <v>6.4078776252793363E-3</v>
      </c>
      <c r="L1316" s="69">
        <f ca="1">$H1316*$C1316*'Input Parameters'!$E$25*K1316</f>
        <v>1.1579958721118913</v>
      </c>
      <c r="M1316" s="24">
        <f t="shared" ca="1" si="177"/>
        <v>0.52650058457804882</v>
      </c>
      <c r="N1316" s="15">
        <f ca="1">_xlfn.NORM.INV(M1316,'Input Parameters'!$E$29,'Input Parameters'!$F$29)</f>
        <v>0.10000664760424777</v>
      </c>
      <c r="O1316" s="8">
        <f t="shared" ca="1" si="178"/>
        <v>0.57327997981601464</v>
      </c>
      <c r="P1316" s="30">
        <f ca="1">_xlfn.LOGNORM.INV(O1316,'Input Parameters'!$H$30,'Input Parameters'!$I$30)</f>
        <v>2.9279539571167157</v>
      </c>
      <c r="Q1316" s="10">
        <f t="shared" ca="1" si="179"/>
        <v>0.4756549178077385</v>
      </c>
      <c r="R1316" s="30">
        <f>IF('Input Parameters'!$E$32=0,0,_xlfn.BETA.INV(Q1316,'Input Parameters'!$L$32,'Input Parameters'!$M$32,'Input Parameters'!$J$32,'Input Parameters'!$K$32))</f>
        <v>0</v>
      </c>
      <c r="S1316" s="10">
        <f t="shared" ca="1" si="180"/>
        <v>9.5670101457242862E-2</v>
      </c>
      <c r="T1316" s="26">
        <f ca="1">_xlfn.LOGNORM.INV(S1316,'Input Parameters'!$H$34,'Input Parameters'!$I$34)</f>
        <v>42.838996899950324</v>
      </c>
      <c r="U1316" s="10">
        <f t="shared" ca="1" si="181"/>
        <v>0.55707301018257172</v>
      </c>
      <c r="V1316" s="30">
        <f ca="1">_xlfn.BETA.INV(U1316,'Input Parameters'!$L$36,'Input Parameters'!$M$36,'Input Parameters'!$J$36,'Input Parameters'!$K$36)</f>
        <v>0.60805993567057304</v>
      </c>
      <c r="W1316" s="2">
        <f ca="1">N1316+(P1316-N1316)*(1-ERF((T1316-R1316)/(2*SQRT(L1316*'Input Parameters'!$E$38))))</f>
        <v>0.11380270958885057</v>
      </c>
      <c r="X1316">
        <f t="shared" ca="1" si="182"/>
        <v>1</v>
      </c>
      <c r="Y1316" s="7"/>
    </row>
    <row r="1317" spans="1:25" ht="15" customHeight="1" x14ac:dyDescent="0.25">
      <c r="A1317" s="139">
        <v>1310</v>
      </c>
      <c r="B1317" s="10">
        <f t="shared" ca="1" si="173"/>
        <v>0.22518464060208254</v>
      </c>
      <c r="C1317" s="60">
        <f ca="1">_xlfn.NORM.INV(B1317,'Input Parameters'!$E$15,'Input Parameters'!$F$15)</f>
        <v>230.06201743421258</v>
      </c>
      <c r="D1317" s="10">
        <f t="shared" ca="1" si="174"/>
        <v>0.18033264868551568</v>
      </c>
      <c r="E1317" s="62">
        <f ca="1">IF(_xlfn.NORM.INV(D1317,'Input Parameters'!$E$17,'Input Parameters'!$F$17)&lt;3500,3500,IF(_xlfn.NORM.INV(D1317,'Input Parameters'!$E$17,'Input Parameters'!$F$17)&gt;5500,5500,_xlfn.NORM.INV(D1317,'Input Parameters'!$E$17,'Input Parameters'!$F$17)))</f>
        <v>4160.1313254246961</v>
      </c>
      <c r="F1317" s="10">
        <f t="shared" ca="1" si="175"/>
        <v>0.69862879425460778</v>
      </c>
      <c r="G1317" s="64">
        <f ca="1">_xlfn.NORM.INV(F1317,'Input Parameters'!$E$20,'Input Parameters'!$F$20)</f>
        <v>286.1370876618239</v>
      </c>
      <c r="H1317" s="57">
        <f ca="1">EXP(E1317*(1/'Input Parameters'!$E$23-1/G1317))</f>
        <v>0.7138776262978529</v>
      </c>
      <c r="I1317" s="10">
        <f t="shared" ca="1" si="176"/>
        <v>6.3854955519564327E-2</v>
      </c>
      <c r="J1317" s="30">
        <f ca="1">_xlfn.BETA.INV(I1317,'Input Parameters'!$L$26,'Input Parameters'!$M$26,'Input Parameters'!$J$26,'Input Parameters'!$K$26)</f>
        <v>0.40418225717729689</v>
      </c>
      <c r="K1317" s="168">
        <f ca="1">('Input Parameters'!$E$27/'Input Parameters'!$E$38)^$J1317</f>
        <v>5.5066764345967717E-2</v>
      </c>
      <c r="L1317" s="69">
        <f ca="1">$H1317*$C1317*'Input Parameters'!$E$25*K1317</f>
        <v>9.0439520974949339</v>
      </c>
      <c r="M1317" s="24">
        <f t="shared" ca="1" si="177"/>
        <v>0.34447524257158579</v>
      </c>
      <c r="N1317" s="15">
        <f ca="1">_xlfn.NORM.INV(M1317,'Input Parameters'!$E$29,'Input Parameters'!$F$29)</f>
        <v>9.9959972025539981E-2</v>
      </c>
      <c r="O1317" s="8">
        <f t="shared" ca="1" si="178"/>
        <v>0.27513940883140808</v>
      </c>
      <c r="P1317" s="30">
        <f ca="1">_xlfn.LOGNORM.INV(O1317,'Input Parameters'!$H$30,'Input Parameters'!$I$30)</f>
        <v>2.0235785168884965</v>
      </c>
      <c r="Q1317" s="10">
        <f t="shared" ca="1" si="179"/>
        <v>0.33924565792996808</v>
      </c>
      <c r="R1317" s="30">
        <f>IF('Input Parameters'!$E$32=0,0,_xlfn.BETA.INV(Q1317,'Input Parameters'!$L$32,'Input Parameters'!$M$32,'Input Parameters'!$J$32,'Input Parameters'!$K$32))</f>
        <v>0</v>
      </c>
      <c r="S1317" s="10">
        <f t="shared" ca="1" si="180"/>
        <v>0.47468200462166088</v>
      </c>
      <c r="T1317" s="26">
        <f ca="1">_xlfn.LOGNORM.INV(S1317,'Input Parameters'!$H$34,'Input Parameters'!$I$34)</f>
        <v>50.010692234877624</v>
      </c>
      <c r="U1317" s="10">
        <f t="shared" ca="1" si="181"/>
        <v>0.28453668667423471</v>
      </c>
      <c r="V1317" s="30">
        <f ca="1">_xlfn.BETA.INV(U1317,'Input Parameters'!$L$36,'Input Parameters'!$M$36,'Input Parameters'!$J$36,'Input Parameters'!$K$36)</f>
        <v>0.50410997750397291</v>
      </c>
      <c r="W1317" s="2">
        <f ca="1">N1317+(P1317-N1317)*(1-ERF((T1317-R1317)/(2*SQRT(L1317*'Input Parameters'!$E$38))))</f>
        <v>0.56092942438438387</v>
      </c>
      <c r="X1317">
        <f t="shared" ca="1" si="182"/>
        <v>0</v>
      </c>
      <c r="Y1317" s="7"/>
    </row>
    <row r="1318" spans="1:25" ht="15" customHeight="1" x14ac:dyDescent="0.25">
      <c r="A1318" s="139">
        <v>1311</v>
      </c>
      <c r="B1318" s="10">
        <f t="shared" ca="1" si="173"/>
        <v>0.77938697891421005</v>
      </c>
      <c r="C1318" s="60">
        <f ca="1">_xlfn.NORM.INV(B1318,'Input Parameters'!$E$15,'Input Parameters'!$F$15)</f>
        <v>312.70289606233592</v>
      </c>
      <c r="D1318" s="10">
        <f t="shared" ca="1" si="174"/>
        <v>0.31477550551291777</v>
      </c>
      <c r="E1318" s="62">
        <f ca="1">IF(_xlfn.NORM.INV(D1318,'Input Parameters'!$E$17,'Input Parameters'!$F$17)&lt;3500,3500,IF(_xlfn.NORM.INV(D1318,'Input Parameters'!$E$17,'Input Parameters'!$F$17)&gt;5500,5500,_xlfn.NORM.INV(D1318,'Input Parameters'!$E$17,'Input Parameters'!$F$17)))</f>
        <v>4462.3487685835271</v>
      </c>
      <c r="F1318" s="10">
        <f t="shared" ca="1" si="175"/>
        <v>0.3001226581386307</v>
      </c>
      <c r="G1318" s="64">
        <f ca="1">_xlfn.NORM.INV(F1318,'Input Parameters'!$E$20,'Input Parameters'!$F$20)</f>
        <v>279.13887995569519</v>
      </c>
      <c r="H1318" s="57">
        <f ca="1">EXP(E1318*(1/'Input Parameters'!$E$23-1/G1318))</f>
        <v>0.47118248088543385</v>
      </c>
      <c r="I1318" s="10">
        <f t="shared" ca="1" si="176"/>
        <v>0.70326454916515269</v>
      </c>
      <c r="J1318" s="30">
        <f ca="1">_xlfn.BETA.INV(I1318,'Input Parameters'!$L$26,'Input Parameters'!$M$26,'Input Parameters'!$J$26,'Input Parameters'!$K$26)</f>
        <v>0.74303451399189691</v>
      </c>
      <c r="K1318" s="168">
        <f ca="1">('Input Parameters'!$E$27/'Input Parameters'!$E$38)^$J1318</f>
        <v>4.8450184730706551E-3</v>
      </c>
      <c r="L1318" s="69">
        <f ca="1">$H1318*$C1318*'Input Parameters'!$E$25*K1318</f>
        <v>0.71386563397438108</v>
      </c>
      <c r="M1318" s="24">
        <f t="shared" ca="1" si="177"/>
        <v>0.15339264725261914</v>
      </c>
      <c r="N1318" s="15">
        <f ca="1">_xlfn.NORM.INV(M1318,'Input Parameters'!$E$29,'Input Parameters'!$F$29)</f>
        <v>9.989780092839802E-2</v>
      </c>
      <c r="O1318" s="8">
        <f t="shared" ca="1" si="178"/>
        <v>0.13386822981090762</v>
      </c>
      <c r="P1318" s="30">
        <f ca="1">_xlfn.LOGNORM.INV(O1318,'Input Parameters'!$H$30,'Input Parameters'!$I$30)</f>
        <v>1.5896367504198814</v>
      </c>
      <c r="Q1318" s="10">
        <f t="shared" ca="1" si="179"/>
        <v>0.95022473646460071</v>
      </c>
      <c r="R1318" s="30">
        <f>IF('Input Parameters'!$E$32=0,0,_xlfn.BETA.INV(Q1318,'Input Parameters'!$L$32,'Input Parameters'!$M$32,'Input Parameters'!$J$32,'Input Parameters'!$K$32))</f>
        <v>0</v>
      </c>
      <c r="S1318" s="10">
        <f t="shared" ca="1" si="180"/>
        <v>0.5823126659512029</v>
      </c>
      <c r="T1318" s="26">
        <f ca="1">_xlfn.LOGNORM.INV(S1318,'Input Parameters'!$H$34,'Input Parameters'!$I$34)</f>
        <v>51.72909116318047</v>
      </c>
      <c r="U1318" s="10">
        <f t="shared" ca="1" si="181"/>
        <v>0.21002934380441496</v>
      </c>
      <c r="V1318" s="30">
        <f ca="1">_xlfn.BETA.INV(U1318,'Input Parameters'!$L$36,'Input Parameters'!$M$36,'Input Parameters'!$J$36,'Input Parameters'!$K$36)</f>
        <v>0.47316761444122529</v>
      </c>
      <c r="W1318" s="2">
        <f ca="1">N1318+(P1318-N1318)*(1-ERF((T1318-R1318)/(2*SQRT(L1318*'Input Parameters'!$E$38))))</f>
        <v>9.9920091168218511E-2</v>
      </c>
      <c r="X1318">
        <f t="shared" ca="1" si="182"/>
        <v>1</v>
      </c>
      <c r="Y1318" s="7"/>
    </row>
    <row r="1319" spans="1:25" ht="15" customHeight="1" x14ac:dyDescent="0.25">
      <c r="A1319" s="139">
        <v>1312</v>
      </c>
      <c r="B1319" s="10">
        <f t="shared" ca="1" si="173"/>
        <v>0.7031257319744908</v>
      </c>
      <c r="C1319" s="60">
        <f ca="1">_xlfn.NORM.INV(B1319,'Input Parameters'!$E$15,'Input Parameters'!$F$15)</f>
        <v>299.87462154550593</v>
      </c>
      <c r="D1319" s="10">
        <f t="shared" ca="1" si="174"/>
        <v>0.39402319893607818</v>
      </c>
      <c r="E1319" s="62">
        <f ca="1">IF(_xlfn.NORM.INV(D1319,'Input Parameters'!$E$17,'Input Parameters'!$F$17)&lt;3500,3500,IF(_xlfn.NORM.INV(D1319,'Input Parameters'!$E$17,'Input Parameters'!$F$17)&gt;5500,5500,_xlfn.NORM.INV(D1319,'Input Parameters'!$E$17,'Input Parameters'!$F$17)))</f>
        <v>4611.8061670015531</v>
      </c>
      <c r="F1319" s="10">
        <f t="shared" ca="1" si="175"/>
        <v>0.22997516091653591</v>
      </c>
      <c r="G1319" s="64">
        <f ca="1">_xlfn.NORM.INV(F1319,'Input Parameters'!$E$20,'Input Parameters'!$F$20)</f>
        <v>277.69917801910736</v>
      </c>
      <c r="H1319" s="57">
        <f ca="1">EXP(E1319*(1/'Input Parameters'!$E$23-1/G1319))</f>
        <v>0.42173933747381187</v>
      </c>
      <c r="I1319" s="10">
        <f t="shared" ca="1" si="176"/>
        <v>0.75404214801714564</v>
      </c>
      <c r="J1319" s="30">
        <f ca="1">_xlfn.BETA.INV(I1319,'Input Parameters'!$L$26,'Input Parameters'!$M$26,'Input Parameters'!$J$26,'Input Parameters'!$K$26)</f>
        <v>0.76466194884728778</v>
      </c>
      <c r="K1319" s="168">
        <f ca="1">('Input Parameters'!$E$27/'Input Parameters'!$E$38)^$J1319</f>
        <v>4.1487909487077706E-3</v>
      </c>
      <c r="L1319" s="69">
        <f ca="1">$H1319*$C1319*'Input Parameters'!$E$25*K1319</f>
        <v>0.52469312807936874</v>
      </c>
      <c r="M1319" s="24">
        <f t="shared" ca="1" si="177"/>
        <v>0.67366636969723115</v>
      </c>
      <c r="N1319" s="15">
        <f ca="1">_xlfn.NORM.INV(M1319,'Input Parameters'!$E$29,'Input Parameters'!$F$29)</f>
        <v>0.100045005988533</v>
      </c>
      <c r="O1319" s="8">
        <f t="shared" ca="1" si="178"/>
        <v>0.96648115466739726</v>
      </c>
      <c r="P1319" s="30">
        <f ca="1">_xlfn.LOGNORM.INV(O1319,'Input Parameters'!$H$30,'Input Parameters'!$I$30)</f>
        <v>6.3736265119336419</v>
      </c>
      <c r="Q1319" s="10">
        <f t="shared" ca="1" si="179"/>
        <v>0.11328511809109865</v>
      </c>
      <c r="R1319" s="30">
        <f>IF('Input Parameters'!$E$32=0,0,_xlfn.BETA.INV(Q1319,'Input Parameters'!$L$32,'Input Parameters'!$M$32,'Input Parameters'!$J$32,'Input Parameters'!$K$32))</f>
        <v>0</v>
      </c>
      <c r="S1319" s="10">
        <f t="shared" ca="1" si="180"/>
        <v>0.96117414961823522</v>
      </c>
      <c r="T1319" s="26">
        <f ca="1">_xlfn.LOGNORM.INV(S1319,'Input Parameters'!$H$34,'Input Parameters'!$I$34)</f>
        <v>62.79337309760669</v>
      </c>
      <c r="U1319" s="10">
        <f t="shared" ca="1" si="181"/>
        <v>0.16479748125838656</v>
      </c>
      <c r="V1319" s="30">
        <f ca="1">_xlfn.BETA.INV(U1319,'Input Parameters'!$L$36,'Input Parameters'!$M$36,'Input Parameters'!$J$36,'Input Parameters'!$K$36)</f>
        <v>0.45229772066611734</v>
      </c>
      <c r="W1319" s="2">
        <f ca="1">N1319+(P1319-N1319)*(1-ERF((T1319-R1319)/(2*SQRT(L1319*'Input Parameters'!$E$38))))</f>
        <v>0.10004501150872032</v>
      </c>
      <c r="X1319">
        <f t="shared" ca="1" si="182"/>
        <v>1</v>
      </c>
      <c r="Y1319" s="7"/>
    </row>
    <row r="1320" spans="1:25" ht="15" customHeight="1" x14ac:dyDescent="0.25">
      <c r="A1320" s="139">
        <v>1313</v>
      </c>
      <c r="B1320" s="10">
        <f t="shared" ca="1" si="173"/>
        <v>0.41649269487371599</v>
      </c>
      <c r="C1320" s="60">
        <f ca="1">_xlfn.NORM.INV(B1320,'Input Parameters'!$E$15,'Input Parameters'!$F$15)</f>
        <v>259.53919842366611</v>
      </c>
      <c r="D1320" s="10">
        <f t="shared" ca="1" si="174"/>
        <v>0.75263194410164225</v>
      </c>
      <c r="E1320" s="62">
        <f ca="1">IF(_xlfn.NORM.INV(D1320,'Input Parameters'!$E$17,'Input Parameters'!$F$17)&lt;3500,3500,IF(_xlfn.NORM.INV(D1320,'Input Parameters'!$E$17,'Input Parameters'!$F$17)&gt;5500,5500,_xlfn.NORM.INV(D1320,'Input Parameters'!$E$17,'Input Parameters'!$F$17)))</f>
        <v>5277.9568076879095</v>
      </c>
      <c r="F1320" s="10">
        <f t="shared" ca="1" si="175"/>
        <v>0.96514274431702896</v>
      </c>
      <c r="G1320" s="64">
        <f ca="1">_xlfn.NORM.INV(F1320,'Input Parameters'!$E$20,'Input Parameters'!$F$20)</f>
        <v>294.80219947545834</v>
      </c>
      <c r="H1320" s="57">
        <f ca="1">EXP(E1320*(1/'Input Parameters'!$E$23-1/G1320))</f>
        <v>1.1213825407229037</v>
      </c>
      <c r="I1320" s="10">
        <f t="shared" ca="1" si="176"/>
        <v>0.5247924391958162</v>
      </c>
      <c r="J1320" s="30">
        <f ca="1">_xlfn.BETA.INV(I1320,'Input Parameters'!$L$26,'Input Parameters'!$M$26,'Input Parameters'!$J$26,'Input Parameters'!$K$26)</f>
        <v>0.67135216884700588</v>
      </c>
      <c r="K1320" s="168">
        <f ca="1">('Input Parameters'!$E$27/'Input Parameters'!$E$38)^$J1320</f>
        <v>8.1021561920165443E-3</v>
      </c>
      <c r="L1320" s="69">
        <f ca="1">$H1320*$C1320*'Input Parameters'!$E$25*K1320</f>
        <v>2.3580736225404095</v>
      </c>
      <c r="M1320" s="24">
        <f t="shared" ca="1" si="177"/>
        <v>0.34831476949313644</v>
      </c>
      <c r="N1320" s="15">
        <f ca="1">_xlfn.NORM.INV(M1320,'Input Parameters'!$E$29,'Input Parameters'!$F$29)</f>
        <v>9.9961012575441627E-2</v>
      </c>
      <c r="O1320" s="8">
        <f t="shared" ca="1" si="178"/>
        <v>7.0518873007032967E-2</v>
      </c>
      <c r="P1320" s="30">
        <f ca="1">_xlfn.LOGNORM.INV(O1320,'Input Parameters'!$H$30,'Input Parameters'!$I$30)</f>
        <v>1.338735603837788</v>
      </c>
      <c r="Q1320" s="10">
        <f t="shared" ca="1" si="179"/>
        <v>0.14189360662761541</v>
      </c>
      <c r="R1320" s="30">
        <f>IF('Input Parameters'!$E$32=0,0,_xlfn.BETA.INV(Q1320,'Input Parameters'!$L$32,'Input Parameters'!$M$32,'Input Parameters'!$J$32,'Input Parameters'!$K$32))</f>
        <v>0</v>
      </c>
      <c r="S1320" s="10">
        <f t="shared" ca="1" si="180"/>
        <v>0.13674067043699534</v>
      </c>
      <c r="T1320" s="26">
        <f ca="1">_xlfn.LOGNORM.INV(S1320,'Input Parameters'!$H$34,'Input Parameters'!$I$34)</f>
        <v>43.982394071463567</v>
      </c>
      <c r="U1320" s="10">
        <f t="shared" ca="1" si="181"/>
        <v>0.88760742514610846</v>
      </c>
      <c r="V1320" s="30">
        <f ca="1">_xlfn.BETA.INV(U1320,'Input Parameters'!$L$36,'Input Parameters'!$M$36,'Input Parameters'!$J$36,'Input Parameters'!$K$36)</f>
        <v>0.78983413994480256</v>
      </c>
      <c r="W1320" s="2">
        <f ca="1">N1320+(P1320-N1320)*(1-ERF((T1320-R1320)/(2*SQRT(L1320*'Input Parameters'!$E$38))))</f>
        <v>0.15302834054513112</v>
      </c>
      <c r="X1320">
        <f t="shared" ca="1" si="182"/>
        <v>1</v>
      </c>
      <c r="Y1320" s="7"/>
    </row>
    <row r="1321" spans="1:25" ht="15" customHeight="1" x14ac:dyDescent="0.25">
      <c r="A1321" s="139">
        <v>1314</v>
      </c>
      <c r="B1321" s="10">
        <f t="shared" ca="1" si="173"/>
        <v>4.4087904500855202E-2</v>
      </c>
      <c r="C1321" s="60">
        <f ca="1">_xlfn.NORM.INV(B1321,'Input Parameters'!$E$15,'Input Parameters'!$F$15)</f>
        <v>178.56197515313238</v>
      </c>
      <c r="D1321" s="10">
        <f t="shared" ca="1" si="174"/>
        <v>0.70096432693651134</v>
      </c>
      <c r="E1321" s="62">
        <f ca="1">IF(_xlfn.NORM.INV(D1321,'Input Parameters'!$E$17,'Input Parameters'!$F$17)&lt;3500,3500,IF(_xlfn.NORM.INV(D1321,'Input Parameters'!$E$17,'Input Parameters'!$F$17)&gt;5500,5500,_xlfn.NORM.INV(D1321,'Input Parameters'!$E$17,'Input Parameters'!$F$17)))</f>
        <v>5169.0232275739036</v>
      </c>
      <c r="F1321" s="10">
        <f t="shared" ca="1" si="175"/>
        <v>0.83171059232588496</v>
      </c>
      <c r="G1321" s="64">
        <f ca="1">_xlfn.NORM.INV(F1321,'Input Parameters'!$E$20,'Input Parameters'!$F$20)</f>
        <v>289.08834492476751</v>
      </c>
      <c r="H1321" s="57">
        <f ca="1">EXP(E1321*(1/'Input Parameters'!$E$23-1/G1321))</f>
        <v>0.79107657929539732</v>
      </c>
      <c r="I1321" s="10">
        <f t="shared" ca="1" si="176"/>
        <v>0.69220500488890457</v>
      </c>
      <c r="J1321" s="30">
        <f ca="1">_xlfn.BETA.INV(I1321,'Input Parameters'!$L$26,'Input Parameters'!$M$26,'Input Parameters'!$J$26,'Input Parameters'!$K$26)</f>
        <v>0.73845380264876803</v>
      </c>
      <c r="K1321" s="168">
        <f ca="1">('Input Parameters'!$E$27/'Input Parameters'!$E$38)^$J1321</f>
        <v>5.0068581841675478E-3</v>
      </c>
      <c r="L1321" s="69">
        <f ca="1">$H1321*$C1321*'Input Parameters'!$E$25*K1321</f>
        <v>0.7072497434922278</v>
      </c>
      <c r="M1321" s="24">
        <f t="shared" ca="1" si="177"/>
        <v>0.24955311536847247</v>
      </c>
      <c r="N1321" s="15">
        <f ca="1">_xlfn.NORM.INV(M1321,'Input Parameters'!$E$29,'Input Parameters'!$F$29)</f>
        <v>9.9932410329632695E-2</v>
      </c>
      <c r="O1321" s="8">
        <f t="shared" ca="1" si="178"/>
        <v>0.28030565687418574</v>
      </c>
      <c r="P1321" s="30">
        <f ca="1">_xlfn.LOGNORM.INV(O1321,'Input Parameters'!$H$30,'Input Parameters'!$I$30)</f>
        <v>2.0383613604086017</v>
      </c>
      <c r="Q1321" s="10">
        <f t="shared" ca="1" si="179"/>
        <v>0.1016841998569934</v>
      </c>
      <c r="R1321" s="30">
        <f>IF('Input Parameters'!$E$32=0,0,_xlfn.BETA.INV(Q1321,'Input Parameters'!$L$32,'Input Parameters'!$M$32,'Input Parameters'!$J$32,'Input Parameters'!$K$32))</f>
        <v>0</v>
      </c>
      <c r="S1321" s="10">
        <f t="shared" ca="1" si="180"/>
        <v>0.29262986816004399</v>
      </c>
      <c r="T1321" s="26">
        <f ca="1">_xlfn.LOGNORM.INV(S1321,'Input Parameters'!$H$34,'Input Parameters'!$I$34)</f>
        <v>47.09626659713053</v>
      </c>
      <c r="U1321" s="10">
        <f t="shared" ca="1" si="181"/>
        <v>0.88822644139946416</v>
      </c>
      <c r="V1321" s="30">
        <f ca="1">_xlfn.BETA.INV(U1321,'Input Parameters'!$L$36,'Input Parameters'!$M$36,'Input Parameters'!$J$36,'Input Parameters'!$K$36)</f>
        <v>0.79042264252398042</v>
      </c>
      <c r="W1321" s="2">
        <f ca="1">N1321+(P1321-N1321)*(1-ERF((T1321-R1321)/(2*SQRT(L1321*'Input Parameters'!$E$38))))</f>
        <v>0.10007775116872819</v>
      </c>
      <c r="X1321">
        <f t="shared" ca="1" si="182"/>
        <v>1</v>
      </c>
      <c r="Y1321" s="7"/>
    </row>
    <row r="1322" spans="1:25" ht="15" customHeight="1" x14ac:dyDescent="0.25">
      <c r="A1322" s="139">
        <v>1315</v>
      </c>
      <c r="B1322" s="10">
        <f t="shared" ca="1" si="173"/>
        <v>0.25236744491741903</v>
      </c>
      <c r="C1322" s="60">
        <f ca="1">_xlfn.NORM.INV(B1322,'Input Parameters'!$E$15,'Input Parameters'!$F$15)</f>
        <v>234.81701562229068</v>
      </c>
      <c r="D1322" s="10">
        <f t="shared" ca="1" si="174"/>
        <v>0.78645872859997557</v>
      </c>
      <c r="E1322" s="62">
        <f ca="1">IF(_xlfn.NORM.INV(D1322,'Input Parameters'!$E$17,'Input Parameters'!$F$17)&lt;3500,3500,IF(_xlfn.NORM.INV(D1322,'Input Parameters'!$E$17,'Input Parameters'!$F$17)&gt;5500,5500,_xlfn.NORM.INV(D1322,'Input Parameters'!$E$17,'Input Parameters'!$F$17)))</f>
        <v>5355.935749658187</v>
      </c>
      <c r="F1322" s="10">
        <f t="shared" ca="1" si="175"/>
        <v>0.46803236819518423</v>
      </c>
      <c r="G1322" s="64">
        <f ca="1">_xlfn.NORM.INV(F1322,'Input Parameters'!$E$20,'Input Parameters'!$F$20)</f>
        <v>282.1125466619248</v>
      </c>
      <c r="H1322" s="57">
        <f ca="1">EXP(E1322*(1/'Input Parameters'!$E$23-1/G1322))</f>
        <v>0.49611283920204979</v>
      </c>
      <c r="I1322" s="10">
        <f t="shared" ca="1" si="176"/>
        <v>0.39972763513571929</v>
      </c>
      <c r="J1322" s="30">
        <f ca="1">_xlfn.BETA.INV(I1322,'Input Parameters'!$L$26,'Input Parameters'!$M$26,'Input Parameters'!$J$26,'Input Parameters'!$K$26)</f>
        <v>0.61978821013406893</v>
      </c>
      <c r="K1322" s="168">
        <f ca="1">('Input Parameters'!$E$27/'Input Parameters'!$E$38)^$J1322</f>
        <v>1.1728241346983737E-2</v>
      </c>
      <c r="L1322" s="69">
        <f ca="1">$H1322*$C1322*'Input Parameters'!$E$25*K1322</f>
        <v>1.3662901113772732</v>
      </c>
      <c r="M1322" s="24">
        <f t="shared" ca="1" si="177"/>
        <v>0.6580162290908772</v>
      </c>
      <c r="N1322" s="15">
        <f ca="1">_xlfn.NORM.INV(M1322,'Input Parameters'!$E$29,'Input Parameters'!$F$29)</f>
        <v>0.10004070550699456</v>
      </c>
      <c r="O1322" s="8">
        <f t="shared" ca="1" si="178"/>
        <v>2.7587996945191873E-2</v>
      </c>
      <c r="P1322" s="30">
        <f ca="1">_xlfn.LOGNORM.INV(O1322,'Input Parameters'!$H$30,'Input Parameters'!$I$30)</f>
        <v>1.0846488005892516</v>
      </c>
      <c r="Q1322" s="10">
        <f t="shared" ca="1" si="179"/>
        <v>0.7328785459460031</v>
      </c>
      <c r="R1322" s="30">
        <f>IF('Input Parameters'!$E$32=0,0,_xlfn.BETA.INV(Q1322,'Input Parameters'!$L$32,'Input Parameters'!$M$32,'Input Parameters'!$J$32,'Input Parameters'!$K$32))</f>
        <v>0</v>
      </c>
      <c r="S1322" s="10">
        <f t="shared" ca="1" si="180"/>
        <v>0.8867961568498941</v>
      </c>
      <c r="T1322" s="26">
        <f ca="1">_xlfn.LOGNORM.INV(S1322,'Input Parameters'!$H$34,'Input Parameters'!$I$34)</f>
        <v>58.601869860462628</v>
      </c>
      <c r="U1322" s="10">
        <f t="shared" ca="1" si="181"/>
        <v>0.44326529816855953</v>
      </c>
      <c r="V1322" s="30">
        <f ca="1">_xlfn.BETA.INV(U1322,'Input Parameters'!$L$36,'Input Parameters'!$M$36,'Input Parameters'!$J$36,'Input Parameters'!$K$36)</f>
        <v>0.56445084506965471</v>
      </c>
      <c r="W1322" s="2">
        <f ca="1">N1322+(P1322-N1322)*(1-ERF((T1322-R1322)/(2*SQRT(L1322*'Input Parameters'!$E$38))))</f>
        <v>0.1004271705091824</v>
      </c>
      <c r="X1322">
        <f t="shared" ca="1" si="182"/>
        <v>1</v>
      </c>
      <c r="Y1322" s="7"/>
    </row>
    <row r="1323" spans="1:25" ht="15" customHeight="1" x14ac:dyDescent="0.25">
      <c r="A1323" s="139">
        <v>1316</v>
      </c>
      <c r="B1323" s="10">
        <f t="shared" ca="1" si="173"/>
        <v>0.9450277158369127</v>
      </c>
      <c r="C1323" s="60">
        <f ca="1">_xlfn.NORM.INV(B1323,'Input Parameters'!$E$15,'Input Parameters'!$F$15)</f>
        <v>357.59228899506905</v>
      </c>
      <c r="D1323" s="10">
        <f t="shared" ca="1" si="174"/>
        <v>0.45840889363846615</v>
      </c>
      <c r="E1323" s="62">
        <f ca="1">IF(_xlfn.NORM.INV(D1323,'Input Parameters'!$E$17,'Input Parameters'!$F$17)&lt;3500,3500,IF(_xlfn.NORM.INV(D1323,'Input Parameters'!$E$17,'Input Parameters'!$F$17)&gt;5500,5500,_xlfn.NORM.INV(D1323,'Input Parameters'!$E$17,'Input Parameters'!$F$17)))</f>
        <v>4726.8898886105917</v>
      </c>
      <c r="F1323" s="10">
        <f t="shared" ca="1" si="175"/>
        <v>0.61693073200020321</v>
      </c>
      <c r="G1323" s="64">
        <f ca="1">_xlfn.NORM.INV(F1323,'Input Parameters'!$E$20,'Input Parameters'!$F$20)</f>
        <v>284.64277842604434</v>
      </c>
      <c r="H1323" s="57">
        <f ca="1">EXP(E1323*(1/'Input Parameters'!$E$23-1/G1323))</f>
        <v>0.6251988052237637</v>
      </c>
      <c r="I1323" s="10">
        <f t="shared" ca="1" si="176"/>
        <v>0.12673412820655228</v>
      </c>
      <c r="J1323" s="30">
        <f ca="1">_xlfn.BETA.INV(I1323,'Input Parameters'!$L$26,'Input Parameters'!$M$26,'Input Parameters'!$J$26,'Input Parameters'!$K$26)</f>
        <v>0.46835406336958885</v>
      </c>
      <c r="K1323" s="168">
        <f ca="1">('Input Parameters'!$E$27/'Input Parameters'!$E$38)^$J1323</f>
        <v>3.4752115780715777E-2</v>
      </c>
      <c r="L1323" s="69">
        <f ca="1">$H1323*$C1323*'Input Parameters'!$E$25*K1323</f>
        <v>7.7694009635405941</v>
      </c>
      <c r="M1323" s="24">
        <f t="shared" ca="1" si="177"/>
        <v>0.18222671554391257</v>
      </c>
      <c r="N1323" s="15">
        <f ca="1">_xlfn.NORM.INV(M1323,'Input Parameters'!$E$29,'Input Parameters'!$F$29)</f>
        <v>9.9909308818198636E-2</v>
      </c>
      <c r="O1323" s="8">
        <f t="shared" ca="1" si="178"/>
        <v>0.90146125893297846</v>
      </c>
      <c r="P1323" s="30">
        <f ca="1">_xlfn.LOGNORM.INV(O1323,'Input Parameters'!$H$30,'Input Parameters'!$I$30)</f>
        <v>4.9351109651101659</v>
      </c>
      <c r="Q1323" s="10">
        <f t="shared" ca="1" si="179"/>
        <v>0.59235836967094935</v>
      </c>
      <c r="R1323" s="30">
        <f>IF('Input Parameters'!$E$32=0,0,_xlfn.BETA.INV(Q1323,'Input Parameters'!$L$32,'Input Parameters'!$M$32,'Input Parameters'!$J$32,'Input Parameters'!$K$32))</f>
        <v>0</v>
      </c>
      <c r="S1323" s="10">
        <f t="shared" ca="1" si="180"/>
        <v>7.0948300223522498E-2</v>
      </c>
      <c r="T1323" s="26">
        <f ca="1">_xlfn.LOGNORM.INV(S1323,'Input Parameters'!$H$34,'Input Parameters'!$I$34)</f>
        <v>41.982792318197106</v>
      </c>
      <c r="U1323" s="10">
        <f t="shared" ca="1" si="181"/>
        <v>0.4279558285617473</v>
      </c>
      <c r="V1323" s="30">
        <f ca="1">_xlfn.BETA.INV(U1323,'Input Parameters'!$L$36,'Input Parameters'!$M$36,'Input Parameters'!$J$36,'Input Parameters'!$K$36)</f>
        <v>0.5587153818079631</v>
      </c>
      <c r="W1323" s="2">
        <f ca="1">N1323+(P1323-N1323)*(1-ERF((T1323-R1323)/(2*SQRT(L1323*'Input Parameters'!$E$38))))</f>
        <v>1.4869428077687776</v>
      </c>
      <c r="X1323">
        <f t="shared" ca="1" si="182"/>
        <v>0</v>
      </c>
      <c r="Y1323" s="7"/>
    </row>
    <row r="1324" spans="1:25" ht="15" customHeight="1" x14ac:dyDescent="0.25">
      <c r="A1324" s="139">
        <v>1317</v>
      </c>
      <c r="B1324" s="10">
        <f t="shared" ca="1" si="173"/>
        <v>0.36322185906924442</v>
      </c>
      <c r="C1324" s="60">
        <f ca="1">_xlfn.NORM.INV(B1324,'Input Parameters'!$E$15,'Input Parameters'!$F$15)</f>
        <v>252.00707951587316</v>
      </c>
      <c r="D1324" s="10">
        <f t="shared" ca="1" si="174"/>
        <v>0.93079493408973257</v>
      </c>
      <c r="E1324" s="62">
        <f ca="1">IF(_xlfn.NORM.INV(D1324,'Input Parameters'!$E$17,'Input Parameters'!$F$17)&lt;3500,3500,IF(_xlfn.NORM.INV(D1324,'Input Parameters'!$E$17,'Input Parameters'!$F$17)&gt;5500,5500,_xlfn.NORM.INV(D1324,'Input Parameters'!$E$17,'Input Parameters'!$F$17)))</f>
        <v>5500</v>
      </c>
      <c r="F1324" s="10">
        <f t="shared" ca="1" si="175"/>
        <v>0.62636211901503414</v>
      </c>
      <c r="G1324" s="64">
        <f ca="1">_xlfn.NORM.INV(F1324,'Input Parameters'!$E$20,'Input Parameters'!$F$20)</f>
        <v>284.80896485280999</v>
      </c>
      <c r="H1324" s="57">
        <f ca="1">EXP(E1324*(1/'Input Parameters'!$E$23-1/G1324))</f>
        <v>0.5855341949209677</v>
      </c>
      <c r="I1324" s="10">
        <f t="shared" ca="1" si="176"/>
        <v>0.85580930298012836</v>
      </c>
      <c r="J1324" s="30">
        <f ca="1">_xlfn.BETA.INV(I1324,'Input Parameters'!$L$26,'Input Parameters'!$M$26,'Input Parameters'!$J$26,'Input Parameters'!$K$26)</f>
        <v>0.81334552490846412</v>
      </c>
      <c r="K1324" s="168">
        <f ca="1">('Input Parameters'!$E$27/'Input Parameters'!$E$38)^$J1324</f>
        <v>2.9259186697239469E-3</v>
      </c>
      <c r="L1324" s="69">
        <f ca="1">$H1324*$C1324*'Input Parameters'!$E$25*K1324</f>
        <v>0.43174493784226703</v>
      </c>
      <c r="M1324" s="24">
        <f t="shared" ca="1" si="177"/>
        <v>0.58652599330687583</v>
      </c>
      <c r="N1324" s="15">
        <f ca="1">_xlfn.NORM.INV(M1324,'Input Parameters'!$E$29,'Input Parameters'!$F$29)</f>
        <v>0.10002186175078602</v>
      </c>
      <c r="O1324" s="8">
        <f t="shared" ca="1" si="178"/>
        <v>0.232042372290717</v>
      </c>
      <c r="P1324" s="30">
        <f ca="1">_xlfn.LOGNORM.INV(O1324,'Input Parameters'!$H$30,'Input Parameters'!$I$30)</f>
        <v>1.8987446243624131</v>
      </c>
      <c r="Q1324" s="10">
        <f t="shared" ca="1" si="179"/>
        <v>0.74295208614458419</v>
      </c>
      <c r="R1324" s="30">
        <f>IF('Input Parameters'!$E$32=0,0,_xlfn.BETA.INV(Q1324,'Input Parameters'!$L$32,'Input Parameters'!$M$32,'Input Parameters'!$J$32,'Input Parameters'!$K$32))</f>
        <v>0</v>
      </c>
      <c r="S1324" s="10">
        <f t="shared" ca="1" si="180"/>
        <v>0.31600872242470646</v>
      </c>
      <c r="T1324" s="26">
        <f ca="1">_xlfn.LOGNORM.INV(S1324,'Input Parameters'!$H$34,'Input Parameters'!$I$34)</f>
        <v>47.489801549102751</v>
      </c>
      <c r="U1324" s="10">
        <f t="shared" ca="1" si="181"/>
        <v>7.619165867018185E-2</v>
      </c>
      <c r="V1324" s="30">
        <f ca="1">_xlfn.BETA.INV(U1324,'Input Parameters'!$L$36,'Input Parameters'!$M$36,'Input Parameters'!$J$36,'Input Parameters'!$K$36)</f>
        <v>0.40073405969955567</v>
      </c>
      <c r="W1324" s="2">
        <f ca="1">N1324+(P1324-N1324)*(1-ERF((T1324-R1324)/(2*SQRT(L1324*'Input Parameters'!$E$38))))</f>
        <v>0.10002243939349474</v>
      </c>
      <c r="X1324">
        <f t="shared" ca="1" si="182"/>
        <v>1</v>
      </c>
      <c r="Y1324" s="7"/>
    </row>
    <row r="1325" spans="1:25" ht="15" customHeight="1" x14ac:dyDescent="0.25">
      <c r="A1325" s="139">
        <v>1318</v>
      </c>
      <c r="B1325" s="10">
        <f t="shared" ca="1" si="173"/>
        <v>0.98437987270486371</v>
      </c>
      <c r="C1325" s="60">
        <f ca="1">_xlfn.NORM.INV(B1325,'Input Parameters'!$E$15,'Input Parameters'!$F$15)</f>
        <v>387.69981262915576</v>
      </c>
      <c r="D1325" s="10">
        <f t="shared" ca="1" si="174"/>
        <v>0.49866858270825942</v>
      </c>
      <c r="E1325" s="62">
        <f ca="1">IF(_xlfn.NORM.INV(D1325,'Input Parameters'!$E$17,'Input Parameters'!$F$17)&lt;3500,3500,IF(_xlfn.NORM.INV(D1325,'Input Parameters'!$E$17,'Input Parameters'!$F$17)&gt;5500,5500,_xlfn.NORM.INV(D1325,'Input Parameters'!$E$17,'Input Parameters'!$F$17)))</f>
        <v>4797.6638379031183</v>
      </c>
      <c r="F1325" s="10">
        <f t="shared" ca="1" si="175"/>
        <v>0.10203198615203812</v>
      </c>
      <c r="G1325" s="64">
        <f ca="1">_xlfn.NORM.INV(F1325,'Input Parameters'!$E$20,'Input Parameters'!$F$20)</f>
        <v>274.14061142706601</v>
      </c>
      <c r="H1325" s="57">
        <f ca="1">EXP(E1325*(1/'Input Parameters'!$E$23-1/G1325))</f>
        <v>0.32548966756418674</v>
      </c>
      <c r="I1325" s="10">
        <f t="shared" ca="1" si="176"/>
        <v>0.18311115823797997</v>
      </c>
      <c r="J1325" s="30">
        <f ca="1">_xlfn.BETA.INV(I1325,'Input Parameters'!$L$26,'Input Parameters'!$M$26,'Input Parameters'!$J$26,'Input Parameters'!$K$26)</f>
        <v>0.50922347806043966</v>
      </c>
      <c r="K1325" s="168">
        <f ca="1">('Input Parameters'!$E$27/'Input Parameters'!$E$38)^$J1325</f>
        <v>2.592177044709832E-2</v>
      </c>
      <c r="L1325" s="69">
        <f ca="1">$H1325*$C1325*'Input Parameters'!$E$25*K1325</f>
        <v>3.2711273954227007</v>
      </c>
      <c r="M1325" s="24">
        <f t="shared" ca="1" si="177"/>
        <v>0.84245152583057381</v>
      </c>
      <c r="N1325" s="15">
        <f ca="1">_xlfn.NORM.INV(M1325,'Input Parameters'!$E$29,'Input Parameters'!$F$29)</f>
        <v>0.10010045845323563</v>
      </c>
      <c r="O1325" s="8">
        <f t="shared" ca="1" si="178"/>
        <v>0.64406244860560913</v>
      </c>
      <c r="P1325" s="30">
        <f ca="1">_xlfn.LOGNORM.INV(O1325,'Input Parameters'!$H$30,'Input Parameters'!$I$30)</f>
        <v>3.1947508734678642</v>
      </c>
      <c r="Q1325" s="10">
        <f t="shared" ca="1" si="179"/>
        <v>0.81712847746160233</v>
      </c>
      <c r="R1325" s="30">
        <f>IF('Input Parameters'!$E$32=0,0,_xlfn.BETA.INV(Q1325,'Input Parameters'!$L$32,'Input Parameters'!$M$32,'Input Parameters'!$J$32,'Input Parameters'!$K$32))</f>
        <v>0</v>
      </c>
      <c r="S1325" s="10">
        <f t="shared" ca="1" si="180"/>
        <v>0.90875421632172715</v>
      </c>
      <c r="T1325" s="26">
        <f ca="1">_xlfn.LOGNORM.INV(S1325,'Input Parameters'!$H$34,'Input Parameters'!$I$34)</f>
        <v>59.509686761893505</v>
      </c>
      <c r="U1325" s="10">
        <f t="shared" ca="1" si="181"/>
        <v>0.38193763353599941</v>
      </c>
      <c r="V1325" s="30">
        <f ca="1">_xlfn.BETA.INV(U1325,'Input Parameters'!$L$36,'Input Parameters'!$M$36,'Input Parameters'!$J$36,'Input Parameters'!$K$36)</f>
        <v>0.54147972532260891</v>
      </c>
      <c r="W1325" s="2">
        <f ca="1">N1325+(P1325-N1325)*(1-ERF((T1325-R1325)/(2*SQRT(L1325*'Input Parameters'!$E$38))))</f>
        <v>0.16194993371365765</v>
      </c>
      <c r="X1325">
        <f t="shared" ca="1" si="182"/>
        <v>1</v>
      </c>
      <c r="Y1325" s="7"/>
    </row>
    <row r="1326" spans="1:25" ht="15" customHeight="1" x14ac:dyDescent="0.25">
      <c r="A1326" s="139">
        <v>1319</v>
      </c>
      <c r="B1326" s="10">
        <f t="shared" ca="1" si="173"/>
        <v>0.29421650999671844</v>
      </c>
      <c r="C1326" s="60">
        <f ca="1">_xlfn.NORM.INV(B1326,'Input Parameters'!$E$15,'Input Parameters'!$F$15)</f>
        <v>241.64268628295878</v>
      </c>
      <c r="D1326" s="10">
        <f t="shared" ca="1" si="174"/>
        <v>0.64207813630034094</v>
      </c>
      <c r="E1326" s="62">
        <f ca="1">IF(_xlfn.NORM.INV(D1326,'Input Parameters'!$E$17,'Input Parameters'!$F$17)&lt;3500,3500,IF(_xlfn.NORM.INV(D1326,'Input Parameters'!$E$17,'Input Parameters'!$F$17)&gt;5500,5500,_xlfn.NORM.INV(D1326,'Input Parameters'!$E$17,'Input Parameters'!$F$17)))</f>
        <v>5054.8133881046306</v>
      </c>
      <c r="F1326" s="10">
        <f t="shared" ca="1" si="175"/>
        <v>0.31537828563354897</v>
      </c>
      <c r="G1326" s="64">
        <f ca="1">_xlfn.NORM.INV(F1326,'Input Parameters'!$E$20,'Input Parameters'!$F$20)</f>
        <v>279.42956298340857</v>
      </c>
      <c r="H1326" s="57">
        <f ca="1">EXP(E1326*(1/'Input Parameters'!$E$23-1/G1326))</f>
        <v>0.43448996403506046</v>
      </c>
      <c r="I1326" s="10">
        <f t="shared" ca="1" si="176"/>
        <v>0.66059090838844392</v>
      </c>
      <c r="J1326" s="30">
        <f ca="1">_xlfn.BETA.INV(I1326,'Input Parameters'!$L$26,'Input Parameters'!$M$26,'Input Parameters'!$J$26,'Input Parameters'!$K$26)</f>
        <v>0.72554087741509232</v>
      </c>
      <c r="K1326" s="168">
        <f ca="1">('Input Parameters'!$E$27/'Input Parameters'!$E$38)^$J1326</f>
        <v>5.4927735532211688E-3</v>
      </c>
      <c r="L1326" s="69">
        <f ca="1">$H1326*$C1326*'Input Parameters'!$E$25*K1326</f>
        <v>0.57669355719710436</v>
      </c>
      <c r="M1326" s="24">
        <f t="shared" ca="1" si="177"/>
        <v>0.21350248089709412</v>
      </c>
      <c r="N1326" s="15">
        <f ca="1">_xlfn.NORM.INV(M1326,'Input Parameters'!$E$29,'Input Parameters'!$F$29)</f>
        <v>9.992056727803568E-2</v>
      </c>
      <c r="O1326" s="8">
        <f t="shared" ca="1" si="178"/>
        <v>0.24737828227834502</v>
      </c>
      <c r="P1326" s="30">
        <f ca="1">_xlfn.LOGNORM.INV(O1326,'Input Parameters'!$H$30,'Input Parameters'!$I$30)</f>
        <v>1.9435503819649482</v>
      </c>
      <c r="Q1326" s="10">
        <f t="shared" ca="1" si="179"/>
        <v>0.54124661179216771</v>
      </c>
      <c r="R1326" s="30">
        <f>IF('Input Parameters'!$E$32=0,0,_xlfn.BETA.INV(Q1326,'Input Parameters'!$L$32,'Input Parameters'!$M$32,'Input Parameters'!$J$32,'Input Parameters'!$K$32))</f>
        <v>0</v>
      </c>
      <c r="S1326" s="10">
        <f t="shared" ca="1" si="180"/>
        <v>0.36950086066718035</v>
      </c>
      <c r="T1326" s="26">
        <f ca="1">_xlfn.LOGNORM.INV(S1326,'Input Parameters'!$H$34,'Input Parameters'!$I$34)</f>
        <v>48.359303819127867</v>
      </c>
      <c r="U1326" s="10">
        <f t="shared" ca="1" si="181"/>
        <v>0.43981312295718022</v>
      </c>
      <c r="V1326" s="30">
        <f ca="1">_xlfn.BETA.INV(U1326,'Input Parameters'!$L$36,'Input Parameters'!$M$36,'Input Parameters'!$J$36,'Input Parameters'!$K$36)</f>
        <v>0.56315659838257215</v>
      </c>
      <c r="W1326" s="2">
        <f ca="1">N1326+(P1326-N1326)*(1-ERF((T1326-R1326)/(2*SQRT(L1326*'Input Parameters'!$E$38))))</f>
        <v>9.9932925461872171E-2</v>
      </c>
      <c r="X1326">
        <f t="shared" ca="1" si="182"/>
        <v>1</v>
      </c>
      <c r="Y1326" s="7"/>
    </row>
    <row r="1327" spans="1:25" ht="15" customHeight="1" x14ac:dyDescent="0.25">
      <c r="A1327" s="139">
        <v>1320</v>
      </c>
      <c r="B1327" s="10">
        <f t="shared" ca="1" si="173"/>
        <v>0.14379079474245682</v>
      </c>
      <c r="C1327" s="60">
        <f ca="1">_xlfn.NORM.INV(B1327,'Input Parameters'!$E$15,'Input Parameters'!$F$15)</f>
        <v>213.33562395018825</v>
      </c>
      <c r="D1327" s="10">
        <f t="shared" ca="1" si="174"/>
        <v>0.32934295128526558</v>
      </c>
      <c r="E1327" s="62">
        <f ca="1">IF(_xlfn.NORM.INV(D1327,'Input Parameters'!$E$17,'Input Parameters'!$F$17)&lt;3500,3500,IF(_xlfn.NORM.INV(D1327,'Input Parameters'!$E$17,'Input Parameters'!$F$17)&gt;5500,5500,_xlfn.NORM.INV(D1327,'Input Parameters'!$E$17,'Input Parameters'!$F$17)))</f>
        <v>4490.7902617989712</v>
      </c>
      <c r="F1327" s="10">
        <f t="shared" ca="1" si="175"/>
        <v>0.71422075754729231</v>
      </c>
      <c r="G1327" s="64">
        <f ca="1">_xlfn.NORM.INV(F1327,'Input Parameters'!$E$20,'Input Parameters'!$F$20)</f>
        <v>286.44057679055362</v>
      </c>
      <c r="H1327" s="57">
        <f ca="1">EXP(E1327*(1/'Input Parameters'!$E$23-1/G1327))</f>
        <v>0.70666097991950938</v>
      </c>
      <c r="I1327" s="10">
        <f t="shared" ca="1" si="176"/>
        <v>0.97172520304911869</v>
      </c>
      <c r="J1327" s="30">
        <f ca="1">_xlfn.BETA.INV(I1327,'Input Parameters'!$L$26,'Input Parameters'!$M$26,'Input Parameters'!$J$26,'Input Parameters'!$K$26)</f>
        <v>0.89968437398697876</v>
      </c>
      <c r="K1327" s="168">
        <f ca="1">('Input Parameters'!$E$27/'Input Parameters'!$E$38)^$J1327</f>
        <v>1.5750671258148977E-3</v>
      </c>
      <c r="L1327" s="69">
        <f ca="1">$H1327*$C1327*'Input Parameters'!$E$25*K1327</f>
        <v>0.23745075830573614</v>
      </c>
      <c r="M1327" s="24">
        <f t="shared" ca="1" si="177"/>
        <v>0.17209320681298357</v>
      </c>
      <c r="N1327" s="15">
        <f ca="1">_xlfn.NORM.INV(M1327,'Input Parameters'!$E$29,'Input Parameters'!$F$29)</f>
        <v>9.9905407416170808E-2</v>
      </c>
      <c r="O1327" s="8">
        <f t="shared" ca="1" si="178"/>
        <v>0.22527294776810747</v>
      </c>
      <c r="P1327" s="30">
        <f ca="1">_xlfn.LOGNORM.INV(O1327,'Input Parameters'!$H$30,'Input Parameters'!$I$30)</f>
        <v>1.8787877885451323</v>
      </c>
      <c r="Q1327" s="10">
        <f t="shared" ca="1" si="179"/>
        <v>0.51732909905087343</v>
      </c>
      <c r="R1327" s="30">
        <f>IF('Input Parameters'!$E$32=0,0,_xlfn.BETA.INV(Q1327,'Input Parameters'!$L$32,'Input Parameters'!$M$32,'Input Parameters'!$J$32,'Input Parameters'!$K$32))</f>
        <v>0</v>
      </c>
      <c r="S1327" s="10">
        <f t="shared" ca="1" si="180"/>
        <v>0.30288978672882205</v>
      </c>
      <c r="T1327" s="26">
        <f ca="1">_xlfn.LOGNORM.INV(S1327,'Input Parameters'!$H$34,'Input Parameters'!$I$34)</f>
        <v>47.270232443431773</v>
      </c>
      <c r="U1327" s="10">
        <f t="shared" ca="1" si="181"/>
        <v>0.92298131359017199</v>
      </c>
      <c r="V1327" s="30">
        <f ca="1">_xlfn.BETA.INV(U1327,'Input Parameters'!$L$36,'Input Parameters'!$M$36,'Input Parameters'!$J$36,'Input Parameters'!$K$36)</f>
        <v>0.82851448295372676</v>
      </c>
      <c r="W1327" s="2">
        <f ca="1">N1327+(P1327-N1327)*(1-ERF((T1327-R1327)/(2*SQRT(L1327*'Input Parameters'!$E$38))))</f>
        <v>9.9905407428472023E-2</v>
      </c>
      <c r="X1327">
        <f t="shared" ca="1" si="182"/>
        <v>1</v>
      </c>
      <c r="Y1327" s="7"/>
    </row>
    <row r="1328" spans="1:25" ht="15" customHeight="1" x14ac:dyDescent="0.25">
      <c r="A1328" s="139">
        <v>1321</v>
      </c>
      <c r="B1328" s="10">
        <f t="shared" ca="1" si="173"/>
        <v>0.97683123775105851</v>
      </c>
      <c r="C1328" s="60">
        <f ca="1">_xlfn.NORM.INV(B1328,'Input Parameters'!$E$15,'Input Parameters'!$F$15)</f>
        <v>378.93710049439215</v>
      </c>
      <c r="D1328" s="10">
        <f t="shared" ca="1" si="174"/>
        <v>0.41884780020891377</v>
      </c>
      <c r="E1328" s="62">
        <f ca="1">IF(_xlfn.NORM.INV(D1328,'Input Parameters'!$E$17,'Input Parameters'!$F$17)&lt;3500,3500,IF(_xlfn.NORM.INV(D1328,'Input Parameters'!$E$17,'Input Parameters'!$F$17)&gt;5500,5500,_xlfn.NORM.INV(D1328,'Input Parameters'!$E$17,'Input Parameters'!$F$17)))</f>
        <v>4656.610625940064</v>
      </c>
      <c r="F1328" s="10">
        <f t="shared" ca="1" si="175"/>
        <v>0.35276102009132593</v>
      </c>
      <c r="G1328" s="64">
        <f ca="1">_xlfn.NORM.INV(F1328,'Input Parameters'!$E$20,'Input Parameters'!$F$20)</f>
        <v>280.11822474027139</v>
      </c>
      <c r="H1328" s="57">
        <f ca="1">EXP(E1328*(1/'Input Parameters'!$E$23-1/G1328))</f>
        <v>0.48338312930307353</v>
      </c>
      <c r="I1328" s="10">
        <f t="shared" ca="1" si="176"/>
        <v>0.46344908802560858</v>
      </c>
      <c r="J1328" s="30">
        <f ca="1">_xlfn.BETA.INV(I1328,'Input Parameters'!$L$26,'Input Parameters'!$M$26,'Input Parameters'!$J$26,'Input Parameters'!$K$26)</f>
        <v>0.64653639506737104</v>
      </c>
      <c r="K1328" s="168">
        <f ca="1">('Input Parameters'!$E$27/'Input Parameters'!$E$38)^$J1328</f>
        <v>9.6807014030796373E-3</v>
      </c>
      <c r="L1328" s="69">
        <f ca="1">$H1328*$C1328*'Input Parameters'!$E$25*K1328</f>
        <v>1.7732315152630382</v>
      </c>
      <c r="M1328" s="24">
        <f t="shared" ca="1" si="177"/>
        <v>0.72770771967294312</v>
      </c>
      <c r="N1328" s="15">
        <f ca="1">_xlfn.NORM.INV(M1328,'Input Parameters'!$E$29,'Input Parameters'!$F$29)</f>
        <v>0.10006058948783673</v>
      </c>
      <c r="O1328" s="8">
        <f t="shared" ca="1" si="178"/>
        <v>0.77018223096776972</v>
      </c>
      <c r="P1328" s="30">
        <f ca="1">_xlfn.LOGNORM.INV(O1328,'Input Parameters'!$H$30,'Input Parameters'!$I$30)</f>
        <v>3.8050954700161497</v>
      </c>
      <c r="Q1328" s="10">
        <f t="shared" ca="1" si="179"/>
        <v>0.1393202752897259</v>
      </c>
      <c r="R1328" s="30">
        <f>IF('Input Parameters'!$E$32=0,0,_xlfn.BETA.INV(Q1328,'Input Parameters'!$L$32,'Input Parameters'!$M$32,'Input Parameters'!$J$32,'Input Parameters'!$K$32))</f>
        <v>0</v>
      </c>
      <c r="S1328" s="10">
        <f t="shared" ca="1" si="180"/>
        <v>0.23317319100277678</v>
      </c>
      <c r="T1328" s="26">
        <f ca="1">_xlfn.LOGNORM.INV(S1328,'Input Parameters'!$H$34,'Input Parameters'!$I$34)</f>
        <v>46.036860580238759</v>
      </c>
      <c r="U1328" s="10">
        <f t="shared" ca="1" si="181"/>
        <v>0.48844891013280312</v>
      </c>
      <c r="V1328" s="30">
        <f ca="1">_xlfn.BETA.INV(U1328,'Input Parameters'!$L$36,'Input Parameters'!$M$36,'Input Parameters'!$J$36,'Input Parameters'!$K$36)</f>
        <v>0.58148936053155809</v>
      </c>
      <c r="W1328" s="2">
        <f ca="1">N1328+(P1328-N1328)*(1-ERF((T1328-R1328)/(2*SQRT(L1328*'Input Parameters'!$E$38))))</f>
        <v>0.15378821904620432</v>
      </c>
      <c r="X1328">
        <f t="shared" ca="1" si="182"/>
        <v>1</v>
      </c>
      <c r="Y1328" s="7"/>
    </row>
    <row r="1329" spans="1:25" ht="15" customHeight="1" x14ac:dyDescent="0.25">
      <c r="A1329" s="139">
        <v>1322</v>
      </c>
      <c r="B1329" s="10">
        <f t="shared" ca="1" si="173"/>
        <v>0.1963574533924094</v>
      </c>
      <c r="C1329" s="60">
        <f ca="1">_xlfn.NORM.INV(B1329,'Input Parameters'!$E$15,'Input Parameters'!$F$15)</f>
        <v>224.64783745512833</v>
      </c>
      <c r="D1329" s="10">
        <f t="shared" ca="1" si="174"/>
        <v>0.51497144269194217</v>
      </c>
      <c r="E1329" s="62">
        <f ca="1">IF(_xlfn.NORM.INV(D1329,'Input Parameters'!$E$17,'Input Parameters'!$F$17)&lt;3500,3500,IF(_xlfn.NORM.INV(D1329,'Input Parameters'!$E$17,'Input Parameters'!$F$17)&gt;5500,5500,_xlfn.NORM.INV(D1329,'Input Parameters'!$E$17,'Input Parameters'!$F$17)))</f>
        <v>4826.2756581929589</v>
      </c>
      <c r="F1329" s="10">
        <f t="shared" ca="1" si="175"/>
        <v>0.97914469507249868</v>
      </c>
      <c r="G1329" s="64">
        <f ca="1">_xlfn.NORM.INV(F1329,'Input Parameters'!$E$20,'Input Parameters'!$F$20)</f>
        <v>296.29385299500308</v>
      </c>
      <c r="H1329" s="57">
        <f ca="1">EXP(E1329*(1/'Input Parameters'!$E$23-1/G1329))</f>
        <v>1.2058408345966674</v>
      </c>
      <c r="I1329" s="10">
        <f t="shared" ca="1" si="176"/>
        <v>0.60632357595822117</v>
      </c>
      <c r="J1329" s="30">
        <f ca="1">_xlfn.BETA.INV(I1329,'Input Parameters'!$L$26,'Input Parameters'!$M$26,'Input Parameters'!$J$26,'Input Parameters'!$K$26)</f>
        <v>0.70378738589861567</v>
      </c>
      <c r="K1329" s="168">
        <f ca="1">('Input Parameters'!$E$27/'Input Parameters'!$E$38)^$J1329</f>
        <v>6.4203436245200661E-3</v>
      </c>
      <c r="L1329" s="69">
        <f ca="1">$H1329*$C1329*'Input Parameters'!$E$25*K1329</f>
        <v>1.7392039041691392</v>
      </c>
      <c r="M1329" s="24">
        <f t="shared" ca="1" si="177"/>
        <v>0.31339374262458353</v>
      </c>
      <c r="N1329" s="15">
        <f ca="1">_xlfn.NORM.INV(M1329,'Input Parameters'!$E$29,'Input Parameters'!$F$29)</f>
        <v>9.9951374655868563E-2</v>
      </c>
      <c r="O1329" s="8">
        <f t="shared" ca="1" si="178"/>
        <v>1.1179788892892506E-2</v>
      </c>
      <c r="P1329" s="30">
        <f ca="1">_xlfn.LOGNORM.INV(O1329,'Input Parameters'!$H$30,'Input Parameters'!$I$30)</f>
        <v>0.91212962486873161</v>
      </c>
      <c r="Q1329" s="10">
        <f t="shared" ca="1" si="179"/>
        <v>0.21061910575541243</v>
      </c>
      <c r="R1329" s="30">
        <f>IF('Input Parameters'!$E$32=0,0,_xlfn.BETA.INV(Q1329,'Input Parameters'!$L$32,'Input Parameters'!$M$32,'Input Parameters'!$J$32,'Input Parameters'!$K$32))</f>
        <v>0</v>
      </c>
      <c r="S1329" s="10">
        <f t="shared" ca="1" si="180"/>
        <v>0.98175407090408073</v>
      </c>
      <c r="T1329" s="26">
        <f ca="1">_xlfn.LOGNORM.INV(S1329,'Input Parameters'!$H$34,'Input Parameters'!$I$34)</f>
        <v>65.402280572282436</v>
      </c>
      <c r="U1329" s="10">
        <f t="shared" ca="1" si="181"/>
        <v>0.53253121546219784</v>
      </c>
      <c r="V1329" s="30">
        <f ca="1">_xlfn.BETA.INV(U1329,'Input Parameters'!$L$36,'Input Parameters'!$M$36,'Input Parameters'!$J$36,'Input Parameters'!$K$36)</f>
        <v>0.59842421920911815</v>
      </c>
      <c r="W1329" s="2">
        <f ca="1">N1329+(P1329-N1329)*(1-ERF((T1329-R1329)/(2*SQRT(L1329*'Input Parameters'!$E$38))))</f>
        <v>0.10031981514660834</v>
      </c>
      <c r="X1329">
        <f t="shared" ca="1" si="182"/>
        <v>1</v>
      </c>
      <c r="Y1329" s="7"/>
    </row>
    <row r="1330" spans="1:25" ht="15" customHeight="1" x14ac:dyDescent="0.25">
      <c r="A1330" s="139">
        <v>1323</v>
      </c>
      <c r="B1330" s="10">
        <f t="shared" ca="1" si="173"/>
        <v>0.48364364197449261</v>
      </c>
      <c r="C1330" s="60">
        <f ca="1">_xlfn.NORM.INV(B1330,'Input Parameters'!$E$15,'Input Parameters'!$F$15)</f>
        <v>268.74468353469672</v>
      </c>
      <c r="D1330" s="10">
        <f t="shared" ca="1" si="174"/>
        <v>0.19244024855691544</v>
      </c>
      <c r="E1330" s="62">
        <f ca="1">IF(_xlfn.NORM.INV(D1330,'Input Parameters'!$E$17,'Input Parameters'!$F$17)&lt;3500,3500,IF(_xlfn.NORM.INV(D1330,'Input Parameters'!$E$17,'Input Parameters'!$F$17)&gt;5500,5500,_xlfn.NORM.INV(D1330,'Input Parameters'!$E$17,'Input Parameters'!$F$17)))</f>
        <v>4191.7427008206168</v>
      </c>
      <c r="F1330" s="10">
        <f t="shared" ca="1" si="175"/>
        <v>0.1209802291001365</v>
      </c>
      <c r="G1330" s="64">
        <f ca="1">_xlfn.NORM.INV(F1330,'Input Parameters'!$E$20,'Input Parameters'!$F$20)</f>
        <v>274.81032549946264</v>
      </c>
      <c r="H1330" s="57">
        <f ca="1">EXP(E1330*(1/'Input Parameters'!$E$23-1/G1330))</f>
        <v>0.38930003849832895</v>
      </c>
      <c r="I1330" s="10">
        <f t="shared" ca="1" si="176"/>
        <v>0.45956759160995131</v>
      </c>
      <c r="J1330" s="30">
        <f ca="1">_xlfn.BETA.INV(I1330,'Input Parameters'!$L$26,'Input Parameters'!$M$26,'Input Parameters'!$J$26,'Input Parameters'!$K$26)</f>
        <v>0.64494125278273817</v>
      </c>
      <c r="K1330" s="168">
        <f ca="1">('Input Parameters'!$E$27/'Input Parameters'!$E$38)^$J1330</f>
        <v>9.7921040443926279E-3</v>
      </c>
      <c r="L1330" s="69">
        <f ca="1">$H1330*$C1330*'Input Parameters'!$E$25*K1330</f>
        <v>1.0244726001736475</v>
      </c>
      <c r="M1330" s="24">
        <f t="shared" ca="1" si="177"/>
        <v>6.3430106058019464E-2</v>
      </c>
      <c r="N1330" s="15">
        <f ca="1">_xlfn.NORM.INV(M1330,'Input Parameters'!$E$29,'Input Parameters'!$F$29)</f>
        <v>9.9847339881469654E-2</v>
      </c>
      <c r="O1330" s="8">
        <f t="shared" ca="1" si="178"/>
        <v>0.75517052489483016</v>
      </c>
      <c r="P1330" s="30">
        <f ca="1">_xlfn.LOGNORM.INV(O1330,'Input Parameters'!$H$30,'Input Parameters'!$I$30)</f>
        <v>3.7187417981698125</v>
      </c>
      <c r="Q1330" s="10">
        <f t="shared" ca="1" si="179"/>
        <v>0.28644699149464936</v>
      </c>
      <c r="R1330" s="30">
        <f>IF('Input Parameters'!$E$32=0,0,_xlfn.BETA.INV(Q1330,'Input Parameters'!$L$32,'Input Parameters'!$M$32,'Input Parameters'!$J$32,'Input Parameters'!$K$32))</f>
        <v>0</v>
      </c>
      <c r="S1330" s="10">
        <f t="shared" ca="1" si="180"/>
        <v>0.96017065133794033</v>
      </c>
      <c r="T1330" s="26">
        <f ca="1">_xlfn.LOGNORM.INV(S1330,'Input Parameters'!$H$34,'Input Parameters'!$I$34)</f>
        <v>62.701123239308544</v>
      </c>
      <c r="U1330" s="10">
        <f t="shared" ca="1" si="181"/>
        <v>0.32172193401782712</v>
      </c>
      <c r="V1330" s="30">
        <f ca="1">_xlfn.BETA.INV(U1330,'Input Parameters'!$L$36,'Input Parameters'!$M$36,'Input Parameters'!$J$36,'Input Parameters'!$K$36)</f>
        <v>0.51862856685059966</v>
      </c>
      <c r="W1330" s="2">
        <f ca="1">N1330+(P1330-N1330)*(1-ERF((T1330-R1330)/(2*SQRT(L1330*'Input Parameters'!$E$38))))</f>
        <v>9.9890217087931638E-2</v>
      </c>
      <c r="X1330">
        <f t="shared" ca="1" si="182"/>
        <v>1</v>
      </c>
      <c r="Y1330" s="7"/>
    </row>
    <row r="1331" spans="1:25" ht="15" customHeight="1" x14ac:dyDescent="0.25">
      <c r="A1331" s="139">
        <v>1324</v>
      </c>
      <c r="B1331" s="10">
        <f t="shared" ca="1" si="173"/>
        <v>0.79384602070890964</v>
      </c>
      <c r="C1331" s="60">
        <f ca="1">_xlfn.NORM.INV(B1331,'Input Parameters'!$E$15,'Input Parameters'!$F$15)</f>
        <v>315.39708960663</v>
      </c>
      <c r="D1331" s="10">
        <f t="shared" ca="1" si="174"/>
        <v>1.3528588171008771E-2</v>
      </c>
      <c r="E1331" s="62">
        <f ca="1">IF(_xlfn.NORM.INV(D1331,'Input Parameters'!$E$17,'Input Parameters'!$F$17)&lt;3500,3500,IF(_xlfn.NORM.INV(D1331,'Input Parameters'!$E$17,'Input Parameters'!$F$17)&gt;5500,5500,_xlfn.NORM.INV(D1331,'Input Parameters'!$E$17,'Input Parameters'!$F$17)))</f>
        <v>3500</v>
      </c>
      <c r="F1331" s="10">
        <f t="shared" ca="1" si="175"/>
        <v>0.56267212608278216</v>
      </c>
      <c r="G1331" s="64">
        <f ca="1">_xlfn.NORM.INV(F1331,'Input Parameters'!$E$20,'Input Parameters'!$F$20)</f>
        <v>283.70690843392123</v>
      </c>
      <c r="H1331" s="57">
        <f ca="1">EXP(E1331*(1/'Input Parameters'!$E$23-1/G1331))</f>
        <v>0.67818334859931029</v>
      </c>
      <c r="I1331" s="10">
        <f t="shared" ca="1" si="176"/>
        <v>0.9862897229638028</v>
      </c>
      <c r="J1331" s="30">
        <f ca="1">_xlfn.BETA.INV(I1331,'Input Parameters'!$L$26,'Input Parameters'!$M$26,'Input Parameters'!$J$26,'Input Parameters'!$K$26)</f>
        <v>0.92225580346253166</v>
      </c>
      <c r="K1331" s="168">
        <f ca="1">('Input Parameters'!$E$27/'Input Parameters'!$E$38)^$J1331</f>
        <v>1.3396287067942605E-3</v>
      </c>
      <c r="L1331" s="69">
        <f ca="1">$H1331*$C1331*'Input Parameters'!$E$25*K1331</f>
        <v>0.28654263432997296</v>
      </c>
      <c r="M1331" s="24">
        <f t="shared" ca="1" si="177"/>
        <v>0.37775063081995341</v>
      </c>
      <c r="N1331" s="15">
        <f ca="1">_xlfn.NORM.INV(M1331,'Input Parameters'!$E$29,'Input Parameters'!$F$29)</f>
        <v>9.9968860619339128E-2</v>
      </c>
      <c r="O1331" s="8">
        <f t="shared" ca="1" si="178"/>
        <v>0.45786034941441256</v>
      </c>
      <c r="P1331" s="30">
        <f ca="1">_xlfn.LOGNORM.INV(O1331,'Input Parameters'!$H$30,'Input Parameters'!$I$30)</f>
        <v>2.5524419377098964</v>
      </c>
      <c r="Q1331" s="10">
        <f t="shared" ca="1" si="179"/>
        <v>0.51199528852347842</v>
      </c>
      <c r="R1331" s="30">
        <f>IF('Input Parameters'!$E$32=0,0,_xlfn.BETA.INV(Q1331,'Input Parameters'!$L$32,'Input Parameters'!$M$32,'Input Parameters'!$J$32,'Input Parameters'!$K$32))</f>
        <v>0</v>
      </c>
      <c r="S1331" s="10">
        <f t="shared" ca="1" si="180"/>
        <v>0.97365072465802915</v>
      </c>
      <c r="T1331" s="26">
        <f ca="1">_xlfn.LOGNORM.INV(S1331,'Input Parameters'!$H$34,'Input Parameters'!$I$34)</f>
        <v>64.159942284438785</v>
      </c>
      <c r="U1331" s="10">
        <f t="shared" ca="1" si="181"/>
        <v>0.49219979853662876</v>
      </c>
      <c r="V1331" s="30">
        <f ca="1">_xlfn.BETA.INV(U1331,'Input Parameters'!$L$36,'Input Parameters'!$M$36,'Input Parameters'!$J$36,'Input Parameters'!$K$36)</f>
        <v>0.58291556581312509</v>
      </c>
      <c r="W1331" s="2">
        <f ca="1">N1331+(P1331-N1331)*(1-ERF((T1331-R1331)/(2*SQRT(L1331*'Input Parameters'!$E$38))))</f>
        <v>9.9968860619339128E-2</v>
      </c>
      <c r="X1331">
        <f t="shared" ca="1" si="182"/>
        <v>1</v>
      </c>
      <c r="Y1331" s="7"/>
    </row>
    <row r="1332" spans="1:25" ht="15" customHeight="1" x14ac:dyDescent="0.25">
      <c r="A1332" s="139">
        <v>1325</v>
      </c>
      <c r="B1332" s="10">
        <f t="shared" ca="1" si="173"/>
        <v>0.39510219870375496</v>
      </c>
      <c r="C1332" s="60">
        <f ca="1">_xlfn.NORM.INV(B1332,'Input Parameters'!$E$15,'Input Parameters'!$F$15)</f>
        <v>256.54929534455113</v>
      </c>
      <c r="D1332" s="10">
        <f t="shared" ca="1" si="174"/>
        <v>0.23664036371738173</v>
      </c>
      <c r="E1332" s="62">
        <f ca="1">IF(_xlfn.NORM.INV(D1332,'Input Parameters'!$E$17,'Input Parameters'!$F$17)&lt;3500,3500,IF(_xlfn.NORM.INV(D1332,'Input Parameters'!$E$17,'Input Parameters'!$F$17)&gt;5500,5500,_xlfn.NORM.INV(D1332,'Input Parameters'!$E$17,'Input Parameters'!$F$17)))</f>
        <v>4297.9940701636433</v>
      </c>
      <c r="F1332" s="10">
        <f t="shared" ca="1" si="175"/>
        <v>0.7817971670986793</v>
      </c>
      <c r="G1332" s="64">
        <f ca="1">_xlfn.NORM.INV(F1332,'Input Parameters'!$E$20,'Input Parameters'!$F$20)</f>
        <v>287.8644566479781</v>
      </c>
      <c r="H1332" s="57">
        <f ca="1">EXP(E1332*(1/'Input Parameters'!$E$23-1/G1332))</f>
        <v>0.77253419240712462</v>
      </c>
      <c r="I1332" s="10">
        <f t="shared" ca="1" si="176"/>
        <v>0.16507498747307525</v>
      </c>
      <c r="J1332" s="30">
        <f ca="1">_xlfn.BETA.INV(I1332,'Input Parameters'!$L$26,'Input Parameters'!$M$26,'Input Parameters'!$J$26,'Input Parameters'!$K$26)</f>
        <v>0.49715456309783485</v>
      </c>
      <c r="K1332" s="168">
        <f ca="1">('Input Parameters'!$E$27/'Input Parameters'!$E$38)^$J1332</f>
        <v>2.8265833746513726E-2</v>
      </c>
      <c r="L1332" s="69">
        <f ca="1">$H1332*$C1332*'Input Parameters'!$E$25*K1332</f>
        <v>5.6020932903870451</v>
      </c>
      <c r="M1332" s="24">
        <f t="shared" ca="1" si="177"/>
        <v>0.64533079033724616</v>
      </c>
      <c r="N1332" s="15">
        <f ca="1">_xlfn.NORM.INV(M1332,'Input Parameters'!$E$29,'Input Parameters'!$F$29)</f>
        <v>0.10003727447604108</v>
      </c>
      <c r="O1332" s="8">
        <f t="shared" ca="1" si="178"/>
        <v>1.9602316332326675E-2</v>
      </c>
      <c r="P1332" s="30">
        <f ca="1">_xlfn.LOGNORM.INV(O1332,'Input Parameters'!$H$30,'Input Parameters'!$I$30)</f>
        <v>1.0130606099871902</v>
      </c>
      <c r="Q1332" s="10">
        <f t="shared" ca="1" si="179"/>
        <v>6.7245955053446327E-2</v>
      </c>
      <c r="R1332" s="30">
        <f>IF('Input Parameters'!$E$32=0,0,_xlfn.BETA.INV(Q1332,'Input Parameters'!$L$32,'Input Parameters'!$M$32,'Input Parameters'!$J$32,'Input Parameters'!$K$32))</f>
        <v>0</v>
      </c>
      <c r="S1332" s="10">
        <f t="shared" ca="1" si="180"/>
        <v>0.59799513341355315</v>
      </c>
      <c r="T1332" s="26">
        <f ca="1">_xlfn.LOGNORM.INV(S1332,'Input Parameters'!$H$34,'Input Parameters'!$I$34)</f>
        <v>51.989628463010668</v>
      </c>
      <c r="U1332" s="10">
        <f t="shared" ca="1" si="181"/>
        <v>0.76988774425234618</v>
      </c>
      <c r="V1332" s="30">
        <f ca="1">_xlfn.BETA.INV(U1332,'Input Parameters'!$L$36,'Input Parameters'!$M$36,'Input Parameters'!$J$36,'Input Parameters'!$K$36)</f>
        <v>0.70585388104513158</v>
      </c>
      <c r="W1332" s="2">
        <f ca="1">N1332+(P1332-N1332)*(1-ERF((T1332-R1332)/(2*SQRT(L1332*'Input Parameters'!$E$38))))</f>
        <v>0.20994343900882836</v>
      </c>
      <c r="X1332">
        <f t="shared" ca="1" si="182"/>
        <v>1</v>
      </c>
      <c r="Y1332" s="7"/>
    </row>
    <row r="1333" spans="1:25" ht="15" customHeight="1" x14ac:dyDescent="0.25">
      <c r="A1333" s="139">
        <v>1326</v>
      </c>
      <c r="B1333" s="10">
        <f t="shared" ca="1" si="173"/>
        <v>0.97617338044324886</v>
      </c>
      <c r="C1333" s="60">
        <f ca="1">_xlfn.NORM.INV(B1333,'Input Parameters'!$E$15,'Input Parameters'!$F$15)</f>
        <v>378.29447624660719</v>
      </c>
      <c r="D1333" s="10">
        <f t="shared" ca="1" si="174"/>
        <v>9.2475651537605619E-2</v>
      </c>
      <c r="E1333" s="62">
        <f ca="1">IF(_xlfn.NORM.INV(D1333,'Input Parameters'!$E$17,'Input Parameters'!$F$17)&lt;3500,3500,IF(_xlfn.NORM.INV(D1333,'Input Parameters'!$E$17,'Input Parameters'!$F$17)&gt;5500,5500,_xlfn.NORM.INV(D1333,'Input Parameters'!$E$17,'Input Parameters'!$F$17)))</f>
        <v>3872.035804518222</v>
      </c>
      <c r="F1333" s="10">
        <f t="shared" ca="1" si="175"/>
        <v>0.11745884907418525</v>
      </c>
      <c r="G1333" s="64">
        <f ca="1">_xlfn.NORM.INV(F1333,'Input Parameters'!$E$20,'Input Parameters'!$F$20)</f>
        <v>274.6918332339618</v>
      </c>
      <c r="H1333" s="57">
        <f ca="1">EXP(E1333*(1/'Input Parameters'!$E$23-1/G1333))</f>
        <v>0.41580923780479206</v>
      </c>
      <c r="I1333" s="10">
        <f t="shared" ca="1" si="176"/>
        <v>0.89998661265227209</v>
      </c>
      <c r="J1333" s="30">
        <f ca="1">_xlfn.BETA.INV(I1333,'Input Parameters'!$L$26,'Input Parameters'!$M$26,'Input Parameters'!$J$26,'Input Parameters'!$K$26)</f>
        <v>0.83902132637293203</v>
      </c>
      <c r="K1333" s="168">
        <f ca="1">('Input Parameters'!$E$27/'Input Parameters'!$E$38)^$J1333</f>
        <v>2.4337550985005433E-3</v>
      </c>
      <c r="L1333" s="69">
        <f ca="1">$H1333*$C1333*'Input Parameters'!$E$25*K1333</f>
        <v>0.38282563168882927</v>
      </c>
      <c r="M1333" s="24">
        <f t="shared" ca="1" si="177"/>
        <v>0.37826440724218979</v>
      </c>
      <c r="N1333" s="15">
        <f ca="1">_xlfn.NORM.INV(M1333,'Input Parameters'!$E$29,'Input Parameters'!$F$29)</f>
        <v>9.996899577329639E-2</v>
      </c>
      <c r="O1333" s="8">
        <f t="shared" ca="1" si="178"/>
        <v>0.40660976934818682</v>
      </c>
      <c r="P1333" s="30">
        <f ca="1">_xlfn.LOGNORM.INV(O1333,'Input Parameters'!$H$30,'Input Parameters'!$I$30)</f>
        <v>2.3999044191951535</v>
      </c>
      <c r="Q1333" s="10">
        <f t="shared" ca="1" si="179"/>
        <v>0.91138775152766005</v>
      </c>
      <c r="R1333" s="30">
        <f>IF('Input Parameters'!$E$32=0,0,_xlfn.BETA.INV(Q1333,'Input Parameters'!$L$32,'Input Parameters'!$M$32,'Input Parameters'!$J$32,'Input Parameters'!$K$32))</f>
        <v>0</v>
      </c>
      <c r="S1333" s="10">
        <f t="shared" ca="1" si="180"/>
        <v>0.83087787752298403</v>
      </c>
      <c r="T1333" s="26">
        <f ca="1">_xlfn.LOGNORM.INV(S1333,'Input Parameters'!$H$34,'Input Parameters'!$I$34)</f>
        <v>56.791439365875718</v>
      </c>
      <c r="U1333" s="10">
        <f t="shared" ca="1" si="181"/>
        <v>6.1726005513052518E-2</v>
      </c>
      <c r="V1333" s="30">
        <f ca="1">_xlfn.BETA.INV(U1333,'Input Parameters'!$L$36,'Input Parameters'!$M$36,'Input Parameters'!$J$36,'Input Parameters'!$K$36)</f>
        <v>0.38945505786217632</v>
      </c>
      <c r="W1333" s="2">
        <f ca="1">N1333+(P1333-N1333)*(1-ERF((T1333-R1333)/(2*SQRT(L1333*'Input Parameters'!$E$38))))</f>
        <v>9.9968995970270896E-2</v>
      </c>
      <c r="X1333">
        <f t="shared" ca="1" si="182"/>
        <v>1</v>
      </c>
      <c r="Y1333" s="7"/>
    </row>
    <row r="1334" spans="1:25" ht="15" customHeight="1" x14ac:dyDescent="0.25">
      <c r="A1334" s="139">
        <v>1327</v>
      </c>
      <c r="B1334" s="10">
        <f t="shared" ca="1" si="173"/>
        <v>0.66751074954936007</v>
      </c>
      <c r="C1334" s="60">
        <f ca="1">_xlfn.NORM.INV(B1334,'Input Parameters'!$E$15,'Input Parameters'!$F$15)</f>
        <v>294.43566508981627</v>
      </c>
      <c r="D1334" s="10">
        <f t="shared" ca="1" si="174"/>
        <v>0.15925401771311198</v>
      </c>
      <c r="E1334" s="62">
        <f ca="1">IF(_xlfn.NORM.INV(D1334,'Input Parameters'!$E$17,'Input Parameters'!$F$17)&lt;3500,3500,IF(_xlfn.NORM.INV(D1334,'Input Parameters'!$E$17,'Input Parameters'!$F$17)&gt;5500,5500,_xlfn.NORM.INV(D1334,'Input Parameters'!$E$17,'Input Parameters'!$F$17)))</f>
        <v>4101.7300330327344</v>
      </c>
      <c r="F1334" s="10">
        <f t="shared" ca="1" si="175"/>
        <v>0.55324841171271522</v>
      </c>
      <c r="G1334" s="64">
        <f ca="1">_xlfn.NORM.INV(F1334,'Input Parameters'!$E$20,'Input Parameters'!$F$20)</f>
        <v>283.54694761194867</v>
      </c>
      <c r="H1334" s="57">
        <f ca="1">EXP(E1334*(1/'Input Parameters'!$E$23-1/G1334))</f>
        <v>0.6292303475011306</v>
      </c>
      <c r="I1334" s="10">
        <f t="shared" ca="1" si="176"/>
        <v>0.57456608878680537</v>
      </c>
      <c r="J1334" s="30">
        <f ca="1">_xlfn.BETA.INV(I1334,'Input Parameters'!$L$26,'Input Parameters'!$M$26,'Input Parameters'!$J$26,'Input Parameters'!$K$26)</f>
        <v>0.69116727541972789</v>
      </c>
      <c r="K1334" s="168">
        <f ca="1">('Input Parameters'!$E$27/'Input Parameters'!$E$38)^$J1334</f>
        <v>7.0286594139814876E-3</v>
      </c>
      <c r="L1334" s="69">
        <f ca="1">$H1334*$C1334*'Input Parameters'!$E$25*K1334</f>
        <v>1.3021846592069297</v>
      </c>
      <c r="M1334" s="24">
        <f t="shared" ca="1" si="177"/>
        <v>0.23660379871707493</v>
      </c>
      <c r="N1334" s="15">
        <f ca="1">_xlfn.NORM.INV(M1334,'Input Parameters'!$E$29,'Input Parameters'!$F$29)</f>
        <v>9.9928273013461355E-2</v>
      </c>
      <c r="O1334" s="8">
        <f t="shared" ca="1" si="178"/>
        <v>0.22200991326867503</v>
      </c>
      <c r="P1334" s="30">
        <f ca="1">_xlfn.LOGNORM.INV(O1334,'Input Parameters'!$H$30,'Input Parameters'!$I$30)</f>
        <v>1.8691233777432577</v>
      </c>
      <c r="Q1334" s="10">
        <f t="shared" ca="1" si="179"/>
        <v>0.6063154807893435</v>
      </c>
      <c r="R1334" s="30">
        <f>IF('Input Parameters'!$E$32=0,0,_xlfn.BETA.INV(Q1334,'Input Parameters'!$L$32,'Input Parameters'!$M$32,'Input Parameters'!$J$32,'Input Parameters'!$K$32))</f>
        <v>0</v>
      </c>
      <c r="S1334" s="10">
        <f t="shared" ca="1" si="180"/>
        <v>0.43183039424839376</v>
      </c>
      <c r="T1334" s="26">
        <f ca="1">_xlfn.LOGNORM.INV(S1334,'Input Parameters'!$H$34,'Input Parameters'!$I$34)</f>
        <v>49.341371217927438</v>
      </c>
      <c r="U1334" s="10">
        <f t="shared" ca="1" si="181"/>
        <v>0.9544417651445124</v>
      </c>
      <c r="V1334" s="30">
        <f ca="1">_xlfn.BETA.INV(U1334,'Input Parameters'!$L$36,'Input Parameters'!$M$36,'Input Parameters'!$J$36,'Input Parameters'!$K$36)</f>
        <v>0.87771172594396107</v>
      </c>
      <c r="W1334" s="2">
        <f ca="1">N1334+(P1334-N1334)*(1-ERF((T1334-R1334)/(2*SQRT(L1334*'Input Parameters'!$E$38))))</f>
        <v>0.10387757492595177</v>
      </c>
      <c r="X1334">
        <f t="shared" ca="1" si="182"/>
        <v>1</v>
      </c>
      <c r="Y1334" s="7"/>
    </row>
    <row r="1335" spans="1:25" ht="15" customHeight="1" x14ac:dyDescent="0.25">
      <c r="A1335" s="139">
        <v>1328</v>
      </c>
      <c r="B1335" s="10">
        <f t="shared" ca="1" si="173"/>
        <v>0.759561485554199</v>
      </c>
      <c r="C1335" s="60">
        <f ca="1">_xlfn.NORM.INV(B1335,'Input Parameters'!$E$15,'Input Parameters'!$F$15)</f>
        <v>309.16775889703416</v>
      </c>
      <c r="D1335" s="10">
        <f t="shared" ca="1" si="174"/>
        <v>0.54516414372986322</v>
      </c>
      <c r="E1335" s="62">
        <f ca="1">IF(_xlfn.NORM.INV(D1335,'Input Parameters'!$E$17,'Input Parameters'!$F$17)&lt;3500,3500,IF(_xlfn.NORM.INV(D1335,'Input Parameters'!$E$17,'Input Parameters'!$F$17)&gt;5500,5500,_xlfn.NORM.INV(D1335,'Input Parameters'!$E$17,'Input Parameters'!$F$17)))</f>
        <v>4879.4168443283706</v>
      </c>
      <c r="F1335" s="10">
        <f t="shared" ca="1" si="175"/>
        <v>0.53408440563908999</v>
      </c>
      <c r="G1335" s="64">
        <f ca="1">_xlfn.NORM.INV(F1335,'Input Parameters'!$E$20,'Input Parameters'!$F$20)</f>
        <v>283.22312565146768</v>
      </c>
      <c r="H1335" s="57">
        <f ca="1">EXP(E1335*(1/'Input Parameters'!$E$23-1/G1335))</f>
        <v>0.56509201820625055</v>
      </c>
      <c r="I1335" s="10">
        <f t="shared" ca="1" si="176"/>
        <v>0.85392048185798353</v>
      </c>
      <c r="J1335" s="30">
        <f ca="1">_xlfn.BETA.INV(I1335,'Input Parameters'!$L$26,'Input Parameters'!$M$26,'Input Parameters'!$J$26,'Input Parameters'!$K$26)</f>
        <v>0.81233490442273359</v>
      </c>
      <c r="K1335" s="168">
        <f ca="1">('Input Parameters'!$E$27/'Input Parameters'!$E$38)^$J1335</f>
        <v>2.9472063192929597E-3</v>
      </c>
      <c r="L1335" s="69">
        <f ca="1">$H1335*$C1335*'Input Parameters'!$E$25*K1335</f>
        <v>0.51490120785686955</v>
      </c>
      <c r="M1335" s="24">
        <f t="shared" ca="1" si="177"/>
        <v>0.56031426787990657</v>
      </c>
      <c r="N1335" s="15">
        <f ca="1">_xlfn.NORM.INV(M1335,'Input Parameters'!$E$29,'Input Parameters'!$F$29)</f>
        <v>0.10001517660447204</v>
      </c>
      <c r="O1335" s="8">
        <f t="shared" ca="1" si="178"/>
        <v>0.13946100438855613</v>
      </c>
      <c r="P1335" s="30">
        <f ca="1">_xlfn.LOGNORM.INV(O1335,'Input Parameters'!$H$30,'Input Parameters'!$I$30)</f>
        <v>1.6089359371858929</v>
      </c>
      <c r="Q1335" s="10">
        <f t="shared" ca="1" si="179"/>
        <v>0.97747743585815494</v>
      </c>
      <c r="R1335" s="30">
        <f>IF('Input Parameters'!$E$32=0,0,_xlfn.BETA.INV(Q1335,'Input Parameters'!$L$32,'Input Parameters'!$M$32,'Input Parameters'!$J$32,'Input Parameters'!$K$32))</f>
        <v>0</v>
      </c>
      <c r="S1335" s="10">
        <f t="shared" ca="1" si="180"/>
        <v>0.49180522689928363</v>
      </c>
      <c r="T1335" s="26">
        <f ca="1">_xlfn.LOGNORM.INV(S1335,'Input Parameters'!$H$34,'Input Parameters'!$I$34)</f>
        <v>50.278943495369738</v>
      </c>
      <c r="U1335" s="10">
        <f t="shared" ca="1" si="181"/>
        <v>5.1103558843499375E-3</v>
      </c>
      <c r="V1335" s="30">
        <f ca="1">_xlfn.BETA.INV(U1335,'Input Parameters'!$L$36,'Input Parameters'!$M$36,'Input Parameters'!$J$36,'Input Parameters'!$K$36)</f>
        <v>0.30322902134901397</v>
      </c>
      <c r="W1335" s="2">
        <f ca="1">N1335+(P1335-N1335)*(1-ERF((T1335-R1335)/(2*SQRT(L1335*'Input Parameters'!$E$38))))</f>
        <v>0.10001627022070755</v>
      </c>
      <c r="X1335">
        <f t="shared" ca="1" si="182"/>
        <v>1</v>
      </c>
      <c r="Y1335" s="7"/>
    </row>
    <row r="1336" spans="1:25" ht="15" customHeight="1" x14ac:dyDescent="0.25">
      <c r="A1336" s="139">
        <v>1329</v>
      </c>
      <c r="B1336" s="10">
        <f t="shared" ca="1" si="173"/>
        <v>9.0322095700162919E-2</v>
      </c>
      <c r="C1336" s="60">
        <f ca="1">_xlfn.NORM.INV(B1336,'Input Parameters'!$E$15,'Input Parameters'!$F$15)</f>
        <v>198.41442057227022</v>
      </c>
      <c r="D1336" s="10">
        <f t="shared" ca="1" si="174"/>
        <v>0.22846709334824367</v>
      </c>
      <c r="E1336" s="62">
        <f ca="1">IF(_xlfn.NORM.INV(D1336,'Input Parameters'!$E$17,'Input Parameters'!$F$17)&lt;3500,3500,IF(_xlfn.NORM.INV(D1336,'Input Parameters'!$E$17,'Input Parameters'!$F$17)&gt;5500,5500,_xlfn.NORM.INV(D1336,'Input Parameters'!$E$17,'Input Parameters'!$F$17)))</f>
        <v>4279.266773545105</v>
      </c>
      <c r="F1336" s="10">
        <f t="shared" ca="1" si="175"/>
        <v>0.1086461316420676</v>
      </c>
      <c r="G1336" s="64">
        <f ca="1">_xlfn.NORM.INV(F1336,'Input Parameters'!$E$20,'Input Parameters'!$F$20)</f>
        <v>274.38380646496512</v>
      </c>
      <c r="H1336" s="57">
        <f ca="1">EXP(E1336*(1/'Input Parameters'!$E$23-1/G1336))</f>
        <v>0.37257796837149487</v>
      </c>
      <c r="I1336" s="10">
        <f t="shared" ca="1" si="176"/>
        <v>0.9434066155959635</v>
      </c>
      <c r="J1336" s="30">
        <f ca="1">_xlfn.BETA.INV(I1336,'Input Parameters'!$L$26,'Input Parameters'!$M$26,'Input Parameters'!$J$26,'Input Parameters'!$K$26)</f>
        <v>0.87067542931438968</v>
      </c>
      <c r="K1336" s="168">
        <f ca="1">('Input Parameters'!$E$27/'Input Parameters'!$E$38)^$J1336</f>
        <v>1.9394021204177804E-3</v>
      </c>
      <c r="L1336" s="69">
        <f ca="1">$H1336*$C1336*'Input Parameters'!$E$25*K1336</f>
        <v>0.14336999476862344</v>
      </c>
      <c r="M1336" s="24">
        <f t="shared" ca="1" si="177"/>
        <v>0.98625862688342525</v>
      </c>
      <c r="N1336" s="15">
        <f ca="1">_xlfn.NORM.INV(M1336,'Input Parameters'!$E$29,'Input Parameters'!$F$29)</f>
        <v>0.1002204591877781</v>
      </c>
      <c r="O1336" s="8">
        <f t="shared" ca="1" si="178"/>
        <v>0.94343971591261888</v>
      </c>
      <c r="P1336" s="30">
        <f ca="1">_xlfn.LOGNORM.INV(O1336,'Input Parameters'!$H$30,'Input Parameters'!$I$30)</f>
        <v>5.671442363448171</v>
      </c>
      <c r="Q1336" s="10">
        <f t="shared" ca="1" si="179"/>
        <v>0.98131728708925936</v>
      </c>
      <c r="R1336" s="30">
        <f>IF('Input Parameters'!$E$32=0,0,_xlfn.BETA.INV(Q1336,'Input Parameters'!$L$32,'Input Parameters'!$M$32,'Input Parameters'!$J$32,'Input Parameters'!$K$32))</f>
        <v>0</v>
      </c>
      <c r="S1336" s="10">
        <f t="shared" ca="1" si="180"/>
        <v>0.47114651760736137</v>
      </c>
      <c r="T1336" s="26">
        <f ca="1">_xlfn.LOGNORM.INV(S1336,'Input Parameters'!$H$34,'Input Parameters'!$I$34)</f>
        <v>49.955409397019601</v>
      </c>
      <c r="U1336" s="10">
        <f t="shared" ca="1" si="181"/>
        <v>0.66214854121846534</v>
      </c>
      <c r="V1336" s="30">
        <f ca="1">_xlfn.BETA.INV(U1336,'Input Parameters'!$L$36,'Input Parameters'!$M$36,'Input Parameters'!$J$36,'Input Parameters'!$K$36)</f>
        <v>0.65210070909811901</v>
      </c>
      <c r="W1336" s="2">
        <f ca="1">N1336+(P1336-N1336)*(1-ERF((T1336-R1336)/(2*SQRT(L1336*'Input Parameters'!$E$38))))</f>
        <v>0.1002204591877781</v>
      </c>
      <c r="X1336">
        <f t="shared" ca="1" si="182"/>
        <v>1</v>
      </c>
      <c r="Y1336" s="7"/>
    </row>
    <row r="1337" spans="1:25" ht="15" customHeight="1" x14ac:dyDescent="0.25">
      <c r="A1337" s="139">
        <v>1330</v>
      </c>
      <c r="B1337" s="10">
        <f t="shared" ca="1" si="173"/>
        <v>0.47118399275815959</v>
      </c>
      <c r="C1337" s="60">
        <f ca="1">_xlfn.NORM.INV(B1337,'Input Parameters'!$E$15,'Input Parameters'!$F$15)</f>
        <v>267.04934258159125</v>
      </c>
      <c r="D1337" s="10">
        <f t="shared" ca="1" si="174"/>
        <v>0.66069490627951477</v>
      </c>
      <c r="E1337" s="62">
        <f ca="1">IF(_xlfn.NORM.INV(D1337,'Input Parameters'!$E$17,'Input Parameters'!$F$17)&lt;3500,3500,IF(_xlfn.NORM.INV(D1337,'Input Parameters'!$E$17,'Input Parameters'!$F$17)&gt;5500,5500,_xlfn.NORM.INV(D1337,'Input Parameters'!$E$17,'Input Parameters'!$F$17)))</f>
        <v>5090.0522782778435</v>
      </c>
      <c r="F1337" s="10">
        <f t="shared" ca="1" si="175"/>
        <v>0.39282372700102774</v>
      </c>
      <c r="G1337" s="64">
        <f ca="1">_xlfn.NORM.INV(F1337,'Input Parameters'!$E$20,'Input Parameters'!$F$20)</f>
        <v>280.82782162772861</v>
      </c>
      <c r="H1337" s="57">
        <f ca="1">EXP(E1337*(1/'Input Parameters'!$E$23-1/G1337))</f>
        <v>0.47298305233547694</v>
      </c>
      <c r="I1337" s="10">
        <f t="shared" ca="1" si="176"/>
        <v>0.80930877411778557</v>
      </c>
      <c r="J1337" s="30">
        <f ca="1">_xlfn.BETA.INV(I1337,'Input Parameters'!$L$26,'Input Parameters'!$M$26,'Input Parameters'!$J$26,'Input Parameters'!$K$26)</f>
        <v>0.78987143112557712</v>
      </c>
      <c r="K1337" s="168">
        <f ca="1">('Input Parameters'!$E$27/'Input Parameters'!$E$38)^$J1337</f>
        <v>3.4624926156990444E-3</v>
      </c>
      <c r="L1337" s="69">
        <f ca="1">$H1337*$C1337*'Input Parameters'!$E$25*K1337</f>
        <v>0.43734679542061716</v>
      </c>
      <c r="M1337" s="24">
        <f t="shared" ca="1" si="177"/>
        <v>5.2776382400344546E-2</v>
      </c>
      <c r="N1337" s="15">
        <f ca="1">_xlfn.NORM.INV(M1337,'Input Parameters'!$E$29,'Input Parameters'!$F$29)</f>
        <v>9.9838149014537331E-2</v>
      </c>
      <c r="O1337" s="8">
        <f t="shared" ca="1" si="178"/>
        <v>0.77295100489355439</v>
      </c>
      <c r="P1337" s="30">
        <f ca="1">_xlfn.LOGNORM.INV(O1337,'Input Parameters'!$H$30,'Input Parameters'!$I$30)</f>
        <v>3.8215839878725917</v>
      </c>
      <c r="Q1337" s="10">
        <f t="shared" ca="1" si="179"/>
        <v>0.97825877515582949</v>
      </c>
      <c r="R1337" s="30">
        <f>IF('Input Parameters'!$E$32=0,0,_xlfn.BETA.INV(Q1337,'Input Parameters'!$L$32,'Input Parameters'!$M$32,'Input Parameters'!$J$32,'Input Parameters'!$K$32))</f>
        <v>0</v>
      </c>
      <c r="S1337" s="10">
        <f t="shared" ca="1" si="180"/>
        <v>0.10080873921425126</v>
      </c>
      <c r="T1337" s="26">
        <f ca="1">_xlfn.LOGNORM.INV(S1337,'Input Parameters'!$H$34,'Input Parameters'!$I$34)</f>
        <v>42.997541762495928</v>
      </c>
      <c r="U1337" s="10">
        <f t="shared" ca="1" si="181"/>
        <v>0.28928625459953272</v>
      </c>
      <c r="V1337" s="30">
        <f ca="1">_xlfn.BETA.INV(U1337,'Input Parameters'!$L$36,'Input Parameters'!$M$36,'Input Parameters'!$J$36,'Input Parameters'!$K$36)</f>
        <v>0.50598952038086187</v>
      </c>
      <c r="W1337" s="2">
        <f ca="1">N1337+(P1337-N1337)*(1-ERF((T1337-R1337)/(2*SQRT(L1337*'Input Parameters'!$E$38))))</f>
        <v>9.985406776870448E-2</v>
      </c>
      <c r="X1337">
        <f t="shared" ca="1" si="182"/>
        <v>1</v>
      </c>
      <c r="Y1337" s="7"/>
    </row>
    <row r="1338" spans="1:25" ht="15" customHeight="1" x14ac:dyDescent="0.25">
      <c r="A1338" s="139">
        <v>1331</v>
      </c>
      <c r="B1338" s="10">
        <f t="shared" ca="1" si="173"/>
        <v>0.47827793001791075</v>
      </c>
      <c r="C1338" s="60">
        <f ca="1">_xlfn.NORM.INV(B1338,'Input Parameters'!$E$15,'Input Parameters'!$F$15)</f>
        <v>268.01495344320847</v>
      </c>
      <c r="D1338" s="10">
        <f t="shared" ca="1" si="174"/>
        <v>0.84960170590958972</v>
      </c>
      <c r="E1338" s="62">
        <f ca="1">IF(_xlfn.NORM.INV(D1338,'Input Parameters'!$E$17,'Input Parameters'!$F$17)&lt;3500,3500,IF(_xlfn.NORM.INV(D1338,'Input Parameters'!$E$17,'Input Parameters'!$F$17)&gt;5500,5500,_xlfn.NORM.INV(D1338,'Input Parameters'!$E$17,'Input Parameters'!$F$17)))</f>
        <v>5500</v>
      </c>
      <c r="F1338" s="10">
        <f t="shared" ca="1" si="175"/>
        <v>0.61777109417827625</v>
      </c>
      <c r="G1338" s="64">
        <f ca="1">_xlfn.NORM.INV(F1338,'Input Parameters'!$E$20,'Input Parameters'!$F$20)</f>
        <v>284.65753493486699</v>
      </c>
      <c r="H1338" s="57">
        <f ca="1">EXP(E1338*(1/'Input Parameters'!$E$23-1/G1338))</f>
        <v>0.57954978337712582</v>
      </c>
      <c r="I1338" s="10">
        <f t="shared" ca="1" si="176"/>
        <v>0.79446154275950076</v>
      </c>
      <c r="J1338" s="30">
        <f ca="1">_xlfn.BETA.INV(I1338,'Input Parameters'!$L$26,'Input Parameters'!$M$26,'Input Parameters'!$J$26,'Input Parameters'!$K$26)</f>
        <v>0.78287136960345904</v>
      </c>
      <c r="K1338" s="168">
        <f ca="1">('Input Parameters'!$E$27/'Input Parameters'!$E$38)^$J1338</f>
        <v>3.640788745345559E-3</v>
      </c>
      <c r="L1338" s="69">
        <f ca="1">$H1338*$C1338*'Input Parameters'!$E$25*K1338</f>
        <v>0.56551646412733503</v>
      </c>
      <c r="M1338" s="24">
        <f t="shared" ca="1" si="177"/>
        <v>0.15771871362844325</v>
      </c>
      <c r="N1338" s="15">
        <f ca="1">_xlfn.NORM.INV(M1338,'Input Parameters'!$E$29,'Input Parameters'!$F$29)</f>
        <v>9.989961220111454E-2</v>
      </c>
      <c r="O1338" s="8">
        <f t="shared" ca="1" si="178"/>
        <v>9.9281269990439847E-2</v>
      </c>
      <c r="P1338" s="30">
        <f ca="1">_xlfn.LOGNORM.INV(O1338,'Input Parameters'!$H$30,'Input Parameters'!$I$30)</f>
        <v>1.4618760555586672</v>
      </c>
      <c r="Q1338" s="10">
        <f t="shared" ca="1" si="179"/>
        <v>0.38356797589764846</v>
      </c>
      <c r="R1338" s="30">
        <f>IF('Input Parameters'!$E$32=0,0,_xlfn.BETA.INV(Q1338,'Input Parameters'!$L$32,'Input Parameters'!$M$32,'Input Parameters'!$J$32,'Input Parameters'!$K$32))</f>
        <v>0</v>
      </c>
      <c r="S1338" s="10">
        <f t="shared" ca="1" si="180"/>
        <v>0.63140495939177443</v>
      </c>
      <c r="T1338" s="26">
        <f ca="1">_xlfn.LOGNORM.INV(S1338,'Input Parameters'!$H$34,'Input Parameters'!$I$34)</f>
        <v>52.558606851886971</v>
      </c>
      <c r="U1338" s="10">
        <f t="shared" ca="1" si="181"/>
        <v>1.2199625139010739E-2</v>
      </c>
      <c r="V1338" s="30">
        <f ca="1">_xlfn.BETA.INV(U1338,'Input Parameters'!$L$36,'Input Parameters'!$M$36,'Input Parameters'!$J$36,'Input Parameters'!$K$36)</f>
        <v>0.32612476045128541</v>
      </c>
      <c r="W1338" s="2">
        <f ca="1">N1338+(P1338-N1338)*(1-ERF((T1338-R1338)/(2*SQRT(L1338*'Input Parameters'!$E$38))))</f>
        <v>9.9900665138424591E-2</v>
      </c>
      <c r="X1338">
        <f t="shared" ca="1" si="182"/>
        <v>1</v>
      </c>
      <c r="Y1338" s="7"/>
    </row>
    <row r="1339" spans="1:25" ht="15" customHeight="1" x14ac:dyDescent="0.25">
      <c r="A1339" s="139">
        <v>1332</v>
      </c>
      <c r="B1339" s="10">
        <f t="shared" ca="1" si="173"/>
        <v>0.3464205208788409</v>
      </c>
      <c r="C1339" s="60">
        <f ca="1">_xlfn.NORM.INV(B1339,'Input Parameters'!$E$15,'Input Parameters'!$F$15)</f>
        <v>249.5606556281499</v>
      </c>
      <c r="D1339" s="10">
        <f t="shared" ca="1" si="174"/>
        <v>0.63127378102437415</v>
      </c>
      <c r="E1339" s="62">
        <f ca="1">IF(_xlfn.NORM.INV(D1339,'Input Parameters'!$E$17,'Input Parameters'!$F$17)&lt;3500,3500,IF(_xlfn.NORM.INV(D1339,'Input Parameters'!$E$17,'Input Parameters'!$F$17)&gt;5500,5500,_xlfn.NORM.INV(D1339,'Input Parameters'!$E$17,'Input Parameters'!$F$17)))</f>
        <v>5034.6602161172796</v>
      </c>
      <c r="F1339" s="10">
        <f t="shared" ca="1" si="175"/>
        <v>0.57404130192479519</v>
      </c>
      <c r="G1339" s="64">
        <f ca="1">_xlfn.NORM.INV(F1339,'Input Parameters'!$E$20,'Input Parameters'!$F$20)</f>
        <v>283.90070594423491</v>
      </c>
      <c r="H1339" s="57">
        <f ca="1">EXP(E1339*(1/'Input Parameters'!$E$23-1/G1339))</f>
        <v>0.57897276843956047</v>
      </c>
      <c r="I1339" s="10">
        <f t="shared" ca="1" si="176"/>
        <v>0.28970754337169502</v>
      </c>
      <c r="J1339" s="30">
        <f ca="1">_xlfn.BETA.INV(I1339,'Input Parameters'!$L$26,'Input Parameters'!$M$26,'Input Parameters'!$J$26,'Input Parameters'!$K$26)</f>
        <v>0.56914659581814731</v>
      </c>
      <c r="K1339" s="168">
        <f ca="1">('Input Parameters'!$E$27/'Input Parameters'!$E$38)^$J1339</f>
        <v>1.6865215159622596E-2</v>
      </c>
      <c r="L1339" s="69">
        <f ca="1">$H1339*$C1339*'Input Parameters'!$E$25*K1339</f>
        <v>2.4368350995681882</v>
      </c>
      <c r="M1339" s="24">
        <f t="shared" ca="1" si="177"/>
        <v>0.49824171981861076</v>
      </c>
      <c r="N1339" s="15">
        <f ca="1">_xlfn.NORM.INV(M1339,'Input Parameters'!$E$29,'Input Parameters'!$F$29)</f>
        <v>9.9999559263091398E-2</v>
      </c>
      <c r="O1339" s="8">
        <f t="shared" ca="1" si="178"/>
        <v>0.87024380468815832</v>
      </c>
      <c r="P1339" s="30">
        <f ca="1">_xlfn.LOGNORM.INV(O1339,'Input Parameters'!$H$30,'Input Parameters'!$I$30)</f>
        <v>4.5707200092736695</v>
      </c>
      <c r="Q1339" s="10">
        <f t="shared" ca="1" si="179"/>
        <v>0.2973306456023096</v>
      </c>
      <c r="R1339" s="30">
        <f>IF('Input Parameters'!$E$32=0,0,_xlfn.BETA.INV(Q1339,'Input Parameters'!$L$32,'Input Parameters'!$M$32,'Input Parameters'!$J$32,'Input Parameters'!$K$32))</f>
        <v>0</v>
      </c>
      <c r="S1339" s="10">
        <f t="shared" ca="1" si="180"/>
        <v>0.26677814098529229</v>
      </c>
      <c r="T1339" s="26">
        <f ca="1">_xlfn.LOGNORM.INV(S1339,'Input Parameters'!$H$34,'Input Parameters'!$I$34)</f>
        <v>46.647642935016442</v>
      </c>
      <c r="U1339" s="10">
        <f t="shared" ca="1" si="181"/>
        <v>0.57078721589978687</v>
      </c>
      <c r="V1339" s="30">
        <f ca="1">_xlfn.BETA.INV(U1339,'Input Parameters'!$L$36,'Input Parameters'!$M$36,'Input Parameters'!$J$36,'Input Parameters'!$K$36)</f>
        <v>0.61352736401713293</v>
      </c>
      <c r="W1339" s="2">
        <f ca="1">N1339+(P1339-N1339)*(1-ERF((T1339-R1339)/(2*SQRT(L1339*'Input Parameters'!$E$38))))</f>
        <v>0.25468593855081767</v>
      </c>
      <c r="X1339">
        <f t="shared" ca="1" si="182"/>
        <v>1</v>
      </c>
      <c r="Y1339" s="7"/>
    </row>
    <row r="1340" spans="1:25" ht="15" customHeight="1" x14ac:dyDescent="0.25">
      <c r="A1340" s="139">
        <v>1333</v>
      </c>
      <c r="B1340" s="10">
        <f t="shared" ca="1" si="173"/>
        <v>0.90883839812928136</v>
      </c>
      <c r="C1340" s="60">
        <f ca="1">_xlfn.NORM.INV(B1340,'Input Parameters'!$E$15,'Input Parameters'!$F$15)</f>
        <v>343.24151841195612</v>
      </c>
      <c r="D1340" s="10">
        <f t="shared" ca="1" si="174"/>
        <v>0.78219840496846438</v>
      </c>
      <c r="E1340" s="62">
        <f ca="1">IF(_xlfn.NORM.INV(D1340,'Input Parameters'!$E$17,'Input Parameters'!$F$17)&lt;3500,3500,IF(_xlfn.NORM.INV(D1340,'Input Parameters'!$E$17,'Input Parameters'!$F$17)&gt;5500,5500,_xlfn.NORM.INV(D1340,'Input Parameters'!$E$17,'Input Parameters'!$F$17)))</f>
        <v>5345.7475416506277</v>
      </c>
      <c r="F1340" s="10">
        <f t="shared" ca="1" si="175"/>
        <v>0.64433097964691999</v>
      </c>
      <c r="G1340" s="64">
        <f ca="1">_xlfn.NORM.INV(F1340,'Input Parameters'!$E$20,'Input Parameters'!$F$20)</f>
        <v>285.12939970147886</v>
      </c>
      <c r="H1340" s="57">
        <f ca="1">EXP(E1340*(1/'Input Parameters'!$E$23-1/G1340))</f>
        <v>0.60706101215433084</v>
      </c>
      <c r="I1340" s="10">
        <f t="shared" ca="1" si="176"/>
        <v>0.59245387400706029</v>
      </c>
      <c r="J1340" s="30">
        <f ca="1">_xlfn.BETA.INV(I1340,'Input Parameters'!$L$26,'Input Parameters'!$M$26,'Input Parameters'!$J$26,'Input Parameters'!$K$26)</f>
        <v>0.69827202638780728</v>
      </c>
      <c r="K1340" s="168">
        <f ca="1">('Input Parameters'!$E$27/'Input Parameters'!$E$38)^$J1340</f>
        <v>6.6794352805508769E-3</v>
      </c>
      <c r="L1340" s="69">
        <f ca="1">$H1340*$C1340*'Input Parameters'!$E$25*K1340</f>
        <v>1.3917842013489383</v>
      </c>
      <c r="M1340" s="24">
        <f t="shared" ca="1" si="177"/>
        <v>0.65529878943434428</v>
      </c>
      <c r="N1340" s="15">
        <f ca="1">_xlfn.NORM.INV(M1340,'Input Parameters'!$E$29,'Input Parameters'!$F$29)</f>
        <v>0.10003996661581929</v>
      </c>
      <c r="O1340" s="8">
        <f t="shared" ca="1" si="178"/>
        <v>0.94792688985213769</v>
      </c>
      <c r="P1340" s="30">
        <f ca="1">_xlfn.LOGNORM.INV(O1340,'Input Parameters'!$H$30,'Input Parameters'!$I$30)</f>
        <v>5.7816864792197213</v>
      </c>
      <c r="Q1340" s="10">
        <f t="shared" ca="1" si="179"/>
        <v>0.45707002581657441</v>
      </c>
      <c r="R1340" s="30">
        <f>IF('Input Parameters'!$E$32=0,0,_xlfn.BETA.INV(Q1340,'Input Parameters'!$L$32,'Input Parameters'!$M$32,'Input Parameters'!$J$32,'Input Parameters'!$K$32))</f>
        <v>0</v>
      </c>
      <c r="S1340" s="10">
        <f t="shared" ca="1" si="180"/>
        <v>0.14008565198476308</v>
      </c>
      <c r="T1340" s="26">
        <f ca="1">_xlfn.LOGNORM.INV(S1340,'Input Parameters'!$H$34,'Input Parameters'!$I$34)</f>
        <v>44.065419278834248</v>
      </c>
      <c r="U1340" s="10">
        <f t="shared" ca="1" si="181"/>
        <v>4.3961898152584888E-2</v>
      </c>
      <c r="V1340" s="30">
        <f ca="1">_xlfn.BETA.INV(U1340,'Input Parameters'!$L$36,'Input Parameters'!$M$36,'Input Parameters'!$J$36,'Input Parameters'!$K$36)</f>
        <v>0.37311286338030425</v>
      </c>
      <c r="W1340" s="2">
        <f ca="1">N1340+(P1340-N1340)*(1-ERF((T1340-R1340)/(2*SQRT(L1340*'Input Parameters'!$E$38))))</f>
        <v>0.14698136543398976</v>
      </c>
      <c r="X1340">
        <f t="shared" ca="1" si="182"/>
        <v>1</v>
      </c>
      <c r="Y1340" s="7"/>
    </row>
    <row r="1341" spans="1:25" ht="15" customHeight="1" x14ac:dyDescent="0.25">
      <c r="A1341" s="139">
        <v>1334</v>
      </c>
      <c r="B1341" s="10">
        <f t="shared" ca="1" si="173"/>
        <v>0.48969931141358125</v>
      </c>
      <c r="C1341" s="60">
        <f ca="1">_xlfn.NORM.INV(B1341,'Input Parameters'!$E$15,'Input Parameters'!$F$15)</f>
        <v>269.56777001521641</v>
      </c>
      <c r="D1341" s="10">
        <f t="shared" ca="1" si="174"/>
        <v>0.57268102940898935</v>
      </c>
      <c r="E1341" s="62">
        <f ca="1">IF(_xlfn.NORM.INV(D1341,'Input Parameters'!$E$17,'Input Parameters'!$F$17)&lt;3500,3500,IF(_xlfn.NORM.INV(D1341,'Input Parameters'!$E$17,'Input Parameters'!$F$17)&gt;5500,5500,_xlfn.NORM.INV(D1341,'Input Parameters'!$E$17,'Input Parameters'!$F$17)))</f>
        <v>4928.2428131671313</v>
      </c>
      <c r="F1341" s="10">
        <f t="shared" ca="1" si="175"/>
        <v>5.9953778621542608E-2</v>
      </c>
      <c r="G1341" s="64">
        <f ca="1">_xlfn.NORM.INV(F1341,'Input Parameters'!$E$20,'Input Parameters'!$F$20)</f>
        <v>272.2304164378429</v>
      </c>
      <c r="H1341" s="57">
        <f ca="1">EXP(E1341*(1/'Input Parameters'!$E$23-1/G1341))</f>
        <v>0.27828324069029181</v>
      </c>
      <c r="I1341" s="10">
        <f t="shared" ca="1" si="176"/>
        <v>0.14055576809180392</v>
      </c>
      <c r="J1341" s="30">
        <f ca="1">_xlfn.BETA.INV(I1341,'Input Parameters'!$L$26,'Input Parameters'!$M$26,'Input Parameters'!$J$26,'Input Parameters'!$K$26)</f>
        <v>0.47931837435158303</v>
      </c>
      <c r="K1341" s="168">
        <f ca="1">('Input Parameters'!$E$27/'Input Parameters'!$E$38)^$J1341</f>
        <v>3.2123671644880732E-2</v>
      </c>
      <c r="L1341" s="69">
        <f ca="1">$H1341*$C1341*'Input Parameters'!$E$25*K1341</f>
        <v>2.4097955399503541</v>
      </c>
      <c r="M1341" s="24">
        <f t="shared" ca="1" si="177"/>
        <v>0.38860952639191759</v>
      </c>
      <c r="N1341" s="15">
        <f ca="1">_xlfn.NORM.INV(M1341,'Input Parameters'!$E$29,'Input Parameters'!$F$29)</f>
        <v>9.9971705507093972E-2</v>
      </c>
      <c r="O1341" s="8">
        <f t="shared" ca="1" si="178"/>
        <v>5.3696993437502893E-2</v>
      </c>
      <c r="P1341" s="30">
        <f ca="1">_xlfn.LOGNORM.INV(O1341,'Input Parameters'!$H$30,'Input Parameters'!$I$30)</f>
        <v>1.2542015683417094</v>
      </c>
      <c r="Q1341" s="10">
        <f t="shared" ca="1" si="179"/>
        <v>0.3307356415083641</v>
      </c>
      <c r="R1341" s="30">
        <f>IF('Input Parameters'!$E$32=0,0,_xlfn.BETA.INV(Q1341,'Input Parameters'!$L$32,'Input Parameters'!$M$32,'Input Parameters'!$J$32,'Input Parameters'!$K$32))</f>
        <v>0</v>
      </c>
      <c r="S1341" s="10">
        <f t="shared" ca="1" si="180"/>
        <v>0.6572073784108261</v>
      </c>
      <c r="T1341" s="26">
        <f ca="1">_xlfn.LOGNORM.INV(S1341,'Input Parameters'!$H$34,'Input Parameters'!$I$34)</f>
        <v>53.013940904049583</v>
      </c>
      <c r="U1341" s="10">
        <f t="shared" ca="1" si="181"/>
        <v>0.33786826277906534</v>
      </c>
      <c r="V1341" s="30">
        <f ca="1">_xlfn.BETA.INV(U1341,'Input Parameters'!$L$36,'Input Parameters'!$M$36,'Input Parameters'!$J$36,'Input Parameters'!$K$36)</f>
        <v>0.52481663394387879</v>
      </c>
      <c r="W1341" s="2">
        <f ca="1">N1341+(P1341-N1341)*(1-ERF((T1341-R1341)/(2*SQRT(L1341*'Input Parameters'!$E$38))))</f>
        <v>0.11814266809276328</v>
      </c>
      <c r="X1341">
        <f t="shared" ca="1" si="182"/>
        <v>1</v>
      </c>
      <c r="Y1341" s="7"/>
    </row>
    <row r="1342" spans="1:25" ht="15" customHeight="1" x14ac:dyDescent="0.25">
      <c r="A1342" s="139">
        <v>1335</v>
      </c>
      <c r="B1342" s="10">
        <f t="shared" ca="1" si="173"/>
        <v>0.10381407452601077</v>
      </c>
      <c r="C1342" s="60">
        <f ca="1">_xlfn.NORM.INV(B1342,'Input Parameters'!$E$15,'Input Parameters'!$F$15)</f>
        <v>202.67727379720432</v>
      </c>
      <c r="D1342" s="10">
        <f t="shared" ca="1" si="174"/>
        <v>0.34933536597943959</v>
      </c>
      <c r="E1342" s="62">
        <f ca="1">IF(_xlfn.NORM.INV(D1342,'Input Parameters'!$E$17,'Input Parameters'!$F$17)&lt;3500,3500,IF(_xlfn.NORM.INV(D1342,'Input Parameters'!$E$17,'Input Parameters'!$F$17)&gt;5500,5500,_xlfn.NORM.INV(D1342,'Input Parameters'!$E$17,'Input Parameters'!$F$17)))</f>
        <v>4529.0191772233693</v>
      </c>
      <c r="F1342" s="10">
        <f t="shared" ca="1" si="175"/>
        <v>0.72042923567968764</v>
      </c>
      <c r="G1342" s="64">
        <f ca="1">_xlfn.NORM.INV(F1342,'Input Parameters'!$E$20,'Input Parameters'!$F$20)</f>
        <v>286.56358459162976</v>
      </c>
      <c r="H1342" s="57">
        <f ca="1">EXP(E1342*(1/'Input Parameters'!$E$23-1/G1342))</f>
        <v>0.70937367075156654</v>
      </c>
      <c r="I1342" s="10">
        <f t="shared" ca="1" si="176"/>
        <v>0.19551472436396966</v>
      </c>
      <c r="J1342" s="30">
        <f ca="1">_xlfn.BETA.INV(I1342,'Input Parameters'!$L$26,'Input Parameters'!$M$26,'Input Parameters'!$J$26,'Input Parameters'!$K$26)</f>
        <v>0.51710112894824611</v>
      </c>
      <c r="K1342" s="168">
        <f ca="1">('Input Parameters'!$E$27/'Input Parameters'!$E$38)^$J1342</f>
        <v>2.4497635347723666E-2</v>
      </c>
      <c r="L1342" s="69">
        <f ca="1">$H1342*$C1342*'Input Parameters'!$E$25*K1342</f>
        <v>3.5221211061091515</v>
      </c>
      <c r="M1342" s="24">
        <f t="shared" ca="1" si="177"/>
        <v>0.10414504522610579</v>
      </c>
      <c r="N1342" s="15">
        <f ca="1">_xlfn.NORM.INV(M1342,'Input Parameters'!$E$29,'Input Parameters'!$F$29)</f>
        <v>9.9874171883515384E-2</v>
      </c>
      <c r="O1342" s="8">
        <f t="shared" ca="1" si="178"/>
        <v>0.34618369651764103</v>
      </c>
      <c r="P1342" s="30">
        <f ca="1">_xlfn.LOGNORM.INV(O1342,'Input Parameters'!$H$30,'Input Parameters'!$I$30)</f>
        <v>2.225865287965441</v>
      </c>
      <c r="Q1342" s="10">
        <f t="shared" ca="1" si="179"/>
        <v>1.3715392170038476E-2</v>
      </c>
      <c r="R1342" s="30">
        <f>IF('Input Parameters'!$E$32=0,0,_xlfn.BETA.INV(Q1342,'Input Parameters'!$L$32,'Input Parameters'!$M$32,'Input Parameters'!$J$32,'Input Parameters'!$K$32))</f>
        <v>0</v>
      </c>
      <c r="S1342" s="10">
        <f t="shared" ca="1" si="180"/>
        <v>0.89307891599283185</v>
      </c>
      <c r="T1342" s="26">
        <f ca="1">_xlfn.LOGNORM.INV(S1342,'Input Parameters'!$H$34,'Input Parameters'!$I$34)</f>
        <v>58.846130748103036</v>
      </c>
      <c r="U1342" s="10">
        <f t="shared" ca="1" si="181"/>
        <v>0.13469368605940035</v>
      </c>
      <c r="V1342" s="30">
        <f ca="1">_xlfn.BETA.INV(U1342,'Input Parameters'!$L$36,'Input Parameters'!$M$36,'Input Parameters'!$J$36,'Input Parameters'!$K$36)</f>
        <v>0.43692452178053176</v>
      </c>
      <c r="W1342" s="2">
        <f ca="1">N1342+(P1342-N1342)*(1-ERF((T1342-R1342)/(2*SQRT(L1342*'Input Parameters'!$E$38))))</f>
        <v>0.15644861657611403</v>
      </c>
      <c r="X1342">
        <f t="shared" ca="1" si="182"/>
        <v>1</v>
      </c>
      <c r="Y1342" s="7"/>
    </row>
    <row r="1343" spans="1:25" ht="15" customHeight="1" x14ac:dyDescent="0.25">
      <c r="A1343" s="139">
        <v>1336</v>
      </c>
      <c r="B1343" s="10">
        <f t="shared" ca="1" si="173"/>
        <v>0.63854454471686595</v>
      </c>
      <c r="C1343" s="60">
        <f ca="1">_xlfn.NORM.INV(B1343,'Input Parameters'!$E$15,'Input Parameters'!$F$15)</f>
        <v>290.18262904202783</v>
      </c>
      <c r="D1343" s="10">
        <f t="shared" ca="1" si="174"/>
        <v>0.40541211600380067</v>
      </c>
      <c r="E1343" s="62">
        <f ca="1">IF(_xlfn.NORM.INV(D1343,'Input Parameters'!$E$17,'Input Parameters'!$F$17)&lt;3500,3500,IF(_xlfn.NORM.INV(D1343,'Input Parameters'!$E$17,'Input Parameters'!$F$17)&gt;5500,5500,_xlfn.NORM.INV(D1343,'Input Parameters'!$E$17,'Input Parameters'!$F$17)))</f>
        <v>4632.4460030285964</v>
      </c>
      <c r="F1343" s="10">
        <f t="shared" ca="1" si="175"/>
        <v>0.43220039901809582</v>
      </c>
      <c r="G1343" s="64">
        <f ca="1">_xlfn.NORM.INV(F1343,'Input Parameters'!$E$20,'Input Parameters'!$F$20)</f>
        <v>281.50580844279528</v>
      </c>
      <c r="H1343" s="57">
        <f ca="1">EXP(E1343*(1/'Input Parameters'!$E$23-1/G1343))</f>
        <v>0.52641903357568465</v>
      </c>
      <c r="I1343" s="10">
        <f t="shared" ca="1" si="176"/>
        <v>0.20539701916976727</v>
      </c>
      <c r="J1343" s="30">
        <f ca="1">_xlfn.BETA.INV(I1343,'Input Parameters'!$L$26,'Input Parameters'!$M$26,'Input Parameters'!$J$26,'Input Parameters'!$K$26)</f>
        <v>0.52316259624129835</v>
      </c>
      <c r="K1343" s="168">
        <f ca="1">('Input Parameters'!$E$27/'Input Parameters'!$E$38)^$J1343</f>
        <v>2.3455324990038356E-2</v>
      </c>
      <c r="L1343" s="69">
        <f ca="1">$H1343*$C1343*'Input Parameters'!$E$25*K1343</f>
        <v>3.5829805398639283</v>
      </c>
      <c r="M1343" s="24">
        <f t="shared" ca="1" si="177"/>
        <v>0.91008578006766527</v>
      </c>
      <c r="N1343" s="15">
        <f ca="1">_xlfn.NORM.INV(M1343,'Input Parameters'!$E$29,'Input Parameters'!$F$29)</f>
        <v>0.10013412834537304</v>
      </c>
      <c r="O1343" s="8">
        <f t="shared" ca="1" si="178"/>
        <v>0.78797540634586372</v>
      </c>
      <c r="P1343" s="30">
        <f ca="1">_xlfn.LOGNORM.INV(O1343,'Input Parameters'!$H$30,'Input Parameters'!$I$30)</f>
        <v>3.9144281953786892</v>
      </c>
      <c r="Q1343" s="10">
        <f t="shared" ca="1" si="179"/>
        <v>5.2604478787727782E-2</v>
      </c>
      <c r="R1343" s="30">
        <f>IF('Input Parameters'!$E$32=0,0,_xlfn.BETA.INV(Q1343,'Input Parameters'!$L$32,'Input Parameters'!$M$32,'Input Parameters'!$J$32,'Input Parameters'!$K$32))</f>
        <v>0</v>
      </c>
      <c r="S1343" s="10">
        <f t="shared" ca="1" si="180"/>
        <v>0.90467915048901126</v>
      </c>
      <c r="T1343" s="26">
        <f ca="1">_xlfn.LOGNORM.INV(S1343,'Input Parameters'!$H$34,'Input Parameters'!$I$34)</f>
        <v>59.328868135680651</v>
      </c>
      <c r="U1343" s="10">
        <f t="shared" ca="1" si="181"/>
        <v>7.8370326659695233E-2</v>
      </c>
      <c r="V1343" s="30">
        <f ca="1">_xlfn.BETA.INV(U1343,'Input Parameters'!$L$36,'Input Parameters'!$M$36,'Input Parameters'!$J$36,'Input Parameters'!$K$36)</f>
        <v>0.40231930416121808</v>
      </c>
      <c r="W1343" s="2">
        <f ca="1">N1343+(P1343-N1343)*(1-ERF((T1343-R1343)/(2*SQRT(L1343*'Input Parameters'!$E$38))))</f>
        <v>0.20186463268839255</v>
      </c>
      <c r="X1343">
        <f t="shared" ca="1" si="182"/>
        <v>1</v>
      </c>
      <c r="Y1343" s="7"/>
    </row>
    <row r="1344" spans="1:25" ht="15" customHeight="1" x14ac:dyDescent="0.25">
      <c r="A1344" s="139">
        <v>1337</v>
      </c>
      <c r="B1344" s="10">
        <f t="shared" ca="1" si="173"/>
        <v>0.3255262575354454</v>
      </c>
      <c r="C1344" s="60">
        <f ca="1">_xlfn.NORM.INV(B1344,'Input Parameters'!$E$15,'Input Parameters'!$F$15)</f>
        <v>246.45547993680333</v>
      </c>
      <c r="D1344" s="10">
        <f t="shared" ca="1" si="174"/>
        <v>0.85830194944966576</v>
      </c>
      <c r="E1344" s="62">
        <f ca="1">IF(_xlfn.NORM.INV(D1344,'Input Parameters'!$E$17,'Input Parameters'!$F$17)&lt;3500,3500,IF(_xlfn.NORM.INV(D1344,'Input Parameters'!$E$17,'Input Parameters'!$F$17)&gt;5500,5500,_xlfn.NORM.INV(D1344,'Input Parameters'!$E$17,'Input Parameters'!$F$17)))</f>
        <v>5500</v>
      </c>
      <c r="F1344" s="10">
        <f t="shared" ca="1" si="175"/>
        <v>0.22054488074234069</v>
      </c>
      <c r="G1344" s="64">
        <f ca="1">_xlfn.NORM.INV(F1344,'Input Parameters'!$E$20,'Input Parameters'!$F$20)</f>
        <v>277.48862627104069</v>
      </c>
      <c r="H1344" s="57">
        <f ca="1">EXP(E1344*(1/'Input Parameters'!$E$23-1/G1344))</f>
        <v>0.35180683775109939</v>
      </c>
      <c r="I1344" s="10">
        <f t="shared" ca="1" si="176"/>
        <v>0.16781523733600379</v>
      </c>
      <c r="J1344" s="30">
        <f ca="1">_xlfn.BETA.INV(I1344,'Input Parameters'!$L$26,'Input Parameters'!$M$26,'Input Parameters'!$J$26,'Input Parameters'!$K$26)</f>
        <v>0.49903979129084736</v>
      </c>
      <c r="K1344" s="168">
        <f ca="1">('Input Parameters'!$E$27/'Input Parameters'!$E$38)^$J1344</f>
        <v>2.7886173724544338E-2</v>
      </c>
      <c r="L1344" s="69">
        <f ca="1">$H1344*$C1344*'Input Parameters'!$E$25*K1344</f>
        <v>2.4178629695154972</v>
      </c>
      <c r="M1344" s="24">
        <f t="shared" ca="1" si="177"/>
        <v>0.97675191209275436</v>
      </c>
      <c r="N1344" s="15">
        <f ca="1">_xlfn.NORM.INV(M1344,'Input Parameters'!$E$29,'Input Parameters'!$F$29)</f>
        <v>0.10019908609548542</v>
      </c>
      <c r="O1344" s="8">
        <f t="shared" ca="1" si="178"/>
        <v>0.81670551489418441</v>
      </c>
      <c r="P1344" s="30">
        <f ca="1">_xlfn.LOGNORM.INV(O1344,'Input Parameters'!$H$30,'Input Parameters'!$I$30)</f>
        <v>4.1104979308514551</v>
      </c>
      <c r="Q1344" s="10">
        <f t="shared" ca="1" si="179"/>
        <v>0.9424766387745197</v>
      </c>
      <c r="R1344" s="30">
        <f>IF('Input Parameters'!$E$32=0,0,_xlfn.BETA.INV(Q1344,'Input Parameters'!$L$32,'Input Parameters'!$M$32,'Input Parameters'!$J$32,'Input Parameters'!$K$32))</f>
        <v>0</v>
      </c>
      <c r="S1344" s="10">
        <f t="shared" ca="1" si="180"/>
        <v>0.62605269811255604</v>
      </c>
      <c r="T1344" s="26">
        <f ca="1">_xlfn.LOGNORM.INV(S1344,'Input Parameters'!$H$34,'Input Parameters'!$I$34)</f>
        <v>52.466020197822992</v>
      </c>
      <c r="U1344" s="10">
        <f t="shared" ca="1" si="181"/>
        <v>0.63398563997539437</v>
      </c>
      <c r="V1344" s="30">
        <f ca="1">_xlfn.BETA.INV(U1344,'Input Parameters'!$L$36,'Input Parameters'!$M$36,'Input Parameters'!$J$36,'Input Parameters'!$K$36)</f>
        <v>0.63973187836163514</v>
      </c>
      <c r="W1344" s="2">
        <f ca="1">N1344+(P1344-N1344)*(1-ERF((T1344-R1344)/(2*SQRT(L1344*'Input Parameters'!$E$38))))</f>
        <v>0.16852914115079612</v>
      </c>
      <c r="X1344">
        <f t="shared" ca="1" si="182"/>
        <v>1</v>
      </c>
      <c r="Y1344" s="7"/>
    </row>
    <row r="1345" spans="1:25" ht="15" customHeight="1" x14ac:dyDescent="0.25">
      <c r="A1345" s="139">
        <v>1338</v>
      </c>
      <c r="B1345" s="10">
        <f t="shared" ca="1" si="173"/>
        <v>0.57902322211016444</v>
      </c>
      <c r="C1345" s="60">
        <f ca="1">_xlfn.NORM.INV(B1345,'Input Parameters'!$E$15,'Input Parameters'!$F$15)</f>
        <v>281.77311590670359</v>
      </c>
      <c r="D1345" s="10">
        <f t="shared" ca="1" si="174"/>
        <v>0.63842958195145627</v>
      </c>
      <c r="E1345" s="62">
        <f ca="1">IF(_xlfn.NORM.INV(D1345,'Input Parameters'!$E$17,'Input Parameters'!$F$17)&lt;3500,3500,IF(_xlfn.NORM.INV(D1345,'Input Parameters'!$E$17,'Input Parameters'!$F$17)&gt;5500,5500,_xlfn.NORM.INV(D1345,'Input Parameters'!$E$17,'Input Parameters'!$F$17)))</f>
        <v>5047.9849945330934</v>
      </c>
      <c r="F1345" s="10">
        <f t="shared" ca="1" si="175"/>
        <v>2.3281393374131043E-2</v>
      </c>
      <c r="G1345" s="64">
        <f ca="1">_xlfn.NORM.INV(F1345,'Input Parameters'!$E$20,'Input Parameters'!$F$20)</f>
        <v>269.31528750573239</v>
      </c>
      <c r="H1345" s="57">
        <f ca="1">EXP(E1345*(1/'Input Parameters'!$E$23-1/G1345))</f>
        <v>0.22070928074849924</v>
      </c>
      <c r="I1345" s="10">
        <f t="shared" ca="1" si="176"/>
        <v>0.23691769263156204</v>
      </c>
      <c r="J1345" s="30">
        <f ca="1">_xlfn.BETA.INV(I1345,'Input Parameters'!$L$26,'Input Parameters'!$M$26,'Input Parameters'!$J$26,'Input Parameters'!$K$26)</f>
        <v>0.54141647820672756</v>
      </c>
      <c r="K1345" s="168">
        <f ca="1">('Input Parameters'!$E$27/'Input Parameters'!$E$38)^$J1345</f>
        <v>2.0576754546803636E-2</v>
      </c>
      <c r="L1345" s="69">
        <f ca="1">$H1345*$C1345*'Input Parameters'!$E$25*K1345</f>
        <v>1.2796671665881185</v>
      </c>
      <c r="M1345" s="24">
        <f t="shared" ca="1" si="177"/>
        <v>0.66664266264989935</v>
      </c>
      <c r="N1345" s="15">
        <f ca="1">_xlfn.NORM.INV(M1345,'Input Parameters'!$E$29,'Input Parameters'!$F$29)</f>
        <v>0.10004306612825453</v>
      </c>
      <c r="O1345" s="8">
        <f t="shared" ca="1" si="178"/>
        <v>0.62291608855076819</v>
      </c>
      <c r="P1345" s="30">
        <f ca="1">_xlfn.LOGNORM.INV(O1345,'Input Parameters'!$H$30,'Input Parameters'!$I$30)</f>
        <v>3.1110672721324564</v>
      </c>
      <c r="Q1345" s="10">
        <f t="shared" ca="1" si="179"/>
        <v>0.12189214612793176</v>
      </c>
      <c r="R1345" s="30">
        <f>IF('Input Parameters'!$E$32=0,0,_xlfn.BETA.INV(Q1345,'Input Parameters'!$L$32,'Input Parameters'!$M$32,'Input Parameters'!$J$32,'Input Parameters'!$K$32))</f>
        <v>0</v>
      </c>
      <c r="S1345" s="10">
        <f t="shared" ca="1" si="180"/>
        <v>0.6665686442574581</v>
      </c>
      <c r="T1345" s="26">
        <f ca="1">_xlfn.LOGNORM.INV(S1345,'Input Parameters'!$H$34,'Input Parameters'!$I$34)</f>
        <v>53.183226382265495</v>
      </c>
      <c r="U1345" s="10">
        <f t="shared" ca="1" si="181"/>
        <v>0.67559801020910115</v>
      </c>
      <c r="V1345" s="30">
        <f ca="1">_xlfn.BETA.INV(U1345,'Input Parameters'!$L$36,'Input Parameters'!$M$36,'Input Parameters'!$J$36,'Input Parameters'!$K$36)</f>
        <v>0.658198919055617</v>
      </c>
      <c r="W1345" s="2">
        <f ca="1">N1345+(P1345-N1345)*(1-ERF((T1345-R1345)/(2*SQRT(L1345*'Input Parameters'!$E$38))))</f>
        <v>0.10271125885431814</v>
      </c>
      <c r="X1345">
        <f t="shared" ca="1" si="182"/>
        <v>1</v>
      </c>
      <c r="Y1345" s="7"/>
    </row>
    <row r="1346" spans="1:25" ht="15" customHeight="1" x14ac:dyDescent="0.25">
      <c r="A1346" s="139">
        <v>1339</v>
      </c>
      <c r="B1346" s="10">
        <f t="shared" ca="1" si="173"/>
        <v>0.34786449880400583</v>
      </c>
      <c r="C1346" s="60">
        <f ca="1">_xlfn.NORM.INV(B1346,'Input Parameters'!$E$15,'Input Parameters'!$F$15)</f>
        <v>249.77256184984347</v>
      </c>
      <c r="D1346" s="10">
        <f t="shared" ca="1" si="174"/>
        <v>0.78618858150027804</v>
      </c>
      <c r="E1346" s="62">
        <f ca="1">IF(_xlfn.NORM.INV(D1346,'Input Parameters'!$E$17,'Input Parameters'!$F$17)&lt;3500,3500,IF(_xlfn.NORM.INV(D1346,'Input Parameters'!$E$17,'Input Parameters'!$F$17)&gt;5500,5500,_xlfn.NORM.INV(D1346,'Input Parameters'!$E$17,'Input Parameters'!$F$17)))</f>
        <v>5355.2862295003833</v>
      </c>
      <c r="F1346" s="10">
        <f t="shared" ca="1" si="175"/>
        <v>0.19510836616034821</v>
      </c>
      <c r="G1346" s="64">
        <f ca="1">_xlfn.NORM.INV(F1346,'Input Parameters'!$E$20,'Input Parameters'!$F$20)</f>
        <v>276.89319661978971</v>
      </c>
      <c r="H1346" s="57">
        <f ca="1">EXP(E1346*(1/'Input Parameters'!$E$23-1/G1346))</f>
        <v>0.3469111021334379</v>
      </c>
      <c r="I1346" s="10">
        <f t="shared" ca="1" si="176"/>
        <v>0.92306394739758557</v>
      </c>
      <c r="J1346" s="30">
        <f ca="1">_xlfn.BETA.INV(I1346,'Input Parameters'!$L$26,'Input Parameters'!$M$26,'Input Parameters'!$J$26,'Input Parameters'!$K$26)</f>
        <v>0.85467905265379562</v>
      </c>
      <c r="K1346" s="168">
        <f ca="1">('Input Parameters'!$E$27/'Input Parameters'!$E$38)^$J1346</f>
        <v>2.1752032969411831E-3</v>
      </c>
      <c r="L1346" s="69">
        <f ca="1">$H1346*$C1346*'Input Parameters'!$E$25*K1346</f>
        <v>0.18847891795418306</v>
      </c>
      <c r="M1346" s="24">
        <f t="shared" ca="1" si="177"/>
        <v>0.17891032492655889</v>
      </c>
      <c r="N1346" s="15">
        <f ca="1">_xlfn.NORM.INV(M1346,'Input Parameters'!$E$29,'Input Parameters'!$F$29)</f>
        <v>9.9908047426244012E-2</v>
      </c>
      <c r="O1346" s="8">
        <f t="shared" ca="1" si="178"/>
        <v>0.32369482894213142</v>
      </c>
      <c r="P1346" s="30">
        <f ca="1">_xlfn.LOGNORM.INV(O1346,'Input Parameters'!$H$30,'Input Parameters'!$I$30)</f>
        <v>2.1618786172014164</v>
      </c>
      <c r="Q1346" s="10">
        <f t="shared" ca="1" si="179"/>
        <v>0.82237598893392427</v>
      </c>
      <c r="R1346" s="30">
        <f>IF('Input Parameters'!$E$32=0,0,_xlfn.BETA.INV(Q1346,'Input Parameters'!$L$32,'Input Parameters'!$M$32,'Input Parameters'!$J$32,'Input Parameters'!$K$32))</f>
        <v>0</v>
      </c>
      <c r="S1346" s="10">
        <f t="shared" ca="1" si="180"/>
        <v>0.52205147525829398</v>
      </c>
      <c r="T1346" s="26">
        <f ca="1">_xlfn.LOGNORM.INV(S1346,'Input Parameters'!$H$34,'Input Parameters'!$I$34)</f>
        <v>50.756026650895784</v>
      </c>
      <c r="U1346" s="10">
        <f t="shared" ca="1" si="181"/>
        <v>0.31424516736151376</v>
      </c>
      <c r="V1346" s="30">
        <f ca="1">_xlfn.BETA.INV(U1346,'Input Parameters'!$L$36,'Input Parameters'!$M$36,'Input Parameters'!$J$36,'Input Parameters'!$K$36)</f>
        <v>0.51574221732375003</v>
      </c>
      <c r="W1346" s="2">
        <f ca="1">N1346+(P1346-N1346)*(1-ERF((T1346-R1346)/(2*SQRT(L1346*'Input Parameters'!$E$38))))</f>
        <v>9.9908047426244234E-2</v>
      </c>
      <c r="X1346">
        <f t="shared" ca="1" si="182"/>
        <v>1</v>
      </c>
      <c r="Y1346" s="7"/>
    </row>
    <row r="1347" spans="1:25" ht="15" customHeight="1" x14ac:dyDescent="0.25">
      <c r="A1347" s="139">
        <v>1340</v>
      </c>
      <c r="B1347" s="10">
        <f t="shared" ca="1" si="173"/>
        <v>0.37202627580447822</v>
      </c>
      <c r="C1347" s="60">
        <f ca="1">_xlfn.NORM.INV(B1347,'Input Parameters'!$E$15,'Input Parameters'!$F$15)</f>
        <v>253.27350479875986</v>
      </c>
      <c r="D1347" s="10">
        <f t="shared" ca="1" si="174"/>
        <v>0.85186722702502804</v>
      </c>
      <c r="E1347" s="62">
        <f ca="1">IF(_xlfn.NORM.INV(D1347,'Input Parameters'!$E$17,'Input Parameters'!$F$17)&lt;3500,3500,IF(_xlfn.NORM.INV(D1347,'Input Parameters'!$E$17,'Input Parameters'!$F$17)&gt;5500,5500,_xlfn.NORM.INV(D1347,'Input Parameters'!$E$17,'Input Parameters'!$F$17)))</f>
        <v>5500</v>
      </c>
      <c r="F1347" s="10">
        <f t="shared" ca="1" si="175"/>
        <v>0.59236468017262234</v>
      </c>
      <c r="G1347" s="64">
        <f ca="1">_xlfn.NORM.INV(F1347,'Input Parameters'!$E$20,'Input Parameters'!$F$20)</f>
        <v>284.21533477190548</v>
      </c>
      <c r="H1347" s="57">
        <f ca="1">EXP(E1347*(1/'Input Parameters'!$E$23-1/G1347))</f>
        <v>0.562386881690355</v>
      </c>
      <c r="I1347" s="10">
        <f t="shared" ca="1" si="176"/>
        <v>0.15679754164032111</v>
      </c>
      <c r="J1347" s="30">
        <f ca="1">_xlfn.BETA.INV(I1347,'Input Parameters'!$L$26,'Input Parameters'!$M$26,'Input Parameters'!$J$26,'Input Parameters'!$K$26)</f>
        <v>0.49133626723144114</v>
      </c>
      <c r="K1347" s="168">
        <f ca="1">('Input Parameters'!$E$27/'Input Parameters'!$E$38)^$J1347</f>
        <v>2.9470464595374349E-2</v>
      </c>
      <c r="L1347" s="69">
        <f ca="1">$H1347*$C1347*'Input Parameters'!$E$25*K1347</f>
        <v>4.197705094065177</v>
      </c>
      <c r="M1347" s="24">
        <f t="shared" ca="1" si="177"/>
        <v>0.44630521364028752</v>
      </c>
      <c r="N1347" s="15">
        <f ca="1">_xlfn.NORM.INV(M1347,'Input Parameters'!$E$29,'Input Parameters'!$F$29)</f>
        <v>9.998649981697888E-2</v>
      </c>
      <c r="O1347" s="8">
        <f t="shared" ca="1" si="178"/>
        <v>0.13142518124204272</v>
      </c>
      <c r="P1347" s="30">
        <f ca="1">_xlfn.LOGNORM.INV(O1347,'Input Parameters'!$H$30,'Input Parameters'!$I$30)</f>
        <v>1.5811074118662047</v>
      </c>
      <c r="Q1347" s="10">
        <f t="shared" ca="1" si="179"/>
        <v>0.7647871442776123</v>
      </c>
      <c r="R1347" s="30">
        <f>IF('Input Parameters'!$E$32=0,0,_xlfn.BETA.INV(Q1347,'Input Parameters'!$L$32,'Input Parameters'!$M$32,'Input Parameters'!$J$32,'Input Parameters'!$K$32))</f>
        <v>0</v>
      </c>
      <c r="S1347" s="10">
        <f t="shared" ca="1" si="180"/>
        <v>8.6586328213019703E-2</v>
      </c>
      <c r="T1347" s="26">
        <f ca="1">_xlfn.LOGNORM.INV(S1347,'Input Parameters'!$H$34,'Input Parameters'!$I$34)</f>
        <v>42.544210222413511</v>
      </c>
      <c r="U1347" s="10">
        <f t="shared" ca="1" si="181"/>
        <v>0.67279612467152294</v>
      </c>
      <c r="V1347" s="30">
        <f ca="1">_xlfn.BETA.INV(U1347,'Input Parameters'!$L$36,'Input Parameters'!$M$36,'Input Parameters'!$J$36,'Input Parameters'!$K$36)</f>
        <v>0.65691733790095164</v>
      </c>
      <c r="W1347" s="2">
        <f ca="1">N1347+(P1347-N1347)*(1-ERF((T1347-R1347)/(2*SQRT(L1347*'Input Parameters'!$E$38))))</f>
        <v>0.31033296640260821</v>
      </c>
      <c r="X1347">
        <f t="shared" ca="1" si="182"/>
        <v>1</v>
      </c>
      <c r="Y1347" s="7"/>
    </row>
    <row r="1348" spans="1:25" ht="15" customHeight="1" x14ac:dyDescent="0.25">
      <c r="A1348" s="139">
        <v>1341</v>
      </c>
      <c r="B1348" s="10">
        <f t="shared" ca="1" si="173"/>
        <v>0.10187897398465584</v>
      </c>
      <c r="C1348" s="60">
        <f ca="1">_xlfn.NORM.INV(B1348,'Input Parameters'!$E$15,'Input Parameters'!$F$15)</f>
        <v>202.09180079566545</v>
      </c>
      <c r="D1348" s="10">
        <f t="shared" ca="1" si="174"/>
        <v>0.82723948531373692</v>
      </c>
      <c r="E1348" s="62">
        <f ca="1">IF(_xlfn.NORM.INV(D1348,'Input Parameters'!$E$17,'Input Parameters'!$F$17)&lt;3500,3500,IF(_xlfn.NORM.INV(D1348,'Input Parameters'!$E$17,'Input Parameters'!$F$17)&gt;5500,5500,_xlfn.NORM.INV(D1348,'Input Parameters'!$E$17,'Input Parameters'!$F$17)))</f>
        <v>5460.3188248218012</v>
      </c>
      <c r="F1348" s="10">
        <f t="shared" ca="1" si="175"/>
        <v>0.7097405501074241</v>
      </c>
      <c r="G1348" s="64">
        <f ca="1">_xlfn.NORM.INV(F1348,'Input Parameters'!$E$20,'Input Parameters'!$F$20)</f>
        <v>286.35260040995104</v>
      </c>
      <c r="H1348" s="57">
        <f ca="1">EXP(E1348*(1/'Input Parameters'!$E$23-1/G1348))</f>
        <v>0.65179855648543872</v>
      </c>
      <c r="I1348" s="10">
        <f t="shared" ca="1" si="176"/>
        <v>0.12149728910823088</v>
      </c>
      <c r="J1348" s="30">
        <f ca="1">_xlfn.BETA.INV(I1348,'Input Parameters'!$L$26,'Input Parameters'!$M$26,'Input Parameters'!$J$26,'Input Parameters'!$K$26)</f>
        <v>0.46399277293389019</v>
      </c>
      <c r="K1348" s="168">
        <f ca="1">('Input Parameters'!$E$27/'Input Parameters'!$E$38)^$J1348</f>
        <v>3.5856472541429561E-2</v>
      </c>
      <c r="L1348" s="69">
        <f ca="1">$H1348*$C1348*'Input Parameters'!$E$25*K1348</f>
        <v>4.7231272972032556</v>
      </c>
      <c r="M1348" s="24">
        <f t="shared" ca="1" si="177"/>
        <v>0.76019728897575101</v>
      </c>
      <c r="N1348" s="15">
        <f ca="1">_xlfn.NORM.INV(M1348,'Input Parameters'!$E$29,'Input Parameters'!$F$29)</f>
        <v>0.10007069373336175</v>
      </c>
      <c r="O1348" s="8">
        <f t="shared" ca="1" si="178"/>
        <v>0.1435028554957456</v>
      </c>
      <c r="P1348" s="30">
        <f ca="1">_xlfn.LOGNORM.INV(O1348,'Input Parameters'!$H$30,'Input Parameters'!$I$30)</f>
        <v>1.6226984811839607</v>
      </c>
      <c r="Q1348" s="10">
        <f t="shared" ca="1" si="179"/>
        <v>0.7981906753386927</v>
      </c>
      <c r="R1348" s="30">
        <f>IF('Input Parameters'!$E$32=0,0,_xlfn.BETA.INV(Q1348,'Input Parameters'!$L$32,'Input Parameters'!$M$32,'Input Parameters'!$J$32,'Input Parameters'!$K$32))</f>
        <v>0</v>
      </c>
      <c r="S1348" s="10">
        <f t="shared" ca="1" si="180"/>
        <v>0.38110894843411602</v>
      </c>
      <c r="T1348" s="26">
        <f ca="1">_xlfn.LOGNORM.INV(S1348,'Input Parameters'!$H$34,'Input Parameters'!$I$34)</f>
        <v>48.54394960106449</v>
      </c>
      <c r="U1348" s="10">
        <f t="shared" ca="1" si="181"/>
        <v>0.11523043878493056</v>
      </c>
      <c r="V1348" s="30">
        <f ca="1">_xlfn.BETA.INV(U1348,'Input Parameters'!$L$36,'Input Parameters'!$M$36,'Input Parameters'!$J$36,'Input Parameters'!$K$36)</f>
        <v>0.42605296832539763</v>
      </c>
      <c r="W1348" s="2">
        <f ca="1">N1348+(P1348-N1348)*(1-ERF((T1348-R1348)/(2*SQRT(L1348*'Input Parameters'!$E$38))))</f>
        <v>0.27400560370123483</v>
      </c>
      <c r="X1348">
        <f t="shared" ca="1" si="182"/>
        <v>1</v>
      </c>
      <c r="Y1348" s="7"/>
    </row>
    <row r="1349" spans="1:25" ht="15" customHeight="1" x14ac:dyDescent="0.25">
      <c r="A1349" s="139">
        <v>1342</v>
      </c>
      <c r="B1349" s="10">
        <f t="shared" ref="B1349:B1412" ca="1" si="183">RAND()</f>
        <v>0.70836735092328795</v>
      </c>
      <c r="C1349" s="60">
        <f ca="1">_xlfn.NORM.INV(B1349,'Input Parameters'!$E$15,'Input Parameters'!$F$15)</f>
        <v>300.69888080432401</v>
      </c>
      <c r="D1349" s="10">
        <f t="shared" ref="D1349:D1412" ca="1" si="184">RAND()</f>
        <v>0.27611862388593988</v>
      </c>
      <c r="E1349" s="62">
        <f ca="1">IF(_xlfn.NORM.INV(D1349,'Input Parameters'!$E$17,'Input Parameters'!$F$17)&lt;3500,3500,IF(_xlfn.NORM.INV(D1349,'Input Parameters'!$E$17,'Input Parameters'!$F$17)&gt;5500,5500,_xlfn.NORM.INV(D1349,'Input Parameters'!$E$17,'Input Parameters'!$F$17)))</f>
        <v>4383.9122945228064</v>
      </c>
      <c r="F1349" s="10">
        <f t="shared" ref="F1349:F1412" ca="1" si="185">RAND()</f>
        <v>0.59780167775730242</v>
      </c>
      <c r="G1349" s="64">
        <f ca="1">_xlfn.NORM.INV(F1349,'Input Parameters'!$E$20,'Input Parameters'!$F$20)</f>
        <v>284.3093292620365</v>
      </c>
      <c r="H1349" s="57">
        <f ca="1">EXP(E1349*(1/'Input Parameters'!$E$23-1/G1349))</f>
        <v>0.63529286315706723</v>
      </c>
      <c r="I1349" s="10">
        <f t="shared" ref="I1349:I1412" ca="1" si="186">RAND()</f>
        <v>0.75484052114615041</v>
      </c>
      <c r="J1349" s="30">
        <f ca="1">_xlfn.BETA.INV(I1349,'Input Parameters'!$L$26,'Input Parameters'!$M$26,'Input Parameters'!$J$26,'Input Parameters'!$K$26)</f>
        <v>0.76501164040870961</v>
      </c>
      <c r="K1349" s="168">
        <f ca="1">('Input Parameters'!$E$27/'Input Parameters'!$E$38)^$J1349</f>
        <v>4.1383973868083087E-3</v>
      </c>
      <c r="L1349" s="69">
        <f ca="1">$H1349*$C1349*'Input Parameters'!$E$25*K1349</f>
        <v>0.79056572098047562</v>
      </c>
      <c r="M1349" s="24">
        <f t="shared" ref="M1349:M1412" ca="1" si="187">RAND()</f>
        <v>0.79471359779392714</v>
      </c>
      <c r="N1349" s="15">
        <f ca="1">_xlfn.NORM.INV(M1349,'Input Parameters'!$E$29,'Input Parameters'!$F$29)</f>
        <v>0.10008228860358312</v>
      </c>
      <c r="O1349" s="8">
        <f t="shared" ref="O1349:O1412" ca="1" si="188">RAND()</f>
        <v>0.87580787323652387</v>
      </c>
      <c r="P1349" s="30">
        <f ca="1">_xlfn.LOGNORM.INV(O1349,'Input Parameters'!$H$30,'Input Parameters'!$I$30)</f>
        <v>4.6288175763520192</v>
      </c>
      <c r="Q1349" s="10">
        <f t="shared" ref="Q1349:Q1412" ca="1" si="189">RAND()</f>
        <v>0.21428499147362179</v>
      </c>
      <c r="R1349" s="30">
        <f>IF('Input Parameters'!$E$32=0,0,_xlfn.BETA.INV(Q1349,'Input Parameters'!$L$32,'Input Parameters'!$M$32,'Input Parameters'!$J$32,'Input Parameters'!$K$32))</f>
        <v>0</v>
      </c>
      <c r="S1349" s="10">
        <f t="shared" ref="S1349:S1412" ca="1" si="190">RAND()</f>
        <v>0.66093302192414816</v>
      </c>
      <c r="T1349" s="26">
        <f ca="1">_xlfn.LOGNORM.INV(S1349,'Input Parameters'!$H$34,'Input Parameters'!$I$34)</f>
        <v>53.081033161544767</v>
      </c>
      <c r="U1349" s="10">
        <f t="shared" ref="U1349:U1412" ca="1" si="191">RAND()</f>
        <v>0.70536579818145373</v>
      </c>
      <c r="V1349" s="30">
        <f ca="1">_xlfn.BETA.INV(U1349,'Input Parameters'!$L$36,'Input Parameters'!$M$36,'Input Parameters'!$J$36,'Input Parameters'!$K$36)</f>
        <v>0.67221736306506608</v>
      </c>
      <c r="W1349" s="2">
        <f ca="1">N1349+(P1349-N1349)*(1-ERF((T1349-R1349)/(2*SQRT(L1349*'Input Parameters'!$E$38))))</f>
        <v>0.10019224695367028</v>
      </c>
      <c r="X1349">
        <f t="shared" ca="1" si="182"/>
        <v>1</v>
      </c>
      <c r="Y1349" s="7"/>
    </row>
    <row r="1350" spans="1:25" ht="15" customHeight="1" x14ac:dyDescent="0.25">
      <c r="A1350" s="139">
        <v>1343</v>
      </c>
      <c r="B1350" s="10">
        <f t="shared" ca="1" si="183"/>
        <v>0.28568078492931215</v>
      </c>
      <c r="C1350" s="60">
        <f ca="1">_xlfn.NORM.INV(B1350,'Input Parameters'!$E$15,'Input Parameters'!$F$15)</f>
        <v>240.2911450694838</v>
      </c>
      <c r="D1350" s="10">
        <f t="shared" ca="1" si="184"/>
        <v>0.12777048478813557</v>
      </c>
      <c r="E1350" s="62">
        <f ca="1">IF(_xlfn.NORM.INV(D1350,'Input Parameters'!$E$17,'Input Parameters'!$F$17)&lt;3500,3500,IF(_xlfn.NORM.INV(D1350,'Input Parameters'!$E$17,'Input Parameters'!$F$17)&gt;5500,5500,_xlfn.NORM.INV(D1350,'Input Parameters'!$E$17,'Input Parameters'!$F$17)))</f>
        <v>4004.1044941351838</v>
      </c>
      <c r="F1350" s="10">
        <f t="shared" ca="1" si="185"/>
        <v>0.88769068431237386</v>
      </c>
      <c r="G1350" s="64">
        <f ca="1">_xlfn.NORM.INV(F1350,'Input Parameters'!$E$20,'Input Parameters'!$F$20)</f>
        <v>290.7860654609089</v>
      </c>
      <c r="H1350" s="57">
        <f ca="1">EXP(E1350*(1/'Input Parameters'!$E$23-1/G1350))</f>
        <v>0.90422460541236938</v>
      </c>
      <c r="I1350" s="10">
        <f t="shared" ca="1" si="186"/>
        <v>0.47017257788657041</v>
      </c>
      <c r="J1350" s="30">
        <f ca="1">_xlfn.BETA.INV(I1350,'Input Parameters'!$L$26,'Input Parameters'!$M$26,'Input Parameters'!$J$26,'Input Parameters'!$K$26)</f>
        <v>0.64929102839808572</v>
      </c>
      <c r="K1350" s="168">
        <f ca="1">('Input Parameters'!$E$27/'Input Parameters'!$E$38)^$J1350</f>
        <v>9.4912973215167899E-3</v>
      </c>
      <c r="L1350" s="69">
        <f ca="1">$H1350*$C1350*'Input Parameters'!$E$25*K1350</f>
        <v>2.0622421821121328</v>
      </c>
      <c r="M1350" s="24">
        <f t="shared" ca="1" si="187"/>
        <v>9.3941799342811216E-2</v>
      </c>
      <c r="N1350" s="15">
        <f ca="1">_xlfn.NORM.INV(M1350,'Input Parameters'!$E$29,'Input Parameters'!$F$29)</f>
        <v>9.9868313416022328E-2</v>
      </c>
      <c r="O1350" s="8">
        <f t="shared" ca="1" si="188"/>
        <v>0.24013750556069247</v>
      </c>
      <c r="P1350" s="30">
        <f ca="1">_xlfn.LOGNORM.INV(O1350,'Input Parameters'!$H$30,'Input Parameters'!$I$30)</f>
        <v>1.9224601728606974</v>
      </c>
      <c r="Q1350" s="10">
        <f t="shared" ca="1" si="189"/>
        <v>0.38397691214638874</v>
      </c>
      <c r="R1350" s="30">
        <f>IF('Input Parameters'!$E$32=0,0,_xlfn.BETA.INV(Q1350,'Input Parameters'!$L$32,'Input Parameters'!$M$32,'Input Parameters'!$J$32,'Input Parameters'!$K$32))</f>
        <v>0</v>
      </c>
      <c r="S1350" s="10">
        <f t="shared" ca="1" si="190"/>
        <v>0.89212859035483683</v>
      </c>
      <c r="T1350" s="26">
        <f ca="1">_xlfn.LOGNORM.INV(S1350,'Input Parameters'!$H$34,'Input Parameters'!$I$34)</f>
        <v>58.80846732864984</v>
      </c>
      <c r="U1350" s="10">
        <f t="shared" ca="1" si="191"/>
        <v>1.5117569709221512E-2</v>
      </c>
      <c r="V1350" s="30">
        <f ca="1">_xlfn.BETA.INV(U1350,'Input Parameters'!$L$36,'Input Parameters'!$M$36,'Input Parameters'!$J$36,'Input Parameters'!$K$36)</f>
        <v>0.33271073002410972</v>
      </c>
      <c r="W1350" s="2">
        <f ca="1">N1350+(P1350-N1350)*(1-ERF((T1350-R1350)/(2*SQRT(L1350*'Input Parameters'!$E$38))))</f>
        <v>0.10676321681187641</v>
      </c>
      <c r="X1350">
        <f t="shared" ca="1" si="182"/>
        <v>1</v>
      </c>
      <c r="Y1350" s="7"/>
    </row>
    <row r="1351" spans="1:25" ht="15" customHeight="1" x14ac:dyDescent="0.25">
      <c r="A1351" s="139">
        <v>1344</v>
      </c>
      <c r="B1351" s="10">
        <f t="shared" ca="1" si="183"/>
        <v>0.59433485728780477</v>
      </c>
      <c r="C1351" s="60">
        <f ca="1">_xlfn.NORM.INV(B1351,'Input Parameters'!$E$15,'Input Parameters'!$F$15)</f>
        <v>283.90372840352865</v>
      </c>
      <c r="D1351" s="10">
        <f t="shared" ca="1" si="184"/>
        <v>0.51796655148581661</v>
      </c>
      <c r="E1351" s="62">
        <f ca="1">IF(_xlfn.NORM.INV(D1351,'Input Parameters'!$E$17,'Input Parameters'!$F$17)&lt;3500,3500,IF(_xlfn.NORM.INV(D1351,'Input Parameters'!$E$17,'Input Parameters'!$F$17)&gt;5500,5500,_xlfn.NORM.INV(D1351,'Input Parameters'!$E$17,'Input Parameters'!$F$17)))</f>
        <v>4831.5354901439541</v>
      </c>
      <c r="F1351" s="10">
        <f t="shared" ca="1" si="185"/>
        <v>0.61673286067817401</v>
      </c>
      <c r="G1351" s="64">
        <f ca="1">_xlfn.NORM.INV(F1351,'Input Parameters'!$E$20,'Input Parameters'!$F$20)</f>
        <v>284.63930527295605</v>
      </c>
      <c r="H1351" s="57">
        <f ca="1">EXP(E1351*(1/'Input Parameters'!$E$23-1/G1351))</f>
        <v>0.61860348966569589</v>
      </c>
      <c r="I1351" s="10">
        <f t="shared" ca="1" si="186"/>
        <v>0.12608777386218073</v>
      </c>
      <c r="J1351" s="30">
        <f ca="1">_xlfn.BETA.INV(I1351,'Input Parameters'!$L$26,'Input Parameters'!$M$26,'Input Parameters'!$J$26,'Input Parameters'!$K$26)</f>
        <v>0.4678223547195412</v>
      </c>
      <c r="K1351" s="168">
        <f ca="1">('Input Parameters'!$E$27/'Input Parameters'!$E$38)^$J1351</f>
        <v>3.4884911996437035E-2</v>
      </c>
      <c r="L1351" s="69">
        <f ca="1">$H1351*$C1351*'Input Parameters'!$E$25*K1351</f>
        <v>6.126622102391214</v>
      </c>
      <c r="M1351" s="24">
        <f t="shared" ca="1" si="187"/>
        <v>0.26130041223433986</v>
      </c>
      <c r="N1351" s="15">
        <f ca="1">_xlfn.NORM.INV(M1351,'Input Parameters'!$E$29,'Input Parameters'!$F$29)</f>
        <v>9.993606585428795E-2</v>
      </c>
      <c r="O1351" s="8">
        <f t="shared" ca="1" si="188"/>
        <v>0.46672850296773327</v>
      </c>
      <c r="P1351" s="30">
        <f ca="1">_xlfn.LOGNORM.INV(O1351,'Input Parameters'!$H$30,'Input Parameters'!$I$30)</f>
        <v>2.5795075834344905</v>
      </c>
      <c r="Q1351" s="10">
        <f t="shared" ca="1" si="189"/>
        <v>0.11298352444562476</v>
      </c>
      <c r="R1351" s="30">
        <f>IF('Input Parameters'!$E$32=0,0,_xlfn.BETA.INV(Q1351,'Input Parameters'!$L$32,'Input Parameters'!$M$32,'Input Parameters'!$J$32,'Input Parameters'!$K$32))</f>
        <v>0</v>
      </c>
      <c r="S1351" s="10">
        <f t="shared" ca="1" si="190"/>
        <v>0.44404655521234915</v>
      </c>
      <c r="T1351" s="26">
        <f ca="1">_xlfn.LOGNORM.INV(S1351,'Input Parameters'!$H$34,'Input Parameters'!$I$34)</f>
        <v>49.532187292861671</v>
      </c>
      <c r="U1351" s="10">
        <f t="shared" ca="1" si="191"/>
        <v>0.57898130024857175</v>
      </c>
      <c r="V1351" s="30">
        <f ca="1">_xlfn.BETA.INV(U1351,'Input Parameters'!$L$36,'Input Parameters'!$M$36,'Input Parameters'!$J$36,'Input Parameters'!$K$36)</f>
        <v>0.61682626999404244</v>
      </c>
      <c r="W1351" s="2">
        <f ca="1">N1351+(P1351-N1351)*(1-ERF((T1351-R1351)/(2*SQRT(L1351*'Input Parameters'!$E$38))))</f>
        <v>0.48938555486795071</v>
      </c>
      <c r="X1351">
        <f t="shared" ca="1" si="182"/>
        <v>1</v>
      </c>
      <c r="Y1351" s="7"/>
    </row>
    <row r="1352" spans="1:25" ht="15" customHeight="1" x14ac:dyDescent="0.25">
      <c r="A1352" s="139">
        <v>1345</v>
      </c>
      <c r="B1352" s="10">
        <f t="shared" ca="1" si="183"/>
        <v>0.27493965933250952</v>
      </c>
      <c r="C1352" s="60">
        <f ca="1">_xlfn.NORM.INV(B1352,'Input Parameters'!$E$15,'Input Parameters'!$F$15)</f>
        <v>238.56272169409522</v>
      </c>
      <c r="D1352" s="10">
        <f t="shared" ca="1" si="184"/>
        <v>2.4449891700499049E-2</v>
      </c>
      <c r="E1352" s="62">
        <f ca="1">IF(_xlfn.NORM.INV(D1352,'Input Parameters'!$E$17,'Input Parameters'!$F$17)&lt;3500,3500,IF(_xlfn.NORM.INV(D1352,'Input Parameters'!$E$17,'Input Parameters'!$F$17)&gt;5500,5500,_xlfn.NORM.INV(D1352,'Input Parameters'!$E$17,'Input Parameters'!$F$17)))</f>
        <v>3500</v>
      </c>
      <c r="F1352" s="10">
        <f t="shared" ca="1" si="185"/>
        <v>0.78039910785283018</v>
      </c>
      <c r="G1352" s="64">
        <f ca="1">_xlfn.NORM.INV(F1352,'Input Parameters'!$E$20,'Input Parameters'!$F$20)</f>
        <v>287.83273024594592</v>
      </c>
      <c r="H1352" s="57">
        <f ca="1">EXP(E1352*(1/'Input Parameters'!$E$23-1/G1352))</f>
        <v>0.80936723993183379</v>
      </c>
      <c r="I1352" s="10">
        <f t="shared" ca="1" si="186"/>
        <v>0.98116606960616004</v>
      </c>
      <c r="J1352" s="30">
        <f ca="1">_xlfn.BETA.INV(I1352,'Input Parameters'!$L$26,'Input Parameters'!$M$26,'Input Parameters'!$J$26,'Input Parameters'!$K$26)</f>
        <v>0.91314720745853428</v>
      </c>
      <c r="K1352" s="168">
        <f ca="1">('Input Parameters'!$E$27/'Input Parameters'!$E$38)^$J1352</f>
        <v>1.4300775400484238E-3</v>
      </c>
      <c r="L1352" s="69">
        <f ca="1">$H1352*$C1352*'Input Parameters'!$E$25*K1352</f>
        <v>0.27612630960843537</v>
      </c>
      <c r="M1352" s="24">
        <f t="shared" ca="1" si="187"/>
        <v>0.42898064417719051</v>
      </c>
      <c r="N1352" s="15">
        <f ca="1">_xlfn.NORM.INV(M1352,'Input Parameters'!$E$29,'Input Parameters'!$F$29)</f>
        <v>9.998210300388187E-2</v>
      </c>
      <c r="O1352" s="8">
        <f t="shared" ca="1" si="188"/>
        <v>0.67690107729060889</v>
      </c>
      <c r="P1352" s="30">
        <f ca="1">_xlfn.LOGNORM.INV(O1352,'Input Parameters'!$H$30,'Input Parameters'!$I$30)</f>
        <v>3.3330478615838537</v>
      </c>
      <c r="Q1352" s="10">
        <f t="shared" ca="1" si="189"/>
        <v>1.6928697863817233E-2</v>
      </c>
      <c r="R1352" s="30">
        <f>IF('Input Parameters'!$E$32=0,0,_xlfn.BETA.INV(Q1352,'Input Parameters'!$L$32,'Input Parameters'!$M$32,'Input Parameters'!$J$32,'Input Parameters'!$K$32))</f>
        <v>0</v>
      </c>
      <c r="S1352" s="10">
        <f t="shared" ca="1" si="190"/>
        <v>0.81936104223305672</v>
      </c>
      <c r="T1352" s="26">
        <f ca="1">_xlfn.LOGNORM.INV(S1352,'Input Parameters'!$H$34,'Input Parameters'!$I$34)</f>
        <v>56.476172288793542</v>
      </c>
      <c r="U1352" s="10">
        <f t="shared" ca="1" si="191"/>
        <v>0.76157640847237251</v>
      </c>
      <c r="V1352" s="30">
        <f ca="1">_xlfn.BETA.INV(U1352,'Input Parameters'!$L$36,'Input Parameters'!$M$36,'Input Parameters'!$J$36,'Input Parameters'!$K$36)</f>
        <v>0.70121018004973745</v>
      </c>
      <c r="W1352" s="2">
        <f ca="1">N1352+(P1352-N1352)*(1-ERF((T1352-R1352)/(2*SQRT(L1352*'Input Parameters'!$E$38))))</f>
        <v>9.998210300397771E-2</v>
      </c>
      <c r="X1352">
        <f t="shared" ref="X1352:X1415" ca="1" si="192">IF(W1352&gt;V1352,0,1)</f>
        <v>1</v>
      </c>
      <c r="Y1352" s="7"/>
    </row>
    <row r="1353" spans="1:25" ht="15" customHeight="1" x14ac:dyDescent="0.25">
      <c r="A1353" s="139">
        <v>1346</v>
      </c>
      <c r="B1353" s="10">
        <f t="shared" ca="1" si="183"/>
        <v>0.35854571788027623</v>
      </c>
      <c r="C1353" s="60">
        <f ca="1">_xlfn.NORM.INV(B1353,'Input Parameters'!$E$15,'Input Parameters'!$F$15)</f>
        <v>251.33027499566532</v>
      </c>
      <c r="D1353" s="10">
        <f t="shared" ca="1" si="184"/>
        <v>0.46451248486417751</v>
      </c>
      <c r="E1353" s="62">
        <f ca="1">IF(_xlfn.NORM.INV(D1353,'Input Parameters'!$E$17,'Input Parameters'!$F$17)&lt;3500,3500,IF(_xlfn.NORM.INV(D1353,'Input Parameters'!$E$17,'Input Parameters'!$F$17)&gt;5500,5500,_xlfn.NORM.INV(D1353,'Input Parameters'!$E$17,'Input Parameters'!$F$17)))</f>
        <v>4737.6498466617468</v>
      </c>
      <c r="F1353" s="10">
        <f t="shared" ca="1" si="185"/>
        <v>0.53952671529912644</v>
      </c>
      <c r="G1353" s="64">
        <f ca="1">_xlfn.NORM.INV(F1353,'Input Parameters'!$E$20,'Input Parameters'!$F$20)</f>
        <v>283.31491767734133</v>
      </c>
      <c r="H1353" s="57">
        <f ca="1">EXP(E1353*(1/'Input Parameters'!$E$23-1/G1353))</f>
        <v>0.57766338395277927</v>
      </c>
      <c r="I1353" s="10">
        <f t="shared" ca="1" si="186"/>
        <v>0.93060324568233965</v>
      </c>
      <c r="J1353" s="30">
        <f ca="1">_xlfn.BETA.INV(I1353,'Input Parameters'!$L$26,'Input Parameters'!$M$26,'Input Parameters'!$J$26,'Input Parameters'!$K$26)</f>
        <v>0.86030942766468099</v>
      </c>
      <c r="K1353" s="168">
        <f ca="1">('Input Parameters'!$E$27/'Input Parameters'!$E$38)^$J1353</f>
        <v>2.0891041052863587E-3</v>
      </c>
      <c r="L1353" s="69">
        <f ca="1">$H1353*$C1353*'Input Parameters'!$E$25*K1353</f>
        <v>0.30330511118618247</v>
      </c>
      <c r="M1353" s="24">
        <f t="shared" ca="1" si="187"/>
        <v>0.64942111383561785</v>
      </c>
      <c r="N1353" s="15">
        <f ca="1">_xlfn.NORM.INV(M1353,'Input Parameters'!$E$29,'Input Parameters'!$F$29)</f>
        <v>0.10003837580643538</v>
      </c>
      <c r="O1353" s="8">
        <f t="shared" ca="1" si="188"/>
        <v>0.95650627179704628</v>
      </c>
      <c r="P1353" s="30">
        <f ca="1">_xlfn.LOGNORM.INV(O1353,'Input Parameters'!$H$30,'Input Parameters'!$I$30)</f>
        <v>6.0226279438869836</v>
      </c>
      <c r="Q1353" s="10">
        <f t="shared" ca="1" si="189"/>
        <v>0.27496698964531052</v>
      </c>
      <c r="R1353" s="30">
        <f>IF('Input Parameters'!$E$32=0,0,_xlfn.BETA.INV(Q1353,'Input Parameters'!$L$32,'Input Parameters'!$M$32,'Input Parameters'!$J$32,'Input Parameters'!$K$32))</f>
        <v>0</v>
      </c>
      <c r="S1353" s="10">
        <f t="shared" ca="1" si="190"/>
        <v>0.83288659035891344</v>
      </c>
      <c r="T1353" s="26">
        <f ca="1">_xlfn.LOGNORM.INV(S1353,'Input Parameters'!$H$34,'Input Parameters'!$I$34)</f>
        <v>56.848003047383379</v>
      </c>
      <c r="U1353" s="10">
        <f t="shared" ca="1" si="191"/>
        <v>0.74376419092552304</v>
      </c>
      <c r="V1353" s="30">
        <f ca="1">_xlfn.BETA.INV(U1353,'Input Parameters'!$L$36,'Input Parameters'!$M$36,'Input Parameters'!$J$36,'Input Parameters'!$K$36)</f>
        <v>0.69159989328630922</v>
      </c>
      <c r="W1353" s="2">
        <f ca="1">N1353+(P1353-N1353)*(1-ERF((T1353-R1353)/(2*SQRT(L1353*'Input Parameters'!$E$38))))</f>
        <v>0.10003837580815286</v>
      </c>
      <c r="X1353">
        <f t="shared" ca="1" si="192"/>
        <v>1</v>
      </c>
      <c r="Y1353" s="7"/>
    </row>
    <row r="1354" spans="1:25" ht="15" customHeight="1" x14ac:dyDescent="0.25">
      <c r="A1354" s="139">
        <v>1347</v>
      </c>
      <c r="B1354" s="10">
        <f t="shared" ca="1" si="183"/>
        <v>0.38273468794411791</v>
      </c>
      <c r="C1354" s="60">
        <f ca="1">_xlfn.NORM.INV(B1354,'Input Parameters'!$E$15,'Input Parameters'!$F$15)</f>
        <v>254.80095397539034</v>
      </c>
      <c r="D1354" s="10">
        <f t="shared" ca="1" si="184"/>
        <v>0.92357155382572487</v>
      </c>
      <c r="E1354" s="62">
        <f ca="1">IF(_xlfn.NORM.INV(D1354,'Input Parameters'!$E$17,'Input Parameters'!$F$17)&lt;3500,3500,IF(_xlfn.NORM.INV(D1354,'Input Parameters'!$E$17,'Input Parameters'!$F$17)&gt;5500,5500,_xlfn.NORM.INV(D1354,'Input Parameters'!$E$17,'Input Parameters'!$F$17)))</f>
        <v>5500</v>
      </c>
      <c r="F1354" s="10">
        <f t="shared" ca="1" si="185"/>
        <v>0.22264251554302161</v>
      </c>
      <c r="G1354" s="64">
        <f ca="1">_xlfn.NORM.INV(F1354,'Input Parameters'!$E$20,'Input Parameters'!$F$20)</f>
        <v>277.53589594431224</v>
      </c>
      <c r="H1354" s="57">
        <f ca="1">EXP(E1354*(1/'Input Parameters'!$E$23-1/G1354))</f>
        <v>0.35299648574441356</v>
      </c>
      <c r="I1354" s="10">
        <f t="shared" ca="1" si="186"/>
        <v>0.99994953437176226</v>
      </c>
      <c r="J1354" s="30">
        <f ca="1">_xlfn.BETA.INV(I1354,'Input Parameters'!$L$26,'Input Parameters'!$M$26,'Input Parameters'!$J$26,'Input Parameters'!$K$26)</f>
        <v>0.98760790469342696</v>
      </c>
      <c r="K1354" s="168">
        <f ca="1">('Input Parameters'!$E$27/'Input Parameters'!$E$38)^$J1354</f>
        <v>8.3829963429296855E-4</v>
      </c>
      <c r="L1354" s="69">
        <f ca="1">$H1354*$C1354*'Input Parameters'!$E$25*K1354</f>
        <v>7.5399889283479765E-2</v>
      </c>
      <c r="M1354" s="24">
        <f t="shared" ca="1" si="187"/>
        <v>0.5210016808847</v>
      </c>
      <c r="N1354" s="15">
        <f ca="1">_xlfn.NORM.INV(M1354,'Input Parameters'!$E$29,'Input Parameters'!$F$29)</f>
        <v>0.10000526677460946</v>
      </c>
      <c r="O1354" s="8">
        <f t="shared" ca="1" si="188"/>
        <v>0.51587130233815048</v>
      </c>
      <c r="P1354" s="30">
        <f ca="1">_xlfn.LOGNORM.INV(O1354,'Input Parameters'!$H$30,'Input Parameters'!$I$30)</f>
        <v>2.7341986932471394</v>
      </c>
      <c r="Q1354" s="10">
        <f t="shared" ca="1" si="189"/>
        <v>0.45100527664124979</v>
      </c>
      <c r="R1354" s="30">
        <f>IF('Input Parameters'!$E$32=0,0,_xlfn.BETA.INV(Q1354,'Input Parameters'!$L$32,'Input Parameters'!$M$32,'Input Parameters'!$J$32,'Input Parameters'!$K$32))</f>
        <v>0</v>
      </c>
      <c r="S1354" s="10">
        <f t="shared" ca="1" si="190"/>
        <v>0.89413568521481401</v>
      </c>
      <c r="T1354" s="26">
        <f ca="1">_xlfn.LOGNORM.INV(S1354,'Input Parameters'!$H$34,'Input Parameters'!$I$34)</f>
        <v>58.888326062151023</v>
      </c>
      <c r="U1354" s="10">
        <f t="shared" ca="1" si="191"/>
        <v>0.25049136546453676</v>
      </c>
      <c r="V1354" s="30">
        <f ca="1">_xlfn.BETA.INV(U1354,'Input Parameters'!$L$36,'Input Parameters'!$M$36,'Input Parameters'!$J$36,'Input Parameters'!$K$36)</f>
        <v>0.49035769977264326</v>
      </c>
      <c r="W1354" s="2">
        <f ca="1">N1354+(P1354-N1354)*(1-ERF((T1354-R1354)/(2*SQRT(L1354*'Input Parameters'!$E$38))))</f>
        <v>0.10000526677460946</v>
      </c>
      <c r="X1354">
        <f t="shared" ca="1" si="192"/>
        <v>1</v>
      </c>
      <c r="Y1354" s="7"/>
    </row>
    <row r="1355" spans="1:25" ht="15" customHeight="1" x14ac:dyDescent="0.25">
      <c r="A1355" s="139">
        <v>1348</v>
      </c>
      <c r="B1355" s="10">
        <f t="shared" ca="1" si="183"/>
        <v>0.12700215059519615</v>
      </c>
      <c r="C1355" s="60">
        <f ca="1">_xlfn.NORM.INV(B1355,'Input Parameters'!$E$15,'Input Parameters'!$F$15)</f>
        <v>209.14998162757033</v>
      </c>
      <c r="D1355" s="10">
        <f t="shared" ca="1" si="184"/>
        <v>0.89154376996389495</v>
      </c>
      <c r="E1355" s="62">
        <f ca="1">IF(_xlfn.NORM.INV(D1355,'Input Parameters'!$E$17,'Input Parameters'!$F$17)&lt;3500,3500,IF(_xlfn.NORM.INV(D1355,'Input Parameters'!$E$17,'Input Parameters'!$F$17)&gt;5500,5500,_xlfn.NORM.INV(D1355,'Input Parameters'!$E$17,'Input Parameters'!$F$17)))</f>
        <v>5500</v>
      </c>
      <c r="F1355" s="10">
        <f t="shared" ca="1" si="185"/>
        <v>1.7371678363579002E-2</v>
      </c>
      <c r="G1355" s="64">
        <f ca="1">_xlfn.NORM.INV(F1355,'Input Parameters'!$E$20,'Input Parameters'!$F$20)</f>
        <v>268.50404216281464</v>
      </c>
      <c r="H1355" s="57">
        <f ca="1">EXP(E1355*(1/'Input Parameters'!$E$23-1/G1355))</f>
        <v>0.18124532845984478</v>
      </c>
      <c r="I1355" s="10">
        <f t="shared" ca="1" si="186"/>
        <v>0.45567380423958059</v>
      </c>
      <c r="J1355" s="30">
        <f ca="1">_xlfn.BETA.INV(I1355,'Input Parameters'!$L$26,'Input Parameters'!$M$26,'Input Parameters'!$J$26,'Input Parameters'!$K$26)</f>
        <v>0.64333729944835749</v>
      </c>
      <c r="K1355" s="168">
        <f ca="1">('Input Parameters'!$E$27/'Input Parameters'!$E$38)^$J1355</f>
        <v>9.9054146952102413E-3</v>
      </c>
      <c r="L1355" s="69">
        <f ca="1">$H1355*$C1355*'Input Parameters'!$E$25*K1355</f>
        <v>0.37548908278933524</v>
      </c>
      <c r="M1355" s="24">
        <f t="shared" ca="1" si="187"/>
        <v>0.76225121858137757</v>
      </c>
      <c r="N1355" s="15">
        <f ca="1">_xlfn.NORM.INV(M1355,'Input Parameters'!$E$29,'Input Parameters'!$F$29)</f>
        <v>0.10007135628072428</v>
      </c>
      <c r="O1355" s="8">
        <f t="shared" ca="1" si="188"/>
        <v>0.43875109085533903</v>
      </c>
      <c r="P1355" s="30">
        <f ca="1">_xlfn.LOGNORM.INV(O1355,'Input Parameters'!$H$30,'Input Parameters'!$I$30)</f>
        <v>2.4948520889102674</v>
      </c>
      <c r="Q1355" s="10">
        <f t="shared" ca="1" si="189"/>
        <v>0.76746174467147987</v>
      </c>
      <c r="R1355" s="30">
        <f>IF('Input Parameters'!$E$32=0,0,_xlfn.BETA.INV(Q1355,'Input Parameters'!$L$32,'Input Parameters'!$M$32,'Input Parameters'!$J$32,'Input Parameters'!$K$32))</f>
        <v>0</v>
      </c>
      <c r="S1355" s="10">
        <f t="shared" ca="1" si="190"/>
        <v>0.87061872401138318</v>
      </c>
      <c r="T1355" s="26">
        <f ca="1">_xlfn.LOGNORM.INV(S1355,'Input Parameters'!$H$34,'Input Parameters'!$I$34)</f>
        <v>58.01853607730402</v>
      </c>
      <c r="U1355" s="10">
        <f t="shared" ca="1" si="191"/>
        <v>0.32001335800570785</v>
      </c>
      <c r="V1355" s="30">
        <f ca="1">_xlfn.BETA.INV(U1355,'Input Parameters'!$L$36,'Input Parameters'!$M$36,'Input Parameters'!$J$36,'Input Parameters'!$K$36)</f>
        <v>0.51797024205166453</v>
      </c>
      <c r="W1355" s="2">
        <f ca="1">N1355+(P1355-N1355)*(1-ERF((T1355-R1355)/(2*SQRT(L1355*'Input Parameters'!$E$38))))</f>
        <v>0.10007135633235915</v>
      </c>
      <c r="X1355">
        <f t="shared" ca="1" si="192"/>
        <v>1</v>
      </c>
      <c r="Y1355" s="7"/>
    </row>
    <row r="1356" spans="1:25" ht="15" customHeight="1" x14ac:dyDescent="0.25">
      <c r="A1356" s="139">
        <v>1349</v>
      </c>
      <c r="B1356" s="10">
        <f t="shared" ca="1" si="183"/>
        <v>0.87714547254421105</v>
      </c>
      <c r="C1356" s="60">
        <f ca="1">_xlfn.NORM.INV(B1356,'Input Parameters'!$E$15,'Input Parameters'!$F$15)</f>
        <v>333.87683547427815</v>
      </c>
      <c r="D1356" s="10">
        <f t="shared" ca="1" si="184"/>
        <v>0.13747062911764063</v>
      </c>
      <c r="E1356" s="62">
        <f ca="1">IF(_xlfn.NORM.INV(D1356,'Input Parameters'!$E$17,'Input Parameters'!$F$17)&lt;3500,3500,IF(_xlfn.NORM.INV(D1356,'Input Parameters'!$E$17,'Input Parameters'!$F$17)&gt;5500,5500,_xlfn.NORM.INV(D1356,'Input Parameters'!$E$17,'Input Parameters'!$F$17)))</f>
        <v>4035.7722244332203</v>
      </c>
      <c r="F1356" s="10">
        <f t="shared" ca="1" si="185"/>
        <v>0.67225802400072832</v>
      </c>
      <c r="G1356" s="64">
        <f ca="1">_xlfn.NORM.INV(F1356,'Input Parameters'!$E$20,'Input Parameters'!$F$20)</f>
        <v>285.63925087395108</v>
      </c>
      <c r="H1356" s="57">
        <f ca="1">EXP(E1356*(1/'Input Parameters'!$E$23-1/G1356))</f>
        <v>0.70359617737351021</v>
      </c>
      <c r="I1356" s="10">
        <f t="shared" ca="1" si="186"/>
        <v>0.10035751280668215</v>
      </c>
      <c r="J1356" s="30">
        <f ca="1">_xlfn.BETA.INV(I1356,'Input Parameters'!$L$26,'Input Parameters'!$M$26,'Input Parameters'!$J$26,'Input Parameters'!$K$26)</f>
        <v>0.44497097815405467</v>
      </c>
      <c r="K1356" s="168">
        <f ca="1">('Input Parameters'!$E$27/'Input Parameters'!$E$38)^$J1356</f>
        <v>4.1098346176866224E-2</v>
      </c>
      <c r="L1356" s="69">
        <f ca="1">$H1356*$C1356*'Input Parameters'!$E$25*K1356</f>
        <v>9.6545960108223241</v>
      </c>
      <c r="M1356" s="24">
        <f t="shared" ca="1" si="187"/>
        <v>0.89783758455529861</v>
      </c>
      <c r="N1356" s="15">
        <f ca="1">_xlfn.NORM.INV(M1356,'Input Parameters'!$E$29,'Input Parameters'!$F$29)</f>
        <v>0.10012693259607307</v>
      </c>
      <c r="O1356" s="8">
        <f t="shared" ca="1" si="188"/>
        <v>0.47397192255121601</v>
      </c>
      <c r="P1356" s="30">
        <f ca="1">_xlfn.LOGNORM.INV(O1356,'Input Parameters'!$H$30,'Input Parameters'!$I$30)</f>
        <v>2.6017888167980727</v>
      </c>
      <c r="Q1356" s="10">
        <f t="shared" ca="1" si="189"/>
        <v>0.96311971003624675</v>
      </c>
      <c r="R1356" s="30">
        <f>IF('Input Parameters'!$E$32=0,0,_xlfn.BETA.INV(Q1356,'Input Parameters'!$L$32,'Input Parameters'!$M$32,'Input Parameters'!$J$32,'Input Parameters'!$K$32))</f>
        <v>0</v>
      </c>
      <c r="S1356" s="10">
        <f t="shared" ca="1" si="190"/>
        <v>0.74402441030897981</v>
      </c>
      <c r="T1356" s="26">
        <f ca="1">_xlfn.LOGNORM.INV(S1356,'Input Parameters'!$H$34,'Input Parameters'!$I$34)</f>
        <v>54.696627071540952</v>
      </c>
      <c r="U1356" s="10">
        <f t="shared" ca="1" si="191"/>
        <v>0.17431455191858847</v>
      </c>
      <c r="V1356" s="30">
        <f ca="1">_xlfn.BETA.INV(U1356,'Input Parameters'!$L$36,'Input Parameters'!$M$36,'Input Parameters'!$J$36,'Input Parameters'!$K$36)</f>
        <v>0.45687725644631411</v>
      </c>
      <c r="W1356" s="2">
        <f ca="1">N1356+(P1356-N1356)*(1-ERF((T1356-R1356)/(2*SQRT(L1356*'Input Parameters'!$E$38))))</f>
        <v>0.63355003290792467</v>
      </c>
      <c r="X1356">
        <f t="shared" ca="1" si="192"/>
        <v>0</v>
      </c>
      <c r="Y1356" s="7"/>
    </row>
    <row r="1357" spans="1:25" ht="15" customHeight="1" x14ac:dyDescent="0.25">
      <c r="A1357" s="139">
        <v>1350</v>
      </c>
      <c r="B1357" s="10">
        <f t="shared" ca="1" si="183"/>
        <v>0.21352297788499564</v>
      </c>
      <c r="C1357" s="60">
        <f ca="1">_xlfn.NORM.INV(B1357,'Input Parameters'!$E$15,'Input Parameters'!$F$15)</f>
        <v>227.92369250550834</v>
      </c>
      <c r="D1357" s="10">
        <f t="shared" ca="1" si="184"/>
        <v>8.1880198850986408E-2</v>
      </c>
      <c r="E1357" s="62">
        <f ca="1">IF(_xlfn.NORM.INV(D1357,'Input Parameters'!$E$17,'Input Parameters'!$F$17)&lt;3500,3500,IF(_xlfn.NORM.INV(D1357,'Input Parameters'!$E$17,'Input Parameters'!$F$17)&gt;5500,5500,_xlfn.NORM.INV(D1357,'Input Parameters'!$E$17,'Input Parameters'!$F$17)))</f>
        <v>3825.2253775146128</v>
      </c>
      <c r="F1357" s="10">
        <f t="shared" ca="1" si="185"/>
        <v>0.8182578121973505</v>
      </c>
      <c r="G1357" s="64">
        <f ca="1">_xlfn.NORM.INV(F1357,'Input Parameters'!$E$20,'Input Parameters'!$F$20)</f>
        <v>288.73859618348013</v>
      </c>
      <c r="H1357" s="57">
        <f ca="1">EXP(E1357*(1/'Input Parameters'!$E$23-1/G1357))</f>
        <v>0.82740462690835848</v>
      </c>
      <c r="I1357" s="10">
        <f t="shared" ca="1" si="186"/>
        <v>0.13431735642687082</v>
      </c>
      <c r="J1357" s="30">
        <f ca="1">_xlfn.BETA.INV(I1357,'Input Parameters'!$L$26,'Input Parameters'!$M$26,'Input Parameters'!$J$26,'Input Parameters'!$K$26)</f>
        <v>0.47446200292112045</v>
      </c>
      <c r="K1357" s="168">
        <f ca="1">('Input Parameters'!$E$27/'Input Parameters'!$E$38)^$J1357</f>
        <v>3.3262414319985972E-2</v>
      </c>
      <c r="L1357" s="69">
        <f ca="1">$H1357*$C1357*'Input Parameters'!$E$25*K1357</f>
        <v>6.2727963215529057</v>
      </c>
      <c r="M1357" s="24">
        <f t="shared" ca="1" si="187"/>
        <v>0.44982363675755399</v>
      </c>
      <c r="N1357" s="15">
        <f ca="1">_xlfn.NORM.INV(M1357,'Input Parameters'!$E$29,'Input Parameters'!$F$29)</f>
        <v>9.9987389305938007E-2</v>
      </c>
      <c r="O1357" s="8">
        <f t="shared" ca="1" si="188"/>
        <v>0.77537225012450062</v>
      </c>
      <c r="P1357" s="30">
        <f ca="1">_xlfn.LOGNORM.INV(O1357,'Input Parameters'!$H$30,'Input Parameters'!$I$30)</f>
        <v>3.8361551597822841</v>
      </c>
      <c r="Q1357" s="10">
        <f t="shared" ca="1" si="189"/>
        <v>0.42734652491959679</v>
      </c>
      <c r="R1357" s="30">
        <f>IF('Input Parameters'!$E$32=0,0,_xlfn.BETA.INV(Q1357,'Input Parameters'!$L$32,'Input Parameters'!$M$32,'Input Parameters'!$J$32,'Input Parameters'!$K$32))</f>
        <v>0</v>
      </c>
      <c r="S1357" s="10">
        <f t="shared" ca="1" si="190"/>
        <v>4.8478234555119348E-2</v>
      </c>
      <c r="T1357" s="26">
        <f ca="1">_xlfn.LOGNORM.INV(S1357,'Input Parameters'!$H$34,'Input Parameters'!$I$34)</f>
        <v>40.995980325259843</v>
      </c>
      <c r="U1357" s="10">
        <f t="shared" ca="1" si="191"/>
        <v>0.402413435612204</v>
      </c>
      <c r="V1357" s="30">
        <f ca="1">_xlfn.BETA.INV(U1357,'Input Parameters'!$L$36,'Input Parameters'!$M$36,'Input Parameters'!$J$36,'Input Parameters'!$K$36)</f>
        <v>0.54915594761107522</v>
      </c>
      <c r="W1357" s="2">
        <f ca="1">N1357+(P1357-N1357)*(1-ERF((T1357-R1357)/(2*SQRT(L1357*'Input Parameters'!$E$38))))</f>
        <v>1.0231783386795907</v>
      </c>
      <c r="X1357">
        <f t="shared" ca="1" si="192"/>
        <v>0</v>
      </c>
      <c r="Y1357" s="7"/>
    </row>
    <row r="1358" spans="1:25" ht="15" customHeight="1" x14ac:dyDescent="0.25">
      <c r="A1358" s="139">
        <v>1351</v>
      </c>
      <c r="B1358" s="10">
        <f t="shared" ca="1" si="183"/>
        <v>0.42586390452998724</v>
      </c>
      <c r="C1358" s="60">
        <f ca="1">_xlfn.NORM.INV(B1358,'Input Parameters'!$E$15,'Input Parameters'!$F$15)</f>
        <v>260.83766985683735</v>
      </c>
      <c r="D1358" s="10">
        <f t="shared" ca="1" si="184"/>
        <v>3.1805798984483435E-2</v>
      </c>
      <c r="E1358" s="62">
        <f ca="1">IF(_xlfn.NORM.INV(D1358,'Input Parameters'!$E$17,'Input Parameters'!$F$17)&lt;3500,3500,IF(_xlfn.NORM.INV(D1358,'Input Parameters'!$E$17,'Input Parameters'!$F$17)&gt;5500,5500,_xlfn.NORM.INV(D1358,'Input Parameters'!$E$17,'Input Parameters'!$F$17)))</f>
        <v>3501.5753419575285</v>
      </c>
      <c r="F1358" s="10">
        <f t="shared" ca="1" si="185"/>
        <v>0.13765985787802937</v>
      </c>
      <c r="G1358" s="64">
        <f ca="1">_xlfn.NORM.INV(F1358,'Input Parameters'!$E$20,'Input Parameters'!$F$20)</f>
        <v>275.34101306526236</v>
      </c>
      <c r="H1358" s="57">
        <f ca="1">EXP(E1358*(1/'Input Parameters'!$E$23-1/G1358))</f>
        <v>0.46602514393722855</v>
      </c>
      <c r="I1358" s="10">
        <f t="shared" ca="1" si="186"/>
        <v>0.2214517812455209</v>
      </c>
      <c r="J1358" s="30">
        <f ca="1">_xlfn.BETA.INV(I1358,'Input Parameters'!$L$26,'Input Parameters'!$M$26,'Input Parameters'!$J$26,'Input Parameters'!$K$26)</f>
        <v>0.53264988366992927</v>
      </c>
      <c r="K1358" s="168">
        <f ca="1">('Input Parameters'!$E$27/'Input Parameters'!$E$38)^$J1358</f>
        <v>2.1912231775588101E-2</v>
      </c>
      <c r="L1358" s="69">
        <f ca="1">$H1358*$C1358*'Input Parameters'!$E$25*K1358</f>
        <v>2.663583243676904</v>
      </c>
      <c r="M1358" s="24">
        <f t="shared" ca="1" si="187"/>
        <v>0.88838981545982942</v>
      </c>
      <c r="N1358" s="15">
        <f ca="1">_xlfn.NORM.INV(M1358,'Input Parameters'!$E$29,'Input Parameters'!$F$29)</f>
        <v>0.10012180094830921</v>
      </c>
      <c r="O1358" s="8">
        <f t="shared" ca="1" si="188"/>
        <v>0.37249823472946386</v>
      </c>
      <c r="P1358" s="30">
        <f ca="1">_xlfn.LOGNORM.INV(O1358,'Input Parameters'!$H$30,'Input Parameters'!$I$30)</f>
        <v>2.3011328676889695</v>
      </c>
      <c r="Q1358" s="10">
        <f t="shared" ca="1" si="189"/>
        <v>0.78412327767179235</v>
      </c>
      <c r="R1358" s="30">
        <f>IF('Input Parameters'!$E$32=0,0,_xlfn.BETA.INV(Q1358,'Input Parameters'!$L$32,'Input Parameters'!$M$32,'Input Parameters'!$J$32,'Input Parameters'!$K$32))</f>
        <v>0</v>
      </c>
      <c r="S1358" s="10">
        <f t="shared" ca="1" si="190"/>
        <v>0.88700385705751805</v>
      </c>
      <c r="T1358" s="26">
        <f ca="1">_xlfn.LOGNORM.INV(S1358,'Input Parameters'!$H$34,'Input Parameters'!$I$34)</f>
        <v>58.609771651701493</v>
      </c>
      <c r="U1358" s="10">
        <f t="shared" ca="1" si="191"/>
        <v>0.11840500041156088</v>
      </c>
      <c r="V1358" s="30">
        <f ca="1">_xlfn.BETA.INV(U1358,'Input Parameters'!$L$36,'Input Parameters'!$M$36,'Input Parameters'!$J$36,'Input Parameters'!$K$36)</f>
        <v>0.42788787688857721</v>
      </c>
      <c r="W1358" s="2">
        <f ca="1">N1358+(P1358-N1358)*(1-ERF((T1358-R1358)/(2*SQRT(L1358*'Input Parameters'!$E$38))))</f>
        <v>0.12456620796069705</v>
      </c>
      <c r="X1358">
        <f t="shared" ca="1" si="192"/>
        <v>1</v>
      </c>
      <c r="Y1358" s="7"/>
    </row>
    <row r="1359" spans="1:25" ht="15" customHeight="1" x14ac:dyDescent="0.25">
      <c r="A1359" s="139">
        <v>1352</v>
      </c>
      <c r="B1359" s="10">
        <f t="shared" ca="1" si="183"/>
        <v>0.14710442644714006</v>
      </c>
      <c r="C1359" s="60">
        <f ca="1">_xlfn.NORM.INV(B1359,'Input Parameters'!$E$15,'Input Parameters'!$F$15)</f>
        <v>214.1219002544558</v>
      </c>
      <c r="D1359" s="10">
        <f t="shared" ca="1" si="184"/>
        <v>0.74827754682965586</v>
      </c>
      <c r="E1359" s="62">
        <f ca="1">IF(_xlfn.NORM.INV(D1359,'Input Parameters'!$E$17,'Input Parameters'!$F$17)&lt;3500,3500,IF(_xlfn.NORM.INV(D1359,'Input Parameters'!$E$17,'Input Parameters'!$F$17)&gt;5500,5500,_xlfn.NORM.INV(D1359,'Input Parameters'!$E$17,'Input Parameters'!$F$17)))</f>
        <v>5268.3554961706532</v>
      </c>
      <c r="F1359" s="10">
        <f t="shared" ca="1" si="185"/>
        <v>2.9885811392466821E-2</v>
      </c>
      <c r="G1359" s="64">
        <f ca="1">_xlfn.NORM.INV(F1359,'Input Parameters'!$E$20,'Input Parameters'!$F$20)</f>
        <v>270.03742103802938</v>
      </c>
      <c r="H1359" s="57">
        <f ca="1">EXP(E1359*(1/'Input Parameters'!$E$23-1/G1359))</f>
        <v>0.21771789816374748</v>
      </c>
      <c r="I1359" s="10">
        <f t="shared" ca="1" si="186"/>
        <v>8.3048994417891486E-2</v>
      </c>
      <c r="J1359" s="30">
        <f ca="1">_xlfn.BETA.INV(I1359,'Input Parameters'!$L$26,'Input Parameters'!$M$26,'Input Parameters'!$J$26,'Input Parameters'!$K$26)</f>
        <v>0.42722302279993624</v>
      </c>
      <c r="K1359" s="168">
        <f ca="1">('Input Parameters'!$E$27/'Input Parameters'!$E$38)^$J1359</f>
        <v>4.6678066538321655E-2</v>
      </c>
      <c r="L1359" s="69">
        <f ca="1">$H1359*$C1359*'Input Parameters'!$E$25*K1359</f>
        <v>2.1760460446195964</v>
      </c>
      <c r="M1359" s="24">
        <f t="shared" ca="1" si="187"/>
        <v>0.90003369948011147</v>
      </c>
      <c r="N1359" s="15">
        <f ca="1">_xlfn.NORM.INV(M1359,'Input Parameters'!$E$29,'Input Parameters'!$F$29)</f>
        <v>0.10012817436108314</v>
      </c>
      <c r="O1359" s="8">
        <f t="shared" ca="1" si="188"/>
        <v>0.70841225398475838</v>
      </c>
      <c r="P1359" s="30">
        <f ca="1">_xlfn.LOGNORM.INV(O1359,'Input Parameters'!$H$30,'Input Parameters'!$I$30)</f>
        <v>3.4773151728091856</v>
      </c>
      <c r="Q1359" s="10">
        <f t="shared" ca="1" si="189"/>
        <v>4.8125112453347274E-2</v>
      </c>
      <c r="R1359" s="30">
        <f>IF('Input Parameters'!$E$32=0,0,_xlfn.BETA.INV(Q1359,'Input Parameters'!$L$32,'Input Parameters'!$M$32,'Input Parameters'!$J$32,'Input Parameters'!$K$32))</f>
        <v>0</v>
      </c>
      <c r="S1359" s="10">
        <f t="shared" ca="1" si="190"/>
        <v>0.46011568086383214</v>
      </c>
      <c r="T1359" s="26">
        <f ca="1">_xlfn.LOGNORM.INV(S1359,'Input Parameters'!$H$34,'Input Parameters'!$I$34)</f>
        <v>49.783069839157953</v>
      </c>
      <c r="U1359" s="10">
        <f t="shared" ca="1" si="191"/>
        <v>0.70683256736692213</v>
      </c>
      <c r="V1359" s="30">
        <f ca="1">_xlfn.BETA.INV(U1359,'Input Parameters'!$L$36,'Input Parameters'!$M$36,'Input Parameters'!$J$36,'Input Parameters'!$K$36)</f>
        <v>0.67292876570967741</v>
      </c>
      <c r="W1359" s="2">
        <f ca="1">N1359+(P1359-N1359)*(1-ERF((T1359-R1359)/(2*SQRT(L1359*'Input Parameters'!$E$38))))</f>
        <v>0.15759753044858224</v>
      </c>
      <c r="X1359">
        <f t="shared" ca="1" si="192"/>
        <v>1</v>
      </c>
      <c r="Y1359" s="7"/>
    </row>
    <row r="1360" spans="1:25" ht="15" customHeight="1" x14ac:dyDescent="0.25">
      <c r="A1360" s="139">
        <v>1353</v>
      </c>
      <c r="B1360" s="10">
        <f t="shared" ca="1" si="183"/>
        <v>0.46947139871199794</v>
      </c>
      <c r="C1360" s="60">
        <f ca="1">_xlfn.NORM.INV(B1360,'Input Parameters'!$E$15,'Input Parameters'!$F$15)</f>
        <v>266.81605323751097</v>
      </c>
      <c r="D1360" s="10">
        <f t="shared" ca="1" si="184"/>
        <v>0.50922470280501098</v>
      </c>
      <c r="E1360" s="62">
        <f ca="1">IF(_xlfn.NORM.INV(D1360,'Input Parameters'!$E$17,'Input Parameters'!$F$17)&lt;3500,3500,IF(_xlfn.NORM.INV(D1360,'Input Parameters'!$E$17,'Input Parameters'!$F$17)&gt;5500,5500,_xlfn.NORM.INV(D1360,'Input Parameters'!$E$17,'Input Parameters'!$F$17)))</f>
        <v>4816.1874732434926</v>
      </c>
      <c r="F1360" s="10">
        <f t="shared" ca="1" si="185"/>
        <v>0.83313101799576805</v>
      </c>
      <c r="G1360" s="64">
        <f ca="1">_xlfn.NORM.INV(F1360,'Input Parameters'!$E$20,'Input Parameters'!$F$20)</f>
        <v>289.12630133036106</v>
      </c>
      <c r="H1360" s="57">
        <f ca="1">EXP(E1360*(1/'Input Parameters'!$E$23-1/G1360))</f>
        <v>0.80559348336970327</v>
      </c>
      <c r="I1360" s="10">
        <f t="shared" ca="1" si="186"/>
        <v>0.92708660574718216</v>
      </c>
      <c r="J1360" s="30">
        <f ca="1">_xlfn.BETA.INV(I1360,'Input Parameters'!$L$26,'Input Parameters'!$M$26,'Input Parameters'!$J$26,'Input Parameters'!$K$26)</f>
        <v>0.85764517519214978</v>
      </c>
      <c r="K1360" s="168">
        <f ca="1">('Input Parameters'!$E$27/'Input Parameters'!$E$38)^$J1360</f>
        <v>2.129412377598644E-3</v>
      </c>
      <c r="L1360" s="69">
        <f ca="1">$H1360*$C1360*'Input Parameters'!$E$25*K1360</f>
        <v>0.45770712642225941</v>
      </c>
      <c r="M1360" s="24">
        <f t="shared" ca="1" si="187"/>
        <v>0.39040253874297692</v>
      </c>
      <c r="N1360" s="15">
        <f ca="1">_xlfn.NORM.INV(M1360,'Input Parameters'!$E$29,'Input Parameters'!$F$29)</f>
        <v>9.9972172996608891E-2</v>
      </c>
      <c r="O1360" s="8">
        <f t="shared" ca="1" si="188"/>
        <v>0.9136798222128294</v>
      </c>
      <c r="P1360" s="30">
        <f ca="1">_xlfn.LOGNORM.INV(O1360,'Input Parameters'!$H$30,'Input Parameters'!$I$30)</f>
        <v>5.1103024540326638</v>
      </c>
      <c r="Q1360" s="10">
        <f t="shared" ca="1" si="189"/>
        <v>0.27103750193901366</v>
      </c>
      <c r="R1360" s="30">
        <f>IF('Input Parameters'!$E$32=0,0,_xlfn.BETA.INV(Q1360,'Input Parameters'!$L$32,'Input Parameters'!$M$32,'Input Parameters'!$J$32,'Input Parameters'!$K$32))</f>
        <v>0</v>
      </c>
      <c r="S1360" s="10">
        <f t="shared" ca="1" si="190"/>
        <v>0.15617112679768463</v>
      </c>
      <c r="T1360" s="26">
        <f ca="1">_xlfn.LOGNORM.INV(S1360,'Input Parameters'!$H$34,'Input Parameters'!$I$34)</f>
        <v>44.449046700657391</v>
      </c>
      <c r="U1360" s="10">
        <f t="shared" ca="1" si="191"/>
        <v>0.37341543973285185</v>
      </c>
      <c r="V1360" s="30">
        <f ca="1">_xlfn.BETA.INV(U1360,'Input Parameters'!$L$36,'Input Parameters'!$M$36,'Input Parameters'!$J$36,'Input Parameters'!$K$36)</f>
        <v>0.53827616215466823</v>
      </c>
      <c r="W1360" s="2">
        <f ca="1">N1360+(P1360-N1360)*(1-ERF((T1360-R1360)/(2*SQRT(L1360*'Input Parameters'!$E$38))))</f>
        <v>9.9989152110370697E-2</v>
      </c>
      <c r="X1360">
        <f t="shared" ca="1" si="192"/>
        <v>1</v>
      </c>
      <c r="Y1360" s="7"/>
    </row>
    <row r="1361" spans="1:25" ht="15" customHeight="1" x14ac:dyDescent="0.25">
      <c r="A1361" s="139">
        <v>1354</v>
      </c>
      <c r="B1361" s="10">
        <f t="shared" ca="1" si="183"/>
        <v>0.47900561096505523</v>
      </c>
      <c r="C1361" s="60">
        <f ca="1">_xlfn.NORM.INV(B1361,'Input Parameters'!$E$15,'Input Parameters'!$F$15)</f>
        <v>268.1139455817559</v>
      </c>
      <c r="D1361" s="10">
        <f t="shared" ca="1" si="184"/>
        <v>0.15969578728929423</v>
      </c>
      <c r="E1361" s="62">
        <f ca="1">IF(_xlfn.NORM.INV(D1361,'Input Parameters'!$E$17,'Input Parameters'!$F$17)&lt;3500,3500,IF(_xlfn.NORM.INV(D1361,'Input Parameters'!$E$17,'Input Parameters'!$F$17)&gt;5500,5500,_xlfn.NORM.INV(D1361,'Input Parameters'!$E$17,'Input Parameters'!$F$17)))</f>
        <v>4103.0037268492933</v>
      </c>
      <c r="F1361" s="10">
        <f t="shared" ca="1" si="185"/>
        <v>0.57030784808763668</v>
      </c>
      <c r="G1361" s="64">
        <f ca="1">_xlfn.NORM.INV(F1361,'Input Parameters'!$E$20,'Input Parameters'!$F$20)</f>
        <v>283.83695843877837</v>
      </c>
      <c r="H1361" s="57">
        <f ca="1">EXP(E1361*(1/'Input Parameters'!$E$23-1/G1361))</f>
        <v>0.6385107923675154</v>
      </c>
      <c r="I1361" s="10">
        <f t="shared" ca="1" si="186"/>
        <v>0.71472274063336794</v>
      </c>
      <c r="J1361" s="30">
        <f ca="1">_xlfn.BETA.INV(I1361,'Input Parameters'!$L$26,'Input Parameters'!$M$26,'Input Parameters'!$J$26,'Input Parameters'!$K$26)</f>
        <v>0.74782269771665355</v>
      </c>
      <c r="K1361" s="168">
        <f ca="1">('Input Parameters'!$E$27/'Input Parameters'!$E$38)^$J1361</f>
        <v>4.6814378822501307E-3</v>
      </c>
      <c r="L1361" s="69">
        <f ca="1">$H1361*$C1361*'Input Parameters'!$E$25*K1361</f>
        <v>0.80143242819028093</v>
      </c>
      <c r="M1361" s="24">
        <f t="shared" ca="1" si="187"/>
        <v>0.76940727083496441</v>
      </c>
      <c r="N1361" s="15">
        <f ca="1">_xlfn.NORM.INV(M1361,'Input Parameters'!$E$29,'Input Parameters'!$F$29)</f>
        <v>0.10007368962275587</v>
      </c>
      <c r="O1361" s="8">
        <f t="shared" ca="1" si="188"/>
        <v>0.1505505658807218</v>
      </c>
      <c r="P1361" s="30">
        <f ca="1">_xlfn.LOGNORM.INV(O1361,'Input Parameters'!$H$30,'Input Parameters'!$I$30)</f>
        <v>1.6463544876563878</v>
      </c>
      <c r="Q1361" s="10">
        <f t="shared" ca="1" si="189"/>
        <v>0.32043500002544423</v>
      </c>
      <c r="R1361" s="30">
        <f>IF('Input Parameters'!$E$32=0,0,_xlfn.BETA.INV(Q1361,'Input Parameters'!$L$32,'Input Parameters'!$M$32,'Input Parameters'!$J$32,'Input Parameters'!$K$32))</f>
        <v>0</v>
      </c>
      <c r="S1361" s="10">
        <f t="shared" ca="1" si="190"/>
        <v>0.6796681674385967</v>
      </c>
      <c r="T1361" s="26">
        <f ca="1">_xlfn.LOGNORM.INV(S1361,'Input Parameters'!$H$34,'Input Parameters'!$I$34)</f>
        <v>53.424243460473726</v>
      </c>
      <c r="U1361" s="10">
        <f t="shared" ca="1" si="191"/>
        <v>0.6434758730849659</v>
      </c>
      <c r="V1361" s="30">
        <f ca="1">_xlfn.BETA.INV(U1361,'Input Parameters'!$L$36,'Input Parameters'!$M$36,'Input Parameters'!$J$36,'Input Parameters'!$K$36)</f>
        <v>0.64384376267900001</v>
      </c>
      <c r="W1361" s="2">
        <f ca="1">N1361+(P1361-N1361)*(1-ERF((T1361-R1361)/(2*SQRT(L1361*'Input Parameters'!$E$38))))</f>
        <v>0.10011150231033075</v>
      </c>
      <c r="X1361">
        <f t="shared" ca="1" si="192"/>
        <v>1</v>
      </c>
      <c r="Y1361" s="7"/>
    </row>
    <row r="1362" spans="1:25" ht="15" customHeight="1" x14ac:dyDescent="0.25">
      <c r="A1362" s="139">
        <v>1355</v>
      </c>
      <c r="B1362" s="10">
        <f t="shared" ca="1" si="183"/>
        <v>0.39394588309268241</v>
      </c>
      <c r="C1362" s="60">
        <f ca="1">_xlfn.NORM.INV(B1362,'Input Parameters'!$E$15,'Input Parameters'!$F$15)</f>
        <v>256.38649439842425</v>
      </c>
      <c r="D1362" s="10">
        <f t="shared" ca="1" si="184"/>
        <v>0.36318071898302184</v>
      </c>
      <c r="E1362" s="62">
        <f ca="1">IF(_xlfn.NORM.INV(D1362,'Input Parameters'!$E$17,'Input Parameters'!$F$17)&lt;3500,3500,IF(_xlfn.NORM.INV(D1362,'Input Parameters'!$E$17,'Input Parameters'!$F$17)&gt;5500,5500,_xlfn.NORM.INV(D1362,'Input Parameters'!$E$17,'Input Parameters'!$F$17)))</f>
        <v>4555.0212105891887</v>
      </c>
      <c r="F1362" s="10">
        <f t="shared" ca="1" si="185"/>
        <v>0.40024528143198701</v>
      </c>
      <c r="G1362" s="64">
        <f ca="1">_xlfn.NORM.INV(F1362,'Input Parameters'!$E$20,'Input Parameters'!$F$20)</f>
        <v>280.95682776814954</v>
      </c>
      <c r="H1362" s="57">
        <f ca="1">EXP(E1362*(1/'Input Parameters'!$E$23-1/G1362))</f>
        <v>0.51553487359770966</v>
      </c>
      <c r="I1362" s="10">
        <f t="shared" ca="1" si="186"/>
        <v>0.62827100660350499</v>
      </c>
      <c r="J1362" s="30">
        <f ca="1">_xlfn.BETA.INV(I1362,'Input Parameters'!$L$26,'Input Parameters'!$M$26,'Input Parameters'!$J$26,'Input Parameters'!$K$26)</f>
        <v>0.71254195908804219</v>
      </c>
      <c r="K1362" s="168">
        <f ca="1">('Input Parameters'!$E$27/'Input Parameters'!$E$38)^$J1362</f>
        <v>6.0295650605246753E-3</v>
      </c>
      <c r="L1362" s="69">
        <f ca="1">$H1362*$C1362*'Input Parameters'!$E$25*K1362</f>
        <v>0.796964870622628</v>
      </c>
      <c r="M1362" s="24">
        <f t="shared" ca="1" si="187"/>
        <v>0.28201203768438843</v>
      </c>
      <c r="N1362" s="15">
        <f ca="1">_xlfn.NORM.INV(M1362,'Input Parameters'!$E$29,'Input Parameters'!$F$29)</f>
        <v>9.9942312525962099E-2</v>
      </c>
      <c r="O1362" s="8">
        <f t="shared" ca="1" si="188"/>
        <v>0.97472443659322727</v>
      </c>
      <c r="P1362" s="30">
        <f ca="1">_xlfn.LOGNORM.INV(O1362,'Input Parameters'!$H$30,'Input Parameters'!$I$30)</f>
        <v>6.7576332044277301</v>
      </c>
      <c r="Q1362" s="10">
        <f t="shared" ca="1" si="189"/>
        <v>0.69054774624040616</v>
      </c>
      <c r="R1362" s="30">
        <f>IF('Input Parameters'!$E$32=0,0,_xlfn.BETA.INV(Q1362,'Input Parameters'!$L$32,'Input Parameters'!$M$32,'Input Parameters'!$J$32,'Input Parameters'!$K$32))</f>
        <v>0</v>
      </c>
      <c r="S1362" s="10">
        <f t="shared" ca="1" si="190"/>
        <v>0.34783223069394298</v>
      </c>
      <c r="T1362" s="26">
        <f ca="1">_xlfn.LOGNORM.INV(S1362,'Input Parameters'!$H$34,'Input Parameters'!$I$34)</f>
        <v>48.011291029350716</v>
      </c>
      <c r="U1362" s="10">
        <f t="shared" ca="1" si="191"/>
        <v>0.56702744964559015</v>
      </c>
      <c r="V1362" s="30">
        <f ca="1">_xlfn.BETA.INV(U1362,'Input Parameters'!$L$36,'Input Parameters'!$M$36,'Input Parameters'!$J$36,'Input Parameters'!$K$36)</f>
        <v>0.61202196537977893</v>
      </c>
      <c r="W1362" s="2">
        <f ca="1">N1362+(P1362-N1362)*(1-ERF((T1362-R1362)/(2*SQRT(L1362*'Input Parameters'!$E$38))))</f>
        <v>0.10089464850446536</v>
      </c>
      <c r="X1362">
        <f t="shared" ca="1" si="192"/>
        <v>1</v>
      </c>
      <c r="Y1362" s="7"/>
    </row>
    <row r="1363" spans="1:25" ht="15" customHeight="1" x14ac:dyDescent="0.25">
      <c r="A1363" s="139">
        <v>1356</v>
      </c>
      <c r="B1363" s="10">
        <f t="shared" ca="1" si="183"/>
        <v>0.89862971059236751</v>
      </c>
      <c r="C1363" s="60">
        <f ca="1">_xlfn.NORM.INV(B1363,'Input Parameters'!$E$15,'Input Parameters'!$F$15)</f>
        <v>339.99784478774114</v>
      </c>
      <c r="D1363" s="10">
        <f t="shared" ca="1" si="184"/>
        <v>0.69902383658002265</v>
      </c>
      <c r="E1363" s="62">
        <f ca="1">IF(_xlfn.NORM.INV(D1363,'Input Parameters'!$E$17,'Input Parameters'!$F$17)&lt;3500,3500,IF(_xlfn.NORM.INV(D1363,'Input Parameters'!$E$17,'Input Parameters'!$F$17)&gt;5500,5500,_xlfn.NORM.INV(D1363,'Input Parameters'!$E$17,'Input Parameters'!$F$17)))</f>
        <v>5165.1165185956888</v>
      </c>
      <c r="F1363" s="10">
        <f t="shared" ca="1" si="185"/>
        <v>6.3744243415551072E-2</v>
      </c>
      <c r="G1363" s="64">
        <f ca="1">_xlfn.NORM.INV(F1363,'Input Parameters'!$E$20,'Input Parameters'!$F$20)</f>
        <v>272.43865752802452</v>
      </c>
      <c r="H1363" s="57">
        <f ca="1">EXP(E1363*(1/'Input Parameters'!$E$23-1/G1363))</f>
        <v>0.26551246275518559</v>
      </c>
      <c r="I1363" s="10">
        <f t="shared" ca="1" si="186"/>
        <v>0.27479576348274781</v>
      </c>
      <c r="J1363" s="30">
        <f ca="1">_xlfn.BETA.INV(I1363,'Input Parameters'!$L$26,'Input Parameters'!$M$26,'Input Parameters'!$J$26,'Input Parameters'!$K$26)</f>
        <v>0.56161140646423402</v>
      </c>
      <c r="K1363" s="168">
        <f ca="1">('Input Parameters'!$E$27/'Input Parameters'!$E$38)^$J1363</f>
        <v>1.78018666261636E-2</v>
      </c>
      <c r="L1363" s="69">
        <f ca="1">$H1363*$C1363*'Input Parameters'!$E$25*K1363</f>
        <v>1.6070397459838248</v>
      </c>
      <c r="M1363" s="24">
        <f t="shared" ca="1" si="187"/>
        <v>0.66688419492768969</v>
      </c>
      <c r="N1363" s="15">
        <f ca="1">_xlfn.NORM.INV(M1363,'Input Parameters'!$E$29,'Input Parameters'!$F$29)</f>
        <v>0.1000431325639342</v>
      </c>
      <c r="O1363" s="8">
        <f t="shared" ca="1" si="188"/>
        <v>0.67363640647041045</v>
      </c>
      <c r="P1363" s="30">
        <f ca="1">_xlfn.LOGNORM.INV(O1363,'Input Parameters'!$H$30,'Input Parameters'!$I$30)</f>
        <v>3.3187920262570998</v>
      </c>
      <c r="Q1363" s="10">
        <f t="shared" ca="1" si="189"/>
        <v>0.20531392398799753</v>
      </c>
      <c r="R1363" s="30">
        <f>IF('Input Parameters'!$E$32=0,0,_xlfn.BETA.INV(Q1363,'Input Parameters'!$L$32,'Input Parameters'!$M$32,'Input Parameters'!$J$32,'Input Parameters'!$K$32))</f>
        <v>0</v>
      </c>
      <c r="S1363" s="10">
        <f t="shared" ca="1" si="190"/>
        <v>0.84106633878679771</v>
      </c>
      <c r="T1363" s="26">
        <f ca="1">_xlfn.LOGNORM.INV(S1363,'Input Parameters'!$H$34,'Input Parameters'!$I$34)</f>
        <v>57.083601502008889</v>
      </c>
      <c r="U1363" s="10">
        <f t="shared" ca="1" si="191"/>
        <v>0.92292959943087494</v>
      </c>
      <c r="V1363" s="30">
        <f ca="1">_xlfn.BETA.INV(U1363,'Input Parameters'!$L$36,'Input Parameters'!$M$36,'Input Parameters'!$J$36,'Input Parameters'!$K$36)</f>
        <v>0.82844844679923924</v>
      </c>
      <c r="W1363" s="2">
        <f ca="1">N1363+(P1363-N1363)*(1-ERF((T1363-R1363)/(2*SQRT(L1363*'Input Parameters'!$E$38))))</f>
        <v>0.10471734266562747</v>
      </c>
      <c r="X1363">
        <f t="shared" ca="1" si="192"/>
        <v>1</v>
      </c>
      <c r="Y1363" s="7"/>
    </row>
    <row r="1364" spans="1:25" ht="15" customHeight="1" x14ac:dyDescent="0.25">
      <c r="A1364" s="139">
        <v>1357</v>
      </c>
      <c r="B1364" s="10">
        <f t="shared" ca="1" si="183"/>
        <v>0.12443467232195959</v>
      </c>
      <c r="C1364" s="60">
        <f ca="1">_xlfn.NORM.INV(B1364,'Input Parameters'!$E$15,'Input Parameters'!$F$15)</f>
        <v>208.47674473129851</v>
      </c>
      <c r="D1364" s="10">
        <f t="shared" ca="1" si="184"/>
        <v>0.87093126730253745</v>
      </c>
      <c r="E1364" s="62">
        <f ca="1">IF(_xlfn.NORM.INV(D1364,'Input Parameters'!$E$17,'Input Parameters'!$F$17)&lt;3500,3500,IF(_xlfn.NORM.INV(D1364,'Input Parameters'!$E$17,'Input Parameters'!$F$17)&gt;5500,5500,_xlfn.NORM.INV(D1364,'Input Parameters'!$E$17,'Input Parameters'!$F$17)))</f>
        <v>5500</v>
      </c>
      <c r="F1364" s="10">
        <f t="shared" ca="1" si="185"/>
        <v>0.66534270506378002</v>
      </c>
      <c r="G1364" s="64">
        <f ca="1">_xlfn.NORM.INV(F1364,'Input Parameters'!$E$20,'Input Parameters'!$F$20)</f>
        <v>285.51149551581761</v>
      </c>
      <c r="H1364" s="57">
        <f ca="1">EXP(E1364*(1/'Input Parameters'!$E$23-1/G1364))</f>
        <v>0.61402876215273416</v>
      </c>
      <c r="I1364" s="10">
        <f t="shared" ca="1" si="186"/>
        <v>0.91254653789155693</v>
      </c>
      <c r="J1364" s="30">
        <f ca="1">_xlfn.BETA.INV(I1364,'Input Parameters'!$L$26,'Input Parameters'!$M$26,'Input Parameters'!$J$26,'Input Parameters'!$K$26)</f>
        <v>0.84728393883183806</v>
      </c>
      <c r="K1364" s="168">
        <f ca="1">('Input Parameters'!$E$27/'Input Parameters'!$E$38)^$J1364</f>
        <v>2.2937028050597332E-3</v>
      </c>
      <c r="L1364" s="69">
        <f ca="1">$H1364*$C1364*'Input Parameters'!$E$25*K1364</f>
        <v>0.2936185418189064</v>
      </c>
      <c r="M1364" s="24">
        <f t="shared" ca="1" si="187"/>
        <v>0.28638894535093684</v>
      </c>
      <c r="N1364" s="15">
        <f ca="1">_xlfn.NORM.INV(M1364,'Input Parameters'!$E$29,'Input Parameters'!$F$29)</f>
        <v>9.9943603490996707E-2</v>
      </c>
      <c r="O1364" s="8">
        <f t="shared" ca="1" si="188"/>
        <v>0.80397539274190388</v>
      </c>
      <c r="P1364" s="30">
        <f ca="1">_xlfn.LOGNORM.INV(O1364,'Input Parameters'!$H$30,'Input Parameters'!$I$30)</f>
        <v>4.0202918158199861</v>
      </c>
      <c r="Q1364" s="10">
        <f t="shared" ca="1" si="189"/>
        <v>0.29915119893292108</v>
      </c>
      <c r="R1364" s="30">
        <f>IF('Input Parameters'!$E$32=0,0,_xlfn.BETA.INV(Q1364,'Input Parameters'!$L$32,'Input Parameters'!$M$32,'Input Parameters'!$J$32,'Input Parameters'!$K$32))</f>
        <v>0</v>
      </c>
      <c r="S1364" s="10">
        <f t="shared" ca="1" si="190"/>
        <v>0.31498365112639115</v>
      </c>
      <c r="T1364" s="26">
        <f ca="1">_xlfn.LOGNORM.INV(S1364,'Input Parameters'!$H$34,'Input Parameters'!$I$34)</f>
        <v>47.472752869005795</v>
      </c>
      <c r="U1364" s="10">
        <f t="shared" ca="1" si="191"/>
        <v>0.58162244927037166</v>
      </c>
      <c r="V1364" s="30">
        <f ca="1">_xlfn.BETA.INV(U1364,'Input Parameters'!$L$36,'Input Parameters'!$M$36,'Input Parameters'!$J$36,'Input Parameters'!$K$36)</f>
        <v>0.61789505469817918</v>
      </c>
      <c r="W1364" s="2">
        <f ca="1">N1364+(P1364-N1364)*(1-ERF((T1364-R1364)/(2*SQRT(L1364*'Input Parameters'!$E$38))))</f>
        <v>9.9943605776724162E-2</v>
      </c>
      <c r="X1364">
        <f t="shared" ca="1" si="192"/>
        <v>1</v>
      </c>
      <c r="Y1364" s="7"/>
    </row>
    <row r="1365" spans="1:25" ht="15" customHeight="1" x14ac:dyDescent="0.25">
      <c r="A1365" s="139">
        <v>1358</v>
      </c>
      <c r="B1365" s="10">
        <f t="shared" ca="1" si="183"/>
        <v>0.12753567271379251</v>
      </c>
      <c r="C1365" s="60">
        <f ca="1">_xlfn.NORM.INV(B1365,'Input Parameters'!$E$15,'Input Parameters'!$F$15)</f>
        <v>209.28868765775275</v>
      </c>
      <c r="D1365" s="10">
        <f t="shared" ca="1" si="184"/>
        <v>0.42073494152580915</v>
      </c>
      <c r="E1365" s="62">
        <f ca="1">IF(_xlfn.NORM.INV(D1365,'Input Parameters'!$E$17,'Input Parameters'!$F$17)&lt;3500,3500,IF(_xlfn.NORM.INV(D1365,'Input Parameters'!$E$17,'Input Parameters'!$F$17)&gt;5500,5500,_xlfn.NORM.INV(D1365,'Input Parameters'!$E$17,'Input Parameters'!$F$17)))</f>
        <v>4659.9904247547875</v>
      </c>
      <c r="F1365" s="10">
        <f t="shared" ca="1" si="185"/>
        <v>0.69153310877928653</v>
      </c>
      <c r="G1365" s="64">
        <f ca="1">_xlfn.NORM.INV(F1365,'Input Parameters'!$E$20,'Input Parameters'!$F$20)</f>
        <v>286.00134452898317</v>
      </c>
      <c r="H1365" s="57">
        <f ca="1">EXP(E1365*(1/'Input Parameters'!$E$23-1/G1365))</f>
        <v>0.68026642465791531</v>
      </c>
      <c r="I1365" s="10">
        <f t="shared" ca="1" si="186"/>
        <v>0.84960170270546453</v>
      </c>
      <c r="J1365" s="30">
        <f ca="1">_xlfn.BETA.INV(I1365,'Input Parameters'!$L$26,'Input Parameters'!$M$26,'Input Parameters'!$J$26,'Input Parameters'!$K$26)</f>
        <v>0.81004529858241936</v>
      </c>
      <c r="K1365" s="168">
        <f ca="1">('Input Parameters'!$E$27/'Input Parameters'!$E$38)^$J1365</f>
        <v>2.9960091158704018E-3</v>
      </c>
      <c r="L1365" s="69">
        <f ca="1">$H1365*$C1365*'Input Parameters'!$E$25*K1365</f>
        <v>0.42654801139907683</v>
      </c>
      <c r="M1365" s="24">
        <f t="shared" ca="1" si="187"/>
        <v>0.3558148715497349</v>
      </c>
      <c r="N1365" s="15">
        <f ca="1">_xlfn.NORM.INV(M1365,'Input Parameters'!$E$29,'Input Parameters'!$F$29)</f>
        <v>9.9963033181941052E-2</v>
      </c>
      <c r="O1365" s="8">
        <f t="shared" ca="1" si="188"/>
        <v>4.4499287423987788E-2</v>
      </c>
      <c r="P1365" s="30">
        <f ca="1">_xlfn.LOGNORM.INV(O1365,'Input Parameters'!$H$30,'Input Parameters'!$I$30)</f>
        <v>1.2016080469293029</v>
      </c>
      <c r="Q1365" s="10">
        <f t="shared" ca="1" si="189"/>
        <v>0.51171203498545237</v>
      </c>
      <c r="R1365" s="30">
        <f>IF('Input Parameters'!$E$32=0,0,_xlfn.BETA.INV(Q1365,'Input Parameters'!$L$32,'Input Parameters'!$M$32,'Input Parameters'!$J$32,'Input Parameters'!$K$32))</f>
        <v>0</v>
      </c>
      <c r="S1365" s="10">
        <f t="shared" ca="1" si="190"/>
        <v>0.39478332711918007</v>
      </c>
      <c r="T1365" s="26">
        <f ca="1">_xlfn.LOGNORM.INV(S1365,'Input Parameters'!$H$34,'Input Parameters'!$I$34)</f>
        <v>48.760195148876996</v>
      </c>
      <c r="U1365" s="10">
        <f t="shared" ca="1" si="191"/>
        <v>0.2498419689700121</v>
      </c>
      <c r="V1365" s="30">
        <f ca="1">_xlfn.BETA.INV(U1365,'Input Parameters'!$L$36,'Input Parameters'!$M$36,'Input Parameters'!$J$36,'Input Parameters'!$K$36)</f>
        <v>0.49008991377019745</v>
      </c>
      <c r="W1365" s="2">
        <f ca="1">N1365+(P1365-N1365)*(1-ERF((T1365-R1365)/(2*SQRT(L1365*'Input Parameters'!$E$38))))</f>
        <v>9.9963176134955187E-2</v>
      </c>
      <c r="X1365">
        <f t="shared" ca="1" si="192"/>
        <v>1</v>
      </c>
      <c r="Y1365" s="7"/>
    </row>
    <row r="1366" spans="1:25" ht="15" customHeight="1" x14ac:dyDescent="0.25">
      <c r="A1366" s="139">
        <v>1359</v>
      </c>
      <c r="B1366" s="10">
        <f t="shared" ca="1" si="183"/>
        <v>0.70398484983042897</v>
      </c>
      <c r="C1366" s="60">
        <f ca="1">_xlfn.NORM.INV(B1366,'Input Parameters'!$E$15,'Input Parameters'!$F$15)</f>
        <v>300.0092578189591</v>
      </c>
      <c r="D1366" s="10">
        <f t="shared" ca="1" si="184"/>
        <v>0.5854436890913387</v>
      </c>
      <c r="E1366" s="62">
        <f ca="1">IF(_xlfn.NORM.INV(D1366,'Input Parameters'!$E$17,'Input Parameters'!$F$17)&lt;3500,3500,IF(_xlfn.NORM.INV(D1366,'Input Parameters'!$E$17,'Input Parameters'!$F$17)&gt;5500,5500,_xlfn.NORM.INV(D1366,'Input Parameters'!$E$17,'Input Parameters'!$F$17)))</f>
        <v>4951.0878615395241</v>
      </c>
      <c r="F1366" s="10">
        <f t="shared" ca="1" si="185"/>
        <v>0.11622004787915585</v>
      </c>
      <c r="G1366" s="64">
        <f ca="1">_xlfn.NORM.INV(F1366,'Input Parameters'!$E$20,'Input Parameters'!$F$20)</f>
        <v>274.64955128432462</v>
      </c>
      <c r="H1366" s="57">
        <f ca="1">EXP(E1366*(1/'Input Parameters'!$E$23-1/G1366))</f>
        <v>0.32470064369069845</v>
      </c>
      <c r="I1366" s="10">
        <f t="shared" ca="1" si="186"/>
        <v>0.3285651931422231</v>
      </c>
      <c r="J1366" s="30">
        <f ca="1">_xlfn.BETA.INV(I1366,'Input Parameters'!$L$26,'Input Parameters'!$M$26,'Input Parameters'!$J$26,'Input Parameters'!$K$26)</f>
        <v>0.58790474491435207</v>
      </c>
      <c r="K1366" s="168">
        <f ca="1">('Input Parameters'!$E$27/'Input Parameters'!$E$38)^$J1366</f>
        <v>1.4742000211227553E-2</v>
      </c>
      <c r="L1366" s="69">
        <f ca="1">$H1366*$C1366*'Input Parameters'!$E$25*K1366</f>
        <v>1.4360654021063604</v>
      </c>
      <c r="M1366" s="24">
        <f t="shared" ca="1" si="187"/>
        <v>0.46256214978495336</v>
      </c>
      <c r="N1366" s="15">
        <f ca="1">_xlfn.NORM.INV(M1366,'Input Parameters'!$E$29,'Input Parameters'!$F$29)</f>
        <v>9.9990601906274248E-2</v>
      </c>
      <c r="O1366" s="8">
        <f t="shared" ca="1" si="188"/>
        <v>0.2422190153188255</v>
      </c>
      <c r="P1366" s="30">
        <f ca="1">_xlfn.LOGNORM.INV(O1366,'Input Parameters'!$H$30,'Input Parameters'!$I$30)</f>
        <v>1.9285341552437543</v>
      </c>
      <c r="Q1366" s="10">
        <f t="shared" ca="1" si="189"/>
        <v>0.80833026630417915</v>
      </c>
      <c r="R1366" s="30">
        <f>IF('Input Parameters'!$E$32=0,0,_xlfn.BETA.INV(Q1366,'Input Parameters'!$L$32,'Input Parameters'!$M$32,'Input Parameters'!$J$32,'Input Parameters'!$K$32))</f>
        <v>0</v>
      </c>
      <c r="S1366" s="10">
        <f t="shared" ca="1" si="190"/>
        <v>0.16705032479862214</v>
      </c>
      <c r="T1366" s="26">
        <f ca="1">_xlfn.LOGNORM.INV(S1366,'Input Parameters'!$H$34,'Input Parameters'!$I$34)</f>
        <v>44.695643730688253</v>
      </c>
      <c r="U1366" s="10">
        <f t="shared" ca="1" si="191"/>
        <v>0.73038951077396386</v>
      </c>
      <c r="V1366" s="30">
        <f ca="1">_xlfn.BETA.INV(U1366,'Input Parameters'!$L$36,'Input Parameters'!$M$36,'Input Parameters'!$J$36,'Input Parameters'!$K$36)</f>
        <v>0.68465857391773077</v>
      </c>
      <c r="W1366" s="2">
        <f ca="1">N1366+(P1366-N1366)*(1-ERF((T1366-R1366)/(2*SQRT(L1366*'Input Parameters'!$E$38))))</f>
        <v>0.11527056474959117</v>
      </c>
      <c r="X1366">
        <f t="shared" ca="1" si="192"/>
        <v>1</v>
      </c>
      <c r="Y1366" s="7"/>
    </row>
    <row r="1367" spans="1:25" ht="15" customHeight="1" x14ac:dyDescent="0.25">
      <c r="A1367" s="139">
        <v>1360</v>
      </c>
      <c r="B1367" s="10">
        <f t="shared" ca="1" si="183"/>
        <v>0.77561474581444956</v>
      </c>
      <c r="C1367" s="60">
        <f ca="1">_xlfn.NORM.INV(B1367,'Input Parameters'!$E$15,'Input Parameters'!$F$15)</f>
        <v>312.01690810264824</v>
      </c>
      <c r="D1367" s="10">
        <f t="shared" ca="1" si="184"/>
        <v>0.14510618885900317</v>
      </c>
      <c r="E1367" s="62">
        <f ca="1">IF(_xlfn.NORM.INV(D1367,'Input Parameters'!$E$17,'Input Parameters'!$F$17)&lt;3500,3500,IF(_xlfn.NORM.INV(D1367,'Input Parameters'!$E$17,'Input Parameters'!$F$17)&gt;5500,5500,_xlfn.NORM.INV(D1367,'Input Parameters'!$E$17,'Input Parameters'!$F$17)))</f>
        <v>4059.640916420733</v>
      </c>
      <c r="F1367" s="10">
        <f t="shared" ca="1" si="185"/>
        <v>0.5237423232406293</v>
      </c>
      <c r="G1367" s="64">
        <f ca="1">_xlfn.NORM.INV(F1367,'Input Parameters'!$E$20,'Input Parameters'!$F$20)</f>
        <v>283.04897396623176</v>
      </c>
      <c r="H1367" s="57">
        <f ca="1">EXP(E1367*(1/'Input Parameters'!$E$23-1/G1367))</f>
        <v>0.61650241339132084</v>
      </c>
      <c r="I1367" s="10">
        <f t="shared" ca="1" si="186"/>
        <v>5.8054377306471228E-4</v>
      </c>
      <c r="J1367" s="30">
        <f ca="1">_xlfn.BETA.INV(I1367,'Input Parameters'!$L$26,'Input Parameters'!$M$26,'Input Parameters'!$J$26,'Input Parameters'!$K$26)</f>
        <v>0.16549698228751578</v>
      </c>
      <c r="K1367" s="168">
        <f ca="1">('Input Parameters'!$E$27/'Input Parameters'!$E$38)^$J1367</f>
        <v>0.30510058019886244</v>
      </c>
      <c r="L1367" s="69">
        <f ca="1">$H1367*$C1367*'Input Parameters'!$E$25*K1367</f>
        <v>58.688896467837104</v>
      </c>
      <c r="M1367" s="24">
        <f t="shared" ca="1" si="187"/>
        <v>0.88497871879702872</v>
      </c>
      <c r="N1367" s="15">
        <f ca="1">_xlfn.NORM.INV(M1367,'Input Parameters'!$E$29,'Input Parameters'!$F$29)</f>
        <v>0.10012002492262151</v>
      </c>
      <c r="O1367" s="8">
        <f t="shared" ca="1" si="188"/>
        <v>0.31241175043690805</v>
      </c>
      <c r="P1367" s="30">
        <f ca="1">_xlfn.LOGNORM.INV(O1367,'Input Parameters'!$H$30,'Input Parameters'!$I$30)</f>
        <v>2.1298130298634113</v>
      </c>
      <c r="Q1367" s="10">
        <f t="shared" ca="1" si="189"/>
        <v>0.1687637182649625</v>
      </c>
      <c r="R1367" s="30">
        <f>IF('Input Parameters'!$E$32=0,0,_xlfn.BETA.INV(Q1367,'Input Parameters'!$L$32,'Input Parameters'!$M$32,'Input Parameters'!$J$32,'Input Parameters'!$K$32))</f>
        <v>0</v>
      </c>
      <c r="S1367" s="10">
        <f t="shared" ca="1" si="190"/>
        <v>0.83649468392759196</v>
      </c>
      <c r="T1367" s="26">
        <f ca="1">_xlfn.LOGNORM.INV(S1367,'Input Parameters'!$H$34,'Input Parameters'!$I$34)</f>
        <v>56.950860327202925</v>
      </c>
      <c r="U1367" s="10">
        <f t="shared" ca="1" si="191"/>
        <v>0.22988015502211823</v>
      </c>
      <c r="V1367" s="30">
        <f ca="1">_xlfn.BETA.INV(U1367,'Input Parameters'!$L$36,'Input Parameters'!$M$36,'Input Parameters'!$J$36,'Input Parameters'!$K$36)</f>
        <v>0.48173829088075637</v>
      </c>
      <c r="W1367" s="2">
        <f ca="1">N1367+(P1367-N1367)*(1-ERF((T1367-R1367)/(2*SQRT(L1367*'Input Parameters'!$E$38))))</f>
        <v>1.3161546733265186</v>
      </c>
      <c r="X1367">
        <f t="shared" ca="1" si="192"/>
        <v>0</v>
      </c>
      <c r="Y1367" s="7"/>
    </row>
    <row r="1368" spans="1:25" ht="15" customHeight="1" x14ac:dyDescent="0.25">
      <c r="A1368" s="139">
        <v>1361</v>
      </c>
      <c r="B1368" s="10">
        <f t="shared" ca="1" si="183"/>
        <v>0.35053348021678332</v>
      </c>
      <c r="C1368" s="60">
        <f ca="1">_xlfn.NORM.INV(B1368,'Input Parameters'!$E$15,'Input Parameters'!$F$15)</f>
        <v>250.16339081048861</v>
      </c>
      <c r="D1368" s="10">
        <f t="shared" ca="1" si="184"/>
        <v>0.15679858864881346</v>
      </c>
      <c r="E1368" s="62">
        <f ca="1">IF(_xlfn.NORM.INV(D1368,'Input Parameters'!$E$17,'Input Parameters'!$F$17)&lt;3500,3500,IF(_xlfn.NORM.INV(D1368,'Input Parameters'!$E$17,'Input Parameters'!$F$17)&gt;5500,5500,_xlfn.NORM.INV(D1368,'Input Parameters'!$E$17,'Input Parameters'!$F$17)))</f>
        <v>4094.6080646205546</v>
      </c>
      <c r="F1368" s="10">
        <f t="shared" ca="1" si="185"/>
        <v>0.93759972433697358</v>
      </c>
      <c r="G1368" s="64">
        <f ca="1">_xlfn.NORM.INV(F1368,'Input Parameters'!$E$20,'Input Parameters'!$F$20)</f>
        <v>292.93404387752588</v>
      </c>
      <c r="H1368" s="57">
        <f ca="1">EXP(E1368*(1/'Input Parameters'!$E$23-1/G1368))</f>
        <v>1.0002990502483506</v>
      </c>
      <c r="I1368" s="10">
        <f t="shared" ca="1" si="186"/>
        <v>5.4320596988325254E-2</v>
      </c>
      <c r="J1368" s="30">
        <f ca="1">_xlfn.BETA.INV(I1368,'Input Parameters'!$L$26,'Input Parameters'!$M$26,'Input Parameters'!$J$26,'Input Parameters'!$K$26)</f>
        <v>0.39083770094735693</v>
      </c>
      <c r="K1368" s="168">
        <f ca="1">('Input Parameters'!$E$27/'Input Parameters'!$E$38)^$J1368</f>
        <v>6.0598319708781233E-2</v>
      </c>
      <c r="L1368" s="69">
        <f ca="1">$H1368*$C1368*'Input Parameters'!$E$25*K1368</f>
        <v>15.164014582365292</v>
      </c>
      <c r="M1368" s="24">
        <f t="shared" ca="1" si="187"/>
        <v>0.11919333339653981</v>
      </c>
      <c r="N1368" s="15">
        <f ca="1">_xlfn.NORM.INV(M1368,'Input Parameters'!$E$29,'Input Parameters'!$F$29)</f>
        <v>9.9882097109652734E-2</v>
      </c>
      <c r="O1368" s="8">
        <f t="shared" ca="1" si="188"/>
        <v>0.83243806677359744</v>
      </c>
      <c r="P1368" s="30">
        <f ca="1">_xlfn.LOGNORM.INV(O1368,'Input Parameters'!$H$30,'Input Parameters'!$I$30)</f>
        <v>4.2305927077640044</v>
      </c>
      <c r="Q1368" s="10">
        <f t="shared" ca="1" si="189"/>
        <v>0.76907293544587396</v>
      </c>
      <c r="R1368" s="30">
        <f>IF('Input Parameters'!$E$32=0,0,_xlfn.BETA.INV(Q1368,'Input Parameters'!$L$32,'Input Parameters'!$M$32,'Input Parameters'!$J$32,'Input Parameters'!$K$32))</f>
        <v>0</v>
      </c>
      <c r="S1368" s="10">
        <f t="shared" ca="1" si="190"/>
        <v>0.95061388735569197</v>
      </c>
      <c r="T1368" s="26">
        <f ca="1">_xlfn.LOGNORM.INV(S1368,'Input Parameters'!$H$34,'Input Parameters'!$I$34)</f>
        <v>61.911091255844262</v>
      </c>
      <c r="U1368" s="10">
        <f t="shared" ca="1" si="191"/>
        <v>0.2860240600075884</v>
      </c>
      <c r="V1368" s="30">
        <f ca="1">_xlfn.BETA.INV(U1368,'Input Parameters'!$L$36,'Input Parameters'!$M$36,'Input Parameters'!$J$36,'Input Parameters'!$K$36)</f>
        <v>0.50469947590310038</v>
      </c>
      <c r="W1368" s="2">
        <f ca="1">N1368+(P1368-N1368)*(1-ERF((T1368-R1368)/(2*SQRT(L1368*'Input Parameters'!$E$38))))</f>
        <v>1.1776883142785921</v>
      </c>
      <c r="X1368">
        <f t="shared" ca="1" si="192"/>
        <v>0</v>
      </c>
      <c r="Y1368" s="7"/>
    </row>
    <row r="1369" spans="1:25" ht="15" customHeight="1" x14ac:dyDescent="0.25">
      <c r="A1369" s="139">
        <v>1362</v>
      </c>
      <c r="B1369" s="10">
        <f t="shared" ca="1" si="183"/>
        <v>0.3959398924469415</v>
      </c>
      <c r="C1369" s="60">
        <f ca="1">_xlfn.NORM.INV(B1369,'Input Parameters'!$E$15,'Input Parameters'!$F$15)</f>
        <v>256.66715531109281</v>
      </c>
      <c r="D1369" s="10">
        <f t="shared" ca="1" si="184"/>
        <v>0.63730612127689257</v>
      </c>
      <c r="E1369" s="62">
        <f ca="1">IF(_xlfn.NORM.INV(D1369,'Input Parameters'!$E$17,'Input Parameters'!$F$17)&lt;3500,3500,IF(_xlfn.NORM.INV(D1369,'Input Parameters'!$E$17,'Input Parameters'!$F$17)&gt;5500,5500,_xlfn.NORM.INV(D1369,'Input Parameters'!$E$17,'Input Parameters'!$F$17)))</f>
        <v>5045.8871726812204</v>
      </c>
      <c r="F1369" s="10">
        <f t="shared" ca="1" si="185"/>
        <v>5.9006102855796438E-4</v>
      </c>
      <c r="G1369" s="64">
        <f ca="1">_xlfn.NORM.INV(F1369,'Input Parameters'!$E$20,'Input Parameters'!$F$20)</f>
        <v>260.91760240837158</v>
      </c>
      <c r="H1369" s="57">
        <f ca="1">EXP(E1369*(1/'Input Parameters'!$E$23-1/G1369))</f>
        <v>0.12083824671804336</v>
      </c>
      <c r="I1369" s="10">
        <f t="shared" ca="1" si="186"/>
        <v>0.57369435044993944</v>
      </c>
      <c r="J1369" s="30">
        <f ca="1">_xlfn.BETA.INV(I1369,'Input Parameters'!$L$26,'Input Parameters'!$M$26,'Input Parameters'!$J$26,'Input Parameters'!$K$26)</f>
        <v>0.69082108787588159</v>
      </c>
      <c r="K1369" s="168">
        <f ca="1">('Input Parameters'!$E$27/'Input Parameters'!$E$38)^$J1369</f>
        <v>7.0461347501987372E-3</v>
      </c>
      <c r="L1369" s="69">
        <f ca="1">$H1369*$C1369*'Input Parameters'!$E$25*K1369</f>
        <v>0.21853734218662643</v>
      </c>
      <c r="M1369" s="24">
        <f t="shared" ca="1" si="187"/>
        <v>0.77594872485102218</v>
      </c>
      <c r="N1369" s="15">
        <f ca="1">_xlfn.NORM.INV(M1369,'Input Parameters'!$E$29,'Input Parameters'!$F$29)</f>
        <v>0.10007585821559552</v>
      </c>
      <c r="O1369" s="8">
        <f t="shared" ca="1" si="188"/>
        <v>0.12657606079493511</v>
      </c>
      <c r="P1369" s="30">
        <f ca="1">_xlfn.LOGNORM.INV(O1369,'Input Parameters'!$H$30,'Input Parameters'!$I$30)</f>
        <v>1.5639872505525898</v>
      </c>
      <c r="Q1369" s="10">
        <f t="shared" ca="1" si="189"/>
        <v>0.67326124902050577</v>
      </c>
      <c r="R1369" s="30">
        <f>IF('Input Parameters'!$E$32=0,0,_xlfn.BETA.INV(Q1369,'Input Parameters'!$L$32,'Input Parameters'!$M$32,'Input Parameters'!$J$32,'Input Parameters'!$K$32))</f>
        <v>0</v>
      </c>
      <c r="S1369" s="10">
        <f t="shared" ca="1" si="190"/>
        <v>0.30700599020330321</v>
      </c>
      <c r="T1369" s="26">
        <f ca="1">_xlfn.LOGNORM.INV(S1369,'Input Parameters'!$H$34,'Input Parameters'!$I$34)</f>
        <v>47.339455349728105</v>
      </c>
      <c r="U1369" s="10">
        <f t="shared" ca="1" si="191"/>
        <v>0.57609733880336667</v>
      </c>
      <c r="V1369" s="30">
        <f ca="1">_xlfn.BETA.INV(U1369,'Input Parameters'!$L$36,'Input Parameters'!$M$36,'Input Parameters'!$J$36,'Input Parameters'!$K$36)</f>
        <v>0.61566231381498127</v>
      </c>
      <c r="W1369" s="2">
        <f ca="1">N1369+(P1369-N1369)*(1-ERF((T1369-R1369)/(2*SQRT(L1369*'Input Parameters'!$E$38))))</f>
        <v>0.10007585821677188</v>
      </c>
      <c r="X1369">
        <f t="shared" ca="1" si="192"/>
        <v>1</v>
      </c>
      <c r="Y1369" s="7"/>
    </row>
    <row r="1370" spans="1:25" ht="15" customHeight="1" x14ac:dyDescent="0.25">
      <c r="A1370" s="139">
        <v>1363</v>
      </c>
      <c r="B1370" s="10">
        <f t="shared" ca="1" si="183"/>
        <v>7.0508580731230897E-2</v>
      </c>
      <c r="C1370" s="60">
        <f ca="1">_xlfn.NORM.INV(B1370,'Input Parameters'!$E$15,'Input Parameters'!$F$15)</f>
        <v>191.19371053923277</v>
      </c>
      <c r="D1370" s="10">
        <f t="shared" ca="1" si="184"/>
        <v>0.38709763688571186</v>
      </c>
      <c r="E1370" s="62">
        <f ca="1">IF(_xlfn.NORM.INV(D1370,'Input Parameters'!$E$17,'Input Parameters'!$F$17)&lt;3500,3500,IF(_xlfn.NORM.INV(D1370,'Input Parameters'!$E$17,'Input Parameters'!$F$17)&gt;5500,5500,_xlfn.NORM.INV(D1370,'Input Parameters'!$E$17,'Input Parameters'!$F$17)))</f>
        <v>4599.1758354624608</v>
      </c>
      <c r="F1370" s="10">
        <f t="shared" ca="1" si="185"/>
        <v>3.1702374326416316E-2</v>
      </c>
      <c r="G1370" s="64">
        <f ca="1">_xlfn.NORM.INV(F1370,'Input Parameters'!$E$20,'Input Parameters'!$F$20)</f>
        <v>270.21250495494735</v>
      </c>
      <c r="H1370" s="57">
        <f ca="1">EXP(E1370*(1/'Input Parameters'!$E$23-1/G1370))</f>
        <v>0.26716937171715321</v>
      </c>
      <c r="I1370" s="10">
        <f t="shared" ca="1" si="186"/>
        <v>0.69019856199606022</v>
      </c>
      <c r="J1370" s="30">
        <f ca="1">_xlfn.BETA.INV(I1370,'Input Parameters'!$L$26,'Input Parameters'!$M$26,'Input Parameters'!$J$26,'Input Parameters'!$K$26)</f>
        <v>0.73762669379826573</v>
      </c>
      <c r="K1370" s="168">
        <f ca="1">('Input Parameters'!$E$27/'Input Parameters'!$E$38)^$J1370</f>
        <v>5.0366515226945756E-3</v>
      </c>
      <c r="L1370" s="69">
        <f ca="1">$H1370*$C1370*'Input Parameters'!$E$25*K1370</f>
        <v>0.25727771783015568</v>
      </c>
      <c r="M1370" s="24">
        <f t="shared" ca="1" si="187"/>
        <v>0.87340121222822997</v>
      </c>
      <c r="N1370" s="15">
        <f ca="1">_xlfn.NORM.INV(M1370,'Input Parameters'!$E$29,'Input Parameters'!$F$29)</f>
        <v>0.10011426171651497</v>
      </c>
      <c r="O1370" s="8">
        <f t="shared" ca="1" si="188"/>
        <v>0.59292663567894066</v>
      </c>
      <c r="P1370" s="30">
        <f ca="1">_xlfn.LOGNORM.INV(O1370,'Input Parameters'!$H$30,'Input Parameters'!$I$30)</f>
        <v>2.9984267104836371</v>
      </c>
      <c r="Q1370" s="10">
        <f t="shared" ca="1" si="189"/>
        <v>0.13094793336511312</v>
      </c>
      <c r="R1370" s="30">
        <f>IF('Input Parameters'!$E$32=0,0,_xlfn.BETA.INV(Q1370,'Input Parameters'!$L$32,'Input Parameters'!$M$32,'Input Parameters'!$J$32,'Input Parameters'!$K$32))</f>
        <v>0</v>
      </c>
      <c r="S1370" s="10">
        <f t="shared" ca="1" si="190"/>
        <v>0.37036064478776876</v>
      </c>
      <c r="T1370" s="26">
        <f ca="1">_xlfn.LOGNORM.INV(S1370,'Input Parameters'!$H$34,'Input Parameters'!$I$34)</f>
        <v>48.373018500240661</v>
      </c>
      <c r="U1370" s="10">
        <f t="shared" ca="1" si="191"/>
        <v>0.54910663976697338</v>
      </c>
      <c r="V1370" s="30">
        <f ca="1">_xlfn.BETA.INV(U1370,'Input Parameters'!$L$36,'Input Parameters'!$M$36,'Input Parameters'!$J$36,'Input Parameters'!$K$36)</f>
        <v>0.60491254936197736</v>
      </c>
      <c r="W1370" s="2">
        <f ca="1">N1370+(P1370-N1370)*(1-ERF((T1370-R1370)/(2*SQRT(L1370*'Input Parameters'!$E$38))))</f>
        <v>0.10011426176131924</v>
      </c>
      <c r="X1370">
        <f t="shared" ca="1" si="192"/>
        <v>1</v>
      </c>
      <c r="Y1370" s="7"/>
    </row>
    <row r="1371" spans="1:25" ht="15" customHeight="1" x14ac:dyDescent="0.25">
      <c r="A1371" s="139">
        <v>1364</v>
      </c>
      <c r="B1371" s="10">
        <f t="shared" ca="1" si="183"/>
        <v>0.54419953622884998</v>
      </c>
      <c r="C1371" s="60">
        <f ca="1">_xlfn.NORM.INV(B1371,'Input Parameters'!$E$15,'Input Parameters'!$F$15)</f>
        <v>276.98372560597545</v>
      </c>
      <c r="D1371" s="10">
        <f t="shared" ca="1" si="184"/>
        <v>0.33469948921850823</v>
      </c>
      <c r="E1371" s="62">
        <f ca="1">IF(_xlfn.NORM.INV(D1371,'Input Parameters'!$E$17,'Input Parameters'!$F$17)&lt;3500,3500,IF(_xlfn.NORM.INV(D1371,'Input Parameters'!$E$17,'Input Parameters'!$F$17)&gt;5500,5500,_xlfn.NORM.INV(D1371,'Input Parameters'!$E$17,'Input Parameters'!$F$17)))</f>
        <v>4501.1188854222783</v>
      </c>
      <c r="F1371" s="10">
        <f t="shared" ca="1" si="185"/>
        <v>0.28526824391772365</v>
      </c>
      <c r="G1371" s="64">
        <f ca="1">_xlfn.NORM.INV(F1371,'Input Parameters'!$E$20,'Input Parameters'!$F$20)</f>
        <v>278.84934753389962</v>
      </c>
      <c r="H1371" s="57">
        <f ca="1">EXP(E1371*(1/'Input Parameters'!$E$23-1/G1371))</f>
        <v>0.46033968060766151</v>
      </c>
      <c r="I1371" s="10">
        <f t="shared" ca="1" si="186"/>
        <v>0.9826290183916524</v>
      </c>
      <c r="J1371" s="30">
        <f ca="1">_xlfn.BETA.INV(I1371,'Input Parameters'!$L$26,'Input Parameters'!$M$26,'Input Parameters'!$J$26,'Input Parameters'!$K$26)</f>
        <v>0.91557519675590404</v>
      </c>
      <c r="K1371" s="168">
        <f ca="1">('Input Parameters'!$E$27/'Input Parameters'!$E$38)^$J1371</f>
        <v>1.4053869044385323E-3</v>
      </c>
      <c r="L1371" s="69">
        <f ca="1">$H1371*$C1371*'Input Parameters'!$E$25*K1371</f>
        <v>0.17919610555885637</v>
      </c>
      <c r="M1371" s="24">
        <f t="shared" ca="1" si="187"/>
        <v>0.38825734384166632</v>
      </c>
      <c r="N1371" s="15">
        <f ca="1">_xlfn.NORM.INV(M1371,'Input Parameters'!$E$29,'Input Parameters'!$F$29)</f>
        <v>9.9971613610666671E-2</v>
      </c>
      <c r="O1371" s="8">
        <f t="shared" ca="1" si="188"/>
        <v>8.4404571026763797E-5</v>
      </c>
      <c r="P1371" s="30">
        <f ca="1">_xlfn.LOGNORM.INV(O1371,'Input Parameters'!$H$30,'Input Parameters'!$I$30)</f>
        <v>0.45389864621850579</v>
      </c>
      <c r="Q1371" s="10">
        <f t="shared" ca="1" si="189"/>
        <v>0.36484965456527374</v>
      </c>
      <c r="R1371" s="30">
        <f>IF('Input Parameters'!$E$32=0,0,_xlfn.BETA.INV(Q1371,'Input Parameters'!$L$32,'Input Parameters'!$M$32,'Input Parameters'!$J$32,'Input Parameters'!$K$32))</f>
        <v>0</v>
      </c>
      <c r="S1371" s="10">
        <f t="shared" ca="1" si="190"/>
        <v>0.41793032135088715</v>
      </c>
      <c r="T1371" s="26">
        <f ca="1">_xlfn.LOGNORM.INV(S1371,'Input Parameters'!$H$34,'Input Parameters'!$I$34)</f>
        <v>49.123900978504757</v>
      </c>
      <c r="U1371" s="10">
        <f t="shared" ca="1" si="191"/>
        <v>0.72355664291060895</v>
      </c>
      <c r="V1371" s="30">
        <f ca="1">_xlfn.BETA.INV(U1371,'Input Parameters'!$L$36,'Input Parameters'!$M$36,'Input Parameters'!$J$36,'Input Parameters'!$K$36)</f>
        <v>0.68119448518762149</v>
      </c>
      <c r="W1371" s="2">
        <f ca="1">N1371+(P1371-N1371)*(1-ERF((T1371-R1371)/(2*SQRT(L1371*'Input Parameters'!$E$38))))</f>
        <v>9.9971613610666754E-2</v>
      </c>
      <c r="X1371">
        <f t="shared" ca="1" si="192"/>
        <v>1</v>
      </c>
      <c r="Y1371" s="7"/>
    </row>
    <row r="1372" spans="1:25" ht="15" customHeight="1" x14ac:dyDescent="0.25">
      <c r="A1372" s="139">
        <v>1365</v>
      </c>
      <c r="B1372" s="10">
        <f t="shared" ca="1" si="183"/>
        <v>0.56060190820162481</v>
      </c>
      <c r="C1372" s="60">
        <f ca="1">_xlfn.NORM.INV(B1372,'Input Parameters'!$E$15,'Input Parameters'!$F$15)</f>
        <v>279.23145269320133</v>
      </c>
      <c r="D1372" s="10">
        <f t="shared" ca="1" si="184"/>
        <v>0.19886018158107077</v>
      </c>
      <c r="E1372" s="62">
        <f ca="1">IF(_xlfn.NORM.INV(D1372,'Input Parameters'!$E$17,'Input Parameters'!$F$17)&lt;3500,3500,IF(_xlfn.NORM.INV(D1372,'Input Parameters'!$E$17,'Input Parameters'!$F$17)&gt;5500,5500,_xlfn.NORM.INV(D1372,'Input Parameters'!$E$17,'Input Parameters'!$F$17)))</f>
        <v>4208.0103010829207</v>
      </c>
      <c r="F1372" s="10">
        <f t="shared" ca="1" si="185"/>
        <v>0.46188348842347793</v>
      </c>
      <c r="G1372" s="64">
        <f ca="1">_xlfn.NORM.INV(F1372,'Input Parameters'!$E$20,'Input Parameters'!$F$20)</f>
        <v>282.00887863273636</v>
      </c>
      <c r="H1372" s="57">
        <f ca="1">EXP(E1372*(1/'Input Parameters'!$E$23-1/G1372))</f>
        <v>0.57338281414135805</v>
      </c>
      <c r="I1372" s="10">
        <f t="shared" ca="1" si="186"/>
        <v>0.54914741199009343</v>
      </c>
      <c r="J1372" s="30">
        <f ca="1">_xlfn.BETA.INV(I1372,'Input Parameters'!$L$26,'Input Parameters'!$M$26,'Input Parameters'!$J$26,'Input Parameters'!$K$26)</f>
        <v>0.68106560202983224</v>
      </c>
      <c r="K1372" s="168">
        <f ca="1">('Input Parameters'!$E$27/'Input Parameters'!$E$38)^$J1372</f>
        <v>7.5568583059348873E-3</v>
      </c>
      <c r="L1372" s="69">
        <f ca="1">$H1372*$C1372*'Input Parameters'!$E$25*K1372</f>
        <v>1.2099022563420259</v>
      </c>
      <c r="M1372" s="24">
        <f t="shared" ca="1" si="187"/>
        <v>0.52210421574942678</v>
      </c>
      <c r="N1372" s="15">
        <f ca="1">_xlfn.NORM.INV(M1372,'Input Parameters'!$E$29,'Input Parameters'!$F$29)</f>
        <v>0.10000554354320883</v>
      </c>
      <c r="O1372" s="8">
        <f t="shared" ca="1" si="188"/>
        <v>0.44957603178925909</v>
      </c>
      <c r="P1372" s="30">
        <f ca="1">_xlfn.LOGNORM.INV(O1372,'Input Parameters'!$H$30,'Input Parameters'!$I$30)</f>
        <v>2.5273579983468517</v>
      </c>
      <c r="Q1372" s="10">
        <f t="shared" ca="1" si="189"/>
        <v>0.2362438382504729</v>
      </c>
      <c r="R1372" s="30">
        <f>IF('Input Parameters'!$E$32=0,0,_xlfn.BETA.INV(Q1372,'Input Parameters'!$L$32,'Input Parameters'!$M$32,'Input Parameters'!$J$32,'Input Parameters'!$K$32))</f>
        <v>0</v>
      </c>
      <c r="S1372" s="10">
        <f t="shared" ca="1" si="190"/>
        <v>3.0931787560506852E-2</v>
      </c>
      <c r="T1372" s="26">
        <f ca="1">_xlfn.LOGNORM.INV(S1372,'Input Parameters'!$H$34,'Input Parameters'!$I$34)</f>
        <v>39.950426363462071</v>
      </c>
      <c r="U1372" s="10">
        <f t="shared" ca="1" si="191"/>
        <v>0.34317466769611982</v>
      </c>
      <c r="V1372" s="30">
        <f ca="1">_xlfn.BETA.INV(U1372,'Input Parameters'!$L$36,'Input Parameters'!$M$36,'Input Parameters'!$J$36,'Input Parameters'!$K$36)</f>
        <v>0.52683852872418657</v>
      </c>
      <c r="W1372" s="2">
        <f ca="1">N1372+(P1372-N1372)*(1-ERF((T1372-R1372)/(2*SQRT(L1372*'Input Parameters'!$E$38))))</f>
        <v>0.12481888886914749</v>
      </c>
      <c r="X1372">
        <f t="shared" ca="1" si="192"/>
        <v>1</v>
      </c>
      <c r="Y1372" s="7"/>
    </row>
    <row r="1373" spans="1:25" ht="15" customHeight="1" x14ac:dyDescent="0.25">
      <c r="A1373" s="139">
        <v>1366</v>
      </c>
      <c r="B1373" s="10">
        <f t="shared" ca="1" si="183"/>
        <v>0.43564942424378583</v>
      </c>
      <c r="C1373" s="60">
        <f ca="1">_xlfn.NORM.INV(B1373,'Input Parameters'!$E$15,'Input Parameters'!$F$15)</f>
        <v>262.1873806194593</v>
      </c>
      <c r="D1373" s="10">
        <f t="shared" ca="1" si="184"/>
        <v>0.95248875395890431</v>
      </c>
      <c r="E1373" s="62">
        <f ca="1">IF(_xlfn.NORM.INV(D1373,'Input Parameters'!$E$17,'Input Parameters'!$F$17)&lt;3500,3500,IF(_xlfn.NORM.INV(D1373,'Input Parameters'!$E$17,'Input Parameters'!$F$17)&gt;5500,5500,_xlfn.NORM.INV(D1373,'Input Parameters'!$E$17,'Input Parameters'!$F$17)))</f>
        <v>5500</v>
      </c>
      <c r="F1373" s="10">
        <f t="shared" ca="1" si="185"/>
        <v>0.15027746795727537</v>
      </c>
      <c r="G1373" s="64">
        <f ca="1">_xlfn.NORM.INV(F1373,'Input Parameters'!$E$20,'Input Parameters'!$F$20)</f>
        <v>275.7138646382619</v>
      </c>
      <c r="H1373" s="57">
        <f ca="1">EXP(E1373*(1/'Input Parameters'!$E$23-1/G1373))</f>
        <v>0.30966698285011485</v>
      </c>
      <c r="I1373" s="10">
        <f t="shared" ca="1" si="186"/>
        <v>0.50665655041971303</v>
      </c>
      <c r="J1373" s="30">
        <f ca="1">_xlfn.BETA.INV(I1373,'Input Parameters'!$L$26,'Input Parameters'!$M$26,'Input Parameters'!$J$26,'Input Parameters'!$K$26)</f>
        <v>0.66407931296466471</v>
      </c>
      <c r="K1373" s="168">
        <f ca="1">('Input Parameters'!$E$27/'Input Parameters'!$E$38)^$J1373</f>
        <v>8.5360518719146301E-3</v>
      </c>
      <c r="L1373" s="69">
        <f ca="1">$H1373*$C1373*'Input Parameters'!$E$25*K1373</f>
        <v>0.69304866775579799</v>
      </c>
      <c r="M1373" s="24">
        <f t="shared" ca="1" si="187"/>
        <v>0.70368270345627426</v>
      </c>
      <c r="N1373" s="15">
        <f ca="1">_xlfn.NORM.INV(M1373,'Input Parameters'!$E$29,'Input Parameters'!$F$29)</f>
        <v>0.10005350220744272</v>
      </c>
      <c r="O1373" s="8">
        <f t="shared" ca="1" si="188"/>
        <v>7.7648495133535222E-2</v>
      </c>
      <c r="P1373" s="30">
        <f ca="1">_xlfn.LOGNORM.INV(O1373,'Input Parameters'!$H$30,'Input Parameters'!$I$30)</f>
        <v>1.3712947622791813</v>
      </c>
      <c r="Q1373" s="10">
        <f t="shared" ca="1" si="189"/>
        <v>0.74928732723301072</v>
      </c>
      <c r="R1373" s="30">
        <f>IF('Input Parameters'!$E$32=0,0,_xlfn.BETA.INV(Q1373,'Input Parameters'!$L$32,'Input Parameters'!$M$32,'Input Parameters'!$J$32,'Input Parameters'!$K$32))</f>
        <v>0</v>
      </c>
      <c r="S1373" s="10">
        <f t="shared" ca="1" si="190"/>
        <v>0.2982773713094925</v>
      </c>
      <c r="T1373" s="26">
        <f ca="1">_xlfn.LOGNORM.INV(S1373,'Input Parameters'!$H$34,'Input Parameters'!$I$34)</f>
        <v>47.192283488246296</v>
      </c>
      <c r="U1373" s="10">
        <f t="shared" ca="1" si="191"/>
        <v>0.35495161813983001</v>
      </c>
      <c r="V1373" s="30">
        <f ca="1">_xlfn.BETA.INV(U1373,'Input Parameters'!$L$36,'Input Parameters'!$M$36,'Input Parameters'!$J$36,'Input Parameters'!$K$36)</f>
        <v>0.53130829870714347</v>
      </c>
      <c r="W1373" s="2">
        <f ca="1">N1373+(P1373-N1373)*(1-ERF((T1373-R1373)/(2*SQRT(L1373*'Input Parameters'!$E$38))))</f>
        <v>0.10013120577607193</v>
      </c>
      <c r="X1373">
        <f t="shared" ca="1" si="192"/>
        <v>1</v>
      </c>
      <c r="Y1373" s="7"/>
    </row>
    <row r="1374" spans="1:25" ht="15" customHeight="1" x14ac:dyDescent="0.25">
      <c r="A1374" s="139">
        <v>1367</v>
      </c>
      <c r="B1374" s="10">
        <f t="shared" ca="1" si="183"/>
        <v>0.42489106862140613</v>
      </c>
      <c r="C1374" s="60">
        <f ca="1">_xlfn.NORM.INV(B1374,'Input Parameters'!$E$15,'Input Parameters'!$F$15)</f>
        <v>260.70315696911808</v>
      </c>
      <c r="D1374" s="10">
        <f t="shared" ca="1" si="184"/>
        <v>0.19821267150197119</v>
      </c>
      <c r="E1374" s="62">
        <f ca="1">IF(_xlfn.NORM.INV(D1374,'Input Parameters'!$E$17,'Input Parameters'!$F$17)&lt;3500,3500,IF(_xlfn.NORM.INV(D1374,'Input Parameters'!$E$17,'Input Parameters'!$F$17)&gt;5500,5500,_xlfn.NORM.INV(D1374,'Input Parameters'!$E$17,'Input Parameters'!$F$17)))</f>
        <v>4206.3841277378651</v>
      </c>
      <c r="F1374" s="10">
        <f t="shared" ca="1" si="185"/>
        <v>0.1952971838566071</v>
      </c>
      <c r="G1374" s="64">
        <f ca="1">_xlfn.NORM.INV(F1374,'Input Parameters'!$E$20,'Input Parameters'!$F$20)</f>
        <v>276.89778217900312</v>
      </c>
      <c r="H1374" s="57">
        <f ca="1">EXP(E1374*(1/'Input Parameters'!$E$23-1/G1374))</f>
        <v>0.43547902411506562</v>
      </c>
      <c r="I1374" s="10">
        <f t="shared" ca="1" si="186"/>
        <v>0.5217561401477433</v>
      </c>
      <c r="J1374" s="30">
        <f ca="1">_xlfn.BETA.INV(I1374,'Input Parameters'!$L$26,'Input Parameters'!$M$26,'Input Parameters'!$J$26,'Input Parameters'!$K$26)</f>
        <v>0.6701373474474166</v>
      </c>
      <c r="K1374" s="168">
        <f ca="1">('Input Parameters'!$E$27/'Input Parameters'!$E$38)^$J1374</f>
        <v>8.1730664224445391E-3</v>
      </c>
      <c r="L1374" s="69">
        <f ca="1">$H1374*$C1374*'Input Parameters'!$E$25*K1374</f>
        <v>0.92789441288924435</v>
      </c>
      <c r="M1374" s="24">
        <f t="shared" ca="1" si="187"/>
        <v>0.94474347793930213</v>
      </c>
      <c r="N1374" s="15">
        <f ca="1">_xlfn.NORM.INV(M1374,'Input Parameters'!$E$29,'Input Parameters'!$F$29)</f>
        <v>0.10015958913902118</v>
      </c>
      <c r="O1374" s="8">
        <f t="shared" ca="1" si="188"/>
        <v>0.27049847509270353</v>
      </c>
      <c r="P1374" s="30">
        <f ca="1">_xlfn.LOGNORM.INV(O1374,'Input Parameters'!$H$30,'Input Parameters'!$I$30)</f>
        <v>2.0102745217625073</v>
      </c>
      <c r="Q1374" s="10">
        <f t="shared" ca="1" si="189"/>
        <v>0.14297683453464827</v>
      </c>
      <c r="R1374" s="30">
        <f>IF('Input Parameters'!$E$32=0,0,_xlfn.BETA.INV(Q1374,'Input Parameters'!$L$32,'Input Parameters'!$M$32,'Input Parameters'!$J$32,'Input Parameters'!$K$32))</f>
        <v>0</v>
      </c>
      <c r="S1374" s="10">
        <f t="shared" ca="1" si="190"/>
        <v>0.33507185992860444</v>
      </c>
      <c r="T1374" s="26">
        <f ca="1">_xlfn.LOGNORM.INV(S1374,'Input Parameters'!$H$34,'Input Parameters'!$I$34)</f>
        <v>47.803872793947278</v>
      </c>
      <c r="U1374" s="10">
        <f t="shared" ca="1" si="191"/>
        <v>0.23849622940969539</v>
      </c>
      <c r="V1374" s="30">
        <f ca="1">_xlfn.BETA.INV(U1374,'Input Parameters'!$L$36,'Input Parameters'!$M$36,'Input Parameters'!$J$36,'Input Parameters'!$K$36)</f>
        <v>0.48537280753823098</v>
      </c>
      <c r="W1374" s="2">
        <f ca="1">N1374+(P1374-N1374)*(1-ERF((T1374-R1374)/(2*SQRT(L1374*'Input Parameters'!$E$38))))</f>
        <v>0.10101834629437367</v>
      </c>
      <c r="X1374">
        <f t="shared" ca="1" si="192"/>
        <v>1</v>
      </c>
      <c r="Y1374" s="7"/>
    </row>
    <row r="1375" spans="1:25" ht="15" customHeight="1" x14ac:dyDescent="0.25">
      <c r="A1375" s="139">
        <v>1368</v>
      </c>
      <c r="B1375" s="10">
        <f t="shared" ca="1" si="183"/>
        <v>1.2723298052200516E-2</v>
      </c>
      <c r="C1375" s="60">
        <f ca="1">_xlfn.NORM.INV(B1375,'Input Parameters'!$E$15,'Input Parameters'!$F$15)</f>
        <v>149.8689926680276</v>
      </c>
      <c r="D1375" s="10">
        <f t="shared" ca="1" si="184"/>
        <v>0.54673937338952738</v>
      </c>
      <c r="E1375" s="62">
        <f ca="1">IF(_xlfn.NORM.INV(D1375,'Input Parameters'!$E$17,'Input Parameters'!$F$17)&lt;3500,3500,IF(_xlfn.NORM.INV(D1375,'Input Parameters'!$E$17,'Input Parameters'!$F$17)&gt;5500,5500,_xlfn.NORM.INV(D1375,'Input Parameters'!$E$17,'Input Parameters'!$F$17)))</f>
        <v>4882.1992851158357</v>
      </c>
      <c r="F1375" s="10">
        <f t="shared" ca="1" si="185"/>
        <v>0.69674585296380198</v>
      </c>
      <c r="G1375" s="64">
        <f ca="1">_xlfn.NORM.INV(F1375,'Input Parameters'!$E$20,'Input Parameters'!$F$20)</f>
        <v>286.10092883890093</v>
      </c>
      <c r="H1375" s="57">
        <f ca="1">EXP(E1375*(1/'Input Parameters'!$E$23-1/G1375))</f>
        <v>0.67186332258061432</v>
      </c>
      <c r="I1375" s="10">
        <f t="shared" ca="1" si="186"/>
        <v>0.62430752451296989</v>
      </c>
      <c r="J1375" s="30">
        <f ca="1">_xlfn.BETA.INV(I1375,'Input Parameters'!$L$26,'Input Parameters'!$M$26,'Input Parameters'!$J$26,'Input Parameters'!$K$26)</f>
        <v>0.71095766222155332</v>
      </c>
      <c r="K1375" s="168">
        <f ca="1">('Input Parameters'!$E$27/'Input Parameters'!$E$38)^$J1375</f>
        <v>6.0984770613349117E-3</v>
      </c>
      <c r="L1375" s="69">
        <f ca="1">$H1375*$C1375*'Input Parameters'!$E$25*K1375</f>
        <v>0.61406467718390856</v>
      </c>
      <c r="M1375" s="24">
        <f t="shared" ca="1" si="187"/>
        <v>0.42689590190585469</v>
      </c>
      <c r="N1375" s="15">
        <f ca="1">_xlfn.NORM.INV(M1375,'Input Parameters'!$E$29,'Input Parameters'!$F$29)</f>
        <v>9.9981571745158093E-2</v>
      </c>
      <c r="O1375" s="8">
        <f t="shared" ca="1" si="188"/>
        <v>3.900056504250482E-2</v>
      </c>
      <c r="P1375" s="30">
        <f ca="1">_xlfn.LOGNORM.INV(O1375,'Input Parameters'!$H$30,'Input Parameters'!$I$30)</f>
        <v>1.1670918040682634</v>
      </c>
      <c r="Q1375" s="10">
        <f t="shared" ca="1" si="189"/>
        <v>0.43940526952285097</v>
      </c>
      <c r="R1375" s="30">
        <f>IF('Input Parameters'!$E$32=0,0,_xlfn.BETA.INV(Q1375,'Input Parameters'!$L$32,'Input Parameters'!$M$32,'Input Parameters'!$J$32,'Input Parameters'!$K$32))</f>
        <v>0</v>
      </c>
      <c r="S1375" s="10">
        <f t="shared" ca="1" si="190"/>
        <v>0.19491092560158507</v>
      </c>
      <c r="T1375" s="26">
        <f ca="1">_xlfn.LOGNORM.INV(S1375,'Input Parameters'!$H$34,'Input Parameters'!$I$34)</f>
        <v>45.289176605040069</v>
      </c>
      <c r="U1375" s="10">
        <f t="shared" ca="1" si="191"/>
        <v>0.80616786212549096</v>
      </c>
      <c r="V1375" s="30">
        <f ca="1">_xlfn.BETA.INV(U1375,'Input Parameters'!$L$36,'Input Parameters'!$M$36,'Input Parameters'!$J$36,'Input Parameters'!$K$36)</f>
        <v>0.72755559106798318</v>
      </c>
      <c r="W1375" s="2">
        <f ca="1">N1375+(P1375-N1375)*(1-ERF((T1375-R1375)/(2*SQRT(L1375*'Input Parameters'!$E$38))))</f>
        <v>0.10002826413572784</v>
      </c>
      <c r="X1375">
        <f t="shared" ca="1" si="192"/>
        <v>1</v>
      </c>
      <c r="Y1375" s="7"/>
    </row>
    <row r="1376" spans="1:25" ht="15" customHeight="1" x14ac:dyDescent="0.25">
      <c r="A1376" s="139">
        <v>1369</v>
      </c>
      <c r="B1376" s="10">
        <f t="shared" ca="1" si="183"/>
        <v>0.67696165270237274</v>
      </c>
      <c r="C1376" s="60">
        <f ca="1">_xlfn.NORM.INV(B1376,'Input Parameters'!$E$15,'Input Parameters'!$F$15)</f>
        <v>295.85387341397478</v>
      </c>
      <c r="D1376" s="10">
        <f t="shared" ca="1" si="184"/>
        <v>0.88736142667546747</v>
      </c>
      <c r="E1376" s="62">
        <f ca="1">IF(_xlfn.NORM.INV(D1376,'Input Parameters'!$E$17,'Input Parameters'!$F$17)&lt;3500,3500,IF(_xlfn.NORM.INV(D1376,'Input Parameters'!$E$17,'Input Parameters'!$F$17)&gt;5500,5500,_xlfn.NORM.INV(D1376,'Input Parameters'!$E$17,'Input Parameters'!$F$17)))</f>
        <v>5500</v>
      </c>
      <c r="F1376" s="10">
        <f t="shared" ca="1" si="185"/>
        <v>0.87493954224533332</v>
      </c>
      <c r="G1376" s="64">
        <f ca="1">_xlfn.NORM.INV(F1376,'Input Parameters'!$E$20,'Input Parameters'!$F$20)</f>
        <v>290.35537343726673</v>
      </c>
      <c r="H1376" s="57">
        <f ca="1">EXP(E1376*(1/'Input Parameters'!$E$23-1/G1376))</f>
        <v>0.84675348697439023</v>
      </c>
      <c r="I1376" s="10">
        <f t="shared" ca="1" si="186"/>
        <v>0.46773713355017155</v>
      </c>
      <c r="J1376" s="30">
        <f ca="1">_xlfn.BETA.INV(I1376,'Input Parameters'!$L$26,'Input Parameters'!$M$26,'Input Parameters'!$J$26,'Input Parameters'!$K$26)</f>
        <v>0.64829442573383544</v>
      </c>
      <c r="K1376" s="168">
        <f ca="1">('Input Parameters'!$E$27/'Input Parameters'!$E$38)^$J1376</f>
        <v>9.5593904247024096E-3</v>
      </c>
      <c r="L1376" s="69">
        <f ca="1">$H1376*$C1376*'Input Parameters'!$E$25*K1376</f>
        <v>2.3947735500065308</v>
      </c>
      <c r="M1376" s="24">
        <f t="shared" ca="1" si="187"/>
        <v>0.90372344569579754</v>
      </c>
      <c r="N1376" s="15">
        <f ca="1">_xlfn.NORM.INV(M1376,'Input Parameters'!$E$29,'Input Parameters'!$F$29)</f>
        <v>0.10013030634263378</v>
      </c>
      <c r="O1376" s="8">
        <f t="shared" ca="1" si="188"/>
        <v>8.0678440291450326E-2</v>
      </c>
      <c r="P1376" s="30">
        <f ca="1">_xlfn.LOGNORM.INV(O1376,'Input Parameters'!$H$30,'Input Parameters'!$I$30)</f>
        <v>1.3846683174405803</v>
      </c>
      <c r="Q1376" s="10">
        <f t="shared" ca="1" si="189"/>
        <v>0.27724018956420837</v>
      </c>
      <c r="R1376" s="30">
        <f>IF('Input Parameters'!$E$32=0,0,_xlfn.BETA.INV(Q1376,'Input Parameters'!$L$32,'Input Parameters'!$M$32,'Input Parameters'!$J$32,'Input Parameters'!$K$32))</f>
        <v>0</v>
      </c>
      <c r="S1376" s="10">
        <f t="shared" ca="1" si="190"/>
        <v>0.83354886684223817</v>
      </c>
      <c r="T1376" s="26">
        <f ca="1">_xlfn.LOGNORM.INV(S1376,'Input Parameters'!$H$34,'Input Parameters'!$I$34)</f>
        <v>56.866760581553962</v>
      </c>
      <c r="U1376" s="10">
        <f t="shared" ca="1" si="191"/>
        <v>0.27413445374336898</v>
      </c>
      <c r="V1376" s="30">
        <f ca="1">_xlfn.BETA.INV(U1376,'Input Parameters'!$L$36,'Input Parameters'!$M$36,'Input Parameters'!$J$36,'Input Parameters'!$K$36)</f>
        <v>0.49996293358025523</v>
      </c>
      <c r="W1376" s="2">
        <f ca="1">N1376+(P1376-N1376)*(1-ERF((T1376-R1376)/(2*SQRT(L1376*'Input Parameters'!$E$38))))</f>
        <v>0.11216009986586815</v>
      </c>
      <c r="X1376">
        <f t="shared" ca="1" si="192"/>
        <v>1</v>
      </c>
      <c r="Y1376" s="7"/>
    </row>
    <row r="1377" spans="1:25" ht="15" customHeight="1" x14ac:dyDescent="0.25">
      <c r="A1377" s="139">
        <v>1370</v>
      </c>
      <c r="B1377" s="10">
        <f t="shared" ca="1" si="183"/>
        <v>0.23837833387000229</v>
      </c>
      <c r="C1377" s="60">
        <f ca="1">_xlfn.NORM.INV(B1377,'Input Parameters'!$E$15,'Input Parameters'!$F$15)</f>
        <v>232.40701167140639</v>
      </c>
      <c r="D1377" s="10">
        <f t="shared" ca="1" si="184"/>
        <v>0.63751471112756319</v>
      </c>
      <c r="E1377" s="62">
        <f ca="1">IF(_xlfn.NORM.INV(D1377,'Input Parameters'!$E$17,'Input Parameters'!$F$17)&lt;3500,3500,IF(_xlfn.NORM.INV(D1377,'Input Parameters'!$E$17,'Input Parameters'!$F$17)&gt;5500,5500,_xlfn.NORM.INV(D1377,'Input Parameters'!$E$17,'Input Parameters'!$F$17)))</f>
        <v>5046.2765020144279</v>
      </c>
      <c r="F1377" s="10">
        <f t="shared" ca="1" si="185"/>
        <v>0.71947279151429355</v>
      </c>
      <c r="G1377" s="64">
        <f ca="1">_xlfn.NORM.INV(F1377,'Input Parameters'!$E$20,'Input Parameters'!$F$20)</f>
        <v>286.54454955969874</v>
      </c>
      <c r="H1377" s="57">
        <f ca="1">EXP(E1377*(1/'Input Parameters'!$E$23-1/G1377))</f>
        <v>0.68129551991145887</v>
      </c>
      <c r="I1377" s="10">
        <f t="shared" ca="1" si="186"/>
        <v>0.83183000302549903</v>
      </c>
      <c r="J1377" s="30">
        <f ca="1">_xlfn.BETA.INV(I1377,'Input Parameters'!$L$26,'Input Parameters'!$M$26,'Input Parameters'!$J$26,'Input Parameters'!$K$26)</f>
        <v>0.80090519638218738</v>
      </c>
      <c r="K1377" s="168">
        <f ca="1">('Input Parameters'!$E$27/'Input Parameters'!$E$38)^$J1377</f>
        <v>3.1990160512893285E-3</v>
      </c>
      <c r="L1377" s="69">
        <f ca="1">$H1377*$C1377*'Input Parameters'!$E$25*K1377</f>
        <v>0.50652534238365399</v>
      </c>
      <c r="M1377" s="24">
        <f t="shared" ca="1" si="187"/>
        <v>0.54105951372362804</v>
      </c>
      <c r="N1377" s="15">
        <f ca="1">_xlfn.NORM.INV(M1377,'Input Parameters'!$E$29,'Input Parameters'!$F$29)</f>
        <v>0.10001031033168967</v>
      </c>
      <c r="O1377" s="8">
        <f t="shared" ca="1" si="188"/>
        <v>0.37990718552409319</v>
      </c>
      <c r="P1377" s="30">
        <f ca="1">_xlfn.LOGNORM.INV(O1377,'Input Parameters'!$H$30,'Input Parameters'!$I$30)</f>
        <v>2.3224487449092384</v>
      </c>
      <c r="Q1377" s="10">
        <f t="shared" ca="1" si="189"/>
        <v>0.75235049318573533</v>
      </c>
      <c r="R1377" s="30">
        <f>IF('Input Parameters'!$E$32=0,0,_xlfn.BETA.INV(Q1377,'Input Parameters'!$L$32,'Input Parameters'!$M$32,'Input Parameters'!$J$32,'Input Parameters'!$K$32))</f>
        <v>0</v>
      </c>
      <c r="S1377" s="10">
        <f t="shared" ca="1" si="190"/>
        <v>0.94719903885909951</v>
      </c>
      <c r="T1377" s="26">
        <f ca="1">_xlfn.LOGNORM.INV(S1377,'Input Parameters'!$H$34,'Input Parameters'!$I$34)</f>
        <v>61.660646297262588</v>
      </c>
      <c r="U1377" s="10">
        <f t="shared" ca="1" si="191"/>
        <v>0.17226065502422494</v>
      </c>
      <c r="V1377" s="30">
        <f ca="1">_xlfn.BETA.INV(U1377,'Input Parameters'!$L$36,'Input Parameters'!$M$36,'Input Parameters'!$J$36,'Input Parameters'!$K$36)</f>
        <v>0.45589868038219056</v>
      </c>
      <c r="W1377" s="2">
        <f ca="1">N1377+(P1377-N1377)*(1-ERF((T1377-R1377)/(2*SQRT(L1377*'Input Parameters'!$E$38))))</f>
        <v>0.10001031233171047</v>
      </c>
      <c r="X1377">
        <f t="shared" ca="1" si="192"/>
        <v>1</v>
      </c>
      <c r="Y1377" s="7"/>
    </row>
    <row r="1378" spans="1:25" ht="15" customHeight="1" x14ac:dyDescent="0.25">
      <c r="A1378" s="139">
        <v>1371</v>
      </c>
      <c r="B1378" s="10">
        <f t="shared" ca="1" si="183"/>
        <v>0.29562863289858388</v>
      </c>
      <c r="C1378" s="60">
        <f ca="1">_xlfn.NORM.INV(B1378,'Input Parameters'!$E$15,'Input Parameters'!$F$15)</f>
        <v>241.8645108357367</v>
      </c>
      <c r="D1378" s="10">
        <f t="shared" ca="1" si="184"/>
        <v>0.64389364263888982</v>
      </c>
      <c r="E1378" s="62">
        <f ca="1">IF(_xlfn.NORM.INV(D1378,'Input Parameters'!$E$17,'Input Parameters'!$F$17)&lt;3500,3500,IF(_xlfn.NORM.INV(D1378,'Input Parameters'!$E$17,'Input Parameters'!$F$17)&gt;5500,5500,_xlfn.NORM.INV(D1378,'Input Parameters'!$E$17,'Input Parameters'!$F$17)))</f>
        <v>5058.2201852059952</v>
      </c>
      <c r="F1378" s="10">
        <f t="shared" ca="1" si="185"/>
        <v>0.64275157070734557</v>
      </c>
      <c r="G1378" s="64">
        <f ca="1">_xlfn.NORM.INV(F1378,'Input Parameters'!$E$20,'Input Parameters'!$F$20)</f>
        <v>285.10101677232632</v>
      </c>
      <c r="H1378" s="57">
        <f ca="1">EXP(E1378*(1/'Input Parameters'!$E$23-1/G1378))</f>
        <v>0.62247862232763485</v>
      </c>
      <c r="I1378" s="10">
        <f t="shared" ca="1" si="186"/>
        <v>0.11432776787851595</v>
      </c>
      <c r="J1378" s="30">
        <f ca="1">_xlfn.BETA.INV(I1378,'Input Parameters'!$L$26,'Input Parameters'!$M$26,'Input Parameters'!$J$26,'Input Parameters'!$K$26)</f>
        <v>0.45781263663811711</v>
      </c>
      <c r="K1378" s="168">
        <f ca="1">('Input Parameters'!$E$27/'Input Parameters'!$E$38)^$J1378</f>
        <v>3.7481757963282153E-2</v>
      </c>
      <c r="L1378" s="69">
        <f ca="1">$H1378*$C1378*'Input Parameters'!$E$25*K1378</f>
        <v>5.6430843423306687</v>
      </c>
      <c r="M1378" s="24">
        <f t="shared" ca="1" si="187"/>
        <v>0.82800674723750245</v>
      </c>
      <c r="N1378" s="15">
        <f ca="1">_xlfn.NORM.INV(M1378,'Input Parameters'!$E$29,'Input Parameters'!$F$29)</f>
        <v>0.10009463178228234</v>
      </c>
      <c r="O1378" s="8">
        <f t="shared" ca="1" si="188"/>
        <v>0.19121842700276315</v>
      </c>
      <c r="P1378" s="30">
        <f ca="1">_xlfn.LOGNORM.INV(O1378,'Input Parameters'!$H$30,'Input Parameters'!$I$30)</f>
        <v>1.7761641103785861</v>
      </c>
      <c r="Q1378" s="10">
        <f t="shared" ca="1" si="189"/>
        <v>0.66685539664808846</v>
      </c>
      <c r="R1378" s="30">
        <f>IF('Input Parameters'!$E$32=0,0,_xlfn.BETA.INV(Q1378,'Input Parameters'!$L$32,'Input Parameters'!$M$32,'Input Parameters'!$J$32,'Input Parameters'!$K$32))</f>
        <v>0</v>
      </c>
      <c r="S1378" s="10">
        <f t="shared" ca="1" si="190"/>
        <v>0.49909688177535394</v>
      </c>
      <c r="T1378" s="26">
        <f ca="1">_xlfn.LOGNORM.INV(S1378,'Input Parameters'!$H$34,'Input Parameters'!$I$34)</f>
        <v>50.393509371374243</v>
      </c>
      <c r="U1378" s="10">
        <f t="shared" ca="1" si="191"/>
        <v>0.88875217699109355</v>
      </c>
      <c r="V1378" s="30">
        <f ca="1">_xlfn.BETA.INV(U1378,'Input Parameters'!$L$36,'Input Parameters'!$M$36,'Input Parameters'!$J$36,'Input Parameters'!$K$36)</f>
        <v>0.79092443822254088</v>
      </c>
      <c r="W1378" s="2">
        <f ca="1">N1378+(P1378-N1378)*(1-ERF((T1378-R1378)/(2*SQRT(L1378*'Input Parameters'!$E$38))))</f>
        <v>0.32402654488860716</v>
      </c>
      <c r="X1378">
        <f t="shared" ca="1" si="192"/>
        <v>1</v>
      </c>
      <c r="Y1378" s="7"/>
    </row>
    <row r="1379" spans="1:25" ht="15" customHeight="1" x14ac:dyDescent="0.25">
      <c r="A1379" s="139">
        <v>1372</v>
      </c>
      <c r="B1379" s="10">
        <f t="shared" ca="1" si="183"/>
        <v>0.18604792646766721</v>
      </c>
      <c r="C1379" s="60">
        <f ca="1">_xlfn.NORM.INV(B1379,'Input Parameters'!$E$15,'Input Parameters'!$F$15)</f>
        <v>222.59660716215416</v>
      </c>
      <c r="D1379" s="10">
        <f t="shared" ca="1" si="184"/>
        <v>0.87167691387921953</v>
      </c>
      <c r="E1379" s="62">
        <f ca="1">IF(_xlfn.NORM.INV(D1379,'Input Parameters'!$E$17,'Input Parameters'!$F$17)&lt;3500,3500,IF(_xlfn.NORM.INV(D1379,'Input Parameters'!$E$17,'Input Parameters'!$F$17)&gt;5500,5500,_xlfn.NORM.INV(D1379,'Input Parameters'!$E$17,'Input Parameters'!$F$17)))</f>
        <v>5500</v>
      </c>
      <c r="F1379" s="10">
        <f t="shared" ca="1" si="185"/>
        <v>0.89710991118425698</v>
      </c>
      <c r="G1379" s="64">
        <f ca="1">_xlfn.NORM.INV(F1379,'Input Parameters'!$E$20,'Input Parameters'!$F$20)</f>
        <v>291.12720391078341</v>
      </c>
      <c r="H1379" s="57">
        <f ca="1">EXP(E1379*(1/'Input Parameters'!$E$23-1/G1379))</f>
        <v>0.8903628354985933</v>
      </c>
      <c r="I1379" s="10">
        <f t="shared" ca="1" si="186"/>
        <v>0.30706838477283249</v>
      </c>
      <c r="J1379" s="30">
        <f ca="1">_xlfn.BETA.INV(I1379,'Input Parameters'!$L$26,'Input Parameters'!$M$26,'Input Parameters'!$J$26,'Input Parameters'!$K$26)</f>
        <v>0.57767211680761277</v>
      </c>
      <c r="K1379" s="168">
        <f ca="1">('Input Parameters'!$E$27/'Input Parameters'!$E$38)^$J1379</f>
        <v>1.5864746742082075E-2</v>
      </c>
      <c r="L1379" s="69">
        <f ca="1">$H1379*$C1379*'Input Parameters'!$E$25*K1379</f>
        <v>3.1442618618212581</v>
      </c>
      <c r="M1379" s="24">
        <f t="shared" ca="1" si="187"/>
        <v>0.27800963214782493</v>
      </c>
      <c r="N1379" s="15">
        <f ca="1">_xlfn.NORM.INV(M1379,'Input Parameters'!$E$29,'Input Parameters'!$F$29)</f>
        <v>9.9941123550180866E-2</v>
      </c>
      <c r="O1379" s="8">
        <f t="shared" ca="1" si="188"/>
        <v>0.40548145278899794</v>
      </c>
      <c r="P1379" s="30">
        <f ca="1">_xlfn.LOGNORM.INV(O1379,'Input Parameters'!$H$30,'Input Parameters'!$I$30)</f>
        <v>2.3966084671024035</v>
      </c>
      <c r="Q1379" s="10">
        <f t="shared" ca="1" si="189"/>
        <v>0.49212988896683563</v>
      </c>
      <c r="R1379" s="30">
        <f>IF('Input Parameters'!$E$32=0,0,_xlfn.BETA.INV(Q1379,'Input Parameters'!$L$32,'Input Parameters'!$M$32,'Input Parameters'!$J$32,'Input Parameters'!$K$32))</f>
        <v>0</v>
      </c>
      <c r="S1379" s="10">
        <f t="shared" ca="1" si="190"/>
        <v>0.69582697295489127</v>
      </c>
      <c r="T1379" s="26">
        <f ca="1">_xlfn.LOGNORM.INV(S1379,'Input Parameters'!$H$34,'Input Parameters'!$I$34)</f>
        <v>53.728877706883139</v>
      </c>
      <c r="U1379" s="10">
        <f t="shared" ca="1" si="191"/>
        <v>0.6035321378402847</v>
      </c>
      <c r="V1379" s="30">
        <f ca="1">_xlfn.BETA.INV(U1379,'Input Parameters'!$L$36,'Input Parameters'!$M$36,'Input Parameters'!$J$36,'Input Parameters'!$K$36)</f>
        <v>0.626872944814301</v>
      </c>
      <c r="W1379" s="2">
        <f ca="1">N1379+(P1379-N1379)*(1-ERF((T1379-R1379)/(2*SQRT(L1379*'Input Parameters'!$E$38))))</f>
        <v>0.17377502290487307</v>
      </c>
      <c r="X1379">
        <f t="shared" ca="1" si="192"/>
        <v>1</v>
      </c>
      <c r="Y1379" s="7"/>
    </row>
    <row r="1380" spans="1:25" ht="15" customHeight="1" x14ac:dyDescent="0.25">
      <c r="A1380" s="139">
        <v>1373</v>
      </c>
      <c r="B1380" s="10">
        <f t="shared" ca="1" si="183"/>
        <v>0.22046328679899452</v>
      </c>
      <c r="C1380" s="60">
        <f ca="1">_xlfn.NORM.INV(B1380,'Input Parameters'!$E$15,'Input Parameters'!$F$15)</f>
        <v>229.20413672199379</v>
      </c>
      <c r="D1380" s="10">
        <f t="shared" ca="1" si="184"/>
        <v>0.54736204340312389</v>
      </c>
      <c r="E1380" s="62">
        <f ca="1">IF(_xlfn.NORM.INV(D1380,'Input Parameters'!$E$17,'Input Parameters'!$F$17)&lt;3500,3500,IF(_xlfn.NORM.INV(D1380,'Input Parameters'!$E$17,'Input Parameters'!$F$17)&gt;5500,5500,_xlfn.NORM.INV(D1380,'Input Parameters'!$E$17,'Input Parameters'!$F$17)))</f>
        <v>4883.2995074966657</v>
      </c>
      <c r="F1380" s="10">
        <f t="shared" ca="1" si="185"/>
        <v>0.13664678685114084</v>
      </c>
      <c r="G1380" s="64">
        <f ca="1">_xlfn.NORM.INV(F1380,'Input Parameters'!$E$20,'Input Parameters'!$F$20)</f>
        <v>275.31008769428331</v>
      </c>
      <c r="H1380" s="57">
        <f ca="1">EXP(E1380*(1/'Input Parameters'!$E$23-1/G1380))</f>
        <v>0.34411074375846407</v>
      </c>
      <c r="I1380" s="10">
        <f t="shared" ca="1" si="186"/>
        <v>0.50303773021301457</v>
      </c>
      <c r="J1380" s="30">
        <f ca="1">_xlfn.BETA.INV(I1380,'Input Parameters'!$L$26,'Input Parameters'!$M$26,'Input Parameters'!$J$26,'Input Parameters'!$K$26)</f>
        <v>0.66262278357081006</v>
      </c>
      <c r="K1380" s="168">
        <f ca="1">('Input Parameters'!$E$27/'Input Parameters'!$E$38)^$J1380</f>
        <v>8.6257016537349494E-3</v>
      </c>
      <c r="L1380" s="69">
        <f ca="1">$H1380*$C1380*'Input Parameters'!$E$25*K1380</f>
        <v>0.68032294196123022</v>
      </c>
      <c r="M1380" s="24">
        <f t="shared" ca="1" si="187"/>
        <v>0.43264165391639098</v>
      </c>
      <c r="N1380" s="15">
        <f ca="1">_xlfn.NORM.INV(M1380,'Input Parameters'!$E$29,'Input Parameters'!$F$29)</f>
        <v>9.998303473422103E-2</v>
      </c>
      <c r="O1380" s="8">
        <f t="shared" ca="1" si="188"/>
        <v>3.7284722922279911E-2</v>
      </c>
      <c r="P1380" s="30">
        <f ca="1">_xlfn.LOGNORM.INV(O1380,'Input Parameters'!$H$30,'Input Parameters'!$I$30)</f>
        <v>1.1557352868152939</v>
      </c>
      <c r="Q1380" s="10">
        <f t="shared" ca="1" si="189"/>
        <v>0.2811262320740926</v>
      </c>
      <c r="R1380" s="30">
        <f>IF('Input Parameters'!$E$32=0,0,_xlfn.BETA.INV(Q1380,'Input Parameters'!$L$32,'Input Parameters'!$M$32,'Input Parameters'!$J$32,'Input Parameters'!$K$32))</f>
        <v>0</v>
      </c>
      <c r="S1380" s="10">
        <f t="shared" ca="1" si="190"/>
        <v>0.62533603415746719</v>
      </c>
      <c r="T1380" s="26">
        <f ca="1">_xlfn.LOGNORM.INV(S1380,'Input Parameters'!$H$34,'Input Parameters'!$I$34)</f>
        <v>52.453667595815894</v>
      </c>
      <c r="U1380" s="10">
        <f t="shared" ca="1" si="191"/>
        <v>0.10808887874727235</v>
      </c>
      <c r="V1380" s="30">
        <f ca="1">_xlfn.BETA.INV(U1380,'Input Parameters'!$L$36,'Input Parameters'!$M$36,'Input Parameters'!$J$36,'Input Parameters'!$K$36)</f>
        <v>0.42182440349911848</v>
      </c>
      <c r="W1380" s="2">
        <f ca="1">N1380+(P1380-N1380)*(1-ERF((T1380-R1380)/(2*SQRT(L1380*'Input Parameters'!$E$38))))</f>
        <v>9.9990317811892784E-2</v>
      </c>
      <c r="X1380">
        <f t="shared" ca="1" si="192"/>
        <v>1</v>
      </c>
      <c r="Y1380" s="7"/>
    </row>
    <row r="1381" spans="1:25" ht="15" customHeight="1" x14ac:dyDescent="0.25">
      <c r="A1381" s="139">
        <v>1374</v>
      </c>
      <c r="B1381" s="10">
        <f t="shared" ca="1" si="183"/>
        <v>0.67122052785912922</v>
      </c>
      <c r="C1381" s="60">
        <f ca="1">_xlfn.NORM.INV(B1381,'Input Parameters'!$E$15,'Input Parameters'!$F$15)</f>
        <v>294.99038848971463</v>
      </c>
      <c r="D1381" s="10">
        <f t="shared" ca="1" si="184"/>
        <v>0.36774859243636204</v>
      </c>
      <c r="E1381" s="62">
        <f ca="1">IF(_xlfn.NORM.INV(D1381,'Input Parameters'!$E$17,'Input Parameters'!$F$17)&lt;3500,3500,IF(_xlfn.NORM.INV(D1381,'Input Parameters'!$E$17,'Input Parameters'!$F$17)&gt;5500,5500,_xlfn.NORM.INV(D1381,'Input Parameters'!$E$17,'Input Parameters'!$F$17)))</f>
        <v>4563.5244652409956</v>
      </c>
      <c r="F1381" s="10">
        <f t="shared" ca="1" si="185"/>
        <v>7.6335396641658226E-2</v>
      </c>
      <c r="G1381" s="64">
        <f ca="1">_xlfn.NORM.INV(F1381,'Input Parameters'!$E$20,'Input Parameters'!$F$20)</f>
        <v>273.06792077127278</v>
      </c>
      <c r="H1381" s="57">
        <f ca="1">EXP(E1381*(1/'Input Parameters'!$E$23-1/G1381))</f>
        <v>0.3220527115508901</v>
      </c>
      <c r="I1381" s="10">
        <f t="shared" ca="1" si="186"/>
        <v>0.65563292514427796</v>
      </c>
      <c r="J1381" s="30">
        <f ca="1">_xlfn.BETA.INV(I1381,'Input Parameters'!$L$26,'Input Parameters'!$M$26,'Input Parameters'!$J$26,'Input Parameters'!$K$26)</f>
        <v>0.72353577369799305</v>
      </c>
      <c r="K1381" s="168">
        <f ca="1">('Input Parameters'!$E$27/'Input Parameters'!$E$38)^$J1381</f>
        <v>5.5723450823110142E-3</v>
      </c>
      <c r="L1381" s="69">
        <f ca="1">$H1381*$C1381*'Input Parameters'!$E$25*K1381</f>
        <v>0.52938646011025448</v>
      </c>
      <c r="M1381" s="24">
        <f t="shared" ca="1" si="187"/>
        <v>0.74707139000035117</v>
      </c>
      <c r="N1381" s="15">
        <f ca="1">_xlfn.NORM.INV(M1381,'Input Parameters'!$E$29,'Input Parameters'!$F$29)</f>
        <v>0.10006653022058595</v>
      </c>
      <c r="O1381" s="8">
        <f t="shared" ca="1" si="188"/>
        <v>0.20817334077674032</v>
      </c>
      <c r="P1381" s="30">
        <f ca="1">_xlfn.LOGNORM.INV(O1381,'Input Parameters'!$H$30,'Input Parameters'!$I$30)</f>
        <v>1.82777786265516</v>
      </c>
      <c r="Q1381" s="10">
        <f t="shared" ca="1" si="189"/>
        <v>0.89110673255372641</v>
      </c>
      <c r="R1381" s="30">
        <f>IF('Input Parameters'!$E$32=0,0,_xlfn.BETA.INV(Q1381,'Input Parameters'!$L$32,'Input Parameters'!$M$32,'Input Parameters'!$J$32,'Input Parameters'!$K$32))</f>
        <v>0</v>
      </c>
      <c r="S1381" s="10">
        <f t="shared" ca="1" si="190"/>
        <v>5.1679931618584862E-2</v>
      </c>
      <c r="T1381" s="26">
        <f ca="1">_xlfn.LOGNORM.INV(S1381,'Input Parameters'!$H$34,'Input Parameters'!$I$34)</f>
        <v>41.154593854410834</v>
      </c>
      <c r="U1381" s="10">
        <f t="shared" ca="1" si="191"/>
        <v>0.33023336409892201</v>
      </c>
      <c r="V1381" s="30">
        <f ca="1">_xlfn.BETA.INV(U1381,'Input Parameters'!$L$36,'Input Parameters'!$M$36,'Input Parameters'!$J$36,'Input Parameters'!$K$36)</f>
        <v>0.52189770971350891</v>
      </c>
      <c r="W1381" s="2">
        <f ca="1">N1381+(P1381-N1381)*(1-ERF((T1381-R1381)/(2*SQRT(L1381*'Input Parameters'!$E$38))))</f>
        <v>0.1001761513875898</v>
      </c>
      <c r="X1381">
        <f t="shared" ca="1" si="192"/>
        <v>1</v>
      </c>
      <c r="Y1381" s="7"/>
    </row>
    <row r="1382" spans="1:25" ht="15" customHeight="1" x14ac:dyDescent="0.25">
      <c r="A1382" s="139">
        <v>1375</v>
      </c>
      <c r="B1382" s="10">
        <f t="shared" ca="1" si="183"/>
        <v>0.64521056872241056</v>
      </c>
      <c r="C1382" s="60">
        <f ca="1">_xlfn.NORM.INV(B1382,'Input Parameters'!$E$15,'Input Parameters'!$F$15)</f>
        <v>291.15001576413187</v>
      </c>
      <c r="D1382" s="10">
        <f t="shared" ca="1" si="184"/>
        <v>0.50589541676287786</v>
      </c>
      <c r="E1382" s="62">
        <f ca="1">IF(_xlfn.NORM.INV(D1382,'Input Parameters'!$E$17,'Input Parameters'!$F$17)&lt;3500,3500,IF(_xlfn.NORM.INV(D1382,'Input Parameters'!$E$17,'Input Parameters'!$F$17)&gt;5500,5500,_xlfn.NORM.INV(D1382,'Input Parameters'!$E$17,'Input Parameters'!$F$17)))</f>
        <v>4810.3447093685663</v>
      </c>
      <c r="F1382" s="10">
        <f t="shared" ca="1" si="185"/>
        <v>0.9728315597871281</v>
      </c>
      <c r="G1382" s="64">
        <f ca="1">_xlfn.NORM.INV(F1382,'Input Parameters'!$E$20,'Input Parameters'!$F$20)</f>
        <v>295.54174639428209</v>
      </c>
      <c r="H1382" s="57">
        <f ca="1">EXP(E1382*(1/'Input Parameters'!$E$23-1/G1382))</f>
        <v>1.1563212819883257</v>
      </c>
      <c r="I1382" s="10">
        <f t="shared" ca="1" si="186"/>
        <v>0.86020296434599819</v>
      </c>
      <c r="J1382" s="30">
        <f ca="1">_xlfn.BETA.INV(I1382,'Input Parameters'!$L$26,'Input Parameters'!$M$26,'Input Parameters'!$J$26,'Input Parameters'!$K$26)</f>
        <v>0.81571916708029812</v>
      </c>
      <c r="K1382" s="168">
        <f ca="1">('Input Parameters'!$E$27/'Input Parameters'!$E$38)^$J1382</f>
        <v>2.8765231199110813E-3</v>
      </c>
      <c r="L1382" s="69">
        <f ca="1">$H1382*$C1382*'Input Parameters'!$E$25*K1382</f>
        <v>0.96841878655990032</v>
      </c>
      <c r="M1382" s="24">
        <f t="shared" ca="1" si="187"/>
        <v>5.1444855185878713E-2</v>
      </c>
      <c r="N1382" s="15">
        <f ca="1">_xlfn.NORM.INV(M1382,'Input Parameters'!$E$29,'Input Parameters'!$F$29)</f>
        <v>9.9836899711315472E-2</v>
      </c>
      <c r="O1382" s="8">
        <f t="shared" ca="1" si="188"/>
        <v>0.56591131038289644</v>
      </c>
      <c r="P1382" s="30">
        <f ca="1">_xlfn.LOGNORM.INV(O1382,'Input Parameters'!$H$30,'Input Parameters'!$I$30)</f>
        <v>2.9021256495194079</v>
      </c>
      <c r="Q1382" s="10">
        <f t="shared" ca="1" si="189"/>
        <v>0.4704175909970516</v>
      </c>
      <c r="R1382" s="30">
        <f>IF('Input Parameters'!$E$32=0,0,_xlfn.BETA.INV(Q1382,'Input Parameters'!$L$32,'Input Parameters'!$M$32,'Input Parameters'!$J$32,'Input Parameters'!$K$32))</f>
        <v>0</v>
      </c>
      <c r="S1382" s="10">
        <f t="shared" ca="1" si="190"/>
        <v>0.5915722114543992</v>
      </c>
      <c r="T1382" s="26">
        <f ca="1">_xlfn.LOGNORM.INV(S1382,'Input Parameters'!$H$34,'Input Parameters'!$I$34)</f>
        <v>51.882472758300857</v>
      </c>
      <c r="U1382" s="10">
        <f t="shared" ca="1" si="191"/>
        <v>0.83016115929888701</v>
      </c>
      <c r="V1382" s="30">
        <f ca="1">_xlfn.BETA.INV(U1382,'Input Parameters'!$L$36,'Input Parameters'!$M$36,'Input Parameters'!$J$36,'Input Parameters'!$K$36)</f>
        <v>0.74350570893998791</v>
      </c>
      <c r="W1382" s="2">
        <f ca="1">N1382+(P1382-N1382)*(1-ERF((T1382-R1382)/(2*SQRT(L1382*'Input Parameters'!$E$38))))</f>
        <v>0.10037779035850811</v>
      </c>
      <c r="X1382">
        <f t="shared" ca="1" si="192"/>
        <v>1</v>
      </c>
      <c r="Y1382" s="7"/>
    </row>
    <row r="1383" spans="1:25" ht="15" customHeight="1" x14ac:dyDescent="0.25">
      <c r="A1383" s="139">
        <v>1376</v>
      </c>
      <c r="B1383" s="10">
        <f t="shared" ca="1" si="183"/>
        <v>0.59162465792471497</v>
      </c>
      <c r="C1383" s="60">
        <f ca="1">_xlfn.NORM.INV(B1383,'Input Parameters'!$E$15,'Input Parameters'!$F$15)</f>
        <v>283.52523966389765</v>
      </c>
      <c r="D1383" s="10">
        <f t="shared" ca="1" si="184"/>
        <v>0.72353416686354</v>
      </c>
      <c r="E1383" s="62">
        <f ca="1">IF(_xlfn.NORM.INV(D1383,'Input Parameters'!$E$17,'Input Parameters'!$F$17)&lt;3500,3500,IF(_xlfn.NORM.INV(D1383,'Input Parameters'!$E$17,'Input Parameters'!$F$17)&gt;5500,5500,_xlfn.NORM.INV(D1383,'Input Parameters'!$E$17,'Input Parameters'!$F$17)))</f>
        <v>5215.3609827218606</v>
      </c>
      <c r="F1383" s="10">
        <f t="shared" ca="1" si="185"/>
        <v>0.18090662060473106</v>
      </c>
      <c r="G1383" s="64">
        <f ca="1">_xlfn.NORM.INV(F1383,'Input Parameters'!$E$20,'Input Parameters'!$F$20)</f>
        <v>276.54016665622498</v>
      </c>
      <c r="H1383" s="57">
        <f ca="1">EXP(E1383*(1/'Input Parameters'!$E$23-1/G1383))</f>
        <v>0.34816807871090699</v>
      </c>
      <c r="I1383" s="10">
        <f t="shared" ca="1" si="186"/>
        <v>0.98574791466363387</v>
      </c>
      <c r="J1383" s="30">
        <f ca="1">_xlfn.BETA.INV(I1383,'Input Parameters'!$L$26,'Input Parameters'!$M$26,'Input Parameters'!$J$26,'Input Parameters'!$K$26)</f>
        <v>0.92120326135787001</v>
      </c>
      <c r="K1383" s="168">
        <f ca="1">('Input Parameters'!$E$27/'Input Parameters'!$E$38)^$J1383</f>
        <v>1.3497810587678679E-3</v>
      </c>
      <c r="L1383" s="69">
        <f ca="1">$H1383*$C1383*'Input Parameters'!$E$25*K1383</f>
        <v>0.13324287858509257</v>
      </c>
      <c r="M1383" s="24">
        <f t="shared" ca="1" si="187"/>
        <v>0.12903046669013485</v>
      </c>
      <c r="N1383" s="15">
        <f ca="1">_xlfn.NORM.INV(M1383,'Input Parameters'!$E$29,'Input Parameters'!$F$29)</f>
        <v>9.9886901387971461E-2</v>
      </c>
      <c r="O1383" s="8">
        <f t="shared" ca="1" si="188"/>
        <v>0.96093057371283297</v>
      </c>
      <c r="P1383" s="30">
        <f ca="1">_xlfn.LOGNORM.INV(O1383,'Input Parameters'!$H$30,'Input Parameters'!$I$30)</f>
        <v>6.1668055057440228</v>
      </c>
      <c r="Q1383" s="10">
        <f t="shared" ca="1" si="189"/>
        <v>2.735173149236092E-2</v>
      </c>
      <c r="R1383" s="30">
        <f>IF('Input Parameters'!$E$32=0,0,_xlfn.BETA.INV(Q1383,'Input Parameters'!$L$32,'Input Parameters'!$M$32,'Input Parameters'!$J$32,'Input Parameters'!$K$32))</f>
        <v>0</v>
      </c>
      <c r="S1383" s="10">
        <f t="shared" ca="1" si="190"/>
        <v>0.71834071149524836</v>
      </c>
      <c r="T1383" s="26">
        <f ca="1">_xlfn.LOGNORM.INV(S1383,'Input Parameters'!$H$34,'Input Parameters'!$I$34)</f>
        <v>54.168759819943318</v>
      </c>
      <c r="U1383" s="10">
        <f t="shared" ca="1" si="191"/>
        <v>0.93643290110583632</v>
      </c>
      <c r="V1383" s="30">
        <f ca="1">_xlfn.BETA.INV(U1383,'Input Parameters'!$L$36,'Input Parameters'!$M$36,'Input Parameters'!$J$36,'Input Parameters'!$K$36)</f>
        <v>0.84705094057457742</v>
      </c>
      <c r="W1383" s="2">
        <f ca="1">N1383+(P1383-N1383)*(1-ERF((T1383-R1383)/(2*SQRT(L1383*'Input Parameters'!$E$38))))</f>
        <v>9.9886901387971461E-2</v>
      </c>
      <c r="X1383">
        <f t="shared" ca="1" si="192"/>
        <v>1</v>
      </c>
      <c r="Y1383" s="7"/>
    </row>
    <row r="1384" spans="1:25" ht="15" customHeight="1" x14ac:dyDescent="0.25">
      <c r="A1384" s="139">
        <v>1377</v>
      </c>
      <c r="B1384" s="10">
        <f t="shared" ca="1" si="183"/>
        <v>0.36861366758058489</v>
      </c>
      <c r="C1384" s="60">
        <f ca="1">_xlfn.NORM.INV(B1384,'Input Parameters'!$E$15,'Input Parameters'!$F$15)</f>
        <v>252.78382000163828</v>
      </c>
      <c r="D1384" s="10">
        <f t="shared" ca="1" si="184"/>
        <v>0.33172139402625211</v>
      </c>
      <c r="E1384" s="62">
        <f ca="1">IF(_xlfn.NORM.INV(D1384,'Input Parameters'!$E$17,'Input Parameters'!$F$17)&lt;3500,3500,IF(_xlfn.NORM.INV(D1384,'Input Parameters'!$E$17,'Input Parameters'!$F$17)&gt;5500,5500,_xlfn.NORM.INV(D1384,'Input Parameters'!$E$17,'Input Parameters'!$F$17)))</f>
        <v>4495.3846181732015</v>
      </c>
      <c r="F1384" s="10">
        <f t="shared" ca="1" si="185"/>
        <v>8.9682648155749556E-2</v>
      </c>
      <c r="G1384" s="64">
        <f ca="1">_xlfn.NORM.INV(F1384,'Input Parameters'!$E$20,'Input Parameters'!$F$20)</f>
        <v>273.65383060897341</v>
      </c>
      <c r="H1384" s="57">
        <f ca="1">EXP(E1384*(1/'Input Parameters'!$E$23-1/G1384))</f>
        <v>0.33929854436902029</v>
      </c>
      <c r="I1384" s="10">
        <f t="shared" ca="1" si="186"/>
        <v>0.73656767047003358</v>
      </c>
      <c r="J1384" s="30">
        <f ca="1">_xlfn.BETA.INV(I1384,'Input Parameters'!$L$26,'Input Parameters'!$M$26,'Input Parameters'!$J$26,'Input Parameters'!$K$26)</f>
        <v>0.75709106998738041</v>
      </c>
      <c r="K1384" s="168">
        <f ca="1">('Input Parameters'!$E$27/'Input Parameters'!$E$38)^$J1384</f>
        <v>4.3803255497586692E-3</v>
      </c>
      <c r="L1384" s="69">
        <f ca="1">$H1384*$C1384*'Input Parameters'!$E$25*K1384</f>
        <v>0.37569694002624743</v>
      </c>
      <c r="M1384" s="24">
        <f t="shared" ca="1" si="187"/>
        <v>0.15686719087859191</v>
      </c>
      <c r="N1384" s="15">
        <f ca="1">_xlfn.NORM.INV(M1384,'Input Parameters'!$E$29,'Input Parameters'!$F$29)</f>
        <v>9.9899258290939361E-2</v>
      </c>
      <c r="O1384" s="8">
        <f t="shared" ca="1" si="188"/>
        <v>0.91215703748155175</v>
      </c>
      <c r="P1384" s="30">
        <f ca="1">_xlfn.LOGNORM.INV(O1384,'Input Parameters'!$H$30,'Input Parameters'!$I$30)</f>
        <v>5.0871549638574125</v>
      </c>
      <c r="Q1384" s="10">
        <f t="shared" ca="1" si="189"/>
        <v>9.8614270211703214E-3</v>
      </c>
      <c r="R1384" s="30">
        <f>IF('Input Parameters'!$E$32=0,0,_xlfn.BETA.INV(Q1384,'Input Parameters'!$L$32,'Input Parameters'!$M$32,'Input Parameters'!$J$32,'Input Parameters'!$K$32))</f>
        <v>0</v>
      </c>
      <c r="S1384" s="10">
        <f t="shared" ca="1" si="190"/>
        <v>0.65799091361881923</v>
      </c>
      <c r="T1384" s="26">
        <f ca="1">_xlfn.LOGNORM.INV(S1384,'Input Parameters'!$H$34,'Input Parameters'!$I$34)</f>
        <v>53.028020827945447</v>
      </c>
      <c r="U1384" s="10">
        <f t="shared" ca="1" si="191"/>
        <v>0.24162372103338114</v>
      </c>
      <c r="V1384" s="30">
        <f ca="1">_xlfn.BETA.INV(U1384,'Input Parameters'!$L$36,'Input Parameters'!$M$36,'Input Parameters'!$J$36,'Input Parameters'!$K$36)</f>
        <v>0.48668059888394799</v>
      </c>
      <c r="W1384" s="2">
        <f ca="1">N1384+(P1384-N1384)*(1-ERF((T1384-R1384)/(2*SQRT(L1384*'Input Parameters'!$E$38))))</f>
        <v>9.9899263032562927E-2</v>
      </c>
      <c r="X1384">
        <f t="shared" ca="1" si="192"/>
        <v>1</v>
      </c>
      <c r="Y1384" s="7"/>
    </row>
    <row r="1385" spans="1:25" ht="15" customHeight="1" x14ac:dyDescent="0.25">
      <c r="A1385" s="139">
        <v>1378</v>
      </c>
      <c r="B1385" s="10">
        <f t="shared" ca="1" si="183"/>
        <v>0.5521044223439171</v>
      </c>
      <c r="C1385" s="60">
        <f ca="1">_xlfn.NORM.INV(B1385,'Input Parameters'!$E$15,'Input Parameters'!$F$15)</f>
        <v>278.06545495341334</v>
      </c>
      <c r="D1385" s="10">
        <f t="shared" ca="1" si="184"/>
        <v>0.787439687516714</v>
      </c>
      <c r="E1385" s="62">
        <f ca="1">IF(_xlfn.NORM.INV(D1385,'Input Parameters'!$E$17,'Input Parameters'!$F$17)&lt;3500,3500,IF(_xlfn.NORM.INV(D1385,'Input Parameters'!$E$17,'Input Parameters'!$F$17)&gt;5500,5500,_xlfn.NORM.INV(D1385,'Input Parameters'!$E$17,'Input Parameters'!$F$17)))</f>
        <v>5358.298326088302</v>
      </c>
      <c r="F1385" s="10">
        <f t="shared" ca="1" si="185"/>
        <v>0.38910256087799422</v>
      </c>
      <c r="G1385" s="64">
        <f ca="1">_xlfn.NORM.INV(F1385,'Input Parameters'!$E$20,'Input Parameters'!$F$20)</f>
        <v>280.76288580422528</v>
      </c>
      <c r="H1385" s="57">
        <f ca="1">EXP(E1385*(1/'Input Parameters'!$E$23-1/G1385))</f>
        <v>0.45268217358002294</v>
      </c>
      <c r="I1385" s="10">
        <f t="shared" ca="1" si="186"/>
        <v>0.52768310429082776</v>
      </c>
      <c r="J1385" s="30">
        <f ca="1">_xlfn.BETA.INV(I1385,'Input Parameters'!$L$26,'Input Parameters'!$M$26,'Input Parameters'!$J$26,'Input Parameters'!$K$26)</f>
        <v>0.67250780123496046</v>
      </c>
      <c r="K1385" s="168">
        <f ca="1">('Input Parameters'!$E$27/'Input Parameters'!$E$38)^$J1385</f>
        <v>8.0352719494780726E-3</v>
      </c>
      <c r="L1385" s="69">
        <f ca="1">$H1385*$C1385*'Input Parameters'!$E$25*K1385</f>
        <v>1.0114420626909517</v>
      </c>
      <c r="M1385" s="24">
        <f t="shared" ca="1" si="187"/>
        <v>1.6788730316823819E-2</v>
      </c>
      <c r="N1385" s="15">
        <f ca="1">_xlfn.NORM.INV(M1385,'Input Parameters'!$E$29,'Input Parameters'!$F$29)</f>
        <v>9.9787489030304571E-2</v>
      </c>
      <c r="O1385" s="8">
        <f t="shared" ca="1" si="188"/>
        <v>0.28001165157529273</v>
      </c>
      <c r="P1385" s="30">
        <f ca="1">_xlfn.LOGNORM.INV(O1385,'Input Parameters'!$H$30,'Input Parameters'!$I$30)</f>
        <v>2.0375207872836514</v>
      </c>
      <c r="Q1385" s="10">
        <f t="shared" ca="1" si="189"/>
        <v>0.42224745689093757</v>
      </c>
      <c r="R1385" s="30">
        <f>IF('Input Parameters'!$E$32=0,0,_xlfn.BETA.INV(Q1385,'Input Parameters'!$L$32,'Input Parameters'!$M$32,'Input Parameters'!$J$32,'Input Parameters'!$K$32))</f>
        <v>0</v>
      </c>
      <c r="S1385" s="10">
        <f t="shared" ca="1" si="190"/>
        <v>0.43114666610451957</v>
      </c>
      <c r="T1385" s="26">
        <f ca="1">_xlfn.LOGNORM.INV(S1385,'Input Parameters'!$H$34,'Input Parameters'!$I$34)</f>
        <v>49.330684852168019</v>
      </c>
      <c r="U1385" s="10">
        <f t="shared" ca="1" si="191"/>
        <v>0.63973030158948652</v>
      </c>
      <c r="V1385" s="30">
        <f ca="1">_xlfn.BETA.INV(U1385,'Input Parameters'!$L$36,'Input Parameters'!$M$36,'Input Parameters'!$J$36,'Input Parameters'!$K$36)</f>
        <v>0.64221443930529509</v>
      </c>
      <c r="W1385" s="2">
        <f ca="1">N1385+(P1385-N1385)*(1-ERF((T1385-R1385)/(2*SQRT(L1385*'Input Parameters'!$E$38))))</f>
        <v>0.10080194860782486</v>
      </c>
      <c r="X1385">
        <f t="shared" ca="1" si="192"/>
        <v>1</v>
      </c>
      <c r="Y1385" s="7"/>
    </row>
    <row r="1386" spans="1:25" ht="15" customHeight="1" x14ac:dyDescent="0.25">
      <c r="A1386" s="139">
        <v>1379</v>
      </c>
      <c r="B1386" s="10">
        <f t="shared" ca="1" si="183"/>
        <v>0.65350961261285123</v>
      </c>
      <c r="C1386" s="60">
        <f ca="1">_xlfn.NORM.INV(B1386,'Input Parameters'!$E$15,'Input Parameters'!$F$15)</f>
        <v>292.36348383031094</v>
      </c>
      <c r="D1386" s="10">
        <f t="shared" ca="1" si="184"/>
        <v>0.77022048384065722</v>
      </c>
      <c r="E1386" s="62">
        <f ca="1">IF(_xlfn.NORM.INV(D1386,'Input Parameters'!$E$17,'Input Parameters'!$F$17)&lt;3500,3500,IF(_xlfn.NORM.INV(D1386,'Input Parameters'!$E$17,'Input Parameters'!$F$17)&gt;5500,5500,_xlfn.NORM.INV(D1386,'Input Parameters'!$E$17,'Input Parameters'!$F$17)))</f>
        <v>5317.7012123168652</v>
      </c>
      <c r="F1386" s="10">
        <f t="shared" ca="1" si="185"/>
        <v>0.50090681155817729</v>
      </c>
      <c r="G1386" s="64">
        <f ca="1">_xlfn.NORM.INV(F1386,'Input Parameters'!$E$20,'Input Parameters'!$F$20)</f>
        <v>282.66522937770725</v>
      </c>
      <c r="H1386" s="57">
        <f ca="1">EXP(E1386*(1/'Input Parameters'!$E$23-1/G1386))</f>
        <v>0.51732072009807639</v>
      </c>
      <c r="I1386" s="10">
        <f t="shared" ca="1" si="186"/>
        <v>0.38042801213018895</v>
      </c>
      <c r="J1386" s="30">
        <f ca="1">_xlfn.BETA.INV(I1386,'Input Parameters'!$L$26,'Input Parameters'!$M$26,'Input Parameters'!$J$26,'Input Parameters'!$K$26)</f>
        <v>0.61139468586565149</v>
      </c>
      <c r="K1386" s="168">
        <f ca="1">('Input Parameters'!$E$27/'Input Parameters'!$E$38)^$J1386</f>
        <v>1.2456052789623275E-2</v>
      </c>
      <c r="L1386" s="69">
        <f ca="1">$H1386*$C1386*'Input Parameters'!$E$25*K1386</f>
        <v>1.8839242737500144</v>
      </c>
      <c r="M1386" s="24">
        <f t="shared" ca="1" si="187"/>
        <v>0.48487259005839978</v>
      </c>
      <c r="N1386" s="15">
        <f ca="1">_xlfn.NORM.INV(M1386,'Input Parameters'!$E$29,'Input Parameters'!$F$29)</f>
        <v>9.9996207211511534E-2</v>
      </c>
      <c r="O1386" s="8">
        <f t="shared" ca="1" si="188"/>
        <v>0.49297999380819868</v>
      </c>
      <c r="P1386" s="30">
        <f ca="1">_xlfn.LOGNORM.INV(O1386,'Input Parameters'!$H$30,'Input Parameters'!$I$30)</f>
        <v>2.66106871537158</v>
      </c>
      <c r="Q1386" s="10">
        <f t="shared" ca="1" si="189"/>
        <v>0.19220644903947603</v>
      </c>
      <c r="R1386" s="30">
        <f>IF('Input Parameters'!$E$32=0,0,_xlfn.BETA.INV(Q1386,'Input Parameters'!$L$32,'Input Parameters'!$M$32,'Input Parameters'!$J$32,'Input Parameters'!$K$32))</f>
        <v>0</v>
      </c>
      <c r="S1386" s="10">
        <f t="shared" ca="1" si="190"/>
        <v>0.66948267255388427</v>
      </c>
      <c r="T1386" s="26">
        <f ca="1">_xlfn.LOGNORM.INV(S1386,'Input Parameters'!$H$34,'Input Parameters'!$I$34)</f>
        <v>53.236411579243075</v>
      </c>
      <c r="U1386" s="10">
        <f t="shared" ca="1" si="191"/>
        <v>0.76485834104932926</v>
      </c>
      <c r="V1386" s="30">
        <f ca="1">_xlfn.BETA.INV(U1386,'Input Parameters'!$L$36,'Input Parameters'!$M$36,'Input Parameters'!$J$36,'Input Parameters'!$K$36)</f>
        <v>0.70303100116529471</v>
      </c>
      <c r="W1386" s="2">
        <f ca="1">N1386+(P1386-N1386)*(1-ERF((T1386-R1386)/(2*SQRT(L1386*'Input Parameters'!$E$38))))</f>
        <v>0.11560732071737438</v>
      </c>
      <c r="X1386">
        <f t="shared" ca="1" si="192"/>
        <v>1</v>
      </c>
      <c r="Y1386" s="7"/>
    </row>
    <row r="1387" spans="1:25" ht="15" customHeight="1" x14ac:dyDescent="0.25">
      <c r="A1387" s="139">
        <v>1380</v>
      </c>
      <c r="B1387" s="10">
        <f t="shared" ca="1" si="183"/>
        <v>7.7954269864060621E-2</v>
      </c>
      <c r="C1387" s="60">
        <f ca="1">_xlfn.NORM.INV(B1387,'Input Parameters'!$E$15,'Input Parameters'!$F$15)</f>
        <v>194.0684789115906</v>
      </c>
      <c r="D1387" s="10">
        <f t="shared" ca="1" si="184"/>
        <v>0.29374803556201723</v>
      </c>
      <c r="E1387" s="62">
        <f ca="1">IF(_xlfn.NORM.INV(D1387,'Input Parameters'!$E$17,'Input Parameters'!$F$17)&lt;3500,3500,IF(_xlfn.NORM.INV(D1387,'Input Parameters'!$E$17,'Input Parameters'!$F$17)&gt;5500,5500,_xlfn.NORM.INV(D1387,'Input Parameters'!$E$17,'Input Parameters'!$F$17)))</f>
        <v>4420.27232373672</v>
      </c>
      <c r="F1387" s="10">
        <f t="shared" ca="1" si="185"/>
        <v>0.13035147500191424</v>
      </c>
      <c r="G1387" s="64">
        <f ca="1">_xlfn.NORM.INV(F1387,'Input Parameters'!$E$20,'Input Parameters'!$F$20)</f>
        <v>275.11430085919778</v>
      </c>
      <c r="H1387" s="57">
        <f ca="1">EXP(E1387*(1/'Input Parameters'!$E$23-1/G1387))</f>
        <v>0.37641379613332332</v>
      </c>
      <c r="I1387" s="10">
        <f t="shared" ca="1" si="186"/>
        <v>0.777629315311262</v>
      </c>
      <c r="J1387" s="30">
        <f ca="1">_xlfn.BETA.INV(I1387,'Input Parameters'!$L$26,'Input Parameters'!$M$26,'Input Parameters'!$J$26,'Input Parameters'!$K$26)</f>
        <v>0.77515328797836691</v>
      </c>
      <c r="K1387" s="168">
        <f ca="1">('Input Parameters'!$E$27/'Input Parameters'!$E$38)^$J1387</f>
        <v>3.8480338491022792E-3</v>
      </c>
      <c r="L1387" s="69">
        <f ca="1">$H1387*$C1387*'Input Parameters'!$E$25*K1387</f>
        <v>0.28109907607218348</v>
      </c>
      <c r="M1387" s="24">
        <f t="shared" ca="1" si="187"/>
        <v>2.4297614644711252E-2</v>
      </c>
      <c r="N1387" s="15">
        <f ca="1">_xlfn.NORM.INV(M1387,'Input Parameters'!$E$29,'Input Parameters'!$F$29)</f>
        <v>9.9802787404141155E-2</v>
      </c>
      <c r="O1387" s="8">
        <f t="shared" ca="1" si="188"/>
        <v>0.52372043677403346</v>
      </c>
      <c r="P1387" s="30">
        <f ca="1">_xlfn.LOGNORM.INV(O1387,'Input Parameters'!$H$30,'Input Parameters'!$I$30)</f>
        <v>2.7597609013761586</v>
      </c>
      <c r="Q1387" s="10">
        <f t="shared" ca="1" si="189"/>
        <v>0.54471665008759074</v>
      </c>
      <c r="R1387" s="30">
        <f>IF('Input Parameters'!$E$32=0,0,_xlfn.BETA.INV(Q1387,'Input Parameters'!$L$32,'Input Parameters'!$M$32,'Input Parameters'!$J$32,'Input Parameters'!$K$32))</f>
        <v>0</v>
      </c>
      <c r="S1387" s="10">
        <f t="shared" ca="1" si="190"/>
        <v>0.34497780539378109</v>
      </c>
      <c r="T1387" s="26">
        <f ca="1">_xlfn.LOGNORM.INV(S1387,'Input Parameters'!$H$34,'Input Parameters'!$I$34)</f>
        <v>47.965068170096515</v>
      </c>
      <c r="U1387" s="10">
        <f t="shared" ca="1" si="191"/>
        <v>4.668809228877957E-2</v>
      </c>
      <c r="V1387" s="30">
        <f ca="1">_xlfn.BETA.INV(U1387,'Input Parameters'!$L$36,'Input Parameters'!$M$36,'Input Parameters'!$J$36,'Input Parameters'!$K$36)</f>
        <v>0.37586059121373394</v>
      </c>
      <c r="W1387" s="2">
        <f ca="1">N1387+(P1387-N1387)*(1-ERF((T1387-R1387)/(2*SQRT(L1387*'Input Parameters'!$E$38))))</f>
        <v>9.9802787825473388E-2</v>
      </c>
      <c r="X1387">
        <f t="shared" ca="1" si="192"/>
        <v>1</v>
      </c>
      <c r="Y1387" s="7"/>
    </row>
    <row r="1388" spans="1:25" ht="15" customHeight="1" x14ac:dyDescent="0.25">
      <c r="A1388" s="139">
        <v>1381</v>
      </c>
      <c r="B1388" s="10">
        <f t="shared" ca="1" si="183"/>
        <v>0.90810379104252381</v>
      </c>
      <c r="C1388" s="60">
        <f ca="1">_xlfn.NORM.INV(B1388,'Input Parameters'!$E$15,'Input Parameters'!$F$15)</f>
        <v>342.99940793983274</v>
      </c>
      <c r="D1388" s="10">
        <f t="shared" ca="1" si="184"/>
        <v>0.88669875218757699</v>
      </c>
      <c r="E1388" s="62">
        <f ca="1">IF(_xlfn.NORM.INV(D1388,'Input Parameters'!$E$17,'Input Parameters'!$F$17)&lt;3500,3500,IF(_xlfn.NORM.INV(D1388,'Input Parameters'!$E$17,'Input Parameters'!$F$17)&gt;5500,5500,_xlfn.NORM.INV(D1388,'Input Parameters'!$E$17,'Input Parameters'!$F$17)))</f>
        <v>5500</v>
      </c>
      <c r="F1388" s="10">
        <f t="shared" ca="1" si="185"/>
        <v>0.65242841774263394</v>
      </c>
      <c r="G1388" s="64">
        <f ca="1">_xlfn.NORM.INV(F1388,'Input Parameters'!$E$20,'Input Parameters'!$F$20)</f>
        <v>285.27562970035945</v>
      </c>
      <c r="H1388" s="57">
        <f ca="1">EXP(E1388*(1/'Input Parameters'!$E$23-1/G1388))</f>
        <v>0.60432647379811588</v>
      </c>
      <c r="I1388" s="10">
        <f t="shared" ca="1" si="186"/>
        <v>0.88610964029819894</v>
      </c>
      <c r="J1388" s="30">
        <f ca="1">_xlfn.BETA.INV(I1388,'Input Parameters'!$L$26,'Input Parameters'!$M$26,'Input Parameters'!$J$26,'Input Parameters'!$K$26)</f>
        <v>0.83046645417213549</v>
      </c>
      <c r="K1388" s="168">
        <f ca="1">('Input Parameters'!$E$27/'Input Parameters'!$E$38)^$J1388</f>
        <v>2.5877782114595844E-3</v>
      </c>
      <c r="L1388" s="69">
        <f ca="1">$H1388*$C1388*'Input Parameters'!$E$25*K1388</f>
        <v>0.53640404245459805</v>
      </c>
      <c r="M1388" s="24">
        <f t="shared" ca="1" si="187"/>
        <v>0.86120829377453156</v>
      </c>
      <c r="N1388" s="15">
        <f ca="1">_xlfn.NORM.INV(M1388,'Input Parameters'!$E$29,'Input Parameters'!$F$29)</f>
        <v>0.10010857640111842</v>
      </c>
      <c r="O1388" s="8">
        <f t="shared" ca="1" si="188"/>
        <v>0.75495485830408005</v>
      </c>
      <c r="P1388" s="30">
        <f ca="1">_xlfn.LOGNORM.INV(O1388,'Input Parameters'!$H$30,'Input Parameters'!$I$30)</f>
        <v>3.7175366878517244</v>
      </c>
      <c r="Q1388" s="10">
        <f t="shared" ca="1" si="189"/>
        <v>0.42494141141733077</v>
      </c>
      <c r="R1388" s="30">
        <f>IF('Input Parameters'!$E$32=0,0,_xlfn.BETA.INV(Q1388,'Input Parameters'!$L$32,'Input Parameters'!$M$32,'Input Parameters'!$J$32,'Input Parameters'!$K$32))</f>
        <v>0</v>
      </c>
      <c r="S1388" s="10">
        <f t="shared" ca="1" si="190"/>
        <v>0.2739155108514485</v>
      </c>
      <c r="T1388" s="26">
        <f ca="1">_xlfn.LOGNORM.INV(S1388,'Input Parameters'!$H$34,'Input Parameters'!$I$34)</f>
        <v>46.77311558598231</v>
      </c>
      <c r="U1388" s="10">
        <f t="shared" ca="1" si="191"/>
        <v>0.28686831432780024</v>
      </c>
      <c r="V1388" s="30">
        <f ca="1">_xlfn.BETA.INV(U1388,'Input Parameters'!$L$36,'Input Parameters'!$M$36,'Input Parameters'!$J$36,'Input Parameters'!$K$36)</f>
        <v>0.50503371473365877</v>
      </c>
      <c r="W1388" s="2">
        <f ca="1">N1388+(P1388-N1388)*(1-ERF((T1388-R1388)/(2*SQRT(L1388*'Input Parameters'!$E$38))))</f>
        <v>0.10013139382711968</v>
      </c>
      <c r="X1388">
        <f t="shared" ca="1" si="192"/>
        <v>1</v>
      </c>
      <c r="Y1388" s="7"/>
    </row>
    <row r="1389" spans="1:25" ht="15" customHeight="1" x14ac:dyDescent="0.25">
      <c r="A1389" s="139">
        <v>1382</v>
      </c>
      <c r="B1389" s="10">
        <f t="shared" ca="1" si="183"/>
        <v>0.27871356414000548</v>
      </c>
      <c r="C1389" s="60">
        <f ca="1">_xlfn.NORM.INV(B1389,'Input Parameters'!$E$15,'Input Parameters'!$F$15)</f>
        <v>239.17367722618641</v>
      </c>
      <c r="D1389" s="10">
        <f t="shared" ca="1" si="184"/>
        <v>0.83563328246733337</v>
      </c>
      <c r="E1389" s="62">
        <f ca="1">IF(_xlfn.NORM.INV(D1389,'Input Parameters'!$E$17,'Input Parameters'!$F$17)&lt;3500,3500,IF(_xlfn.NORM.INV(D1389,'Input Parameters'!$E$17,'Input Parameters'!$F$17)&gt;5500,5500,_xlfn.NORM.INV(D1389,'Input Parameters'!$E$17,'Input Parameters'!$F$17)))</f>
        <v>5483.6677515835408</v>
      </c>
      <c r="F1389" s="10">
        <f t="shared" ca="1" si="185"/>
        <v>0.4509742529776789</v>
      </c>
      <c r="G1389" s="64">
        <f ca="1">_xlfn.NORM.INV(F1389,'Input Parameters'!$E$20,'Input Parameters'!$F$20)</f>
        <v>281.82455814180702</v>
      </c>
      <c r="H1389" s="57">
        <f ca="1">EXP(E1389*(1/'Input Parameters'!$E$23-1/G1389))</f>
        <v>0.47829304574898918</v>
      </c>
      <c r="I1389" s="10">
        <f t="shared" ca="1" si="186"/>
        <v>0.17390445752748251</v>
      </c>
      <c r="J1389" s="30">
        <f ca="1">_xlfn.BETA.INV(I1389,'Input Parameters'!$L$26,'Input Parameters'!$M$26,'Input Parameters'!$J$26,'Input Parameters'!$K$26)</f>
        <v>0.50316067740409742</v>
      </c>
      <c r="K1389" s="168">
        <f ca="1">('Input Parameters'!$E$27/'Input Parameters'!$E$38)^$J1389</f>
        <v>2.7073943924754863E-2</v>
      </c>
      <c r="L1389" s="69">
        <f ca="1">$H1389*$C1389*'Input Parameters'!$E$25*K1389</f>
        <v>3.0971266998250324</v>
      </c>
      <c r="M1389" s="24">
        <f t="shared" ca="1" si="187"/>
        <v>0.7298079200567148</v>
      </c>
      <c r="N1389" s="15">
        <f ca="1">_xlfn.NORM.INV(M1389,'Input Parameters'!$E$29,'Input Parameters'!$F$29)</f>
        <v>0.10006122321702869</v>
      </c>
      <c r="O1389" s="8">
        <f t="shared" ca="1" si="188"/>
        <v>1.469249876082579E-2</v>
      </c>
      <c r="P1389" s="30">
        <f ca="1">_xlfn.LOGNORM.INV(O1389,'Input Parameters'!$H$30,'Input Parameters'!$I$30)</f>
        <v>0.95892899732221903</v>
      </c>
      <c r="Q1389" s="10">
        <f t="shared" ca="1" si="189"/>
        <v>0.23083710312043015</v>
      </c>
      <c r="R1389" s="30">
        <f>IF('Input Parameters'!$E$32=0,0,_xlfn.BETA.INV(Q1389,'Input Parameters'!$L$32,'Input Parameters'!$M$32,'Input Parameters'!$J$32,'Input Parameters'!$K$32))</f>
        <v>0</v>
      </c>
      <c r="S1389" s="10">
        <f t="shared" ca="1" si="190"/>
        <v>0.29082083380125257</v>
      </c>
      <c r="T1389" s="26">
        <f ca="1">_xlfn.LOGNORM.INV(S1389,'Input Parameters'!$H$34,'Input Parameters'!$I$34)</f>
        <v>47.065370767696393</v>
      </c>
      <c r="U1389" s="10">
        <f t="shared" ca="1" si="191"/>
        <v>0.22756536447781417</v>
      </c>
      <c r="V1389" s="30">
        <f ca="1">_xlfn.BETA.INV(U1389,'Input Parameters'!$L$36,'Input Parameters'!$M$36,'Input Parameters'!$J$36,'Input Parameters'!$K$36)</f>
        <v>0.48075354880670046</v>
      </c>
      <c r="W1389" s="2">
        <f ca="1">N1389+(P1389-N1389)*(1-ERF((T1389-R1389)/(2*SQRT(L1389*'Input Parameters'!$E$38))))</f>
        <v>0.15040406011703872</v>
      </c>
      <c r="X1389">
        <f t="shared" ca="1" si="192"/>
        <v>1</v>
      </c>
      <c r="Y1389" s="7"/>
    </row>
    <row r="1390" spans="1:25" ht="15" customHeight="1" x14ac:dyDescent="0.25">
      <c r="A1390" s="139">
        <v>1383</v>
      </c>
      <c r="B1390" s="10">
        <f t="shared" ca="1" si="183"/>
        <v>0.65351659882351987</v>
      </c>
      <c r="C1390" s="60">
        <f ca="1">_xlfn.NORM.INV(B1390,'Input Parameters'!$E$15,'Input Parameters'!$F$15)</f>
        <v>292.3645097853053</v>
      </c>
      <c r="D1390" s="10">
        <f t="shared" ca="1" si="184"/>
        <v>0.46776833564702902</v>
      </c>
      <c r="E1390" s="62">
        <f ca="1">IF(_xlfn.NORM.INV(D1390,'Input Parameters'!$E$17,'Input Parameters'!$F$17)&lt;3500,3500,IF(_xlfn.NORM.INV(D1390,'Input Parameters'!$E$17,'Input Parameters'!$F$17)&gt;5500,5500,_xlfn.NORM.INV(D1390,'Input Parameters'!$E$17,'Input Parameters'!$F$17)))</f>
        <v>4743.3833713280801</v>
      </c>
      <c r="F1390" s="10">
        <f t="shared" ca="1" si="185"/>
        <v>0.97833046188424788</v>
      </c>
      <c r="G1390" s="64">
        <f ca="1">_xlfn.NORM.INV(F1390,'Input Parameters'!$E$20,'Input Parameters'!$F$20)</f>
        <v>296.1868634152554</v>
      </c>
      <c r="H1390" s="57">
        <f ca="1">EXP(E1390*(1/'Input Parameters'!$E$23-1/G1390))</f>
        <v>1.195039769297235</v>
      </c>
      <c r="I1390" s="10">
        <f t="shared" ca="1" si="186"/>
        <v>0.67318705376659971</v>
      </c>
      <c r="J1390" s="30">
        <f ca="1">_xlfn.BETA.INV(I1390,'Input Parameters'!$L$26,'Input Parameters'!$M$26,'Input Parameters'!$J$26,'Input Parameters'!$K$26)</f>
        <v>0.73065737485488547</v>
      </c>
      <c r="K1390" s="168">
        <f ca="1">('Input Parameters'!$E$27/'Input Parameters'!$E$38)^$J1390</f>
        <v>5.294838992945008E-3</v>
      </c>
      <c r="L1390" s="69">
        <f ca="1">$H1390*$C1390*'Input Parameters'!$E$25*K1390</f>
        <v>1.8499490566316366</v>
      </c>
      <c r="M1390" s="24">
        <f t="shared" ca="1" si="187"/>
        <v>0.70384328163122123</v>
      </c>
      <c r="N1390" s="15">
        <f ca="1">_xlfn.NORM.INV(M1390,'Input Parameters'!$E$29,'Input Parameters'!$F$29)</f>
        <v>0.10005354865774341</v>
      </c>
      <c r="O1390" s="8">
        <f t="shared" ca="1" si="188"/>
        <v>0.37488650008929469</v>
      </c>
      <c r="P1390" s="30">
        <f ca="1">_xlfn.LOGNORM.INV(O1390,'Input Parameters'!$H$30,'Input Parameters'!$I$30)</f>
        <v>2.3079969331406183</v>
      </c>
      <c r="Q1390" s="10">
        <f t="shared" ca="1" si="189"/>
        <v>0.88890997624849932</v>
      </c>
      <c r="R1390" s="30">
        <f>IF('Input Parameters'!$E$32=0,0,_xlfn.BETA.INV(Q1390,'Input Parameters'!$L$32,'Input Parameters'!$M$32,'Input Parameters'!$J$32,'Input Parameters'!$K$32))</f>
        <v>0</v>
      </c>
      <c r="S1390" s="10">
        <f t="shared" ca="1" si="190"/>
        <v>0.32110455513794911</v>
      </c>
      <c r="T1390" s="26">
        <f ca="1">_xlfn.LOGNORM.INV(S1390,'Input Parameters'!$H$34,'Input Parameters'!$I$34)</f>
        <v>47.574299221451376</v>
      </c>
      <c r="U1390" s="10">
        <f t="shared" ca="1" si="191"/>
        <v>0.15472638220906487</v>
      </c>
      <c r="V1390" s="30">
        <f ca="1">_xlfn.BETA.INV(U1390,'Input Parameters'!$L$36,'Input Parameters'!$M$36,'Input Parameters'!$J$36,'Input Parameters'!$K$36)</f>
        <v>0.44731707373315888</v>
      </c>
      <c r="W1390" s="2">
        <f ca="1">N1390+(P1390-N1390)*(1-ERF((T1390-R1390)/(2*SQRT(L1390*'Input Parameters'!$E$38))))</f>
        <v>0.12961132559762953</v>
      </c>
      <c r="X1390">
        <f t="shared" ca="1" si="192"/>
        <v>1</v>
      </c>
      <c r="Y1390" s="7"/>
    </row>
    <row r="1391" spans="1:25" ht="15" customHeight="1" x14ac:dyDescent="0.25">
      <c r="A1391" s="139">
        <v>1384</v>
      </c>
      <c r="B1391" s="10">
        <f t="shared" ca="1" si="183"/>
        <v>0.99368370695950503</v>
      </c>
      <c r="C1391" s="60">
        <f ca="1">_xlfn.NORM.INV(B1391,'Input Parameters'!$E$15,'Input Parameters'!$F$15)</f>
        <v>406.12361151211132</v>
      </c>
      <c r="D1391" s="10">
        <f t="shared" ca="1" si="184"/>
        <v>0.92818915194674811</v>
      </c>
      <c r="E1391" s="62">
        <f ca="1">IF(_xlfn.NORM.INV(D1391,'Input Parameters'!$E$17,'Input Parameters'!$F$17)&lt;3500,3500,IF(_xlfn.NORM.INV(D1391,'Input Parameters'!$E$17,'Input Parameters'!$F$17)&gt;5500,5500,_xlfn.NORM.INV(D1391,'Input Parameters'!$E$17,'Input Parameters'!$F$17)))</f>
        <v>5500</v>
      </c>
      <c r="F1391" s="10">
        <f t="shared" ca="1" si="185"/>
        <v>0.14513303496663377</v>
      </c>
      <c r="G1391" s="64">
        <f ca="1">_xlfn.NORM.INV(F1391,'Input Parameters'!$E$20,'Input Parameters'!$F$20)</f>
        <v>275.5644946431492</v>
      </c>
      <c r="H1391" s="57">
        <f ca="1">EXP(E1391*(1/'Input Parameters'!$E$23-1/G1391))</f>
        <v>0.30633660731953388</v>
      </c>
      <c r="I1391" s="10">
        <f t="shared" ca="1" si="186"/>
        <v>0.96922202639694477</v>
      </c>
      <c r="J1391" s="30">
        <f ca="1">_xlfn.BETA.INV(I1391,'Input Parameters'!$L$26,'Input Parameters'!$M$26,'Input Parameters'!$J$26,'Input Parameters'!$K$26)</f>
        <v>0.89658102341015211</v>
      </c>
      <c r="K1391" s="168">
        <f ca="1">('Input Parameters'!$E$27/'Input Parameters'!$E$38)^$J1391</f>
        <v>1.6105219167316782E-3</v>
      </c>
      <c r="L1391" s="69">
        <f ca="1">$H1391*$C1391*'Input Parameters'!$E$25*K1391</f>
        <v>0.20036588411463244</v>
      </c>
      <c r="M1391" s="24">
        <f t="shared" ca="1" si="187"/>
        <v>0.8799957812191207</v>
      </c>
      <c r="N1391" s="15">
        <f ca="1">_xlfn.NORM.INV(M1391,'Input Parameters'!$E$29,'Input Parameters'!$F$29)</f>
        <v>0.10011749657026919</v>
      </c>
      <c r="O1391" s="8">
        <f t="shared" ca="1" si="188"/>
        <v>0.27323541862171452</v>
      </c>
      <c r="P1391" s="30">
        <f ca="1">_xlfn.LOGNORM.INV(O1391,'Input Parameters'!$H$30,'Input Parameters'!$I$30)</f>
        <v>2.0181233725287426</v>
      </c>
      <c r="Q1391" s="10">
        <f t="shared" ca="1" si="189"/>
        <v>0.55311704094924763</v>
      </c>
      <c r="R1391" s="30">
        <f>IF('Input Parameters'!$E$32=0,0,_xlfn.BETA.INV(Q1391,'Input Parameters'!$L$32,'Input Parameters'!$M$32,'Input Parameters'!$J$32,'Input Parameters'!$K$32))</f>
        <v>0</v>
      </c>
      <c r="S1391" s="10">
        <f t="shared" ca="1" si="190"/>
        <v>1.9826960791908821E-2</v>
      </c>
      <c r="T1391" s="26">
        <f ca="1">_xlfn.LOGNORM.INV(S1391,'Input Parameters'!$H$34,'Input Parameters'!$I$34)</f>
        <v>39.016062192941618</v>
      </c>
      <c r="U1391" s="10">
        <f t="shared" ca="1" si="191"/>
        <v>0.82292357826295004</v>
      </c>
      <c r="V1391" s="30">
        <f ca="1">_xlfn.BETA.INV(U1391,'Input Parameters'!$L$36,'Input Parameters'!$M$36,'Input Parameters'!$J$36,'Input Parameters'!$K$36)</f>
        <v>0.73853479594478433</v>
      </c>
      <c r="W1391" s="2">
        <f ca="1">N1391+(P1391-N1391)*(1-ERF((T1391-R1391)/(2*SQRT(L1391*'Input Parameters'!$E$38))))</f>
        <v>0.10011749793634298</v>
      </c>
      <c r="X1391">
        <f t="shared" ca="1" si="192"/>
        <v>1</v>
      </c>
      <c r="Y1391" s="7"/>
    </row>
    <row r="1392" spans="1:25" ht="15" customHeight="1" x14ac:dyDescent="0.25">
      <c r="A1392" s="139">
        <v>1385</v>
      </c>
      <c r="B1392" s="10">
        <f t="shared" ca="1" si="183"/>
        <v>0.99392661412570482</v>
      </c>
      <c r="C1392" s="60">
        <f ca="1">_xlfn.NORM.INV(B1392,'Input Parameters'!$E$15,'Input Parameters'!$F$15)</f>
        <v>406.87629754721416</v>
      </c>
      <c r="D1392" s="10">
        <f t="shared" ca="1" si="184"/>
        <v>3.1466542921672058E-2</v>
      </c>
      <c r="E1392" s="62">
        <f ca="1">IF(_xlfn.NORM.INV(D1392,'Input Parameters'!$E$17,'Input Parameters'!$F$17)&lt;3500,3500,IF(_xlfn.NORM.INV(D1392,'Input Parameters'!$E$17,'Input Parameters'!$F$17)&gt;5500,5500,_xlfn.NORM.INV(D1392,'Input Parameters'!$E$17,'Input Parameters'!$F$17)))</f>
        <v>3500</v>
      </c>
      <c r="F1392" s="10">
        <f t="shared" ca="1" si="185"/>
        <v>0.18857913375630586</v>
      </c>
      <c r="G1392" s="64">
        <f ca="1">_xlfn.NORM.INV(F1392,'Input Parameters'!$E$20,'Input Parameters'!$F$20)</f>
        <v>276.73293264337593</v>
      </c>
      <c r="H1392" s="57">
        <f ca="1">EXP(E1392*(1/'Input Parameters'!$E$23-1/G1392))</f>
        <v>0.49696511075821365</v>
      </c>
      <c r="I1392" s="10">
        <f t="shared" ca="1" si="186"/>
        <v>0.59296482938244088</v>
      </c>
      <c r="J1392" s="30">
        <f ca="1">_xlfn.BETA.INV(I1392,'Input Parameters'!$L$26,'Input Parameters'!$M$26,'Input Parameters'!$J$26,'Input Parameters'!$K$26)</f>
        <v>0.69847506440114593</v>
      </c>
      <c r="K1392" s="168">
        <f ca="1">('Input Parameters'!$E$27/'Input Parameters'!$E$38)^$J1392</f>
        <v>6.6697144548383894E-3</v>
      </c>
      <c r="L1392" s="69">
        <f ca="1">$H1392*$C1392*'Input Parameters'!$E$25*K1392</f>
        <v>1.3486384347362976</v>
      </c>
      <c r="M1392" s="24">
        <f t="shared" ca="1" si="187"/>
        <v>0.85027494487131527</v>
      </c>
      <c r="N1392" s="15">
        <f ca="1">_xlfn.NORM.INV(M1392,'Input Parameters'!$E$29,'Input Parameters'!$F$29)</f>
        <v>0.10010376133283058</v>
      </c>
      <c r="O1392" s="8">
        <f t="shared" ca="1" si="188"/>
        <v>0.91027921178189641</v>
      </c>
      <c r="P1392" s="30">
        <f ca="1">_xlfn.LOGNORM.INV(O1392,'Input Parameters'!$H$30,'Input Parameters'!$I$30)</f>
        <v>5.0591601555047987</v>
      </c>
      <c r="Q1392" s="10">
        <f t="shared" ca="1" si="189"/>
        <v>0.76213965743915402</v>
      </c>
      <c r="R1392" s="30">
        <f>IF('Input Parameters'!$E$32=0,0,_xlfn.BETA.INV(Q1392,'Input Parameters'!$L$32,'Input Parameters'!$M$32,'Input Parameters'!$J$32,'Input Parameters'!$K$32))</f>
        <v>0</v>
      </c>
      <c r="S1392" s="10">
        <f t="shared" ca="1" si="190"/>
        <v>0.61549992413651688</v>
      </c>
      <c r="T1392" s="26">
        <f ca="1">_xlfn.LOGNORM.INV(S1392,'Input Parameters'!$H$34,'Input Parameters'!$I$34)</f>
        <v>52.285152330078425</v>
      </c>
      <c r="U1392" s="10">
        <f t="shared" ca="1" si="191"/>
        <v>0.71138569646640382</v>
      </c>
      <c r="V1392" s="30">
        <f ca="1">_xlfn.BETA.INV(U1392,'Input Parameters'!$L$36,'Input Parameters'!$M$36,'Input Parameters'!$J$36,'Input Parameters'!$K$36)</f>
        <v>0.67515057383514532</v>
      </c>
      <c r="W1392" s="2">
        <f ca="1">N1392+(P1392-N1392)*(1-ERF((T1392-R1392)/(2*SQRT(L1392*'Input Parameters'!$E$38))))</f>
        <v>0.10731752600684547</v>
      </c>
      <c r="X1392">
        <f t="shared" ca="1" si="192"/>
        <v>1</v>
      </c>
      <c r="Y1392" s="7"/>
    </row>
    <row r="1393" spans="1:25" ht="15" customHeight="1" x14ac:dyDescent="0.25">
      <c r="A1393" s="139">
        <v>1386</v>
      </c>
      <c r="B1393" s="10">
        <f t="shared" ca="1" si="183"/>
        <v>0.58800890367048864</v>
      </c>
      <c r="C1393" s="60">
        <f ca="1">_xlfn.NORM.INV(B1393,'Input Parameters'!$E$15,'Input Parameters'!$F$15)</f>
        <v>283.02123572287206</v>
      </c>
      <c r="D1393" s="10">
        <f t="shared" ca="1" si="184"/>
        <v>0.23582536997066317</v>
      </c>
      <c r="E1393" s="62">
        <f ca="1">IF(_xlfn.NORM.INV(D1393,'Input Parameters'!$E$17,'Input Parameters'!$F$17)&lt;3500,3500,IF(_xlfn.NORM.INV(D1393,'Input Parameters'!$E$17,'Input Parameters'!$F$17)&gt;5500,5500,_xlfn.NORM.INV(D1393,'Input Parameters'!$E$17,'Input Parameters'!$F$17)))</f>
        <v>4296.1429498738462</v>
      </c>
      <c r="F1393" s="10">
        <f t="shared" ca="1" si="185"/>
        <v>0.83924173377252964</v>
      </c>
      <c r="G1393" s="64">
        <f ca="1">_xlfn.NORM.INV(F1393,'Input Parameters'!$E$20,'Input Parameters'!$F$20)</f>
        <v>289.29201993061474</v>
      </c>
      <c r="H1393" s="57">
        <f ca="1">EXP(E1393*(1/'Input Parameters'!$E$23-1/G1393))</f>
        <v>0.83166814404312273</v>
      </c>
      <c r="I1393" s="10">
        <f t="shared" ca="1" si="186"/>
        <v>0.81567023208955192</v>
      </c>
      <c r="J1393" s="30">
        <f ca="1">_xlfn.BETA.INV(I1393,'Input Parameters'!$L$26,'Input Parameters'!$M$26,'Input Parameters'!$J$26,'Input Parameters'!$K$26)</f>
        <v>0.79293344201666449</v>
      </c>
      <c r="K1393" s="168">
        <f ca="1">('Input Parameters'!$E$27/'Input Parameters'!$E$38)^$J1393</f>
        <v>3.3872719469172845E-3</v>
      </c>
      <c r="L1393" s="69">
        <f ca="1">$H1393*$C1393*'Input Parameters'!$E$25*K1393</f>
        <v>0.79729520995104164</v>
      </c>
      <c r="M1393" s="24">
        <f t="shared" ca="1" si="187"/>
        <v>0.77657538517087432</v>
      </c>
      <c r="N1393" s="15">
        <f ca="1">_xlfn.NORM.INV(M1393,'Input Parameters'!$E$29,'Input Parameters'!$F$29)</f>
        <v>0.10007606783157856</v>
      </c>
      <c r="O1393" s="8">
        <f t="shared" ca="1" si="188"/>
        <v>0.43272129728995667</v>
      </c>
      <c r="P1393" s="30">
        <f ca="1">_xlfn.LOGNORM.INV(O1393,'Input Parameters'!$H$30,'Input Parameters'!$I$30)</f>
        <v>2.4768696793593774</v>
      </c>
      <c r="Q1393" s="10">
        <f t="shared" ca="1" si="189"/>
        <v>0.2836114993904989</v>
      </c>
      <c r="R1393" s="30">
        <f>IF('Input Parameters'!$E$32=0,0,_xlfn.BETA.INV(Q1393,'Input Parameters'!$L$32,'Input Parameters'!$M$32,'Input Parameters'!$J$32,'Input Parameters'!$K$32))</f>
        <v>0</v>
      </c>
      <c r="S1393" s="10">
        <f t="shared" ca="1" si="190"/>
        <v>9.6469269064795915E-2</v>
      </c>
      <c r="T1393" s="26">
        <f ca="1">_xlfn.LOGNORM.INV(S1393,'Input Parameters'!$H$34,'Input Parameters'!$I$34)</f>
        <v>42.864018629005606</v>
      </c>
      <c r="U1393" s="10">
        <f t="shared" ca="1" si="191"/>
        <v>0.97691249019648463</v>
      </c>
      <c r="V1393" s="30">
        <f ca="1">_xlfn.BETA.INV(U1393,'Input Parameters'!$L$36,'Input Parameters'!$M$36,'Input Parameters'!$J$36,'Input Parameters'!$K$36)</f>
        <v>0.93532797967528003</v>
      </c>
      <c r="W1393" s="2">
        <f ca="1">N1393+(P1393-N1393)*(1-ERF((T1393-R1393)/(2*SQRT(L1393*'Input Parameters'!$E$38))))</f>
        <v>0.10171055949395387</v>
      </c>
      <c r="X1393">
        <f t="shared" ca="1" si="192"/>
        <v>1</v>
      </c>
      <c r="Y1393" s="7"/>
    </row>
    <row r="1394" spans="1:25" ht="15" customHeight="1" x14ac:dyDescent="0.25">
      <c r="A1394" s="139">
        <v>1387</v>
      </c>
      <c r="B1394" s="10">
        <f t="shared" ca="1" si="183"/>
        <v>0.62759430334404587</v>
      </c>
      <c r="C1394" s="60">
        <f ca="1">_xlfn.NORM.INV(B1394,'Input Parameters'!$E$15,'Input Parameters'!$F$15)</f>
        <v>288.60654089152888</v>
      </c>
      <c r="D1394" s="10">
        <f t="shared" ca="1" si="184"/>
        <v>0.894991600966206</v>
      </c>
      <c r="E1394" s="62">
        <f ca="1">IF(_xlfn.NORM.INV(D1394,'Input Parameters'!$E$17,'Input Parameters'!$F$17)&lt;3500,3500,IF(_xlfn.NORM.INV(D1394,'Input Parameters'!$E$17,'Input Parameters'!$F$17)&gt;5500,5500,_xlfn.NORM.INV(D1394,'Input Parameters'!$E$17,'Input Parameters'!$F$17)))</f>
        <v>5500</v>
      </c>
      <c r="F1394" s="10">
        <f t="shared" ca="1" si="185"/>
        <v>0.5939321626591485</v>
      </c>
      <c r="G1394" s="64">
        <f ca="1">_xlfn.NORM.INV(F1394,'Input Parameters'!$E$20,'Input Parameters'!$F$20)</f>
        <v>284.24240091014934</v>
      </c>
      <c r="H1394" s="57">
        <f ca="1">EXP(E1394*(1/'Input Parameters'!$E$23-1/G1394))</f>
        <v>0.56342414255955453</v>
      </c>
      <c r="I1394" s="10">
        <f t="shared" ca="1" si="186"/>
        <v>8.2660410956668096E-2</v>
      </c>
      <c r="J1394" s="30">
        <f ca="1">_xlfn.BETA.INV(I1394,'Input Parameters'!$L$26,'Input Parameters'!$M$26,'Input Parameters'!$J$26,'Input Parameters'!$K$26)</f>
        <v>0.42679613166357133</v>
      </c>
      <c r="K1394" s="168">
        <f ca="1">('Input Parameters'!$E$27/'Input Parameters'!$E$38)^$J1394</f>
        <v>4.6821218519131687E-2</v>
      </c>
      <c r="L1394" s="69">
        <f ca="1">$H1394*$C1394*'Input Parameters'!$E$25*K1394</f>
        <v>7.6134996835451547</v>
      </c>
      <c r="M1394" s="24">
        <f t="shared" ca="1" si="187"/>
        <v>0.14763108722768614</v>
      </c>
      <c r="N1394" s="15">
        <f ca="1">_xlfn.NORM.INV(M1394,'Input Parameters'!$E$29,'Input Parameters'!$F$29)</f>
        <v>9.9895335247565942E-2</v>
      </c>
      <c r="O1394" s="8">
        <f t="shared" ca="1" si="188"/>
        <v>0.35968645754355399</v>
      </c>
      <c r="P1394" s="30">
        <f ca="1">_xlfn.LOGNORM.INV(O1394,'Input Parameters'!$H$30,'Input Parameters'!$I$30)</f>
        <v>2.2644129290042145</v>
      </c>
      <c r="Q1394" s="10">
        <f t="shared" ca="1" si="189"/>
        <v>0.69269226492933356</v>
      </c>
      <c r="R1394" s="30">
        <f>IF('Input Parameters'!$E$32=0,0,_xlfn.BETA.INV(Q1394,'Input Parameters'!$L$32,'Input Parameters'!$M$32,'Input Parameters'!$J$32,'Input Parameters'!$K$32))</f>
        <v>0</v>
      </c>
      <c r="S1394" s="10">
        <f t="shared" ca="1" si="190"/>
        <v>0.12005996535771268</v>
      </c>
      <c r="T1394" s="26">
        <f ca="1">_xlfn.LOGNORM.INV(S1394,'Input Parameters'!$H$34,'Input Parameters'!$I$34)</f>
        <v>43.548582332035963</v>
      </c>
      <c r="U1394" s="10">
        <f t="shared" ca="1" si="191"/>
        <v>0.37987470207590279</v>
      </c>
      <c r="V1394" s="30">
        <f ca="1">_xlfn.BETA.INV(U1394,'Input Parameters'!$L$36,'Input Parameters'!$M$36,'Input Parameters'!$J$36,'Input Parameters'!$K$36)</f>
        <v>0.54070483983461215</v>
      </c>
      <c r="W1394" s="2">
        <f ca="1">N1394+(P1394-N1394)*(1-ERF((T1394-R1394)/(2*SQRT(L1394*'Input Parameters'!$E$38))))</f>
        <v>0.6722353593847108</v>
      </c>
      <c r="X1394">
        <f t="shared" ca="1" si="192"/>
        <v>0</v>
      </c>
      <c r="Y1394" s="7"/>
    </row>
    <row r="1395" spans="1:25" ht="15" customHeight="1" x14ac:dyDescent="0.25">
      <c r="A1395" s="139">
        <v>1388</v>
      </c>
      <c r="B1395" s="10">
        <f t="shared" ca="1" si="183"/>
        <v>0.79588503288776069</v>
      </c>
      <c r="C1395" s="60">
        <f ca="1">_xlfn.NORM.INV(B1395,'Input Parameters'!$E$15,'Input Parameters'!$F$15)</f>
        <v>315.78585634664779</v>
      </c>
      <c r="D1395" s="10">
        <f t="shared" ca="1" si="184"/>
        <v>0.83257924700168529</v>
      </c>
      <c r="E1395" s="62">
        <f ca="1">IF(_xlfn.NORM.INV(D1395,'Input Parameters'!$E$17,'Input Parameters'!$F$17)&lt;3500,3500,IF(_xlfn.NORM.INV(D1395,'Input Parameters'!$E$17,'Input Parameters'!$F$17)&gt;5500,5500,_xlfn.NORM.INV(D1395,'Input Parameters'!$E$17,'Input Parameters'!$F$17)))</f>
        <v>5475.0854700410173</v>
      </c>
      <c r="F1395" s="10">
        <f t="shared" ca="1" si="185"/>
        <v>0.74708425608582163</v>
      </c>
      <c r="G1395" s="64">
        <f ca="1">_xlfn.NORM.INV(F1395,'Input Parameters'!$E$20,'Input Parameters'!$F$20)</f>
        <v>287.10779438691367</v>
      </c>
      <c r="H1395" s="57">
        <f ca="1">EXP(E1395*(1/'Input Parameters'!$E$23-1/G1395))</f>
        <v>0.68462452108881067</v>
      </c>
      <c r="I1395" s="10">
        <f t="shared" ca="1" si="186"/>
        <v>0.72055989017523625</v>
      </c>
      <c r="J1395" s="30">
        <f ca="1">_xlfn.BETA.INV(I1395,'Input Parameters'!$L$26,'Input Parameters'!$M$26,'Input Parameters'!$J$26,'Input Parameters'!$K$26)</f>
        <v>0.7502802639388132</v>
      </c>
      <c r="K1395" s="168">
        <f ca="1">('Input Parameters'!$E$27/'Input Parameters'!$E$38)^$J1395</f>
        <v>4.5996357779013401E-3</v>
      </c>
      <c r="L1395" s="69">
        <f ca="1">$H1395*$C1395*'Input Parameters'!$E$25*K1395</f>
        <v>0.99441706417037568</v>
      </c>
      <c r="M1395" s="24">
        <f t="shared" ca="1" si="187"/>
        <v>0.97809027771428703</v>
      </c>
      <c r="N1395" s="15">
        <f ca="1">_xlfn.NORM.INV(M1395,'Input Parameters'!$E$29,'Input Parameters'!$F$29)</f>
        <v>0.10020158138516502</v>
      </c>
      <c r="O1395" s="8">
        <f t="shared" ca="1" si="188"/>
        <v>0.66857394724488073</v>
      </c>
      <c r="P1395" s="30">
        <f ca="1">_xlfn.LOGNORM.INV(O1395,'Input Parameters'!$H$30,'Input Parameters'!$I$30)</f>
        <v>3.2969193401639267</v>
      </c>
      <c r="Q1395" s="10">
        <f t="shared" ca="1" si="189"/>
        <v>0.57720706493984775</v>
      </c>
      <c r="R1395" s="30">
        <f>IF('Input Parameters'!$E$32=0,0,_xlfn.BETA.INV(Q1395,'Input Parameters'!$L$32,'Input Parameters'!$M$32,'Input Parameters'!$J$32,'Input Parameters'!$K$32))</f>
        <v>0</v>
      </c>
      <c r="S1395" s="10">
        <f t="shared" ca="1" si="190"/>
        <v>0.70497693228140434</v>
      </c>
      <c r="T1395" s="26">
        <f ca="1">_xlfn.LOGNORM.INV(S1395,'Input Parameters'!$H$34,'Input Parameters'!$I$34)</f>
        <v>53.905339748547846</v>
      </c>
      <c r="U1395" s="10">
        <f t="shared" ca="1" si="191"/>
        <v>0.78424524533444184</v>
      </c>
      <c r="V1395" s="30">
        <f ca="1">_xlfn.BETA.INV(U1395,'Input Parameters'!$L$36,'Input Parameters'!$M$36,'Input Parameters'!$J$36,'Input Parameters'!$K$36)</f>
        <v>0.71414421783008297</v>
      </c>
      <c r="W1395" s="2">
        <f ca="1">N1395+(P1395-N1395)*(1-ERF((T1395-R1395)/(2*SQRT(L1395*'Input Parameters'!$E$38))))</f>
        <v>0.10062411137095753</v>
      </c>
      <c r="X1395">
        <f t="shared" ca="1" si="192"/>
        <v>1</v>
      </c>
      <c r="Y1395" s="7"/>
    </row>
    <row r="1396" spans="1:25" ht="15" customHeight="1" x14ac:dyDescent="0.25">
      <c r="A1396" s="139">
        <v>1389</v>
      </c>
      <c r="B1396" s="10">
        <f t="shared" ca="1" si="183"/>
        <v>0.92451624822050926</v>
      </c>
      <c r="C1396" s="60">
        <f ca="1">_xlfn.NORM.INV(B1396,'Input Parameters'!$E$15,'Input Parameters'!$F$15)</f>
        <v>348.79561532744799</v>
      </c>
      <c r="D1396" s="10">
        <f t="shared" ca="1" si="184"/>
        <v>0.14397960396058651</v>
      </c>
      <c r="E1396" s="62">
        <f ca="1">IF(_xlfn.NORM.INV(D1396,'Input Parameters'!$E$17,'Input Parameters'!$F$17)&lt;3500,3500,IF(_xlfn.NORM.INV(D1396,'Input Parameters'!$E$17,'Input Parameters'!$F$17)&gt;5500,5500,_xlfn.NORM.INV(D1396,'Input Parameters'!$E$17,'Input Parameters'!$F$17)))</f>
        <v>4056.1735519454323</v>
      </c>
      <c r="F1396" s="10">
        <f t="shared" ca="1" si="185"/>
        <v>0.205288218078718</v>
      </c>
      <c r="G1396" s="64">
        <f ca="1">_xlfn.NORM.INV(F1396,'Input Parameters'!$E$20,'Input Parameters'!$F$20)</f>
        <v>277.1367063446196</v>
      </c>
      <c r="H1396" s="57">
        <f ca="1">EXP(E1396*(1/'Input Parameters'!$E$23-1/G1396))</f>
        <v>0.45430174284853686</v>
      </c>
      <c r="I1396" s="10">
        <f t="shared" ca="1" si="186"/>
        <v>0.54974802949655199</v>
      </c>
      <c r="J1396" s="30">
        <f ca="1">_xlfn.BETA.INV(I1396,'Input Parameters'!$L$26,'Input Parameters'!$M$26,'Input Parameters'!$J$26,'Input Parameters'!$K$26)</f>
        <v>0.68130459165838486</v>
      </c>
      <c r="K1396" s="168">
        <f ca="1">('Input Parameters'!$E$27/'Input Parameters'!$E$38)^$J1396</f>
        <v>7.5439148453683713E-3</v>
      </c>
      <c r="L1396" s="69">
        <f ca="1">$H1396*$C1396*'Input Parameters'!$E$25*K1396</f>
        <v>1.195397098148874</v>
      </c>
      <c r="M1396" s="24">
        <f t="shared" ca="1" si="187"/>
        <v>0.60504929467396951</v>
      </c>
      <c r="N1396" s="15">
        <f ca="1">_xlfn.NORM.INV(M1396,'Input Parameters'!$E$29,'Input Parameters'!$F$29)</f>
        <v>0.10002664386390669</v>
      </c>
      <c r="O1396" s="8">
        <f t="shared" ca="1" si="188"/>
        <v>0.43898818734323952</v>
      </c>
      <c r="P1396" s="30">
        <f ca="1">_xlfn.LOGNORM.INV(O1396,'Input Parameters'!$H$30,'Input Parameters'!$I$30)</f>
        <v>2.4955609360744173</v>
      </c>
      <c r="Q1396" s="10">
        <f t="shared" ca="1" si="189"/>
        <v>0.68246632724677059</v>
      </c>
      <c r="R1396" s="30">
        <f>IF('Input Parameters'!$E$32=0,0,_xlfn.BETA.INV(Q1396,'Input Parameters'!$L$32,'Input Parameters'!$M$32,'Input Parameters'!$J$32,'Input Parameters'!$K$32))</f>
        <v>0</v>
      </c>
      <c r="S1396" s="10">
        <f t="shared" ca="1" si="190"/>
        <v>0.86615639237928699</v>
      </c>
      <c r="T1396" s="26">
        <f ca="1">_xlfn.LOGNORM.INV(S1396,'Input Parameters'!$H$34,'Input Parameters'!$I$34)</f>
        <v>57.867628119497951</v>
      </c>
      <c r="U1396" s="10">
        <f t="shared" ca="1" si="191"/>
        <v>0.52713223509692042</v>
      </c>
      <c r="V1396" s="30">
        <f ca="1">_xlfn.BETA.INV(U1396,'Input Parameters'!$L$36,'Input Parameters'!$M$36,'Input Parameters'!$J$36,'Input Parameters'!$K$36)</f>
        <v>0.59632691661530635</v>
      </c>
      <c r="W1396" s="2">
        <f ca="1">N1396+(P1396-N1396)*(1-ERF((T1396-R1396)/(2*SQRT(L1396*'Input Parameters'!$E$38))))</f>
        <v>0.10046306513016712</v>
      </c>
      <c r="X1396">
        <f t="shared" ca="1" si="192"/>
        <v>1</v>
      </c>
      <c r="Y1396" s="7"/>
    </row>
    <row r="1397" spans="1:25" ht="15" customHeight="1" x14ac:dyDescent="0.25">
      <c r="A1397" s="139">
        <v>1390</v>
      </c>
      <c r="B1397" s="10">
        <f t="shared" ca="1" si="183"/>
        <v>0.78180115846128428</v>
      </c>
      <c r="C1397" s="60">
        <f ca="1">_xlfn.NORM.INV(B1397,'Input Parameters'!$E$15,'Input Parameters'!$F$15)</f>
        <v>313.14544794191045</v>
      </c>
      <c r="D1397" s="10">
        <f t="shared" ca="1" si="184"/>
        <v>0.86332851327532045</v>
      </c>
      <c r="E1397" s="62">
        <f ca="1">IF(_xlfn.NORM.INV(D1397,'Input Parameters'!$E$17,'Input Parameters'!$F$17)&lt;3500,3500,IF(_xlfn.NORM.INV(D1397,'Input Parameters'!$E$17,'Input Parameters'!$F$17)&gt;5500,5500,_xlfn.NORM.INV(D1397,'Input Parameters'!$E$17,'Input Parameters'!$F$17)))</f>
        <v>5500</v>
      </c>
      <c r="F1397" s="10">
        <f t="shared" ca="1" si="185"/>
        <v>0.20053905670691585</v>
      </c>
      <c r="G1397" s="64">
        <f ca="1">_xlfn.NORM.INV(F1397,'Input Parameters'!$E$20,'Input Parameters'!$F$20)</f>
        <v>277.02402791287301</v>
      </c>
      <c r="H1397" s="57">
        <f ca="1">EXP(E1397*(1/'Input Parameters'!$E$23-1/G1397))</f>
        <v>0.34030456258571007</v>
      </c>
      <c r="I1397" s="10">
        <f t="shared" ca="1" si="186"/>
        <v>0.1850935851426424</v>
      </c>
      <c r="J1397" s="30">
        <f ca="1">_xlfn.BETA.INV(I1397,'Input Parameters'!$L$26,'Input Parameters'!$M$26,'Input Parameters'!$J$26,'Input Parameters'!$K$26)</f>
        <v>0.51050407116342433</v>
      </c>
      <c r="K1397" s="168">
        <f ca="1">('Input Parameters'!$E$27/'Input Parameters'!$E$38)^$J1397</f>
        <v>2.5684750465482555E-2</v>
      </c>
      <c r="L1397" s="69">
        <f ca="1">$H1397*$C1397*'Input Parameters'!$E$25*K1397</f>
        <v>2.7370909304983377</v>
      </c>
      <c r="M1397" s="24">
        <f t="shared" ca="1" si="187"/>
        <v>0.59315246541479316</v>
      </c>
      <c r="N1397" s="15">
        <f ca="1">_xlfn.NORM.INV(M1397,'Input Parameters'!$E$29,'Input Parameters'!$F$29)</f>
        <v>0.1000235661858076</v>
      </c>
      <c r="O1397" s="8">
        <f t="shared" ca="1" si="188"/>
        <v>0.82402389475778581</v>
      </c>
      <c r="P1397" s="30">
        <f ca="1">_xlfn.LOGNORM.INV(O1397,'Input Parameters'!$H$30,'Input Parameters'!$I$30)</f>
        <v>4.1650858760209575</v>
      </c>
      <c r="Q1397" s="10">
        <f t="shared" ca="1" si="189"/>
        <v>0.8190867995087161</v>
      </c>
      <c r="R1397" s="30">
        <f>IF('Input Parameters'!$E$32=0,0,_xlfn.BETA.INV(Q1397,'Input Parameters'!$L$32,'Input Parameters'!$M$32,'Input Parameters'!$J$32,'Input Parameters'!$K$32))</f>
        <v>0</v>
      </c>
      <c r="S1397" s="10">
        <f t="shared" ca="1" si="190"/>
        <v>0.85004876586624112</v>
      </c>
      <c r="T1397" s="26">
        <f ca="1">_xlfn.LOGNORM.INV(S1397,'Input Parameters'!$H$34,'Input Parameters'!$I$34)</f>
        <v>57.352856373342547</v>
      </c>
      <c r="U1397" s="10">
        <f t="shared" ca="1" si="191"/>
        <v>0.15714485322965532</v>
      </c>
      <c r="V1397" s="30">
        <f ca="1">_xlfn.BETA.INV(U1397,'Input Parameters'!$L$36,'Input Parameters'!$M$36,'Input Parameters'!$J$36,'Input Parameters'!$K$36)</f>
        <v>0.44852663738004495</v>
      </c>
      <c r="W1397" s="2">
        <f ca="1">N1397+(P1397-N1397)*(1-ERF((T1397-R1397)/(2*SQRT(L1397*'Input Parameters'!$E$38))))</f>
        <v>0.1578871059029282</v>
      </c>
      <c r="X1397">
        <f t="shared" ca="1" si="192"/>
        <v>1</v>
      </c>
      <c r="Y1397" s="7"/>
    </row>
    <row r="1398" spans="1:25" ht="15" customHeight="1" x14ac:dyDescent="0.25">
      <c r="A1398" s="139">
        <v>1391</v>
      </c>
      <c r="B1398" s="10">
        <f t="shared" ca="1" si="183"/>
        <v>0.19737926393971295</v>
      </c>
      <c r="C1398" s="60">
        <f ca="1">_xlfn.NORM.INV(B1398,'Input Parameters'!$E$15,'Input Parameters'!$F$15)</f>
        <v>224.847526490105</v>
      </c>
      <c r="D1398" s="10">
        <f t="shared" ca="1" si="184"/>
        <v>0.64271809129253787</v>
      </c>
      <c r="E1398" s="62">
        <f ca="1">IF(_xlfn.NORM.INV(D1398,'Input Parameters'!$E$17,'Input Parameters'!$F$17)&lt;3500,3500,IF(_xlfn.NORM.INV(D1398,'Input Parameters'!$E$17,'Input Parameters'!$F$17)&gt;5500,5500,_xlfn.NORM.INV(D1398,'Input Parameters'!$E$17,'Input Parameters'!$F$17)))</f>
        <v>5056.0135706411156</v>
      </c>
      <c r="F1398" s="10">
        <f t="shared" ca="1" si="185"/>
        <v>0.69575067885455777</v>
      </c>
      <c r="G1398" s="64">
        <f ca="1">_xlfn.NORM.INV(F1398,'Input Parameters'!$E$20,'Input Parameters'!$F$20)</f>
        <v>286.08185872860508</v>
      </c>
      <c r="H1398" s="57">
        <f ca="1">EXP(E1398*(1/'Input Parameters'!$E$23-1/G1398))</f>
        <v>0.66163770300282931</v>
      </c>
      <c r="I1398" s="10">
        <f t="shared" ca="1" si="186"/>
        <v>0.55383088699248595</v>
      </c>
      <c r="J1398" s="30">
        <f ca="1">_xlfn.BETA.INV(I1398,'Input Parameters'!$L$26,'Input Parameters'!$M$26,'Input Parameters'!$J$26,'Input Parameters'!$K$26)</f>
        <v>0.68292867048491646</v>
      </c>
      <c r="K1398" s="168">
        <f ca="1">('Input Parameters'!$E$27/'Input Parameters'!$E$38)^$J1398</f>
        <v>7.4565415053203113E-3</v>
      </c>
      <c r="L1398" s="69">
        <f ca="1">$H1398*$C1398*'Input Parameters'!$E$25*K1398</f>
        <v>1.1092917911513402</v>
      </c>
      <c r="M1398" s="24">
        <f t="shared" ca="1" si="187"/>
        <v>0.74549536198366795</v>
      </c>
      <c r="N1398" s="15">
        <f ca="1">_xlfn.NORM.INV(M1398,'Input Parameters'!$E$29,'Input Parameters'!$F$29)</f>
        <v>0.10006603811337908</v>
      </c>
      <c r="O1398" s="8">
        <f t="shared" ca="1" si="188"/>
        <v>0.78550118854206863</v>
      </c>
      <c r="P1398" s="30">
        <f ca="1">_xlfn.LOGNORM.INV(O1398,'Input Parameters'!$H$30,'Input Parameters'!$I$30)</f>
        <v>3.8987276450620305</v>
      </c>
      <c r="Q1398" s="10">
        <f t="shared" ca="1" si="189"/>
        <v>0.39946157240727909</v>
      </c>
      <c r="R1398" s="30">
        <f>IF('Input Parameters'!$E$32=0,0,_xlfn.BETA.INV(Q1398,'Input Parameters'!$L$32,'Input Parameters'!$M$32,'Input Parameters'!$J$32,'Input Parameters'!$K$32))</f>
        <v>0</v>
      </c>
      <c r="S1398" s="10">
        <f t="shared" ca="1" si="190"/>
        <v>0.23311618822976354</v>
      </c>
      <c r="T1398" s="26">
        <f ca="1">_xlfn.LOGNORM.INV(S1398,'Input Parameters'!$H$34,'Input Parameters'!$I$34)</f>
        <v>46.035792600092641</v>
      </c>
      <c r="U1398" s="10">
        <f t="shared" ca="1" si="191"/>
        <v>0.76560085075896056</v>
      </c>
      <c r="V1398" s="30">
        <f ca="1">_xlfn.BETA.INV(U1398,'Input Parameters'!$L$36,'Input Parameters'!$M$36,'Input Parameters'!$J$36,'Input Parameters'!$K$36)</f>
        <v>0.70344524543183695</v>
      </c>
      <c r="W1398" s="2">
        <f ca="1">N1398+(P1398-N1398)*(1-ERF((T1398-R1398)/(2*SQRT(L1398*'Input Parameters'!$E$38))))</f>
        <v>0.10765124684734138</v>
      </c>
      <c r="X1398">
        <f t="shared" ca="1" si="192"/>
        <v>1</v>
      </c>
      <c r="Y1398" s="7"/>
    </row>
    <row r="1399" spans="1:25" ht="15" customHeight="1" x14ac:dyDescent="0.25">
      <c r="A1399" s="139">
        <v>1392</v>
      </c>
      <c r="B1399" s="10">
        <f t="shared" ca="1" si="183"/>
        <v>0.89416404371220159</v>
      </c>
      <c r="C1399" s="60">
        <f ca="1">_xlfn.NORM.INV(B1399,'Input Parameters'!$E$15,'Input Parameters'!$F$15)</f>
        <v>338.65379328652568</v>
      </c>
      <c r="D1399" s="10">
        <f t="shared" ca="1" si="184"/>
        <v>0.26923993891453901</v>
      </c>
      <c r="E1399" s="62">
        <f ca="1">IF(_xlfn.NORM.INV(D1399,'Input Parameters'!$E$17,'Input Parameters'!$F$17)&lt;3500,3500,IF(_xlfn.NORM.INV(D1399,'Input Parameters'!$E$17,'Input Parameters'!$F$17)&gt;5500,5500,_xlfn.NORM.INV(D1399,'Input Parameters'!$E$17,'Input Parameters'!$F$17)))</f>
        <v>4369.4206672559576</v>
      </c>
      <c r="F1399" s="10">
        <f t="shared" ca="1" si="185"/>
        <v>0.15670369297246634</v>
      </c>
      <c r="G1399" s="64">
        <f ca="1">_xlfn.NORM.INV(F1399,'Input Parameters'!$E$20,'Input Parameters'!$F$20)</f>
        <v>275.8957429568315</v>
      </c>
      <c r="H1399" s="57">
        <f ca="1">EXP(E1399*(1/'Input Parameters'!$E$23-1/G1399))</f>
        <v>0.39818386645179138</v>
      </c>
      <c r="I1399" s="10">
        <f t="shared" ca="1" si="186"/>
        <v>0.30819704093794775</v>
      </c>
      <c r="J1399" s="30">
        <f ca="1">_xlfn.BETA.INV(I1399,'Input Parameters'!$L$26,'Input Parameters'!$M$26,'Input Parameters'!$J$26,'Input Parameters'!$K$26)</f>
        <v>0.57821788843260413</v>
      </c>
      <c r="K1399" s="168">
        <f ca="1">('Input Parameters'!$E$27/'Input Parameters'!$E$38)^$J1399</f>
        <v>1.5802760323069612E-2</v>
      </c>
      <c r="L1399" s="69">
        <f ca="1">$H1399*$C1399*'Input Parameters'!$E$25*K1399</f>
        <v>2.1309465532711984</v>
      </c>
      <c r="M1399" s="24">
        <f t="shared" ca="1" si="187"/>
        <v>2.1534950238913386E-2</v>
      </c>
      <c r="N1399" s="15">
        <f ca="1">_xlfn.NORM.INV(M1399,'Input Parameters'!$E$29,'Input Parameters'!$F$29)</f>
        <v>9.9797696850491335E-2</v>
      </c>
      <c r="O1399" s="8">
        <f t="shared" ca="1" si="188"/>
        <v>1.5582406648022795E-2</v>
      </c>
      <c r="P1399" s="30">
        <f ca="1">_xlfn.LOGNORM.INV(O1399,'Input Parameters'!$H$30,'Input Parameters'!$I$30)</f>
        <v>0.96955122303612229</v>
      </c>
      <c r="Q1399" s="10">
        <f t="shared" ca="1" si="189"/>
        <v>0.38377183368734868</v>
      </c>
      <c r="R1399" s="30">
        <f>IF('Input Parameters'!$E$32=0,0,_xlfn.BETA.INV(Q1399,'Input Parameters'!$L$32,'Input Parameters'!$M$32,'Input Parameters'!$J$32,'Input Parameters'!$K$32))</f>
        <v>0</v>
      </c>
      <c r="S1399" s="10">
        <f t="shared" ca="1" si="190"/>
        <v>0.15846226169645627</v>
      </c>
      <c r="T1399" s="26">
        <f ca="1">_xlfn.LOGNORM.INV(S1399,'Input Parameters'!$H$34,'Input Parameters'!$I$34)</f>
        <v>44.501776127518646</v>
      </c>
      <c r="U1399" s="10">
        <f t="shared" ca="1" si="191"/>
        <v>0.33621874098185411</v>
      </c>
      <c r="V1399" s="30">
        <f ca="1">_xlfn.BETA.INV(U1399,'Input Parameters'!$L$36,'Input Parameters'!$M$36,'Input Parameters'!$J$36,'Input Parameters'!$K$36)</f>
        <v>0.52418701301207637</v>
      </c>
      <c r="W1399" s="2">
        <f ca="1">N1399+(P1399-N1399)*(1-ERF((T1399-R1399)/(2*SQRT(L1399*'Input Parameters'!$E$38))))</f>
        <v>0.12685733881844322</v>
      </c>
      <c r="X1399">
        <f t="shared" ca="1" si="192"/>
        <v>1</v>
      </c>
      <c r="Y1399" s="7"/>
    </row>
    <row r="1400" spans="1:25" ht="15" customHeight="1" x14ac:dyDescent="0.25">
      <c r="A1400" s="139">
        <v>1393</v>
      </c>
      <c r="B1400" s="10">
        <f t="shared" ca="1" si="183"/>
        <v>0.43158060940792453</v>
      </c>
      <c r="C1400" s="60">
        <f ca="1">_xlfn.NORM.INV(B1400,'Input Parameters'!$E$15,'Input Parameters'!$F$15)</f>
        <v>261.62688069783343</v>
      </c>
      <c r="D1400" s="10">
        <f t="shared" ca="1" si="184"/>
        <v>0.44450116831632058</v>
      </c>
      <c r="E1400" s="62">
        <f ca="1">IF(_xlfn.NORM.INV(D1400,'Input Parameters'!$E$17,'Input Parameters'!$F$17)&lt;3500,3500,IF(_xlfn.NORM.INV(D1400,'Input Parameters'!$E$17,'Input Parameters'!$F$17)&gt;5500,5500,_xlfn.NORM.INV(D1400,'Input Parameters'!$E$17,'Input Parameters'!$F$17)))</f>
        <v>4702.3032958542708</v>
      </c>
      <c r="F1400" s="10">
        <f t="shared" ca="1" si="185"/>
        <v>0.38134851493912558</v>
      </c>
      <c r="G1400" s="64">
        <f ca="1">_xlfn.NORM.INV(F1400,'Input Parameters'!$E$20,'Input Parameters'!$F$20)</f>
        <v>280.62699521078247</v>
      </c>
      <c r="H1400" s="57">
        <f ca="1">EXP(E1400*(1/'Input Parameters'!$E$23-1/G1400))</f>
        <v>0.49477872938192308</v>
      </c>
      <c r="I1400" s="10">
        <f t="shared" ca="1" si="186"/>
        <v>0.87928430006047842</v>
      </c>
      <c r="J1400" s="30">
        <f ca="1">_xlfn.BETA.INV(I1400,'Input Parameters'!$L$26,'Input Parameters'!$M$26,'Input Parameters'!$J$26,'Input Parameters'!$K$26)</f>
        <v>0.82644235325253246</v>
      </c>
      <c r="K1400" s="168">
        <f ca="1">('Input Parameters'!$E$27/'Input Parameters'!$E$38)^$J1400</f>
        <v>2.6635628547307388E-3</v>
      </c>
      <c r="L1400" s="69">
        <f ca="1">$H1400*$C1400*'Input Parameters'!$E$25*K1400</f>
        <v>0.34479132784325384</v>
      </c>
      <c r="M1400" s="24">
        <f t="shared" ca="1" si="187"/>
        <v>0.68535135420617799</v>
      </c>
      <c r="N1400" s="15">
        <f ca="1">_xlfn.NORM.INV(M1400,'Input Parameters'!$E$29,'Input Parameters'!$F$29)</f>
        <v>0.10004827161541155</v>
      </c>
      <c r="O1400" s="8">
        <f t="shared" ca="1" si="188"/>
        <v>0.56222533293800392</v>
      </c>
      <c r="P1400" s="30">
        <f ca="1">_xlfn.LOGNORM.INV(O1400,'Input Parameters'!$H$30,'Input Parameters'!$I$30)</f>
        <v>2.8893217583343129</v>
      </c>
      <c r="Q1400" s="10">
        <f t="shared" ca="1" si="189"/>
        <v>0.45556120733688021</v>
      </c>
      <c r="R1400" s="30">
        <f>IF('Input Parameters'!$E$32=0,0,_xlfn.BETA.INV(Q1400,'Input Parameters'!$L$32,'Input Parameters'!$M$32,'Input Parameters'!$J$32,'Input Parameters'!$K$32))</f>
        <v>0</v>
      </c>
      <c r="S1400" s="10">
        <f t="shared" ca="1" si="190"/>
        <v>0.62721547265181055</v>
      </c>
      <c r="T1400" s="26">
        <f ca="1">_xlfn.LOGNORM.INV(S1400,'Input Parameters'!$H$34,'Input Parameters'!$I$34)</f>
        <v>52.486084278945867</v>
      </c>
      <c r="U1400" s="10">
        <f t="shared" ca="1" si="191"/>
        <v>0.81472469350594967</v>
      </c>
      <c r="V1400" s="30">
        <f ca="1">_xlfn.BETA.INV(U1400,'Input Parameters'!$L$36,'Input Parameters'!$M$36,'Input Parameters'!$J$36,'Input Parameters'!$K$36)</f>
        <v>0.73307519743001115</v>
      </c>
      <c r="W1400" s="2">
        <f ca="1">N1400+(P1400-N1400)*(1-ERF((T1400-R1400)/(2*SQRT(L1400*'Input Parameters'!$E$38))))</f>
        <v>0.1000482723426554</v>
      </c>
      <c r="X1400">
        <f t="shared" ca="1" si="192"/>
        <v>1</v>
      </c>
      <c r="Y1400" s="7"/>
    </row>
    <row r="1401" spans="1:25" ht="15" customHeight="1" x14ac:dyDescent="0.25">
      <c r="A1401" s="139">
        <v>1394</v>
      </c>
      <c r="B1401" s="10">
        <f t="shared" ca="1" si="183"/>
        <v>0.81025274496838573</v>
      </c>
      <c r="C1401" s="60">
        <f ca="1">_xlfn.NORM.INV(B1401,'Input Parameters'!$E$15,'Input Parameters'!$F$15)</f>
        <v>318.59391568775135</v>
      </c>
      <c r="D1401" s="10">
        <f t="shared" ca="1" si="184"/>
        <v>0.4578723468609347</v>
      </c>
      <c r="E1401" s="62">
        <f ca="1">IF(_xlfn.NORM.INV(D1401,'Input Parameters'!$E$17,'Input Parameters'!$F$17)&lt;3500,3500,IF(_xlfn.NORM.INV(D1401,'Input Parameters'!$E$17,'Input Parameters'!$F$17)&gt;5500,5500,_xlfn.NORM.INV(D1401,'Input Parameters'!$E$17,'Input Parameters'!$F$17)))</f>
        <v>4725.9432263041881</v>
      </c>
      <c r="F1401" s="10">
        <f t="shared" ca="1" si="185"/>
        <v>0.69894281553114235</v>
      </c>
      <c r="G1401" s="64">
        <f ca="1">_xlfn.NORM.INV(F1401,'Input Parameters'!$E$20,'Input Parameters'!$F$20)</f>
        <v>286.14312779461341</v>
      </c>
      <c r="H1401" s="57">
        <f ca="1">EXP(E1401*(1/'Input Parameters'!$E$23-1/G1401))</f>
        <v>0.68212947913381361</v>
      </c>
      <c r="I1401" s="10">
        <f t="shared" ca="1" si="186"/>
        <v>0.89073334589337272</v>
      </c>
      <c r="J1401" s="30">
        <f ca="1">_xlfn.BETA.INV(I1401,'Input Parameters'!$L$26,'Input Parameters'!$M$26,'Input Parameters'!$J$26,'Input Parameters'!$K$26)</f>
        <v>0.83325789480802692</v>
      </c>
      <c r="K1401" s="168">
        <f ca="1">('Input Parameters'!$E$27/'Input Parameters'!$E$38)^$J1401</f>
        <v>2.5364782524657185E-3</v>
      </c>
      <c r="L1401" s="69">
        <f ca="1">$H1401*$C1401*'Input Parameters'!$E$25*K1401</f>
        <v>0.55123329219837214</v>
      </c>
      <c r="M1401" s="24">
        <f t="shared" ca="1" si="187"/>
        <v>0.97418000428409401</v>
      </c>
      <c r="N1401" s="15">
        <f ca="1">_xlfn.NORM.INV(M1401,'Input Parameters'!$E$29,'Input Parameters'!$F$29)</f>
        <v>0.10019461227915867</v>
      </c>
      <c r="O1401" s="8">
        <f t="shared" ca="1" si="188"/>
        <v>8.8933404360182156E-2</v>
      </c>
      <c r="P1401" s="30">
        <f ca="1">_xlfn.LOGNORM.INV(O1401,'Input Parameters'!$H$30,'Input Parameters'!$I$30)</f>
        <v>1.4198869750760488</v>
      </c>
      <c r="Q1401" s="10">
        <f t="shared" ca="1" si="189"/>
        <v>0.99990020160768422</v>
      </c>
      <c r="R1401" s="30">
        <f>IF('Input Parameters'!$E$32=0,0,_xlfn.BETA.INV(Q1401,'Input Parameters'!$L$32,'Input Parameters'!$M$32,'Input Parameters'!$J$32,'Input Parameters'!$K$32))</f>
        <v>0</v>
      </c>
      <c r="S1401" s="10">
        <f t="shared" ca="1" si="190"/>
        <v>0.49389114874346507</v>
      </c>
      <c r="T1401" s="26">
        <f ca="1">_xlfn.LOGNORM.INV(S1401,'Input Parameters'!$H$34,'Input Parameters'!$I$34)</f>
        <v>50.311693419189595</v>
      </c>
      <c r="U1401" s="10">
        <f t="shared" ca="1" si="191"/>
        <v>3.7836155857254083E-2</v>
      </c>
      <c r="V1401" s="30">
        <f ca="1">_xlfn.BETA.INV(U1401,'Input Parameters'!$L$36,'Input Parameters'!$M$36,'Input Parameters'!$J$36,'Input Parameters'!$K$36)</f>
        <v>0.36651480765177202</v>
      </c>
      <c r="W1401" s="2">
        <f ca="1">N1401+(P1401-N1401)*(1-ERF((T1401-R1401)/(2*SQRT(L1401*'Input Parameters'!$E$38))))</f>
        <v>0.10019679511634999</v>
      </c>
      <c r="X1401">
        <f t="shared" ca="1" si="192"/>
        <v>1</v>
      </c>
      <c r="Y1401" s="7"/>
    </row>
    <row r="1402" spans="1:25" ht="15" customHeight="1" x14ac:dyDescent="0.25">
      <c r="A1402" s="139">
        <v>1395</v>
      </c>
      <c r="B1402" s="10">
        <f t="shared" ca="1" si="183"/>
        <v>0.31777994731566872</v>
      </c>
      <c r="C1402" s="60">
        <f ca="1">_xlfn.NORM.INV(B1402,'Input Parameters'!$E$15,'Input Parameters'!$F$15)</f>
        <v>245.28406819084933</v>
      </c>
      <c r="D1402" s="10">
        <f t="shared" ca="1" si="184"/>
        <v>0.37947588067032989</v>
      </c>
      <c r="E1402" s="62">
        <f ca="1">IF(_xlfn.NORM.INV(D1402,'Input Parameters'!$E$17,'Input Parameters'!$F$17)&lt;3500,3500,IF(_xlfn.NORM.INV(D1402,'Input Parameters'!$E$17,'Input Parameters'!$F$17)&gt;5500,5500,_xlfn.NORM.INV(D1402,'Input Parameters'!$E$17,'Input Parameters'!$F$17)))</f>
        <v>4585.199678177396</v>
      </c>
      <c r="F1402" s="10">
        <f t="shared" ca="1" si="185"/>
        <v>0.20349012736399497</v>
      </c>
      <c r="G1402" s="64">
        <f ca="1">_xlfn.NORM.INV(F1402,'Input Parameters'!$E$20,'Input Parameters'!$F$20)</f>
        <v>277.09422984813966</v>
      </c>
      <c r="H1402" s="57">
        <f ca="1">EXP(E1402*(1/'Input Parameters'!$E$23-1/G1402))</f>
        <v>0.4088388050635523</v>
      </c>
      <c r="I1402" s="10">
        <f t="shared" ca="1" si="186"/>
        <v>0.80327466503451517</v>
      </c>
      <c r="J1402" s="30">
        <f ca="1">_xlfn.BETA.INV(I1402,'Input Parameters'!$L$26,'Input Parameters'!$M$26,'Input Parameters'!$J$26,'Input Parameters'!$K$26)</f>
        <v>0.78700283886098521</v>
      </c>
      <c r="K1402" s="168">
        <f ca="1">('Input Parameters'!$E$27/'Input Parameters'!$E$38)^$J1402</f>
        <v>3.5344765758650019E-3</v>
      </c>
      <c r="L1402" s="69">
        <f ca="1">$H1402*$C1402*'Input Parameters'!$E$25*K1402</f>
        <v>0.35444312644439913</v>
      </c>
      <c r="M1402" s="24">
        <f t="shared" ca="1" si="187"/>
        <v>0.95383856183388815</v>
      </c>
      <c r="N1402" s="15">
        <f ca="1">_xlfn.NORM.INV(M1402,'Input Parameters'!$E$29,'Input Parameters'!$F$29)</f>
        <v>0.10016832697874542</v>
      </c>
      <c r="O1402" s="8">
        <f t="shared" ca="1" si="188"/>
        <v>0.27919064675018535</v>
      </c>
      <c r="P1402" s="30">
        <f ca="1">_xlfn.LOGNORM.INV(O1402,'Input Parameters'!$H$30,'Input Parameters'!$I$30)</f>
        <v>2.0351730695661767</v>
      </c>
      <c r="Q1402" s="10">
        <f t="shared" ca="1" si="189"/>
        <v>0.90641066237704071</v>
      </c>
      <c r="R1402" s="30">
        <f>IF('Input Parameters'!$E$32=0,0,_xlfn.BETA.INV(Q1402,'Input Parameters'!$L$32,'Input Parameters'!$M$32,'Input Parameters'!$J$32,'Input Parameters'!$K$32))</f>
        <v>0</v>
      </c>
      <c r="S1402" s="10">
        <f t="shared" ca="1" si="190"/>
        <v>8.757700389115286E-2</v>
      </c>
      <c r="T1402" s="26">
        <f ca="1">_xlfn.LOGNORM.INV(S1402,'Input Parameters'!$H$34,'Input Parameters'!$I$34)</f>
        <v>42.577344133699128</v>
      </c>
      <c r="U1402" s="10">
        <f t="shared" ca="1" si="191"/>
        <v>0.42762552840197299</v>
      </c>
      <c r="V1402" s="30">
        <f ca="1">_xlfn.BETA.INV(U1402,'Input Parameters'!$L$36,'Input Parameters'!$M$36,'Input Parameters'!$J$36,'Input Parameters'!$K$36)</f>
        <v>0.55859173556844088</v>
      </c>
      <c r="W1402" s="2">
        <f ca="1">N1402+(P1402-N1402)*(1-ERF((T1402-R1402)/(2*SQRT(L1402*'Input Parameters'!$E$38))))</f>
        <v>0.10016915123749394</v>
      </c>
      <c r="X1402">
        <f t="shared" ca="1" si="192"/>
        <v>1</v>
      </c>
      <c r="Y1402" s="7"/>
    </row>
    <row r="1403" spans="1:25" ht="15" customHeight="1" x14ac:dyDescent="0.25">
      <c r="A1403" s="139">
        <v>1396</v>
      </c>
      <c r="B1403" s="10">
        <f t="shared" ca="1" si="183"/>
        <v>3.1186618358076679E-2</v>
      </c>
      <c r="C1403" s="60">
        <f ca="1">_xlfn.NORM.INV(B1403,'Input Parameters'!$E$15,'Input Parameters'!$F$15)</f>
        <v>169.97050780378393</v>
      </c>
      <c r="D1403" s="10">
        <f t="shared" ca="1" si="184"/>
        <v>0.19011679338146981</v>
      </c>
      <c r="E1403" s="62">
        <f ca="1">IF(_xlfn.NORM.INV(D1403,'Input Parameters'!$E$17,'Input Parameters'!$F$17)&lt;3500,3500,IF(_xlfn.NORM.INV(D1403,'Input Parameters'!$E$17,'Input Parameters'!$F$17)&gt;5500,5500,_xlfn.NORM.INV(D1403,'Input Parameters'!$E$17,'Input Parameters'!$F$17)))</f>
        <v>4185.7738108107433</v>
      </c>
      <c r="F1403" s="10">
        <f t="shared" ca="1" si="185"/>
        <v>0.73265727266185154</v>
      </c>
      <c r="G1403" s="64">
        <f ca="1">_xlfn.NORM.INV(F1403,'Input Parameters'!$E$20,'Input Parameters'!$F$20)</f>
        <v>286.80982601349893</v>
      </c>
      <c r="H1403" s="57">
        <f ca="1">EXP(E1403*(1/'Input Parameters'!$E$23-1/G1403))</f>
        <v>0.73726447032567777</v>
      </c>
      <c r="I1403" s="10">
        <f t="shared" ca="1" si="186"/>
        <v>0.64101223078963598</v>
      </c>
      <c r="J1403" s="30">
        <f ca="1">_xlfn.BETA.INV(I1403,'Input Parameters'!$L$26,'Input Parameters'!$M$26,'Input Parameters'!$J$26,'Input Parameters'!$K$26)</f>
        <v>0.71764770528959898</v>
      </c>
      <c r="K1403" s="168">
        <f ca="1">('Input Parameters'!$E$27/'Input Parameters'!$E$38)^$J1403</f>
        <v>5.8127352317466682E-3</v>
      </c>
      <c r="L1403" s="69">
        <f ca="1">$H1403*$C1403*'Input Parameters'!$E$25*K1403</f>
        <v>0.72841254801213362</v>
      </c>
      <c r="M1403" s="24">
        <f t="shared" ca="1" si="187"/>
        <v>0.93504720535655383</v>
      </c>
      <c r="N1403" s="15">
        <f ca="1">_xlfn.NORM.INV(M1403,'Input Parameters'!$E$29,'Input Parameters'!$F$29)</f>
        <v>0.10015144742919252</v>
      </c>
      <c r="O1403" s="8">
        <f t="shared" ca="1" si="188"/>
        <v>9.2393199845689611E-2</v>
      </c>
      <c r="P1403" s="30">
        <f ca="1">_xlfn.LOGNORM.INV(O1403,'Input Parameters'!$H$30,'Input Parameters'!$I$30)</f>
        <v>1.4341719606383592</v>
      </c>
      <c r="Q1403" s="10">
        <f t="shared" ca="1" si="189"/>
        <v>0.20482516427264419</v>
      </c>
      <c r="R1403" s="30">
        <f>IF('Input Parameters'!$E$32=0,0,_xlfn.BETA.INV(Q1403,'Input Parameters'!$L$32,'Input Parameters'!$M$32,'Input Parameters'!$J$32,'Input Parameters'!$K$32))</f>
        <v>0</v>
      </c>
      <c r="S1403" s="10">
        <f t="shared" ca="1" si="190"/>
        <v>0.15144216439279112</v>
      </c>
      <c r="T1403" s="26">
        <f ca="1">_xlfn.LOGNORM.INV(S1403,'Input Parameters'!$H$34,'Input Parameters'!$I$34)</f>
        <v>44.338777744437891</v>
      </c>
      <c r="U1403" s="10">
        <f t="shared" ca="1" si="191"/>
        <v>0.8078774657439598</v>
      </c>
      <c r="V1403" s="30">
        <f ca="1">_xlfn.BETA.INV(U1403,'Input Parameters'!$L$36,'Input Parameters'!$M$36,'Input Parameters'!$J$36,'Input Parameters'!$K$36)</f>
        <v>0.72864456473277994</v>
      </c>
      <c r="W1403" s="2">
        <f ca="1">N1403+(P1403-N1403)*(1-ERF((T1403-R1403)/(2*SQRT(L1403*'Input Parameters'!$E$38))))</f>
        <v>0.10047061310235592</v>
      </c>
      <c r="X1403">
        <f t="shared" ca="1" si="192"/>
        <v>1</v>
      </c>
      <c r="Y1403" s="7"/>
    </row>
    <row r="1404" spans="1:25" ht="15" customHeight="1" x14ac:dyDescent="0.25">
      <c r="A1404" s="139">
        <v>1397</v>
      </c>
      <c r="B1404" s="10">
        <f t="shared" ca="1" si="183"/>
        <v>0.14127232355865238</v>
      </c>
      <c r="C1404" s="60">
        <f ca="1">_xlfn.NORM.INV(B1404,'Input Parameters'!$E$15,'Input Parameters'!$F$15)</f>
        <v>212.72981565309223</v>
      </c>
      <c r="D1404" s="10">
        <f t="shared" ca="1" si="184"/>
        <v>0.86460580692005373</v>
      </c>
      <c r="E1404" s="62">
        <f ca="1">IF(_xlfn.NORM.INV(D1404,'Input Parameters'!$E$17,'Input Parameters'!$F$17)&lt;3500,3500,IF(_xlfn.NORM.INV(D1404,'Input Parameters'!$E$17,'Input Parameters'!$F$17)&gt;5500,5500,_xlfn.NORM.INV(D1404,'Input Parameters'!$E$17,'Input Parameters'!$F$17)))</f>
        <v>5500</v>
      </c>
      <c r="F1404" s="10">
        <f t="shared" ca="1" si="185"/>
        <v>0.32573436690319557</v>
      </c>
      <c r="G1404" s="64">
        <f ca="1">_xlfn.NORM.INV(F1404,'Input Parameters'!$E$20,'Input Parameters'!$F$20)</f>
        <v>279.62345763908712</v>
      </c>
      <c r="H1404" s="57">
        <f ca="1">EXP(E1404*(1/'Input Parameters'!$E$23-1/G1404))</f>
        <v>0.40928271478456102</v>
      </c>
      <c r="I1404" s="10">
        <f t="shared" ca="1" si="186"/>
        <v>0.1554159064020546</v>
      </c>
      <c r="J1404" s="30">
        <f ca="1">_xlfn.BETA.INV(I1404,'Input Parameters'!$L$26,'Input Parameters'!$M$26,'Input Parameters'!$J$26,'Input Parameters'!$K$26)</f>
        <v>0.49034613729230558</v>
      </c>
      <c r="K1404" s="168">
        <f ca="1">('Input Parameters'!$E$27/'Input Parameters'!$E$38)^$J1404</f>
        <v>2.9680515514309454E-2</v>
      </c>
      <c r="L1404" s="69">
        <f ca="1">$H1404*$C1404*'Input Parameters'!$E$25*K1404</f>
        <v>2.5841826544113204</v>
      </c>
      <c r="M1404" s="24">
        <f t="shared" ca="1" si="187"/>
        <v>0.25012507791120309</v>
      </c>
      <c r="N1404" s="15">
        <f ca="1">_xlfn.NORM.INV(M1404,'Input Parameters'!$E$29,'Input Parameters'!$F$29)</f>
        <v>9.9932590380088726E-2</v>
      </c>
      <c r="O1404" s="8">
        <f t="shared" ca="1" si="188"/>
        <v>0.65172589292844774</v>
      </c>
      <c r="P1404" s="30">
        <f ca="1">_xlfn.LOGNORM.INV(O1404,'Input Parameters'!$H$30,'Input Parameters'!$I$30)</f>
        <v>3.2260598867669419</v>
      </c>
      <c r="Q1404" s="10">
        <f t="shared" ca="1" si="189"/>
        <v>0.86179318061998489</v>
      </c>
      <c r="R1404" s="30">
        <f>IF('Input Parameters'!$E$32=0,0,_xlfn.BETA.INV(Q1404,'Input Parameters'!$L$32,'Input Parameters'!$M$32,'Input Parameters'!$J$32,'Input Parameters'!$K$32))</f>
        <v>0</v>
      </c>
      <c r="S1404" s="10">
        <f t="shared" ca="1" si="190"/>
        <v>0.99150823661540777</v>
      </c>
      <c r="T1404" s="26">
        <f ca="1">_xlfn.LOGNORM.INV(S1404,'Input Parameters'!$H$34,'Input Parameters'!$I$34)</f>
        <v>67.854892109398151</v>
      </c>
      <c r="U1404" s="10">
        <f t="shared" ca="1" si="191"/>
        <v>0.47584899335654329</v>
      </c>
      <c r="V1404" s="30">
        <f ca="1">_xlfn.BETA.INV(U1404,'Input Parameters'!$L$36,'Input Parameters'!$M$36,'Input Parameters'!$J$36,'Input Parameters'!$K$36)</f>
        <v>0.57671414540946486</v>
      </c>
      <c r="W1404" s="2">
        <f ca="1">N1404+(P1404-N1404)*(1-ERF((T1404-R1404)/(2*SQRT(L1404*'Input Parameters'!$E$38))))</f>
        <v>0.10880553508400222</v>
      </c>
      <c r="X1404">
        <f t="shared" ca="1" si="192"/>
        <v>1</v>
      </c>
      <c r="Y1404" s="7"/>
    </row>
    <row r="1405" spans="1:25" ht="15" customHeight="1" x14ac:dyDescent="0.25">
      <c r="A1405" s="139">
        <v>1398</v>
      </c>
      <c r="B1405" s="10">
        <f t="shared" ca="1" si="183"/>
        <v>0.50866550929217247</v>
      </c>
      <c r="C1405" s="60">
        <f ca="1">_xlfn.NORM.INV(B1405,'Input Parameters'!$E$15,'Input Parameters'!$F$15)</f>
        <v>272.14443970414186</v>
      </c>
      <c r="D1405" s="10">
        <f t="shared" ca="1" si="184"/>
        <v>0.23725377370833534</v>
      </c>
      <c r="E1405" s="62">
        <f ca="1">IF(_xlfn.NORM.INV(D1405,'Input Parameters'!$E$17,'Input Parameters'!$F$17)&lt;3500,3500,IF(_xlfn.NORM.INV(D1405,'Input Parameters'!$E$17,'Input Parameters'!$F$17)&gt;5500,5500,_xlfn.NORM.INV(D1405,'Input Parameters'!$E$17,'Input Parameters'!$F$17)))</f>
        <v>4299.3850145410324</v>
      </c>
      <c r="F1405" s="10">
        <f t="shared" ca="1" si="185"/>
        <v>0.80868087637384611</v>
      </c>
      <c r="G1405" s="64">
        <f ca="1">_xlfn.NORM.INV(F1405,'Input Parameters'!$E$20,'Input Parameters'!$F$20)</f>
        <v>288.49940522667924</v>
      </c>
      <c r="H1405" s="57">
        <f ca="1">EXP(E1405*(1/'Input Parameters'!$E$23-1/G1405))</f>
        <v>0.79828340118575314</v>
      </c>
      <c r="I1405" s="10">
        <f t="shared" ca="1" si="186"/>
        <v>2.5707689480894746E-2</v>
      </c>
      <c r="J1405" s="30">
        <f ca="1">_xlfn.BETA.INV(I1405,'Input Parameters'!$L$26,'Input Parameters'!$M$26,'Input Parameters'!$J$26,'Input Parameters'!$K$26)</f>
        <v>0.33604109376481855</v>
      </c>
      <c r="K1405" s="168">
        <f ca="1">('Input Parameters'!$E$27/'Input Parameters'!$E$38)^$J1405</f>
        <v>8.9776615075943783E-2</v>
      </c>
      <c r="L1405" s="69">
        <f ca="1">$H1405*$C1405*'Input Parameters'!$E$25*K1405</f>
        <v>19.503824989808333</v>
      </c>
      <c r="M1405" s="24">
        <f t="shared" ca="1" si="187"/>
        <v>0.7688842885980286</v>
      </c>
      <c r="N1405" s="15">
        <f ca="1">_xlfn.NORM.INV(M1405,'Input Parameters'!$E$29,'Input Parameters'!$F$29)</f>
        <v>0.10007351774626973</v>
      </c>
      <c r="O1405" s="8">
        <f t="shared" ca="1" si="188"/>
        <v>0.29977789079549633</v>
      </c>
      <c r="P1405" s="30">
        <f ca="1">_xlfn.LOGNORM.INV(O1405,'Input Parameters'!$H$30,'Input Parameters'!$I$30)</f>
        <v>2.0938867038637698</v>
      </c>
      <c r="Q1405" s="10">
        <f t="shared" ca="1" si="189"/>
        <v>0.60151511352325659</v>
      </c>
      <c r="R1405" s="30">
        <f>IF('Input Parameters'!$E$32=0,0,_xlfn.BETA.INV(Q1405,'Input Parameters'!$L$32,'Input Parameters'!$M$32,'Input Parameters'!$J$32,'Input Parameters'!$K$32))</f>
        <v>0</v>
      </c>
      <c r="S1405" s="10">
        <f t="shared" ca="1" si="190"/>
        <v>0.36169772132454991</v>
      </c>
      <c r="T1405" s="26">
        <f ca="1">_xlfn.LOGNORM.INV(S1405,'Input Parameters'!$H$34,'Input Parameters'!$I$34)</f>
        <v>48.234525546715652</v>
      </c>
      <c r="U1405" s="10">
        <f t="shared" ca="1" si="191"/>
        <v>0.93144103904185771</v>
      </c>
      <c r="V1405" s="30">
        <f ca="1">_xlfn.BETA.INV(U1405,'Input Parameters'!$L$36,'Input Parameters'!$M$36,'Input Parameters'!$J$36,'Input Parameters'!$K$36)</f>
        <v>0.83983166353173244</v>
      </c>
      <c r="W1405" s="2">
        <f ca="1">N1405+(P1405-N1405)*(1-ERF((T1405-R1405)/(2*SQRT(L1405*'Input Parameters'!$E$38))))</f>
        <v>0.97723136654016751</v>
      </c>
      <c r="X1405">
        <f t="shared" ca="1" si="192"/>
        <v>0</v>
      </c>
      <c r="Y1405" s="7"/>
    </row>
    <row r="1406" spans="1:25" ht="15" customHeight="1" x14ac:dyDescent="0.25">
      <c r="A1406" s="139">
        <v>1399</v>
      </c>
      <c r="B1406" s="10">
        <f t="shared" ca="1" si="183"/>
        <v>0.29384685178018366</v>
      </c>
      <c r="C1406" s="60">
        <f ca="1">_xlfn.NORM.INV(B1406,'Input Parameters'!$E$15,'Input Parameters'!$F$15)</f>
        <v>241.58453712062101</v>
      </c>
      <c r="D1406" s="10">
        <f t="shared" ca="1" si="184"/>
        <v>0.93787256729011614</v>
      </c>
      <c r="E1406" s="62">
        <f ca="1">IF(_xlfn.NORM.INV(D1406,'Input Parameters'!$E$17,'Input Parameters'!$F$17)&lt;3500,3500,IF(_xlfn.NORM.INV(D1406,'Input Parameters'!$E$17,'Input Parameters'!$F$17)&gt;5500,5500,_xlfn.NORM.INV(D1406,'Input Parameters'!$E$17,'Input Parameters'!$F$17)))</f>
        <v>5500</v>
      </c>
      <c r="F1406" s="10">
        <f t="shared" ca="1" si="185"/>
        <v>0.56523005028276252</v>
      </c>
      <c r="G1406" s="64">
        <f ca="1">_xlfn.NORM.INV(F1406,'Input Parameters'!$E$20,'Input Parameters'!$F$20)</f>
        <v>283.750427692877</v>
      </c>
      <c r="H1406" s="57">
        <f ca="1">EXP(E1406*(1/'Input Parameters'!$E$23-1/G1406))</f>
        <v>0.54483542097095294</v>
      </c>
      <c r="I1406" s="10">
        <f t="shared" ca="1" si="186"/>
        <v>0.48424391182432669</v>
      </c>
      <c r="J1406" s="30">
        <f ca="1">_xlfn.BETA.INV(I1406,'Input Parameters'!$L$26,'Input Parameters'!$M$26,'Input Parameters'!$J$26,'Input Parameters'!$K$26)</f>
        <v>0.65502411940026406</v>
      </c>
      <c r="K1406" s="168">
        <f ca="1">('Input Parameters'!$E$27/'Input Parameters'!$E$38)^$J1406</f>
        <v>9.1088977394542543E-3</v>
      </c>
      <c r="L1406" s="69">
        <f ca="1">$H1406*$C1406*'Input Parameters'!$E$25*K1406</f>
        <v>1.1989478525317869</v>
      </c>
      <c r="M1406" s="24">
        <f t="shared" ca="1" si="187"/>
        <v>0.52015881518748175</v>
      </c>
      <c r="N1406" s="15">
        <f ca="1">_xlfn.NORM.INV(M1406,'Input Parameters'!$E$29,'Input Parameters'!$F$29)</f>
        <v>0.10000505521790888</v>
      </c>
      <c r="O1406" s="8">
        <f t="shared" ca="1" si="188"/>
        <v>0.66060501519381021</v>
      </c>
      <c r="P1406" s="30">
        <f ca="1">_xlfn.LOGNORM.INV(O1406,'Input Parameters'!$H$30,'Input Parameters'!$I$30)</f>
        <v>3.2630436837960186</v>
      </c>
      <c r="Q1406" s="10">
        <f t="shared" ca="1" si="189"/>
        <v>0.33216811627664111</v>
      </c>
      <c r="R1406" s="30">
        <f>IF('Input Parameters'!$E$32=0,0,_xlfn.BETA.INV(Q1406,'Input Parameters'!$L$32,'Input Parameters'!$M$32,'Input Parameters'!$J$32,'Input Parameters'!$K$32))</f>
        <v>0</v>
      </c>
      <c r="S1406" s="10">
        <f t="shared" ca="1" si="190"/>
        <v>0.27416862974268441</v>
      </c>
      <c r="T1406" s="26">
        <f ca="1">_xlfn.LOGNORM.INV(S1406,'Input Parameters'!$H$34,'Input Parameters'!$I$34)</f>
        <v>46.777541408673883</v>
      </c>
      <c r="U1406" s="10">
        <f t="shared" ca="1" si="191"/>
        <v>0.85375521862972059</v>
      </c>
      <c r="V1406" s="30">
        <f ca="1">_xlfn.BETA.INV(U1406,'Input Parameters'!$L$36,'Input Parameters'!$M$36,'Input Parameters'!$J$36,'Input Parameters'!$K$36)</f>
        <v>0.76085780779837431</v>
      </c>
      <c r="W1406" s="2">
        <f ca="1">N1406+(P1406-N1406)*(1-ERF((T1406-R1406)/(2*SQRT(L1406*'Input Parameters'!$E$38))))</f>
        <v>0.10797927281439089</v>
      </c>
      <c r="X1406">
        <f t="shared" ca="1" si="192"/>
        <v>1</v>
      </c>
      <c r="Y1406" s="7"/>
    </row>
    <row r="1407" spans="1:25" ht="15" customHeight="1" x14ac:dyDescent="0.25">
      <c r="A1407" s="139">
        <v>1400</v>
      </c>
      <c r="B1407" s="10">
        <f t="shared" ca="1" si="183"/>
        <v>0.11303396697323043</v>
      </c>
      <c r="C1407" s="60">
        <f ca="1">_xlfn.NORM.INV(B1407,'Input Parameters'!$E$15,'Input Parameters'!$F$15)</f>
        <v>205.36333361166936</v>
      </c>
      <c r="D1407" s="10">
        <f t="shared" ca="1" si="184"/>
        <v>0.5531349785462627</v>
      </c>
      <c r="E1407" s="62">
        <f ca="1">IF(_xlfn.NORM.INV(D1407,'Input Parameters'!$E$17,'Input Parameters'!$F$17)&lt;3500,3500,IF(_xlfn.NORM.INV(D1407,'Input Parameters'!$E$17,'Input Parameters'!$F$17)&gt;5500,5500,_xlfn.NORM.INV(D1407,'Input Parameters'!$E$17,'Input Parameters'!$F$17)))</f>
        <v>4893.5101224841446</v>
      </c>
      <c r="F1407" s="10">
        <f t="shared" ca="1" si="185"/>
        <v>0.15972799760370593</v>
      </c>
      <c r="G1407" s="64">
        <f ca="1">_xlfn.NORM.INV(F1407,'Input Parameters'!$E$20,'Input Parameters'!$F$20)</f>
        <v>275.9796379687312</v>
      </c>
      <c r="H1407" s="57">
        <f ca="1">EXP(E1407*(1/'Input Parameters'!$E$23-1/G1407))</f>
        <v>0.35847377718733375</v>
      </c>
      <c r="I1407" s="10">
        <f t="shared" ca="1" si="186"/>
        <v>0.99488178288910822</v>
      </c>
      <c r="J1407" s="30">
        <f ca="1">_xlfn.BETA.INV(I1407,'Input Parameters'!$L$26,'Input Parameters'!$M$26,'Input Parameters'!$J$26,'Input Parameters'!$K$26)</f>
        <v>0.94444714900320004</v>
      </c>
      <c r="K1407" s="168">
        <f ca="1">('Input Parameters'!$E$27/'Input Parameters'!$E$38)^$J1407</f>
        <v>1.1424938288550569E-3</v>
      </c>
      <c r="L1407" s="69">
        <f ca="1">$H1407*$C1407*'Input Parameters'!$E$25*K1407</f>
        <v>8.4107390802214674E-2</v>
      </c>
      <c r="M1407" s="24">
        <f t="shared" ca="1" si="187"/>
        <v>0.34207323756276009</v>
      </c>
      <c r="N1407" s="15">
        <f ca="1">_xlfn.NORM.INV(M1407,'Input Parameters'!$E$29,'Input Parameters'!$F$29)</f>
        <v>9.9959318854815696E-2</v>
      </c>
      <c r="O1407" s="8">
        <f t="shared" ca="1" si="188"/>
        <v>0.9189766522901166</v>
      </c>
      <c r="P1407" s="30">
        <f ca="1">_xlfn.LOGNORM.INV(O1407,'Input Parameters'!$H$30,'Input Parameters'!$I$30)</f>
        <v>5.1941510395247139</v>
      </c>
      <c r="Q1407" s="10">
        <f t="shared" ca="1" si="189"/>
        <v>0.22531491602475606</v>
      </c>
      <c r="R1407" s="30">
        <f>IF('Input Parameters'!$E$32=0,0,_xlfn.BETA.INV(Q1407,'Input Parameters'!$L$32,'Input Parameters'!$M$32,'Input Parameters'!$J$32,'Input Parameters'!$K$32))</f>
        <v>0</v>
      </c>
      <c r="S1407" s="10">
        <f t="shared" ca="1" si="190"/>
        <v>0.85766350054335005</v>
      </c>
      <c r="T1407" s="26">
        <f ca="1">_xlfn.LOGNORM.INV(S1407,'Input Parameters'!$H$34,'Input Parameters'!$I$34)</f>
        <v>57.59071316965553</v>
      </c>
      <c r="U1407" s="10">
        <f t="shared" ca="1" si="191"/>
        <v>3.3416453206165597E-2</v>
      </c>
      <c r="V1407" s="30">
        <f ca="1">_xlfn.BETA.INV(U1407,'Input Parameters'!$L$36,'Input Parameters'!$M$36,'Input Parameters'!$J$36,'Input Parameters'!$K$36)</f>
        <v>0.36131186787726954</v>
      </c>
      <c r="W1407" s="2">
        <f ca="1">N1407+(P1407-N1407)*(1-ERF((T1407-R1407)/(2*SQRT(L1407*'Input Parameters'!$E$38))))</f>
        <v>9.9959318854815696E-2</v>
      </c>
      <c r="X1407">
        <f t="shared" ca="1" si="192"/>
        <v>1</v>
      </c>
      <c r="Y1407" s="7"/>
    </row>
    <row r="1408" spans="1:25" ht="15" customHeight="1" x14ac:dyDescent="0.25">
      <c r="A1408" s="139">
        <v>1401</v>
      </c>
      <c r="B1408" s="10">
        <f t="shared" ca="1" si="183"/>
        <v>0.35142655119289523</v>
      </c>
      <c r="C1408" s="60">
        <f ca="1">_xlfn.NORM.INV(B1408,'Input Parameters'!$E$15,'Input Parameters'!$F$15)</f>
        <v>250.29392431628079</v>
      </c>
      <c r="D1408" s="10">
        <f t="shared" ca="1" si="184"/>
        <v>0.88095987975750689</v>
      </c>
      <c r="E1408" s="62">
        <f ca="1">IF(_xlfn.NORM.INV(D1408,'Input Parameters'!$E$17,'Input Parameters'!$F$17)&lt;3500,3500,IF(_xlfn.NORM.INV(D1408,'Input Parameters'!$E$17,'Input Parameters'!$F$17)&gt;5500,5500,_xlfn.NORM.INV(D1408,'Input Parameters'!$E$17,'Input Parameters'!$F$17)))</f>
        <v>5500</v>
      </c>
      <c r="F1408" s="10">
        <f t="shared" ca="1" si="185"/>
        <v>0.91643447278710921</v>
      </c>
      <c r="G1408" s="64">
        <f ca="1">_xlfn.NORM.INV(F1408,'Input Parameters'!$E$20,'Input Parameters'!$F$20)</f>
        <v>291.90592403893248</v>
      </c>
      <c r="H1408" s="57">
        <f ca="1">EXP(E1408*(1/'Input Parameters'!$E$23-1/G1408))</f>
        <v>0.93638587450698674</v>
      </c>
      <c r="I1408" s="10">
        <f t="shared" ca="1" si="186"/>
        <v>0.27397953576566481</v>
      </c>
      <c r="J1408" s="30">
        <f ca="1">_xlfn.BETA.INV(I1408,'Input Parameters'!$L$26,'Input Parameters'!$M$26,'Input Parameters'!$J$26,'Input Parameters'!$K$26)</f>
        <v>0.56119281243767793</v>
      </c>
      <c r="K1408" s="168">
        <f ca="1">('Input Parameters'!$E$27/'Input Parameters'!$E$38)^$J1408</f>
        <v>1.7855398568914407E-2</v>
      </c>
      <c r="L1408" s="69">
        <f ca="1">$H1408*$C1408*'Input Parameters'!$E$25*K1408</f>
        <v>4.1848000311517968</v>
      </c>
      <c r="M1408" s="24">
        <f t="shared" ca="1" si="187"/>
        <v>0.10313575151067755</v>
      </c>
      <c r="N1408" s="15">
        <f ca="1">_xlfn.NORM.INV(M1408,'Input Parameters'!$E$29,'Input Parameters'!$F$29)</f>
        <v>9.9873611554764527E-2</v>
      </c>
      <c r="O1408" s="8">
        <f t="shared" ca="1" si="188"/>
        <v>0.25465934141174107</v>
      </c>
      <c r="P1408" s="30">
        <f ca="1">_xlfn.LOGNORM.INV(O1408,'Input Parameters'!$H$30,'Input Parameters'!$I$30)</f>
        <v>1.9646556155590118</v>
      </c>
      <c r="Q1408" s="10">
        <f t="shared" ca="1" si="189"/>
        <v>0.59595725412517009</v>
      </c>
      <c r="R1408" s="30">
        <f>IF('Input Parameters'!$E$32=0,0,_xlfn.BETA.INV(Q1408,'Input Parameters'!$L$32,'Input Parameters'!$M$32,'Input Parameters'!$J$32,'Input Parameters'!$K$32))</f>
        <v>0</v>
      </c>
      <c r="S1408" s="10">
        <f t="shared" ca="1" si="190"/>
        <v>0.96722455846567046</v>
      </c>
      <c r="T1408" s="26">
        <f ca="1">_xlfn.LOGNORM.INV(S1408,'Input Parameters'!$H$34,'Input Parameters'!$I$34)</f>
        <v>63.39835680307764</v>
      </c>
      <c r="U1408" s="10">
        <f t="shared" ca="1" si="191"/>
        <v>0.32529101307592567</v>
      </c>
      <c r="V1408" s="30">
        <f ca="1">_xlfn.BETA.INV(U1408,'Input Parameters'!$L$36,'Input Parameters'!$M$36,'Input Parameters'!$J$36,'Input Parameters'!$K$36)</f>
        <v>0.52000146196586794</v>
      </c>
      <c r="W1408" s="2">
        <f ca="1">N1408+(P1408-N1408)*(1-ERF((T1408-R1408)/(2*SQRT(L1408*'Input Parameters'!$E$38))))</f>
        <v>0.15287333231303865</v>
      </c>
      <c r="X1408">
        <f t="shared" ca="1" si="192"/>
        <v>1</v>
      </c>
      <c r="Y1408" s="7"/>
    </row>
    <row r="1409" spans="1:25" ht="15" customHeight="1" x14ac:dyDescent="0.25">
      <c r="A1409" s="139">
        <v>1402</v>
      </c>
      <c r="B1409" s="10">
        <f t="shared" ca="1" si="183"/>
        <v>0.35660867326912116</v>
      </c>
      <c r="C1409" s="60">
        <f ca="1">_xlfn.NORM.INV(B1409,'Input Parameters'!$E$15,'Input Parameters'!$F$15)</f>
        <v>251.04902196727826</v>
      </c>
      <c r="D1409" s="10">
        <f t="shared" ca="1" si="184"/>
        <v>0.55564285324996854</v>
      </c>
      <c r="E1409" s="62">
        <f ca="1">IF(_xlfn.NORM.INV(D1409,'Input Parameters'!$E$17,'Input Parameters'!$F$17)&lt;3500,3500,IF(_xlfn.NORM.INV(D1409,'Input Parameters'!$E$17,'Input Parameters'!$F$17)&gt;5500,5500,_xlfn.NORM.INV(D1409,'Input Parameters'!$E$17,'Input Parameters'!$F$17)))</f>
        <v>4897.9518898519646</v>
      </c>
      <c r="F1409" s="10">
        <f t="shared" ca="1" si="185"/>
        <v>0.53474671093142245</v>
      </c>
      <c r="G1409" s="64">
        <f ca="1">_xlfn.NORM.INV(F1409,'Input Parameters'!$E$20,'Input Parameters'!$F$20)</f>
        <v>283.23429024828573</v>
      </c>
      <c r="H1409" s="57">
        <f ca="1">EXP(E1409*(1/'Input Parameters'!$E$23-1/G1409))</f>
        <v>0.56425266604227264</v>
      </c>
      <c r="I1409" s="10">
        <f t="shared" ca="1" si="186"/>
        <v>0.4434957938472186</v>
      </c>
      <c r="J1409" s="30">
        <f ca="1">_xlfn.BETA.INV(I1409,'Input Parameters'!$L$26,'Input Parameters'!$M$26,'Input Parameters'!$J$26,'Input Parameters'!$K$26)</f>
        <v>0.63829501076506123</v>
      </c>
      <c r="K1409" s="168">
        <f ca="1">('Input Parameters'!$E$27/'Input Parameters'!$E$38)^$J1409</f>
        <v>1.0270235998135637E-2</v>
      </c>
      <c r="L1409" s="69">
        <f ca="1">$H1409*$C1409*'Input Parameters'!$E$25*K1409</f>
        <v>1.4548311014453228</v>
      </c>
      <c r="M1409" s="24">
        <f t="shared" ca="1" si="187"/>
        <v>0.30008422847054084</v>
      </c>
      <c r="N1409" s="15">
        <f ca="1">_xlfn.NORM.INV(M1409,'Input Parameters'!$E$29,'Input Parameters'!$F$29)</f>
        <v>9.9947584172172074E-2</v>
      </c>
      <c r="O1409" s="8">
        <f t="shared" ca="1" si="188"/>
        <v>0.13138601408288919</v>
      </c>
      <c r="P1409" s="30">
        <f ca="1">_xlfn.LOGNORM.INV(O1409,'Input Parameters'!$H$30,'Input Parameters'!$I$30)</f>
        <v>1.5809701578650295</v>
      </c>
      <c r="Q1409" s="10">
        <f t="shared" ca="1" si="189"/>
        <v>0.27611954459192678</v>
      </c>
      <c r="R1409" s="30">
        <f>IF('Input Parameters'!$E$32=0,0,_xlfn.BETA.INV(Q1409,'Input Parameters'!$L$32,'Input Parameters'!$M$32,'Input Parameters'!$J$32,'Input Parameters'!$K$32))</f>
        <v>0</v>
      </c>
      <c r="S1409" s="10">
        <f t="shared" ca="1" si="190"/>
        <v>0.63185426491738417</v>
      </c>
      <c r="T1409" s="26">
        <f ca="1">_xlfn.LOGNORM.INV(S1409,'Input Parameters'!$H$34,'Input Parameters'!$I$34)</f>
        <v>52.566406455302122</v>
      </c>
      <c r="U1409" s="10">
        <f t="shared" ca="1" si="191"/>
        <v>0.36159340898617043</v>
      </c>
      <c r="V1409" s="30">
        <f ca="1">_xlfn.BETA.INV(U1409,'Input Parameters'!$L$36,'Input Parameters'!$M$36,'Input Parameters'!$J$36,'Input Parameters'!$K$36)</f>
        <v>0.53381973199352495</v>
      </c>
      <c r="W1409" s="2">
        <f ca="1">N1409+(P1409-N1409)*(1-ERF((T1409-R1409)/(2*SQRT(L1409*'Input Parameters'!$E$38))))</f>
        <v>0.10299610061801441</v>
      </c>
      <c r="X1409">
        <f t="shared" ca="1" si="192"/>
        <v>1</v>
      </c>
      <c r="Y1409" s="7"/>
    </row>
    <row r="1410" spans="1:25" ht="15" customHeight="1" x14ac:dyDescent="0.25">
      <c r="A1410" s="139">
        <v>1403</v>
      </c>
      <c r="B1410" s="10">
        <f t="shared" ca="1" si="183"/>
        <v>0.73555276982764217</v>
      </c>
      <c r="C1410" s="60">
        <f ca="1">_xlfn.NORM.INV(B1410,'Input Parameters'!$E$15,'Input Parameters'!$F$15)</f>
        <v>305.092512873712</v>
      </c>
      <c r="D1410" s="10">
        <f t="shared" ca="1" si="184"/>
        <v>0.65215667949566769</v>
      </c>
      <c r="E1410" s="62">
        <f ca="1">IF(_xlfn.NORM.INV(D1410,'Input Parameters'!$E$17,'Input Parameters'!$F$17)&lt;3500,3500,IF(_xlfn.NORM.INV(D1410,'Input Parameters'!$E$17,'Input Parameters'!$F$17)&gt;5500,5500,_xlfn.NORM.INV(D1410,'Input Parameters'!$E$17,'Input Parameters'!$F$17)))</f>
        <v>5073.8047377579232</v>
      </c>
      <c r="F1410" s="10">
        <f t="shared" ca="1" si="185"/>
        <v>0.77213370831283001</v>
      </c>
      <c r="G1410" s="64">
        <f ca="1">_xlfn.NORM.INV(F1410,'Input Parameters'!$E$20,'Input Parameters'!$F$20)</f>
        <v>287.64747723050198</v>
      </c>
      <c r="H1410" s="57">
        <f ca="1">EXP(E1410*(1/'Input Parameters'!$E$23-1/G1410))</f>
        <v>0.72763254430537638</v>
      </c>
      <c r="I1410" s="10">
        <f t="shared" ca="1" si="186"/>
        <v>0.53606733607897383</v>
      </c>
      <c r="J1410" s="30">
        <f ca="1">_xlfn.BETA.INV(I1410,'Input Parameters'!$L$26,'Input Parameters'!$M$26,'Input Parameters'!$J$26,'Input Parameters'!$K$26)</f>
        <v>0.67585503668681535</v>
      </c>
      <c r="K1410" s="168">
        <f ca="1">('Input Parameters'!$E$27/'Input Parameters'!$E$38)^$J1410</f>
        <v>7.8446443049916756E-3</v>
      </c>
      <c r="L1410" s="69">
        <f ca="1">$H1410*$C1410*'Input Parameters'!$E$25*K1410</f>
        <v>1.7414737061117473</v>
      </c>
      <c r="M1410" s="24">
        <f t="shared" ca="1" si="187"/>
        <v>0.72945330695568944</v>
      </c>
      <c r="N1410" s="15">
        <f ca="1">_xlfn.NORM.INV(M1410,'Input Parameters'!$E$29,'Input Parameters'!$F$29)</f>
        <v>0.10006111604160277</v>
      </c>
      <c r="O1410" s="8">
        <f t="shared" ca="1" si="188"/>
        <v>0.97823419826912617</v>
      </c>
      <c r="P1410" s="30">
        <f ca="1">_xlfn.LOGNORM.INV(O1410,'Input Parameters'!$H$30,'Input Parameters'!$I$30)</f>
        <v>6.9627573580438202</v>
      </c>
      <c r="Q1410" s="10">
        <f t="shared" ca="1" si="189"/>
        <v>0.89016625604310129</v>
      </c>
      <c r="R1410" s="30">
        <f>IF('Input Parameters'!$E$32=0,0,_xlfn.BETA.INV(Q1410,'Input Parameters'!$L$32,'Input Parameters'!$M$32,'Input Parameters'!$J$32,'Input Parameters'!$K$32))</f>
        <v>0</v>
      </c>
      <c r="S1410" s="10">
        <f t="shared" ca="1" si="190"/>
        <v>0.46305498884841323</v>
      </c>
      <c r="T1410" s="26">
        <f ca="1">_xlfn.LOGNORM.INV(S1410,'Input Parameters'!$H$34,'Input Parameters'!$I$34)</f>
        <v>49.828975051409316</v>
      </c>
      <c r="U1410" s="10">
        <f t="shared" ca="1" si="191"/>
        <v>0.14311679607097194</v>
      </c>
      <c r="V1410" s="30">
        <f ca="1">_xlfn.BETA.INV(U1410,'Input Parameters'!$L$36,'Input Parameters'!$M$36,'Input Parameters'!$J$36,'Input Parameters'!$K$36)</f>
        <v>0.44138049161247672</v>
      </c>
      <c r="W1410" s="2">
        <f ca="1">N1410+(P1410-N1410)*(1-ERF((T1410-R1410)/(2*SQRT(L1410*'Input Parameters'!$E$38))))</f>
        <v>0.15211815900311501</v>
      </c>
      <c r="X1410">
        <f t="shared" ca="1" si="192"/>
        <v>1</v>
      </c>
      <c r="Y1410" s="7"/>
    </row>
    <row r="1411" spans="1:25" ht="15" customHeight="1" x14ac:dyDescent="0.25">
      <c r="A1411" s="139">
        <v>1404</v>
      </c>
      <c r="B1411" s="10">
        <f t="shared" ca="1" si="183"/>
        <v>0.9193628787723569</v>
      </c>
      <c r="C1411" s="60">
        <f ca="1">_xlfn.NORM.INV(B1411,'Input Parameters'!$E$15,'Input Parameters'!$F$15)</f>
        <v>346.88130665154711</v>
      </c>
      <c r="D1411" s="10">
        <f t="shared" ca="1" si="184"/>
        <v>0.95876994679739869</v>
      </c>
      <c r="E1411" s="62">
        <f ca="1">IF(_xlfn.NORM.INV(D1411,'Input Parameters'!$E$17,'Input Parameters'!$F$17)&lt;3500,3500,IF(_xlfn.NORM.INV(D1411,'Input Parameters'!$E$17,'Input Parameters'!$F$17)&gt;5500,5500,_xlfn.NORM.INV(D1411,'Input Parameters'!$E$17,'Input Parameters'!$F$17)))</f>
        <v>5500</v>
      </c>
      <c r="F1411" s="10">
        <f t="shared" ca="1" si="185"/>
        <v>0.90217139192068607</v>
      </c>
      <c r="G1411" s="64">
        <f ca="1">_xlfn.NORM.INV(F1411,'Input Parameters'!$E$20,'Input Parameters'!$F$20)</f>
        <v>291.31995914778292</v>
      </c>
      <c r="H1411" s="57">
        <f ca="1">EXP(E1411*(1/'Input Parameters'!$E$23-1/G1411))</f>
        <v>0.90156237264364303</v>
      </c>
      <c r="I1411" s="10">
        <f t="shared" ca="1" si="186"/>
        <v>0.74928534080788334</v>
      </c>
      <c r="J1411" s="30">
        <f ca="1">_xlfn.BETA.INV(I1411,'Input Parameters'!$L$26,'Input Parameters'!$M$26,'Input Parameters'!$J$26,'Input Parameters'!$K$26)</f>
        <v>0.76258560181307466</v>
      </c>
      <c r="K1411" s="168">
        <f ca="1">('Input Parameters'!$E$27/'Input Parameters'!$E$38)^$J1411</f>
        <v>4.2110441801838788E-3</v>
      </c>
      <c r="L1411" s="69">
        <f ca="1">$H1411*$C1411*'Input Parameters'!$E$25*K1411</f>
        <v>1.3169414653401572</v>
      </c>
      <c r="M1411" s="24">
        <f t="shared" ca="1" si="187"/>
        <v>4.6664001213694295E-3</v>
      </c>
      <c r="N1411" s="15">
        <f ca="1">_xlfn.NORM.INV(M1411,'Input Parameters'!$E$29,'Input Parameters'!$F$29)</f>
        <v>9.9740038353171648E-2</v>
      </c>
      <c r="O1411" s="8">
        <f t="shared" ca="1" si="188"/>
        <v>0.97704477056771855</v>
      </c>
      <c r="P1411" s="30">
        <f ca="1">_xlfn.LOGNORM.INV(O1411,'Input Parameters'!$H$30,'Input Parameters'!$I$30)</f>
        <v>6.8896087282304164</v>
      </c>
      <c r="Q1411" s="10">
        <f t="shared" ca="1" si="189"/>
        <v>0.2957098102136887</v>
      </c>
      <c r="R1411" s="30">
        <f>IF('Input Parameters'!$E$32=0,0,_xlfn.BETA.INV(Q1411,'Input Parameters'!$L$32,'Input Parameters'!$M$32,'Input Parameters'!$J$32,'Input Parameters'!$K$32))</f>
        <v>0</v>
      </c>
      <c r="S1411" s="10">
        <f t="shared" ca="1" si="190"/>
        <v>4.4765255366603807E-2</v>
      </c>
      <c r="T1411" s="26">
        <f ca="1">_xlfn.LOGNORM.INV(S1411,'Input Parameters'!$H$34,'Input Parameters'!$I$34)</f>
        <v>40.802013276997741</v>
      </c>
      <c r="U1411" s="10">
        <f t="shared" ca="1" si="191"/>
        <v>0.15893085911713667</v>
      </c>
      <c r="V1411" s="30">
        <f ca="1">_xlfn.BETA.INV(U1411,'Input Parameters'!$L$36,'Input Parameters'!$M$36,'Input Parameters'!$J$36,'Input Parameters'!$K$36)</f>
        <v>0.44941426851509614</v>
      </c>
      <c r="W1411" s="2">
        <f ca="1">N1411+(P1411-N1411)*(1-ERF((T1411-R1411)/(2*SQRT(L1411*'Input Parameters'!$E$38))))</f>
        <v>0.18076693782358511</v>
      </c>
      <c r="X1411">
        <f t="shared" ca="1" si="192"/>
        <v>1</v>
      </c>
      <c r="Y1411" s="7"/>
    </row>
    <row r="1412" spans="1:25" ht="15" customHeight="1" x14ac:dyDescent="0.25">
      <c r="A1412" s="139">
        <v>1405</v>
      </c>
      <c r="B1412" s="10">
        <f t="shared" ca="1" si="183"/>
        <v>0.24137194278867058</v>
      </c>
      <c r="C1412" s="60">
        <f ca="1">_xlfn.NORM.INV(B1412,'Input Parameters'!$E$15,'Input Parameters'!$F$15)</f>
        <v>232.92902924114867</v>
      </c>
      <c r="D1412" s="10">
        <f t="shared" ca="1" si="184"/>
        <v>0.67594994350854243</v>
      </c>
      <c r="E1412" s="62">
        <f ca="1">IF(_xlfn.NORM.INV(D1412,'Input Parameters'!$E$17,'Input Parameters'!$F$17)&lt;3500,3500,IF(_xlfn.NORM.INV(D1412,'Input Parameters'!$E$17,'Input Parameters'!$F$17)&gt;5500,5500,_xlfn.NORM.INV(D1412,'Input Parameters'!$E$17,'Input Parameters'!$F$17)))</f>
        <v>5119.4821933426792</v>
      </c>
      <c r="F1412" s="10">
        <f t="shared" ca="1" si="185"/>
        <v>0.39264663761833007</v>
      </c>
      <c r="G1412" s="64">
        <f ca="1">_xlfn.NORM.INV(F1412,'Input Parameters'!$E$20,'Input Parameters'!$F$20)</f>
        <v>280.82473527190024</v>
      </c>
      <c r="H1412" s="57">
        <f ca="1">EXP(E1412*(1/'Input Parameters'!$E$23-1/G1412))</f>
        <v>0.47084566189298821</v>
      </c>
      <c r="I1412" s="10">
        <f t="shared" ca="1" si="186"/>
        <v>5.8417354460183368E-2</v>
      </c>
      <c r="J1412" s="30">
        <f ca="1">_xlfn.BETA.INV(I1412,'Input Parameters'!$L$26,'Input Parameters'!$M$26,'Input Parameters'!$J$26,'Input Parameters'!$K$26)</f>
        <v>0.39676367821281194</v>
      </c>
      <c r="K1412" s="168">
        <f ca="1">('Input Parameters'!$E$27/'Input Parameters'!$E$38)^$J1412</f>
        <v>5.8076435094557607E-2</v>
      </c>
      <c r="L1412" s="69">
        <f ca="1">$H1412*$C1412*'Input Parameters'!$E$25*K1412</f>
        <v>6.3694530446745512</v>
      </c>
      <c r="M1412" s="24">
        <f t="shared" ca="1" si="187"/>
        <v>0.42743456499350596</v>
      </c>
      <c r="N1412" s="15">
        <f ca="1">_xlfn.NORM.INV(M1412,'Input Parameters'!$E$29,'Input Parameters'!$F$29)</f>
        <v>9.9981709062904947E-2</v>
      </c>
      <c r="O1412" s="8">
        <f t="shared" ca="1" si="188"/>
        <v>0.29422510826512449</v>
      </c>
      <c r="P1412" s="30">
        <f ca="1">_xlfn.LOGNORM.INV(O1412,'Input Parameters'!$H$30,'Input Parameters'!$I$30)</f>
        <v>2.0780775746002678</v>
      </c>
      <c r="Q1412" s="10">
        <f t="shared" ca="1" si="189"/>
        <v>0.94433851031696858</v>
      </c>
      <c r="R1412" s="30">
        <f>IF('Input Parameters'!$E$32=0,0,_xlfn.BETA.INV(Q1412,'Input Parameters'!$L$32,'Input Parameters'!$M$32,'Input Parameters'!$J$32,'Input Parameters'!$K$32))</f>
        <v>0</v>
      </c>
      <c r="S1412" s="10">
        <f t="shared" ca="1" si="190"/>
        <v>0.65590599588970155</v>
      </c>
      <c r="T1412" s="26">
        <f ca="1">_xlfn.LOGNORM.INV(S1412,'Input Parameters'!$H$34,'Input Parameters'!$I$34)</f>
        <v>52.990590443704249</v>
      </c>
      <c r="U1412" s="10">
        <f t="shared" ca="1" si="191"/>
        <v>0.77959615396704041</v>
      </c>
      <c r="V1412" s="30">
        <f ca="1">_xlfn.BETA.INV(U1412,'Input Parameters'!$L$36,'Input Parameters'!$M$36,'Input Parameters'!$J$36,'Input Parameters'!$K$36)</f>
        <v>0.71142046544110715</v>
      </c>
      <c r="W1412" s="2">
        <f ca="1">N1412+(P1412-N1412)*(1-ERF((T1412-R1412)/(2*SQRT(L1412*'Input Parameters'!$E$38))))</f>
        <v>0.3722245981461979</v>
      </c>
      <c r="X1412">
        <f t="shared" ca="1" si="192"/>
        <v>1</v>
      </c>
      <c r="Y1412" s="7"/>
    </row>
    <row r="1413" spans="1:25" ht="15" customHeight="1" x14ac:dyDescent="0.25">
      <c r="A1413" s="139">
        <v>1406</v>
      </c>
      <c r="B1413" s="10">
        <f t="shared" ref="B1413:B1476" ca="1" si="193">RAND()</f>
        <v>0.98432456578560901</v>
      </c>
      <c r="C1413" s="60">
        <f ca="1">_xlfn.NORM.INV(B1413,'Input Parameters'!$E$15,'Input Parameters'!$F$15)</f>
        <v>387.62348919466234</v>
      </c>
      <c r="D1413" s="10">
        <f t="shared" ref="D1413:D1476" ca="1" si="194">RAND()</f>
        <v>0.72215137639214333</v>
      </c>
      <c r="E1413" s="62">
        <f ca="1">IF(_xlfn.NORM.INV(D1413,'Input Parameters'!$E$17,'Input Parameters'!$F$17)&lt;3500,3500,IF(_xlfn.NORM.INV(D1413,'Input Parameters'!$E$17,'Input Parameters'!$F$17)&gt;5500,5500,_xlfn.NORM.INV(D1413,'Input Parameters'!$E$17,'Input Parameters'!$F$17)))</f>
        <v>5212.4711732636451</v>
      </c>
      <c r="F1413" s="10">
        <f t="shared" ref="F1413:F1476" ca="1" si="195">RAND()</f>
        <v>6.1242794714865489E-2</v>
      </c>
      <c r="G1413" s="64">
        <f ca="1">_xlfn.NORM.INV(F1413,'Input Parameters'!$E$20,'Input Parameters'!$F$20)</f>
        <v>272.30235753475529</v>
      </c>
      <c r="H1413" s="57">
        <f ca="1">EXP(E1413*(1/'Input Parameters'!$E$23-1/G1413))</f>
        <v>0.2598039104238708</v>
      </c>
      <c r="I1413" s="10">
        <f t="shared" ref="I1413:I1476" ca="1" si="196">RAND()</f>
        <v>0.99571035668739494</v>
      </c>
      <c r="J1413" s="30">
        <f ca="1">_xlfn.BETA.INV(I1413,'Input Parameters'!$L$26,'Input Parameters'!$M$26,'Input Parameters'!$J$26,'Input Parameters'!$K$26)</f>
        <v>0.94764331229680998</v>
      </c>
      <c r="K1413" s="168">
        <f ca="1">('Input Parameters'!$E$27/'Input Parameters'!$E$38)^$J1413</f>
        <v>1.1165988088147807E-3</v>
      </c>
      <c r="L1413" s="69">
        <f ca="1">$H1413*$C1413*'Input Parameters'!$E$25*K1413</f>
        <v>0.11244830936299204</v>
      </c>
      <c r="M1413" s="24">
        <f t="shared" ref="M1413:M1476" ca="1" si="197">RAND()</f>
        <v>0.45214147835364737</v>
      </c>
      <c r="N1413" s="15">
        <f ca="1">_xlfn.NORM.INV(M1413,'Input Parameters'!$E$29,'Input Parameters'!$F$29)</f>
        <v>9.9987974728062243E-2</v>
      </c>
      <c r="O1413" s="8">
        <f t="shared" ref="O1413:O1476" ca="1" si="198">RAND()</f>
        <v>0.35381398923808505</v>
      </c>
      <c r="P1413" s="30">
        <f ca="1">_xlfn.LOGNORM.INV(O1413,'Input Parameters'!$H$30,'Input Parameters'!$I$30)</f>
        <v>2.2476317464253301</v>
      </c>
      <c r="Q1413" s="10">
        <f t="shared" ref="Q1413:Q1476" ca="1" si="199">RAND()</f>
        <v>0.89085544764861591</v>
      </c>
      <c r="R1413" s="30">
        <f>IF('Input Parameters'!$E$32=0,0,_xlfn.BETA.INV(Q1413,'Input Parameters'!$L$32,'Input Parameters'!$M$32,'Input Parameters'!$J$32,'Input Parameters'!$K$32))</f>
        <v>0</v>
      </c>
      <c r="S1413" s="10">
        <f t="shared" ref="S1413:S1476" ca="1" si="200">RAND()</f>
        <v>0.44131147566186124</v>
      </c>
      <c r="T1413" s="26">
        <f ca="1">_xlfn.LOGNORM.INV(S1413,'Input Parameters'!$H$34,'Input Parameters'!$I$34)</f>
        <v>49.489480244212437</v>
      </c>
      <c r="U1413" s="10">
        <f t="shared" ref="U1413:U1476" ca="1" si="201">RAND()</f>
        <v>0.53911621216966643</v>
      </c>
      <c r="V1413" s="30">
        <f ca="1">_xlfn.BETA.INV(U1413,'Input Parameters'!$L$36,'Input Parameters'!$M$36,'Input Parameters'!$J$36,'Input Parameters'!$K$36)</f>
        <v>0.60099261626160227</v>
      </c>
      <c r="W1413" s="2">
        <f ca="1">N1413+(P1413-N1413)*(1-ERF((T1413-R1413)/(2*SQRT(L1413*'Input Parameters'!$E$38))))</f>
        <v>9.9987974728062243E-2</v>
      </c>
      <c r="X1413">
        <f t="shared" ca="1" si="192"/>
        <v>1</v>
      </c>
      <c r="Y1413" s="7"/>
    </row>
    <row r="1414" spans="1:25" ht="15" customHeight="1" x14ac:dyDescent="0.25">
      <c r="A1414" s="139">
        <v>1407</v>
      </c>
      <c r="B1414" s="10">
        <f t="shared" ca="1" si="193"/>
        <v>0.38880621378715774</v>
      </c>
      <c r="C1414" s="60">
        <f ca="1">_xlfn.NORM.INV(B1414,'Input Parameters'!$E$15,'Input Parameters'!$F$15)</f>
        <v>255.66124872402088</v>
      </c>
      <c r="D1414" s="10">
        <f t="shared" ca="1" si="194"/>
        <v>0.95417365319989456</v>
      </c>
      <c r="E1414" s="62">
        <f ca="1">IF(_xlfn.NORM.INV(D1414,'Input Parameters'!$E$17,'Input Parameters'!$F$17)&lt;3500,3500,IF(_xlfn.NORM.INV(D1414,'Input Parameters'!$E$17,'Input Parameters'!$F$17)&gt;5500,5500,_xlfn.NORM.INV(D1414,'Input Parameters'!$E$17,'Input Parameters'!$F$17)))</f>
        <v>5500</v>
      </c>
      <c r="F1414" s="10">
        <f t="shared" ca="1" si="195"/>
        <v>0.95265003062979292</v>
      </c>
      <c r="G1414" s="64">
        <f ca="1">_xlfn.NORM.INV(F1414,'Input Parameters'!$E$20,'Input Parameters'!$F$20)</f>
        <v>293.84643746783286</v>
      </c>
      <c r="H1414" s="57">
        <f ca="1">EXP(E1414*(1/'Input Parameters'!$E$23-1/G1414))</f>
        <v>1.0604568067658982</v>
      </c>
      <c r="I1414" s="10">
        <f t="shared" ca="1" si="196"/>
        <v>0.17078284358204543</v>
      </c>
      <c r="J1414" s="30">
        <f ca="1">_xlfn.BETA.INV(I1414,'Input Parameters'!$L$26,'Input Parameters'!$M$26,'Input Parameters'!$J$26,'Input Parameters'!$K$26)</f>
        <v>0.50105965498725746</v>
      </c>
      <c r="K1414" s="168">
        <f ca="1">('Input Parameters'!$E$27/'Input Parameters'!$E$38)^$J1414</f>
        <v>2.7485056865798507E-2</v>
      </c>
      <c r="L1414" s="69">
        <f ca="1">$H1414*$C1414*'Input Parameters'!$E$25*K1414</f>
        <v>7.4516857161341887</v>
      </c>
      <c r="M1414" s="24">
        <f t="shared" ca="1" si="197"/>
        <v>0.28409355290864524</v>
      </c>
      <c r="N1414" s="15">
        <f ca="1">_xlfn.NORM.INV(M1414,'Input Parameters'!$E$29,'Input Parameters'!$F$29)</f>
        <v>9.9942927652860489E-2</v>
      </c>
      <c r="O1414" s="8">
        <f t="shared" ca="1" si="198"/>
        <v>0.14911120029266789</v>
      </c>
      <c r="P1414" s="30">
        <f ca="1">_xlfn.LOGNORM.INV(O1414,'Input Parameters'!$H$30,'Input Parameters'!$I$30)</f>
        <v>1.6415568194809276</v>
      </c>
      <c r="Q1414" s="10">
        <f t="shared" ca="1" si="199"/>
        <v>0.30032775139382051</v>
      </c>
      <c r="R1414" s="30">
        <f>IF('Input Parameters'!$E$32=0,0,_xlfn.BETA.INV(Q1414,'Input Parameters'!$L$32,'Input Parameters'!$M$32,'Input Parameters'!$J$32,'Input Parameters'!$K$32))</f>
        <v>0</v>
      </c>
      <c r="S1414" s="10">
        <f t="shared" ca="1" si="200"/>
        <v>0.76691682414749907</v>
      </c>
      <c r="T1414" s="26">
        <f ca="1">_xlfn.LOGNORM.INV(S1414,'Input Parameters'!$H$34,'Input Parameters'!$I$34)</f>
        <v>55.195573801903627</v>
      </c>
      <c r="U1414" s="10">
        <f t="shared" ca="1" si="201"/>
        <v>3.1995856751639851E-3</v>
      </c>
      <c r="V1414" s="30">
        <f ca="1">_xlfn.BETA.INV(U1414,'Input Parameters'!$L$36,'Input Parameters'!$M$36,'Input Parameters'!$J$36,'Input Parameters'!$K$36)</f>
        <v>0.29299259109334258</v>
      </c>
      <c r="W1414" s="2">
        <f ca="1">N1414+(P1414-N1414)*(1-ERF((T1414-R1414)/(2*SQRT(L1414*'Input Parameters'!$E$38))))</f>
        <v>0.33548149368114583</v>
      </c>
      <c r="X1414">
        <f t="shared" ca="1" si="192"/>
        <v>0</v>
      </c>
      <c r="Y1414" s="7"/>
    </row>
    <row r="1415" spans="1:25" ht="15" customHeight="1" x14ac:dyDescent="0.25">
      <c r="A1415" s="139">
        <v>1408</v>
      </c>
      <c r="B1415" s="10">
        <f t="shared" ca="1" si="193"/>
        <v>0.74423705068115553</v>
      </c>
      <c r="C1415" s="60">
        <f ca="1">_xlfn.NORM.INV(B1415,'Input Parameters'!$E$15,'Input Parameters'!$F$15)</f>
        <v>306.54321919910819</v>
      </c>
      <c r="D1415" s="10">
        <f t="shared" ca="1" si="194"/>
        <v>0.14591058398535706</v>
      </c>
      <c r="E1415" s="62">
        <f ca="1">IF(_xlfn.NORM.INV(D1415,'Input Parameters'!$E$17,'Input Parameters'!$F$17)&lt;3500,3500,IF(_xlfn.NORM.INV(D1415,'Input Parameters'!$E$17,'Input Parameters'!$F$17)&gt;5500,5500,_xlfn.NORM.INV(D1415,'Input Parameters'!$E$17,'Input Parameters'!$F$17)))</f>
        <v>4062.105582549164</v>
      </c>
      <c r="F1415" s="10">
        <f t="shared" ca="1" si="195"/>
        <v>0.28343256121622662</v>
      </c>
      <c r="G1415" s="64">
        <f ca="1">_xlfn.NORM.INV(F1415,'Input Parameters'!$E$20,'Input Parameters'!$F$20)</f>
        <v>278.81308100989838</v>
      </c>
      <c r="H1415" s="57">
        <f ca="1">EXP(E1415*(1/'Input Parameters'!$E$23-1/G1415))</f>
        <v>0.4955835565418748</v>
      </c>
      <c r="I1415" s="10">
        <f t="shared" ca="1" si="196"/>
        <v>4.0238581240696902E-3</v>
      </c>
      <c r="J1415" s="30">
        <f ca="1">_xlfn.BETA.INV(I1415,'Input Parameters'!$L$26,'Input Parameters'!$M$26,'Input Parameters'!$J$26,'Input Parameters'!$K$26)</f>
        <v>0.23568463264972253</v>
      </c>
      <c r="K1415" s="168">
        <f ca="1">('Input Parameters'!$E$27/'Input Parameters'!$E$38)^$J1415</f>
        <v>0.18441410691798868</v>
      </c>
      <c r="L1415" s="69">
        <f ca="1">$H1415*$C1415*'Input Parameters'!$E$25*K1415</f>
        <v>28.015781503194493</v>
      </c>
      <c r="M1415" s="24">
        <f t="shared" ca="1" si="197"/>
        <v>0.41358957468681423</v>
      </c>
      <c r="N1415" s="15">
        <f ca="1">_xlfn.NORM.INV(M1415,'Input Parameters'!$E$29,'Input Parameters'!$F$29)</f>
        <v>9.9978167917447028E-2</v>
      </c>
      <c r="O1415" s="8">
        <f t="shared" ca="1" si="198"/>
        <v>0.78628304994917897</v>
      </c>
      <c r="P1415" s="30">
        <f ca="1">_xlfn.LOGNORM.INV(O1415,'Input Parameters'!$H$30,'Input Parameters'!$I$30)</f>
        <v>3.9036708020100606</v>
      </c>
      <c r="Q1415" s="10">
        <f t="shared" ca="1" si="199"/>
        <v>3.6883261087146235E-2</v>
      </c>
      <c r="R1415" s="30">
        <f>IF('Input Parameters'!$E$32=0,0,_xlfn.BETA.INV(Q1415,'Input Parameters'!$L$32,'Input Parameters'!$M$32,'Input Parameters'!$J$32,'Input Parameters'!$K$32))</f>
        <v>0</v>
      </c>
      <c r="S1415" s="10">
        <f t="shared" ca="1" si="200"/>
        <v>0.39620744382685524</v>
      </c>
      <c r="T1415" s="26">
        <f ca="1">_xlfn.LOGNORM.INV(S1415,'Input Parameters'!$H$34,'Input Parameters'!$I$34)</f>
        <v>48.782648318435456</v>
      </c>
      <c r="U1415" s="10">
        <f t="shared" ca="1" si="201"/>
        <v>0.98773617677121228</v>
      </c>
      <c r="V1415" s="30">
        <f ca="1">_xlfn.BETA.INV(U1415,'Input Parameters'!$L$36,'Input Parameters'!$M$36,'Input Parameters'!$J$36,'Input Parameters'!$K$36)</f>
        <v>0.98413321204364324</v>
      </c>
      <c r="W1415" s="2">
        <f ca="1">N1415+(P1415-N1415)*(1-ERF((T1415-R1415)/(2*SQRT(L1415*'Input Parameters'!$E$38))))</f>
        <v>2.0573335950583616</v>
      </c>
      <c r="X1415">
        <f t="shared" ca="1" si="192"/>
        <v>0</v>
      </c>
      <c r="Y1415" s="7"/>
    </row>
    <row r="1416" spans="1:25" ht="15" customHeight="1" x14ac:dyDescent="0.25">
      <c r="A1416" s="139">
        <v>1409</v>
      </c>
      <c r="B1416" s="10">
        <f t="shared" ca="1" si="193"/>
        <v>0.91012517000844717</v>
      </c>
      <c r="C1416" s="60">
        <f ca="1">_xlfn.NORM.INV(B1416,'Input Parameters'!$E$15,'Input Parameters'!$F$15)</f>
        <v>343.66912115078014</v>
      </c>
      <c r="D1416" s="10">
        <f t="shared" ca="1" si="194"/>
        <v>0.7793585849938135</v>
      </c>
      <c r="E1416" s="62">
        <f ca="1">IF(_xlfn.NORM.INV(D1416,'Input Parameters'!$E$17,'Input Parameters'!$F$17)&lt;3500,3500,IF(_xlfn.NORM.INV(D1416,'Input Parameters'!$E$17,'Input Parameters'!$F$17)&gt;5500,5500,_xlfn.NORM.INV(D1416,'Input Parameters'!$E$17,'Input Parameters'!$F$17)))</f>
        <v>5339.0201352234326</v>
      </c>
      <c r="F1416" s="10">
        <f t="shared" ca="1" si="195"/>
        <v>0.73211370650987506</v>
      </c>
      <c r="G1416" s="64">
        <f ca="1">_xlfn.NORM.INV(F1416,'Input Parameters'!$E$20,'Input Parameters'!$F$20)</f>
        <v>286.79876231341581</v>
      </c>
      <c r="H1416" s="57">
        <f ca="1">EXP(E1416*(1/'Input Parameters'!$E$23-1/G1416))</f>
        <v>0.6773912445183411</v>
      </c>
      <c r="I1416" s="10">
        <f t="shared" ca="1" si="196"/>
        <v>0.85302767567162918</v>
      </c>
      <c r="J1416" s="30">
        <f ca="1">_xlfn.BETA.INV(I1416,'Input Parameters'!$L$26,'Input Parameters'!$M$26,'Input Parameters'!$J$26,'Input Parameters'!$K$26)</f>
        <v>0.81185919467906242</v>
      </c>
      <c r="K1416" s="168">
        <f ca="1">('Input Parameters'!$E$27/'Input Parameters'!$E$38)^$J1416</f>
        <v>2.9572801821248808E-3</v>
      </c>
      <c r="L1416" s="69">
        <f ca="1">$H1416*$C1416*'Input Parameters'!$E$25*K1416</f>
        <v>0.68845025349378464</v>
      </c>
      <c r="M1416" s="24">
        <f t="shared" ca="1" si="197"/>
        <v>0.66552325285791292</v>
      </c>
      <c r="N1416" s="15">
        <f ca="1">_xlfn.NORM.INV(M1416,'Input Parameters'!$E$29,'Input Parameters'!$F$29)</f>
        <v>0.10004275847175771</v>
      </c>
      <c r="O1416" s="8">
        <f t="shared" ca="1" si="198"/>
        <v>0.25845684294856563</v>
      </c>
      <c r="P1416" s="30">
        <f ca="1">_xlfn.LOGNORM.INV(O1416,'Input Parameters'!$H$30,'Input Parameters'!$I$30)</f>
        <v>1.9756268725542687</v>
      </c>
      <c r="Q1416" s="10">
        <f t="shared" ca="1" si="199"/>
        <v>0.22161742265398821</v>
      </c>
      <c r="R1416" s="30">
        <f>IF('Input Parameters'!$E$32=0,0,_xlfn.BETA.INV(Q1416,'Input Parameters'!$L$32,'Input Parameters'!$M$32,'Input Parameters'!$J$32,'Input Parameters'!$K$32))</f>
        <v>0</v>
      </c>
      <c r="S1416" s="10">
        <f t="shared" ca="1" si="200"/>
        <v>0.44387469207823227</v>
      </c>
      <c r="T1416" s="26">
        <f ca="1">_xlfn.LOGNORM.INV(S1416,'Input Parameters'!$H$34,'Input Parameters'!$I$34)</f>
        <v>49.529503889075876</v>
      </c>
      <c r="U1416" s="10">
        <f t="shared" ca="1" si="201"/>
        <v>0.76313551245799649</v>
      </c>
      <c r="V1416" s="30">
        <f ca="1">_xlfn.BETA.INV(U1416,'Input Parameters'!$L$36,'Input Parameters'!$M$36,'Input Parameters'!$J$36,'Input Parameters'!$K$36)</f>
        <v>0.70207312150550272</v>
      </c>
      <c r="W1416" s="2">
        <f ca="1">N1416+(P1416-N1416)*(1-ERF((T1416-R1416)/(2*SQRT(L1416*'Input Parameters'!$E$38))))</f>
        <v>0.10008838182561126</v>
      </c>
      <c r="X1416">
        <f t="shared" ref="X1416:X1479" ca="1" si="202">IF(W1416&gt;V1416,0,1)</f>
        <v>1</v>
      </c>
      <c r="Y1416" s="7"/>
    </row>
    <row r="1417" spans="1:25" ht="15" customHeight="1" x14ac:dyDescent="0.25">
      <c r="A1417" s="139">
        <v>1410</v>
      </c>
      <c r="B1417" s="10">
        <f t="shared" ca="1" si="193"/>
        <v>0.75562486773803705</v>
      </c>
      <c r="C1417" s="60">
        <f ca="1">_xlfn.NORM.INV(B1417,'Input Parameters'!$E$15,'Input Parameters'!$F$15)</f>
        <v>308.48520505901115</v>
      </c>
      <c r="D1417" s="10">
        <f t="shared" ca="1" si="194"/>
        <v>0.58349483544938741</v>
      </c>
      <c r="E1417" s="62">
        <f ca="1">IF(_xlfn.NORM.INV(D1417,'Input Parameters'!$E$17,'Input Parameters'!$F$17)&lt;3500,3500,IF(_xlfn.NORM.INV(D1417,'Input Parameters'!$E$17,'Input Parameters'!$F$17)&gt;5500,5500,_xlfn.NORM.INV(D1417,'Input Parameters'!$E$17,'Input Parameters'!$F$17)))</f>
        <v>4947.589610612501</v>
      </c>
      <c r="F1417" s="10">
        <f t="shared" ca="1" si="195"/>
        <v>0.99568388343287384</v>
      </c>
      <c r="G1417" s="64">
        <f ca="1">_xlfn.NORM.INV(F1417,'Input Parameters'!$E$20,'Input Parameters'!$F$20)</f>
        <v>300.24611413472996</v>
      </c>
      <c r="H1417" s="57">
        <f ca="1">EXP(E1417*(1/'Input Parameters'!$E$23-1/G1417))</f>
        <v>1.5093632618835557</v>
      </c>
      <c r="I1417" s="10">
        <f t="shared" ca="1" si="196"/>
        <v>0.82134304693543703</v>
      </c>
      <c r="J1417" s="30">
        <f ca="1">_xlfn.BETA.INV(I1417,'Input Parameters'!$L$26,'Input Parameters'!$M$26,'Input Parameters'!$J$26,'Input Parameters'!$K$26)</f>
        <v>0.7956988774592969</v>
      </c>
      <c r="K1417" s="168">
        <f ca="1">('Input Parameters'!$E$27/'Input Parameters'!$E$38)^$J1417</f>
        <v>3.3207422521631374E-3</v>
      </c>
      <c r="L1417" s="69">
        <f ca="1">$H1417*$C1417*'Input Parameters'!$E$25*K1417</f>
        <v>1.5461915060221605</v>
      </c>
      <c r="M1417" s="24">
        <f t="shared" ca="1" si="197"/>
        <v>0.69803394968272414</v>
      </c>
      <c r="N1417" s="15">
        <f ca="1">_xlfn.NORM.INV(M1417,'Input Parameters'!$E$29,'Input Parameters'!$F$29)</f>
        <v>0.10005187542852993</v>
      </c>
      <c r="O1417" s="8">
        <f t="shared" ca="1" si="198"/>
        <v>0.89493597077111264</v>
      </c>
      <c r="P1417" s="30">
        <f ca="1">_xlfn.LOGNORM.INV(O1417,'Input Parameters'!$H$30,'Input Parameters'!$I$30)</f>
        <v>4.8502699590190259</v>
      </c>
      <c r="Q1417" s="10">
        <f t="shared" ca="1" si="199"/>
        <v>0.43204852264538918</v>
      </c>
      <c r="R1417" s="30">
        <f>IF('Input Parameters'!$E$32=0,0,_xlfn.BETA.INV(Q1417,'Input Parameters'!$L$32,'Input Parameters'!$M$32,'Input Parameters'!$J$32,'Input Parameters'!$K$32))</f>
        <v>0</v>
      </c>
      <c r="S1417" s="10">
        <f t="shared" ca="1" si="200"/>
        <v>0.48551124678694701</v>
      </c>
      <c r="T1417" s="26">
        <f ca="1">_xlfn.LOGNORM.INV(S1417,'Input Parameters'!$H$34,'Input Parameters'!$I$34)</f>
        <v>50.180229364702129</v>
      </c>
      <c r="U1417" s="10">
        <f t="shared" ca="1" si="201"/>
        <v>0.71989230949535543</v>
      </c>
      <c r="V1417" s="30">
        <f ca="1">_xlfn.BETA.INV(U1417,'Input Parameters'!$L$36,'Input Parameters'!$M$36,'Input Parameters'!$J$36,'Input Parameters'!$K$36)</f>
        <v>0.67935824626112296</v>
      </c>
      <c r="W1417" s="2">
        <f ca="1">N1417+(P1417-N1417)*(1-ERF((T1417-R1417)/(2*SQRT(L1417*'Input Parameters'!$E$38))))</f>
        <v>0.12058861799112269</v>
      </c>
      <c r="X1417">
        <f t="shared" ca="1" si="202"/>
        <v>1</v>
      </c>
      <c r="Y1417" s="7"/>
    </row>
    <row r="1418" spans="1:25" ht="15" customHeight="1" x14ac:dyDescent="0.25">
      <c r="A1418" s="139">
        <v>1411</v>
      </c>
      <c r="B1418" s="10">
        <f t="shared" ca="1" si="193"/>
        <v>0.18294230067875117</v>
      </c>
      <c r="C1418" s="60">
        <f ca="1">_xlfn.NORM.INV(B1418,'Input Parameters'!$E$15,'Input Parameters'!$F$15)</f>
        <v>221.96500509510278</v>
      </c>
      <c r="D1418" s="10">
        <f t="shared" ca="1" si="194"/>
        <v>0.84126434937635763</v>
      </c>
      <c r="E1418" s="62">
        <f ca="1">IF(_xlfn.NORM.INV(D1418,'Input Parameters'!$E$17,'Input Parameters'!$F$17)&lt;3500,3500,IF(_xlfn.NORM.INV(D1418,'Input Parameters'!$E$17,'Input Parameters'!$F$17)&gt;5500,5500,_xlfn.NORM.INV(D1418,'Input Parameters'!$E$17,'Input Parameters'!$F$17)))</f>
        <v>5499.7674580741386</v>
      </c>
      <c r="F1418" s="10">
        <f t="shared" ca="1" si="195"/>
        <v>0.2413875888308179</v>
      </c>
      <c r="G1418" s="64">
        <f ca="1">_xlfn.NORM.INV(F1418,'Input Parameters'!$E$20,'Input Parameters'!$F$20)</f>
        <v>277.94763147292991</v>
      </c>
      <c r="H1418" s="57">
        <f ca="1">EXP(E1418*(1/'Input Parameters'!$E$23-1/G1418))</f>
        <v>0.36352825447300691</v>
      </c>
      <c r="I1418" s="10">
        <f t="shared" ca="1" si="196"/>
        <v>0.57129935727654346</v>
      </c>
      <c r="J1418" s="30">
        <f ca="1">_xlfn.BETA.INV(I1418,'Input Parameters'!$L$26,'Input Parameters'!$M$26,'Input Parameters'!$J$26,'Input Parameters'!$K$26)</f>
        <v>0.68986994825670944</v>
      </c>
      <c r="K1418" s="168">
        <f ca="1">('Input Parameters'!$E$27/'Input Parameters'!$E$38)^$J1418</f>
        <v>7.0943716986116376E-3</v>
      </c>
      <c r="L1418" s="69">
        <f ca="1">$H1418*$C1418*'Input Parameters'!$E$25*K1418</f>
        <v>0.5724487603404228</v>
      </c>
      <c r="M1418" s="24">
        <f t="shared" ca="1" si="197"/>
        <v>0.75350217682677068</v>
      </c>
      <c r="N1418" s="15">
        <f ca="1">_xlfn.NORM.INV(M1418,'Input Parameters'!$E$29,'Input Parameters'!$F$29)</f>
        <v>0.10006855520200063</v>
      </c>
      <c r="O1418" s="8">
        <f t="shared" ca="1" si="198"/>
        <v>0.8862991148785111</v>
      </c>
      <c r="P1418" s="30">
        <f ca="1">_xlfn.LOGNORM.INV(O1418,'Input Parameters'!$H$30,'Input Parameters'!$I$30)</f>
        <v>4.745711218294316</v>
      </c>
      <c r="Q1418" s="10">
        <f t="shared" ca="1" si="199"/>
        <v>0.24535026425968731</v>
      </c>
      <c r="R1418" s="30">
        <f>IF('Input Parameters'!$E$32=0,0,_xlfn.BETA.INV(Q1418,'Input Parameters'!$L$32,'Input Parameters'!$M$32,'Input Parameters'!$J$32,'Input Parameters'!$K$32))</f>
        <v>0</v>
      </c>
      <c r="S1418" s="10">
        <f t="shared" ca="1" si="200"/>
        <v>1.1357480354885374E-2</v>
      </c>
      <c r="T1418" s="26">
        <f ca="1">_xlfn.LOGNORM.INV(S1418,'Input Parameters'!$H$34,'Input Parameters'!$I$34)</f>
        <v>37.95772219099144</v>
      </c>
      <c r="U1418" s="10">
        <f t="shared" ca="1" si="201"/>
        <v>1.7467971621829559E-2</v>
      </c>
      <c r="V1418" s="30">
        <f ca="1">_xlfn.BETA.INV(U1418,'Input Parameters'!$L$36,'Input Parameters'!$M$36,'Input Parameters'!$J$36,'Input Parameters'!$K$36)</f>
        <v>0.33739708494547688</v>
      </c>
      <c r="W1418" s="2">
        <f ca="1">N1418+(P1418-N1418)*(1-ERF((T1418-R1418)/(2*SQRT(L1418*'Input Parameters'!$E$38))))</f>
        <v>0.10187558435922404</v>
      </c>
      <c r="X1418">
        <f t="shared" ca="1" si="202"/>
        <v>1</v>
      </c>
      <c r="Y1418" s="7"/>
    </row>
    <row r="1419" spans="1:25" ht="15" customHeight="1" x14ac:dyDescent="0.25">
      <c r="A1419" s="139">
        <v>1412</v>
      </c>
      <c r="B1419" s="10">
        <f t="shared" ca="1" si="193"/>
        <v>0.90743802312740085</v>
      </c>
      <c r="C1419" s="60">
        <f ca="1">_xlfn.NORM.INV(B1419,'Input Parameters'!$E$15,'Input Parameters'!$F$15)</f>
        <v>342.78122052091499</v>
      </c>
      <c r="D1419" s="10">
        <f t="shared" ca="1" si="194"/>
        <v>0.70057299936291439</v>
      </c>
      <c r="E1419" s="62">
        <f ca="1">IF(_xlfn.NORM.INV(D1419,'Input Parameters'!$E$17,'Input Parameters'!$F$17)&lt;3500,3500,IF(_xlfn.NORM.INV(D1419,'Input Parameters'!$E$17,'Input Parameters'!$F$17)&gt;5500,5500,_xlfn.NORM.INV(D1419,'Input Parameters'!$E$17,'Input Parameters'!$F$17)))</f>
        <v>5168.2344620819631</v>
      </c>
      <c r="F1419" s="10">
        <f t="shared" ca="1" si="195"/>
        <v>2.1933189712716072E-2</v>
      </c>
      <c r="G1419" s="64">
        <f ca="1">_xlfn.NORM.INV(F1419,'Input Parameters'!$E$20,'Input Parameters'!$F$20)</f>
        <v>269.14705197551245</v>
      </c>
      <c r="H1419" s="57">
        <f ca="1">EXP(E1419*(1/'Input Parameters'!$E$23-1/G1419))</f>
        <v>0.21036819997801676</v>
      </c>
      <c r="I1419" s="10">
        <f t="shared" ca="1" si="196"/>
        <v>0.94768115369735184</v>
      </c>
      <c r="J1419" s="30">
        <f ca="1">_xlfn.BETA.INV(I1419,'Input Parameters'!$L$26,'Input Parameters'!$M$26,'Input Parameters'!$J$26,'Input Parameters'!$K$26)</f>
        <v>0.87441655456263401</v>
      </c>
      <c r="K1419" s="168">
        <f ca="1">('Input Parameters'!$E$27/'Input Parameters'!$E$38)^$J1419</f>
        <v>1.8880500179726586E-3</v>
      </c>
      <c r="L1419" s="69">
        <f ca="1">$H1419*$C1419*'Input Parameters'!$E$25*K1419</f>
        <v>0.13614779344904332</v>
      </c>
      <c r="M1419" s="24">
        <f t="shared" ca="1" si="197"/>
        <v>0.4820911129743114</v>
      </c>
      <c r="N1419" s="15">
        <f ca="1">_xlfn.NORM.INV(M1419,'Input Parameters'!$E$29,'Input Parameters'!$F$29)</f>
        <v>9.9995509398944415E-2</v>
      </c>
      <c r="O1419" s="8">
        <f t="shared" ca="1" si="198"/>
        <v>0.48659129705145421</v>
      </c>
      <c r="P1419" s="30">
        <f ca="1">_xlfn.LOGNORM.INV(O1419,'Input Parameters'!$H$30,'Input Parameters'!$I$30)</f>
        <v>2.641007588941048</v>
      </c>
      <c r="Q1419" s="10">
        <f t="shared" ca="1" si="199"/>
        <v>0.65213742196553526</v>
      </c>
      <c r="R1419" s="30">
        <f>IF('Input Parameters'!$E$32=0,0,_xlfn.BETA.INV(Q1419,'Input Parameters'!$L$32,'Input Parameters'!$M$32,'Input Parameters'!$J$32,'Input Parameters'!$K$32))</f>
        <v>0</v>
      </c>
      <c r="S1419" s="10">
        <f t="shared" ca="1" si="200"/>
        <v>0.96827247858062071</v>
      </c>
      <c r="T1419" s="26">
        <f ca="1">_xlfn.LOGNORM.INV(S1419,'Input Parameters'!$H$34,'Input Parameters'!$I$34)</f>
        <v>63.512980644859276</v>
      </c>
      <c r="U1419" s="10">
        <f t="shared" ca="1" si="201"/>
        <v>0.57536722587825317</v>
      </c>
      <c r="V1419" s="30">
        <f ca="1">_xlfn.BETA.INV(U1419,'Input Parameters'!$L$36,'Input Parameters'!$M$36,'Input Parameters'!$J$36,'Input Parameters'!$K$36)</f>
        <v>0.61536814589280042</v>
      </c>
      <c r="W1419" s="2">
        <f ca="1">N1419+(P1419-N1419)*(1-ERF((T1419-R1419)/(2*SQRT(L1419*'Input Parameters'!$E$38))))</f>
        <v>9.9995509398944415E-2</v>
      </c>
      <c r="X1419">
        <f t="shared" ca="1" si="202"/>
        <v>1</v>
      </c>
      <c r="Y1419" s="7"/>
    </row>
    <row r="1420" spans="1:25" ht="15" customHeight="1" x14ac:dyDescent="0.25">
      <c r="A1420" s="139">
        <v>1413</v>
      </c>
      <c r="B1420" s="10">
        <f t="shared" ca="1" si="193"/>
        <v>0.91405601530131819</v>
      </c>
      <c r="C1420" s="60">
        <f ca="1">_xlfn.NORM.INV(B1420,'Input Parameters'!$E$15,'Input Parameters'!$F$15)</f>
        <v>345.00424468291419</v>
      </c>
      <c r="D1420" s="10">
        <f t="shared" ca="1" si="194"/>
        <v>5.3038858037662062E-2</v>
      </c>
      <c r="E1420" s="62">
        <f ca="1">IF(_xlfn.NORM.INV(D1420,'Input Parameters'!$E$17,'Input Parameters'!$F$17)&lt;3500,3500,IF(_xlfn.NORM.INV(D1420,'Input Parameters'!$E$17,'Input Parameters'!$F$17)&gt;5500,5500,_xlfn.NORM.INV(D1420,'Input Parameters'!$E$17,'Input Parameters'!$F$17)))</f>
        <v>3668.7462611804758</v>
      </c>
      <c r="F1420" s="10">
        <f t="shared" ca="1" si="195"/>
        <v>0.45519831421710277</v>
      </c>
      <c r="G1420" s="64">
        <f ca="1">_xlfn.NORM.INV(F1420,'Input Parameters'!$E$20,'Input Parameters'!$F$20)</f>
        <v>281.89599359985675</v>
      </c>
      <c r="H1420" s="57">
        <f ca="1">EXP(E1420*(1/'Input Parameters'!$E$23-1/G1420))</f>
        <v>0.61254490067474066</v>
      </c>
      <c r="I1420" s="10">
        <f t="shared" ca="1" si="196"/>
        <v>0.35800561984358992</v>
      </c>
      <c r="J1420" s="30">
        <f ca="1">_xlfn.BETA.INV(I1420,'Input Parameters'!$L$26,'Input Parameters'!$M$26,'Input Parameters'!$J$26,'Input Parameters'!$K$26)</f>
        <v>0.60142289708615582</v>
      </c>
      <c r="K1420" s="168">
        <f ca="1">('Input Parameters'!$E$27/'Input Parameters'!$E$38)^$J1420</f>
        <v>1.3379645377455283E-2</v>
      </c>
      <c r="L1420" s="69">
        <f ca="1">$H1420*$C1420*'Input Parameters'!$E$25*K1420</f>
        <v>2.8275283622005225</v>
      </c>
      <c r="M1420" s="24">
        <f t="shared" ca="1" si="197"/>
        <v>0.93312848469600063</v>
      </c>
      <c r="N1420" s="15">
        <f ca="1">_xlfn.NORM.INV(M1420,'Input Parameters'!$E$29,'Input Parameters'!$F$29)</f>
        <v>0.10014995036188155</v>
      </c>
      <c r="O1420" s="8">
        <f t="shared" ca="1" si="198"/>
        <v>0.68037340974979743</v>
      </c>
      <c r="P1420" s="30">
        <f ca="1">_xlfn.LOGNORM.INV(O1420,'Input Parameters'!$H$30,'Input Parameters'!$I$30)</f>
        <v>3.3483436216836426</v>
      </c>
      <c r="Q1420" s="10">
        <f t="shared" ca="1" si="199"/>
        <v>0.61296093776241245</v>
      </c>
      <c r="R1420" s="30">
        <f>IF('Input Parameters'!$E$32=0,0,_xlfn.BETA.INV(Q1420,'Input Parameters'!$L$32,'Input Parameters'!$M$32,'Input Parameters'!$J$32,'Input Parameters'!$K$32))</f>
        <v>0</v>
      </c>
      <c r="S1420" s="10">
        <f t="shared" ca="1" si="200"/>
        <v>0.3649549621728867</v>
      </c>
      <c r="T1420" s="26">
        <f ca="1">_xlfn.LOGNORM.INV(S1420,'Input Parameters'!$H$34,'Input Parameters'!$I$34)</f>
        <v>48.286680514574201</v>
      </c>
      <c r="U1420" s="10">
        <f t="shared" ca="1" si="201"/>
        <v>0.51352201195358438</v>
      </c>
      <c r="V1420" s="30">
        <f ca="1">_xlfn.BETA.INV(U1420,'Input Parameters'!$L$36,'Input Parameters'!$M$36,'Input Parameters'!$J$36,'Input Parameters'!$K$36)</f>
        <v>0.59107115462021453</v>
      </c>
      <c r="W1420" s="2">
        <f ca="1">N1420+(P1420-N1420)*(1-ERF((T1420-R1420)/(2*SQRT(L1420*'Input Parameters'!$E$38))))</f>
        <v>0.23755813275754384</v>
      </c>
      <c r="X1420">
        <f t="shared" ca="1" si="202"/>
        <v>1</v>
      </c>
      <c r="Y1420" s="7"/>
    </row>
    <row r="1421" spans="1:25" ht="15" customHeight="1" x14ac:dyDescent="0.25">
      <c r="A1421" s="139">
        <v>1414</v>
      </c>
      <c r="B1421" s="10">
        <f t="shared" ca="1" si="193"/>
        <v>0.86728496918968356</v>
      </c>
      <c r="C1421" s="60">
        <f ca="1">_xlfn.NORM.INV(B1421,'Input Parameters'!$E$15,'Input Parameters'!$F$15)</f>
        <v>331.31963677815509</v>
      </c>
      <c r="D1421" s="10">
        <f t="shared" ca="1" si="194"/>
        <v>0.55141273897269572</v>
      </c>
      <c r="E1421" s="62">
        <f ca="1">IF(_xlfn.NORM.INV(D1421,'Input Parameters'!$E$17,'Input Parameters'!$F$17)&lt;3500,3500,IF(_xlfn.NORM.INV(D1421,'Input Parameters'!$E$17,'Input Parameters'!$F$17)&gt;5500,5500,_xlfn.NORM.INV(D1421,'Input Parameters'!$E$17,'Input Parameters'!$F$17)))</f>
        <v>4890.4620055371433</v>
      </c>
      <c r="F1421" s="10">
        <f t="shared" ca="1" si="195"/>
        <v>8.6666439826578512E-2</v>
      </c>
      <c r="G1421" s="64">
        <f ca="1">_xlfn.NORM.INV(F1421,'Input Parameters'!$E$20,'Input Parameters'!$F$20)</f>
        <v>273.52746511562617</v>
      </c>
      <c r="H1421" s="57">
        <f ca="1">EXP(E1421*(1/'Input Parameters'!$E$23-1/G1421))</f>
        <v>0.30601418290231691</v>
      </c>
      <c r="I1421" s="10">
        <f t="shared" ca="1" si="196"/>
        <v>0.26466963602638527</v>
      </c>
      <c r="J1421" s="30">
        <f ca="1">_xlfn.BETA.INV(I1421,'Input Parameters'!$L$26,'Input Parameters'!$M$26,'Input Parameters'!$J$26,'Input Parameters'!$K$26)</f>
        <v>0.55637032962773125</v>
      </c>
      <c r="K1421" s="168">
        <f ca="1">('Input Parameters'!$E$27/'Input Parameters'!$E$38)^$J1421</f>
        <v>1.8483855716098434E-2</v>
      </c>
      <c r="L1421" s="69">
        <f ca="1">$H1421*$C1421*'Input Parameters'!$E$25*K1421</f>
        <v>1.8740505518146033</v>
      </c>
      <c r="M1421" s="24">
        <f t="shared" ca="1" si="197"/>
        <v>0.2624708336225422</v>
      </c>
      <c r="N1421" s="15">
        <f ca="1">_xlfn.NORM.INV(M1421,'Input Parameters'!$E$29,'Input Parameters'!$F$29)</f>
        <v>9.993642535064505E-2</v>
      </c>
      <c r="O1421" s="8">
        <f t="shared" ca="1" si="198"/>
        <v>0.27250733307008435</v>
      </c>
      <c r="P1421" s="30">
        <f ca="1">_xlfn.LOGNORM.INV(O1421,'Input Parameters'!$H$30,'Input Parameters'!$I$30)</f>
        <v>2.0160362578473605</v>
      </c>
      <c r="Q1421" s="10">
        <f t="shared" ca="1" si="199"/>
        <v>0.86640695739226292</v>
      </c>
      <c r="R1421" s="30">
        <f>IF('Input Parameters'!$E$32=0,0,_xlfn.BETA.INV(Q1421,'Input Parameters'!$L$32,'Input Parameters'!$M$32,'Input Parameters'!$J$32,'Input Parameters'!$K$32))</f>
        <v>0</v>
      </c>
      <c r="S1421" s="10">
        <f t="shared" ca="1" si="200"/>
        <v>4.9652053954470254E-2</v>
      </c>
      <c r="T1421" s="26">
        <f ca="1">_xlfn.LOGNORM.INV(S1421,'Input Parameters'!$H$34,'Input Parameters'!$I$34)</f>
        <v>41.055004298045944</v>
      </c>
      <c r="U1421" s="10">
        <f t="shared" ca="1" si="201"/>
        <v>0.10601550052471154</v>
      </c>
      <c r="V1421" s="30">
        <f ca="1">_xlfn.BETA.INV(U1421,'Input Parameters'!$L$36,'Input Parameters'!$M$36,'Input Parameters'!$J$36,'Input Parameters'!$K$36)</f>
        <v>0.42056880070380886</v>
      </c>
      <c r="W1421" s="2">
        <f ca="1">N1421+(P1421-N1421)*(1-ERF((T1421-R1421)/(2*SQRT(L1421*'Input Parameters'!$E$38))))</f>
        <v>0.16499717469665931</v>
      </c>
      <c r="X1421">
        <f t="shared" ca="1" si="202"/>
        <v>1</v>
      </c>
      <c r="Y1421" s="7"/>
    </row>
    <row r="1422" spans="1:25" ht="15" customHeight="1" x14ac:dyDescent="0.25">
      <c r="A1422" s="139">
        <v>1415</v>
      </c>
      <c r="B1422" s="10">
        <f t="shared" ca="1" si="193"/>
        <v>0.13949701810930759</v>
      </c>
      <c r="C1422" s="60">
        <f ca="1">_xlfn.NORM.INV(B1422,'Input Parameters'!$E$15,'Input Parameters'!$F$15)</f>
        <v>212.2983617073989</v>
      </c>
      <c r="D1422" s="10">
        <f t="shared" ca="1" si="194"/>
        <v>0.7666940097880991</v>
      </c>
      <c r="E1422" s="62">
        <f ca="1">IF(_xlfn.NORM.INV(D1422,'Input Parameters'!$E$17,'Input Parameters'!$F$17)&lt;3500,3500,IF(_xlfn.NORM.INV(D1422,'Input Parameters'!$E$17,'Input Parameters'!$F$17)&gt;5500,5500,_xlfn.NORM.INV(D1422,'Input Parameters'!$E$17,'Input Parameters'!$F$17)))</f>
        <v>5309.6018363395906</v>
      </c>
      <c r="F1422" s="10">
        <f t="shared" ca="1" si="195"/>
        <v>0.87007602752949753</v>
      </c>
      <c r="G1422" s="64">
        <f ca="1">_xlfn.NORM.INV(F1422,'Input Parameters'!$E$20,'Input Parameters'!$F$20)</f>
        <v>290.19922897566306</v>
      </c>
      <c r="H1422" s="57">
        <f ca="1">EXP(E1422*(1/'Input Parameters'!$E$23-1/G1422))</f>
        <v>0.84330515485444402</v>
      </c>
      <c r="I1422" s="10">
        <f t="shared" ca="1" si="196"/>
        <v>0.25143973140012843</v>
      </c>
      <c r="J1422" s="30">
        <f ca="1">_xlfn.BETA.INV(I1422,'Input Parameters'!$L$26,'Input Parameters'!$M$26,'Input Parameters'!$J$26,'Input Parameters'!$K$26)</f>
        <v>0.54935605535848564</v>
      </c>
      <c r="K1422" s="168">
        <f ca="1">('Input Parameters'!$E$27/'Input Parameters'!$E$38)^$J1422</f>
        <v>1.9437637095616998E-2</v>
      </c>
      <c r="L1422" s="69">
        <f ca="1">$H1422*$C1422*'Input Parameters'!$E$25*K1422</f>
        <v>3.4799649301218811</v>
      </c>
      <c r="M1422" s="24">
        <f t="shared" ca="1" si="197"/>
        <v>0.96778098272883484</v>
      </c>
      <c r="N1422" s="15">
        <f ca="1">_xlfn.NORM.INV(M1422,'Input Parameters'!$E$29,'Input Parameters'!$F$29)</f>
        <v>0.10018491369885843</v>
      </c>
      <c r="O1422" s="8">
        <f t="shared" ca="1" si="198"/>
        <v>0.83549363692153722</v>
      </c>
      <c r="P1422" s="30">
        <f ca="1">_xlfn.LOGNORM.INV(O1422,'Input Parameters'!$H$30,'Input Parameters'!$I$30)</f>
        <v>4.255164509665927</v>
      </c>
      <c r="Q1422" s="10">
        <f t="shared" ca="1" si="199"/>
        <v>0.29641435063854227</v>
      </c>
      <c r="R1422" s="30">
        <f>IF('Input Parameters'!$E$32=0,0,_xlfn.BETA.INV(Q1422,'Input Parameters'!$L$32,'Input Parameters'!$M$32,'Input Parameters'!$J$32,'Input Parameters'!$K$32))</f>
        <v>0</v>
      </c>
      <c r="S1422" s="10">
        <f t="shared" ca="1" si="200"/>
        <v>0.44367061185341694</v>
      </c>
      <c r="T1422" s="26">
        <f ca="1">_xlfn.LOGNORM.INV(S1422,'Input Parameters'!$H$34,'Input Parameters'!$I$34)</f>
        <v>49.526317434961818</v>
      </c>
      <c r="U1422" s="10">
        <f t="shared" ca="1" si="201"/>
        <v>0.80988751186728025</v>
      </c>
      <c r="V1422" s="30">
        <f ca="1">_xlfn.BETA.INV(U1422,'Input Parameters'!$L$36,'Input Parameters'!$M$36,'Input Parameters'!$J$36,'Input Parameters'!$K$36)</f>
        <v>0.72993358682052967</v>
      </c>
      <c r="W1422" s="2">
        <f ca="1">N1422+(P1422-N1422)*(1-ERF((T1422-R1422)/(2*SQRT(L1422*'Input Parameters'!$E$38))))</f>
        <v>0.35146574968831457</v>
      </c>
      <c r="X1422">
        <f t="shared" ca="1" si="202"/>
        <v>1</v>
      </c>
      <c r="Y1422" s="7"/>
    </row>
    <row r="1423" spans="1:25" ht="15" customHeight="1" x14ac:dyDescent="0.25">
      <c r="A1423" s="139">
        <v>1416</v>
      </c>
      <c r="B1423" s="10">
        <f t="shared" ca="1" si="193"/>
        <v>0.82485616727329925</v>
      </c>
      <c r="C1423" s="60">
        <f ca="1">_xlfn.NORM.INV(B1423,'Input Parameters'!$E$15,'Input Parameters'!$F$15)</f>
        <v>321.58557784641846</v>
      </c>
      <c r="D1423" s="10">
        <f t="shared" ca="1" si="194"/>
        <v>0.20393392874415117</v>
      </c>
      <c r="E1423" s="62">
        <f ca="1">IF(_xlfn.NORM.INV(D1423,'Input Parameters'!$E$17,'Input Parameters'!$F$17)&lt;3500,3500,IF(_xlfn.NORM.INV(D1423,'Input Parameters'!$E$17,'Input Parameters'!$F$17)&gt;5500,5500,_xlfn.NORM.INV(D1423,'Input Parameters'!$E$17,'Input Parameters'!$F$17)))</f>
        <v>4220.6439056454346</v>
      </c>
      <c r="F1423" s="10">
        <f t="shared" ca="1" si="195"/>
        <v>0.32706109902508318</v>
      </c>
      <c r="G1423" s="64">
        <f ca="1">_xlfn.NORM.INV(F1423,'Input Parameters'!$E$20,'Input Parameters'!$F$20)</f>
        <v>279.64811221860492</v>
      </c>
      <c r="H1423" s="57">
        <f ca="1">EXP(E1423*(1/'Input Parameters'!$E$23-1/G1423))</f>
        <v>0.50448545175569137</v>
      </c>
      <c r="I1423" s="10">
        <f t="shared" ca="1" si="196"/>
        <v>0.73964228110425767</v>
      </c>
      <c r="J1423" s="30">
        <f ca="1">_xlfn.BETA.INV(I1423,'Input Parameters'!$L$26,'Input Parameters'!$M$26,'Input Parameters'!$J$26,'Input Parameters'!$K$26)</f>
        <v>0.75841220616516192</v>
      </c>
      <c r="K1423" s="168">
        <f ca="1">('Input Parameters'!$E$27/'Input Parameters'!$E$38)^$J1423</f>
        <v>4.3390112816318856E-3</v>
      </c>
      <c r="L1423" s="69">
        <f ca="1">$H1423*$C1423*'Input Parameters'!$E$25*K1423</f>
        <v>0.70394056058077092</v>
      </c>
      <c r="M1423" s="24">
        <f t="shared" ca="1" si="197"/>
        <v>0.89254648740105147</v>
      </c>
      <c r="N1423" s="15">
        <f ca="1">_xlfn.NORM.INV(M1423,'Input Parameters'!$E$29,'Input Parameters'!$F$29)</f>
        <v>0.10012401848648034</v>
      </c>
      <c r="O1423" s="8">
        <f t="shared" ca="1" si="198"/>
        <v>0.96602752297606509</v>
      </c>
      <c r="P1423" s="30">
        <f ca="1">_xlfn.LOGNORM.INV(O1423,'Input Parameters'!$H$30,'Input Parameters'!$I$30)</f>
        <v>6.3554386893658981</v>
      </c>
      <c r="Q1423" s="10">
        <f t="shared" ca="1" si="199"/>
        <v>7.0550045119478155E-2</v>
      </c>
      <c r="R1423" s="30">
        <f>IF('Input Parameters'!$E$32=0,0,_xlfn.BETA.INV(Q1423,'Input Parameters'!$L$32,'Input Parameters'!$M$32,'Input Parameters'!$J$32,'Input Parameters'!$K$32))</f>
        <v>0</v>
      </c>
      <c r="S1423" s="10">
        <f t="shared" ca="1" si="200"/>
        <v>0.85382364622780638</v>
      </c>
      <c r="T1423" s="26">
        <f ca="1">_xlfn.LOGNORM.INV(S1423,'Input Parameters'!$H$34,'Input Parameters'!$I$34)</f>
        <v>57.469606457830295</v>
      </c>
      <c r="U1423" s="10">
        <f t="shared" ca="1" si="201"/>
        <v>0.29535027302797401</v>
      </c>
      <c r="V1423" s="30">
        <f ca="1">_xlfn.BETA.INV(U1423,'Input Parameters'!$L$36,'Input Parameters'!$M$36,'Input Parameters'!$J$36,'Input Parameters'!$K$36)</f>
        <v>0.508377456206766</v>
      </c>
      <c r="W1423" s="2">
        <f ca="1">N1423+(P1423-N1423)*(1-ERF((T1423-R1423)/(2*SQRT(L1423*'Input Parameters'!$E$38))))</f>
        <v>0.10013200032474695</v>
      </c>
      <c r="X1423">
        <f t="shared" ca="1" si="202"/>
        <v>1</v>
      </c>
      <c r="Y1423" s="7"/>
    </row>
    <row r="1424" spans="1:25" ht="15" customHeight="1" x14ac:dyDescent="0.25">
      <c r="A1424" s="139">
        <v>1417</v>
      </c>
      <c r="B1424" s="10">
        <f t="shared" ca="1" si="193"/>
        <v>0.91903330841347053</v>
      </c>
      <c r="C1424" s="60">
        <f ca="1">_xlfn.NORM.INV(B1424,'Input Parameters'!$E$15,'Input Parameters'!$F$15)</f>
        <v>346.76206989861475</v>
      </c>
      <c r="D1424" s="10">
        <f t="shared" ca="1" si="194"/>
        <v>0.5493399771681563</v>
      </c>
      <c r="E1424" s="62">
        <f ca="1">IF(_xlfn.NORM.INV(D1424,'Input Parameters'!$E$17,'Input Parameters'!$F$17)&lt;3500,3500,IF(_xlfn.NORM.INV(D1424,'Input Parameters'!$E$17,'Input Parameters'!$F$17)&gt;5500,5500,_xlfn.NORM.INV(D1424,'Input Parameters'!$E$17,'Input Parameters'!$F$17)))</f>
        <v>4886.7957823581764</v>
      </c>
      <c r="F1424" s="10">
        <f t="shared" ca="1" si="195"/>
        <v>0.81625626470917978</v>
      </c>
      <c r="G1424" s="64">
        <f ca="1">_xlfn.NORM.INV(F1424,'Input Parameters'!$E$20,'Input Parameters'!$F$20)</f>
        <v>288.68797093767785</v>
      </c>
      <c r="H1424" s="57">
        <f ca="1">EXP(E1424*(1/'Input Parameters'!$E$23-1/G1424))</f>
        <v>0.78269794485485455</v>
      </c>
      <c r="I1424" s="10">
        <f t="shared" ca="1" si="196"/>
        <v>0.13713285707217604</v>
      </c>
      <c r="J1424" s="30">
        <f ca="1">_xlfn.BETA.INV(I1424,'Input Parameters'!$L$26,'Input Parameters'!$M$26,'Input Parameters'!$J$26,'Input Parameters'!$K$26)</f>
        <v>0.47667170925626334</v>
      </c>
      <c r="K1424" s="168">
        <f ca="1">('Input Parameters'!$E$27/'Input Parameters'!$E$38)^$J1424</f>
        <v>3.2739352161900298E-2</v>
      </c>
      <c r="L1424" s="69">
        <f ca="1">$H1424*$C1424*'Input Parameters'!$E$25*K1424</f>
        <v>8.8857862431147936</v>
      </c>
      <c r="M1424" s="24">
        <f t="shared" ca="1" si="197"/>
        <v>0.89266377074857728</v>
      </c>
      <c r="N1424" s="15">
        <f ca="1">_xlfn.NORM.INV(M1424,'Input Parameters'!$E$29,'Input Parameters'!$F$29)</f>
        <v>0.10012408194389251</v>
      </c>
      <c r="O1424" s="8">
        <f t="shared" ca="1" si="198"/>
        <v>0.13059960463998277</v>
      </c>
      <c r="P1424" s="30">
        <f ca="1">_xlfn.LOGNORM.INV(O1424,'Input Parameters'!$H$30,'Input Parameters'!$I$30)</f>
        <v>1.5782108626980431</v>
      </c>
      <c r="Q1424" s="10">
        <f t="shared" ca="1" si="199"/>
        <v>0.78975431472472957</v>
      </c>
      <c r="R1424" s="30">
        <f>IF('Input Parameters'!$E$32=0,0,_xlfn.BETA.INV(Q1424,'Input Parameters'!$L$32,'Input Parameters'!$M$32,'Input Parameters'!$J$32,'Input Parameters'!$K$32))</f>
        <v>0</v>
      </c>
      <c r="S1424" s="10">
        <f t="shared" ca="1" si="200"/>
        <v>0.53561296416608162</v>
      </c>
      <c r="T1424" s="26">
        <f ca="1">_xlfn.LOGNORM.INV(S1424,'Input Parameters'!$H$34,'Input Parameters'!$I$34)</f>
        <v>50.971894888805522</v>
      </c>
      <c r="U1424" s="10">
        <f t="shared" ca="1" si="201"/>
        <v>0.57622580353393082</v>
      </c>
      <c r="V1424" s="30">
        <f ca="1">_xlfn.BETA.INV(U1424,'Input Parameters'!$L$36,'Input Parameters'!$M$36,'Input Parameters'!$J$36,'Input Parameters'!$K$36)</f>
        <v>0.61571409408329558</v>
      </c>
      <c r="W1424" s="2">
        <f ca="1">N1424+(P1424-N1424)*(1-ERF((T1424-R1424)/(2*SQRT(L1424*'Input Parameters'!$E$38))))</f>
        <v>0.43508575684911732</v>
      </c>
      <c r="X1424">
        <f t="shared" ca="1" si="202"/>
        <v>1</v>
      </c>
      <c r="Y1424" s="7"/>
    </row>
    <row r="1425" spans="1:25" ht="15" customHeight="1" x14ac:dyDescent="0.25">
      <c r="A1425" s="139">
        <v>1418</v>
      </c>
      <c r="B1425" s="10">
        <f t="shared" ca="1" si="193"/>
        <v>0.47103849859510083</v>
      </c>
      <c r="C1425" s="60">
        <f ca="1">_xlfn.NORM.INV(B1425,'Input Parameters'!$E$15,'Input Parameters'!$F$15)</f>
        <v>267.02952626758298</v>
      </c>
      <c r="D1425" s="10">
        <f t="shared" ca="1" si="194"/>
        <v>0.22509427134200388</v>
      </c>
      <c r="E1425" s="62">
        <f ca="1">IF(_xlfn.NORM.INV(D1425,'Input Parameters'!$E$17,'Input Parameters'!$F$17)&lt;3500,3500,IF(_xlfn.NORM.INV(D1425,'Input Parameters'!$E$17,'Input Parameters'!$F$17)&gt;5500,5500,_xlfn.NORM.INV(D1425,'Input Parameters'!$E$17,'Input Parameters'!$F$17)))</f>
        <v>4271.4294860618093</v>
      </c>
      <c r="F1425" s="10">
        <f t="shared" ca="1" si="195"/>
        <v>0.62592182711903543</v>
      </c>
      <c r="G1425" s="64">
        <f ca="1">_xlfn.NORM.INV(F1425,'Input Parameters'!$E$20,'Input Parameters'!$F$20)</f>
        <v>284.80117782783589</v>
      </c>
      <c r="H1425" s="57">
        <f ca="1">EXP(E1425*(1/'Input Parameters'!$E$23-1/G1425))</f>
        <v>0.65962563785447204</v>
      </c>
      <c r="I1425" s="10">
        <f t="shared" ca="1" si="196"/>
        <v>0.19205278815380966</v>
      </c>
      <c r="J1425" s="30">
        <f ca="1">_xlfn.BETA.INV(I1425,'Input Parameters'!$L$26,'Input Parameters'!$M$26,'Input Parameters'!$J$26,'Input Parameters'!$K$26)</f>
        <v>0.51493393498129414</v>
      </c>
      <c r="K1425" s="168">
        <f ca="1">('Input Parameters'!$E$27/'Input Parameters'!$E$38)^$J1425</f>
        <v>2.4881434682182527E-2</v>
      </c>
      <c r="L1425" s="69">
        <f ca="1">$H1425*$C1425*'Input Parameters'!$E$25*K1425</f>
        <v>4.3826040013982341</v>
      </c>
      <c r="M1425" s="24">
        <f t="shared" ca="1" si="197"/>
        <v>0.53629359020864742</v>
      </c>
      <c r="N1425" s="15">
        <f ca="1">_xlfn.NORM.INV(M1425,'Input Parameters'!$E$29,'Input Parameters'!$F$29)</f>
        <v>0.10000911003939961</v>
      </c>
      <c r="O1425" s="8">
        <f t="shared" ca="1" si="198"/>
        <v>0.98625666429841585</v>
      </c>
      <c r="P1425" s="30">
        <f ca="1">_xlfn.LOGNORM.INV(O1425,'Input Parameters'!$H$30,'Input Parameters'!$I$30)</f>
        <v>7.602071905692334</v>
      </c>
      <c r="Q1425" s="10">
        <f t="shared" ca="1" si="199"/>
        <v>0.41088962559289044</v>
      </c>
      <c r="R1425" s="30">
        <f>IF('Input Parameters'!$E$32=0,0,_xlfn.BETA.INV(Q1425,'Input Parameters'!$L$32,'Input Parameters'!$M$32,'Input Parameters'!$J$32,'Input Parameters'!$K$32))</f>
        <v>0</v>
      </c>
      <c r="S1425" s="10">
        <f t="shared" ca="1" si="200"/>
        <v>6.2447991971395944E-2</v>
      </c>
      <c r="T1425" s="26">
        <f ca="1">_xlfn.LOGNORM.INV(S1425,'Input Parameters'!$H$34,'Input Parameters'!$I$34)</f>
        <v>41.640336657489335</v>
      </c>
      <c r="U1425" s="10">
        <f t="shared" ca="1" si="201"/>
        <v>0.2345719849093636</v>
      </c>
      <c r="V1425" s="30">
        <f ca="1">_xlfn.BETA.INV(U1425,'Input Parameters'!$L$36,'Input Parameters'!$M$36,'Input Parameters'!$J$36,'Input Parameters'!$K$36)</f>
        <v>0.48372333696143011</v>
      </c>
      <c r="W1425" s="2">
        <f ca="1">N1425+(P1425-N1425)*(1-ERF((T1425-R1425)/(2*SQRT(L1425*'Input Parameters'!$E$38))))</f>
        <v>1.2972037775403453</v>
      </c>
      <c r="X1425">
        <f t="shared" ca="1" si="202"/>
        <v>0</v>
      </c>
      <c r="Y1425" s="7"/>
    </row>
    <row r="1426" spans="1:25" ht="15" customHeight="1" x14ac:dyDescent="0.25">
      <c r="A1426" s="139">
        <v>1419</v>
      </c>
      <c r="B1426" s="10">
        <f t="shared" ca="1" si="193"/>
        <v>6.2381276297922783E-2</v>
      </c>
      <c r="C1426" s="60">
        <f ca="1">_xlfn.NORM.INV(B1426,'Input Parameters'!$E$15,'Input Parameters'!$F$15)</f>
        <v>187.77557539677508</v>
      </c>
      <c r="D1426" s="10">
        <f t="shared" ca="1" si="194"/>
        <v>0.32573862038021417</v>
      </c>
      <c r="E1426" s="62">
        <f ca="1">IF(_xlfn.NORM.INV(D1426,'Input Parameters'!$E$17,'Input Parameters'!$F$17)&lt;3500,3500,IF(_xlfn.NORM.INV(D1426,'Input Parameters'!$E$17,'Input Parameters'!$F$17)&gt;5500,5500,_xlfn.NORM.INV(D1426,'Input Parameters'!$E$17,'Input Parameters'!$F$17)))</f>
        <v>4483.8023466516906</v>
      </c>
      <c r="F1426" s="10">
        <f t="shared" ca="1" si="195"/>
        <v>0.65594409659420672</v>
      </c>
      <c r="G1426" s="64">
        <f ca="1">_xlfn.NORM.INV(F1426,'Input Parameters'!$E$20,'Input Parameters'!$F$20)</f>
        <v>285.33950599132959</v>
      </c>
      <c r="H1426" s="57">
        <f ca="1">EXP(E1426*(1/'Input Parameters'!$E$23-1/G1426))</f>
        <v>0.66559898292292274</v>
      </c>
      <c r="I1426" s="10">
        <f t="shared" ca="1" si="196"/>
        <v>0.72575725802832014</v>
      </c>
      <c r="J1426" s="30">
        <f ca="1">_xlfn.BETA.INV(I1426,'Input Parameters'!$L$26,'Input Parameters'!$M$26,'Input Parameters'!$J$26,'Input Parameters'!$K$26)</f>
        <v>0.75247971307907435</v>
      </c>
      <c r="K1426" s="168">
        <f ca="1">('Input Parameters'!$E$27/'Input Parameters'!$E$38)^$J1426</f>
        <v>4.5276381358298002E-3</v>
      </c>
      <c r="L1426" s="69">
        <f ca="1">$H1426*$C1426*'Input Parameters'!$E$25*K1426</f>
        <v>0.56587884755088524</v>
      </c>
      <c r="M1426" s="24">
        <f t="shared" ca="1" si="197"/>
        <v>0.75726742689709592</v>
      </c>
      <c r="N1426" s="15">
        <f ca="1">_xlfn.NORM.INV(M1426,'Input Parameters'!$E$29,'Input Parameters'!$F$29)</f>
        <v>0.10006975396316165</v>
      </c>
      <c r="O1426" s="8">
        <f t="shared" ca="1" si="198"/>
        <v>6.0209009445924222E-2</v>
      </c>
      <c r="P1426" s="30">
        <f ca="1">_xlfn.LOGNORM.INV(O1426,'Input Parameters'!$H$30,'Input Parameters'!$I$30)</f>
        <v>1.2884283321916847</v>
      </c>
      <c r="Q1426" s="10">
        <f t="shared" ca="1" si="199"/>
        <v>0.66432206976233199</v>
      </c>
      <c r="R1426" s="30">
        <f>IF('Input Parameters'!$E$32=0,0,_xlfn.BETA.INV(Q1426,'Input Parameters'!$L$32,'Input Parameters'!$M$32,'Input Parameters'!$J$32,'Input Parameters'!$K$32))</f>
        <v>0</v>
      </c>
      <c r="S1426" s="10">
        <f t="shared" ca="1" si="200"/>
        <v>0.67423484954936852</v>
      </c>
      <c r="T1426" s="26">
        <f ca="1">_xlfn.LOGNORM.INV(S1426,'Input Parameters'!$H$34,'Input Parameters'!$I$34)</f>
        <v>53.323665789205755</v>
      </c>
      <c r="U1426" s="10">
        <f t="shared" ca="1" si="201"/>
        <v>0.76699086369515002</v>
      </c>
      <c r="V1426" s="30">
        <f ca="1">_xlfn.BETA.INV(U1426,'Input Parameters'!$L$36,'Input Parameters'!$M$36,'Input Parameters'!$J$36,'Input Parameters'!$K$36)</f>
        <v>0.70422304616951692</v>
      </c>
      <c r="W1426" s="2">
        <f ca="1">N1426+(P1426-N1426)*(1-ERF((T1426-R1426)/(2*SQRT(L1426*'Input Parameters'!$E$38))))</f>
        <v>0.10007039286300488</v>
      </c>
      <c r="X1426">
        <f t="shared" ca="1" si="202"/>
        <v>1</v>
      </c>
      <c r="Y1426" s="7"/>
    </row>
    <row r="1427" spans="1:25" ht="15" customHeight="1" x14ac:dyDescent="0.25">
      <c r="A1427" s="139">
        <v>1420</v>
      </c>
      <c r="B1427" s="10">
        <f t="shared" ca="1" si="193"/>
        <v>0.95559637838801925</v>
      </c>
      <c r="C1427" s="60">
        <f ca="1">_xlfn.NORM.INV(B1427,'Input Parameters'!$E$15,'Input Parameters'!$F$15)</f>
        <v>363.18944165173866</v>
      </c>
      <c r="D1427" s="10">
        <f t="shared" ca="1" si="194"/>
        <v>0.8207516247038531</v>
      </c>
      <c r="E1427" s="62">
        <f ca="1">IF(_xlfn.NORM.INV(D1427,'Input Parameters'!$E$17,'Input Parameters'!$F$17)&lt;3500,3500,IF(_xlfn.NORM.INV(D1427,'Input Parameters'!$E$17,'Input Parameters'!$F$17)&gt;5500,5500,_xlfn.NORM.INV(D1427,'Input Parameters'!$E$17,'Input Parameters'!$F$17)))</f>
        <v>5442.7632937788385</v>
      </c>
      <c r="F1427" s="10">
        <f t="shared" ca="1" si="195"/>
        <v>7.0600253316049466E-2</v>
      </c>
      <c r="G1427" s="64">
        <f ca="1">_xlfn.NORM.INV(F1427,'Input Parameters'!$E$20,'Input Parameters'!$F$20)</f>
        <v>272.79205461312819</v>
      </c>
      <c r="H1427" s="57">
        <f ca="1">EXP(E1427*(1/'Input Parameters'!$E$23-1/G1427))</f>
        <v>0.25372721206064469</v>
      </c>
      <c r="I1427" s="10">
        <f t="shared" ca="1" si="196"/>
        <v>0.14839877107025923</v>
      </c>
      <c r="J1427" s="30">
        <f ca="1">_xlfn.BETA.INV(I1427,'Input Parameters'!$L$26,'Input Parameters'!$M$26,'Input Parameters'!$J$26,'Input Parameters'!$K$26)</f>
        <v>0.4852279744317804</v>
      </c>
      <c r="K1427" s="168">
        <f ca="1">('Input Parameters'!$E$27/'Input Parameters'!$E$38)^$J1427</f>
        <v>3.0790416563225443E-2</v>
      </c>
      <c r="L1427" s="69">
        <f ca="1">$H1427*$C1427*'Input Parameters'!$E$25*K1427</f>
        <v>2.8373690462803762</v>
      </c>
      <c r="M1427" s="24">
        <f t="shared" ca="1" si="197"/>
        <v>0.74309087438770816</v>
      </c>
      <c r="N1427" s="15">
        <f ca="1">_xlfn.NORM.INV(M1427,'Input Parameters'!$E$29,'Input Parameters'!$F$29)</f>
        <v>0.10006529038741226</v>
      </c>
      <c r="O1427" s="8">
        <f t="shared" ca="1" si="198"/>
        <v>0.69691837523821065</v>
      </c>
      <c r="P1427" s="30">
        <f ca="1">_xlfn.LOGNORM.INV(O1427,'Input Parameters'!$H$30,'Input Parameters'!$I$30)</f>
        <v>3.4232147985508568</v>
      </c>
      <c r="Q1427" s="10">
        <f t="shared" ca="1" si="199"/>
        <v>0.21511387885231081</v>
      </c>
      <c r="R1427" s="30">
        <f>IF('Input Parameters'!$E$32=0,0,_xlfn.BETA.INV(Q1427,'Input Parameters'!$L$32,'Input Parameters'!$M$32,'Input Parameters'!$J$32,'Input Parameters'!$K$32))</f>
        <v>0</v>
      </c>
      <c r="S1427" s="10">
        <f t="shared" ca="1" si="200"/>
        <v>0.62979860113603114</v>
      </c>
      <c r="T1427" s="26">
        <f ca="1">_xlfn.LOGNORM.INV(S1427,'Input Parameters'!$H$34,'Input Parameters'!$I$34)</f>
        <v>52.53075654353902</v>
      </c>
      <c r="U1427" s="10">
        <f t="shared" ca="1" si="201"/>
        <v>0.46646995279743064</v>
      </c>
      <c r="V1427" s="30">
        <f ca="1">_xlfn.BETA.INV(U1427,'Input Parameters'!$L$36,'Input Parameters'!$M$36,'Input Parameters'!$J$36,'Input Parameters'!$K$36)</f>
        <v>0.57317332389975806</v>
      </c>
      <c r="W1427" s="2">
        <f ca="1">N1427+(P1427-N1427)*(1-ERF((T1427-R1427)/(2*SQRT(L1427*'Input Parameters'!$E$38))))</f>
        <v>0.19126129138578496</v>
      </c>
      <c r="X1427">
        <f t="shared" ca="1" si="202"/>
        <v>1</v>
      </c>
      <c r="Y1427" s="7"/>
    </row>
    <row r="1428" spans="1:25" ht="15" customHeight="1" x14ac:dyDescent="0.25">
      <c r="A1428" s="139">
        <v>1421</v>
      </c>
      <c r="B1428" s="10">
        <f t="shared" ca="1" si="193"/>
        <v>5.9719475215462059E-2</v>
      </c>
      <c r="C1428" s="60">
        <f ca="1">_xlfn.NORM.INV(B1428,'Input Parameters'!$E$15,'Input Parameters'!$F$15)</f>
        <v>186.58081506992721</v>
      </c>
      <c r="D1428" s="10">
        <f t="shared" ca="1" si="194"/>
        <v>0.62276666844832307</v>
      </c>
      <c r="E1428" s="62">
        <f ca="1">IF(_xlfn.NORM.INV(D1428,'Input Parameters'!$E$17,'Input Parameters'!$F$17)&lt;3500,3500,IF(_xlfn.NORM.INV(D1428,'Input Parameters'!$E$17,'Input Parameters'!$F$17)&gt;5500,5500,_xlfn.NORM.INV(D1428,'Input Parameters'!$E$17,'Input Parameters'!$F$17)))</f>
        <v>5018.9286318090035</v>
      </c>
      <c r="F1428" s="10">
        <f t="shared" ca="1" si="195"/>
        <v>0.50846260709162483</v>
      </c>
      <c r="G1428" s="64">
        <f ca="1">_xlfn.NORM.INV(F1428,'Input Parameters'!$E$20,'Input Parameters'!$F$20)</f>
        <v>282.79213514884628</v>
      </c>
      <c r="H1428" s="57">
        <f ca="1">EXP(E1428*(1/'Input Parameters'!$E$23-1/G1428))</f>
        <v>0.54113126575550663</v>
      </c>
      <c r="I1428" s="10">
        <f t="shared" ca="1" si="196"/>
        <v>0.21349030670834224</v>
      </c>
      <c r="J1428" s="30">
        <f ca="1">_xlfn.BETA.INV(I1428,'Input Parameters'!$L$26,'Input Parameters'!$M$26,'Input Parameters'!$J$26,'Input Parameters'!$K$26)</f>
        <v>0.52799789965877264</v>
      </c>
      <c r="K1428" s="168">
        <f ca="1">('Input Parameters'!$E$27/'Input Parameters'!$E$38)^$J1428</f>
        <v>2.2655752683585637E-2</v>
      </c>
      <c r="L1428" s="69">
        <f ca="1">$H1428*$C1428*'Input Parameters'!$E$25*K1428</f>
        <v>2.2874315589896019</v>
      </c>
      <c r="M1428" s="24">
        <f t="shared" ca="1" si="197"/>
        <v>0.57525140779730266</v>
      </c>
      <c r="N1428" s="15">
        <f ca="1">_xlfn.NORM.INV(M1428,'Input Parameters'!$E$29,'Input Parameters'!$F$29)</f>
        <v>0.10001897600220475</v>
      </c>
      <c r="O1428" s="8">
        <f t="shared" ca="1" si="198"/>
        <v>0.15045176034049501</v>
      </c>
      <c r="P1428" s="30">
        <f ca="1">_xlfn.LOGNORM.INV(O1428,'Input Parameters'!$H$30,'Input Parameters'!$I$30)</f>
        <v>1.6460256842832153</v>
      </c>
      <c r="Q1428" s="10">
        <f t="shared" ca="1" si="199"/>
        <v>0.70916114159725319</v>
      </c>
      <c r="R1428" s="30">
        <f>IF('Input Parameters'!$E$32=0,0,_xlfn.BETA.INV(Q1428,'Input Parameters'!$L$32,'Input Parameters'!$M$32,'Input Parameters'!$J$32,'Input Parameters'!$K$32))</f>
        <v>0</v>
      </c>
      <c r="S1428" s="10">
        <f t="shared" ca="1" si="200"/>
        <v>0.5659143540181294</v>
      </c>
      <c r="T1428" s="26">
        <f ca="1">_xlfn.LOGNORM.INV(S1428,'Input Parameters'!$H$34,'Input Parameters'!$I$34)</f>
        <v>51.460350416180653</v>
      </c>
      <c r="U1428" s="10">
        <f t="shared" ca="1" si="201"/>
        <v>0.44089015456981973</v>
      </c>
      <c r="V1428" s="30">
        <f ca="1">_xlfn.BETA.INV(U1428,'Input Parameters'!$L$36,'Input Parameters'!$M$36,'Input Parameters'!$J$36,'Input Parameters'!$K$36)</f>
        <v>0.56356031484720781</v>
      </c>
      <c r="W1428" s="2">
        <f ca="1">N1428+(P1428-N1428)*(1-ERF((T1428-R1428)/(2*SQRT(L1428*'Input Parameters'!$E$38))))</f>
        <v>0.12495789500351523</v>
      </c>
      <c r="X1428">
        <f t="shared" ca="1" si="202"/>
        <v>1</v>
      </c>
      <c r="Y1428" s="7"/>
    </row>
    <row r="1429" spans="1:25" ht="15" customHeight="1" x14ac:dyDescent="0.25">
      <c r="A1429" s="139">
        <v>1422</v>
      </c>
      <c r="B1429" s="10">
        <f t="shared" ca="1" si="193"/>
        <v>0.60638922762233305</v>
      </c>
      <c r="C1429" s="60">
        <f ca="1">_xlfn.NORM.INV(B1429,'Input Parameters'!$E$15,'Input Parameters'!$F$15)</f>
        <v>285.59511132530025</v>
      </c>
      <c r="D1429" s="10">
        <f t="shared" ca="1" si="194"/>
        <v>0.11534454185140353</v>
      </c>
      <c r="E1429" s="62">
        <f ca="1">IF(_xlfn.NORM.INV(D1429,'Input Parameters'!$E$17,'Input Parameters'!$F$17)&lt;3500,3500,IF(_xlfn.NORM.INV(D1429,'Input Parameters'!$E$17,'Input Parameters'!$F$17)&gt;5500,5500,_xlfn.NORM.INV(D1429,'Input Parameters'!$E$17,'Input Parameters'!$F$17)))</f>
        <v>3960.9900143189789</v>
      </c>
      <c r="F1429" s="10">
        <f t="shared" ca="1" si="195"/>
        <v>0.72576758629601124</v>
      </c>
      <c r="G1429" s="64">
        <f ca="1">_xlfn.NORM.INV(F1429,'Input Parameters'!$E$20,'Input Parameters'!$F$20)</f>
        <v>286.67041629487545</v>
      </c>
      <c r="H1429" s="57">
        <f ca="1">EXP(E1429*(1/'Input Parameters'!$E$23-1/G1429))</f>
        <v>0.74441547895567806</v>
      </c>
      <c r="I1429" s="10">
        <f t="shared" ca="1" si="196"/>
        <v>0.14725996057252699</v>
      </c>
      <c r="J1429" s="30">
        <f ca="1">_xlfn.BETA.INV(I1429,'Input Parameters'!$L$26,'Input Parameters'!$M$26,'Input Parameters'!$J$26,'Input Parameters'!$K$26)</f>
        <v>0.48438270057524246</v>
      </c>
      <c r="K1429" s="168">
        <f ca="1">('Input Parameters'!$E$27/'Input Parameters'!$E$38)^$J1429</f>
        <v>3.097767118098536E-2</v>
      </c>
      <c r="L1429" s="69">
        <f ca="1">$H1429*$C1429*'Input Parameters'!$E$25*K1429</f>
        <v>6.5858969304585129</v>
      </c>
      <c r="M1429" s="24">
        <f t="shared" ca="1" si="197"/>
        <v>0.93151954256790981</v>
      </c>
      <c r="N1429" s="15">
        <f ca="1">_xlfn.NORM.INV(M1429,'Input Parameters'!$E$29,'Input Parameters'!$F$29)</f>
        <v>0.10014872040949649</v>
      </c>
      <c r="O1429" s="8">
        <f t="shared" ca="1" si="198"/>
        <v>0.11725842692300237</v>
      </c>
      <c r="P1429" s="30">
        <f ca="1">_xlfn.LOGNORM.INV(O1429,'Input Parameters'!$H$30,'Input Parameters'!$I$30)</f>
        <v>1.5303132842487344</v>
      </c>
      <c r="Q1429" s="10">
        <f t="shared" ca="1" si="199"/>
        <v>0.84429767756964691</v>
      </c>
      <c r="R1429" s="30">
        <f>IF('Input Parameters'!$E$32=0,0,_xlfn.BETA.INV(Q1429,'Input Parameters'!$L$32,'Input Parameters'!$M$32,'Input Parameters'!$J$32,'Input Parameters'!$K$32))</f>
        <v>0</v>
      </c>
      <c r="S1429" s="10">
        <f t="shared" ca="1" si="200"/>
        <v>0.55418946468763264</v>
      </c>
      <c r="T1429" s="26">
        <f ca="1">_xlfn.LOGNORM.INV(S1429,'Input Parameters'!$H$34,'Input Parameters'!$I$34)</f>
        <v>51.27021331445399</v>
      </c>
      <c r="U1429" s="10">
        <f t="shared" ca="1" si="201"/>
        <v>0.82495189053519491</v>
      </c>
      <c r="V1429" s="30">
        <f ca="1">_xlfn.BETA.INV(U1429,'Input Parameters'!$L$36,'Input Parameters'!$M$36,'Input Parameters'!$J$36,'Input Parameters'!$K$36)</f>
        <v>0.73991301750253191</v>
      </c>
      <c r="W1429" s="2">
        <f ca="1">N1429+(P1429-N1429)*(1-ERF((T1429-R1429)/(2*SQRT(L1429*'Input Parameters'!$E$38))))</f>
        <v>0.32575849723242234</v>
      </c>
      <c r="X1429">
        <f t="shared" ca="1" si="202"/>
        <v>1</v>
      </c>
      <c r="Y1429" s="7"/>
    </row>
    <row r="1430" spans="1:25" ht="15" customHeight="1" x14ac:dyDescent="0.25">
      <c r="A1430" s="139">
        <v>1423</v>
      </c>
      <c r="B1430" s="10">
        <f t="shared" ca="1" si="193"/>
        <v>0.1153919115695613</v>
      </c>
      <c r="C1430" s="60">
        <f ca="1">_xlfn.NORM.INV(B1430,'Input Parameters'!$E$15,'Input Parameters'!$F$15)</f>
        <v>206.02491372666191</v>
      </c>
      <c r="D1430" s="10">
        <f t="shared" ca="1" si="194"/>
        <v>6.1453861799619647E-2</v>
      </c>
      <c r="E1430" s="62">
        <f ca="1">IF(_xlfn.NORM.INV(D1430,'Input Parameters'!$E$17,'Input Parameters'!$F$17)&lt;3500,3500,IF(_xlfn.NORM.INV(D1430,'Input Parameters'!$E$17,'Input Parameters'!$F$17)&gt;5500,5500,_xlfn.NORM.INV(D1430,'Input Parameters'!$E$17,'Input Parameters'!$F$17)))</f>
        <v>3720.1219433165506</v>
      </c>
      <c r="F1430" s="10">
        <f t="shared" ca="1" si="195"/>
        <v>0.6471016681663081</v>
      </c>
      <c r="G1430" s="64">
        <f ca="1">_xlfn.NORM.INV(F1430,'Input Parameters'!$E$20,'Input Parameters'!$F$20)</f>
        <v>285.17929870028911</v>
      </c>
      <c r="H1430" s="57">
        <f ca="1">EXP(E1430*(1/'Input Parameters'!$E$23-1/G1430))</f>
        <v>0.70817759757173215</v>
      </c>
      <c r="I1430" s="10">
        <f t="shared" ca="1" si="196"/>
        <v>0.857408787745084</v>
      </c>
      <c r="J1430" s="30">
        <f ca="1">_xlfn.BETA.INV(I1430,'Input Parameters'!$L$26,'Input Parameters'!$M$26,'Input Parameters'!$J$26,'Input Parameters'!$K$26)</f>
        <v>0.81420588806406013</v>
      </c>
      <c r="K1430" s="168">
        <f ca="1">('Input Parameters'!$E$27/'Input Parameters'!$E$38)^$J1430</f>
        <v>2.907917243761242E-3</v>
      </c>
      <c r="L1430" s="69">
        <f ca="1">$H1430*$C1430*'Input Parameters'!$E$25*K1430</f>
        <v>0.42427160599221597</v>
      </c>
      <c r="M1430" s="24">
        <f t="shared" ca="1" si="197"/>
        <v>0.28987710340961392</v>
      </c>
      <c r="N1430" s="15">
        <f ca="1">_xlfn.NORM.INV(M1430,'Input Parameters'!$E$29,'Input Parameters'!$F$29)</f>
        <v>9.9944625621721475E-2</v>
      </c>
      <c r="O1430" s="8">
        <f t="shared" ca="1" si="198"/>
        <v>0.58243294092541431</v>
      </c>
      <c r="P1430" s="30">
        <f ca="1">_xlfn.LOGNORM.INV(O1430,'Input Parameters'!$H$30,'Input Parameters'!$I$30)</f>
        <v>2.9604849447406139</v>
      </c>
      <c r="Q1430" s="10">
        <f t="shared" ca="1" si="199"/>
        <v>0.59603469947934828</v>
      </c>
      <c r="R1430" s="30">
        <f>IF('Input Parameters'!$E$32=0,0,_xlfn.BETA.INV(Q1430,'Input Parameters'!$L$32,'Input Parameters'!$M$32,'Input Parameters'!$J$32,'Input Parameters'!$K$32))</f>
        <v>0</v>
      </c>
      <c r="S1430" s="10">
        <f t="shared" ca="1" si="200"/>
        <v>0.44332105538166844</v>
      </c>
      <c r="T1430" s="26">
        <f ca="1">_xlfn.LOGNORM.INV(S1430,'Input Parameters'!$H$34,'Input Parameters'!$I$34)</f>
        <v>49.520859487500587</v>
      </c>
      <c r="U1430" s="10">
        <f t="shared" ca="1" si="201"/>
        <v>0.36049654235073103</v>
      </c>
      <c r="V1430" s="30">
        <f ca="1">_xlfn.BETA.INV(U1430,'Input Parameters'!$L$36,'Input Parameters'!$M$36,'Input Parameters'!$J$36,'Input Parameters'!$K$36)</f>
        <v>0.53340539651402019</v>
      </c>
      <c r="W1430" s="2">
        <f ca="1">N1430+(P1430-N1430)*(1-ERF((T1430-R1430)/(2*SQRT(L1430*'Input Parameters'!$E$38))))</f>
        <v>9.9944843597822797E-2</v>
      </c>
      <c r="X1430">
        <f t="shared" ca="1" si="202"/>
        <v>1</v>
      </c>
      <c r="Y1430" s="7"/>
    </row>
    <row r="1431" spans="1:25" ht="15" customHeight="1" x14ac:dyDescent="0.25">
      <c r="A1431" s="139">
        <v>1424</v>
      </c>
      <c r="B1431" s="10">
        <f t="shared" ca="1" si="193"/>
        <v>0.54379282743886825</v>
      </c>
      <c r="C1431" s="60">
        <f ca="1">_xlfn.NORM.INV(B1431,'Input Parameters'!$E$15,'Input Parameters'!$F$15)</f>
        <v>276.92813876811351</v>
      </c>
      <c r="D1431" s="10">
        <f t="shared" ca="1" si="194"/>
        <v>0.30816133967262682</v>
      </c>
      <c r="E1431" s="62">
        <f ca="1">IF(_xlfn.NORM.INV(D1431,'Input Parameters'!$E$17,'Input Parameters'!$F$17)&lt;3500,3500,IF(_xlfn.NORM.INV(D1431,'Input Parameters'!$E$17,'Input Parameters'!$F$17)&gt;5500,5500,_xlfn.NORM.INV(D1431,'Input Parameters'!$E$17,'Input Parameters'!$F$17)))</f>
        <v>4449.2518156708402</v>
      </c>
      <c r="F1431" s="10">
        <f t="shared" ca="1" si="195"/>
        <v>0.13003188677848865</v>
      </c>
      <c r="G1431" s="64">
        <f ca="1">_xlfn.NORM.INV(F1431,'Input Parameters'!$E$20,'Input Parameters'!$F$20)</f>
        <v>275.10418925922227</v>
      </c>
      <c r="H1431" s="57">
        <f ca="1">EXP(E1431*(1/'Input Parameters'!$E$23-1/G1431))</f>
        <v>0.37378805850512781</v>
      </c>
      <c r="I1431" s="10">
        <f t="shared" ca="1" si="196"/>
        <v>0.16443583251438842</v>
      </c>
      <c r="J1431" s="30">
        <f ca="1">_xlfn.BETA.INV(I1431,'Input Parameters'!$L$26,'Input Parameters'!$M$26,'Input Parameters'!$J$26,'Input Parameters'!$K$26)</f>
        <v>0.49671199602699273</v>
      </c>
      <c r="K1431" s="168">
        <f ca="1">('Input Parameters'!$E$27/'Input Parameters'!$E$38)^$J1431</f>
        <v>2.8355707461192842E-2</v>
      </c>
      <c r="L1431" s="69">
        <f ca="1">$H1431*$C1431*'Input Parameters'!$E$25*K1431</f>
        <v>2.9351682215482837</v>
      </c>
      <c r="M1431" s="24">
        <f t="shared" ca="1" si="197"/>
        <v>6.2681800645129071E-2</v>
      </c>
      <c r="N1431" s="15">
        <f ca="1">_xlfn.NORM.INV(M1431,'Input Parameters'!$E$29,'Input Parameters'!$F$29)</f>
        <v>9.9846735602949391E-2</v>
      </c>
      <c r="O1431" s="8">
        <f t="shared" ca="1" si="198"/>
        <v>0.31438894108322346</v>
      </c>
      <c r="P1431" s="30">
        <f ca="1">_xlfn.LOGNORM.INV(O1431,'Input Parameters'!$H$30,'Input Parameters'!$I$30)</f>
        <v>2.1354323547069569</v>
      </c>
      <c r="Q1431" s="10">
        <f t="shared" ca="1" si="199"/>
        <v>0.75232592449417768</v>
      </c>
      <c r="R1431" s="30">
        <f>IF('Input Parameters'!$E$32=0,0,_xlfn.BETA.INV(Q1431,'Input Parameters'!$L$32,'Input Parameters'!$M$32,'Input Parameters'!$J$32,'Input Parameters'!$K$32))</f>
        <v>0</v>
      </c>
      <c r="S1431" s="10">
        <f t="shared" ca="1" si="200"/>
        <v>7.0382088679014521E-2</v>
      </c>
      <c r="T1431" s="26">
        <f ca="1">_xlfn.LOGNORM.INV(S1431,'Input Parameters'!$H$34,'Input Parameters'!$I$34)</f>
        <v>41.960913074145267</v>
      </c>
      <c r="U1431" s="10">
        <f t="shared" ca="1" si="201"/>
        <v>9.3419193592482186E-2</v>
      </c>
      <c r="V1431" s="30">
        <f ca="1">_xlfn.BETA.INV(U1431,'Input Parameters'!$L$36,'Input Parameters'!$M$36,'Input Parameters'!$J$36,'Input Parameters'!$K$36)</f>
        <v>0.41263404390314845</v>
      </c>
      <c r="W1431" s="2">
        <f ca="1">N1431+(P1431-N1431)*(1-ERF((T1431-R1431)/(2*SQRT(L1431*'Input Parameters'!$E$38))))</f>
        <v>0.26940700564579467</v>
      </c>
      <c r="X1431">
        <f t="shared" ca="1" si="202"/>
        <v>1</v>
      </c>
      <c r="Y1431" s="7"/>
    </row>
    <row r="1432" spans="1:25" ht="15" customHeight="1" x14ac:dyDescent="0.25">
      <c r="A1432" s="139">
        <v>1425</v>
      </c>
      <c r="B1432" s="10">
        <f t="shared" ca="1" si="193"/>
        <v>0.3604491427069576</v>
      </c>
      <c r="C1432" s="60">
        <f ca="1">_xlfn.NORM.INV(B1432,'Input Parameters'!$E$15,'Input Parameters'!$F$15)</f>
        <v>251.60613223155485</v>
      </c>
      <c r="D1432" s="10">
        <f t="shared" ca="1" si="194"/>
        <v>0.51563382040962447</v>
      </c>
      <c r="E1432" s="62">
        <f ca="1">IF(_xlfn.NORM.INV(D1432,'Input Parameters'!$E$17,'Input Parameters'!$F$17)&lt;3500,3500,IF(_xlfn.NORM.INV(D1432,'Input Parameters'!$E$17,'Input Parameters'!$F$17)&gt;5500,5500,_xlfn.NORM.INV(D1432,'Input Parameters'!$E$17,'Input Parameters'!$F$17)))</f>
        <v>4827.4387483816608</v>
      </c>
      <c r="F1432" s="10">
        <f t="shared" ca="1" si="195"/>
        <v>0.71579608543476059</v>
      </c>
      <c r="G1432" s="64">
        <f ca="1">_xlfn.NORM.INV(F1432,'Input Parameters'!$E$20,'Input Parameters'!$F$20)</f>
        <v>286.47166617150987</v>
      </c>
      <c r="H1432" s="57">
        <f ca="1">EXP(E1432*(1/'Input Parameters'!$E$23-1/G1432))</f>
        <v>0.68976581367890233</v>
      </c>
      <c r="I1432" s="10">
        <f t="shared" ca="1" si="196"/>
        <v>0.80011225893439286</v>
      </c>
      <c r="J1432" s="30">
        <f ca="1">_xlfn.BETA.INV(I1432,'Input Parameters'!$L$26,'Input Parameters'!$M$26,'Input Parameters'!$J$26,'Input Parameters'!$K$26)</f>
        <v>0.78551264250495778</v>
      </c>
      <c r="K1432" s="168">
        <f ca="1">('Input Parameters'!$E$27/'Input Parameters'!$E$38)^$J1432</f>
        <v>3.5724599966725375E-3</v>
      </c>
      <c r="L1432" s="69">
        <f ca="1">$H1432*$C1432*'Input Parameters'!$E$25*K1432</f>
        <v>0.61999796215681413</v>
      </c>
      <c r="M1432" s="24">
        <f t="shared" ca="1" si="197"/>
        <v>0.39324659718607646</v>
      </c>
      <c r="N1432" s="15">
        <f ca="1">_xlfn.NORM.INV(M1432,'Input Parameters'!$E$29,'Input Parameters'!$F$29)</f>
        <v>9.997291328279595E-2</v>
      </c>
      <c r="O1432" s="8">
        <f t="shared" ca="1" si="198"/>
        <v>0.49594869216921944</v>
      </c>
      <c r="P1432" s="30">
        <f ca="1">_xlfn.LOGNORM.INV(O1432,'Input Parameters'!$H$30,'Input Parameters'!$I$30)</f>
        <v>2.6704402495323305</v>
      </c>
      <c r="Q1432" s="10">
        <f t="shared" ca="1" si="199"/>
        <v>0.75421705246528736</v>
      </c>
      <c r="R1432" s="30">
        <f>IF('Input Parameters'!$E$32=0,0,_xlfn.BETA.INV(Q1432,'Input Parameters'!$L$32,'Input Parameters'!$M$32,'Input Parameters'!$J$32,'Input Parameters'!$K$32))</f>
        <v>0</v>
      </c>
      <c r="S1432" s="10">
        <f t="shared" ca="1" si="200"/>
        <v>0.64484490733909794</v>
      </c>
      <c r="T1432" s="26">
        <f ca="1">_xlfn.LOGNORM.INV(S1432,'Input Parameters'!$H$34,'Input Parameters'!$I$34)</f>
        <v>52.793831435026036</v>
      </c>
      <c r="U1432" s="10">
        <f t="shared" ca="1" si="201"/>
        <v>0.48263417485992521</v>
      </c>
      <c r="V1432" s="30">
        <f ca="1">_xlfn.BETA.INV(U1432,'Input Parameters'!$L$36,'Input Parameters'!$M$36,'Input Parameters'!$J$36,'Input Parameters'!$K$36)</f>
        <v>0.57928278599253069</v>
      </c>
      <c r="W1432" s="2">
        <f ca="1">N1432+(P1432-N1432)*(1-ERF((T1432-R1432)/(2*SQRT(L1432*'Input Parameters'!$E$38))))</f>
        <v>9.997837887882019E-2</v>
      </c>
      <c r="X1432">
        <f t="shared" ca="1" si="202"/>
        <v>1</v>
      </c>
      <c r="Y1432" s="7"/>
    </row>
    <row r="1433" spans="1:25" ht="15" customHeight="1" x14ac:dyDescent="0.25">
      <c r="A1433" s="139">
        <v>1426</v>
      </c>
      <c r="B1433" s="10">
        <f t="shared" ca="1" si="193"/>
        <v>0.12482884986781018</v>
      </c>
      <c r="C1433" s="60">
        <f ca="1">_xlfn.NORM.INV(B1433,'Input Parameters'!$E$15,'Input Parameters'!$F$15)</f>
        <v>208.58073096040044</v>
      </c>
      <c r="D1433" s="10">
        <f t="shared" ca="1" si="194"/>
        <v>0.75078126508836507</v>
      </c>
      <c r="E1433" s="62">
        <f ca="1">IF(_xlfn.NORM.INV(D1433,'Input Parameters'!$E$17,'Input Parameters'!$F$17)&lt;3500,3500,IF(_xlfn.NORM.INV(D1433,'Input Parameters'!$E$17,'Input Parameters'!$F$17)&gt;5500,5500,_xlfn.NORM.INV(D1433,'Input Parameters'!$E$17,'Input Parameters'!$F$17)))</f>
        <v>5273.8652304427687</v>
      </c>
      <c r="F1433" s="10">
        <f t="shared" ca="1" si="195"/>
        <v>0.56416091340909269</v>
      </c>
      <c r="G1433" s="64">
        <f ca="1">_xlfn.NORM.INV(F1433,'Input Parameters'!$E$20,'Input Parameters'!$F$20)</f>
        <v>283.73223238419234</v>
      </c>
      <c r="H1433" s="57">
        <f ca="1">EXP(E1433*(1/'Input Parameters'!$E$23-1/G1433))</f>
        <v>0.55794482550711799</v>
      </c>
      <c r="I1433" s="10">
        <f t="shared" ca="1" si="196"/>
        <v>3.4631829412497428E-2</v>
      </c>
      <c r="J1433" s="30">
        <f ca="1">_xlfn.BETA.INV(I1433,'Input Parameters'!$L$26,'Input Parameters'!$M$26,'Input Parameters'!$J$26,'Input Parameters'!$K$26)</f>
        <v>0.35661400946262611</v>
      </c>
      <c r="K1433" s="168">
        <f ca="1">('Input Parameters'!$E$27/'Input Parameters'!$E$38)^$J1433</f>
        <v>7.7459445627332424E-2</v>
      </c>
      <c r="L1433" s="69">
        <f ca="1">$H1433*$C1433*'Input Parameters'!$E$25*K1433</f>
        <v>9.01446223678394</v>
      </c>
      <c r="M1433" s="24">
        <f t="shared" ca="1" si="197"/>
        <v>0.79041458904220474</v>
      </c>
      <c r="N1433" s="15">
        <f ca="1">_xlfn.NORM.INV(M1433,'Input Parameters'!$E$29,'Input Parameters'!$F$29)</f>
        <v>0.10008078606224599</v>
      </c>
      <c r="O1433" s="8">
        <f t="shared" ca="1" si="198"/>
        <v>0.28612349886360777</v>
      </c>
      <c r="P1433" s="30">
        <f ca="1">_xlfn.LOGNORM.INV(O1433,'Input Parameters'!$H$30,'Input Parameters'!$I$30)</f>
        <v>2.0549791540719786</v>
      </c>
      <c r="Q1433" s="10">
        <f t="shared" ca="1" si="199"/>
        <v>0.92704454652658896</v>
      </c>
      <c r="R1433" s="30">
        <f>IF('Input Parameters'!$E$32=0,0,_xlfn.BETA.INV(Q1433,'Input Parameters'!$L$32,'Input Parameters'!$M$32,'Input Parameters'!$J$32,'Input Parameters'!$K$32))</f>
        <v>0</v>
      </c>
      <c r="S1433" s="10">
        <f t="shared" ca="1" si="200"/>
        <v>0.59303360160053986</v>
      </c>
      <c r="T1433" s="26">
        <f ca="1">_xlfn.LOGNORM.INV(S1433,'Input Parameters'!$H$34,'Input Parameters'!$I$34)</f>
        <v>51.906797035826976</v>
      </c>
      <c r="U1433" s="10">
        <f t="shared" ca="1" si="201"/>
        <v>0.1273395625434498</v>
      </c>
      <c r="V1433" s="30">
        <f ca="1">_xlfn.BETA.INV(U1433,'Input Parameters'!$L$36,'Input Parameters'!$M$36,'Input Parameters'!$J$36,'Input Parameters'!$K$36)</f>
        <v>0.4329183390216037</v>
      </c>
      <c r="W1433" s="2">
        <f ca="1">N1433+(P1433-N1433)*(1-ERF((T1433-R1433)/(2*SQRT(L1433*'Input Parameters'!$E$38))))</f>
        <v>0.53314699703314328</v>
      </c>
      <c r="X1433">
        <f t="shared" ca="1" si="202"/>
        <v>0</v>
      </c>
      <c r="Y1433" s="7"/>
    </row>
    <row r="1434" spans="1:25" ht="15" customHeight="1" x14ac:dyDescent="0.25">
      <c r="A1434" s="139">
        <v>1427</v>
      </c>
      <c r="B1434" s="10">
        <f t="shared" ca="1" si="193"/>
        <v>0.34646739539741755</v>
      </c>
      <c r="C1434" s="60">
        <f ca="1">_xlfn.NORM.INV(B1434,'Input Parameters'!$E$15,'Input Parameters'!$F$15)</f>
        <v>249.56753966849274</v>
      </c>
      <c r="D1434" s="10">
        <f t="shared" ca="1" si="194"/>
        <v>0.53266971228142146</v>
      </c>
      <c r="E1434" s="62">
        <f ca="1">IF(_xlfn.NORM.INV(D1434,'Input Parameters'!$E$17,'Input Parameters'!$F$17)&lt;3500,3500,IF(_xlfn.NORM.INV(D1434,'Input Parameters'!$E$17,'Input Parameters'!$F$17)&gt;5500,5500,_xlfn.NORM.INV(D1434,'Input Parameters'!$E$17,'Input Parameters'!$F$17)))</f>
        <v>4857.3877976624808</v>
      </c>
      <c r="F1434" s="10">
        <f t="shared" ca="1" si="195"/>
        <v>0.53893382698384806</v>
      </c>
      <c r="G1434" s="64">
        <f ca="1">_xlfn.NORM.INV(F1434,'Input Parameters'!$E$20,'Input Parameters'!$F$20)</f>
        <v>283.30491205145051</v>
      </c>
      <c r="H1434" s="57">
        <f ca="1">EXP(E1434*(1/'Input Parameters'!$E$23-1/G1434))</f>
        <v>0.56936204139896884</v>
      </c>
      <c r="I1434" s="10">
        <f t="shared" ca="1" si="196"/>
        <v>0.52090305293147443</v>
      </c>
      <c r="J1434" s="30">
        <f ca="1">_xlfn.BETA.INV(I1434,'Input Parameters'!$L$26,'Input Parameters'!$M$26,'Input Parameters'!$J$26,'Input Parameters'!$K$26)</f>
        <v>0.6697958417156884</v>
      </c>
      <c r="K1434" s="168">
        <f ca="1">('Input Parameters'!$E$27/'Input Parameters'!$E$38)^$J1434</f>
        <v>8.1931119427554894E-3</v>
      </c>
      <c r="L1434" s="69">
        <f ca="1">$H1434*$C1434*'Input Parameters'!$E$25*K1434</f>
        <v>1.1641943740297893</v>
      </c>
      <c r="M1434" s="24">
        <f t="shared" ca="1" si="197"/>
        <v>0.46888218777486557</v>
      </c>
      <c r="N1434" s="15">
        <f ca="1">_xlfn.NORM.INV(M1434,'Input Parameters'!$E$29,'Input Parameters'!$F$29)</f>
        <v>9.9992191994876384E-2</v>
      </c>
      <c r="O1434" s="8">
        <f t="shared" ca="1" si="198"/>
        <v>0.2134630781828043</v>
      </c>
      <c r="P1434" s="30">
        <f ca="1">_xlfn.LOGNORM.INV(O1434,'Input Parameters'!$H$30,'Input Parameters'!$I$30)</f>
        <v>1.8436580681733008</v>
      </c>
      <c r="Q1434" s="10">
        <f t="shared" ca="1" si="199"/>
        <v>0.15539878916823868</v>
      </c>
      <c r="R1434" s="30">
        <f>IF('Input Parameters'!$E$32=0,0,_xlfn.BETA.INV(Q1434,'Input Parameters'!$L$32,'Input Parameters'!$M$32,'Input Parameters'!$J$32,'Input Parameters'!$K$32))</f>
        <v>0</v>
      </c>
      <c r="S1434" s="10">
        <f t="shared" ca="1" si="200"/>
        <v>0.66056947092841345</v>
      </c>
      <c r="T1434" s="26">
        <f ca="1">_xlfn.LOGNORM.INV(S1434,'Input Parameters'!$H$34,'Input Parameters'!$I$34)</f>
        <v>53.074470152541267</v>
      </c>
      <c r="U1434" s="10">
        <f t="shared" ca="1" si="201"/>
        <v>0.30624535478497983</v>
      </c>
      <c r="V1434" s="30">
        <f ca="1">_xlfn.BETA.INV(U1434,'Input Parameters'!$L$36,'Input Parameters'!$M$36,'Input Parameters'!$J$36,'Input Parameters'!$K$36)</f>
        <v>0.51263720195055273</v>
      </c>
      <c r="W1434" s="2">
        <f ca="1">N1434+(P1434-N1434)*(1-ERF((T1434-R1434)/(2*SQRT(L1434*'Input Parameters'!$E$38))))</f>
        <v>0.1008722939150761</v>
      </c>
      <c r="X1434">
        <f t="shared" ca="1" si="202"/>
        <v>1</v>
      </c>
      <c r="Y1434" s="7"/>
    </row>
    <row r="1435" spans="1:25" ht="15" customHeight="1" x14ac:dyDescent="0.25">
      <c r="A1435" s="139">
        <v>1428</v>
      </c>
      <c r="B1435" s="10">
        <f t="shared" ca="1" si="193"/>
        <v>0.81376158137715304</v>
      </c>
      <c r="C1435" s="60">
        <f ca="1">_xlfn.NORM.INV(B1435,'Input Parameters'!$E$15,'Input Parameters'!$F$15)</f>
        <v>319.29926567170361</v>
      </c>
      <c r="D1435" s="10">
        <f t="shared" ca="1" si="194"/>
        <v>0.53211815918556582</v>
      </c>
      <c r="E1435" s="62">
        <f ca="1">IF(_xlfn.NORM.INV(D1435,'Input Parameters'!$E$17,'Input Parameters'!$F$17)&lt;3500,3500,IF(_xlfn.NORM.INV(D1435,'Input Parameters'!$E$17,'Input Parameters'!$F$17)&gt;5500,5500,_xlfn.NORM.INV(D1435,'Input Parameters'!$E$17,'Input Parameters'!$F$17)))</f>
        <v>4856.4168177991778</v>
      </c>
      <c r="F1435" s="10">
        <f t="shared" ca="1" si="195"/>
        <v>8.3040246166347753E-2</v>
      </c>
      <c r="G1435" s="64">
        <f ca="1">_xlfn.NORM.INV(F1435,'Input Parameters'!$E$20,'Input Parameters'!$F$20)</f>
        <v>273.37111402996726</v>
      </c>
      <c r="H1435" s="57">
        <f ca="1">EXP(E1435*(1/'Input Parameters'!$E$23-1/G1435))</f>
        <v>0.30542986399634886</v>
      </c>
      <c r="I1435" s="10">
        <f t="shared" ca="1" si="196"/>
        <v>0.20682545984553302</v>
      </c>
      <c r="J1435" s="30">
        <f ca="1">_xlfn.BETA.INV(I1435,'Input Parameters'!$L$26,'Input Parameters'!$M$26,'Input Parameters'!$J$26,'Input Parameters'!$K$26)</f>
        <v>0.52402415035401551</v>
      </c>
      <c r="K1435" s="168">
        <f ca="1">('Input Parameters'!$E$27/'Input Parameters'!$E$38)^$J1435</f>
        <v>2.3310819277320424E-2</v>
      </c>
      <c r="L1435" s="69">
        <f ca="1">$H1435*$C1435*'Input Parameters'!$E$25*K1435</f>
        <v>2.2733534131463244</v>
      </c>
      <c r="M1435" s="24">
        <f t="shared" ca="1" si="197"/>
        <v>0.67181075563541992</v>
      </c>
      <c r="N1435" s="15">
        <f ca="1">_xlfn.NORM.INV(M1435,'Input Parameters'!$E$29,'Input Parameters'!$F$29)</f>
        <v>0.10004449187269211</v>
      </c>
      <c r="O1435" s="8">
        <f t="shared" ca="1" si="198"/>
        <v>0.96246225423187837</v>
      </c>
      <c r="P1435" s="30">
        <f ca="1">_xlfn.LOGNORM.INV(O1435,'Input Parameters'!$H$30,'Input Parameters'!$I$30)</f>
        <v>6.2206820893955408</v>
      </c>
      <c r="Q1435" s="10">
        <f t="shared" ca="1" si="199"/>
        <v>0.79179341323101493</v>
      </c>
      <c r="R1435" s="30">
        <f>IF('Input Parameters'!$E$32=0,0,_xlfn.BETA.INV(Q1435,'Input Parameters'!$L$32,'Input Parameters'!$M$32,'Input Parameters'!$J$32,'Input Parameters'!$K$32))</f>
        <v>0</v>
      </c>
      <c r="S1435" s="10">
        <f t="shared" ca="1" si="200"/>
        <v>0.8554992812949147</v>
      </c>
      <c r="T1435" s="26">
        <f ca="1">_xlfn.LOGNORM.INV(S1435,'Input Parameters'!$H$34,'Input Parameters'!$I$34)</f>
        <v>57.522156718427617</v>
      </c>
      <c r="U1435" s="10">
        <f t="shared" ca="1" si="201"/>
        <v>0.82910734088787663</v>
      </c>
      <c r="V1435" s="30">
        <f ca="1">_xlfn.BETA.INV(U1435,'Input Parameters'!$L$36,'Input Parameters'!$M$36,'Input Parameters'!$J$36,'Input Parameters'!$K$36)</f>
        <v>0.74277261531301542</v>
      </c>
      <c r="W1435" s="2">
        <f ca="1">N1435+(P1435-N1435)*(1-ERF((T1435-R1435)/(2*SQRT(L1435*'Input Parameters'!$E$38))))</f>
        <v>0.14278454073452068</v>
      </c>
      <c r="X1435">
        <f t="shared" ca="1" si="202"/>
        <v>1</v>
      </c>
      <c r="Y1435" s="7"/>
    </row>
    <row r="1436" spans="1:25" ht="15" customHeight="1" x14ac:dyDescent="0.25">
      <c r="A1436" s="139">
        <v>1429</v>
      </c>
      <c r="B1436" s="10">
        <f t="shared" ca="1" si="193"/>
        <v>0.50701186967642309</v>
      </c>
      <c r="C1436" s="60">
        <f ca="1">_xlfn.NORM.INV(B1436,'Input Parameters'!$E$15,'Input Parameters'!$F$15)</f>
        <v>271.91976112035763</v>
      </c>
      <c r="D1436" s="10">
        <f t="shared" ca="1" si="194"/>
        <v>0.57856470032951701</v>
      </c>
      <c r="E1436" s="62">
        <f ca="1">IF(_xlfn.NORM.INV(D1436,'Input Parameters'!$E$17,'Input Parameters'!$F$17)&lt;3500,3500,IF(_xlfn.NORM.INV(D1436,'Input Parameters'!$E$17,'Input Parameters'!$F$17)&gt;5500,5500,_xlfn.NORM.INV(D1436,'Input Parameters'!$E$17,'Input Parameters'!$F$17)))</f>
        <v>4938.7560944296447</v>
      </c>
      <c r="F1436" s="10">
        <f t="shared" ca="1" si="195"/>
        <v>0.87046921823361467</v>
      </c>
      <c r="G1436" s="64">
        <f ca="1">_xlfn.NORM.INV(F1436,'Input Parameters'!$E$20,'Input Parameters'!$F$20)</f>
        <v>290.21170012617961</v>
      </c>
      <c r="H1436" s="57">
        <f ca="1">EXP(E1436*(1/'Input Parameters'!$E$23-1/G1436))</f>
        <v>0.85402761669004679</v>
      </c>
      <c r="I1436" s="10">
        <f t="shared" ca="1" si="196"/>
        <v>0.92453538874328334</v>
      </c>
      <c r="J1436" s="30">
        <f ca="1">_xlfn.BETA.INV(I1436,'Input Parameters'!$L$26,'Input Parameters'!$M$26,'Input Parameters'!$J$26,'Input Parameters'!$K$26)</f>
        <v>0.85575440286320981</v>
      </c>
      <c r="K1436" s="168">
        <f ca="1">('Input Parameters'!$E$27/'Input Parameters'!$E$38)^$J1436</f>
        <v>2.1584893832678198E-3</v>
      </c>
      <c r="L1436" s="69">
        <f ca="1">$H1436*$C1436*'Input Parameters'!$E$25*K1436</f>
        <v>0.50125948275438792</v>
      </c>
      <c r="M1436" s="24">
        <f t="shared" ca="1" si="197"/>
        <v>0.78193384963479395</v>
      </c>
      <c r="N1436" s="15">
        <f ca="1">_xlfn.NORM.INV(M1436,'Input Parameters'!$E$29,'Input Parameters'!$F$29)</f>
        <v>0.100077874099711</v>
      </c>
      <c r="O1436" s="8">
        <f t="shared" ca="1" si="198"/>
        <v>0.80906785489649014</v>
      </c>
      <c r="P1436" s="30">
        <f ca="1">_xlfn.LOGNORM.INV(O1436,'Input Parameters'!$H$30,'Input Parameters'!$I$30)</f>
        <v>4.0556931274856112</v>
      </c>
      <c r="Q1436" s="10">
        <f t="shared" ca="1" si="199"/>
        <v>0.75462121080448052</v>
      </c>
      <c r="R1436" s="30">
        <f>IF('Input Parameters'!$E$32=0,0,_xlfn.BETA.INV(Q1436,'Input Parameters'!$L$32,'Input Parameters'!$M$32,'Input Parameters'!$J$32,'Input Parameters'!$K$32))</f>
        <v>0</v>
      </c>
      <c r="S1436" s="10">
        <f t="shared" ca="1" si="200"/>
        <v>0.75267462338646751</v>
      </c>
      <c r="T1436" s="26">
        <f ca="1">_xlfn.LOGNORM.INV(S1436,'Input Parameters'!$H$34,'Input Parameters'!$I$34)</f>
        <v>54.881697054648519</v>
      </c>
      <c r="U1436" s="10">
        <f t="shared" ca="1" si="201"/>
        <v>0.63862900057465399</v>
      </c>
      <c r="V1436" s="30">
        <f ca="1">_xlfn.BETA.INV(U1436,'Input Parameters'!$L$36,'Input Parameters'!$M$36,'Input Parameters'!$J$36,'Input Parameters'!$K$36)</f>
        <v>0.64173699336028645</v>
      </c>
      <c r="W1436" s="2">
        <f ca="1">N1436+(P1436-N1436)*(1-ERF((T1436-R1436)/(2*SQRT(L1436*'Input Parameters'!$E$38))))</f>
        <v>0.10007804113834048</v>
      </c>
      <c r="X1436">
        <f t="shared" ca="1" si="202"/>
        <v>1</v>
      </c>
      <c r="Y1436" s="7"/>
    </row>
    <row r="1437" spans="1:25" ht="15" customHeight="1" x14ac:dyDescent="0.25">
      <c r="A1437" s="139">
        <v>1430</v>
      </c>
      <c r="B1437" s="10">
        <f t="shared" ca="1" si="193"/>
        <v>0.40488326737775249</v>
      </c>
      <c r="C1437" s="60">
        <f ca="1">_xlfn.NORM.INV(B1437,'Input Parameters'!$E$15,'Input Parameters'!$F$15)</f>
        <v>257.92136342818839</v>
      </c>
      <c r="D1437" s="10">
        <f t="shared" ca="1" si="194"/>
        <v>0.92068821736326956</v>
      </c>
      <c r="E1437" s="62">
        <f ca="1">IF(_xlfn.NORM.INV(D1437,'Input Parameters'!$E$17,'Input Parameters'!$F$17)&lt;3500,3500,IF(_xlfn.NORM.INV(D1437,'Input Parameters'!$E$17,'Input Parameters'!$F$17)&gt;5500,5500,_xlfn.NORM.INV(D1437,'Input Parameters'!$E$17,'Input Parameters'!$F$17)))</f>
        <v>5500</v>
      </c>
      <c r="F1437" s="10">
        <f t="shared" ca="1" si="195"/>
        <v>0.83148542118949775</v>
      </c>
      <c r="G1437" s="64">
        <f ca="1">_xlfn.NORM.INV(F1437,'Input Parameters'!$E$20,'Input Parameters'!$F$20)</f>
        <v>289.08234689501268</v>
      </c>
      <c r="H1437" s="57">
        <f ca="1">EXP(E1437*(1/'Input Parameters'!$E$23-1/G1437))</f>
        <v>0.77898651492445903</v>
      </c>
      <c r="I1437" s="10">
        <f t="shared" ca="1" si="196"/>
        <v>5.7024547792998814E-2</v>
      </c>
      <c r="J1437" s="30">
        <f ca="1">_xlfn.BETA.INV(I1437,'Input Parameters'!$L$26,'Input Parameters'!$M$26,'Input Parameters'!$J$26,'Input Parameters'!$K$26)</f>
        <v>0.39478374984353465</v>
      </c>
      <c r="K1437" s="168">
        <f ca="1">('Input Parameters'!$E$27/'Input Parameters'!$E$38)^$J1437</f>
        <v>5.8907125680526889E-2</v>
      </c>
      <c r="L1437" s="69">
        <f ca="1">$H1437*$C1437*'Input Parameters'!$E$25*K1437</f>
        <v>11.835458523101474</v>
      </c>
      <c r="M1437" s="24">
        <f t="shared" ca="1" si="197"/>
        <v>0.23244448627971503</v>
      </c>
      <c r="N1437" s="15">
        <f ca="1">_xlfn.NORM.INV(M1437,'Input Parameters'!$E$29,'Input Parameters'!$F$29)</f>
        <v>9.992691797820652E-2</v>
      </c>
      <c r="O1437" s="8">
        <f t="shared" ca="1" si="198"/>
        <v>0.30191131870422394</v>
      </c>
      <c r="P1437" s="30">
        <f ca="1">_xlfn.LOGNORM.INV(O1437,'Input Parameters'!$H$30,'Input Parameters'!$I$30)</f>
        <v>2.0999569467005119</v>
      </c>
      <c r="Q1437" s="10">
        <f t="shared" ca="1" si="199"/>
        <v>0.81894657793520553</v>
      </c>
      <c r="R1437" s="30">
        <f>IF('Input Parameters'!$E$32=0,0,_xlfn.BETA.INV(Q1437,'Input Parameters'!$L$32,'Input Parameters'!$M$32,'Input Parameters'!$J$32,'Input Parameters'!$K$32))</f>
        <v>0</v>
      </c>
      <c r="S1437" s="10">
        <f t="shared" ca="1" si="200"/>
        <v>0.86745626190603431</v>
      </c>
      <c r="T1437" s="26">
        <f ca="1">_xlfn.LOGNORM.INV(S1437,'Input Parameters'!$H$34,'Input Parameters'!$I$34)</f>
        <v>57.911184114374002</v>
      </c>
      <c r="U1437" s="10">
        <f t="shared" ca="1" si="201"/>
        <v>4.1380221863570044E-2</v>
      </c>
      <c r="V1437" s="30">
        <f ca="1">_xlfn.BETA.INV(U1437,'Input Parameters'!$L$36,'Input Parameters'!$M$36,'Input Parameters'!$J$36,'Input Parameters'!$K$36)</f>
        <v>0.37040897786873078</v>
      </c>
      <c r="W1437" s="2">
        <f ca="1">N1437+(P1437-N1437)*(1-ERF((T1437-R1437)/(2*SQRT(L1437*'Input Parameters'!$E$38))))</f>
        <v>0.56779423989499955</v>
      </c>
      <c r="X1437">
        <f t="shared" ca="1" si="202"/>
        <v>0</v>
      </c>
      <c r="Y1437" s="7"/>
    </row>
    <row r="1438" spans="1:25" ht="15" customHeight="1" x14ac:dyDescent="0.25">
      <c r="A1438" s="139">
        <v>1431</v>
      </c>
      <c r="B1438" s="10">
        <f t="shared" ca="1" si="193"/>
        <v>0.59696063726571102</v>
      </c>
      <c r="C1438" s="60">
        <f ca="1">_xlfn.NORM.INV(B1438,'Input Parameters'!$E$15,'Input Parameters'!$F$15)</f>
        <v>284.27103031609323</v>
      </c>
      <c r="D1438" s="10">
        <f t="shared" ca="1" si="194"/>
        <v>0.70881726095085629</v>
      </c>
      <c r="E1438" s="62">
        <f ca="1">IF(_xlfn.NORM.INV(D1438,'Input Parameters'!$E$17,'Input Parameters'!$F$17)&lt;3500,3500,IF(_xlfn.NORM.INV(D1438,'Input Parameters'!$E$17,'Input Parameters'!$F$17)&gt;5500,5500,_xlfn.NORM.INV(D1438,'Input Parameters'!$E$17,'Input Parameters'!$F$17)))</f>
        <v>5184.9529477374963</v>
      </c>
      <c r="F1438" s="10">
        <f t="shared" ca="1" si="195"/>
        <v>3.7049470617584901E-2</v>
      </c>
      <c r="G1438" s="64">
        <f ca="1">_xlfn.NORM.INV(F1438,'Input Parameters'!$E$20,'Input Parameters'!$F$20)</f>
        <v>270.68378688661534</v>
      </c>
      <c r="H1438" s="57">
        <f ca="1">EXP(E1438*(1/'Input Parameters'!$E$23-1/G1438))</f>
        <v>0.23350066832544453</v>
      </c>
      <c r="I1438" s="10">
        <f t="shared" ca="1" si="196"/>
        <v>0.54190056476187265</v>
      </c>
      <c r="J1438" s="30">
        <f ca="1">_xlfn.BETA.INV(I1438,'Input Parameters'!$L$26,'Input Parameters'!$M$26,'Input Parameters'!$J$26,'Input Parameters'!$K$26)</f>
        <v>0.6781802662912193</v>
      </c>
      <c r="K1438" s="168">
        <f ca="1">('Input Parameters'!$E$27/'Input Parameters'!$E$38)^$J1438</f>
        <v>7.714889150170429E-3</v>
      </c>
      <c r="L1438" s="69">
        <f ca="1">$H1438*$C1438*'Input Parameters'!$E$25*K1438</f>
        <v>0.51209486604726451</v>
      </c>
      <c r="M1438" s="24">
        <f t="shared" ca="1" si="197"/>
        <v>0.78613098282544891</v>
      </c>
      <c r="N1438" s="15">
        <f ca="1">_xlfn.NORM.INV(M1438,'Input Parameters'!$E$29,'Input Parameters'!$F$29)</f>
        <v>0.10007930682938113</v>
      </c>
      <c r="O1438" s="8">
        <f t="shared" ca="1" si="198"/>
        <v>0.96435849092766801</v>
      </c>
      <c r="P1438" s="30">
        <f ca="1">_xlfn.LOGNORM.INV(O1438,'Input Parameters'!$H$30,'Input Parameters'!$I$30)</f>
        <v>6.2906195952476134</v>
      </c>
      <c r="Q1438" s="10">
        <f t="shared" ca="1" si="199"/>
        <v>0.33212537414384469</v>
      </c>
      <c r="R1438" s="30">
        <f>IF('Input Parameters'!$E$32=0,0,_xlfn.BETA.INV(Q1438,'Input Parameters'!$L$32,'Input Parameters'!$M$32,'Input Parameters'!$J$32,'Input Parameters'!$K$32))</f>
        <v>0</v>
      </c>
      <c r="S1438" s="10">
        <f t="shared" ca="1" si="200"/>
        <v>0.3154030007507348</v>
      </c>
      <c r="T1438" s="26">
        <f ca="1">_xlfn.LOGNORM.INV(S1438,'Input Parameters'!$H$34,'Input Parameters'!$I$34)</f>
        <v>47.479729481873811</v>
      </c>
      <c r="U1438" s="10">
        <f t="shared" ca="1" si="201"/>
        <v>0.5659965299821087</v>
      </c>
      <c r="V1438" s="30">
        <f ca="1">_xlfn.BETA.INV(U1438,'Input Parameters'!$L$36,'Input Parameters'!$M$36,'Input Parameters'!$J$36,'Input Parameters'!$K$36)</f>
        <v>0.61161006625875081</v>
      </c>
      <c r="W1438" s="2">
        <f ca="1">N1438+(P1438-N1438)*(1-ERF((T1438-R1438)/(2*SQRT(L1438*'Input Parameters'!$E$38))))</f>
        <v>0.10009609055793423</v>
      </c>
      <c r="X1438">
        <f t="shared" ca="1" si="202"/>
        <v>1</v>
      </c>
      <c r="Y1438" s="7"/>
    </row>
    <row r="1439" spans="1:25" ht="15" customHeight="1" x14ac:dyDescent="0.25">
      <c r="A1439" s="139">
        <v>1432</v>
      </c>
      <c r="B1439" s="10">
        <f t="shared" ca="1" si="193"/>
        <v>0.89318883092885848</v>
      </c>
      <c r="C1439" s="60">
        <f ca="1">_xlfn.NORM.INV(B1439,'Input Parameters'!$E$15,'Input Parameters'!$F$15)</f>
        <v>338.36576468744505</v>
      </c>
      <c r="D1439" s="10">
        <f t="shared" ca="1" si="194"/>
        <v>0.53124352179196332</v>
      </c>
      <c r="E1439" s="62">
        <f ca="1">IF(_xlfn.NORM.INV(D1439,'Input Parameters'!$E$17,'Input Parameters'!$F$17)&lt;3500,3500,IF(_xlfn.NORM.INV(D1439,'Input Parameters'!$E$17,'Input Parameters'!$F$17)&gt;5500,5500,_xlfn.NORM.INV(D1439,'Input Parameters'!$E$17,'Input Parameters'!$F$17)))</f>
        <v>4854.8772870002904</v>
      </c>
      <c r="F1439" s="10">
        <f t="shared" ca="1" si="195"/>
        <v>0.91076942641637126</v>
      </c>
      <c r="G1439" s="64">
        <f ca="1">_xlfn.NORM.INV(F1439,'Input Parameters'!$E$20,'Input Parameters'!$F$20)</f>
        <v>291.66490551837552</v>
      </c>
      <c r="H1439" s="57">
        <f ca="1">EXP(E1439*(1/'Input Parameters'!$E$23-1/G1439))</f>
        <v>0.93075263247834972</v>
      </c>
      <c r="I1439" s="10">
        <f t="shared" ca="1" si="196"/>
        <v>0.34802695422752472</v>
      </c>
      <c r="J1439" s="30">
        <f ca="1">_xlfn.BETA.INV(I1439,'Input Parameters'!$L$26,'Input Parameters'!$M$26,'Input Parameters'!$J$26,'Input Parameters'!$K$26)</f>
        <v>0.59689922981672816</v>
      </c>
      <c r="K1439" s="168">
        <f ca="1">('Input Parameters'!$E$27/'Input Parameters'!$E$38)^$J1439</f>
        <v>1.3820913599537887E-2</v>
      </c>
      <c r="L1439" s="69">
        <f ca="1">$H1439*$C1439*'Input Parameters'!$E$25*K1439</f>
        <v>4.3526870227189418</v>
      </c>
      <c r="M1439" s="24">
        <f t="shared" ca="1" si="197"/>
        <v>0.71375397857414902</v>
      </c>
      <c r="N1439" s="15">
        <f ca="1">_xlfn.NORM.INV(M1439,'Input Parameters'!$E$29,'Input Parameters'!$F$29)</f>
        <v>0.1000564385150142</v>
      </c>
      <c r="O1439" s="8">
        <f t="shared" ca="1" si="198"/>
        <v>0.73100595191156803</v>
      </c>
      <c r="P1439" s="30">
        <f ca="1">_xlfn.LOGNORM.INV(O1439,'Input Parameters'!$H$30,'Input Parameters'!$I$30)</f>
        <v>3.5893103044133299</v>
      </c>
      <c r="Q1439" s="10">
        <f t="shared" ca="1" si="199"/>
        <v>0.29180962701024282</v>
      </c>
      <c r="R1439" s="30">
        <f>IF('Input Parameters'!$E$32=0,0,_xlfn.BETA.INV(Q1439,'Input Parameters'!$L$32,'Input Parameters'!$M$32,'Input Parameters'!$J$32,'Input Parameters'!$K$32))</f>
        <v>0</v>
      </c>
      <c r="S1439" s="10">
        <f t="shared" ca="1" si="200"/>
        <v>0.36188882656601384</v>
      </c>
      <c r="T1439" s="26">
        <f ca="1">_xlfn.LOGNORM.INV(S1439,'Input Parameters'!$H$34,'Input Parameters'!$I$34)</f>
        <v>48.237588356837023</v>
      </c>
      <c r="U1439" s="10">
        <f t="shared" ca="1" si="201"/>
        <v>0.39329450541506517</v>
      </c>
      <c r="V1439" s="30">
        <f ca="1">_xlfn.BETA.INV(U1439,'Input Parameters'!$L$36,'Input Parameters'!$M$36,'Input Parameters'!$J$36,'Input Parameters'!$K$36)</f>
        <v>0.54574013899855744</v>
      </c>
      <c r="W1439" s="2">
        <f ca="1">N1439+(P1439-N1439)*(1-ERF((T1439-R1439)/(2*SQRT(L1439*'Input Parameters'!$E$38))))</f>
        <v>0.45620276491415568</v>
      </c>
      <c r="X1439">
        <f t="shared" ca="1" si="202"/>
        <v>1</v>
      </c>
      <c r="Y1439" s="7"/>
    </row>
    <row r="1440" spans="1:25" ht="15" customHeight="1" x14ac:dyDescent="0.25">
      <c r="A1440" s="139">
        <v>1433</v>
      </c>
      <c r="B1440" s="10">
        <f t="shared" ca="1" si="193"/>
        <v>0.4161663362200223</v>
      </c>
      <c r="C1440" s="60">
        <f ca="1">_xlfn.NORM.INV(B1440,'Input Parameters'!$E$15,'Input Parameters'!$F$15)</f>
        <v>259.49386419456073</v>
      </c>
      <c r="D1440" s="10">
        <f t="shared" ca="1" si="194"/>
        <v>0.78002435915642221</v>
      </c>
      <c r="E1440" s="62">
        <f ca="1">IF(_xlfn.NORM.INV(D1440,'Input Parameters'!$E$17,'Input Parameters'!$F$17)&lt;3500,3500,IF(_xlfn.NORM.INV(D1440,'Input Parameters'!$E$17,'Input Parameters'!$F$17)&gt;5500,5500,_xlfn.NORM.INV(D1440,'Input Parameters'!$E$17,'Input Parameters'!$F$17)))</f>
        <v>5340.5928396675063</v>
      </c>
      <c r="F1440" s="10">
        <f t="shared" ca="1" si="195"/>
        <v>0.4816697435603563</v>
      </c>
      <c r="G1440" s="64">
        <f ca="1">_xlfn.NORM.INV(F1440,'Input Parameters'!$E$20,'Input Parameters'!$F$20)</f>
        <v>282.34204577051594</v>
      </c>
      <c r="H1440" s="57">
        <f ca="1">EXP(E1440*(1/'Input Parameters'!$E$23-1/G1440))</f>
        <v>0.50481854222659084</v>
      </c>
      <c r="I1440" s="10">
        <f t="shared" ca="1" si="196"/>
        <v>0.99764517156710508</v>
      </c>
      <c r="J1440" s="30">
        <f ca="1">_xlfn.BETA.INV(I1440,'Input Parameters'!$L$26,'Input Parameters'!$M$26,'Input Parameters'!$J$26,'Input Parameters'!$K$26)</f>
        <v>0.95711288867966737</v>
      </c>
      <c r="K1440" s="168">
        <f ca="1">('Input Parameters'!$E$27/'Input Parameters'!$E$38)^$J1440</f>
        <v>1.0432718565753436E-3</v>
      </c>
      <c r="L1440" s="69">
        <f ca="1">$H1440*$C1440*'Input Parameters'!$E$25*K1440</f>
        <v>0.13666581123296748</v>
      </c>
      <c r="M1440" s="24">
        <f t="shared" ca="1" si="197"/>
        <v>0.66699775697106956</v>
      </c>
      <c r="N1440" s="15">
        <f ca="1">_xlfn.NORM.INV(M1440,'Input Parameters'!$E$29,'Input Parameters'!$F$29)</f>
        <v>0.10004316380680024</v>
      </c>
      <c r="O1440" s="8">
        <f t="shared" ca="1" si="198"/>
        <v>0.9240385665476315</v>
      </c>
      <c r="P1440" s="30">
        <f ca="1">_xlfn.LOGNORM.INV(O1440,'Input Parameters'!$H$30,'Input Parameters'!$I$30)</f>
        <v>5.2796226181335735</v>
      </c>
      <c r="Q1440" s="10">
        <f t="shared" ca="1" si="199"/>
        <v>6.1706643063736855E-2</v>
      </c>
      <c r="R1440" s="30">
        <f>IF('Input Parameters'!$E$32=0,0,_xlfn.BETA.INV(Q1440,'Input Parameters'!$L$32,'Input Parameters'!$M$32,'Input Parameters'!$J$32,'Input Parameters'!$K$32))</f>
        <v>0</v>
      </c>
      <c r="S1440" s="10">
        <f t="shared" ca="1" si="200"/>
        <v>0.7161584068657747</v>
      </c>
      <c r="T1440" s="26">
        <f ca="1">_xlfn.LOGNORM.INV(S1440,'Input Parameters'!$H$34,'Input Parameters'!$I$34)</f>
        <v>54.125256496020015</v>
      </c>
      <c r="U1440" s="10">
        <f t="shared" ca="1" si="201"/>
        <v>0.14918894558396745</v>
      </c>
      <c r="V1440" s="30">
        <f ca="1">_xlfn.BETA.INV(U1440,'Input Parameters'!$L$36,'Input Parameters'!$M$36,'Input Parameters'!$J$36,'Input Parameters'!$K$36)</f>
        <v>0.44451329615520307</v>
      </c>
      <c r="W1440" s="2">
        <f ca="1">N1440+(P1440-N1440)*(1-ERF((T1440-R1440)/(2*SQRT(L1440*'Input Parameters'!$E$38))))</f>
        <v>0.10004316380680024</v>
      </c>
      <c r="X1440">
        <f t="shared" ca="1" si="202"/>
        <v>1</v>
      </c>
      <c r="Y1440" s="7"/>
    </row>
    <row r="1441" spans="1:25" ht="15" customHeight="1" x14ac:dyDescent="0.25">
      <c r="A1441" s="139">
        <v>1434</v>
      </c>
      <c r="B1441" s="10">
        <f t="shared" ca="1" si="193"/>
        <v>7.936426614014036E-2</v>
      </c>
      <c r="C1441" s="60">
        <f ca="1">_xlfn.NORM.INV(B1441,'Input Parameters'!$E$15,'Input Parameters'!$F$15)</f>
        <v>194.58909430901804</v>
      </c>
      <c r="D1441" s="10">
        <f t="shared" ca="1" si="194"/>
        <v>0.82412841501670264</v>
      </c>
      <c r="E1441" s="62">
        <f ca="1">IF(_xlfn.NORM.INV(D1441,'Input Parameters'!$E$17,'Input Parameters'!$F$17)&lt;3500,3500,IF(_xlfn.NORM.INV(D1441,'Input Parameters'!$E$17,'Input Parameters'!$F$17)&gt;5500,5500,_xlfn.NORM.INV(D1441,'Input Parameters'!$E$17,'Input Parameters'!$F$17)))</f>
        <v>5451.8494039742018</v>
      </c>
      <c r="F1441" s="10">
        <f t="shared" ca="1" si="195"/>
        <v>0.28362787708755688</v>
      </c>
      <c r="G1441" s="64">
        <f ca="1">_xlfn.NORM.INV(F1441,'Input Parameters'!$E$20,'Input Parameters'!$F$20)</f>
        <v>278.81694508294976</v>
      </c>
      <c r="H1441" s="57">
        <f ca="1">EXP(E1441*(1/'Input Parameters'!$E$23-1/G1441))</f>
        <v>0.3898762209959678</v>
      </c>
      <c r="I1441" s="10">
        <f t="shared" ca="1" si="196"/>
        <v>0.21561015654309934</v>
      </c>
      <c r="J1441" s="30">
        <f ca="1">_xlfn.BETA.INV(I1441,'Input Parameters'!$L$26,'Input Parameters'!$M$26,'Input Parameters'!$J$26,'Input Parameters'!$K$26)</f>
        <v>0.52924637546971121</v>
      </c>
      <c r="K1441" s="168">
        <f ca="1">('Input Parameters'!$E$27/'Input Parameters'!$E$38)^$J1441</f>
        <v>2.245376833448514E-2</v>
      </c>
      <c r="L1441" s="69">
        <f ca="1">$H1441*$C1441*'Input Parameters'!$E$25*K1441</f>
        <v>1.7034699707139074</v>
      </c>
      <c r="M1441" s="24">
        <f t="shared" ca="1" si="197"/>
        <v>0.85718380541982908</v>
      </c>
      <c r="N1441" s="15">
        <f ca="1">_xlfn.NORM.INV(M1441,'Input Parameters'!$E$29,'Input Parameters'!$F$29)</f>
        <v>0.10010677520135157</v>
      </c>
      <c r="O1441" s="8">
        <f t="shared" ca="1" si="198"/>
        <v>0.58942121723921292</v>
      </c>
      <c r="P1441" s="30">
        <f ca="1">_xlfn.LOGNORM.INV(O1441,'Input Parameters'!$H$30,'Input Parameters'!$I$30)</f>
        <v>2.9856730325402632</v>
      </c>
      <c r="Q1441" s="10">
        <f t="shared" ca="1" si="199"/>
        <v>0.85225979414597297</v>
      </c>
      <c r="R1441" s="30">
        <f>IF('Input Parameters'!$E$32=0,0,_xlfn.BETA.INV(Q1441,'Input Parameters'!$L$32,'Input Parameters'!$M$32,'Input Parameters'!$J$32,'Input Parameters'!$K$32))</f>
        <v>0</v>
      </c>
      <c r="S1441" s="10">
        <f t="shared" ca="1" si="200"/>
        <v>0.9721420343252376</v>
      </c>
      <c r="T1441" s="26">
        <f ca="1">_xlfn.LOGNORM.INV(S1441,'Input Parameters'!$H$34,'Input Parameters'!$I$34)</f>
        <v>63.96744309850294</v>
      </c>
      <c r="U1441" s="10">
        <f t="shared" ca="1" si="201"/>
        <v>0.22011091450292353</v>
      </c>
      <c r="V1441" s="30">
        <f ca="1">_xlfn.BETA.INV(U1441,'Input Parameters'!$L$36,'Input Parameters'!$M$36,'Input Parameters'!$J$36,'Input Parameters'!$K$36)</f>
        <v>0.4775569111264657</v>
      </c>
      <c r="W1441" s="2">
        <f ca="1">N1441+(P1441-N1441)*(1-ERF((T1441-R1441)/(2*SQRT(L1441*'Input Parameters'!$E$38))))</f>
        <v>0.10163345950263171</v>
      </c>
      <c r="X1441">
        <f t="shared" ca="1" si="202"/>
        <v>1</v>
      </c>
      <c r="Y1441" s="7"/>
    </row>
    <row r="1442" spans="1:25" ht="15" customHeight="1" x14ac:dyDescent="0.25">
      <c r="A1442" s="139">
        <v>1435</v>
      </c>
      <c r="B1442" s="10">
        <f t="shared" ca="1" si="193"/>
        <v>0.22034117918231</v>
      </c>
      <c r="C1442" s="60">
        <f ca="1">_xlfn.NORM.INV(B1442,'Input Parameters'!$E$15,'Input Parameters'!$F$15)</f>
        <v>229.18181099811727</v>
      </c>
      <c r="D1442" s="10">
        <f t="shared" ca="1" si="194"/>
        <v>0.4852639465908074</v>
      </c>
      <c r="E1442" s="62">
        <f ca="1">IF(_xlfn.NORM.INV(D1442,'Input Parameters'!$E$17,'Input Parameters'!$F$17)&lt;3500,3500,IF(_xlfn.NORM.INV(D1442,'Input Parameters'!$E$17,'Input Parameters'!$F$17)&gt;5500,5500,_xlfn.NORM.INV(D1442,'Input Parameters'!$E$17,'Input Parameters'!$F$17)))</f>
        <v>4774.1376517306544</v>
      </c>
      <c r="F1442" s="10">
        <f t="shared" ca="1" si="195"/>
        <v>0.56942637762928361</v>
      </c>
      <c r="G1442" s="64">
        <f ca="1">_xlfn.NORM.INV(F1442,'Input Parameters'!$E$20,'Input Parameters'!$F$20)</f>
        <v>283.82192349912242</v>
      </c>
      <c r="H1442" s="57">
        <f ca="1">EXP(E1442*(1/'Input Parameters'!$E$23-1/G1442))</f>
        <v>0.59280572001514531</v>
      </c>
      <c r="I1442" s="10">
        <f t="shared" ca="1" si="196"/>
        <v>0.96441192475501603</v>
      </c>
      <c r="J1442" s="30">
        <f ca="1">_xlfn.BETA.INV(I1442,'Input Parameters'!$L$26,'Input Parameters'!$M$26,'Input Parameters'!$J$26,'Input Parameters'!$K$26)</f>
        <v>0.89100678143961909</v>
      </c>
      <c r="K1442" s="168">
        <f ca="1">('Input Parameters'!$E$27/'Input Parameters'!$E$38)^$J1442</f>
        <v>1.6762220283360943E-3</v>
      </c>
      <c r="L1442" s="69">
        <f ca="1">$H1442*$C1442*'Input Parameters'!$E$25*K1442</f>
        <v>0.22773200833149204</v>
      </c>
      <c r="M1442" s="24">
        <f t="shared" ca="1" si="197"/>
        <v>0.60165703318079322</v>
      </c>
      <c r="N1442" s="15">
        <f ca="1">_xlfn.NORM.INV(M1442,'Input Parameters'!$E$29,'Input Parameters'!$F$29)</f>
        <v>0.10002576384742798</v>
      </c>
      <c r="O1442" s="8">
        <f t="shared" ca="1" si="198"/>
        <v>0.53367670885034002</v>
      </c>
      <c r="P1442" s="30">
        <f ca="1">_xlfn.LOGNORM.INV(O1442,'Input Parameters'!$H$30,'Input Parameters'!$I$30)</f>
        <v>2.7925747083410286</v>
      </c>
      <c r="Q1442" s="10">
        <f t="shared" ca="1" si="199"/>
        <v>0.40323653681170524</v>
      </c>
      <c r="R1442" s="30">
        <f>IF('Input Parameters'!$E$32=0,0,_xlfn.BETA.INV(Q1442,'Input Parameters'!$L$32,'Input Parameters'!$M$32,'Input Parameters'!$J$32,'Input Parameters'!$K$32))</f>
        <v>0</v>
      </c>
      <c r="S1442" s="10">
        <f t="shared" ca="1" si="200"/>
        <v>0.83503145403091195</v>
      </c>
      <c r="T1442" s="26">
        <f ca="1">_xlfn.LOGNORM.INV(S1442,'Input Parameters'!$H$34,'Input Parameters'!$I$34)</f>
        <v>56.908949686800831</v>
      </c>
      <c r="U1442" s="10">
        <f t="shared" ca="1" si="201"/>
        <v>0.43850002704467483</v>
      </c>
      <c r="V1442" s="30">
        <f ca="1">_xlfn.BETA.INV(U1442,'Input Parameters'!$L$36,'Input Parameters'!$M$36,'Input Parameters'!$J$36,'Input Parameters'!$K$36)</f>
        <v>0.56266447664967645</v>
      </c>
      <c r="W1442" s="2">
        <f ca="1">N1442+(P1442-N1442)*(1-ERF((T1442-R1442)/(2*SQRT(L1442*'Input Parameters'!$E$38))))</f>
        <v>0.10002576384742798</v>
      </c>
      <c r="X1442">
        <f t="shared" ca="1" si="202"/>
        <v>1</v>
      </c>
      <c r="Y1442" s="7"/>
    </row>
    <row r="1443" spans="1:25" ht="15" customHeight="1" x14ac:dyDescent="0.25">
      <c r="A1443" s="139">
        <v>1436</v>
      </c>
      <c r="B1443" s="10">
        <f t="shared" ca="1" si="193"/>
        <v>0.30719840080231864</v>
      </c>
      <c r="C1443" s="60">
        <f ca="1">_xlfn.NORM.INV(B1443,'Input Parameters'!$E$15,'Input Parameters'!$F$15)</f>
        <v>243.66414964388301</v>
      </c>
      <c r="D1443" s="10">
        <f t="shared" ca="1" si="194"/>
        <v>0.90295317935542763</v>
      </c>
      <c r="E1443" s="62">
        <f ca="1">IF(_xlfn.NORM.INV(D1443,'Input Parameters'!$E$17,'Input Parameters'!$F$17)&lt;3500,3500,IF(_xlfn.NORM.INV(D1443,'Input Parameters'!$E$17,'Input Parameters'!$F$17)&gt;5500,5500,_xlfn.NORM.INV(D1443,'Input Parameters'!$E$17,'Input Parameters'!$F$17)))</f>
        <v>5500</v>
      </c>
      <c r="F1443" s="10">
        <f t="shared" ca="1" si="195"/>
        <v>0.16339562503583582</v>
      </c>
      <c r="G1443" s="64">
        <f ca="1">_xlfn.NORM.INV(F1443,'Input Parameters'!$E$20,'Input Parameters'!$F$20)</f>
        <v>276.07999651106019</v>
      </c>
      <c r="H1443" s="57">
        <f ca="1">EXP(E1443*(1/'Input Parameters'!$E$23-1/G1443))</f>
        <v>0.31796852663834296</v>
      </c>
      <c r="I1443" s="10">
        <f t="shared" ca="1" si="196"/>
        <v>0.62650223533433491</v>
      </c>
      <c r="J1443" s="30">
        <f ca="1">_xlfn.BETA.INV(I1443,'Input Parameters'!$L$26,'Input Parameters'!$M$26,'Input Parameters'!$J$26,'Input Parameters'!$K$26)</f>
        <v>0.71183472906819834</v>
      </c>
      <c r="K1443" s="168">
        <f ca="1">('Input Parameters'!$E$27/'Input Parameters'!$E$38)^$J1443</f>
        <v>6.0602306269233906E-3</v>
      </c>
      <c r="L1443" s="69">
        <f ca="1">$H1443*$C1443*'Input Parameters'!$E$25*K1443</f>
        <v>0.46953170418503953</v>
      </c>
      <c r="M1443" s="24">
        <f t="shared" ca="1" si="197"/>
        <v>0.50953052274491184</v>
      </c>
      <c r="N1443" s="15">
        <f ca="1">_xlfn.NORM.INV(M1443,'Input Parameters'!$E$29,'Input Parameters'!$F$29)</f>
        <v>0.10000238917505544</v>
      </c>
      <c r="O1443" s="8">
        <f t="shared" ca="1" si="198"/>
        <v>0.41727386819682943</v>
      </c>
      <c r="P1443" s="30">
        <f ca="1">_xlfn.LOGNORM.INV(O1443,'Input Parameters'!$H$30,'Input Parameters'!$I$30)</f>
        <v>2.4311712758908195</v>
      </c>
      <c r="Q1443" s="10">
        <f t="shared" ca="1" si="199"/>
        <v>0.57243150901956141</v>
      </c>
      <c r="R1443" s="30">
        <f>IF('Input Parameters'!$E$32=0,0,_xlfn.BETA.INV(Q1443,'Input Parameters'!$L$32,'Input Parameters'!$M$32,'Input Parameters'!$J$32,'Input Parameters'!$K$32))</f>
        <v>0</v>
      </c>
      <c r="S1443" s="10">
        <f t="shared" ca="1" si="200"/>
        <v>0.31488208615797142</v>
      </c>
      <c r="T1443" s="26">
        <f ca="1">_xlfn.LOGNORM.INV(S1443,'Input Parameters'!$H$34,'Input Parameters'!$I$34)</f>
        <v>47.471062716277892</v>
      </c>
      <c r="U1443" s="10">
        <f t="shared" ca="1" si="201"/>
        <v>0.41150738128738873</v>
      </c>
      <c r="V1443" s="30">
        <f ca="1">_xlfn.BETA.INV(U1443,'Input Parameters'!$L$36,'Input Parameters'!$M$36,'Input Parameters'!$J$36,'Input Parameters'!$K$36)</f>
        <v>0.55255980514200242</v>
      </c>
      <c r="W1443" s="2">
        <f ca="1">N1443+(P1443-N1443)*(1-ERF((T1443-R1443)/(2*SQRT(L1443*'Input Parameters'!$E$38))))</f>
        <v>0.10000463803507861</v>
      </c>
      <c r="X1443">
        <f t="shared" ca="1" si="202"/>
        <v>1</v>
      </c>
      <c r="Y1443" s="7"/>
    </row>
    <row r="1444" spans="1:25" ht="15" customHeight="1" x14ac:dyDescent="0.25">
      <c r="A1444" s="139">
        <v>1437</v>
      </c>
      <c r="B1444" s="10">
        <f t="shared" ca="1" si="193"/>
        <v>0.55448857429271514</v>
      </c>
      <c r="C1444" s="60">
        <f ca="1">_xlfn.NORM.INV(B1444,'Input Parameters'!$E$15,'Input Parameters'!$F$15)</f>
        <v>278.39224591463994</v>
      </c>
      <c r="D1444" s="10">
        <f t="shared" ca="1" si="194"/>
        <v>0.19138057791436858</v>
      </c>
      <c r="E1444" s="62">
        <f ca="1">IF(_xlfn.NORM.INV(D1444,'Input Parameters'!$E$17,'Input Parameters'!$F$17)&lt;3500,3500,IF(_xlfn.NORM.INV(D1444,'Input Parameters'!$E$17,'Input Parameters'!$F$17)&gt;5500,5500,_xlfn.NORM.INV(D1444,'Input Parameters'!$E$17,'Input Parameters'!$F$17)))</f>
        <v>4189.0259476773936</v>
      </c>
      <c r="F1444" s="10">
        <f t="shared" ca="1" si="195"/>
        <v>0.52376163088691419</v>
      </c>
      <c r="G1444" s="64">
        <f ca="1">_xlfn.NORM.INV(F1444,'Input Parameters'!$E$20,'Input Parameters'!$F$20)</f>
        <v>283.04929880264268</v>
      </c>
      <c r="H1444" s="57">
        <f ca="1">EXP(E1444*(1/'Input Parameters'!$E$23-1/G1444))</f>
        <v>0.60708172234925284</v>
      </c>
      <c r="I1444" s="10">
        <f t="shared" ca="1" si="196"/>
        <v>0.87374731319804111</v>
      </c>
      <c r="J1444" s="30">
        <f ca="1">_xlfn.BETA.INV(I1444,'Input Parameters'!$L$26,'Input Parameters'!$M$26,'Input Parameters'!$J$26,'Input Parameters'!$K$26)</f>
        <v>0.82325547645228081</v>
      </c>
      <c r="K1444" s="168">
        <f ca="1">('Input Parameters'!$E$27/'Input Parameters'!$E$38)^$J1444</f>
        <v>2.7251519516700989E-3</v>
      </c>
      <c r="L1444" s="69">
        <f ca="1">$H1444*$C1444*'Input Parameters'!$E$25*K1444</f>
        <v>0.46056933114973658</v>
      </c>
      <c r="M1444" s="24">
        <f t="shared" ca="1" si="197"/>
        <v>0.70087652813321621</v>
      </c>
      <c r="N1444" s="15">
        <f ca="1">_xlfn.NORM.INV(M1444,'Input Parameters'!$E$29,'Input Parameters'!$F$29)</f>
        <v>0.10005269231690056</v>
      </c>
      <c r="O1444" s="8">
        <f t="shared" ca="1" si="198"/>
        <v>0.14522274190659756</v>
      </c>
      <c r="P1444" s="30">
        <f ca="1">_xlfn.LOGNORM.INV(O1444,'Input Parameters'!$H$30,'Input Parameters'!$I$30)</f>
        <v>1.6285102811297782</v>
      </c>
      <c r="Q1444" s="10">
        <f t="shared" ca="1" si="199"/>
        <v>0.68827295715291636</v>
      </c>
      <c r="R1444" s="30">
        <f>IF('Input Parameters'!$E$32=0,0,_xlfn.BETA.INV(Q1444,'Input Parameters'!$L$32,'Input Parameters'!$M$32,'Input Parameters'!$J$32,'Input Parameters'!$K$32))</f>
        <v>0</v>
      </c>
      <c r="S1444" s="10">
        <f t="shared" ca="1" si="200"/>
        <v>0.48515415915296822</v>
      </c>
      <c r="T1444" s="26">
        <f ca="1">_xlfn.LOGNORM.INV(S1444,'Input Parameters'!$H$34,'Input Parameters'!$I$34)</f>
        <v>50.174633189195411</v>
      </c>
      <c r="U1444" s="10">
        <f t="shared" ca="1" si="201"/>
        <v>0.99629130020715362</v>
      </c>
      <c r="V1444" s="30">
        <f ca="1">_xlfn.BETA.INV(U1444,'Input Parameters'!$L$36,'Input Parameters'!$M$36,'Input Parameters'!$J$36,'Input Parameters'!$K$36)</f>
        <v>1.0666300395255666</v>
      </c>
      <c r="W1444" s="2">
        <f ca="1">N1444+(P1444-N1444)*(1-ERF((T1444-R1444)/(2*SQRT(L1444*'Input Parameters'!$E$38))))</f>
        <v>0.10005295446017372</v>
      </c>
      <c r="X1444">
        <f t="shared" ca="1" si="202"/>
        <v>1</v>
      </c>
      <c r="Y1444" s="7"/>
    </row>
    <row r="1445" spans="1:25" ht="15" customHeight="1" x14ac:dyDescent="0.25">
      <c r="A1445" s="139">
        <v>1438</v>
      </c>
      <c r="B1445" s="10">
        <f t="shared" ca="1" si="193"/>
        <v>6.9853070286870378E-2</v>
      </c>
      <c r="C1445" s="60">
        <f ca="1">_xlfn.NORM.INV(B1445,'Input Parameters'!$E$15,'Input Parameters'!$F$15)</f>
        <v>190.92965549519582</v>
      </c>
      <c r="D1445" s="10">
        <f t="shared" ca="1" si="194"/>
        <v>0.13675587724300819</v>
      </c>
      <c r="E1445" s="62">
        <f ca="1">IF(_xlfn.NORM.INV(D1445,'Input Parameters'!$E$17,'Input Parameters'!$F$17)&lt;3500,3500,IF(_xlfn.NORM.INV(D1445,'Input Parameters'!$E$17,'Input Parameters'!$F$17)&gt;5500,5500,_xlfn.NORM.INV(D1445,'Input Parameters'!$E$17,'Input Parameters'!$F$17)))</f>
        <v>4033.492199489996</v>
      </c>
      <c r="F1445" s="10">
        <f t="shared" ca="1" si="195"/>
        <v>0.12009022799861557</v>
      </c>
      <c r="G1445" s="64">
        <f ca="1">_xlfn.NORM.INV(F1445,'Input Parameters'!$E$20,'Input Parameters'!$F$20)</f>
        <v>274.78060971897952</v>
      </c>
      <c r="H1445" s="57">
        <f ca="1">EXP(E1445*(1/'Input Parameters'!$E$23-1/G1445))</f>
        <v>0.40277551588340144</v>
      </c>
      <c r="I1445" s="10">
        <f t="shared" ca="1" si="196"/>
        <v>0.66308256485369443</v>
      </c>
      <c r="J1445" s="30">
        <f ca="1">_xlfn.BETA.INV(I1445,'Input Parameters'!$L$26,'Input Parameters'!$M$26,'Input Parameters'!$J$26,'Input Parameters'!$K$26)</f>
        <v>0.72655034270143504</v>
      </c>
      <c r="K1445" s="168">
        <f ca="1">('Input Parameters'!$E$27/'Input Parameters'!$E$38)^$J1445</f>
        <v>5.4531444762976073E-3</v>
      </c>
      <c r="L1445" s="69">
        <f ca="1">$H1445*$C1445*'Input Parameters'!$E$25*K1445</f>
        <v>0.41935657402530879</v>
      </c>
      <c r="M1445" s="24">
        <f t="shared" ca="1" si="197"/>
        <v>0.2523784633021291</v>
      </c>
      <c r="N1445" s="15">
        <f ca="1">_xlfn.NORM.INV(M1445,'Input Parameters'!$E$29,'Input Parameters'!$F$29)</f>
        <v>9.9933297619280978E-2</v>
      </c>
      <c r="O1445" s="8">
        <f t="shared" ca="1" si="198"/>
        <v>0.60376170877057656</v>
      </c>
      <c r="P1445" s="30">
        <f ca="1">_xlfn.LOGNORM.INV(O1445,'Input Parameters'!$H$30,'Input Parameters'!$I$30)</f>
        <v>3.0383724553150895</v>
      </c>
      <c r="Q1445" s="10">
        <f t="shared" ca="1" si="199"/>
        <v>5.8301483263446086E-2</v>
      </c>
      <c r="R1445" s="30">
        <f>IF('Input Parameters'!$E$32=0,0,_xlfn.BETA.INV(Q1445,'Input Parameters'!$L$32,'Input Parameters'!$M$32,'Input Parameters'!$J$32,'Input Parameters'!$K$32))</f>
        <v>0</v>
      </c>
      <c r="S1445" s="10">
        <f t="shared" ca="1" si="200"/>
        <v>0.57900265304258114</v>
      </c>
      <c r="T1445" s="26">
        <f ca="1">_xlfn.LOGNORM.INV(S1445,'Input Parameters'!$H$34,'Input Parameters'!$I$34)</f>
        <v>51.674559260882766</v>
      </c>
      <c r="U1445" s="10">
        <f t="shared" ca="1" si="201"/>
        <v>0.18821791540811261</v>
      </c>
      <c r="V1445" s="30">
        <f ca="1">_xlfn.BETA.INV(U1445,'Input Parameters'!$L$36,'Input Parameters'!$M$36,'Input Parameters'!$J$36,'Input Parameters'!$K$36)</f>
        <v>0.46337254395337757</v>
      </c>
      <c r="W1445" s="2">
        <f ca="1">N1445+(P1445-N1445)*(1-ERF((T1445-R1445)/(2*SQRT(L1445*'Input Parameters'!$E$38))))</f>
        <v>9.9933346872713075E-2</v>
      </c>
      <c r="X1445">
        <f t="shared" ca="1" si="202"/>
        <v>1</v>
      </c>
      <c r="Y1445" s="7"/>
    </row>
    <row r="1446" spans="1:25" ht="15" customHeight="1" x14ac:dyDescent="0.25">
      <c r="A1446" s="139">
        <v>1439</v>
      </c>
      <c r="B1446" s="10">
        <f t="shared" ca="1" si="193"/>
        <v>0.79141643969083686</v>
      </c>
      <c r="C1446" s="60">
        <f ca="1">_xlfn.NORM.INV(B1446,'Input Parameters'!$E$15,'Input Parameters'!$F$15)</f>
        <v>314.9368194281916</v>
      </c>
      <c r="D1446" s="10">
        <f t="shared" ca="1" si="194"/>
        <v>0.7957543647646661</v>
      </c>
      <c r="E1446" s="62">
        <f ca="1">IF(_xlfn.NORM.INV(D1446,'Input Parameters'!$E$17,'Input Parameters'!$F$17)&lt;3500,3500,IF(_xlfn.NORM.INV(D1446,'Input Parameters'!$E$17,'Input Parameters'!$F$17)&gt;5500,5500,_xlfn.NORM.INV(D1446,'Input Parameters'!$E$17,'Input Parameters'!$F$17)))</f>
        <v>5378.5861069766761</v>
      </c>
      <c r="F1446" s="10">
        <f t="shared" ca="1" si="195"/>
        <v>0.28162711581630662</v>
      </c>
      <c r="G1446" s="64">
        <f ca="1">_xlfn.NORM.INV(F1446,'Input Parameters'!$E$20,'Input Parameters'!$F$20)</f>
        <v>278.77730187653339</v>
      </c>
      <c r="H1446" s="57">
        <f ca="1">EXP(E1446*(1/'Input Parameters'!$E$23-1/G1446))</f>
        <v>0.39376091965458154</v>
      </c>
      <c r="I1446" s="10">
        <f t="shared" ca="1" si="196"/>
        <v>2.6175538126619102E-2</v>
      </c>
      <c r="J1446" s="30">
        <f ca="1">_xlfn.BETA.INV(I1446,'Input Parameters'!$L$26,'Input Parameters'!$M$26,'Input Parameters'!$J$26,'Input Parameters'!$K$26)</f>
        <v>0.33724345431202074</v>
      </c>
      <c r="K1446" s="168">
        <f ca="1">('Input Parameters'!$E$27/'Input Parameters'!$E$38)^$J1446</f>
        <v>8.9005660554462726E-2</v>
      </c>
      <c r="L1446" s="69">
        <f ca="1">$H1446*$C1446*'Input Parameters'!$E$25*K1446</f>
        <v>11.037575201243655</v>
      </c>
      <c r="M1446" s="24">
        <f t="shared" ca="1" si="197"/>
        <v>0.69813200724214952</v>
      </c>
      <c r="N1446" s="15">
        <f ca="1">_xlfn.NORM.INV(M1446,'Input Parameters'!$E$29,'Input Parameters'!$F$29)</f>
        <v>0.10005190355001971</v>
      </c>
      <c r="O1446" s="8">
        <f t="shared" ca="1" si="198"/>
        <v>0.89174055792477547</v>
      </c>
      <c r="P1446" s="30">
        <f ca="1">_xlfn.LOGNORM.INV(O1446,'Input Parameters'!$H$30,'Input Parameters'!$I$30)</f>
        <v>4.810622253348817</v>
      </c>
      <c r="Q1446" s="10">
        <f t="shared" ca="1" si="199"/>
        <v>0.56363580276518521</v>
      </c>
      <c r="R1446" s="30">
        <f>IF('Input Parameters'!$E$32=0,0,_xlfn.BETA.INV(Q1446,'Input Parameters'!$L$32,'Input Parameters'!$M$32,'Input Parameters'!$J$32,'Input Parameters'!$K$32))</f>
        <v>0</v>
      </c>
      <c r="S1446" s="10">
        <f t="shared" ca="1" si="200"/>
        <v>0.6639210878746078</v>
      </c>
      <c r="T1446" s="26">
        <f ca="1">_xlfn.LOGNORM.INV(S1446,'Input Parameters'!$H$34,'Input Parameters'!$I$34)</f>
        <v>53.135109441941992</v>
      </c>
      <c r="U1446" s="10">
        <f t="shared" ca="1" si="201"/>
        <v>0.51903827302622618</v>
      </c>
      <c r="V1446" s="30">
        <f ca="1">_xlfn.BETA.INV(U1446,'Input Parameters'!$L$36,'Input Parameters'!$M$36,'Input Parameters'!$J$36,'Input Parameters'!$K$36)</f>
        <v>0.59319616951898069</v>
      </c>
      <c r="W1446" s="2">
        <f ca="1">N1446+(P1446-N1446)*(1-ERF((T1446-R1446)/(2*SQRT(L1446*'Input Parameters'!$E$38))))</f>
        <v>1.3158082386471666</v>
      </c>
      <c r="X1446">
        <f t="shared" ca="1" si="202"/>
        <v>0</v>
      </c>
      <c r="Y1446" s="7"/>
    </row>
    <row r="1447" spans="1:25" ht="15" customHeight="1" x14ac:dyDescent="0.25">
      <c r="A1447" s="139">
        <v>1440</v>
      </c>
      <c r="B1447" s="10">
        <f t="shared" ca="1" si="193"/>
        <v>4.2531615313203819E-2</v>
      </c>
      <c r="C1447" s="60">
        <f ca="1">_xlfn.NORM.INV(B1447,'Input Parameters'!$E$15,'Input Parameters'!$F$15)</f>
        <v>177.6442151576025</v>
      </c>
      <c r="D1447" s="10">
        <f t="shared" ca="1" si="194"/>
        <v>0.95265237015135207</v>
      </c>
      <c r="E1447" s="62">
        <f ca="1">IF(_xlfn.NORM.INV(D1447,'Input Parameters'!$E$17,'Input Parameters'!$F$17)&lt;3500,3500,IF(_xlfn.NORM.INV(D1447,'Input Parameters'!$E$17,'Input Parameters'!$F$17)&gt;5500,5500,_xlfn.NORM.INV(D1447,'Input Parameters'!$E$17,'Input Parameters'!$F$17)))</f>
        <v>5500</v>
      </c>
      <c r="F1447" s="10">
        <f t="shared" ca="1" si="195"/>
        <v>9.5886913884956959E-2</v>
      </c>
      <c r="G1447" s="64">
        <f ca="1">_xlfn.NORM.INV(F1447,'Input Parameters'!$E$20,'Input Parameters'!$F$20)</f>
        <v>273.90415760026536</v>
      </c>
      <c r="H1447" s="57">
        <f ca="1">EXP(E1447*(1/'Input Parameters'!$E$23-1/G1447))</f>
        <v>0.27142829011985453</v>
      </c>
      <c r="I1447" s="10">
        <f t="shared" ca="1" si="196"/>
        <v>0.8577288764424027</v>
      </c>
      <c r="J1447" s="30">
        <f ca="1">_xlfn.BETA.INV(I1447,'Input Parameters'!$L$26,'Input Parameters'!$M$26,'Input Parameters'!$J$26,'Input Parameters'!$K$26)</f>
        <v>0.81437857341662245</v>
      </c>
      <c r="K1447" s="168">
        <f ca="1">('Input Parameters'!$E$27/'Input Parameters'!$E$38)^$J1447</f>
        <v>2.9043175059798318E-3</v>
      </c>
      <c r="L1447" s="69">
        <f ca="1">$H1447*$C1447*'Input Parameters'!$E$25*K1447</f>
        <v>0.14003941021217525</v>
      </c>
      <c r="M1447" s="24">
        <f t="shared" ca="1" si="197"/>
        <v>0.38764658257223084</v>
      </c>
      <c r="N1447" s="15">
        <f ca="1">_xlfn.NORM.INV(M1447,'Input Parameters'!$E$29,'Input Parameters'!$F$29)</f>
        <v>9.9971454185339023E-2</v>
      </c>
      <c r="O1447" s="8">
        <f t="shared" ca="1" si="198"/>
        <v>0.91723931257004254</v>
      </c>
      <c r="P1447" s="30">
        <f ca="1">_xlfn.LOGNORM.INV(O1447,'Input Parameters'!$H$30,'Input Parameters'!$I$30)</f>
        <v>5.1660546473347111</v>
      </c>
      <c r="Q1447" s="10">
        <f t="shared" ca="1" si="199"/>
        <v>0.56104045623483645</v>
      </c>
      <c r="R1447" s="30">
        <f>IF('Input Parameters'!$E$32=0,0,_xlfn.BETA.INV(Q1447,'Input Parameters'!$L$32,'Input Parameters'!$M$32,'Input Parameters'!$J$32,'Input Parameters'!$K$32))</f>
        <v>0</v>
      </c>
      <c r="S1447" s="10">
        <f t="shared" ca="1" si="200"/>
        <v>0.88532427710513606</v>
      </c>
      <c r="T1447" s="26">
        <f ca="1">_xlfn.LOGNORM.INV(S1447,'Input Parameters'!$H$34,'Input Parameters'!$I$34)</f>
        <v>58.546197654126431</v>
      </c>
      <c r="U1447" s="10">
        <f t="shared" ca="1" si="201"/>
        <v>4.7190564465069751E-2</v>
      </c>
      <c r="V1447" s="30">
        <f ca="1">_xlfn.BETA.INV(U1447,'Input Parameters'!$L$36,'Input Parameters'!$M$36,'Input Parameters'!$J$36,'Input Parameters'!$K$36)</f>
        <v>0.37635586564171475</v>
      </c>
      <c r="W1447" s="2">
        <f ca="1">N1447+(P1447-N1447)*(1-ERF((T1447-R1447)/(2*SQRT(L1447*'Input Parameters'!$E$38))))</f>
        <v>9.9971454185339023E-2</v>
      </c>
      <c r="X1447">
        <f t="shared" ca="1" si="202"/>
        <v>1</v>
      </c>
      <c r="Y1447" s="7"/>
    </row>
    <row r="1448" spans="1:25" ht="15" customHeight="1" x14ac:dyDescent="0.25">
      <c r="A1448" s="139">
        <v>1441</v>
      </c>
      <c r="B1448" s="10">
        <f t="shared" ca="1" si="193"/>
        <v>0.92625730384300831</v>
      </c>
      <c r="C1448" s="60">
        <f ca="1">_xlfn.NORM.INV(B1448,'Input Parameters'!$E$15,'Input Parameters'!$F$15)</f>
        <v>349.46482204414815</v>
      </c>
      <c r="D1448" s="10">
        <f t="shared" ca="1" si="194"/>
        <v>0.31414555301054303</v>
      </c>
      <c r="E1448" s="62">
        <f ca="1">IF(_xlfn.NORM.INV(D1448,'Input Parameters'!$E$17,'Input Parameters'!$F$17)&lt;3500,3500,IF(_xlfn.NORM.INV(D1448,'Input Parameters'!$E$17,'Input Parameters'!$F$17)&gt;5500,5500,_xlfn.NORM.INV(D1448,'Input Parameters'!$E$17,'Input Parameters'!$F$17)))</f>
        <v>4461.1065284771721</v>
      </c>
      <c r="F1448" s="10">
        <f t="shared" ca="1" si="195"/>
        <v>0.73563935727730689</v>
      </c>
      <c r="G1448" s="64">
        <f ca="1">_xlfn.NORM.INV(F1448,'Input Parameters'!$E$20,'Input Parameters'!$F$20)</f>
        <v>286.87072657016125</v>
      </c>
      <c r="H1448" s="57">
        <f ca="1">EXP(E1448*(1/'Input Parameters'!$E$23-1/G1448))</f>
        <v>0.72501979617720702</v>
      </c>
      <c r="I1448" s="10">
        <f t="shared" ca="1" si="196"/>
        <v>0.75456159589219951</v>
      </c>
      <c r="J1448" s="30">
        <f ca="1">_xlfn.BETA.INV(I1448,'Input Parameters'!$L$26,'Input Parameters'!$M$26,'Input Parameters'!$J$26,'Input Parameters'!$K$26)</f>
        <v>0.76488942976867347</v>
      </c>
      <c r="K1448" s="168">
        <f ca="1">('Input Parameters'!$E$27/'Input Parameters'!$E$38)^$J1448</f>
        <v>4.1420267785643302E-3</v>
      </c>
      <c r="L1448" s="69">
        <f ca="1">$H1448*$C1448*'Input Parameters'!$E$25*K1448</f>
        <v>1.0494608268490095</v>
      </c>
      <c r="M1448" s="24">
        <f t="shared" ca="1" si="197"/>
        <v>0.62446494089247162</v>
      </c>
      <c r="N1448" s="15">
        <f ca="1">_xlfn.NORM.INV(M1448,'Input Parameters'!$E$29,'Input Parameters'!$F$29)</f>
        <v>0.10003172286420547</v>
      </c>
      <c r="O1448" s="8">
        <f t="shared" ca="1" si="198"/>
        <v>0.17372832318203968</v>
      </c>
      <c r="P1448" s="30">
        <f ca="1">_xlfn.LOGNORM.INV(O1448,'Input Parameters'!$H$30,'Input Parameters'!$I$30)</f>
        <v>1.7215460629697246</v>
      </c>
      <c r="Q1448" s="10">
        <f t="shared" ca="1" si="199"/>
        <v>0.31795490296504259</v>
      </c>
      <c r="R1448" s="30">
        <f>IF('Input Parameters'!$E$32=0,0,_xlfn.BETA.INV(Q1448,'Input Parameters'!$L$32,'Input Parameters'!$M$32,'Input Parameters'!$J$32,'Input Parameters'!$K$32))</f>
        <v>0</v>
      </c>
      <c r="S1448" s="10">
        <f t="shared" ca="1" si="200"/>
        <v>0.41169622860940558</v>
      </c>
      <c r="T1448" s="26">
        <f ca="1">_xlfn.LOGNORM.INV(S1448,'Input Parameters'!$H$34,'Input Parameters'!$I$34)</f>
        <v>49.026175514115018</v>
      </c>
      <c r="U1448" s="10">
        <f t="shared" ca="1" si="201"/>
        <v>0.46832405413672595</v>
      </c>
      <c r="V1448" s="30">
        <f ca="1">_xlfn.BETA.INV(U1448,'Input Parameters'!$L$36,'Input Parameters'!$M$36,'Input Parameters'!$J$36,'Input Parameters'!$K$36)</f>
        <v>0.57387246762551092</v>
      </c>
      <c r="W1448" s="2">
        <f ca="1">N1448+(P1448-N1448)*(1-ERF((T1448-R1448)/(2*SQRT(L1448*'Input Parameters'!$E$38))))</f>
        <v>0.10119011521225674</v>
      </c>
      <c r="X1448">
        <f t="shared" ca="1" si="202"/>
        <v>1</v>
      </c>
      <c r="Y1448" s="7"/>
    </row>
    <row r="1449" spans="1:25" ht="15" customHeight="1" x14ac:dyDescent="0.25">
      <c r="A1449" s="139">
        <v>1442</v>
      </c>
      <c r="B1449" s="10">
        <f t="shared" ca="1" si="193"/>
        <v>0.54686919917775734</v>
      </c>
      <c r="C1449" s="60">
        <f ca="1">_xlfn.NORM.INV(B1449,'Input Parameters'!$E$15,'Input Parameters'!$F$15)</f>
        <v>277.34876114883474</v>
      </c>
      <c r="D1449" s="10">
        <f t="shared" ca="1" si="194"/>
        <v>0.48459153166537539</v>
      </c>
      <c r="E1449" s="62">
        <f ca="1">IF(_xlfn.NORM.INV(D1449,'Input Parameters'!$E$17,'Input Parameters'!$F$17)&lt;3500,3500,IF(_xlfn.NORM.INV(D1449,'Input Parameters'!$E$17,'Input Parameters'!$F$17)&gt;5500,5500,_xlfn.NORM.INV(D1449,'Input Parameters'!$E$17,'Input Parameters'!$F$17)))</f>
        <v>4772.9569628649297</v>
      </c>
      <c r="F1449" s="10">
        <f t="shared" ca="1" si="195"/>
        <v>0.45726111180420559</v>
      </c>
      <c r="G1449" s="64">
        <f ca="1">_xlfn.NORM.INV(F1449,'Input Parameters'!$E$20,'Input Parameters'!$F$20)</f>
        <v>281.93084709376296</v>
      </c>
      <c r="H1449" s="57">
        <f ca="1">EXP(E1449*(1/'Input Parameters'!$E$23-1/G1449))</f>
        <v>0.52963935281749763</v>
      </c>
      <c r="I1449" s="10">
        <f t="shared" ca="1" si="196"/>
        <v>0.15252361486730615</v>
      </c>
      <c r="J1449" s="30">
        <f ca="1">_xlfn.BETA.INV(I1449,'Input Parameters'!$L$26,'Input Parameters'!$M$26,'Input Parameters'!$J$26,'Input Parameters'!$K$26)</f>
        <v>0.4882549699208853</v>
      </c>
      <c r="K1449" s="168">
        <f ca="1">('Input Parameters'!$E$27/'Input Parameters'!$E$38)^$J1449</f>
        <v>3.0129078859258293E-2</v>
      </c>
      <c r="L1449" s="69">
        <f ca="1">$H1449*$C1449*'Input Parameters'!$E$25*K1449</f>
        <v>4.4258055663729188</v>
      </c>
      <c r="M1449" s="24">
        <f t="shared" ca="1" si="197"/>
        <v>0.47964665240045479</v>
      </c>
      <c r="N1449" s="15">
        <f ca="1">_xlfn.NORM.INV(M1449,'Input Parameters'!$E$29,'Input Parameters'!$F$29)</f>
        <v>9.9994895957096111E-2</v>
      </c>
      <c r="O1449" s="8">
        <f t="shared" ca="1" si="198"/>
        <v>0.5485848905788735</v>
      </c>
      <c r="P1449" s="30">
        <f ca="1">_xlfn.LOGNORM.INV(O1449,'Input Parameters'!$H$30,'Input Parameters'!$I$30)</f>
        <v>2.8425797379665614</v>
      </c>
      <c r="Q1449" s="10">
        <f t="shared" ca="1" si="199"/>
        <v>0.39499440940740138</v>
      </c>
      <c r="R1449" s="30">
        <f>IF('Input Parameters'!$E$32=0,0,_xlfn.BETA.INV(Q1449,'Input Parameters'!$L$32,'Input Parameters'!$M$32,'Input Parameters'!$J$32,'Input Parameters'!$K$32))</f>
        <v>0</v>
      </c>
      <c r="S1449" s="10">
        <f t="shared" ca="1" si="200"/>
        <v>0.17225372831963659</v>
      </c>
      <c r="T1449" s="26">
        <f ca="1">_xlfn.LOGNORM.INV(S1449,'Input Parameters'!$H$34,'Input Parameters'!$I$34)</f>
        <v>44.81038348741874</v>
      </c>
      <c r="U1449" s="10">
        <f t="shared" ca="1" si="201"/>
        <v>0.95639768535179259</v>
      </c>
      <c r="V1449" s="30">
        <f ca="1">_xlfn.BETA.INV(U1449,'Input Parameters'!$L$36,'Input Parameters'!$M$36,'Input Parameters'!$J$36,'Input Parameters'!$K$36)</f>
        <v>0.88162090617496469</v>
      </c>
      <c r="W1449" s="2">
        <f ca="1">N1449+(P1449-N1449)*(1-ERF((T1449-R1449)/(2*SQRT(L1449*'Input Parameters'!$E$38))))</f>
        <v>0.46209650807453895</v>
      </c>
      <c r="X1449">
        <f t="shared" ca="1" si="202"/>
        <v>1</v>
      </c>
      <c r="Y1449" s="7"/>
    </row>
    <row r="1450" spans="1:25" ht="15" customHeight="1" x14ac:dyDescent="0.25">
      <c r="A1450" s="139">
        <v>1443</v>
      </c>
      <c r="B1450" s="10">
        <f t="shared" ca="1" si="193"/>
        <v>0.9869485316942227</v>
      </c>
      <c r="C1450" s="60">
        <f ca="1">_xlfn.NORM.INV(B1450,'Input Parameters'!$E$15,'Input Parameters'!$F$15)</f>
        <v>391.53009367903354</v>
      </c>
      <c r="D1450" s="10">
        <f t="shared" ca="1" si="194"/>
        <v>1.7416006601578382E-2</v>
      </c>
      <c r="E1450" s="62">
        <f ca="1">IF(_xlfn.NORM.INV(D1450,'Input Parameters'!$E$17,'Input Parameters'!$F$17)&lt;3500,3500,IF(_xlfn.NORM.INV(D1450,'Input Parameters'!$E$17,'Input Parameters'!$F$17)&gt;5500,5500,_xlfn.NORM.INV(D1450,'Input Parameters'!$E$17,'Input Parameters'!$F$17)))</f>
        <v>3500</v>
      </c>
      <c r="F1450" s="10">
        <f t="shared" ca="1" si="195"/>
        <v>0.87022839945361896</v>
      </c>
      <c r="G1450" s="64">
        <f ca="1">_xlfn.NORM.INV(F1450,'Input Parameters'!$E$20,'Input Parameters'!$F$20)</f>
        <v>290.20405877445461</v>
      </c>
      <c r="H1450" s="57">
        <f ca="1">EXP(E1450*(1/'Input Parameters'!$E$23-1/G1450))</f>
        <v>0.89391777182946897</v>
      </c>
      <c r="I1450" s="10">
        <f t="shared" ca="1" si="196"/>
        <v>0.21752596109946265</v>
      </c>
      <c r="J1450" s="30">
        <f ca="1">_xlfn.BETA.INV(I1450,'Input Parameters'!$L$26,'Input Parameters'!$M$26,'Input Parameters'!$J$26,'Input Parameters'!$K$26)</f>
        <v>0.53036847598261172</v>
      </c>
      <c r="K1450" s="168">
        <f ca="1">('Input Parameters'!$E$27/'Input Parameters'!$E$38)^$J1450</f>
        <v>2.2273766615092658E-2</v>
      </c>
      <c r="L1450" s="69">
        <f ca="1">$H1450*$C1450*'Input Parameters'!$E$25*K1450</f>
        <v>7.7957227373414195</v>
      </c>
      <c r="M1450" s="24">
        <f t="shared" ca="1" si="197"/>
        <v>0.40277348787331613</v>
      </c>
      <c r="N1450" s="15">
        <f ca="1">_xlfn.NORM.INV(M1450,'Input Parameters'!$E$29,'Input Parameters'!$F$29)</f>
        <v>9.9975382526933859E-2</v>
      </c>
      <c r="O1450" s="8">
        <f t="shared" ca="1" si="198"/>
        <v>0.56885994417865859</v>
      </c>
      <c r="P1450" s="30">
        <f ca="1">_xlfn.LOGNORM.INV(O1450,'Input Parameters'!$H$30,'Input Parameters'!$I$30)</f>
        <v>2.9124234544761003</v>
      </c>
      <c r="Q1450" s="10">
        <f t="shared" ca="1" si="199"/>
        <v>1.8918405537174943E-3</v>
      </c>
      <c r="R1450" s="30">
        <f>IF('Input Parameters'!$E$32=0,0,_xlfn.BETA.INV(Q1450,'Input Parameters'!$L$32,'Input Parameters'!$M$32,'Input Parameters'!$J$32,'Input Parameters'!$K$32))</f>
        <v>0</v>
      </c>
      <c r="S1450" s="10">
        <f t="shared" ca="1" si="200"/>
        <v>0.54991836127135141</v>
      </c>
      <c r="T1450" s="26">
        <f ca="1">_xlfn.LOGNORM.INV(S1450,'Input Parameters'!$H$34,'Input Parameters'!$I$34)</f>
        <v>51.201324620217569</v>
      </c>
      <c r="U1450" s="10">
        <f t="shared" ca="1" si="201"/>
        <v>0.28731758394220075</v>
      </c>
      <c r="V1450" s="30">
        <f ca="1">_xlfn.BETA.INV(U1450,'Input Parameters'!$L$36,'Input Parameters'!$M$36,'Input Parameters'!$J$36,'Input Parameters'!$K$36)</f>
        <v>0.50521147199827032</v>
      </c>
      <c r="W1450" s="2">
        <f ca="1">N1450+(P1450-N1450)*(1-ERF((T1450-R1450)/(2*SQRT(L1450*'Input Parameters'!$E$38))))</f>
        <v>0.64766020099741617</v>
      </c>
      <c r="X1450">
        <f t="shared" ca="1" si="202"/>
        <v>0</v>
      </c>
      <c r="Y1450" s="7"/>
    </row>
    <row r="1451" spans="1:25" ht="15" customHeight="1" x14ac:dyDescent="0.25">
      <c r="A1451" s="139">
        <v>1444</v>
      </c>
      <c r="B1451" s="10">
        <f t="shared" ca="1" si="193"/>
        <v>0.17914470694066553</v>
      </c>
      <c r="C1451" s="60">
        <f ca="1">_xlfn.NORM.INV(B1451,'Input Parameters'!$E$15,'Input Parameters'!$F$15)</f>
        <v>221.18350911487221</v>
      </c>
      <c r="D1451" s="10">
        <f t="shared" ca="1" si="194"/>
        <v>0.62368138859521971</v>
      </c>
      <c r="E1451" s="62">
        <f ca="1">IF(_xlfn.NORM.INV(D1451,'Input Parameters'!$E$17,'Input Parameters'!$F$17)&lt;3500,3500,IF(_xlfn.NORM.INV(D1451,'Input Parameters'!$E$17,'Input Parameters'!$F$17)&gt;5500,5500,_xlfn.NORM.INV(D1451,'Input Parameters'!$E$17,'Input Parameters'!$F$17)))</f>
        <v>5020.6147213927388</v>
      </c>
      <c r="F1451" s="10">
        <f t="shared" ca="1" si="195"/>
        <v>0.76170980240839459</v>
      </c>
      <c r="G1451" s="64">
        <f ca="1">_xlfn.NORM.INV(F1451,'Input Parameters'!$E$20,'Input Parameters'!$F$20)</f>
        <v>287.41914911557063</v>
      </c>
      <c r="H1451" s="57">
        <f ca="1">EXP(E1451*(1/'Input Parameters'!$E$23-1/G1451))</f>
        <v>0.7200090482384508</v>
      </c>
      <c r="I1451" s="10">
        <f t="shared" ca="1" si="196"/>
        <v>0.13848672768054904</v>
      </c>
      <c r="J1451" s="30">
        <f ca="1">_xlfn.BETA.INV(I1451,'Input Parameters'!$L$26,'Input Parameters'!$M$26,'Input Parameters'!$J$26,'Input Parameters'!$K$26)</f>
        <v>0.47772366946199796</v>
      </c>
      <c r="K1451" s="168">
        <f ca="1">('Input Parameters'!$E$27/'Input Parameters'!$E$38)^$J1451</f>
        <v>3.2493239387237048E-2</v>
      </c>
      <c r="L1451" s="69">
        <f ca="1">$H1451*$C1451*'Input Parameters'!$E$25*K1451</f>
        <v>5.1746825007352708</v>
      </c>
      <c r="M1451" s="24">
        <f t="shared" ca="1" si="197"/>
        <v>0.68417218011028691</v>
      </c>
      <c r="N1451" s="15">
        <f ca="1">_xlfn.NORM.INV(M1451,'Input Parameters'!$E$29,'Input Parameters'!$F$29)</f>
        <v>0.10004793978260068</v>
      </c>
      <c r="O1451" s="8">
        <f t="shared" ca="1" si="198"/>
        <v>0.89518775507041037</v>
      </c>
      <c r="P1451" s="30">
        <f ca="1">_xlfn.LOGNORM.INV(O1451,'Input Parameters'!$H$30,'Input Parameters'!$I$30)</f>
        <v>4.853444895770763</v>
      </c>
      <c r="Q1451" s="10">
        <f t="shared" ca="1" si="199"/>
        <v>0.71448154519943785</v>
      </c>
      <c r="R1451" s="30">
        <f>IF('Input Parameters'!$E$32=0,0,_xlfn.BETA.INV(Q1451,'Input Parameters'!$L$32,'Input Parameters'!$M$32,'Input Parameters'!$J$32,'Input Parameters'!$K$32))</f>
        <v>0</v>
      </c>
      <c r="S1451" s="10">
        <f t="shared" ca="1" si="200"/>
        <v>0.35900382450211998</v>
      </c>
      <c r="T1451" s="26">
        <f ca="1">_xlfn.LOGNORM.INV(S1451,'Input Parameters'!$H$34,'Input Parameters'!$I$34)</f>
        <v>48.191312384466173</v>
      </c>
      <c r="U1451" s="10">
        <f t="shared" ca="1" si="201"/>
        <v>0.90826588489759763</v>
      </c>
      <c r="V1451" s="30">
        <f ca="1">_xlfn.BETA.INV(U1451,'Input Parameters'!$L$36,'Input Parameters'!$M$36,'Input Parameters'!$J$36,'Input Parameters'!$K$36)</f>
        <v>0.81100600458335581</v>
      </c>
      <c r="W1451" s="2">
        <f ca="1">N1451+(P1451-N1451)*(1-ERF((T1451-R1451)/(2*SQRT(L1451*'Input Parameters'!$E$38))))</f>
        <v>0.7376361485040106</v>
      </c>
      <c r="X1451">
        <f t="shared" ca="1" si="202"/>
        <v>1</v>
      </c>
      <c r="Y1451" s="7"/>
    </row>
    <row r="1452" spans="1:25" ht="15" customHeight="1" x14ac:dyDescent="0.25">
      <c r="A1452" s="139">
        <v>1445</v>
      </c>
      <c r="B1452" s="10">
        <f t="shared" ca="1" si="193"/>
        <v>9.3281232814805159E-2</v>
      </c>
      <c r="C1452" s="60">
        <f ca="1">_xlfn.NORM.INV(B1452,'Input Parameters'!$E$15,'Input Parameters'!$F$15)</f>
        <v>199.38759546108884</v>
      </c>
      <c r="D1452" s="10">
        <f t="shared" ca="1" si="194"/>
        <v>0.63401565125739734</v>
      </c>
      <c r="E1452" s="62">
        <f ca="1">IF(_xlfn.NORM.INV(D1452,'Input Parameters'!$E$17,'Input Parameters'!$F$17)&lt;3500,3500,IF(_xlfn.NORM.INV(D1452,'Input Parameters'!$E$17,'Input Parameters'!$F$17)&gt;5500,5500,_xlfn.NORM.INV(D1452,'Input Parameters'!$E$17,'Input Parameters'!$F$17)))</f>
        <v>5039.7555321420296</v>
      </c>
      <c r="F1452" s="10">
        <f t="shared" ca="1" si="195"/>
        <v>0.4899736374746112</v>
      </c>
      <c r="G1452" s="64">
        <f ca="1">_xlfn.NORM.INV(F1452,'Input Parameters'!$E$20,'Input Parameters'!$F$20)</f>
        <v>282.48159543211125</v>
      </c>
      <c r="H1452" s="57">
        <f ca="1">EXP(E1452*(1/'Input Parameters'!$E$23-1/G1452))</f>
        <v>0.52928235093406939</v>
      </c>
      <c r="I1452" s="10">
        <f t="shared" ca="1" si="196"/>
        <v>0.50315031498508311</v>
      </c>
      <c r="J1452" s="30">
        <f ca="1">_xlfn.BETA.INV(I1452,'Input Parameters'!$L$26,'Input Parameters'!$M$26,'Input Parameters'!$J$26,'Input Parameters'!$K$26)</f>
        <v>0.6626681271126178</v>
      </c>
      <c r="K1452" s="168">
        <f ca="1">('Input Parameters'!$E$27/'Input Parameters'!$E$38)^$J1452</f>
        <v>8.6228965978593364E-3</v>
      </c>
      <c r="L1452" s="69">
        <f ca="1">$H1452*$C1452*'Input Parameters'!$E$25*K1452</f>
        <v>0.90999441478742848</v>
      </c>
      <c r="M1452" s="24">
        <f t="shared" ca="1" si="197"/>
        <v>0.18297532322055043</v>
      </c>
      <c r="N1452" s="15">
        <f ca="1">_xlfn.NORM.INV(M1452,'Input Parameters'!$E$29,'Input Parameters'!$F$29)</f>
        <v>9.9909591559391331E-2</v>
      </c>
      <c r="O1452" s="8">
        <f t="shared" ca="1" si="198"/>
        <v>0.76238106671569428</v>
      </c>
      <c r="P1452" s="30">
        <f ca="1">_xlfn.LOGNORM.INV(O1452,'Input Parameters'!$H$30,'Input Parameters'!$I$30)</f>
        <v>3.7595985684803122</v>
      </c>
      <c r="Q1452" s="10">
        <f t="shared" ca="1" si="199"/>
        <v>0.67021672300218993</v>
      </c>
      <c r="R1452" s="30">
        <f>IF('Input Parameters'!$E$32=0,0,_xlfn.BETA.INV(Q1452,'Input Parameters'!$L$32,'Input Parameters'!$M$32,'Input Parameters'!$J$32,'Input Parameters'!$K$32))</f>
        <v>0</v>
      </c>
      <c r="S1452" s="10">
        <f t="shared" ca="1" si="200"/>
        <v>0.99740687863639654</v>
      </c>
      <c r="T1452" s="26">
        <f ca="1">_xlfn.LOGNORM.INV(S1452,'Input Parameters'!$H$34,'Input Parameters'!$I$34)</f>
        <v>71.392646658045166</v>
      </c>
      <c r="U1452" s="10">
        <f t="shared" ca="1" si="201"/>
        <v>0.12708206461556004</v>
      </c>
      <c r="V1452" s="30">
        <f ca="1">_xlfn.BETA.INV(U1452,'Input Parameters'!$L$36,'Input Parameters'!$M$36,'Input Parameters'!$J$36,'Input Parameters'!$K$36)</f>
        <v>0.43277595974750993</v>
      </c>
      <c r="W1452" s="2">
        <f ca="1">N1452+(P1452-N1452)*(1-ERF((T1452-R1452)/(2*SQRT(L1452*'Input Parameters'!$E$38))))</f>
        <v>9.9910034351209417E-2</v>
      </c>
      <c r="X1452">
        <f t="shared" ca="1" si="202"/>
        <v>1</v>
      </c>
      <c r="Y1452" s="7"/>
    </row>
    <row r="1453" spans="1:25" ht="15" customHeight="1" x14ac:dyDescent="0.25">
      <c r="A1453" s="139">
        <v>1446</v>
      </c>
      <c r="B1453" s="10">
        <f t="shared" ca="1" si="193"/>
        <v>0.69920134444204007</v>
      </c>
      <c r="C1453" s="60">
        <f ca="1">_xlfn.NORM.INV(B1453,'Input Parameters'!$E$15,'Input Parameters'!$F$15)</f>
        <v>299.26185931741202</v>
      </c>
      <c r="D1453" s="10">
        <f t="shared" ca="1" si="194"/>
        <v>0.49953336062351217</v>
      </c>
      <c r="E1453" s="62">
        <f ca="1">IF(_xlfn.NORM.INV(D1453,'Input Parameters'!$E$17,'Input Parameters'!$F$17)&lt;3500,3500,IF(_xlfn.NORM.INV(D1453,'Input Parameters'!$E$17,'Input Parameters'!$F$17)&gt;5500,5500,_xlfn.NORM.INV(D1453,'Input Parameters'!$E$17,'Input Parameters'!$F$17)))</f>
        <v>4799.1812157946806</v>
      </c>
      <c r="F1453" s="10">
        <f t="shared" ca="1" si="195"/>
        <v>0.35940909934672061</v>
      </c>
      <c r="G1453" s="64">
        <f ca="1">_xlfn.NORM.INV(F1453,'Input Parameters'!$E$20,'Input Parameters'!$F$20)</f>
        <v>280.2377407602508</v>
      </c>
      <c r="H1453" s="57">
        <f ca="1">EXP(E1453*(1/'Input Parameters'!$E$23-1/G1453))</f>
        <v>0.47621030411999987</v>
      </c>
      <c r="I1453" s="10">
        <f t="shared" ca="1" si="196"/>
        <v>0.22992183444242709</v>
      </c>
      <c r="J1453" s="30">
        <f ca="1">_xlfn.BETA.INV(I1453,'Input Parameters'!$L$26,'Input Parameters'!$M$26,'Input Parameters'!$J$26,'Input Parameters'!$K$26)</f>
        <v>0.53749313968122159</v>
      </c>
      <c r="K1453" s="168">
        <f ca="1">('Input Parameters'!$E$27/'Input Parameters'!$E$38)^$J1453</f>
        <v>2.116405489946456E-2</v>
      </c>
      <c r="L1453" s="69">
        <f ca="1">$H1453*$C1453*'Input Parameters'!$E$25*K1453</f>
        <v>3.0161229248778603</v>
      </c>
      <c r="M1453" s="24">
        <f t="shared" ca="1" si="197"/>
        <v>0.66791187045613565</v>
      </c>
      <c r="N1453" s="15">
        <f ca="1">_xlfn.NORM.INV(M1453,'Input Parameters'!$E$29,'Input Parameters'!$F$29)</f>
        <v>0.10004341544893436</v>
      </c>
      <c r="O1453" s="8">
        <f t="shared" ca="1" si="198"/>
        <v>0.15358606654046758</v>
      </c>
      <c r="P1453" s="30">
        <f ca="1">_xlfn.LOGNORM.INV(O1453,'Input Parameters'!$H$30,'Input Parameters'!$I$30)</f>
        <v>1.6564184659428776</v>
      </c>
      <c r="Q1453" s="10">
        <f t="shared" ca="1" si="199"/>
        <v>0.4447609037446123</v>
      </c>
      <c r="R1453" s="30">
        <f>IF('Input Parameters'!$E$32=0,0,_xlfn.BETA.INV(Q1453,'Input Parameters'!$L$32,'Input Parameters'!$M$32,'Input Parameters'!$J$32,'Input Parameters'!$K$32))</f>
        <v>0</v>
      </c>
      <c r="S1453" s="10">
        <f t="shared" ca="1" si="200"/>
        <v>0.25576069273799185</v>
      </c>
      <c r="T1453" s="26">
        <f ca="1">_xlfn.LOGNORM.INV(S1453,'Input Parameters'!$H$34,'Input Parameters'!$I$34)</f>
        <v>46.451246272964511</v>
      </c>
      <c r="U1453" s="10">
        <f t="shared" ca="1" si="201"/>
        <v>0.42315655430391175</v>
      </c>
      <c r="V1453" s="30">
        <f ca="1">_xlfn.BETA.INV(U1453,'Input Parameters'!$L$36,'Input Parameters'!$M$36,'Input Parameters'!$J$36,'Input Parameters'!$K$36)</f>
        <v>0.55691903662800979</v>
      </c>
      <c r="W1453" s="2">
        <f ca="1">N1453+(P1453-N1453)*(1-ERF((T1453-R1453)/(2*SQRT(L1453*'Input Parameters'!$E$38))))</f>
        <v>0.19122489468521908</v>
      </c>
      <c r="X1453">
        <f t="shared" ca="1" si="202"/>
        <v>1</v>
      </c>
      <c r="Y1453" s="7"/>
    </row>
    <row r="1454" spans="1:25" ht="15" customHeight="1" x14ac:dyDescent="0.25">
      <c r="A1454" s="139">
        <v>1447</v>
      </c>
      <c r="B1454" s="10">
        <f t="shared" ca="1" si="193"/>
        <v>0.90473034317757173</v>
      </c>
      <c r="C1454" s="60">
        <f ca="1">_xlfn.NORM.INV(B1454,'Input Parameters'!$E$15,'Input Parameters'!$F$15)</f>
        <v>341.90561896720499</v>
      </c>
      <c r="D1454" s="10">
        <f t="shared" ca="1" si="194"/>
        <v>0.51760115010050889</v>
      </c>
      <c r="E1454" s="62">
        <f ca="1">IF(_xlfn.NORM.INV(D1454,'Input Parameters'!$E$17,'Input Parameters'!$F$17)&lt;3500,3500,IF(_xlfn.NORM.INV(D1454,'Input Parameters'!$E$17,'Input Parameters'!$F$17)&gt;5500,5500,_xlfn.NORM.INV(D1454,'Input Parameters'!$E$17,'Input Parameters'!$F$17)))</f>
        <v>4830.8937045416169</v>
      </c>
      <c r="F1454" s="10">
        <f t="shared" ca="1" si="195"/>
        <v>0.14458376390832595</v>
      </c>
      <c r="G1454" s="64">
        <f ca="1">_xlfn.NORM.INV(F1454,'Input Parameters'!$E$20,'Input Parameters'!$F$20)</f>
        <v>275.54833766435166</v>
      </c>
      <c r="H1454" s="57">
        <f ca="1">EXP(E1454*(1/'Input Parameters'!$E$23-1/G1454))</f>
        <v>0.35339410309369096</v>
      </c>
      <c r="I1454" s="10">
        <f t="shared" ca="1" si="196"/>
        <v>0.22730886277237117</v>
      </c>
      <c r="J1454" s="30">
        <f ca="1">_xlfn.BETA.INV(I1454,'Input Parameters'!$L$26,'Input Parameters'!$M$26,'Input Parameters'!$J$26,'Input Parameters'!$K$26)</f>
        <v>0.53601020215087436</v>
      </c>
      <c r="K1454" s="168">
        <f ca="1">('Input Parameters'!$E$27/'Input Parameters'!$E$38)^$J1454</f>
        <v>2.1390381645522202E-2</v>
      </c>
      <c r="L1454" s="69">
        <f ca="1">$H1454*$C1454*'Input Parameters'!$E$25*K1454</f>
        <v>2.584544831484699</v>
      </c>
      <c r="M1454" s="24">
        <f t="shared" ca="1" si="197"/>
        <v>0.7419806681002028</v>
      </c>
      <c r="N1454" s="15">
        <f ca="1">_xlfn.NORM.INV(M1454,'Input Parameters'!$E$29,'Input Parameters'!$F$29)</f>
        <v>0.10006494637593276</v>
      </c>
      <c r="O1454" s="8">
        <f t="shared" ca="1" si="198"/>
        <v>0.12394509862753511</v>
      </c>
      <c r="P1454" s="30">
        <f ca="1">_xlfn.LOGNORM.INV(O1454,'Input Parameters'!$H$30,'Input Parameters'!$I$30)</f>
        <v>1.5545867208770074</v>
      </c>
      <c r="Q1454" s="10">
        <f t="shared" ca="1" si="199"/>
        <v>0.91056943672956359</v>
      </c>
      <c r="R1454" s="30">
        <f>IF('Input Parameters'!$E$32=0,0,_xlfn.BETA.INV(Q1454,'Input Parameters'!$L$32,'Input Parameters'!$M$32,'Input Parameters'!$J$32,'Input Parameters'!$K$32))</f>
        <v>0</v>
      </c>
      <c r="S1454" s="10">
        <f t="shared" ca="1" si="200"/>
        <v>0.38229880193129484</v>
      </c>
      <c r="T1454" s="26">
        <f ca="1">_xlfn.LOGNORM.INV(S1454,'Input Parameters'!$H$34,'Input Parameters'!$I$34)</f>
        <v>48.562816587189516</v>
      </c>
      <c r="U1454" s="10">
        <f t="shared" ca="1" si="201"/>
        <v>0.14564820180115368</v>
      </c>
      <c r="V1454" s="30">
        <f ca="1">_xlfn.BETA.INV(U1454,'Input Parameters'!$L$36,'Input Parameters'!$M$36,'Input Parameters'!$J$36,'Input Parameters'!$K$36)</f>
        <v>0.44269422388636082</v>
      </c>
      <c r="W1454" s="2">
        <f ca="1">N1454+(P1454-N1454)*(1-ERF((T1454-R1454)/(2*SQRT(L1454*'Input Parameters'!$E$38))))</f>
        <v>0.14760043905141601</v>
      </c>
      <c r="X1454">
        <f t="shared" ca="1" si="202"/>
        <v>1</v>
      </c>
      <c r="Y1454" s="7"/>
    </row>
    <row r="1455" spans="1:25" ht="15" customHeight="1" x14ac:dyDescent="0.25">
      <c r="A1455" s="139">
        <v>1448</v>
      </c>
      <c r="B1455" s="10">
        <f t="shared" ca="1" si="193"/>
        <v>0.51334875318025586</v>
      </c>
      <c r="C1455" s="60">
        <f ca="1">_xlfn.NORM.INV(B1455,'Input Parameters'!$E$15,'Input Parameters'!$F$15)</f>
        <v>272.78087062787313</v>
      </c>
      <c r="D1455" s="10">
        <f t="shared" ca="1" si="194"/>
        <v>5.5265784769152893E-3</v>
      </c>
      <c r="E1455" s="62">
        <f ca="1">IF(_xlfn.NORM.INV(D1455,'Input Parameters'!$E$17,'Input Parameters'!$F$17)&lt;3500,3500,IF(_xlfn.NORM.INV(D1455,'Input Parameters'!$E$17,'Input Parameters'!$F$17)&gt;5500,5500,_xlfn.NORM.INV(D1455,'Input Parameters'!$E$17,'Input Parameters'!$F$17)))</f>
        <v>3500</v>
      </c>
      <c r="F1455" s="10">
        <f t="shared" ca="1" si="195"/>
        <v>0.13633681970834333</v>
      </c>
      <c r="G1455" s="64">
        <f ca="1">_xlfn.NORM.INV(F1455,'Input Parameters'!$E$20,'Input Parameters'!$F$20)</f>
        <v>275.30059422839309</v>
      </c>
      <c r="H1455" s="57">
        <f ca="1">EXP(E1455*(1/'Input Parameters'!$E$23-1/G1455))</f>
        <v>0.46531603717075082</v>
      </c>
      <c r="I1455" s="10">
        <f t="shared" ca="1" si="196"/>
        <v>0.61872519050614128</v>
      </c>
      <c r="J1455" s="30">
        <f ca="1">_xlfn.BETA.INV(I1455,'Input Parameters'!$L$26,'Input Parameters'!$M$26,'Input Parameters'!$J$26,'Input Parameters'!$K$26)</f>
        <v>0.70872900117081428</v>
      </c>
      <c r="K1455" s="168">
        <f ca="1">('Input Parameters'!$E$27/'Input Parameters'!$E$38)^$J1455</f>
        <v>6.1967522031273351E-3</v>
      </c>
      <c r="L1455" s="69">
        <f ca="1">$H1455*$C1455*'Input Parameters'!$E$25*K1455</f>
        <v>0.78654950453840178</v>
      </c>
      <c r="M1455" s="24">
        <f t="shared" ca="1" si="197"/>
        <v>0.69036019658772729</v>
      </c>
      <c r="N1455" s="15">
        <f ca="1">_xlfn.NORM.INV(M1455,'Input Parameters'!$E$29,'Input Parameters'!$F$29)</f>
        <v>0.10004968715901834</v>
      </c>
      <c r="O1455" s="8">
        <f t="shared" ca="1" si="198"/>
        <v>0.64396659748557161</v>
      </c>
      <c r="P1455" s="30">
        <f ca="1">_xlfn.LOGNORM.INV(O1455,'Input Parameters'!$H$30,'Input Parameters'!$I$30)</f>
        <v>3.194362731490247</v>
      </c>
      <c r="Q1455" s="10">
        <f t="shared" ca="1" si="199"/>
        <v>0.6343970332278146</v>
      </c>
      <c r="R1455" s="30">
        <f>IF('Input Parameters'!$E$32=0,0,_xlfn.BETA.INV(Q1455,'Input Parameters'!$L$32,'Input Parameters'!$M$32,'Input Parameters'!$J$32,'Input Parameters'!$K$32))</f>
        <v>0</v>
      </c>
      <c r="S1455" s="10">
        <f t="shared" ca="1" si="200"/>
        <v>0.90982130385087467</v>
      </c>
      <c r="T1455" s="26">
        <f ca="1">_xlfn.LOGNORM.INV(S1455,'Input Parameters'!$H$34,'Input Parameters'!$I$34)</f>
        <v>59.55811394094971</v>
      </c>
      <c r="U1455" s="10">
        <f t="shared" ca="1" si="201"/>
        <v>0.26960336891062153</v>
      </c>
      <c r="V1455" s="30">
        <f ca="1">_xlfn.BETA.INV(U1455,'Input Parameters'!$L$36,'Input Parameters'!$M$36,'Input Parameters'!$J$36,'Input Parameters'!$K$36)</f>
        <v>0.49814245113435807</v>
      </c>
      <c r="W1455" s="2">
        <f ca="1">N1455+(P1455-N1455)*(1-ERF((T1455-R1455)/(2*SQRT(L1455*'Input Parameters'!$E$38))))</f>
        <v>0.10005602614659875</v>
      </c>
      <c r="X1455">
        <f t="shared" ca="1" si="202"/>
        <v>1</v>
      </c>
      <c r="Y1455" s="7"/>
    </row>
    <row r="1456" spans="1:25" ht="15" customHeight="1" x14ac:dyDescent="0.25">
      <c r="A1456" s="139">
        <v>1449</v>
      </c>
      <c r="B1456" s="10">
        <f t="shared" ca="1" si="193"/>
        <v>0.94979158997494628</v>
      </c>
      <c r="C1456" s="60">
        <f ca="1">_xlfn.NORM.INV(B1456,'Input Parameters'!$E$15,'Input Parameters'!$F$15)</f>
        <v>359.99814716120602</v>
      </c>
      <c r="D1456" s="10">
        <f t="shared" ca="1" si="194"/>
        <v>2.1665107550861817E-2</v>
      </c>
      <c r="E1456" s="62">
        <f ca="1">IF(_xlfn.NORM.INV(D1456,'Input Parameters'!$E$17,'Input Parameters'!$F$17)&lt;3500,3500,IF(_xlfn.NORM.INV(D1456,'Input Parameters'!$E$17,'Input Parameters'!$F$17)&gt;5500,5500,_xlfn.NORM.INV(D1456,'Input Parameters'!$E$17,'Input Parameters'!$F$17)))</f>
        <v>3500</v>
      </c>
      <c r="F1456" s="10">
        <f t="shared" ca="1" si="195"/>
        <v>0.59312794656638179</v>
      </c>
      <c r="G1456" s="64">
        <f ca="1">_xlfn.NORM.INV(F1456,'Input Parameters'!$E$20,'Input Parameters'!$F$20)</f>
        <v>284.22851107804445</v>
      </c>
      <c r="H1456" s="57">
        <f ca="1">EXP(E1456*(1/'Input Parameters'!$E$23-1/G1456))</f>
        <v>0.69371232459440724</v>
      </c>
      <c r="I1456" s="10">
        <f t="shared" ca="1" si="196"/>
        <v>0.19797594972449017</v>
      </c>
      <c r="J1456" s="30">
        <f ca="1">_xlfn.BETA.INV(I1456,'Input Parameters'!$L$26,'Input Parameters'!$M$26,'Input Parameters'!$J$26,'Input Parameters'!$K$26)</f>
        <v>0.51862773547981222</v>
      </c>
      <c r="K1456" s="168">
        <f ca="1">('Input Parameters'!$E$27/'Input Parameters'!$E$38)^$J1456</f>
        <v>2.4230840231660843E-2</v>
      </c>
      <c r="L1456" s="69">
        <f ca="1">$H1456*$C1456*'Input Parameters'!$E$25*K1456</f>
        <v>6.0512925566351257</v>
      </c>
      <c r="M1456" s="24">
        <f t="shared" ca="1" si="197"/>
        <v>0.35098016228977225</v>
      </c>
      <c r="N1456" s="15">
        <f ca="1">_xlfn.NORM.INV(M1456,'Input Parameters'!$E$29,'Input Parameters'!$F$29)</f>
        <v>9.9961732442207546E-2</v>
      </c>
      <c r="O1456" s="8">
        <f t="shared" ca="1" si="198"/>
        <v>0.33539811327624258</v>
      </c>
      <c r="P1456" s="30">
        <f ca="1">_xlfn.LOGNORM.INV(O1456,'Input Parameters'!$H$30,'Input Parameters'!$I$30)</f>
        <v>2.1951546361332581</v>
      </c>
      <c r="Q1456" s="10">
        <f t="shared" ca="1" si="199"/>
        <v>0.93380537459300172</v>
      </c>
      <c r="R1456" s="30">
        <f>IF('Input Parameters'!$E$32=0,0,_xlfn.BETA.INV(Q1456,'Input Parameters'!$L$32,'Input Parameters'!$M$32,'Input Parameters'!$J$32,'Input Parameters'!$K$32))</f>
        <v>0</v>
      </c>
      <c r="S1456" s="10">
        <f t="shared" ca="1" si="200"/>
        <v>0.85278807470506313</v>
      </c>
      <c r="T1456" s="26">
        <f ca="1">_xlfn.LOGNORM.INV(S1456,'Input Parameters'!$H$34,'Input Parameters'!$I$34)</f>
        <v>57.43735537886085</v>
      </c>
      <c r="U1456" s="10">
        <f t="shared" ca="1" si="201"/>
        <v>0.19053154662014582</v>
      </c>
      <c r="V1456" s="30">
        <f ca="1">_xlfn.BETA.INV(U1456,'Input Parameters'!$L$36,'Input Parameters'!$M$36,'Input Parameters'!$J$36,'Input Parameters'!$K$36)</f>
        <v>0.46443304984864936</v>
      </c>
      <c r="W1456" s="2">
        <f ca="1">N1456+(P1456-N1456)*(1-ERF((T1456-R1456)/(2*SQRT(L1456*'Input Parameters'!$E$38))))</f>
        <v>0.30682461260938687</v>
      </c>
      <c r="X1456">
        <f t="shared" ca="1" si="202"/>
        <v>1</v>
      </c>
      <c r="Y1456" s="7"/>
    </row>
    <row r="1457" spans="1:25" ht="15" customHeight="1" x14ac:dyDescent="0.25">
      <c r="A1457" s="139">
        <v>1450</v>
      </c>
      <c r="B1457" s="10">
        <f t="shared" ca="1" si="193"/>
        <v>0.74356489094179479</v>
      </c>
      <c r="C1457" s="60">
        <f ca="1">_xlfn.NORM.INV(B1457,'Input Parameters'!$E$15,'Input Parameters'!$F$15)</f>
        <v>306.43003387912518</v>
      </c>
      <c r="D1457" s="10">
        <f t="shared" ca="1" si="194"/>
        <v>0.84914363837422235</v>
      </c>
      <c r="E1457" s="62">
        <f ca="1">IF(_xlfn.NORM.INV(D1457,'Input Parameters'!$E$17,'Input Parameters'!$F$17)&lt;3500,3500,IF(_xlfn.NORM.INV(D1457,'Input Parameters'!$E$17,'Input Parameters'!$F$17)&gt;5500,5500,_xlfn.NORM.INV(D1457,'Input Parameters'!$E$17,'Input Parameters'!$F$17)))</f>
        <v>5500</v>
      </c>
      <c r="F1457" s="10">
        <f t="shared" ca="1" si="195"/>
        <v>0.84515712003891252</v>
      </c>
      <c r="G1457" s="64">
        <f ca="1">_xlfn.NORM.INV(F1457,'Input Parameters'!$E$20,'Input Parameters'!$F$20)</f>
        <v>289.45640688860823</v>
      </c>
      <c r="H1457" s="57">
        <f ca="1">EXP(E1457*(1/'Input Parameters'!$E$23-1/G1457))</f>
        <v>0.79837656866766671</v>
      </c>
      <c r="I1457" s="10">
        <f t="shared" ca="1" si="196"/>
        <v>0.93779594590147108</v>
      </c>
      <c r="J1457" s="30">
        <f ca="1">_xlfn.BETA.INV(I1457,'Input Parameters'!$L$26,'Input Parameters'!$M$26,'Input Parameters'!$J$26,'Input Parameters'!$K$26)</f>
        <v>0.86599197746643419</v>
      </c>
      <c r="K1457" s="168">
        <f ca="1">('Input Parameters'!$E$27/'Input Parameters'!$E$38)^$J1457</f>
        <v>2.0056621419336416E-3</v>
      </c>
      <c r="L1457" s="69">
        <f ca="1">$H1457*$C1457*'Input Parameters'!$E$25*K1457</f>
        <v>0.49067834151081646</v>
      </c>
      <c r="M1457" s="24">
        <f t="shared" ca="1" si="197"/>
        <v>0.5308625223474025</v>
      </c>
      <c r="N1457" s="15">
        <f ca="1">_xlfn.NORM.INV(M1457,'Input Parameters'!$E$29,'Input Parameters'!$F$29)</f>
        <v>0.10000774381968495</v>
      </c>
      <c r="O1457" s="8">
        <f t="shared" ca="1" si="198"/>
        <v>0.98745854885179918</v>
      </c>
      <c r="P1457" s="30">
        <f ca="1">_xlfn.LOGNORM.INV(O1457,'Input Parameters'!$H$30,'Input Parameters'!$I$30)</f>
        <v>7.7309496671050901</v>
      </c>
      <c r="Q1457" s="10">
        <f t="shared" ca="1" si="199"/>
        <v>0.10014675445271715</v>
      </c>
      <c r="R1457" s="30">
        <f>IF('Input Parameters'!$E$32=0,0,_xlfn.BETA.INV(Q1457,'Input Parameters'!$L$32,'Input Parameters'!$M$32,'Input Parameters'!$J$32,'Input Parameters'!$K$32))</f>
        <v>0</v>
      </c>
      <c r="S1457" s="10">
        <f t="shared" ca="1" si="200"/>
        <v>0.90440338831587197</v>
      </c>
      <c r="T1457" s="26">
        <f ca="1">_xlfn.LOGNORM.INV(S1457,'Input Parameters'!$H$34,'Input Parameters'!$I$34)</f>
        <v>59.316859134197635</v>
      </c>
      <c r="U1457" s="10">
        <f t="shared" ca="1" si="201"/>
        <v>0.18625202329664903</v>
      </c>
      <c r="V1457" s="30">
        <f ca="1">_xlfn.BETA.INV(U1457,'Input Parameters'!$L$36,'Input Parameters'!$M$36,'Input Parameters'!$J$36,'Input Parameters'!$K$36)</f>
        <v>0.4624670677019046</v>
      </c>
      <c r="W1457" s="2">
        <f ca="1">N1457+(P1457-N1457)*(1-ERF((T1457-R1457)/(2*SQRT(L1457*'Input Parameters'!$E$38))))</f>
        <v>0.10000776005412552</v>
      </c>
      <c r="X1457">
        <f t="shared" ca="1" si="202"/>
        <v>1</v>
      </c>
      <c r="Y1457" s="7"/>
    </row>
    <row r="1458" spans="1:25" ht="15" customHeight="1" x14ac:dyDescent="0.25">
      <c r="A1458" s="139">
        <v>1451</v>
      </c>
      <c r="B1458" s="10">
        <f t="shared" ca="1" si="193"/>
        <v>0.62135207063853526</v>
      </c>
      <c r="C1458" s="60">
        <f ca="1">_xlfn.NORM.INV(B1458,'Input Parameters'!$E$15,'Input Parameters'!$F$15)</f>
        <v>287.71480163298213</v>
      </c>
      <c r="D1458" s="10">
        <f t="shared" ca="1" si="194"/>
        <v>0.29865903586664577</v>
      </c>
      <c r="E1458" s="62">
        <f ca="1">IF(_xlfn.NORM.INV(D1458,'Input Parameters'!$E$17,'Input Parameters'!$F$17)&lt;3500,3500,IF(_xlfn.NORM.INV(D1458,'Input Parameters'!$E$17,'Input Parameters'!$F$17)&gt;5500,5500,_xlfn.NORM.INV(D1458,'Input Parameters'!$E$17,'Input Parameters'!$F$17)))</f>
        <v>4430.2171743306999</v>
      </c>
      <c r="F1458" s="10">
        <f t="shared" ca="1" si="195"/>
        <v>0.89728909292539127</v>
      </c>
      <c r="G1458" s="64">
        <f ca="1">_xlfn.NORM.INV(F1458,'Input Parameters'!$E$20,'Input Parameters'!$F$20)</f>
        <v>291.13390827550427</v>
      </c>
      <c r="H1458" s="57">
        <f ca="1">EXP(E1458*(1/'Input Parameters'!$E$23-1/G1458))</f>
        <v>0.91102171855951763</v>
      </c>
      <c r="I1458" s="10">
        <f t="shared" ca="1" si="196"/>
        <v>0.90571634778146604</v>
      </c>
      <c r="J1458" s="30">
        <f ca="1">_xlfn.BETA.INV(I1458,'Input Parameters'!$L$26,'Input Parameters'!$M$26,'Input Parameters'!$J$26,'Input Parameters'!$K$26)</f>
        <v>0.84272217857433374</v>
      </c>
      <c r="K1458" s="168">
        <f ca="1">('Input Parameters'!$E$27/'Input Parameters'!$E$38)^$J1458</f>
        <v>2.3699979066041147E-3</v>
      </c>
      <c r="L1458" s="69">
        <f ca="1">$H1458*$C1458*'Input Parameters'!$E$25*K1458</f>
        <v>0.62121065759241989</v>
      </c>
      <c r="M1458" s="24">
        <f t="shared" ca="1" si="197"/>
        <v>0.44444983467787447</v>
      </c>
      <c r="N1458" s="15">
        <f ca="1">_xlfn.NORM.INV(M1458,'Input Parameters'!$E$29,'Input Parameters'!$F$29)</f>
        <v>9.9986030334492576E-2</v>
      </c>
      <c r="O1458" s="8">
        <f t="shared" ca="1" si="198"/>
        <v>0.55240932139675991</v>
      </c>
      <c r="P1458" s="30">
        <f ca="1">_xlfn.LOGNORM.INV(O1458,'Input Parameters'!$H$30,'Input Parameters'!$I$30)</f>
        <v>2.8555860089579483</v>
      </c>
      <c r="Q1458" s="10">
        <f t="shared" ca="1" si="199"/>
        <v>5.6174169758314019E-2</v>
      </c>
      <c r="R1458" s="30">
        <f>IF('Input Parameters'!$E$32=0,0,_xlfn.BETA.INV(Q1458,'Input Parameters'!$L$32,'Input Parameters'!$M$32,'Input Parameters'!$J$32,'Input Parameters'!$K$32))</f>
        <v>0</v>
      </c>
      <c r="S1458" s="10">
        <f t="shared" ca="1" si="200"/>
        <v>0.7151512067651089</v>
      </c>
      <c r="T1458" s="26">
        <f ca="1">_xlfn.LOGNORM.INV(S1458,'Input Parameters'!$H$34,'Input Parameters'!$I$34)</f>
        <v>54.105244213506879</v>
      </c>
      <c r="U1458" s="10">
        <f t="shared" ca="1" si="201"/>
        <v>0.10599097518549105</v>
      </c>
      <c r="V1458" s="30">
        <f ca="1">_xlfn.BETA.INV(U1458,'Input Parameters'!$L$36,'Input Parameters'!$M$36,'Input Parameters'!$J$36,'Input Parameters'!$K$36)</f>
        <v>0.42055386937937378</v>
      </c>
      <c r="W1458" s="2">
        <f ca="1">N1458+(P1458-N1458)*(1-ERF((T1458-R1458)/(2*SQRT(L1458*'Input Parameters'!$E$38))))</f>
        <v>9.9989363526143529E-2</v>
      </c>
      <c r="X1458">
        <f t="shared" ca="1" si="202"/>
        <v>1</v>
      </c>
      <c r="Y1458" s="7"/>
    </row>
    <row r="1459" spans="1:25" ht="15" customHeight="1" x14ac:dyDescent="0.25">
      <c r="A1459" s="139">
        <v>1452</v>
      </c>
      <c r="B1459" s="10">
        <f t="shared" ca="1" si="193"/>
        <v>0.72806325587868603</v>
      </c>
      <c r="C1459" s="60">
        <f ca="1">_xlfn.NORM.INV(B1459,'Input Parameters'!$E$15,'Input Parameters'!$F$15)</f>
        <v>303.86077451344863</v>
      </c>
      <c r="D1459" s="10">
        <f t="shared" ca="1" si="194"/>
        <v>0.22419515458654093</v>
      </c>
      <c r="E1459" s="62">
        <f ca="1">IF(_xlfn.NORM.INV(D1459,'Input Parameters'!$E$17,'Input Parameters'!$F$17)&lt;3500,3500,IF(_xlfn.NORM.INV(D1459,'Input Parameters'!$E$17,'Input Parameters'!$F$17)&gt;5500,5500,_xlfn.NORM.INV(D1459,'Input Parameters'!$E$17,'Input Parameters'!$F$17)))</f>
        <v>4269.329052168393</v>
      </c>
      <c r="F1459" s="10">
        <f t="shared" ca="1" si="195"/>
        <v>8.5328598860877736E-2</v>
      </c>
      <c r="G1459" s="64">
        <f ca="1">_xlfn.NORM.INV(F1459,'Input Parameters'!$E$20,'Input Parameters'!$F$20)</f>
        <v>273.47036241145395</v>
      </c>
      <c r="H1459" s="57">
        <f ca="1">EXP(E1459*(1/'Input Parameters'!$E$23-1/G1459))</f>
        <v>0.35452070200656444</v>
      </c>
      <c r="I1459" s="10">
        <f t="shared" ca="1" si="196"/>
        <v>0.63712495053547114</v>
      </c>
      <c r="J1459" s="30">
        <f ca="1">_xlfn.BETA.INV(I1459,'Input Parameters'!$L$26,'Input Parameters'!$M$26,'Input Parameters'!$J$26,'Input Parameters'!$K$26)</f>
        <v>0.71608772464685799</v>
      </c>
      <c r="K1459" s="168">
        <f ca="1">('Input Parameters'!$E$27/'Input Parameters'!$E$38)^$J1459</f>
        <v>5.8781437205380786E-3</v>
      </c>
      <c r="L1459" s="69">
        <f ca="1">$H1459*$C1459*'Input Parameters'!$E$25*K1459</f>
        <v>0.63322265076091566</v>
      </c>
      <c r="M1459" s="24">
        <f t="shared" ca="1" si="197"/>
        <v>0.58539786600343868</v>
      </c>
      <c r="N1459" s="15">
        <f ca="1">_xlfn.NORM.INV(M1459,'Input Parameters'!$E$29,'Input Parameters'!$F$29)</f>
        <v>0.10002157222353239</v>
      </c>
      <c r="O1459" s="8">
        <f t="shared" ca="1" si="198"/>
        <v>0.24799092981513493</v>
      </c>
      <c r="P1459" s="30">
        <f ca="1">_xlfn.LOGNORM.INV(O1459,'Input Parameters'!$H$30,'Input Parameters'!$I$30)</f>
        <v>1.9453300003221485</v>
      </c>
      <c r="Q1459" s="10">
        <f t="shared" ca="1" si="199"/>
        <v>0.44288738006931372</v>
      </c>
      <c r="R1459" s="30">
        <f>IF('Input Parameters'!$E$32=0,0,_xlfn.BETA.INV(Q1459,'Input Parameters'!$L$32,'Input Parameters'!$M$32,'Input Parameters'!$J$32,'Input Parameters'!$K$32))</f>
        <v>0</v>
      </c>
      <c r="S1459" s="10">
        <f t="shared" ca="1" si="200"/>
        <v>0.8504542699635933</v>
      </c>
      <c r="T1459" s="26">
        <f ca="1">_xlfn.LOGNORM.INV(S1459,'Input Parameters'!$H$34,'Input Parameters'!$I$34)</f>
        <v>57.365291676047775</v>
      </c>
      <c r="U1459" s="10">
        <f t="shared" ca="1" si="201"/>
        <v>0.12075074368900418</v>
      </c>
      <c r="V1459" s="30">
        <f ca="1">_xlfn.BETA.INV(U1459,'Input Parameters'!$L$36,'Input Parameters'!$M$36,'Input Parameters'!$J$36,'Input Parameters'!$K$36)</f>
        <v>0.42922717870489335</v>
      </c>
      <c r="W1459" s="2">
        <f ca="1">N1459+(P1459-N1459)*(1-ERF((T1459-R1459)/(2*SQRT(L1459*'Input Parameters'!$E$38))))</f>
        <v>0.10002220736949743</v>
      </c>
      <c r="X1459">
        <f t="shared" ca="1" si="202"/>
        <v>1</v>
      </c>
      <c r="Y1459" s="7"/>
    </row>
    <row r="1460" spans="1:25" ht="15" customHeight="1" x14ac:dyDescent="0.25">
      <c r="A1460" s="139">
        <v>1453</v>
      </c>
      <c r="B1460" s="10">
        <f t="shared" ca="1" si="193"/>
        <v>0.48247852865479179</v>
      </c>
      <c r="C1460" s="60">
        <f ca="1">_xlfn.NORM.INV(B1460,'Input Parameters'!$E$15,'Input Parameters'!$F$15)</f>
        <v>268.58626839397374</v>
      </c>
      <c r="D1460" s="10">
        <f t="shared" ca="1" si="194"/>
        <v>0.62046551534104921</v>
      </c>
      <c r="E1460" s="62">
        <f ca="1">IF(_xlfn.NORM.INV(D1460,'Input Parameters'!$E$17,'Input Parameters'!$F$17)&lt;3500,3500,IF(_xlfn.NORM.INV(D1460,'Input Parameters'!$E$17,'Input Parameters'!$F$17)&gt;5500,5500,_xlfn.NORM.INV(D1460,'Input Parameters'!$E$17,'Input Parameters'!$F$17)))</f>
        <v>5014.6925384371989</v>
      </c>
      <c r="F1460" s="10">
        <f t="shared" ca="1" si="195"/>
        <v>0.19050577417538106</v>
      </c>
      <c r="G1460" s="64">
        <f ca="1">_xlfn.NORM.INV(F1460,'Input Parameters'!$E$20,'Input Parameters'!$F$20)</f>
        <v>276.7805721734814</v>
      </c>
      <c r="H1460" s="57">
        <f ca="1">EXP(E1460*(1/'Input Parameters'!$E$23-1/G1460))</f>
        <v>0.36834912126986818</v>
      </c>
      <c r="I1460" s="10">
        <f t="shared" ca="1" si="196"/>
        <v>0.65322428906818009</v>
      </c>
      <c r="J1460" s="30">
        <f ca="1">_xlfn.BETA.INV(I1460,'Input Parameters'!$L$26,'Input Parameters'!$M$26,'Input Parameters'!$J$26,'Input Parameters'!$K$26)</f>
        <v>0.72256330865751894</v>
      </c>
      <c r="K1460" s="168">
        <f ca="1">('Input Parameters'!$E$27/'Input Parameters'!$E$38)^$J1460</f>
        <v>5.611350942932164E-3</v>
      </c>
      <c r="L1460" s="69">
        <f ca="1">$H1460*$C1460*'Input Parameters'!$E$25*K1460</f>
        <v>0.55515067800281481</v>
      </c>
      <c r="M1460" s="24">
        <f t="shared" ca="1" si="197"/>
        <v>0.27205826763561292</v>
      </c>
      <c r="N1460" s="15">
        <f ca="1">_xlfn.NORM.INV(M1460,'Input Parameters'!$E$29,'Input Parameters'!$F$29)</f>
        <v>9.9939340020339995E-2</v>
      </c>
      <c r="O1460" s="8">
        <f t="shared" ca="1" si="198"/>
        <v>0.39117467069003631</v>
      </c>
      <c r="P1460" s="30">
        <f ca="1">_xlfn.LOGNORM.INV(O1460,'Input Parameters'!$H$30,'Input Parameters'!$I$30)</f>
        <v>2.3550011293185302</v>
      </c>
      <c r="Q1460" s="10">
        <f t="shared" ca="1" si="199"/>
        <v>2.4344916237371117E-2</v>
      </c>
      <c r="R1460" s="30">
        <f>IF('Input Parameters'!$E$32=0,0,_xlfn.BETA.INV(Q1460,'Input Parameters'!$L$32,'Input Parameters'!$M$32,'Input Parameters'!$J$32,'Input Parameters'!$K$32))</f>
        <v>0</v>
      </c>
      <c r="S1460" s="10">
        <f t="shared" ca="1" si="200"/>
        <v>0.4562765781294732</v>
      </c>
      <c r="T1460" s="26">
        <f ca="1">_xlfn.LOGNORM.INV(S1460,'Input Parameters'!$H$34,'Input Parameters'!$I$34)</f>
        <v>49.723123997566553</v>
      </c>
      <c r="U1460" s="10">
        <f t="shared" ca="1" si="201"/>
        <v>5.7064097271779524E-3</v>
      </c>
      <c r="V1460" s="30">
        <f ca="1">_xlfn.BETA.INV(U1460,'Input Parameters'!$L$36,'Input Parameters'!$M$36,'Input Parameters'!$J$36,'Input Parameters'!$K$36)</f>
        <v>0.30583325264713929</v>
      </c>
      <c r="W1460" s="2">
        <f ca="1">N1460+(P1460-N1460)*(1-ERF((T1460-R1460)/(2*SQRT(L1460*'Input Parameters'!$E$38))))</f>
        <v>9.9944688098578816E-2</v>
      </c>
      <c r="X1460">
        <f t="shared" ca="1" si="202"/>
        <v>1</v>
      </c>
      <c r="Y1460" s="7"/>
    </row>
    <row r="1461" spans="1:25" ht="15" customHeight="1" x14ac:dyDescent="0.25">
      <c r="A1461" s="139">
        <v>1454</v>
      </c>
      <c r="B1461" s="10">
        <f t="shared" ca="1" si="193"/>
        <v>0.74759416180470795</v>
      </c>
      <c r="C1461" s="60">
        <f ca="1">_xlfn.NORM.INV(B1461,'Input Parameters'!$E$15,'Input Parameters'!$F$15)</f>
        <v>307.11086962787368</v>
      </c>
      <c r="D1461" s="10">
        <f t="shared" ca="1" si="194"/>
        <v>0.16215093383640256</v>
      </c>
      <c r="E1461" s="62">
        <f ca="1">IF(_xlfn.NORM.INV(D1461,'Input Parameters'!$E$17,'Input Parameters'!$F$17)&lt;3500,3500,IF(_xlfn.NORM.INV(D1461,'Input Parameters'!$E$17,'Input Parameters'!$F$17)&gt;5500,5500,_xlfn.NORM.INV(D1461,'Input Parameters'!$E$17,'Input Parameters'!$F$17)))</f>
        <v>4110.0406856618156</v>
      </c>
      <c r="F1461" s="10">
        <f t="shared" ca="1" si="195"/>
        <v>0.60987918975967881</v>
      </c>
      <c r="G1461" s="64">
        <f ca="1">_xlfn.NORM.INV(F1461,'Input Parameters'!$E$20,'Input Parameters'!$F$20)</f>
        <v>284.51932797492611</v>
      </c>
      <c r="H1461" s="57">
        <f ca="1">EXP(E1461*(1/'Input Parameters'!$E$23-1/G1461))</f>
        <v>0.66056635939191333</v>
      </c>
      <c r="I1461" s="10">
        <f t="shared" ca="1" si="196"/>
        <v>0.41351344831960291</v>
      </c>
      <c r="J1461" s="30">
        <f ca="1">_xlfn.BETA.INV(I1461,'Input Parameters'!$L$26,'Input Parameters'!$M$26,'Input Parameters'!$J$26,'Input Parameters'!$K$26)</f>
        <v>0.62568992859265982</v>
      </c>
      <c r="K1461" s="168">
        <f ca="1">('Input Parameters'!$E$27/'Input Parameters'!$E$38)^$J1461</f>
        <v>1.1242110086065897E-2</v>
      </c>
      <c r="L1461" s="69">
        <f ca="1">$H1461*$C1461*'Input Parameters'!$E$25*K1461</f>
        <v>2.2806543731167022</v>
      </c>
      <c r="M1461" s="24">
        <f t="shared" ca="1" si="197"/>
        <v>3.5103429449779733E-2</v>
      </c>
      <c r="N1461" s="15">
        <f ca="1">_xlfn.NORM.INV(M1461,'Input Parameters'!$E$29,'Input Parameters'!$F$29)</f>
        <v>9.9818942625176932E-2</v>
      </c>
      <c r="O1461" s="8">
        <f t="shared" ca="1" si="198"/>
        <v>0.81729399135167125</v>
      </c>
      <c r="P1461" s="30">
        <f ca="1">_xlfn.LOGNORM.INV(O1461,'Input Parameters'!$H$30,'Input Parameters'!$I$30)</f>
        <v>4.1148100027354566</v>
      </c>
      <c r="Q1461" s="10">
        <f t="shared" ca="1" si="199"/>
        <v>0.31285251679424519</v>
      </c>
      <c r="R1461" s="30">
        <f>IF('Input Parameters'!$E$32=0,0,_xlfn.BETA.INV(Q1461,'Input Parameters'!$L$32,'Input Parameters'!$M$32,'Input Parameters'!$J$32,'Input Parameters'!$K$32))</f>
        <v>0</v>
      </c>
      <c r="S1461" s="10">
        <f t="shared" ca="1" si="200"/>
        <v>0.41427390662720298</v>
      </c>
      <c r="T1461" s="26">
        <f ca="1">_xlfn.LOGNORM.INV(S1461,'Input Parameters'!$H$34,'Input Parameters'!$I$34)</f>
        <v>49.066600395632491</v>
      </c>
      <c r="U1461" s="10">
        <f t="shared" ca="1" si="201"/>
        <v>0.57327353031821371</v>
      </c>
      <c r="V1461" s="30">
        <f ca="1">_xlfn.BETA.INV(U1461,'Input Parameters'!$L$36,'Input Parameters'!$M$36,'Input Parameters'!$J$36,'Input Parameters'!$K$36)</f>
        <v>0.61452569075193908</v>
      </c>
      <c r="W1461" s="2">
        <f ca="1">N1461+(P1461-N1461)*(1-ERF((T1461-R1461)/(2*SQRT(L1461*'Input Parameters'!$E$38))))</f>
        <v>0.18652094727643714</v>
      </c>
      <c r="X1461">
        <f t="shared" ca="1" si="202"/>
        <v>1</v>
      </c>
      <c r="Y1461" s="7"/>
    </row>
    <row r="1462" spans="1:25" ht="15" customHeight="1" x14ac:dyDescent="0.25">
      <c r="A1462" s="139">
        <v>1455</v>
      </c>
      <c r="B1462" s="10">
        <f t="shared" ca="1" si="193"/>
        <v>0.33672361270896078</v>
      </c>
      <c r="C1462" s="60">
        <f ca="1">_xlfn.NORM.INV(B1462,'Input Parameters'!$E$15,'Input Parameters'!$F$15)</f>
        <v>248.12891204129835</v>
      </c>
      <c r="D1462" s="10">
        <f t="shared" ca="1" si="194"/>
        <v>0.18776949029460299</v>
      </c>
      <c r="E1462" s="62">
        <f ca="1">IF(_xlfn.NORM.INV(D1462,'Input Parameters'!$E$17,'Input Parameters'!$F$17)&lt;3500,3500,IF(_xlfn.NORM.INV(D1462,'Input Parameters'!$E$17,'Input Parameters'!$F$17)&gt;5500,5500,_xlfn.NORM.INV(D1462,'Input Parameters'!$E$17,'Input Parameters'!$F$17)))</f>
        <v>4179.6979593495316</v>
      </c>
      <c r="F1462" s="10">
        <f t="shared" ca="1" si="195"/>
        <v>0.76031191436108991</v>
      </c>
      <c r="G1462" s="64">
        <f ca="1">_xlfn.NORM.INV(F1462,'Input Parameters'!$E$20,'Input Parameters'!$F$20)</f>
        <v>287.38895199472398</v>
      </c>
      <c r="H1462" s="57">
        <f ca="1">EXP(E1462*(1/'Input Parameters'!$E$23-1/G1462))</f>
        <v>0.75957246717586802</v>
      </c>
      <c r="I1462" s="10">
        <f t="shared" ca="1" si="196"/>
        <v>0.46984377397689536</v>
      </c>
      <c r="J1462" s="30">
        <f ca="1">_xlfn.BETA.INV(I1462,'Input Parameters'!$L$26,'Input Parameters'!$M$26,'Input Parameters'!$J$26,'Input Parameters'!$K$26)</f>
        <v>0.64915655760149293</v>
      </c>
      <c r="K1462" s="168">
        <f ca="1">('Input Parameters'!$E$27/'Input Parameters'!$E$38)^$J1462</f>
        <v>9.5004566849957815E-3</v>
      </c>
      <c r="L1462" s="69">
        <f ca="1">$H1462*$C1462*'Input Parameters'!$E$25*K1462</f>
        <v>1.7905690263045353</v>
      </c>
      <c r="M1462" s="24">
        <f t="shared" ca="1" si="197"/>
        <v>0.75479087296674297</v>
      </c>
      <c r="N1462" s="15">
        <f ca="1">_xlfn.NORM.INV(M1462,'Input Parameters'!$E$29,'Input Parameters'!$F$29)</f>
        <v>0.10006896437394602</v>
      </c>
      <c r="O1462" s="8">
        <f t="shared" ca="1" si="198"/>
        <v>7.8660079684091277E-2</v>
      </c>
      <c r="P1462" s="30">
        <f ca="1">_xlfn.LOGNORM.INV(O1462,'Input Parameters'!$H$30,'Input Parameters'!$I$30)</f>
        <v>1.3757884703927399</v>
      </c>
      <c r="Q1462" s="10">
        <f t="shared" ca="1" si="199"/>
        <v>0.28410918599792334</v>
      </c>
      <c r="R1462" s="30">
        <f>IF('Input Parameters'!$E$32=0,0,_xlfn.BETA.INV(Q1462,'Input Parameters'!$L$32,'Input Parameters'!$M$32,'Input Parameters'!$J$32,'Input Parameters'!$K$32))</f>
        <v>0</v>
      </c>
      <c r="S1462" s="10">
        <f t="shared" ca="1" si="200"/>
        <v>0.10705632872400306</v>
      </c>
      <c r="T1462" s="26">
        <f ca="1">_xlfn.LOGNORM.INV(S1462,'Input Parameters'!$H$34,'Input Parameters'!$I$34)</f>
        <v>43.183298135992302</v>
      </c>
      <c r="U1462" s="10">
        <f t="shared" ca="1" si="201"/>
        <v>0.56653090299220166</v>
      </c>
      <c r="V1462" s="30">
        <f ca="1">_xlfn.BETA.INV(U1462,'Input Parameters'!$L$36,'Input Parameters'!$M$36,'Input Parameters'!$J$36,'Input Parameters'!$K$36)</f>
        <v>0.6118235258595468</v>
      </c>
      <c r="W1462" s="2">
        <f ca="1">N1462+(P1462-N1462)*(1-ERF((T1462-R1462)/(2*SQRT(L1462*'Input Parameters'!$E$38))))</f>
        <v>0.12876315589154397</v>
      </c>
      <c r="X1462">
        <f t="shared" ca="1" si="202"/>
        <v>1</v>
      </c>
      <c r="Y1462" s="7"/>
    </row>
    <row r="1463" spans="1:25" ht="15" customHeight="1" x14ac:dyDescent="0.25">
      <c r="A1463" s="139">
        <v>1456</v>
      </c>
      <c r="B1463" s="10">
        <f t="shared" ca="1" si="193"/>
        <v>0.9991131321695812</v>
      </c>
      <c r="C1463" s="60">
        <f ca="1">_xlfn.NORM.INV(B1463,'Input Parameters'!$E$15,'Input Parameters'!$F$15)</f>
        <v>440.3604297401032</v>
      </c>
      <c r="D1463" s="10">
        <f t="shared" ca="1" si="194"/>
        <v>0.94823743597374832</v>
      </c>
      <c r="E1463" s="62">
        <f ca="1">IF(_xlfn.NORM.INV(D1463,'Input Parameters'!$E$17,'Input Parameters'!$F$17)&lt;3500,3500,IF(_xlfn.NORM.INV(D1463,'Input Parameters'!$E$17,'Input Parameters'!$F$17)&gt;5500,5500,_xlfn.NORM.INV(D1463,'Input Parameters'!$E$17,'Input Parameters'!$F$17)))</f>
        <v>5500</v>
      </c>
      <c r="F1463" s="10">
        <f t="shared" ca="1" si="195"/>
        <v>0.12059979088872463</v>
      </c>
      <c r="G1463" s="64">
        <f ca="1">_xlfn.NORM.INV(F1463,'Input Parameters'!$E$20,'Input Parameters'!$F$20)</f>
        <v>274.79764214752305</v>
      </c>
      <c r="H1463" s="57">
        <f ca="1">EXP(E1463*(1/'Input Parameters'!$E$23-1/G1463))</f>
        <v>0.2897407891820763</v>
      </c>
      <c r="I1463" s="10">
        <f t="shared" ca="1" si="196"/>
        <v>0.71520171800281507</v>
      </c>
      <c r="J1463" s="30">
        <f ca="1">_xlfn.BETA.INV(I1463,'Input Parameters'!$L$26,'Input Parameters'!$M$26,'Input Parameters'!$J$26,'Input Parameters'!$K$26)</f>
        <v>0.74802387232756296</v>
      </c>
      <c r="K1463" s="168">
        <f ca="1">('Input Parameters'!$E$27/'Input Parameters'!$E$38)^$J1463</f>
        <v>4.6746872975308293E-3</v>
      </c>
      <c r="L1463" s="69">
        <f ca="1">$H1463*$C1463*'Input Parameters'!$E$25*K1463</f>
        <v>0.59644512136872585</v>
      </c>
      <c r="M1463" s="24">
        <f t="shared" ca="1" si="197"/>
        <v>0.40774479238498773</v>
      </c>
      <c r="N1463" s="15">
        <f ca="1">_xlfn.NORM.INV(M1463,'Input Parameters'!$E$29,'Input Parameters'!$F$29)</f>
        <v>9.997666499344543E-2</v>
      </c>
      <c r="O1463" s="8">
        <f t="shared" ca="1" si="198"/>
        <v>0.37367768738892215</v>
      </c>
      <c r="P1463" s="30">
        <f ca="1">_xlfn.LOGNORM.INV(O1463,'Input Parameters'!$H$30,'Input Parameters'!$I$30)</f>
        <v>2.3045218959939739</v>
      </c>
      <c r="Q1463" s="10">
        <f t="shared" ca="1" si="199"/>
        <v>0.42005852030623059</v>
      </c>
      <c r="R1463" s="30">
        <f>IF('Input Parameters'!$E$32=0,0,_xlfn.BETA.INV(Q1463,'Input Parameters'!$L$32,'Input Parameters'!$M$32,'Input Parameters'!$J$32,'Input Parameters'!$K$32))</f>
        <v>0</v>
      </c>
      <c r="S1463" s="10">
        <f t="shared" ca="1" si="200"/>
        <v>0.67679537317370397</v>
      </c>
      <c r="T1463" s="26">
        <f ca="1">_xlfn.LOGNORM.INV(S1463,'Input Parameters'!$H$34,'Input Parameters'!$I$34)</f>
        <v>53.37095371109563</v>
      </c>
      <c r="U1463" s="10">
        <f t="shared" ca="1" si="201"/>
        <v>0.79464022247361554</v>
      </c>
      <c r="V1463" s="30">
        <f ca="1">_xlfn.BETA.INV(U1463,'Input Parameters'!$L$36,'Input Parameters'!$M$36,'Input Parameters'!$J$36,'Input Parameters'!$K$36)</f>
        <v>0.72038105208906122</v>
      </c>
      <c r="W1463" s="2">
        <f ca="1">N1463+(P1463-N1463)*(1-ERF((T1463-R1463)/(2*SQRT(L1463*'Input Parameters'!$E$38))))</f>
        <v>9.9978926953049607E-2</v>
      </c>
      <c r="X1463">
        <f t="shared" ca="1" si="202"/>
        <v>1</v>
      </c>
      <c r="Y1463" s="7"/>
    </row>
    <row r="1464" spans="1:25" ht="15" customHeight="1" x14ac:dyDescent="0.25">
      <c r="A1464" s="139">
        <v>1457</v>
      </c>
      <c r="B1464" s="10">
        <f t="shared" ca="1" si="193"/>
        <v>0.78057952718535817</v>
      </c>
      <c r="C1464" s="60">
        <f ca="1">_xlfn.NORM.INV(B1464,'Input Parameters'!$E$15,'Input Parameters'!$F$15)</f>
        <v>312.92115667338766</v>
      </c>
      <c r="D1464" s="10">
        <f t="shared" ca="1" si="194"/>
        <v>0.28859902917882951</v>
      </c>
      <c r="E1464" s="62">
        <f ca="1">IF(_xlfn.NORM.INV(D1464,'Input Parameters'!$E$17,'Input Parameters'!$F$17)&lt;3500,3500,IF(_xlfn.NORM.INV(D1464,'Input Parameters'!$E$17,'Input Parameters'!$F$17)&gt;5500,5500,_xlfn.NORM.INV(D1464,'Input Parameters'!$E$17,'Input Parameters'!$F$17)))</f>
        <v>4409.7625020327514</v>
      </c>
      <c r="F1464" s="10">
        <f t="shared" ca="1" si="195"/>
        <v>0.83836114728800604</v>
      </c>
      <c r="G1464" s="64">
        <f ca="1">_xlfn.NORM.INV(F1464,'Input Parameters'!$E$20,'Input Parameters'!$F$20)</f>
        <v>289.26788937136439</v>
      </c>
      <c r="H1464" s="57">
        <f ca="1">EXP(E1464*(1/'Input Parameters'!$E$23-1/G1464))</f>
        <v>0.82657212118499646</v>
      </c>
      <c r="I1464" s="10">
        <f t="shared" ca="1" si="196"/>
        <v>0.17576823136023267</v>
      </c>
      <c r="J1464" s="30">
        <f ca="1">_xlfn.BETA.INV(I1464,'Input Parameters'!$L$26,'Input Parameters'!$M$26,'Input Parameters'!$J$26,'Input Parameters'!$K$26)</f>
        <v>0.50440386213164001</v>
      </c>
      <c r="K1464" s="168">
        <f ca="1">('Input Parameters'!$E$27/'Input Parameters'!$E$38)^$J1464</f>
        <v>2.6833588177047878E-2</v>
      </c>
      <c r="L1464" s="69">
        <f ca="1">$H1464*$C1464*'Input Parameters'!$E$25*K1464</f>
        <v>6.9405586794561707</v>
      </c>
      <c r="M1464" s="24">
        <f t="shared" ca="1" si="197"/>
        <v>0.3418352486179056</v>
      </c>
      <c r="N1464" s="15">
        <f ca="1">_xlfn.NORM.INV(M1464,'Input Parameters'!$E$29,'Input Parameters'!$F$29)</f>
        <v>9.9959254044982709E-2</v>
      </c>
      <c r="O1464" s="8">
        <f t="shared" ca="1" si="198"/>
        <v>0.79417720103767031</v>
      </c>
      <c r="P1464" s="30">
        <f ca="1">_xlfn.LOGNORM.INV(O1464,'Input Parameters'!$H$30,'Input Parameters'!$I$30)</f>
        <v>3.9545453775355996</v>
      </c>
      <c r="Q1464" s="10">
        <f t="shared" ca="1" si="199"/>
        <v>0.8124007900844642</v>
      </c>
      <c r="R1464" s="30">
        <f>IF('Input Parameters'!$E$32=0,0,_xlfn.BETA.INV(Q1464,'Input Parameters'!$L$32,'Input Parameters'!$M$32,'Input Parameters'!$J$32,'Input Parameters'!$K$32))</f>
        <v>0</v>
      </c>
      <c r="S1464" s="10">
        <f t="shared" ca="1" si="200"/>
        <v>6.9357703778648472E-2</v>
      </c>
      <c r="T1464" s="26">
        <f ca="1">_xlfn.LOGNORM.INV(S1464,'Input Parameters'!$H$34,'Input Parameters'!$I$34)</f>
        <v>41.921012316511401</v>
      </c>
      <c r="U1464" s="10">
        <f t="shared" ca="1" si="201"/>
        <v>0.73759770179279915</v>
      </c>
      <c r="V1464" s="30">
        <f ca="1">_xlfn.BETA.INV(U1464,'Input Parameters'!$L$36,'Input Parameters'!$M$36,'Input Parameters'!$J$36,'Input Parameters'!$K$36)</f>
        <v>0.68837213455645696</v>
      </c>
      <c r="W1464" s="2">
        <f ca="1">N1464+(P1464-N1464)*(1-ERF((T1464-R1464)/(2*SQRT(L1464*'Input Parameters'!$E$38))))</f>
        <v>1.1041385375172059</v>
      </c>
      <c r="X1464">
        <f t="shared" ca="1" si="202"/>
        <v>0</v>
      </c>
      <c r="Y1464" s="7"/>
    </row>
    <row r="1465" spans="1:25" ht="15" customHeight="1" x14ac:dyDescent="0.25">
      <c r="A1465" s="139">
        <v>1458</v>
      </c>
      <c r="B1465" s="10">
        <f t="shared" ca="1" si="193"/>
        <v>0.22800481421147833</v>
      </c>
      <c r="C1465" s="60">
        <f ca="1">_xlfn.NORM.INV(B1465,'Input Parameters'!$E$15,'Input Parameters'!$F$15)</f>
        <v>230.56958806713354</v>
      </c>
      <c r="D1465" s="10">
        <f t="shared" ca="1" si="194"/>
        <v>0.45396398370209412</v>
      </c>
      <c r="E1465" s="62">
        <f ca="1">IF(_xlfn.NORM.INV(D1465,'Input Parameters'!$E$17,'Input Parameters'!$F$17)&lt;3500,3500,IF(_xlfn.NORM.INV(D1465,'Input Parameters'!$E$17,'Input Parameters'!$F$17)&gt;5500,5500,_xlfn.NORM.INV(D1465,'Input Parameters'!$E$17,'Input Parameters'!$F$17)))</f>
        <v>4719.0432626781621</v>
      </c>
      <c r="F1465" s="10">
        <f t="shared" ca="1" si="195"/>
        <v>0.62115390221613909</v>
      </c>
      <c r="G1465" s="64">
        <f ca="1">_xlfn.NORM.INV(F1465,'Input Parameters'!$E$20,'Input Parameters'!$F$20)</f>
        <v>284.71703546394178</v>
      </c>
      <c r="H1465" s="57">
        <f ca="1">EXP(E1465*(1/'Input Parameters'!$E$23-1/G1465))</f>
        <v>0.62839772591911691</v>
      </c>
      <c r="I1465" s="10">
        <f t="shared" ca="1" si="196"/>
        <v>4.1483761837846855E-2</v>
      </c>
      <c r="J1465" s="30">
        <f ca="1">_xlfn.BETA.INV(I1465,'Input Parameters'!$L$26,'Input Parameters'!$M$26,'Input Parameters'!$J$26,'Input Parameters'!$K$26)</f>
        <v>0.36985510620441386</v>
      </c>
      <c r="K1465" s="168">
        <f ca="1">('Input Parameters'!$E$27/'Input Parameters'!$E$38)^$J1465</f>
        <v>7.0441023645121392E-2</v>
      </c>
      <c r="L1465" s="69">
        <f ca="1">$H1465*$C1465*'Input Parameters'!$E$25*K1465</f>
        <v>10.206157989972269</v>
      </c>
      <c r="M1465" s="24">
        <f t="shared" ca="1" si="197"/>
        <v>0.41765059108136016</v>
      </c>
      <c r="N1465" s="15">
        <f ca="1">_xlfn.NORM.INV(M1465,'Input Parameters'!$E$29,'Input Parameters'!$F$29)</f>
        <v>9.9979209248614739E-2</v>
      </c>
      <c r="O1465" s="8">
        <f t="shared" ca="1" si="198"/>
        <v>0.7410510332154906</v>
      </c>
      <c r="P1465" s="30">
        <f ca="1">_xlfn.LOGNORM.INV(O1465,'Input Parameters'!$H$30,'Input Parameters'!$I$30)</f>
        <v>3.6417951319091393</v>
      </c>
      <c r="Q1465" s="10">
        <f t="shared" ca="1" si="199"/>
        <v>0.3176561945473535</v>
      </c>
      <c r="R1465" s="30">
        <f>IF('Input Parameters'!$E$32=0,0,_xlfn.BETA.INV(Q1465,'Input Parameters'!$L$32,'Input Parameters'!$M$32,'Input Parameters'!$J$32,'Input Parameters'!$K$32))</f>
        <v>0</v>
      </c>
      <c r="S1465" s="10">
        <f t="shared" ca="1" si="200"/>
        <v>0.65987194254416259</v>
      </c>
      <c r="T1465" s="26">
        <f ca="1">_xlfn.LOGNORM.INV(S1465,'Input Parameters'!$H$34,'Input Parameters'!$I$34)</f>
        <v>53.061887826659358</v>
      </c>
      <c r="U1465" s="10">
        <f t="shared" ca="1" si="201"/>
        <v>4.6699874800517183E-2</v>
      </c>
      <c r="V1465" s="30">
        <f ca="1">_xlfn.BETA.INV(U1465,'Input Parameters'!$L$36,'Input Parameters'!$M$36,'Input Parameters'!$J$36,'Input Parameters'!$K$36)</f>
        <v>0.37587224336784519</v>
      </c>
      <c r="W1465" s="2">
        <f ca="1">N1465+(P1465-N1465)*(1-ERF((T1465-R1465)/(2*SQRT(L1465*'Input Parameters'!$E$38))))</f>
        <v>0.95076815241906476</v>
      </c>
      <c r="X1465">
        <f t="shared" ca="1" si="202"/>
        <v>0</v>
      </c>
      <c r="Y1465" s="7"/>
    </row>
    <row r="1466" spans="1:25" ht="15" customHeight="1" x14ac:dyDescent="0.25">
      <c r="A1466" s="139">
        <v>1459</v>
      </c>
      <c r="B1466" s="10">
        <f t="shared" ca="1" si="193"/>
        <v>0.88841743454677546</v>
      </c>
      <c r="C1466" s="60">
        <f ca="1">_xlfn.NORM.INV(B1466,'Input Parameters'!$E$15,'Input Parameters'!$F$15)</f>
        <v>336.983202142587</v>
      </c>
      <c r="D1466" s="10">
        <f t="shared" ca="1" si="194"/>
        <v>0.20722316524377993</v>
      </c>
      <c r="E1466" s="62">
        <f ca="1">IF(_xlfn.NORM.INV(D1466,'Input Parameters'!$E$17,'Input Parameters'!$F$17)&lt;3500,3500,IF(_xlfn.NORM.INV(D1466,'Input Parameters'!$E$17,'Input Parameters'!$F$17)&gt;5500,5500,_xlfn.NORM.INV(D1466,'Input Parameters'!$E$17,'Input Parameters'!$F$17)))</f>
        <v>4228.7341451299963</v>
      </c>
      <c r="F1466" s="10">
        <f t="shared" ca="1" si="195"/>
        <v>0.78535608430072368</v>
      </c>
      <c r="G1466" s="64">
        <f ca="1">_xlfn.NORM.INV(F1466,'Input Parameters'!$E$20,'Input Parameters'!$F$20)</f>
        <v>287.94575311232416</v>
      </c>
      <c r="H1466" s="57">
        <f ca="1">EXP(E1466*(1/'Input Parameters'!$E$23-1/G1466))</f>
        <v>0.77897780093718638</v>
      </c>
      <c r="I1466" s="10">
        <f t="shared" ca="1" si="196"/>
        <v>0.93581475537438685</v>
      </c>
      <c r="J1466" s="30">
        <f ca="1">_xlfn.BETA.INV(I1466,'Input Parameters'!$L$26,'Input Parameters'!$M$26,'Input Parameters'!$J$26,'Input Parameters'!$K$26)</f>
        <v>0.86439312766556498</v>
      </c>
      <c r="K1466" s="168">
        <f ca="1">('Input Parameters'!$E$27/'Input Parameters'!$E$38)^$J1466</f>
        <v>2.0287966604702781E-3</v>
      </c>
      <c r="L1466" s="69">
        <f ca="1">$H1466*$C1466*'Input Parameters'!$E$25*K1466</f>
        <v>0.53256406097315268</v>
      </c>
      <c r="M1466" s="24">
        <f t="shared" ca="1" si="197"/>
        <v>0.14248585260793944</v>
      </c>
      <c r="N1466" s="15">
        <f ca="1">_xlfn.NORM.INV(M1466,'Input Parameters'!$E$29,'Input Parameters'!$F$29)</f>
        <v>9.9893078256714396E-2</v>
      </c>
      <c r="O1466" s="8">
        <f t="shared" ca="1" si="198"/>
        <v>0.35761955151832525</v>
      </c>
      <c r="P1466" s="30">
        <f ca="1">_xlfn.LOGNORM.INV(O1466,'Input Parameters'!$H$30,'Input Parameters'!$I$30)</f>
        <v>2.2585033388056606</v>
      </c>
      <c r="Q1466" s="10">
        <f t="shared" ca="1" si="199"/>
        <v>0.95493786624387045</v>
      </c>
      <c r="R1466" s="30">
        <f>IF('Input Parameters'!$E$32=0,0,_xlfn.BETA.INV(Q1466,'Input Parameters'!$L$32,'Input Parameters'!$M$32,'Input Parameters'!$J$32,'Input Parameters'!$K$32))</f>
        <v>0</v>
      </c>
      <c r="S1466" s="10">
        <f t="shared" ca="1" si="200"/>
        <v>0.17378651544635326</v>
      </c>
      <c r="T1466" s="26">
        <f ca="1">_xlfn.LOGNORM.INV(S1466,'Input Parameters'!$H$34,'Input Parameters'!$I$34)</f>
        <v>44.84381447007889</v>
      </c>
      <c r="U1466" s="10">
        <f t="shared" ca="1" si="201"/>
        <v>0.8833520711731635</v>
      </c>
      <c r="V1466" s="30">
        <f ca="1">_xlfn.BETA.INV(U1466,'Input Parameters'!$L$36,'Input Parameters'!$M$36,'Input Parameters'!$J$36,'Input Parameters'!$K$36)</f>
        <v>0.78585461790172118</v>
      </c>
      <c r="W1466" s="2">
        <f ca="1">N1466+(P1466-N1466)*(1-ERF((T1466-R1466)/(2*SQRT(L1466*'Input Parameters'!$E$38))))</f>
        <v>9.9923126223803019E-2</v>
      </c>
      <c r="X1466">
        <f t="shared" ca="1" si="202"/>
        <v>1</v>
      </c>
      <c r="Y1466" s="7"/>
    </row>
    <row r="1467" spans="1:25" ht="15" customHeight="1" x14ac:dyDescent="0.25">
      <c r="A1467" s="139">
        <v>1460</v>
      </c>
      <c r="B1467" s="10">
        <f t="shared" ca="1" si="193"/>
        <v>0.14234648039989206</v>
      </c>
      <c r="C1467" s="60">
        <f ca="1">_xlfn.NORM.INV(B1467,'Input Parameters'!$E$15,'Input Parameters'!$F$15)</f>
        <v>212.98908597285453</v>
      </c>
      <c r="D1467" s="10">
        <f t="shared" ca="1" si="194"/>
        <v>0.19100147895760156</v>
      </c>
      <c r="E1467" s="62">
        <f ca="1">IF(_xlfn.NORM.INV(D1467,'Input Parameters'!$E$17,'Input Parameters'!$F$17)&lt;3500,3500,IF(_xlfn.NORM.INV(D1467,'Input Parameters'!$E$17,'Input Parameters'!$F$17)&gt;5500,5500,_xlfn.NORM.INV(D1467,'Input Parameters'!$E$17,'Input Parameters'!$F$17)))</f>
        <v>4188.0517873513236</v>
      </c>
      <c r="F1467" s="10">
        <f t="shared" ca="1" si="195"/>
        <v>2.3323629430561654E-3</v>
      </c>
      <c r="G1467" s="64">
        <f ca="1">_xlfn.NORM.INV(F1467,'Input Parameters'!$E$20,'Input Parameters'!$F$20)</f>
        <v>263.69356643843645</v>
      </c>
      <c r="H1467" s="57">
        <f ca="1">EXP(E1467*(1/'Input Parameters'!$E$23-1/G1467))</f>
        <v>0.20493727069367088</v>
      </c>
      <c r="I1467" s="10">
        <f t="shared" ca="1" si="196"/>
        <v>0.77146802877439047</v>
      </c>
      <c r="J1467" s="30">
        <f ca="1">_xlfn.BETA.INV(I1467,'Input Parameters'!$L$26,'Input Parameters'!$M$26,'Input Parameters'!$J$26,'Input Parameters'!$K$26)</f>
        <v>0.77237905712708321</v>
      </c>
      <c r="K1467" s="168">
        <f ca="1">('Input Parameters'!$E$27/'Input Parameters'!$E$38)^$J1467</f>
        <v>3.9253752553052483E-3</v>
      </c>
      <c r="L1467" s="69">
        <f ca="1">$H1467*$C1467*'Input Parameters'!$E$25*K1467</f>
        <v>0.17134028238941343</v>
      </c>
      <c r="M1467" s="24">
        <f t="shared" ca="1" si="197"/>
        <v>0.99039184332653818</v>
      </c>
      <c r="N1467" s="15">
        <f ca="1">_xlfn.NORM.INV(M1467,'Input Parameters'!$E$29,'Input Parameters'!$F$29)</f>
        <v>0.10023413078766565</v>
      </c>
      <c r="O1467" s="8">
        <f t="shared" ca="1" si="198"/>
        <v>0.15217147378097284</v>
      </c>
      <c r="P1467" s="30">
        <f ca="1">_xlfn.LOGNORM.INV(O1467,'Input Parameters'!$H$30,'Input Parameters'!$I$30)</f>
        <v>1.6517374532376958</v>
      </c>
      <c r="Q1467" s="10">
        <f t="shared" ca="1" si="199"/>
        <v>0.85937057836218933</v>
      </c>
      <c r="R1467" s="30">
        <f>IF('Input Parameters'!$E$32=0,0,_xlfn.BETA.INV(Q1467,'Input Parameters'!$L$32,'Input Parameters'!$M$32,'Input Parameters'!$J$32,'Input Parameters'!$K$32))</f>
        <v>0</v>
      </c>
      <c r="S1467" s="10">
        <f t="shared" ca="1" si="200"/>
        <v>0.22656481447773746</v>
      </c>
      <c r="T1467" s="26">
        <f ca="1">_xlfn.LOGNORM.INV(S1467,'Input Parameters'!$H$34,'Input Parameters'!$I$34)</f>
        <v>45.912230650082549</v>
      </c>
      <c r="U1467" s="10">
        <f t="shared" ca="1" si="201"/>
        <v>0.65599288373309517</v>
      </c>
      <c r="V1467" s="30">
        <f ca="1">_xlfn.BETA.INV(U1467,'Input Parameters'!$L$36,'Input Parameters'!$M$36,'Input Parameters'!$J$36,'Input Parameters'!$K$36)</f>
        <v>0.64935302838589781</v>
      </c>
      <c r="W1467" s="2">
        <f ca="1">N1467+(P1467-N1467)*(1-ERF((T1467-R1467)/(2*SQRT(L1467*'Input Parameters'!$E$38))))</f>
        <v>0.10023413078767253</v>
      </c>
      <c r="X1467">
        <f t="shared" ca="1" si="202"/>
        <v>1</v>
      </c>
      <c r="Y1467" s="7"/>
    </row>
    <row r="1468" spans="1:25" ht="15" customHeight="1" x14ac:dyDescent="0.25">
      <c r="A1468" s="139">
        <v>1461</v>
      </c>
      <c r="B1468" s="10">
        <f t="shared" ca="1" si="193"/>
        <v>0.25052001002025381</v>
      </c>
      <c r="C1468" s="60">
        <f ca="1">_xlfn.NORM.INV(B1468,'Input Parameters'!$E$15,'Input Parameters'!$F$15)</f>
        <v>234.50291354643412</v>
      </c>
      <c r="D1468" s="10">
        <f t="shared" ca="1" si="194"/>
        <v>0.10289699133244135</v>
      </c>
      <c r="E1468" s="62">
        <f ca="1">IF(_xlfn.NORM.INV(D1468,'Input Parameters'!$E$17,'Input Parameters'!$F$17)&lt;3500,3500,IF(_xlfn.NORM.INV(D1468,'Input Parameters'!$E$17,'Input Parameters'!$F$17)&gt;5500,5500,_xlfn.NORM.INV(D1468,'Input Parameters'!$E$17,'Input Parameters'!$F$17)))</f>
        <v>3914.3489450047127</v>
      </c>
      <c r="F1468" s="10">
        <f t="shared" ca="1" si="195"/>
        <v>0.85124710534908143</v>
      </c>
      <c r="G1468" s="64">
        <f ca="1">_xlfn.NORM.INV(F1468,'Input Parameters'!$E$20,'Input Parameters'!$F$20)</f>
        <v>289.63004013159025</v>
      </c>
      <c r="H1468" s="57">
        <f ca="1">EXP(E1468*(1/'Input Parameters'!$E$23-1/G1468))</f>
        <v>0.85885958590587608</v>
      </c>
      <c r="I1468" s="10">
        <f t="shared" ca="1" si="196"/>
        <v>0.90927398010442773</v>
      </c>
      <c r="J1468" s="30">
        <f ca="1">_xlfn.BETA.INV(I1468,'Input Parameters'!$L$26,'Input Parameters'!$M$26,'Input Parameters'!$J$26,'Input Parameters'!$K$26)</f>
        <v>0.84507669531018581</v>
      </c>
      <c r="K1468" s="168">
        <f ca="1">('Input Parameters'!$E$27/'Input Parameters'!$E$38)^$J1468</f>
        <v>2.3303071137678153E-3</v>
      </c>
      <c r="L1468" s="69">
        <f ca="1">$H1468*$C1468*'Input Parameters'!$E$25*K1468</f>
        <v>0.4693356795392622</v>
      </c>
      <c r="M1468" s="24">
        <f t="shared" ca="1" si="197"/>
        <v>0.99651666121026483</v>
      </c>
      <c r="N1468" s="15">
        <f ca="1">_xlfn.NORM.INV(M1468,'Input Parameters'!$E$29,'Input Parameters'!$F$29)</f>
        <v>0.10026984329240035</v>
      </c>
      <c r="O1468" s="8">
        <f t="shared" ca="1" si="198"/>
        <v>0.12604718487399136</v>
      </c>
      <c r="P1468" s="30">
        <f ca="1">_xlfn.LOGNORM.INV(O1468,'Input Parameters'!$H$30,'Input Parameters'!$I$30)</f>
        <v>1.5621040489514124</v>
      </c>
      <c r="Q1468" s="10">
        <f t="shared" ca="1" si="199"/>
        <v>0.80322151568810407</v>
      </c>
      <c r="R1468" s="30">
        <f>IF('Input Parameters'!$E$32=0,0,_xlfn.BETA.INV(Q1468,'Input Parameters'!$L$32,'Input Parameters'!$M$32,'Input Parameters'!$J$32,'Input Parameters'!$K$32))</f>
        <v>0</v>
      </c>
      <c r="S1468" s="10">
        <f t="shared" ca="1" si="200"/>
        <v>0.77264505187865096</v>
      </c>
      <c r="T1468" s="26">
        <f ca="1">_xlfn.LOGNORM.INV(S1468,'Input Parameters'!$H$34,'Input Parameters'!$I$34)</f>
        <v>55.325312792398591</v>
      </c>
      <c r="U1468" s="10">
        <f t="shared" ca="1" si="201"/>
        <v>0.98726327773791789</v>
      </c>
      <c r="V1468" s="30">
        <f ca="1">_xlfn.BETA.INV(U1468,'Input Parameters'!$L$36,'Input Parameters'!$M$36,'Input Parameters'!$J$36,'Input Parameters'!$K$36)</f>
        <v>0.98132697948680114</v>
      </c>
      <c r="W1468" s="2">
        <f ca="1">N1468+(P1468-N1468)*(1-ERF((T1468-R1468)/(2*SQRT(L1468*'Input Parameters'!$E$38))))</f>
        <v>0.10026985976815449</v>
      </c>
      <c r="X1468">
        <f t="shared" ca="1" si="202"/>
        <v>1</v>
      </c>
      <c r="Y1468" s="7"/>
    </row>
    <row r="1469" spans="1:25" ht="15" customHeight="1" x14ac:dyDescent="0.25">
      <c r="A1469" s="139">
        <v>1462</v>
      </c>
      <c r="B1469" s="10">
        <f t="shared" ca="1" si="193"/>
        <v>0.8510011480219376</v>
      </c>
      <c r="C1469" s="60">
        <f ca="1">_xlfn.NORM.INV(B1469,'Input Parameters'!$E$15,'Input Parameters'!$F$15)</f>
        <v>327.3683090764103</v>
      </c>
      <c r="D1469" s="10">
        <f t="shared" ca="1" si="194"/>
        <v>0.37459748022406902</v>
      </c>
      <c r="E1469" s="62">
        <f ca="1">IF(_xlfn.NORM.INV(D1469,'Input Parameters'!$E$17,'Input Parameters'!$F$17)&lt;3500,3500,IF(_xlfn.NORM.INV(D1469,'Input Parameters'!$E$17,'Input Parameters'!$F$17)&gt;5500,5500,_xlfn.NORM.INV(D1469,'Input Parameters'!$E$17,'Input Parameters'!$F$17)))</f>
        <v>4576.2092619589721</v>
      </c>
      <c r="F1469" s="10">
        <f t="shared" ca="1" si="195"/>
        <v>0.51141565810027978</v>
      </c>
      <c r="G1469" s="64">
        <f ca="1">_xlfn.NORM.INV(F1469,'Input Parameters'!$E$20,'Input Parameters'!$F$20)</f>
        <v>282.84174540718658</v>
      </c>
      <c r="H1469" s="57">
        <f ca="1">EXP(E1469*(1/'Input Parameters'!$E$23-1/G1469))</f>
        <v>0.57287605085621995</v>
      </c>
      <c r="I1469" s="10">
        <f t="shared" ca="1" si="196"/>
        <v>0.5647153185857271</v>
      </c>
      <c r="J1469" s="30">
        <f ca="1">_xlfn.BETA.INV(I1469,'Input Parameters'!$L$26,'Input Parameters'!$M$26,'Input Parameters'!$J$26,'Input Parameters'!$K$26)</f>
        <v>0.68725474048761637</v>
      </c>
      <c r="K1469" s="168">
        <f ca="1">('Input Parameters'!$E$27/'Input Parameters'!$E$38)^$J1469</f>
        <v>7.2287107345505161E-3</v>
      </c>
      <c r="L1469" s="69">
        <f ca="1">$H1469*$C1469*'Input Parameters'!$E$25*K1469</f>
        <v>1.3556829945624331</v>
      </c>
      <c r="M1469" s="24">
        <f t="shared" ca="1" si="197"/>
        <v>2.0907227272460749E-2</v>
      </c>
      <c r="N1469" s="15">
        <f ca="1">_xlfn.NORM.INV(M1469,'Input Parameters'!$E$29,'Input Parameters'!$F$29)</f>
        <v>9.9796463792644632E-2</v>
      </c>
      <c r="O1469" s="8">
        <f t="shared" ca="1" si="198"/>
        <v>0.22895609206605572</v>
      </c>
      <c r="P1469" s="30">
        <f ca="1">_xlfn.LOGNORM.INV(O1469,'Input Parameters'!$H$30,'Input Parameters'!$I$30)</f>
        <v>1.8896609854132445</v>
      </c>
      <c r="Q1469" s="10">
        <f t="shared" ca="1" si="199"/>
        <v>0.72320245977294961</v>
      </c>
      <c r="R1469" s="30">
        <f>IF('Input Parameters'!$E$32=0,0,_xlfn.BETA.INV(Q1469,'Input Parameters'!$L$32,'Input Parameters'!$M$32,'Input Parameters'!$J$32,'Input Parameters'!$K$32))</f>
        <v>0</v>
      </c>
      <c r="S1469" s="10">
        <f t="shared" ca="1" si="200"/>
        <v>0.52252635423118565</v>
      </c>
      <c r="T1469" s="26">
        <f ca="1">_xlfn.LOGNORM.INV(S1469,'Input Parameters'!$H$34,'Input Parameters'!$I$34)</f>
        <v>50.763561867958742</v>
      </c>
      <c r="U1469" s="10">
        <f t="shared" ca="1" si="201"/>
        <v>2.0237479403040104E-2</v>
      </c>
      <c r="V1469" s="30">
        <f ca="1">_xlfn.BETA.INV(U1469,'Input Parameters'!$L$36,'Input Parameters'!$M$36,'Input Parameters'!$J$36,'Input Parameters'!$K$36)</f>
        <v>0.34239096633861071</v>
      </c>
      <c r="W1469" s="2">
        <f ca="1">N1469+(P1469-N1469)*(1-ERF((T1469-R1469)/(2*SQRT(L1469*'Input Parameters'!$E$38))))</f>
        <v>0.10346570367513459</v>
      </c>
      <c r="X1469">
        <f t="shared" ca="1" si="202"/>
        <v>1</v>
      </c>
      <c r="Y1469" s="7"/>
    </row>
    <row r="1470" spans="1:25" ht="15" customHeight="1" x14ac:dyDescent="0.25">
      <c r="A1470" s="139">
        <v>1463</v>
      </c>
      <c r="B1470" s="10">
        <f t="shared" ca="1" si="193"/>
        <v>0.1624708463349368</v>
      </c>
      <c r="C1470" s="60">
        <f ca="1">_xlfn.NORM.INV(B1470,'Input Parameters'!$E$15,'Input Parameters'!$F$15)</f>
        <v>217.62169322428352</v>
      </c>
      <c r="D1470" s="10">
        <f t="shared" ca="1" si="194"/>
        <v>0.41782437775276826</v>
      </c>
      <c r="E1470" s="62">
        <f ca="1">IF(_xlfn.NORM.INV(D1470,'Input Parameters'!$E$17,'Input Parameters'!$F$17)&lt;3500,3500,IF(_xlfn.NORM.INV(D1470,'Input Parameters'!$E$17,'Input Parameters'!$F$17)&gt;5500,5500,_xlfn.NORM.INV(D1470,'Input Parameters'!$E$17,'Input Parameters'!$F$17)))</f>
        <v>4654.7763210855501</v>
      </c>
      <c r="F1470" s="10">
        <f t="shared" ca="1" si="195"/>
        <v>0.80715035025005044</v>
      </c>
      <c r="G1470" s="64">
        <f ca="1">_xlfn.NORM.INV(F1470,'Input Parameters'!$E$20,'Input Parameters'!$F$20)</f>
        <v>288.46186847487434</v>
      </c>
      <c r="H1470" s="57">
        <f ca="1">EXP(E1470*(1/'Input Parameters'!$E$23-1/G1470))</f>
        <v>0.78191131190080843</v>
      </c>
      <c r="I1470" s="10">
        <f t="shared" ca="1" si="196"/>
        <v>0.83433568408967662</v>
      </c>
      <c r="J1470" s="30">
        <f ca="1">_xlfn.BETA.INV(I1470,'Input Parameters'!$L$26,'Input Parameters'!$M$26,'Input Parameters'!$J$26,'Input Parameters'!$K$26)</f>
        <v>0.80216851746526063</v>
      </c>
      <c r="K1470" s="168">
        <f ca="1">('Input Parameters'!$E$27/'Input Parameters'!$E$38)^$J1470</f>
        <v>3.1701580554499161E-3</v>
      </c>
      <c r="L1470" s="69">
        <f ca="1">$H1470*$C1470*'Input Parameters'!$E$25*K1470</f>
        <v>0.53943683261308895</v>
      </c>
      <c r="M1470" s="24">
        <f t="shared" ca="1" si="197"/>
        <v>0.26050370138832635</v>
      </c>
      <c r="N1470" s="15">
        <f ca="1">_xlfn.NORM.INV(M1470,'Input Parameters'!$E$29,'Input Parameters'!$F$29)</f>
        <v>9.9935820670353934E-2</v>
      </c>
      <c r="O1470" s="8">
        <f t="shared" ca="1" si="198"/>
        <v>0.17518562895829104</v>
      </c>
      <c r="P1470" s="30">
        <f ca="1">_xlfn.LOGNORM.INV(O1470,'Input Parameters'!$H$30,'Input Parameters'!$I$30)</f>
        <v>1.7261588124550489</v>
      </c>
      <c r="Q1470" s="10">
        <f t="shared" ca="1" si="199"/>
        <v>0.89525058081051978</v>
      </c>
      <c r="R1470" s="30">
        <f>IF('Input Parameters'!$E$32=0,0,_xlfn.BETA.INV(Q1470,'Input Parameters'!$L$32,'Input Parameters'!$M$32,'Input Parameters'!$J$32,'Input Parameters'!$K$32))</f>
        <v>0</v>
      </c>
      <c r="S1470" s="10">
        <f t="shared" ca="1" si="200"/>
        <v>0.1678131925527937</v>
      </c>
      <c r="T1470" s="26">
        <f ca="1">_xlfn.LOGNORM.INV(S1470,'Input Parameters'!$H$34,'Input Parameters'!$I$34)</f>
        <v>44.712589376115091</v>
      </c>
      <c r="U1470" s="10">
        <f t="shared" ca="1" si="201"/>
        <v>0.87640304441399308</v>
      </c>
      <c r="V1470" s="30">
        <f ca="1">_xlfn.BETA.INV(U1470,'Input Parameters'!$L$36,'Input Parameters'!$M$36,'Input Parameters'!$J$36,'Input Parameters'!$K$36)</f>
        <v>0.77958864399025951</v>
      </c>
      <c r="W1470" s="2">
        <f ca="1">N1470+(P1470-N1470)*(1-ERF((T1470-R1470)/(2*SQRT(L1470*'Input Parameters'!$E$38))))</f>
        <v>9.9963011108044994E-2</v>
      </c>
      <c r="X1470">
        <f t="shared" ca="1" si="202"/>
        <v>1</v>
      </c>
      <c r="Y1470" s="7"/>
    </row>
    <row r="1471" spans="1:25" ht="15" customHeight="1" x14ac:dyDescent="0.25">
      <c r="A1471" s="139">
        <v>1464</v>
      </c>
      <c r="B1471" s="10">
        <f t="shared" ca="1" si="193"/>
        <v>0.33326105451987487</v>
      </c>
      <c r="C1471" s="60">
        <f ca="1">_xlfn.NORM.INV(B1471,'Input Parameters'!$E$15,'Input Parameters'!$F$15)</f>
        <v>247.61383255076206</v>
      </c>
      <c r="D1471" s="10">
        <f t="shared" ca="1" si="194"/>
        <v>0.23280976889170601</v>
      </c>
      <c r="E1471" s="62">
        <f ca="1">IF(_xlfn.NORM.INV(D1471,'Input Parameters'!$E$17,'Input Parameters'!$F$17)&lt;3500,3500,IF(_xlfn.NORM.INV(D1471,'Input Parameters'!$E$17,'Input Parameters'!$F$17)&gt;5500,5500,_xlfn.NORM.INV(D1471,'Input Parameters'!$E$17,'Input Parameters'!$F$17)))</f>
        <v>4289.2626159206065</v>
      </c>
      <c r="F1471" s="10">
        <f t="shared" ca="1" si="195"/>
        <v>0.62904426140458103</v>
      </c>
      <c r="G1471" s="64">
        <f ca="1">_xlfn.NORM.INV(F1471,'Input Parameters'!$E$20,'Input Parameters'!$F$20)</f>
        <v>284.85646484600841</v>
      </c>
      <c r="H1471" s="57">
        <f ca="1">EXP(E1471*(1/'Input Parameters'!$E$23-1/G1471))</f>
        <v>0.66040836793772317</v>
      </c>
      <c r="I1471" s="10">
        <f t="shared" ca="1" si="196"/>
        <v>0.90063969103828245</v>
      </c>
      <c r="J1471" s="30">
        <f ca="1">_xlfn.BETA.INV(I1471,'Input Parameters'!$L$26,'Input Parameters'!$M$26,'Input Parameters'!$J$26,'Input Parameters'!$K$26)</f>
        <v>0.83943775800523546</v>
      </c>
      <c r="K1471" s="168">
        <f ca="1">('Input Parameters'!$E$27/'Input Parameters'!$E$38)^$J1471</f>
        <v>2.426496138866275E-3</v>
      </c>
      <c r="L1471" s="69">
        <f ca="1">$H1471*$C1471*'Input Parameters'!$E$25*K1471</f>
        <v>0.39679580703045275</v>
      </c>
      <c r="M1471" s="24">
        <f t="shared" ca="1" si="197"/>
        <v>3.3321750295478569E-3</v>
      </c>
      <c r="N1471" s="15">
        <f ca="1">_xlfn.NORM.INV(M1471,'Input Parameters'!$E$29,'Input Parameters'!$F$29)</f>
        <v>9.9728683294527998E-2</v>
      </c>
      <c r="O1471" s="8">
        <f t="shared" ca="1" si="198"/>
        <v>0.60106924371741688</v>
      </c>
      <c r="P1471" s="30">
        <f ca="1">_xlfn.LOGNORM.INV(O1471,'Input Parameters'!$H$30,'Input Parameters'!$I$30)</f>
        <v>3.0283703165705149</v>
      </c>
      <c r="Q1471" s="10">
        <f t="shared" ca="1" si="199"/>
        <v>0.67595080950978237</v>
      </c>
      <c r="R1471" s="30">
        <f>IF('Input Parameters'!$E$32=0,0,_xlfn.BETA.INV(Q1471,'Input Parameters'!$L$32,'Input Parameters'!$M$32,'Input Parameters'!$J$32,'Input Parameters'!$K$32))</f>
        <v>0</v>
      </c>
      <c r="S1471" s="10">
        <f t="shared" ca="1" si="200"/>
        <v>6.7437445017433983E-2</v>
      </c>
      <c r="T1471" s="26">
        <f ca="1">_xlfn.LOGNORM.INV(S1471,'Input Parameters'!$H$34,'Input Parameters'!$I$34)</f>
        <v>41.845081165218694</v>
      </c>
      <c r="U1471" s="10">
        <f t="shared" ca="1" si="201"/>
        <v>0.40497139583848607</v>
      </c>
      <c r="V1471" s="30">
        <f ca="1">_xlfn.BETA.INV(U1471,'Input Parameters'!$L$36,'Input Parameters'!$M$36,'Input Parameters'!$J$36,'Input Parameters'!$K$36)</f>
        <v>0.55011357731110111</v>
      </c>
      <c r="W1471" s="2">
        <f ca="1">N1471+(P1471-N1471)*(1-ERF((T1471-R1471)/(2*SQRT(L1471*'Input Parameters'!$E$38))))</f>
        <v>9.9736404859083985E-2</v>
      </c>
      <c r="X1471">
        <f t="shared" ca="1" si="202"/>
        <v>1</v>
      </c>
      <c r="Y1471" s="7"/>
    </row>
    <row r="1472" spans="1:25" ht="15" customHeight="1" x14ac:dyDescent="0.25">
      <c r="A1472" s="139">
        <v>1465</v>
      </c>
      <c r="B1472" s="10">
        <f t="shared" ca="1" si="193"/>
        <v>0.83968967791710192</v>
      </c>
      <c r="C1472" s="60">
        <f ca="1">_xlfn.NORM.INV(B1472,'Input Parameters'!$E$15,'Input Parameters'!$F$15)</f>
        <v>324.79121858050149</v>
      </c>
      <c r="D1472" s="10">
        <f t="shared" ca="1" si="194"/>
        <v>0.43179314155553661</v>
      </c>
      <c r="E1472" s="62">
        <f ca="1">IF(_xlfn.NORM.INV(D1472,'Input Parameters'!$E$17,'Input Parameters'!$F$17)&lt;3500,3500,IF(_xlfn.NORM.INV(D1472,'Input Parameters'!$E$17,'Input Parameters'!$F$17)&gt;5500,5500,_xlfn.NORM.INV(D1472,'Input Parameters'!$E$17,'Input Parameters'!$F$17)))</f>
        <v>4679.7324475655132</v>
      </c>
      <c r="F1472" s="10">
        <f t="shared" ca="1" si="195"/>
        <v>0.75200466392270182</v>
      </c>
      <c r="G1472" s="64">
        <f ca="1">_xlfn.NORM.INV(F1472,'Input Parameters'!$E$20,'Input Parameters'!$F$20)</f>
        <v>287.21143811152643</v>
      </c>
      <c r="H1472" s="57">
        <f ca="1">EXP(E1472*(1/'Input Parameters'!$E$23-1/G1472))</f>
        <v>0.72762961625754774</v>
      </c>
      <c r="I1472" s="10">
        <f t="shared" ca="1" si="196"/>
        <v>0.90943533389065911</v>
      </c>
      <c r="J1472" s="30">
        <f ca="1">_xlfn.BETA.INV(I1472,'Input Parameters'!$L$26,'Input Parameters'!$M$26,'Input Parameters'!$J$26,'Input Parameters'!$K$26)</f>
        <v>0.84518457207060838</v>
      </c>
      <c r="K1472" s="168">
        <f ca="1">('Input Parameters'!$E$27/'Input Parameters'!$E$38)^$J1472</f>
        <v>2.3285046136248106E-3</v>
      </c>
      <c r="L1472" s="69">
        <f ca="1">$H1472*$C1472*'Input Parameters'!$E$25*K1472</f>
        <v>0.55029016245593099</v>
      </c>
      <c r="M1472" s="24">
        <f t="shared" ca="1" si="197"/>
        <v>0.29900118424185917</v>
      </c>
      <c r="N1472" s="15">
        <f ca="1">_xlfn.NORM.INV(M1472,'Input Parameters'!$E$29,'Input Parameters'!$F$29)</f>
        <v>9.9947272461971881E-2</v>
      </c>
      <c r="O1472" s="8">
        <f t="shared" ca="1" si="198"/>
        <v>0.6509886832319226</v>
      </c>
      <c r="P1472" s="30">
        <f ca="1">_xlfn.LOGNORM.INV(O1472,'Input Parameters'!$H$30,'Input Parameters'!$I$30)</f>
        <v>3.2230239127641416</v>
      </c>
      <c r="Q1472" s="10">
        <f t="shared" ca="1" si="199"/>
        <v>0.92822791847832653</v>
      </c>
      <c r="R1472" s="30">
        <f>IF('Input Parameters'!$E$32=0,0,_xlfn.BETA.INV(Q1472,'Input Parameters'!$L$32,'Input Parameters'!$M$32,'Input Parameters'!$J$32,'Input Parameters'!$K$32))</f>
        <v>0</v>
      </c>
      <c r="S1472" s="10">
        <f t="shared" ca="1" si="200"/>
        <v>0.31908906944917781</v>
      </c>
      <c r="T1472" s="26">
        <f ca="1">_xlfn.LOGNORM.INV(S1472,'Input Parameters'!$H$34,'Input Parameters'!$I$34)</f>
        <v>47.540928983695316</v>
      </c>
      <c r="U1472" s="10">
        <f t="shared" ca="1" si="201"/>
        <v>2.2546187420764974E-2</v>
      </c>
      <c r="V1472" s="30">
        <f ca="1">_xlfn.BETA.INV(U1472,'Input Parameters'!$L$36,'Input Parameters'!$M$36,'Input Parameters'!$J$36,'Input Parameters'!$K$36)</f>
        <v>0.34620790660006084</v>
      </c>
      <c r="W1472" s="2">
        <f ca="1">N1472+(P1472-N1472)*(1-ERF((T1472-R1472)/(2*SQRT(L1472*'Input Parameters'!$E$38))))</f>
        <v>9.9965549802688625E-2</v>
      </c>
      <c r="X1472">
        <f t="shared" ca="1" si="202"/>
        <v>1</v>
      </c>
      <c r="Y1472" s="7"/>
    </row>
    <row r="1473" spans="1:25" ht="15" customHeight="1" x14ac:dyDescent="0.25">
      <c r="A1473" s="139">
        <v>1466</v>
      </c>
      <c r="B1473" s="10">
        <f t="shared" ca="1" si="193"/>
        <v>0.51283064364142172</v>
      </c>
      <c r="C1473" s="60">
        <f ca="1">_xlfn.NORM.INV(B1473,'Input Parameters'!$E$15,'Input Parameters'!$F$15)</f>
        <v>272.71045125896546</v>
      </c>
      <c r="D1473" s="10">
        <f t="shared" ca="1" si="194"/>
        <v>0.93690315660282342</v>
      </c>
      <c r="E1473" s="62">
        <f ca="1">IF(_xlfn.NORM.INV(D1473,'Input Parameters'!$E$17,'Input Parameters'!$F$17)&lt;3500,3500,IF(_xlfn.NORM.INV(D1473,'Input Parameters'!$E$17,'Input Parameters'!$F$17)&gt;5500,5500,_xlfn.NORM.INV(D1473,'Input Parameters'!$E$17,'Input Parameters'!$F$17)))</f>
        <v>5500</v>
      </c>
      <c r="F1473" s="10">
        <f t="shared" ca="1" si="195"/>
        <v>0.43747671227026752</v>
      </c>
      <c r="G1473" s="64">
        <f ca="1">_xlfn.NORM.INV(F1473,'Input Parameters'!$E$20,'Input Parameters'!$F$20)</f>
        <v>281.59562243828708</v>
      </c>
      <c r="H1473" s="57">
        <f ca="1">EXP(E1473*(1/'Input Parameters'!$E$23-1/G1473))</f>
        <v>0.46973130547798331</v>
      </c>
      <c r="I1473" s="10">
        <f t="shared" ca="1" si="196"/>
        <v>0.76997910510557366</v>
      </c>
      <c r="J1473" s="30">
        <f ca="1">_xlfn.BETA.INV(I1473,'Input Parameters'!$L$26,'Input Parameters'!$M$26,'Input Parameters'!$J$26,'Input Parameters'!$K$26)</f>
        <v>0.77171241170070171</v>
      </c>
      <c r="K1473" s="168">
        <f ca="1">('Input Parameters'!$E$27/'Input Parameters'!$E$38)^$J1473</f>
        <v>3.9441908147514002E-3</v>
      </c>
      <c r="L1473" s="69">
        <f ca="1">$H1473*$C1473*'Input Parameters'!$E$25*K1473</f>
        <v>0.50525335300843011</v>
      </c>
      <c r="M1473" s="24">
        <f t="shared" ca="1" si="197"/>
        <v>0.4987467464580021</v>
      </c>
      <c r="N1473" s="15">
        <f ca="1">_xlfn.NORM.INV(M1473,'Input Parameters'!$E$29,'Input Parameters'!$F$29)</f>
        <v>9.9999685855406945E-2</v>
      </c>
      <c r="O1473" s="8">
        <f t="shared" ca="1" si="198"/>
        <v>0.28421222363414655</v>
      </c>
      <c r="P1473" s="30">
        <f ca="1">_xlfn.LOGNORM.INV(O1473,'Input Parameters'!$H$30,'Input Parameters'!$I$30)</f>
        <v>2.0495230301517844</v>
      </c>
      <c r="Q1473" s="10">
        <f t="shared" ca="1" si="199"/>
        <v>0.67353459058909659</v>
      </c>
      <c r="R1473" s="30">
        <f>IF('Input Parameters'!$E$32=0,0,_xlfn.BETA.INV(Q1473,'Input Parameters'!$L$32,'Input Parameters'!$M$32,'Input Parameters'!$J$32,'Input Parameters'!$K$32))</f>
        <v>0</v>
      </c>
      <c r="S1473" s="10">
        <f t="shared" ca="1" si="200"/>
        <v>0.34813415233365896</v>
      </c>
      <c r="T1473" s="26">
        <f ca="1">_xlfn.LOGNORM.INV(S1473,'Input Parameters'!$H$34,'Input Parameters'!$I$34)</f>
        <v>48.016174549644539</v>
      </c>
      <c r="U1473" s="10">
        <f t="shared" ca="1" si="201"/>
        <v>0.98747506611318758</v>
      </c>
      <c r="V1473" s="30">
        <f ca="1">_xlfn.BETA.INV(U1473,'Input Parameters'!$L$36,'Input Parameters'!$M$36,'Input Parameters'!$J$36,'Input Parameters'!$K$36)</f>
        <v>0.98257230196481671</v>
      </c>
      <c r="W1473" s="2">
        <f ca="1">N1473+(P1473-N1473)*(1-ERF((T1473-R1473)/(2*SQRT(L1473*'Input Parameters'!$E$38))))</f>
        <v>0.10000316171624032</v>
      </c>
      <c r="X1473">
        <f t="shared" ca="1" si="202"/>
        <v>1</v>
      </c>
      <c r="Y1473" s="7"/>
    </row>
    <row r="1474" spans="1:25" ht="15" customHeight="1" x14ac:dyDescent="0.25">
      <c r="A1474" s="139">
        <v>1467</v>
      </c>
      <c r="B1474" s="10">
        <f t="shared" ca="1" si="193"/>
        <v>0.73663531682000916</v>
      </c>
      <c r="C1474" s="60">
        <f ca="1">_xlfn.NORM.INV(B1474,'Input Parameters'!$E$15,'Input Parameters'!$F$15)</f>
        <v>305.27200242920816</v>
      </c>
      <c r="D1474" s="10">
        <f t="shared" ca="1" si="194"/>
        <v>0.82743235586014618</v>
      </c>
      <c r="E1474" s="62">
        <f ca="1">IF(_xlfn.NORM.INV(D1474,'Input Parameters'!$E$17,'Input Parameters'!$F$17)&lt;3500,3500,IF(_xlfn.NORM.INV(D1474,'Input Parameters'!$E$17,'Input Parameters'!$F$17)&gt;5500,5500,_xlfn.NORM.INV(D1474,'Input Parameters'!$E$17,'Input Parameters'!$F$17)))</f>
        <v>5460.8470687424888</v>
      </c>
      <c r="F1474" s="10">
        <f t="shared" ca="1" si="195"/>
        <v>0.6052462437877234</v>
      </c>
      <c r="G1474" s="64">
        <f ca="1">_xlfn.NORM.INV(F1474,'Input Parameters'!$E$20,'Input Parameters'!$F$20)</f>
        <v>284.43856627208095</v>
      </c>
      <c r="H1474" s="57">
        <f ca="1">EXP(E1474*(1/'Input Parameters'!$E$23-1/G1474))</f>
        <v>0.5732755787744257</v>
      </c>
      <c r="I1474" s="10">
        <f t="shared" ca="1" si="196"/>
        <v>0.3284331106763575</v>
      </c>
      <c r="J1474" s="30">
        <f ca="1">_xlfn.BETA.INV(I1474,'Input Parameters'!$L$26,'Input Parameters'!$M$26,'Input Parameters'!$J$26,'Input Parameters'!$K$26)</f>
        <v>0.58784287032819171</v>
      </c>
      <c r="K1474" s="168">
        <f ca="1">('Input Parameters'!$E$27/'Input Parameters'!$E$38)^$J1474</f>
        <v>1.4748544574053942E-2</v>
      </c>
      <c r="L1474" s="69">
        <f ca="1">$H1474*$C1474*'Input Parameters'!$E$25*K1474</f>
        <v>2.5810688053802018</v>
      </c>
      <c r="M1474" s="24">
        <f t="shared" ca="1" si="197"/>
        <v>3.523707937086562E-3</v>
      </c>
      <c r="N1474" s="15">
        <f ca="1">_xlfn.NORM.INV(M1474,'Input Parameters'!$E$29,'Input Parameters'!$F$29)</f>
        <v>9.9730540464644329E-2</v>
      </c>
      <c r="O1474" s="8">
        <f t="shared" ca="1" si="198"/>
        <v>0.22613259745195258</v>
      </c>
      <c r="P1474" s="30">
        <f ca="1">_xlfn.LOGNORM.INV(O1474,'Input Parameters'!$H$30,'Input Parameters'!$I$30)</f>
        <v>1.8813289003689773</v>
      </c>
      <c r="Q1474" s="10">
        <f t="shared" ca="1" si="199"/>
        <v>0.74498949924066871</v>
      </c>
      <c r="R1474" s="30">
        <f>IF('Input Parameters'!$E$32=0,0,_xlfn.BETA.INV(Q1474,'Input Parameters'!$L$32,'Input Parameters'!$M$32,'Input Parameters'!$J$32,'Input Parameters'!$K$32))</f>
        <v>0</v>
      </c>
      <c r="S1474" s="10">
        <f t="shared" ca="1" si="200"/>
        <v>0.38323237036324598</v>
      </c>
      <c r="T1474" s="26">
        <f ca="1">_xlfn.LOGNORM.INV(S1474,'Input Parameters'!$H$34,'Input Parameters'!$I$34)</f>
        <v>48.577612557481203</v>
      </c>
      <c r="U1474" s="10">
        <f t="shared" ca="1" si="201"/>
        <v>0.26356347361652566</v>
      </c>
      <c r="V1474" s="30">
        <f ca="1">_xlfn.BETA.INV(U1474,'Input Parameters'!$L$36,'Input Parameters'!$M$36,'Input Parameters'!$J$36,'Input Parameters'!$K$36)</f>
        <v>0.49570146567823864</v>
      </c>
      <c r="W1474" s="2">
        <f ca="1">N1474+(P1474-N1474)*(1-ERF((T1474-R1474)/(2*SQRT(L1474*'Input Parameters'!$E$38))))</f>
        <v>0.15765258154014056</v>
      </c>
      <c r="X1474">
        <f t="shared" ca="1" si="202"/>
        <v>1</v>
      </c>
      <c r="Y1474" s="7"/>
    </row>
    <row r="1475" spans="1:25" ht="15" customHeight="1" x14ac:dyDescent="0.25">
      <c r="A1475" s="139">
        <v>1468</v>
      </c>
      <c r="B1475" s="10">
        <f t="shared" ca="1" si="193"/>
        <v>0.94725192450279183</v>
      </c>
      <c r="C1475" s="60">
        <f ca="1">_xlfn.NORM.INV(B1475,'Input Parameters'!$E$15,'Input Parameters'!$F$15)</f>
        <v>358.69406800442857</v>
      </c>
      <c r="D1475" s="10">
        <f t="shared" ca="1" si="194"/>
        <v>0.79970601458020696</v>
      </c>
      <c r="E1475" s="62">
        <f ca="1">IF(_xlfn.NORM.INV(D1475,'Input Parameters'!$E$17,'Input Parameters'!$F$17)&lt;3500,3500,IF(_xlfn.NORM.INV(D1475,'Input Parameters'!$E$17,'Input Parameters'!$F$17)&gt;5500,5500,_xlfn.NORM.INV(D1475,'Input Parameters'!$E$17,'Input Parameters'!$F$17)))</f>
        <v>5388.4001244745823</v>
      </c>
      <c r="F1475" s="10">
        <f t="shared" ca="1" si="195"/>
        <v>0.44912382516934535</v>
      </c>
      <c r="G1475" s="64">
        <f ca="1">_xlfn.NORM.INV(F1475,'Input Parameters'!$E$20,'Input Parameters'!$F$20)</f>
        <v>281.79323542268332</v>
      </c>
      <c r="H1475" s="57">
        <f ca="1">EXP(E1475*(1/'Input Parameters'!$E$23-1/G1475))</f>
        <v>0.48343239528639892</v>
      </c>
      <c r="I1475" s="10">
        <f t="shared" ca="1" si="196"/>
        <v>0.8336195195843461</v>
      </c>
      <c r="J1475" s="30">
        <f ca="1">_xlfn.BETA.INV(I1475,'Input Parameters'!$L$26,'Input Parameters'!$M$26,'Input Parameters'!$J$26,'Input Parameters'!$K$26)</f>
        <v>0.80180664182767025</v>
      </c>
      <c r="K1475" s="168">
        <f ca="1">('Input Parameters'!$E$27/'Input Parameters'!$E$38)^$J1475</f>
        <v>3.1783976589081662E-3</v>
      </c>
      <c r="L1475" s="69">
        <f ca="1">$H1475*$C1475*'Input Parameters'!$E$25*K1475</f>
        <v>0.55114792436846338</v>
      </c>
      <c r="M1475" s="24">
        <f t="shared" ca="1" si="197"/>
        <v>0.54360423509870992</v>
      </c>
      <c r="N1475" s="15">
        <f ca="1">_xlfn.NORM.INV(M1475,'Input Parameters'!$E$29,'Input Parameters'!$F$29)</f>
        <v>0.1000109518146137</v>
      </c>
      <c r="O1475" s="8">
        <f t="shared" ca="1" si="198"/>
        <v>5.0625410583035269E-2</v>
      </c>
      <c r="P1475" s="30">
        <f ca="1">_xlfn.LOGNORM.INV(O1475,'Input Parameters'!$H$30,'Input Parameters'!$I$30)</f>
        <v>1.2372531060246181</v>
      </c>
      <c r="Q1475" s="10">
        <f t="shared" ca="1" si="199"/>
        <v>0.49115236369472848</v>
      </c>
      <c r="R1475" s="30">
        <f>IF('Input Parameters'!$E$32=0,0,_xlfn.BETA.INV(Q1475,'Input Parameters'!$L$32,'Input Parameters'!$M$32,'Input Parameters'!$J$32,'Input Parameters'!$K$32))</f>
        <v>0</v>
      </c>
      <c r="S1475" s="10">
        <f t="shared" ca="1" si="200"/>
        <v>0.57340778903588929</v>
      </c>
      <c r="T1475" s="26">
        <f ca="1">_xlfn.LOGNORM.INV(S1475,'Input Parameters'!$H$34,'Input Parameters'!$I$34)</f>
        <v>51.582721840523682</v>
      </c>
      <c r="U1475" s="10">
        <f t="shared" ca="1" si="201"/>
        <v>0.98374130214919653</v>
      </c>
      <c r="V1475" s="30">
        <f ca="1">_xlfn.BETA.INV(U1475,'Input Parameters'!$L$36,'Input Parameters'!$M$36,'Input Parameters'!$J$36,'Input Parameters'!$K$36)</f>
        <v>0.96288774244057995</v>
      </c>
      <c r="W1475" s="2">
        <f ca="1">N1475+(P1475-N1475)*(1-ERF((T1475-R1475)/(2*SQRT(L1475*'Input Parameters'!$E$38))))</f>
        <v>0.10001197134964089</v>
      </c>
      <c r="X1475">
        <f t="shared" ca="1" si="202"/>
        <v>1</v>
      </c>
      <c r="Y1475" s="7"/>
    </row>
    <row r="1476" spans="1:25" ht="15" customHeight="1" x14ac:dyDescent="0.25">
      <c r="A1476" s="139">
        <v>1469</v>
      </c>
      <c r="B1476" s="10">
        <f t="shared" ca="1" si="193"/>
        <v>0.36053021556151388</v>
      </c>
      <c r="C1476" s="60">
        <f ca="1">_xlfn.NORM.INV(B1476,'Input Parameters'!$E$15,'Input Parameters'!$F$15)</f>
        <v>251.61787067769879</v>
      </c>
      <c r="D1476" s="10">
        <f t="shared" ca="1" si="194"/>
        <v>0.57515410992623039</v>
      </c>
      <c r="E1476" s="62">
        <f ca="1">IF(_xlfn.NORM.INV(D1476,'Input Parameters'!$E$17,'Input Parameters'!$F$17)&lt;3500,3500,IF(_xlfn.NORM.INV(D1476,'Input Parameters'!$E$17,'Input Parameters'!$F$17)&gt;5500,5500,_xlfn.NORM.INV(D1476,'Input Parameters'!$E$17,'Input Parameters'!$F$17)))</f>
        <v>4932.6581952071465</v>
      </c>
      <c r="F1476" s="10">
        <f t="shared" ca="1" si="195"/>
        <v>0.81851875494701021</v>
      </c>
      <c r="G1476" s="64">
        <f ca="1">_xlfn.NORM.INV(F1476,'Input Parameters'!$E$20,'Input Parameters'!$F$20)</f>
        <v>288.74522184784018</v>
      </c>
      <c r="H1476" s="57">
        <f ca="1">EXP(E1476*(1/'Input Parameters'!$E$23-1/G1476))</f>
        <v>0.78355031358962912</v>
      </c>
      <c r="I1476" s="10">
        <f t="shared" ca="1" si="196"/>
        <v>0.79860199718273661</v>
      </c>
      <c r="J1476" s="30">
        <f ca="1">_xlfn.BETA.INV(I1476,'Input Parameters'!$L$26,'Input Parameters'!$M$26,'Input Parameters'!$J$26,'Input Parameters'!$K$26)</f>
        <v>0.78480405914497453</v>
      </c>
      <c r="K1476" s="168">
        <f ca="1">('Input Parameters'!$E$27/'Input Parameters'!$E$38)^$J1476</f>
        <v>3.5906639096828382E-3</v>
      </c>
      <c r="L1476" s="69">
        <f ca="1">$H1476*$C1476*'Input Parameters'!$E$25*K1476</f>
        <v>0.70791828197972895</v>
      </c>
      <c r="M1476" s="24">
        <f t="shared" ca="1" si="197"/>
        <v>0.57287425729959918</v>
      </c>
      <c r="N1476" s="15">
        <f ca="1">_xlfn.NORM.INV(M1476,'Input Parameters'!$E$29,'Input Parameters'!$F$29)</f>
        <v>0.1000183696588436</v>
      </c>
      <c r="O1476" s="8">
        <f t="shared" ca="1" si="198"/>
        <v>0.45367890903834029</v>
      </c>
      <c r="P1476" s="30">
        <f ca="1">_xlfn.LOGNORM.INV(O1476,'Input Parameters'!$H$30,'Input Parameters'!$I$30)</f>
        <v>2.5397576886308419</v>
      </c>
      <c r="Q1476" s="10">
        <f t="shared" ca="1" si="199"/>
        <v>0.45253399973136343</v>
      </c>
      <c r="R1476" s="30">
        <f>IF('Input Parameters'!$E$32=0,0,_xlfn.BETA.INV(Q1476,'Input Parameters'!$L$32,'Input Parameters'!$M$32,'Input Parameters'!$J$32,'Input Parameters'!$K$32))</f>
        <v>0</v>
      </c>
      <c r="S1476" s="10">
        <f t="shared" ca="1" si="200"/>
        <v>0.76280012169715417</v>
      </c>
      <c r="T1476" s="26">
        <f ca="1">_xlfn.LOGNORM.INV(S1476,'Input Parameters'!$H$34,'Input Parameters'!$I$34)</f>
        <v>55.103610628953845</v>
      </c>
      <c r="U1476" s="10">
        <f t="shared" ca="1" si="201"/>
        <v>0.41359213538733097</v>
      </c>
      <c r="V1476" s="30">
        <f ca="1">_xlfn.BETA.INV(U1476,'Input Parameters'!$L$36,'Input Parameters'!$M$36,'Input Parameters'!$J$36,'Input Parameters'!$K$36)</f>
        <v>0.55333994258914176</v>
      </c>
      <c r="W1476" s="2">
        <f ca="1">N1476+(P1476-N1476)*(1-ERF((T1476-R1476)/(2*SQRT(L1476*'Input Parameters'!$E$38))))</f>
        <v>0.10002724855292905</v>
      </c>
      <c r="X1476">
        <f t="shared" ca="1" si="202"/>
        <v>1</v>
      </c>
      <c r="Y1476" s="7"/>
    </row>
    <row r="1477" spans="1:25" ht="15" customHeight="1" x14ac:dyDescent="0.25">
      <c r="A1477" s="139">
        <v>1470</v>
      </c>
      <c r="B1477" s="10">
        <f t="shared" ref="B1477:B1540" ca="1" si="203">RAND()</f>
        <v>0.27667804903354121</v>
      </c>
      <c r="C1477" s="60">
        <f ca="1">_xlfn.NORM.INV(B1477,'Input Parameters'!$E$15,'Input Parameters'!$F$15)</f>
        <v>238.84465571879304</v>
      </c>
      <c r="D1477" s="10">
        <f t="shared" ref="D1477:D1540" ca="1" si="204">RAND()</f>
        <v>5.1024067758225211E-2</v>
      </c>
      <c r="E1477" s="62">
        <f ca="1">IF(_xlfn.NORM.INV(D1477,'Input Parameters'!$E$17,'Input Parameters'!$F$17)&lt;3500,3500,IF(_xlfn.NORM.INV(D1477,'Input Parameters'!$E$17,'Input Parameters'!$F$17)&gt;5500,5500,_xlfn.NORM.INV(D1477,'Input Parameters'!$E$17,'Input Parameters'!$F$17)))</f>
        <v>3655.4969542918784</v>
      </c>
      <c r="F1477" s="10">
        <f t="shared" ref="F1477:F1540" ca="1" si="205">RAND()</f>
        <v>0.51589139351496227</v>
      </c>
      <c r="G1477" s="64">
        <f ca="1">_xlfn.NORM.INV(F1477,'Input Parameters'!$E$20,'Input Parameters'!$F$20)</f>
        <v>282.91695718810422</v>
      </c>
      <c r="H1477" s="57">
        <f ca="1">EXP(E1477*(1/'Input Parameters'!$E$23-1/G1477))</f>
        <v>0.64302803269236741</v>
      </c>
      <c r="I1477" s="10">
        <f t="shared" ref="I1477:I1540" ca="1" si="206">RAND()</f>
        <v>0.74198283700987944</v>
      </c>
      <c r="J1477" s="30">
        <f ca="1">_xlfn.BETA.INV(I1477,'Input Parameters'!$L$26,'Input Parameters'!$M$26,'Input Parameters'!$J$26,'Input Parameters'!$K$26)</f>
        <v>0.75942093516394638</v>
      </c>
      <c r="K1477" s="168">
        <f ca="1">('Input Parameters'!$E$27/'Input Parameters'!$E$38)^$J1477</f>
        <v>4.3077290805525826E-3</v>
      </c>
      <c r="L1477" s="69">
        <f ca="1">$H1477*$C1477*'Input Parameters'!$E$25*K1477</f>
        <v>0.66159744070154525</v>
      </c>
      <c r="M1477" s="24">
        <f t="shared" ref="M1477:M1540" ca="1" si="207">RAND()</f>
        <v>0.18104965678421958</v>
      </c>
      <c r="N1477" s="15">
        <f ca="1">_xlfn.NORM.INV(M1477,'Input Parameters'!$E$29,'Input Parameters'!$F$29)</f>
        <v>9.9908862783301106E-2</v>
      </c>
      <c r="O1477" s="8">
        <f t="shared" ref="O1477:O1540" ca="1" si="208">RAND()</f>
        <v>0.8446594438111874</v>
      </c>
      <c r="P1477" s="30">
        <f ca="1">_xlfn.LOGNORM.INV(O1477,'Input Parameters'!$H$30,'Input Parameters'!$I$30)</f>
        <v>4.3316009448843387</v>
      </c>
      <c r="Q1477" s="10">
        <f t="shared" ref="Q1477:Q1540" ca="1" si="209">RAND()</f>
        <v>0.8979984276449694</v>
      </c>
      <c r="R1477" s="30">
        <f>IF('Input Parameters'!$E$32=0,0,_xlfn.BETA.INV(Q1477,'Input Parameters'!$L$32,'Input Parameters'!$M$32,'Input Parameters'!$J$32,'Input Parameters'!$K$32))</f>
        <v>0</v>
      </c>
      <c r="S1477" s="10">
        <f t="shared" ref="S1477:S1540" ca="1" si="210">RAND()</f>
        <v>0.34070084351987173</v>
      </c>
      <c r="T1477" s="26">
        <f ca="1">_xlfn.LOGNORM.INV(S1477,'Input Parameters'!$H$34,'Input Parameters'!$I$34)</f>
        <v>47.895624444119846</v>
      </c>
      <c r="U1477" s="10">
        <f t="shared" ref="U1477:U1540" ca="1" si="211">RAND()</f>
        <v>0.21902854097801905</v>
      </c>
      <c r="V1477" s="30">
        <f ca="1">_xlfn.BETA.INV(U1477,'Input Parameters'!$L$36,'Input Parameters'!$M$36,'Input Parameters'!$J$36,'Input Parameters'!$K$36)</f>
        <v>0.47708941768665669</v>
      </c>
      <c r="W1477" s="2">
        <f ca="1">N1477+(P1477-N1477)*(1-ERF((T1477-R1477)/(2*SQRT(L1477*'Input Parameters'!$E$38))))</f>
        <v>0.10004134532176233</v>
      </c>
      <c r="X1477">
        <f t="shared" ca="1" si="202"/>
        <v>1</v>
      </c>
      <c r="Y1477" s="7"/>
    </row>
    <row r="1478" spans="1:25" ht="15" customHeight="1" x14ac:dyDescent="0.25">
      <c r="A1478" s="139">
        <v>1471</v>
      </c>
      <c r="B1478" s="10">
        <f t="shared" ca="1" si="203"/>
        <v>5.0269530553646913E-2</v>
      </c>
      <c r="C1478" s="60">
        <f ca="1">_xlfn.NORM.INV(B1478,'Input Parameters'!$E$15,'Input Parameters'!$F$15)</f>
        <v>181.96824725661827</v>
      </c>
      <c r="D1478" s="10">
        <f t="shared" ca="1" si="204"/>
        <v>0.67371067927348327</v>
      </c>
      <c r="E1478" s="62">
        <f ca="1">IF(_xlfn.NORM.INV(D1478,'Input Parameters'!$E$17,'Input Parameters'!$F$17)&lt;3500,3500,IF(_xlfn.NORM.INV(D1478,'Input Parameters'!$E$17,'Input Parameters'!$F$17)&gt;5500,5500,_xlfn.NORM.INV(D1478,'Input Parameters'!$E$17,'Input Parameters'!$F$17)))</f>
        <v>5115.1279560069661</v>
      </c>
      <c r="F1478" s="10">
        <f t="shared" ca="1" si="205"/>
        <v>0.53844343924142557</v>
      </c>
      <c r="G1478" s="64">
        <f ca="1">_xlfn.NORM.INV(F1478,'Input Parameters'!$E$20,'Input Parameters'!$F$20)</f>
        <v>283.29663733706906</v>
      </c>
      <c r="H1478" s="57">
        <f ca="1">EXP(E1478*(1/'Input Parameters'!$E$23-1/G1478))</f>
        <v>0.55230634244450383</v>
      </c>
      <c r="I1478" s="10">
        <f t="shared" ca="1" si="206"/>
        <v>0.84101014234586602</v>
      </c>
      <c r="J1478" s="30">
        <f ca="1">_xlfn.BETA.INV(I1478,'Input Parameters'!$L$26,'Input Parameters'!$M$26,'Input Parameters'!$J$26,'Input Parameters'!$K$26)</f>
        <v>0.80557292040602335</v>
      </c>
      <c r="K1478" s="168">
        <f ca="1">('Input Parameters'!$E$27/'Input Parameters'!$E$38)^$J1478</f>
        <v>3.093680811850524E-3</v>
      </c>
      <c r="L1478" s="69">
        <f ca="1">$H1478*$C1478*'Input Parameters'!$E$25*K1478</f>
        <v>0.31092178053916475</v>
      </c>
      <c r="M1478" s="24">
        <f t="shared" ca="1" si="207"/>
        <v>0.5446081859105566</v>
      </c>
      <c r="N1478" s="15">
        <f ca="1">_xlfn.NORM.INV(M1478,'Input Parameters'!$E$29,'Input Parameters'!$F$29)</f>
        <v>0.10001120501686349</v>
      </c>
      <c r="O1478" s="8">
        <f t="shared" ca="1" si="208"/>
        <v>0.90510330456363186</v>
      </c>
      <c r="P1478" s="30">
        <f ca="1">_xlfn.LOGNORM.INV(O1478,'Input Parameters'!$H$30,'Input Parameters'!$I$30)</f>
        <v>4.9849414747300385</v>
      </c>
      <c r="Q1478" s="10">
        <f t="shared" ca="1" si="209"/>
        <v>0.42886794501312053</v>
      </c>
      <c r="R1478" s="30">
        <f>IF('Input Parameters'!$E$32=0,0,_xlfn.BETA.INV(Q1478,'Input Parameters'!$L$32,'Input Parameters'!$M$32,'Input Parameters'!$J$32,'Input Parameters'!$K$32))</f>
        <v>0</v>
      </c>
      <c r="S1478" s="10">
        <f t="shared" ca="1" si="210"/>
        <v>0.10875237920394953</v>
      </c>
      <c r="T1478" s="26">
        <f ca="1">_xlfn.LOGNORM.INV(S1478,'Input Parameters'!$H$34,'Input Parameters'!$I$34)</f>
        <v>43.232501814684944</v>
      </c>
      <c r="U1478" s="10">
        <f t="shared" ca="1" si="211"/>
        <v>0.58337011359826729</v>
      </c>
      <c r="V1478" s="30">
        <f ca="1">_xlfn.BETA.INV(U1478,'Input Parameters'!$L$36,'Input Parameters'!$M$36,'Input Parameters'!$J$36,'Input Parameters'!$K$36)</f>
        <v>0.61860378971331098</v>
      </c>
      <c r="W1478" s="2">
        <f ca="1">N1478+(P1478-N1478)*(1-ERF((T1478-R1478)/(2*SQRT(L1478*'Input Parameters'!$E$38))))</f>
        <v>0.10001140999917731</v>
      </c>
      <c r="X1478">
        <f t="shared" ca="1" si="202"/>
        <v>1</v>
      </c>
      <c r="Y1478" s="7"/>
    </row>
    <row r="1479" spans="1:25" ht="15" customHeight="1" x14ac:dyDescent="0.25">
      <c r="A1479" s="139">
        <v>1472</v>
      </c>
      <c r="B1479" s="10">
        <f t="shared" ca="1" si="203"/>
        <v>1.4671761452536014E-2</v>
      </c>
      <c r="C1479" s="60">
        <f ca="1">_xlfn.NORM.INV(B1479,'Input Parameters'!$E$15,'Input Parameters'!$F$15)</f>
        <v>152.8883408393325</v>
      </c>
      <c r="D1479" s="10">
        <f t="shared" ca="1" si="204"/>
        <v>0.19112262383609024</v>
      </c>
      <c r="E1479" s="62">
        <f ca="1">IF(_xlfn.NORM.INV(D1479,'Input Parameters'!$E$17,'Input Parameters'!$F$17)&lt;3500,3500,IF(_xlfn.NORM.INV(D1479,'Input Parameters'!$E$17,'Input Parameters'!$F$17)&gt;5500,5500,_xlfn.NORM.INV(D1479,'Input Parameters'!$E$17,'Input Parameters'!$F$17)))</f>
        <v>4188.3632188466518</v>
      </c>
      <c r="F1479" s="10">
        <f t="shared" ca="1" si="205"/>
        <v>0.27822152459664851</v>
      </c>
      <c r="G1479" s="64">
        <f ca="1">_xlfn.NORM.INV(F1479,'Input Parameters'!$E$20,'Input Parameters'!$F$20)</f>
        <v>278.7095091464634</v>
      </c>
      <c r="H1479" s="57">
        <f ca="1">EXP(E1479*(1/'Input Parameters'!$E$23-1/G1479))</f>
        <v>0.48218773460408154</v>
      </c>
      <c r="I1479" s="10">
        <f t="shared" ca="1" si="206"/>
        <v>0.47263136782756787</v>
      </c>
      <c r="J1479" s="30">
        <f ca="1">_xlfn.BETA.INV(I1479,'Input Parameters'!$L$26,'Input Parameters'!$M$26,'Input Parameters'!$J$26,'Input Parameters'!$K$26)</f>
        <v>0.65029583646690126</v>
      </c>
      <c r="K1479" s="168">
        <f ca="1">('Input Parameters'!$E$27/'Input Parameters'!$E$38)^$J1479</f>
        <v>9.4231346176032252E-3</v>
      </c>
      <c r="L1479" s="69">
        <f ca="1">$H1479*$C1479*'Input Parameters'!$E$25*K1479</f>
        <v>0.69468180196795049</v>
      </c>
      <c r="M1479" s="24">
        <f t="shared" ca="1" si="207"/>
        <v>0.71130561538088821</v>
      </c>
      <c r="N1479" s="15">
        <f ca="1">_xlfn.NORM.INV(M1479,'Input Parameters'!$E$29,'Input Parameters'!$F$29)</f>
        <v>0.10005572029575677</v>
      </c>
      <c r="O1479" s="8">
        <f t="shared" ca="1" si="208"/>
        <v>0.37323732474111893</v>
      </c>
      <c r="P1479" s="30">
        <f ca="1">_xlfn.LOGNORM.INV(O1479,'Input Parameters'!$H$30,'Input Parameters'!$I$30)</f>
        <v>2.3032563782403686</v>
      </c>
      <c r="Q1479" s="10">
        <f t="shared" ca="1" si="209"/>
        <v>0.14500760999576034</v>
      </c>
      <c r="R1479" s="30">
        <f>IF('Input Parameters'!$E$32=0,0,_xlfn.BETA.INV(Q1479,'Input Parameters'!$L$32,'Input Parameters'!$M$32,'Input Parameters'!$J$32,'Input Parameters'!$K$32))</f>
        <v>0</v>
      </c>
      <c r="S1479" s="10">
        <f t="shared" ca="1" si="210"/>
        <v>0.45711946114290158</v>
      </c>
      <c r="T1479" s="26">
        <f ca="1">_xlfn.LOGNORM.INV(S1479,'Input Parameters'!$H$34,'Input Parameters'!$I$34)</f>
        <v>49.736284306151717</v>
      </c>
      <c r="U1479" s="10">
        <f t="shared" ca="1" si="211"/>
        <v>0.64207573889133618</v>
      </c>
      <c r="V1479" s="30">
        <f ca="1">_xlfn.BETA.INV(U1479,'Input Parameters'!$L$36,'Input Parameters'!$M$36,'Input Parameters'!$J$36,'Input Parameters'!$K$36)</f>
        <v>0.64323369969026856</v>
      </c>
      <c r="W1479" s="2">
        <f ca="1">N1479+(P1479-N1479)*(1-ERF((T1479-R1479)/(2*SQRT(L1479*'Input Parameters'!$E$38))))</f>
        <v>0.10010965430475688</v>
      </c>
      <c r="X1479">
        <f t="shared" ca="1" si="202"/>
        <v>1</v>
      </c>
      <c r="Y1479" s="7"/>
    </row>
    <row r="1480" spans="1:25" ht="15" customHeight="1" x14ac:dyDescent="0.25">
      <c r="A1480" s="139">
        <v>1473</v>
      </c>
      <c r="B1480" s="10">
        <f t="shared" ca="1" si="203"/>
        <v>0.50522942704574691</v>
      </c>
      <c r="C1480" s="60">
        <f ca="1">_xlfn.NORM.INV(B1480,'Input Parameters'!$E$15,'Input Parameters'!$F$15)</f>
        <v>271.67760040418688</v>
      </c>
      <c r="D1480" s="10">
        <f t="shared" ca="1" si="204"/>
        <v>0.2138811877837018</v>
      </c>
      <c r="E1480" s="62">
        <f ca="1">IF(_xlfn.NORM.INV(D1480,'Input Parameters'!$E$17,'Input Parameters'!$F$17)&lt;3500,3500,IF(_xlfn.NORM.INV(D1480,'Input Parameters'!$E$17,'Input Parameters'!$F$17)&gt;5500,5500,_xlfn.NORM.INV(D1480,'Input Parameters'!$E$17,'Input Parameters'!$F$17)))</f>
        <v>4244.8814405319008</v>
      </c>
      <c r="F1480" s="10">
        <f t="shared" ca="1" si="205"/>
        <v>0.79727720630005838</v>
      </c>
      <c r="G1480" s="64">
        <f ca="1">_xlfn.NORM.INV(F1480,'Input Parameters'!$E$20,'Input Parameters'!$F$20)</f>
        <v>288.22396506205985</v>
      </c>
      <c r="H1480" s="57">
        <f ca="1">EXP(E1480*(1/'Input Parameters'!$E$23-1/G1480))</f>
        <v>0.7893885490796595</v>
      </c>
      <c r="I1480" s="10">
        <f t="shared" ca="1" si="206"/>
        <v>0.1430047594717202</v>
      </c>
      <c r="J1480" s="30">
        <f ca="1">_xlfn.BETA.INV(I1480,'Input Parameters'!$L$26,'Input Parameters'!$M$26,'Input Parameters'!$J$26,'Input Parameters'!$K$26)</f>
        <v>0.4811862141121363</v>
      </c>
      <c r="K1480" s="168">
        <f ca="1">('Input Parameters'!$E$27/'Input Parameters'!$E$38)^$J1480</f>
        <v>3.1696147191894071E-2</v>
      </c>
      <c r="L1480" s="69">
        <f ca="1">$H1480*$C1480*'Input Parameters'!$E$25*K1480</f>
        <v>6.7975299514826997</v>
      </c>
      <c r="M1480" s="24">
        <f t="shared" ca="1" si="207"/>
        <v>0.92095832042624171</v>
      </c>
      <c r="N1480" s="15">
        <f ca="1">_xlfn.NORM.INV(M1480,'Input Parameters'!$E$29,'Input Parameters'!$F$29)</f>
        <v>0.10014115470958568</v>
      </c>
      <c r="O1480" s="8">
        <f t="shared" ca="1" si="208"/>
        <v>0.55138787004077761</v>
      </c>
      <c r="P1480" s="30">
        <f ca="1">_xlfn.LOGNORM.INV(O1480,'Input Parameters'!$H$30,'Input Parameters'!$I$30)</f>
        <v>2.8521048320553235</v>
      </c>
      <c r="Q1480" s="10">
        <f t="shared" ca="1" si="209"/>
        <v>0.75003472506517499</v>
      </c>
      <c r="R1480" s="30">
        <f>IF('Input Parameters'!$E$32=0,0,_xlfn.BETA.INV(Q1480,'Input Parameters'!$L$32,'Input Parameters'!$M$32,'Input Parameters'!$J$32,'Input Parameters'!$K$32))</f>
        <v>0</v>
      </c>
      <c r="S1480" s="10">
        <f t="shared" ca="1" si="210"/>
        <v>0.45850081943566723</v>
      </c>
      <c r="T1480" s="26">
        <f ca="1">_xlfn.LOGNORM.INV(S1480,'Input Parameters'!$H$34,'Input Parameters'!$I$34)</f>
        <v>49.757853114184869</v>
      </c>
      <c r="U1480" s="10">
        <f t="shared" ca="1" si="211"/>
        <v>0.60408215219249617</v>
      </c>
      <c r="V1480" s="30">
        <f ca="1">_xlfn.BETA.INV(U1480,'Input Parameters'!$L$36,'Input Parameters'!$M$36,'Input Parameters'!$J$36,'Input Parameters'!$K$36)</f>
        <v>0.6271010550306757</v>
      </c>
      <c r="W1480" s="2">
        <f ca="1">N1480+(P1480-N1480)*(1-ERF((T1480-R1480)/(2*SQRT(L1480*'Input Parameters'!$E$38))))</f>
        <v>0.58772921786098486</v>
      </c>
      <c r="X1480">
        <f t="shared" ref="X1480:X1543" ca="1" si="212">IF(W1480&gt;V1480,0,1)</f>
        <v>1</v>
      </c>
      <c r="Y1480" s="7"/>
    </row>
    <row r="1481" spans="1:25" ht="15" customHeight="1" x14ac:dyDescent="0.25">
      <c r="A1481" s="139">
        <v>1474</v>
      </c>
      <c r="B1481" s="10">
        <f t="shared" ca="1" si="203"/>
        <v>0.69554520817256305</v>
      </c>
      <c r="C1481" s="60">
        <f ca="1">_xlfn.NORM.INV(B1481,'Input Parameters'!$E$15,'Input Parameters'!$F$15)</f>
        <v>298.69422080197495</v>
      </c>
      <c r="D1481" s="10">
        <f t="shared" ca="1" si="204"/>
        <v>0.29255302735732036</v>
      </c>
      <c r="E1481" s="62">
        <f ca="1">IF(_xlfn.NORM.INV(D1481,'Input Parameters'!$E$17,'Input Parameters'!$F$17)&lt;3500,3500,IF(_xlfn.NORM.INV(D1481,'Input Parameters'!$E$17,'Input Parameters'!$F$17)&gt;5500,5500,_xlfn.NORM.INV(D1481,'Input Parameters'!$E$17,'Input Parameters'!$F$17)))</f>
        <v>4417.8408526327066</v>
      </c>
      <c r="F1481" s="10">
        <f t="shared" ca="1" si="205"/>
        <v>0.52769997034617844</v>
      </c>
      <c r="G1481" s="64">
        <f ca="1">_xlfn.NORM.INV(F1481,'Input Parameters'!$E$20,'Input Parameters'!$F$20)</f>
        <v>283.11557906859736</v>
      </c>
      <c r="H1481" s="57">
        <f ca="1">EXP(E1481*(1/'Input Parameters'!$E$23-1/G1481))</f>
        <v>0.59291780984265274</v>
      </c>
      <c r="I1481" s="10">
        <f t="shared" ca="1" si="206"/>
        <v>2.8316182699461345E-2</v>
      </c>
      <c r="J1481" s="30">
        <f ca="1">_xlfn.BETA.INV(I1481,'Input Parameters'!$L$26,'Input Parameters'!$M$26,'Input Parameters'!$J$26,'Input Parameters'!$K$26)</f>
        <v>0.3425468378609085</v>
      </c>
      <c r="K1481" s="168">
        <f ca="1">('Input Parameters'!$E$27/'Input Parameters'!$E$38)^$J1481</f>
        <v>8.5683362759158541E-2</v>
      </c>
      <c r="L1481" s="69">
        <f ca="1">$H1481*$C1481*'Input Parameters'!$E$25*K1481</f>
        <v>15.174619785105248</v>
      </c>
      <c r="M1481" s="24">
        <f t="shared" ca="1" si="207"/>
        <v>0.48273217638680943</v>
      </c>
      <c r="N1481" s="15">
        <f ca="1">_xlfn.NORM.INV(M1481,'Input Parameters'!$E$29,'Input Parameters'!$F$29)</f>
        <v>9.9995670246074364E-2</v>
      </c>
      <c r="O1481" s="8">
        <f t="shared" ca="1" si="208"/>
        <v>0.13636978920148235</v>
      </c>
      <c r="P1481" s="30">
        <f ca="1">_xlfn.LOGNORM.INV(O1481,'Input Parameters'!$H$30,'Input Parameters'!$I$30)</f>
        <v>1.598306999073132</v>
      </c>
      <c r="Q1481" s="10">
        <f t="shared" ca="1" si="209"/>
        <v>0.90424878080757976</v>
      </c>
      <c r="R1481" s="30">
        <f>IF('Input Parameters'!$E$32=0,0,_xlfn.BETA.INV(Q1481,'Input Parameters'!$L$32,'Input Parameters'!$M$32,'Input Parameters'!$J$32,'Input Parameters'!$K$32))</f>
        <v>0</v>
      </c>
      <c r="S1481" s="10">
        <f t="shared" ca="1" si="210"/>
        <v>0.62185627475405958</v>
      </c>
      <c r="T1481" s="26">
        <f ca="1">_xlfn.LOGNORM.INV(S1481,'Input Parameters'!$H$34,'Input Parameters'!$I$34)</f>
        <v>52.393835852422093</v>
      </c>
      <c r="U1481" s="10">
        <f t="shared" ca="1" si="211"/>
        <v>0.91837411630922472</v>
      </c>
      <c r="V1481" s="30">
        <f ca="1">_xlfn.BETA.INV(U1481,'Input Parameters'!$L$36,'Input Parameters'!$M$36,'Input Parameters'!$J$36,'Input Parameters'!$K$36)</f>
        <v>0.82276580360274809</v>
      </c>
      <c r="W1481" s="2">
        <f ca="1">N1481+(P1481-N1481)*(1-ERF((T1481-R1481)/(2*SQRT(L1481*'Input Parameters'!$E$38))))</f>
        <v>0.61178245388326991</v>
      </c>
      <c r="X1481">
        <f t="shared" ca="1" si="212"/>
        <v>1</v>
      </c>
      <c r="Y1481" s="7"/>
    </row>
    <row r="1482" spans="1:25" ht="15" customHeight="1" x14ac:dyDescent="0.25">
      <c r="A1482" s="139">
        <v>1475</v>
      </c>
      <c r="B1482" s="10">
        <f t="shared" ca="1" si="203"/>
        <v>0.12219840318628783</v>
      </c>
      <c r="C1482" s="60">
        <f ca="1">_xlfn.NORM.INV(B1482,'Input Parameters'!$E$15,'Input Parameters'!$F$15)</f>
        <v>207.88239760570488</v>
      </c>
      <c r="D1482" s="10">
        <f t="shared" ca="1" si="204"/>
        <v>0.80256449518448358</v>
      </c>
      <c r="E1482" s="62">
        <f ca="1">IF(_xlfn.NORM.INV(D1482,'Input Parameters'!$E$17,'Input Parameters'!$F$17)&lt;3500,3500,IF(_xlfn.NORM.INV(D1482,'Input Parameters'!$E$17,'Input Parameters'!$F$17)&gt;5500,5500,_xlfn.NORM.INV(D1482,'Input Parameters'!$E$17,'Input Parameters'!$F$17)))</f>
        <v>5395.5719088743517</v>
      </c>
      <c r="F1482" s="10">
        <f t="shared" ca="1" si="205"/>
        <v>0.83677468899908058</v>
      </c>
      <c r="G1482" s="64">
        <f ca="1">_xlfn.NORM.INV(F1482,'Input Parameters'!$E$20,'Input Parameters'!$F$20)</f>
        <v>289.22463118554799</v>
      </c>
      <c r="H1482" s="57">
        <f ca="1">EXP(E1482*(1/'Input Parameters'!$E$23-1/G1482))</f>
        <v>0.78990915502588011</v>
      </c>
      <c r="I1482" s="10">
        <f t="shared" ca="1" si="206"/>
        <v>0.3693764253660009</v>
      </c>
      <c r="J1482" s="30">
        <f ca="1">_xlfn.BETA.INV(I1482,'Input Parameters'!$L$26,'Input Parameters'!$M$26,'Input Parameters'!$J$26,'Input Parameters'!$K$26)</f>
        <v>0.60651151430262407</v>
      </c>
      <c r="K1482" s="168">
        <f ca="1">('Input Parameters'!$E$27/'Input Parameters'!$E$38)^$J1482</f>
        <v>1.2900083422920565E-2</v>
      </c>
      <c r="L1482" s="69">
        <f ca="1">$H1482*$C1482*'Input Parameters'!$E$25*K1482</f>
        <v>2.1182995953118242</v>
      </c>
      <c r="M1482" s="24">
        <f t="shared" ca="1" si="207"/>
        <v>6.33229918337328E-2</v>
      </c>
      <c r="N1482" s="15">
        <f ca="1">_xlfn.NORM.INV(M1482,'Input Parameters'!$E$29,'Input Parameters'!$F$29)</f>
        <v>9.9847253725220853E-2</v>
      </c>
      <c r="O1482" s="8">
        <f t="shared" ca="1" si="208"/>
        <v>0.30392263177240952</v>
      </c>
      <c r="P1482" s="30">
        <f ca="1">_xlfn.LOGNORM.INV(O1482,'Input Parameters'!$H$30,'Input Parameters'!$I$30)</f>
        <v>2.1056781495310242</v>
      </c>
      <c r="Q1482" s="10">
        <f t="shared" ca="1" si="209"/>
        <v>0.70970249302883148</v>
      </c>
      <c r="R1482" s="30">
        <f>IF('Input Parameters'!$E$32=0,0,_xlfn.BETA.INV(Q1482,'Input Parameters'!$L$32,'Input Parameters'!$M$32,'Input Parameters'!$J$32,'Input Parameters'!$K$32))</f>
        <v>0</v>
      </c>
      <c r="S1482" s="10">
        <f t="shared" ca="1" si="210"/>
        <v>0.77769065036172236</v>
      </c>
      <c r="T1482" s="26">
        <f ca="1">_xlfn.LOGNORM.INV(S1482,'Input Parameters'!$H$34,'Input Parameters'!$I$34)</f>
        <v>55.441381817512863</v>
      </c>
      <c r="U1482" s="10">
        <f t="shared" ca="1" si="211"/>
        <v>0.74115550548079445</v>
      </c>
      <c r="V1482" s="30">
        <f ca="1">_xlfn.BETA.INV(U1482,'Input Parameters'!$L$36,'Input Parameters'!$M$36,'Input Parameters'!$J$36,'Input Parameters'!$K$36)</f>
        <v>0.6902285252969963</v>
      </c>
      <c r="W1482" s="2">
        <f ca="1">N1482+(P1482-N1482)*(1-ERF((T1482-R1482)/(2*SQRT(L1482*'Input Parameters'!$E$38))))</f>
        <v>0.11402750066718403</v>
      </c>
      <c r="X1482">
        <f t="shared" ca="1" si="212"/>
        <v>1</v>
      </c>
      <c r="Y1482" s="7"/>
    </row>
    <row r="1483" spans="1:25" ht="15" customHeight="1" x14ac:dyDescent="0.25">
      <c r="A1483" s="139">
        <v>1476</v>
      </c>
      <c r="B1483" s="10">
        <f t="shared" ca="1" si="203"/>
        <v>0.30372047725173812</v>
      </c>
      <c r="C1483" s="60">
        <f ca="1">_xlfn.NORM.INV(B1483,'Input Parameters'!$E$15,'Input Parameters'!$F$15)</f>
        <v>243.12641802882553</v>
      </c>
      <c r="D1483" s="10">
        <f t="shared" ca="1" si="204"/>
        <v>0.24787154351770913</v>
      </c>
      <c r="E1483" s="62">
        <f ca="1">IF(_xlfn.NORM.INV(D1483,'Input Parameters'!$E$17,'Input Parameters'!$F$17)&lt;3500,3500,IF(_xlfn.NORM.INV(D1483,'Input Parameters'!$E$17,'Input Parameters'!$F$17)&gt;5500,5500,_xlfn.NORM.INV(D1483,'Input Parameters'!$E$17,'Input Parameters'!$F$17)))</f>
        <v>4323.1579409441865</v>
      </c>
      <c r="F1483" s="10">
        <f t="shared" ca="1" si="205"/>
        <v>0.88520364297379006</v>
      </c>
      <c r="G1483" s="64">
        <f ca="1">_xlfn.NORM.INV(F1483,'Input Parameters'!$E$20,'Input Parameters'!$F$20)</f>
        <v>290.69943809886917</v>
      </c>
      <c r="H1483" s="57">
        <f ca="1">EXP(E1483*(1/'Input Parameters'!$E$23-1/G1483))</f>
        <v>0.89303456751408339</v>
      </c>
      <c r="I1483" s="10">
        <f t="shared" ca="1" si="206"/>
        <v>0.4862591925600479</v>
      </c>
      <c r="J1483" s="30">
        <f ca="1">_xlfn.BETA.INV(I1483,'Input Parameters'!$L$26,'Input Parameters'!$M$26,'Input Parameters'!$J$26,'Input Parameters'!$K$26)</f>
        <v>0.6558419380732059</v>
      </c>
      <c r="K1483" s="168">
        <f ca="1">('Input Parameters'!$E$27/'Input Parameters'!$E$38)^$J1483</f>
        <v>9.05561924983889E-3</v>
      </c>
      <c r="L1483" s="69">
        <f ca="1">$H1483*$C1483*'Input Parameters'!$E$25*K1483</f>
        <v>1.9661587281452981</v>
      </c>
      <c r="M1483" s="24">
        <f t="shared" ca="1" si="207"/>
        <v>0.10810135053956427</v>
      </c>
      <c r="N1483" s="15">
        <f ca="1">_xlfn.NORM.INV(M1483,'Input Parameters'!$E$29,'Input Parameters'!$F$29)</f>
        <v>9.9876331136904251E-2</v>
      </c>
      <c r="O1483" s="8">
        <f t="shared" ca="1" si="208"/>
        <v>0.65845878863864216</v>
      </c>
      <c r="P1483" s="30">
        <f ca="1">_xlfn.LOGNORM.INV(O1483,'Input Parameters'!$H$30,'Input Parameters'!$I$30)</f>
        <v>3.2540322285127967</v>
      </c>
      <c r="Q1483" s="10">
        <f t="shared" ca="1" si="209"/>
        <v>0.70342030644994502</v>
      </c>
      <c r="R1483" s="30">
        <f>IF('Input Parameters'!$E$32=0,0,_xlfn.BETA.INV(Q1483,'Input Parameters'!$L$32,'Input Parameters'!$M$32,'Input Parameters'!$J$32,'Input Parameters'!$K$32))</f>
        <v>0</v>
      </c>
      <c r="S1483" s="10">
        <f t="shared" ca="1" si="210"/>
        <v>0.88463182624850889</v>
      </c>
      <c r="T1483" s="26">
        <f ca="1">_xlfn.LOGNORM.INV(S1483,'Input Parameters'!$H$34,'Input Parameters'!$I$34)</f>
        <v>58.520200448773771</v>
      </c>
      <c r="U1483" s="10">
        <f t="shared" ca="1" si="211"/>
        <v>0.28392276668884664</v>
      </c>
      <c r="V1483" s="30">
        <f ca="1">_xlfn.BETA.INV(U1483,'Input Parameters'!$L$36,'Input Parameters'!$M$36,'Input Parameters'!$J$36,'Input Parameters'!$K$36)</f>
        <v>0.50386641507656482</v>
      </c>
      <c r="W1483" s="2">
        <f ca="1">N1483+(P1483-N1483)*(1-ERF((T1483-R1483)/(2*SQRT(L1483*'Input Parameters'!$E$38))))</f>
        <v>0.10986431742609522</v>
      </c>
      <c r="X1483">
        <f t="shared" ca="1" si="212"/>
        <v>1</v>
      </c>
      <c r="Y1483" s="7"/>
    </row>
    <row r="1484" spans="1:25" ht="15" customHeight="1" x14ac:dyDescent="0.25">
      <c r="A1484" s="139">
        <v>1477</v>
      </c>
      <c r="B1484" s="10">
        <f t="shared" ca="1" si="203"/>
        <v>0.49491672954016175</v>
      </c>
      <c r="C1484" s="60">
        <f ca="1">_xlfn.NORM.INV(B1484,'Input Parameters'!$E$15,'Input Parameters'!$F$15)</f>
        <v>270.27665557567076</v>
      </c>
      <c r="D1484" s="10">
        <f t="shared" ca="1" si="204"/>
        <v>0.27268546587023812</v>
      </c>
      <c r="E1484" s="62">
        <f ca="1">IF(_xlfn.NORM.INV(D1484,'Input Parameters'!$E$17,'Input Parameters'!$F$17)&lt;3500,3500,IF(_xlfn.NORM.INV(D1484,'Input Parameters'!$E$17,'Input Parameters'!$F$17)&gt;5500,5500,_xlfn.NORM.INV(D1484,'Input Parameters'!$E$17,'Input Parameters'!$F$17)))</f>
        <v>4376.7021881172614</v>
      </c>
      <c r="F1484" s="10">
        <f t="shared" ca="1" si="205"/>
        <v>0.67643679492010744</v>
      </c>
      <c r="G1484" s="64">
        <f ca="1">_xlfn.NORM.INV(F1484,'Input Parameters'!$E$20,'Input Parameters'!$F$20)</f>
        <v>285.71697769713427</v>
      </c>
      <c r="H1484" s="57">
        <f ca="1">EXP(E1484*(1/'Input Parameters'!$E$23-1/G1484))</f>
        <v>0.68586099546897072</v>
      </c>
      <c r="I1484" s="10">
        <f t="shared" ca="1" si="206"/>
        <v>0.9135765076411333</v>
      </c>
      <c r="J1484" s="30">
        <f ca="1">_xlfn.BETA.INV(I1484,'Input Parameters'!$L$26,'Input Parameters'!$M$26,'Input Parameters'!$J$26,'Input Parameters'!$K$26)</f>
        <v>0.84798725147448462</v>
      </c>
      <c r="K1484" s="168">
        <f ca="1">('Input Parameters'!$E$27/'Input Parameters'!$E$38)^$J1484</f>
        <v>2.2821604928258596E-3</v>
      </c>
      <c r="L1484" s="69">
        <f ca="1">$H1484*$C1484*'Input Parameters'!$E$25*K1484</f>
        <v>0.42304914792582965</v>
      </c>
      <c r="M1484" s="24">
        <f t="shared" ca="1" si="207"/>
        <v>0.10183680959322272</v>
      </c>
      <c r="N1484" s="15">
        <f ca="1">_xlfn.NORM.INV(M1484,'Input Parameters'!$E$29,'Input Parameters'!$F$29)</f>
        <v>9.9872884530143369E-2</v>
      </c>
      <c r="O1484" s="8">
        <f t="shared" ca="1" si="208"/>
        <v>0.6772859551417536</v>
      </c>
      <c r="P1484" s="30">
        <f ca="1">_xlfn.LOGNORM.INV(O1484,'Input Parameters'!$H$30,'Input Parameters'!$I$30)</f>
        <v>3.3347364445352108</v>
      </c>
      <c r="Q1484" s="10">
        <f t="shared" ca="1" si="209"/>
        <v>0.85885661500178112</v>
      </c>
      <c r="R1484" s="30">
        <f>IF('Input Parameters'!$E$32=0,0,_xlfn.BETA.INV(Q1484,'Input Parameters'!$L$32,'Input Parameters'!$M$32,'Input Parameters'!$J$32,'Input Parameters'!$K$32))</f>
        <v>0</v>
      </c>
      <c r="S1484" s="10">
        <f t="shared" ca="1" si="210"/>
        <v>0.34913588380325611</v>
      </c>
      <c r="T1484" s="26">
        <f ca="1">_xlfn.LOGNORM.INV(S1484,'Input Parameters'!$H$34,'Input Parameters'!$I$34)</f>
        <v>48.032369776565197</v>
      </c>
      <c r="U1484" s="10">
        <f t="shared" ca="1" si="211"/>
        <v>1.6587349525046036E-2</v>
      </c>
      <c r="V1484" s="30">
        <f ca="1">_xlfn.BETA.INV(U1484,'Input Parameters'!$L$36,'Input Parameters'!$M$36,'Input Parameters'!$J$36,'Input Parameters'!$K$36)</f>
        <v>0.33569555729625999</v>
      </c>
      <c r="W1484" s="2">
        <f ca="1">N1484+(P1484-N1484)*(1-ERF((T1484-R1484)/(2*SQRT(L1484*'Input Parameters'!$E$38))))</f>
        <v>9.9873457597571921E-2</v>
      </c>
      <c r="X1484">
        <f t="shared" ca="1" si="212"/>
        <v>1</v>
      </c>
      <c r="Y1484" s="7"/>
    </row>
    <row r="1485" spans="1:25" ht="15" customHeight="1" x14ac:dyDescent="0.25">
      <c r="A1485" s="139">
        <v>1478</v>
      </c>
      <c r="B1485" s="10">
        <f t="shared" ca="1" si="203"/>
        <v>0.62360695292750024</v>
      </c>
      <c r="C1485" s="60">
        <f ca="1">_xlfn.NORM.INV(B1485,'Input Parameters'!$E$15,'Input Parameters'!$F$15)</f>
        <v>288.03638915586293</v>
      </c>
      <c r="D1485" s="10">
        <f t="shared" ca="1" si="204"/>
        <v>0.9927281658419963</v>
      </c>
      <c r="E1485" s="62">
        <f ca="1">IF(_xlfn.NORM.INV(D1485,'Input Parameters'!$E$17,'Input Parameters'!$F$17)&lt;3500,3500,IF(_xlfn.NORM.INV(D1485,'Input Parameters'!$E$17,'Input Parameters'!$F$17)&gt;5500,5500,_xlfn.NORM.INV(D1485,'Input Parameters'!$E$17,'Input Parameters'!$F$17)))</f>
        <v>5500</v>
      </c>
      <c r="F1485" s="10">
        <f t="shared" ca="1" si="205"/>
        <v>0.21673498621678611</v>
      </c>
      <c r="G1485" s="64">
        <f ca="1">_xlfn.NORM.INV(F1485,'Input Parameters'!$E$20,'Input Parameters'!$F$20)</f>
        <v>277.40210693301049</v>
      </c>
      <c r="H1485" s="57">
        <f ca="1">EXP(E1485*(1/'Input Parameters'!$E$23-1/G1485))</f>
        <v>0.3496387167128524</v>
      </c>
      <c r="I1485" s="10">
        <f t="shared" ca="1" si="206"/>
        <v>0.57622932698730067</v>
      </c>
      <c r="J1485" s="30">
        <f ca="1">_xlfn.BETA.INV(I1485,'Input Parameters'!$L$26,'Input Parameters'!$M$26,'Input Parameters'!$J$26,'Input Parameters'!$K$26)</f>
        <v>0.69182777580541965</v>
      </c>
      <c r="K1485" s="168">
        <f ca="1">('Input Parameters'!$E$27/'Input Parameters'!$E$38)^$J1485</f>
        <v>6.9954378974794486E-3</v>
      </c>
      <c r="L1485" s="69">
        <f ca="1">$H1485*$C1485*'Input Parameters'!$E$25*K1485</f>
        <v>0.70450127100433402</v>
      </c>
      <c r="M1485" s="24">
        <f t="shared" ca="1" si="207"/>
        <v>0.37754407833042869</v>
      </c>
      <c r="N1485" s="15">
        <f ca="1">_xlfn.NORM.INV(M1485,'Input Parameters'!$E$29,'Input Parameters'!$F$29)</f>
        <v>9.9968806267647911E-2</v>
      </c>
      <c r="O1485" s="8">
        <f t="shared" ca="1" si="208"/>
        <v>0.40129591528685293</v>
      </c>
      <c r="P1485" s="30">
        <f ca="1">_xlfn.LOGNORM.INV(O1485,'Input Parameters'!$H$30,'Input Parameters'!$I$30)</f>
        <v>2.3844013080844166</v>
      </c>
      <c r="Q1485" s="10">
        <f t="shared" ca="1" si="209"/>
        <v>0.95763161511540451</v>
      </c>
      <c r="R1485" s="30">
        <f>IF('Input Parameters'!$E$32=0,0,_xlfn.BETA.INV(Q1485,'Input Parameters'!$L$32,'Input Parameters'!$M$32,'Input Parameters'!$J$32,'Input Parameters'!$K$32))</f>
        <v>0</v>
      </c>
      <c r="S1485" s="10">
        <f t="shared" ca="1" si="210"/>
        <v>0.83549493998611157</v>
      </c>
      <c r="T1485" s="26">
        <f ca="1">_xlfn.LOGNORM.INV(S1485,'Input Parameters'!$H$34,'Input Parameters'!$I$34)</f>
        <v>56.922195599135541</v>
      </c>
      <c r="U1485" s="10">
        <f t="shared" ca="1" si="211"/>
        <v>0.12462208323511792</v>
      </c>
      <c r="V1485" s="30">
        <f ca="1">_xlfn.BETA.INV(U1485,'Input Parameters'!$L$36,'Input Parameters'!$M$36,'Input Parameters'!$J$36,'Input Parameters'!$K$36)</f>
        <v>0.43140821201647012</v>
      </c>
      <c r="W1485" s="2">
        <f ca="1">N1485+(P1485-N1485)*(1-ERF((T1485-R1485)/(2*SQRT(L1485*'Input Parameters'!$E$38))))</f>
        <v>9.9972514869103121E-2</v>
      </c>
      <c r="X1485">
        <f t="shared" ca="1" si="212"/>
        <v>1</v>
      </c>
      <c r="Y1485" s="7"/>
    </row>
    <row r="1486" spans="1:25" ht="15" customHeight="1" x14ac:dyDescent="0.25">
      <c r="A1486" s="139">
        <v>1479</v>
      </c>
      <c r="B1486" s="10">
        <f t="shared" ca="1" si="203"/>
        <v>0.75769717137992443</v>
      </c>
      <c r="C1486" s="60">
        <f ca="1">_xlfn.NORM.INV(B1486,'Input Parameters'!$E$15,'Input Parameters'!$F$15)</f>
        <v>308.84376437042999</v>
      </c>
      <c r="D1486" s="10">
        <f t="shared" ca="1" si="204"/>
        <v>1.3388253294599362E-2</v>
      </c>
      <c r="E1486" s="62">
        <f ca="1">IF(_xlfn.NORM.INV(D1486,'Input Parameters'!$E$17,'Input Parameters'!$F$17)&lt;3500,3500,IF(_xlfn.NORM.INV(D1486,'Input Parameters'!$E$17,'Input Parameters'!$F$17)&gt;5500,5500,_xlfn.NORM.INV(D1486,'Input Parameters'!$E$17,'Input Parameters'!$F$17)))</f>
        <v>3500</v>
      </c>
      <c r="F1486" s="10">
        <f t="shared" ca="1" si="205"/>
        <v>0.11747622119517775</v>
      </c>
      <c r="G1486" s="64">
        <f ca="1">_xlfn.NORM.INV(F1486,'Input Parameters'!$E$20,'Input Parameters'!$F$20)</f>
        <v>274.6924239162401</v>
      </c>
      <c r="H1486" s="57">
        <f ca="1">EXP(E1486*(1/'Input Parameters'!$E$23-1/G1486))</f>
        <v>0.4524011789972382</v>
      </c>
      <c r="I1486" s="10">
        <f t="shared" ca="1" si="206"/>
        <v>7.9336289664215465E-2</v>
      </c>
      <c r="J1486" s="30">
        <f ca="1">_xlfn.BETA.INV(I1486,'Input Parameters'!$L$26,'Input Parameters'!$M$26,'Input Parameters'!$J$26,'Input Parameters'!$K$26)</f>
        <v>0.42308540389055926</v>
      </c>
      <c r="K1486" s="168">
        <f ca="1">('Input Parameters'!$E$27/'Input Parameters'!$E$38)^$J1486</f>
        <v>4.8084199277997258E-2</v>
      </c>
      <c r="L1486" s="69">
        <f ca="1">$H1486*$C1486*'Input Parameters'!$E$25*K1486</f>
        <v>6.7183860212622868</v>
      </c>
      <c r="M1486" s="24">
        <f t="shared" ca="1" si="207"/>
        <v>0.62485957588134144</v>
      </c>
      <c r="N1486" s="15">
        <f ca="1">_xlfn.NORM.INV(M1486,'Input Parameters'!$E$29,'Input Parameters'!$F$29)</f>
        <v>0.10003182690643882</v>
      </c>
      <c r="O1486" s="8">
        <f t="shared" ca="1" si="208"/>
        <v>0.66298940784282179</v>
      </c>
      <c r="P1486" s="30">
        <f ca="1">_xlfn.LOGNORM.INV(O1486,'Input Parameters'!$H$30,'Input Parameters'!$I$30)</f>
        <v>3.2731102174554492</v>
      </c>
      <c r="Q1486" s="10">
        <f t="shared" ca="1" si="209"/>
        <v>0.64458694447463483</v>
      </c>
      <c r="R1486" s="30">
        <f>IF('Input Parameters'!$E$32=0,0,_xlfn.BETA.INV(Q1486,'Input Parameters'!$L$32,'Input Parameters'!$M$32,'Input Parameters'!$J$32,'Input Parameters'!$K$32))</f>
        <v>0</v>
      </c>
      <c r="S1486" s="10">
        <f t="shared" ca="1" si="210"/>
        <v>0.10493406043939579</v>
      </c>
      <c r="T1486" s="26">
        <f ca="1">_xlfn.LOGNORM.INV(S1486,'Input Parameters'!$H$34,'Input Parameters'!$I$34)</f>
        <v>43.12101147895099</v>
      </c>
      <c r="U1486" s="10">
        <f t="shared" ca="1" si="211"/>
        <v>0.28200466286671189</v>
      </c>
      <c r="V1486" s="30">
        <f ca="1">_xlfn.BETA.INV(U1486,'Input Parameters'!$L$36,'Input Parameters'!$M$36,'Input Parameters'!$J$36,'Input Parameters'!$K$36)</f>
        <v>0.50310450633016912</v>
      </c>
      <c r="W1486" s="2">
        <f ca="1">N1486+(P1486-N1486)*(1-ERF((T1486-R1486)/(2*SQRT(L1486*'Input Parameters'!$E$38))))</f>
        <v>0.8598246005410215</v>
      </c>
      <c r="X1486">
        <f t="shared" ca="1" si="212"/>
        <v>0</v>
      </c>
      <c r="Y1486" s="7"/>
    </row>
    <row r="1487" spans="1:25" ht="15" customHeight="1" x14ac:dyDescent="0.25">
      <c r="A1487" s="139">
        <v>1480</v>
      </c>
      <c r="B1487" s="10">
        <f t="shared" ca="1" si="203"/>
        <v>0.83458867720865937</v>
      </c>
      <c r="C1487" s="60">
        <f ca="1">_xlfn.NORM.INV(B1487,'Input Parameters'!$E$15,'Input Parameters'!$F$15)</f>
        <v>323.66805561817034</v>
      </c>
      <c r="D1487" s="10">
        <f t="shared" ca="1" si="204"/>
        <v>0.93863061046070284</v>
      </c>
      <c r="E1487" s="62">
        <f ca="1">IF(_xlfn.NORM.INV(D1487,'Input Parameters'!$E$17,'Input Parameters'!$F$17)&lt;3500,3500,IF(_xlfn.NORM.INV(D1487,'Input Parameters'!$E$17,'Input Parameters'!$F$17)&gt;5500,5500,_xlfn.NORM.INV(D1487,'Input Parameters'!$E$17,'Input Parameters'!$F$17)))</f>
        <v>5500</v>
      </c>
      <c r="F1487" s="10">
        <f t="shared" ca="1" si="205"/>
        <v>0.93548323571655989</v>
      </c>
      <c r="G1487" s="64">
        <f ca="1">_xlfn.NORM.INV(F1487,'Input Parameters'!$E$20,'Input Parameters'!$F$20)</f>
        <v>292.82009160640393</v>
      </c>
      <c r="H1487" s="57">
        <f ca="1">EXP(E1487*(1/'Input Parameters'!$E$23-1/G1487))</f>
        <v>0.99311882399023488</v>
      </c>
      <c r="I1487" s="10">
        <f t="shared" ca="1" si="206"/>
        <v>0.49067156919561461</v>
      </c>
      <c r="J1487" s="30">
        <f ca="1">_xlfn.BETA.INV(I1487,'Input Parameters'!$L$26,'Input Parameters'!$M$26,'Input Parameters'!$J$26,'Input Parameters'!$K$26)</f>
        <v>0.65762987237213255</v>
      </c>
      <c r="K1487" s="168">
        <f ca="1">('Input Parameters'!$E$27/'Input Parameters'!$E$38)^$J1487</f>
        <v>8.9402234332705052E-3</v>
      </c>
      <c r="L1487" s="69">
        <f ca="1">$H1487*$C1487*'Input Parameters'!$E$25*K1487</f>
        <v>2.8737529190808639</v>
      </c>
      <c r="M1487" s="24">
        <f t="shared" ca="1" si="207"/>
        <v>0.13081804622577842</v>
      </c>
      <c r="N1487" s="15">
        <f ca="1">_xlfn.NORM.INV(M1487,'Input Parameters'!$E$29,'Input Parameters'!$F$29)</f>
        <v>9.9887746748911529E-2</v>
      </c>
      <c r="O1487" s="8">
        <f t="shared" ca="1" si="208"/>
        <v>0.69989016802169957</v>
      </c>
      <c r="P1487" s="30">
        <f ca="1">_xlfn.LOGNORM.INV(O1487,'Input Parameters'!$H$30,'Input Parameters'!$I$30)</f>
        <v>3.4370309451527374</v>
      </c>
      <c r="Q1487" s="10">
        <f t="shared" ca="1" si="209"/>
        <v>0.83786610930460748</v>
      </c>
      <c r="R1487" s="30">
        <f>IF('Input Parameters'!$E$32=0,0,_xlfn.BETA.INV(Q1487,'Input Parameters'!$L$32,'Input Parameters'!$M$32,'Input Parameters'!$J$32,'Input Parameters'!$K$32))</f>
        <v>0</v>
      </c>
      <c r="S1487" s="10">
        <f t="shared" ca="1" si="210"/>
        <v>0.49650866854557851</v>
      </c>
      <c r="T1487" s="26">
        <f ca="1">_xlfn.LOGNORM.INV(S1487,'Input Parameters'!$H$34,'Input Parameters'!$I$34)</f>
        <v>50.352816248055795</v>
      </c>
      <c r="U1487" s="10">
        <f t="shared" ca="1" si="211"/>
        <v>0.91830126568487114</v>
      </c>
      <c r="V1487" s="30">
        <f ca="1">_xlfn.BETA.INV(U1487,'Input Parameters'!$L$36,'Input Parameters'!$M$36,'Input Parameters'!$J$36,'Input Parameters'!$K$36)</f>
        <v>0.82267700889770512</v>
      </c>
      <c r="W1487" s="2">
        <f ca="1">N1487+(P1487-N1487)*(1-ERF((T1487-R1487)/(2*SQRT(L1487*'Input Parameters'!$E$38))))</f>
        <v>0.21902810274694734</v>
      </c>
      <c r="X1487">
        <f t="shared" ca="1" si="212"/>
        <v>1</v>
      </c>
      <c r="Y1487" s="7"/>
    </row>
    <row r="1488" spans="1:25" ht="15" customHeight="1" x14ac:dyDescent="0.25">
      <c r="A1488" s="139">
        <v>1481</v>
      </c>
      <c r="B1488" s="10">
        <f t="shared" ca="1" si="203"/>
        <v>0.93001829345517739</v>
      </c>
      <c r="C1488" s="60">
        <f ca="1">_xlfn.NORM.INV(B1488,'Input Parameters'!$E$15,'Input Parameters'!$F$15)</f>
        <v>350.95277691554571</v>
      </c>
      <c r="D1488" s="10">
        <f t="shared" ca="1" si="204"/>
        <v>0.84368442761731477</v>
      </c>
      <c r="E1488" s="62">
        <f ca="1">IF(_xlfn.NORM.INV(D1488,'Input Parameters'!$E$17,'Input Parameters'!$F$17)&lt;3500,3500,IF(_xlfn.NORM.INV(D1488,'Input Parameters'!$E$17,'Input Parameters'!$F$17)&gt;5500,5500,_xlfn.NORM.INV(D1488,'Input Parameters'!$E$17,'Input Parameters'!$F$17)))</f>
        <v>5500</v>
      </c>
      <c r="F1488" s="10">
        <f t="shared" ca="1" si="205"/>
        <v>5.1412846366851506E-2</v>
      </c>
      <c r="G1488" s="64">
        <f ca="1">_xlfn.NORM.INV(F1488,'Input Parameters'!$E$20,'Input Parameters'!$F$20)</f>
        <v>271.72024740928373</v>
      </c>
      <c r="H1488" s="57">
        <f ca="1">EXP(E1488*(1/'Input Parameters'!$E$23-1/G1488))</f>
        <v>0.23097463494768974</v>
      </c>
      <c r="I1488" s="10">
        <f t="shared" ca="1" si="206"/>
        <v>0.67887564459865113</v>
      </c>
      <c r="J1488" s="30">
        <f ca="1">_xlfn.BETA.INV(I1488,'Input Parameters'!$L$26,'Input Parameters'!$M$26,'Input Parameters'!$J$26,'Input Parameters'!$K$26)</f>
        <v>0.73297972160229441</v>
      </c>
      <c r="K1488" s="168">
        <f ca="1">('Input Parameters'!$E$27/'Input Parameters'!$E$38)^$J1488</f>
        <v>5.2073668390121104E-3</v>
      </c>
      <c r="L1488" s="69">
        <f ca="1">$H1488*$C1488*'Input Parameters'!$E$25*K1488</f>
        <v>0.42211535029953212</v>
      </c>
      <c r="M1488" s="24">
        <f t="shared" ca="1" si="207"/>
        <v>0.66646100769816963</v>
      </c>
      <c r="N1488" s="15">
        <f ca="1">_xlfn.NORM.INV(M1488,'Input Parameters'!$E$29,'Input Parameters'!$F$29)</f>
        <v>0.10004301617490786</v>
      </c>
      <c r="O1488" s="8">
        <f t="shared" ca="1" si="208"/>
        <v>5.2868156719220516E-2</v>
      </c>
      <c r="P1488" s="30">
        <f ca="1">_xlfn.LOGNORM.INV(O1488,'Input Parameters'!$H$30,'Input Parameters'!$I$30)</f>
        <v>1.2496831408617368</v>
      </c>
      <c r="Q1488" s="10">
        <f t="shared" ca="1" si="209"/>
        <v>0.92317439173914528</v>
      </c>
      <c r="R1488" s="30">
        <f>IF('Input Parameters'!$E$32=0,0,_xlfn.BETA.INV(Q1488,'Input Parameters'!$L$32,'Input Parameters'!$M$32,'Input Parameters'!$J$32,'Input Parameters'!$K$32))</f>
        <v>0</v>
      </c>
      <c r="S1488" s="10">
        <f t="shared" ca="1" si="210"/>
        <v>0.83762234903417232</v>
      </c>
      <c r="T1488" s="26">
        <f ca="1">_xlfn.LOGNORM.INV(S1488,'Input Parameters'!$H$34,'Input Parameters'!$I$34)</f>
        <v>56.983347202206055</v>
      </c>
      <c r="U1488" s="10">
        <f t="shared" ca="1" si="211"/>
        <v>0.47855356495740353</v>
      </c>
      <c r="V1488" s="30">
        <f ca="1">_xlfn.BETA.INV(U1488,'Input Parameters'!$L$36,'Input Parameters'!$M$36,'Input Parameters'!$J$36,'Input Parameters'!$K$36)</f>
        <v>0.57773724499444068</v>
      </c>
      <c r="W1488" s="2">
        <f ca="1">N1488+(P1488-N1488)*(1-ERF((T1488-R1488)/(2*SQRT(L1488*'Input Parameters'!$E$38))))</f>
        <v>0.10004301681666997</v>
      </c>
      <c r="X1488">
        <f t="shared" ca="1" si="212"/>
        <v>1</v>
      </c>
      <c r="Y1488" s="7"/>
    </row>
    <row r="1489" spans="1:25" ht="15" customHeight="1" x14ac:dyDescent="0.25">
      <c r="A1489" s="139">
        <v>1482</v>
      </c>
      <c r="B1489" s="10">
        <f t="shared" ca="1" si="203"/>
        <v>0.20075540219693</v>
      </c>
      <c r="C1489" s="60">
        <f ca="1">_xlfn.NORM.INV(B1489,'Input Parameters'!$E$15,'Input Parameters'!$F$15)</f>
        <v>225.50291104223768</v>
      </c>
      <c r="D1489" s="10">
        <f t="shared" ca="1" si="204"/>
        <v>0.71421122863385167</v>
      </c>
      <c r="E1489" s="62">
        <f ca="1">IF(_xlfn.NORM.INV(D1489,'Input Parameters'!$E$17,'Input Parameters'!$F$17)&lt;3500,3500,IF(_xlfn.NORM.INV(D1489,'Input Parameters'!$E$17,'Input Parameters'!$F$17)&gt;5500,5500,_xlfn.NORM.INV(D1489,'Input Parameters'!$E$17,'Input Parameters'!$F$17)))</f>
        <v>5196.0107894267358</v>
      </c>
      <c r="F1489" s="10">
        <f t="shared" ca="1" si="205"/>
        <v>0.86790800192935713</v>
      </c>
      <c r="G1489" s="64">
        <f ca="1">_xlfn.NORM.INV(F1489,'Input Parameters'!$E$20,'Input Parameters'!$F$20)</f>
        <v>290.1309286060748</v>
      </c>
      <c r="H1489" s="57">
        <f ca="1">EXP(E1489*(1/'Input Parameters'!$E$23-1/G1489))</f>
        <v>0.84282542452007592</v>
      </c>
      <c r="I1489" s="10">
        <f t="shared" ca="1" si="206"/>
        <v>0.52501348132613368</v>
      </c>
      <c r="J1489" s="30">
        <f ca="1">_xlfn.BETA.INV(I1489,'Input Parameters'!$L$26,'Input Parameters'!$M$26,'Input Parameters'!$J$26,'Input Parameters'!$K$26)</f>
        <v>0.67144056830790588</v>
      </c>
      <c r="K1489" s="168">
        <f ca="1">('Input Parameters'!$E$27/'Input Parameters'!$E$38)^$J1489</f>
        <v>8.097020312666129E-3</v>
      </c>
      <c r="L1489" s="69">
        <f ca="1">$H1489*$C1489*'Input Parameters'!$E$25*K1489</f>
        <v>1.5389163343672045</v>
      </c>
      <c r="M1489" s="24">
        <f t="shared" ca="1" si="207"/>
        <v>0.80393768069780613</v>
      </c>
      <c r="N1489" s="15">
        <f ca="1">_xlfn.NORM.INV(M1489,'Input Parameters'!$E$29,'Input Parameters'!$F$29)</f>
        <v>0.10008557706753476</v>
      </c>
      <c r="O1489" s="8">
        <f t="shared" ca="1" si="208"/>
        <v>0.59501629087598551</v>
      </c>
      <c r="P1489" s="30">
        <f ca="1">_xlfn.LOGNORM.INV(O1489,'Input Parameters'!$H$30,'Input Parameters'!$I$30)</f>
        <v>3.0060682387214843</v>
      </c>
      <c r="Q1489" s="10">
        <f t="shared" ca="1" si="209"/>
        <v>0.91986278136668964</v>
      </c>
      <c r="R1489" s="30">
        <f>IF('Input Parameters'!$E$32=0,0,_xlfn.BETA.INV(Q1489,'Input Parameters'!$L$32,'Input Parameters'!$M$32,'Input Parameters'!$J$32,'Input Parameters'!$K$32))</f>
        <v>0</v>
      </c>
      <c r="S1489" s="10">
        <f t="shared" ca="1" si="210"/>
        <v>0.72964632334911295</v>
      </c>
      <c r="T1489" s="26">
        <f ca="1">_xlfn.LOGNORM.INV(S1489,'Input Parameters'!$H$34,'Input Parameters'!$I$34)</f>
        <v>54.397381631080627</v>
      </c>
      <c r="U1489" s="10">
        <f t="shared" ca="1" si="211"/>
        <v>0.98200452373014047</v>
      </c>
      <c r="V1489" s="30">
        <f ca="1">_xlfn.BETA.INV(U1489,'Input Parameters'!$L$36,'Input Parameters'!$M$36,'Input Parameters'!$J$36,'Input Parameters'!$K$36)</f>
        <v>0.95504637431934514</v>
      </c>
      <c r="W1489" s="2">
        <f ca="1">N1489+(P1489-N1489)*(1-ERF((T1489-R1489)/(2*SQRT(L1489*'Input Parameters'!$E$38))))</f>
        <v>0.1056965528520477</v>
      </c>
      <c r="X1489">
        <f t="shared" ca="1" si="212"/>
        <v>1</v>
      </c>
      <c r="Y1489" s="7"/>
    </row>
    <row r="1490" spans="1:25" ht="15" customHeight="1" x14ac:dyDescent="0.25">
      <c r="A1490" s="139">
        <v>1483</v>
      </c>
      <c r="B1490" s="10">
        <f t="shared" ca="1" si="203"/>
        <v>0.83500333711376817</v>
      </c>
      <c r="C1490" s="60">
        <f ca="1">_xlfn.NORM.INV(B1490,'Input Parameters'!$E$15,'Input Parameters'!$F$15)</f>
        <v>323.75851050242704</v>
      </c>
      <c r="D1490" s="10">
        <f t="shared" ca="1" si="204"/>
        <v>0.50556239118901214</v>
      </c>
      <c r="E1490" s="62">
        <f ca="1">IF(_xlfn.NORM.INV(D1490,'Input Parameters'!$E$17,'Input Parameters'!$F$17)&lt;3500,3500,IF(_xlfn.NORM.INV(D1490,'Input Parameters'!$E$17,'Input Parameters'!$F$17)&gt;5500,5500,_xlfn.NORM.INV(D1490,'Input Parameters'!$E$17,'Input Parameters'!$F$17)))</f>
        <v>4809.7603091703968</v>
      </c>
      <c r="F1490" s="10">
        <f t="shared" ca="1" si="205"/>
        <v>0.84298801501772269</v>
      </c>
      <c r="G1490" s="64">
        <f ca="1">_xlfn.NORM.INV(F1490,'Input Parameters'!$E$20,'Input Parameters'!$F$20)</f>
        <v>289.39565652690987</v>
      </c>
      <c r="H1490" s="57">
        <f ca="1">EXP(E1490*(1/'Input Parameters'!$E$23-1/G1490))</f>
        <v>0.81840001995273448</v>
      </c>
      <c r="I1490" s="10">
        <f t="shared" ca="1" si="206"/>
        <v>0.61156634295139067</v>
      </c>
      <c r="J1490" s="30">
        <f ca="1">_xlfn.BETA.INV(I1490,'Input Parameters'!$L$26,'Input Parameters'!$M$26,'Input Parameters'!$J$26,'Input Parameters'!$K$26)</f>
        <v>0.70587502386777867</v>
      </c>
      <c r="K1490" s="168">
        <f ca="1">('Input Parameters'!$E$27/'Input Parameters'!$E$38)^$J1490</f>
        <v>6.3249173263166163E-3</v>
      </c>
      <c r="L1490" s="69">
        <f ca="1">$H1490*$C1490*'Input Parameters'!$E$25*K1490</f>
        <v>1.6758752139057316</v>
      </c>
      <c r="M1490" s="24">
        <f t="shared" ca="1" si="207"/>
        <v>0.36695019555518016</v>
      </c>
      <c r="N1490" s="15">
        <f ca="1">_xlfn.NORM.INV(M1490,'Input Parameters'!$E$29,'Input Parameters'!$F$29)</f>
        <v>9.9966005824491264E-2</v>
      </c>
      <c r="O1490" s="8">
        <f t="shared" ca="1" si="208"/>
        <v>0.5493842921989035</v>
      </c>
      <c r="P1490" s="30">
        <f ca="1">_xlfn.LOGNORM.INV(O1490,'Input Parameters'!$H$30,'Input Parameters'!$I$30)</f>
        <v>2.8452921605463959</v>
      </c>
      <c r="Q1490" s="10">
        <f t="shared" ca="1" si="209"/>
        <v>0.83492707040587844</v>
      </c>
      <c r="R1490" s="30">
        <f>IF('Input Parameters'!$E$32=0,0,_xlfn.BETA.INV(Q1490,'Input Parameters'!$L$32,'Input Parameters'!$M$32,'Input Parameters'!$J$32,'Input Parameters'!$K$32))</f>
        <v>0</v>
      </c>
      <c r="S1490" s="10">
        <f t="shared" ca="1" si="210"/>
        <v>0.47465522053210518</v>
      </c>
      <c r="T1490" s="26">
        <f ca="1">_xlfn.LOGNORM.INV(S1490,'Input Parameters'!$H$34,'Input Parameters'!$I$34)</f>
        <v>50.010273316866751</v>
      </c>
      <c r="U1490" s="10">
        <f t="shared" ca="1" si="211"/>
        <v>0.74304820464633836</v>
      </c>
      <c r="V1490" s="30">
        <f ca="1">_xlfn.BETA.INV(U1490,'Input Parameters'!$L$36,'Input Parameters'!$M$36,'Input Parameters'!$J$36,'Input Parameters'!$K$36)</f>
        <v>0.69122263164508557</v>
      </c>
      <c r="W1490" s="2">
        <f ca="1">N1490+(P1490-N1490)*(1-ERF((T1490-R1490)/(2*SQRT(L1490*'Input Parameters'!$E$38))))</f>
        <v>0.11726706407734502</v>
      </c>
      <c r="X1490">
        <f t="shared" ca="1" si="212"/>
        <v>1</v>
      </c>
      <c r="Y1490" s="7"/>
    </row>
    <row r="1491" spans="1:25" ht="15" customHeight="1" x14ac:dyDescent="0.25">
      <c r="A1491" s="139">
        <v>1484</v>
      </c>
      <c r="B1491" s="10">
        <f t="shared" ca="1" si="203"/>
        <v>0.75535212634648097</v>
      </c>
      <c r="C1491" s="60">
        <f ca="1">_xlfn.NORM.INV(B1491,'Input Parameters'!$E$15,'Input Parameters'!$F$15)</f>
        <v>308.43813651837297</v>
      </c>
      <c r="D1491" s="10">
        <f t="shared" ca="1" si="204"/>
        <v>0.39023150809210772</v>
      </c>
      <c r="E1491" s="62">
        <f ca="1">IF(_xlfn.NORM.INV(D1491,'Input Parameters'!$E$17,'Input Parameters'!$F$17)&lt;3500,3500,IF(_xlfn.NORM.INV(D1491,'Input Parameters'!$E$17,'Input Parameters'!$F$17)&gt;5500,5500,_xlfn.NORM.INV(D1491,'Input Parameters'!$E$17,'Input Parameters'!$F$17)))</f>
        <v>4604.8990129724107</v>
      </c>
      <c r="F1491" s="10">
        <f t="shared" ca="1" si="205"/>
        <v>0.85863496781836113</v>
      </c>
      <c r="G1491" s="64">
        <f ca="1">_xlfn.NORM.INV(F1491,'Input Parameters'!$E$20,'Input Parameters'!$F$20)</f>
        <v>289.84718467757841</v>
      </c>
      <c r="H1491" s="57">
        <f ca="1">EXP(E1491*(1/'Input Parameters'!$E$23-1/G1491))</f>
        <v>0.84613180776773145</v>
      </c>
      <c r="I1491" s="10">
        <f t="shared" ca="1" si="206"/>
        <v>0.42718037588514057</v>
      </c>
      <c r="J1491" s="30">
        <f ca="1">_xlfn.BETA.INV(I1491,'Input Parameters'!$L$26,'Input Parameters'!$M$26,'Input Parameters'!$J$26,'Input Parameters'!$K$26)</f>
        <v>0.63147211799905734</v>
      </c>
      <c r="K1491" s="168">
        <f ca="1">('Input Parameters'!$E$27/'Input Parameters'!$E$38)^$J1491</f>
        <v>1.0785372036125656E-2</v>
      </c>
      <c r="L1491" s="69">
        <f ca="1">$H1491*$C1491*'Input Parameters'!$E$25*K1491</f>
        <v>2.8147590387612604</v>
      </c>
      <c r="M1491" s="24">
        <f t="shared" ca="1" si="207"/>
        <v>0.169554755330938</v>
      </c>
      <c r="N1491" s="15">
        <f ca="1">_xlfn.NORM.INV(M1491,'Input Parameters'!$E$29,'Input Parameters'!$F$29)</f>
        <v>9.9904407377931756E-2</v>
      </c>
      <c r="O1491" s="8">
        <f t="shared" ca="1" si="208"/>
        <v>0.29784089152297255</v>
      </c>
      <c r="P1491" s="30">
        <f ca="1">_xlfn.LOGNORM.INV(O1491,'Input Parameters'!$H$30,'Input Parameters'!$I$30)</f>
        <v>2.0883736659264027</v>
      </c>
      <c r="Q1491" s="10">
        <f t="shared" ca="1" si="209"/>
        <v>0.160456474672379</v>
      </c>
      <c r="R1491" s="30">
        <f>IF('Input Parameters'!$E$32=0,0,_xlfn.BETA.INV(Q1491,'Input Parameters'!$L$32,'Input Parameters'!$M$32,'Input Parameters'!$J$32,'Input Parameters'!$K$32))</f>
        <v>0</v>
      </c>
      <c r="S1491" s="10">
        <f t="shared" ca="1" si="210"/>
        <v>0.69666621597622747</v>
      </c>
      <c r="T1491" s="26">
        <f ca="1">_xlfn.LOGNORM.INV(S1491,'Input Parameters'!$H$34,'Input Parameters'!$I$34)</f>
        <v>53.744938356373495</v>
      </c>
      <c r="U1491" s="10">
        <f t="shared" ca="1" si="211"/>
        <v>0.88136201727990193</v>
      </c>
      <c r="V1491" s="30">
        <f ca="1">_xlfn.BETA.INV(U1491,'Input Parameters'!$L$36,'Input Parameters'!$M$36,'Input Parameters'!$J$36,'Input Parameters'!$K$36)</f>
        <v>0.78403167893531922</v>
      </c>
      <c r="W1491" s="2">
        <f ca="1">N1491+(P1491-N1491)*(1-ERF((T1491-R1491)/(2*SQRT(L1491*'Input Parameters'!$E$38))))</f>
        <v>0.14663717044173491</v>
      </c>
      <c r="X1491">
        <f t="shared" ca="1" si="212"/>
        <v>1</v>
      </c>
      <c r="Y1491" s="7"/>
    </row>
    <row r="1492" spans="1:25" ht="15" customHeight="1" x14ac:dyDescent="0.25">
      <c r="A1492" s="139">
        <v>1485</v>
      </c>
      <c r="B1492" s="10">
        <f t="shared" ca="1" si="203"/>
        <v>0.11301880973957423</v>
      </c>
      <c r="C1492" s="60">
        <f ca="1">_xlfn.NORM.INV(B1492,'Input Parameters'!$E$15,'Input Parameters'!$F$15)</f>
        <v>205.35904919478781</v>
      </c>
      <c r="D1492" s="10">
        <f t="shared" ca="1" si="204"/>
        <v>0.84667850445076986</v>
      </c>
      <c r="E1492" s="62">
        <f ca="1">IF(_xlfn.NORM.INV(D1492,'Input Parameters'!$E$17,'Input Parameters'!$F$17)&lt;3500,3500,IF(_xlfn.NORM.INV(D1492,'Input Parameters'!$E$17,'Input Parameters'!$F$17)&gt;5500,5500,_xlfn.NORM.INV(D1492,'Input Parameters'!$E$17,'Input Parameters'!$F$17)))</f>
        <v>5500</v>
      </c>
      <c r="F1492" s="10">
        <f t="shared" ca="1" si="205"/>
        <v>0.18448020514901753</v>
      </c>
      <c r="G1492" s="64">
        <f ca="1">_xlfn.NORM.INV(F1492,'Input Parameters'!$E$20,'Input Parameters'!$F$20)</f>
        <v>276.63057006427226</v>
      </c>
      <c r="H1492" s="57">
        <f ca="1">EXP(E1492*(1/'Input Parameters'!$E$23-1/G1492))</f>
        <v>0.33082924976562594</v>
      </c>
      <c r="I1492" s="10">
        <f t="shared" ca="1" si="206"/>
        <v>2.0488928947177243E-2</v>
      </c>
      <c r="J1492" s="30">
        <f ca="1">_xlfn.BETA.INV(I1492,'Input Parameters'!$L$26,'Input Parameters'!$M$26,'Input Parameters'!$J$26,'Input Parameters'!$K$26)</f>
        <v>0.32135544179512837</v>
      </c>
      <c r="K1492" s="168">
        <f ca="1">('Input Parameters'!$E$27/'Input Parameters'!$E$38)^$J1492</f>
        <v>9.9749800989370349E-2</v>
      </c>
      <c r="L1492" s="69">
        <f ca="1">$H1492*$C1492*'Input Parameters'!$E$25*K1492</f>
        <v>6.7768798021855483</v>
      </c>
      <c r="M1492" s="24">
        <f t="shared" ca="1" si="207"/>
        <v>0.74463012611283497</v>
      </c>
      <c r="N1492" s="15">
        <f ca="1">_xlfn.NORM.INV(M1492,'Input Parameters'!$E$29,'Input Parameters'!$F$29)</f>
        <v>0.10006576862683127</v>
      </c>
      <c r="O1492" s="8">
        <f t="shared" ca="1" si="208"/>
        <v>0.55336950699872001</v>
      </c>
      <c r="P1492" s="30">
        <f ca="1">_xlfn.LOGNORM.INV(O1492,'Input Parameters'!$H$30,'Input Parameters'!$I$30)</f>
        <v>2.8588633439657372</v>
      </c>
      <c r="Q1492" s="10">
        <f t="shared" ca="1" si="209"/>
        <v>0.15738050463221498</v>
      </c>
      <c r="R1492" s="30">
        <f>IF('Input Parameters'!$E$32=0,0,_xlfn.BETA.INV(Q1492,'Input Parameters'!$L$32,'Input Parameters'!$M$32,'Input Parameters'!$J$32,'Input Parameters'!$K$32))</f>
        <v>0</v>
      </c>
      <c r="S1492" s="10">
        <f t="shared" ca="1" si="210"/>
        <v>0.28437235393666893</v>
      </c>
      <c r="T1492" s="26">
        <f ca="1">_xlfn.LOGNORM.INV(S1492,'Input Parameters'!$H$34,'Input Parameters'!$I$34)</f>
        <v>46.954664549173991</v>
      </c>
      <c r="U1492" s="10">
        <f t="shared" ca="1" si="211"/>
        <v>0.54964385148715733</v>
      </c>
      <c r="V1492" s="30">
        <f ca="1">_xlfn.BETA.INV(U1492,'Input Parameters'!$L$36,'Input Parameters'!$M$36,'Input Parameters'!$J$36,'Input Parameters'!$K$36)</f>
        <v>0.60512417132543139</v>
      </c>
      <c r="W1492" s="2">
        <f ca="1">N1492+(P1492-N1492)*(1-ERF((T1492-R1492)/(2*SQRT(L1492*'Input Parameters'!$E$38))))</f>
        <v>0.65779853125983434</v>
      </c>
      <c r="X1492">
        <f t="shared" ca="1" si="212"/>
        <v>0</v>
      </c>
      <c r="Y1492" s="7"/>
    </row>
    <row r="1493" spans="1:25" ht="15" customHeight="1" x14ac:dyDescent="0.25">
      <c r="A1493" s="139">
        <v>1486</v>
      </c>
      <c r="B1493" s="10">
        <f t="shared" ca="1" si="203"/>
        <v>0.53733452610260291</v>
      </c>
      <c r="C1493" s="60">
        <f ca="1">_xlfn.NORM.INV(B1493,'Input Parameters'!$E$15,'Input Parameters'!$F$15)</f>
        <v>276.04625249665611</v>
      </c>
      <c r="D1493" s="10">
        <f t="shared" ca="1" si="204"/>
        <v>0.70142719379744867</v>
      </c>
      <c r="E1493" s="62">
        <f ca="1">IF(_xlfn.NORM.INV(D1493,'Input Parameters'!$E$17,'Input Parameters'!$F$17)&lt;3500,3500,IF(_xlfn.NORM.INV(D1493,'Input Parameters'!$E$17,'Input Parameters'!$F$17)&gt;5500,5500,_xlfn.NORM.INV(D1493,'Input Parameters'!$E$17,'Input Parameters'!$F$17)))</f>
        <v>5169.9567940266934</v>
      </c>
      <c r="F1493" s="10">
        <f t="shared" ca="1" si="205"/>
        <v>0.59465010203592494</v>
      </c>
      <c r="G1493" s="64">
        <f ca="1">_xlfn.NORM.INV(F1493,'Input Parameters'!$E$20,'Input Parameters'!$F$20)</f>
        <v>284.25480641663648</v>
      </c>
      <c r="H1493" s="57">
        <f ca="1">EXP(E1493*(1/'Input Parameters'!$E$23-1/G1493))</f>
        <v>0.58362249186470616</v>
      </c>
      <c r="I1493" s="10">
        <f t="shared" ca="1" si="206"/>
        <v>0.98742514251145719</v>
      </c>
      <c r="J1493" s="30">
        <f ca="1">_xlfn.BETA.INV(I1493,'Input Parameters'!$L$26,'Input Parameters'!$M$26,'Input Parameters'!$J$26,'Input Parameters'!$K$26)</f>
        <v>0.92454768844368462</v>
      </c>
      <c r="K1493" s="168">
        <f ca="1">('Input Parameters'!$E$27/'Input Parameters'!$E$38)^$J1493</f>
        <v>1.3177855914791071E-3</v>
      </c>
      <c r="L1493" s="69">
        <f ca="1">$H1493*$C1493*'Input Parameters'!$E$25*K1493</f>
        <v>0.21230422203808277</v>
      </c>
      <c r="M1493" s="24">
        <f t="shared" ca="1" si="207"/>
        <v>0.79632905541739496</v>
      </c>
      <c r="N1493" s="15">
        <f ca="1">_xlfn.NORM.INV(M1493,'Input Parameters'!$E$29,'Input Parameters'!$F$29)</f>
        <v>0.10008285803884016</v>
      </c>
      <c r="O1493" s="8">
        <f t="shared" ca="1" si="208"/>
        <v>0.44328320556493628</v>
      </c>
      <c r="P1493" s="30">
        <f ca="1">_xlfn.LOGNORM.INV(O1493,'Input Parameters'!$H$30,'Input Parameters'!$I$30)</f>
        <v>2.5084255493937127</v>
      </c>
      <c r="Q1493" s="10">
        <f t="shared" ca="1" si="209"/>
        <v>0.99113555782098539</v>
      </c>
      <c r="R1493" s="30">
        <f>IF('Input Parameters'!$E$32=0,0,_xlfn.BETA.INV(Q1493,'Input Parameters'!$L$32,'Input Parameters'!$M$32,'Input Parameters'!$J$32,'Input Parameters'!$K$32))</f>
        <v>0</v>
      </c>
      <c r="S1493" s="10">
        <f t="shared" ca="1" si="210"/>
        <v>7.5895891625803791E-2</v>
      </c>
      <c r="T1493" s="26">
        <f ca="1">_xlfn.LOGNORM.INV(S1493,'Input Parameters'!$H$34,'Input Parameters'!$I$34)</f>
        <v>42.168956524945145</v>
      </c>
      <c r="U1493" s="10">
        <f t="shared" ca="1" si="211"/>
        <v>0.70105751814768835</v>
      </c>
      <c r="V1493" s="30">
        <f ca="1">_xlfn.BETA.INV(U1493,'Input Parameters'!$L$36,'Input Parameters'!$M$36,'Input Parameters'!$J$36,'Input Parameters'!$K$36)</f>
        <v>0.67013971608575362</v>
      </c>
      <c r="W1493" s="2">
        <f ca="1">N1493+(P1493-N1493)*(1-ERF((T1493-R1493)/(2*SQRT(L1493*'Input Parameters'!$E$38))))</f>
        <v>0.10008285827268114</v>
      </c>
      <c r="X1493">
        <f t="shared" ca="1" si="212"/>
        <v>1</v>
      </c>
      <c r="Y1493" s="7"/>
    </row>
    <row r="1494" spans="1:25" ht="15" customHeight="1" x14ac:dyDescent="0.25">
      <c r="A1494" s="139">
        <v>1487</v>
      </c>
      <c r="B1494" s="10">
        <f t="shared" ca="1" si="203"/>
        <v>0.90526355200653041</v>
      </c>
      <c r="C1494" s="60">
        <f ca="1">_xlfn.NORM.INV(B1494,'Input Parameters'!$E$15,'Input Parameters'!$F$15)</f>
        <v>342.07658129797591</v>
      </c>
      <c r="D1494" s="10">
        <f t="shared" ca="1" si="204"/>
        <v>0.45403872199438855</v>
      </c>
      <c r="E1494" s="62">
        <f ca="1">IF(_xlfn.NORM.INV(D1494,'Input Parameters'!$E$17,'Input Parameters'!$F$17)&lt;3500,3500,IF(_xlfn.NORM.INV(D1494,'Input Parameters'!$E$17,'Input Parameters'!$F$17)&gt;5500,5500,_xlfn.NORM.INV(D1494,'Input Parameters'!$E$17,'Input Parameters'!$F$17)))</f>
        <v>4719.1752799832084</v>
      </c>
      <c r="F1494" s="10">
        <f t="shared" ca="1" si="205"/>
        <v>0.90811557566504664</v>
      </c>
      <c r="G1494" s="64">
        <f ca="1">_xlfn.NORM.INV(F1494,'Input Parameters'!$E$20,'Input Parameters'!$F$20)</f>
        <v>291.55590705681317</v>
      </c>
      <c r="H1494" s="57">
        <f ca="1">EXP(E1494*(1/'Input Parameters'!$E$23-1/G1494))</f>
        <v>0.9269971084041454</v>
      </c>
      <c r="I1494" s="10">
        <f t="shared" ca="1" si="206"/>
        <v>0.13923509020469416</v>
      </c>
      <c r="J1494" s="30">
        <f ca="1">_xlfn.BETA.INV(I1494,'Input Parameters'!$L$26,'Input Parameters'!$M$26,'Input Parameters'!$J$26,'Input Parameters'!$K$26)</f>
        <v>0.47830225667336812</v>
      </c>
      <c r="K1494" s="168">
        <f ca="1">('Input Parameters'!$E$27/'Input Parameters'!$E$38)^$J1494</f>
        <v>3.2358664751684793E-2</v>
      </c>
      <c r="L1494" s="69">
        <f ca="1">$H1494*$C1494*'Input Parameters'!$E$25*K1494</f>
        <v>10.261062082945699</v>
      </c>
      <c r="M1494" s="24">
        <f t="shared" ca="1" si="207"/>
        <v>0.67455085861479158</v>
      </c>
      <c r="N1494" s="15">
        <f ca="1">_xlfn.NORM.INV(M1494,'Input Parameters'!$E$29,'Input Parameters'!$F$29)</f>
        <v>0.10004525146319176</v>
      </c>
      <c r="O1494" s="8">
        <f t="shared" ca="1" si="208"/>
        <v>0.36940781459730065</v>
      </c>
      <c r="P1494" s="30">
        <f ca="1">_xlfn.LOGNORM.INV(O1494,'Input Parameters'!$H$30,'Input Parameters'!$I$30)</f>
        <v>2.2922601712117179</v>
      </c>
      <c r="Q1494" s="10">
        <f t="shared" ca="1" si="209"/>
        <v>0.80039158013516642</v>
      </c>
      <c r="R1494" s="30">
        <f>IF('Input Parameters'!$E$32=0,0,_xlfn.BETA.INV(Q1494,'Input Parameters'!$L$32,'Input Parameters'!$M$32,'Input Parameters'!$J$32,'Input Parameters'!$K$32))</f>
        <v>0</v>
      </c>
      <c r="S1494" s="10">
        <f t="shared" ca="1" si="210"/>
        <v>0.64079260314446851</v>
      </c>
      <c r="T1494" s="26">
        <f ca="1">_xlfn.LOGNORM.INV(S1494,'Input Parameters'!$H$34,'Input Parameters'!$I$34)</f>
        <v>52.722480865864064</v>
      </c>
      <c r="U1494" s="10">
        <f t="shared" ca="1" si="211"/>
        <v>0.262698374825444</v>
      </c>
      <c r="V1494" s="30">
        <f ca="1">_xlfn.BETA.INV(U1494,'Input Parameters'!$L$36,'Input Parameters'!$M$36,'Input Parameters'!$J$36,'Input Parameters'!$K$36)</f>
        <v>0.49535044963992997</v>
      </c>
      <c r="W1494" s="2">
        <f ca="1">N1494+(P1494-N1494)*(1-ERF((T1494-R1494)/(2*SQRT(L1494*'Input Parameters'!$E$38))))</f>
        <v>0.63603784633617966</v>
      </c>
      <c r="X1494">
        <f t="shared" ca="1" si="212"/>
        <v>0</v>
      </c>
      <c r="Y1494" s="7"/>
    </row>
    <row r="1495" spans="1:25" ht="15" customHeight="1" x14ac:dyDescent="0.25">
      <c r="A1495" s="139">
        <v>1488</v>
      </c>
      <c r="B1495" s="10">
        <f t="shared" ca="1" si="203"/>
        <v>0.72764262064128382</v>
      </c>
      <c r="C1495" s="60">
        <f ca="1">_xlfn.NORM.INV(B1495,'Input Parameters'!$E$15,'Input Parameters'!$F$15)</f>
        <v>303.79210339585256</v>
      </c>
      <c r="D1495" s="10">
        <f t="shared" ca="1" si="204"/>
        <v>0.17592900266889511</v>
      </c>
      <c r="E1495" s="62">
        <f ca="1">IF(_xlfn.NORM.INV(D1495,'Input Parameters'!$E$17,'Input Parameters'!$F$17)&lt;3500,3500,IF(_xlfn.NORM.INV(D1495,'Input Parameters'!$E$17,'Input Parameters'!$F$17)&gt;5500,5500,_xlfn.NORM.INV(D1495,'Input Parameters'!$E$17,'Input Parameters'!$F$17)))</f>
        <v>4148.3060099162622</v>
      </c>
      <c r="F1495" s="10">
        <f t="shared" ca="1" si="205"/>
        <v>0.16036150734643195</v>
      </c>
      <c r="G1495" s="64">
        <f ca="1">_xlfn.NORM.INV(F1495,'Input Parameters'!$E$20,'Input Parameters'!$F$20)</f>
        <v>275.99707955488014</v>
      </c>
      <c r="H1495" s="57">
        <f ca="1">EXP(E1495*(1/'Input Parameters'!$E$23-1/G1495))</f>
        <v>0.41948748701832639</v>
      </c>
      <c r="I1495" s="10">
        <f t="shared" ca="1" si="206"/>
        <v>8.220353516142398E-2</v>
      </c>
      <c r="J1495" s="30">
        <f ca="1">_xlfn.BETA.INV(I1495,'Input Parameters'!$L$26,'Input Parameters'!$M$26,'Input Parameters'!$J$26,'Input Parameters'!$K$26)</f>
        <v>0.42629241076429564</v>
      </c>
      <c r="K1495" s="168">
        <f ca="1">('Input Parameters'!$E$27/'Input Parameters'!$E$38)^$J1495</f>
        <v>4.6990699037748496E-2</v>
      </c>
      <c r="L1495" s="69">
        <f ca="1">$H1495*$C1495*'Input Parameters'!$E$25*K1495</f>
        <v>5.9883530567917687</v>
      </c>
      <c r="M1495" s="24">
        <f t="shared" ca="1" si="207"/>
        <v>0.60072795734423401</v>
      </c>
      <c r="N1495" s="15">
        <f ca="1">_xlfn.NORM.INV(M1495,'Input Parameters'!$E$29,'Input Parameters'!$F$29)</f>
        <v>0.10002552317819317</v>
      </c>
      <c r="O1495" s="8">
        <f t="shared" ca="1" si="208"/>
        <v>0.94575242062356979</v>
      </c>
      <c r="P1495" s="30">
        <f ca="1">_xlfn.LOGNORM.INV(O1495,'Input Parameters'!$H$30,'Input Parameters'!$I$30)</f>
        <v>5.7270964437885894</v>
      </c>
      <c r="Q1495" s="10">
        <f t="shared" ca="1" si="209"/>
        <v>0.75610184503257383</v>
      </c>
      <c r="R1495" s="30">
        <f>IF('Input Parameters'!$E$32=0,0,_xlfn.BETA.INV(Q1495,'Input Parameters'!$L$32,'Input Parameters'!$M$32,'Input Parameters'!$J$32,'Input Parameters'!$K$32))</f>
        <v>0</v>
      </c>
      <c r="S1495" s="10">
        <f t="shared" ca="1" si="210"/>
        <v>0.78577787069920191</v>
      </c>
      <c r="T1495" s="26">
        <f ca="1">_xlfn.LOGNORM.INV(S1495,'Input Parameters'!$H$34,'Input Parameters'!$I$34)</f>
        <v>55.631129841738129</v>
      </c>
      <c r="U1495" s="10">
        <f t="shared" ca="1" si="211"/>
        <v>0.9296594160267132</v>
      </c>
      <c r="V1495" s="30">
        <f ca="1">_xlfn.BETA.INV(U1495,'Input Parameters'!$L$36,'Input Parameters'!$M$36,'Input Parameters'!$J$36,'Input Parameters'!$K$36)</f>
        <v>0.83735818231342862</v>
      </c>
      <c r="W1495" s="2">
        <f ca="1">N1495+(P1495-N1495)*(1-ERF((T1495-R1495)/(2*SQRT(L1495*'Input Parameters'!$E$38))))</f>
        <v>0.70744637806896093</v>
      </c>
      <c r="X1495">
        <f t="shared" ca="1" si="212"/>
        <v>1</v>
      </c>
      <c r="Y1495" s="7"/>
    </row>
    <row r="1496" spans="1:25" ht="15" customHeight="1" x14ac:dyDescent="0.25">
      <c r="A1496" s="139">
        <v>1489</v>
      </c>
      <c r="B1496" s="10">
        <f t="shared" ca="1" si="203"/>
        <v>0.83000955017376088</v>
      </c>
      <c r="C1496" s="60">
        <f ca="1">_xlfn.NORM.INV(B1496,'Input Parameters'!$E$15,'Input Parameters'!$F$15)</f>
        <v>322.67874267941346</v>
      </c>
      <c r="D1496" s="10">
        <f t="shared" ca="1" si="204"/>
        <v>8.3330299684590048E-2</v>
      </c>
      <c r="E1496" s="62">
        <f ca="1">IF(_xlfn.NORM.INV(D1496,'Input Parameters'!$E$17,'Input Parameters'!$F$17)&lt;3500,3500,IF(_xlfn.NORM.INV(D1496,'Input Parameters'!$E$17,'Input Parameters'!$F$17)&gt;5500,5500,_xlfn.NORM.INV(D1496,'Input Parameters'!$E$17,'Input Parameters'!$F$17)))</f>
        <v>3831.8902597204124</v>
      </c>
      <c r="F1496" s="10">
        <f t="shared" ca="1" si="205"/>
        <v>0.7338996765793202</v>
      </c>
      <c r="G1496" s="64">
        <f ca="1">_xlfn.NORM.INV(F1496,'Input Parameters'!$E$20,'Input Parameters'!$F$20)</f>
        <v>286.83515652129125</v>
      </c>
      <c r="H1496" s="57">
        <f ca="1">EXP(E1496*(1/'Input Parameters'!$E$23-1/G1496))</f>
        <v>0.7574036861207365</v>
      </c>
      <c r="I1496" s="10">
        <f t="shared" ca="1" si="206"/>
        <v>0.65665691733419718</v>
      </c>
      <c r="J1496" s="30">
        <f ca="1">_xlfn.BETA.INV(I1496,'Input Parameters'!$L$26,'Input Parameters'!$M$26,'Input Parameters'!$J$26,'Input Parameters'!$K$26)</f>
        <v>0.72394951873596214</v>
      </c>
      <c r="K1496" s="168">
        <f ca="1">('Input Parameters'!$E$27/'Input Parameters'!$E$38)^$J1496</f>
        <v>5.5558319758774862E-3</v>
      </c>
      <c r="L1496" s="69">
        <f ca="1">$H1496*$C1496*'Input Parameters'!$E$25*K1496</f>
        <v>1.3578346073606857</v>
      </c>
      <c r="M1496" s="24">
        <f t="shared" ca="1" si="207"/>
        <v>0.35451699357554078</v>
      </c>
      <c r="N1496" s="15">
        <f ca="1">_xlfn.NORM.INV(M1496,'Input Parameters'!$E$29,'Input Parameters'!$F$29)</f>
        <v>9.9962684621091674E-2</v>
      </c>
      <c r="O1496" s="8">
        <f t="shared" ca="1" si="208"/>
        <v>6.2186650010054301E-4</v>
      </c>
      <c r="P1496" s="30">
        <f ca="1">_xlfn.LOGNORM.INV(O1496,'Input Parameters'!$H$30,'Input Parameters'!$I$30)</f>
        <v>0.58384807923294524</v>
      </c>
      <c r="Q1496" s="10">
        <f t="shared" ca="1" si="209"/>
        <v>0.34291658002200942</v>
      </c>
      <c r="R1496" s="30">
        <f>IF('Input Parameters'!$E$32=0,0,_xlfn.BETA.INV(Q1496,'Input Parameters'!$L$32,'Input Parameters'!$M$32,'Input Parameters'!$J$32,'Input Parameters'!$K$32))</f>
        <v>0</v>
      </c>
      <c r="S1496" s="10">
        <f t="shared" ca="1" si="210"/>
        <v>0.32519895622080697</v>
      </c>
      <c r="T1496" s="26">
        <f ca="1">_xlfn.LOGNORM.INV(S1496,'Input Parameters'!$H$34,'Input Parameters'!$I$34)</f>
        <v>47.64189482559474</v>
      </c>
      <c r="U1496" s="10">
        <f t="shared" ca="1" si="211"/>
        <v>0.4831503459748725</v>
      </c>
      <c r="V1496" s="30">
        <f ca="1">_xlfn.BETA.INV(U1496,'Input Parameters'!$L$36,'Input Parameters'!$M$36,'Input Parameters'!$J$36,'Input Parameters'!$K$36)</f>
        <v>0.57947845682083088</v>
      </c>
      <c r="W1496" s="2">
        <f ca="1">N1496+(P1496-N1496)*(1-ERF((T1496-R1496)/(2*SQRT(L1496*'Input Parameters'!$E$38))))</f>
        <v>0.10182079382751039</v>
      </c>
      <c r="X1496">
        <f t="shared" ca="1" si="212"/>
        <v>1</v>
      </c>
      <c r="Y1496" s="7"/>
    </row>
    <row r="1497" spans="1:25" ht="15" customHeight="1" x14ac:dyDescent="0.25">
      <c r="A1497" s="139">
        <v>1490</v>
      </c>
      <c r="B1497" s="10">
        <f t="shared" ca="1" si="203"/>
        <v>8.3622235484647423E-2</v>
      </c>
      <c r="C1497" s="60">
        <f ca="1">_xlfn.NORM.INV(B1497,'Input Parameters'!$E$15,'Input Parameters'!$F$15)</f>
        <v>196.11997990942962</v>
      </c>
      <c r="D1497" s="10">
        <f t="shared" ca="1" si="204"/>
        <v>0.80023400361908126</v>
      </c>
      <c r="E1497" s="62">
        <f ca="1">IF(_xlfn.NORM.INV(D1497,'Input Parameters'!$E$17,'Input Parameters'!$F$17)&lt;3500,3500,IF(_xlfn.NORM.INV(D1497,'Input Parameters'!$E$17,'Input Parameters'!$F$17)&gt;5500,5500,_xlfn.NORM.INV(D1497,'Input Parameters'!$E$17,'Input Parameters'!$F$17)))</f>
        <v>5389.7201580783567</v>
      </c>
      <c r="F1497" s="10">
        <f t="shared" ca="1" si="205"/>
        <v>7.8457696370202057E-2</v>
      </c>
      <c r="G1497" s="64">
        <f ca="1">_xlfn.NORM.INV(F1497,'Input Parameters'!$E$20,'Input Parameters'!$F$20)</f>
        <v>273.16600008557197</v>
      </c>
      <c r="H1497" s="57">
        <f ca="1">EXP(E1497*(1/'Input Parameters'!$E$23-1/G1497))</f>
        <v>0.26419107750755855</v>
      </c>
      <c r="I1497" s="10">
        <f t="shared" ca="1" si="206"/>
        <v>0.61932934171143739</v>
      </c>
      <c r="J1497" s="30">
        <f ca="1">_xlfn.BETA.INV(I1497,'Input Parameters'!$L$26,'Input Parameters'!$M$26,'Input Parameters'!$J$26,'Input Parameters'!$K$26)</f>
        <v>0.70897005568600657</v>
      </c>
      <c r="K1497" s="168">
        <f ca="1">('Input Parameters'!$E$27/'Input Parameters'!$E$38)^$J1497</f>
        <v>6.1860467203597455E-3</v>
      </c>
      <c r="L1497" s="69">
        <f ca="1">$H1497*$C1497*'Input Parameters'!$E$25*K1497</f>
        <v>0.32051855928637391</v>
      </c>
      <c r="M1497" s="24">
        <f t="shared" ca="1" si="207"/>
        <v>0.33924908588216596</v>
      </c>
      <c r="N1497" s="15">
        <f ca="1">_xlfn.NORM.INV(M1497,'Input Parameters'!$E$29,'Input Parameters'!$F$29)</f>
        <v>9.9958548662216068E-2</v>
      </c>
      <c r="O1497" s="8">
        <f t="shared" ca="1" si="208"/>
        <v>0.50993096664438975</v>
      </c>
      <c r="P1497" s="30">
        <f ca="1">_xlfn.LOGNORM.INV(O1497,'Input Parameters'!$H$30,'Input Parameters'!$I$30)</f>
        <v>2.71502406045891</v>
      </c>
      <c r="Q1497" s="10">
        <f t="shared" ca="1" si="209"/>
        <v>2.8588755296935831E-2</v>
      </c>
      <c r="R1497" s="30">
        <f>IF('Input Parameters'!$E$32=0,0,_xlfn.BETA.INV(Q1497,'Input Parameters'!$L$32,'Input Parameters'!$M$32,'Input Parameters'!$J$32,'Input Parameters'!$K$32))</f>
        <v>0</v>
      </c>
      <c r="S1497" s="10">
        <f t="shared" ca="1" si="210"/>
        <v>3.9552350030411909E-2</v>
      </c>
      <c r="T1497" s="26">
        <f ca="1">_xlfn.LOGNORM.INV(S1497,'Input Parameters'!$H$34,'Input Parameters'!$I$34)</f>
        <v>40.508279328890715</v>
      </c>
      <c r="U1497" s="10">
        <f t="shared" ca="1" si="211"/>
        <v>0.79173130197355135</v>
      </c>
      <c r="V1497" s="30">
        <f ca="1">_xlfn.BETA.INV(U1497,'Input Parameters'!$L$36,'Input Parameters'!$M$36,'Input Parameters'!$J$36,'Input Parameters'!$K$36)</f>
        <v>0.71861452217948352</v>
      </c>
      <c r="W1497" s="2">
        <f ca="1">N1497+(P1497-N1497)*(1-ERF((T1497-R1497)/(2*SQRT(L1497*'Input Parameters'!$E$38))))</f>
        <v>9.9959648286272268E-2</v>
      </c>
      <c r="X1497">
        <f t="shared" ca="1" si="212"/>
        <v>1</v>
      </c>
      <c r="Y1497" s="7"/>
    </row>
    <row r="1498" spans="1:25" ht="15" customHeight="1" x14ac:dyDescent="0.25">
      <c r="A1498" s="139">
        <v>1491</v>
      </c>
      <c r="B1498" s="10">
        <f t="shared" ca="1" si="203"/>
        <v>0.57534808434546025</v>
      </c>
      <c r="C1498" s="60">
        <f ca="1">_xlfn.NORM.INV(B1498,'Input Parameters'!$E$15,'Input Parameters'!$F$15)</f>
        <v>281.26432008652495</v>
      </c>
      <c r="D1498" s="10">
        <f t="shared" ca="1" si="204"/>
        <v>0.67635174140695464</v>
      </c>
      <c r="E1498" s="62">
        <f ca="1">IF(_xlfn.NORM.INV(D1498,'Input Parameters'!$E$17,'Input Parameters'!$F$17)&lt;3500,3500,IF(_xlfn.NORM.INV(D1498,'Input Parameters'!$E$17,'Input Parameters'!$F$17)&gt;5500,5500,_xlfn.NORM.INV(D1498,'Input Parameters'!$E$17,'Input Parameters'!$F$17)))</f>
        <v>5120.2647920418904</v>
      </c>
      <c r="F1498" s="10">
        <f t="shared" ca="1" si="205"/>
        <v>0.74091538109022803</v>
      </c>
      <c r="G1498" s="64">
        <f ca="1">_xlfn.NORM.INV(F1498,'Input Parameters'!$E$20,'Input Parameters'!$F$20)</f>
        <v>286.97933929008605</v>
      </c>
      <c r="H1498" s="57">
        <f ca="1">EXP(E1498*(1/'Input Parameters'!$E$23-1/G1498))</f>
        <v>0.69606429690155225</v>
      </c>
      <c r="I1498" s="10">
        <f t="shared" ca="1" si="206"/>
        <v>3.9661930796798917E-2</v>
      </c>
      <c r="J1498" s="30">
        <f ca="1">_xlfn.BETA.INV(I1498,'Input Parameters'!$L$26,'Input Parameters'!$M$26,'Input Parameters'!$J$26,'Input Parameters'!$K$26)</f>
        <v>0.36650310791785518</v>
      </c>
      <c r="K1498" s="168">
        <f ca="1">('Input Parameters'!$E$27/'Input Parameters'!$E$38)^$J1498</f>
        <v>7.2155230617322097E-2</v>
      </c>
      <c r="L1498" s="69">
        <f ca="1">$H1498*$C1498*'Input Parameters'!$E$25*K1498</f>
        <v>14.126410434472044</v>
      </c>
      <c r="M1498" s="24">
        <f t="shared" ca="1" si="207"/>
        <v>0.7331645826227432</v>
      </c>
      <c r="N1498" s="15">
        <f ca="1">_xlfn.NORM.INV(M1498,'Input Parameters'!$E$29,'Input Parameters'!$F$29)</f>
        <v>0.10006224122389326</v>
      </c>
      <c r="O1498" s="8">
        <f t="shared" ca="1" si="208"/>
        <v>0.35077222100212313</v>
      </c>
      <c r="P1498" s="30">
        <f ca="1">_xlfn.LOGNORM.INV(O1498,'Input Parameters'!$H$30,'Input Parameters'!$I$30)</f>
        <v>2.238949969623262</v>
      </c>
      <c r="Q1498" s="10">
        <f t="shared" ca="1" si="209"/>
        <v>0.41595216750811403</v>
      </c>
      <c r="R1498" s="30">
        <f>IF('Input Parameters'!$E$32=0,0,_xlfn.BETA.INV(Q1498,'Input Parameters'!$L$32,'Input Parameters'!$M$32,'Input Parameters'!$J$32,'Input Parameters'!$K$32))</f>
        <v>0</v>
      </c>
      <c r="S1498" s="10">
        <f t="shared" ca="1" si="210"/>
        <v>9.6092150646125862E-2</v>
      </c>
      <c r="T1498" s="26">
        <f ca="1">_xlfn.LOGNORM.INV(S1498,'Input Parameters'!$H$34,'Input Parameters'!$I$34)</f>
        <v>42.852228396653679</v>
      </c>
      <c r="U1498" s="10">
        <f t="shared" ca="1" si="211"/>
        <v>0.35203697821577373</v>
      </c>
      <c r="V1498" s="30">
        <f ca="1">_xlfn.BETA.INV(U1498,'Input Parameters'!$L$36,'Input Parameters'!$M$36,'Input Parameters'!$J$36,'Input Parameters'!$K$36)</f>
        <v>0.53020417792411667</v>
      </c>
      <c r="W1498" s="2">
        <f ca="1">N1498+(P1498-N1498)*(1-ERF((T1498-R1498)/(2*SQRT(L1498*'Input Parameters'!$E$38))))</f>
        <v>0.99866854382232495</v>
      </c>
      <c r="X1498">
        <f t="shared" ca="1" si="212"/>
        <v>0</v>
      </c>
      <c r="Y1498" s="7"/>
    </row>
    <row r="1499" spans="1:25" ht="15" customHeight="1" x14ac:dyDescent="0.25">
      <c r="A1499" s="139">
        <v>1492</v>
      </c>
      <c r="B1499" s="10">
        <f t="shared" ca="1" si="203"/>
        <v>0.83092729039694124</v>
      </c>
      <c r="C1499" s="60">
        <f ca="1">_xlfn.NORM.INV(B1499,'Input Parameters'!$E$15,'Input Parameters'!$F$15)</f>
        <v>322.87563248686888</v>
      </c>
      <c r="D1499" s="10">
        <f t="shared" ca="1" si="204"/>
        <v>0.43085799632771715</v>
      </c>
      <c r="E1499" s="62">
        <f ca="1">IF(_xlfn.NORM.INV(D1499,'Input Parameters'!$E$17,'Input Parameters'!$F$17)&lt;3500,3500,IF(_xlfn.NORM.INV(D1499,'Input Parameters'!$E$17,'Input Parameters'!$F$17)&gt;5500,5500,_xlfn.NORM.INV(D1499,'Input Parameters'!$E$17,'Input Parameters'!$F$17)))</f>
        <v>4678.0668649771187</v>
      </c>
      <c r="F1499" s="10">
        <f t="shared" ca="1" si="205"/>
        <v>0.49256887971053986</v>
      </c>
      <c r="G1499" s="64">
        <f ca="1">_xlfn.NORM.INV(F1499,'Input Parameters'!$E$20,'Input Parameters'!$F$20)</f>
        <v>282.52519150539206</v>
      </c>
      <c r="H1499" s="57">
        <f ca="1">EXP(E1499*(1/'Input Parameters'!$E$23-1/G1499))</f>
        <v>0.55542750534516139</v>
      </c>
      <c r="I1499" s="10">
        <f t="shared" ca="1" si="206"/>
        <v>0.70158550990409441</v>
      </c>
      <c r="J1499" s="30">
        <f ca="1">_xlfn.BETA.INV(I1499,'Input Parameters'!$L$26,'Input Parameters'!$M$26,'Input Parameters'!$J$26,'Input Parameters'!$K$26)</f>
        <v>0.74233661523452787</v>
      </c>
      <c r="K1499" s="168">
        <f ca="1">('Input Parameters'!$E$27/'Input Parameters'!$E$38)^$J1499</f>
        <v>4.8693336611784791E-3</v>
      </c>
      <c r="L1499" s="69">
        <f ca="1">$H1499*$C1499*'Input Parameters'!$E$25*K1499</f>
        <v>0.87323711731211151</v>
      </c>
      <c r="M1499" s="24">
        <f t="shared" ca="1" si="207"/>
        <v>0.30439455194648779</v>
      </c>
      <c r="N1499" s="15">
        <f ca="1">_xlfn.NORM.INV(M1499,'Input Parameters'!$E$29,'Input Parameters'!$F$29)</f>
        <v>9.9948819730481656E-2</v>
      </c>
      <c r="O1499" s="8">
        <f t="shared" ca="1" si="208"/>
        <v>0.60117339154210303</v>
      </c>
      <c r="P1499" s="30">
        <f ca="1">_xlfn.LOGNORM.INV(O1499,'Input Parameters'!$H$30,'Input Parameters'!$I$30)</f>
        <v>3.0287562636827068</v>
      </c>
      <c r="Q1499" s="10">
        <f t="shared" ca="1" si="209"/>
        <v>0.30523659830596317</v>
      </c>
      <c r="R1499" s="30">
        <f>IF('Input Parameters'!$E$32=0,0,_xlfn.BETA.INV(Q1499,'Input Parameters'!$L$32,'Input Parameters'!$M$32,'Input Parameters'!$J$32,'Input Parameters'!$K$32))</f>
        <v>0</v>
      </c>
      <c r="S1499" s="10">
        <f t="shared" ca="1" si="210"/>
        <v>0.62625514208168664</v>
      </c>
      <c r="T1499" s="26">
        <f ca="1">_xlfn.LOGNORM.INV(S1499,'Input Parameters'!$H$34,'Input Parameters'!$I$34)</f>
        <v>52.469511459189768</v>
      </c>
      <c r="U1499" s="10">
        <f t="shared" ca="1" si="211"/>
        <v>0.66623326202691446</v>
      </c>
      <c r="V1499" s="30">
        <f ca="1">_xlfn.BETA.INV(U1499,'Input Parameters'!$L$36,'Input Parameters'!$M$36,'Input Parameters'!$J$36,'Input Parameters'!$K$36)</f>
        <v>0.65393869979092689</v>
      </c>
      <c r="W1499" s="2">
        <f ca="1">N1499+(P1499-N1499)*(1-ERF((T1499-R1499)/(2*SQRT(L1499*'Input Parameters'!$E$38))))</f>
        <v>0.10015903492817667</v>
      </c>
      <c r="X1499">
        <f t="shared" ca="1" si="212"/>
        <v>1</v>
      </c>
      <c r="Y1499" s="7"/>
    </row>
    <row r="1500" spans="1:25" ht="15" customHeight="1" x14ac:dyDescent="0.25">
      <c r="A1500" s="139">
        <v>1493</v>
      </c>
      <c r="B1500" s="10">
        <f t="shared" ca="1" si="203"/>
        <v>0.34436446266409393</v>
      </c>
      <c r="C1500" s="60">
        <f ca="1">_xlfn.NORM.INV(B1500,'Input Parameters'!$E$15,'Input Parameters'!$F$15)</f>
        <v>249.25835885883308</v>
      </c>
      <c r="D1500" s="10">
        <f t="shared" ca="1" si="204"/>
        <v>0.80464153302704711</v>
      </c>
      <c r="E1500" s="62">
        <f ca="1">IF(_xlfn.NORM.INV(D1500,'Input Parameters'!$E$17,'Input Parameters'!$F$17)&lt;3500,3500,IF(_xlfn.NORM.INV(D1500,'Input Parameters'!$E$17,'Input Parameters'!$F$17)&gt;5500,5500,_xlfn.NORM.INV(D1500,'Input Parameters'!$E$17,'Input Parameters'!$F$17)))</f>
        <v>5400.8225477808846</v>
      </c>
      <c r="F1500" s="10">
        <f t="shared" ca="1" si="205"/>
        <v>3.6344084116904596E-2</v>
      </c>
      <c r="G1500" s="64">
        <f ca="1">_xlfn.NORM.INV(F1500,'Input Parameters'!$E$20,'Input Parameters'!$F$20)</f>
        <v>270.62494918591511</v>
      </c>
      <c r="H1500" s="57">
        <f ca="1">EXP(E1500*(1/'Input Parameters'!$E$23-1/G1500))</f>
        <v>0.21882834354465755</v>
      </c>
      <c r="I1500" s="10">
        <f t="shared" ca="1" si="206"/>
        <v>0.91108593091468359</v>
      </c>
      <c r="J1500" s="30">
        <f ca="1">_xlfn.BETA.INV(I1500,'Input Parameters'!$L$26,'Input Parameters'!$M$26,'Input Parameters'!$J$26,'Input Parameters'!$K$26)</f>
        <v>0.84629373248038542</v>
      </c>
      <c r="K1500" s="168">
        <f ca="1">('Input Parameters'!$E$27/'Input Parameters'!$E$38)^$J1500</f>
        <v>2.3100524521657492E-3</v>
      </c>
      <c r="L1500" s="69">
        <f ca="1">$H1500*$C1500*'Input Parameters'!$E$25*K1500</f>
        <v>0.12600133463299967</v>
      </c>
      <c r="M1500" s="24">
        <f t="shared" ca="1" si="207"/>
        <v>0.21812288918507894</v>
      </c>
      <c r="N1500" s="15">
        <f ca="1">_xlfn.NORM.INV(M1500,'Input Parameters'!$E$29,'Input Parameters'!$F$29)</f>
        <v>9.9922145158853282E-2</v>
      </c>
      <c r="O1500" s="8">
        <f t="shared" ca="1" si="208"/>
        <v>0.84131398356650755</v>
      </c>
      <c r="P1500" s="30">
        <f ca="1">_xlfn.LOGNORM.INV(O1500,'Input Parameters'!$H$30,'Input Parameters'!$I$30)</f>
        <v>4.303209710937292</v>
      </c>
      <c r="Q1500" s="10">
        <f t="shared" ca="1" si="209"/>
        <v>0.53927377157840606</v>
      </c>
      <c r="R1500" s="30">
        <f>IF('Input Parameters'!$E$32=0,0,_xlfn.BETA.INV(Q1500,'Input Parameters'!$L$32,'Input Parameters'!$M$32,'Input Parameters'!$J$32,'Input Parameters'!$K$32))</f>
        <v>0</v>
      </c>
      <c r="S1500" s="10">
        <f t="shared" ca="1" si="210"/>
        <v>0.80537388695093903</v>
      </c>
      <c r="T1500" s="26">
        <f ca="1">_xlfn.LOGNORM.INV(S1500,'Input Parameters'!$H$34,'Input Parameters'!$I$34)</f>
        <v>56.111970399879844</v>
      </c>
      <c r="U1500" s="10">
        <f t="shared" ca="1" si="211"/>
        <v>9.1105696811891734E-3</v>
      </c>
      <c r="V1500" s="30">
        <f ca="1">_xlfn.BETA.INV(U1500,'Input Parameters'!$L$36,'Input Parameters'!$M$36,'Input Parameters'!$J$36,'Input Parameters'!$K$36)</f>
        <v>0.31780381437363914</v>
      </c>
      <c r="W1500" s="2">
        <f ca="1">N1500+(P1500-N1500)*(1-ERF((T1500-R1500)/(2*SQRT(L1500*'Input Parameters'!$E$38))))</f>
        <v>9.9922145158853282E-2</v>
      </c>
      <c r="X1500">
        <f t="shared" ca="1" si="212"/>
        <v>1</v>
      </c>
      <c r="Y1500" s="7"/>
    </row>
    <row r="1501" spans="1:25" ht="15" customHeight="1" x14ac:dyDescent="0.25">
      <c r="A1501" s="139">
        <v>1494</v>
      </c>
      <c r="B1501" s="10">
        <f t="shared" ca="1" si="203"/>
        <v>0.66804093367307393</v>
      </c>
      <c r="C1501" s="60">
        <f ca="1">_xlfn.NORM.INV(B1501,'Input Parameters'!$E$15,'Input Parameters'!$F$15)</f>
        <v>294.5147917666211</v>
      </c>
      <c r="D1501" s="10">
        <f t="shared" ca="1" si="204"/>
        <v>0.49313378097273042</v>
      </c>
      <c r="E1501" s="62">
        <f ca="1">IF(_xlfn.NORM.INV(D1501,'Input Parameters'!$E$17,'Input Parameters'!$F$17)&lt;3500,3500,IF(_xlfn.NORM.INV(D1501,'Input Parameters'!$E$17,'Input Parameters'!$F$17)&gt;5500,5500,_xlfn.NORM.INV(D1501,'Input Parameters'!$E$17,'Input Parameters'!$F$17)))</f>
        <v>4787.9516640127604</v>
      </c>
      <c r="F1501" s="10">
        <f t="shared" ca="1" si="205"/>
        <v>0.60230472533477175</v>
      </c>
      <c r="G1501" s="64">
        <f ca="1">_xlfn.NORM.INV(F1501,'Input Parameters'!$E$20,'Input Parameters'!$F$20)</f>
        <v>284.38742489425783</v>
      </c>
      <c r="H1501" s="57">
        <f ca="1">EXP(E1501*(1/'Input Parameters'!$E$23-1/G1501))</f>
        <v>0.61210184810867474</v>
      </c>
      <c r="I1501" s="10">
        <f t="shared" ca="1" si="206"/>
        <v>0.29273219506392989</v>
      </c>
      <c r="J1501" s="30">
        <f ca="1">_xlfn.BETA.INV(I1501,'Input Parameters'!$L$26,'Input Parameters'!$M$26,'Input Parameters'!$J$26,'Input Parameters'!$K$26)</f>
        <v>0.5706502349995769</v>
      </c>
      <c r="K1501" s="168">
        <f ca="1">('Input Parameters'!$E$27/'Input Parameters'!$E$38)^$J1501</f>
        <v>1.6684290475770313E-2</v>
      </c>
      <c r="L1501" s="69">
        <f ca="1">$H1501*$C1501*'Input Parameters'!$E$25*K1501</f>
        <v>3.0077279033852387</v>
      </c>
      <c r="M1501" s="24">
        <f t="shared" ca="1" si="207"/>
        <v>0.65780334465868051</v>
      </c>
      <c r="N1501" s="15">
        <f ca="1">_xlfn.NORM.INV(M1501,'Input Parameters'!$E$29,'Input Parameters'!$F$29)</f>
        <v>0.10004064754242922</v>
      </c>
      <c r="O1501" s="8">
        <f t="shared" ca="1" si="208"/>
        <v>0.85518250187472167</v>
      </c>
      <c r="P1501" s="30">
        <f ca="1">_xlfn.LOGNORM.INV(O1501,'Input Parameters'!$H$30,'Input Parameters'!$I$30)</f>
        <v>4.4249331745148544</v>
      </c>
      <c r="Q1501" s="10">
        <f t="shared" ca="1" si="209"/>
        <v>0.21545665514673618</v>
      </c>
      <c r="R1501" s="30">
        <f>IF('Input Parameters'!$E$32=0,0,_xlfn.BETA.INV(Q1501,'Input Parameters'!$L$32,'Input Parameters'!$M$32,'Input Parameters'!$J$32,'Input Parameters'!$K$32))</f>
        <v>0</v>
      </c>
      <c r="S1501" s="10">
        <f t="shared" ca="1" si="210"/>
        <v>0.9416178772134427</v>
      </c>
      <c r="T1501" s="26">
        <f ca="1">_xlfn.LOGNORM.INV(S1501,'Input Parameters'!$H$34,'Input Parameters'!$I$34)</f>
        <v>61.279626917367132</v>
      </c>
      <c r="U1501" s="10">
        <f t="shared" ca="1" si="211"/>
        <v>0.98126629753783112</v>
      </c>
      <c r="V1501" s="30">
        <f ca="1">_xlfn.BETA.INV(U1501,'Input Parameters'!$L$36,'Input Parameters'!$M$36,'Input Parameters'!$J$36,'Input Parameters'!$K$36)</f>
        <v>0.95191044941635106</v>
      </c>
      <c r="W1501" s="2">
        <f ca="1">N1501+(P1501-N1501)*(1-ERF((T1501-R1501)/(2*SQRT(L1501*'Input Parameters'!$E$38))))</f>
        <v>0.15397859006568618</v>
      </c>
      <c r="X1501">
        <f t="shared" ca="1" si="212"/>
        <v>1</v>
      </c>
      <c r="Y1501" s="7"/>
    </row>
    <row r="1502" spans="1:25" ht="15" customHeight="1" x14ac:dyDescent="0.25">
      <c r="A1502" s="139">
        <v>1495</v>
      </c>
      <c r="B1502" s="10">
        <f t="shared" ca="1" si="203"/>
        <v>3.9991219322802474E-3</v>
      </c>
      <c r="C1502" s="60">
        <f ca="1">_xlfn.NORM.INV(B1502,'Input Parameters'!$E$15,'Input Parameters'!$F$15)</f>
        <v>127.23839694291641</v>
      </c>
      <c r="D1502" s="10">
        <f t="shared" ca="1" si="204"/>
        <v>0.28921862740423265</v>
      </c>
      <c r="E1502" s="62">
        <f ca="1">IF(_xlfn.NORM.INV(D1502,'Input Parameters'!$E$17,'Input Parameters'!$F$17)&lt;3500,3500,IF(_xlfn.NORM.INV(D1502,'Input Parameters'!$E$17,'Input Parameters'!$F$17)&gt;5500,5500,_xlfn.NORM.INV(D1502,'Input Parameters'!$E$17,'Input Parameters'!$F$17)))</f>
        <v>4411.0318048540703</v>
      </c>
      <c r="F1502" s="10">
        <f t="shared" ca="1" si="205"/>
        <v>0.51185633510479733</v>
      </c>
      <c r="G1502" s="64">
        <f ca="1">_xlfn.NORM.INV(F1502,'Input Parameters'!$E$20,'Input Parameters'!$F$20)</f>
        <v>282.84914946722569</v>
      </c>
      <c r="H1502" s="57">
        <f ca="1">EXP(E1502*(1/'Input Parameters'!$E$23-1/G1502))</f>
        <v>0.58475065748861743</v>
      </c>
      <c r="I1502" s="10">
        <f t="shared" ca="1" si="206"/>
        <v>0.17232271990906323</v>
      </c>
      <c r="J1502" s="30">
        <f ca="1">_xlfn.BETA.INV(I1502,'Input Parameters'!$L$26,'Input Parameters'!$M$26,'Input Parameters'!$J$26,'Input Parameters'!$K$26)</f>
        <v>0.50209906170923158</v>
      </c>
      <c r="K1502" s="168">
        <f ca="1">('Input Parameters'!$E$27/'Input Parameters'!$E$38)^$J1502</f>
        <v>2.7280898841744054E-2</v>
      </c>
      <c r="L1502" s="69">
        <f ca="1">$H1502*$C1502*'Input Parameters'!$E$25*K1502</f>
        <v>2.0297735217354163</v>
      </c>
      <c r="M1502" s="24">
        <f t="shared" ca="1" si="207"/>
        <v>0.85461425169265814</v>
      </c>
      <c r="N1502" s="15">
        <f ca="1">_xlfn.NORM.INV(M1502,'Input Parameters'!$E$29,'Input Parameters'!$F$29)</f>
        <v>0.10010564306773767</v>
      </c>
      <c r="O1502" s="8">
        <f t="shared" ca="1" si="208"/>
        <v>0.44073872795429769</v>
      </c>
      <c r="P1502" s="30">
        <f ca="1">_xlfn.LOGNORM.INV(O1502,'Input Parameters'!$H$30,'Input Parameters'!$I$30)</f>
        <v>2.5007987502702229</v>
      </c>
      <c r="Q1502" s="10">
        <f t="shared" ca="1" si="209"/>
        <v>0.49062629721546069</v>
      </c>
      <c r="R1502" s="30">
        <f>IF('Input Parameters'!$E$32=0,0,_xlfn.BETA.INV(Q1502,'Input Parameters'!$L$32,'Input Parameters'!$M$32,'Input Parameters'!$J$32,'Input Parameters'!$K$32))</f>
        <v>0</v>
      </c>
      <c r="S1502" s="10">
        <f t="shared" ca="1" si="210"/>
        <v>0.89735331379794603</v>
      </c>
      <c r="T1502" s="26">
        <f ca="1">_xlfn.LOGNORM.INV(S1502,'Input Parameters'!$H$34,'Input Parameters'!$I$34)</f>
        <v>59.018899171813317</v>
      </c>
      <c r="U1502" s="10">
        <f t="shared" ca="1" si="211"/>
        <v>0.86302967982902057</v>
      </c>
      <c r="V1502" s="30">
        <f ca="1">_xlfn.BETA.INV(U1502,'Input Parameters'!$L$36,'Input Parameters'!$M$36,'Input Parameters'!$J$36,'Input Parameters'!$K$36)</f>
        <v>0.76824544129567207</v>
      </c>
      <c r="W1502" s="2">
        <f ca="1">N1502+(P1502-N1502)*(1-ERF((T1502-R1502)/(2*SQRT(L1502*'Input Parameters'!$E$38))))</f>
        <v>0.10826347243023768</v>
      </c>
      <c r="X1502">
        <f t="shared" ca="1" si="212"/>
        <v>1</v>
      </c>
      <c r="Y1502" s="7"/>
    </row>
    <row r="1503" spans="1:25" ht="15" customHeight="1" x14ac:dyDescent="0.25">
      <c r="A1503" s="139">
        <v>1496</v>
      </c>
      <c r="B1503" s="10">
        <f t="shared" ca="1" si="203"/>
        <v>0.37675543051273752</v>
      </c>
      <c r="C1503" s="60">
        <f ca="1">_xlfn.NORM.INV(B1503,'Input Parameters'!$E$15,'Input Parameters'!$F$15)</f>
        <v>253.94973361906034</v>
      </c>
      <c r="D1503" s="10">
        <f t="shared" ca="1" si="204"/>
        <v>0.4863611044323608</v>
      </c>
      <c r="E1503" s="62">
        <f ca="1">IF(_xlfn.NORM.INV(D1503,'Input Parameters'!$E$17,'Input Parameters'!$F$17)&lt;3500,3500,IF(_xlfn.NORM.INV(D1503,'Input Parameters'!$E$17,'Input Parameters'!$F$17)&gt;5500,5500,_xlfn.NORM.INV(D1503,'Input Parameters'!$E$17,'Input Parameters'!$F$17)))</f>
        <v>4776.063987400702</v>
      </c>
      <c r="F1503" s="10">
        <f t="shared" ca="1" si="205"/>
        <v>0.54844740114536294</v>
      </c>
      <c r="G1503" s="64">
        <f ca="1">_xlfn.NORM.INV(F1503,'Input Parameters'!$E$20,'Input Parameters'!$F$20)</f>
        <v>283.46565576409961</v>
      </c>
      <c r="H1503" s="57">
        <f ca="1">EXP(E1503*(1/'Input Parameters'!$E$23-1/G1503))</f>
        <v>0.58027738197544099</v>
      </c>
      <c r="I1503" s="10">
        <f t="shared" ca="1" si="206"/>
        <v>0.60512363368939881</v>
      </c>
      <c r="J1503" s="30">
        <f ca="1">_xlfn.BETA.INV(I1503,'Input Parameters'!$L$26,'Input Parameters'!$M$26,'Input Parameters'!$J$26,'Input Parameters'!$K$26)</f>
        <v>0.70330983008141224</v>
      </c>
      <c r="K1503" s="168">
        <f ca="1">('Input Parameters'!$E$27/'Input Parameters'!$E$38)^$J1503</f>
        <v>6.4423743468056951E-3</v>
      </c>
      <c r="L1503" s="69">
        <f ca="1">$H1503*$C1503*'Input Parameters'!$E$25*K1503</f>
        <v>0.94935657236128768</v>
      </c>
      <c r="M1503" s="24">
        <f t="shared" ca="1" si="207"/>
        <v>0.69233370647282977</v>
      </c>
      <c r="N1503" s="15">
        <f ca="1">_xlfn.NORM.INV(M1503,'Input Parameters'!$E$29,'Input Parameters'!$F$29)</f>
        <v>0.10005024762039305</v>
      </c>
      <c r="O1503" s="8">
        <f t="shared" ca="1" si="208"/>
        <v>8.4445537247309743E-2</v>
      </c>
      <c r="P1503" s="30">
        <f ca="1">_xlfn.LOGNORM.INV(O1503,'Input Parameters'!$H$30,'Input Parameters'!$I$30)</f>
        <v>1.4009499869707465</v>
      </c>
      <c r="Q1503" s="10">
        <f t="shared" ca="1" si="209"/>
        <v>0.77579582150414983</v>
      </c>
      <c r="R1503" s="30">
        <f>IF('Input Parameters'!$E$32=0,0,_xlfn.BETA.INV(Q1503,'Input Parameters'!$L$32,'Input Parameters'!$M$32,'Input Parameters'!$J$32,'Input Parameters'!$K$32))</f>
        <v>0</v>
      </c>
      <c r="S1503" s="10">
        <f t="shared" ca="1" si="210"/>
        <v>0.98366652469356153</v>
      </c>
      <c r="T1503" s="26">
        <f ca="1">_xlfn.LOGNORM.INV(S1503,'Input Parameters'!$H$34,'Input Parameters'!$I$34)</f>
        <v>65.767715384631472</v>
      </c>
      <c r="U1503" s="10">
        <f t="shared" ca="1" si="211"/>
        <v>0.1940347286476094</v>
      </c>
      <c r="V1503" s="30">
        <f ca="1">_xlfn.BETA.INV(U1503,'Input Parameters'!$L$36,'Input Parameters'!$M$36,'Input Parameters'!$J$36,'Input Parameters'!$K$36)</f>
        <v>0.46602853851841103</v>
      </c>
      <c r="W1503" s="2">
        <f ca="1">N1503+(P1503-N1503)*(1-ERF((T1503-R1503)/(2*SQRT(L1503*'Input Parameters'!$E$38))))</f>
        <v>0.10005260985415794</v>
      </c>
      <c r="X1503">
        <f t="shared" ca="1" si="212"/>
        <v>1</v>
      </c>
      <c r="Y1503" s="7"/>
    </row>
    <row r="1504" spans="1:25" ht="15" customHeight="1" x14ac:dyDescent="0.25">
      <c r="A1504" s="139">
        <v>1497</v>
      </c>
      <c r="B1504" s="10">
        <f t="shared" ca="1" si="203"/>
        <v>0.29769098326332599</v>
      </c>
      <c r="C1504" s="60">
        <f ca="1">_xlfn.NORM.INV(B1504,'Input Parameters'!$E$15,'Input Parameters'!$F$15)</f>
        <v>242.18760439245199</v>
      </c>
      <c r="D1504" s="10">
        <f t="shared" ca="1" si="204"/>
        <v>0.31441804624250302</v>
      </c>
      <c r="E1504" s="62">
        <f ca="1">IF(_xlfn.NORM.INV(D1504,'Input Parameters'!$E$17,'Input Parameters'!$F$17)&lt;3500,3500,IF(_xlfn.NORM.INV(D1504,'Input Parameters'!$E$17,'Input Parameters'!$F$17)&gt;5500,5500,_xlfn.NORM.INV(D1504,'Input Parameters'!$E$17,'Input Parameters'!$F$17)))</f>
        <v>4461.6440045439604</v>
      </c>
      <c r="F1504" s="10">
        <f t="shared" ca="1" si="205"/>
        <v>0.57622420682524433</v>
      </c>
      <c r="G1504" s="64">
        <f ca="1">_xlfn.NORM.INV(F1504,'Input Parameters'!$E$20,'Input Parameters'!$F$20)</f>
        <v>283.93803048259173</v>
      </c>
      <c r="H1504" s="57">
        <f ca="1">EXP(E1504*(1/'Input Parameters'!$E$23-1/G1504))</f>
        <v>0.61740226484793925</v>
      </c>
      <c r="I1504" s="10">
        <f t="shared" ca="1" si="206"/>
        <v>0.25112486077328477</v>
      </c>
      <c r="J1504" s="30">
        <f ca="1">_xlfn.BETA.INV(I1504,'Input Parameters'!$L$26,'Input Parameters'!$M$26,'Input Parameters'!$J$26,'Input Parameters'!$K$26)</f>
        <v>0.54918666993436183</v>
      </c>
      <c r="K1504" s="168">
        <f ca="1">('Input Parameters'!$E$27/'Input Parameters'!$E$38)^$J1504</f>
        <v>1.9461268288033389E-2</v>
      </c>
      <c r="L1504" s="69">
        <f ca="1">$H1504*$C1504*'Input Parameters'!$E$25*K1504</f>
        <v>2.9099884781734482</v>
      </c>
      <c r="M1504" s="24">
        <f t="shared" ca="1" si="207"/>
        <v>0.89917782508297606</v>
      </c>
      <c r="N1504" s="15">
        <f ca="1">_xlfn.NORM.INV(M1504,'Input Parameters'!$E$29,'Input Parameters'!$F$29)</f>
        <v>0.10012768807540028</v>
      </c>
      <c r="O1504" s="8">
        <f t="shared" ca="1" si="208"/>
        <v>0.3992204528522183</v>
      </c>
      <c r="P1504" s="30">
        <f ca="1">_xlfn.LOGNORM.INV(O1504,'Input Parameters'!$H$30,'Input Parameters'!$I$30)</f>
        <v>2.3783591762051772</v>
      </c>
      <c r="Q1504" s="10">
        <f t="shared" ca="1" si="209"/>
        <v>1.1748136156265021E-2</v>
      </c>
      <c r="R1504" s="30">
        <f>IF('Input Parameters'!$E$32=0,0,_xlfn.BETA.INV(Q1504,'Input Parameters'!$L$32,'Input Parameters'!$M$32,'Input Parameters'!$J$32,'Input Parameters'!$K$32))</f>
        <v>0</v>
      </c>
      <c r="S1504" s="10">
        <f t="shared" ca="1" si="210"/>
        <v>0.6434467246590907</v>
      </c>
      <c r="T1504" s="26">
        <f ca="1">_xlfn.LOGNORM.INV(S1504,'Input Parameters'!$H$34,'Input Parameters'!$I$34)</f>
        <v>52.76917004108892</v>
      </c>
      <c r="U1504" s="10">
        <f t="shared" ca="1" si="211"/>
        <v>0.83041483547244432</v>
      </c>
      <c r="V1504" s="30">
        <f ca="1">_xlfn.BETA.INV(U1504,'Input Parameters'!$L$36,'Input Parameters'!$M$36,'Input Parameters'!$J$36,'Input Parameters'!$K$36)</f>
        <v>0.74368266729544952</v>
      </c>
      <c r="W1504" s="2">
        <f ca="1">N1504+(P1504-N1504)*(1-ERF((T1504-R1504)/(2*SQRT(L1504*'Input Parameters'!$E$38))))</f>
        <v>0.16555049315297277</v>
      </c>
      <c r="X1504">
        <f t="shared" ca="1" si="212"/>
        <v>1</v>
      </c>
      <c r="Y1504" s="7"/>
    </row>
    <row r="1505" spans="1:25" ht="15" customHeight="1" x14ac:dyDescent="0.25">
      <c r="A1505" s="139">
        <v>1498</v>
      </c>
      <c r="B1505" s="10">
        <f t="shared" ca="1" si="203"/>
        <v>0.70037399881174656</v>
      </c>
      <c r="C1505" s="60">
        <f ca="1">_xlfn.NORM.INV(B1505,'Input Parameters'!$E$15,'Input Parameters'!$F$15)</f>
        <v>299.44457786039266</v>
      </c>
      <c r="D1505" s="10">
        <f t="shared" ca="1" si="204"/>
        <v>0.85566959869063863</v>
      </c>
      <c r="E1505" s="62">
        <f ca="1">IF(_xlfn.NORM.INV(D1505,'Input Parameters'!$E$17,'Input Parameters'!$F$17)&lt;3500,3500,IF(_xlfn.NORM.INV(D1505,'Input Parameters'!$E$17,'Input Parameters'!$F$17)&gt;5500,5500,_xlfn.NORM.INV(D1505,'Input Parameters'!$E$17,'Input Parameters'!$F$17)))</f>
        <v>5500</v>
      </c>
      <c r="F1505" s="10">
        <f t="shared" ca="1" si="205"/>
        <v>0.45343108769569085</v>
      </c>
      <c r="G1505" s="64">
        <f ca="1">_xlfn.NORM.INV(F1505,'Input Parameters'!$E$20,'Input Parameters'!$F$20)</f>
        <v>281.86611794048002</v>
      </c>
      <c r="H1505" s="57">
        <f ca="1">EXP(E1505*(1/'Input Parameters'!$E$23-1/G1505))</f>
        <v>0.47861881249370802</v>
      </c>
      <c r="I1505" s="10">
        <f t="shared" ca="1" si="206"/>
        <v>0.79765271482553957</v>
      </c>
      <c r="J1505" s="30">
        <f ca="1">_xlfn.BETA.INV(I1505,'Input Parameters'!$L$26,'Input Parameters'!$M$26,'Input Parameters'!$J$26,'Input Parameters'!$K$26)</f>
        <v>0.78435967694155795</v>
      </c>
      <c r="K1505" s="168">
        <f ca="1">('Input Parameters'!$E$27/'Input Parameters'!$E$38)^$J1505</f>
        <v>3.602127642048493E-3</v>
      </c>
      <c r="L1505" s="69">
        <f ca="1">$H1505*$C1505*'Input Parameters'!$E$25*K1505</f>
        <v>0.51625624299803785</v>
      </c>
      <c r="M1505" s="24">
        <f t="shared" ca="1" si="207"/>
        <v>0.77664946380203281</v>
      </c>
      <c r="N1505" s="15">
        <f ca="1">_xlfn.NORM.INV(M1505,'Input Parameters'!$E$29,'Input Parameters'!$F$29)</f>
        <v>0.10007609263274385</v>
      </c>
      <c r="O1505" s="8">
        <f t="shared" ca="1" si="208"/>
        <v>0.16535101591982238</v>
      </c>
      <c r="P1505" s="30">
        <f ca="1">_xlfn.LOGNORM.INV(O1505,'Input Parameters'!$H$30,'Input Parameters'!$I$30)</f>
        <v>1.6947841811352069</v>
      </c>
      <c r="Q1505" s="10">
        <f t="shared" ca="1" si="209"/>
        <v>0.98695648317446283</v>
      </c>
      <c r="R1505" s="30">
        <f>IF('Input Parameters'!$E$32=0,0,_xlfn.BETA.INV(Q1505,'Input Parameters'!$L$32,'Input Parameters'!$M$32,'Input Parameters'!$J$32,'Input Parameters'!$K$32))</f>
        <v>0</v>
      </c>
      <c r="S1505" s="10">
        <f t="shared" ca="1" si="210"/>
        <v>0.29831148326748891</v>
      </c>
      <c r="T1505" s="26">
        <f ca="1">_xlfn.LOGNORM.INV(S1505,'Input Parameters'!$H$34,'Input Parameters'!$I$34)</f>
        <v>47.192861495365186</v>
      </c>
      <c r="U1505" s="10">
        <f t="shared" ca="1" si="211"/>
        <v>0.8269301150032955</v>
      </c>
      <c r="V1505" s="30">
        <f ca="1">_xlfn.BETA.INV(U1505,'Input Parameters'!$L$36,'Input Parameters'!$M$36,'Input Parameters'!$J$36,'Input Parameters'!$K$36)</f>
        <v>0.74126821948608157</v>
      </c>
      <c r="W1505" s="2">
        <f ca="1">N1505+(P1505-N1505)*(1-ERF((T1505-R1505)/(2*SQRT(L1505*'Input Parameters'!$E$38))))</f>
        <v>0.10008153191380152</v>
      </c>
      <c r="X1505">
        <f t="shared" ca="1" si="212"/>
        <v>1</v>
      </c>
      <c r="Y1505" s="7"/>
    </row>
    <row r="1506" spans="1:25" ht="15" customHeight="1" x14ac:dyDescent="0.25">
      <c r="A1506" s="139">
        <v>1499</v>
      </c>
      <c r="B1506" s="10">
        <f t="shared" ca="1" si="203"/>
        <v>0.46390196402619666</v>
      </c>
      <c r="C1506" s="60">
        <f ca="1">_xlfn.NORM.INV(B1506,'Input Parameters'!$E$15,'Input Parameters'!$F$15)</f>
        <v>266.05683076632931</v>
      </c>
      <c r="D1506" s="10">
        <f t="shared" ca="1" si="204"/>
        <v>0.56297810140240789</v>
      </c>
      <c r="E1506" s="62">
        <f ca="1">IF(_xlfn.NORM.INV(D1506,'Input Parameters'!$E$17,'Input Parameters'!$F$17)&lt;3500,3500,IF(_xlfn.NORM.INV(D1506,'Input Parameters'!$E$17,'Input Parameters'!$F$17)&gt;5500,5500,_xlfn.NORM.INV(D1506,'Input Parameters'!$E$17,'Input Parameters'!$F$17)))</f>
        <v>4910.9669006619879</v>
      </c>
      <c r="F1506" s="10">
        <f t="shared" ca="1" si="205"/>
        <v>0.24729841120148</v>
      </c>
      <c r="G1506" s="64">
        <f ca="1">_xlfn.NORM.INV(F1506,'Input Parameters'!$E$20,'Input Parameters'!$F$20)</f>
        <v>278.07379375525733</v>
      </c>
      <c r="H1506" s="57">
        <f ca="1">EXP(E1506*(1/'Input Parameters'!$E$23-1/G1506))</f>
        <v>0.40838334535135307</v>
      </c>
      <c r="I1506" s="10">
        <f t="shared" ca="1" si="206"/>
        <v>0.9330061244342579</v>
      </c>
      <c r="J1506" s="30">
        <f ca="1">_xlfn.BETA.INV(I1506,'Input Parameters'!$L$26,'Input Parameters'!$M$26,'Input Parameters'!$J$26,'Input Parameters'!$K$26)</f>
        <v>0.86217122310993854</v>
      </c>
      <c r="K1506" s="168">
        <f ca="1">('Input Parameters'!$E$27/'Input Parameters'!$E$38)^$J1506</f>
        <v>2.0613902078366435E-3</v>
      </c>
      <c r="L1506" s="69">
        <f ca="1">$H1506*$C1506*'Input Parameters'!$E$25*K1506</f>
        <v>0.22397659842034931</v>
      </c>
      <c r="M1506" s="24">
        <f t="shared" ca="1" si="207"/>
        <v>0.45169609018924728</v>
      </c>
      <c r="N1506" s="15">
        <f ca="1">_xlfn.NORM.INV(M1506,'Input Parameters'!$E$29,'Input Parameters'!$F$29)</f>
        <v>9.9987862268039157E-2</v>
      </c>
      <c r="O1506" s="8">
        <f t="shared" ca="1" si="208"/>
        <v>0.50757120780268628</v>
      </c>
      <c r="P1506" s="30">
        <f ca="1">_xlfn.LOGNORM.INV(O1506,'Input Parameters'!$H$30,'Input Parameters'!$I$30)</f>
        <v>2.7074466328082902</v>
      </c>
      <c r="Q1506" s="10">
        <f t="shared" ca="1" si="209"/>
        <v>0.88936911616854764</v>
      </c>
      <c r="R1506" s="30">
        <f>IF('Input Parameters'!$E$32=0,0,_xlfn.BETA.INV(Q1506,'Input Parameters'!$L$32,'Input Parameters'!$M$32,'Input Parameters'!$J$32,'Input Parameters'!$K$32))</f>
        <v>0</v>
      </c>
      <c r="S1506" s="10">
        <f t="shared" ca="1" si="210"/>
        <v>0.66270337260925682</v>
      </c>
      <c r="T1506" s="26">
        <f ca="1">_xlfn.LOGNORM.INV(S1506,'Input Parameters'!$H$34,'Input Parameters'!$I$34)</f>
        <v>53.113042897431399</v>
      </c>
      <c r="U1506" s="10">
        <f t="shared" ca="1" si="211"/>
        <v>0.76486794200590613</v>
      </c>
      <c r="V1506" s="30">
        <f ca="1">_xlfn.BETA.INV(U1506,'Input Parameters'!$L$36,'Input Parameters'!$M$36,'Input Parameters'!$J$36,'Input Parameters'!$K$36)</f>
        <v>0.70303635204998027</v>
      </c>
      <c r="W1506" s="2">
        <f ca="1">N1506+(P1506-N1506)*(1-ERF((T1506-R1506)/(2*SQRT(L1506*'Input Parameters'!$E$38))))</f>
        <v>9.9987862268044653E-2</v>
      </c>
      <c r="X1506">
        <f t="shared" ca="1" si="212"/>
        <v>1</v>
      </c>
      <c r="Y1506" s="7"/>
    </row>
    <row r="1507" spans="1:25" ht="15" customHeight="1" x14ac:dyDescent="0.25">
      <c r="A1507" s="139">
        <v>1500</v>
      </c>
      <c r="B1507" s="10">
        <f t="shared" ca="1" si="203"/>
        <v>0.6869083223636262</v>
      </c>
      <c r="C1507" s="60">
        <f ca="1">_xlfn.NORM.INV(B1507,'Input Parameters'!$E$15,'Input Parameters'!$F$15)</f>
        <v>297.36513903092418</v>
      </c>
      <c r="D1507" s="10">
        <f t="shared" ca="1" si="204"/>
        <v>1.519312861737987E-2</v>
      </c>
      <c r="E1507" s="62">
        <f ca="1">IF(_xlfn.NORM.INV(D1507,'Input Parameters'!$E$17,'Input Parameters'!$F$17)&lt;3500,3500,IF(_xlfn.NORM.INV(D1507,'Input Parameters'!$E$17,'Input Parameters'!$F$17)&gt;5500,5500,_xlfn.NORM.INV(D1507,'Input Parameters'!$E$17,'Input Parameters'!$F$17)))</f>
        <v>3500</v>
      </c>
      <c r="F1507" s="10">
        <f t="shared" ca="1" si="205"/>
        <v>6.657383324408872E-2</v>
      </c>
      <c r="G1507" s="64">
        <f ca="1">_xlfn.NORM.INV(F1507,'Input Parameters'!$E$20,'Input Parameters'!$F$20)</f>
        <v>272.58791142333496</v>
      </c>
      <c r="H1507" s="57">
        <f ca="1">EXP(E1507*(1/'Input Parameters'!$E$23-1/G1507))</f>
        <v>0.41001696349918976</v>
      </c>
      <c r="I1507" s="10">
        <f t="shared" ca="1" si="206"/>
        <v>0.6324222920553072</v>
      </c>
      <c r="J1507" s="30">
        <f ca="1">_xlfn.BETA.INV(I1507,'Input Parameters'!$L$26,'Input Parameters'!$M$26,'Input Parameters'!$J$26,'Input Parameters'!$K$26)</f>
        <v>0.71420323192924262</v>
      </c>
      <c r="K1507" s="168">
        <f ca="1">('Input Parameters'!$E$27/'Input Parameters'!$E$38)^$J1507</f>
        <v>5.9581410574640632E-3</v>
      </c>
      <c r="L1507" s="69">
        <f ca="1">$H1507*$C1507*'Input Parameters'!$E$25*K1507</f>
        <v>0.72644486697512545</v>
      </c>
      <c r="M1507" s="24">
        <f t="shared" ca="1" si="207"/>
        <v>0.35542902023955181</v>
      </c>
      <c r="N1507" s="15">
        <f ca="1">_xlfn.NORM.INV(M1507,'Input Parameters'!$E$29,'Input Parameters'!$F$29)</f>
        <v>9.9962929603995068E-2</v>
      </c>
      <c r="O1507" s="8">
        <f t="shared" ca="1" si="208"/>
        <v>0.60014553693528938</v>
      </c>
      <c r="P1507" s="30">
        <f ca="1">_xlfn.LOGNORM.INV(O1507,'Input Parameters'!$H$30,'Input Parameters'!$I$30)</f>
        <v>3.0249505921971833</v>
      </c>
      <c r="Q1507" s="10">
        <f t="shared" ca="1" si="209"/>
        <v>0.22532021255211021</v>
      </c>
      <c r="R1507" s="30">
        <f>IF('Input Parameters'!$E$32=0,0,_xlfn.BETA.INV(Q1507,'Input Parameters'!$L$32,'Input Parameters'!$M$32,'Input Parameters'!$J$32,'Input Parameters'!$K$32))</f>
        <v>0</v>
      </c>
      <c r="S1507" s="10">
        <f t="shared" ca="1" si="210"/>
        <v>0.78896060990700601</v>
      </c>
      <c r="T1507" s="26">
        <f ca="1">_xlfn.LOGNORM.INV(S1507,'Input Parameters'!$H$34,'Input Parameters'!$I$34)</f>
        <v>55.707124248845837</v>
      </c>
      <c r="U1507" s="10">
        <f t="shared" ca="1" si="211"/>
        <v>0.32533807789980829</v>
      </c>
      <c r="V1507" s="30">
        <f ca="1">_xlfn.BETA.INV(U1507,'Input Parameters'!$L$36,'Input Parameters'!$M$36,'Input Parameters'!$J$36,'Input Parameters'!$K$36)</f>
        <v>0.52001954585601107</v>
      </c>
      <c r="W1507" s="2">
        <f ca="1">N1507+(P1507-N1507)*(1-ERF((T1507-R1507)/(2*SQRT(L1507*'Input Parameters'!$E$38))))</f>
        <v>9.9974066538516204E-2</v>
      </c>
      <c r="X1507">
        <f t="shared" ca="1" si="212"/>
        <v>1</v>
      </c>
      <c r="Y1507" s="7"/>
    </row>
    <row r="1508" spans="1:25" ht="15" customHeight="1" x14ac:dyDescent="0.25">
      <c r="A1508" s="139">
        <v>1501</v>
      </c>
      <c r="B1508" s="10">
        <f t="shared" ca="1" si="203"/>
        <v>0.38691570117570351</v>
      </c>
      <c r="C1508" s="60">
        <f ca="1">_xlfn.NORM.INV(B1508,'Input Parameters'!$E$15,'Input Parameters'!$F$15)</f>
        <v>255.39379911530409</v>
      </c>
      <c r="D1508" s="10">
        <f t="shared" ca="1" si="204"/>
        <v>0.10097534251092655</v>
      </c>
      <c r="E1508" s="62">
        <f ca="1">IF(_xlfn.NORM.INV(D1508,'Input Parameters'!$E$17,'Input Parameters'!$F$17)&lt;3500,3500,IF(_xlfn.NORM.INV(D1508,'Input Parameters'!$E$17,'Input Parameters'!$F$17)&gt;5500,5500,_xlfn.NORM.INV(D1508,'Input Parameters'!$E$17,'Input Parameters'!$F$17)))</f>
        <v>3906.7904274220728</v>
      </c>
      <c r="F1508" s="10">
        <f t="shared" ca="1" si="205"/>
        <v>0.70232042265825823</v>
      </c>
      <c r="G1508" s="64">
        <f ca="1">_xlfn.NORM.INV(F1508,'Input Parameters'!$E$20,'Input Parameters'!$F$20)</f>
        <v>286.20827649603501</v>
      </c>
      <c r="H1508" s="57">
        <f ca="1">EXP(E1508*(1/'Input Parameters'!$E$23-1/G1508))</f>
        <v>0.73116026882882446</v>
      </c>
      <c r="I1508" s="10">
        <f t="shared" ca="1" si="206"/>
        <v>0.57111972799416466</v>
      </c>
      <c r="J1508" s="30">
        <f ca="1">_xlfn.BETA.INV(I1508,'Input Parameters'!$L$26,'Input Parameters'!$M$26,'Input Parameters'!$J$26,'Input Parameters'!$K$26)</f>
        <v>0.68979860842623097</v>
      </c>
      <c r="K1508" s="168">
        <f ca="1">('Input Parameters'!$E$27/'Input Parameters'!$E$38)^$J1508</f>
        <v>7.0980029758294146E-3</v>
      </c>
      <c r="L1508" s="69">
        <f ca="1">$H1508*$C1508*'Input Parameters'!$E$25*K1508</f>
        <v>1.3254370597006542</v>
      </c>
      <c r="M1508" s="24">
        <f t="shared" ca="1" si="207"/>
        <v>0.23113587501916855</v>
      </c>
      <c r="N1508" s="15">
        <f ca="1">_xlfn.NORM.INV(M1508,'Input Parameters'!$E$29,'Input Parameters'!$F$29)</f>
        <v>9.9926488876090944E-2</v>
      </c>
      <c r="O1508" s="8">
        <f t="shared" ca="1" si="208"/>
        <v>0.97126657551990081</v>
      </c>
      <c r="P1508" s="30">
        <f ca="1">_xlfn.LOGNORM.INV(O1508,'Input Parameters'!$H$30,'Input Parameters'!$I$30)</f>
        <v>6.5826836528666846</v>
      </c>
      <c r="Q1508" s="10">
        <f t="shared" ca="1" si="209"/>
        <v>0.93412808238633827</v>
      </c>
      <c r="R1508" s="30">
        <f>IF('Input Parameters'!$E$32=0,0,_xlfn.BETA.INV(Q1508,'Input Parameters'!$L$32,'Input Parameters'!$M$32,'Input Parameters'!$J$32,'Input Parameters'!$K$32))</f>
        <v>0</v>
      </c>
      <c r="S1508" s="10">
        <f t="shared" ca="1" si="210"/>
        <v>0.55646778433591326</v>
      </c>
      <c r="T1508" s="26">
        <f ca="1">_xlfn.LOGNORM.INV(S1508,'Input Parameters'!$H$34,'Input Parameters'!$I$34)</f>
        <v>51.307039307449372</v>
      </c>
      <c r="U1508" s="10">
        <f t="shared" ca="1" si="211"/>
        <v>0.70772271745570825</v>
      </c>
      <c r="V1508" s="30">
        <f ca="1">_xlfn.BETA.INV(U1508,'Input Parameters'!$L$36,'Input Parameters'!$M$36,'Input Parameters'!$J$36,'Input Parameters'!$K$36)</f>
        <v>0.67336152277283934</v>
      </c>
      <c r="W1508" s="2">
        <f ca="1">N1508+(P1508-N1508)*(1-ERF((T1508-R1508)/(2*SQRT(L1508*'Input Parameters'!$E$38))))</f>
        <v>0.11046583895304221</v>
      </c>
      <c r="X1508">
        <f t="shared" ca="1" si="212"/>
        <v>1</v>
      </c>
      <c r="Y1508" s="7"/>
    </row>
    <row r="1509" spans="1:25" ht="15" customHeight="1" x14ac:dyDescent="0.25">
      <c r="A1509" s="139">
        <v>1502</v>
      </c>
      <c r="B1509" s="10">
        <f t="shared" ca="1" si="203"/>
        <v>0.56719749039388456</v>
      </c>
      <c r="C1509" s="60">
        <f ca="1">_xlfn.NORM.INV(B1509,'Input Parameters'!$E$15,'Input Parameters'!$F$15)</f>
        <v>280.1390940776929</v>
      </c>
      <c r="D1509" s="10">
        <f t="shared" ca="1" si="204"/>
        <v>0.10351610384399101</v>
      </c>
      <c r="E1509" s="62">
        <f ca="1">IF(_xlfn.NORM.INV(D1509,'Input Parameters'!$E$17,'Input Parameters'!$F$17)&lt;3500,3500,IF(_xlfn.NORM.INV(D1509,'Input Parameters'!$E$17,'Input Parameters'!$F$17)&gt;5500,5500,_xlfn.NORM.INV(D1509,'Input Parameters'!$E$17,'Input Parameters'!$F$17)))</f>
        <v>3916.7622593448659</v>
      </c>
      <c r="F1509" s="10">
        <f t="shared" ca="1" si="205"/>
        <v>0.56701930866063588</v>
      </c>
      <c r="G1509" s="64">
        <f ca="1">_xlfn.NORM.INV(F1509,'Input Parameters'!$E$20,'Input Parameters'!$F$20)</f>
        <v>283.78089676168076</v>
      </c>
      <c r="H1509" s="57">
        <f ca="1">EXP(E1509*(1/'Input Parameters'!$E$23-1/G1509))</f>
        <v>0.64987228815548626</v>
      </c>
      <c r="I1509" s="10">
        <f t="shared" ca="1" si="206"/>
        <v>0.9746203046530203</v>
      </c>
      <c r="J1509" s="30">
        <f ca="1">_xlfn.BETA.INV(I1509,'Input Parameters'!$L$26,'Input Parameters'!$M$26,'Input Parameters'!$J$26,'Input Parameters'!$K$26)</f>
        <v>0.90348241290449027</v>
      </c>
      <c r="K1509" s="168">
        <f ca="1">('Input Parameters'!$E$27/'Input Parameters'!$E$38)^$J1509</f>
        <v>1.5327361438339853E-3</v>
      </c>
      <c r="L1509" s="69">
        <f ca="1">$H1509*$C1509*'Input Parameters'!$E$25*K1509</f>
        <v>0.27904171779167453</v>
      </c>
      <c r="M1509" s="24">
        <f t="shared" ca="1" si="207"/>
        <v>0.8713956884595998</v>
      </c>
      <c r="N1509" s="15">
        <f ca="1">_xlfn.NORM.INV(M1509,'Input Parameters'!$E$29,'Input Parameters'!$F$29)</f>
        <v>0.10011330134072324</v>
      </c>
      <c r="O1509" s="8">
        <f t="shared" ca="1" si="208"/>
        <v>0.79377905360959211</v>
      </c>
      <c r="P1509" s="30">
        <f ca="1">_xlfn.LOGNORM.INV(O1509,'Input Parameters'!$H$30,'Input Parameters'!$I$30)</f>
        <v>3.9519362406308645</v>
      </c>
      <c r="Q1509" s="10">
        <f t="shared" ca="1" si="209"/>
        <v>0.32043612345566208</v>
      </c>
      <c r="R1509" s="30">
        <f>IF('Input Parameters'!$E$32=0,0,_xlfn.BETA.INV(Q1509,'Input Parameters'!$L$32,'Input Parameters'!$M$32,'Input Parameters'!$J$32,'Input Parameters'!$K$32))</f>
        <v>0</v>
      </c>
      <c r="S1509" s="10">
        <f t="shared" ca="1" si="210"/>
        <v>0.83597863046934984</v>
      </c>
      <c r="T1509" s="26">
        <f ca="1">_xlfn.LOGNORM.INV(S1509,'Input Parameters'!$H$34,'Input Parameters'!$I$34)</f>
        <v>56.936048049754767</v>
      </c>
      <c r="U1509" s="10">
        <f t="shared" ca="1" si="211"/>
        <v>0.27180821488682261</v>
      </c>
      <c r="V1509" s="30">
        <f ca="1">_xlfn.BETA.INV(U1509,'Input Parameters'!$L$36,'Input Parameters'!$M$36,'Input Parameters'!$J$36,'Input Parameters'!$K$36)</f>
        <v>0.49902942179911364</v>
      </c>
      <c r="W1509" s="2">
        <f ca="1">N1509+(P1509-N1509)*(1-ERF((T1509-R1509)/(2*SQRT(L1509*'Input Parameters'!$E$38))))</f>
        <v>0.10011330134081989</v>
      </c>
      <c r="X1509">
        <f t="shared" ca="1" si="212"/>
        <v>1</v>
      </c>
      <c r="Y1509" s="7"/>
    </row>
    <row r="1510" spans="1:25" ht="15" customHeight="1" x14ac:dyDescent="0.25">
      <c r="A1510" s="139">
        <v>1503</v>
      </c>
      <c r="B1510" s="10">
        <f t="shared" ca="1" si="203"/>
        <v>0.73536875588699868</v>
      </c>
      <c r="C1510" s="60">
        <f ca="1">_xlfn.NORM.INV(B1510,'Input Parameters'!$E$15,'Input Parameters'!$F$15)</f>
        <v>305.06204005022533</v>
      </c>
      <c r="D1510" s="10">
        <f t="shared" ca="1" si="204"/>
        <v>0.55729694093909532</v>
      </c>
      <c r="E1510" s="62">
        <f ca="1">IF(_xlfn.NORM.INV(D1510,'Input Parameters'!$E$17,'Input Parameters'!$F$17)&lt;3500,3500,IF(_xlfn.NORM.INV(D1510,'Input Parameters'!$E$17,'Input Parameters'!$F$17)&gt;5500,5500,_xlfn.NORM.INV(D1510,'Input Parameters'!$E$17,'Input Parameters'!$F$17)))</f>
        <v>4900.8836398715866</v>
      </c>
      <c r="F1510" s="10">
        <f t="shared" ca="1" si="205"/>
        <v>0.67695207594155804</v>
      </c>
      <c r="G1510" s="64">
        <f ca="1">_xlfn.NORM.INV(F1510,'Input Parameters'!$E$20,'Input Parameters'!$F$20)</f>
        <v>285.72659056926693</v>
      </c>
      <c r="H1510" s="57">
        <f ca="1">EXP(E1510*(1/'Input Parameters'!$E$23-1/G1510))</f>
        <v>0.65595392380653028</v>
      </c>
      <c r="I1510" s="10">
        <f t="shared" ca="1" si="206"/>
        <v>4.673726326285188E-2</v>
      </c>
      <c r="J1510" s="30">
        <f ca="1">_xlfn.BETA.INV(I1510,'Input Parameters'!$L$26,'Input Parameters'!$M$26,'Input Parameters'!$J$26,'Input Parameters'!$K$26)</f>
        <v>0.37894915636512028</v>
      </c>
      <c r="K1510" s="168">
        <f ca="1">('Input Parameters'!$E$27/'Input Parameters'!$E$38)^$J1510</f>
        <v>6.5992689968068563E-2</v>
      </c>
      <c r="L1510" s="69">
        <f ca="1">$H1510*$C1510*'Input Parameters'!$E$25*K1510</f>
        <v>13.205575597630439</v>
      </c>
      <c r="M1510" s="24">
        <f t="shared" ca="1" si="207"/>
        <v>0.68835753976950009</v>
      </c>
      <c r="N1510" s="15">
        <f ca="1">_xlfn.NORM.INV(M1510,'Input Parameters'!$E$29,'Input Parameters'!$F$29)</f>
        <v>0.10004912001109849</v>
      </c>
      <c r="O1510" s="8">
        <f t="shared" ca="1" si="208"/>
        <v>0.74827498539135506</v>
      </c>
      <c r="P1510" s="30">
        <f ca="1">_xlfn.LOGNORM.INV(O1510,'Input Parameters'!$H$30,'Input Parameters'!$I$30)</f>
        <v>3.6806776383477016</v>
      </c>
      <c r="Q1510" s="10">
        <f t="shared" ca="1" si="209"/>
        <v>0.8322201951915259</v>
      </c>
      <c r="R1510" s="30">
        <f>IF('Input Parameters'!$E$32=0,0,_xlfn.BETA.INV(Q1510,'Input Parameters'!$L$32,'Input Parameters'!$M$32,'Input Parameters'!$J$32,'Input Parameters'!$K$32))</f>
        <v>0</v>
      </c>
      <c r="S1510" s="10">
        <f t="shared" ca="1" si="210"/>
        <v>0.15540270122632405</v>
      </c>
      <c r="T1510" s="26">
        <f ca="1">_xlfn.LOGNORM.INV(S1510,'Input Parameters'!$H$34,'Input Parameters'!$I$34)</f>
        <v>44.431261878801102</v>
      </c>
      <c r="U1510" s="10">
        <f t="shared" ca="1" si="211"/>
        <v>0.41483932987768846</v>
      </c>
      <c r="V1510" s="30">
        <f ca="1">_xlfn.BETA.INV(U1510,'Input Parameters'!$L$36,'Input Parameters'!$M$36,'Input Parameters'!$J$36,'Input Parameters'!$K$36)</f>
        <v>0.55380664275441005</v>
      </c>
      <c r="W1510" s="2">
        <f ca="1">N1510+(P1510-N1510)*(1-ERF((T1510-R1510)/(2*SQRT(L1510*'Input Parameters'!$E$38))))</f>
        <v>1.4867567448517731</v>
      </c>
      <c r="X1510">
        <f t="shared" ca="1" si="212"/>
        <v>0</v>
      </c>
      <c r="Y1510" s="7"/>
    </row>
    <row r="1511" spans="1:25" ht="15" customHeight="1" x14ac:dyDescent="0.25">
      <c r="A1511" s="139">
        <v>1504</v>
      </c>
      <c r="B1511" s="10">
        <f t="shared" ca="1" si="203"/>
        <v>0.16385831638419701</v>
      </c>
      <c r="C1511" s="60">
        <f ca="1">_xlfn.NORM.INV(B1511,'Input Parameters'!$E$15,'Input Parameters'!$F$15)</f>
        <v>217.92680841143658</v>
      </c>
      <c r="D1511" s="10">
        <f t="shared" ca="1" si="204"/>
        <v>0.80931452963954398</v>
      </c>
      <c r="E1511" s="62">
        <f ca="1">IF(_xlfn.NORM.INV(D1511,'Input Parameters'!$E$17,'Input Parameters'!$F$17)&lt;3500,3500,IF(_xlfn.NORM.INV(D1511,'Input Parameters'!$E$17,'Input Parameters'!$F$17)&gt;5500,5500,_xlfn.NORM.INV(D1511,'Input Parameters'!$E$17,'Input Parameters'!$F$17)))</f>
        <v>5412.7611580091816</v>
      </c>
      <c r="F1511" s="10">
        <f t="shared" ca="1" si="205"/>
        <v>0.86884133349054948</v>
      </c>
      <c r="G1511" s="64">
        <f ca="1">_xlfn.NORM.INV(F1511,'Input Parameters'!$E$20,'Input Parameters'!$F$20)</f>
        <v>290.16023614407811</v>
      </c>
      <c r="H1511" s="57">
        <f ca="1">EXP(E1511*(1/'Input Parameters'!$E$23-1/G1511))</f>
        <v>0.83841330623041577</v>
      </c>
      <c r="I1511" s="10">
        <f t="shared" ca="1" si="206"/>
        <v>0.27212138093552907</v>
      </c>
      <c r="J1511" s="30">
        <f ca="1">_xlfn.BETA.INV(I1511,'Input Parameters'!$L$26,'Input Parameters'!$M$26,'Input Parameters'!$J$26,'Input Parameters'!$K$26)</f>
        <v>0.56023739434337572</v>
      </c>
      <c r="K1511" s="168">
        <f ca="1">('Input Parameters'!$E$27/'Input Parameters'!$E$38)^$J1511</f>
        <v>1.7978186106916004E-2</v>
      </c>
      <c r="L1511" s="69">
        <f ca="1">$H1511*$C1511*'Input Parameters'!$E$25*K1511</f>
        <v>3.2848435711293096</v>
      </c>
      <c r="M1511" s="24">
        <f t="shared" ca="1" si="207"/>
        <v>0.37475666627805215</v>
      </c>
      <c r="N1511" s="15">
        <f ca="1">_xlfn.NORM.INV(M1511,'Input Parameters'!$E$29,'Input Parameters'!$F$29)</f>
        <v>9.9968071885947141E-2</v>
      </c>
      <c r="O1511" s="8">
        <f t="shared" ca="1" si="208"/>
        <v>0.77059455290292134</v>
      </c>
      <c r="P1511" s="30">
        <f ca="1">_xlfn.LOGNORM.INV(O1511,'Input Parameters'!$H$30,'Input Parameters'!$I$30)</f>
        <v>3.8075393174975884</v>
      </c>
      <c r="Q1511" s="10">
        <f t="shared" ca="1" si="209"/>
        <v>0.35469982255160615</v>
      </c>
      <c r="R1511" s="30">
        <f>IF('Input Parameters'!$E$32=0,0,_xlfn.BETA.INV(Q1511,'Input Parameters'!$L$32,'Input Parameters'!$M$32,'Input Parameters'!$J$32,'Input Parameters'!$K$32))</f>
        <v>0</v>
      </c>
      <c r="S1511" s="10">
        <f t="shared" ca="1" si="210"/>
        <v>0.64280350270115494</v>
      </c>
      <c r="T1511" s="26">
        <f ca="1">_xlfn.LOGNORM.INV(S1511,'Input Parameters'!$H$34,'Input Parameters'!$I$34)</f>
        <v>52.757840080325998</v>
      </c>
      <c r="U1511" s="10">
        <f t="shared" ca="1" si="211"/>
        <v>0.23767402808383586</v>
      </c>
      <c r="V1511" s="30">
        <f ca="1">_xlfn.BETA.INV(U1511,'Input Parameters'!$L$36,'Input Parameters'!$M$36,'Input Parameters'!$J$36,'Input Parameters'!$K$36)</f>
        <v>0.48502800795395029</v>
      </c>
      <c r="W1511" s="2">
        <f ca="1">N1511+(P1511-N1511)*(1-ERF((T1511-R1511)/(2*SQRT(L1511*'Input Parameters'!$E$38))))</f>
        <v>0.24663447863277185</v>
      </c>
      <c r="X1511">
        <f t="shared" ca="1" si="212"/>
        <v>1</v>
      </c>
      <c r="Y1511" s="7"/>
    </row>
    <row r="1512" spans="1:25" ht="15" customHeight="1" x14ac:dyDescent="0.25">
      <c r="A1512" s="139">
        <v>1505</v>
      </c>
      <c r="B1512" s="10">
        <f t="shared" ca="1" si="203"/>
        <v>1.1363185904839646E-2</v>
      </c>
      <c r="C1512" s="60">
        <f ca="1">_xlfn.NORM.INV(B1512,'Input Parameters'!$E$15,'Input Parameters'!$F$15)</f>
        <v>147.51435649593577</v>
      </c>
      <c r="D1512" s="10">
        <f t="shared" ca="1" si="204"/>
        <v>4.9617928966712355E-2</v>
      </c>
      <c r="E1512" s="62">
        <f ca="1">IF(_xlfn.NORM.INV(D1512,'Input Parameters'!$E$17,'Input Parameters'!$F$17)&lt;3500,3500,IF(_xlfn.NORM.INV(D1512,'Input Parameters'!$E$17,'Input Parameters'!$F$17)&gt;5500,5500,_xlfn.NORM.INV(D1512,'Input Parameters'!$E$17,'Input Parameters'!$F$17)))</f>
        <v>3646.0013378897484</v>
      </c>
      <c r="F1512" s="10">
        <f t="shared" ca="1" si="205"/>
        <v>0.63685106465886243</v>
      </c>
      <c r="G1512" s="64">
        <f ca="1">_xlfn.NORM.INV(F1512,'Input Parameters'!$E$20,'Input Parameters'!$F$20)</f>
        <v>284.99536449076174</v>
      </c>
      <c r="H1512" s="57">
        <f ca="1">EXP(E1512*(1/'Input Parameters'!$E$23-1/G1512))</f>
        <v>0.70720363416341414</v>
      </c>
      <c r="I1512" s="10">
        <f t="shared" ca="1" si="206"/>
        <v>0.6378704948874625</v>
      </c>
      <c r="J1512" s="30">
        <f ca="1">_xlfn.BETA.INV(I1512,'Input Parameters'!$L$26,'Input Parameters'!$M$26,'Input Parameters'!$J$26,'Input Parameters'!$K$26)</f>
        <v>0.71638675255845574</v>
      </c>
      <c r="K1512" s="168">
        <f ca="1">('Input Parameters'!$E$27/'Input Parameters'!$E$38)^$J1512</f>
        <v>5.865549000622805E-3</v>
      </c>
      <c r="L1512" s="69">
        <f ca="1">$H1512*$C1512*'Input Parameters'!$E$25*K1512</f>
        <v>0.61190984423675343</v>
      </c>
      <c r="M1512" s="24">
        <f t="shared" ca="1" si="207"/>
        <v>0.10127852043748198</v>
      </c>
      <c r="N1512" s="15">
        <f ca="1">_xlfn.NORM.INV(M1512,'Input Parameters'!$E$29,'Input Parameters'!$F$29)</f>
        <v>9.9872569978647449E-2</v>
      </c>
      <c r="O1512" s="8">
        <f t="shared" ca="1" si="208"/>
        <v>0.35351595741285469</v>
      </c>
      <c r="P1512" s="30">
        <f ca="1">_xlfn.LOGNORM.INV(O1512,'Input Parameters'!$H$30,'Input Parameters'!$I$30)</f>
        <v>2.2467808112931276</v>
      </c>
      <c r="Q1512" s="10">
        <f t="shared" ca="1" si="209"/>
        <v>0.9310898740525797</v>
      </c>
      <c r="R1512" s="30">
        <f>IF('Input Parameters'!$E$32=0,0,_xlfn.BETA.INV(Q1512,'Input Parameters'!$L$32,'Input Parameters'!$M$32,'Input Parameters'!$J$32,'Input Parameters'!$K$32))</f>
        <v>0</v>
      </c>
      <c r="S1512" s="10">
        <f t="shared" ca="1" si="210"/>
        <v>0.97674075090218015</v>
      </c>
      <c r="T1512" s="26">
        <f ca="1">_xlfn.LOGNORM.INV(S1512,'Input Parameters'!$H$34,'Input Parameters'!$I$34)</f>
        <v>64.58696772410029</v>
      </c>
      <c r="U1512" s="10">
        <f t="shared" ca="1" si="211"/>
        <v>0.85443332665116212</v>
      </c>
      <c r="V1512" s="30">
        <f ca="1">_xlfn.BETA.INV(U1512,'Input Parameters'!$L$36,'Input Parameters'!$M$36,'Input Parameters'!$J$36,'Input Parameters'!$K$36)</f>
        <v>0.76138597339712666</v>
      </c>
      <c r="W1512" s="2">
        <f ca="1">N1512+(P1512-N1512)*(1-ERF((T1512-R1512)/(2*SQRT(L1512*'Input Parameters'!$E$38))))</f>
        <v>9.9872581300822064E-2</v>
      </c>
      <c r="X1512">
        <f t="shared" ca="1" si="212"/>
        <v>1</v>
      </c>
      <c r="Y1512" s="7"/>
    </row>
    <row r="1513" spans="1:25" ht="15" customHeight="1" x14ac:dyDescent="0.25">
      <c r="A1513" s="139">
        <v>1506</v>
      </c>
      <c r="B1513" s="10">
        <f t="shared" ca="1" si="203"/>
        <v>0.81905284561686464</v>
      </c>
      <c r="C1513" s="60">
        <f ca="1">_xlfn.NORM.INV(B1513,'Input Parameters'!$E$15,'Input Parameters'!$F$15)</f>
        <v>320.37868933291264</v>
      </c>
      <c r="D1513" s="10">
        <f t="shared" ca="1" si="204"/>
        <v>0.81113678688067725</v>
      </c>
      <c r="E1513" s="62">
        <f ca="1">IF(_xlfn.NORM.INV(D1513,'Input Parameters'!$E$17,'Input Parameters'!$F$17)&lt;3500,3500,IF(_xlfn.NORM.INV(D1513,'Input Parameters'!$E$17,'Input Parameters'!$F$17)&gt;5500,5500,_xlfn.NORM.INV(D1513,'Input Parameters'!$E$17,'Input Parameters'!$F$17)))</f>
        <v>5417.4652179170498</v>
      </c>
      <c r="F1513" s="10">
        <f t="shared" ca="1" si="205"/>
        <v>0.85271378350078864</v>
      </c>
      <c r="G1513" s="64">
        <f ca="1">_xlfn.NORM.INV(F1513,'Input Parameters'!$E$20,'Input Parameters'!$F$20)</f>
        <v>289.67256238253941</v>
      </c>
      <c r="H1513" s="57">
        <f ca="1">EXP(E1513*(1/'Input Parameters'!$E$23-1/G1513))</f>
        <v>0.81234523758867261</v>
      </c>
      <c r="I1513" s="10">
        <f t="shared" ca="1" si="206"/>
        <v>0.48507385873961351</v>
      </c>
      <c r="J1513" s="30">
        <f ca="1">_xlfn.BETA.INV(I1513,'Input Parameters'!$L$26,'Input Parameters'!$M$26,'Input Parameters'!$J$26,'Input Parameters'!$K$26)</f>
        <v>0.65536101297712301</v>
      </c>
      <c r="K1513" s="168">
        <f ca="1">('Input Parameters'!$E$27/'Input Parameters'!$E$38)^$J1513</f>
        <v>9.0869122475967252E-3</v>
      </c>
      <c r="L1513" s="69">
        <f ca="1">$H1513*$C1513*'Input Parameters'!$E$25*K1513</f>
        <v>2.3649425391843564</v>
      </c>
      <c r="M1513" s="24">
        <f t="shared" ca="1" si="207"/>
        <v>8.7277295918016029E-2</v>
      </c>
      <c r="N1513" s="15">
        <f ca="1">_xlfn.NORM.INV(M1513,'Input Parameters'!$E$29,'Input Parameters'!$F$29)</f>
        <v>9.9864228643835512E-2</v>
      </c>
      <c r="O1513" s="8">
        <f t="shared" ca="1" si="208"/>
        <v>0.23440823437585945</v>
      </c>
      <c r="P1513" s="30">
        <f ca="1">_xlfn.LOGNORM.INV(O1513,'Input Parameters'!$H$30,'Input Parameters'!$I$30)</f>
        <v>1.905691705378098</v>
      </c>
      <c r="Q1513" s="10">
        <f t="shared" ca="1" si="209"/>
        <v>1.3898530827436417E-3</v>
      </c>
      <c r="R1513" s="30">
        <f>IF('Input Parameters'!$E$32=0,0,_xlfn.BETA.INV(Q1513,'Input Parameters'!$L$32,'Input Parameters'!$M$32,'Input Parameters'!$J$32,'Input Parameters'!$K$32))</f>
        <v>0</v>
      </c>
      <c r="S1513" s="10">
        <f t="shared" ca="1" si="210"/>
        <v>0.25991114097367995</v>
      </c>
      <c r="T1513" s="26">
        <f ca="1">_xlfn.LOGNORM.INV(S1513,'Input Parameters'!$H$34,'Input Parameters'!$I$34)</f>
        <v>46.52563608361875</v>
      </c>
      <c r="U1513" s="10">
        <f t="shared" ca="1" si="211"/>
        <v>0.94967076025524721</v>
      </c>
      <c r="V1513" s="30">
        <f ca="1">_xlfn.BETA.INV(U1513,'Input Parameters'!$L$36,'Input Parameters'!$M$36,'Input Parameters'!$J$36,'Input Parameters'!$K$36)</f>
        <v>0.86873112560964683</v>
      </c>
      <c r="W1513" s="2">
        <f ca="1">N1513+(P1513-N1513)*(1-ERF((T1513-R1513)/(2*SQRT(L1513*'Input Parameters'!$E$38))))</f>
        <v>0.15839694821700612</v>
      </c>
      <c r="X1513">
        <f t="shared" ca="1" si="212"/>
        <v>1</v>
      </c>
      <c r="Y1513" s="7"/>
    </row>
    <row r="1514" spans="1:25" ht="15" customHeight="1" x14ac:dyDescent="0.25">
      <c r="A1514" s="139">
        <v>1507</v>
      </c>
      <c r="B1514" s="10">
        <f t="shared" ca="1" si="203"/>
        <v>1.3551241516965518E-2</v>
      </c>
      <c r="C1514" s="60">
        <f ca="1">_xlfn.NORM.INV(B1514,'Input Parameters'!$E$15,'Input Parameters'!$F$15)</f>
        <v>151.19760537345468</v>
      </c>
      <c r="D1514" s="10">
        <f t="shared" ca="1" si="204"/>
        <v>0.11774320634286273</v>
      </c>
      <c r="E1514" s="62">
        <f ca="1">IF(_xlfn.NORM.INV(D1514,'Input Parameters'!$E$17,'Input Parameters'!$F$17)&lt;3500,3500,IF(_xlfn.NORM.INV(D1514,'Input Parameters'!$E$17,'Input Parameters'!$F$17)&gt;5500,5500,_xlfn.NORM.INV(D1514,'Input Parameters'!$E$17,'Input Parameters'!$F$17)))</f>
        <v>3969.5590857700245</v>
      </c>
      <c r="F1514" s="10">
        <f t="shared" ca="1" si="205"/>
        <v>0.53974199824716496</v>
      </c>
      <c r="G1514" s="64">
        <f ca="1">_xlfn.NORM.INV(F1514,'Input Parameters'!$E$20,'Input Parameters'!$F$20)</f>
        <v>283.31855117371089</v>
      </c>
      <c r="H1514" s="57">
        <f ca="1">EXP(E1514*(1/'Input Parameters'!$E$23-1/G1514))</f>
        <v>0.63152610651671415</v>
      </c>
      <c r="I1514" s="10">
        <f t="shared" ca="1" si="206"/>
        <v>0.64778598315408753</v>
      </c>
      <c r="J1514" s="30">
        <f ca="1">_xlfn.BETA.INV(I1514,'Input Parameters'!$L$26,'Input Parameters'!$M$26,'Input Parameters'!$J$26,'Input Parameters'!$K$26)</f>
        <v>0.72037132913190116</v>
      </c>
      <c r="K1514" s="168">
        <f ca="1">('Input Parameters'!$E$27/'Input Parameters'!$E$38)^$J1514</f>
        <v>5.7002761529199707E-3</v>
      </c>
      <c r="L1514" s="69">
        <f ca="1">$H1514*$C1514*'Input Parameters'!$E$25*K1514</f>
        <v>0.54429220823251545</v>
      </c>
      <c r="M1514" s="24">
        <f t="shared" ca="1" si="207"/>
        <v>0.783637430547659</v>
      </c>
      <c r="N1514" s="15">
        <f ca="1">_xlfn.NORM.INV(M1514,'Input Parameters'!$E$29,'Input Parameters'!$F$29)</f>
        <v>0.10007845368999188</v>
      </c>
      <c r="O1514" s="8">
        <f t="shared" ca="1" si="208"/>
        <v>0.70474427615427848</v>
      </c>
      <c r="P1514" s="30">
        <f ca="1">_xlfn.LOGNORM.INV(O1514,'Input Parameters'!$H$30,'Input Parameters'!$I$30)</f>
        <v>3.4598534463736272</v>
      </c>
      <c r="Q1514" s="10">
        <f t="shared" ca="1" si="209"/>
        <v>8.8530223895076143E-2</v>
      </c>
      <c r="R1514" s="30">
        <f>IF('Input Parameters'!$E$32=0,0,_xlfn.BETA.INV(Q1514,'Input Parameters'!$L$32,'Input Parameters'!$M$32,'Input Parameters'!$J$32,'Input Parameters'!$K$32))</f>
        <v>0</v>
      </c>
      <c r="S1514" s="10">
        <f t="shared" ca="1" si="210"/>
        <v>0.42368815741973453</v>
      </c>
      <c r="T1514" s="26">
        <f ca="1">_xlfn.LOGNORM.INV(S1514,'Input Parameters'!$H$34,'Input Parameters'!$I$34)</f>
        <v>49.214045545798044</v>
      </c>
      <c r="U1514" s="10">
        <f t="shared" ca="1" si="211"/>
        <v>0.13091478878262031</v>
      </c>
      <c r="V1514" s="30">
        <f ca="1">_xlfn.BETA.INV(U1514,'Input Parameters'!$L$36,'Input Parameters'!$M$36,'Input Parameters'!$J$36,'Input Parameters'!$K$36)</f>
        <v>0.434880209777394</v>
      </c>
      <c r="W1514" s="2">
        <f ca="1">N1514+(P1514-N1514)*(1-ERF((T1514-R1514)/(2*SQRT(L1514*'Input Parameters'!$E$38))))</f>
        <v>0.10008649860995487</v>
      </c>
      <c r="X1514">
        <f t="shared" ca="1" si="212"/>
        <v>1</v>
      </c>
      <c r="Y1514" s="7"/>
    </row>
    <row r="1515" spans="1:25" ht="15" customHeight="1" x14ac:dyDescent="0.25">
      <c r="A1515" s="139">
        <v>1508</v>
      </c>
      <c r="B1515" s="10">
        <f t="shared" ca="1" si="203"/>
        <v>0.68168258490076505</v>
      </c>
      <c r="C1515" s="60">
        <f ca="1">_xlfn.NORM.INV(B1515,'Input Parameters'!$E$15,'Input Parameters'!$F$15)</f>
        <v>296.56867269967466</v>
      </c>
      <c r="D1515" s="10">
        <f t="shared" ca="1" si="204"/>
        <v>0.32942742684374682</v>
      </c>
      <c r="E1515" s="62">
        <f ca="1">IF(_xlfn.NORM.INV(D1515,'Input Parameters'!$E$17,'Input Parameters'!$F$17)&lt;3500,3500,IF(_xlfn.NORM.INV(D1515,'Input Parameters'!$E$17,'Input Parameters'!$F$17)&gt;5500,5500,_xlfn.NORM.INV(D1515,'Input Parameters'!$E$17,'Input Parameters'!$F$17)))</f>
        <v>4490.9536675183435</v>
      </c>
      <c r="F1515" s="10">
        <f t="shared" ca="1" si="205"/>
        <v>0.34974838545050069</v>
      </c>
      <c r="G1515" s="64">
        <f ca="1">_xlfn.NORM.INV(F1515,'Input Parameters'!$E$20,'Input Parameters'!$F$20)</f>
        <v>280.06380092362804</v>
      </c>
      <c r="H1515" s="57">
        <f ca="1">EXP(E1515*(1/'Input Parameters'!$E$23-1/G1515))</f>
        <v>0.49450380418639617</v>
      </c>
      <c r="I1515" s="10">
        <f t="shared" ca="1" si="206"/>
        <v>0.76839973857635624</v>
      </c>
      <c r="J1515" s="30">
        <f ca="1">_xlfn.BETA.INV(I1515,'Input Parameters'!$L$26,'Input Parameters'!$M$26,'Input Parameters'!$J$26,'Input Parameters'!$K$26)</f>
        <v>0.77100682711542445</v>
      </c>
      <c r="K1515" s="168">
        <f ca="1">('Input Parameters'!$E$27/'Input Parameters'!$E$38)^$J1515</f>
        <v>3.9642036561950388E-3</v>
      </c>
      <c r="L1515" s="69">
        <f ca="1">$H1515*$C1515*'Input Parameters'!$E$25*K1515</f>
        <v>0.58136765834753668</v>
      </c>
      <c r="M1515" s="24">
        <f t="shared" ca="1" si="207"/>
        <v>0.53447951259268278</v>
      </c>
      <c r="N1515" s="15">
        <f ca="1">_xlfn.NORM.INV(M1515,'Input Parameters'!$E$29,'Input Parameters'!$F$29)</f>
        <v>0.10000865352008047</v>
      </c>
      <c r="O1515" s="8">
        <f t="shared" ca="1" si="208"/>
        <v>0.53776306081521552</v>
      </c>
      <c r="P1515" s="30">
        <f ca="1">_xlfn.LOGNORM.INV(O1515,'Input Parameters'!$H$30,'Input Parameters'!$I$30)</f>
        <v>2.8061742871202395</v>
      </c>
      <c r="Q1515" s="10">
        <f t="shared" ca="1" si="209"/>
        <v>0.60974434890066886</v>
      </c>
      <c r="R1515" s="30">
        <f>IF('Input Parameters'!$E$32=0,0,_xlfn.BETA.INV(Q1515,'Input Parameters'!$L$32,'Input Parameters'!$M$32,'Input Parameters'!$J$32,'Input Parameters'!$K$32))</f>
        <v>0</v>
      </c>
      <c r="S1515" s="10">
        <f t="shared" ca="1" si="210"/>
        <v>0.86001021676451284</v>
      </c>
      <c r="T1515" s="26">
        <f ca="1">_xlfn.LOGNORM.INV(S1515,'Input Parameters'!$H$34,'Input Parameters'!$I$34)</f>
        <v>57.665946253488521</v>
      </c>
      <c r="U1515" s="10">
        <f t="shared" ca="1" si="211"/>
        <v>7.7372816069568251E-2</v>
      </c>
      <c r="V1515" s="30">
        <f ca="1">_xlfn.BETA.INV(U1515,'Input Parameters'!$L$36,'Input Parameters'!$M$36,'Input Parameters'!$J$36,'Input Parameters'!$K$36)</f>
        <v>0.40159673023536802</v>
      </c>
      <c r="W1515" s="2">
        <f ca="1">N1515+(P1515-N1515)*(1-ERF((T1515-R1515)/(2*SQRT(L1515*'Input Parameters'!$E$38))))</f>
        <v>0.1000088943865506</v>
      </c>
      <c r="X1515">
        <f t="shared" ca="1" si="212"/>
        <v>1</v>
      </c>
      <c r="Y1515" s="7"/>
    </row>
    <row r="1516" spans="1:25" ht="15" customHeight="1" x14ac:dyDescent="0.25">
      <c r="A1516" s="139">
        <v>1509</v>
      </c>
      <c r="B1516" s="10">
        <f t="shared" ca="1" si="203"/>
        <v>0.61473725333847973</v>
      </c>
      <c r="C1516" s="60">
        <f ca="1">_xlfn.NORM.INV(B1516,'Input Parameters'!$E$15,'Input Parameters'!$F$15)</f>
        <v>286.77475427833491</v>
      </c>
      <c r="D1516" s="10">
        <f t="shared" ca="1" si="204"/>
        <v>0.17991230490324261</v>
      </c>
      <c r="E1516" s="62">
        <f ca="1">IF(_xlfn.NORM.INV(D1516,'Input Parameters'!$E$17,'Input Parameters'!$F$17)&lt;3500,3500,IF(_xlfn.NORM.INV(D1516,'Input Parameters'!$E$17,'Input Parameters'!$F$17)&gt;5500,5500,_xlfn.NORM.INV(D1516,'Input Parameters'!$E$17,'Input Parameters'!$F$17)))</f>
        <v>4159.0104600178838</v>
      </c>
      <c r="F1516" s="10">
        <f t="shared" ca="1" si="205"/>
        <v>0.14671615931211424</v>
      </c>
      <c r="G1516" s="64">
        <f ca="1">_xlfn.NORM.INV(F1516,'Input Parameters'!$E$20,'Input Parameters'!$F$20)</f>
        <v>275.61083385221394</v>
      </c>
      <c r="H1516" s="57">
        <f ca="1">EXP(E1516*(1/'Input Parameters'!$E$23-1/G1516))</f>
        <v>0.40980195587876811</v>
      </c>
      <c r="I1516" s="10">
        <f t="shared" ca="1" si="206"/>
        <v>0.32352573222704506</v>
      </c>
      <c r="J1516" s="30">
        <f ca="1">_xlfn.BETA.INV(I1516,'Input Parameters'!$L$26,'Input Parameters'!$M$26,'Input Parameters'!$J$26,'Input Parameters'!$K$26)</f>
        <v>0.58553558255890858</v>
      </c>
      <c r="K1516" s="168">
        <f ca="1">('Input Parameters'!$E$27/'Input Parameters'!$E$38)^$J1516</f>
        <v>1.4994667455872288E-2</v>
      </c>
      <c r="L1516" s="69">
        <f ca="1">$H1516*$C1516*'Input Parameters'!$E$25*K1516</f>
        <v>1.7621861428524415</v>
      </c>
      <c r="M1516" s="24">
        <f t="shared" ca="1" si="207"/>
        <v>0.74348826629331144</v>
      </c>
      <c r="N1516" s="15">
        <f ca="1">_xlfn.NORM.INV(M1516,'Input Parameters'!$E$29,'Input Parameters'!$F$29)</f>
        <v>0.10006541371214235</v>
      </c>
      <c r="O1516" s="8">
        <f t="shared" ca="1" si="208"/>
        <v>0.50011575733635205</v>
      </c>
      <c r="P1516" s="30">
        <f ca="1">_xlfn.LOGNORM.INV(O1516,'Input Parameters'!$H$30,'Input Parameters'!$I$30)</f>
        <v>2.6836493856377905</v>
      </c>
      <c r="Q1516" s="10">
        <f t="shared" ca="1" si="209"/>
        <v>0.97733106842106587</v>
      </c>
      <c r="R1516" s="30">
        <f>IF('Input Parameters'!$E$32=0,0,_xlfn.BETA.INV(Q1516,'Input Parameters'!$L$32,'Input Parameters'!$M$32,'Input Parameters'!$J$32,'Input Parameters'!$K$32))</f>
        <v>0</v>
      </c>
      <c r="S1516" s="10">
        <f t="shared" ca="1" si="210"/>
        <v>0.25391964789422661</v>
      </c>
      <c r="T1516" s="26">
        <f ca="1">_xlfn.LOGNORM.INV(S1516,'Input Parameters'!$H$34,'Input Parameters'!$I$34)</f>
        <v>46.41808576426159</v>
      </c>
      <c r="U1516" s="10">
        <f t="shared" ca="1" si="211"/>
        <v>0.40854208107747558</v>
      </c>
      <c r="V1516" s="30">
        <f ca="1">_xlfn.BETA.INV(U1516,'Input Parameters'!$L$36,'Input Parameters'!$M$36,'Input Parameters'!$J$36,'Input Parameters'!$K$36)</f>
        <v>0.55145007394607104</v>
      </c>
      <c r="W1516" s="2">
        <f ca="1">N1516+(P1516-N1516)*(1-ERF((T1516-R1516)/(2*SQRT(L1516*'Input Parameters'!$E$38))))</f>
        <v>0.1347242608992428</v>
      </c>
      <c r="X1516">
        <f t="shared" ca="1" si="212"/>
        <v>1</v>
      </c>
      <c r="Y1516" s="7"/>
    </row>
    <row r="1517" spans="1:25" ht="15" customHeight="1" x14ac:dyDescent="0.25">
      <c r="A1517" s="139">
        <v>1510</v>
      </c>
      <c r="B1517" s="10">
        <f t="shared" ca="1" si="203"/>
        <v>0.91522835574356365</v>
      </c>
      <c r="C1517" s="60">
        <f ca="1">_xlfn.NORM.INV(B1517,'Input Parameters'!$E$15,'Input Parameters'!$F$15)</f>
        <v>345.41125382006732</v>
      </c>
      <c r="D1517" s="10">
        <f t="shared" ca="1" si="204"/>
        <v>0.52635011332162729</v>
      </c>
      <c r="E1517" s="62">
        <f ca="1">IF(_xlfn.NORM.INV(D1517,'Input Parameters'!$E$17,'Input Parameters'!$F$17)&lt;3500,3500,IF(_xlfn.NORM.INV(D1517,'Input Parameters'!$E$17,'Input Parameters'!$F$17)&gt;5500,5500,_xlfn.NORM.INV(D1517,'Input Parameters'!$E$17,'Input Parameters'!$F$17)))</f>
        <v>4846.2686261865756</v>
      </c>
      <c r="F1517" s="10">
        <f t="shared" ca="1" si="205"/>
        <v>0.24492530179310523</v>
      </c>
      <c r="G1517" s="64">
        <f ca="1">_xlfn.NORM.INV(F1517,'Input Parameters'!$E$20,'Input Parameters'!$F$20)</f>
        <v>278.02333871893364</v>
      </c>
      <c r="H1517" s="57">
        <f ca="1">EXP(E1517*(1/'Input Parameters'!$E$23-1/G1517))</f>
        <v>0.41192516445239269</v>
      </c>
      <c r="I1517" s="10">
        <f t="shared" ca="1" si="206"/>
        <v>0.95640413518526191</v>
      </c>
      <c r="J1517" s="30">
        <f ca="1">_xlfn.BETA.INV(I1517,'Input Parameters'!$L$26,'Input Parameters'!$M$26,'Input Parameters'!$J$26,'Input Parameters'!$K$26)</f>
        <v>0.88261642604779622</v>
      </c>
      <c r="K1517" s="168">
        <f ca="1">('Input Parameters'!$E$27/'Input Parameters'!$E$38)^$J1517</f>
        <v>1.7802017257905294E-3</v>
      </c>
      <c r="L1517" s="69">
        <f ca="1">$H1517*$C1517*'Input Parameters'!$E$25*K1517</f>
        <v>0.25329348807887292</v>
      </c>
      <c r="M1517" s="24">
        <f t="shared" ca="1" si="207"/>
        <v>0.91741836921991815</v>
      </c>
      <c r="N1517" s="15">
        <f ca="1">_xlfn.NORM.INV(M1517,'Input Parameters'!$E$29,'Input Parameters'!$F$29)</f>
        <v>0.10013879139102326</v>
      </c>
      <c r="O1517" s="8">
        <f t="shared" ca="1" si="208"/>
        <v>0.37436521043065252</v>
      </c>
      <c r="P1517" s="30">
        <f ca="1">_xlfn.LOGNORM.INV(O1517,'Input Parameters'!$H$30,'Input Parameters'!$I$30)</f>
        <v>2.306498147958099</v>
      </c>
      <c r="Q1517" s="10">
        <f t="shared" ca="1" si="209"/>
        <v>0.3380458394945578</v>
      </c>
      <c r="R1517" s="30">
        <f>IF('Input Parameters'!$E$32=0,0,_xlfn.BETA.INV(Q1517,'Input Parameters'!$L$32,'Input Parameters'!$M$32,'Input Parameters'!$J$32,'Input Parameters'!$K$32))</f>
        <v>0</v>
      </c>
      <c r="S1517" s="10">
        <f t="shared" ca="1" si="210"/>
        <v>0.46666214366518521</v>
      </c>
      <c r="T1517" s="26">
        <f ca="1">_xlfn.LOGNORM.INV(S1517,'Input Parameters'!$H$34,'Input Parameters'!$I$34)</f>
        <v>49.88532550252522</v>
      </c>
      <c r="U1517" s="10">
        <f t="shared" ca="1" si="211"/>
        <v>0.57532845049529679</v>
      </c>
      <c r="V1517" s="30">
        <f ca="1">_xlfn.BETA.INV(U1517,'Input Parameters'!$L$36,'Input Parameters'!$M$36,'Input Parameters'!$J$36,'Input Parameters'!$K$36)</f>
        <v>0.6153525286321343</v>
      </c>
      <c r="W1517" s="2">
        <f ca="1">N1517+(P1517-N1517)*(1-ERF((T1517-R1517)/(2*SQRT(L1517*'Input Parameters'!$E$38))))</f>
        <v>0.10013879139632531</v>
      </c>
      <c r="X1517">
        <f t="shared" ca="1" si="212"/>
        <v>1</v>
      </c>
      <c r="Y1517" s="7"/>
    </row>
    <row r="1518" spans="1:25" ht="15" customHeight="1" x14ac:dyDescent="0.25">
      <c r="A1518" s="139">
        <v>1511</v>
      </c>
      <c r="B1518" s="10">
        <f t="shared" ca="1" si="203"/>
        <v>6.4548719155227863E-2</v>
      </c>
      <c r="C1518" s="60">
        <f ca="1">_xlfn.NORM.INV(B1518,'Input Parameters'!$E$15,'Input Parameters'!$F$15)</f>
        <v>188.7194049143954</v>
      </c>
      <c r="D1518" s="10">
        <f t="shared" ca="1" si="204"/>
        <v>0.66082579398501018</v>
      </c>
      <c r="E1518" s="62">
        <f ca="1">IF(_xlfn.NORM.INV(D1518,'Input Parameters'!$E$17,'Input Parameters'!$F$17)&lt;3500,3500,IF(_xlfn.NORM.INV(D1518,'Input Parameters'!$E$17,'Input Parameters'!$F$17)&gt;5500,5500,_xlfn.NORM.INV(D1518,'Input Parameters'!$E$17,'Input Parameters'!$F$17)))</f>
        <v>5090.3025443640036</v>
      </c>
      <c r="F1518" s="10">
        <f t="shared" ca="1" si="205"/>
        <v>0.37552610679183163</v>
      </c>
      <c r="G1518" s="64">
        <f ca="1">_xlfn.NORM.INV(F1518,'Input Parameters'!$E$20,'Input Parameters'!$F$20)</f>
        <v>280.52440999012282</v>
      </c>
      <c r="H1518" s="57">
        <f ca="1">EXP(E1518*(1/'Input Parameters'!$E$23-1/G1518))</f>
        <v>0.46378349028115962</v>
      </c>
      <c r="I1518" s="10">
        <f t="shared" ca="1" si="206"/>
        <v>8.9876787559775351E-2</v>
      </c>
      <c r="J1518" s="30">
        <f ca="1">_xlfn.BETA.INV(I1518,'Input Parameters'!$L$26,'Input Parameters'!$M$26,'Input Parameters'!$J$26,'Input Parameters'!$K$26)</f>
        <v>0.4345057767917056</v>
      </c>
      <c r="K1518" s="168">
        <f ca="1">('Input Parameters'!$E$27/'Input Parameters'!$E$38)^$J1518</f>
        <v>4.4302230234447182E-2</v>
      </c>
      <c r="L1518" s="69">
        <f ca="1">$H1518*$C1518*'Input Parameters'!$E$25*K1518</f>
        <v>3.8775502334134448</v>
      </c>
      <c r="M1518" s="24">
        <f t="shared" ca="1" si="207"/>
        <v>0.68196318231259689</v>
      </c>
      <c r="N1518" s="15">
        <f ca="1">_xlfn.NORM.INV(M1518,'Input Parameters'!$E$29,'Input Parameters'!$F$29)</f>
        <v>0.10004731956017444</v>
      </c>
      <c r="O1518" s="8">
        <f t="shared" ca="1" si="208"/>
        <v>0.24815690029452286</v>
      </c>
      <c r="P1518" s="30">
        <f ca="1">_xlfn.LOGNORM.INV(O1518,'Input Parameters'!$H$30,'Input Parameters'!$I$30)</f>
        <v>1.9458119873635</v>
      </c>
      <c r="Q1518" s="10">
        <f t="shared" ca="1" si="209"/>
        <v>0.19814551951278958</v>
      </c>
      <c r="R1518" s="30">
        <f>IF('Input Parameters'!$E$32=0,0,_xlfn.BETA.INV(Q1518,'Input Parameters'!$L$32,'Input Parameters'!$M$32,'Input Parameters'!$J$32,'Input Parameters'!$K$32))</f>
        <v>0</v>
      </c>
      <c r="S1518" s="10">
        <f t="shared" ca="1" si="210"/>
        <v>0.22176489571464608</v>
      </c>
      <c r="T1518" s="26">
        <f ca="1">_xlfn.LOGNORM.INV(S1518,'Input Parameters'!$H$34,'Input Parameters'!$I$34)</f>
        <v>45.820632897182129</v>
      </c>
      <c r="U1518" s="10">
        <f t="shared" ca="1" si="211"/>
        <v>0.11929669917520103</v>
      </c>
      <c r="V1518" s="30">
        <f ca="1">_xlfn.BETA.INV(U1518,'Input Parameters'!$L$36,'Input Parameters'!$M$36,'Input Parameters'!$J$36,'Input Parameters'!$K$36)</f>
        <v>0.42839861417018998</v>
      </c>
      <c r="W1518" s="2">
        <f ca="1">N1518+(P1518-N1518)*(1-ERF((T1518-R1518)/(2*SQRT(L1518*'Input Parameters'!$E$38))))</f>
        <v>0.2844218029687422</v>
      </c>
      <c r="X1518">
        <f t="shared" ca="1" si="212"/>
        <v>1</v>
      </c>
      <c r="Y1518" s="7"/>
    </row>
    <row r="1519" spans="1:25" ht="15" customHeight="1" x14ac:dyDescent="0.25">
      <c r="A1519" s="139">
        <v>1512</v>
      </c>
      <c r="B1519" s="10">
        <f t="shared" ca="1" si="203"/>
        <v>8.0178339952683642E-2</v>
      </c>
      <c r="C1519" s="60">
        <f ca="1">_xlfn.NORM.INV(B1519,'Input Parameters'!$E$15,'Input Parameters'!$F$15)</f>
        <v>194.88649442093106</v>
      </c>
      <c r="D1519" s="10">
        <f t="shared" ca="1" si="204"/>
        <v>0.84140545521533772</v>
      </c>
      <c r="E1519" s="62">
        <f ca="1">IF(_xlfn.NORM.INV(D1519,'Input Parameters'!$E$17,'Input Parameters'!$F$17)&lt;3500,3500,IF(_xlfn.NORM.INV(D1519,'Input Parameters'!$E$17,'Input Parameters'!$F$17)&gt;5500,5500,_xlfn.NORM.INV(D1519,'Input Parameters'!$E$17,'Input Parameters'!$F$17)))</f>
        <v>5500</v>
      </c>
      <c r="F1519" s="10">
        <f t="shared" ca="1" si="205"/>
        <v>0.15757257278513592</v>
      </c>
      <c r="G1519" s="64">
        <f ca="1">_xlfn.NORM.INV(F1519,'Input Parameters'!$E$20,'Input Parameters'!$F$20)</f>
        <v>275.9199539465352</v>
      </c>
      <c r="H1519" s="57">
        <f ca="1">EXP(E1519*(1/'Input Parameters'!$E$23-1/G1519))</f>
        <v>0.31431546081925654</v>
      </c>
      <c r="I1519" s="10">
        <f t="shared" ca="1" si="206"/>
        <v>0.421325252160898</v>
      </c>
      <c r="J1519" s="30">
        <f ca="1">_xlfn.BETA.INV(I1519,'Input Parameters'!$L$26,'Input Parameters'!$M$26,'Input Parameters'!$J$26,'Input Parameters'!$K$26)</f>
        <v>0.62900284826803854</v>
      </c>
      <c r="K1519" s="168">
        <f ca="1">('Input Parameters'!$E$27/'Input Parameters'!$E$38)^$J1519</f>
        <v>1.0978105776400564E-2</v>
      </c>
      <c r="L1519" s="69">
        <f ca="1">$H1519*$C1519*'Input Parameters'!$E$25*K1519</f>
        <v>0.67247307229446751</v>
      </c>
      <c r="M1519" s="24">
        <f t="shared" ca="1" si="207"/>
        <v>4.7013192911757873E-2</v>
      </c>
      <c r="N1519" s="15">
        <f ca="1">_xlfn.NORM.INV(M1519,'Input Parameters'!$E$29,'Input Parameters'!$F$29)</f>
        <v>9.9832546950244405E-2</v>
      </c>
      <c r="O1519" s="8">
        <f t="shared" ca="1" si="208"/>
        <v>0.95909788000916729</v>
      </c>
      <c r="P1519" s="30">
        <f ca="1">_xlfn.LOGNORM.INV(O1519,'Input Parameters'!$H$30,'Input Parameters'!$I$30)</f>
        <v>6.1051359912690488</v>
      </c>
      <c r="Q1519" s="10">
        <f t="shared" ca="1" si="209"/>
        <v>0.14005311343222482</v>
      </c>
      <c r="R1519" s="30">
        <f>IF('Input Parameters'!$E$32=0,0,_xlfn.BETA.INV(Q1519,'Input Parameters'!$L$32,'Input Parameters'!$M$32,'Input Parameters'!$J$32,'Input Parameters'!$K$32))</f>
        <v>0</v>
      </c>
      <c r="S1519" s="10">
        <f t="shared" ca="1" si="210"/>
        <v>0.85192944009103388</v>
      </c>
      <c r="T1519" s="26">
        <f ca="1">_xlfn.LOGNORM.INV(S1519,'Input Parameters'!$H$34,'Input Parameters'!$I$34)</f>
        <v>57.410743475950433</v>
      </c>
      <c r="U1519" s="10">
        <f t="shared" ca="1" si="211"/>
        <v>0.1755301455258067</v>
      </c>
      <c r="V1519" s="30">
        <f ca="1">_xlfn.BETA.INV(U1519,'Input Parameters'!$L$36,'Input Parameters'!$M$36,'Input Parameters'!$J$36,'Input Parameters'!$K$36)</f>
        <v>0.45745400194660085</v>
      </c>
      <c r="W1519" s="2">
        <f ca="1">N1519+(P1519-N1519)*(1-ERF((T1519-R1519)/(2*SQRT(L1519*'Input Parameters'!$E$38))))</f>
        <v>9.9836994431790019E-2</v>
      </c>
      <c r="X1519">
        <f t="shared" ca="1" si="212"/>
        <v>1</v>
      </c>
      <c r="Y1519" s="7"/>
    </row>
    <row r="1520" spans="1:25" ht="15" customHeight="1" x14ac:dyDescent="0.25">
      <c r="A1520" s="139">
        <v>1513</v>
      </c>
      <c r="B1520" s="10">
        <f t="shared" ca="1" si="203"/>
        <v>0.71410038969321854</v>
      </c>
      <c r="C1520" s="60">
        <f ca="1">_xlfn.NORM.INV(B1520,'Input Parameters'!$E$15,'Input Parameters'!$F$15)</f>
        <v>301.60837052584407</v>
      </c>
      <c r="D1520" s="10">
        <f t="shared" ca="1" si="204"/>
        <v>0.19529674866576074</v>
      </c>
      <c r="E1520" s="62">
        <f ca="1">IF(_xlfn.NORM.INV(D1520,'Input Parameters'!$E$17,'Input Parameters'!$F$17)&lt;3500,3500,IF(_xlfn.NORM.INV(D1520,'Input Parameters'!$E$17,'Input Parameters'!$F$17)&gt;5500,5500,_xlfn.NORM.INV(D1520,'Input Parameters'!$E$17,'Input Parameters'!$F$17)))</f>
        <v>4199.0209148131589</v>
      </c>
      <c r="F1520" s="10">
        <f t="shared" ca="1" si="205"/>
        <v>0.97663879991630553</v>
      </c>
      <c r="G1520" s="64">
        <f ca="1">_xlfn.NORM.INV(F1520,'Input Parameters'!$E$20,'Input Parameters'!$F$20)</f>
        <v>295.97501355540271</v>
      </c>
      <c r="H1520" s="57">
        <f ca="1">EXP(E1520*(1/'Input Parameters'!$E$23-1/G1520))</f>
        <v>1.159030329553818</v>
      </c>
      <c r="I1520" s="10">
        <f t="shared" ca="1" si="206"/>
        <v>0.32382360513442998</v>
      </c>
      <c r="J1520" s="30">
        <f ca="1">_xlfn.BETA.INV(I1520,'Input Parameters'!$L$26,'Input Parameters'!$M$26,'Input Parameters'!$J$26,'Input Parameters'!$K$26)</f>
        <v>0.58567610449247898</v>
      </c>
      <c r="K1520" s="168">
        <f ca="1">('Input Parameters'!$E$27/'Input Parameters'!$E$38)^$J1520</f>
        <v>1.4979560938100317E-2</v>
      </c>
      <c r="L1520" s="69">
        <f ca="1">$H1520*$C1520*'Input Parameters'!$E$25*K1520</f>
        <v>5.2364537870248293</v>
      </c>
      <c r="M1520" s="24">
        <f t="shared" ca="1" si="207"/>
        <v>4.4686208592146226E-3</v>
      </c>
      <c r="N1520" s="15">
        <f ca="1">_xlfn.NORM.INV(M1520,'Input Parameters'!$E$29,'Input Parameters'!$F$29)</f>
        <v>9.9738555449804256E-2</v>
      </c>
      <c r="O1520" s="8">
        <f t="shared" ca="1" si="208"/>
        <v>0.9272888271054881</v>
      </c>
      <c r="P1520" s="30">
        <f ca="1">_xlfn.LOGNORM.INV(O1520,'Input Parameters'!$H$30,'Input Parameters'!$I$30)</f>
        <v>5.3375997111126807</v>
      </c>
      <c r="Q1520" s="10">
        <f t="shared" ca="1" si="209"/>
        <v>0.29276913064506449</v>
      </c>
      <c r="R1520" s="30">
        <f>IF('Input Parameters'!$E$32=0,0,_xlfn.BETA.INV(Q1520,'Input Parameters'!$L$32,'Input Parameters'!$M$32,'Input Parameters'!$J$32,'Input Parameters'!$K$32))</f>
        <v>0</v>
      </c>
      <c r="S1520" s="10">
        <f t="shared" ca="1" si="210"/>
        <v>0.65952904384684308</v>
      </c>
      <c r="T1520" s="26">
        <f ca="1">_xlfn.LOGNORM.INV(S1520,'Input Parameters'!$H$34,'Input Parameters'!$I$34)</f>
        <v>53.055707181824424</v>
      </c>
      <c r="U1520" s="10">
        <f t="shared" ca="1" si="211"/>
        <v>0.18120722302392411</v>
      </c>
      <c r="V1520" s="30">
        <f ca="1">_xlfn.BETA.INV(U1520,'Input Parameters'!$L$36,'Input Parameters'!$M$36,'Input Parameters'!$J$36,'Input Parameters'!$K$36)</f>
        <v>0.4601244754771972</v>
      </c>
      <c r="W1520" s="2">
        <f ca="1">N1520+(P1520-N1520)*(1-ERF((T1520-R1520)/(2*SQRT(L1520*'Input Parameters'!$E$38))))</f>
        <v>0.62938763461029912</v>
      </c>
      <c r="X1520">
        <f t="shared" ca="1" si="212"/>
        <v>0</v>
      </c>
      <c r="Y1520" s="7"/>
    </row>
    <row r="1521" spans="1:25" ht="15" customHeight="1" x14ac:dyDescent="0.25">
      <c r="A1521" s="139">
        <v>1514</v>
      </c>
      <c r="B1521" s="10">
        <f t="shared" ca="1" si="203"/>
        <v>0.53475309810706573</v>
      </c>
      <c r="C1521" s="60">
        <f ca="1">_xlfn.NORM.INV(B1521,'Input Parameters'!$E$15,'Input Parameters'!$F$15)</f>
        <v>275.6941453630169</v>
      </c>
      <c r="D1521" s="10">
        <f t="shared" ca="1" si="204"/>
        <v>0.99449476053643349</v>
      </c>
      <c r="E1521" s="62">
        <f ca="1">IF(_xlfn.NORM.INV(D1521,'Input Parameters'!$E$17,'Input Parameters'!$F$17)&lt;3500,3500,IF(_xlfn.NORM.INV(D1521,'Input Parameters'!$E$17,'Input Parameters'!$F$17)&gt;5500,5500,_xlfn.NORM.INV(D1521,'Input Parameters'!$E$17,'Input Parameters'!$F$17)))</f>
        <v>5500</v>
      </c>
      <c r="F1521" s="10">
        <f t="shared" ca="1" si="205"/>
        <v>0.28569795925293284</v>
      </c>
      <c r="G1521" s="64">
        <f ca="1">_xlfn.NORM.INV(F1521,'Input Parameters'!$E$20,'Input Parameters'!$F$20)</f>
        <v>278.85782107192631</v>
      </c>
      <c r="H1521" s="57">
        <f ca="1">EXP(E1521*(1/'Input Parameters'!$E$23-1/G1521))</f>
        <v>0.38776588904089043</v>
      </c>
      <c r="I1521" s="10">
        <f t="shared" ca="1" si="206"/>
        <v>0.69872632629619491</v>
      </c>
      <c r="J1521" s="30">
        <f ca="1">_xlfn.BETA.INV(I1521,'Input Parameters'!$L$26,'Input Parameters'!$M$26,'Input Parameters'!$J$26,'Input Parameters'!$K$26)</f>
        <v>0.74115026342987567</v>
      </c>
      <c r="K1521" s="168">
        <f ca="1">('Input Parameters'!$E$27/'Input Parameters'!$E$38)^$J1521</f>
        <v>4.9109471831390271E-3</v>
      </c>
      <c r="L1521" s="69">
        <f ca="1">$H1521*$C1521*'Input Parameters'!$E$25*K1521</f>
        <v>0.52500375462628168</v>
      </c>
      <c r="M1521" s="24">
        <f t="shared" ca="1" si="207"/>
        <v>0.97976664031426419</v>
      </c>
      <c r="N1521" s="15">
        <f ca="1">_xlfn.NORM.INV(M1521,'Input Parameters'!$E$29,'Input Parameters'!$F$29)</f>
        <v>0.10020489529144469</v>
      </c>
      <c r="O1521" s="8">
        <f t="shared" ca="1" si="208"/>
        <v>0.99769510017136653</v>
      </c>
      <c r="P1521" s="30">
        <f ca="1">_xlfn.LOGNORM.INV(O1521,'Input Parameters'!$H$30,'Input Parameters'!$I$30)</f>
        <v>10.230214156145522</v>
      </c>
      <c r="Q1521" s="10">
        <f t="shared" ca="1" si="209"/>
        <v>0.88110158610687117</v>
      </c>
      <c r="R1521" s="30">
        <f>IF('Input Parameters'!$E$32=0,0,_xlfn.BETA.INV(Q1521,'Input Parameters'!$L$32,'Input Parameters'!$M$32,'Input Parameters'!$J$32,'Input Parameters'!$K$32))</f>
        <v>0</v>
      </c>
      <c r="S1521" s="10">
        <f t="shared" ca="1" si="210"/>
        <v>0.18714353991270305</v>
      </c>
      <c r="T1521" s="26">
        <f ca="1">_xlfn.LOGNORM.INV(S1521,'Input Parameters'!$H$34,'Input Parameters'!$I$34)</f>
        <v>45.1285683777784</v>
      </c>
      <c r="U1521" s="10">
        <f t="shared" ca="1" si="211"/>
        <v>0.79721366537941929</v>
      </c>
      <c r="V1521" s="30">
        <f ca="1">_xlfn.BETA.INV(U1521,'Input Parameters'!$L$36,'Input Parameters'!$M$36,'Input Parameters'!$J$36,'Input Parameters'!$K$36)</f>
        <v>0.7219581776447026</v>
      </c>
      <c r="W1521" s="2">
        <f ca="1">N1521+(P1521-N1521)*(1-ERF((T1521-R1521)/(2*SQRT(L1521*'Input Parameters'!$E$38))))</f>
        <v>0.10031250938782897</v>
      </c>
      <c r="X1521">
        <f t="shared" ca="1" si="212"/>
        <v>1</v>
      </c>
      <c r="Y1521" s="7"/>
    </row>
    <row r="1522" spans="1:25" ht="15" customHeight="1" x14ac:dyDescent="0.25">
      <c r="A1522" s="139">
        <v>1515</v>
      </c>
      <c r="B1522" s="10">
        <f t="shared" ca="1" si="203"/>
        <v>3.0437747244068558E-2</v>
      </c>
      <c r="C1522" s="60">
        <f ca="1">_xlfn.NORM.INV(B1522,'Input Parameters'!$E$15,'Input Parameters'!$F$15)</f>
        <v>169.38708727788764</v>
      </c>
      <c r="D1522" s="10">
        <f t="shared" ca="1" si="204"/>
        <v>2.0977428197962555E-2</v>
      </c>
      <c r="E1522" s="62">
        <f ca="1">IF(_xlfn.NORM.INV(D1522,'Input Parameters'!$E$17,'Input Parameters'!$F$17)&lt;3500,3500,IF(_xlfn.NORM.INV(D1522,'Input Parameters'!$E$17,'Input Parameters'!$F$17)&gt;5500,5500,_xlfn.NORM.INV(D1522,'Input Parameters'!$E$17,'Input Parameters'!$F$17)))</f>
        <v>3500</v>
      </c>
      <c r="F1522" s="10">
        <f t="shared" ca="1" si="205"/>
        <v>0.64211981829146703</v>
      </c>
      <c r="G1522" s="64">
        <f ca="1">_xlfn.NORM.INV(F1522,'Input Parameters'!$E$20,'Input Parameters'!$F$20)</f>
        <v>285.08967613396214</v>
      </c>
      <c r="H1522" s="57">
        <f ca="1">EXP(E1522*(1/'Input Parameters'!$E$23-1/G1522))</f>
        <v>0.7200021037069404</v>
      </c>
      <c r="I1522" s="10">
        <f t="shared" ca="1" si="206"/>
        <v>0.31272997032513605</v>
      </c>
      <c r="J1522" s="30">
        <f ca="1">_xlfn.BETA.INV(I1522,'Input Parameters'!$L$26,'Input Parameters'!$M$26,'Input Parameters'!$J$26,'Input Parameters'!$K$26)</f>
        <v>0.58039995340912665</v>
      </c>
      <c r="K1522" s="168">
        <f ca="1">('Input Parameters'!$E$27/'Input Parameters'!$E$38)^$J1522</f>
        <v>1.5557341118122417E-2</v>
      </c>
      <c r="L1522" s="69">
        <f ca="1">$H1522*$C1522*'Input Parameters'!$E$25*K1522</f>
        <v>1.8973586861220777</v>
      </c>
      <c r="M1522" s="24">
        <f t="shared" ca="1" si="207"/>
        <v>0.27252508201533276</v>
      </c>
      <c r="N1522" s="15">
        <f ca="1">_xlfn.NORM.INV(M1522,'Input Parameters'!$E$29,'Input Parameters'!$F$29)</f>
        <v>9.9939480609333581E-2</v>
      </c>
      <c r="O1522" s="8">
        <f t="shared" ca="1" si="208"/>
        <v>0.57520097699391637</v>
      </c>
      <c r="P1522" s="30">
        <f ca="1">_xlfn.LOGNORM.INV(O1522,'Input Parameters'!$H$30,'Input Parameters'!$I$30)</f>
        <v>2.9347394967024565</v>
      </c>
      <c r="Q1522" s="10">
        <f t="shared" ca="1" si="209"/>
        <v>0.50381951193771179</v>
      </c>
      <c r="R1522" s="30">
        <f>IF('Input Parameters'!$E$32=0,0,_xlfn.BETA.INV(Q1522,'Input Parameters'!$L$32,'Input Parameters'!$M$32,'Input Parameters'!$J$32,'Input Parameters'!$K$32))</f>
        <v>0</v>
      </c>
      <c r="S1522" s="10">
        <f t="shared" ca="1" si="210"/>
        <v>0.2094119263815778</v>
      </c>
      <c r="T1522" s="26">
        <f ca="1">_xlfn.LOGNORM.INV(S1522,'Input Parameters'!$H$34,'Input Parameters'!$I$34)</f>
        <v>45.580399307840402</v>
      </c>
      <c r="U1522" s="10">
        <f t="shared" ca="1" si="211"/>
        <v>0.80727328256928288</v>
      </c>
      <c r="V1522" s="30">
        <f ca="1">_xlfn.BETA.INV(U1522,'Input Parameters'!$L$36,'Input Parameters'!$M$36,'Input Parameters'!$J$36,'Input Parameters'!$K$36)</f>
        <v>0.72825894757173448</v>
      </c>
      <c r="W1522" s="2">
        <f ca="1">N1522+(P1522-N1522)*(1-ERF((T1522-R1522)/(2*SQRT(L1522*'Input Parameters'!$E$38))))</f>
        <v>0.15462667791049217</v>
      </c>
      <c r="X1522">
        <f t="shared" ca="1" si="212"/>
        <v>1</v>
      </c>
      <c r="Y1522" s="7"/>
    </row>
    <row r="1523" spans="1:25" ht="15" customHeight="1" x14ac:dyDescent="0.25">
      <c r="A1523" s="139">
        <v>1516</v>
      </c>
      <c r="B1523" s="10">
        <f t="shared" ca="1" si="203"/>
        <v>3.8601022200744461E-2</v>
      </c>
      <c r="C1523" s="60">
        <f ca="1">_xlfn.NORM.INV(B1523,'Input Parameters'!$E$15,'Input Parameters'!$F$15)</f>
        <v>175.19891734489732</v>
      </c>
      <c r="D1523" s="10">
        <f t="shared" ca="1" si="204"/>
        <v>0.77706944567138847</v>
      </c>
      <c r="E1523" s="62">
        <f ca="1">IF(_xlfn.NORM.INV(D1523,'Input Parameters'!$E$17,'Input Parameters'!$F$17)&lt;3500,3500,IF(_xlfn.NORM.INV(D1523,'Input Parameters'!$E$17,'Input Parameters'!$F$17)&gt;5500,5500,_xlfn.NORM.INV(D1523,'Input Parameters'!$E$17,'Input Parameters'!$F$17)))</f>
        <v>5333.6333046207001</v>
      </c>
      <c r="F1523" s="10">
        <f t="shared" ca="1" si="205"/>
        <v>0.64922738289850601</v>
      </c>
      <c r="G1523" s="64">
        <f ca="1">_xlfn.NORM.INV(F1523,'Input Parameters'!$E$20,'Input Parameters'!$F$20)</f>
        <v>285.21767716528609</v>
      </c>
      <c r="H1523" s="57">
        <f ca="1">EXP(E1523*(1/'Input Parameters'!$E$23-1/G1523))</f>
        <v>0.61127691463974243</v>
      </c>
      <c r="I1523" s="10">
        <f t="shared" ca="1" si="206"/>
        <v>0.36667080998291035</v>
      </c>
      <c r="J1523" s="30">
        <f ca="1">_xlfn.BETA.INV(I1523,'Input Parameters'!$L$26,'Input Parameters'!$M$26,'Input Parameters'!$J$26,'Input Parameters'!$K$26)</f>
        <v>0.60530682235988564</v>
      </c>
      <c r="K1523" s="168">
        <f ca="1">('Input Parameters'!$E$27/'Input Parameters'!$E$38)^$J1523</f>
        <v>1.3012039732896488E-2</v>
      </c>
      <c r="L1523" s="69">
        <f ca="1">$H1523*$C1523*'Input Parameters'!$E$25*K1523</f>
        <v>1.3935250931969516</v>
      </c>
      <c r="M1523" s="24">
        <f t="shared" ca="1" si="207"/>
        <v>0.86260301665650874</v>
      </c>
      <c r="N1523" s="15">
        <f ca="1">_xlfn.NORM.INV(M1523,'Input Parameters'!$E$29,'Input Parameters'!$F$29)</f>
        <v>0.10010920890391546</v>
      </c>
      <c r="O1523" s="8">
        <f t="shared" ca="1" si="208"/>
        <v>0.78670277575167646</v>
      </c>
      <c r="P1523" s="30">
        <f ca="1">_xlfn.LOGNORM.INV(O1523,'Input Parameters'!$H$30,'Input Parameters'!$I$30)</f>
        <v>3.9063313667778399</v>
      </c>
      <c r="Q1523" s="10">
        <f t="shared" ca="1" si="209"/>
        <v>0.1366375906916325</v>
      </c>
      <c r="R1523" s="30">
        <f>IF('Input Parameters'!$E$32=0,0,_xlfn.BETA.INV(Q1523,'Input Parameters'!$L$32,'Input Parameters'!$M$32,'Input Parameters'!$J$32,'Input Parameters'!$K$32))</f>
        <v>0</v>
      </c>
      <c r="S1523" s="10">
        <f t="shared" ca="1" si="210"/>
        <v>0.63985342888865271</v>
      </c>
      <c r="T1523" s="26">
        <f ca="1">_xlfn.LOGNORM.INV(S1523,'Input Parameters'!$H$34,'Input Parameters'!$I$34)</f>
        <v>52.705998288459057</v>
      </c>
      <c r="U1523" s="10">
        <f t="shared" ca="1" si="211"/>
        <v>0.23977328171126067</v>
      </c>
      <c r="V1523" s="30">
        <f ca="1">_xlfn.BETA.INV(U1523,'Input Parameters'!$L$36,'Input Parameters'!$M$36,'Input Parameters'!$J$36,'Input Parameters'!$K$36)</f>
        <v>0.48590753334734038</v>
      </c>
      <c r="W1523" s="2">
        <f ca="1">N1523+(P1523-N1523)*(1-ERF((T1523-R1523)/(2*SQRT(L1523*'Input Parameters'!$E$38))))</f>
        <v>0.10617440213597168</v>
      </c>
      <c r="X1523">
        <f t="shared" ca="1" si="212"/>
        <v>1</v>
      </c>
      <c r="Y1523" s="7"/>
    </row>
    <row r="1524" spans="1:25" ht="15" customHeight="1" x14ac:dyDescent="0.25">
      <c r="A1524" s="139">
        <v>1517</v>
      </c>
      <c r="B1524" s="10">
        <f t="shared" ca="1" si="203"/>
        <v>0.19880198153725226</v>
      </c>
      <c r="C1524" s="60">
        <f ca="1">_xlfn.NORM.INV(B1524,'Input Parameters'!$E$15,'Input Parameters'!$F$15)</f>
        <v>225.12452523982694</v>
      </c>
      <c r="D1524" s="10">
        <f t="shared" ca="1" si="204"/>
        <v>0.19058370041849126</v>
      </c>
      <c r="E1524" s="62">
        <f ca="1">IF(_xlfn.NORM.INV(D1524,'Input Parameters'!$E$17,'Input Parameters'!$F$17)&lt;3500,3500,IF(_xlfn.NORM.INV(D1524,'Input Parameters'!$E$17,'Input Parameters'!$F$17)&gt;5500,5500,_xlfn.NORM.INV(D1524,'Input Parameters'!$E$17,'Input Parameters'!$F$17)))</f>
        <v>4186.9768585681113</v>
      </c>
      <c r="F1524" s="10">
        <f t="shared" ca="1" si="205"/>
        <v>0.45607771591847335</v>
      </c>
      <c r="G1524" s="64">
        <f ca="1">_xlfn.NORM.INV(F1524,'Input Parameters'!$E$20,'Input Parameters'!$F$20)</f>
        <v>281.91085460996635</v>
      </c>
      <c r="H1524" s="57">
        <f ca="1">EXP(E1524*(1/'Input Parameters'!$E$23-1/G1524))</f>
        <v>0.57201844345218067</v>
      </c>
      <c r="I1524" s="10">
        <f t="shared" ca="1" si="206"/>
        <v>0.63072261918195738</v>
      </c>
      <c r="J1524" s="30">
        <f ca="1">_xlfn.BETA.INV(I1524,'Input Parameters'!$L$26,'Input Parameters'!$M$26,'Input Parameters'!$J$26,'Input Parameters'!$K$26)</f>
        <v>0.71352280570017756</v>
      </c>
      <c r="K1524" s="168">
        <f ca="1">('Input Parameters'!$E$27/'Input Parameters'!$E$38)^$J1524</f>
        <v>5.9872921181116237E-3</v>
      </c>
      <c r="L1524" s="69">
        <f ca="1">$H1524*$C1524*'Input Parameters'!$E$25*K1524</f>
        <v>0.77101582073792241</v>
      </c>
      <c r="M1524" s="24">
        <f t="shared" ca="1" si="207"/>
        <v>0.28400385962913099</v>
      </c>
      <c r="N1524" s="15">
        <f ca="1">_xlfn.NORM.INV(M1524,'Input Parameters'!$E$29,'Input Parameters'!$F$29)</f>
        <v>9.9942901191450453E-2</v>
      </c>
      <c r="O1524" s="8">
        <f t="shared" ca="1" si="208"/>
        <v>0.98196595252054797</v>
      </c>
      <c r="P1524" s="30">
        <f ca="1">_xlfn.LOGNORM.INV(O1524,'Input Parameters'!$H$30,'Input Parameters'!$I$30)</f>
        <v>7.2226765091105545</v>
      </c>
      <c r="Q1524" s="10">
        <f t="shared" ca="1" si="209"/>
        <v>0.11373651894189285</v>
      </c>
      <c r="R1524" s="30">
        <f>IF('Input Parameters'!$E$32=0,0,_xlfn.BETA.INV(Q1524,'Input Parameters'!$L$32,'Input Parameters'!$M$32,'Input Parameters'!$J$32,'Input Parameters'!$K$32))</f>
        <v>0</v>
      </c>
      <c r="S1524" s="10">
        <f t="shared" ca="1" si="210"/>
        <v>0.89214213673949483</v>
      </c>
      <c r="T1524" s="26">
        <f ca="1">_xlfn.LOGNORM.INV(S1524,'Input Parameters'!$H$34,'Input Parameters'!$I$34)</f>
        <v>58.809002348537526</v>
      </c>
      <c r="U1524" s="10">
        <f t="shared" ca="1" si="211"/>
        <v>0.6806706114849207</v>
      </c>
      <c r="V1524" s="30">
        <f ca="1">_xlfn.BETA.INV(U1524,'Input Parameters'!$L$36,'Input Parameters'!$M$36,'Input Parameters'!$J$36,'Input Parameters'!$K$36)</f>
        <v>0.66053473734303914</v>
      </c>
      <c r="W1524" s="2">
        <f ca="1">N1524+(P1524-N1524)*(1-ERF((T1524-R1524)/(2*SQRT(L1524*'Input Parameters'!$E$38))))</f>
        <v>9.9958439285942488E-2</v>
      </c>
      <c r="X1524">
        <f t="shared" ca="1" si="212"/>
        <v>1</v>
      </c>
      <c r="Y1524" s="7"/>
    </row>
    <row r="1525" spans="1:25" ht="15" customHeight="1" x14ac:dyDescent="0.25">
      <c r="A1525" s="139">
        <v>1518</v>
      </c>
      <c r="B1525" s="10">
        <f t="shared" ca="1" si="203"/>
        <v>0.19482120973237238</v>
      </c>
      <c r="C1525" s="60">
        <f ca="1">_xlfn.NORM.INV(B1525,'Input Parameters'!$E$15,'Input Parameters'!$F$15)</f>
        <v>224.34642507278886</v>
      </c>
      <c r="D1525" s="10">
        <f t="shared" ca="1" si="204"/>
        <v>0.3034550495009265</v>
      </c>
      <c r="E1525" s="62">
        <f ca="1">IF(_xlfn.NORM.INV(D1525,'Input Parameters'!$E$17,'Input Parameters'!$F$17)&lt;3500,3500,IF(_xlfn.NORM.INV(D1525,'Input Parameters'!$E$17,'Input Parameters'!$F$17)&gt;5500,5500,_xlfn.NORM.INV(D1525,'Input Parameters'!$E$17,'Input Parameters'!$F$17)))</f>
        <v>4439.8576498461198</v>
      </c>
      <c r="F1525" s="10">
        <f t="shared" ca="1" si="205"/>
        <v>0.22513885057026872</v>
      </c>
      <c r="G1525" s="64">
        <f ca="1">_xlfn.NORM.INV(F1525,'Input Parameters'!$E$20,'Input Parameters'!$F$20)</f>
        <v>277.59182068183839</v>
      </c>
      <c r="H1525" s="57">
        <f ca="1">EXP(E1525*(1/'Input Parameters'!$E$23-1/G1525))</f>
        <v>0.43285132979459068</v>
      </c>
      <c r="I1525" s="10">
        <f t="shared" ca="1" si="206"/>
        <v>9.9232656780053552E-2</v>
      </c>
      <c r="J1525" s="30">
        <f ca="1">_xlfn.BETA.INV(I1525,'Input Parameters'!$L$26,'Input Parameters'!$M$26,'Input Parameters'!$J$26,'Input Parameters'!$K$26)</f>
        <v>0.44388503417402142</v>
      </c>
      <c r="K1525" s="168">
        <f ca="1">('Input Parameters'!$E$27/'Input Parameters'!$E$38)^$J1525</f>
        <v>4.1419731917645058E-2</v>
      </c>
      <c r="L1525" s="69">
        <f ca="1">$H1525*$C1525*'Input Parameters'!$E$25*K1525</f>
        <v>4.0222141847485462</v>
      </c>
      <c r="M1525" s="24">
        <f t="shared" ca="1" si="207"/>
        <v>0.1200695997467347</v>
      </c>
      <c r="N1525" s="15">
        <f ca="1">_xlfn.NORM.INV(M1525,'Input Parameters'!$E$29,'Input Parameters'!$F$29)</f>
        <v>9.9882536106514833E-2</v>
      </c>
      <c r="O1525" s="8">
        <f t="shared" ca="1" si="208"/>
        <v>0.13382830761748499</v>
      </c>
      <c r="P1525" s="30">
        <f ca="1">_xlfn.LOGNORM.INV(O1525,'Input Parameters'!$H$30,'Input Parameters'!$I$30)</f>
        <v>1.5894978692071795</v>
      </c>
      <c r="Q1525" s="10">
        <f t="shared" ca="1" si="209"/>
        <v>0.94581212349606902</v>
      </c>
      <c r="R1525" s="30">
        <f>IF('Input Parameters'!$E$32=0,0,_xlfn.BETA.INV(Q1525,'Input Parameters'!$L$32,'Input Parameters'!$M$32,'Input Parameters'!$J$32,'Input Parameters'!$K$32))</f>
        <v>0</v>
      </c>
      <c r="S1525" s="10">
        <f t="shared" ca="1" si="210"/>
        <v>0.5689162046531584</v>
      </c>
      <c r="T1525" s="26">
        <f ca="1">_xlfn.LOGNORM.INV(S1525,'Input Parameters'!$H$34,'Input Parameters'!$I$34)</f>
        <v>51.509288210373448</v>
      </c>
      <c r="U1525" s="10">
        <f t="shared" ca="1" si="211"/>
        <v>0.29689386816230823</v>
      </c>
      <c r="V1525" s="30">
        <f ca="1">_xlfn.BETA.INV(U1525,'Input Parameters'!$L$36,'Input Parameters'!$M$36,'Input Parameters'!$J$36,'Input Parameters'!$K$36)</f>
        <v>0.50898329115997976</v>
      </c>
      <c r="W1525" s="2">
        <f ca="1">N1525+(P1525-N1525)*(1-ERF((T1525-R1525)/(2*SQRT(L1525*'Input Parameters'!$E$38))))</f>
        <v>0.20319658157283077</v>
      </c>
      <c r="X1525">
        <f t="shared" ca="1" si="212"/>
        <v>1</v>
      </c>
      <c r="Y1525" s="7"/>
    </row>
    <row r="1526" spans="1:25" ht="15" customHeight="1" x14ac:dyDescent="0.25">
      <c r="A1526" s="139">
        <v>1519</v>
      </c>
      <c r="B1526" s="10">
        <f t="shared" ca="1" si="203"/>
        <v>0.97368753308686262</v>
      </c>
      <c r="C1526" s="60">
        <f ca="1">_xlfn.NORM.INV(B1526,'Input Parameters'!$E$15,'Input Parameters'!$F$15)</f>
        <v>375.99332657930626</v>
      </c>
      <c r="D1526" s="10">
        <f t="shared" ca="1" si="204"/>
        <v>0.86427552691063514</v>
      </c>
      <c r="E1526" s="62">
        <f ca="1">IF(_xlfn.NORM.INV(D1526,'Input Parameters'!$E$17,'Input Parameters'!$F$17)&lt;3500,3500,IF(_xlfn.NORM.INV(D1526,'Input Parameters'!$E$17,'Input Parameters'!$F$17)&gt;5500,5500,_xlfn.NORM.INV(D1526,'Input Parameters'!$E$17,'Input Parameters'!$F$17)))</f>
        <v>5500</v>
      </c>
      <c r="F1526" s="10">
        <f t="shared" ca="1" si="205"/>
        <v>0.58116538558003561</v>
      </c>
      <c r="G1526" s="64">
        <f ca="1">_xlfn.NORM.INV(F1526,'Input Parameters'!$E$20,'Input Parameters'!$F$20)</f>
        <v>284.02266729511092</v>
      </c>
      <c r="H1526" s="57">
        <f ca="1">EXP(E1526*(1/'Input Parameters'!$E$23-1/G1526))</f>
        <v>0.55505258683069647</v>
      </c>
      <c r="I1526" s="10">
        <f t="shared" ca="1" si="206"/>
        <v>8.8160573118384322E-2</v>
      </c>
      <c r="J1526" s="30">
        <f ca="1">_xlfn.BETA.INV(I1526,'Input Parameters'!$L$26,'Input Parameters'!$M$26,'Input Parameters'!$J$26,'Input Parameters'!$K$26)</f>
        <v>0.43271257325987983</v>
      </c>
      <c r="K1526" s="168">
        <f ca="1">('Input Parameters'!$E$27/'Input Parameters'!$E$38)^$J1526</f>
        <v>4.4875756796436829E-2</v>
      </c>
      <c r="L1526" s="69">
        <f ca="1">$H1526*$C1526*'Input Parameters'!$E$25*K1526</f>
        <v>9.3653940165739691</v>
      </c>
      <c r="M1526" s="24">
        <f t="shared" ca="1" si="207"/>
        <v>0.91255769845766643</v>
      </c>
      <c r="N1526" s="15">
        <f ca="1">_xlfn.NORM.INV(M1526,'Input Parameters'!$E$29,'Input Parameters'!$F$29)</f>
        <v>0.10013566746738499</v>
      </c>
      <c r="O1526" s="8">
        <f t="shared" ca="1" si="208"/>
        <v>0.33433398335973041</v>
      </c>
      <c r="P1526" s="30">
        <f ca="1">_xlfn.LOGNORM.INV(O1526,'Input Parameters'!$H$30,'Input Parameters'!$I$30)</f>
        <v>2.1921274094585428</v>
      </c>
      <c r="Q1526" s="10">
        <f t="shared" ca="1" si="209"/>
        <v>0.57021258872782465</v>
      </c>
      <c r="R1526" s="30">
        <f>IF('Input Parameters'!$E$32=0,0,_xlfn.BETA.INV(Q1526,'Input Parameters'!$L$32,'Input Parameters'!$M$32,'Input Parameters'!$J$32,'Input Parameters'!$K$32))</f>
        <v>0</v>
      </c>
      <c r="S1526" s="10">
        <f t="shared" ca="1" si="210"/>
        <v>6.8436787054730885E-2</v>
      </c>
      <c r="T1526" s="26">
        <f ca="1">_xlfn.LOGNORM.INV(S1526,'Input Parameters'!$H$34,'Input Parameters'!$I$34)</f>
        <v>41.884785312927583</v>
      </c>
      <c r="U1526" s="10">
        <f t="shared" ca="1" si="211"/>
        <v>0.77423564104106402</v>
      </c>
      <c r="V1526" s="30">
        <f ca="1">_xlfn.BETA.INV(U1526,'Input Parameters'!$L$36,'Input Parameters'!$M$36,'Input Parameters'!$J$36,'Input Parameters'!$K$36)</f>
        <v>0.70832719597600402</v>
      </c>
      <c r="W1526" s="2">
        <f ca="1">N1526+(P1526-N1526)*(1-ERF((T1526-R1526)/(2*SQRT(L1526*'Input Parameters'!$E$38))))</f>
        <v>0.79708782900690078</v>
      </c>
      <c r="X1526">
        <f t="shared" ca="1" si="212"/>
        <v>0</v>
      </c>
      <c r="Y1526" s="7"/>
    </row>
    <row r="1527" spans="1:25" ht="15" customHeight="1" x14ac:dyDescent="0.25">
      <c r="A1527" s="139">
        <v>1520</v>
      </c>
      <c r="B1527" s="10">
        <f t="shared" ca="1" si="203"/>
        <v>0.80696420890927645</v>
      </c>
      <c r="C1527" s="60">
        <f ca="1">_xlfn.NORM.INV(B1527,'Input Parameters'!$E$15,'Input Parameters'!$F$15)</f>
        <v>317.94009796632997</v>
      </c>
      <c r="D1527" s="10">
        <f t="shared" ca="1" si="204"/>
        <v>0.65382290673111154</v>
      </c>
      <c r="E1527" s="62">
        <f ca="1">IF(_xlfn.NORM.INV(D1527,'Input Parameters'!$E$17,'Input Parameters'!$F$17)&lt;3500,3500,IF(_xlfn.NORM.INV(D1527,'Input Parameters'!$E$17,'Input Parameters'!$F$17)&gt;5500,5500,_xlfn.NORM.INV(D1527,'Input Parameters'!$E$17,'Input Parameters'!$F$17)))</f>
        <v>5076.9635950894672</v>
      </c>
      <c r="F1527" s="10">
        <f t="shared" ca="1" si="205"/>
        <v>0.16604438817889211</v>
      </c>
      <c r="G1527" s="64">
        <f ca="1">_xlfn.NORM.INV(F1527,'Input Parameters'!$E$20,'Input Parameters'!$F$20)</f>
        <v>276.1515683412095</v>
      </c>
      <c r="H1527" s="57">
        <f ca="1">EXP(E1527*(1/'Input Parameters'!$E$23-1/G1527))</f>
        <v>0.34892212257465754</v>
      </c>
      <c r="I1527" s="10">
        <f t="shared" ca="1" si="206"/>
        <v>0.74029933654838953</v>
      </c>
      <c r="J1527" s="30">
        <f ca="1">_xlfn.BETA.INV(I1527,'Input Parameters'!$L$26,'Input Parameters'!$M$26,'Input Parameters'!$J$26,'Input Parameters'!$K$26)</f>
        <v>0.75869511687678048</v>
      </c>
      <c r="K1527" s="168">
        <f ca="1">('Input Parameters'!$E$27/'Input Parameters'!$E$38)^$J1527</f>
        <v>4.3302149447874312E-3</v>
      </c>
      <c r="L1527" s="69">
        <f ca="1">$H1527*$C1527*'Input Parameters'!$E$25*K1527</f>
        <v>0.48037817068794214</v>
      </c>
      <c r="M1527" s="24">
        <f t="shared" ca="1" si="207"/>
        <v>0.37721799055109639</v>
      </c>
      <c r="N1527" s="15">
        <f ca="1">_xlfn.NORM.INV(M1527,'Input Parameters'!$E$29,'Input Parameters'!$F$29)</f>
        <v>9.9968720442979705E-2</v>
      </c>
      <c r="O1527" s="8">
        <f t="shared" ca="1" si="208"/>
        <v>0.14282786630951483</v>
      </c>
      <c r="P1527" s="30">
        <f ca="1">_xlfn.LOGNORM.INV(O1527,'Input Parameters'!$H$30,'Input Parameters'!$I$30)</f>
        <v>1.6204104461561482</v>
      </c>
      <c r="Q1527" s="10">
        <f t="shared" ca="1" si="209"/>
        <v>6.5798880381229274E-2</v>
      </c>
      <c r="R1527" s="30">
        <f>IF('Input Parameters'!$E$32=0,0,_xlfn.BETA.INV(Q1527,'Input Parameters'!$L$32,'Input Parameters'!$M$32,'Input Parameters'!$J$32,'Input Parameters'!$K$32))</f>
        <v>0</v>
      </c>
      <c r="S1527" s="10">
        <f t="shared" ca="1" si="210"/>
        <v>0.23581824617028913</v>
      </c>
      <c r="T1527" s="26">
        <f ca="1">_xlfn.LOGNORM.INV(S1527,'Input Parameters'!$H$34,'Input Parameters'!$I$34)</f>
        <v>46.086286193964234</v>
      </c>
      <c r="U1527" s="10">
        <f t="shared" ca="1" si="211"/>
        <v>0.27682224383565079</v>
      </c>
      <c r="V1527" s="30">
        <f ca="1">_xlfn.BETA.INV(U1527,'Input Parameters'!$L$36,'Input Parameters'!$M$36,'Input Parameters'!$J$36,'Input Parameters'!$K$36)</f>
        <v>0.50103867613995845</v>
      </c>
      <c r="W1527" s="2">
        <f ca="1">N1527+(P1527-N1527)*(1-ERF((T1527-R1527)/(2*SQRT(L1527*'Input Parameters'!$E$38))))</f>
        <v>9.9972641134531748E-2</v>
      </c>
      <c r="X1527">
        <f t="shared" ca="1" si="212"/>
        <v>1</v>
      </c>
      <c r="Y1527" s="7"/>
    </row>
    <row r="1528" spans="1:25" ht="15" customHeight="1" x14ac:dyDescent="0.25">
      <c r="A1528" s="139">
        <v>1521</v>
      </c>
      <c r="B1528" s="10">
        <f t="shared" ca="1" si="203"/>
        <v>0.99988157841293057</v>
      </c>
      <c r="C1528" s="60">
        <f ca="1">_xlfn.NORM.INV(B1528,'Input Parameters'!$E$15,'Input Parameters'!$F$15)</f>
        <v>470.18674377074228</v>
      </c>
      <c r="D1528" s="10">
        <f t="shared" ca="1" si="204"/>
        <v>0.61581714445734481</v>
      </c>
      <c r="E1528" s="62">
        <f ca="1">IF(_xlfn.NORM.INV(D1528,'Input Parameters'!$E$17,'Input Parameters'!$F$17)&lt;3500,3500,IF(_xlfn.NORM.INV(D1528,'Input Parameters'!$E$17,'Input Parameters'!$F$17)&gt;5500,5500,_xlfn.NORM.INV(D1528,'Input Parameters'!$E$17,'Input Parameters'!$F$17)))</f>
        <v>5006.1593016013358</v>
      </c>
      <c r="F1528" s="10">
        <f t="shared" ca="1" si="205"/>
        <v>0.39842468209402626</v>
      </c>
      <c r="G1528" s="64">
        <f ca="1">_xlfn.NORM.INV(F1528,'Input Parameters'!$E$20,'Input Parameters'!$F$20)</f>
        <v>280.92524085464305</v>
      </c>
      <c r="H1528" s="57">
        <f ca="1">EXP(E1528*(1/'Input Parameters'!$E$23-1/G1528))</f>
        <v>0.48182511889116514</v>
      </c>
      <c r="I1528" s="10">
        <f t="shared" ca="1" si="206"/>
        <v>0.27740972093229987</v>
      </c>
      <c r="J1528" s="30">
        <f ca="1">_xlfn.BETA.INV(I1528,'Input Parameters'!$L$26,'Input Parameters'!$M$26,'Input Parameters'!$J$26,'Input Parameters'!$K$26)</f>
        <v>0.56294752781592561</v>
      </c>
      <c r="K1528" s="168">
        <f ca="1">('Input Parameters'!$E$27/'Input Parameters'!$E$38)^$J1528</f>
        <v>1.7632067976259404E-2</v>
      </c>
      <c r="L1528" s="69">
        <f ca="1">$H1528*$C1528*'Input Parameters'!$E$25*K1528</f>
        <v>3.9945059223935258</v>
      </c>
      <c r="M1528" s="24">
        <f t="shared" ca="1" si="207"/>
        <v>0.20628627650605524</v>
      </c>
      <c r="N1528" s="15">
        <f ca="1">_xlfn.NORM.INV(M1528,'Input Parameters'!$E$29,'Input Parameters'!$F$29)</f>
        <v>9.9918062510361672E-2</v>
      </c>
      <c r="O1528" s="8">
        <f t="shared" ca="1" si="208"/>
        <v>0.4755152134959062</v>
      </c>
      <c r="P1528" s="30">
        <f ca="1">_xlfn.LOGNORM.INV(O1528,'Input Parameters'!$H$30,'Input Parameters'!$I$30)</f>
        <v>2.6065572025517483</v>
      </c>
      <c r="Q1528" s="10">
        <f t="shared" ca="1" si="209"/>
        <v>0.55098846040045613</v>
      </c>
      <c r="R1528" s="30">
        <f>IF('Input Parameters'!$E$32=0,0,_xlfn.BETA.INV(Q1528,'Input Parameters'!$L$32,'Input Parameters'!$M$32,'Input Parameters'!$J$32,'Input Parameters'!$K$32))</f>
        <v>0</v>
      </c>
      <c r="S1528" s="10">
        <f t="shared" ca="1" si="210"/>
        <v>0.1671082349694536</v>
      </c>
      <c r="T1528" s="26">
        <f ca="1">_xlfn.LOGNORM.INV(S1528,'Input Parameters'!$H$34,'Input Parameters'!$I$34)</f>
        <v>44.696931615750685</v>
      </c>
      <c r="U1528" s="10">
        <f t="shared" ca="1" si="211"/>
        <v>0.84900733724088318</v>
      </c>
      <c r="V1528" s="30">
        <f ca="1">_xlfn.BETA.INV(U1528,'Input Parameters'!$L$36,'Input Parameters'!$M$36,'Input Parameters'!$J$36,'Input Parameters'!$K$36)</f>
        <v>0.7572095506176566</v>
      </c>
      <c r="W1528" s="2">
        <f ca="1">N1528+(P1528-N1528)*(1-ERF((T1528-R1528)/(2*SQRT(L1528*'Input Parameters'!$E$38))))</f>
        <v>0.38516204415216937</v>
      </c>
      <c r="X1528">
        <f t="shared" ca="1" si="212"/>
        <v>1</v>
      </c>
      <c r="Y1528" s="7"/>
    </row>
    <row r="1529" spans="1:25" ht="15" customHeight="1" x14ac:dyDescent="0.25">
      <c r="A1529" s="139">
        <v>1522</v>
      </c>
      <c r="B1529" s="10">
        <f t="shared" ca="1" si="203"/>
        <v>0.66632135778096147</v>
      </c>
      <c r="C1529" s="60">
        <f ca="1">_xlfn.NORM.INV(B1529,'Input Parameters'!$E$15,'Input Parameters'!$F$15)</f>
        <v>294.25833732805535</v>
      </c>
      <c r="D1529" s="10">
        <f t="shared" ca="1" si="204"/>
        <v>0.78211587302158547</v>
      </c>
      <c r="E1529" s="62">
        <f ca="1">IF(_xlfn.NORM.INV(D1529,'Input Parameters'!$E$17,'Input Parameters'!$F$17)&lt;3500,3500,IF(_xlfn.NORM.INV(D1529,'Input Parameters'!$E$17,'Input Parameters'!$F$17)&gt;5500,5500,_xlfn.NORM.INV(D1529,'Input Parameters'!$E$17,'Input Parameters'!$F$17)))</f>
        <v>5345.5513173229883</v>
      </c>
      <c r="F1529" s="10">
        <f t="shared" ca="1" si="205"/>
        <v>0.73183901765118475</v>
      </c>
      <c r="G1529" s="64">
        <f ca="1">_xlfn.NORM.INV(F1529,'Input Parameters'!$E$20,'Input Parameters'!$F$20)</f>
        <v>286.79317562119292</v>
      </c>
      <c r="H1529" s="57">
        <f ca="1">EXP(E1529*(1/'Input Parameters'!$E$23-1/G1529))</f>
        <v>0.67682277324671269</v>
      </c>
      <c r="I1529" s="10">
        <f t="shared" ca="1" si="206"/>
        <v>0.59365871702283346</v>
      </c>
      <c r="J1529" s="30">
        <f ca="1">_xlfn.BETA.INV(I1529,'Input Parameters'!$L$26,'Input Parameters'!$M$26,'Input Parameters'!$J$26,'Input Parameters'!$K$26)</f>
        <v>0.69875080816079382</v>
      </c>
      <c r="K1529" s="168">
        <f ca="1">('Input Parameters'!$E$27/'Input Parameters'!$E$38)^$J1529</f>
        <v>6.6565353541869678E-3</v>
      </c>
      <c r="L1529" s="69">
        <f ca="1">$H1529*$C1529*'Input Parameters'!$E$25*K1529</f>
        <v>1.3257205330785842</v>
      </c>
      <c r="M1529" s="24">
        <f t="shared" ca="1" si="207"/>
        <v>0.92677953545295155</v>
      </c>
      <c r="N1529" s="15">
        <f ca="1">_xlfn.NORM.INV(M1529,'Input Parameters'!$E$29,'Input Parameters'!$F$29)</f>
        <v>0.10014522182524577</v>
      </c>
      <c r="O1529" s="8">
        <f t="shared" ca="1" si="208"/>
        <v>0.34919444376802744</v>
      </c>
      <c r="P1529" s="30">
        <f ca="1">_xlfn.LOGNORM.INV(O1529,'Input Parameters'!$H$30,'Input Parameters'!$I$30)</f>
        <v>2.2344492338700062</v>
      </c>
      <c r="Q1529" s="10">
        <f t="shared" ca="1" si="209"/>
        <v>6.0607408238704363E-2</v>
      </c>
      <c r="R1529" s="30">
        <f>IF('Input Parameters'!$E$32=0,0,_xlfn.BETA.INV(Q1529,'Input Parameters'!$L$32,'Input Parameters'!$M$32,'Input Parameters'!$J$32,'Input Parameters'!$K$32))</f>
        <v>0</v>
      </c>
      <c r="S1529" s="10">
        <f t="shared" ca="1" si="210"/>
        <v>8.5333388054955384E-2</v>
      </c>
      <c r="T1529" s="26">
        <f ca="1">_xlfn.LOGNORM.INV(S1529,'Input Parameters'!$H$34,'Input Parameters'!$I$34)</f>
        <v>42.501933784357981</v>
      </c>
      <c r="U1529" s="10">
        <f t="shared" ca="1" si="211"/>
        <v>0.66565654023168708</v>
      </c>
      <c r="V1529" s="30">
        <f ca="1">_xlfn.BETA.INV(U1529,'Input Parameters'!$L$36,'Input Parameters'!$M$36,'Input Parameters'!$J$36,'Input Parameters'!$K$36)</f>
        <v>0.65367846617188941</v>
      </c>
      <c r="W1529" s="2">
        <f ca="1">N1529+(P1529-N1529)*(1-ERF((T1529-R1529)/(2*SQRT(L1529*'Input Parameters'!$E$38))))</f>
        <v>0.11946045446249988</v>
      </c>
      <c r="X1529">
        <f t="shared" ca="1" si="212"/>
        <v>1</v>
      </c>
      <c r="Y1529" s="7"/>
    </row>
    <row r="1530" spans="1:25" ht="15" customHeight="1" x14ac:dyDescent="0.25">
      <c r="A1530" s="139">
        <v>1523</v>
      </c>
      <c r="B1530" s="10">
        <f t="shared" ca="1" si="203"/>
        <v>0.46212064406698439</v>
      </c>
      <c r="C1530" s="60">
        <f ca="1">_xlfn.NORM.INV(B1530,'Input Parameters'!$E$15,'Input Parameters'!$F$15)</f>
        <v>265.81380572995494</v>
      </c>
      <c r="D1530" s="10">
        <f t="shared" ca="1" si="204"/>
        <v>0.90595992962596372</v>
      </c>
      <c r="E1530" s="62">
        <f ca="1">IF(_xlfn.NORM.INV(D1530,'Input Parameters'!$E$17,'Input Parameters'!$F$17)&lt;3500,3500,IF(_xlfn.NORM.INV(D1530,'Input Parameters'!$E$17,'Input Parameters'!$F$17)&gt;5500,5500,_xlfn.NORM.INV(D1530,'Input Parameters'!$E$17,'Input Parameters'!$F$17)))</f>
        <v>5500</v>
      </c>
      <c r="F1530" s="10">
        <f t="shared" ca="1" si="205"/>
        <v>0.44434822346469893</v>
      </c>
      <c r="G1530" s="64">
        <f ca="1">_xlfn.NORM.INV(F1530,'Input Parameters'!$E$20,'Input Parameters'!$F$20)</f>
        <v>281.71230914689392</v>
      </c>
      <c r="H1530" s="57">
        <f ca="1">EXP(E1530*(1/'Input Parameters'!$E$23-1/G1530))</f>
        <v>0.47354687861579725</v>
      </c>
      <c r="I1530" s="10">
        <f t="shared" ca="1" si="206"/>
        <v>1.1920811887164207E-2</v>
      </c>
      <c r="J1530" s="30">
        <f ca="1">_xlfn.BETA.INV(I1530,'Input Parameters'!$L$26,'Input Parameters'!$M$26,'Input Parameters'!$J$26,'Input Parameters'!$K$26)</f>
        <v>0.28932525432366812</v>
      </c>
      <c r="K1530" s="168">
        <f ca="1">('Input Parameters'!$E$27/'Input Parameters'!$E$38)^$J1530</f>
        <v>0.12551413181486615</v>
      </c>
      <c r="L1530" s="69">
        <f ca="1">$H1530*$C1530*'Input Parameters'!$E$25*K1530</f>
        <v>15.799128744956469</v>
      </c>
      <c r="M1530" s="24">
        <f t="shared" ca="1" si="207"/>
        <v>0.37895391330360373</v>
      </c>
      <c r="N1530" s="15">
        <f ca="1">_xlfn.NORM.INV(M1530,'Input Parameters'!$E$29,'Input Parameters'!$F$29)</f>
        <v>9.996917706575581E-2</v>
      </c>
      <c r="O1530" s="8">
        <f t="shared" ca="1" si="208"/>
        <v>0.67905082142065021</v>
      </c>
      <c r="P1530" s="30">
        <f ca="1">_xlfn.LOGNORM.INV(O1530,'Input Parameters'!$H$30,'Input Parameters'!$I$30)</f>
        <v>3.3425011863976812</v>
      </c>
      <c r="Q1530" s="10">
        <f t="shared" ca="1" si="209"/>
        <v>0.83012208709862911</v>
      </c>
      <c r="R1530" s="30">
        <f>IF('Input Parameters'!$E$32=0,0,_xlfn.BETA.INV(Q1530,'Input Parameters'!$L$32,'Input Parameters'!$M$32,'Input Parameters'!$J$32,'Input Parameters'!$K$32))</f>
        <v>0</v>
      </c>
      <c r="S1530" s="10">
        <f t="shared" ca="1" si="210"/>
        <v>0.40815072555232013</v>
      </c>
      <c r="T1530" s="26">
        <f ca="1">_xlfn.LOGNORM.INV(S1530,'Input Parameters'!$H$34,'Input Parameters'!$I$34)</f>
        <v>48.97052899361676</v>
      </c>
      <c r="U1530" s="10">
        <f t="shared" ca="1" si="211"/>
        <v>0.87417463585804656</v>
      </c>
      <c r="V1530" s="30">
        <f ca="1">_xlfn.BETA.INV(U1530,'Input Parameters'!$L$36,'Input Parameters'!$M$36,'Input Parameters'!$J$36,'Input Parameters'!$K$36)</f>
        <v>0.77763616057251728</v>
      </c>
      <c r="W1530" s="2">
        <f ca="1">N1530+(P1530-N1530)*(1-ERF((T1530-R1530)/(2*SQRT(L1530*'Input Parameters'!$E$38))))</f>
        <v>1.3440022193444359</v>
      </c>
      <c r="X1530">
        <f t="shared" ca="1" si="212"/>
        <v>0</v>
      </c>
      <c r="Y1530" s="7"/>
    </row>
    <row r="1531" spans="1:25" ht="15" customHeight="1" x14ac:dyDescent="0.25">
      <c r="A1531" s="139">
        <v>1524</v>
      </c>
      <c r="B1531" s="10">
        <f t="shared" ca="1" si="203"/>
        <v>0.47511893069970557</v>
      </c>
      <c r="C1531" s="60">
        <f ca="1">_xlfn.NORM.INV(B1531,'Input Parameters'!$E$15,'Input Parameters'!$F$15)</f>
        <v>267.58509151574265</v>
      </c>
      <c r="D1531" s="10">
        <f t="shared" ca="1" si="204"/>
        <v>0.69562404354432361</v>
      </c>
      <c r="E1531" s="62">
        <f ca="1">IF(_xlfn.NORM.INV(D1531,'Input Parameters'!$E$17,'Input Parameters'!$F$17)&lt;3500,3500,IF(_xlfn.NORM.INV(D1531,'Input Parameters'!$E$17,'Input Parameters'!$F$17)&gt;5500,5500,_xlfn.NORM.INV(D1531,'Input Parameters'!$E$17,'Input Parameters'!$F$17)))</f>
        <v>5158.2990813667811</v>
      </c>
      <c r="F1531" s="10">
        <f t="shared" ca="1" si="205"/>
        <v>0.38445083213436859</v>
      </c>
      <c r="G1531" s="64">
        <f ca="1">_xlfn.NORM.INV(F1531,'Input Parameters'!$E$20,'Input Parameters'!$F$20)</f>
        <v>280.68146047096548</v>
      </c>
      <c r="H1531" s="57">
        <f ca="1">EXP(E1531*(1/'Input Parameters'!$E$23-1/G1531))</f>
        <v>0.46379519078116932</v>
      </c>
      <c r="I1531" s="10">
        <f t="shared" ca="1" si="206"/>
        <v>1.0614519392142641E-2</v>
      </c>
      <c r="J1531" s="30">
        <f ca="1">_xlfn.BETA.INV(I1531,'Input Parameters'!$L$26,'Input Parameters'!$M$26,'Input Parameters'!$J$26,'Input Parameters'!$K$26)</f>
        <v>0.28296381436570156</v>
      </c>
      <c r="K1531" s="168">
        <f ca="1">('Input Parameters'!$E$27/'Input Parameters'!$E$38)^$J1531</f>
        <v>0.13137411809342828</v>
      </c>
      <c r="L1531" s="69">
        <f ca="1">$H1531*$C1531*'Input Parameters'!$E$25*K1531</f>
        <v>16.304142698368047</v>
      </c>
      <c r="M1531" s="24">
        <f t="shared" ca="1" si="207"/>
        <v>0.26030689232698279</v>
      </c>
      <c r="N1531" s="15">
        <f ca="1">_xlfn.NORM.INV(M1531,'Input Parameters'!$E$29,'Input Parameters'!$F$29)</f>
        <v>9.9935760043896552E-2</v>
      </c>
      <c r="O1531" s="8">
        <f t="shared" ca="1" si="208"/>
        <v>0.25775366962868351</v>
      </c>
      <c r="P1531" s="30">
        <f ca="1">_xlfn.LOGNORM.INV(O1531,'Input Parameters'!$H$30,'Input Parameters'!$I$30)</f>
        <v>1.9735971121201761</v>
      </c>
      <c r="Q1531" s="10">
        <f t="shared" ca="1" si="209"/>
        <v>0.11605710417292703</v>
      </c>
      <c r="R1531" s="30">
        <f>IF('Input Parameters'!$E$32=0,0,_xlfn.BETA.INV(Q1531,'Input Parameters'!$L$32,'Input Parameters'!$M$32,'Input Parameters'!$J$32,'Input Parameters'!$K$32))</f>
        <v>0</v>
      </c>
      <c r="S1531" s="10">
        <f t="shared" ca="1" si="210"/>
        <v>0.95113940152494592</v>
      </c>
      <c r="T1531" s="26">
        <f ca="1">_xlfn.LOGNORM.INV(S1531,'Input Parameters'!$H$34,'Input Parameters'!$I$34)</f>
        <v>61.950942531722731</v>
      </c>
      <c r="U1531" s="10">
        <f t="shared" ca="1" si="211"/>
        <v>0.9046135510470561</v>
      </c>
      <c r="V1531" s="30">
        <f ca="1">_xlfn.BETA.INV(U1531,'Input Parameters'!$L$36,'Input Parameters'!$M$36,'Input Parameters'!$J$36,'Input Parameters'!$K$36)</f>
        <v>0.80700878003148735</v>
      </c>
      <c r="W1531" s="2">
        <f ca="1">N1531+(P1531-N1531)*(1-ERF((T1531-R1531)/(2*SQRT(L1531*'Input Parameters'!$E$38))))</f>
        <v>0.6207617823186854</v>
      </c>
      <c r="X1531">
        <f t="shared" ca="1" si="212"/>
        <v>1</v>
      </c>
      <c r="Y1531" s="7"/>
    </row>
    <row r="1532" spans="1:25" ht="15" customHeight="1" x14ac:dyDescent="0.25">
      <c r="A1532" s="139">
        <v>1525</v>
      </c>
      <c r="B1532" s="10">
        <f t="shared" ca="1" si="203"/>
        <v>0.8636222154450599</v>
      </c>
      <c r="C1532" s="60">
        <f ca="1">_xlfn.NORM.INV(B1532,'Input Parameters'!$E$15,'Input Parameters'!$F$15)</f>
        <v>330.40325095525611</v>
      </c>
      <c r="D1532" s="10">
        <f t="shared" ca="1" si="204"/>
        <v>0.81462203050842952</v>
      </c>
      <c r="E1532" s="62">
        <f ca="1">IF(_xlfn.NORM.INV(D1532,'Input Parameters'!$E$17,'Input Parameters'!$F$17)&lt;3500,3500,IF(_xlfn.NORM.INV(D1532,'Input Parameters'!$E$17,'Input Parameters'!$F$17)&gt;5500,5500,_xlfn.NORM.INV(D1532,'Input Parameters'!$E$17,'Input Parameters'!$F$17)))</f>
        <v>5426.5407899987913</v>
      </c>
      <c r="F1532" s="10">
        <f t="shared" ca="1" si="205"/>
        <v>0.43474225010760559</v>
      </c>
      <c r="G1532" s="64">
        <f ca="1">_xlfn.NORM.INV(F1532,'Input Parameters'!$E$20,'Input Parameters'!$F$20)</f>
        <v>281.5491007887673</v>
      </c>
      <c r="H1532" s="57">
        <f ca="1">EXP(E1532*(1/'Input Parameters'!$E$23-1/G1532))</f>
        <v>0.47298730200111533</v>
      </c>
      <c r="I1532" s="10">
        <f t="shared" ca="1" si="206"/>
        <v>0.53999139903339977</v>
      </c>
      <c r="J1532" s="30">
        <f ca="1">_xlfn.BETA.INV(I1532,'Input Parameters'!$L$26,'Input Parameters'!$M$26,'Input Parameters'!$J$26,'Input Parameters'!$K$26)</f>
        <v>0.67741952963636143</v>
      </c>
      <c r="K1532" s="168">
        <f ca="1">('Input Parameters'!$E$27/'Input Parameters'!$E$38)^$J1532</f>
        <v>7.7571026894669619E-3</v>
      </c>
      <c r="L1532" s="69">
        <f ca="1">$H1532*$C1532*'Input Parameters'!$E$25*K1532</f>
        <v>1.2122531861238748</v>
      </c>
      <c r="M1532" s="24">
        <f t="shared" ca="1" si="207"/>
        <v>0.37907297704488985</v>
      </c>
      <c r="N1532" s="15">
        <f ca="1">_xlfn.NORM.INV(M1532,'Input Parameters'!$E$29,'Input Parameters'!$F$29)</f>
        <v>9.9969208361023063E-2</v>
      </c>
      <c r="O1532" s="8">
        <f t="shared" ca="1" si="208"/>
        <v>0.19298309878579445</v>
      </c>
      <c r="P1532" s="30">
        <f ca="1">_xlfn.LOGNORM.INV(O1532,'Input Parameters'!$H$30,'Input Parameters'!$I$30)</f>
        <v>1.7815918735760807</v>
      </c>
      <c r="Q1532" s="10">
        <f t="shared" ca="1" si="209"/>
        <v>0.45263517049275392</v>
      </c>
      <c r="R1532" s="30">
        <f>IF('Input Parameters'!$E$32=0,0,_xlfn.BETA.INV(Q1532,'Input Parameters'!$L$32,'Input Parameters'!$M$32,'Input Parameters'!$J$32,'Input Parameters'!$K$32))</f>
        <v>0</v>
      </c>
      <c r="S1532" s="10">
        <f t="shared" ca="1" si="210"/>
        <v>0.70511094134136187</v>
      </c>
      <c r="T1532" s="26">
        <f ca="1">_xlfn.LOGNORM.INV(S1532,'Input Parameters'!$H$34,'Input Parameters'!$I$34)</f>
        <v>53.907946911295035</v>
      </c>
      <c r="U1532" s="10">
        <f t="shared" ca="1" si="211"/>
        <v>0.10392973809347716</v>
      </c>
      <c r="V1532" s="30">
        <f ca="1">_xlfn.BETA.INV(U1532,'Input Parameters'!$L$36,'Input Parameters'!$M$36,'Input Parameters'!$J$36,'Input Parameters'!$K$36)</f>
        <v>0.41929218655030887</v>
      </c>
      <c r="W1532" s="2">
        <f ca="1">N1532+(P1532-N1532)*(1-ERF((T1532-R1532)/(2*SQRT(L1532*'Input Parameters'!$E$38))))</f>
        <v>0.10087048050749203</v>
      </c>
      <c r="X1532">
        <f t="shared" ca="1" si="212"/>
        <v>1</v>
      </c>
      <c r="Y1532" s="7"/>
    </row>
    <row r="1533" spans="1:25" ht="15" customHeight="1" x14ac:dyDescent="0.25">
      <c r="A1533" s="139">
        <v>1526</v>
      </c>
      <c r="B1533" s="10">
        <f t="shared" ca="1" si="203"/>
        <v>0.55208831855030438</v>
      </c>
      <c r="C1533" s="60">
        <f ca="1">_xlfn.NORM.INV(B1533,'Input Parameters'!$E$15,'Input Parameters'!$F$15)</f>
        <v>278.06324852919545</v>
      </c>
      <c r="D1533" s="10">
        <f t="shared" ca="1" si="204"/>
        <v>0.78459308298536423</v>
      </c>
      <c r="E1533" s="62">
        <f ca="1">IF(_xlfn.NORM.INV(D1533,'Input Parameters'!$E$17,'Input Parameters'!$F$17)&lt;3500,3500,IF(_xlfn.NORM.INV(D1533,'Input Parameters'!$E$17,'Input Parameters'!$F$17)&gt;5500,5500,_xlfn.NORM.INV(D1533,'Input Parameters'!$E$17,'Input Parameters'!$F$17)))</f>
        <v>5351.4598409120672</v>
      </c>
      <c r="F1533" s="10">
        <f t="shared" ca="1" si="205"/>
        <v>7.9678994758592192E-2</v>
      </c>
      <c r="G1533" s="64">
        <f ca="1">_xlfn.NORM.INV(F1533,'Input Parameters'!$E$20,'Input Parameters'!$F$20)</f>
        <v>273.22153167376831</v>
      </c>
      <c r="H1533" s="57">
        <f ca="1">EXP(E1533*(1/'Input Parameters'!$E$23-1/G1533))</f>
        <v>0.26776329797881965</v>
      </c>
      <c r="I1533" s="10">
        <f t="shared" ca="1" si="206"/>
        <v>0.57520068025920001</v>
      </c>
      <c r="J1533" s="30">
        <f ca="1">_xlfn.BETA.INV(I1533,'Input Parameters'!$L$26,'Input Parameters'!$M$26,'Input Parameters'!$J$26,'Input Parameters'!$K$26)</f>
        <v>0.6914192837943407</v>
      </c>
      <c r="K1533" s="168">
        <f ca="1">('Input Parameters'!$E$27/'Input Parameters'!$E$38)^$J1533</f>
        <v>7.0159654496959297E-3</v>
      </c>
      <c r="L1533" s="69">
        <f ca="1">$H1533*$C1533*'Input Parameters'!$E$25*K1533</f>
        <v>0.52237463698227038</v>
      </c>
      <c r="M1533" s="24">
        <f t="shared" ca="1" si="207"/>
        <v>0.49297798418401817</v>
      </c>
      <c r="N1533" s="15">
        <f ca="1">_xlfn.NORM.INV(M1533,'Input Parameters'!$E$29,'Input Parameters'!$F$29)</f>
        <v>9.9998239750763759E-2</v>
      </c>
      <c r="O1533" s="8">
        <f t="shared" ca="1" si="208"/>
        <v>0.73446076816301409</v>
      </c>
      <c r="P1533" s="30">
        <f ca="1">_xlfn.LOGNORM.INV(O1533,'Input Parameters'!$H$30,'Input Parameters'!$I$30)</f>
        <v>3.6071615042772747</v>
      </c>
      <c r="Q1533" s="10">
        <f t="shared" ca="1" si="209"/>
        <v>0.68250196762844195</v>
      </c>
      <c r="R1533" s="30">
        <f>IF('Input Parameters'!$E$32=0,0,_xlfn.BETA.INV(Q1533,'Input Parameters'!$L$32,'Input Parameters'!$M$32,'Input Parameters'!$J$32,'Input Parameters'!$K$32))</f>
        <v>0</v>
      </c>
      <c r="S1533" s="10">
        <f t="shared" ca="1" si="210"/>
        <v>0.18486140329995437</v>
      </c>
      <c r="T1533" s="26">
        <f ca="1">_xlfn.LOGNORM.INV(S1533,'Input Parameters'!$H$34,'Input Parameters'!$I$34)</f>
        <v>45.080712253824821</v>
      </c>
      <c r="U1533" s="10">
        <f t="shared" ca="1" si="211"/>
        <v>0.71081057295582017</v>
      </c>
      <c r="V1533" s="30">
        <f ca="1">_xlfn.BETA.INV(U1533,'Input Parameters'!$L$36,'Input Parameters'!$M$36,'Input Parameters'!$J$36,'Input Parameters'!$K$36)</f>
        <v>0.67486878808277306</v>
      </c>
      <c r="W1533" s="2">
        <f ca="1">N1533+(P1533-N1533)*(1-ERF((T1533-R1533)/(2*SQRT(L1533*'Input Parameters'!$E$38))))</f>
        <v>0.10003441515234737</v>
      </c>
      <c r="X1533">
        <f t="shared" ca="1" si="212"/>
        <v>1</v>
      </c>
      <c r="Y1533" s="7"/>
    </row>
    <row r="1534" spans="1:25" ht="15" customHeight="1" x14ac:dyDescent="0.25">
      <c r="A1534" s="139">
        <v>1527</v>
      </c>
      <c r="B1534" s="10">
        <f t="shared" ca="1" si="203"/>
        <v>0.36091475955596886</v>
      </c>
      <c r="C1534" s="60">
        <f ca="1">_xlfn.NORM.INV(B1534,'Input Parameters'!$E$15,'Input Parameters'!$F$15)</f>
        <v>251.6735360119485</v>
      </c>
      <c r="D1534" s="10">
        <f t="shared" ca="1" si="204"/>
        <v>0.30475074780642541</v>
      </c>
      <c r="E1534" s="62">
        <f ca="1">IF(_xlfn.NORM.INV(D1534,'Input Parameters'!$E$17,'Input Parameters'!$F$17)&lt;3500,3500,IF(_xlfn.NORM.INV(D1534,'Input Parameters'!$E$17,'Input Parameters'!$F$17)&gt;5500,5500,_xlfn.NORM.INV(D1534,'Input Parameters'!$E$17,'Input Parameters'!$F$17)))</f>
        <v>4442.4503819886258</v>
      </c>
      <c r="F1534" s="10">
        <f t="shared" ca="1" si="205"/>
        <v>0.66618264033991204</v>
      </c>
      <c r="G1534" s="64">
        <f ca="1">_xlfn.NORM.INV(F1534,'Input Parameters'!$E$20,'Input Parameters'!$F$20)</f>
        <v>285.52695637620815</v>
      </c>
      <c r="H1534" s="57">
        <f ca="1">EXP(E1534*(1/'Input Parameters'!$E$23-1/G1534))</f>
        <v>0.67496626203514676</v>
      </c>
      <c r="I1534" s="10">
        <f t="shared" ca="1" si="206"/>
        <v>0.88585926738245546</v>
      </c>
      <c r="J1534" s="30">
        <f ca="1">_xlfn.BETA.INV(I1534,'Input Parameters'!$L$26,'Input Parameters'!$M$26,'Input Parameters'!$J$26,'Input Parameters'!$K$26)</f>
        <v>0.83031685640997954</v>
      </c>
      <c r="K1534" s="168">
        <f ca="1">('Input Parameters'!$E$27/'Input Parameters'!$E$38)^$J1534</f>
        <v>2.5905565646453612E-3</v>
      </c>
      <c r="L1534" s="69">
        <f ca="1">$H1534*$C1534*'Input Parameters'!$E$25*K1534</f>
        <v>0.44006081203889569</v>
      </c>
      <c r="M1534" s="24">
        <f t="shared" ca="1" si="207"/>
        <v>0.89888677722412347</v>
      </c>
      <c r="N1534" s="15">
        <f ca="1">_xlfn.NORM.INV(M1534,'Input Parameters'!$E$29,'Input Parameters'!$F$29)</f>
        <v>0.100127523395717</v>
      </c>
      <c r="O1534" s="8">
        <f t="shared" ca="1" si="208"/>
        <v>0.68018921971476554</v>
      </c>
      <c r="P1534" s="30">
        <f ca="1">_xlfn.LOGNORM.INV(O1534,'Input Parameters'!$H$30,'Input Parameters'!$I$30)</f>
        <v>3.3475287586486826</v>
      </c>
      <c r="Q1534" s="10">
        <f t="shared" ca="1" si="209"/>
        <v>0.53037530302661984</v>
      </c>
      <c r="R1534" s="30">
        <f>IF('Input Parameters'!$E$32=0,0,_xlfn.BETA.INV(Q1534,'Input Parameters'!$L$32,'Input Parameters'!$M$32,'Input Parameters'!$J$32,'Input Parameters'!$K$32))</f>
        <v>0</v>
      </c>
      <c r="S1534" s="10">
        <f t="shared" ca="1" si="210"/>
        <v>0.48923438084570114</v>
      </c>
      <c r="T1534" s="26">
        <f ca="1">_xlfn.LOGNORM.INV(S1534,'Input Parameters'!$H$34,'Input Parameters'!$I$34)</f>
        <v>50.238604436430919</v>
      </c>
      <c r="U1534" s="10">
        <f t="shared" ca="1" si="211"/>
        <v>1.5696244834696893E-2</v>
      </c>
      <c r="V1534" s="30">
        <f ca="1">_xlfn.BETA.INV(U1534,'Input Parameters'!$L$36,'Input Parameters'!$M$36,'Input Parameters'!$J$36,'Input Parameters'!$K$36)</f>
        <v>0.33390894589831255</v>
      </c>
      <c r="W1534" s="2">
        <f ca="1">N1534+(P1534-N1534)*(1-ERF((T1534-R1534)/(2*SQRT(L1534*'Input Parameters'!$E$38))))</f>
        <v>0.10012780110394848</v>
      </c>
      <c r="X1534">
        <f t="shared" ca="1" si="212"/>
        <v>1</v>
      </c>
      <c r="Y1534" s="7"/>
    </row>
    <row r="1535" spans="1:25" ht="15" customHeight="1" x14ac:dyDescent="0.25">
      <c r="A1535" s="139">
        <v>1528</v>
      </c>
      <c r="B1535" s="10">
        <f t="shared" ca="1" si="203"/>
        <v>0.71950719147012465</v>
      </c>
      <c r="C1535" s="60">
        <f ca="1">_xlfn.NORM.INV(B1535,'Input Parameters'!$E$15,'Input Parameters'!$F$15)</f>
        <v>302.47408215379551</v>
      </c>
      <c r="D1535" s="10">
        <f t="shared" ca="1" si="204"/>
        <v>0.34178764361667358</v>
      </c>
      <c r="E1535" s="62">
        <f ca="1">IF(_xlfn.NORM.INV(D1535,'Input Parameters'!$E$17,'Input Parameters'!$F$17)&lt;3500,3500,IF(_xlfn.NORM.INV(D1535,'Input Parameters'!$E$17,'Input Parameters'!$F$17)&gt;5500,5500,_xlfn.NORM.INV(D1535,'Input Parameters'!$E$17,'Input Parameters'!$F$17)))</f>
        <v>4514.6875529898998</v>
      </c>
      <c r="F1535" s="10">
        <f t="shared" ca="1" si="205"/>
        <v>0.80807614271950445</v>
      </c>
      <c r="G1535" s="64">
        <f ca="1">_xlfn.NORM.INV(F1535,'Input Parameters'!$E$20,'Input Parameters'!$F$20)</f>
        <v>288.48455201509967</v>
      </c>
      <c r="H1535" s="57">
        <f ca="1">EXP(E1535*(1/'Input Parameters'!$E$23-1/G1535))</f>
        <v>0.78869203030598911</v>
      </c>
      <c r="I1535" s="10">
        <f t="shared" ca="1" si="206"/>
        <v>0.12379712476411886</v>
      </c>
      <c r="J1535" s="30">
        <f ca="1">_xlfn.BETA.INV(I1535,'Input Parameters'!$L$26,'Input Parameters'!$M$26,'Input Parameters'!$J$26,'Input Parameters'!$K$26)</f>
        <v>0.4659232492434493</v>
      </c>
      <c r="K1535" s="168">
        <f ca="1">('Input Parameters'!$E$27/'Input Parameters'!$E$38)^$J1535</f>
        <v>3.5363377240649647E-2</v>
      </c>
      <c r="L1535" s="69">
        <f ca="1">$H1535*$C1535*'Input Parameters'!$E$25*K1535</f>
        <v>8.4362483029849429</v>
      </c>
      <c r="M1535" s="24">
        <f t="shared" ca="1" si="207"/>
        <v>7.0672228086448241E-2</v>
      </c>
      <c r="N1535" s="15">
        <f ca="1">_xlfn.NORM.INV(M1535,'Input Parameters'!$E$29,'Input Parameters'!$F$29)</f>
        <v>9.9852919720429409E-2</v>
      </c>
      <c r="O1535" s="8">
        <f t="shared" ca="1" si="208"/>
        <v>1.1898436276925439E-2</v>
      </c>
      <c r="P1535" s="30">
        <f ca="1">_xlfn.LOGNORM.INV(O1535,'Input Parameters'!$H$30,'Input Parameters'!$I$30)</f>
        <v>0.92244681238684789</v>
      </c>
      <c r="Q1535" s="10">
        <f t="shared" ca="1" si="209"/>
        <v>0.41339478710549726</v>
      </c>
      <c r="R1535" s="30">
        <f>IF('Input Parameters'!$E$32=0,0,_xlfn.BETA.INV(Q1535,'Input Parameters'!$L$32,'Input Parameters'!$M$32,'Input Parameters'!$J$32,'Input Parameters'!$K$32))</f>
        <v>0</v>
      </c>
      <c r="S1535" s="10">
        <f t="shared" ca="1" si="210"/>
        <v>0.77361461056933545</v>
      </c>
      <c r="T1535" s="26">
        <f ca="1">_xlfn.LOGNORM.INV(S1535,'Input Parameters'!$H$34,'Input Parameters'!$I$34)</f>
        <v>55.347483661343993</v>
      </c>
      <c r="U1535" s="10">
        <f t="shared" ca="1" si="211"/>
        <v>0.68540886290715441</v>
      </c>
      <c r="V1535" s="30">
        <f ca="1">_xlfn.BETA.INV(U1535,'Input Parameters'!$L$36,'Input Parameters'!$M$36,'Input Parameters'!$J$36,'Input Parameters'!$K$36)</f>
        <v>0.66273532146698833</v>
      </c>
      <c r="W1535" s="2">
        <f ca="1">N1535+(P1535-N1535)*(1-ERF((T1535-R1535)/(2*SQRT(L1535*'Input Parameters'!$E$38))))</f>
        <v>0.24614284747065479</v>
      </c>
      <c r="X1535">
        <f t="shared" ca="1" si="212"/>
        <v>1</v>
      </c>
      <c r="Y1535" s="7"/>
    </row>
    <row r="1536" spans="1:25" ht="15" customHeight="1" x14ac:dyDescent="0.25">
      <c r="A1536" s="139">
        <v>1529</v>
      </c>
      <c r="B1536" s="10">
        <f t="shared" ca="1" si="203"/>
        <v>0.41735002264768839</v>
      </c>
      <c r="C1536" s="60">
        <f ca="1">_xlfn.NORM.INV(B1536,'Input Parameters'!$E$15,'Input Parameters'!$F$15)</f>
        <v>259.6582511628327</v>
      </c>
      <c r="D1536" s="10">
        <f t="shared" ca="1" si="204"/>
        <v>0.227386264824186</v>
      </c>
      <c r="E1536" s="62">
        <f ca="1">IF(_xlfn.NORM.INV(D1536,'Input Parameters'!$E$17,'Input Parameters'!$F$17)&lt;3500,3500,IF(_xlfn.NORM.INV(D1536,'Input Parameters'!$E$17,'Input Parameters'!$F$17)&gt;5500,5500,_xlfn.NORM.INV(D1536,'Input Parameters'!$E$17,'Input Parameters'!$F$17)))</f>
        <v>4276.7624439792698</v>
      </c>
      <c r="F1536" s="10">
        <f t="shared" ca="1" si="205"/>
        <v>0.3631017053470631</v>
      </c>
      <c r="G1536" s="64">
        <f ca="1">_xlfn.NORM.INV(F1536,'Input Parameters'!$E$20,'Input Parameters'!$F$20)</f>
        <v>280.30379217253113</v>
      </c>
      <c r="H1536" s="57">
        <f ca="1">EXP(E1536*(1/'Input Parameters'!$E$23-1/G1536))</f>
        <v>0.51812442390387714</v>
      </c>
      <c r="I1536" s="10">
        <f t="shared" ca="1" si="206"/>
        <v>0.93146493982325884</v>
      </c>
      <c r="J1536" s="30">
        <f ca="1">_xlfn.BETA.INV(I1536,'Input Parameters'!$L$26,'Input Parameters'!$M$26,'Input Parameters'!$J$26,'Input Parameters'!$K$26)</f>
        <v>0.86097308572990505</v>
      </c>
      <c r="K1536" s="168">
        <f ca="1">('Input Parameters'!$E$27/'Input Parameters'!$E$38)^$J1536</f>
        <v>2.0791826946944406E-3</v>
      </c>
      <c r="L1536" s="69">
        <f ca="1">$H1536*$C1536*'Input Parameters'!$E$25*K1536</f>
        <v>0.27972342973531583</v>
      </c>
      <c r="M1536" s="24">
        <f t="shared" ca="1" si="207"/>
        <v>0.19209313829141839</v>
      </c>
      <c r="N1536" s="15">
        <f ca="1">_xlfn.NORM.INV(M1536,'Input Parameters'!$E$29,'Input Parameters'!$F$29)</f>
        <v>9.9912979114305439E-2</v>
      </c>
      <c r="O1536" s="8">
        <f t="shared" ca="1" si="208"/>
        <v>0.2855149652636193</v>
      </c>
      <c r="P1536" s="30">
        <f ca="1">_xlfn.LOGNORM.INV(O1536,'Input Parameters'!$H$30,'Input Parameters'!$I$30)</f>
        <v>2.0532422870579463</v>
      </c>
      <c r="Q1536" s="10">
        <f t="shared" ca="1" si="209"/>
        <v>0.12562345141411491</v>
      </c>
      <c r="R1536" s="30">
        <f>IF('Input Parameters'!$E$32=0,0,_xlfn.BETA.INV(Q1536,'Input Parameters'!$L$32,'Input Parameters'!$M$32,'Input Parameters'!$J$32,'Input Parameters'!$K$32))</f>
        <v>0</v>
      </c>
      <c r="S1536" s="10">
        <f t="shared" ca="1" si="210"/>
        <v>0.63582403821973099</v>
      </c>
      <c r="T1536" s="26">
        <f ca="1">_xlfn.LOGNORM.INV(S1536,'Input Parameters'!$H$34,'Input Parameters'!$I$34)</f>
        <v>52.635506825061071</v>
      </c>
      <c r="U1536" s="10">
        <f t="shared" ca="1" si="211"/>
        <v>0.45449520179316172</v>
      </c>
      <c r="V1536" s="30">
        <f ca="1">_xlfn.BETA.INV(U1536,'Input Parameters'!$L$36,'Input Parameters'!$M$36,'Input Parameters'!$J$36,'Input Parameters'!$K$36)</f>
        <v>0.56866640297402871</v>
      </c>
      <c r="W1536" s="2">
        <f ca="1">N1536+(P1536-N1536)*(1-ERF((T1536-R1536)/(2*SQRT(L1536*'Input Parameters'!$E$38))))</f>
        <v>9.9912979118136971E-2</v>
      </c>
      <c r="X1536">
        <f t="shared" ca="1" si="212"/>
        <v>1</v>
      </c>
      <c r="Y1536" s="7"/>
    </row>
    <row r="1537" spans="1:25" ht="15" customHeight="1" x14ac:dyDescent="0.25">
      <c r="A1537" s="139">
        <v>1530</v>
      </c>
      <c r="B1537" s="10">
        <f t="shared" ca="1" si="203"/>
        <v>0.46493050376301959</v>
      </c>
      <c r="C1537" s="60">
        <f ca="1">_xlfn.NORM.INV(B1537,'Input Parameters'!$E$15,'Input Parameters'!$F$15)</f>
        <v>266.19710891585754</v>
      </c>
      <c r="D1537" s="10">
        <f t="shared" ca="1" si="204"/>
        <v>0.78345393182922263</v>
      </c>
      <c r="E1537" s="62">
        <f ca="1">IF(_xlfn.NORM.INV(D1537,'Input Parameters'!$E$17,'Input Parameters'!$F$17)&lt;3500,3500,IF(_xlfn.NORM.INV(D1537,'Input Parameters'!$E$17,'Input Parameters'!$F$17)&gt;5500,5500,_xlfn.NORM.INV(D1537,'Input Parameters'!$E$17,'Input Parameters'!$F$17)))</f>
        <v>5348.7379367569438</v>
      </c>
      <c r="F1537" s="10">
        <f t="shared" ca="1" si="205"/>
        <v>0.25828853950644048</v>
      </c>
      <c r="G1537" s="64">
        <f ca="1">_xlfn.NORM.INV(F1537,'Input Parameters'!$E$20,'Input Parameters'!$F$20)</f>
        <v>278.30417401815043</v>
      </c>
      <c r="H1537" s="57">
        <f ca="1">EXP(E1537*(1/'Input Parameters'!$E$23-1/G1537))</f>
        <v>0.38310090547431791</v>
      </c>
      <c r="I1537" s="10">
        <f t="shared" ca="1" si="206"/>
        <v>0.64125603975093282</v>
      </c>
      <c r="J1537" s="30">
        <f ca="1">_xlfn.BETA.INV(I1537,'Input Parameters'!$L$26,'Input Parameters'!$M$26,'Input Parameters'!$J$26,'Input Parameters'!$K$26)</f>
        <v>0.71774561781209067</v>
      </c>
      <c r="K1537" s="168">
        <f ca="1">('Input Parameters'!$E$27/'Input Parameters'!$E$38)^$J1537</f>
        <v>5.8086542133727959E-3</v>
      </c>
      <c r="L1537" s="69">
        <f ca="1">$H1537*$C1537*'Input Parameters'!$E$25*K1537</f>
        <v>0.5923686098084805</v>
      </c>
      <c r="M1537" s="24">
        <f t="shared" ca="1" si="207"/>
        <v>0.24537497878253289</v>
      </c>
      <c r="N1537" s="15">
        <f ca="1">_xlfn.NORM.INV(M1537,'Input Parameters'!$E$29,'Input Parameters'!$F$29)</f>
        <v>9.9931088350026245E-2</v>
      </c>
      <c r="O1537" s="8">
        <f t="shared" ca="1" si="208"/>
        <v>0.10785303248372613</v>
      </c>
      <c r="P1537" s="30">
        <f ca="1">_xlfn.LOGNORM.INV(O1537,'Input Parameters'!$H$30,'Input Parameters'!$I$30)</f>
        <v>1.4951408824926771</v>
      </c>
      <c r="Q1537" s="10">
        <f t="shared" ca="1" si="209"/>
        <v>0.3269111294437278</v>
      </c>
      <c r="R1537" s="30">
        <f>IF('Input Parameters'!$E$32=0,0,_xlfn.BETA.INV(Q1537,'Input Parameters'!$L$32,'Input Parameters'!$M$32,'Input Parameters'!$J$32,'Input Parameters'!$K$32))</f>
        <v>0</v>
      </c>
      <c r="S1537" s="10">
        <f t="shared" ca="1" si="210"/>
        <v>0.5537438978095085</v>
      </c>
      <c r="T1537" s="26">
        <f ca="1">_xlfn.LOGNORM.INV(S1537,'Input Parameters'!$H$34,'Input Parameters'!$I$34)</f>
        <v>51.263017829948957</v>
      </c>
      <c r="U1537" s="10">
        <f t="shared" ca="1" si="211"/>
        <v>0.74093958605558097</v>
      </c>
      <c r="V1537" s="30">
        <f ca="1">_xlfn.BETA.INV(U1537,'Input Parameters'!$L$36,'Input Parameters'!$M$36,'Input Parameters'!$J$36,'Input Parameters'!$K$36)</f>
        <v>0.69011540842915209</v>
      </c>
      <c r="W1537" s="2">
        <f ca="1">N1537+(P1537-N1537)*(1-ERF((T1537-R1537)/(2*SQRT(L1537*'Input Parameters'!$E$38))))</f>
        <v>9.9934549626600921E-2</v>
      </c>
      <c r="X1537">
        <f t="shared" ca="1" si="212"/>
        <v>1</v>
      </c>
      <c r="Y1537" s="7"/>
    </row>
    <row r="1538" spans="1:25" ht="15" customHeight="1" x14ac:dyDescent="0.25">
      <c r="A1538" s="139">
        <v>1531</v>
      </c>
      <c r="B1538" s="10">
        <f t="shared" ca="1" si="203"/>
        <v>0.17716576169821974</v>
      </c>
      <c r="C1538" s="60">
        <f ca="1">_xlfn.NORM.INV(B1538,'Input Parameters'!$E$15,'Input Parameters'!$F$15)</f>
        <v>220.77213766700615</v>
      </c>
      <c r="D1538" s="10">
        <f t="shared" ca="1" si="204"/>
        <v>0.48593725057268333</v>
      </c>
      <c r="E1538" s="62">
        <f ca="1">IF(_xlfn.NORM.INV(D1538,'Input Parameters'!$E$17,'Input Parameters'!$F$17)&lt;3500,3500,IF(_xlfn.NORM.INV(D1538,'Input Parameters'!$E$17,'Input Parameters'!$F$17)&gt;5500,5500,_xlfn.NORM.INV(D1538,'Input Parameters'!$E$17,'Input Parameters'!$F$17)))</f>
        <v>4775.3198279675535</v>
      </c>
      <c r="F1538" s="10">
        <f t="shared" ca="1" si="205"/>
        <v>2.9484370921528336E-2</v>
      </c>
      <c r="G1538" s="64">
        <f ca="1">_xlfn.NORM.INV(F1538,'Input Parameters'!$E$20,'Input Parameters'!$F$20)</f>
        <v>269.99754371349258</v>
      </c>
      <c r="H1538" s="57">
        <f ca="1">EXP(E1538*(1/'Input Parameters'!$E$23-1/G1538))</f>
        <v>0.25045089201361481</v>
      </c>
      <c r="I1538" s="10">
        <f t="shared" ca="1" si="206"/>
        <v>0.95361402754044244</v>
      </c>
      <c r="J1538" s="30">
        <f ca="1">_xlfn.BETA.INV(I1538,'Input Parameters'!$L$26,'Input Parameters'!$M$26,'Input Parameters'!$J$26,'Input Parameters'!$K$26)</f>
        <v>0.87990121027134283</v>
      </c>
      <c r="K1538" s="168">
        <f ca="1">('Input Parameters'!$E$27/'Input Parameters'!$E$38)^$J1538</f>
        <v>1.815213323188203E-3</v>
      </c>
      <c r="L1538" s="69">
        <f ca="1">$H1538*$C1538*'Input Parameters'!$E$25*K1538</f>
        <v>0.10036782573017029</v>
      </c>
      <c r="M1538" s="24">
        <f t="shared" ca="1" si="207"/>
        <v>0.16001613345754062</v>
      </c>
      <c r="N1538" s="15">
        <f ca="1">_xlfn.NORM.INV(M1538,'Input Parameters'!$E$29,'Input Parameters'!$F$29)</f>
        <v>9.9900560842236849E-2</v>
      </c>
      <c r="O1538" s="8">
        <f t="shared" ca="1" si="208"/>
        <v>0.23795685633180741</v>
      </c>
      <c r="P1538" s="30">
        <f ca="1">_xlfn.LOGNORM.INV(O1538,'Input Parameters'!$H$30,'Input Parameters'!$I$30)</f>
        <v>1.9160866994007277</v>
      </c>
      <c r="Q1538" s="10">
        <f t="shared" ca="1" si="209"/>
        <v>0.54601546359877973</v>
      </c>
      <c r="R1538" s="30">
        <f>IF('Input Parameters'!$E$32=0,0,_xlfn.BETA.INV(Q1538,'Input Parameters'!$L$32,'Input Parameters'!$M$32,'Input Parameters'!$J$32,'Input Parameters'!$K$32))</f>
        <v>0</v>
      </c>
      <c r="S1538" s="10">
        <f t="shared" ca="1" si="210"/>
        <v>0.27402025273017905</v>
      </c>
      <c r="T1538" s="26">
        <f ca="1">_xlfn.LOGNORM.INV(S1538,'Input Parameters'!$H$34,'Input Parameters'!$I$34)</f>
        <v>46.774947208042207</v>
      </c>
      <c r="U1538" s="10">
        <f t="shared" ca="1" si="211"/>
        <v>0.279497295134988</v>
      </c>
      <c r="V1538" s="30">
        <f ca="1">_xlfn.BETA.INV(U1538,'Input Parameters'!$L$36,'Input Parameters'!$M$36,'Input Parameters'!$J$36,'Input Parameters'!$K$36)</f>
        <v>0.50210635884783006</v>
      </c>
      <c r="W1538" s="2">
        <f ca="1">N1538+(P1538-N1538)*(1-ERF((T1538-R1538)/(2*SQRT(L1538*'Input Parameters'!$E$38))))</f>
        <v>9.9900560842236849E-2</v>
      </c>
      <c r="X1538">
        <f t="shared" ca="1" si="212"/>
        <v>1</v>
      </c>
      <c r="Y1538" s="7"/>
    </row>
    <row r="1539" spans="1:25" ht="15" customHeight="1" x14ac:dyDescent="0.25">
      <c r="A1539" s="139">
        <v>1532</v>
      </c>
      <c r="B1539" s="10">
        <f t="shared" ca="1" si="203"/>
        <v>0.99356551524623427</v>
      </c>
      <c r="C1539" s="60">
        <f ca="1">_xlfn.NORM.INV(B1539,'Input Parameters'!$E$15,'Input Parameters'!$F$15)</f>
        <v>405.76660389066626</v>
      </c>
      <c r="D1539" s="10">
        <f t="shared" ca="1" si="204"/>
        <v>0.81775865789585034</v>
      </c>
      <c r="E1539" s="62">
        <f ca="1">IF(_xlfn.NORM.INV(D1539,'Input Parameters'!$E$17,'Input Parameters'!$F$17)&lt;3500,3500,IF(_xlfn.NORM.INV(D1539,'Input Parameters'!$E$17,'Input Parameters'!$F$17)&gt;5500,5500,_xlfn.NORM.INV(D1539,'Input Parameters'!$E$17,'Input Parameters'!$F$17)))</f>
        <v>5434.7995539322446</v>
      </c>
      <c r="F1539" s="10">
        <f t="shared" ca="1" si="205"/>
        <v>0.29267754900010146</v>
      </c>
      <c r="G1539" s="64">
        <f ca="1">_xlfn.NORM.INV(F1539,'Input Parameters'!$E$20,'Input Parameters'!$F$20)</f>
        <v>278.99461811917752</v>
      </c>
      <c r="H1539" s="57">
        <f ca="1">EXP(E1539*(1/'Input Parameters'!$E$23-1/G1539))</f>
        <v>0.39591059708000964</v>
      </c>
      <c r="I1539" s="10">
        <f t="shared" ca="1" si="206"/>
        <v>0.91732638049598403</v>
      </c>
      <c r="J1539" s="30">
        <f ca="1">_xlfn.BETA.INV(I1539,'Input Parameters'!$L$26,'Input Parameters'!$M$26,'Input Parameters'!$J$26,'Input Parameters'!$K$26)</f>
        <v>0.85058464912539544</v>
      </c>
      <c r="K1539" s="168">
        <f ca="1">('Input Parameters'!$E$27/'Input Parameters'!$E$38)^$J1539</f>
        <v>2.2400347604597595E-3</v>
      </c>
      <c r="L1539" s="69">
        <f ca="1">$H1539*$C1539*'Input Parameters'!$E$25*K1539</f>
        <v>0.35985553263807069</v>
      </c>
      <c r="M1539" s="24">
        <f t="shared" ca="1" si="207"/>
        <v>0.9042085963977714</v>
      </c>
      <c r="N1539" s="15">
        <f ca="1">_xlfn.NORM.INV(M1539,'Input Parameters'!$E$29,'Input Parameters'!$F$29)</f>
        <v>0.10013059110534779</v>
      </c>
      <c r="O1539" s="8">
        <f t="shared" ca="1" si="208"/>
        <v>0.76503605814504871</v>
      </c>
      <c r="P1539" s="30">
        <f ca="1">_xlfn.LOGNORM.INV(O1539,'Input Parameters'!$H$30,'Input Parameters'!$I$30)</f>
        <v>3.77492729704255</v>
      </c>
      <c r="Q1539" s="10">
        <f t="shared" ca="1" si="209"/>
        <v>0.89129254419197068</v>
      </c>
      <c r="R1539" s="30">
        <f>IF('Input Parameters'!$E$32=0,0,_xlfn.BETA.INV(Q1539,'Input Parameters'!$L$32,'Input Parameters'!$M$32,'Input Parameters'!$J$32,'Input Parameters'!$K$32))</f>
        <v>0</v>
      </c>
      <c r="S1539" s="10">
        <f t="shared" ca="1" si="210"/>
        <v>0.15158227044743822</v>
      </c>
      <c r="T1539" s="26">
        <f ca="1">_xlfn.LOGNORM.INV(S1539,'Input Parameters'!$H$34,'Input Parameters'!$I$34)</f>
        <v>44.342073302482717</v>
      </c>
      <c r="U1539" s="10">
        <f t="shared" ca="1" si="211"/>
        <v>0.32997222313399799</v>
      </c>
      <c r="V1539" s="30">
        <f ca="1">_xlfn.BETA.INV(U1539,'Input Parameters'!$L$36,'Input Parameters'!$M$36,'Input Parameters'!$J$36,'Input Parameters'!$K$36)</f>
        <v>0.52179765396136835</v>
      </c>
      <c r="W1539" s="2">
        <f ca="1">N1539+(P1539-N1539)*(1-ERF((T1539-R1539)/(2*SQRT(L1539*'Input Parameters'!$E$38))))</f>
        <v>0.10013122485123373</v>
      </c>
      <c r="X1539">
        <f t="shared" ca="1" si="212"/>
        <v>1</v>
      </c>
      <c r="Y1539" s="7"/>
    </row>
    <row r="1540" spans="1:25" ht="15" customHeight="1" x14ac:dyDescent="0.25">
      <c r="A1540" s="139">
        <v>1533</v>
      </c>
      <c r="B1540" s="10">
        <f t="shared" ca="1" si="203"/>
        <v>0.41397538915612875</v>
      </c>
      <c r="C1540" s="60">
        <f ca="1">_xlfn.NORM.INV(B1540,'Input Parameters'!$E$15,'Input Parameters'!$F$15)</f>
        <v>259.18931180885511</v>
      </c>
      <c r="D1540" s="10">
        <f t="shared" ca="1" si="204"/>
        <v>0.83951218655592996</v>
      </c>
      <c r="E1540" s="62">
        <f ca="1">IF(_xlfn.NORM.INV(D1540,'Input Parameters'!$E$17,'Input Parameters'!$F$17)&lt;3500,3500,IF(_xlfn.NORM.INV(D1540,'Input Parameters'!$E$17,'Input Parameters'!$F$17)&gt;5500,5500,_xlfn.NORM.INV(D1540,'Input Parameters'!$E$17,'Input Parameters'!$F$17)))</f>
        <v>5494.7184910278693</v>
      </c>
      <c r="F1540" s="10">
        <f t="shared" ca="1" si="205"/>
        <v>0.662864493642633</v>
      </c>
      <c r="G1540" s="64">
        <f ca="1">_xlfn.NORM.INV(F1540,'Input Parameters'!$E$20,'Input Parameters'!$F$20)</f>
        <v>285.4659668628646</v>
      </c>
      <c r="H1540" s="57">
        <f ca="1">EXP(E1540*(1/'Input Parameters'!$E$23-1/G1540))</f>
        <v>0.61243371616233555</v>
      </c>
      <c r="I1540" s="10">
        <f t="shared" ca="1" si="206"/>
        <v>0.24917601448772875</v>
      </c>
      <c r="J1540" s="30">
        <f ca="1">_xlfn.BETA.INV(I1540,'Input Parameters'!$L$26,'Input Parameters'!$M$26,'Input Parameters'!$J$26,'Input Parameters'!$K$26)</f>
        <v>0.54813564812779314</v>
      </c>
      <c r="K1540" s="168">
        <f ca="1">('Input Parameters'!$E$27/'Input Parameters'!$E$38)^$J1540</f>
        <v>1.9608541323527334E-2</v>
      </c>
      <c r="L1540" s="69">
        <f ca="1">$H1540*$C1540*'Input Parameters'!$E$25*K1540</f>
        <v>3.1125867769116562</v>
      </c>
      <c r="M1540" s="24">
        <f t="shared" ca="1" si="207"/>
        <v>0.86935878995290505</v>
      </c>
      <c r="N1540" s="15">
        <f ca="1">_xlfn.NORM.INV(M1540,'Input Parameters'!$E$29,'Input Parameters'!$F$29)</f>
        <v>0.10011233652074894</v>
      </c>
      <c r="O1540" s="8">
        <f t="shared" ca="1" si="208"/>
        <v>0.73658019108597128</v>
      </c>
      <c r="P1540" s="30">
        <f ca="1">_xlfn.LOGNORM.INV(O1540,'Input Parameters'!$H$30,'Input Parameters'!$I$30)</f>
        <v>3.6182151730927572</v>
      </c>
      <c r="Q1540" s="10">
        <f t="shared" ca="1" si="209"/>
        <v>0.91694639600287187</v>
      </c>
      <c r="R1540" s="30">
        <f>IF('Input Parameters'!$E$32=0,0,_xlfn.BETA.INV(Q1540,'Input Parameters'!$L$32,'Input Parameters'!$M$32,'Input Parameters'!$J$32,'Input Parameters'!$K$32))</f>
        <v>0</v>
      </c>
      <c r="S1540" s="10">
        <f t="shared" ca="1" si="210"/>
        <v>0.24820697190462226</v>
      </c>
      <c r="T1540" s="26">
        <f ca="1">_xlfn.LOGNORM.INV(S1540,'Input Parameters'!$H$34,'Input Parameters'!$I$34)</f>
        <v>46.314528880984909</v>
      </c>
      <c r="U1540" s="10">
        <f t="shared" ca="1" si="211"/>
        <v>0.85692887014524477</v>
      </c>
      <c r="V1540" s="30">
        <f ca="1">_xlfn.BETA.INV(U1540,'Input Parameters'!$L$36,'Input Parameters'!$M$36,'Input Parameters'!$J$36,'Input Parameters'!$K$36)</f>
        <v>0.76334554618982908</v>
      </c>
      <c r="W1540" s="2">
        <f ca="1">N1540+(P1540-N1540)*(1-ERF((T1540-R1540)/(2*SQRT(L1540*'Input Parameters'!$E$38))))</f>
        <v>0.32321232080181717</v>
      </c>
      <c r="X1540">
        <f t="shared" ca="1" si="212"/>
        <v>1</v>
      </c>
      <c r="Y1540" s="7"/>
    </row>
    <row r="1541" spans="1:25" ht="15" customHeight="1" x14ac:dyDescent="0.25">
      <c r="A1541" s="139">
        <v>1534</v>
      </c>
      <c r="B1541" s="10">
        <f t="shared" ref="B1541:B1604" ca="1" si="213">RAND()</f>
        <v>0.13168328747981051</v>
      </c>
      <c r="C1541" s="60">
        <f ca="1">_xlfn.NORM.INV(B1541,'Input Parameters'!$E$15,'Input Parameters'!$F$15)</f>
        <v>210.353496501027</v>
      </c>
      <c r="D1541" s="10">
        <f t="shared" ref="D1541:D1604" ca="1" si="214">RAND()</f>
        <v>0.95221516519055938</v>
      </c>
      <c r="E1541" s="62">
        <f ca="1">IF(_xlfn.NORM.INV(D1541,'Input Parameters'!$E$17,'Input Parameters'!$F$17)&lt;3500,3500,IF(_xlfn.NORM.INV(D1541,'Input Parameters'!$E$17,'Input Parameters'!$F$17)&gt;5500,5500,_xlfn.NORM.INV(D1541,'Input Parameters'!$E$17,'Input Parameters'!$F$17)))</f>
        <v>5500</v>
      </c>
      <c r="F1541" s="10">
        <f t="shared" ref="F1541:F1604" ca="1" si="215">RAND()</f>
        <v>0.79761396439290455</v>
      </c>
      <c r="G1541" s="64">
        <f ca="1">_xlfn.NORM.INV(F1541,'Input Parameters'!$E$20,'Input Parameters'!$F$20)</f>
        <v>288.23196321297172</v>
      </c>
      <c r="H1541" s="57">
        <f ca="1">EXP(E1541*(1/'Input Parameters'!$E$23-1/G1541))</f>
        <v>0.73646469473347864</v>
      </c>
      <c r="I1541" s="10">
        <f t="shared" ref="I1541:I1604" ca="1" si="216">RAND()</f>
        <v>0.74580100469379451</v>
      </c>
      <c r="J1541" s="30">
        <f ca="1">_xlfn.BETA.INV(I1541,'Input Parameters'!$L$26,'Input Parameters'!$M$26,'Input Parameters'!$J$26,'Input Parameters'!$K$26)</f>
        <v>0.76107224124471995</v>
      </c>
      <c r="K1541" s="168">
        <f ca="1">('Input Parameters'!$E$27/'Input Parameters'!$E$38)^$J1541</f>
        <v>4.2570056413852846E-3</v>
      </c>
      <c r="L1541" s="69">
        <f ca="1">$H1541*$C1541*'Input Parameters'!$E$25*K1541</f>
        <v>0.65948647466048371</v>
      </c>
      <c r="M1541" s="24">
        <f t="shared" ref="M1541:M1604" ca="1" si="217">RAND()</f>
        <v>0.28227673590665814</v>
      </c>
      <c r="N1541" s="15">
        <f ca="1">_xlfn.NORM.INV(M1541,'Input Parameters'!$E$29,'Input Parameters'!$F$29)</f>
        <v>9.9942390870024794E-2</v>
      </c>
      <c r="O1541" s="8">
        <f t="shared" ref="O1541:O1604" ca="1" si="218">RAND()</f>
        <v>0.91999142210676133</v>
      </c>
      <c r="P1541" s="30">
        <f ca="1">_xlfn.LOGNORM.INV(O1541,'Input Parameters'!$H$30,'Input Parameters'!$I$30)</f>
        <v>5.2108447538345226</v>
      </c>
      <c r="Q1541" s="10">
        <f t="shared" ref="Q1541:Q1604" ca="1" si="219">RAND()</f>
        <v>0.43036654282010467</v>
      </c>
      <c r="R1541" s="30">
        <f>IF('Input Parameters'!$E$32=0,0,_xlfn.BETA.INV(Q1541,'Input Parameters'!$L$32,'Input Parameters'!$M$32,'Input Parameters'!$J$32,'Input Parameters'!$K$32))</f>
        <v>0</v>
      </c>
      <c r="S1541" s="10">
        <f t="shared" ref="S1541:S1604" ca="1" si="220">RAND()</f>
        <v>0.87582934372821575</v>
      </c>
      <c r="T1541" s="26">
        <f ca="1">_xlfn.LOGNORM.INV(S1541,'Input Parameters'!$H$34,'Input Parameters'!$I$34)</f>
        <v>58.199907283496302</v>
      </c>
      <c r="U1541" s="10">
        <f t="shared" ref="U1541:U1604" ca="1" si="221">RAND()</f>
        <v>0.14790993077595638</v>
      </c>
      <c r="V1541" s="30">
        <f ca="1">_xlfn.BETA.INV(U1541,'Input Parameters'!$L$36,'Input Parameters'!$M$36,'Input Parameters'!$J$36,'Input Parameters'!$K$36)</f>
        <v>0.44385863170550277</v>
      </c>
      <c r="W1541" s="2">
        <f ca="1">N1541+(P1541-N1541)*(1-ERF((T1541-R1541)/(2*SQRT(L1541*'Input Parameters'!$E$38))))</f>
        <v>9.9944449607827446E-2</v>
      </c>
      <c r="X1541">
        <f t="shared" ca="1" si="212"/>
        <v>1</v>
      </c>
      <c r="Y1541" s="7"/>
    </row>
    <row r="1542" spans="1:25" ht="15" customHeight="1" x14ac:dyDescent="0.25">
      <c r="A1542" s="139">
        <v>1535</v>
      </c>
      <c r="B1542" s="10">
        <f t="shared" ca="1" si="213"/>
        <v>0.3365986574201637</v>
      </c>
      <c r="C1542" s="60">
        <f ca="1">_xlfn.NORM.INV(B1542,'Input Parameters'!$E$15,'Input Parameters'!$F$15)</f>
        <v>248.11036019430327</v>
      </c>
      <c r="D1542" s="10">
        <f t="shared" ca="1" si="214"/>
        <v>8.5146508773445873E-2</v>
      </c>
      <c r="E1542" s="62">
        <f ca="1">IF(_xlfn.NORM.INV(D1542,'Input Parameters'!$E$17,'Input Parameters'!$F$17)&lt;3500,3500,IF(_xlfn.NORM.INV(D1542,'Input Parameters'!$E$17,'Input Parameters'!$F$17)&gt;5500,5500,_xlfn.NORM.INV(D1542,'Input Parameters'!$E$17,'Input Parameters'!$F$17)))</f>
        <v>3840.1159723592637</v>
      </c>
      <c r="F1542" s="10">
        <f t="shared" ca="1" si="215"/>
        <v>0.67514084114624995</v>
      </c>
      <c r="G1542" s="64">
        <f ca="1">_xlfn.NORM.INV(F1542,'Input Parameters'!$E$20,'Input Parameters'!$F$20)</f>
        <v>285.69282873944155</v>
      </c>
      <c r="H1542" s="57">
        <f ca="1">EXP(E1542*(1/'Input Parameters'!$E$23-1/G1542))</f>
        <v>0.71749728496851783</v>
      </c>
      <c r="I1542" s="10">
        <f t="shared" ca="1" si="216"/>
        <v>0.94885018886287853</v>
      </c>
      <c r="J1542" s="30">
        <f ca="1">_xlfn.BETA.INV(I1542,'Input Parameters'!$L$26,'Input Parameters'!$M$26,'Input Parameters'!$J$26,'Input Parameters'!$K$26)</f>
        <v>0.87546880953139172</v>
      </c>
      <c r="K1542" s="168">
        <f ca="1">('Input Parameters'!$E$27/'Input Parameters'!$E$38)^$J1542</f>
        <v>1.8738529459391379E-3</v>
      </c>
      <c r="L1542" s="69">
        <f ca="1">$H1542*$C1542*'Input Parameters'!$E$25*K1542</f>
        <v>0.33358050904286207</v>
      </c>
      <c r="M1542" s="24">
        <f t="shared" ca="1" si="217"/>
        <v>0.14441047674322394</v>
      </c>
      <c r="N1542" s="15">
        <f ca="1">_xlfn.NORM.INV(M1542,'Input Parameters'!$E$29,'Input Parameters'!$F$29)</f>
        <v>9.989392883270716E-2</v>
      </c>
      <c r="O1542" s="8">
        <f t="shared" ca="1" si="218"/>
        <v>0.54662298998664594</v>
      </c>
      <c r="P1542" s="30">
        <f ca="1">_xlfn.LOGNORM.INV(O1542,'Input Parameters'!$H$30,'Input Parameters'!$I$30)</f>
        <v>2.8359366366674408</v>
      </c>
      <c r="Q1542" s="10">
        <f t="shared" ca="1" si="219"/>
        <v>0.63474447641665976</v>
      </c>
      <c r="R1542" s="30">
        <f>IF('Input Parameters'!$E$32=0,0,_xlfn.BETA.INV(Q1542,'Input Parameters'!$L$32,'Input Parameters'!$M$32,'Input Parameters'!$J$32,'Input Parameters'!$K$32))</f>
        <v>0</v>
      </c>
      <c r="S1542" s="10">
        <f t="shared" ca="1" si="220"/>
        <v>8.7071884390350962E-2</v>
      </c>
      <c r="T1542" s="26">
        <f ca="1">_xlfn.LOGNORM.INV(S1542,'Input Parameters'!$H$34,'Input Parameters'!$I$34)</f>
        <v>42.560481978613872</v>
      </c>
      <c r="U1542" s="10">
        <f t="shared" ca="1" si="221"/>
        <v>0.23830775034248719</v>
      </c>
      <c r="V1542" s="30">
        <f ca="1">_xlfn.BETA.INV(U1542,'Input Parameters'!$L$36,'Input Parameters'!$M$36,'Input Parameters'!$J$36,'Input Parameters'!$K$36)</f>
        <v>0.48529380342401579</v>
      </c>
      <c r="W1542" s="2">
        <f ca="1">N1542+(P1542-N1542)*(1-ERF((T1542-R1542)/(2*SQRT(L1542*'Input Parameters'!$E$38))))</f>
        <v>9.9894443724860907E-2</v>
      </c>
      <c r="X1542">
        <f t="shared" ca="1" si="212"/>
        <v>1</v>
      </c>
      <c r="Y1542" s="7"/>
    </row>
    <row r="1543" spans="1:25" ht="15" customHeight="1" x14ac:dyDescent="0.25">
      <c r="A1543" s="139">
        <v>1536</v>
      </c>
      <c r="B1543" s="10">
        <f t="shared" ca="1" si="213"/>
        <v>0.84581559887045676</v>
      </c>
      <c r="C1543" s="60">
        <f ca="1">_xlfn.NORM.INV(B1543,'Input Parameters'!$E$15,'Input Parameters'!$F$15)</f>
        <v>326.17138823186036</v>
      </c>
      <c r="D1543" s="10">
        <f t="shared" ca="1" si="214"/>
        <v>0.11959544853226745</v>
      </c>
      <c r="E1543" s="62">
        <f ca="1">IF(_xlfn.NORM.INV(D1543,'Input Parameters'!$E$17,'Input Parameters'!$F$17)&lt;3500,3500,IF(_xlfn.NORM.INV(D1543,'Input Parameters'!$E$17,'Input Parameters'!$F$17)&gt;5500,5500,_xlfn.NORM.INV(D1543,'Input Parameters'!$E$17,'Input Parameters'!$F$17)))</f>
        <v>3976.0919163826284</v>
      </c>
      <c r="F1543" s="10">
        <f t="shared" ca="1" si="215"/>
        <v>0.47378956095188585</v>
      </c>
      <c r="G1543" s="64">
        <f ca="1">_xlfn.NORM.INV(F1543,'Input Parameters'!$E$20,'Input Parameters'!$F$20)</f>
        <v>282.20949399890935</v>
      </c>
      <c r="H1543" s="57">
        <f ca="1">EXP(E1543*(1/'Input Parameters'!$E$23-1/G1543))</f>
        <v>0.59718716002538152</v>
      </c>
      <c r="I1543" s="10">
        <f t="shared" ca="1" si="216"/>
        <v>0.54473300365327781</v>
      </c>
      <c r="J1543" s="30">
        <f ca="1">_xlfn.BETA.INV(I1543,'Input Parameters'!$L$26,'Input Parameters'!$M$26,'Input Parameters'!$J$26,'Input Parameters'!$K$26)</f>
        <v>0.6793084132278211</v>
      </c>
      <c r="K1543" s="168">
        <f ca="1">('Input Parameters'!$E$27/'Input Parameters'!$E$38)^$J1543</f>
        <v>7.6527104543370654E-3</v>
      </c>
      <c r="L1543" s="69">
        <f ca="1">$H1543*$C1543*'Input Parameters'!$E$25*K1543</f>
        <v>1.4906359992382789</v>
      </c>
      <c r="M1543" s="24">
        <f t="shared" ca="1" si="217"/>
        <v>0.12645813512767135</v>
      </c>
      <c r="N1543" s="15">
        <f ca="1">_xlfn.NORM.INV(M1543,'Input Parameters'!$E$29,'Input Parameters'!$F$29)</f>
        <v>9.9885670533727641E-2</v>
      </c>
      <c r="O1543" s="8">
        <f t="shared" ca="1" si="218"/>
        <v>7.8045121623474323E-2</v>
      </c>
      <c r="P1543" s="30">
        <f ca="1">_xlfn.LOGNORM.INV(O1543,'Input Parameters'!$H$30,'Input Parameters'!$I$30)</f>
        <v>1.3730601838856702</v>
      </c>
      <c r="Q1543" s="10">
        <f t="shared" ca="1" si="219"/>
        <v>6.147213343595781E-2</v>
      </c>
      <c r="R1543" s="30">
        <f>IF('Input Parameters'!$E$32=0,0,_xlfn.BETA.INV(Q1543,'Input Parameters'!$L$32,'Input Parameters'!$M$32,'Input Parameters'!$J$32,'Input Parameters'!$K$32))</f>
        <v>0</v>
      </c>
      <c r="S1543" s="10">
        <f t="shared" ca="1" si="220"/>
        <v>0.41747796820864846</v>
      </c>
      <c r="T1543" s="26">
        <f ca="1">_xlfn.LOGNORM.INV(S1543,'Input Parameters'!$H$34,'Input Parameters'!$I$34)</f>
        <v>49.116814548381036</v>
      </c>
      <c r="U1543" s="10">
        <f t="shared" ca="1" si="221"/>
        <v>0.47261956150519291</v>
      </c>
      <c r="V1543" s="30">
        <f ca="1">_xlfn.BETA.INV(U1543,'Input Parameters'!$L$36,'Input Parameters'!$M$36,'Input Parameters'!$J$36,'Input Parameters'!$K$36)</f>
        <v>0.57549374789410046</v>
      </c>
      <c r="W1543" s="2">
        <f ca="1">N1543+(P1543-N1543)*(1-ERF((T1543-R1543)/(2*SQRT(L1543*'Input Parameters'!$E$38))))</f>
        <v>0.10554617142408998</v>
      </c>
      <c r="X1543">
        <f t="shared" ca="1" si="212"/>
        <v>1</v>
      </c>
      <c r="Y1543" s="7"/>
    </row>
    <row r="1544" spans="1:25" ht="15" customHeight="1" x14ac:dyDescent="0.25">
      <c r="A1544" s="139">
        <v>1537</v>
      </c>
      <c r="B1544" s="10">
        <f t="shared" ca="1" si="213"/>
        <v>0.80457119460406945</v>
      </c>
      <c r="C1544" s="60">
        <f ca="1">_xlfn.NORM.INV(B1544,'Input Parameters'!$E$15,'Input Parameters'!$F$15)</f>
        <v>317.46859218085717</v>
      </c>
      <c r="D1544" s="10">
        <f t="shared" ca="1" si="214"/>
        <v>0.16519246719533143</v>
      </c>
      <c r="E1544" s="62">
        <f ca="1">IF(_xlfn.NORM.INV(D1544,'Input Parameters'!$E$17,'Input Parameters'!$F$17)&lt;3500,3500,IF(_xlfn.NORM.INV(D1544,'Input Parameters'!$E$17,'Input Parameters'!$F$17)&gt;5500,5500,_xlfn.NORM.INV(D1544,'Input Parameters'!$E$17,'Input Parameters'!$F$17)))</f>
        <v>4118.6628255168871</v>
      </c>
      <c r="F1544" s="10">
        <f t="shared" ca="1" si="215"/>
        <v>0.73593368814018401</v>
      </c>
      <c r="G1544" s="64">
        <f ca="1">_xlfn.NORM.INV(F1544,'Input Parameters'!$E$20,'Input Parameters'!$F$20)</f>
        <v>286.87675630586875</v>
      </c>
      <c r="H1544" s="57">
        <f ca="1">EXP(E1544*(1/'Input Parameters'!$E$23-1/G1544))</f>
        <v>0.74336267724655858</v>
      </c>
      <c r="I1544" s="10">
        <f t="shared" ca="1" si="216"/>
        <v>0.4302806066357967</v>
      </c>
      <c r="J1544" s="30">
        <f ca="1">_xlfn.BETA.INV(I1544,'Input Parameters'!$L$26,'Input Parameters'!$M$26,'Input Parameters'!$J$26,'Input Parameters'!$K$26)</f>
        <v>0.63277497885367395</v>
      </c>
      <c r="K1544" s="168">
        <f ca="1">('Input Parameters'!$E$27/'Input Parameters'!$E$38)^$J1544</f>
        <v>1.0685047380744231E-2</v>
      </c>
      <c r="L1544" s="69">
        <f ca="1">$H1544*$C1544*'Input Parameters'!$E$25*K1544</f>
        <v>2.5216103051365728</v>
      </c>
      <c r="M1544" s="24">
        <f t="shared" ca="1" si="217"/>
        <v>0.31084055041519532</v>
      </c>
      <c r="N1544" s="15">
        <f ca="1">_xlfn.NORM.INV(M1544,'Input Parameters'!$E$29,'Input Parameters'!$F$29)</f>
        <v>9.9950653080490628E-2</v>
      </c>
      <c r="O1544" s="8">
        <f t="shared" ca="1" si="218"/>
        <v>9.9593256862257729E-2</v>
      </c>
      <c r="P1544" s="30">
        <f ca="1">_xlfn.LOGNORM.INV(O1544,'Input Parameters'!$H$30,'Input Parameters'!$I$30)</f>
        <v>1.4631092739290188</v>
      </c>
      <c r="Q1544" s="10">
        <f t="shared" ca="1" si="219"/>
        <v>0.94938865703706343</v>
      </c>
      <c r="R1544" s="30">
        <f>IF('Input Parameters'!$E$32=0,0,_xlfn.BETA.INV(Q1544,'Input Parameters'!$L$32,'Input Parameters'!$M$32,'Input Parameters'!$J$32,'Input Parameters'!$K$32))</f>
        <v>0</v>
      </c>
      <c r="S1544" s="10">
        <f t="shared" ca="1" si="220"/>
        <v>0.71406385686826945</v>
      </c>
      <c r="T1544" s="26">
        <f ca="1">_xlfn.LOGNORM.INV(S1544,'Input Parameters'!$H$34,'Input Parameters'!$I$34)</f>
        <v>54.083685557642852</v>
      </c>
      <c r="U1544" s="10">
        <f t="shared" ca="1" si="221"/>
        <v>0.62161892693723719</v>
      </c>
      <c r="V1544" s="30">
        <f ca="1">_xlfn.BETA.INV(U1544,'Input Parameters'!$L$36,'Input Parameters'!$M$36,'Input Parameters'!$J$36,'Input Parameters'!$K$36)</f>
        <v>0.63445147252297784</v>
      </c>
      <c r="W1544" s="2">
        <f ca="1">N1544+(P1544-N1544)*(1-ERF((T1544-R1544)/(2*SQRT(L1544*'Input Parameters'!$E$38))))</f>
        <v>0.12179743551781064</v>
      </c>
      <c r="X1544">
        <f t="shared" ref="X1544:X1607" ca="1" si="222">IF(W1544&gt;V1544,0,1)</f>
        <v>1</v>
      </c>
      <c r="Y1544" s="7"/>
    </row>
    <row r="1545" spans="1:25" ht="15" customHeight="1" x14ac:dyDescent="0.25">
      <c r="A1545" s="139">
        <v>1538</v>
      </c>
      <c r="B1545" s="10">
        <f t="shared" ca="1" si="213"/>
        <v>0.2928564366043841</v>
      </c>
      <c r="C1545" s="60">
        <f ca="1">_xlfn.NORM.INV(B1545,'Input Parameters'!$E$15,'Input Parameters'!$F$15)</f>
        <v>241.4285725272963</v>
      </c>
      <c r="D1545" s="10">
        <f t="shared" ca="1" si="214"/>
        <v>0.96336994209356008</v>
      </c>
      <c r="E1545" s="62">
        <f ca="1">IF(_xlfn.NORM.INV(D1545,'Input Parameters'!$E$17,'Input Parameters'!$F$17)&lt;3500,3500,IF(_xlfn.NORM.INV(D1545,'Input Parameters'!$E$17,'Input Parameters'!$F$17)&gt;5500,5500,_xlfn.NORM.INV(D1545,'Input Parameters'!$E$17,'Input Parameters'!$F$17)))</f>
        <v>5500</v>
      </c>
      <c r="F1545" s="10">
        <f t="shared" ca="1" si="215"/>
        <v>0.35817728282760519</v>
      </c>
      <c r="G1545" s="64">
        <f ca="1">_xlfn.NORM.INV(F1545,'Input Parameters'!$E$20,'Input Parameters'!$F$20)</f>
        <v>280.21565473458071</v>
      </c>
      <c r="H1545" s="57">
        <f ca="1">EXP(E1545*(1/'Input Parameters'!$E$23-1/G1545))</f>
        <v>0.42665448571078612</v>
      </c>
      <c r="I1545" s="10">
        <f t="shared" ca="1" si="216"/>
        <v>4.1595875498008805E-2</v>
      </c>
      <c r="J1545" s="30">
        <f ca="1">_xlfn.BETA.INV(I1545,'Input Parameters'!$L$26,'Input Parameters'!$M$26,'Input Parameters'!$J$26,'Input Parameters'!$K$26)</f>
        <v>0.37005780392989163</v>
      </c>
      <c r="K1545" s="168">
        <f ca="1">('Input Parameters'!$E$27/'Input Parameters'!$E$38)^$J1545</f>
        <v>7.0338679943932683E-2</v>
      </c>
      <c r="L1545" s="69">
        <f ca="1">$H1545*$C1545*'Input Parameters'!$E$25*K1545</f>
        <v>7.2453471052333027</v>
      </c>
      <c r="M1545" s="24">
        <f t="shared" ca="1" si="217"/>
        <v>0.97134866947418363</v>
      </c>
      <c r="N1545" s="15">
        <f ca="1">_xlfn.NORM.INV(M1545,'Input Parameters'!$E$29,'Input Parameters'!$F$29)</f>
        <v>0.10019009950494658</v>
      </c>
      <c r="O1545" s="8">
        <f t="shared" ca="1" si="218"/>
        <v>0.50599734732101564</v>
      </c>
      <c r="P1545" s="30">
        <f ca="1">_xlfn.LOGNORM.INV(O1545,'Input Parameters'!$H$30,'Input Parameters'!$I$30)</f>
        <v>2.7024050528669354</v>
      </c>
      <c r="Q1545" s="10">
        <f t="shared" ca="1" si="219"/>
        <v>0.46238841882812032</v>
      </c>
      <c r="R1545" s="30">
        <f>IF('Input Parameters'!$E$32=0,0,_xlfn.BETA.INV(Q1545,'Input Parameters'!$L$32,'Input Parameters'!$M$32,'Input Parameters'!$J$32,'Input Parameters'!$K$32))</f>
        <v>0</v>
      </c>
      <c r="S1545" s="10">
        <f t="shared" ca="1" si="220"/>
        <v>0.63010319642812962</v>
      </c>
      <c r="T1545" s="26">
        <f ca="1">_xlfn.LOGNORM.INV(S1545,'Input Parameters'!$H$34,'Input Parameters'!$I$34)</f>
        <v>52.536033312181715</v>
      </c>
      <c r="U1545" s="10">
        <f t="shared" ca="1" si="221"/>
        <v>0.73299954942194745</v>
      </c>
      <c r="V1545" s="30">
        <f ca="1">_xlfn.BETA.INV(U1545,'Input Parameters'!$L$36,'Input Parameters'!$M$36,'Input Parameters'!$J$36,'Input Parameters'!$K$36)</f>
        <v>0.68599603680976529</v>
      </c>
      <c r="W1545" s="2">
        <f ca="1">N1545+(P1545-N1545)*(1-ERF((T1545-R1545)/(2*SQRT(L1545*'Input Parameters'!$E$38))))</f>
        <v>0.53620104247998324</v>
      </c>
      <c r="X1545">
        <f t="shared" ca="1" si="222"/>
        <v>1</v>
      </c>
      <c r="Y1545" s="7"/>
    </row>
    <row r="1546" spans="1:25" ht="15" customHeight="1" x14ac:dyDescent="0.25">
      <c r="A1546" s="139">
        <v>1539</v>
      </c>
      <c r="B1546" s="10">
        <f t="shared" ca="1" si="213"/>
        <v>0.24268667918931963</v>
      </c>
      <c r="C1546" s="60">
        <f ca="1">_xlfn.NORM.INV(B1546,'Input Parameters'!$E$15,'Input Parameters'!$F$15)</f>
        <v>233.15717595275544</v>
      </c>
      <c r="D1546" s="10">
        <f t="shared" ca="1" si="214"/>
        <v>0.10459445125031708</v>
      </c>
      <c r="E1546" s="62">
        <f ca="1">IF(_xlfn.NORM.INV(D1546,'Input Parameters'!$E$17,'Input Parameters'!$F$17)&lt;3500,3500,IF(_xlfn.NORM.INV(D1546,'Input Parameters'!$E$17,'Input Parameters'!$F$17)&gt;5500,5500,_xlfn.NORM.INV(D1546,'Input Parameters'!$E$17,'Input Parameters'!$F$17)))</f>
        <v>3920.9407930803141</v>
      </c>
      <c r="F1546" s="10">
        <f t="shared" ca="1" si="215"/>
        <v>0.16532109763050884</v>
      </c>
      <c r="G1546" s="64">
        <f ca="1">_xlfn.NORM.INV(F1546,'Input Parameters'!$E$20,'Input Parameters'!$F$20)</f>
        <v>276.13209824300549</v>
      </c>
      <c r="H1546" s="57">
        <f ca="1">EXP(E1546*(1/'Input Parameters'!$E$23-1/G1546))</f>
        <v>0.44301075861963418</v>
      </c>
      <c r="I1546" s="10">
        <f t="shared" ca="1" si="216"/>
        <v>0.81668040153798438</v>
      </c>
      <c r="J1546" s="30">
        <f ca="1">_xlfn.BETA.INV(I1546,'Input Parameters'!$L$26,'Input Parameters'!$M$26,'Input Parameters'!$J$26,'Input Parameters'!$K$26)</f>
        <v>0.79342341719439269</v>
      </c>
      <c r="K1546" s="168">
        <f ca="1">('Input Parameters'!$E$27/'Input Parameters'!$E$38)^$J1546</f>
        <v>3.3753879248188041E-3</v>
      </c>
      <c r="L1546" s="69">
        <f ca="1">$H1546*$C1546*'Input Parameters'!$E$25*K1546</f>
        <v>0.34864765790874935</v>
      </c>
      <c r="M1546" s="24">
        <f t="shared" ca="1" si="217"/>
        <v>0.9114885171855841</v>
      </c>
      <c r="N1546" s="15">
        <f ca="1">_xlfn.NORM.INV(M1546,'Input Parameters'!$E$29,'Input Parameters'!$F$29)</f>
        <v>0.10013499782313676</v>
      </c>
      <c r="O1546" s="8">
        <f t="shared" ca="1" si="218"/>
        <v>0.65433655896551457</v>
      </c>
      <c r="P1546" s="30">
        <f ca="1">_xlfn.LOGNORM.INV(O1546,'Input Parameters'!$H$30,'Input Parameters'!$I$30)</f>
        <v>3.236853305673935</v>
      </c>
      <c r="Q1546" s="10">
        <f t="shared" ca="1" si="219"/>
        <v>0.87881231003572224</v>
      </c>
      <c r="R1546" s="30">
        <f>IF('Input Parameters'!$E$32=0,0,_xlfn.BETA.INV(Q1546,'Input Parameters'!$L$32,'Input Parameters'!$M$32,'Input Parameters'!$J$32,'Input Parameters'!$K$32))</f>
        <v>0</v>
      </c>
      <c r="S1546" s="10">
        <f t="shared" ca="1" si="220"/>
        <v>0.43000297489838957</v>
      </c>
      <c r="T1546" s="26">
        <f ca="1">_xlfn.LOGNORM.INV(S1546,'Input Parameters'!$H$34,'Input Parameters'!$I$34)</f>
        <v>49.312807418530902</v>
      </c>
      <c r="U1546" s="10">
        <f t="shared" ca="1" si="221"/>
        <v>0.66942569429762067</v>
      </c>
      <c r="V1546" s="30">
        <f ca="1">_xlfn.BETA.INV(U1546,'Input Parameters'!$L$36,'Input Parameters'!$M$36,'Input Parameters'!$J$36,'Input Parameters'!$K$36)</f>
        <v>0.65538362097403613</v>
      </c>
      <c r="W1546" s="2">
        <f ca="1">N1546+(P1546-N1546)*(1-ERF((T1546-R1546)/(2*SQRT(L1546*'Input Parameters'!$E$38))))</f>
        <v>0.10013500885601324</v>
      </c>
      <c r="X1546">
        <f t="shared" ca="1" si="222"/>
        <v>1</v>
      </c>
      <c r="Y1546" s="7"/>
    </row>
    <row r="1547" spans="1:25" ht="15" customHeight="1" x14ac:dyDescent="0.25">
      <c r="A1547" s="139">
        <v>1540</v>
      </c>
      <c r="B1547" s="10">
        <f t="shared" ca="1" si="213"/>
        <v>0.44410191807766808</v>
      </c>
      <c r="C1547" s="60">
        <f ca="1">_xlfn.NORM.INV(B1547,'Input Parameters'!$E$15,'Input Parameters'!$F$15)</f>
        <v>263.34882937509036</v>
      </c>
      <c r="D1547" s="10">
        <f t="shared" ca="1" si="214"/>
        <v>0.90534474620345629</v>
      </c>
      <c r="E1547" s="62">
        <f ca="1">IF(_xlfn.NORM.INV(D1547,'Input Parameters'!$E$17,'Input Parameters'!$F$17)&lt;3500,3500,IF(_xlfn.NORM.INV(D1547,'Input Parameters'!$E$17,'Input Parameters'!$F$17)&gt;5500,5500,_xlfn.NORM.INV(D1547,'Input Parameters'!$E$17,'Input Parameters'!$F$17)))</f>
        <v>5500</v>
      </c>
      <c r="F1547" s="10">
        <f t="shared" ca="1" si="215"/>
        <v>0.75662488388331661</v>
      </c>
      <c r="G1547" s="64">
        <f ca="1">_xlfn.NORM.INV(F1547,'Input Parameters'!$E$20,'Input Parameters'!$F$20)</f>
        <v>287.30976207786688</v>
      </c>
      <c r="H1547" s="57">
        <f ca="1">EXP(E1547*(1/'Input Parameters'!$E$23-1/G1547))</f>
        <v>0.69271090460886098</v>
      </c>
      <c r="I1547" s="10">
        <f t="shared" ca="1" si="216"/>
        <v>0.79030346504540738</v>
      </c>
      <c r="J1547" s="30">
        <f ca="1">_xlfn.BETA.INV(I1547,'Input Parameters'!$L$26,'Input Parameters'!$M$26,'Input Parameters'!$J$26,'Input Parameters'!$K$26)</f>
        <v>0.78094461149483996</v>
      </c>
      <c r="K1547" s="168">
        <f ca="1">('Input Parameters'!$E$27/'Input Parameters'!$E$38)^$J1547</f>
        <v>3.6914562509126341E-3</v>
      </c>
      <c r="L1547" s="69">
        <f ca="1">$H1547*$C1547*'Input Parameters'!$E$25*K1547</f>
        <v>0.67341245148965989</v>
      </c>
      <c r="M1547" s="24">
        <f t="shared" ca="1" si="217"/>
        <v>0.59844720440906252</v>
      </c>
      <c r="N1547" s="15">
        <f ca="1">_xlfn.NORM.INV(M1547,'Input Parameters'!$E$29,'Input Parameters'!$F$29)</f>
        <v>0.10002493299173672</v>
      </c>
      <c r="O1547" s="8">
        <f t="shared" ca="1" si="218"/>
        <v>0.1399366782001531</v>
      </c>
      <c r="P1547" s="30">
        <f ca="1">_xlfn.LOGNORM.INV(O1547,'Input Parameters'!$H$30,'Input Parameters'!$I$30)</f>
        <v>1.6105634183278683</v>
      </c>
      <c r="Q1547" s="10">
        <f t="shared" ca="1" si="219"/>
        <v>0.15319612161463037</v>
      </c>
      <c r="R1547" s="30">
        <f>IF('Input Parameters'!$E$32=0,0,_xlfn.BETA.INV(Q1547,'Input Parameters'!$L$32,'Input Parameters'!$M$32,'Input Parameters'!$J$32,'Input Parameters'!$K$32))</f>
        <v>0</v>
      </c>
      <c r="S1547" s="10">
        <f t="shared" ca="1" si="220"/>
        <v>0.2574096356716542</v>
      </c>
      <c r="T1547" s="26">
        <f ca="1">_xlfn.LOGNORM.INV(S1547,'Input Parameters'!$H$34,'Input Parameters'!$I$34)</f>
        <v>46.480861035766779</v>
      </c>
      <c r="U1547" s="10">
        <f t="shared" ca="1" si="221"/>
        <v>0.48229500594475261</v>
      </c>
      <c r="V1547" s="30">
        <f ca="1">_xlfn.BETA.INV(U1547,'Input Parameters'!$L$36,'Input Parameters'!$M$36,'Input Parameters'!$J$36,'Input Parameters'!$K$36)</f>
        <v>0.5791542345478764</v>
      </c>
      <c r="W1547" s="2">
        <f ca="1">N1547+(P1547-N1547)*(1-ERF((T1547-R1547)/(2*SQRT(L1547*'Input Parameters'!$E$38))))</f>
        <v>0.10011855405144585</v>
      </c>
      <c r="X1547">
        <f t="shared" ca="1" si="222"/>
        <v>1</v>
      </c>
      <c r="Y1547" s="7"/>
    </row>
    <row r="1548" spans="1:25" ht="15" customHeight="1" x14ac:dyDescent="0.25">
      <c r="A1548" s="139">
        <v>1541</v>
      </c>
      <c r="B1548" s="10">
        <f t="shared" ca="1" si="213"/>
        <v>0.3152940272533703</v>
      </c>
      <c r="C1548" s="60">
        <f ca="1">_xlfn.NORM.INV(B1548,'Input Parameters'!$E$15,'Input Parameters'!$F$15)</f>
        <v>244.90561143452015</v>
      </c>
      <c r="D1548" s="10">
        <f t="shared" ca="1" si="214"/>
        <v>0.58705878102614772</v>
      </c>
      <c r="E1548" s="62">
        <f ca="1">IF(_xlfn.NORM.INV(D1548,'Input Parameters'!$E$17,'Input Parameters'!$F$17)&lt;3500,3500,IF(_xlfn.NORM.INV(D1548,'Input Parameters'!$E$17,'Input Parameters'!$F$17)&gt;5500,5500,_xlfn.NORM.INV(D1548,'Input Parameters'!$E$17,'Input Parameters'!$F$17)))</f>
        <v>4953.9898585232841</v>
      </c>
      <c r="F1548" s="10">
        <f t="shared" ca="1" si="215"/>
        <v>1.0249962540805568E-2</v>
      </c>
      <c r="G1548" s="64">
        <f ca="1">_xlfn.NORM.INV(F1548,'Input Parameters'!$E$20,'Input Parameters'!$F$20)</f>
        <v>267.12563175899004</v>
      </c>
      <c r="H1548" s="57">
        <f ca="1">EXP(E1548*(1/'Input Parameters'!$E$23-1/G1548))</f>
        <v>0.19523350171304449</v>
      </c>
      <c r="I1548" s="10">
        <f t="shared" ca="1" si="216"/>
        <v>0.22326950136554669</v>
      </c>
      <c r="J1548" s="30">
        <f ca="1">_xlfn.BETA.INV(I1548,'Input Parameters'!$L$26,'Input Parameters'!$M$26,'Input Parameters'!$J$26,'Input Parameters'!$K$26)</f>
        <v>0.53369821305009657</v>
      </c>
      <c r="K1548" s="168">
        <f ca="1">('Input Parameters'!$E$27/'Input Parameters'!$E$38)^$J1548</f>
        <v>2.1748076523446534E-2</v>
      </c>
      <c r="L1548" s="69">
        <f ca="1">$H1548*$C1548*'Input Parameters'!$E$25*K1548</f>
        <v>1.0398577486974261</v>
      </c>
      <c r="M1548" s="24">
        <f t="shared" ca="1" si="217"/>
        <v>0.43642661963183627</v>
      </c>
      <c r="N1548" s="15">
        <f ca="1">_xlfn.NORM.INV(M1548,'Input Parameters'!$E$29,'Input Parameters'!$F$29)</f>
        <v>9.9983996466454936E-2</v>
      </c>
      <c r="O1548" s="8">
        <f t="shared" ca="1" si="218"/>
        <v>0.98708058794839038</v>
      </c>
      <c r="P1548" s="30">
        <f ca="1">_xlfn.LOGNORM.INV(O1548,'Input Parameters'!$H$30,'Input Parameters'!$I$30)</f>
        <v>7.6890736119279861</v>
      </c>
      <c r="Q1548" s="10">
        <f t="shared" ca="1" si="219"/>
        <v>0.79210377180583491</v>
      </c>
      <c r="R1548" s="30">
        <f>IF('Input Parameters'!$E$32=0,0,_xlfn.BETA.INV(Q1548,'Input Parameters'!$L$32,'Input Parameters'!$M$32,'Input Parameters'!$J$32,'Input Parameters'!$K$32))</f>
        <v>0</v>
      </c>
      <c r="S1548" s="10">
        <f t="shared" ca="1" si="220"/>
        <v>1.6460795731320199E-2</v>
      </c>
      <c r="T1548" s="26">
        <f ca="1">_xlfn.LOGNORM.INV(S1548,'Input Parameters'!$H$34,'Input Parameters'!$I$34)</f>
        <v>38.650019660119384</v>
      </c>
      <c r="U1548" s="10">
        <f t="shared" ca="1" si="221"/>
        <v>0.63009511758300996</v>
      </c>
      <c r="V1548" s="30">
        <f ca="1">_xlfn.BETA.INV(U1548,'Input Parameters'!$L$36,'Input Parameters'!$M$36,'Input Parameters'!$J$36,'Input Parameters'!$K$36)</f>
        <v>0.6380614899423136</v>
      </c>
      <c r="W1548" s="2">
        <f ca="1">N1548+(P1548-N1548)*(1-ERF((T1548-R1548)/(2*SQRT(L1548*'Input Parameters'!$E$38))))</f>
        <v>0.15584316474374119</v>
      </c>
      <c r="X1548">
        <f t="shared" ca="1" si="222"/>
        <v>1</v>
      </c>
      <c r="Y1548" s="7"/>
    </row>
    <row r="1549" spans="1:25" ht="15" customHeight="1" x14ac:dyDescent="0.25">
      <c r="A1549" s="139">
        <v>1542</v>
      </c>
      <c r="B1549" s="10">
        <f t="shared" ca="1" si="213"/>
        <v>0.30461193501747685</v>
      </c>
      <c r="C1549" s="60">
        <f ca="1">_xlfn.NORM.INV(B1549,'Input Parameters'!$E$15,'Input Parameters'!$F$15)</f>
        <v>243.26450818845026</v>
      </c>
      <c r="D1549" s="10">
        <f t="shared" ca="1" si="214"/>
        <v>0.15513510912455197</v>
      </c>
      <c r="E1549" s="62">
        <f ca="1">IF(_xlfn.NORM.INV(D1549,'Input Parameters'!$E$17,'Input Parameters'!$F$17)&lt;3500,3500,IF(_xlfn.NORM.INV(D1549,'Input Parameters'!$E$17,'Input Parameters'!$F$17)&gt;5500,5500,_xlfn.NORM.INV(D1549,'Input Parameters'!$E$17,'Input Parameters'!$F$17)))</f>
        <v>4089.7413625394352</v>
      </c>
      <c r="F1549" s="10">
        <f t="shared" ca="1" si="215"/>
        <v>0.48613584912152052</v>
      </c>
      <c r="G1549" s="64">
        <f ca="1">_xlfn.NORM.INV(F1549,'Input Parameters'!$E$20,'Input Parameters'!$F$20)</f>
        <v>282.41711288613658</v>
      </c>
      <c r="H1549" s="57">
        <f ca="1">EXP(E1549*(1/'Input Parameters'!$E$23-1/G1549))</f>
        <v>0.59475461430938614</v>
      </c>
      <c r="I1549" s="10">
        <f t="shared" ca="1" si="216"/>
        <v>0.81567578425452669</v>
      </c>
      <c r="J1549" s="30">
        <f ca="1">_xlfn.BETA.INV(I1549,'Input Parameters'!$L$26,'Input Parameters'!$M$26,'Input Parameters'!$J$26,'Input Parameters'!$K$26)</f>
        <v>0.79293613218573478</v>
      </c>
      <c r="K1549" s="168">
        <f ca="1">('Input Parameters'!$E$27/'Input Parameters'!$E$38)^$J1549</f>
        <v>3.3872065845580554E-3</v>
      </c>
      <c r="L1549" s="69">
        <f ca="1">$H1549*$C1549*'Input Parameters'!$E$25*K1549</f>
        <v>0.49007015598112247</v>
      </c>
      <c r="M1549" s="24">
        <f t="shared" ca="1" si="217"/>
        <v>0.54236766085082577</v>
      </c>
      <c r="N1549" s="15">
        <f ca="1">_xlfn.NORM.INV(M1549,'Input Parameters'!$E$29,'Input Parameters'!$F$29)</f>
        <v>0.10001064003967579</v>
      </c>
      <c r="O1549" s="8">
        <f t="shared" ca="1" si="218"/>
        <v>0.53708830550963671</v>
      </c>
      <c r="P1549" s="30">
        <f ca="1">_xlfn.LOGNORM.INV(O1549,'Input Parameters'!$H$30,'Input Parameters'!$I$30)</f>
        <v>2.8039232350432233</v>
      </c>
      <c r="Q1549" s="10">
        <f t="shared" ca="1" si="219"/>
        <v>0.59278536019299455</v>
      </c>
      <c r="R1549" s="30">
        <f>IF('Input Parameters'!$E$32=0,0,_xlfn.BETA.INV(Q1549,'Input Parameters'!$L$32,'Input Parameters'!$M$32,'Input Parameters'!$J$32,'Input Parameters'!$K$32))</f>
        <v>0</v>
      </c>
      <c r="S1549" s="10">
        <f t="shared" ca="1" si="220"/>
        <v>0.10611114827972423</v>
      </c>
      <c r="T1549" s="26">
        <f ca="1">_xlfn.LOGNORM.INV(S1549,'Input Parameters'!$H$34,'Input Parameters'!$I$34)</f>
        <v>43.155658074538977</v>
      </c>
      <c r="U1549" s="10">
        <f t="shared" ca="1" si="221"/>
        <v>0.66513776208506947</v>
      </c>
      <c r="V1549" s="30">
        <f ca="1">_xlfn.BETA.INV(U1549,'Input Parameters'!$L$36,'Input Parameters'!$M$36,'Input Parameters'!$J$36,'Input Parameters'!$K$36)</f>
        <v>0.65344458426864926</v>
      </c>
      <c r="W1549" s="2">
        <f ca="1">N1549+(P1549-N1549)*(1-ERF((T1549-R1549)/(2*SQRT(L1549*'Input Parameters'!$E$38))))</f>
        <v>0.1000459579192378</v>
      </c>
      <c r="X1549">
        <f t="shared" ca="1" si="222"/>
        <v>1</v>
      </c>
      <c r="Y1549" s="7"/>
    </row>
    <row r="1550" spans="1:25" ht="15" customHeight="1" x14ac:dyDescent="0.25">
      <c r="A1550" s="139">
        <v>1543</v>
      </c>
      <c r="B1550" s="10">
        <f t="shared" ca="1" si="213"/>
        <v>0.80397040165454203</v>
      </c>
      <c r="C1550" s="60">
        <f ca="1">_xlfn.NORM.INV(B1550,'Input Parameters'!$E$15,'Input Parameters'!$F$15)</f>
        <v>317.35076752992541</v>
      </c>
      <c r="D1550" s="10">
        <f t="shared" ca="1" si="214"/>
        <v>0.83669923999320928</v>
      </c>
      <c r="E1550" s="62">
        <f ca="1">IF(_xlfn.NORM.INV(D1550,'Input Parameters'!$E$17,'Input Parameters'!$F$17)&lt;3500,3500,IF(_xlfn.NORM.INV(D1550,'Input Parameters'!$E$17,'Input Parameters'!$F$17)&gt;5500,5500,_xlfn.NORM.INV(D1550,'Input Parameters'!$E$17,'Input Parameters'!$F$17)))</f>
        <v>5486.6875391778858</v>
      </c>
      <c r="F1550" s="10">
        <f t="shared" ca="1" si="215"/>
        <v>0.88766340989587145</v>
      </c>
      <c r="G1550" s="64">
        <f ca="1">_xlfn.NORM.INV(F1550,'Input Parameters'!$E$20,'Input Parameters'!$F$20)</f>
        <v>290.78510806501907</v>
      </c>
      <c r="H1550" s="57">
        <f ca="1">EXP(E1550*(1/'Input Parameters'!$E$23-1/G1550))</f>
        <v>0.87108383953996749</v>
      </c>
      <c r="I1550" s="10">
        <f t="shared" ca="1" si="216"/>
        <v>0.93536352143087931</v>
      </c>
      <c r="J1550" s="30">
        <f ca="1">_xlfn.BETA.INV(I1550,'Input Parameters'!$L$26,'Input Parameters'!$M$26,'Input Parameters'!$J$26,'Input Parameters'!$K$26)</f>
        <v>0.86403269745798972</v>
      </c>
      <c r="K1550" s="168">
        <f ca="1">('Input Parameters'!$E$27/'Input Parameters'!$E$38)^$J1550</f>
        <v>2.0340486457521567E-3</v>
      </c>
      <c r="L1550" s="69">
        <f ca="1">$H1550*$C1550*'Input Parameters'!$E$25*K1550</f>
        <v>0.5622906279630816</v>
      </c>
      <c r="M1550" s="24">
        <f t="shared" ca="1" si="217"/>
        <v>0.20120656711252416</v>
      </c>
      <c r="N1550" s="15">
        <f ca="1">_xlfn.NORM.INV(M1550,'Input Parameters'!$E$29,'Input Parameters'!$F$29)</f>
        <v>9.9916268073678371E-2</v>
      </c>
      <c r="O1550" s="8">
        <f t="shared" ca="1" si="218"/>
        <v>0.42651150731389298</v>
      </c>
      <c r="P1550" s="30">
        <f ca="1">_xlfn.LOGNORM.INV(O1550,'Input Parameters'!$H$30,'Input Parameters'!$I$30)</f>
        <v>2.4584375289672282</v>
      </c>
      <c r="Q1550" s="10">
        <f t="shared" ca="1" si="219"/>
        <v>0.13067175967581857</v>
      </c>
      <c r="R1550" s="30">
        <f>IF('Input Parameters'!$E$32=0,0,_xlfn.BETA.INV(Q1550,'Input Parameters'!$L$32,'Input Parameters'!$M$32,'Input Parameters'!$J$32,'Input Parameters'!$K$32))</f>
        <v>0</v>
      </c>
      <c r="S1550" s="10">
        <f t="shared" ca="1" si="220"/>
        <v>0.68858759425640492</v>
      </c>
      <c r="T1550" s="26">
        <f ca="1">_xlfn.LOGNORM.INV(S1550,'Input Parameters'!$H$34,'Input Parameters'!$I$34)</f>
        <v>53.591338669107571</v>
      </c>
      <c r="U1550" s="10">
        <f t="shared" ca="1" si="221"/>
        <v>0.89210338091281138</v>
      </c>
      <c r="V1550" s="30">
        <f ca="1">_xlfn.BETA.INV(U1550,'Input Parameters'!$L$36,'Input Parameters'!$M$36,'Input Parameters'!$J$36,'Input Parameters'!$K$36)</f>
        <v>0.79416680557537367</v>
      </c>
      <c r="W1550" s="2">
        <f ca="1">N1550+(P1550-N1550)*(1-ERF((T1550-R1550)/(2*SQRT(L1550*'Input Parameters'!$E$38))))</f>
        <v>9.9917290736776521E-2</v>
      </c>
      <c r="X1550">
        <f t="shared" ca="1" si="222"/>
        <v>1</v>
      </c>
      <c r="Y1550" s="7"/>
    </row>
    <row r="1551" spans="1:25" ht="15" customHeight="1" x14ac:dyDescent="0.25">
      <c r="A1551" s="139">
        <v>1544</v>
      </c>
      <c r="B1551" s="10">
        <f t="shared" ca="1" si="213"/>
        <v>0.56589242813551177</v>
      </c>
      <c r="C1551" s="60">
        <f ca="1">_xlfn.NORM.INV(B1551,'Input Parameters'!$E$15,'Input Parameters'!$F$15)</f>
        <v>279.95930364083046</v>
      </c>
      <c r="D1551" s="10">
        <f t="shared" ca="1" si="214"/>
        <v>0.52369808220507974</v>
      </c>
      <c r="E1551" s="62">
        <f ca="1">IF(_xlfn.NORM.INV(D1551,'Input Parameters'!$E$17,'Input Parameters'!$F$17)&lt;3500,3500,IF(_xlfn.NORM.INV(D1551,'Input Parameters'!$E$17,'Input Parameters'!$F$17)&gt;5500,5500,_xlfn.NORM.INV(D1551,'Input Parameters'!$E$17,'Input Parameters'!$F$17)))</f>
        <v>4841.6060826387329</v>
      </c>
      <c r="F1551" s="10">
        <f t="shared" ca="1" si="215"/>
        <v>0.92709365093133778</v>
      </c>
      <c r="G1551" s="64">
        <f ca="1">_xlfn.NORM.INV(F1551,'Input Parameters'!$E$20,'Input Parameters'!$F$20)</f>
        <v>292.39502993706139</v>
      </c>
      <c r="H1551" s="57">
        <f ca="1">EXP(E1551*(1/'Input Parameters'!$E$23-1/G1551))</f>
        <v>0.97033409083734878</v>
      </c>
      <c r="I1551" s="10">
        <f t="shared" ca="1" si="216"/>
        <v>0.34177971163075338</v>
      </c>
      <c r="J1551" s="30">
        <f ca="1">_xlfn.BETA.INV(I1551,'Input Parameters'!$L$26,'Input Parameters'!$M$26,'Input Parameters'!$J$26,'Input Parameters'!$K$26)</f>
        <v>0.59403768776003307</v>
      </c>
      <c r="K1551" s="168">
        <f ca="1">('Input Parameters'!$E$27/'Input Parameters'!$E$38)^$J1551</f>
        <v>1.4107531904207998E-2</v>
      </c>
      <c r="L1551" s="69">
        <f ca="1">$H1551*$C1551*'Input Parameters'!$E$25*K1551</f>
        <v>3.8323682671442243</v>
      </c>
      <c r="M1551" s="24">
        <f t="shared" ca="1" si="217"/>
        <v>0.67186061802750685</v>
      </c>
      <c r="N1551" s="15">
        <f ca="1">_xlfn.NORM.INV(M1551,'Input Parameters'!$E$29,'Input Parameters'!$F$29)</f>
        <v>0.10004450567212549</v>
      </c>
      <c r="O1551" s="8">
        <f t="shared" ca="1" si="218"/>
        <v>0.35571781530568602</v>
      </c>
      <c r="P1551" s="30">
        <f ca="1">_xlfn.LOGNORM.INV(O1551,'Input Parameters'!$H$30,'Input Parameters'!$I$30)</f>
        <v>2.2530691056179393</v>
      </c>
      <c r="Q1551" s="10">
        <f t="shared" ca="1" si="219"/>
        <v>0.16696585068832537</v>
      </c>
      <c r="R1551" s="30">
        <f>IF('Input Parameters'!$E$32=0,0,_xlfn.BETA.INV(Q1551,'Input Parameters'!$L$32,'Input Parameters'!$M$32,'Input Parameters'!$J$32,'Input Parameters'!$K$32))</f>
        <v>0</v>
      </c>
      <c r="S1551" s="10">
        <f t="shared" ca="1" si="220"/>
        <v>0.80392384164311714</v>
      </c>
      <c r="T1551" s="26">
        <f ca="1">_xlfn.LOGNORM.INV(S1551,'Input Parameters'!$H$34,'Input Parameters'!$I$34)</f>
        <v>56.075276397505455</v>
      </c>
      <c r="U1551" s="10">
        <f t="shared" ca="1" si="221"/>
        <v>0.58706928255481017</v>
      </c>
      <c r="V1551" s="30">
        <f ca="1">_xlfn.BETA.INV(U1551,'Input Parameters'!$L$36,'Input Parameters'!$M$36,'Input Parameters'!$J$36,'Input Parameters'!$K$36)</f>
        <v>0.62010798261719147</v>
      </c>
      <c r="W1551" s="2">
        <f ca="1">N1551+(P1551-N1551)*(1-ERF((T1551-R1551)/(2*SQRT(L1551*'Input Parameters'!$E$38))))</f>
        <v>0.19223823544362911</v>
      </c>
      <c r="X1551">
        <f t="shared" ca="1" si="222"/>
        <v>1</v>
      </c>
      <c r="Y1551" s="7"/>
    </row>
    <row r="1552" spans="1:25" ht="15" customHeight="1" x14ac:dyDescent="0.25">
      <c r="A1552" s="139">
        <v>1545</v>
      </c>
      <c r="B1552" s="10">
        <f t="shared" ca="1" si="213"/>
        <v>4.5812752701906989E-3</v>
      </c>
      <c r="C1552" s="60">
        <f ca="1">_xlfn.NORM.INV(B1552,'Input Parameters'!$E$15,'Input Parameters'!$F$15)</f>
        <v>129.74295384992647</v>
      </c>
      <c r="D1552" s="10">
        <f t="shared" ca="1" si="214"/>
        <v>0.55059587153016609</v>
      </c>
      <c r="E1552" s="62">
        <f ca="1">IF(_xlfn.NORM.INV(D1552,'Input Parameters'!$E$17,'Input Parameters'!$F$17)&lt;3500,3500,IF(_xlfn.NORM.INV(D1552,'Input Parameters'!$E$17,'Input Parameters'!$F$17)&gt;5500,5500,_xlfn.NORM.INV(D1552,'Input Parameters'!$E$17,'Input Parameters'!$F$17)))</f>
        <v>4889.0168704043872</v>
      </c>
      <c r="F1552" s="10">
        <f t="shared" ca="1" si="215"/>
        <v>0.21049341262397536</v>
      </c>
      <c r="G1552" s="64">
        <f ca="1">_xlfn.NORM.INV(F1552,'Input Parameters'!$E$20,'Input Parameters'!$F$20)</f>
        <v>277.25844041913365</v>
      </c>
      <c r="H1552" s="57">
        <f ca="1">EXP(E1552*(1/'Input Parameters'!$E$23-1/G1552))</f>
        <v>0.38936033873814507</v>
      </c>
      <c r="I1552" s="10">
        <f t="shared" ca="1" si="216"/>
        <v>0.57211070065383163</v>
      </c>
      <c r="J1552" s="30">
        <f ca="1">_xlfn.BETA.INV(I1552,'Input Parameters'!$L$26,'Input Parameters'!$M$26,'Input Parameters'!$J$26,'Input Parameters'!$K$26)</f>
        <v>0.69019216884579959</v>
      </c>
      <c r="K1552" s="168">
        <f ca="1">('Input Parameters'!$E$27/'Input Parameters'!$E$38)^$J1552</f>
        <v>7.0779934408963519E-3</v>
      </c>
      <c r="L1552" s="69">
        <f ca="1">$H1552*$C1552*'Input Parameters'!$E$25*K1552</f>
        <v>0.35755729919046819</v>
      </c>
      <c r="M1552" s="24">
        <f t="shared" ca="1" si="217"/>
        <v>0.18328690188377295</v>
      </c>
      <c r="N1552" s="15">
        <f ca="1">_xlfn.NORM.INV(M1552,'Input Parameters'!$E$29,'Input Parameters'!$F$29)</f>
        <v>9.9909709026546667E-2</v>
      </c>
      <c r="O1552" s="8">
        <f t="shared" ca="1" si="218"/>
        <v>0.97704406040065728</v>
      </c>
      <c r="P1552" s="30">
        <f ca="1">_xlfn.LOGNORM.INV(O1552,'Input Parameters'!$H$30,'Input Parameters'!$I$30)</f>
        <v>6.8895662432731237</v>
      </c>
      <c r="Q1552" s="10">
        <f t="shared" ca="1" si="219"/>
        <v>0.5308926798293655</v>
      </c>
      <c r="R1552" s="30">
        <f>IF('Input Parameters'!$E$32=0,0,_xlfn.BETA.INV(Q1552,'Input Parameters'!$L$32,'Input Parameters'!$M$32,'Input Parameters'!$J$32,'Input Parameters'!$K$32))</f>
        <v>0</v>
      </c>
      <c r="S1552" s="10">
        <f t="shared" ca="1" si="220"/>
        <v>0.59716203839353754</v>
      </c>
      <c r="T1552" s="26">
        <f ca="1">_xlfn.LOGNORM.INV(S1552,'Input Parameters'!$H$34,'Input Parameters'!$I$34)</f>
        <v>51.975692898589855</v>
      </c>
      <c r="U1552" s="10">
        <f t="shared" ca="1" si="221"/>
        <v>9.7926904999785513E-2</v>
      </c>
      <c r="V1552" s="30">
        <f ca="1">_xlfn.BETA.INV(U1552,'Input Parameters'!$L$36,'Input Parameters'!$M$36,'Input Parameters'!$J$36,'Input Parameters'!$K$36)</f>
        <v>0.41553782231474218</v>
      </c>
      <c r="W1552" s="2">
        <f ca="1">N1552+(P1552-N1552)*(1-ERF((T1552-R1552)/(2*SQRT(L1552*'Input Parameters'!$E$38))))</f>
        <v>9.9909714412124512E-2</v>
      </c>
      <c r="X1552">
        <f t="shared" ca="1" si="222"/>
        <v>1</v>
      </c>
      <c r="Y1552" s="7"/>
    </row>
    <row r="1553" spans="1:25" ht="15" customHeight="1" x14ac:dyDescent="0.25">
      <c r="A1553" s="139">
        <v>1546</v>
      </c>
      <c r="B1553" s="10">
        <f t="shared" ca="1" si="213"/>
        <v>0.3930319887241811</v>
      </c>
      <c r="C1553" s="60">
        <f ca="1">_xlfn.NORM.INV(B1553,'Input Parameters'!$E$15,'Input Parameters'!$F$15)</f>
        <v>256.2577315376314</v>
      </c>
      <c r="D1553" s="10">
        <f t="shared" ca="1" si="214"/>
        <v>0.85366950691431054</v>
      </c>
      <c r="E1553" s="62">
        <f ca="1">IF(_xlfn.NORM.INV(D1553,'Input Parameters'!$E$17,'Input Parameters'!$F$17)&lt;3500,3500,IF(_xlfn.NORM.INV(D1553,'Input Parameters'!$E$17,'Input Parameters'!$F$17)&gt;5500,5500,_xlfn.NORM.INV(D1553,'Input Parameters'!$E$17,'Input Parameters'!$F$17)))</f>
        <v>5500</v>
      </c>
      <c r="F1553" s="10">
        <f t="shared" ca="1" si="215"/>
        <v>9.4221368739534128E-2</v>
      </c>
      <c r="G1553" s="64">
        <f ca="1">_xlfn.NORM.INV(F1553,'Input Parameters'!$E$20,'Input Parameters'!$F$20)</f>
        <v>273.83816084374303</v>
      </c>
      <c r="H1553" s="57">
        <f ca="1">EXP(E1553*(1/'Input Parameters'!$E$23-1/G1553))</f>
        <v>0.27011790981381878</v>
      </c>
      <c r="I1553" s="10">
        <f t="shared" ca="1" si="216"/>
        <v>0.76446628177619502</v>
      </c>
      <c r="J1553" s="30">
        <f ca="1">_xlfn.BETA.INV(I1553,'Input Parameters'!$L$26,'Input Parameters'!$M$26,'Input Parameters'!$J$26,'Input Parameters'!$K$26)</f>
        <v>0.76925635078348809</v>
      </c>
      <c r="K1553" s="168">
        <f ca="1">('Input Parameters'!$E$27/'Input Parameters'!$E$38)^$J1553</f>
        <v>4.0142928300737346E-3</v>
      </c>
      <c r="L1553" s="69">
        <f ca="1">$H1553*$C1553*'Input Parameters'!$E$25*K1553</f>
        <v>0.27786855814569755</v>
      </c>
      <c r="M1553" s="24">
        <f t="shared" ca="1" si="217"/>
        <v>0.65955639975841973</v>
      </c>
      <c r="N1553" s="15">
        <f ca="1">_xlfn.NORM.INV(M1553,'Input Parameters'!$E$29,'Input Parameters'!$F$29)</f>
        <v>0.10004112527661087</v>
      </c>
      <c r="O1553" s="8">
        <f t="shared" ca="1" si="218"/>
        <v>0.48618697339232608</v>
      </c>
      <c r="P1553" s="30">
        <f ca="1">_xlfn.LOGNORM.INV(O1553,'Input Parameters'!$H$30,'Input Parameters'!$I$30)</f>
        <v>2.6397427659027084</v>
      </c>
      <c r="Q1553" s="10">
        <f t="shared" ca="1" si="219"/>
        <v>0.68898272021136497</v>
      </c>
      <c r="R1553" s="30">
        <f>IF('Input Parameters'!$E$32=0,0,_xlfn.BETA.INV(Q1553,'Input Parameters'!$L$32,'Input Parameters'!$M$32,'Input Parameters'!$J$32,'Input Parameters'!$K$32))</f>
        <v>0</v>
      </c>
      <c r="S1553" s="10">
        <f t="shared" ca="1" si="220"/>
        <v>0.94361622569874792</v>
      </c>
      <c r="T1553" s="26">
        <f ca="1">_xlfn.LOGNORM.INV(S1553,'Input Parameters'!$H$34,'Input Parameters'!$I$34)</f>
        <v>61.412342596180359</v>
      </c>
      <c r="U1553" s="10">
        <f t="shared" ca="1" si="221"/>
        <v>0.58491201385356006</v>
      </c>
      <c r="V1553" s="30">
        <f ca="1">_xlfn.BETA.INV(U1553,'Input Parameters'!$L$36,'Input Parameters'!$M$36,'Input Parameters'!$J$36,'Input Parameters'!$K$36)</f>
        <v>0.61923009687135466</v>
      </c>
      <c r="W1553" s="2">
        <f ca="1">N1553+(P1553-N1553)*(1-ERF((T1553-R1553)/(2*SQRT(L1553*'Input Parameters'!$E$38))))</f>
        <v>0.10004112527661144</v>
      </c>
      <c r="X1553">
        <f t="shared" ca="1" si="222"/>
        <v>1</v>
      </c>
      <c r="Y1553" s="7"/>
    </row>
    <row r="1554" spans="1:25" ht="15" customHeight="1" x14ac:dyDescent="0.25">
      <c r="A1554" s="139">
        <v>1547</v>
      </c>
      <c r="B1554" s="10">
        <f t="shared" ca="1" si="213"/>
        <v>0.5338090859828577</v>
      </c>
      <c r="C1554" s="60">
        <f ca="1">_xlfn.NORM.INV(B1554,'Input Parameters'!$E$15,'Input Parameters'!$F$15)</f>
        <v>275.56543257598281</v>
      </c>
      <c r="D1554" s="10">
        <f t="shared" ca="1" si="214"/>
        <v>0.92433930199880832</v>
      </c>
      <c r="E1554" s="62">
        <f ca="1">IF(_xlfn.NORM.INV(D1554,'Input Parameters'!$E$17,'Input Parameters'!$F$17)&lt;3500,3500,IF(_xlfn.NORM.INV(D1554,'Input Parameters'!$E$17,'Input Parameters'!$F$17)&gt;5500,5500,_xlfn.NORM.INV(D1554,'Input Parameters'!$E$17,'Input Parameters'!$F$17)))</f>
        <v>5500</v>
      </c>
      <c r="F1554" s="10">
        <f t="shared" ca="1" si="215"/>
        <v>0.36392424594784745</v>
      </c>
      <c r="G1554" s="64">
        <f ca="1">_xlfn.NORM.INV(F1554,'Input Parameters'!$E$20,'Input Parameters'!$F$20)</f>
        <v>280.31847412228035</v>
      </c>
      <c r="H1554" s="57">
        <f ca="1">EXP(E1554*(1/'Input Parameters'!$E$23-1/G1554))</f>
        <v>0.42973720629298984</v>
      </c>
      <c r="I1554" s="10">
        <f t="shared" ca="1" si="216"/>
        <v>0.40587287588670984</v>
      </c>
      <c r="J1554" s="30">
        <f ca="1">_xlfn.BETA.INV(I1554,'Input Parameters'!$L$26,'Input Parameters'!$M$26,'Input Parameters'!$J$26,'Input Parameters'!$K$26)</f>
        <v>0.62242805357813713</v>
      </c>
      <c r="K1554" s="168">
        <f ca="1">('Input Parameters'!$E$27/'Input Parameters'!$E$38)^$J1554</f>
        <v>1.1508248784985556E-2</v>
      </c>
      <c r="L1554" s="69">
        <f ca="1">$H1554*$C1554*'Input Parameters'!$E$25*K1554</f>
        <v>1.3628150972304756</v>
      </c>
      <c r="M1554" s="24">
        <f t="shared" ca="1" si="217"/>
        <v>0.12443005631159365</v>
      </c>
      <c r="N1554" s="15">
        <f ca="1">_xlfn.NORM.INV(M1554,'Input Parameters'!$E$29,'Input Parameters'!$F$29)</f>
        <v>9.988468775120915E-2</v>
      </c>
      <c r="O1554" s="8">
        <f t="shared" ca="1" si="218"/>
        <v>0.76281161395661745</v>
      </c>
      <c r="P1554" s="30">
        <f ca="1">_xlfn.LOGNORM.INV(O1554,'Input Parameters'!$H$30,'Input Parameters'!$I$30)</f>
        <v>3.7620737033805001</v>
      </c>
      <c r="Q1554" s="10">
        <f t="shared" ca="1" si="219"/>
        <v>0.56337345497035141</v>
      </c>
      <c r="R1554" s="30">
        <f>IF('Input Parameters'!$E$32=0,0,_xlfn.BETA.INV(Q1554,'Input Parameters'!$L$32,'Input Parameters'!$M$32,'Input Parameters'!$J$32,'Input Parameters'!$K$32))</f>
        <v>0</v>
      </c>
      <c r="S1554" s="10">
        <f t="shared" ca="1" si="220"/>
        <v>0.7767511446680615</v>
      </c>
      <c r="T1554" s="26">
        <f ca="1">_xlfn.LOGNORM.INV(S1554,'Input Parameters'!$H$34,'Input Parameters'!$I$34)</f>
        <v>55.419638449144088</v>
      </c>
      <c r="U1554" s="10">
        <f t="shared" ca="1" si="221"/>
        <v>0.45892544424479143</v>
      </c>
      <c r="V1554" s="30">
        <f ca="1">_xlfn.BETA.INV(U1554,'Input Parameters'!$L$36,'Input Parameters'!$M$36,'Input Parameters'!$J$36,'Input Parameters'!$K$36)</f>
        <v>0.57033220325280642</v>
      </c>
      <c r="W1554" s="2">
        <f ca="1">N1554+(P1554-N1554)*(1-ERF((T1554-R1554)/(2*SQRT(L1554*'Input Parameters'!$E$38))))</f>
        <v>0.10277194457915656</v>
      </c>
      <c r="X1554">
        <f t="shared" ca="1" si="222"/>
        <v>1</v>
      </c>
      <c r="Y1554" s="7"/>
    </row>
    <row r="1555" spans="1:25" ht="15" customHeight="1" x14ac:dyDescent="0.25">
      <c r="A1555" s="139">
        <v>1548</v>
      </c>
      <c r="B1555" s="10">
        <f t="shared" ca="1" si="213"/>
        <v>0.27314406509440758</v>
      </c>
      <c r="C1555" s="60">
        <f ca="1">_xlfn.NORM.INV(B1555,'Input Parameters'!$E$15,'Input Parameters'!$F$15)</f>
        <v>238.27058636170631</v>
      </c>
      <c r="D1555" s="10">
        <f t="shared" ca="1" si="214"/>
        <v>0.2564633847972001</v>
      </c>
      <c r="E1555" s="62">
        <f ca="1">IF(_xlfn.NORM.INV(D1555,'Input Parameters'!$E$17,'Input Parameters'!$F$17)&lt;3500,3500,IF(_xlfn.NORM.INV(D1555,'Input Parameters'!$E$17,'Input Parameters'!$F$17)&gt;5500,5500,_xlfn.NORM.INV(D1555,'Input Parameters'!$E$17,'Input Parameters'!$F$17)))</f>
        <v>4341.9989368867573</v>
      </c>
      <c r="F1555" s="10">
        <f t="shared" ca="1" si="215"/>
        <v>0.82106739657963457</v>
      </c>
      <c r="G1555" s="64">
        <f ca="1">_xlfn.NORM.INV(F1555,'Input Parameters'!$E$20,'Input Parameters'!$F$20)</f>
        <v>288.81025143978462</v>
      </c>
      <c r="H1555" s="57">
        <f ca="1">EXP(E1555*(1/'Input Parameters'!$E$23-1/G1555))</f>
        <v>0.80951012186674309</v>
      </c>
      <c r="I1555" s="10">
        <f t="shared" ca="1" si="216"/>
        <v>0.13830967416234585</v>
      </c>
      <c r="J1555" s="30">
        <f ca="1">_xlfn.BETA.INV(I1555,'Input Parameters'!$L$26,'Input Parameters'!$M$26,'Input Parameters'!$J$26,'Input Parameters'!$K$26)</f>
        <v>0.47758648309920143</v>
      </c>
      <c r="K1555" s="168">
        <f ca="1">('Input Parameters'!$E$27/'Input Parameters'!$E$38)^$J1555</f>
        <v>3.2525229805658647E-2</v>
      </c>
      <c r="L1555" s="69">
        <f ca="1">$H1555*$C1555*'Input Parameters'!$E$25*K1555</f>
        <v>6.2735460573589279</v>
      </c>
      <c r="M1555" s="24">
        <f t="shared" ca="1" si="217"/>
        <v>0.68265129794004675</v>
      </c>
      <c r="N1555" s="15">
        <f ca="1">_xlfn.NORM.INV(M1555,'Input Parameters'!$E$29,'Input Parameters'!$F$29)</f>
        <v>0.10004751256681617</v>
      </c>
      <c r="O1555" s="8">
        <f t="shared" ca="1" si="218"/>
        <v>0.12729367367546385</v>
      </c>
      <c r="P1555" s="30">
        <f ca="1">_xlfn.LOGNORM.INV(O1555,'Input Parameters'!$H$30,'Input Parameters'!$I$30)</f>
        <v>1.5665373682718027</v>
      </c>
      <c r="Q1555" s="10">
        <f t="shared" ca="1" si="219"/>
        <v>0.94433386288233079</v>
      </c>
      <c r="R1555" s="30">
        <f>IF('Input Parameters'!$E$32=0,0,_xlfn.BETA.INV(Q1555,'Input Parameters'!$L$32,'Input Parameters'!$M$32,'Input Parameters'!$J$32,'Input Parameters'!$K$32))</f>
        <v>0</v>
      </c>
      <c r="S1555" s="10">
        <f t="shared" ca="1" si="220"/>
        <v>0.45816005578963093</v>
      </c>
      <c r="T1555" s="26">
        <f ca="1">_xlfn.LOGNORM.INV(S1555,'Input Parameters'!$H$34,'Input Parameters'!$I$34)</f>
        <v>49.752532230038504</v>
      </c>
      <c r="U1555" s="10">
        <f t="shared" ca="1" si="221"/>
        <v>8.8389240311916861E-3</v>
      </c>
      <c r="V1555" s="30">
        <f ca="1">_xlfn.BETA.INV(U1555,'Input Parameters'!$L$36,'Input Parameters'!$M$36,'Input Parameters'!$J$36,'Input Parameters'!$K$36)</f>
        <v>0.31698068519660616</v>
      </c>
      <c r="W1555" s="2">
        <f ca="1">N1555+(P1555-N1555)*(1-ERF((T1555-R1555)/(2*SQRT(L1555*'Input Parameters'!$E$38))))</f>
        <v>0.33490429979624065</v>
      </c>
      <c r="X1555">
        <f t="shared" ca="1" si="222"/>
        <v>0</v>
      </c>
      <c r="Y1555" s="7"/>
    </row>
    <row r="1556" spans="1:25" ht="15" customHeight="1" x14ac:dyDescent="0.25">
      <c r="A1556" s="139">
        <v>1549</v>
      </c>
      <c r="B1556" s="10">
        <f t="shared" ca="1" si="213"/>
        <v>0.31070535714559211</v>
      </c>
      <c r="C1556" s="60">
        <f ca="1">_xlfn.NORM.INV(B1556,'Input Parameters'!$E$15,'Input Parameters'!$F$15)</f>
        <v>244.20366191568957</v>
      </c>
      <c r="D1556" s="10">
        <f t="shared" ca="1" si="214"/>
        <v>0.651577883277075</v>
      </c>
      <c r="E1556" s="62">
        <f ca="1">IF(_xlfn.NORM.INV(D1556,'Input Parameters'!$E$17,'Input Parameters'!$F$17)&lt;3500,3500,IF(_xlfn.NORM.INV(D1556,'Input Parameters'!$E$17,'Input Parameters'!$F$17)&gt;5500,5500,_xlfn.NORM.INV(D1556,'Input Parameters'!$E$17,'Input Parameters'!$F$17)))</f>
        <v>5072.708754437378</v>
      </c>
      <c r="F1556" s="10">
        <f t="shared" ca="1" si="215"/>
        <v>0.31630839605531014</v>
      </c>
      <c r="G1556" s="64">
        <f ca="1">_xlfn.NORM.INV(F1556,'Input Parameters'!$E$20,'Input Parameters'!$F$20)</f>
        <v>279.44708546511526</v>
      </c>
      <c r="H1556" s="57">
        <f ca="1">EXP(E1556*(1/'Input Parameters'!$E$23-1/G1556))</f>
        <v>0.43370304165366824</v>
      </c>
      <c r="I1556" s="10">
        <f t="shared" ca="1" si="216"/>
        <v>0.30286668522127103</v>
      </c>
      <c r="J1556" s="30">
        <f ca="1">_xlfn.BETA.INV(I1556,'Input Parameters'!$L$26,'Input Parameters'!$M$26,'Input Parameters'!$J$26,'Input Parameters'!$K$26)</f>
        <v>0.57563152716587651</v>
      </c>
      <c r="K1556" s="168">
        <f ca="1">('Input Parameters'!$E$27/'Input Parameters'!$E$38)^$J1556</f>
        <v>1.6098669995051336E-2</v>
      </c>
      <c r="L1556" s="69">
        <f ca="1">$H1556*$C1556*'Input Parameters'!$E$25*K1556</f>
        <v>1.7050402590758644</v>
      </c>
      <c r="M1556" s="24">
        <f t="shared" ca="1" si="217"/>
        <v>0.68164125117952468</v>
      </c>
      <c r="N1556" s="15">
        <f ca="1">_xlfn.NORM.INV(M1556,'Input Parameters'!$E$29,'Input Parameters'!$F$29)</f>
        <v>0.10004722932360605</v>
      </c>
      <c r="O1556" s="8">
        <f t="shared" ca="1" si="218"/>
        <v>0.77973965795667965</v>
      </c>
      <c r="P1556" s="30">
        <f ca="1">_xlfn.LOGNORM.INV(O1556,'Input Parameters'!$H$30,'Input Parameters'!$I$30)</f>
        <v>3.8628084718402151</v>
      </c>
      <c r="Q1556" s="10">
        <f t="shared" ca="1" si="219"/>
        <v>0.46584309083353248</v>
      </c>
      <c r="R1556" s="30">
        <f>IF('Input Parameters'!$E$32=0,0,_xlfn.BETA.INV(Q1556,'Input Parameters'!$L$32,'Input Parameters'!$M$32,'Input Parameters'!$J$32,'Input Parameters'!$K$32))</f>
        <v>0</v>
      </c>
      <c r="S1556" s="10">
        <f t="shared" ca="1" si="220"/>
        <v>0.2704969149087586</v>
      </c>
      <c r="T1556" s="26">
        <f ca="1">_xlfn.LOGNORM.INV(S1556,'Input Parameters'!$H$34,'Input Parameters'!$I$34)</f>
        <v>46.713182273465229</v>
      </c>
      <c r="U1556" s="10">
        <f t="shared" ca="1" si="221"/>
        <v>0.48065042106380684</v>
      </c>
      <c r="V1556" s="30">
        <f ca="1">_xlfn.BETA.INV(U1556,'Input Parameters'!$L$36,'Input Parameters'!$M$36,'Input Parameters'!$J$36,'Input Parameters'!$K$36)</f>
        <v>0.57853114062167177</v>
      </c>
      <c r="W1556" s="2">
        <f ca="1">N1556+(P1556-N1556)*(1-ERF((T1556-R1556)/(2*SQRT(L1556*'Input Parameters'!$E$38))))</f>
        <v>0.14301141990880156</v>
      </c>
      <c r="X1556">
        <f t="shared" ca="1" si="222"/>
        <v>1</v>
      </c>
      <c r="Y1556" s="7"/>
    </row>
    <row r="1557" spans="1:25" ht="15" customHeight="1" x14ac:dyDescent="0.25">
      <c r="A1557" s="139">
        <v>1550</v>
      </c>
      <c r="B1557" s="10">
        <f t="shared" ca="1" si="213"/>
        <v>0.76422808739814596</v>
      </c>
      <c r="C1557" s="60">
        <f ca="1">_xlfn.NORM.INV(B1557,'Input Parameters'!$E$15,'Input Parameters'!$F$15)</f>
        <v>309.9848194541575</v>
      </c>
      <c r="D1557" s="10">
        <f t="shared" ca="1" si="214"/>
        <v>0.80507839064133535</v>
      </c>
      <c r="E1557" s="62">
        <f ca="1">IF(_xlfn.NORM.INV(D1557,'Input Parameters'!$E$17,'Input Parameters'!$F$17)&lt;3500,3500,IF(_xlfn.NORM.INV(D1557,'Input Parameters'!$E$17,'Input Parameters'!$F$17)&gt;5500,5500,_xlfn.NORM.INV(D1557,'Input Parameters'!$E$17,'Input Parameters'!$F$17)))</f>
        <v>5401.9312060295979</v>
      </c>
      <c r="F1557" s="10">
        <f t="shared" ca="1" si="215"/>
        <v>3.9286346491420598E-2</v>
      </c>
      <c r="G1557" s="64">
        <f ca="1">_xlfn.NORM.INV(F1557,'Input Parameters'!$E$20,'Input Parameters'!$F$20)</f>
        <v>270.86451003859958</v>
      </c>
      <c r="H1557" s="57">
        <f ca="1">EXP(E1557*(1/'Input Parameters'!$E$23-1/G1557))</f>
        <v>0.22265639818058602</v>
      </c>
      <c r="I1557" s="10">
        <f t="shared" ca="1" si="216"/>
        <v>0.4217443183232521</v>
      </c>
      <c r="J1557" s="30">
        <f ca="1">_xlfn.BETA.INV(I1557,'Input Parameters'!$L$26,'Input Parameters'!$M$26,'Input Parameters'!$J$26,'Input Parameters'!$K$26)</f>
        <v>0.62917996571138779</v>
      </c>
      <c r="K1557" s="168">
        <f ca="1">('Input Parameters'!$E$27/'Input Parameters'!$E$38)^$J1557</f>
        <v>1.0964167304449067E-2</v>
      </c>
      <c r="L1557" s="69">
        <f ca="1">$H1557*$C1557*'Input Parameters'!$E$25*K1557</f>
        <v>0.75674796094186225</v>
      </c>
      <c r="M1557" s="24">
        <f t="shared" ca="1" si="217"/>
        <v>0.42152060140554704</v>
      </c>
      <c r="N1557" s="15">
        <f ca="1">_xlfn.NORM.INV(M1557,'Input Parameters'!$E$29,'Input Parameters'!$F$29)</f>
        <v>9.998019950652641E-2</v>
      </c>
      <c r="O1557" s="8">
        <f t="shared" ca="1" si="218"/>
        <v>0.72954053391315543</v>
      </c>
      <c r="P1557" s="30">
        <f ca="1">_xlfn.LOGNORM.INV(O1557,'Input Parameters'!$H$30,'Input Parameters'!$I$30)</f>
        <v>3.5817998182348485</v>
      </c>
      <c r="Q1557" s="10">
        <f t="shared" ca="1" si="219"/>
        <v>0.53408471448953898</v>
      </c>
      <c r="R1557" s="30">
        <f>IF('Input Parameters'!$E$32=0,0,_xlfn.BETA.INV(Q1557,'Input Parameters'!$L$32,'Input Parameters'!$M$32,'Input Parameters'!$J$32,'Input Parameters'!$K$32))</f>
        <v>0</v>
      </c>
      <c r="S1557" s="10">
        <f t="shared" ca="1" si="220"/>
        <v>0.83071265203383815</v>
      </c>
      <c r="T1557" s="26">
        <f ca="1">_xlfn.LOGNORM.INV(S1557,'Input Parameters'!$H$34,'Input Parameters'!$I$34)</f>
        <v>56.786808515879152</v>
      </c>
      <c r="U1557" s="10">
        <f t="shared" ca="1" si="221"/>
        <v>0.5931900668504072</v>
      </c>
      <c r="V1557" s="30">
        <f ca="1">_xlfn.BETA.INV(U1557,'Input Parameters'!$L$36,'Input Parameters'!$M$36,'Input Parameters'!$J$36,'Input Parameters'!$K$36)</f>
        <v>0.62260934414969415</v>
      </c>
      <c r="W1557" s="2">
        <f ca="1">N1557+(P1557-N1557)*(1-ERF((T1557-R1557)/(2*SQRT(L1557*'Input Parameters'!$E$38))))</f>
        <v>9.9993826879423597E-2</v>
      </c>
      <c r="X1557">
        <f t="shared" ca="1" si="222"/>
        <v>1</v>
      </c>
      <c r="Y1557" s="7"/>
    </row>
    <row r="1558" spans="1:25" ht="15" customHeight="1" x14ac:dyDescent="0.25">
      <c r="A1558" s="139">
        <v>1551</v>
      </c>
      <c r="B1558" s="10">
        <f t="shared" ca="1" si="213"/>
        <v>0.86438499922430012</v>
      </c>
      <c r="C1558" s="60">
        <f ca="1">_xlfn.NORM.INV(B1558,'Input Parameters'!$E$15,'Input Parameters'!$F$15)</f>
        <v>330.5926874906329</v>
      </c>
      <c r="D1558" s="10">
        <f t="shared" ca="1" si="214"/>
        <v>0.52433920301995429</v>
      </c>
      <c r="E1558" s="62">
        <f ca="1">IF(_xlfn.NORM.INV(D1558,'Input Parameters'!$E$17,'Input Parameters'!$F$17)&lt;3500,3500,IF(_xlfn.NORM.INV(D1558,'Input Parameters'!$E$17,'Input Parameters'!$F$17)&gt;5500,5500,_xlfn.NORM.INV(D1558,'Input Parameters'!$E$17,'Input Parameters'!$F$17)))</f>
        <v>4842.7330619752083</v>
      </c>
      <c r="F1558" s="10">
        <f t="shared" ca="1" si="215"/>
        <v>0.52978810637988061</v>
      </c>
      <c r="G1558" s="64">
        <f ca="1">_xlfn.NORM.INV(F1558,'Input Parameters'!$E$20,'Input Parameters'!$F$20)</f>
        <v>283.15073942413437</v>
      </c>
      <c r="H1558" s="57">
        <f ca="1">EXP(E1558*(1/'Input Parameters'!$E$23-1/G1558))</f>
        <v>0.56504673830491159</v>
      </c>
      <c r="I1558" s="10">
        <f t="shared" ca="1" si="216"/>
        <v>0.79251630714409804</v>
      </c>
      <c r="J1558" s="30">
        <f ca="1">_xlfn.BETA.INV(I1558,'Input Parameters'!$L$26,'Input Parameters'!$M$26,'Input Parameters'!$J$26,'Input Parameters'!$K$26)</f>
        <v>0.78196826213581361</v>
      </c>
      <c r="K1558" s="168">
        <f ca="1">('Input Parameters'!$E$27/'Input Parameters'!$E$38)^$J1558</f>
        <v>3.6644503734537645E-3</v>
      </c>
      <c r="L1558" s="69">
        <f ca="1">$H1558*$C1558*'Input Parameters'!$E$25*K1558</f>
        <v>0.68452050155725275</v>
      </c>
      <c r="M1558" s="24">
        <f t="shared" ca="1" si="217"/>
        <v>0.49002239772252021</v>
      </c>
      <c r="N1558" s="15">
        <f ca="1">_xlfn.NORM.INV(M1558,'Input Parameters'!$E$29,'Input Parameters'!$F$29)</f>
        <v>9.9997498725211062E-2</v>
      </c>
      <c r="O1558" s="8">
        <f t="shared" ca="1" si="218"/>
        <v>0.71717300099763093</v>
      </c>
      <c r="P1558" s="30">
        <f ca="1">_xlfn.LOGNORM.INV(O1558,'Input Parameters'!$H$30,'Input Parameters'!$I$30)</f>
        <v>3.5198069175223257</v>
      </c>
      <c r="Q1558" s="10">
        <f t="shared" ca="1" si="219"/>
        <v>0.92828105936751282</v>
      </c>
      <c r="R1558" s="30">
        <f>IF('Input Parameters'!$E$32=0,0,_xlfn.BETA.INV(Q1558,'Input Parameters'!$L$32,'Input Parameters'!$M$32,'Input Parameters'!$J$32,'Input Parameters'!$K$32))</f>
        <v>0</v>
      </c>
      <c r="S1558" s="10">
        <f t="shared" ca="1" si="220"/>
        <v>0.71490099780318139</v>
      </c>
      <c r="T1558" s="26">
        <f ca="1">_xlfn.LOGNORM.INV(S1558,'Input Parameters'!$H$34,'Input Parameters'!$I$34)</f>
        <v>54.100279144114118</v>
      </c>
      <c r="U1558" s="10">
        <f t="shared" ca="1" si="221"/>
        <v>0.4510158491759565</v>
      </c>
      <c r="V1558" s="30">
        <f ca="1">_xlfn.BETA.INV(U1558,'Input Parameters'!$L$36,'Input Parameters'!$M$36,'Input Parameters'!$J$36,'Input Parameters'!$K$36)</f>
        <v>0.56735930997733341</v>
      </c>
      <c r="W1558" s="2">
        <f ca="1">N1558+(P1558-N1558)*(1-ERF((T1558-R1558)/(2*SQRT(L1558*'Input Parameters'!$E$38))))</f>
        <v>0.10001038878656776</v>
      </c>
      <c r="X1558">
        <f t="shared" ca="1" si="222"/>
        <v>1</v>
      </c>
      <c r="Y1558" s="7"/>
    </row>
    <row r="1559" spans="1:25" ht="15" customHeight="1" x14ac:dyDescent="0.25">
      <c r="A1559" s="139">
        <v>1552</v>
      </c>
      <c r="B1559" s="10">
        <f t="shared" ca="1" si="213"/>
        <v>0.19624290763494745</v>
      </c>
      <c r="C1559" s="60">
        <f ca="1">_xlfn.NORM.INV(B1559,'Input Parameters'!$E$15,'Input Parameters'!$F$15)</f>
        <v>224.62541295734971</v>
      </c>
      <c r="D1559" s="10">
        <f t="shared" ca="1" si="214"/>
        <v>1.1124286932339134E-2</v>
      </c>
      <c r="E1559" s="62">
        <f ca="1">IF(_xlfn.NORM.INV(D1559,'Input Parameters'!$E$17,'Input Parameters'!$F$17)&lt;3500,3500,IF(_xlfn.NORM.INV(D1559,'Input Parameters'!$E$17,'Input Parameters'!$F$17)&gt;5500,5500,_xlfn.NORM.INV(D1559,'Input Parameters'!$E$17,'Input Parameters'!$F$17)))</f>
        <v>3500</v>
      </c>
      <c r="F1559" s="10">
        <f t="shared" ca="1" si="215"/>
        <v>0.65164604137241244</v>
      </c>
      <c r="G1559" s="64">
        <f ca="1">_xlfn.NORM.INV(F1559,'Input Parameters'!$E$20,'Input Parameters'!$F$20)</f>
        <v>285.26144733114887</v>
      </c>
      <c r="H1559" s="57">
        <f ca="1">EXP(E1559*(1/'Input Parameters'!$E$23-1/G1559))</f>
        <v>0.72534447218658826</v>
      </c>
      <c r="I1559" s="10">
        <f t="shared" ca="1" si="216"/>
        <v>0.68808273531440522</v>
      </c>
      <c r="J1559" s="30">
        <f ca="1">_xlfn.BETA.INV(I1559,'Input Parameters'!$L$26,'Input Parameters'!$M$26,'Input Parameters'!$J$26,'Input Parameters'!$K$26)</f>
        <v>0.73675572913900633</v>
      </c>
      <c r="K1559" s="168">
        <f ca="1">('Input Parameters'!$E$27/'Input Parameters'!$E$38)^$J1559</f>
        <v>5.0682162490792767E-3</v>
      </c>
      <c r="L1559" s="69">
        <f ca="1">$H1559*$C1559*'Input Parameters'!$E$25*K1559</f>
        <v>0.82576853615093282</v>
      </c>
      <c r="M1559" s="24">
        <f t="shared" ca="1" si="217"/>
        <v>6.5067959125224673E-2</v>
      </c>
      <c r="N1559" s="15">
        <f ca="1">_xlfn.NORM.INV(M1559,'Input Parameters'!$E$29,'Input Parameters'!$F$29)</f>
        <v>9.9848643387524291E-2</v>
      </c>
      <c r="O1559" s="8">
        <f t="shared" ca="1" si="218"/>
        <v>0.52668372872549152</v>
      </c>
      <c r="P1559" s="30">
        <f ca="1">_xlfn.LOGNORM.INV(O1559,'Input Parameters'!$H$30,'Input Parameters'!$I$30)</f>
        <v>2.7694807705008375</v>
      </c>
      <c r="Q1559" s="10">
        <f t="shared" ca="1" si="219"/>
        <v>0.76760093400926688</v>
      </c>
      <c r="R1559" s="30">
        <f>IF('Input Parameters'!$E$32=0,0,_xlfn.BETA.INV(Q1559,'Input Parameters'!$L$32,'Input Parameters'!$M$32,'Input Parameters'!$J$32,'Input Parameters'!$K$32))</f>
        <v>0</v>
      </c>
      <c r="S1559" s="10">
        <f t="shared" ca="1" si="220"/>
        <v>0.61494189829524215</v>
      </c>
      <c r="T1559" s="26">
        <f ca="1">_xlfn.LOGNORM.INV(S1559,'Input Parameters'!$H$34,'Input Parameters'!$I$34)</f>
        <v>52.275647517466552</v>
      </c>
      <c r="U1559" s="10">
        <f t="shared" ca="1" si="221"/>
        <v>0.63384650004223464</v>
      </c>
      <c r="V1559" s="30">
        <f ca="1">_xlfn.BETA.INV(U1559,'Input Parameters'!$L$36,'Input Parameters'!$M$36,'Input Parameters'!$J$36,'Input Parameters'!$K$36)</f>
        <v>0.6396719891582926</v>
      </c>
      <c r="W1559" s="2">
        <f ca="1">N1559+(P1559-N1559)*(1-ERF((T1559-R1559)/(2*SQRT(L1559*'Input Parameters'!$E$38))))</f>
        <v>9.9975363761767383E-2</v>
      </c>
      <c r="X1559">
        <f t="shared" ca="1" si="222"/>
        <v>1</v>
      </c>
      <c r="Y1559" s="7"/>
    </row>
    <row r="1560" spans="1:25" ht="15" customHeight="1" x14ac:dyDescent="0.25">
      <c r="A1560" s="139">
        <v>1553</v>
      </c>
      <c r="B1560" s="10">
        <f t="shared" ca="1" si="213"/>
        <v>0.80941342158525131</v>
      </c>
      <c r="C1560" s="60">
        <f ca="1">_xlfn.NORM.INV(B1560,'Input Parameters'!$E$15,'Input Parameters'!$F$15)</f>
        <v>318.42638752087856</v>
      </c>
      <c r="D1560" s="10">
        <f t="shared" ca="1" si="214"/>
        <v>0.94348930519676155</v>
      </c>
      <c r="E1560" s="62">
        <f ca="1">IF(_xlfn.NORM.INV(D1560,'Input Parameters'!$E$17,'Input Parameters'!$F$17)&lt;3500,3500,IF(_xlfn.NORM.INV(D1560,'Input Parameters'!$E$17,'Input Parameters'!$F$17)&gt;5500,5500,_xlfn.NORM.INV(D1560,'Input Parameters'!$E$17,'Input Parameters'!$F$17)))</f>
        <v>5500</v>
      </c>
      <c r="F1560" s="10">
        <f t="shared" ca="1" si="215"/>
        <v>0.18862684026495746</v>
      </c>
      <c r="G1560" s="64">
        <f ca="1">_xlfn.NORM.INV(F1560,'Input Parameters'!$E$20,'Input Parameters'!$F$20)</f>
        <v>276.7341158788812</v>
      </c>
      <c r="H1560" s="57">
        <f ca="1">EXP(E1560*(1/'Input Parameters'!$E$23-1/G1560))</f>
        <v>0.33329956678549388</v>
      </c>
      <c r="I1560" s="10">
        <f t="shared" ca="1" si="216"/>
        <v>0.68999282328325273</v>
      </c>
      <c r="J1560" s="30">
        <f ca="1">_xlfn.BETA.INV(I1560,'Input Parameters'!$L$26,'Input Parameters'!$M$26,'Input Parameters'!$J$26,'Input Parameters'!$K$26)</f>
        <v>0.73754194777601467</v>
      </c>
      <c r="K1560" s="168">
        <f ca="1">('Input Parameters'!$E$27/'Input Parameters'!$E$38)^$J1560</f>
        <v>5.0397141595398725E-3</v>
      </c>
      <c r="L1560" s="69">
        <f ca="1">$H1560*$C1560*'Input Parameters'!$E$25*K1560</f>
        <v>0.53487180350780461</v>
      </c>
      <c r="M1560" s="24">
        <f t="shared" ca="1" si="217"/>
        <v>8.4944774522244471E-2</v>
      </c>
      <c r="N1560" s="15">
        <f ca="1">_xlfn.NORM.INV(M1560,'Input Parameters'!$E$29,'Input Parameters'!$F$29)</f>
        <v>9.9862744120507385E-2</v>
      </c>
      <c r="O1560" s="8">
        <f t="shared" ca="1" si="218"/>
        <v>0.98027661093231333</v>
      </c>
      <c r="P1560" s="30">
        <f ca="1">_xlfn.LOGNORM.INV(O1560,'Input Parameters'!$H$30,'Input Parameters'!$I$30)</f>
        <v>7.0986638855849531</v>
      </c>
      <c r="Q1560" s="10">
        <f t="shared" ca="1" si="219"/>
        <v>0.86803103087453271</v>
      </c>
      <c r="R1560" s="30">
        <f>IF('Input Parameters'!$E$32=0,0,_xlfn.BETA.INV(Q1560,'Input Parameters'!$L$32,'Input Parameters'!$M$32,'Input Parameters'!$J$32,'Input Parameters'!$K$32))</f>
        <v>0</v>
      </c>
      <c r="S1560" s="10">
        <f t="shared" ca="1" si="220"/>
        <v>0.32498204685309195</v>
      </c>
      <c r="T1560" s="26">
        <f ca="1">_xlfn.LOGNORM.INV(S1560,'Input Parameters'!$H$34,'Input Parameters'!$I$34)</f>
        <v>47.638320232723686</v>
      </c>
      <c r="U1560" s="10">
        <f t="shared" ca="1" si="221"/>
        <v>6.1451311475592685E-2</v>
      </c>
      <c r="V1560" s="30">
        <f ca="1">_xlfn.BETA.INV(U1560,'Input Parameters'!$L$36,'Input Parameters'!$M$36,'Input Parameters'!$J$36,'Input Parameters'!$K$36)</f>
        <v>0.38922624280559831</v>
      </c>
      <c r="W1560" s="2">
        <f ca="1">N1560+(P1560-N1560)*(1-ERF((T1560-R1560)/(2*SQRT(L1560*'Input Parameters'!$E$38))))</f>
        <v>9.98914841432091E-2</v>
      </c>
      <c r="X1560">
        <f t="shared" ca="1" si="222"/>
        <v>1</v>
      </c>
      <c r="Y1560" s="7"/>
    </row>
    <row r="1561" spans="1:25" ht="15" customHeight="1" x14ac:dyDescent="0.25">
      <c r="A1561" s="139">
        <v>1554</v>
      </c>
      <c r="B1561" s="10">
        <f t="shared" ca="1" si="213"/>
        <v>0.12730551671217583</v>
      </c>
      <c r="C1561" s="60">
        <f ca="1">_xlfn.NORM.INV(B1561,'Input Parameters'!$E$15,'Input Parameters'!$F$15)</f>
        <v>209.22890089203361</v>
      </c>
      <c r="D1561" s="10">
        <f t="shared" ca="1" si="214"/>
        <v>0.1506343337892817</v>
      </c>
      <c r="E1561" s="62">
        <f ca="1">IF(_xlfn.NORM.INV(D1561,'Input Parameters'!$E$17,'Input Parameters'!$F$17)&lt;3500,3500,IF(_xlfn.NORM.INV(D1561,'Input Parameters'!$E$17,'Input Parameters'!$F$17)&gt;5500,5500,_xlfn.NORM.INV(D1561,'Input Parameters'!$E$17,'Input Parameters'!$F$17)))</f>
        <v>4076.398375825931</v>
      </c>
      <c r="F1561" s="10">
        <f t="shared" ca="1" si="215"/>
        <v>0.12726245278671178</v>
      </c>
      <c r="G1561" s="64">
        <f ca="1">_xlfn.NORM.INV(F1561,'Input Parameters'!$E$20,'Input Parameters'!$F$20)</f>
        <v>275.01583597808258</v>
      </c>
      <c r="H1561" s="57">
        <f ca="1">EXP(E1561*(1/'Input Parameters'!$E$23-1/G1561))</f>
        <v>0.40399182956433027</v>
      </c>
      <c r="I1561" s="10">
        <f t="shared" ca="1" si="216"/>
        <v>0.79986320471315342</v>
      </c>
      <c r="J1561" s="30">
        <f ca="1">_xlfn.BETA.INV(I1561,'Input Parameters'!$L$26,'Input Parameters'!$M$26,'Input Parameters'!$J$26,'Input Parameters'!$K$26)</f>
        <v>0.7853956557163152</v>
      </c>
      <c r="K1561" s="168">
        <f ca="1">('Input Parameters'!$E$27/'Input Parameters'!$E$38)^$J1561</f>
        <v>3.5754590811201948E-3</v>
      </c>
      <c r="L1561" s="69">
        <f ca="1">$H1561*$C1561*'Input Parameters'!$E$25*K1561</f>
        <v>0.30222199476969314</v>
      </c>
      <c r="M1561" s="24">
        <f t="shared" ca="1" si="217"/>
        <v>0.6187202245783866</v>
      </c>
      <c r="N1561" s="15">
        <f ca="1">_xlfn.NORM.INV(M1561,'Input Parameters'!$E$29,'Input Parameters'!$F$29)</f>
        <v>0.10003021213587709</v>
      </c>
      <c r="O1561" s="8">
        <f t="shared" ca="1" si="218"/>
        <v>0.33632853395006379</v>
      </c>
      <c r="P1561" s="30">
        <f ca="1">_xlfn.LOGNORM.INV(O1561,'Input Parameters'!$H$30,'Input Parameters'!$I$30)</f>
        <v>2.1978018299095621</v>
      </c>
      <c r="Q1561" s="10">
        <f t="shared" ca="1" si="219"/>
        <v>0.70426365536532709</v>
      </c>
      <c r="R1561" s="30">
        <f>IF('Input Parameters'!$E$32=0,0,_xlfn.BETA.INV(Q1561,'Input Parameters'!$L$32,'Input Parameters'!$M$32,'Input Parameters'!$J$32,'Input Parameters'!$K$32))</f>
        <v>0</v>
      </c>
      <c r="S1561" s="10">
        <f t="shared" ca="1" si="220"/>
        <v>0.54651525646372612</v>
      </c>
      <c r="T1561" s="26">
        <f ca="1">_xlfn.LOGNORM.INV(S1561,'Input Parameters'!$H$34,'Input Parameters'!$I$34)</f>
        <v>51.146569148149354</v>
      </c>
      <c r="U1561" s="10">
        <f t="shared" ca="1" si="221"/>
        <v>0.8715297481839015</v>
      </c>
      <c r="V1561" s="30">
        <f ca="1">_xlfn.BETA.INV(U1561,'Input Parameters'!$L$36,'Input Parameters'!$M$36,'Input Parameters'!$J$36,'Input Parameters'!$K$36)</f>
        <v>0.77535249341442358</v>
      </c>
      <c r="W1561" s="2">
        <f ca="1">N1561+(P1561-N1561)*(1-ERF((T1561-R1561)/(2*SQRT(L1561*'Input Parameters'!$E$38))))</f>
        <v>0.10003021223544929</v>
      </c>
      <c r="X1561">
        <f t="shared" ca="1" si="222"/>
        <v>1</v>
      </c>
      <c r="Y1561" s="7"/>
    </row>
    <row r="1562" spans="1:25" ht="15" customHeight="1" x14ac:dyDescent="0.25">
      <c r="A1562" s="139">
        <v>1555</v>
      </c>
      <c r="B1562" s="10">
        <f t="shared" ca="1" si="213"/>
        <v>0.42799354619207197</v>
      </c>
      <c r="C1562" s="60">
        <f ca="1">_xlfn.NORM.INV(B1562,'Input Parameters'!$E$15,'Input Parameters'!$F$15)</f>
        <v>261.13191641683926</v>
      </c>
      <c r="D1562" s="10">
        <f t="shared" ca="1" si="214"/>
        <v>0.18636713471557564</v>
      </c>
      <c r="E1562" s="62">
        <f ca="1">IF(_xlfn.NORM.INV(D1562,'Input Parameters'!$E$17,'Input Parameters'!$F$17)&lt;3500,3500,IF(_xlfn.NORM.INV(D1562,'Input Parameters'!$E$17,'Input Parameters'!$F$17)&gt;5500,5500,_xlfn.NORM.INV(D1562,'Input Parameters'!$E$17,'Input Parameters'!$F$17)))</f>
        <v>4176.0456504432768</v>
      </c>
      <c r="F1562" s="10">
        <f t="shared" ca="1" si="215"/>
        <v>9.99691471682429E-2</v>
      </c>
      <c r="G1562" s="64">
        <f ca="1">_xlfn.NORM.INV(F1562,'Input Parameters'!$E$20,'Input Parameters'!$F$20)</f>
        <v>274.06242650954925</v>
      </c>
      <c r="H1562" s="57">
        <f ca="1">EXP(E1562*(1/'Input Parameters'!$E$23-1/G1562))</f>
        <v>0.37480803032773757</v>
      </c>
      <c r="I1562" s="10">
        <f t="shared" ca="1" si="216"/>
        <v>0.17131365168279755</v>
      </c>
      <c r="J1562" s="30">
        <f ca="1">_xlfn.BETA.INV(I1562,'Input Parameters'!$L$26,'Input Parameters'!$M$26,'Input Parameters'!$J$26,'Input Parameters'!$K$26)</f>
        <v>0.50141860921051851</v>
      </c>
      <c r="K1562" s="168">
        <f ca="1">('Input Parameters'!$E$27/'Input Parameters'!$E$38)^$J1562</f>
        <v>2.7414379722334209E-2</v>
      </c>
      <c r="L1562" s="69">
        <f ca="1">$H1562*$C1562*'Input Parameters'!$E$25*K1562</f>
        <v>2.6831643012145689</v>
      </c>
      <c r="M1562" s="24">
        <f t="shared" ca="1" si="217"/>
        <v>0.63081078670050361</v>
      </c>
      <c r="N1562" s="15">
        <f ca="1">_xlfn.NORM.INV(M1562,'Input Parameters'!$E$29,'Input Parameters'!$F$29)</f>
        <v>0.10003340015002277</v>
      </c>
      <c r="O1562" s="8">
        <f t="shared" ca="1" si="218"/>
        <v>0.97794515982792807</v>
      </c>
      <c r="P1562" s="30">
        <f ca="1">_xlfn.LOGNORM.INV(O1562,'Input Parameters'!$H$30,'Input Parameters'!$I$30)</f>
        <v>6.9446052831157088</v>
      </c>
      <c r="Q1562" s="10">
        <f t="shared" ca="1" si="219"/>
        <v>0.54235390189490695</v>
      </c>
      <c r="R1562" s="30">
        <f>IF('Input Parameters'!$E$32=0,0,_xlfn.BETA.INV(Q1562,'Input Parameters'!$L$32,'Input Parameters'!$M$32,'Input Parameters'!$J$32,'Input Parameters'!$K$32))</f>
        <v>0</v>
      </c>
      <c r="S1562" s="10">
        <f t="shared" ca="1" si="220"/>
        <v>0.38126869307136635</v>
      </c>
      <c r="T1562" s="26">
        <f ca="1">_xlfn.LOGNORM.INV(S1562,'Input Parameters'!$H$34,'Input Parameters'!$I$34)</f>
        <v>48.546483207194854</v>
      </c>
      <c r="U1562" s="10">
        <f t="shared" ca="1" si="221"/>
        <v>0.68072736362292907</v>
      </c>
      <c r="V1562" s="30">
        <f ca="1">_xlfn.BETA.INV(U1562,'Input Parameters'!$L$36,'Input Parameters'!$M$36,'Input Parameters'!$J$36,'Input Parameters'!$K$36)</f>
        <v>0.66056098637248317</v>
      </c>
      <c r="W1562" s="2">
        <f ca="1">N1562+(P1562-N1562)*(1-ERF((T1562-R1562)/(2*SQRT(L1562*'Input Parameters'!$E$38))))</f>
        <v>0.34721199080968757</v>
      </c>
      <c r="X1562">
        <f t="shared" ca="1" si="222"/>
        <v>1</v>
      </c>
      <c r="Y1562" s="7"/>
    </row>
    <row r="1563" spans="1:25" ht="15" customHeight="1" x14ac:dyDescent="0.25">
      <c r="A1563" s="139">
        <v>1556</v>
      </c>
      <c r="B1563" s="10">
        <f t="shared" ca="1" si="213"/>
        <v>0.55664497228772725</v>
      </c>
      <c r="C1563" s="60">
        <f ca="1">_xlfn.NORM.INV(B1563,'Input Parameters'!$E$15,'Input Parameters'!$F$15)</f>
        <v>278.68805148364032</v>
      </c>
      <c r="D1563" s="10">
        <f t="shared" ca="1" si="214"/>
        <v>0.83106001951551489</v>
      </c>
      <c r="E1563" s="62">
        <f ca="1">IF(_xlfn.NORM.INV(D1563,'Input Parameters'!$E$17,'Input Parameters'!$F$17)&lt;3500,3500,IF(_xlfn.NORM.INV(D1563,'Input Parameters'!$E$17,'Input Parameters'!$F$17)&gt;5500,5500,_xlfn.NORM.INV(D1563,'Input Parameters'!$E$17,'Input Parameters'!$F$17)))</f>
        <v>5470.8538012736972</v>
      </c>
      <c r="F1563" s="10">
        <f t="shared" ca="1" si="215"/>
        <v>0.76814623055111431</v>
      </c>
      <c r="G1563" s="64">
        <f ca="1">_xlfn.NORM.INV(F1563,'Input Parameters'!$E$20,'Input Parameters'!$F$20)</f>
        <v>287.55946215808211</v>
      </c>
      <c r="H1563" s="57">
        <f ca="1">EXP(E1563*(1/'Input Parameters'!$E$23-1/G1563))</f>
        <v>0.70563141557934406</v>
      </c>
      <c r="I1563" s="10">
        <f t="shared" ca="1" si="216"/>
        <v>0.85451800196632555</v>
      </c>
      <c r="J1563" s="30">
        <f ca="1">_xlfn.BETA.INV(I1563,'Input Parameters'!$L$26,'Input Parameters'!$M$26,'Input Parameters'!$J$26,'Input Parameters'!$K$26)</f>
        <v>0.81265398772775299</v>
      </c>
      <c r="K1563" s="168">
        <f ca="1">('Input Parameters'!$E$27/'Input Parameters'!$E$38)^$J1563</f>
        <v>2.9404684903583085E-3</v>
      </c>
      <c r="L1563" s="69">
        <f ca="1">$H1563*$C1563*'Input Parameters'!$E$25*K1563</f>
        <v>0.57824619928213705</v>
      </c>
      <c r="M1563" s="24">
        <f t="shared" ca="1" si="217"/>
        <v>8.995593916417044E-2</v>
      </c>
      <c r="N1563" s="15">
        <f ca="1">_xlfn.NORM.INV(M1563,'Input Parameters'!$E$29,'Input Parameters'!$F$29)</f>
        <v>9.9865897359071892E-2</v>
      </c>
      <c r="O1563" s="8">
        <f t="shared" ca="1" si="218"/>
        <v>0.80925105356522276</v>
      </c>
      <c r="P1563" s="30">
        <f ca="1">_xlfn.LOGNORM.INV(O1563,'Input Parameters'!$H$30,'Input Parameters'!$I$30)</f>
        <v>4.0569832088489095</v>
      </c>
      <c r="Q1563" s="10">
        <f t="shared" ca="1" si="219"/>
        <v>0.72729780198606919</v>
      </c>
      <c r="R1563" s="30">
        <f>IF('Input Parameters'!$E$32=0,0,_xlfn.BETA.INV(Q1563,'Input Parameters'!$L$32,'Input Parameters'!$M$32,'Input Parameters'!$J$32,'Input Parameters'!$K$32))</f>
        <v>0</v>
      </c>
      <c r="S1563" s="10">
        <f t="shared" ca="1" si="220"/>
        <v>0.9614638396757782</v>
      </c>
      <c r="T1563" s="26">
        <f ca="1">_xlfn.LOGNORM.INV(S1563,'Input Parameters'!$H$34,'Input Parameters'!$I$34)</f>
        <v>62.820390326062864</v>
      </c>
      <c r="U1563" s="10">
        <f t="shared" ca="1" si="221"/>
        <v>0.30799153524366329</v>
      </c>
      <c r="V1563" s="30">
        <f ca="1">_xlfn.BETA.INV(U1563,'Input Parameters'!$L$36,'Input Parameters'!$M$36,'Input Parameters'!$J$36,'Input Parameters'!$K$36)</f>
        <v>0.51331651914050869</v>
      </c>
      <c r="W1563" s="2">
        <f ca="1">N1563+(P1563-N1563)*(1-ERF((T1563-R1563)/(2*SQRT(L1563*'Input Parameters'!$E$38))))</f>
        <v>9.9865917822348993E-2</v>
      </c>
      <c r="X1563">
        <f t="shared" ca="1" si="222"/>
        <v>1</v>
      </c>
      <c r="Y1563" s="7"/>
    </row>
    <row r="1564" spans="1:25" ht="15" customHeight="1" x14ac:dyDescent="0.25">
      <c r="A1564" s="139">
        <v>1557</v>
      </c>
      <c r="B1564" s="10">
        <f t="shared" ca="1" si="213"/>
        <v>0.11522998991055577</v>
      </c>
      <c r="C1564" s="60">
        <f ca="1">_xlfn.NORM.INV(B1564,'Input Parameters'!$E$15,'Input Parameters'!$F$15)</f>
        <v>205.9797918716165</v>
      </c>
      <c r="D1564" s="10">
        <f t="shared" ca="1" si="214"/>
        <v>0.90487826781638658</v>
      </c>
      <c r="E1564" s="62">
        <f ca="1">IF(_xlfn.NORM.INV(D1564,'Input Parameters'!$E$17,'Input Parameters'!$F$17)&lt;3500,3500,IF(_xlfn.NORM.INV(D1564,'Input Parameters'!$E$17,'Input Parameters'!$F$17)&gt;5500,5500,_xlfn.NORM.INV(D1564,'Input Parameters'!$E$17,'Input Parameters'!$F$17)))</f>
        <v>5500</v>
      </c>
      <c r="F1564" s="10">
        <f t="shared" ca="1" si="215"/>
        <v>0.88136050863796533</v>
      </c>
      <c r="G1564" s="64">
        <f ca="1">_xlfn.NORM.INV(F1564,'Input Parameters'!$E$20,'Input Parameters'!$F$20)</f>
        <v>290.56816272714428</v>
      </c>
      <c r="H1564" s="57">
        <f ca="1">EXP(E1564*(1/'Input Parameters'!$E$23-1/G1564))</f>
        <v>0.85858137680674296</v>
      </c>
      <c r="I1564" s="10">
        <f t="shared" ca="1" si="216"/>
        <v>0.21291083396908672</v>
      </c>
      <c r="J1564" s="30">
        <f ca="1">_xlfn.BETA.INV(I1564,'Input Parameters'!$L$26,'Input Parameters'!$M$26,'Input Parameters'!$J$26,'Input Parameters'!$K$26)</f>
        <v>0.5276553493662034</v>
      </c>
      <c r="K1564" s="168">
        <f ca="1">('Input Parameters'!$E$27/'Input Parameters'!$E$38)^$J1564</f>
        <v>2.2711489065516014E-2</v>
      </c>
      <c r="L1564" s="69">
        <f ca="1">$H1564*$C1564*'Input Parameters'!$E$25*K1564</f>
        <v>4.0165362278835559</v>
      </c>
      <c r="M1564" s="24">
        <f t="shared" ca="1" si="217"/>
        <v>0.72835188007507767</v>
      </c>
      <c r="N1564" s="15">
        <f ca="1">_xlfn.NORM.INV(M1564,'Input Parameters'!$E$29,'Input Parameters'!$F$29)</f>
        <v>0.10006078360155063</v>
      </c>
      <c r="O1564" s="8">
        <f t="shared" ca="1" si="218"/>
        <v>0.43309681487943308</v>
      </c>
      <c r="P1564" s="30">
        <f ca="1">_xlfn.LOGNORM.INV(O1564,'Input Parameters'!$H$30,'Input Parameters'!$I$30)</f>
        <v>2.477987091658695</v>
      </c>
      <c r="Q1564" s="10">
        <f t="shared" ca="1" si="219"/>
        <v>0.11696015838847162</v>
      </c>
      <c r="R1564" s="30">
        <f>IF('Input Parameters'!$E$32=0,0,_xlfn.BETA.INV(Q1564,'Input Parameters'!$L$32,'Input Parameters'!$M$32,'Input Parameters'!$J$32,'Input Parameters'!$K$32))</f>
        <v>0</v>
      </c>
      <c r="S1564" s="10">
        <f t="shared" ca="1" si="220"/>
        <v>0.62221111297250142</v>
      </c>
      <c r="T1564" s="26">
        <f ca="1">_xlfn.LOGNORM.INV(S1564,'Input Parameters'!$H$34,'Input Parameters'!$I$34)</f>
        <v>52.39992602396044</v>
      </c>
      <c r="U1564" s="10">
        <f t="shared" ca="1" si="221"/>
        <v>0.32678527294104365</v>
      </c>
      <c r="V1564" s="30">
        <f ca="1">_xlfn.BETA.INV(U1564,'Input Parameters'!$L$36,'Input Parameters'!$M$36,'Input Parameters'!$J$36,'Input Parameters'!$K$36)</f>
        <v>0.52057535549348799</v>
      </c>
      <c r="W1564" s="2">
        <f ca="1">N1564+(P1564-N1564)*(1-ERF((T1564-R1564)/(2*SQRT(L1564*'Input Parameters'!$E$38))))</f>
        <v>0.25340554504199103</v>
      </c>
      <c r="X1564">
        <f t="shared" ca="1" si="222"/>
        <v>1</v>
      </c>
      <c r="Y1564" s="7"/>
    </row>
    <row r="1565" spans="1:25" ht="15" customHeight="1" x14ac:dyDescent="0.25">
      <c r="A1565" s="139">
        <v>1558</v>
      </c>
      <c r="B1565" s="10">
        <f t="shared" ca="1" si="213"/>
        <v>0.87857098031559211</v>
      </c>
      <c r="C1565" s="60">
        <f ca="1">_xlfn.NORM.INV(B1565,'Input Parameters'!$E$15,'Input Parameters'!$F$15)</f>
        <v>334.25824960252578</v>
      </c>
      <c r="D1565" s="10">
        <f t="shared" ca="1" si="214"/>
        <v>0.67805839334118068</v>
      </c>
      <c r="E1565" s="62">
        <f ca="1">IF(_xlfn.NORM.INV(D1565,'Input Parameters'!$E$17,'Input Parameters'!$F$17)&lt;3500,3500,IF(_xlfn.NORM.INV(D1565,'Input Parameters'!$E$17,'Input Parameters'!$F$17)&gt;5500,5500,_xlfn.NORM.INV(D1565,'Input Parameters'!$E$17,'Input Parameters'!$F$17)))</f>
        <v>5123.5933902541256</v>
      </c>
      <c r="F1565" s="10">
        <f t="shared" ca="1" si="215"/>
        <v>0.74617440408400126</v>
      </c>
      <c r="G1565" s="64">
        <f ca="1">_xlfn.NORM.INV(F1565,'Input Parameters'!$E$20,'Input Parameters'!$F$20)</f>
        <v>287.08874626651436</v>
      </c>
      <c r="H1565" s="57">
        <f ca="1">EXP(E1565*(1/'Input Parameters'!$E$23-1/G1565))</f>
        <v>0.70065129493819156</v>
      </c>
      <c r="I1565" s="10">
        <f t="shared" ca="1" si="216"/>
        <v>0.70207752610370511</v>
      </c>
      <c r="J1565" s="30">
        <f ca="1">_xlfn.BETA.INV(I1565,'Input Parameters'!$L$26,'Input Parameters'!$M$26,'Input Parameters'!$J$26,'Input Parameters'!$K$26)</f>
        <v>0.74254102886970408</v>
      </c>
      <c r="K1565" s="168">
        <f ca="1">('Input Parameters'!$E$27/'Input Parameters'!$E$38)^$J1565</f>
        <v>4.8621991650076961E-3</v>
      </c>
      <c r="L1565" s="69">
        <f ca="1">$H1565*$C1565*'Input Parameters'!$E$25*K1565</f>
        <v>1.1387196316710417</v>
      </c>
      <c r="M1565" s="24">
        <f t="shared" ca="1" si="217"/>
        <v>0.82626824747551741</v>
      </c>
      <c r="N1565" s="15">
        <f ca="1">_xlfn.NORM.INV(M1565,'Input Parameters'!$E$29,'Input Parameters'!$F$29)</f>
        <v>0.10009395206306154</v>
      </c>
      <c r="O1565" s="8">
        <f t="shared" ca="1" si="218"/>
        <v>0.48161458126961254</v>
      </c>
      <c r="P1565" s="30">
        <f ca="1">_xlfn.LOGNORM.INV(O1565,'Input Parameters'!$H$30,'Input Parameters'!$I$30)</f>
        <v>2.6254779129537078</v>
      </c>
      <c r="Q1565" s="10">
        <f t="shared" ca="1" si="219"/>
        <v>0.36792184076444945</v>
      </c>
      <c r="R1565" s="30">
        <f>IF('Input Parameters'!$E$32=0,0,_xlfn.BETA.INV(Q1565,'Input Parameters'!$L$32,'Input Parameters'!$M$32,'Input Parameters'!$J$32,'Input Parameters'!$K$32))</f>
        <v>0</v>
      </c>
      <c r="S1565" s="10">
        <f t="shared" ca="1" si="220"/>
        <v>0.89741188291398322</v>
      </c>
      <c r="T1565" s="26">
        <f ca="1">_xlfn.LOGNORM.INV(S1565,'Input Parameters'!$H$34,'Input Parameters'!$I$34)</f>
        <v>59.021305998442031</v>
      </c>
      <c r="U1565" s="10">
        <f t="shared" ca="1" si="221"/>
        <v>4.8452949077120611E-2</v>
      </c>
      <c r="V1565" s="30">
        <f ca="1">_xlfn.BETA.INV(U1565,'Input Parameters'!$L$36,'Input Parameters'!$M$36,'Input Parameters'!$J$36,'Input Parameters'!$K$36)</f>
        <v>0.37758567753259831</v>
      </c>
      <c r="W1565" s="2">
        <f ca="1">N1565+(P1565-N1565)*(1-ERF((T1565-R1565)/(2*SQRT(L1565*'Input Parameters'!$E$38))))</f>
        <v>0.10032609295197835</v>
      </c>
      <c r="X1565">
        <f t="shared" ca="1" si="222"/>
        <v>1</v>
      </c>
      <c r="Y1565" s="7"/>
    </row>
    <row r="1566" spans="1:25" ht="15" customHeight="1" x14ac:dyDescent="0.25">
      <c r="A1566" s="139">
        <v>1559</v>
      </c>
      <c r="B1566" s="10">
        <f t="shared" ca="1" si="213"/>
        <v>0.17910064182365693</v>
      </c>
      <c r="C1566" s="60">
        <f ca="1">_xlfn.NORM.INV(B1566,'Input Parameters'!$E$15,'Input Parameters'!$F$15)</f>
        <v>221.17438036265577</v>
      </c>
      <c r="D1566" s="10">
        <f t="shared" ca="1" si="214"/>
        <v>0.17284120438181327</v>
      </c>
      <c r="E1566" s="62">
        <f ca="1">IF(_xlfn.NORM.INV(D1566,'Input Parameters'!$E$17,'Input Parameters'!$F$17)&lt;3500,3500,IF(_xlfn.NORM.INV(D1566,'Input Parameters'!$E$17,'Input Parameters'!$F$17)&gt;5500,5500,_xlfn.NORM.INV(D1566,'Input Parameters'!$E$17,'Input Parameters'!$F$17)))</f>
        <v>4139.9020607928023</v>
      </c>
      <c r="F1566" s="10">
        <f t="shared" ca="1" si="215"/>
        <v>0.5700336078067314</v>
      </c>
      <c r="G1566" s="64">
        <f ca="1">_xlfn.NORM.INV(F1566,'Input Parameters'!$E$20,'Input Parameters'!$F$20)</f>
        <v>283.83228017925006</v>
      </c>
      <c r="H1566" s="57">
        <f ca="1">EXP(E1566*(1/'Input Parameters'!$E$23-1/G1566))</f>
        <v>0.63578710109963055</v>
      </c>
      <c r="I1566" s="10">
        <f t="shared" ca="1" si="216"/>
        <v>0.97596428361864285</v>
      </c>
      <c r="J1566" s="30">
        <f ca="1">_xlfn.BETA.INV(I1566,'Input Parameters'!$L$26,'Input Parameters'!$M$26,'Input Parameters'!$J$26,'Input Parameters'!$K$26)</f>
        <v>0.90533291909700297</v>
      </c>
      <c r="K1566" s="168">
        <f ca="1">('Input Parameters'!$E$27/'Input Parameters'!$E$38)^$J1566</f>
        <v>1.5125254582318169E-3</v>
      </c>
      <c r="L1566" s="69">
        <f ca="1">$H1566*$C1566*'Input Parameters'!$E$25*K1566</f>
        <v>0.21269105485095141</v>
      </c>
      <c r="M1566" s="24">
        <f t="shared" ca="1" si="217"/>
        <v>0.30261268190577428</v>
      </c>
      <c r="N1566" s="15">
        <f ca="1">_xlfn.NORM.INV(M1566,'Input Parameters'!$E$29,'Input Parameters'!$F$29)</f>
        <v>9.9948309913506034E-2</v>
      </c>
      <c r="O1566" s="8">
        <f t="shared" ca="1" si="218"/>
        <v>8.0582343757788055E-2</v>
      </c>
      <c r="P1566" s="30">
        <f ca="1">_xlfn.LOGNORM.INV(O1566,'Input Parameters'!$H$30,'Input Parameters'!$I$30)</f>
        <v>1.3842480831347426</v>
      </c>
      <c r="Q1566" s="10">
        <f t="shared" ca="1" si="219"/>
        <v>0.8400782452070148</v>
      </c>
      <c r="R1566" s="30">
        <f>IF('Input Parameters'!$E$32=0,0,_xlfn.BETA.INV(Q1566,'Input Parameters'!$L$32,'Input Parameters'!$M$32,'Input Parameters'!$J$32,'Input Parameters'!$K$32))</f>
        <v>0</v>
      </c>
      <c r="S1566" s="10">
        <f t="shared" ca="1" si="220"/>
        <v>6.807561556609909E-2</v>
      </c>
      <c r="T1566" s="26">
        <f ca="1">_xlfn.LOGNORM.INV(S1566,'Input Parameters'!$H$34,'Input Parameters'!$I$34)</f>
        <v>41.870483503053755</v>
      </c>
      <c r="U1566" s="10">
        <f t="shared" ca="1" si="221"/>
        <v>0.36975396683096218</v>
      </c>
      <c r="V1566" s="30">
        <f ca="1">_xlfn.BETA.INV(U1566,'Input Parameters'!$L$36,'Input Parameters'!$M$36,'Input Parameters'!$J$36,'Input Parameters'!$K$36)</f>
        <v>0.53689763107348409</v>
      </c>
      <c r="W1566" s="2">
        <f ca="1">N1566+(P1566-N1566)*(1-ERF((T1566-R1566)/(2*SQRT(L1566*'Input Parameters'!$E$38))))</f>
        <v>9.9948310088806586E-2</v>
      </c>
      <c r="X1566">
        <f t="shared" ca="1" si="222"/>
        <v>1</v>
      </c>
      <c r="Y1566" s="7"/>
    </row>
    <row r="1567" spans="1:25" ht="15" customHeight="1" x14ac:dyDescent="0.25">
      <c r="A1567" s="139">
        <v>1560</v>
      </c>
      <c r="B1567" s="10">
        <f t="shared" ca="1" si="213"/>
        <v>0.87971985473966796</v>
      </c>
      <c r="C1567" s="60">
        <f ca="1">_xlfn.NORM.INV(B1567,'Input Parameters'!$E$15,'Input Parameters'!$F$15)</f>
        <v>334.56794375176491</v>
      </c>
      <c r="D1567" s="10">
        <f t="shared" ca="1" si="214"/>
        <v>0.76667844100130733</v>
      </c>
      <c r="E1567" s="62">
        <f ca="1">IF(_xlfn.NORM.INV(D1567,'Input Parameters'!$E$17,'Input Parameters'!$F$17)&lt;3500,3500,IF(_xlfn.NORM.INV(D1567,'Input Parameters'!$E$17,'Input Parameters'!$F$17)&gt;5500,5500,_xlfn.NORM.INV(D1567,'Input Parameters'!$E$17,'Input Parameters'!$F$17)))</f>
        <v>5309.56623059294</v>
      </c>
      <c r="F1567" s="10">
        <f t="shared" ca="1" si="215"/>
        <v>0.11811816035887102</v>
      </c>
      <c r="G1567" s="64">
        <f ca="1">_xlfn.NORM.INV(F1567,'Input Parameters'!$E$20,'Input Parameters'!$F$20)</f>
        <v>274.7142077439857</v>
      </c>
      <c r="H1567" s="57">
        <f ca="1">EXP(E1567*(1/'Input Parameters'!$E$23-1/G1567))</f>
        <v>0.30066898588566898</v>
      </c>
      <c r="I1567" s="10">
        <f t="shared" ca="1" si="216"/>
        <v>0.89114172178670203</v>
      </c>
      <c r="J1567" s="30">
        <f ca="1">_xlfn.BETA.INV(I1567,'Input Parameters'!$L$26,'Input Parameters'!$M$26,'Input Parameters'!$J$26,'Input Parameters'!$K$26)</f>
        <v>0.83350713899482409</v>
      </c>
      <c r="K1567" s="168">
        <f ca="1">('Input Parameters'!$E$27/'Input Parameters'!$E$38)^$J1567</f>
        <v>2.5319475005297926E-3</v>
      </c>
      <c r="L1567" s="69">
        <f ca="1">$H1567*$C1567*'Input Parameters'!$E$25*K1567</f>
        <v>0.25469924429125335</v>
      </c>
      <c r="M1567" s="24">
        <f t="shared" ca="1" si="217"/>
        <v>0.10633063402102505</v>
      </c>
      <c r="N1567" s="15">
        <f ca="1">_xlfn.NORM.INV(M1567,'Input Parameters'!$E$29,'Input Parameters'!$F$29)</f>
        <v>9.9875371904711047E-2</v>
      </c>
      <c r="O1567" s="8">
        <f t="shared" ca="1" si="218"/>
        <v>0.4693315348618633</v>
      </c>
      <c r="P1567" s="30">
        <f ca="1">_xlfn.LOGNORM.INV(O1567,'Input Parameters'!$H$30,'Input Parameters'!$I$30)</f>
        <v>2.5874961398553507</v>
      </c>
      <c r="Q1567" s="10">
        <f t="shared" ca="1" si="219"/>
        <v>0.34200388780102176</v>
      </c>
      <c r="R1567" s="30">
        <f>IF('Input Parameters'!$E$32=0,0,_xlfn.BETA.INV(Q1567,'Input Parameters'!$L$32,'Input Parameters'!$M$32,'Input Parameters'!$J$32,'Input Parameters'!$K$32))</f>
        <v>0</v>
      </c>
      <c r="S1567" s="10">
        <f t="shared" ca="1" si="220"/>
        <v>0.60535444821191897</v>
      </c>
      <c r="T1567" s="26">
        <f ca="1">_xlfn.LOGNORM.INV(S1567,'Input Parameters'!$H$34,'Input Parameters'!$I$34)</f>
        <v>52.113226211356675</v>
      </c>
      <c r="U1567" s="10">
        <f t="shared" ca="1" si="221"/>
        <v>0.95319414530916891</v>
      </c>
      <c r="V1567" s="30">
        <f ca="1">_xlfn.BETA.INV(U1567,'Input Parameters'!$L$36,'Input Parameters'!$M$36,'Input Parameters'!$J$36,'Input Parameters'!$K$36)</f>
        <v>0.87529057189843718</v>
      </c>
      <c r="W1567" s="2">
        <f ca="1">N1567+(P1567-N1567)*(1-ERF((T1567-R1567)/(2*SQRT(L1567*'Input Parameters'!$E$38))))</f>
        <v>9.9875371905418342E-2</v>
      </c>
      <c r="X1567">
        <f t="shared" ca="1" si="222"/>
        <v>1</v>
      </c>
      <c r="Y1567" s="7"/>
    </row>
    <row r="1568" spans="1:25" ht="15" customHeight="1" x14ac:dyDescent="0.25">
      <c r="A1568" s="139">
        <v>1561</v>
      </c>
      <c r="B1568" s="10">
        <f t="shared" ca="1" si="213"/>
        <v>0.85734920402034809</v>
      </c>
      <c r="C1568" s="60">
        <f ca="1">_xlfn.NORM.INV(B1568,'Input Parameters'!$E$15,'Input Parameters'!$F$15)</f>
        <v>328.87210191322106</v>
      </c>
      <c r="D1568" s="10">
        <f t="shared" ca="1" si="214"/>
        <v>0.90330185961867904</v>
      </c>
      <c r="E1568" s="62">
        <f ca="1">IF(_xlfn.NORM.INV(D1568,'Input Parameters'!$E$17,'Input Parameters'!$F$17)&lt;3500,3500,IF(_xlfn.NORM.INV(D1568,'Input Parameters'!$E$17,'Input Parameters'!$F$17)&gt;5500,5500,_xlfn.NORM.INV(D1568,'Input Parameters'!$E$17,'Input Parameters'!$F$17)))</f>
        <v>5500</v>
      </c>
      <c r="F1568" s="10">
        <f t="shared" ca="1" si="215"/>
        <v>0.39675760518926273</v>
      </c>
      <c r="G1568" s="64">
        <f ca="1">_xlfn.NORM.INV(F1568,'Input Parameters'!$E$20,'Input Parameters'!$F$20)</f>
        <v>280.89628387086987</v>
      </c>
      <c r="H1568" s="57">
        <f ca="1">EXP(E1568*(1/'Input Parameters'!$E$23-1/G1568))</f>
        <v>0.447436107628503</v>
      </c>
      <c r="I1568" s="10">
        <f t="shared" ca="1" si="216"/>
        <v>0.60039905811554639</v>
      </c>
      <c r="J1568" s="30">
        <f ca="1">_xlfn.BETA.INV(I1568,'Input Parameters'!$L$26,'Input Parameters'!$M$26,'Input Parameters'!$J$26,'Input Parameters'!$K$26)</f>
        <v>0.70143033631458396</v>
      </c>
      <c r="K1568" s="168">
        <f ca="1">('Input Parameters'!$E$27/'Input Parameters'!$E$38)^$J1568</f>
        <v>6.5298163117993857E-3</v>
      </c>
      <c r="L1568" s="69">
        <f ca="1">$H1568*$C1568*'Input Parameters'!$E$25*K1568</f>
        <v>0.96085759373385371</v>
      </c>
      <c r="M1568" s="24">
        <f t="shared" ca="1" si="217"/>
        <v>0.6970132769135875</v>
      </c>
      <c r="N1568" s="15">
        <f ca="1">_xlfn.NORM.INV(M1568,'Input Parameters'!$E$29,'Input Parameters'!$F$29)</f>
        <v>0.10005158295726053</v>
      </c>
      <c r="O1568" s="8">
        <f t="shared" ca="1" si="218"/>
        <v>0.56103414991329237</v>
      </c>
      <c r="P1568" s="30">
        <f ca="1">_xlfn.LOGNORM.INV(O1568,'Input Parameters'!$H$30,'Input Parameters'!$I$30)</f>
        <v>2.8852001131849585</v>
      </c>
      <c r="Q1568" s="10">
        <f t="shared" ca="1" si="219"/>
        <v>0.66404786304061281</v>
      </c>
      <c r="R1568" s="30">
        <f>IF('Input Parameters'!$E$32=0,0,_xlfn.BETA.INV(Q1568,'Input Parameters'!$L$32,'Input Parameters'!$M$32,'Input Parameters'!$J$32,'Input Parameters'!$K$32))</f>
        <v>0</v>
      </c>
      <c r="S1568" s="10">
        <f t="shared" ca="1" si="220"/>
        <v>0.98135588464828627</v>
      </c>
      <c r="T1568" s="26">
        <f ca="1">_xlfn.LOGNORM.INV(S1568,'Input Parameters'!$H$34,'Input Parameters'!$I$34)</f>
        <v>65.330575532356207</v>
      </c>
      <c r="U1568" s="10">
        <f t="shared" ca="1" si="221"/>
        <v>2.7470748861076588E-2</v>
      </c>
      <c r="V1568" s="30">
        <f ca="1">_xlfn.BETA.INV(U1568,'Input Parameters'!$L$36,'Input Parameters'!$M$36,'Input Parameters'!$J$36,'Input Parameters'!$K$36)</f>
        <v>0.3535435493316722</v>
      </c>
      <c r="W1568" s="2">
        <f ca="1">N1568+(P1568-N1568)*(1-ERF((T1568-R1568)/(2*SQRT(L1568*'Input Parameters'!$E$38))))</f>
        <v>0.10005839062869526</v>
      </c>
      <c r="X1568">
        <f t="shared" ca="1" si="222"/>
        <v>1</v>
      </c>
      <c r="Y1568" s="7"/>
    </row>
    <row r="1569" spans="1:25" ht="15" customHeight="1" x14ac:dyDescent="0.25">
      <c r="A1569" s="139">
        <v>1562</v>
      </c>
      <c r="B1569" s="10">
        <f t="shared" ca="1" si="213"/>
        <v>0.27286592153647482</v>
      </c>
      <c r="C1569" s="60">
        <f ca="1">_xlfn.NORM.INV(B1569,'Input Parameters'!$E$15,'Input Parameters'!$F$15)</f>
        <v>238.2252487272448</v>
      </c>
      <c r="D1569" s="10">
        <f t="shared" ca="1" si="214"/>
        <v>0.69918645499208476</v>
      </c>
      <c r="E1569" s="62">
        <f ca="1">IF(_xlfn.NORM.INV(D1569,'Input Parameters'!$E$17,'Input Parameters'!$F$17)&lt;3500,3500,IF(_xlfn.NORM.INV(D1569,'Input Parameters'!$E$17,'Input Parameters'!$F$17)&gt;5500,5500,_xlfn.NORM.INV(D1569,'Input Parameters'!$E$17,'Input Parameters'!$F$17)))</f>
        <v>5165.4434735960867</v>
      </c>
      <c r="F1569" s="10">
        <f t="shared" ca="1" si="215"/>
        <v>0.29075328696695302</v>
      </c>
      <c r="G1569" s="64">
        <f ca="1">_xlfn.NORM.INV(F1569,'Input Parameters'!$E$20,'Input Parameters'!$F$20)</f>
        <v>278.95705768778134</v>
      </c>
      <c r="H1569" s="57">
        <f ca="1">EXP(E1569*(1/'Input Parameters'!$E$23-1/G1569))</f>
        <v>0.41348342851954845</v>
      </c>
      <c r="I1569" s="10">
        <f t="shared" ca="1" si="216"/>
        <v>0.57065540079991839</v>
      </c>
      <c r="J1569" s="30">
        <f ca="1">_xlfn.BETA.INV(I1569,'Input Parameters'!$L$26,'Input Parameters'!$M$26,'Input Parameters'!$J$26,'Input Parameters'!$K$26)</f>
        <v>0.68961419882187913</v>
      </c>
      <c r="K1569" s="168">
        <f ca="1">('Input Parameters'!$E$27/'Input Parameters'!$E$38)^$J1569</f>
        <v>7.1073982455163599E-3</v>
      </c>
      <c r="L1569" s="69">
        <f ca="1">$H1569*$C1569*'Input Parameters'!$E$25*K1569</f>
        <v>0.70009431089079166</v>
      </c>
      <c r="M1569" s="24">
        <f t="shared" ca="1" si="217"/>
        <v>0.57658432394919867</v>
      </c>
      <c r="N1569" s="15">
        <f ca="1">_xlfn.NORM.INV(M1569,'Input Parameters'!$E$29,'Input Parameters'!$F$29)</f>
        <v>0.10001931629522541</v>
      </c>
      <c r="O1569" s="8">
        <f t="shared" ca="1" si="218"/>
        <v>0.75967804660789262</v>
      </c>
      <c r="P1569" s="30">
        <f ca="1">_xlfn.LOGNORM.INV(O1569,'Input Parameters'!$H$30,'Input Parameters'!$I$30)</f>
        <v>3.7441521364541224</v>
      </c>
      <c r="Q1569" s="10">
        <f t="shared" ca="1" si="219"/>
        <v>0.42088899162442439</v>
      </c>
      <c r="R1569" s="30">
        <f>IF('Input Parameters'!$E$32=0,0,_xlfn.BETA.INV(Q1569,'Input Parameters'!$L$32,'Input Parameters'!$M$32,'Input Parameters'!$J$32,'Input Parameters'!$K$32))</f>
        <v>0</v>
      </c>
      <c r="S1569" s="10">
        <f t="shared" ca="1" si="220"/>
        <v>0.68497903005496852</v>
      </c>
      <c r="T1569" s="26">
        <f ca="1">_xlfn.LOGNORM.INV(S1569,'Input Parameters'!$H$34,'Input Parameters'!$I$34)</f>
        <v>53.523430925433843</v>
      </c>
      <c r="U1569" s="10">
        <f t="shared" ca="1" si="221"/>
        <v>0.46072438433100382</v>
      </c>
      <c r="V1569" s="30">
        <f ca="1">_xlfn.BETA.INV(U1569,'Input Parameters'!$L$36,'Input Parameters'!$M$36,'Input Parameters'!$J$36,'Input Parameters'!$K$36)</f>
        <v>0.57100913097665418</v>
      </c>
      <c r="W1569" s="2">
        <f ca="1">N1569+(P1569-N1569)*(1-ERF((T1569-R1569)/(2*SQRT(L1569*'Input Parameters'!$E$38))))</f>
        <v>0.10004150796999024</v>
      </c>
      <c r="X1569">
        <f t="shared" ca="1" si="222"/>
        <v>1</v>
      </c>
      <c r="Y1569" s="7"/>
    </row>
    <row r="1570" spans="1:25" ht="15" customHeight="1" x14ac:dyDescent="0.25">
      <c r="A1570" s="139">
        <v>1563</v>
      </c>
      <c r="B1570" s="10">
        <f t="shared" ca="1" si="213"/>
        <v>0.12394909215971817</v>
      </c>
      <c r="C1570" s="60">
        <f ca="1">_xlfn.NORM.INV(B1570,'Input Parameters'!$E$15,'Input Parameters'!$F$15)</f>
        <v>208.34832884443097</v>
      </c>
      <c r="D1570" s="10">
        <f t="shared" ca="1" si="214"/>
        <v>0.94143546303316916</v>
      </c>
      <c r="E1570" s="62">
        <f ca="1">IF(_xlfn.NORM.INV(D1570,'Input Parameters'!$E$17,'Input Parameters'!$F$17)&lt;3500,3500,IF(_xlfn.NORM.INV(D1570,'Input Parameters'!$E$17,'Input Parameters'!$F$17)&gt;5500,5500,_xlfn.NORM.INV(D1570,'Input Parameters'!$E$17,'Input Parameters'!$F$17)))</f>
        <v>5500</v>
      </c>
      <c r="F1570" s="10">
        <f t="shared" ca="1" si="215"/>
        <v>0.24257301849817481</v>
      </c>
      <c r="G1570" s="64">
        <f ca="1">_xlfn.NORM.INV(F1570,'Input Parameters'!$E$20,'Input Parameters'!$F$20)</f>
        <v>277.97306619418987</v>
      </c>
      <c r="H1570" s="57">
        <f ca="1">EXP(E1570*(1/'Input Parameters'!$E$23-1/G1570))</f>
        <v>0.36417147569008296</v>
      </c>
      <c r="I1570" s="10">
        <f t="shared" ca="1" si="216"/>
        <v>0.95850037663936394</v>
      </c>
      <c r="J1570" s="30">
        <f ca="1">_xlfn.BETA.INV(I1570,'Input Parameters'!$L$26,'Input Parameters'!$M$26,'Input Parameters'!$J$26,'Input Parameters'!$K$26)</f>
        <v>0.8847215617997608</v>
      </c>
      <c r="K1570" s="168">
        <f ca="1">('Input Parameters'!$E$27/'Input Parameters'!$E$38)^$J1570</f>
        <v>1.7535222829545504E-3</v>
      </c>
      <c r="L1570" s="69">
        <f ca="1">$H1570*$C1570*'Input Parameters'!$E$25*K1570</f>
        <v>0.13304765867521781</v>
      </c>
      <c r="M1570" s="24">
        <f t="shared" ca="1" si="217"/>
        <v>0.55689188239605047</v>
      </c>
      <c r="N1570" s="15">
        <f ca="1">_xlfn.NORM.INV(M1570,'Input Parameters'!$E$29,'Input Parameters'!$F$29)</f>
        <v>0.1000143093630618</v>
      </c>
      <c r="O1570" s="8">
        <f t="shared" ca="1" si="218"/>
        <v>0.2475810686828378</v>
      </c>
      <c r="P1570" s="30">
        <f ca="1">_xlfn.LOGNORM.INV(O1570,'Input Parameters'!$H$30,'Input Parameters'!$I$30)</f>
        <v>1.9441395158392529</v>
      </c>
      <c r="Q1570" s="10">
        <f t="shared" ca="1" si="219"/>
        <v>0.25912997849023112</v>
      </c>
      <c r="R1570" s="30">
        <f>IF('Input Parameters'!$E$32=0,0,_xlfn.BETA.INV(Q1570,'Input Parameters'!$L$32,'Input Parameters'!$M$32,'Input Parameters'!$J$32,'Input Parameters'!$K$32))</f>
        <v>0</v>
      </c>
      <c r="S1570" s="10">
        <f t="shared" ca="1" si="220"/>
        <v>0.76346545053365189</v>
      </c>
      <c r="T1570" s="26">
        <f ca="1">_xlfn.LOGNORM.INV(S1570,'Input Parameters'!$H$34,'Input Parameters'!$I$34)</f>
        <v>55.118403094391496</v>
      </c>
      <c r="U1570" s="10">
        <f t="shared" ca="1" si="221"/>
        <v>0.85432642673143189</v>
      </c>
      <c r="V1570" s="30">
        <f ca="1">_xlfn.BETA.INV(U1570,'Input Parameters'!$L$36,'Input Parameters'!$M$36,'Input Parameters'!$J$36,'Input Parameters'!$K$36)</f>
        <v>0.7613025903239159</v>
      </c>
      <c r="W1570" s="2">
        <f ca="1">N1570+(P1570-N1570)*(1-ERF((T1570-R1570)/(2*SQRT(L1570*'Input Parameters'!$E$38))))</f>
        <v>0.1000143093630618</v>
      </c>
      <c r="X1570">
        <f t="shared" ca="1" si="222"/>
        <v>1</v>
      </c>
      <c r="Y1570" s="7"/>
    </row>
    <row r="1571" spans="1:25" ht="15" customHeight="1" x14ac:dyDescent="0.25">
      <c r="A1571" s="139">
        <v>1564</v>
      </c>
      <c r="B1571" s="10">
        <f t="shared" ca="1" si="213"/>
        <v>0.10371287706057519</v>
      </c>
      <c r="C1571" s="60">
        <f ca="1">_xlfn.NORM.INV(B1571,'Input Parameters'!$E$15,'Input Parameters'!$F$15)</f>
        <v>202.64685336478306</v>
      </c>
      <c r="D1571" s="10">
        <f t="shared" ca="1" si="214"/>
        <v>0.66090323909773752</v>
      </c>
      <c r="E1571" s="62">
        <f ca="1">IF(_xlfn.NORM.INV(D1571,'Input Parameters'!$E$17,'Input Parameters'!$F$17)&lt;3500,3500,IF(_xlfn.NORM.INV(D1571,'Input Parameters'!$E$17,'Input Parameters'!$F$17)&gt;5500,5500,_xlfn.NORM.INV(D1571,'Input Parameters'!$E$17,'Input Parameters'!$F$17)))</f>
        <v>5090.4506420958796</v>
      </c>
      <c r="F1571" s="10">
        <f t="shared" ca="1" si="215"/>
        <v>0.90129590052107289</v>
      </c>
      <c r="G1571" s="64">
        <f ca="1">_xlfn.NORM.INV(F1571,'Input Parameters'!$E$20,'Input Parameters'!$F$20)</f>
        <v>291.28610511669336</v>
      </c>
      <c r="H1571" s="57">
        <f ca="1">EXP(E1571*(1/'Input Parameters'!$E$23-1/G1571))</f>
        <v>0.90670281938363761</v>
      </c>
      <c r="I1571" s="10">
        <f t="shared" ca="1" si="216"/>
        <v>4.1905059037341097E-2</v>
      </c>
      <c r="J1571" s="30">
        <f ca="1">_xlfn.BETA.INV(I1571,'Input Parameters'!$L$26,'Input Parameters'!$M$26,'Input Parameters'!$J$26,'Input Parameters'!$K$26)</f>
        <v>0.3706147154450955</v>
      </c>
      <c r="K1571" s="168">
        <f ca="1">('Input Parameters'!$E$27/'Input Parameters'!$E$38)^$J1571</f>
        <v>7.0058255722528565E-2</v>
      </c>
      <c r="L1571" s="69">
        <f ca="1">$H1571*$C1571*'Input Parameters'!$E$25*K1571</f>
        <v>12.872537063983959</v>
      </c>
      <c r="M1571" s="24">
        <f t="shared" ca="1" si="217"/>
        <v>0.55506525152547403</v>
      </c>
      <c r="N1571" s="15">
        <f ca="1">_xlfn.NORM.INV(M1571,'Input Parameters'!$E$29,'Input Parameters'!$F$29)</f>
        <v>0.1000138469342976</v>
      </c>
      <c r="O1571" s="8">
        <f t="shared" ca="1" si="218"/>
        <v>0.18157915684478598</v>
      </c>
      <c r="P1571" s="30">
        <f ca="1">_xlfn.LOGNORM.INV(O1571,'Input Parameters'!$H$30,'Input Parameters'!$I$30)</f>
        <v>1.7462571921166519</v>
      </c>
      <c r="Q1571" s="10">
        <f t="shared" ca="1" si="219"/>
        <v>0.78839147046417035</v>
      </c>
      <c r="R1571" s="30">
        <f>IF('Input Parameters'!$E$32=0,0,_xlfn.BETA.INV(Q1571,'Input Parameters'!$L$32,'Input Parameters'!$M$32,'Input Parameters'!$J$32,'Input Parameters'!$K$32))</f>
        <v>0</v>
      </c>
      <c r="S1571" s="10">
        <f t="shared" ca="1" si="220"/>
        <v>0.59698109854047798</v>
      </c>
      <c r="T1571" s="26">
        <f ca="1">_xlfn.LOGNORM.INV(S1571,'Input Parameters'!$H$34,'Input Parameters'!$I$34)</f>
        <v>51.97266770545788</v>
      </c>
      <c r="U1571" s="10">
        <f t="shared" ca="1" si="221"/>
        <v>0.94039648710534618</v>
      </c>
      <c r="V1571" s="30">
        <f ca="1">_xlfn.BETA.INV(U1571,'Input Parameters'!$L$36,'Input Parameters'!$M$36,'Input Parameters'!$J$36,'Input Parameters'!$K$36)</f>
        <v>0.85311963293464421</v>
      </c>
      <c r="W1571" s="2">
        <f ca="1">N1571+(P1571-N1571)*(1-ERF((T1571-R1571)/(2*SQRT(L1571*'Input Parameters'!$E$38))))</f>
        <v>0.60325849888373384</v>
      </c>
      <c r="X1571">
        <f t="shared" ca="1" si="222"/>
        <v>1</v>
      </c>
      <c r="Y1571" s="7"/>
    </row>
    <row r="1572" spans="1:25" ht="15" customHeight="1" x14ac:dyDescent="0.25">
      <c r="A1572" s="139">
        <v>1565</v>
      </c>
      <c r="B1572" s="10">
        <f t="shared" ca="1" si="213"/>
        <v>0.38633833365079828</v>
      </c>
      <c r="C1572" s="60">
        <f ca="1">_xlfn.NORM.INV(B1572,'Input Parameters'!$E$15,'Input Parameters'!$F$15)</f>
        <v>255.31204393778035</v>
      </c>
      <c r="D1572" s="10">
        <f t="shared" ca="1" si="214"/>
        <v>0.86600804181369151</v>
      </c>
      <c r="E1572" s="62">
        <f ca="1">IF(_xlfn.NORM.INV(D1572,'Input Parameters'!$E$17,'Input Parameters'!$F$17)&lt;3500,3500,IF(_xlfn.NORM.INV(D1572,'Input Parameters'!$E$17,'Input Parameters'!$F$17)&gt;5500,5500,_xlfn.NORM.INV(D1572,'Input Parameters'!$E$17,'Input Parameters'!$F$17)))</f>
        <v>5500</v>
      </c>
      <c r="F1572" s="10">
        <f t="shared" ca="1" si="215"/>
        <v>0.55076962778965433</v>
      </c>
      <c r="G1572" s="64">
        <f ca="1">_xlfn.NORM.INV(F1572,'Input Parameters'!$E$20,'Input Parameters'!$F$20)</f>
        <v>283.50496052357528</v>
      </c>
      <c r="H1572" s="57">
        <f ca="1">EXP(E1572*(1/'Input Parameters'!$E$23-1/G1572))</f>
        <v>0.5357679733537668</v>
      </c>
      <c r="I1572" s="10">
        <f t="shared" ca="1" si="216"/>
        <v>0.82297110888323854</v>
      </c>
      <c r="J1572" s="30">
        <f ca="1">_xlfn.BETA.INV(I1572,'Input Parameters'!$L$26,'Input Parameters'!$M$26,'Input Parameters'!$J$26,'Input Parameters'!$K$26)</f>
        <v>0.79649892116567533</v>
      </c>
      <c r="K1572" s="168">
        <f ca="1">('Input Parameters'!$E$27/'Input Parameters'!$E$38)^$J1572</f>
        <v>3.3017399772726891E-3</v>
      </c>
      <c r="L1572" s="69">
        <f ca="1">$H1572*$C1572*'Input Parameters'!$E$25*K1572</f>
        <v>0.45163846200569413</v>
      </c>
      <c r="M1572" s="24">
        <f t="shared" ca="1" si="217"/>
        <v>0.92045977115139876</v>
      </c>
      <c r="N1572" s="15">
        <f ca="1">_xlfn.NORM.INV(M1572,'Input Parameters'!$E$29,'Input Parameters'!$F$29)</f>
        <v>0.10014081709443809</v>
      </c>
      <c r="O1572" s="8">
        <f t="shared" ca="1" si="218"/>
        <v>0.12560349648817715</v>
      </c>
      <c r="P1572" s="30">
        <f ca="1">_xlfn.LOGNORM.INV(O1572,'Input Parameters'!$H$30,'Input Parameters'!$I$30)</f>
        <v>1.5605216821876633</v>
      </c>
      <c r="Q1572" s="10">
        <f t="shared" ca="1" si="219"/>
        <v>0.18835184231999524</v>
      </c>
      <c r="R1572" s="30">
        <f>IF('Input Parameters'!$E$32=0,0,_xlfn.BETA.INV(Q1572,'Input Parameters'!$L$32,'Input Parameters'!$M$32,'Input Parameters'!$J$32,'Input Parameters'!$K$32))</f>
        <v>0</v>
      </c>
      <c r="S1572" s="10">
        <f t="shared" ca="1" si="220"/>
        <v>0.88379343698705937</v>
      </c>
      <c r="T1572" s="26">
        <f ca="1">_xlfn.LOGNORM.INV(S1572,'Input Parameters'!$H$34,'Input Parameters'!$I$34)</f>
        <v>58.488887490383945</v>
      </c>
      <c r="U1572" s="10">
        <f t="shared" ca="1" si="221"/>
        <v>0.503314714347467</v>
      </c>
      <c r="V1572" s="30">
        <f ca="1">_xlfn.BETA.INV(U1572,'Input Parameters'!$L$36,'Input Parameters'!$M$36,'Input Parameters'!$J$36,'Input Parameters'!$K$36)</f>
        <v>0.58715606638506745</v>
      </c>
      <c r="W1572" s="2">
        <f ca="1">N1572+(P1572-N1572)*(1-ERF((T1572-R1572)/(2*SQRT(L1572*'Input Parameters'!$E$38))))</f>
        <v>0.10014081819726148</v>
      </c>
      <c r="X1572">
        <f t="shared" ca="1" si="222"/>
        <v>1</v>
      </c>
      <c r="Y1572" s="7"/>
    </row>
    <row r="1573" spans="1:25" ht="15" customHeight="1" x14ac:dyDescent="0.25">
      <c r="A1573" s="139">
        <v>1566</v>
      </c>
      <c r="B1573" s="10">
        <f t="shared" ca="1" si="213"/>
        <v>0.54664164538662396</v>
      </c>
      <c r="C1573" s="60">
        <f ca="1">_xlfn.NORM.INV(B1573,'Input Parameters'!$E$15,'Input Parameters'!$F$15)</f>
        <v>277.31763559453447</v>
      </c>
      <c r="D1573" s="10">
        <f t="shared" ca="1" si="214"/>
        <v>0.71209747410298052</v>
      </c>
      <c r="E1573" s="62">
        <f ca="1">IF(_xlfn.NORM.INV(D1573,'Input Parameters'!$E$17,'Input Parameters'!$F$17)&lt;3500,3500,IF(_xlfn.NORM.INV(D1573,'Input Parameters'!$E$17,'Input Parameters'!$F$17)&gt;5500,5500,_xlfn.NORM.INV(D1573,'Input Parameters'!$E$17,'Input Parameters'!$F$17)))</f>
        <v>5191.6658814995462</v>
      </c>
      <c r="F1573" s="10">
        <f t="shared" ca="1" si="215"/>
        <v>0.95238378421838865</v>
      </c>
      <c r="G1573" s="64">
        <f ca="1">_xlfn.NORM.INV(F1573,'Input Parameters'!$E$20,'Input Parameters'!$F$20)</f>
        <v>293.82841228363685</v>
      </c>
      <c r="H1573" s="57">
        <f ca="1">EXP(E1573*(1/'Input Parameters'!$E$23-1/G1573))</f>
        <v>1.0558278537185553</v>
      </c>
      <c r="I1573" s="10">
        <f t="shared" ca="1" si="216"/>
        <v>0.64182083765523834</v>
      </c>
      <c r="J1573" s="30">
        <f ca="1">_xlfn.BETA.INV(I1573,'Input Parameters'!$L$26,'Input Parameters'!$M$26,'Input Parameters'!$J$26,'Input Parameters'!$K$26)</f>
        <v>0.71797247107521711</v>
      </c>
      <c r="K1573" s="168">
        <f ca="1">('Input Parameters'!$E$27/'Input Parameters'!$E$38)^$J1573</f>
        <v>5.7992099188001554E-3</v>
      </c>
      <c r="L1573" s="69">
        <f ca="1">$H1573*$C1573*'Input Parameters'!$E$25*K1573</f>
        <v>1.6980068316052348</v>
      </c>
      <c r="M1573" s="24">
        <f t="shared" ca="1" si="217"/>
        <v>0.84889944049244814</v>
      </c>
      <c r="N1573" s="15">
        <f ca="1">_xlfn.NORM.INV(M1573,'Input Parameters'!$E$29,'Input Parameters'!$F$29)</f>
        <v>0.100103172466586</v>
      </c>
      <c r="O1573" s="8">
        <f t="shared" ca="1" si="218"/>
        <v>0.27158262853843995</v>
      </c>
      <c r="P1573" s="30">
        <f ca="1">_xlfn.LOGNORM.INV(O1573,'Input Parameters'!$H$30,'Input Parameters'!$I$30)</f>
        <v>2.0133846415744929</v>
      </c>
      <c r="Q1573" s="10">
        <f t="shared" ca="1" si="219"/>
        <v>5.0773028206558157E-2</v>
      </c>
      <c r="R1573" s="30">
        <f>IF('Input Parameters'!$E$32=0,0,_xlfn.BETA.INV(Q1573,'Input Parameters'!$L$32,'Input Parameters'!$M$32,'Input Parameters'!$J$32,'Input Parameters'!$K$32))</f>
        <v>0</v>
      </c>
      <c r="S1573" s="10">
        <f t="shared" ca="1" si="220"/>
        <v>0.26800992812511992</v>
      </c>
      <c r="T1573" s="26">
        <f ca="1">_xlfn.LOGNORM.INV(S1573,'Input Parameters'!$H$34,'Input Parameters'!$I$34)</f>
        <v>46.66939222730926</v>
      </c>
      <c r="U1573" s="10">
        <f t="shared" ca="1" si="221"/>
        <v>0.53110312898949197</v>
      </c>
      <c r="V1573" s="30">
        <f ca="1">_xlfn.BETA.INV(U1573,'Input Parameters'!$L$36,'Input Parameters'!$M$36,'Input Parameters'!$J$36,'Input Parameters'!$K$36)</f>
        <v>0.59786873434873788</v>
      </c>
      <c r="W1573" s="2">
        <f ca="1">N1573+(P1573-N1573)*(1-ERF((T1573-R1573)/(2*SQRT(L1573*'Input Parameters'!$E$38))))</f>
        <v>0.12177226775720913</v>
      </c>
      <c r="X1573">
        <f t="shared" ca="1" si="222"/>
        <v>1</v>
      </c>
      <c r="Y1573" s="7"/>
    </row>
    <row r="1574" spans="1:25" ht="15" customHeight="1" x14ac:dyDescent="0.25">
      <c r="A1574" s="139">
        <v>1567</v>
      </c>
      <c r="B1574" s="10">
        <f t="shared" ca="1" si="213"/>
        <v>0.62618097060127142</v>
      </c>
      <c r="C1574" s="60">
        <f ca="1">_xlfn.NORM.INV(B1574,'Input Parameters'!$E$15,'Input Parameters'!$F$15)</f>
        <v>288.40422808362996</v>
      </c>
      <c r="D1574" s="10">
        <f t="shared" ca="1" si="214"/>
        <v>0.9372022615027904</v>
      </c>
      <c r="E1574" s="62">
        <f ca="1">IF(_xlfn.NORM.INV(D1574,'Input Parameters'!$E$17,'Input Parameters'!$F$17)&lt;3500,3500,IF(_xlfn.NORM.INV(D1574,'Input Parameters'!$E$17,'Input Parameters'!$F$17)&gt;5500,5500,_xlfn.NORM.INV(D1574,'Input Parameters'!$E$17,'Input Parameters'!$F$17)))</f>
        <v>5500</v>
      </c>
      <c r="F1574" s="10">
        <f t="shared" ca="1" si="215"/>
        <v>0.84718212380374858</v>
      </c>
      <c r="G1574" s="64">
        <f ca="1">_xlfn.NORM.INV(F1574,'Input Parameters'!$E$20,'Input Parameters'!$F$20)</f>
        <v>289.51363084439595</v>
      </c>
      <c r="H1574" s="57">
        <f ca="1">EXP(E1574*(1/'Input Parameters'!$E$23-1/G1574))</f>
        <v>0.80138065186493324</v>
      </c>
      <c r="I1574" s="10">
        <f t="shared" ca="1" si="216"/>
        <v>0.80620624499639504</v>
      </c>
      <c r="J1574" s="30">
        <f ca="1">_xlfn.BETA.INV(I1574,'Input Parameters'!$L$26,'Input Parameters'!$M$26,'Input Parameters'!$J$26,'Input Parameters'!$K$26)</f>
        <v>0.78839228478910639</v>
      </c>
      <c r="K1574" s="168">
        <f ca="1">('Input Parameters'!$E$27/'Input Parameters'!$E$38)^$J1574</f>
        <v>3.4994250748434947E-3</v>
      </c>
      <c r="L1574" s="69">
        <f ca="1">$H1574*$C1574*'Input Parameters'!$E$25*K1574</f>
        <v>0.80879261145408998</v>
      </c>
      <c r="M1574" s="24">
        <f t="shared" ca="1" si="217"/>
        <v>0.49787319421049059</v>
      </c>
      <c r="N1574" s="15">
        <f ca="1">_xlfn.NORM.INV(M1574,'Input Parameters'!$E$29,'Input Parameters'!$F$29)</f>
        <v>9.999946688632208E-2</v>
      </c>
      <c r="O1574" s="8">
        <f t="shared" ca="1" si="218"/>
        <v>0.51073618094820028</v>
      </c>
      <c r="P1574" s="30">
        <f ca="1">_xlfn.LOGNORM.INV(O1574,'Input Parameters'!$H$30,'Input Parameters'!$I$30)</f>
        <v>2.7176147787387235</v>
      </c>
      <c r="Q1574" s="10">
        <f t="shared" ca="1" si="219"/>
        <v>0.70490760049870993</v>
      </c>
      <c r="R1574" s="30">
        <f>IF('Input Parameters'!$E$32=0,0,_xlfn.BETA.INV(Q1574,'Input Parameters'!$L$32,'Input Parameters'!$M$32,'Input Parameters'!$J$32,'Input Parameters'!$K$32))</f>
        <v>0</v>
      </c>
      <c r="S1574" s="10">
        <f t="shared" ca="1" si="220"/>
        <v>0.52017229390048658</v>
      </c>
      <c r="T1574" s="26">
        <f ca="1">_xlfn.LOGNORM.INV(S1574,'Input Parameters'!$H$34,'Input Parameters'!$I$34)</f>
        <v>50.726224178340011</v>
      </c>
      <c r="U1574" s="10">
        <f t="shared" ca="1" si="221"/>
        <v>0.65500663704119877</v>
      </c>
      <c r="V1574" s="30">
        <f ca="1">_xlfn.BETA.INV(U1574,'Input Parameters'!$L$36,'Input Parameters'!$M$36,'Input Parameters'!$J$36,'Input Parameters'!$K$36)</f>
        <v>0.64891521246073069</v>
      </c>
      <c r="W1574" s="2">
        <f ca="1">N1574+(P1574-N1574)*(1-ERF((T1574-R1574)/(2*SQRT(L1574*'Input Parameters'!$E$38))))</f>
        <v>0.10017359014743631</v>
      </c>
      <c r="X1574">
        <f t="shared" ca="1" si="222"/>
        <v>1</v>
      </c>
      <c r="Y1574" s="7"/>
    </row>
    <row r="1575" spans="1:25" ht="15" customHeight="1" x14ac:dyDescent="0.25">
      <c r="A1575" s="139">
        <v>1568</v>
      </c>
      <c r="B1575" s="10">
        <f t="shared" ca="1" si="213"/>
        <v>0.48576179974667855</v>
      </c>
      <c r="C1575" s="60">
        <f ca="1">_xlfn.NORM.INV(B1575,'Input Parameters'!$E$15,'Input Parameters'!$F$15)</f>
        <v>269.0326320882923</v>
      </c>
      <c r="D1575" s="10">
        <f t="shared" ca="1" si="214"/>
        <v>0.68044658304722416</v>
      </c>
      <c r="E1575" s="62">
        <f ca="1">IF(_xlfn.NORM.INV(D1575,'Input Parameters'!$E$17,'Input Parameters'!$F$17)&lt;3500,3500,IF(_xlfn.NORM.INV(D1575,'Input Parameters'!$E$17,'Input Parameters'!$F$17)&gt;5500,5500,_xlfn.NORM.INV(D1575,'Input Parameters'!$E$17,'Input Parameters'!$F$17)))</f>
        <v>5128.2635720381822</v>
      </c>
      <c r="F1575" s="10">
        <f t="shared" ca="1" si="215"/>
        <v>1.7727887006695586E-2</v>
      </c>
      <c r="G1575" s="64">
        <f ca="1">_xlfn.NORM.INV(F1575,'Input Parameters'!$E$20,'Input Parameters'!$F$20)</f>
        <v>268.55913378994649</v>
      </c>
      <c r="H1575" s="57">
        <f ca="1">EXP(E1575*(1/'Input Parameters'!$E$23-1/G1575))</f>
        <v>0.20422127337339815</v>
      </c>
      <c r="I1575" s="10">
        <f t="shared" ca="1" si="216"/>
        <v>4.5249242899864095E-2</v>
      </c>
      <c r="J1575" s="30">
        <f ca="1">_xlfn.BETA.INV(I1575,'Input Parameters'!$L$26,'Input Parameters'!$M$26,'Input Parameters'!$J$26,'Input Parameters'!$K$26)</f>
        <v>0.37645305125788131</v>
      </c>
      <c r="K1575" s="168">
        <f ca="1">('Input Parameters'!$E$27/'Input Parameters'!$E$38)^$J1575</f>
        <v>6.7184905318835961E-2</v>
      </c>
      <c r="L1575" s="69">
        <f ca="1">$H1575*$C1575*'Input Parameters'!$E$25*K1575</f>
        <v>3.6912856117226163</v>
      </c>
      <c r="M1575" s="24">
        <f t="shared" ca="1" si="217"/>
        <v>0.63038137610271305</v>
      </c>
      <c r="N1575" s="15">
        <f ca="1">_xlfn.NORM.INV(M1575,'Input Parameters'!$E$29,'Input Parameters'!$F$29)</f>
        <v>0.1000332863599042</v>
      </c>
      <c r="O1575" s="8">
        <f t="shared" ca="1" si="218"/>
        <v>0.10316877937778057</v>
      </c>
      <c r="P1575" s="30">
        <f ca="1">_xlfn.LOGNORM.INV(O1575,'Input Parameters'!$H$30,'Input Parameters'!$I$30)</f>
        <v>1.4771178187357306</v>
      </c>
      <c r="Q1575" s="10">
        <f t="shared" ca="1" si="219"/>
        <v>0.85636362653513509</v>
      </c>
      <c r="R1575" s="30">
        <f>IF('Input Parameters'!$E$32=0,0,_xlfn.BETA.INV(Q1575,'Input Parameters'!$L$32,'Input Parameters'!$M$32,'Input Parameters'!$J$32,'Input Parameters'!$K$32))</f>
        <v>0</v>
      </c>
      <c r="S1575" s="10">
        <f t="shared" ca="1" si="220"/>
        <v>0.25817895756042142</v>
      </c>
      <c r="T1575" s="26">
        <f ca="1">_xlfn.LOGNORM.INV(S1575,'Input Parameters'!$H$34,'Input Parameters'!$I$34)</f>
        <v>46.494650623697986</v>
      </c>
      <c r="U1575" s="10">
        <f t="shared" ca="1" si="221"/>
        <v>0.67513424540835076</v>
      </c>
      <c r="V1575" s="30">
        <f ca="1">_xlfn.BETA.INV(U1575,'Input Parameters'!$L$36,'Input Parameters'!$M$36,'Input Parameters'!$J$36,'Input Parameters'!$K$36)</f>
        <v>0.65798637499790336</v>
      </c>
      <c r="W1575" s="2">
        <f ca="1">N1575+(P1575-N1575)*(1-ERF((T1575-R1575)/(2*SQRT(L1575*'Input Parameters'!$E$38))))</f>
        <v>0.21990211381208757</v>
      </c>
      <c r="X1575">
        <f t="shared" ca="1" si="222"/>
        <v>1</v>
      </c>
      <c r="Y1575" s="7"/>
    </row>
    <row r="1576" spans="1:25" ht="15" customHeight="1" x14ac:dyDescent="0.25">
      <c r="A1576" s="139">
        <v>1569</v>
      </c>
      <c r="B1576" s="10">
        <f t="shared" ca="1" si="213"/>
        <v>0.93307628125498854</v>
      </c>
      <c r="C1576" s="60">
        <f ca="1">_xlfn.NORM.INV(B1576,'Input Parameters'!$E$15,'Input Parameters'!$F$15)</f>
        <v>352.20863899810422</v>
      </c>
      <c r="D1576" s="10">
        <f t="shared" ca="1" si="214"/>
        <v>0.88489271053476093</v>
      </c>
      <c r="E1576" s="62">
        <f ca="1">IF(_xlfn.NORM.INV(D1576,'Input Parameters'!$E$17,'Input Parameters'!$F$17)&lt;3500,3500,IF(_xlfn.NORM.INV(D1576,'Input Parameters'!$E$17,'Input Parameters'!$F$17)&gt;5500,5500,_xlfn.NORM.INV(D1576,'Input Parameters'!$E$17,'Input Parameters'!$F$17)))</f>
        <v>5500</v>
      </c>
      <c r="F1576" s="10">
        <f t="shared" ca="1" si="215"/>
        <v>9.3230490317742665E-2</v>
      </c>
      <c r="G1576" s="64">
        <f ca="1">_xlfn.NORM.INV(F1576,'Input Parameters'!$E$20,'Input Parameters'!$F$20)</f>
        <v>273.79848846887825</v>
      </c>
      <c r="H1576" s="57">
        <f ca="1">EXP(E1576*(1/'Input Parameters'!$E$23-1/G1576))</f>
        <v>0.26933294993352791</v>
      </c>
      <c r="I1576" s="10">
        <f t="shared" ca="1" si="216"/>
        <v>6.5947402499931917E-2</v>
      </c>
      <c r="J1576" s="30">
        <f ca="1">_xlfn.BETA.INV(I1576,'Input Parameters'!$L$26,'Input Parameters'!$M$26,'Input Parameters'!$J$26,'Input Parameters'!$K$26)</f>
        <v>0.40691600237345449</v>
      </c>
      <c r="K1576" s="168">
        <f ca="1">('Input Parameters'!$E$27/'Input Parameters'!$E$38)^$J1576</f>
        <v>5.3997466403931653E-2</v>
      </c>
      <c r="L1576" s="69">
        <f ca="1">$H1576*$C1576*'Input Parameters'!$E$25*K1576</f>
        <v>5.1222748131562161</v>
      </c>
      <c r="M1576" s="24">
        <f t="shared" ca="1" si="217"/>
        <v>0.39243487585621206</v>
      </c>
      <c r="N1576" s="15">
        <f ca="1">_xlfn.NORM.INV(M1576,'Input Parameters'!$E$29,'Input Parameters'!$F$29)</f>
        <v>9.9972702151178913E-2</v>
      </c>
      <c r="O1576" s="8">
        <f t="shared" ca="1" si="218"/>
        <v>0.8352061042521397</v>
      </c>
      <c r="P1576" s="30">
        <f ca="1">_xlfn.LOGNORM.INV(O1576,'Input Parameters'!$H$30,'Input Parameters'!$I$30)</f>
        <v>4.2528336592017908</v>
      </c>
      <c r="Q1576" s="10">
        <f t="shared" ca="1" si="219"/>
        <v>0.12305535852380745</v>
      </c>
      <c r="R1576" s="30">
        <f>IF('Input Parameters'!$E$32=0,0,_xlfn.BETA.INV(Q1576,'Input Parameters'!$L$32,'Input Parameters'!$M$32,'Input Parameters'!$J$32,'Input Parameters'!$K$32))</f>
        <v>0</v>
      </c>
      <c r="S1576" s="10">
        <f t="shared" ca="1" si="220"/>
        <v>0.25231279409600627</v>
      </c>
      <c r="T1576" s="26">
        <f ca="1">_xlfn.LOGNORM.INV(S1576,'Input Parameters'!$H$34,'Input Parameters'!$I$34)</f>
        <v>46.389059652531515</v>
      </c>
      <c r="U1576" s="10">
        <f t="shared" ca="1" si="221"/>
        <v>0.12733028628432641</v>
      </c>
      <c r="V1576" s="30">
        <f ca="1">_xlfn.BETA.INV(U1576,'Input Parameters'!$L$36,'Input Parameters'!$M$36,'Input Parameters'!$J$36,'Input Parameters'!$K$36)</f>
        <v>0.43291321242877934</v>
      </c>
      <c r="W1576" s="2">
        <f ca="1">N1576+(P1576-N1576)*(1-ERF((T1576-R1576)/(2*SQRT(L1576*'Input Parameters'!$E$38))))</f>
        <v>0.71145540577904098</v>
      </c>
      <c r="X1576">
        <f t="shared" ca="1" si="222"/>
        <v>0</v>
      </c>
      <c r="Y1576" s="7"/>
    </row>
    <row r="1577" spans="1:25" ht="15" customHeight="1" x14ac:dyDescent="0.25">
      <c r="A1577" s="139">
        <v>1570</v>
      </c>
      <c r="B1577" s="10">
        <f t="shared" ca="1" si="213"/>
        <v>0.74612259759559385</v>
      </c>
      <c r="C1577" s="60">
        <f ca="1">_xlfn.NORM.INV(B1577,'Input Parameters'!$E$15,'Input Parameters'!$F$15)</f>
        <v>306.861559755055</v>
      </c>
      <c r="D1577" s="10">
        <f t="shared" ca="1" si="214"/>
        <v>0.46023559622235566</v>
      </c>
      <c r="E1577" s="62">
        <f ca="1">IF(_xlfn.NORM.INV(D1577,'Input Parameters'!$E$17,'Input Parameters'!$F$17)&lt;3500,3500,IF(_xlfn.NORM.INV(D1577,'Input Parameters'!$E$17,'Input Parameters'!$F$17)&gt;5500,5500,_xlfn.NORM.INV(D1577,'Input Parameters'!$E$17,'Input Parameters'!$F$17)))</f>
        <v>4730.111859957211</v>
      </c>
      <c r="F1577" s="10">
        <f t="shared" ca="1" si="215"/>
        <v>0.28411004494072822</v>
      </c>
      <c r="G1577" s="64">
        <f ca="1">_xlfn.NORM.INV(F1577,'Input Parameters'!$E$20,'Input Parameters'!$F$20)</f>
        <v>278.82647870083849</v>
      </c>
      <c r="H1577" s="57">
        <f ca="1">EXP(E1577*(1/'Input Parameters'!$E$23-1/G1577))</f>
        <v>0.4419095767100209</v>
      </c>
      <c r="I1577" s="10">
        <f t="shared" ca="1" si="216"/>
        <v>0.79888169588369695</v>
      </c>
      <c r="J1577" s="30">
        <f ca="1">_xlfn.BETA.INV(I1577,'Input Parameters'!$L$26,'Input Parameters'!$M$26,'Input Parameters'!$J$26,'Input Parameters'!$K$26)</f>
        <v>0.78493513971865458</v>
      </c>
      <c r="K1577" s="168">
        <f ca="1">('Input Parameters'!$E$27/'Input Parameters'!$E$38)^$J1577</f>
        <v>3.5872893959197419E-3</v>
      </c>
      <c r="L1577" s="69">
        <f ca="1">$H1577*$C1577*'Input Parameters'!$E$25*K1577</f>
        <v>0.4864546008736535</v>
      </c>
      <c r="M1577" s="24">
        <f t="shared" ca="1" si="217"/>
        <v>0.93778668876845661</v>
      </c>
      <c r="N1577" s="15">
        <f ca="1">_xlfn.NORM.INV(M1577,'Input Parameters'!$E$29,'Input Parameters'!$F$29)</f>
        <v>0.10015364558319534</v>
      </c>
      <c r="O1577" s="8">
        <f t="shared" ca="1" si="218"/>
        <v>0.80592794687090863</v>
      </c>
      <c r="P1577" s="30">
        <f ca="1">_xlfn.LOGNORM.INV(O1577,'Input Parameters'!$H$30,'Input Parameters'!$I$30)</f>
        <v>4.0337617457361885</v>
      </c>
      <c r="Q1577" s="10">
        <f t="shared" ca="1" si="219"/>
        <v>0.81099634339384441</v>
      </c>
      <c r="R1577" s="30">
        <f>IF('Input Parameters'!$E$32=0,0,_xlfn.BETA.INV(Q1577,'Input Parameters'!$L$32,'Input Parameters'!$M$32,'Input Parameters'!$J$32,'Input Parameters'!$K$32))</f>
        <v>0</v>
      </c>
      <c r="S1577" s="10">
        <f t="shared" ca="1" si="220"/>
        <v>0.11803375924340453</v>
      </c>
      <c r="T1577" s="26">
        <f ca="1">_xlfn.LOGNORM.INV(S1577,'Input Parameters'!$H$34,'Input Parameters'!$I$34)</f>
        <v>43.493382323602575</v>
      </c>
      <c r="U1577" s="10">
        <f t="shared" ca="1" si="221"/>
        <v>0.26621697871086458</v>
      </c>
      <c r="V1577" s="30">
        <f ca="1">_xlfn.BETA.INV(U1577,'Input Parameters'!$L$36,'Input Parameters'!$M$36,'Input Parameters'!$J$36,'Input Parameters'!$K$36)</f>
        <v>0.4967759312217585</v>
      </c>
      <c r="W1577" s="2">
        <f ca="1">N1577+(P1577-N1577)*(1-ERF((T1577-R1577)/(2*SQRT(L1577*'Input Parameters'!$E$38))))</f>
        <v>0.10019440595594596</v>
      </c>
      <c r="X1577">
        <f t="shared" ca="1" si="222"/>
        <v>1</v>
      </c>
      <c r="Y1577" s="7"/>
    </row>
    <row r="1578" spans="1:25" ht="15" customHeight="1" x14ac:dyDescent="0.25">
      <c r="A1578" s="139">
        <v>1571</v>
      </c>
      <c r="B1578" s="10">
        <f t="shared" ca="1" si="213"/>
        <v>0.74170957778291002</v>
      </c>
      <c r="C1578" s="60">
        <f ca="1">_xlfn.NORM.INV(B1578,'Input Parameters'!$E$15,'Input Parameters'!$F$15)</f>
        <v>306.11841565345486</v>
      </c>
      <c r="D1578" s="10">
        <f t="shared" ca="1" si="214"/>
        <v>0.73817250586216709</v>
      </c>
      <c r="E1578" s="62">
        <f ca="1">IF(_xlfn.NORM.INV(D1578,'Input Parameters'!$E$17,'Input Parameters'!$F$17)&lt;3500,3500,IF(_xlfn.NORM.INV(D1578,'Input Parameters'!$E$17,'Input Parameters'!$F$17)&gt;5500,5500,_xlfn.NORM.INV(D1578,'Input Parameters'!$E$17,'Input Parameters'!$F$17)))</f>
        <v>5246.4050490768532</v>
      </c>
      <c r="F1578" s="10">
        <f t="shared" ca="1" si="215"/>
        <v>0.41863176251046108</v>
      </c>
      <c r="G1578" s="64">
        <f ca="1">_xlfn.NORM.INV(F1578,'Input Parameters'!$E$20,'Input Parameters'!$F$20)</f>
        <v>281.2738534879461</v>
      </c>
      <c r="H1578" s="57">
        <f ca="1">EXP(E1578*(1/'Input Parameters'!$E$23-1/G1578))</f>
        <v>0.47612794979606943</v>
      </c>
      <c r="I1578" s="10">
        <f t="shared" ca="1" si="216"/>
        <v>0.13770394663316399</v>
      </c>
      <c r="J1578" s="30">
        <f ca="1">_xlfn.BETA.INV(I1578,'Input Parameters'!$L$26,'Input Parameters'!$M$26,'Input Parameters'!$J$26,'Input Parameters'!$K$26)</f>
        <v>0.47711627433518222</v>
      </c>
      <c r="K1578" s="168">
        <f ca="1">('Input Parameters'!$E$27/'Input Parameters'!$E$38)^$J1578</f>
        <v>3.263511671698982E-2</v>
      </c>
      <c r="L1578" s="69">
        <f ca="1">$H1578*$C1578*'Input Parameters'!$E$25*K1578</f>
        <v>4.7566183120184196</v>
      </c>
      <c r="M1578" s="24">
        <f t="shared" ca="1" si="217"/>
        <v>4.5522040702030808E-2</v>
      </c>
      <c r="N1578" s="15">
        <f ca="1">_xlfn.NORM.INV(M1578,'Input Parameters'!$E$29,'Input Parameters'!$F$29)</f>
        <v>9.9831008428890075E-2</v>
      </c>
      <c r="O1578" s="8">
        <f t="shared" ca="1" si="218"/>
        <v>0.64330945864759814</v>
      </c>
      <c r="P1578" s="30">
        <f ca="1">_xlfn.LOGNORM.INV(O1578,'Input Parameters'!$H$30,'Input Parameters'!$I$30)</f>
        <v>3.1917039558172351</v>
      </c>
      <c r="Q1578" s="10">
        <f t="shared" ca="1" si="219"/>
        <v>0.57558817603415113</v>
      </c>
      <c r="R1578" s="30">
        <f>IF('Input Parameters'!$E$32=0,0,_xlfn.BETA.INV(Q1578,'Input Parameters'!$L$32,'Input Parameters'!$M$32,'Input Parameters'!$J$32,'Input Parameters'!$K$32))</f>
        <v>0</v>
      </c>
      <c r="S1578" s="10">
        <f t="shared" ca="1" si="220"/>
        <v>0.49663369563514537</v>
      </c>
      <c r="T1578" s="26">
        <f ca="1">_xlfn.LOGNORM.INV(S1578,'Input Parameters'!$H$34,'Input Parameters'!$I$34)</f>
        <v>50.354781267403908</v>
      </c>
      <c r="U1578" s="10">
        <f t="shared" ca="1" si="221"/>
        <v>0.64571314325155349</v>
      </c>
      <c r="V1578" s="30">
        <f ca="1">_xlfn.BETA.INV(U1578,'Input Parameters'!$L$36,'Input Parameters'!$M$36,'Input Parameters'!$J$36,'Input Parameters'!$K$36)</f>
        <v>0.64482110545985993</v>
      </c>
      <c r="W1578" s="2">
        <f ca="1">N1578+(P1578-N1578)*(1-ERF((T1578-R1578)/(2*SQRT(L1578*'Input Parameters'!$E$38))))</f>
        <v>0.41692021836267334</v>
      </c>
      <c r="X1578">
        <f t="shared" ca="1" si="222"/>
        <v>1</v>
      </c>
      <c r="Y1578" s="7"/>
    </row>
    <row r="1579" spans="1:25" ht="15" customHeight="1" x14ac:dyDescent="0.25">
      <c r="A1579" s="139">
        <v>1572</v>
      </c>
      <c r="B1579" s="10">
        <f t="shared" ca="1" si="213"/>
        <v>0.31824137407998487</v>
      </c>
      <c r="C1579" s="60">
        <f ca="1">_xlfn.NORM.INV(B1579,'Input Parameters'!$E$15,'Input Parameters'!$F$15)</f>
        <v>245.35417769164286</v>
      </c>
      <c r="D1579" s="10">
        <f t="shared" ca="1" si="214"/>
        <v>0.69116164844911154</v>
      </c>
      <c r="E1579" s="62">
        <f ca="1">IF(_xlfn.NORM.INV(D1579,'Input Parameters'!$E$17,'Input Parameters'!$F$17)&lt;3500,3500,IF(_xlfn.NORM.INV(D1579,'Input Parameters'!$E$17,'Input Parameters'!$F$17)&gt;5500,5500,_xlfn.NORM.INV(D1579,'Input Parameters'!$E$17,'Input Parameters'!$F$17)))</f>
        <v>5149.4020313246619</v>
      </c>
      <c r="F1579" s="10">
        <f t="shared" ca="1" si="215"/>
        <v>0.79950645771039808</v>
      </c>
      <c r="G1579" s="64">
        <f ca="1">_xlfn.NORM.INV(F1579,'Input Parameters'!$E$20,'Input Parameters'!$F$20)</f>
        <v>288.2770596441033</v>
      </c>
      <c r="H1579" s="57">
        <f ca="1">EXP(E1579*(1/'Input Parameters'!$E$23-1/G1579))</f>
        <v>0.75306783528171262</v>
      </c>
      <c r="I1579" s="10">
        <f t="shared" ca="1" si="216"/>
        <v>0.22606071293831331</v>
      </c>
      <c r="J1579" s="30">
        <f ca="1">_xlfn.BETA.INV(I1579,'Input Parameters'!$L$26,'Input Parameters'!$M$26,'Input Parameters'!$J$26,'Input Parameters'!$K$26)</f>
        <v>0.5352983654656942</v>
      </c>
      <c r="K1579" s="168">
        <f ca="1">('Input Parameters'!$E$27/'Input Parameters'!$E$38)^$J1579</f>
        <v>2.1499880707485122E-2</v>
      </c>
      <c r="L1579" s="69">
        <f ca="1">$H1579*$C1579*'Input Parameters'!$E$25*K1579</f>
        <v>3.972497257158873</v>
      </c>
      <c r="M1579" s="24">
        <f t="shared" ca="1" si="217"/>
        <v>0.23650543887196729</v>
      </c>
      <c r="N1579" s="15">
        <f ca="1">_xlfn.NORM.INV(M1579,'Input Parameters'!$E$29,'Input Parameters'!$F$29)</f>
        <v>9.9928241121993722E-2</v>
      </c>
      <c r="O1579" s="8">
        <f t="shared" ca="1" si="218"/>
        <v>4.8144684945995109E-2</v>
      </c>
      <c r="P1579" s="30">
        <f ca="1">_xlfn.LOGNORM.INV(O1579,'Input Parameters'!$H$30,'Input Parameters'!$I$30)</f>
        <v>1.223134623233419</v>
      </c>
      <c r="Q1579" s="10">
        <f t="shared" ca="1" si="219"/>
        <v>0.2307178954463337</v>
      </c>
      <c r="R1579" s="30">
        <f>IF('Input Parameters'!$E$32=0,0,_xlfn.BETA.INV(Q1579,'Input Parameters'!$L$32,'Input Parameters'!$M$32,'Input Parameters'!$J$32,'Input Parameters'!$K$32))</f>
        <v>0</v>
      </c>
      <c r="S1579" s="10">
        <f t="shared" ca="1" si="220"/>
        <v>0.21903569160974268</v>
      </c>
      <c r="T1579" s="26">
        <f ca="1">_xlfn.LOGNORM.INV(S1579,'Input Parameters'!$H$34,'Input Parameters'!$I$34)</f>
        <v>45.768128670300428</v>
      </c>
      <c r="U1579" s="10">
        <f t="shared" ca="1" si="221"/>
        <v>0.94000314668540685</v>
      </c>
      <c r="V1579" s="30">
        <f ca="1">_xlfn.BETA.INV(U1579,'Input Parameters'!$L$36,'Input Parameters'!$M$36,'Input Parameters'!$J$36,'Input Parameters'!$K$36)</f>
        <v>0.85250289560942405</v>
      </c>
      <c r="W1579" s="2">
        <f ca="1">N1579+(P1579-N1579)*(1-ERF((T1579-R1579)/(2*SQRT(L1579*'Input Parameters'!$E$38))))</f>
        <v>0.21722627592293986</v>
      </c>
      <c r="X1579">
        <f t="shared" ca="1" si="222"/>
        <v>1</v>
      </c>
      <c r="Y1579" s="7"/>
    </row>
    <row r="1580" spans="1:25" ht="15" customHeight="1" x14ac:dyDescent="0.25">
      <c r="A1580" s="139">
        <v>1573</v>
      </c>
      <c r="B1580" s="10">
        <f t="shared" ca="1" si="213"/>
        <v>0.85334966587001171</v>
      </c>
      <c r="C1580" s="60">
        <f ca="1">_xlfn.NORM.INV(B1580,'Input Parameters'!$E$15,'Input Parameters'!$F$15)</f>
        <v>327.91954058869521</v>
      </c>
      <c r="D1580" s="10">
        <f t="shared" ca="1" si="214"/>
        <v>3.8912326587996149E-2</v>
      </c>
      <c r="E1580" s="62">
        <f ca="1">IF(_xlfn.NORM.INV(D1580,'Input Parameters'!$E$17,'Input Parameters'!$F$17)&lt;3500,3500,IF(_xlfn.NORM.INV(D1580,'Input Parameters'!$E$17,'Input Parameters'!$F$17)&gt;5500,5500,_xlfn.NORM.INV(D1580,'Input Parameters'!$E$17,'Input Parameters'!$F$17)))</f>
        <v>3565.585124605444</v>
      </c>
      <c r="F1580" s="10">
        <f t="shared" ca="1" si="215"/>
        <v>0.16963770352412788</v>
      </c>
      <c r="G1580" s="64">
        <f ca="1">_xlfn.NORM.INV(F1580,'Input Parameters'!$E$20,'Input Parameters'!$F$20)</f>
        <v>276.24749385997711</v>
      </c>
      <c r="H1580" s="57">
        <f ca="1">EXP(E1580*(1/'Input Parameters'!$E$23-1/G1580))</f>
        <v>0.47951519305496565</v>
      </c>
      <c r="I1580" s="10">
        <f t="shared" ca="1" si="216"/>
        <v>0.91650160040975326</v>
      </c>
      <c r="J1580" s="30">
        <f ca="1">_xlfn.BETA.INV(I1580,'Input Parameters'!$L$26,'Input Parameters'!$M$26,'Input Parameters'!$J$26,'Input Parameters'!$K$26)</f>
        <v>0.85000826748080227</v>
      </c>
      <c r="K1580" s="168">
        <f ca="1">('Input Parameters'!$E$27/'Input Parameters'!$E$38)^$J1580</f>
        <v>2.2493151296037422E-3</v>
      </c>
      <c r="L1580" s="69">
        <f ca="1">$H1580*$C1580*'Input Parameters'!$E$25*K1580</f>
        <v>0.35368771341070121</v>
      </c>
      <c r="M1580" s="24">
        <f t="shared" ca="1" si="217"/>
        <v>0.45968369424271704</v>
      </c>
      <c r="N1580" s="15">
        <f ca="1">_xlfn.NORM.INV(M1580,'Input Parameters'!$E$29,'Input Parameters'!$F$29)</f>
        <v>9.9989876937769201E-2</v>
      </c>
      <c r="O1580" s="8">
        <f t="shared" ca="1" si="218"/>
        <v>0.84269725793537953</v>
      </c>
      <c r="P1580" s="30">
        <f ca="1">_xlfn.LOGNORM.INV(O1580,'Input Parameters'!$H$30,'Input Parameters'!$I$30)</f>
        <v>4.3148780628507328</v>
      </c>
      <c r="Q1580" s="10">
        <f t="shared" ca="1" si="219"/>
        <v>0.40739745647830783</v>
      </c>
      <c r="R1580" s="30">
        <f>IF('Input Parameters'!$E$32=0,0,_xlfn.BETA.INV(Q1580,'Input Parameters'!$L$32,'Input Parameters'!$M$32,'Input Parameters'!$J$32,'Input Parameters'!$K$32))</f>
        <v>0</v>
      </c>
      <c r="S1580" s="10">
        <f t="shared" ca="1" si="220"/>
        <v>0.634592783091389</v>
      </c>
      <c r="T1580" s="26">
        <f ca="1">_xlfn.LOGNORM.INV(S1580,'Input Parameters'!$H$34,'Input Parameters'!$I$34)</f>
        <v>52.614038365192144</v>
      </c>
      <c r="U1580" s="10">
        <f t="shared" ca="1" si="221"/>
        <v>0.81200587433647586</v>
      </c>
      <c r="V1580" s="30">
        <f ca="1">_xlfn.BETA.INV(U1580,'Input Parameters'!$L$36,'Input Parameters'!$M$36,'Input Parameters'!$J$36,'Input Parameters'!$K$36)</f>
        <v>0.731302422190935</v>
      </c>
      <c r="W1580" s="2">
        <f ca="1">N1580+(P1580-N1580)*(1-ERF((T1580-R1580)/(2*SQRT(L1580*'Input Parameters'!$E$38))))</f>
        <v>9.9989878605641749E-2</v>
      </c>
      <c r="X1580">
        <f t="shared" ca="1" si="222"/>
        <v>1</v>
      </c>
      <c r="Y1580" s="7"/>
    </row>
    <row r="1581" spans="1:25" ht="15" customHeight="1" x14ac:dyDescent="0.25">
      <c r="A1581" s="139">
        <v>1574</v>
      </c>
      <c r="B1581" s="10">
        <f t="shared" ca="1" si="213"/>
        <v>0.25185979455273666</v>
      </c>
      <c r="C1581" s="60">
        <f ca="1">_xlfn.NORM.INV(B1581,'Input Parameters'!$E$15,'Input Parameters'!$F$15)</f>
        <v>234.73082595606337</v>
      </c>
      <c r="D1581" s="10">
        <f t="shared" ca="1" si="214"/>
        <v>3.6256300125863006E-2</v>
      </c>
      <c r="E1581" s="62">
        <f ca="1">IF(_xlfn.NORM.INV(D1581,'Input Parameters'!$E$17,'Input Parameters'!$F$17)&lt;3500,3500,IF(_xlfn.NORM.INV(D1581,'Input Parameters'!$E$17,'Input Parameters'!$F$17)&gt;5500,5500,_xlfn.NORM.INV(D1581,'Input Parameters'!$E$17,'Input Parameters'!$F$17)))</f>
        <v>3542.8795835035899</v>
      </c>
      <c r="F1581" s="10">
        <f t="shared" ca="1" si="215"/>
        <v>0.44797821780437186</v>
      </c>
      <c r="G1581" s="64">
        <f ca="1">_xlfn.NORM.INV(F1581,'Input Parameters'!$E$20,'Input Parameters'!$F$20)</f>
        <v>281.77383405445431</v>
      </c>
      <c r="H1581" s="57">
        <f ca="1">EXP(E1581*(1/'Input Parameters'!$E$23-1/G1581))</f>
        <v>0.61954722243265026</v>
      </c>
      <c r="I1581" s="10">
        <f t="shared" ca="1" si="216"/>
        <v>0.84312736821174616</v>
      </c>
      <c r="J1581" s="30">
        <f ca="1">_xlfn.BETA.INV(I1581,'Input Parameters'!$L$26,'Input Parameters'!$M$26,'Input Parameters'!$J$26,'Input Parameters'!$K$26)</f>
        <v>0.80666530302926576</v>
      </c>
      <c r="K1581" s="168">
        <f ca="1">('Input Parameters'!$E$27/'Input Parameters'!$E$38)^$J1581</f>
        <v>3.0695344241605809E-3</v>
      </c>
      <c r="L1581" s="69">
        <f ca="1">$H1581*$C1581*'Input Parameters'!$E$25*K1581</f>
        <v>0.44639266468900196</v>
      </c>
      <c r="M1581" s="24">
        <f t="shared" ca="1" si="217"/>
        <v>0.76300585997092474</v>
      </c>
      <c r="N1581" s="15">
        <f ca="1">_xlfn.NORM.INV(M1581,'Input Parameters'!$E$29,'Input Parameters'!$F$29)</f>
        <v>0.10007160049700306</v>
      </c>
      <c r="O1581" s="8">
        <f t="shared" ca="1" si="218"/>
        <v>0.74227872032379105</v>
      </c>
      <c r="P1581" s="30">
        <f ca="1">_xlfn.LOGNORM.INV(O1581,'Input Parameters'!$H$30,'Input Parameters'!$I$30)</f>
        <v>3.6483338615430219</v>
      </c>
      <c r="Q1581" s="10">
        <f t="shared" ca="1" si="219"/>
        <v>0.69109673712893926</v>
      </c>
      <c r="R1581" s="30">
        <f>IF('Input Parameters'!$E$32=0,0,_xlfn.BETA.INV(Q1581,'Input Parameters'!$L$32,'Input Parameters'!$M$32,'Input Parameters'!$J$32,'Input Parameters'!$K$32))</f>
        <v>0</v>
      </c>
      <c r="S1581" s="10">
        <f t="shared" ca="1" si="220"/>
        <v>0.31038090436328636</v>
      </c>
      <c r="T1581" s="26">
        <f ca="1">_xlfn.LOGNORM.INV(S1581,'Input Parameters'!$H$34,'Input Parameters'!$I$34)</f>
        <v>47.395981937283246</v>
      </c>
      <c r="U1581" s="10">
        <f t="shared" ca="1" si="221"/>
        <v>0.45935874494111428</v>
      </c>
      <c r="V1581" s="30">
        <f ca="1">_xlfn.BETA.INV(U1581,'Input Parameters'!$L$36,'Input Parameters'!$M$36,'Input Parameters'!$J$36,'Input Parameters'!$K$36)</f>
        <v>0.57049522286104259</v>
      </c>
      <c r="W1581" s="2">
        <f ca="1">N1581+(P1581-N1581)*(1-ERF((T1581-R1581)/(2*SQRT(L1581*'Input Parameters'!$E$38))))</f>
        <v>0.10007347132305862</v>
      </c>
      <c r="X1581">
        <f t="shared" ca="1" si="222"/>
        <v>1</v>
      </c>
      <c r="Y1581" s="7"/>
    </row>
    <row r="1582" spans="1:25" ht="15" customHeight="1" x14ac:dyDescent="0.25">
      <c r="A1582" s="139">
        <v>1575</v>
      </c>
      <c r="B1582" s="10">
        <f t="shared" ca="1" si="213"/>
        <v>0.51714686541415866</v>
      </c>
      <c r="C1582" s="60">
        <f ca="1">_xlfn.NORM.INV(B1582,'Input Parameters'!$E$15,'Input Parameters'!$F$15)</f>
        <v>273.29719599319907</v>
      </c>
      <c r="D1582" s="10">
        <f t="shared" ca="1" si="214"/>
        <v>0.4646109206168102</v>
      </c>
      <c r="E1582" s="62">
        <f ca="1">IF(_xlfn.NORM.INV(D1582,'Input Parameters'!$E$17,'Input Parameters'!$F$17)&lt;3500,3500,IF(_xlfn.NORM.INV(D1582,'Input Parameters'!$E$17,'Input Parameters'!$F$17)&gt;5500,5500,_xlfn.NORM.INV(D1582,'Input Parameters'!$E$17,'Input Parameters'!$F$17)))</f>
        <v>4737.8232505563119</v>
      </c>
      <c r="F1582" s="10">
        <f t="shared" ca="1" si="215"/>
        <v>0.80127444535496128</v>
      </c>
      <c r="G1582" s="64">
        <f ca="1">_xlfn.NORM.INV(F1582,'Input Parameters'!$E$20,'Input Parameters'!$F$20)</f>
        <v>288.31942075126398</v>
      </c>
      <c r="H1582" s="57">
        <f ca="1">EXP(E1582*(1/'Input Parameters'!$E$23-1/G1582))</f>
        <v>0.77219525464887684</v>
      </c>
      <c r="I1582" s="10">
        <f t="shared" ca="1" si="216"/>
        <v>0.38106862759195448</v>
      </c>
      <c r="J1582" s="30">
        <f ca="1">_xlfn.BETA.INV(I1582,'Input Parameters'!$L$26,'Input Parameters'!$M$26,'Input Parameters'!$J$26,'Input Parameters'!$K$26)</f>
        <v>0.61167595242472617</v>
      </c>
      <c r="K1582" s="168">
        <f ca="1">('Input Parameters'!$E$27/'Input Parameters'!$E$38)^$J1582</f>
        <v>1.2430947641868133E-2</v>
      </c>
      <c r="L1582" s="69">
        <f ca="1">$H1582*$C1582*'Input Parameters'!$E$25*K1582</f>
        <v>2.6234122465357168</v>
      </c>
      <c r="M1582" s="24">
        <f t="shared" ca="1" si="217"/>
        <v>0.97814760939966772</v>
      </c>
      <c r="N1582" s="15">
        <f ca="1">_xlfn.NORM.INV(M1582,'Input Parameters'!$E$29,'Input Parameters'!$F$29)</f>
        <v>0.10020169111986642</v>
      </c>
      <c r="O1582" s="8">
        <f t="shared" ca="1" si="218"/>
        <v>0.70750365446375629</v>
      </c>
      <c r="P1582" s="30">
        <f ca="1">_xlfn.LOGNORM.INV(O1582,'Input Parameters'!$H$30,'Input Parameters'!$I$30)</f>
        <v>3.4729720525660595</v>
      </c>
      <c r="Q1582" s="10">
        <f t="shared" ca="1" si="219"/>
        <v>0.99523875350196256</v>
      </c>
      <c r="R1582" s="30">
        <f>IF('Input Parameters'!$E$32=0,0,_xlfn.BETA.INV(Q1582,'Input Parameters'!$L$32,'Input Parameters'!$M$32,'Input Parameters'!$J$32,'Input Parameters'!$K$32))</f>
        <v>0</v>
      </c>
      <c r="S1582" s="10">
        <f t="shared" ca="1" si="220"/>
        <v>0.18018001875438538</v>
      </c>
      <c r="T1582" s="26">
        <f ca="1">_xlfn.LOGNORM.INV(S1582,'Input Parameters'!$H$34,'Input Parameters'!$I$34)</f>
        <v>44.981542292075154</v>
      </c>
      <c r="U1582" s="10">
        <f t="shared" ca="1" si="221"/>
        <v>0.22396650170310017</v>
      </c>
      <c r="V1582" s="30">
        <f ca="1">_xlfn.BETA.INV(U1582,'Input Parameters'!$L$36,'Input Parameters'!$M$36,'Input Parameters'!$J$36,'Input Parameters'!$K$36)</f>
        <v>0.47921521607387929</v>
      </c>
      <c r="W1582" s="2">
        <f ca="1">N1582+(P1582-N1582)*(1-ERF((T1582-R1582)/(2*SQRT(L1582*'Input Parameters'!$E$38))))</f>
        <v>0.2673533450432134</v>
      </c>
      <c r="X1582">
        <f t="shared" ca="1" si="222"/>
        <v>1</v>
      </c>
      <c r="Y1582" s="7"/>
    </row>
    <row r="1583" spans="1:25" ht="15" customHeight="1" x14ac:dyDescent="0.25">
      <c r="A1583" s="139">
        <v>1576</v>
      </c>
      <c r="B1583" s="10">
        <f t="shared" ca="1" si="213"/>
        <v>0.51336658913410105</v>
      </c>
      <c r="C1583" s="60">
        <f ca="1">_xlfn.NORM.INV(B1583,'Input Parameters'!$E$15,'Input Parameters'!$F$15)</f>
        <v>272.78329487297316</v>
      </c>
      <c r="D1583" s="10">
        <f t="shared" ca="1" si="214"/>
        <v>3.9513736295107016E-3</v>
      </c>
      <c r="E1583" s="62">
        <f ca="1">IF(_xlfn.NORM.INV(D1583,'Input Parameters'!$E$17,'Input Parameters'!$F$17)&lt;3500,3500,IF(_xlfn.NORM.INV(D1583,'Input Parameters'!$E$17,'Input Parameters'!$F$17)&gt;5500,5500,_xlfn.NORM.INV(D1583,'Input Parameters'!$E$17,'Input Parameters'!$F$17)))</f>
        <v>3500</v>
      </c>
      <c r="F1583" s="10">
        <f t="shared" ca="1" si="215"/>
        <v>0.22821568178051743</v>
      </c>
      <c r="G1583" s="64">
        <f ca="1">_xlfn.NORM.INV(F1583,'Input Parameters'!$E$20,'Input Parameters'!$F$20)</f>
        <v>277.66026915505694</v>
      </c>
      <c r="H1583" s="57">
        <f ca="1">EXP(E1583*(1/'Input Parameters'!$E$23-1/G1583))</f>
        <v>0.51840692112289299</v>
      </c>
      <c r="I1583" s="10">
        <f t="shared" ca="1" si="216"/>
        <v>0.38714256479249642</v>
      </c>
      <c r="J1583" s="30">
        <f ca="1">_xlfn.BETA.INV(I1583,'Input Parameters'!$L$26,'Input Parameters'!$M$26,'Input Parameters'!$J$26,'Input Parameters'!$K$26)</f>
        <v>0.61433340875939779</v>
      </c>
      <c r="K1583" s="168">
        <f ca="1">('Input Parameters'!$E$27/'Input Parameters'!$E$38)^$J1583</f>
        <v>1.2196233120886208E-2</v>
      </c>
      <c r="L1583" s="69">
        <f ca="1">$H1583*$C1583*'Input Parameters'!$E$25*K1583</f>
        <v>1.7247028412250727</v>
      </c>
      <c r="M1583" s="24">
        <f t="shared" ca="1" si="217"/>
        <v>0.70950209444704337</v>
      </c>
      <c r="N1583" s="15">
        <f ca="1">_xlfn.NORM.INV(M1583,'Input Parameters'!$E$29,'Input Parameters'!$F$29)</f>
        <v>0.10005519307331885</v>
      </c>
      <c r="O1583" s="8">
        <f t="shared" ca="1" si="218"/>
        <v>0.40275890027843397</v>
      </c>
      <c r="P1583" s="30">
        <f ca="1">_xlfn.LOGNORM.INV(O1583,'Input Parameters'!$H$30,'Input Parameters'!$I$30)</f>
        <v>2.3886647082888031</v>
      </c>
      <c r="Q1583" s="10">
        <f t="shared" ca="1" si="219"/>
        <v>0.15169730010126192</v>
      </c>
      <c r="R1583" s="30">
        <f>IF('Input Parameters'!$E$32=0,0,_xlfn.BETA.INV(Q1583,'Input Parameters'!$L$32,'Input Parameters'!$M$32,'Input Parameters'!$J$32,'Input Parameters'!$K$32))</f>
        <v>0</v>
      </c>
      <c r="S1583" s="10">
        <f t="shared" ca="1" si="220"/>
        <v>0.62467611408431256</v>
      </c>
      <c r="T1583" s="26">
        <f ca="1">_xlfn.LOGNORM.INV(S1583,'Input Parameters'!$H$34,'Input Parameters'!$I$34)</f>
        <v>52.442302213761884</v>
      </c>
      <c r="U1583" s="10">
        <f t="shared" ca="1" si="221"/>
        <v>0.7948282342977333</v>
      </c>
      <c r="V1583" s="30">
        <f ca="1">_xlfn.BETA.INV(U1583,'Input Parameters'!$L$36,'Input Parameters'!$M$36,'Input Parameters'!$J$36,'Input Parameters'!$K$36)</f>
        <v>0.72049581459281331</v>
      </c>
      <c r="W1583" s="2">
        <f ca="1">N1583+(P1583-N1583)*(1-ERF((T1583-R1583)/(2*SQRT(L1583*'Input Parameters'!$E$38))))</f>
        <v>0.11092183335738107</v>
      </c>
      <c r="X1583">
        <f t="shared" ca="1" si="222"/>
        <v>1</v>
      </c>
      <c r="Y1583" s="7"/>
    </row>
    <row r="1584" spans="1:25" ht="15" customHeight="1" x14ac:dyDescent="0.25">
      <c r="A1584" s="139">
        <v>1577</v>
      </c>
      <c r="B1584" s="10">
        <f t="shared" ca="1" si="213"/>
        <v>0.83430001485471794</v>
      </c>
      <c r="C1584" s="60">
        <f ca="1">_xlfn.NORM.INV(B1584,'Input Parameters'!$E$15,'Input Parameters'!$F$15)</f>
        <v>323.60517271822681</v>
      </c>
      <c r="D1584" s="10">
        <f t="shared" ca="1" si="214"/>
        <v>0.21628352774877047</v>
      </c>
      <c r="E1584" s="62">
        <f ca="1">IF(_xlfn.NORM.INV(D1584,'Input Parameters'!$E$17,'Input Parameters'!$F$17)&lt;3500,3500,IF(_xlfn.NORM.INV(D1584,'Input Parameters'!$E$17,'Input Parameters'!$F$17)&gt;5500,5500,_xlfn.NORM.INV(D1584,'Input Parameters'!$E$17,'Input Parameters'!$F$17)))</f>
        <v>4250.6354822153926</v>
      </c>
      <c r="F1584" s="10">
        <f t="shared" ca="1" si="215"/>
        <v>0.49197867132827322</v>
      </c>
      <c r="G1584" s="64">
        <f ca="1">_xlfn.NORM.INV(F1584,'Input Parameters'!$E$20,'Input Parameters'!$F$20)</f>
        <v>282.51527744395935</v>
      </c>
      <c r="H1584" s="57">
        <f ca="1">EXP(E1584*(1/'Input Parameters'!$E$23-1/G1584))</f>
        <v>0.58577561677474077</v>
      </c>
      <c r="I1584" s="10">
        <f t="shared" ca="1" si="216"/>
        <v>0.79778305359655699</v>
      </c>
      <c r="J1584" s="30">
        <f ca="1">_xlfn.BETA.INV(I1584,'Input Parameters'!$L$26,'Input Parameters'!$M$26,'Input Parameters'!$J$26,'Input Parameters'!$K$26)</f>
        <v>0.78442064628440555</v>
      </c>
      <c r="K1584" s="168">
        <f ca="1">('Input Parameters'!$E$27/'Input Parameters'!$E$38)^$J1584</f>
        <v>3.6005526516202785E-3</v>
      </c>
      <c r="L1584" s="69">
        <f ca="1">$H1584*$C1584*'Input Parameters'!$E$25*K1584</f>
        <v>0.68252083135785135</v>
      </c>
      <c r="M1584" s="24">
        <f t="shared" ca="1" si="217"/>
        <v>0.41077699099908904</v>
      </c>
      <c r="N1584" s="15">
        <f ca="1">_xlfn.NORM.INV(M1584,'Input Parameters'!$E$29,'Input Parameters'!$F$29)</f>
        <v>9.9977445327713896E-2</v>
      </c>
      <c r="O1584" s="8">
        <f t="shared" ca="1" si="218"/>
        <v>0.85022672877318817</v>
      </c>
      <c r="P1584" s="30">
        <f ca="1">_xlfn.LOGNORM.INV(O1584,'Input Parameters'!$H$30,'Input Parameters'!$I$30)</f>
        <v>4.380186293863825</v>
      </c>
      <c r="Q1584" s="10">
        <f t="shared" ca="1" si="219"/>
        <v>0.39432821798110984</v>
      </c>
      <c r="R1584" s="30">
        <f>IF('Input Parameters'!$E$32=0,0,_xlfn.BETA.INV(Q1584,'Input Parameters'!$L$32,'Input Parameters'!$M$32,'Input Parameters'!$J$32,'Input Parameters'!$K$32))</f>
        <v>0</v>
      </c>
      <c r="S1584" s="10">
        <f t="shared" ca="1" si="220"/>
        <v>0.10945977694357645</v>
      </c>
      <c r="T1584" s="26">
        <f ca="1">_xlfn.LOGNORM.INV(S1584,'Input Parameters'!$H$34,'Input Parameters'!$I$34)</f>
        <v>43.25287723539649</v>
      </c>
      <c r="U1584" s="10">
        <f t="shared" ca="1" si="221"/>
        <v>0.23230609180640116</v>
      </c>
      <c r="V1584" s="30">
        <f ca="1">_xlfn.BETA.INV(U1584,'Input Parameters'!$L$36,'Input Parameters'!$M$36,'Input Parameters'!$J$36,'Input Parameters'!$K$36)</f>
        <v>0.48276646651423905</v>
      </c>
      <c r="W1584" s="2">
        <f ca="1">N1584+(P1584-N1584)*(1-ERF((T1584-R1584)/(2*SQRT(L1584*'Input Parameters'!$E$38))))</f>
        <v>0.10089283697264062</v>
      </c>
      <c r="X1584">
        <f t="shared" ca="1" si="222"/>
        <v>1</v>
      </c>
      <c r="Y1584" s="7"/>
    </row>
    <row r="1585" spans="1:25" ht="15" customHeight="1" x14ac:dyDescent="0.25">
      <c r="A1585" s="139">
        <v>1578</v>
      </c>
      <c r="B1585" s="10">
        <f t="shared" ca="1" si="213"/>
        <v>0.26884590969131372</v>
      </c>
      <c r="C1585" s="60">
        <f ca="1">_xlfn.NORM.INV(B1585,'Input Parameters'!$E$15,'Input Parameters'!$F$15)</f>
        <v>237.56739533125369</v>
      </c>
      <c r="D1585" s="10">
        <f t="shared" ca="1" si="214"/>
        <v>0.3410881950580299</v>
      </c>
      <c r="E1585" s="62">
        <f ca="1">IF(_xlfn.NORM.INV(D1585,'Input Parameters'!$E$17,'Input Parameters'!$F$17)&lt;3500,3500,IF(_xlfn.NORM.INV(D1585,'Input Parameters'!$E$17,'Input Parameters'!$F$17)&gt;5500,5500,_xlfn.NORM.INV(D1585,'Input Parameters'!$E$17,'Input Parameters'!$F$17)))</f>
        <v>4513.3534568337509</v>
      </c>
      <c r="F1585" s="10">
        <f t="shared" ca="1" si="215"/>
        <v>2.7925654727862459E-2</v>
      </c>
      <c r="G1585" s="64">
        <f ca="1">_xlfn.NORM.INV(F1585,'Input Parameters'!$E$20,'Input Parameters'!$F$20)</f>
        <v>269.83829988835578</v>
      </c>
      <c r="H1585" s="57">
        <f ca="1">EXP(E1585*(1/'Input Parameters'!$E$23-1/G1585))</f>
        <v>0.26756134239136808</v>
      </c>
      <c r="I1585" s="10">
        <f t="shared" ca="1" si="216"/>
        <v>0.71909432240931825</v>
      </c>
      <c r="J1585" s="30">
        <f ca="1">_xlfn.BETA.INV(I1585,'Input Parameters'!$L$26,'Input Parameters'!$M$26,'Input Parameters'!$J$26,'Input Parameters'!$K$26)</f>
        <v>0.74966200055804566</v>
      </c>
      <c r="K1585" s="168">
        <f ca="1">('Input Parameters'!$E$27/'Input Parameters'!$E$38)^$J1585</f>
        <v>4.6200796239263629E-3</v>
      </c>
      <c r="L1585" s="69">
        <f ca="1">$H1585*$C1585*'Input Parameters'!$E$25*K1585</f>
        <v>0.2936700537624275</v>
      </c>
      <c r="M1585" s="24">
        <f t="shared" ca="1" si="217"/>
        <v>0.55899703317335914</v>
      </c>
      <c r="N1585" s="15">
        <f ca="1">_xlfn.NORM.INV(M1585,'Input Parameters'!$E$29,'Input Parameters'!$F$29)</f>
        <v>0.10001484268219485</v>
      </c>
      <c r="O1585" s="8">
        <f t="shared" ca="1" si="218"/>
        <v>0.54710041439455281</v>
      </c>
      <c r="P1585" s="30">
        <f ca="1">_xlfn.LOGNORM.INV(O1585,'Input Parameters'!$H$30,'Input Parameters'!$I$30)</f>
        <v>2.8375514300016516</v>
      </c>
      <c r="Q1585" s="10">
        <f t="shared" ca="1" si="219"/>
        <v>0.72936942045639197</v>
      </c>
      <c r="R1585" s="30">
        <f>IF('Input Parameters'!$E$32=0,0,_xlfn.BETA.INV(Q1585,'Input Parameters'!$L$32,'Input Parameters'!$M$32,'Input Parameters'!$J$32,'Input Parameters'!$K$32))</f>
        <v>0</v>
      </c>
      <c r="S1585" s="10">
        <f t="shared" ca="1" si="220"/>
        <v>0.85075638300832535</v>
      </c>
      <c r="T1585" s="26">
        <f ca="1">_xlfn.LOGNORM.INV(S1585,'Input Parameters'!$H$34,'Input Parameters'!$I$34)</f>
        <v>57.374572750893478</v>
      </c>
      <c r="U1585" s="10">
        <f t="shared" ca="1" si="221"/>
        <v>0.69314526978626034</v>
      </c>
      <c r="V1585" s="30">
        <f ca="1">_xlfn.BETA.INV(U1585,'Input Parameters'!$L$36,'Input Parameters'!$M$36,'Input Parameters'!$J$36,'Input Parameters'!$K$36)</f>
        <v>0.66636889163860413</v>
      </c>
      <c r="W1585" s="2">
        <f ca="1">N1585+(P1585-N1585)*(1-ERF((T1585-R1585)/(2*SQRT(L1585*'Input Parameters'!$E$38))))</f>
        <v>0.10001484268238844</v>
      </c>
      <c r="X1585">
        <f t="shared" ca="1" si="222"/>
        <v>1</v>
      </c>
      <c r="Y1585" s="7"/>
    </row>
    <row r="1586" spans="1:25" ht="15" customHeight="1" x14ac:dyDescent="0.25">
      <c r="A1586" s="139">
        <v>1579</v>
      </c>
      <c r="B1586" s="10">
        <f t="shared" ca="1" si="213"/>
        <v>0.79300080093248404</v>
      </c>
      <c r="C1586" s="60">
        <f ca="1">_xlfn.NORM.INV(B1586,'Input Parameters'!$E$15,'Input Parameters'!$F$15)</f>
        <v>315.23660548264019</v>
      </c>
      <c r="D1586" s="10">
        <f t="shared" ca="1" si="214"/>
        <v>0.41172318548869058</v>
      </c>
      <c r="E1586" s="62">
        <f ca="1">IF(_xlfn.NORM.INV(D1586,'Input Parameters'!$E$17,'Input Parameters'!$F$17)&lt;3500,3500,IF(_xlfn.NORM.INV(D1586,'Input Parameters'!$E$17,'Input Parameters'!$F$17)&gt;5500,5500,_xlfn.NORM.INV(D1586,'Input Parameters'!$E$17,'Input Parameters'!$F$17)))</f>
        <v>4643.8198298175721</v>
      </c>
      <c r="F1586" s="10">
        <f t="shared" ca="1" si="215"/>
        <v>4.0108731297985312E-3</v>
      </c>
      <c r="G1586" s="64">
        <f ca="1">_xlfn.NORM.INV(F1586,'Input Parameters'!$E$20,'Input Parameters'!$F$20)</f>
        <v>264.88727401945476</v>
      </c>
      <c r="H1586" s="57">
        <f ca="1">EXP(E1586*(1/'Input Parameters'!$E$23-1/G1586))</f>
        <v>0.18671277746831644</v>
      </c>
      <c r="I1586" s="10">
        <f t="shared" ca="1" si="216"/>
        <v>0.8957903752338644</v>
      </c>
      <c r="J1586" s="30">
        <f ca="1">_xlfn.BETA.INV(I1586,'Input Parameters'!$L$26,'Input Parameters'!$M$26,'Input Parameters'!$J$26,'Input Parameters'!$K$26)</f>
        <v>0.83637686183734095</v>
      </c>
      <c r="K1586" s="168">
        <f ca="1">('Input Parameters'!$E$27/'Input Parameters'!$E$38)^$J1586</f>
        <v>2.480361162352767E-3</v>
      </c>
      <c r="L1586" s="69">
        <f ca="1">$H1586*$C1586*'Input Parameters'!$E$25*K1586</f>
        <v>0.1459908389273385</v>
      </c>
      <c r="M1586" s="24">
        <f t="shared" ca="1" si="217"/>
        <v>0.15444762767748121</v>
      </c>
      <c r="N1586" s="15">
        <f ca="1">_xlfn.NORM.INV(M1586,'Input Parameters'!$E$29,'Input Parameters'!$F$29)</f>
        <v>9.9898245714300268E-2</v>
      </c>
      <c r="O1586" s="8">
        <f t="shared" ca="1" si="218"/>
        <v>0.56917968429303711</v>
      </c>
      <c r="P1586" s="30">
        <f ca="1">_xlfn.LOGNORM.INV(O1586,'Input Parameters'!$H$30,'Input Parameters'!$I$30)</f>
        <v>2.9135431049205511</v>
      </c>
      <c r="Q1586" s="10">
        <f t="shared" ca="1" si="219"/>
        <v>0.19343941623638561</v>
      </c>
      <c r="R1586" s="30">
        <f>IF('Input Parameters'!$E$32=0,0,_xlfn.BETA.INV(Q1586,'Input Parameters'!$L$32,'Input Parameters'!$M$32,'Input Parameters'!$J$32,'Input Parameters'!$K$32))</f>
        <v>0</v>
      </c>
      <c r="S1586" s="10">
        <f t="shared" ca="1" si="220"/>
        <v>0.34231928569359993</v>
      </c>
      <c r="T1586" s="26">
        <f ca="1">_xlfn.LOGNORM.INV(S1586,'Input Parameters'!$H$34,'Input Parameters'!$I$34)</f>
        <v>47.921929278840103</v>
      </c>
      <c r="U1586" s="10">
        <f t="shared" ca="1" si="221"/>
        <v>7.4541623407754054E-2</v>
      </c>
      <c r="V1586" s="30">
        <f ca="1">_xlfn.BETA.INV(U1586,'Input Parameters'!$L$36,'Input Parameters'!$M$36,'Input Parameters'!$J$36,'Input Parameters'!$K$36)</f>
        <v>0.39951572376414751</v>
      </c>
      <c r="W1586" s="2">
        <f ca="1">N1586+(P1586-N1586)*(1-ERF((T1586-R1586)/(2*SQRT(L1586*'Input Parameters'!$E$38))))</f>
        <v>9.9898245714300268E-2</v>
      </c>
      <c r="X1586">
        <f t="shared" ca="1" si="222"/>
        <v>1</v>
      </c>
      <c r="Y1586" s="7"/>
    </row>
    <row r="1587" spans="1:25" ht="15" customHeight="1" x14ac:dyDescent="0.25">
      <c r="A1587" s="139">
        <v>1580</v>
      </c>
      <c r="B1587" s="10">
        <f t="shared" ca="1" si="213"/>
        <v>0.87419393983583293</v>
      </c>
      <c r="C1587" s="60">
        <f ca="1">_xlfn.NORM.INV(B1587,'Input Parameters'!$E$15,'Input Parameters'!$F$15)</f>
        <v>333.09686096622062</v>
      </c>
      <c r="D1587" s="10">
        <f t="shared" ca="1" si="214"/>
        <v>0.92196168804399592</v>
      </c>
      <c r="E1587" s="62">
        <f ca="1">IF(_xlfn.NORM.INV(D1587,'Input Parameters'!$E$17,'Input Parameters'!$F$17)&lt;3500,3500,IF(_xlfn.NORM.INV(D1587,'Input Parameters'!$E$17,'Input Parameters'!$F$17)&gt;5500,5500,_xlfn.NORM.INV(D1587,'Input Parameters'!$E$17,'Input Parameters'!$F$17)))</f>
        <v>5500</v>
      </c>
      <c r="F1587" s="10">
        <f t="shared" ca="1" si="215"/>
        <v>0.92017066939853509</v>
      </c>
      <c r="G1587" s="64">
        <f ca="1">_xlfn.NORM.INV(F1587,'Input Parameters'!$E$20,'Input Parameters'!$F$20)</f>
        <v>292.07167729157362</v>
      </c>
      <c r="H1587" s="57">
        <f ca="1">EXP(E1587*(1/'Input Parameters'!$E$23-1/G1587))</f>
        <v>0.94645220616848891</v>
      </c>
      <c r="I1587" s="10">
        <f t="shared" ca="1" si="216"/>
        <v>0.8038137890608037</v>
      </c>
      <c r="J1587" s="30">
        <f ca="1">_xlfn.BETA.INV(I1587,'Input Parameters'!$L$26,'Input Parameters'!$M$26,'Input Parameters'!$J$26,'Input Parameters'!$K$26)</f>
        <v>0.78725777455330515</v>
      </c>
      <c r="K1587" s="168">
        <f ca="1">('Input Parameters'!$E$27/'Input Parameters'!$E$38)^$J1587</f>
        <v>3.5280191267547003E-3</v>
      </c>
      <c r="L1587" s="69">
        <f ca="1">$H1587*$C1587*'Input Parameters'!$E$25*K1587</f>
        <v>1.1122442234081318</v>
      </c>
      <c r="M1587" s="24">
        <f t="shared" ca="1" si="217"/>
        <v>0.92354699479169133</v>
      </c>
      <c r="N1587" s="15">
        <f ca="1">_xlfn.NORM.INV(M1587,'Input Parameters'!$E$29,'Input Parameters'!$F$29)</f>
        <v>0.10014293418242436</v>
      </c>
      <c r="O1587" s="8">
        <f t="shared" ca="1" si="218"/>
        <v>0.56979868691293734</v>
      </c>
      <c r="P1587" s="30">
        <f ca="1">_xlfn.LOGNORM.INV(O1587,'Input Parameters'!$H$30,'Input Parameters'!$I$30)</f>
        <v>2.9157123741656457</v>
      </c>
      <c r="Q1587" s="10">
        <f t="shared" ca="1" si="219"/>
        <v>0.6454112192810264</v>
      </c>
      <c r="R1587" s="30">
        <f>IF('Input Parameters'!$E$32=0,0,_xlfn.BETA.INV(Q1587,'Input Parameters'!$L$32,'Input Parameters'!$M$32,'Input Parameters'!$J$32,'Input Parameters'!$K$32))</f>
        <v>0</v>
      </c>
      <c r="S1587" s="10">
        <f t="shared" ca="1" si="220"/>
        <v>0.12361177562546133</v>
      </c>
      <c r="T1587" s="26">
        <f ca="1">_xlfn.LOGNORM.INV(S1587,'Input Parameters'!$H$34,'Input Parameters'!$I$34)</f>
        <v>43.643946701348085</v>
      </c>
      <c r="U1587" s="10">
        <f t="shared" ca="1" si="221"/>
        <v>0.60947834156943581</v>
      </c>
      <c r="V1587" s="30">
        <f ca="1">_xlfn.BETA.INV(U1587,'Input Parameters'!$L$36,'Input Parameters'!$M$36,'Input Parameters'!$J$36,'Input Parameters'!$K$36)</f>
        <v>0.62934663534884894</v>
      </c>
      <c r="W1587" s="2">
        <f ca="1">N1587+(P1587-N1587)*(1-ERF((T1587-R1587)/(2*SQRT(L1587*'Input Parameters'!$E$38))))</f>
        <v>0.1098029728412393</v>
      </c>
      <c r="X1587">
        <f t="shared" ca="1" si="222"/>
        <v>1</v>
      </c>
      <c r="Y1587" s="7"/>
    </row>
    <row r="1588" spans="1:25" ht="15" customHeight="1" x14ac:dyDescent="0.25">
      <c r="A1588" s="139">
        <v>1581</v>
      </c>
      <c r="B1588" s="10">
        <f t="shared" ca="1" si="213"/>
        <v>0.47351260239144788</v>
      </c>
      <c r="C1588" s="60">
        <f ca="1">_xlfn.NORM.INV(B1588,'Input Parameters'!$E$15,'Input Parameters'!$F$15)</f>
        <v>267.36642989598317</v>
      </c>
      <c r="D1588" s="10">
        <f t="shared" ca="1" si="214"/>
        <v>0.84497500347564969</v>
      </c>
      <c r="E1588" s="62">
        <f ca="1">IF(_xlfn.NORM.INV(D1588,'Input Parameters'!$E$17,'Input Parameters'!$F$17)&lt;3500,3500,IF(_xlfn.NORM.INV(D1588,'Input Parameters'!$E$17,'Input Parameters'!$F$17)&gt;5500,5500,_xlfn.NORM.INV(D1588,'Input Parameters'!$E$17,'Input Parameters'!$F$17)))</f>
        <v>5500</v>
      </c>
      <c r="F1588" s="10">
        <f t="shared" ca="1" si="215"/>
        <v>2.5666919255027176E-2</v>
      </c>
      <c r="G1588" s="64">
        <f ca="1">_xlfn.NORM.INV(F1588,'Input Parameters'!$E$20,'Input Parameters'!$F$20)</f>
        <v>269.59385447533174</v>
      </c>
      <c r="H1588" s="57">
        <f ca="1">EXP(E1588*(1/'Input Parameters'!$E$23-1/G1588))</f>
        <v>0.19689211745309534</v>
      </c>
      <c r="I1588" s="10">
        <f t="shared" ca="1" si="216"/>
        <v>0.75854429949638824</v>
      </c>
      <c r="J1588" s="30">
        <f ca="1">_xlfn.BETA.INV(I1588,'Input Parameters'!$L$26,'Input Parameters'!$M$26,'Input Parameters'!$J$26,'Input Parameters'!$K$26)</f>
        <v>0.76663857126044643</v>
      </c>
      <c r="K1588" s="168">
        <f ca="1">('Input Parameters'!$E$27/'Input Parameters'!$E$38)^$J1588</f>
        <v>4.0903829423464561E-3</v>
      </c>
      <c r="L1588" s="69">
        <f ca="1">$H1588*$C1588*'Input Parameters'!$E$25*K1588</f>
        <v>0.21532733988117414</v>
      </c>
      <c r="M1588" s="24">
        <f t="shared" ca="1" si="217"/>
        <v>0.90969944301668526</v>
      </c>
      <c r="N1588" s="15">
        <f ca="1">_xlfn.NORM.INV(M1588,'Input Parameters'!$E$29,'Input Parameters'!$F$29)</f>
        <v>0.10013389064981126</v>
      </c>
      <c r="O1588" s="8">
        <f t="shared" ca="1" si="218"/>
        <v>0.77445760076182446</v>
      </c>
      <c r="P1588" s="30">
        <f ca="1">_xlfn.LOGNORM.INV(O1588,'Input Parameters'!$H$30,'Input Parameters'!$I$30)</f>
        <v>3.8306338389581711</v>
      </c>
      <c r="Q1588" s="10">
        <f t="shared" ca="1" si="219"/>
        <v>0.25858723010519036</v>
      </c>
      <c r="R1588" s="30">
        <f>IF('Input Parameters'!$E$32=0,0,_xlfn.BETA.INV(Q1588,'Input Parameters'!$L$32,'Input Parameters'!$M$32,'Input Parameters'!$J$32,'Input Parameters'!$K$32))</f>
        <v>0</v>
      </c>
      <c r="S1588" s="10">
        <f t="shared" ca="1" si="220"/>
        <v>0.75805313213824321</v>
      </c>
      <c r="T1588" s="26">
        <f ca="1">_xlfn.LOGNORM.INV(S1588,'Input Parameters'!$H$34,'Input Parameters'!$I$34)</f>
        <v>54.998835941889837</v>
      </c>
      <c r="U1588" s="10">
        <f t="shared" ca="1" si="221"/>
        <v>5.7220970205921429E-2</v>
      </c>
      <c r="V1588" s="30">
        <f ca="1">_xlfn.BETA.INV(U1588,'Input Parameters'!$L$36,'Input Parameters'!$M$36,'Input Parameters'!$J$36,'Input Parameters'!$K$36)</f>
        <v>0.38562072273500991</v>
      </c>
      <c r="W1588" s="2">
        <f ca="1">N1588+(P1588-N1588)*(1-ERF((T1588-R1588)/(2*SQRT(L1588*'Input Parameters'!$E$38))))</f>
        <v>0.10013389064981126</v>
      </c>
      <c r="X1588">
        <f t="shared" ca="1" si="222"/>
        <v>1</v>
      </c>
      <c r="Y1588" s="7"/>
    </row>
    <row r="1589" spans="1:25" ht="15" customHeight="1" x14ac:dyDescent="0.25">
      <c r="A1589" s="139">
        <v>1582</v>
      </c>
      <c r="B1589" s="10">
        <f t="shared" ca="1" si="213"/>
        <v>0.24708886005317288</v>
      </c>
      <c r="C1589" s="60">
        <f ca="1">_xlfn.NORM.INV(B1589,'Input Parameters'!$E$15,'Input Parameters'!$F$15)</f>
        <v>233.91626881627747</v>
      </c>
      <c r="D1589" s="10">
        <f t="shared" ca="1" si="214"/>
        <v>0.19445217278828097</v>
      </c>
      <c r="E1589" s="62">
        <f ca="1">IF(_xlfn.NORM.INV(D1589,'Input Parameters'!$E$17,'Input Parameters'!$F$17)&lt;3500,3500,IF(_xlfn.NORM.INV(D1589,'Input Parameters'!$E$17,'Input Parameters'!$F$17)&gt;5500,5500,_xlfn.NORM.INV(D1589,'Input Parameters'!$E$17,'Input Parameters'!$F$17)))</f>
        <v>4196.8757712908446</v>
      </c>
      <c r="F1589" s="10">
        <f t="shared" ca="1" si="215"/>
        <v>1.7157551588134146E-2</v>
      </c>
      <c r="G1589" s="64">
        <f ca="1">_xlfn.NORM.INV(F1589,'Input Parameters'!$E$20,'Input Parameters'!$F$20)</f>
        <v>268.47045909812067</v>
      </c>
      <c r="H1589" s="57">
        <f ca="1">EXP(E1589*(1/'Input Parameters'!$E$23-1/G1589))</f>
        <v>0.27111763041460019</v>
      </c>
      <c r="I1589" s="10">
        <f t="shared" ca="1" si="216"/>
        <v>0.4800657256983929</v>
      </c>
      <c r="J1589" s="30">
        <f ca="1">_xlfn.BETA.INV(I1589,'Input Parameters'!$L$26,'Input Parameters'!$M$26,'Input Parameters'!$J$26,'Input Parameters'!$K$26)</f>
        <v>0.65332605991710269</v>
      </c>
      <c r="K1589" s="168">
        <f ca="1">('Input Parameters'!$E$27/'Input Parameters'!$E$38)^$J1589</f>
        <v>9.2205245667622299E-3</v>
      </c>
      <c r="L1589" s="69">
        <f ca="1">$H1589*$C1589*'Input Parameters'!$E$25*K1589</f>
        <v>0.5847548294532019</v>
      </c>
      <c r="M1589" s="24">
        <f t="shared" ca="1" si="217"/>
        <v>0.13460310492084127</v>
      </c>
      <c r="N1589" s="15">
        <f ca="1">_xlfn.NORM.INV(M1589,'Input Parameters'!$E$29,'Input Parameters'!$F$29)</f>
        <v>9.9889510758587208E-2</v>
      </c>
      <c r="O1589" s="8">
        <f t="shared" ca="1" si="218"/>
        <v>0.61730993124404065</v>
      </c>
      <c r="P1589" s="30">
        <f ca="1">_xlfn.LOGNORM.INV(O1589,'Input Parameters'!$H$30,'Input Parameters'!$I$30)</f>
        <v>3.0895019915531736</v>
      </c>
      <c r="Q1589" s="10">
        <f t="shared" ca="1" si="219"/>
        <v>0.24891668200084727</v>
      </c>
      <c r="R1589" s="30">
        <f>IF('Input Parameters'!$E$32=0,0,_xlfn.BETA.INV(Q1589,'Input Parameters'!$L$32,'Input Parameters'!$M$32,'Input Parameters'!$J$32,'Input Parameters'!$K$32))</f>
        <v>0</v>
      </c>
      <c r="S1589" s="10">
        <f t="shared" ca="1" si="220"/>
        <v>0.50913758815389609</v>
      </c>
      <c r="T1589" s="26">
        <f ca="1">_xlfn.LOGNORM.INV(S1589,'Input Parameters'!$H$34,'Input Parameters'!$I$34)</f>
        <v>50.551695585676164</v>
      </c>
      <c r="U1589" s="10">
        <f t="shared" ca="1" si="221"/>
        <v>2.9309678830405805E-2</v>
      </c>
      <c r="V1589" s="30">
        <f ca="1">_xlfn.BETA.INV(U1589,'Input Parameters'!$L$36,'Input Parameters'!$M$36,'Input Parameters'!$J$36,'Input Parameters'!$K$36)</f>
        <v>0.35605588569414243</v>
      </c>
      <c r="W1589" s="2">
        <f ca="1">N1589+(P1589-N1589)*(1-ERF((T1589-R1589)/(2*SQRT(L1589*'Input Parameters'!$E$38))))</f>
        <v>9.9898320889393863E-2</v>
      </c>
      <c r="X1589">
        <f t="shared" ca="1" si="222"/>
        <v>1</v>
      </c>
      <c r="Y1589" s="7"/>
    </row>
    <row r="1590" spans="1:25" ht="15" customHeight="1" x14ac:dyDescent="0.25">
      <c r="A1590" s="139">
        <v>1583</v>
      </c>
      <c r="B1590" s="10">
        <f t="shared" ca="1" si="213"/>
        <v>0.2095212583051832</v>
      </c>
      <c r="C1590" s="60">
        <f ca="1">_xlfn.NORM.INV(B1590,'Input Parameters'!$E$15,'Input Parameters'!$F$15)</f>
        <v>227.17437543735758</v>
      </c>
      <c r="D1590" s="10">
        <f t="shared" ca="1" si="214"/>
        <v>0.25458451029564166</v>
      </c>
      <c r="E1590" s="62">
        <f ca="1">IF(_xlfn.NORM.INV(D1590,'Input Parameters'!$E$17,'Input Parameters'!$F$17)&lt;3500,3500,IF(_xlfn.NORM.INV(D1590,'Input Parameters'!$E$17,'Input Parameters'!$F$17)&gt;5500,5500,_xlfn.NORM.INV(D1590,'Input Parameters'!$E$17,'Input Parameters'!$F$17)))</f>
        <v>4337.9074861130157</v>
      </c>
      <c r="F1590" s="10">
        <f t="shared" ca="1" si="215"/>
        <v>0.53726345045467572</v>
      </c>
      <c r="G1590" s="64">
        <f ca="1">_xlfn.NORM.INV(F1590,'Input Parameters'!$E$20,'Input Parameters'!$F$20)</f>
        <v>283.2767304358307</v>
      </c>
      <c r="H1590" s="57">
        <f ca="1">EXP(E1590*(1/'Input Parameters'!$E$23-1/G1590))</f>
        <v>0.6037919001188764</v>
      </c>
      <c r="I1590" s="10">
        <f t="shared" ca="1" si="216"/>
        <v>0.18034383617642724</v>
      </c>
      <c r="J1590" s="30">
        <f ca="1">_xlfn.BETA.INV(I1590,'Input Parameters'!$L$26,'Input Parameters'!$M$26,'Input Parameters'!$J$26,'Input Parameters'!$K$26)</f>
        <v>0.50742145227620117</v>
      </c>
      <c r="K1590" s="168">
        <f ca="1">('Input Parameters'!$E$27/'Input Parameters'!$E$38)^$J1590</f>
        <v>2.6259009447453574E-2</v>
      </c>
      <c r="L1590" s="69">
        <f ca="1">$H1590*$C1590*'Input Parameters'!$E$25*K1590</f>
        <v>3.6018445451456813</v>
      </c>
      <c r="M1590" s="24">
        <f t="shared" ca="1" si="217"/>
        <v>0.26504572104400759</v>
      </c>
      <c r="N1590" s="15">
        <f ca="1">_xlfn.NORM.INV(M1590,'Input Parameters'!$E$29,'Input Parameters'!$F$29)</f>
        <v>9.9937213356713198E-2</v>
      </c>
      <c r="O1590" s="8">
        <f t="shared" ca="1" si="218"/>
        <v>0.6595417276321045</v>
      </c>
      <c r="P1590" s="30">
        <f ca="1">_xlfn.LOGNORM.INV(O1590,'Input Parameters'!$H$30,'Input Parameters'!$I$30)</f>
        <v>3.2585733854518022</v>
      </c>
      <c r="Q1590" s="10">
        <f t="shared" ca="1" si="219"/>
        <v>0.35604271543421651</v>
      </c>
      <c r="R1590" s="30">
        <f>IF('Input Parameters'!$E$32=0,0,_xlfn.BETA.INV(Q1590,'Input Parameters'!$L$32,'Input Parameters'!$M$32,'Input Parameters'!$J$32,'Input Parameters'!$K$32))</f>
        <v>0</v>
      </c>
      <c r="S1590" s="10">
        <f t="shared" ca="1" si="220"/>
        <v>0.49375566437776275</v>
      </c>
      <c r="T1590" s="26">
        <f ca="1">_xlfn.LOGNORM.INV(S1590,'Input Parameters'!$H$34,'Input Parameters'!$I$34)</f>
        <v>50.309565694571461</v>
      </c>
      <c r="U1590" s="10">
        <f t="shared" ca="1" si="221"/>
        <v>6.1491562056015692E-2</v>
      </c>
      <c r="V1590" s="30">
        <f ca="1">_xlfn.BETA.INV(U1590,'Input Parameters'!$L$36,'Input Parameters'!$M$36,'Input Parameters'!$J$36,'Input Parameters'!$K$36)</f>
        <v>0.38925980959646317</v>
      </c>
      <c r="W1590" s="2">
        <f ca="1">N1590+(P1590-N1590)*(1-ERF((T1590-R1590)/(2*SQRT(L1590*'Input Parameters'!$E$38))))</f>
        <v>0.29219988011697623</v>
      </c>
      <c r="X1590">
        <f t="shared" ca="1" si="222"/>
        <v>1</v>
      </c>
      <c r="Y1590" s="7"/>
    </row>
    <row r="1591" spans="1:25" ht="15" customHeight="1" x14ac:dyDescent="0.25">
      <c r="A1591" s="139">
        <v>1584</v>
      </c>
      <c r="B1591" s="10">
        <f t="shared" ca="1" si="213"/>
        <v>0.50301664619995279</v>
      </c>
      <c r="C1591" s="60">
        <f ca="1">_xlfn.NORM.INV(B1591,'Input Parameters'!$E$15,'Input Parameters'!$F$15)</f>
        <v>271.37699359880571</v>
      </c>
      <c r="D1591" s="10">
        <f t="shared" ca="1" si="214"/>
        <v>0.54351740045344488</v>
      </c>
      <c r="E1591" s="62">
        <f ca="1">IF(_xlfn.NORM.INV(D1591,'Input Parameters'!$E$17,'Input Parameters'!$F$17)&lt;3500,3500,IF(_xlfn.NORM.INV(D1591,'Input Parameters'!$E$17,'Input Parameters'!$F$17)&gt;5500,5500,_xlfn.NORM.INV(D1591,'Input Parameters'!$E$17,'Input Parameters'!$F$17)))</f>
        <v>4876.5094241220095</v>
      </c>
      <c r="F1591" s="10">
        <f t="shared" ca="1" si="215"/>
        <v>0.85348137367250354</v>
      </c>
      <c r="G1591" s="64">
        <f ca="1">_xlfn.NORM.INV(F1591,'Input Parameters'!$E$20,'Input Parameters'!$F$20)</f>
        <v>289.69492968528903</v>
      </c>
      <c r="H1591" s="57">
        <f ca="1">EXP(E1591*(1/'Input Parameters'!$E$23-1/G1591))</f>
        <v>0.83045842224496524</v>
      </c>
      <c r="I1591" s="10">
        <f t="shared" ca="1" si="216"/>
        <v>0.84210825034361347</v>
      </c>
      <c r="J1591" s="30">
        <f ca="1">_xlfn.BETA.INV(I1591,'Input Parameters'!$L$26,'Input Parameters'!$M$26,'Input Parameters'!$J$26,'Input Parameters'!$K$26)</f>
        <v>0.80613871692602523</v>
      </c>
      <c r="K1591" s="168">
        <f ca="1">('Input Parameters'!$E$27/'Input Parameters'!$E$38)^$J1591</f>
        <v>3.0811506391475547E-3</v>
      </c>
      <c r="L1591" s="69">
        <f ca="1">$H1591*$C1591*'Input Parameters'!$E$25*K1591</f>
        <v>0.69439063105734367</v>
      </c>
      <c r="M1591" s="24">
        <f t="shared" ca="1" si="217"/>
        <v>0.54327394705248599</v>
      </c>
      <c r="N1591" s="15">
        <f ca="1">_xlfn.NORM.INV(M1591,'Input Parameters'!$E$29,'Input Parameters'!$F$29)</f>
        <v>0.10001086852946864</v>
      </c>
      <c r="O1591" s="8">
        <f t="shared" ca="1" si="218"/>
        <v>0.90406023367996702</v>
      </c>
      <c r="P1591" s="30">
        <f ca="1">_xlfn.LOGNORM.INV(O1591,'Input Parameters'!$H$30,'Input Parameters'!$I$30)</f>
        <v>4.9704771122969476</v>
      </c>
      <c r="Q1591" s="10">
        <f t="shared" ca="1" si="219"/>
        <v>6.8443159369542705E-2</v>
      </c>
      <c r="R1591" s="30">
        <f>IF('Input Parameters'!$E$32=0,0,_xlfn.BETA.INV(Q1591,'Input Parameters'!$L$32,'Input Parameters'!$M$32,'Input Parameters'!$J$32,'Input Parameters'!$K$32))</f>
        <v>0</v>
      </c>
      <c r="S1591" s="10">
        <f t="shared" ca="1" si="220"/>
        <v>9.6793682402390058E-2</v>
      </c>
      <c r="T1591" s="26">
        <f ca="1">_xlfn.LOGNORM.INV(S1591,'Input Parameters'!$H$34,'Input Parameters'!$I$34)</f>
        <v>42.874136607792366</v>
      </c>
      <c r="U1591" s="10">
        <f t="shared" ca="1" si="221"/>
        <v>0.52743342443378871</v>
      </c>
      <c r="V1591" s="30">
        <f ca="1">_xlfn.BETA.INV(U1591,'Input Parameters'!$L$36,'Input Parameters'!$M$36,'Input Parameters'!$J$36,'Input Parameters'!$K$36)</f>
        <v>0.59644372304477311</v>
      </c>
      <c r="W1591" s="2">
        <f ca="1">N1591+(P1591-N1591)*(1-ERF((T1591-R1591)/(2*SQRT(L1591*'Input Parameters'!$E$38))))</f>
        <v>0.10134840850633295</v>
      </c>
      <c r="X1591">
        <f t="shared" ca="1" si="222"/>
        <v>1</v>
      </c>
      <c r="Y1591" s="7"/>
    </row>
    <row r="1592" spans="1:25" ht="15" customHeight="1" x14ac:dyDescent="0.25">
      <c r="A1592" s="139">
        <v>1585</v>
      </c>
      <c r="B1592" s="10">
        <f t="shared" ca="1" si="213"/>
        <v>0.32887218527408746</v>
      </c>
      <c r="C1592" s="60">
        <f ca="1">_xlfn.NORM.INV(B1592,'Input Parameters'!$E$15,'Input Parameters'!$F$15)</f>
        <v>246.95790537903497</v>
      </c>
      <c r="D1592" s="10">
        <f t="shared" ca="1" si="214"/>
        <v>0.98548733127741261</v>
      </c>
      <c r="E1592" s="62">
        <f ca="1">IF(_xlfn.NORM.INV(D1592,'Input Parameters'!$E$17,'Input Parameters'!$F$17)&lt;3500,3500,IF(_xlfn.NORM.INV(D1592,'Input Parameters'!$E$17,'Input Parameters'!$F$17)&gt;5500,5500,_xlfn.NORM.INV(D1592,'Input Parameters'!$E$17,'Input Parameters'!$F$17)))</f>
        <v>5500</v>
      </c>
      <c r="F1592" s="10">
        <f t="shared" ca="1" si="215"/>
        <v>0.1363559122888911</v>
      </c>
      <c r="G1592" s="64">
        <f ca="1">_xlfn.NORM.INV(F1592,'Input Parameters'!$E$20,'Input Parameters'!$F$20)</f>
        <v>275.30117940959497</v>
      </c>
      <c r="H1592" s="57">
        <f ca="1">EXP(E1592*(1/'Input Parameters'!$E$23-1/G1592))</f>
        <v>0.30054408812892286</v>
      </c>
      <c r="I1592" s="10">
        <f t="shared" ca="1" si="216"/>
        <v>0.87850231126637779</v>
      </c>
      <c r="J1592" s="30">
        <f ca="1">_xlfn.BETA.INV(I1592,'Input Parameters'!$L$26,'Input Parameters'!$M$26,'Input Parameters'!$J$26,'Input Parameters'!$K$26)</f>
        <v>0.8259882102575673</v>
      </c>
      <c r="K1592" s="168">
        <f ca="1">('Input Parameters'!$E$27/'Input Parameters'!$E$38)^$J1592</f>
        <v>2.672253767777983E-3</v>
      </c>
      <c r="L1592" s="69">
        <f ca="1">$H1592*$C1592*'Input Parameters'!$E$25*K1592</f>
        <v>0.19833932029985868</v>
      </c>
      <c r="M1592" s="24">
        <f t="shared" ca="1" si="217"/>
        <v>0.9573599219323814</v>
      </c>
      <c r="N1592" s="15">
        <f ca="1">_xlfn.NORM.INV(M1592,'Input Parameters'!$E$29,'Input Parameters'!$F$29)</f>
        <v>0.10017208383780157</v>
      </c>
      <c r="O1592" s="8">
        <f t="shared" ca="1" si="218"/>
        <v>0.57125785029983756</v>
      </c>
      <c r="P1592" s="30">
        <f ca="1">_xlfn.LOGNORM.INV(O1592,'Input Parameters'!$H$30,'Input Parameters'!$I$30)</f>
        <v>2.920834739973329</v>
      </c>
      <c r="Q1592" s="10">
        <f t="shared" ca="1" si="219"/>
        <v>0.68084341454684982</v>
      </c>
      <c r="R1592" s="30">
        <f>IF('Input Parameters'!$E$32=0,0,_xlfn.BETA.INV(Q1592,'Input Parameters'!$L$32,'Input Parameters'!$M$32,'Input Parameters'!$J$32,'Input Parameters'!$K$32))</f>
        <v>0</v>
      </c>
      <c r="S1592" s="10">
        <f t="shared" ca="1" si="220"/>
        <v>0.46945776232875502</v>
      </c>
      <c r="T1592" s="26">
        <f ca="1">_xlfn.LOGNORM.INV(S1592,'Input Parameters'!$H$34,'Input Parameters'!$I$34)</f>
        <v>49.929012383955694</v>
      </c>
      <c r="U1592" s="10">
        <f t="shared" ca="1" si="221"/>
        <v>0.27080760909490909</v>
      </c>
      <c r="V1592" s="30">
        <f ca="1">_xlfn.BETA.INV(U1592,'Input Parameters'!$L$36,'Input Parameters'!$M$36,'Input Parameters'!$J$36,'Input Parameters'!$K$36)</f>
        <v>0.49862716093767157</v>
      </c>
      <c r="W1592" s="2">
        <f ca="1">N1592+(P1592-N1592)*(1-ERF((T1592-R1592)/(2*SQRT(L1592*'Input Parameters'!$E$38))))</f>
        <v>0.10017208383780783</v>
      </c>
      <c r="X1592">
        <f t="shared" ca="1" si="222"/>
        <v>1</v>
      </c>
      <c r="Y1592" s="7"/>
    </row>
    <row r="1593" spans="1:25" ht="15" customHeight="1" x14ac:dyDescent="0.25">
      <c r="A1593" s="139">
        <v>1586</v>
      </c>
      <c r="B1593" s="10">
        <f t="shared" ca="1" si="213"/>
        <v>0.33473586890612173</v>
      </c>
      <c r="C1593" s="60">
        <f ca="1">_xlfn.NORM.INV(B1593,'Input Parameters'!$E$15,'Input Parameters'!$F$15)</f>
        <v>247.8334766576113</v>
      </c>
      <c r="D1593" s="10">
        <f t="shared" ca="1" si="214"/>
        <v>0.80986991575440548</v>
      </c>
      <c r="E1593" s="62">
        <f ca="1">IF(_xlfn.NORM.INV(D1593,'Input Parameters'!$E$17,'Input Parameters'!$F$17)&lt;3500,3500,IF(_xlfn.NORM.INV(D1593,'Input Parameters'!$E$17,'Input Parameters'!$F$17)&gt;5500,5500,_xlfn.NORM.INV(D1593,'Input Parameters'!$E$17,'Input Parameters'!$F$17)))</f>
        <v>5414.1919184372819</v>
      </c>
      <c r="F1593" s="10">
        <f t="shared" ca="1" si="215"/>
        <v>0.77311775550559614</v>
      </c>
      <c r="G1593" s="64">
        <f ca="1">_xlfn.NORM.INV(F1593,'Input Parameters'!$E$20,'Input Parameters'!$F$20)</f>
        <v>287.66933070960386</v>
      </c>
      <c r="H1593" s="57">
        <f ca="1">EXP(E1593*(1/'Input Parameters'!$E$23-1/G1593))</f>
        <v>0.71329500054639339</v>
      </c>
      <c r="I1593" s="10">
        <f t="shared" ca="1" si="216"/>
        <v>0.45835749435065809</v>
      </c>
      <c r="J1593" s="30">
        <f ca="1">_xlfn.BETA.INV(I1593,'Input Parameters'!$L$26,'Input Parameters'!$M$26,'Input Parameters'!$J$26,'Input Parameters'!$K$26)</f>
        <v>0.64444319167771191</v>
      </c>
      <c r="K1593" s="168">
        <f ca="1">('Input Parameters'!$E$27/'Input Parameters'!$E$38)^$J1593</f>
        <v>9.8271499210735008E-3</v>
      </c>
      <c r="L1593" s="69">
        <f ca="1">$H1593*$C1593*'Input Parameters'!$E$25*K1593</f>
        <v>1.7372276417663881</v>
      </c>
      <c r="M1593" s="24">
        <f t="shared" ca="1" si="217"/>
        <v>0.88925865217444189</v>
      </c>
      <c r="N1593" s="15">
        <f ca="1">_xlfn.NORM.INV(M1593,'Input Parameters'!$E$29,'Input Parameters'!$F$29)</f>
        <v>0.10012225950182789</v>
      </c>
      <c r="O1593" s="8">
        <f t="shared" ca="1" si="218"/>
        <v>0.4358796782620441</v>
      </c>
      <c r="P1593" s="30">
        <f ca="1">_xlfn.LOGNORM.INV(O1593,'Input Parameters'!$H$30,'Input Parameters'!$I$30)</f>
        <v>2.4862781199056005</v>
      </c>
      <c r="Q1593" s="10">
        <f t="shared" ca="1" si="219"/>
        <v>0.45622369409334107</v>
      </c>
      <c r="R1593" s="30">
        <f>IF('Input Parameters'!$E$32=0,0,_xlfn.BETA.INV(Q1593,'Input Parameters'!$L$32,'Input Parameters'!$M$32,'Input Parameters'!$J$32,'Input Parameters'!$K$32))</f>
        <v>0</v>
      </c>
      <c r="S1593" s="10">
        <f t="shared" ca="1" si="220"/>
        <v>0.70307974927059447</v>
      </c>
      <c r="T1593" s="26">
        <f ca="1">_xlfn.LOGNORM.INV(S1593,'Input Parameters'!$H$34,'Input Parameters'!$I$34)</f>
        <v>53.868501537944297</v>
      </c>
      <c r="U1593" s="10">
        <f t="shared" ca="1" si="221"/>
        <v>0.78372985938504569</v>
      </c>
      <c r="V1593" s="30">
        <f ca="1">_xlfn.BETA.INV(U1593,'Input Parameters'!$L$36,'Input Parameters'!$M$36,'Input Parameters'!$J$36,'Input Parameters'!$K$36)</f>
        <v>0.7138403378051672</v>
      </c>
      <c r="W1593" s="2">
        <f ca="1">N1593+(P1593-N1593)*(1-ERF((T1593-R1593)/(2*SQRT(L1593*'Input Parameters'!$E$38))))</f>
        <v>0.10931595806308317</v>
      </c>
      <c r="X1593">
        <f t="shared" ca="1" si="222"/>
        <v>1</v>
      </c>
      <c r="Y1593" s="7"/>
    </row>
    <row r="1594" spans="1:25" ht="15" customHeight="1" x14ac:dyDescent="0.25">
      <c r="A1594" s="139">
        <v>1587</v>
      </c>
      <c r="B1594" s="10">
        <f t="shared" ca="1" si="213"/>
        <v>0.37090523067457937</v>
      </c>
      <c r="C1594" s="60">
        <f ca="1">_xlfn.NORM.INV(B1594,'Input Parameters'!$E$15,'Input Parameters'!$F$15)</f>
        <v>253.1128040969075</v>
      </c>
      <c r="D1594" s="10">
        <f t="shared" ca="1" si="214"/>
        <v>0.51061812327651435</v>
      </c>
      <c r="E1594" s="62">
        <f ca="1">IF(_xlfn.NORM.INV(D1594,'Input Parameters'!$E$17,'Input Parameters'!$F$17)&lt;3500,3500,IF(_xlfn.NORM.INV(D1594,'Input Parameters'!$E$17,'Input Parameters'!$F$17)&gt;5500,5500,_xlfn.NORM.INV(D1594,'Input Parameters'!$E$17,'Input Parameters'!$F$17)))</f>
        <v>4818.6331818473545</v>
      </c>
      <c r="F1594" s="10">
        <f t="shared" ca="1" si="215"/>
        <v>0.66294940480014353</v>
      </c>
      <c r="G1594" s="64">
        <f ca="1">_xlfn.NORM.INV(F1594,'Input Parameters'!$E$20,'Input Parameters'!$F$20)</f>
        <v>285.46752465339824</v>
      </c>
      <c r="H1594" s="57">
        <f ca="1">EXP(E1594*(1/'Input Parameters'!$E$23-1/G1594))</f>
        <v>0.65057883784258397</v>
      </c>
      <c r="I1594" s="10">
        <f t="shared" ca="1" si="216"/>
        <v>0.93716653361787183</v>
      </c>
      <c r="J1594" s="30">
        <f ca="1">_xlfn.BETA.INV(I1594,'Input Parameters'!$L$26,'Input Parameters'!$M$26,'Input Parameters'!$J$26,'Input Parameters'!$K$26)</f>
        <v>0.86548110072590001</v>
      </c>
      <c r="K1594" s="168">
        <f ca="1">('Input Parameters'!$E$27/'Input Parameters'!$E$38)^$J1594</f>
        <v>2.0130254362915505E-3</v>
      </c>
      <c r="L1594" s="69">
        <f ca="1">$H1594*$C1594*'Input Parameters'!$E$25*K1594</f>
        <v>0.33148456429591466</v>
      </c>
      <c r="M1594" s="24">
        <f t="shared" ca="1" si="217"/>
        <v>0.60986425770673924</v>
      </c>
      <c r="N1594" s="15">
        <f ca="1">_xlfn.NORM.INV(M1594,'Input Parameters'!$E$29,'Input Parameters'!$F$29)</f>
        <v>0.10002789652609421</v>
      </c>
      <c r="O1594" s="8">
        <f t="shared" ca="1" si="218"/>
        <v>0.62267723477178583</v>
      </c>
      <c r="P1594" s="30">
        <f ca="1">_xlfn.LOGNORM.INV(O1594,'Input Parameters'!$H$30,'Input Parameters'!$I$30)</f>
        <v>3.1101434033396069</v>
      </c>
      <c r="Q1594" s="10">
        <f t="shared" ca="1" si="219"/>
        <v>0.76681530443472057</v>
      </c>
      <c r="R1594" s="30">
        <f>IF('Input Parameters'!$E$32=0,0,_xlfn.BETA.INV(Q1594,'Input Parameters'!$L$32,'Input Parameters'!$M$32,'Input Parameters'!$J$32,'Input Parameters'!$K$32))</f>
        <v>0</v>
      </c>
      <c r="S1594" s="10">
        <f t="shared" ca="1" si="220"/>
        <v>0.44165727549364397</v>
      </c>
      <c r="T1594" s="26">
        <f ca="1">_xlfn.LOGNORM.INV(S1594,'Input Parameters'!$H$34,'Input Parameters'!$I$34)</f>
        <v>49.494880089953675</v>
      </c>
      <c r="U1594" s="10">
        <f t="shared" ca="1" si="221"/>
        <v>0.1864594842091154</v>
      </c>
      <c r="V1594" s="30">
        <f ca="1">_xlfn.BETA.INV(U1594,'Input Parameters'!$L$36,'Input Parameters'!$M$36,'Input Parameters'!$J$36,'Input Parameters'!$K$36)</f>
        <v>0.46256281485985551</v>
      </c>
      <c r="W1594" s="2">
        <f ca="1">N1594+(P1594-N1594)*(1-ERF((T1594-R1594)/(2*SQRT(L1594*'Input Parameters'!$E$38))))</f>
        <v>0.10002790017224697</v>
      </c>
      <c r="X1594">
        <f t="shared" ca="1" si="222"/>
        <v>1</v>
      </c>
      <c r="Y1594" s="7"/>
    </row>
    <row r="1595" spans="1:25" ht="15" customHeight="1" x14ac:dyDescent="0.25">
      <c r="A1595" s="139">
        <v>1588</v>
      </c>
      <c r="B1595" s="10">
        <f t="shared" ca="1" si="213"/>
        <v>0.95666423426052982</v>
      </c>
      <c r="C1595" s="60">
        <f ca="1">_xlfn.NORM.INV(B1595,'Input Parameters'!$E$15,'Input Parameters'!$F$15)</f>
        <v>363.81264501718505</v>
      </c>
      <c r="D1595" s="10">
        <f t="shared" ca="1" si="214"/>
        <v>0.54299636036279897</v>
      </c>
      <c r="E1595" s="62">
        <f ca="1">IF(_xlfn.NORM.INV(D1595,'Input Parameters'!$E$17,'Input Parameters'!$F$17)&lt;3500,3500,IF(_xlfn.NORM.INV(D1595,'Input Parameters'!$E$17,'Input Parameters'!$F$17)&gt;5500,5500,_xlfn.NORM.INV(D1595,'Input Parameters'!$E$17,'Input Parameters'!$F$17)))</f>
        <v>4875.5897749876558</v>
      </c>
      <c r="F1595" s="10">
        <f t="shared" ca="1" si="215"/>
        <v>0.4641978501740941</v>
      </c>
      <c r="G1595" s="64">
        <f ca="1">_xlfn.NORM.INV(F1595,'Input Parameters'!$E$20,'Input Parameters'!$F$20)</f>
        <v>282.04791466642246</v>
      </c>
      <c r="H1595" s="57">
        <f ca="1">EXP(E1595*(1/'Input Parameters'!$E$23-1/G1595))</f>
        <v>0.52621391330904943</v>
      </c>
      <c r="I1595" s="10">
        <f t="shared" ca="1" si="216"/>
        <v>0.23025334190521451</v>
      </c>
      <c r="J1595" s="30">
        <f ca="1">_xlfn.BETA.INV(I1595,'Input Parameters'!$L$26,'Input Parameters'!$M$26,'Input Parameters'!$J$26,'Input Parameters'!$K$26)</f>
        <v>0.53768058426987964</v>
      </c>
      <c r="K1595" s="168">
        <f ca="1">('Input Parameters'!$E$27/'Input Parameters'!$E$38)^$J1595</f>
        <v>2.1135618007733583E-2</v>
      </c>
      <c r="L1595" s="69">
        <f ca="1">$H1595*$C1595*'Input Parameters'!$E$25*K1595</f>
        <v>4.0462719441990647</v>
      </c>
      <c r="M1595" s="24">
        <f t="shared" ca="1" si="217"/>
        <v>0.56398344618218565</v>
      </c>
      <c r="N1595" s="15">
        <f ca="1">_xlfn.NORM.INV(M1595,'Input Parameters'!$E$29,'Input Parameters'!$F$29)</f>
        <v>0.10001610765522959</v>
      </c>
      <c r="O1595" s="8">
        <f t="shared" ca="1" si="218"/>
        <v>6.6749040620183275E-2</v>
      </c>
      <c r="P1595" s="30">
        <f ca="1">_xlfn.LOGNORM.INV(O1595,'Input Parameters'!$H$30,'Input Parameters'!$I$30)</f>
        <v>1.3208259036611754</v>
      </c>
      <c r="Q1595" s="10">
        <f t="shared" ca="1" si="219"/>
        <v>0.34398749718242616</v>
      </c>
      <c r="R1595" s="30">
        <f>IF('Input Parameters'!$E$32=0,0,_xlfn.BETA.INV(Q1595,'Input Parameters'!$L$32,'Input Parameters'!$M$32,'Input Parameters'!$J$32,'Input Parameters'!$K$32))</f>
        <v>0</v>
      </c>
      <c r="S1595" s="10">
        <f t="shared" ca="1" si="220"/>
        <v>0.4017916292772552</v>
      </c>
      <c r="T1595" s="26">
        <f ca="1">_xlfn.LOGNORM.INV(S1595,'Input Parameters'!$H$34,'Input Parameters'!$I$34)</f>
        <v>48.870582770671867</v>
      </c>
      <c r="U1595" s="10">
        <f t="shared" ca="1" si="221"/>
        <v>0.40969420439497439</v>
      </c>
      <c r="V1595" s="30">
        <f ca="1">_xlfn.BETA.INV(U1595,'Input Parameters'!$L$36,'Input Parameters'!$M$36,'Input Parameters'!$J$36,'Input Parameters'!$K$36)</f>
        <v>0.55188125827789292</v>
      </c>
      <c r="W1595" s="2">
        <f ca="1">N1595+(P1595-N1595)*(1-ERF((T1595-R1595)/(2*SQRT(L1595*'Input Parameters'!$E$38))))</f>
        <v>0.20477346498311882</v>
      </c>
      <c r="X1595">
        <f t="shared" ca="1" si="222"/>
        <v>1</v>
      </c>
      <c r="Y1595" s="7"/>
    </row>
    <row r="1596" spans="1:25" ht="15" customHeight="1" x14ac:dyDescent="0.25">
      <c r="A1596" s="139">
        <v>1589</v>
      </c>
      <c r="B1596" s="10">
        <f t="shared" ca="1" si="213"/>
        <v>0.74725054322327056</v>
      </c>
      <c r="C1596" s="60">
        <f ca="1">_xlfn.NORM.INV(B1596,'Input Parameters'!$E$15,'Input Parameters'!$F$15)</f>
        <v>307.05258606371802</v>
      </c>
      <c r="D1596" s="10">
        <f t="shared" ca="1" si="214"/>
        <v>0.15867829327600869</v>
      </c>
      <c r="E1596" s="62">
        <f ca="1">IF(_xlfn.NORM.INV(D1596,'Input Parameters'!$E$17,'Input Parameters'!$F$17)&lt;3500,3500,IF(_xlfn.NORM.INV(D1596,'Input Parameters'!$E$17,'Input Parameters'!$F$17)&gt;5500,5500,_xlfn.NORM.INV(D1596,'Input Parameters'!$E$17,'Input Parameters'!$F$17)))</f>
        <v>4100.0666476223369</v>
      </c>
      <c r="F1596" s="10">
        <f t="shared" ca="1" si="215"/>
        <v>0.67877580852492092</v>
      </c>
      <c r="G1596" s="64">
        <f ca="1">_xlfn.NORM.INV(F1596,'Input Parameters'!$E$20,'Input Parameters'!$F$20)</f>
        <v>285.76066447937387</v>
      </c>
      <c r="H1596" s="57">
        <f ca="1">EXP(E1596*(1/'Input Parameters'!$E$23-1/G1596))</f>
        <v>0.70394673193038648</v>
      </c>
      <c r="I1596" s="10">
        <f t="shared" ca="1" si="216"/>
        <v>0.15862176135247708</v>
      </c>
      <c r="J1596" s="30">
        <f ca="1">_xlfn.BETA.INV(I1596,'Input Parameters'!$L$26,'Input Parameters'!$M$26,'Input Parameters'!$J$26,'Input Parameters'!$K$26)</f>
        <v>0.49263505011948322</v>
      </c>
      <c r="K1596" s="168">
        <f ca="1">('Input Parameters'!$E$27/'Input Parameters'!$E$38)^$J1596</f>
        <v>2.9197186770086668E-2</v>
      </c>
      <c r="L1596" s="69">
        <f ca="1">$H1596*$C1596*'Input Parameters'!$E$25*K1596</f>
        <v>6.3109329272289072</v>
      </c>
      <c r="M1596" s="24">
        <f t="shared" ca="1" si="217"/>
        <v>0.97933508407345748</v>
      </c>
      <c r="N1596" s="15">
        <f ca="1">_xlfn.NORM.INV(M1596,'Input Parameters'!$E$29,'Input Parameters'!$F$29)</f>
        <v>0.10020402058046736</v>
      </c>
      <c r="O1596" s="8">
        <f t="shared" ca="1" si="218"/>
        <v>0.16751074396242827</v>
      </c>
      <c r="P1596" s="30">
        <f ca="1">_xlfn.LOGNORM.INV(O1596,'Input Parameters'!$H$30,'Input Parameters'!$I$30)</f>
        <v>1.701725039977054</v>
      </c>
      <c r="Q1596" s="10">
        <f t="shared" ca="1" si="219"/>
        <v>0.1138783341166405</v>
      </c>
      <c r="R1596" s="30">
        <f>IF('Input Parameters'!$E$32=0,0,_xlfn.BETA.INV(Q1596,'Input Parameters'!$L$32,'Input Parameters'!$M$32,'Input Parameters'!$J$32,'Input Parameters'!$K$32))</f>
        <v>0</v>
      </c>
      <c r="S1596" s="10">
        <f t="shared" ca="1" si="220"/>
        <v>0.72683718345473025</v>
      </c>
      <c r="T1596" s="26">
        <f ca="1">_xlfn.LOGNORM.INV(S1596,'Input Parameters'!$H$34,'Input Parameters'!$I$34)</f>
        <v>54.340051928016621</v>
      </c>
      <c r="U1596" s="10">
        <f t="shared" ca="1" si="221"/>
        <v>0.81772310751256483</v>
      </c>
      <c r="V1596" s="30">
        <f ca="1">_xlfn.BETA.INV(U1596,'Input Parameters'!$L$36,'Input Parameters'!$M$36,'Input Parameters'!$J$36,'Input Parameters'!$K$36)</f>
        <v>0.73505163324059897</v>
      </c>
      <c r="W1596" s="2">
        <f ca="1">N1596+(P1596-N1596)*(1-ERF((T1596-R1596)/(2*SQRT(L1596*'Input Parameters'!$E$38))))</f>
        <v>0.3022084675298235</v>
      </c>
      <c r="X1596">
        <f t="shared" ca="1" si="222"/>
        <v>1</v>
      </c>
      <c r="Y1596" s="7"/>
    </row>
    <row r="1597" spans="1:25" ht="15" customHeight="1" x14ac:dyDescent="0.25">
      <c r="A1597" s="139">
        <v>1590</v>
      </c>
      <c r="B1597" s="10">
        <f t="shared" ca="1" si="213"/>
        <v>0.8368422929689473</v>
      </c>
      <c r="C1597" s="60">
        <f ca="1">_xlfn.NORM.INV(B1597,'Input Parameters'!$E$15,'Input Parameters'!$F$15)</f>
        <v>324.16145014975268</v>
      </c>
      <c r="D1597" s="10">
        <f t="shared" ca="1" si="214"/>
        <v>0.75371984581417695</v>
      </c>
      <c r="E1597" s="62">
        <f ca="1">IF(_xlfn.NORM.INV(D1597,'Input Parameters'!$E$17,'Input Parameters'!$F$17)&lt;3500,3500,IF(_xlfn.NORM.INV(D1597,'Input Parameters'!$E$17,'Input Parameters'!$F$17)&gt;5500,5500,_xlfn.NORM.INV(D1597,'Input Parameters'!$E$17,'Input Parameters'!$F$17)))</f>
        <v>5280.3696313626906</v>
      </c>
      <c r="F1597" s="10">
        <f t="shared" ca="1" si="215"/>
        <v>0.79829049481830294</v>
      </c>
      <c r="G1597" s="64">
        <f ca="1">_xlfn.NORM.INV(F1597,'Input Parameters'!$E$20,'Input Parameters'!$F$20)</f>
        <v>288.24805519803647</v>
      </c>
      <c r="H1597" s="57">
        <f ca="1">EXP(E1597*(1/'Input Parameters'!$E$23-1/G1597))</f>
        <v>0.74627878739586773</v>
      </c>
      <c r="I1597" s="10">
        <f t="shared" ca="1" si="216"/>
        <v>7.530871818523599E-2</v>
      </c>
      <c r="J1597" s="30">
        <f ca="1">_xlfn.BETA.INV(I1597,'Input Parameters'!$L$26,'Input Parameters'!$M$26,'Input Parameters'!$J$26,'Input Parameters'!$K$26)</f>
        <v>0.41843958725975677</v>
      </c>
      <c r="K1597" s="168">
        <f ca="1">('Input Parameters'!$E$27/'Input Parameters'!$E$38)^$J1597</f>
        <v>4.9713582170054706E-2</v>
      </c>
      <c r="L1597" s="69">
        <f ca="1">$H1597*$C1597*'Input Parameters'!$E$25*K1597</f>
        <v>12.026451980872363</v>
      </c>
      <c r="M1597" s="24">
        <f t="shared" ca="1" si="217"/>
        <v>0.79869097795814448</v>
      </c>
      <c r="N1597" s="15">
        <f ca="1">_xlfn.NORM.INV(M1597,'Input Parameters'!$E$29,'Input Parameters'!$F$29)</f>
        <v>0.10008369546778678</v>
      </c>
      <c r="O1597" s="8">
        <f t="shared" ca="1" si="218"/>
        <v>0.74994539853684672</v>
      </c>
      <c r="P1597" s="30">
        <f ca="1">_xlfn.LOGNORM.INV(O1597,'Input Parameters'!$H$30,'Input Parameters'!$I$30)</f>
        <v>3.6898112693876359</v>
      </c>
      <c r="Q1597" s="10">
        <f t="shared" ca="1" si="219"/>
        <v>0.45884999315012498</v>
      </c>
      <c r="R1597" s="30">
        <f>IF('Input Parameters'!$E$32=0,0,_xlfn.BETA.INV(Q1597,'Input Parameters'!$L$32,'Input Parameters'!$M$32,'Input Parameters'!$J$32,'Input Parameters'!$K$32))</f>
        <v>0</v>
      </c>
      <c r="S1597" s="10">
        <f t="shared" ca="1" si="220"/>
        <v>0.69050468779950591</v>
      </c>
      <c r="T1597" s="26">
        <f ca="1">_xlfn.LOGNORM.INV(S1597,'Input Parameters'!$H$34,'Input Parameters'!$I$34)</f>
        <v>53.62758907294662</v>
      </c>
      <c r="U1597" s="10">
        <f t="shared" ca="1" si="221"/>
        <v>0.26350876319064509</v>
      </c>
      <c r="V1597" s="30">
        <f ca="1">_xlfn.BETA.INV(U1597,'Input Parameters'!$L$36,'Input Parameters'!$M$36,'Input Parameters'!$J$36,'Input Parameters'!$K$36)</f>
        <v>0.49567927733294992</v>
      </c>
      <c r="W1597" s="2">
        <f ca="1">N1597+(P1597-N1597)*(1-ERF((T1597-R1597)/(2*SQRT(L1597*'Input Parameters'!$E$38))))</f>
        <v>1.0843514556857219</v>
      </c>
      <c r="X1597">
        <f t="shared" ca="1" si="222"/>
        <v>0</v>
      </c>
      <c r="Y1597" s="7"/>
    </row>
    <row r="1598" spans="1:25" ht="15" customHeight="1" x14ac:dyDescent="0.25">
      <c r="A1598" s="139">
        <v>1591</v>
      </c>
      <c r="B1598" s="10">
        <f t="shared" ca="1" si="213"/>
        <v>0.93275899100811055</v>
      </c>
      <c r="C1598" s="60">
        <f ca="1">_xlfn.NORM.INV(B1598,'Input Parameters'!$E$15,'Input Parameters'!$F$15)</f>
        <v>352.07629799060351</v>
      </c>
      <c r="D1598" s="10">
        <f t="shared" ca="1" si="214"/>
        <v>0.32819325888770123</v>
      </c>
      <c r="E1598" s="62">
        <f ca="1">IF(_xlfn.NORM.INV(D1598,'Input Parameters'!$E$17,'Input Parameters'!$F$17)&lt;3500,3500,IF(_xlfn.NORM.INV(D1598,'Input Parameters'!$E$17,'Input Parameters'!$F$17)&gt;5500,5500,_xlfn.NORM.INV(D1598,'Input Parameters'!$E$17,'Input Parameters'!$F$17)))</f>
        <v>4488.5646680414111</v>
      </c>
      <c r="F1598" s="10">
        <f t="shared" ca="1" si="215"/>
        <v>0.24363732459362697</v>
      </c>
      <c r="G1598" s="64">
        <f ca="1">_xlfn.NORM.INV(F1598,'Input Parameters'!$E$20,'Input Parameters'!$F$20)</f>
        <v>277.99584478172409</v>
      </c>
      <c r="H1598" s="57">
        <f ca="1">EXP(E1598*(1/'Input Parameters'!$E$23-1/G1598))</f>
        <v>0.43909168400288068</v>
      </c>
      <c r="I1598" s="10">
        <f t="shared" ca="1" si="216"/>
        <v>0.98097877693472502</v>
      </c>
      <c r="J1598" s="30">
        <f ca="1">_xlfn.BETA.INV(I1598,'Input Parameters'!$L$26,'Input Parameters'!$M$26,'Input Parameters'!$J$26,'Input Parameters'!$K$26)</f>
        <v>0.9128447193588054</v>
      </c>
      <c r="K1598" s="168">
        <f ca="1">('Input Parameters'!$E$27/'Input Parameters'!$E$38)^$J1598</f>
        <v>1.4331838256963674E-3</v>
      </c>
      <c r="L1598" s="69">
        <f ca="1">$H1598*$C1598*'Input Parameters'!$E$25*K1598</f>
        <v>0.22156129728455082</v>
      </c>
      <c r="M1598" s="24">
        <f t="shared" ca="1" si="217"/>
        <v>4.9989076205441685E-2</v>
      </c>
      <c r="N1598" s="15">
        <f ca="1">_xlfn.NORM.INV(M1598,'Input Parameters'!$E$29,'Input Parameters'!$F$29)</f>
        <v>9.9835504044704468E-2</v>
      </c>
      <c r="O1598" s="8">
        <f t="shared" ca="1" si="218"/>
        <v>9.2050429326683614E-2</v>
      </c>
      <c r="P1598" s="30">
        <f ca="1">_xlfn.LOGNORM.INV(O1598,'Input Parameters'!$H$30,'Input Parameters'!$I$30)</f>
        <v>1.4327682785412428</v>
      </c>
      <c r="Q1598" s="10">
        <f t="shared" ca="1" si="219"/>
        <v>0.29948869245964738</v>
      </c>
      <c r="R1598" s="30">
        <f>IF('Input Parameters'!$E$32=0,0,_xlfn.BETA.INV(Q1598,'Input Parameters'!$L$32,'Input Parameters'!$M$32,'Input Parameters'!$J$32,'Input Parameters'!$K$32))</f>
        <v>0</v>
      </c>
      <c r="S1598" s="10">
        <f t="shared" ca="1" si="220"/>
        <v>0.89678552852101612</v>
      </c>
      <c r="T1598" s="26">
        <f ca="1">_xlfn.LOGNORM.INV(S1598,'Input Parameters'!$H$34,'Input Parameters'!$I$34)</f>
        <v>58.995623362039538</v>
      </c>
      <c r="U1598" s="10">
        <f t="shared" ca="1" si="221"/>
        <v>0.57712371269179807</v>
      </c>
      <c r="V1598" s="30">
        <f ca="1">_xlfn.BETA.INV(U1598,'Input Parameters'!$L$36,'Input Parameters'!$M$36,'Input Parameters'!$J$36,'Input Parameters'!$K$36)</f>
        <v>0.61607618946121456</v>
      </c>
      <c r="W1598" s="2">
        <f ca="1">N1598+(P1598-N1598)*(1-ERF((T1598-R1598)/(2*SQRT(L1598*'Input Parameters'!$E$38))))</f>
        <v>9.9835504044704468E-2</v>
      </c>
      <c r="X1598">
        <f t="shared" ca="1" si="222"/>
        <v>1</v>
      </c>
      <c r="Y1598" s="7"/>
    </row>
    <row r="1599" spans="1:25" ht="15" customHeight="1" x14ac:dyDescent="0.25">
      <c r="A1599" s="139">
        <v>1592</v>
      </c>
      <c r="B1599" s="10">
        <f t="shared" ca="1" si="213"/>
        <v>0.84546278225378957</v>
      </c>
      <c r="C1599" s="60">
        <f ca="1">_xlfn.NORM.INV(B1599,'Input Parameters'!$E$15,'Input Parameters'!$F$15)</f>
        <v>326.09092822074888</v>
      </c>
      <c r="D1599" s="10">
        <f t="shared" ca="1" si="214"/>
        <v>0.72350060504511826</v>
      </c>
      <c r="E1599" s="62">
        <f ca="1">IF(_xlfn.NORM.INV(D1599,'Input Parameters'!$E$17,'Input Parameters'!$F$17)&lt;3500,3500,IF(_xlfn.NORM.INV(D1599,'Input Parameters'!$E$17,'Input Parameters'!$F$17)&gt;5500,5500,_xlfn.NORM.INV(D1599,'Input Parameters'!$E$17,'Input Parameters'!$F$17)))</f>
        <v>5215.2907602373916</v>
      </c>
      <c r="F1599" s="10">
        <f t="shared" ca="1" si="215"/>
        <v>3.9793263267218437E-2</v>
      </c>
      <c r="G1599" s="64">
        <f ca="1">_xlfn.NORM.INV(F1599,'Input Parameters'!$E$20,'Input Parameters'!$F$20)</f>
        <v>270.90429570251064</v>
      </c>
      <c r="H1599" s="57">
        <f ca="1">EXP(E1599*(1/'Input Parameters'!$E$23-1/G1599))</f>
        <v>0.23518136071001378</v>
      </c>
      <c r="I1599" s="10">
        <f t="shared" ca="1" si="216"/>
        <v>0.73101321035998879</v>
      </c>
      <c r="J1599" s="30">
        <f ca="1">_xlfn.BETA.INV(I1599,'Input Parameters'!$L$26,'Input Parameters'!$M$26,'Input Parameters'!$J$26,'Input Parameters'!$K$26)</f>
        <v>0.75471534016633668</v>
      </c>
      <c r="K1599" s="168">
        <f ca="1">('Input Parameters'!$E$27/'Input Parameters'!$E$38)^$J1599</f>
        <v>4.4556110610937819E-3</v>
      </c>
      <c r="L1599" s="69">
        <f ca="1">$H1599*$C1599*'Input Parameters'!$E$25*K1599</f>
        <v>0.34170307667985761</v>
      </c>
      <c r="M1599" s="24">
        <f t="shared" ca="1" si="217"/>
        <v>8.6777693303680681E-2</v>
      </c>
      <c r="N1599" s="15">
        <f ca="1">_xlfn.NORM.INV(M1599,'Input Parameters'!$E$29,'Input Parameters'!$F$29)</f>
        <v>9.9863913193309367E-2</v>
      </c>
      <c r="O1599" s="8">
        <f t="shared" ca="1" si="218"/>
        <v>0.91540179699263002</v>
      </c>
      <c r="P1599" s="30">
        <f ca="1">_xlfn.LOGNORM.INV(O1599,'Input Parameters'!$H$30,'Input Parameters'!$I$30)</f>
        <v>5.1369783975550387</v>
      </c>
      <c r="Q1599" s="10">
        <f t="shared" ca="1" si="219"/>
        <v>0.62199016903311655</v>
      </c>
      <c r="R1599" s="30">
        <f>IF('Input Parameters'!$E$32=0,0,_xlfn.BETA.INV(Q1599,'Input Parameters'!$L$32,'Input Parameters'!$M$32,'Input Parameters'!$J$32,'Input Parameters'!$K$32))</f>
        <v>0</v>
      </c>
      <c r="S1599" s="10">
        <f t="shared" ca="1" si="220"/>
        <v>0.60816881091337083</v>
      </c>
      <c r="T1599" s="26">
        <f ca="1">_xlfn.LOGNORM.INV(S1599,'Input Parameters'!$H$34,'Input Parameters'!$I$34)</f>
        <v>52.160735207019151</v>
      </c>
      <c r="U1599" s="10">
        <f t="shared" ca="1" si="221"/>
        <v>0.37230064819418374</v>
      </c>
      <c r="V1599" s="30">
        <f ca="1">_xlfn.BETA.INV(U1599,'Input Parameters'!$L$36,'Input Parameters'!$M$36,'Input Parameters'!$J$36,'Input Parameters'!$K$36)</f>
        <v>0.53785659562363797</v>
      </c>
      <c r="W1599" s="2">
        <f ca="1">N1599+(P1599-N1599)*(1-ERF((T1599-R1599)/(2*SQRT(L1599*'Input Parameters'!$E$38))))</f>
        <v>9.9863914602158058E-2</v>
      </c>
      <c r="X1599">
        <f t="shared" ca="1" si="222"/>
        <v>1</v>
      </c>
      <c r="Y1599" s="7"/>
    </row>
    <row r="1600" spans="1:25" ht="15" customHeight="1" x14ac:dyDescent="0.25">
      <c r="A1600" s="139">
        <v>1593</v>
      </c>
      <c r="B1600" s="10">
        <f t="shared" ca="1" si="213"/>
        <v>0.10525576391617941</v>
      </c>
      <c r="C1600" s="60">
        <f ca="1">_xlfn.NORM.INV(B1600,'Input Parameters'!$E$15,'Input Parameters'!$F$15)</f>
        <v>203.10833617234374</v>
      </c>
      <c r="D1600" s="10">
        <f t="shared" ca="1" si="214"/>
        <v>0.47291607800010205</v>
      </c>
      <c r="E1600" s="62">
        <f ca="1">IF(_xlfn.NORM.INV(D1600,'Input Parameters'!$E$17,'Input Parameters'!$F$17)&lt;3500,3500,IF(_xlfn.NORM.INV(D1600,'Input Parameters'!$E$17,'Input Parameters'!$F$17)&gt;5500,5500,_xlfn.NORM.INV(D1600,'Input Parameters'!$E$17,'Input Parameters'!$F$17)))</f>
        <v>4752.4409088163693</v>
      </c>
      <c r="F1600" s="10">
        <f t="shared" ca="1" si="215"/>
        <v>0.56112457970061902</v>
      </c>
      <c r="G1600" s="64">
        <f ca="1">_xlfn.NORM.INV(F1600,'Input Parameters'!$E$20,'Input Parameters'!$F$20)</f>
        <v>283.68060099479538</v>
      </c>
      <c r="H1600" s="57">
        <f ca="1">EXP(E1600*(1/'Input Parameters'!$E$23-1/G1600))</f>
        <v>0.58927997142244648</v>
      </c>
      <c r="I1600" s="10">
        <f t="shared" ca="1" si="216"/>
        <v>3.2516824244480436E-2</v>
      </c>
      <c r="J1600" s="30">
        <f ca="1">_xlfn.BETA.INV(I1600,'Input Parameters'!$L$26,'Input Parameters'!$M$26,'Input Parameters'!$J$26,'Input Parameters'!$K$26)</f>
        <v>0.35213437910103634</v>
      </c>
      <c r="K1600" s="168">
        <f ca="1">('Input Parameters'!$E$27/'Input Parameters'!$E$38)^$J1600</f>
        <v>7.9988830979899908E-2</v>
      </c>
      <c r="L1600" s="69">
        <f ca="1">$H1600*$C1600*'Input Parameters'!$E$25*K1600</f>
        <v>9.573677168781332</v>
      </c>
      <c r="M1600" s="24">
        <f t="shared" ca="1" si="217"/>
        <v>0.67720517938683722</v>
      </c>
      <c r="N1600" s="15">
        <f ca="1">_xlfn.NORM.INV(M1600,'Input Parameters'!$E$29,'Input Parameters'!$F$29)</f>
        <v>0.10004598977138693</v>
      </c>
      <c r="O1600" s="8">
        <f t="shared" ca="1" si="218"/>
        <v>0.67443246224149389</v>
      </c>
      <c r="P1600" s="30">
        <f ca="1">_xlfn.LOGNORM.INV(O1600,'Input Parameters'!$H$30,'Input Parameters'!$I$30)</f>
        <v>3.3222571298833734</v>
      </c>
      <c r="Q1600" s="10">
        <f t="shared" ca="1" si="219"/>
        <v>0.44093224526270991</v>
      </c>
      <c r="R1600" s="30">
        <f>IF('Input Parameters'!$E$32=0,0,_xlfn.BETA.INV(Q1600,'Input Parameters'!$L$32,'Input Parameters'!$M$32,'Input Parameters'!$J$32,'Input Parameters'!$K$32))</f>
        <v>0</v>
      </c>
      <c r="S1600" s="10">
        <f t="shared" ca="1" si="220"/>
        <v>0.63880612012123206</v>
      </c>
      <c r="T1600" s="26">
        <f ca="1">_xlfn.LOGNORM.INV(S1600,'Input Parameters'!$H$34,'Input Parameters'!$I$34)</f>
        <v>52.687641467298029</v>
      </c>
      <c r="U1600" s="10">
        <f t="shared" ca="1" si="221"/>
        <v>0.96793391226127257</v>
      </c>
      <c r="V1600" s="30">
        <f ca="1">_xlfn.BETA.INV(U1600,'Input Parameters'!$L$36,'Input Parameters'!$M$36,'Input Parameters'!$J$36,'Input Parameters'!$K$36)</f>
        <v>0.90823260302126085</v>
      </c>
      <c r="W1600" s="2">
        <f ca="1">N1600+(P1600-N1600)*(1-ERF((T1600-R1600)/(2*SQRT(L1600*'Input Parameters'!$E$38))))</f>
        <v>0.83651360328933699</v>
      </c>
      <c r="X1600">
        <f t="shared" ca="1" si="222"/>
        <v>1</v>
      </c>
      <c r="Y1600" s="7"/>
    </row>
    <row r="1601" spans="1:25" ht="15" customHeight="1" x14ac:dyDescent="0.25">
      <c r="A1601" s="139">
        <v>1594</v>
      </c>
      <c r="B1601" s="10">
        <f t="shared" ca="1" si="213"/>
        <v>0.12467848055236874</v>
      </c>
      <c r="C1601" s="60">
        <f ca="1">_xlfn.NORM.INV(B1601,'Input Parameters'!$E$15,'Input Parameters'!$F$15)</f>
        <v>208.54108981297531</v>
      </c>
      <c r="D1601" s="10">
        <f t="shared" ca="1" si="214"/>
        <v>0.12117129420973627</v>
      </c>
      <c r="E1601" s="62">
        <f ca="1">IF(_xlfn.NORM.INV(D1601,'Input Parameters'!$E$17,'Input Parameters'!$F$17)&lt;3500,3500,IF(_xlfn.NORM.INV(D1601,'Input Parameters'!$E$17,'Input Parameters'!$F$17)&gt;5500,5500,_xlfn.NORM.INV(D1601,'Input Parameters'!$E$17,'Input Parameters'!$F$17)))</f>
        <v>3981.5939338205553</v>
      </c>
      <c r="F1601" s="10">
        <f t="shared" ca="1" si="215"/>
        <v>0.49465339215102211</v>
      </c>
      <c r="G1601" s="64">
        <f ca="1">_xlfn.NORM.INV(F1601,'Input Parameters'!$E$20,'Input Parameters'!$F$20)</f>
        <v>282.56020419050566</v>
      </c>
      <c r="H1601" s="57">
        <f ca="1">EXP(E1601*(1/'Input Parameters'!$E$23-1/G1601))</f>
        <v>0.60730350246526521</v>
      </c>
      <c r="I1601" s="10">
        <f t="shared" ca="1" si="216"/>
        <v>0.4282577979563198</v>
      </c>
      <c r="J1601" s="30">
        <f ca="1">_xlfn.BETA.INV(I1601,'Input Parameters'!$L$26,'Input Parameters'!$M$26,'Input Parameters'!$J$26,'Input Parameters'!$K$26)</f>
        <v>0.63192525468935945</v>
      </c>
      <c r="K1601" s="168">
        <f ca="1">('Input Parameters'!$E$27/'Input Parameters'!$E$38)^$J1601</f>
        <v>1.075037260283394E-2</v>
      </c>
      <c r="L1601" s="69">
        <f ca="1">$H1601*$C1601*'Input Parameters'!$E$25*K1601</f>
        <v>1.3615103325066351</v>
      </c>
      <c r="M1601" s="24">
        <f t="shared" ca="1" si="217"/>
        <v>0.72357545823847125</v>
      </c>
      <c r="N1601" s="15">
        <f ca="1">_xlfn.NORM.INV(M1601,'Input Parameters'!$E$29,'Input Parameters'!$F$29)</f>
        <v>0.1000593496262492</v>
      </c>
      <c r="O1601" s="8">
        <f t="shared" ca="1" si="218"/>
        <v>0.21767688822656939</v>
      </c>
      <c r="P1601" s="30">
        <f ca="1">_xlfn.LOGNORM.INV(O1601,'Input Parameters'!$H$30,'Input Parameters'!$I$30)</f>
        <v>1.8562415513624675</v>
      </c>
      <c r="Q1601" s="10">
        <f t="shared" ca="1" si="219"/>
        <v>0.68318548967829962</v>
      </c>
      <c r="R1601" s="30">
        <f>IF('Input Parameters'!$E$32=0,0,_xlfn.BETA.INV(Q1601,'Input Parameters'!$L$32,'Input Parameters'!$M$32,'Input Parameters'!$J$32,'Input Parameters'!$K$32))</f>
        <v>0</v>
      </c>
      <c r="S1601" s="10">
        <f t="shared" ca="1" si="220"/>
        <v>0.32579551569156828</v>
      </c>
      <c r="T1601" s="26">
        <f ca="1">_xlfn.LOGNORM.INV(S1601,'Input Parameters'!$H$34,'Input Parameters'!$I$34)</f>
        <v>47.65172227789995</v>
      </c>
      <c r="U1601" s="10">
        <f t="shared" ca="1" si="221"/>
        <v>9.0106453330658365E-2</v>
      </c>
      <c r="V1601" s="30">
        <f ca="1">_xlfn.BETA.INV(U1601,'Input Parameters'!$L$36,'Input Parameters'!$M$36,'Input Parameters'!$J$36,'Input Parameters'!$K$36)</f>
        <v>0.41044968046090669</v>
      </c>
      <c r="W1601" s="2">
        <f ca="1">N1601+(P1601-N1601)*(1-ERF((T1601-R1601)/(2*SQRT(L1601*'Input Parameters'!$E$38))))</f>
        <v>0.10687440971409744</v>
      </c>
      <c r="X1601">
        <f t="shared" ca="1" si="222"/>
        <v>1</v>
      </c>
      <c r="Y1601" s="7"/>
    </row>
    <row r="1602" spans="1:25" ht="15" customHeight="1" x14ac:dyDescent="0.25">
      <c r="A1602" s="139">
        <v>1595</v>
      </c>
      <c r="B1602" s="10">
        <f t="shared" ca="1" si="213"/>
        <v>0.4782485761496752</v>
      </c>
      <c r="C1602" s="60">
        <f ca="1">_xlfn.NORM.INV(B1602,'Input Parameters'!$E$15,'Input Parameters'!$F$15)</f>
        <v>268.01096000212334</v>
      </c>
      <c r="D1602" s="10">
        <f t="shared" ca="1" si="214"/>
        <v>4.1782279720640525E-2</v>
      </c>
      <c r="E1602" s="62">
        <f ca="1">IF(_xlfn.NORM.INV(D1602,'Input Parameters'!$E$17,'Input Parameters'!$F$17)&lt;3500,3500,IF(_xlfn.NORM.INV(D1602,'Input Parameters'!$E$17,'Input Parameters'!$F$17)&gt;5500,5500,_xlfn.NORM.INV(D1602,'Input Parameters'!$E$17,'Input Parameters'!$F$17)))</f>
        <v>3588.7424474324785</v>
      </c>
      <c r="F1602" s="10">
        <f t="shared" ca="1" si="215"/>
        <v>0.76959531187150454</v>
      </c>
      <c r="G1602" s="64">
        <f ca="1">_xlfn.NORM.INV(F1602,'Input Parameters'!$E$20,'Input Parameters'!$F$20)</f>
        <v>287.59134883018322</v>
      </c>
      <c r="H1602" s="57">
        <f ca="1">EXP(E1602*(1/'Input Parameters'!$E$23-1/G1602))</f>
        <v>0.79665788506435187</v>
      </c>
      <c r="I1602" s="10">
        <f t="shared" ca="1" si="216"/>
        <v>0.63677728046738424</v>
      </c>
      <c r="J1602" s="30">
        <f ca="1">_xlfn.BETA.INV(I1602,'Input Parameters'!$L$26,'Input Parameters'!$M$26,'Input Parameters'!$J$26,'Input Parameters'!$K$26)</f>
        <v>0.7159483044248427</v>
      </c>
      <c r="K1602" s="168">
        <f ca="1">('Input Parameters'!$E$27/'Input Parameters'!$E$38)^$J1602</f>
        <v>5.8840251842105212E-3</v>
      </c>
      <c r="L1602" s="69">
        <f ca="1">$H1602*$C1602*'Input Parameters'!$E$25*K1602</f>
        <v>1.2563161314035671</v>
      </c>
      <c r="M1602" s="24">
        <f t="shared" ca="1" si="217"/>
        <v>0.14775296012080874</v>
      </c>
      <c r="N1602" s="15">
        <f ca="1">_xlfn.NORM.INV(M1602,'Input Parameters'!$E$29,'Input Parameters'!$F$29)</f>
        <v>9.9895388062354817E-2</v>
      </c>
      <c r="O1602" s="8">
        <f t="shared" ca="1" si="218"/>
        <v>0.92583614511704515</v>
      </c>
      <c r="P1602" s="30">
        <f ca="1">_xlfn.LOGNORM.INV(O1602,'Input Parameters'!$H$30,'Input Parameters'!$I$30)</f>
        <v>5.3113692260254588</v>
      </c>
      <c r="Q1602" s="10">
        <f t="shared" ca="1" si="219"/>
        <v>0.17857263276707303</v>
      </c>
      <c r="R1602" s="30">
        <f>IF('Input Parameters'!$E$32=0,0,_xlfn.BETA.INV(Q1602,'Input Parameters'!$L$32,'Input Parameters'!$M$32,'Input Parameters'!$J$32,'Input Parameters'!$K$32))</f>
        <v>0</v>
      </c>
      <c r="S1602" s="10">
        <f t="shared" ca="1" si="220"/>
        <v>0.96153101654251882</v>
      </c>
      <c r="T1602" s="26">
        <f ca="1">_xlfn.LOGNORM.INV(S1602,'Input Parameters'!$H$34,'Input Parameters'!$I$34)</f>
        <v>62.826680706137047</v>
      </c>
      <c r="U1602" s="10">
        <f t="shared" ca="1" si="221"/>
        <v>0.51254904221274622</v>
      </c>
      <c r="V1602" s="30">
        <f ca="1">_xlfn.BETA.INV(U1602,'Input Parameters'!$L$36,'Input Parameters'!$M$36,'Input Parameters'!$J$36,'Input Parameters'!$K$36)</f>
        <v>0.59069703321887101</v>
      </c>
      <c r="W1602" s="2">
        <f ca="1">N1602+(P1602-N1602)*(1-ERF((T1602-R1602)/(2*SQRT(L1602*'Input Parameters'!$E$38))))</f>
        <v>0.10028029001256974</v>
      </c>
      <c r="X1602">
        <f t="shared" ca="1" si="222"/>
        <v>1</v>
      </c>
      <c r="Y1602" s="7"/>
    </row>
    <row r="1603" spans="1:25" ht="15" customHeight="1" x14ac:dyDescent="0.25">
      <c r="A1603" s="139">
        <v>1596</v>
      </c>
      <c r="B1603" s="10">
        <f t="shared" ca="1" si="213"/>
        <v>0.59472423170999111</v>
      </c>
      <c r="C1603" s="60">
        <f ca="1">_xlfn.NORM.INV(B1603,'Input Parameters'!$E$15,'Input Parameters'!$F$15)</f>
        <v>283.95815733568554</v>
      </c>
      <c r="D1603" s="10">
        <f t="shared" ca="1" si="214"/>
        <v>0.19027252845696219</v>
      </c>
      <c r="E1603" s="62">
        <f ca="1">IF(_xlfn.NORM.INV(D1603,'Input Parameters'!$E$17,'Input Parameters'!$F$17)&lt;3500,3500,IF(_xlfn.NORM.INV(D1603,'Input Parameters'!$E$17,'Input Parameters'!$F$17)&gt;5500,5500,_xlfn.NORM.INV(D1603,'Input Parameters'!$E$17,'Input Parameters'!$F$17)))</f>
        <v>4186.1752843441955</v>
      </c>
      <c r="F1603" s="10">
        <f t="shared" ca="1" si="215"/>
        <v>0.71430129922069774</v>
      </c>
      <c r="G1603" s="64">
        <f ca="1">_xlfn.NORM.INV(F1603,'Input Parameters'!$E$20,'Input Parameters'!$F$20)</f>
        <v>286.44216431119241</v>
      </c>
      <c r="H1603" s="57">
        <f ca="1">EXP(E1603*(1/'Input Parameters'!$E$23-1/G1603))</f>
        <v>0.72355984127595829</v>
      </c>
      <c r="I1603" s="10">
        <f t="shared" ca="1" si="216"/>
        <v>0.84708614905140411</v>
      </c>
      <c r="J1603" s="30">
        <f ca="1">_xlfn.BETA.INV(I1603,'Input Parameters'!$L$26,'Input Parameters'!$M$26,'Input Parameters'!$J$26,'Input Parameters'!$K$26)</f>
        <v>0.80872476941035853</v>
      </c>
      <c r="K1603" s="168">
        <f ca="1">('Input Parameters'!$E$27/'Input Parameters'!$E$38)^$J1603</f>
        <v>3.0245227046690614E-3</v>
      </c>
      <c r="L1603" s="69">
        <f ca="1">$H1603*$C1603*'Input Parameters'!$E$25*K1603</f>
        <v>0.62142061029174755</v>
      </c>
      <c r="M1603" s="24">
        <f t="shared" ca="1" si="217"/>
        <v>0.69124349821391073</v>
      </c>
      <c r="N1603" s="15">
        <f ca="1">_xlfn.NORM.INV(M1603,'Input Parameters'!$E$29,'Input Parameters'!$F$29)</f>
        <v>0.10004993781579179</v>
      </c>
      <c r="O1603" s="8">
        <f t="shared" ca="1" si="218"/>
        <v>0.19598187351887442</v>
      </c>
      <c r="P1603" s="30">
        <f ca="1">_xlfn.LOGNORM.INV(O1603,'Input Parameters'!$H$30,'Input Parameters'!$I$30)</f>
        <v>1.7907840591139277</v>
      </c>
      <c r="Q1603" s="10">
        <f t="shared" ca="1" si="219"/>
        <v>0.36526018451299869</v>
      </c>
      <c r="R1603" s="30">
        <f>IF('Input Parameters'!$E$32=0,0,_xlfn.BETA.INV(Q1603,'Input Parameters'!$L$32,'Input Parameters'!$M$32,'Input Parameters'!$J$32,'Input Parameters'!$K$32))</f>
        <v>0</v>
      </c>
      <c r="S1603" s="10">
        <f t="shared" ca="1" si="220"/>
        <v>0.84599723598935961</v>
      </c>
      <c r="T1603" s="26">
        <f ca="1">_xlfn.LOGNORM.INV(S1603,'Input Parameters'!$H$34,'Input Parameters'!$I$34)</f>
        <v>57.229967285131877</v>
      </c>
      <c r="U1603" s="10">
        <f t="shared" ca="1" si="221"/>
        <v>6.9770876835882678E-2</v>
      </c>
      <c r="V1603" s="30">
        <f ca="1">_xlfn.BETA.INV(U1603,'Input Parameters'!$L$36,'Input Parameters'!$M$36,'Input Parameters'!$J$36,'Input Parameters'!$K$36)</f>
        <v>0.39590105017737909</v>
      </c>
      <c r="W1603" s="2">
        <f ca="1">N1603+(P1603-N1603)*(1-ERF((T1603-R1603)/(2*SQRT(L1603*'Input Parameters'!$E$38))))</f>
        <v>0.1000504186020474</v>
      </c>
      <c r="X1603">
        <f t="shared" ca="1" si="222"/>
        <v>1</v>
      </c>
      <c r="Y1603" s="7"/>
    </row>
    <row r="1604" spans="1:25" ht="15" customHeight="1" x14ac:dyDescent="0.25">
      <c r="A1604" s="139">
        <v>1597</v>
      </c>
      <c r="B1604" s="10">
        <f t="shared" ca="1" si="213"/>
        <v>0.24338164352788738</v>
      </c>
      <c r="C1604" s="60">
        <f ca="1">_xlfn.NORM.INV(B1604,'Input Parameters'!$E$15,'Input Parameters'!$F$15)</f>
        <v>233.27750294383614</v>
      </c>
      <c r="D1604" s="10">
        <f t="shared" ca="1" si="214"/>
        <v>4.1853258285286188E-2</v>
      </c>
      <c r="E1604" s="62">
        <f ca="1">IF(_xlfn.NORM.INV(D1604,'Input Parameters'!$E$17,'Input Parameters'!$F$17)&lt;3500,3500,IF(_xlfn.NORM.INV(D1604,'Input Parameters'!$E$17,'Input Parameters'!$F$17)&gt;5500,5500,_xlfn.NORM.INV(D1604,'Input Parameters'!$E$17,'Input Parameters'!$F$17)))</f>
        <v>3589.2985989333752</v>
      </c>
      <c r="F1604" s="10">
        <f t="shared" ca="1" si="215"/>
        <v>0.97433903237887731</v>
      </c>
      <c r="G1604" s="64">
        <f ca="1">_xlfn.NORM.INV(F1604,'Input Parameters'!$E$20,'Input Parameters'!$F$20)</f>
        <v>295.70681298685304</v>
      </c>
      <c r="H1604" s="57">
        <f ca="1">EXP(E1604*(1/'Input Parameters'!$E$23-1/G1604))</f>
        <v>1.1220470294253726</v>
      </c>
      <c r="I1604" s="10">
        <f t="shared" ca="1" si="216"/>
        <v>6.879983070189799E-2</v>
      </c>
      <c r="J1604" s="30">
        <f ca="1">_xlfn.BETA.INV(I1604,'Input Parameters'!$L$26,'Input Parameters'!$M$26,'Input Parameters'!$J$26,'Input Parameters'!$K$26)</f>
        <v>0.41054438753772854</v>
      </c>
      <c r="K1604" s="168">
        <f ca="1">('Input Parameters'!$E$27/'Input Parameters'!$E$38)^$J1604</f>
        <v>5.2610232446946216E-2</v>
      </c>
      <c r="L1604" s="69">
        <f ca="1">$H1604*$C1604*'Input Parameters'!$E$25*K1604</f>
        <v>13.770640442332638</v>
      </c>
      <c r="M1604" s="24">
        <f t="shared" ca="1" si="217"/>
        <v>0.80765663939462928</v>
      </c>
      <c r="N1604" s="15">
        <f ca="1">_xlfn.NORM.INV(M1604,'Input Parameters'!$E$29,'Input Parameters'!$F$29)</f>
        <v>0.10008692933098606</v>
      </c>
      <c r="O1604" s="8">
        <f t="shared" ca="1" si="218"/>
        <v>0.63153839215974295</v>
      </c>
      <c r="P1604" s="30">
        <f ca="1">_xlfn.LOGNORM.INV(O1604,'Input Parameters'!$H$30,'Input Parameters'!$I$30)</f>
        <v>3.1447287706408895</v>
      </c>
      <c r="Q1604" s="10">
        <f t="shared" ca="1" si="219"/>
        <v>0.3189215165084901</v>
      </c>
      <c r="R1604" s="30">
        <f>IF('Input Parameters'!$E$32=0,0,_xlfn.BETA.INV(Q1604,'Input Parameters'!$L$32,'Input Parameters'!$M$32,'Input Parameters'!$J$32,'Input Parameters'!$K$32))</f>
        <v>0</v>
      </c>
      <c r="S1604" s="10">
        <f t="shared" ca="1" si="220"/>
        <v>0.70351276866988588</v>
      </c>
      <c r="T1604" s="26">
        <f ca="1">_xlfn.LOGNORM.INV(S1604,'Input Parameters'!$H$34,'Input Parameters'!$I$34)</f>
        <v>53.876897864062023</v>
      </c>
      <c r="U1604" s="10">
        <f t="shared" ca="1" si="221"/>
        <v>0.85135602613255479</v>
      </c>
      <c r="V1604" s="30">
        <f ca="1">_xlfn.BETA.INV(U1604,'Input Parameters'!$L$36,'Input Parameters'!$M$36,'Input Parameters'!$J$36,'Input Parameters'!$K$36)</f>
        <v>0.75900353223226458</v>
      </c>
      <c r="W1604" s="2">
        <f ca="1">N1604+(P1604-N1604)*(1-ERF((T1604-R1604)/(2*SQRT(L1604*'Input Parameters'!$E$38))))</f>
        <v>1.0274804152351966</v>
      </c>
      <c r="X1604">
        <f t="shared" ca="1" si="222"/>
        <v>0</v>
      </c>
      <c r="Y1604" s="7"/>
    </row>
    <row r="1605" spans="1:25" ht="15" customHeight="1" x14ac:dyDescent="0.25">
      <c r="A1605" s="139">
        <v>1598</v>
      </c>
      <c r="B1605" s="10">
        <f t="shared" ref="B1605:B1668" ca="1" si="223">RAND()</f>
        <v>7.9520838963259122E-2</v>
      </c>
      <c r="C1605" s="60">
        <f ca="1">_xlfn.NORM.INV(B1605,'Input Parameters'!$E$15,'Input Parameters'!$F$15)</f>
        <v>194.64647266558279</v>
      </c>
      <c r="D1605" s="10">
        <f t="shared" ref="D1605:D1668" ca="1" si="224">RAND()</f>
        <v>0.53899415541122242</v>
      </c>
      <c r="E1605" s="62">
        <f ca="1">IF(_xlfn.NORM.INV(D1605,'Input Parameters'!$E$17,'Input Parameters'!$F$17)&lt;3500,3500,IF(_xlfn.NORM.INV(D1605,'Input Parameters'!$E$17,'Input Parameters'!$F$17)&gt;5500,5500,_xlfn.NORM.INV(D1605,'Input Parameters'!$E$17,'Input Parameters'!$F$17)))</f>
        <v>4868.5300095298562</v>
      </c>
      <c r="F1605" s="10">
        <f t="shared" ref="F1605:F1668" ca="1" si="225">RAND()</f>
        <v>0.88046156052516356</v>
      </c>
      <c r="G1605" s="64">
        <f ca="1">_xlfn.NORM.INV(F1605,'Input Parameters'!$E$20,'Input Parameters'!$F$20)</f>
        <v>290.53789166250777</v>
      </c>
      <c r="H1605" s="57">
        <f ca="1">EXP(E1605*(1/'Input Parameters'!$E$23-1/G1605))</f>
        <v>0.87221999407745121</v>
      </c>
      <c r="I1605" s="10">
        <f t="shared" ref="I1605:I1668" ca="1" si="226">RAND()</f>
        <v>0.60978904816884705</v>
      </c>
      <c r="J1605" s="30">
        <f ca="1">_xlfn.BETA.INV(I1605,'Input Parameters'!$L$26,'Input Parameters'!$M$26,'Input Parameters'!$J$26,'Input Parameters'!$K$26)</f>
        <v>0.70516710291262408</v>
      </c>
      <c r="K1605" s="168">
        <f ca="1">('Input Parameters'!$E$27/'Input Parameters'!$E$38)^$J1605</f>
        <v>6.3571165214763728E-3</v>
      </c>
      <c r="L1605" s="69">
        <f ca="1">$H1605*$C1605*'Input Parameters'!$E$25*K1605</f>
        <v>1.0792765664431887</v>
      </c>
      <c r="M1605" s="24">
        <f t="shared" ref="M1605:M1668" ca="1" si="227">RAND()</f>
        <v>3.4826188113061485E-2</v>
      </c>
      <c r="N1605" s="15">
        <f ca="1">_xlfn.NORM.INV(M1605,'Input Parameters'!$E$29,'Input Parameters'!$F$29)</f>
        <v>9.9818583532081132E-2</v>
      </c>
      <c r="O1605" s="8">
        <f t="shared" ref="O1605:O1668" ca="1" si="228">RAND()</f>
        <v>0.94600847241196939</v>
      </c>
      <c r="P1605" s="30">
        <f ca="1">_xlfn.LOGNORM.INV(O1605,'Input Parameters'!$H$30,'Input Parameters'!$I$30)</f>
        <v>5.7334070148360725</v>
      </c>
      <c r="Q1605" s="10">
        <f t="shared" ref="Q1605:Q1668" ca="1" si="229">RAND()</f>
        <v>0.87683531889807842</v>
      </c>
      <c r="R1605" s="30">
        <f>IF('Input Parameters'!$E$32=0,0,_xlfn.BETA.INV(Q1605,'Input Parameters'!$L$32,'Input Parameters'!$M$32,'Input Parameters'!$J$32,'Input Parameters'!$K$32))</f>
        <v>0</v>
      </c>
      <c r="S1605" s="10">
        <f t="shared" ref="S1605:S1668" ca="1" si="230">RAND()</f>
        <v>0.12628767271941987</v>
      </c>
      <c r="T1605" s="26">
        <f ca="1">_xlfn.LOGNORM.INV(S1605,'Input Parameters'!$H$34,'Input Parameters'!$I$34)</f>
        <v>43.714667056121698</v>
      </c>
      <c r="U1605" s="10">
        <f t="shared" ref="U1605:U1668" ca="1" si="231">RAND()</f>
        <v>0.50760050473617813</v>
      </c>
      <c r="V1605" s="30">
        <f ca="1">_xlfn.BETA.INV(U1605,'Input Parameters'!$L$36,'Input Parameters'!$M$36,'Input Parameters'!$J$36,'Input Parameters'!$K$36)</f>
        <v>0.58879733266748813</v>
      </c>
      <c r="W1605" s="2">
        <f ca="1">N1605+(P1605-N1605)*(1-ERF((T1605-R1605)/(2*SQRT(L1605*'Input Parameters'!$E$38))))</f>
        <v>0.11630267885415022</v>
      </c>
      <c r="X1605">
        <f t="shared" ca="1" si="222"/>
        <v>1</v>
      </c>
      <c r="Y1605" s="7"/>
    </row>
    <row r="1606" spans="1:25" ht="15" customHeight="1" x14ac:dyDescent="0.25">
      <c r="A1606" s="139">
        <v>1599</v>
      </c>
      <c r="B1606" s="10">
        <f t="shared" ca="1" si="223"/>
        <v>0.96386370842960978</v>
      </c>
      <c r="C1606" s="60">
        <f ca="1">_xlfn.NORM.INV(B1606,'Input Parameters'!$E$15,'Input Parameters'!$F$15)</f>
        <v>368.374337930791</v>
      </c>
      <c r="D1606" s="10">
        <f t="shared" ca="1" si="224"/>
        <v>0.89687626199153303</v>
      </c>
      <c r="E1606" s="62">
        <f ca="1">IF(_xlfn.NORM.INV(D1606,'Input Parameters'!$E$17,'Input Parameters'!$F$17)&lt;3500,3500,IF(_xlfn.NORM.INV(D1606,'Input Parameters'!$E$17,'Input Parameters'!$F$17)&gt;5500,5500,_xlfn.NORM.INV(D1606,'Input Parameters'!$E$17,'Input Parameters'!$F$17)))</f>
        <v>5500</v>
      </c>
      <c r="F1606" s="10">
        <f t="shared" ca="1" si="225"/>
        <v>0.30283833301990293</v>
      </c>
      <c r="G1606" s="64">
        <f ca="1">_xlfn.NORM.INV(F1606,'Input Parameters'!$E$20,'Input Parameters'!$F$20)</f>
        <v>279.19109480927381</v>
      </c>
      <c r="H1606" s="57">
        <f ca="1">EXP(E1606*(1/'Input Parameters'!$E$23-1/G1606))</f>
        <v>0.39700375225945889</v>
      </c>
      <c r="I1606" s="10">
        <f t="shared" ca="1" si="226"/>
        <v>0.13347338901075567</v>
      </c>
      <c r="J1606" s="30">
        <f ca="1">_xlfn.BETA.INV(I1606,'Input Parameters'!$L$26,'Input Parameters'!$M$26,'Input Parameters'!$J$26,'Input Parameters'!$K$26)</f>
        <v>0.47379369189729076</v>
      </c>
      <c r="K1606" s="168">
        <f ca="1">('Input Parameters'!$E$27/'Input Parameters'!$E$38)^$J1606</f>
        <v>3.3422250849624392E-2</v>
      </c>
      <c r="L1606" s="69">
        <f ca="1">$H1606*$C1606*'Input Parameters'!$E$25*K1606</f>
        <v>4.8878703104096841</v>
      </c>
      <c r="M1606" s="24">
        <f t="shared" ca="1" si="227"/>
        <v>0.79724954990925678</v>
      </c>
      <c r="N1606" s="15">
        <f ca="1">_xlfn.NORM.INV(M1606,'Input Parameters'!$E$29,'Input Parameters'!$F$29)</f>
        <v>0.10008318370990664</v>
      </c>
      <c r="O1606" s="8">
        <f t="shared" ca="1" si="228"/>
        <v>0.46315062224576176</v>
      </c>
      <c r="P1606" s="30">
        <f ca="1">_xlfn.LOGNORM.INV(O1606,'Input Parameters'!$H$30,'Input Parameters'!$I$30)</f>
        <v>2.5685603459107571</v>
      </c>
      <c r="Q1606" s="10">
        <f t="shared" ca="1" si="229"/>
        <v>0.45963701202960627</v>
      </c>
      <c r="R1606" s="30">
        <f>IF('Input Parameters'!$E$32=0,0,_xlfn.BETA.INV(Q1606,'Input Parameters'!$L$32,'Input Parameters'!$M$32,'Input Parameters'!$J$32,'Input Parameters'!$K$32))</f>
        <v>0</v>
      </c>
      <c r="S1606" s="10">
        <f t="shared" ca="1" si="230"/>
        <v>0.44006635109010672</v>
      </c>
      <c r="T1606" s="26">
        <f ca="1">_xlfn.LOGNORM.INV(S1606,'Input Parameters'!$H$34,'Input Parameters'!$I$34)</f>
        <v>49.470036034546524</v>
      </c>
      <c r="U1606" s="10">
        <f t="shared" ca="1" si="231"/>
        <v>0.53888870442939762</v>
      </c>
      <c r="V1606" s="30">
        <f ca="1">_xlfn.BETA.INV(U1606,'Input Parameters'!$L$36,'Input Parameters'!$M$36,'Input Parameters'!$J$36,'Input Parameters'!$K$36)</f>
        <v>0.60090368250240089</v>
      </c>
      <c r="W1606" s="2">
        <f ca="1">N1606+(P1606-N1606)*(1-ERF((T1606-R1606)/(2*SQRT(L1606*'Input Parameters'!$E$38))))</f>
        <v>0.38049952908338425</v>
      </c>
      <c r="X1606">
        <f t="shared" ca="1" si="222"/>
        <v>1</v>
      </c>
      <c r="Y1606" s="7"/>
    </row>
    <row r="1607" spans="1:25" ht="15" customHeight="1" x14ac:dyDescent="0.25">
      <c r="A1607" s="139">
        <v>1600</v>
      </c>
      <c r="B1607" s="10">
        <f t="shared" ca="1" si="223"/>
        <v>0.9865694198780034</v>
      </c>
      <c r="C1607" s="60">
        <f ca="1">_xlfn.NORM.INV(B1607,'Input Parameters'!$E$15,'Input Parameters'!$F$15)</f>
        <v>390.92597932023966</v>
      </c>
      <c r="D1607" s="10">
        <f t="shared" ca="1" si="224"/>
        <v>0.57418280673519806</v>
      </c>
      <c r="E1607" s="62">
        <f ca="1">IF(_xlfn.NORM.INV(D1607,'Input Parameters'!$E$17,'Input Parameters'!$F$17)&lt;3500,3500,IF(_xlfn.NORM.INV(D1607,'Input Parameters'!$E$17,'Input Parameters'!$F$17)&gt;5500,5500,_xlfn.NORM.INV(D1607,'Input Parameters'!$E$17,'Input Parameters'!$F$17)))</f>
        <v>4930.9234327231934</v>
      </c>
      <c r="F1607" s="10">
        <f t="shared" ca="1" si="225"/>
        <v>0.99784790567408754</v>
      </c>
      <c r="G1607" s="64">
        <f ca="1">_xlfn.NORM.INV(F1607,'Input Parameters'!$E$20,'Input Parameters'!$F$20)</f>
        <v>301.77824994960082</v>
      </c>
      <c r="H1607" s="57">
        <f ca="1">EXP(E1607*(1/'Input Parameters'!$E$23-1/G1607))</f>
        <v>1.6383354646657577</v>
      </c>
      <c r="I1607" s="10">
        <f t="shared" ca="1" si="226"/>
        <v>1.2804093618090651E-4</v>
      </c>
      <c r="J1607" s="30">
        <f ca="1">_xlfn.BETA.INV(I1607,'Input Parameters'!$L$26,'Input Parameters'!$M$26,'Input Parameters'!$J$26,'Input Parameters'!$K$26)</f>
        <v>0.12642473941135579</v>
      </c>
      <c r="K1607" s="168">
        <f ca="1">('Input Parameters'!$E$27/'Input Parameters'!$E$38)^$J1607</f>
        <v>0.40379511965591508</v>
      </c>
      <c r="L1607" s="69">
        <f ca="1">$H1607*$C1607*'Input Parameters'!$E$25*K1607</f>
        <v>258.61781069283103</v>
      </c>
      <c r="M1607" s="24">
        <f t="shared" ca="1" si="227"/>
        <v>0.81159050383422038</v>
      </c>
      <c r="N1607" s="15">
        <f ca="1">_xlfn.NORM.INV(M1607,'Input Parameters'!$E$29,'Input Parameters'!$F$29)</f>
        <v>0.1000883772577649</v>
      </c>
      <c r="O1607" s="8">
        <f t="shared" ca="1" si="228"/>
        <v>3.8127243465086225E-2</v>
      </c>
      <c r="P1607" s="30">
        <f ca="1">_xlfn.LOGNORM.INV(O1607,'Input Parameters'!$H$30,'Input Parameters'!$I$30)</f>
        <v>1.1613498199995604</v>
      </c>
      <c r="Q1607" s="10">
        <f t="shared" ca="1" si="229"/>
        <v>1.3710763773647217E-2</v>
      </c>
      <c r="R1607" s="30">
        <f>IF('Input Parameters'!$E$32=0,0,_xlfn.BETA.INV(Q1607,'Input Parameters'!$L$32,'Input Parameters'!$M$32,'Input Parameters'!$J$32,'Input Parameters'!$K$32))</f>
        <v>0</v>
      </c>
      <c r="S1607" s="10">
        <f t="shared" ca="1" si="230"/>
        <v>0.34262148843773832</v>
      </c>
      <c r="T1607" s="26">
        <f ca="1">_xlfn.LOGNORM.INV(S1607,'Input Parameters'!$H$34,'Input Parameters'!$I$34)</f>
        <v>47.926837402813824</v>
      </c>
      <c r="U1607" s="10">
        <f t="shared" ca="1" si="231"/>
        <v>0.29607262382979327</v>
      </c>
      <c r="V1607" s="30">
        <f ca="1">_xlfn.BETA.INV(U1607,'Input Parameters'!$L$36,'Input Parameters'!$M$36,'Input Parameters'!$J$36,'Input Parameters'!$K$36)</f>
        <v>0.50866106582809589</v>
      </c>
      <c r="W1607" s="2">
        <f ca="1">N1607+(P1607-N1607)*(1-ERF((T1607-R1607)/(2*SQRT(L1607*'Input Parameters'!$E$38))))</f>
        <v>0.98421983239665423</v>
      </c>
      <c r="X1607">
        <f t="shared" ca="1" si="222"/>
        <v>0</v>
      </c>
      <c r="Y1607" s="7"/>
    </row>
    <row r="1608" spans="1:25" ht="15" customHeight="1" x14ac:dyDescent="0.25">
      <c r="A1608" s="139">
        <v>1601</v>
      </c>
      <c r="B1608" s="10">
        <f t="shared" ca="1" si="223"/>
        <v>0.32931376710616622</v>
      </c>
      <c r="C1608" s="60">
        <f ca="1">_xlfn.NORM.INV(B1608,'Input Parameters'!$E$15,'Input Parameters'!$F$15)</f>
        <v>247.02405862084413</v>
      </c>
      <c r="D1608" s="10">
        <f t="shared" ca="1" si="224"/>
        <v>0.51609786778495048</v>
      </c>
      <c r="E1608" s="62">
        <f ca="1">IF(_xlfn.NORM.INV(D1608,'Input Parameters'!$E$17,'Input Parameters'!$F$17)&lt;3500,3500,IF(_xlfn.NORM.INV(D1608,'Input Parameters'!$E$17,'Input Parameters'!$F$17)&gt;5500,5500,_xlfn.NORM.INV(D1608,'Input Parameters'!$E$17,'Input Parameters'!$F$17)))</f>
        <v>4828.2536289247264</v>
      </c>
      <c r="F1608" s="10">
        <f t="shared" ca="1" si="225"/>
        <v>0.65426894378784373</v>
      </c>
      <c r="G1608" s="64">
        <f ca="1">_xlfn.NORM.INV(F1608,'Input Parameters'!$E$20,'Input Parameters'!$F$20)</f>
        <v>285.30904004248703</v>
      </c>
      <c r="H1608" s="57">
        <f ca="1">EXP(E1608*(1/'Input Parameters'!$E$23-1/G1608))</f>
        <v>0.64394223511810222</v>
      </c>
      <c r="I1608" s="10">
        <f t="shared" ca="1" si="226"/>
        <v>0.58191213415649046</v>
      </c>
      <c r="J1608" s="30">
        <f ca="1">_xlfn.BETA.INV(I1608,'Input Parameters'!$L$26,'Input Parameters'!$M$26,'Input Parameters'!$J$26,'Input Parameters'!$K$26)</f>
        <v>0.69408453491541866</v>
      </c>
      <c r="K1608" s="168">
        <f ca="1">('Input Parameters'!$E$27/'Input Parameters'!$E$38)^$J1608</f>
        <v>6.8831088729270542E-3</v>
      </c>
      <c r="L1608" s="69">
        <f ca="1">$H1608*$C1608*'Input Parameters'!$E$25*K1608</f>
        <v>1.0948907901267877</v>
      </c>
      <c r="M1608" s="24">
        <f t="shared" ca="1" si="227"/>
        <v>0.16949006011847811</v>
      </c>
      <c r="N1608" s="15">
        <f ca="1">_xlfn.NORM.INV(M1608,'Input Parameters'!$E$29,'Input Parameters'!$F$29)</f>
        <v>9.9904381765943392E-2</v>
      </c>
      <c r="O1608" s="8">
        <f t="shared" ca="1" si="228"/>
        <v>0.28710847829263431</v>
      </c>
      <c r="P1608" s="30">
        <f ca="1">_xlfn.LOGNORM.INV(O1608,'Input Parameters'!$H$30,'Input Parameters'!$I$30)</f>
        <v>2.0577898612040508</v>
      </c>
      <c r="Q1608" s="10">
        <f t="shared" ca="1" si="229"/>
        <v>0.37984607358889177</v>
      </c>
      <c r="R1608" s="30">
        <f>IF('Input Parameters'!$E$32=0,0,_xlfn.BETA.INV(Q1608,'Input Parameters'!$L$32,'Input Parameters'!$M$32,'Input Parameters'!$J$32,'Input Parameters'!$K$32))</f>
        <v>0</v>
      </c>
      <c r="S1608" s="10">
        <f t="shared" ca="1" si="230"/>
        <v>0.27676019628423809</v>
      </c>
      <c r="T1608" s="26">
        <f ca="1">_xlfn.LOGNORM.INV(S1608,'Input Parameters'!$H$34,'Input Parameters'!$I$34)</f>
        <v>46.822764013762587</v>
      </c>
      <c r="U1608" s="10">
        <f t="shared" ca="1" si="231"/>
        <v>0.89875901317295515</v>
      </c>
      <c r="V1608" s="30">
        <f ca="1">_xlfn.BETA.INV(U1608,'Input Parameters'!$L$36,'Input Parameters'!$M$36,'Input Parameters'!$J$36,'Input Parameters'!$K$36)</f>
        <v>0.8008450455153846</v>
      </c>
      <c r="W1608" s="2">
        <f ca="1">N1608+(P1608-N1608)*(1-ERF((T1608-R1608)/(2*SQRT(L1608*'Input Parameters'!$E$38))))</f>
        <v>0.10294964216870298</v>
      </c>
      <c r="X1608">
        <f t="shared" ref="X1608:X1671" ca="1" si="232">IF(W1608&gt;V1608,0,1)</f>
        <v>1</v>
      </c>
      <c r="Y1608" s="7"/>
    </row>
    <row r="1609" spans="1:25" ht="15" customHeight="1" x14ac:dyDescent="0.25">
      <c r="A1609" s="139">
        <v>1602</v>
      </c>
      <c r="B1609" s="10">
        <f t="shared" ca="1" si="223"/>
        <v>0.38961376952561544</v>
      </c>
      <c r="C1609" s="60">
        <f ca="1">_xlfn.NORM.INV(B1609,'Input Parameters'!$E$15,'Input Parameters'!$F$15)</f>
        <v>255.77537920801515</v>
      </c>
      <c r="D1609" s="10">
        <f t="shared" ca="1" si="224"/>
        <v>0.19915920626180639</v>
      </c>
      <c r="E1609" s="62">
        <f ca="1">IF(_xlfn.NORM.INV(D1609,'Input Parameters'!$E$17,'Input Parameters'!$F$17)&lt;3500,3500,IF(_xlfn.NORM.INV(D1609,'Input Parameters'!$E$17,'Input Parameters'!$F$17)&gt;5500,5500,_xlfn.NORM.INV(D1609,'Input Parameters'!$E$17,'Input Parameters'!$F$17)))</f>
        <v>4208.760201746014</v>
      </c>
      <c r="F1609" s="10">
        <f t="shared" ca="1" si="225"/>
        <v>0.24371338813055821</v>
      </c>
      <c r="G1609" s="64">
        <f ca="1">_xlfn.NORM.INV(F1609,'Input Parameters'!$E$20,'Input Parameters'!$F$20)</f>
        <v>277.99747065462589</v>
      </c>
      <c r="H1609" s="57">
        <f ca="1">EXP(E1609*(1/'Input Parameters'!$E$23-1/G1609))</f>
        <v>0.46224877267350073</v>
      </c>
      <c r="I1609" s="10">
        <f t="shared" ca="1" si="226"/>
        <v>0.20338064409415313</v>
      </c>
      <c r="J1609" s="30">
        <f ca="1">_xlfn.BETA.INV(I1609,'Input Parameters'!$L$26,'Input Parameters'!$M$26,'Input Parameters'!$J$26,'Input Parameters'!$K$26)</f>
        <v>0.52194030958045556</v>
      </c>
      <c r="K1609" s="168">
        <f ca="1">('Input Parameters'!$E$27/'Input Parameters'!$E$38)^$J1609</f>
        <v>2.36618734797297E-2</v>
      </c>
      <c r="L1609" s="69">
        <f ca="1">$H1609*$C1609*'Input Parameters'!$E$25*K1609</f>
        <v>2.7975871970996105</v>
      </c>
      <c r="M1609" s="24">
        <f t="shared" ca="1" si="227"/>
        <v>0.92216630416910927</v>
      </c>
      <c r="N1609" s="15">
        <f ca="1">_xlfn.NORM.INV(M1609,'Input Parameters'!$E$29,'Input Parameters'!$F$29)</f>
        <v>0.10014197949291642</v>
      </c>
      <c r="O1609" s="8">
        <f t="shared" ca="1" si="228"/>
        <v>0.75781502016156255</v>
      </c>
      <c r="P1609" s="30">
        <f ca="1">_xlfn.LOGNORM.INV(O1609,'Input Parameters'!$H$30,'Input Parameters'!$I$30)</f>
        <v>3.7335976209298458</v>
      </c>
      <c r="Q1609" s="10">
        <f t="shared" ca="1" si="229"/>
        <v>0.90380989711976556</v>
      </c>
      <c r="R1609" s="30">
        <f>IF('Input Parameters'!$E$32=0,0,_xlfn.BETA.INV(Q1609,'Input Parameters'!$L$32,'Input Parameters'!$M$32,'Input Parameters'!$J$32,'Input Parameters'!$K$32))</f>
        <v>0</v>
      </c>
      <c r="S1609" s="10">
        <f t="shared" ca="1" si="230"/>
        <v>0.57457518559151533</v>
      </c>
      <c r="T1609" s="26">
        <f ca="1">_xlfn.LOGNORM.INV(S1609,'Input Parameters'!$H$34,'Input Parameters'!$I$34)</f>
        <v>51.60185005024384</v>
      </c>
      <c r="U1609" s="10">
        <f t="shared" ca="1" si="231"/>
        <v>0.32703472563692093</v>
      </c>
      <c r="V1609" s="30">
        <f ca="1">_xlfn.BETA.INV(U1609,'Input Parameters'!$L$36,'Input Parameters'!$M$36,'Input Parameters'!$J$36,'Input Parameters'!$K$36)</f>
        <v>0.52067111145458334</v>
      </c>
      <c r="W1609" s="2">
        <f ca="1">N1609+(P1609-N1609)*(1-ERF((T1609-R1609)/(2*SQRT(L1609*'Input Parameters'!$E$38))))</f>
        <v>0.2060399580830668</v>
      </c>
      <c r="X1609">
        <f t="shared" ca="1" si="232"/>
        <v>1</v>
      </c>
      <c r="Y1609" s="7"/>
    </row>
    <row r="1610" spans="1:25" ht="15" customHeight="1" x14ac:dyDescent="0.25">
      <c r="A1610" s="139">
        <v>1603</v>
      </c>
      <c r="B1610" s="10">
        <f t="shared" ca="1" si="223"/>
        <v>0.44297068935022721</v>
      </c>
      <c r="C1610" s="60">
        <f ca="1">_xlfn.NORM.INV(B1610,'Input Parameters'!$E$15,'Input Parameters'!$F$15)</f>
        <v>263.19360269540124</v>
      </c>
      <c r="D1610" s="10">
        <f t="shared" ca="1" si="224"/>
        <v>0.60318471582044919</v>
      </c>
      <c r="E1610" s="62">
        <f ca="1">IF(_xlfn.NORM.INV(D1610,'Input Parameters'!$E$17,'Input Parameters'!$F$17)&lt;3500,3500,IF(_xlfn.NORM.INV(D1610,'Input Parameters'!$E$17,'Input Parameters'!$F$17)&gt;5500,5500,_xlfn.NORM.INV(D1610,'Input Parameters'!$E$17,'Input Parameters'!$F$17)))</f>
        <v>4983.1193423994264</v>
      </c>
      <c r="F1610" s="10">
        <f t="shared" ca="1" si="225"/>
        <v>0.69638947259093986</v>
      </c>
      <c r="G1610" s="64">
        <f ca="1">_xlfn.NORM.INV(F1610,'Input Parameters'!$E$20,'Input Parameters'!$F$20)</f>
        <v>286.09409646344244</v>
      </c>
      <c r="H1610" s="57">
        <f ca="1">EXP(E1610*(1/'Input Parameters'!$E$23-1/G1610))</f>
        <v>0.66608554212552584</v>
      </c>
      <c r="I1610" s="10">
        <f t="shared" ca="1" si="226"/>
        <v>5.0208162889080366E-2</v>
      </c>
      <c r="J1610" s="30">
        <f ca="1">_xlfn.BETA.INV(I1610,'Input Parameters'!$L$26,'Input Parameters'!$M$26,'Input Parameters'!$J$26,'Input Parameters'!$K$26)</f>
        <v>0.38455294446525184</v>
      </c>
      <c r="K1610" s="168">
        <f ca="1">('Input Parameters'!$E$27/'Input Parameters'!$E$38)^$J1610</f>
        <v>6.3392646737827768E-2</v>
      </c>
      <c r="L1610" s="69">
        <f ca="1">$H1610*$C1610*'Input Parameters'!$E$25*K1610</f>
        <v>11.113330257767224</v>
      </c>
      <c r="M1610" s="24">
        <f t="shared" ca="1" si="227"/>
        <v>0.33833659307215325</v>
      </c>
      <c r="N1610" s="15">
        <f ca="1">_xlfn.NORM.INV(M1610,'Input Parameters'!$E$29,'Input Parameters'!$F$29)</f>
        <v>9.995829928612654E-2</v>
      </c>
      <c r="O1610" s="8">
        <f t="shared" ca="1" si="228"/>
        <v>0.54158560766116337</v>
      </c>
      <c r="P1610" s="30">
        <f ca="1">_xlfn.LOGNORM.INV(O1610,'Input Parameters'!$H$30,'Input Parameters'!$I$30)</f>
        <v>2.8189679265085674</v>
      </c>
      <c r="Q1610" s="10">
        <f t="shared" ca="1" si="229"/>
        <v>0.40025790210332313</v>
      </c>
      <c r="R1610" s="30">
        <f>IF('Input Parameters'!$E$32=0,0,_xlfn.BETA.INV(Q1610,'Input Parameters'!$L$32,'Input Parameters'!$M$32,'Input Parameters'!$J$32,'Input Parameters'!$K$32))</f>
        <v>0</v>
      </c>
      <c r="S1610" s="10">
        <f t="shared" ca="1" si="230"/>
        <v>3.8236968169271357E-2</v>
      </c>
      <c r="T1610" s="26">
        <f ca="1">_xlfn.LOGNORM.INV(S1610,'Input Parameters'!$H$34,'Input Parameters'!$I$34)</f>
        <v>40.429582879689043</v>
      </c>
      <c r="U1610" s="10">
        <f t="shared" ca="1" si="231"/>
        <v>0.33757125319718573</v>
      </c>
      <c r="V1610" s="30">
        <f ca="1">_xlfn.BETA.INV(U1610,'Input Parameters'!$L$36,'Input Parameters'!$M$36,'Input Parameters'!$J$36,'Input Parameters'!$K$36)</f>
        <v>0.52470330544369781</v>
      </c>
      <c r="W1610" s="2">
        <f ca="1">N1610+(P1610-N1610)*(1-ERF((T1610-R1610)/(2*SQRT(L1610*'Input Parameters'!$E$38))))</f>
        <v>1.1634664171901445</v>
      </c>
      <c r="X1610">
        <f t="shared" ca="1" si="232"/>
        <v>0</v>
      </c>
      <c r="Y1610" s="7"/>
    </row>
    <row r="1611" spans="1:25" ht="15" customHeight="1" x14ac:dyDescent="0.25">
      <c r="A1611" s="139">
        <v>1604</v>
      </c>
      <c r="B1611" s="10">
        <f t="shared" ca="1" si="223"/>
        <v>0.27663900886731496</v>
      </c>
      <c r="C1611" s="60">
        <f ca="1">_xlfn.NORM.INV(B1611,'Input Parameters'!$E$15,'Input Parameters'!$F$15)</f>
        <v>238.83833370214774</v>
      </c>
      <c r="D1611" s="10">
        <f t="shared" ca="1" si="224"/>
        <v>0.3302554756840107</v>
      </c>
      <c r="E1611" s="62">
        <f ca="1">IF(_xlfn.NORM.INV(D1611,'Input Parameters'!$E$17,'Input Parameters'!$F$17)&lt;3500,3500,IF(_xlfn.NORM.INV(D1611,'Input Parameters'!$E$17,'Input Parameters'!$F$17)&gt;5500,5500,_xlfn.NORM.INV(D1611,'Input Parameters'!$E$17,'Input Parameters'!$F$17)))</f>
        <v>4492.5545183477379</v>
      </c>
      <c r="F1611" s="10">
        <f t="shared" ca="1" si="225"/>
        <v>0.42527323505164449</v>
      </c>
      <c r="G1611" s="64">
        <f ca="1">_xlfn.NORM.INV(F1611,'Input Parameters'!$E$20,'Input Parameters'!$F$20)</f>
        <v>281.38757785722487</v>
      </c>
      <c r="H1611" s="57">
        <f ca="1">EXP(E1611*(1/'Input Parameters'!$E$23-1/G1611))</f>
        <v>0.53313194422098631</v>
      </c>
      <c r="I1611" s="10">
        <f t="shared" ca="1" si="226"/>
        <v>0.62221163233084886</v>
      </c>
      <c r="J1611" s="30">
        <f ca="1">_xlfn.BETA.INV(I1611,'Input Parameters'!$L$26,'Input Parameters'!$M$26,'Input Parameters'!$J$26,'Input Parameters'!$K$26)</f>
        <v>0.7101205525248464</v>
      </c>
      <c r="K1611" s="168">
        <f ca="1">('Input Parameters'!$E$27/'Input Parameters'!$E$38)^$J1611</f>
        <v>6.1352061855430512E-3</v>
      </c>
      <c r="L1611" s="69">
        <f ca="1">$H1611*$C1611*'Input Parameters'!$E$25*K1611</f>
        <v>0.78121019189765584</v>
      </c>
      <c r="M1611" s="24">
        <f t="shared" ca="1" si="227"/>
        <v>0.14218052935921499</v>
      </c>
      <c r="N1611" s="15">
        <f ca="1">_xlfn.NORM.INV(M1611,'Input Parameters'!$E$29,'Input Parameters'!$F$29)</f>
        <v>9.9892942608774585E-2</v>
      </c>
      <c r="O1611" s="8">
        <f t="shared" ca="1" si="228"/>
        <v>0.34428974564426917</v>
      </c>
      <c r="P1611" s="30">
        <f ca="1">_xlfn.LOGNORM.INV(O1611,'Input Parameters'!$H$30,'Input Parameters'!$I$30)</f>
        <v>2.220468230671707</v>
      </c>
      <c r="Q1611" s="10">
        <f t="shared" ca="1" si="229"/>
        <v>0.53185876817931355</v>
      </c>
      <c r="R1611" s="30">
        <f>IF('Input Parameters'!$E$32=0,0,_xlfn.BETA.INV(Q1611,'Input Parameters'!$L$32,'Input Parameters'!$M$32,'Input Parameters'!$J$32,'Input Parameters'!$K$32))</f>
        <v>0</v>
      </c>
      <c r="S1611" s="10">
        <f t="shared" ca="1" si="230"/>
        <v>0.22900849501482601</v>
      </c>
      <c r="T1611" s="26">
        <f ca="1">_xlfn.LOGNORM.INV(S1611,'Input Parameters'!$H$34,'Input Parameters'!$I$34)</f>
        <v>45.95851188600183</v>
      </c>
      <c r="U1611" s="10">
        <f t="shared" ca="1" si="231"/>
        <v>0.95085635573139771</v>
      </c>
      <c r="V1611" s="30">
        <f ca="1">_xlfn.BETA.INV(U1611,'Input Parameters'!$L$36,'Input Parameters'!$M$36,'Input Parameters'!$J$36,'Input Parameters'!$K$36)</f>
        <v>0.87089460731368673</v>
      </c>
      <c r="W1611" s="2">
        <f ca="1">N1611+(P1611-N1611)*(1-ERF((T1611-R1611)/(2*SQRT(L1611*'Input Parameters'!$E$38))))</f>
        <v>0.10039382577464234</v>
      </c>
      <c r="X1611">
        <f t="shared" ca="1" si="232"/>
        <v>1</v>
      </c>
      <c r="Y1611" s="7"/>
    </row>
    <row r="1612" spans="1:25" ht="15" customHeight="1" x14ac:dyDescent="0.25">
      <c r="A1612" s="139">
        <v>1605</v>
      </c>
      <c r="B1612" s="10">
        <f t="shared" ca="1" si="223"/>
        <v>0.51491789976019442</v>
      </c>
      <c r="C1612" s="60">
        <f ca="1">_xlfn.NORM.INV(B1612,'Input Parameters'!$E$15,'Input Parameters'!$F$15)</f>
        <v>272.99416190691363</v>
      </c>
      <c r="D1612" s="10">
        <f t="shared" ca="1" si="224"/>
        <v>0.53449068371356478</v>
      </c>
      <c r="E1612" s="62">
        <f ca="1">IF(_xlfn.NORM.INV(D1612,'Input Parameters'!$E$17,'Input Parameters'!$F$17)&lt;3500,3500,IF(_xlfn.NORM.INV(D1612,'Input Parameters'!$E$17,'Input Parameters'!$F$17)&gt;5500,5500,_xlfn.NORM.INV(D1612,'Input Parameters'!$E$17,'Input Parameters'!$F$17)))</f>
        <v>4860.594315408578</v>
      </c>
      <c r="F1612" s="10">
        <f t="shared" ca="1" si="225"/>
        <v>0.65422386643123176</v>
      </c>
      <c r="G1612" s="64">
        <f ca="1">_xlfn.NORM.INV(F1612,'Input Parameters'!$E$20,'Input Parameters'!$F$20)</f>
        <v>285.30822098407214</v>
      </c>
      <c r="H1612" s="57">
        <f ca="1">EXP(E1612*(1/'Input Parameters'!$E$23-1/G1612))</f>
        <v>0.64201516372788037</v>
      </c>
      <c r="I1612" s="10">
        <f t="shared" ca="1" si="226"/>
        <v>0.72666145346871946</v>
      </c>
      <c r="J1612" s="30">
        <f ca="1">_xlfn.BETA.INV(I1612,'Input Parameters'!$L$26,'Input Parameters'!$M$26,'Input Parameters'!$J$26,'Input Parameters'!$K$26)</f>
        <v>0.7528634816684362</v>
      </c>
      <c r="K1612" s="168">
        <f ca="1">('Input Parameters'!$E$27/'Input Parameters'!$E$38)^$J1612</f>
        <v>4.5151916776982352E-3</v>
      </c>
      <c r="L1612" s="69">
        <f ca="1">$H1612*$C1612*'Input Parameters'!$E$25*K1612</f>
        <v>0.79136135252221418</v>
      </c>
      <c r="M1612" s="24">
        <f t="shared" ca="1" si="227"/>
        <v>0.34024164844895122</v>
      </c>
      <c r="N1612" s="15">
        <f ca="1">_xlfn.NORM.INV(M1612,'Input Parameters'!$E$29,'Input Parameters'!$F$29)</f>
        <v>9.9958819628320372E-2</v>
      </c>
      <c r="O1612" s="8">
        <f t="shared" ca="1" si="228"/>
        <v>0.76369456664660562</v>
      </c>
      <c r="P1612" s="30">
        <f ca="1">_xlfn.LOGNORM.INV(O1612,'Input Parameters'!$H$30,'Input Parameters'!$I$30)</f>
        <v>3.7671624789680336</v>
      </c>
      <c r="Q1612" s="10">
        <f t="shared" ca="1" si="229"/>
        <v>0.18436200027624183</v>
      </c>
      <c r="R1612" s="30">
        <f>IF('Input Parameters'!$E$32=0,0,_xlfn.BETA.INV(Q1612,'Input Parameters'!$L$32,'Input Parameters'!$M$32,'Input Parameters'!$J$32,'Input Parameters'!$K$32))</f>
        <v>0</v>
      </c>
      <c r="S1612" s="10">
        <f t="shared" ca="1" si="230"/>
        <v>6.6150934007546458E-2</v>
      </c>
      <c r="T1612" s="26">
        <f ca="1">_xlfn.LOGNORM.INV(S1612,'Input Parameters'!$H$34,'Input Parameters'!$I$34)</f>
        <v>41.79334903938004</v>
      </c>
      <c r="U1612" s="10">
        <f t="shared" ca="1" si="231"/>
        <v>0.70303784268446079</v>
      </c>
      <c r="V1612" s="30">
        <f ca="1">_xlfn.BETA.INV(U1612,'Input Parameters'!$L$36,'Input Parameters'!$M$36,'Input Parameters'!$J$36,'Input Parameters'!$K$36)</f>
        <v>0.6710925287543712</v>
      </c>
      <c r="W1612" s="2">
        <f ca="1">N1612+(P1612-N1612)*(1-ERF((T1612-R1612)/(2*SQRT(L1612*'Input Parameters'!$E$38))))</f>
        <v>0.10323591080293086</v>
      </c>
      <c r="X1612">
        <f t="shared" ca="1" si="232"/>
        <v>1</v>
      </c>
      <c r="Y1612" s="7"/>
    </row>
    <row r="1613" spans="1:25" ht="15" customHeight="1" x14ac:dyDescent="0.25">
      <c r="A1613" s="139">
        <v>1606</v>
      </c>
      <c r="B1613" s="10">
        <f t="shared" ca="1" si="223"/>
        <v>0.93688021192211612</v>
      </c>
      <c r="C1613" s="60">
        <f ca="1">_xlfn.NORM.INV(B1613,'Input Parameters'!$E$15,'Input Parameters'!$F$15)</f>
        <v>353.83440642307357</v>
      </c>
      <c r="D1613" s="10">
        <f t="shared" ca="1" si="224"/>
        <v>0.68283723752679093</v>
      </c>
      <c r="E1613" s="62">
        <f ca="1">IF(_xlfn.NORM.INV(D1613,'Input Parameters'!$E$17,'Input Parameters'!$F$17)&lt;3500,3500,IF(_xlfn.NORM.INV(D1613,'Input Parameters'!$E$17,'Input Parameters'!$F$17)&gt;5500,5500,_xlfn.NORM.INV(D1613,'Input Parameters'!$E$17,'Input Parameters'!$F$17)))</f>
        <v>5132.9532540826831</v>
      </c>
      <c r="F1613" s="10">
        <f t="shared" ca="1" si="225"/>
        <v>0.27055403463588767</v>
      </c>
      <c r="G1613" s="64">
        <f ca="1">_xlfn.NORM.INV(F1613,'Input Parameters'!$E$20,'Input Parameters'!$F$20)</f>
        <v>278.55537382678159</v>
      </c>
      <c r="H1613" s="57">
        <f ca="1">EXP(E1613*(1/'Input Parameters'!$E$23-1/G1613))</f>
        <v>0.40489926117832686</v>
      </c>
      <c r="I1613" s="10">
        <f t="shared" ca="1" si="226"/>
        <v>1.6119386593964724E-2</v>
      </c>
      <c r="J1613" s="30">
        <f ca="1">_xlfn.BETA.INV(I1613,'Input Parameters'!$L$26,'Input Parameters'!$M$26,'Input Parameters'!$J$26,'Input Parameters'!$K$26)</f>
        <v>0.30667172774763413</v>
      </c>
      <c r="K1613" s="168">
        <f ca="1">('Input Parameters'!$E$27/'Input Parameters'!$E$38)^$J1613</f>
        <v>0.11082935658762821</v>
      </c>
      <c r="L1613" s="69">
        <f ca="1">$H1613*$C1613*'Input Parameters'!$E$25*K1613</f>
        <v>15.87822154195683</v>
      </c>
      <c r="M1613" s="24">
        <f t="shared" ca="1" si="227"/>
        <v>6.6302285714737064E-2</v>
      </c>
      <c r="N1613" s="15">
        <f ca="1">_xlfn.NORM.INV(M1613,'Input Parameters'!$E$29,'Input Parameters'!$F$29)</f>
        <v>9.9849609011494964E-2</v>
      </c>
      <c r="O1613" s="8">
        <f t="shared" ca="1" si="228"/>
        <v>0.88884690255529153</v>
      </c>
      <c r="P1613" s="30">
        <f ca="1">_xlfn.LOGNORM.INV(O1613,'Input Parameters'!$H$30,'Input Parameters'!$I$30)</f>
        <v>4.7757106125550814</v>
      </c>
      <c r="Q1613" s="10">
        <f t="shared" ca="1" si="229"/>
        <v>0.73465200246078222</v>
      </c>
      <c r="R1613" s="30">
        <f>IF('Input Parameters'!$E$32=0,0,_xlfn.BETA.INV(Q1613,'Input Parameters'!$L$32,'Input Parameters'!$M$32,'Input Parameters'!$J$32,'Input Parameters'!$K$32))</f>
        <v>0</v>
      </c>
      <c r="S1613" s="10">
        <f t="shared" ca="1" si="230"/>
        <v>0.32194848290244471</v>
      </c>
      <c r="T1613" s="26">
        <f ca="1">_xlfn.LOGNORM.INV(S1613,'Input Parameters'!$H$34,'Input Parameters'!$I$34)</f>
        <v>47.588253036122659</v>
      </c>
      <c r="U1613" s="10">
        <f t="shared" ca="1" si="231"/>
        <v>0.75095461258643437</v>
      </c>
      <c r="V1613" s="30">
        <f ca="1">_xlfn.BETA.INV(U1613,'Input Parameters'!$L$36,'Input Parameters'!$M$36,'Input Parameters'!$J$36,'Input Parameters'!$K$36)</f>
        <v>0.69542620526134713</v>
      </c>
      <c r="W1613" s="2">
        <f ca="1">N1613+(P1613-N1613)*(1-ERF((T1613-R1613)/(2*SQRT(L1613*'Input Parameters'!$E$38))))</f>
        <v>1.9627465057037652</v>
      </c>
      <c r="X1613">
        <f t="shared" ca="1" si="232"/>
        <v>0</v>
      </c>
      <c r="Y1613" s="7"/>
    </row>
    <row r="1614" spans="1:25" ht="15" customHeight="1" x14ac:dyDescent="0.25">
      <c r="A1614" s="139">
        <v>1607</v>
      </c>
      <c r="B1614" s="10">
        <f t="shared" ca="1" si="223"/>
        <v>0.31045901864034886</v>
      </c>
      <c r="C1614" s="60">
        <f ca="1">_xlfn.NORM.INV(B1614,'Input Parameters'!$E$15,'Input Parameters'!$F$15)</f>
        <v>244.16585216611398</v>
      </c>
      <c r="D1614" s="10">
        <f t="shared" ca="1" si="224"/>
        <v>0.10184069391138806</v>
      </c>
      <c r="E1614" s="62">
        <f ca="1">IF(_xlfn.NORM.INV(D1614,'Input Parameters'!$E$17,'Input Parameters'!$F$17)&lt;3500,3500,IF(_xlfn.NORM.INV(D1614,'Input Parameters'!$E$17,'Input Parameters'!$F$17)&gt;5500,5500,_xlfn.NORM.INV(D1614,'Input Parameters'!$E$17,'Input Parameters'!$F$17)))</f>
        <v>3910.2069997083536</v>
      </c>
      <c r="F1614" s="10">
        <f t="shared" ca="1" si="225"/>
        <v>0.46719772960162842</v>
      </c>
      <c r="G1614" s="64">
        <f ca="1">_xlfn.NORM.INV(F1614,'Input Parameters'!$E$20,'Input Parameters'!$F$20)</f>
        <v>282.09848303393659</v>
      </c>
      <c r="H1614" s="57">
        <f ca="1">EXP(E1614*(1/'Input Parameters'!$E$23-1/G1614))</f>
        <v>0.59903527081666119</v>
      </c>
      <c r="I1614" s="10">
        <f t="shared" ca="1" si="226"/>
        <v>0.15692559626265601</v>
      </c>
      <c r="J1614" s="30">
        <f ca="1">_xlfn.BETA.INV(I1614,'Input Parameters'!$L$26,'Input Parameters'!$M$26,'Input Parameters'!$J$26,'Input Parameters'!$K$26)</f>
        <v>0.49142775232999364</v>
      </c>
      <c r="K1614" s="168">
        <f ca="1">('Input Parameters'!$E$27/'Input Parameters'!$E$38)^$J1614</f>
        <v>2.945113169013237E-2</v>
      </c>
      <c r="L1614" s="69">
        <f ca="1">$H1614*$C1614*'Input Parameters'!$E$25*K1614</f>
        <v>4.3076390702154734</v>
      </c>
      <c r="M1614" s="24">
        <f t="shared" ca="1" si="227"/>
        <v>0.72069979498781322</v>
      </c>
      <c r="N1614" s="15">
        <f ca="1">_xlfn.NORM.INV(M1614,'Input Parameters'!$E$29,'Input Parameters'!$F$29)</f>
        <v>0.1000584921635698</v>
      </c>
      <c r="O1614" s="8">
        <f t="shared" ca="1" si="228"/>
        <v>0.77575891729753976</v>
      </c>
      <c r="P1614" s="30">
        <f ca="1">_xlfn.LOGNORM.INV(O1614,'Input Parameters'!$H$30,'Input Parameters'!$I$30)</f>
        <v>3.8384955240662779</v>
      </c>
      <c r="Q1614" s="10">
        <f t="shared" ca="1" si="229"/>
        <v>0.64936419077816931</v>
      </c>
      <c r="R1614" s="30">
        <f>IF('Input Parameters'!$E$32=0,0,_xlfn.BETA.INV(Q1614,'Input Parameters'!$L$32,'Input Parameters'!$M$32,'Input Parameters'!$J$32,'Input Parameters'!$K$32))</f>
        <v>0</v>
      </c>
      <c r="S1614" s="10">
        <f t="shared" ca="1" si="230"/>
        <v>0.64024925261835797</v>
      </c>
      <c r="T1614" s="26">
        <f ca="1">_xlfn.LOGNORM.INV(S1614,'Input Parameters'!$H$34,'Input Parameters'!$I$34)</f>
        <v>52.712942583049056</v>
      </c>
      <c r="U1614" s="10">
        <f t="shared" ca="1" si="231"/>
        <v>0.71466989557983773</v>
      </c>
      <c r="V1614" s="30">
        <f ca="1">_xlfn.BETA.INV(U1614,'Input Parameters'!$L$36,'Input Parameters'!$M$36,'Input Parameters'!$J$36,'Input Parameters'!$K$36)</f>
        <v>0.6767661334835382</v>
      </c>
      <c r="W1614" s="2">
        <f ca="1">N1614+(P1614-N1614)*(1-ERF((T1614-R1614)/(2*SQRT(L1614*'Input Parameters'!$E$38))))</f>
        <v>0.37113301330694859</v>
      </c>
      <c r="X1614">
        <f t="shared" ca="1" si="232"/>
        <v>1</v>
      </c>
      <c r="Y1614" s="7"/>
    </row>
    <row r="1615" spans="1:25" ht="15" customHeight="1" x14ac:dyDescent="0.25">
      <c r="A1615" s="139">
        <v>1608</v>
      </c>
      <c r="B1615" s="10">
        <f t="shared" ca="1" si="223"/>
        <v>0.1662201135375756</v>
      </c>
      <c r="C1615" s="60">
        <f ca="1">_xlfn.NORM.INV(B1615,'Input Parameters'!$E$15,'Input Parameters'!$F$15)</f>
        <v>218.44235476585013</v>
      </c>
      <c r="D1615" s="10">
        <f t="shared" ca="1" si="224"/>
        <v>0.62351567485021009</v>
      </c>
      <c r="E1615" s="62">
        <f ca="1">IF(_xlfn.NORM.INV(D1615,'Input Parameters'!$E$17,'Input Parameters'!$F$17)&lt;3500,3500,IF(_xlfn.NORM.INV(D1615,'Input Parameters'!$E$17,'Input Parameters'!$F$17)&gt;5500,5500,_xlfn.NORM.INV(D1615,'Input Parameters'!$E$17,'Input Parameters'!$F$17)))</f>
        <v>5020.3091691273567</v>
      </c>
      <c r="F1615" s="10">
        <f t="shared" ca="1" si="225"/>
        <v>0.76407323358549784</v>
      </c>
      <c r="G1615" s="64">
        <f ca="1">_xlfn.NORM.INV(F1615,'Input Parameters'!$E$20,'Input Parameters'!$F$20)</f>
        <v>287.47042558376717</v>
      </c>
      <c r="H1615" s="57">
        <f ca="1">EXP(E1615*(1/'Input Parameters'!$E$23-1/G1615))</f>
        <v>0.7222702356220233</v>
      </c>
      <c r="I1615" s="10">
        <f t="shared" ca="1" si="226"/>
        <v>0.68682182061496122</v>
      </c>
      <c r="J1615" s="30">
        <f ca="1">_xlfn.BETA.INV(I1615,'Input Parameters'!$L$26,'Input Parameters'!$M$26,'Input Parameters'!$J$26,'Input Parameters'!$K$26)</f>
        <v>0.73623727337496403</v>
      </c>
      <c r="K1615" s="168">
        <f ca="1">('Input Parameters'!$E$27/'Input Parameters'!$E$38)^$J1615</f>
        <v>5.0870995064101719E-3</v>
      </c>
      <c r="L1615" s="69">
        <f ca="1">$H1615*$C1615*'Input Parameters'!$E$25*K1615</f>
        <v>0.80261412855911185</v>
      </c>
      <c r="M1615" s="24">
        <f t="shared" ca="1" si="227"/>
        <v>0.82064638581537963</v>
      </c>
      <c r="N1615" s="15">
        <f ca="1">_xlfn.NORM.INV(M1615,'Input Parameters'!$E$29,'Input Parameters'!$F$29)</f>
        <v>0.10009178312322226</v>
      </c>
      <c r="O1615" s="8">
        <f t="shared" ca="1" si="228"/>
        <v>0.8586747947519171</v>
      </c>
      <c r="P1615" s="30">
        <f ca="1">_xlfn.LOGNORM.INV(O1615,'Input Parameters'!$H$30,'Input Parameters'!$I$30)</f>
        <v>4.4573705039783267</v>
      </c>
      <c r="Q1615" s="10">
        <f t="shared" ca="1" si="229"/>
        <v>8.444815346777923E-2</v>
      </c>
      <c r="R1615" s="30">
        <f>IF('Input Parameters'!$E$32=0,0,_xlfn.BETA.INV(Q1615,'Input Parameters'!$L$32,'Input Parameters'!$M$32,'Input Parameters'!$J$32,'Input Parameters'!$K$32))</f>
        <v>0</v>
      </c>
      <c r="S1615" s="10">
        <f t="shared" ca="1" si="230"/>
        <v>0.75942959545747024</v>
      </c>
      <c r="T1615" s="26">
        <f ca="1">_xlfn.LOGNORM.INV(S1615,'Input Parameters'!$H$34,'Input Parameters'!$I$34)</f>
        <v>55.029080193698938</v>
      </c>
      <c r="U1615" s="10">
        <f t="shared" ca="1" si="231"/>
        <v>0.33654446134303295</v>
      </c>
      <c r="V1615" s="30">
        <f ca="1">_xlfn.BETA.INV(U1615,'Input Parameters'!$L$36,'Input Parameters'!$M$36,'Input Parameters'!$J$36,'Input Parameters'!$K$36)</f>
        <v>0.5243113830860715</v>
      </c>
      <c r="W1615" s="2">
        <f ca="1">N1615+(P1615-N1615)*(1-ERF((T1615-R1615)/(2*SQRT(L1615*'Input Parameters'!$E$38))))</f>
        <v>0.10015292991051214</v>
      </c>
      <c r="X1615">
        <f t="shared" ca="1" si="232"/>
        <v>1</v>
      </c>
      <c r="Y1615" s="7"/>
    </row>
    <row r="1616" spans="1:25" ht="15" customHeight="1" x14ac:dyDescent="0.25">
      <c r="A1616" s="139">
        <v>1609</v>
      </c>
      <c r="B1616" s="10">
        <f t="shared" ca="1" si="223"/>
        <v>0.86241907753400759</v>
      </c>
      <c r="C1616" s="60">
        <f ca="1">_xlfn.NORM.INV(B1616,'Input Parameters'!$E$15,'Input Parameters'!$F$15)</f>
        <v>330.1059204221375</v>
      </c>
      <c r="D1616" s="10">
        <f t="shared" ca="1" si="224"/>
        <v>0.89556730191914924</v>
      </c>
      <c r="E1616" s="62">
        <f ca="1">IF(_xlfn.NORM.INV(D1616,'Input Parameters'!$E$17,'Input Parameters'!$F$17)&lt;3500,3500,IF(_xlfn.NORM.INV(D1616,'Input Parameters'!$E$17,'Input Parameters'!$F$17)&gt;5500,5500,_xlfn.NORM.INV(D1616,'Input Parameters'!$E$17,'Input Parameters'!$F$17)))</f>
        <v>5500</v>
      </c>
      <c r="F1616" s="10">
        <f t="shared" ca="1" si="225"/>
        <v>0.11154277409737523</v>
      </c>
      <c r="G1616" s="64">
        <f ca="1">_xlfn.NORM.INV(F1616,'Input Parameters'!$E$20,'Input Parameters'!$F$20)</f>
        <v>274.4869588898535</v>
      </c>
      <c r="H1616" s="57">
        <f ca="1">EXP(E1616*(1/'Input Parameters'!$E$23-1/G1616))</f>
        <v>0.28325077742510968</v>
      </c>
      <c r="I1616" s="10">
        <f t="shared" ca="1" si="226"/>
        <v>0.99624185134983656</v>
      </c>
      <c r="J1616" s="30">
        <f ca="1">_xlfn.BETA.INV(I1616,'Input Parameters'!$L$26,'Input Parameters'!$M$26,'Input Parameters'!$J$26,'Input Parameters'!$K$26)</f>
        <v>0.94990817863830368</v>
      </c>
      <c r="K1616" s="168">
        <f ca="1">('Input Parameters'!$E$27/'Input Parameters'!$E$38)^$J1616</f>
        <v>1.0986051690321623E-3</v>
      </c>
      <c r="L1616" s="69">
        <f ca="1">$H1616*$C1616*'Input Parameters'!$E$25*K1616</f>
        <v>0.10272261390815937</v>
      </c>
      <c r="M1616" s="24">
        <f t="shared" ca="1" si="227"/>
        <v>0.76824772530010876</v>
      </c>
      <c r="N1616" s="15">
        <f ca="1">_xlfn.NORM.INV(M1616,'Input Parameters'!$E$29,'Input Parameters'!$F$29)</f>
        <v>0.10007330883430465</v>
      </c>
      <c r="O1616" s="8">
        <f t="shared" ca="1" si="228"/>
        <v>0.50576770465038579</v>
      </c>
      <c r="P1616" s="30">
        <f ca="1">_xlfn.LOGNORM.INV(O1616,'Input Parameters'!$H$30,'Input Parameters'!$I$30)</f>
        <v>2.7016702458258783</v>
      </c>
      <c r="Q1616" s="10">
        <f t="shared" ca="1" si="229"/>
        <v>0.68100902632982585</v>
      </c>
      <c r="R1616" s="30">
        <f>IF('Input Parameters'!$E$32=0,0,_xlfn.BETA.INV(Q1616,'Input Parameters'!$L$32,'Input Parameters'!$M$32,'Input Parameters'!$J$32,'Input Parameters'!$K$32))</f>
        <v>0</v>
      </c>
      <c r="S1616" s="10">
        <f t="shared" ca="1" si="230"/>
        <v>0.56913051193449293</v>
      </c>
      <c r="T1616" s="26">
        <f ca="1">_xlfn.LOGNORM.INV(S1616,'Input Parameters'!$H$34,'Input Parameters'!$I$34)</f>
        <v>51.512786192307075</v>
      </c>
      <c r="U1616" s="10">
        <f t="shared" ca="1" si="231"/>
        <v>0.64581566710473082</v>
      </c>
      <c r="V1616" s="30">
        <f ca="1">_xlfn.BETA.INV(U1616,'Input Parameters'!$L$36,'Input Parameters'!$M$36,'Input Parameters'!$J$36,'Input Parameters'!$K$36)</f>
        <v>0.64486596769403404</v>
      </c>
      <c r="W1616" s="2">
        <f ca="1">N1616+(P1616-N1616)*(1-ERF((T1616-R1616)/(2*SQRT(L1616*'Input Parameters'!$E$38))))</f>
        <v>0.10007330883430465</v>
      </c>
      <c r="X1616">
        <f t="shared" ca="1" si="232"/>
        <v>1</v>
      </c>
      <c r="Y1616" s="7"/>
    </row>
    <row r="1617" spans="1:25" ht="15" customHeight="1" x14ac:dyDescent="0.25">
      <c r="A1617" s="139">
        <v>1610</v>
      </c>
      <c r="B1617" s="10">
        <f t="shared" ca="1" si="223"/>
        <v>0.97437470868454013</v>
      </c>
      <c r="C1617" s="60">
        <f ca="1">_xlfn.NORM.INV(B1617,'Input Parameters'!$E$15,'Input Parameters'!$F$15)</f>
        <v>376.61057125190422</v>
      </c>
      <c r="D1617" s="10">
        <f t="shared" ca="1" si="224"/>
        <v>0.63034707888568842</v>
      </c>
      <c r="E1617" s="62">
        <f ca="1">IF(_xlfn.NORM.INV(D1617,'Input Parameters'!$E$17,'Input Parameters'!$F$17)&lt;3500,3500,IF(_xlfn.NORM.INV(D1617,'Input Parameters'!$E$17,'Input Parameters'!$F$17)&gt;5500,5500,_xlfn.NORM.INV(D1617,'Input Parameters'!$E$17,'Input Parameters'!$F$17)))</f>
        <v>5032.9409130772192</v>
      </c>
      <c r="F1617" s="10">
        <f t="shared" ca="1" si="225"/>
        <v>0.85134731390777429</v>
      </c>
      <c r="G1617" s="64">
        <f ca="1">_xlfn.NORM.INV(F1617,'Input Parameters'!$E$20,'Input Parameters'!$F$20)</f>
        <v>289.63293644911852</v>
      </c>
      <c r="H1617" s="57">
        <f ca="1">EXP(E1617*(1/'Input Parameters'!$E$23-1/G1617))</f>
        <v>0.82245996567455693</v>
      </c>
      <c r="I1617" s="10">
        <f t="shared" ca="1" si="226"/>
        <v>0.17503394247804782</v>
      </c>
      <c r="J1617" s="30">
        <f ca="1">_xlfn.BETA.INV(I1617,'Input Parameters'!$L$26,'Input Parameters'!$M$26,'Input Parameters'!$J$26,'Input Parameters'!$K$26)</f>
        <v>0.50391506082334681</v>
      </c>
      <c r="K1617" s="168">
        <f ca="1">('Input Parameters'!$E$27/'Input Parameters'!$E$38)^$J1617</f>
        <v>2.6927836788292182E-2</v>
      </c>
      <c r="L1617" s="69">
        <f ca="1">$H1617*$C1617*'Input Parameters'!$E$25*K1617</f>
        <v>8.3408198258055783</v>
      </c>
      <c r="M1617" s="24">
        <f t="shared" ca="1" si="227"/>
        <v>0.91670822156845444</v>
      </c>
      <c r="N1617" s="15">
        <f ca="1">_xlfn.NORM.INV(M1617,'Input Parameters'!$E$29,'Input Parameters'!$F$29)</f>
        <v>0.10013832652244199</v>
      </c>
      <c r="O1617" s="8">
        <f t="shared" ca="1" si="228"/>
        <v>0.97996030331449435</v>
      </c>
      <c r="P1617" s="30">
        <f ca="1">_xlfn.LOGNORM.INV(O1617,'Input Parameters'!$H$30,'Input Parameters'!$I$30)</f>
        <v>7.0766805610959009</v>
      </c>
      <c r="Q1617" s="10">
        <f t="shared" ca="1" si="229"/>
        <v>0.77453490987854168</v>
      </c>
      <c r="R1617" s="30">
        <f>IF('Input Parameters'!$E$32=0,0,_xlfn.BETA.INV(Q1617,'Input Parameters'!$L$32,'Input Parameters'!$M$32,'Input Parameters'!$J$32,'Input Parameters'!$K$32))</f>
        <v>0</v>
      </c>
      <c r="S1617" s="10">
        <f t="shared" ca="1" si="230"/>
        <v>0.36137445328694107</v>
      </c>
      <c r="T1617" s="26">
        <f ca="1">_xlfn.LOGNORM.INV(S1617,'Input Parameters'!$H$34,'Input Parameters'!$I$34)</f>
        <v>48.22934377041031</v>
      </c>
      <c r="U1617" s="10">
        <f t="shared" ca="1" si="231"/>
        <v>0.26601142773803998</v>
      </c>
      <c r="V1617" s="30">
        <f ca="1">_xlfn.BETA.INV(U1617,'Input Parameters'!$L$36,'Input Parameters'!$M$36,'Input Parameters'!$J$36,'Input Parameters'!$K$36)</f>
        <v>0.49669281614278199</v>
      </c>
      <c r="W1617" s="2">
        <f ca="1">N1617+(P1617-N1617)*(1-ERF((T1617-R1617)/(2*SQRT(L1617*'Input Parameters'!$E$38))))</f>
        <v>1.7582202384094012</v>
      </c>
      <c r="X1617">
        <f t="shared" ca="1" si="232"/>
        <v>0</v>
      </c>
      <c r="Y1617" s="7"/>
    </row>
    <row r="1618" spans="1:25" ht="15" customHeight="1" x14ac:dyDescent="0.25">
      <c r="A1618" s="139">
        <v>1611</v>
      </c>
      <c r="B1618" s="10">
        <f t="shared" ca="1" si="223"/>
        <v>0.2729049710131517</v>
      </c>
      <c r="C1618" s="60">
        <f ca="1">_xlfn.NORM.INV(B1618,'Input Parameters'!$E$15,'Input Parameters'!$F$15)</f>
        <v>238.23161520706128</v>
      </c>
      <c r="D1618" s="10">
        <f t="shared" ca="1" si="224"/>
        <v>0.75090154976272838</v>
      </c>
      <c r="E1618" s="62">
        <f ca="1">IF(_xlfn.NORM.INV(D1618,'Input Parameters'!$E$17,'Input Parameters'!$F$17)&lt;3500,3500,IF(_xlfn.NORM.INV(D1618,'Input Parameters'!$E$17,'Input Parameters'!$F$17)&gt;5500,5500,_xlfn.NORM.INV(D1618,'Input Parameters'!$E$17,'Input Parameters'!$F$17)))</f>
        <v>5274.1306691758346</v>
      </c>
      <c r="F1618" s="10">
        <f t="shared" ca="1" si="225"/>
        <v>2.6008260179680498E-2</v>
      </c>
      <c r="G1618" s="64">
        <f ca="1">_xlfn.NORM.INV(F1618,'Input Parameters'!$E$20,'Input Parameters'!$F$20)</f>
        <v>269.6319200760679</v>
      </c>
      <c r="H1618" s="57">
        <f ca="1">EXP(E1618*(1/'Input Parameters'!$E$23-1/G1618))</f>
        <v>0.21106286238622227</v>
      </c>
      <c r="I1618" s="10">
        <f t="shared" ca="1" si="226"/>
        <v>0.26250857489949309</v>
      </c>
      <c r="J1618" s="30">
        <f ca="1">_xlfn.BETA.INV(I1618,'Input Parameters'!$L$26,'Input Parameters'!$M$26,'Input Parameters'!$J$26,'Input Parameters'!$K$26)</f>
        <v>0.5552378888597217</v>
      </c>
      <c r="K1618" s="168">
        <f ca="1">('Input Parameters'!$E$27/'Input Parameters'!$E$38)^$J1618</f>
        <v>1.8634611999064608E-2</v>
      </c>
      <c r="L1618" s="69">
        <f ca="1">$H1618*$C1618*'Input Parameters'!$E$25*K1618</f>
        <v>0.93698270229487191</v>
      </c>
      <c r="M1618" s="24">
        <f t="shared" ca="1" si="227"/>
        <v>0.31365357083256618</v>
      </c>
      <c r="N1618" s="15">
        <f ca="1">_xlfn.NORM.INV(M1618,'Input Parameters'!$E$29,'Input Parameters'!$F$29)</f>
        <v>9.9951447945358679E-2</v>
      </c>
      <c r="O1618" s="8">
        <f t="shared" ca="1" si="228"/>
        <v>0.99029242338975321</v>
      </c>
      <c r="P1618" s="30">
        <f ca="1">_xlfn.LOGNORM.INV(O1618,'Input Parameters'!$H$30,'Input Parameters'!$I$30)</f>
        <v>8.0947257404738391</v>
      </c>
      <c r="Q1618" s="10">
        <f t="shared" ca="1" si="229"/>
        <v>0.27152214763362448</v>
      </c>
      <c r="R1618" s="30">
        <f>IF('Input Parameters'!$E$32=0,0,_xlfn.BETA.INV(Q1618,'Input Parameters'!$L$32,'Input Parameters'!$M$32,'Input Parameters'!$J$32,'Input Parameters'!$K$32))</f>
        <v>0</v>
      </c>
      <c r="S1618" s="10">
        <f t="shared" ca="1" si="230"/>
        <v>0.37788745870207296</v>
      </c>
      <c r="T1618" s="26">
        <f ca="1">_xlfn.LOGNORM.INV(S1618,'Input Parameters'!$H$34,'Input Parameters'!$I$34)</f>
        <v>48.492814619664372</v>
      </c>
      <c r="U1618" s="10">
        <f t="shared" ca="1" si="231"/>
        <v>9.9231284878601111E-2</v>
      </c>
      <c r="V1618" s="30">
        <f ca="1">_xlfn.BETA.INV(U1618,'Input Parameters'!$L$36,'Input Parameters'!$M$36,'Input Parameters'!$J$36,'Input Parameters'!$K$36)</f>
        <v>0.41636416839049223</v>
      </c>
      <c r="W1618" s="2">
        <f ca="1">N1618+(P1618-N1618)*(1-ERF((T1618-R1618)/(2*SQRT(L1618*'Input Parameters'!$E$38))))</f>
        <v>0.10312150295255432</v>
      </c>
      <c r="X1618">
        <f t="shared" ca="1" si="232"/>
        <v>1</v>
      </c>
      <c r="Y1618" s="7"/>
    </row>
    <row r="1619" spans="1:25" ht="15" customHeight="1" x14ac:dyDescent="0.25">
      <c r="A1619" s="139">
        <v>1612</v>
      </c>
      <c r="B1619" s="10">
        <f t="shared" ca="1" si="223"/>
        <v>0.85733840327596333</v>
      </c>
      <c r="C1619" s="60">
        <f ca="1">_xlfn.NORM.INV(B1619,'Input Parameters'!$E$15,'Input Parameters'!$F$15)</f>
        <v>328.86950541640914</v>
      </c>
      <c r="D1619" s="10">
        <f t="shared" ca="1" si="224"/>
        <v>0.87217056624678724</v>
      </c>
      <c r="E1619" s="62">
        <f ca="1">IF(_xlfn.NORM.INV(D1619,'Input Parameters'!$E$17,'Input Parameters'!$F$17)&lt;3500,3500,IF(_xlfn.NORM.INV(D1619,'Input Parameters'!$E$17,'Input Parameters'!$F$17)&gt;5500,5500,_xlfn.NORM.INV(D1619,'Input Parameters'!$E$17,'Input Parameters'!$F$17)))</f>
        <v>5500</v>
      </c>
      <c r="F1619" s="10">
        <f t="shared" ca="1" si="225"/>
        <v>0.72175954533711884</v>
      </c>
      <c r="G1619" s="64">
        <f ca="1">_xlfn.NORM.INV(F1619,'Input Parameters'!$E$20,'Input Parameters'!$F$20)</f>
        <v>286.59011291517135</v>
      </c>
      <c r="H1619" s="57">
        <f ca="1">EXP(E1619*(1/'Input Parameters'!$E$23-1/G1619))</f>
        <v>0.66020011259066314</v>
      </c>
      <c r="I1619" s="10">
        <f t="shared" ca="1" si="226"/>
        <v>5.184383192937847E-2</v>
      </c>
      <c r="J1619" s="30">
        <f ca="1">_xlfn.BETA.INV(I1619,'Input Parameters'!$L$26,'Input Parameters'!$M$26,'Input Parameters'!$J$26,'Input Parameters'!$K$26)</f>
        <v>0.38709597722792621</v>
      </c>
      <c r="K1619" s="168">
        <f ca="1">('Input Parameters'!$E$27/'Input Parameters'!$E$38)^$J1619</f>
        <v>6.2246769489244937E-2</v>
      </c>
      <c r="L1619" s="69">
        <f ca="1">$H1619*$C1619*'Input Parameters'!$E$25*K1619</f>
        <v>13.514998952870002</v>
      </c>
      <c r="M1619" s="24">
        <f t="shared" ca="1" si="227"/>
        <v>0.43194952642185092</v>
      </c>
      <c r="N1619" s="15">
        <f ca="1">_xlfn.NORM.INV(M1619,'Input Parameters'!$E$29,'Input Parameters'!$F$29)</f>
        <v>9.9982858702455338E-2</v>
      </c>
      <c r="O1619" s="8">
        <f t="shared" ca="1" si="228"/>
        <v>0.38753776676495777</v>
      </c>
      <c r="P1619" s="30">
        <f ca="1">_xlfn.LOGNORM.INV(O1619,'Input Parameters'!$H$30,'Input Parameters'!$I$30)</f>
        <v>2.3444747175038705</v>
      </c>
      <c r="Q1619" s="10">
        <f t="shared" ca="1" si="229"/>
        <v>0.45149835144761363</v>
      </c>
      <c r="R1619" s="30">
        <f>IF('Input Parameters'!$E$32=0,0,_xlfn.BETA.INV(Q1619,'Input Parameters'!$L$32,'Input Parameters'!$M$32,'Input Parameters'!$J$32,'Input Parameters'!$K$32))</f>
        <v>0</v>
      </c>
      <c r="S1619" s="10">
        <f t="shared" ca="1" si="230"/>
        <v>0.82706408669672593</v>
      </c>
      <c r="T1619" s="26">
        <f ca="1">_xlfn.LOGNORM.INV(S1619,'Input Parameters'!$H$34,'Input Parameters'!$I$34)</f>
        <v>56.685372641812215</v>
      </c>
      <c r="U1619" s="10">
        <f t="shared" ca="1" si="231"/>
        <v>0.42724155961931654</v>
      </c>
      <c r="V1619" s="30">
        <f ca="1">_xlfn.BETA.INV(U1619,'Input Parameters'!$L$36,'Input Parameters'!$M$36,'Input Parameters'!$J$36,'Input Parameters'!$K$36)</f>
        <v>0.55844800221909519</v>
      </c>
      <c r="W1619" s="2">
        <f ca="1">N1619+(P1619-N1619)*(1-ERF((T1619-R1619)/(2*SQRT(L1619*'Input Parameters'!$E$38))))</f>
        <v>0.71851727123286124</v>
      </c>
      <c r="X1619">
        <f t="shared" ca="1" si="232"/>
        <v>0</v>
      </c>
      <c r="Y1619" s="7"/>
    </row>
    <row r="1620" spans="1:25" ht="15" customHeight="1" x14ac:dyDescent="0.25">
      <c r="A1620" s="139">
        <v>1613</v>
      </c>
      <c r="B1620" s="10">
        <f t="shared" ca="1" si="223"/>
        <v>0.26864653571690744</v>
      </c>
      <c r="C1620" s="60">
        <f ca="1">_xlfn.NORM.INV(B1620,'Input Parameters'!$E$15,'Input Parameters'!$F$15)</f>
        <v>237.53464120307507</v>
      </c>
      <c r="D1620" s="10">
        <f t="shared" ca="1" si="224"/>
        <v>0.66486159650329579</v>
      </c>
      <c r="E1620" s="62">
        <f ca="1">IF(_xlfn.NORM.INV(D1620,'Input Parameters'!$E$17,'Input Parameters'!$F$17)&lt;3500,3500,IF(_xlfn.NORM.INV(D1620,'Input Parameters'!$E$17,'Input Parameters'!$F$17)&gt;5500,5500,_xlfn.NORM.INV(D1620,'Input Parameters'!$E$17,'Input Parameters'!$F$17)))</f>
        <v>5098.0376957185699</v>
      </c>
      <c r="F1620" s="10">
        <f t="shared" ca="1" si="225"/>
        <v>0.59799466208657126</v>
      </c>
      <c r="G1620" s="64">
        <f ca="1">_xlfn.NORM.INV(F1620,'Input Parameters'!$E$20,'Input Parameters'!$F$20)</f>
        <v>284.31267146309312</v>
      </c>
      <c r="H1620" s="57">
        <f ca="1">EXP(E1620*(1/'Input Parameters'!$E$23-1/G1620))</f>
        <v>0.59016113691819028</v>
      </c>
      <c r="I1620" s="10">
        <f t="shared" ca="1" si="226"/>
        <v>0.91185552132879244</v>
      </c>
      <c r="J1620" s="30">
        <f ca="1">_xlfn.BETA.INV(I1620,'Input Parameters'!$L$26,'Input Parameters'!$M$26,'Input Parameters'!$J$26,'Input Parameters'!$K$26)</f>
        <v>0.84681443405223011</v>
      </c>
      <c r="K1620" s="168">
        <f ca="1">('Input Parameters'!$E$27/'Input Parameters'!$E$38)^$J1620</f>
        <v>2.3014404881706368E-3</v>
      </c>
      <c r="L1620" s="69">
        <f ca="1">$H1620*$C1620*'Input Parameters'!$E$25*K1620</f>
        <v>0.32262447497428381</v>
      </c>
      <c r="M1620" s="24">
        <f t="shared" ca="1" si="227"/>
        <v>0.68294054377368218</v>
      </c>
      <c r="N1620" s="15">
        <f ca="1">_xlfn.NORM.INV(M1620,'Input Parameters'!$E$29,'Input Parameters'!$F$29)</f>
        <v>0.10004759374897991</v>
      </c>
      <c r="O1620" s="8">
        <f t="shared" ca="1" si="228"/>
        <v>0.32735308784536965</v>
      </c>
      <c r="P1620" s="30">
        <f ca="1">_xlfn.LOGNORM.INV(O1620,'Input Parameters'!$H$30,'Input Parameters'!$I$30)</f>
        <v>2.17227679254693</v>
      </c>
      <c r="Q1620" s="10">
        <f t="shared" ca="1" si="229"/>
        <v>0.41798880197202837</v>
      </c>
      <c r="R1620" s="30">
        <f>IF('Input Parameters'!$E$32=0,0,_xlfn.BETA.INV(Q1620,'Input Parameters'!$L$32,'Input Parameters'!$M$32,'Input Parameters'!$J$32,'Input Parameters'!$K$32))</f>
        <v>0</v>
      </c>
      <c r="S1620" s="10">
        <f t="shared" ca="1" si="230"/>
        <v>0.69536705988569436</v>
      </c>
      <c r="T1620" s="26">
        <f ca="1">_xlfn.LOGNORM.INV(S1620,'Input Parameters'!$H$34,'Input Parameters'!$I$34)</f>
        <v>53.720086730968681</v>
      </c>
      <c r="U1620" s="10">
        <f t="shared" ca="1" si="231"/>
        <v>0.55214924286777245</v>
      </c>
      <c r="V1620" s="30">
        <f ca="1">_xlfn.BETA.INV(U1620,'Input Parameters'!$L$36,'Input Parameters'!$M$36,'Input Parameters'!$J$36,'Input Parameters'!$K$36)</f>
        <v>0.60611228264441996</v>
      </c>
      <c r="W1620" s="2">
        <f ca="1">N1620+(P1620-N1620)*(1-ERF((T1620-R1620)/(2*SQRT(L1620*'Input Parameters'!$E$38))))</f>
        <v>0.10004759379597686</v>
      </c>
      <c r="X1620">
        <f t="shared" ca="1" si="232"/>
        <v>1</v>
      </c>
      <c r="Y1620" s="7"/>
    </row>
    <row r="1621" spans="1:25" ht="15" customHeight="1" x14ac:dyDescent="0.25">
      <c r="A1621" s="139">
        <v>1614</v>
      </c>
      <c r="B1621" s="10">
        <f t="shared" ca="1" si="223"/>
        <v>0.10964413282366281</v>
      </c>
      <c r="C1621" s="60">
        <f ca="1">_xlfn.NORM.INV(B1621,'Input Parameters'!$E$15,'Input Parameters'!$F$15)</f>
        <v>204.39473870464752</v>
      </c>
      <c r="D1621" s="10">
        <f t="shared" ca="1" si="224"/>
        <v>0.49175487006334639</v>
      </c>
      <c r="E1621" s="62">
        <f ca="1">IF(_xlfn.NORM.INV(D1621,'Input Parameters'!$E$17,'Input Parameters'!$F$17)&lt;3500,3500,IF(_xlfn.NORM.INV(D1621,'Input Parameters'!$E$17,'Input Parameters'!$F$17)&gt;5500,5500,_xlfn.NORM.INV(D1621,'Input Parameters'!$E$17,'Input Parameters'!$F$17)))</f>
        <v>4785.5317368336291</v>
      </c>
      <c r="F1621" s="10">
        <f t="shared" ca="1" si="225"/>
        <v>0.62282175143195539</v>
      </c>
      <c r="G1621" s="64">
        <f ca="1">_xlfn.NORM.INV(F1621,'Input Parameters'!$E$20,'Input Parameters'!$F$20)</f>
        <v>284.74643123849239</v>
      </c>
      <c r="H1621" s="57">
        <f ca="1">EXP(E1621*(1/'Input Parameters'!$E$23-1/G1621))</f>
        <v>0.6253820748613691</v>
      </c>
      <c r="I1621" s="10">
        <f t="shared" ca="1" si="226"/>
        <v>0.89416232064386325</v>
      </c>
      <c r="J1621" s="30">
        <f ca="1">_xlfn.BETA.INV(I1621,'Input Parameters'!$L$26,'Input Parameters'!$M$26,'Input Parameters'!$J$26,'Input Parameters'!$K$26)</f>
        <v>0.83536489714084605</v>
      </c>
      <c r="K1621" s="168">
        <f ca="1">('Input Parameters'!$E$27/'Input Parameters'!$E$38)^$J1621</f>
        <v>2.4984312286383962E-3</v>
      </c>
      <c r="L1621" s="69">
        <f ca="1">$H1621*$C1621*'Input Parameters'!$E$25*K1621</f>
        <v>0.31936148656003649</v>
      </c>
      <c r="M1621" s="24">
        <f t="shared" ca="1" si="227"/>
        <v>2.706008133265414E-2</v>
      </c>
      <c r="N1621" s="15">
        <f ca="1">_xlfn.NORM.INV(M1621,'Input Parameters'!$E$29,'Input Parameters'!$F$29)</f>
        <v>9.9807412643264287E-2</v>
      </c>
      <c r="O1621" s="8">
        <f t="shared" ca="1" si="228"/>
        <v>0.42331869347869799</v>
      </c>
      <c r="P1621" s="30">
        <f ca="1">_xlfn.LOGNORM.INV(O1621,'Input Parameters'!$H$30,'Input Parameters'!$I$30)</f>
        <v>2.4489933351363402</v>
      </c>
      <c r="Q1621" s="10">
        <f t="shared" ca="1" si="229"/>
        <v>0.56824564726848381</v>
      </c>
      <c r="R1621" s="30">
        <f>IF('Input Parameters'!$E$32=0,0,_xlfn.BETA.INV(Q1621,'Input Parameters'!$L$32,'Input Parameters'!$M$32,'Input Parameters'!$J$32,'Input Parameters'!$K$32))</f>
        <v>0</v>
      </c>
      <c r="S1621" s="10">
        <f t="shared" ca="1" si="230"/>
        <v>0.13930028624234492</v>
      </c>
      <c r="T1621" s="26">
        <f ca="1">_xlfn.LOGNORM.INV(S1621,'Input Parameters'!$H$34,'Input Parameters'!$I$34)</f>
        <v>44.046034183477978</v>
      </c>
      <c r="U1621" s="10">
        <f t="shared" ca="1" si="231"/>
        <v>0.59208152122449054</v>
      </c>
      <c r="V1621" s="30">
        <f ca="1">_xlfn.BETA.INV(U1621,'Input Parameters'!$L$36,'Input Parameters'!$M$36,'Input Parameters'!$J$36,'Input Parameters'!$K$36)</f>
        <v>0.62215514049367537</v>
      </c>
      <c r="W1621" s="2">
        <f ca="1">N1621+(P1621-N1621)*(1-ERF((T1621-R1621)/(2*SQRT(L1621*'Input Parameters'!$E$38))))</f>
        <v>9.9807496340799717E-2</v>
      </c>
      <c r="X1621">
        <f t="shared" ca="1" si="232"/>
        <v>1</v>
      </c>
      <c r="Y1621" s="7"/>
    </row>
    <row r="1622" spans="1:25" ht="15" customHeight="1" x14ac:dyDescent="0.25">
      <c r="A1622" s="139">
        <v>1615</v>
      </c>
      <c r="B1622" s="10">
        <f t="shared" ca="1" si="223"/>
        <v>7.5585635063286749E-2</v>
      </c>
      <c r="C1622" s="60">
        <f ca="1">_xlfn.NORM.INV(B1622,'Input Parameters'!$E$15,'Input Parameters'!$F$15)</f>
        <v>193.17757926436195</v>
      </c>
      <c r="D1622" s="10">
        <f t="shared" ca="1" si="224"/>
        <v>0.33280650860810423</v>
      </c>
      <c r="E1622" s="62">
        <f ca="1">IF(_xlfn.NORM.INV(D1622,'Input Parameters'!$E$17,'Input Parameters'!$F$17)&lt;3500,3500,IF(_xlfn.NORM.INV(D1622,'Input Parameters'!$E$17,'Input Parameters'!$F$17)&gt;5500,5500,_xlfn.NORM.INV(D1622,'Input Parameters'!$E$17,'Input Parameters'!$F$17)))</f>
        <v>4497.4763338709336</v>
      </c>
      <c r="F1622" s="10">
        <f t="shared" ca="1" si="225"/>
        <v>0.65574344914075622</v>
      </c>
      <c r="G1622" s="64">
        <f ca="1">_xlfn.NORM.INV(F1622,'Input Parameters'!$E$20,'Input Parameters'!$F$20)</f>
        <v>285.33585390223925</v>
      </c>
      <c r="H1622" s="57">
        <f ca="1">EXP(E1622*(1/'Input Parameters'!$E$23-1/G1622))</f>
        <v>0.66463911588165725</v>
      </c>
      <c r="I1622" s="10">
        <f t="shared" ca="1" si="226"/>
        <v>0.46908673714223292</v>
      </c>
      <c r="J1622" s="30">
        <f ca="1">_xlfn.BETA.INV(I1622,'Input Parameters'!$L$26,'Input Parameters'!$M$26,'Input Parameters'!$J$26,'Input Parameters'!$K$26)</f>
        <v>0.6488468600547852</v>
      </c>
      <c r="K1622" s="168">
        <f ca="1">('Input Parameters'!$E$27/'Input Parameters'!$E$38)^$J1622</f>
        <v>9.5215851035382604E-3</v>
      </c>
      <c r="L1622" s="69">
        <f ca="1">$H1622*$C1622*'Input Parameters'!$E$25*K1622</f>
        <v>1.2225084514626183</v>
      </c>
      <c r="M1622" s="24">
        <f t="shared" ca="1" si="227"/>
        <v>0.85263194204148074</v>
      </c>
      <c r="N1622" s="15">
        <f ca="1">_xlfn.NORM.INV(M1622,'Input Parameters'!$E$29,'Input Parameters'!$F$29)</f>
        <v>0.10010477883831106</v>
      </c>
      <c r="O1622" s="8">
        <f t="shared" ca="1" si="228"/>
        <v>0.33736155497910114</v>
      </c>
      <c r="P1622" s="30">
        <f ca="1">_xlfn.LOGNORM.INV(O1622,'Input Parameters'!$H$30,'Input Parameters'!$I$30)</f>
        <v>2.2007413330637853</v>
      </c>
      <c r="Q1622" s="10">
        <f t="shared" ca="1" si="229"/>
        <v>0.59692419273708652</v>
      </c>
      <c r="R1622" s="30">
        <f>IF('Input Parameters'!$E$32=0,0,_xlfn.BETA.INV(Q1622,'Input Parameters'!$L$32,'Input Parameters'!$M$32,'Input Parameters'!$J$32,'Input Parameters'!$K$32))</f>
        <v>0</v>
      </c>
      <c r="S1622" s="10">
        <f t="shared" ca="1" si="230"/>
        <v>0.58185068726898637</v>
      </c>
      <c r="T1622" s="26">
        <f ca="1">_xlfn.LOGNORM.INV(S1622,'Input Parameters'!$H$34,'Input Parameters'!$I$34)</f>
        <v>51.721471009319828</v>
      </c>
      <c r="U1622" s="10">
        <f t="shared" ca="1" si="231"/>
        <v>0.39243397996120033</v>
      </c>
      <c r="V1622" s="30">
        <f ca="1">_xlfn.BETA.INV(U1622,'Input Parameters'!$L$36,'Input Parameters'!$M$36,'Input Parameters'!$J$36,'Input Parameters'!$K$36)</f>
        <v>0.54541760209193879</v>
      </c>
      <c r="W1622" s="2">
        <f ca="1">N1622+(P1622-N1622)*(1-ERF((T1622-R1622)/(2*SQRT(L1622*'Input Parameters'!$E$38))))</f>
        <v>0.10208054812526293</v>
      </c>
      <c r="X1622">
        <f t="shared" ca="1" si="232"/>
        <v>1</v>
      </c>
      <c r="Y1622" s="7"/>
    </row>
    <row r="1623" spans="1:25" ht="15" customHeight="1" x14ac:dyDescent="0.25">
      <c r="A1623" s="139">
        <v>1616</v>
      </c>
      <c r="B1623" s="10">
        <f t="shared" ca="1" si="223"/>
        <v>0.30695025033491907</v>
      </c>
      <c r="C1623" s="60">
        <f ca="1">_xlfn.NORM.INV(B1623,'Input Parameters'!$E$15,'Input Parameters'!$F$15)</f>
        <v>243.62587195067076</v>
      </c>
      <c r="D1623" s="10">
        <f t="shared" ca="1" si="224"/>
        <v>0.79447629602696301</v>
      </c>
      <c r="E1623" s="62">
        <f ca="1">IF(_xlfn.NORM.INV(D1623,'Input Parameters'!$E$17,'Input Parameters'!$F$17)&lt;3500,3500,IF(_xlfn.NORM.INV(D1623,'Input Parameters'!$E$17,'Input Parameters'!$F$17)&gt;5500,5500,_xlfn.NORM.INV(D1623,'Input Parameters'!$E$17,'Input Parameters'!$F$17)))</f>
        <v>5375.4362701696791</v>
      </c>
      <c r="F1623" s="10">
        <f t="shared" ca="1" si="225"/>
        <v>0.57158808845217535</v>
      </c>
      <c r="G1623" s="64">
        <f ca="1">_xlfn.NORM.INV(F1623,'Input Parameters'!$E$20,'Input Parameters'!$F$20)</f>
        <v>283.8588057307</v>
      </c>
      <c r="H1623" s="57">
        <f ca="1">EXP(E1623*(1/'Input Parameters'!$E$23-1/G1623))</f>
        <v>0.5563903883614667</v>
      </c>
      <c r="I1623" s="10">
        <f t="shared" ca="1" si="226"/>
        <v>0.8333307307596628</v>
      </c>
      <c r="J1623" s="30">
        <f ca="1">_xlfn.BETA.INV(I1623,'Input Parameters'!$L$26,'Input Parameters'!$M$26,'Input Parameters'!$J$26,'Input Parameters'!$K$26)</f>
        <v>0.80166089947328789</v>
      </c>
      <c r="K1623" s="168">
        <f ca="1">('Input Parameters'!$E$27/'Input Parameters'!$E$38)^$J1623</f>
        <v>3.1817221357404953E-3</v>
      </c>
      <c r="L1623" s="69">
        <f ca="1">$H1623*$C1623*'Input Parameters'!$E$25*K1623</f>
        <v>0.43128591474311623</v>
      </c>
      <c r="M1623" s="24">
        <f t="shared" ca="1" si="227"/>
        <v>0.82687732343909282</v>
      </c>
      <c r="N1623" s="15">
        <f ca="1">_xlfn.NORM.INV(M1623,'Input Parameters'!$E$29,'Input Parameters'!$F$29)</f>
        <v>0.10009418970451056</v>
      </c>
      <c r="O1623" s="8">
        <f t="shared" ca="1" si="228"/>
        <v>5.2367297525174661E-2</v>
      </c>
      <c r="P1623" s="30">
        <f ca="1">_xlfn.LOGNORM.INV(O1623,'Input Parameters'!$H$30,'Input Parameters'!$I$30)</f>
        <v>1.2469333941102394</v>
      </c>
      <c r="Q1623" s="10">
        <f t="shared" ca="1" si="229"/>
        <v>0.90112385605848888</v>
      </c>
      <c r="R1623" s="30">
        <f>IF('Input Parameters'!$E$32=0,0,_xlfn.BETA.INV(Q1623,'Input Parameters'!$L$32,'Input Parameters'!$M$32,'Input Parameters'!$J$32,'Input Parameters'!$K$32))</f>
        <v>0</v>
      </c>
      <c r="S1623" s="10">
        <f t="shared" ca="1" si="230"/>
        <v>0.69919952492782744</v>
      </c>
      <c r="T1623" s="26">
        <f ca="1">_xlfn.LOGNORM.INV(S1623,'Input Parameters'!$H$34,'Input Parameters'!$I$34)</f>
        <v>53.793568816396416</v>
      </c>
      <c r="U1623" s="10">
        <f t="shared" ca="1" si="231"/>
        <v>0.71798083931074641</v>
      </c>
      <c r="V1623" s="30">
        <f ca="1">_xlfn.BETA.INV(U1623,'Input Parameters'!$L$36,'Input Parameters'!$M$36,'Input Parameters'!$J$36,'Input Parameters'!$K$36)</f>
        <v>0.67840615268373472</v>
      </c>
      <c r="W1623" s="2">
        <f ca="1">N1623+(P1623-N1623)*(1-ERF((T1623-R1623)/(2*SQRT(L1623*'Input Parameters'!$E$38))))</f>
        <v>0.10009419767849662</v>
      </c>
      <c r="X1623">
        <f t="shared" ca="1" si="232"/>
        <v>1</v>
      </c>
      <c r="Y1623" s="7"/>
    </row>
    <row r="1624" spans="1:25" ht="15" customHeight="1" x14ac:dyDescent="0.25">
      <c r="A1624" s="139">
        <v>1617</v>
      </c>
      <c r="B1624" s="10">
        <f t="shared" ca="1" si="223"/>
        <v>0.9874794362082161</v>
      </c>
      <c r="C1624" s="60">
        <f ca="1">_xlfn.NORM.INV(B1624,'Input Parameters'!$E$15,'Input Parameters'!$F$15)</f>
        <v>392.40210875827592</v>
      </c>
      <c r="D1624" s="10">
        <f t="shared" ca="1" si="224"/>
        <v>1.4709402438279007E-2</v>
      </c>
      <c r="E1624" s="62">
        <f ca="1">IF(_xlfn.NORM.INV(D1624,'Input Parameters'!$E$17,'Input Parameters'!$F$17)&lt;3500,3500,IF(_xlfn.NORM.INV(D1624,'Input Parameters'!$E$17,'Input Parameters'!$F$17)&gt;5500,5500,_xlfn.NORM.INV(D1624,'Input Parameters'!$E$17,'Input Parameters'!$F$17)))</f>
        <v>3500</v>
      </c>
      <c r="F1624" s="10">
        <f t="shared" ca="1" si="225"/>
        <v>0.64930085067359822</v>
      </c>
      <c r="G1624" s="64">
        <f ca="1">_xlfn.NORM.INV(F1624,'Input Parameters'!$E$20,'Input Parameters'!$F$20)</f>
        <v>285.21900508066176</v>
      </c>
      <c r="H1624" s="57">
        <f ca="1">EXP(E1624*(1/'Input Parameters'!$E$23-1/G1624))</f>
        <v>0.72402137175022074</v>
      </c>
      <c r="I1624" s="10">
        <f t="shared" ca="1" si="226"/>
        <v>0.31131318514375839</v>
      </c>
      <c r="J1624" s="30">
        <f ca="1">_xlfn.BETA.INV(I1624,'Input Parameters'!$L$26,'Input Parameters'!$M$26,'Input Parameters'!$J$26,'Input Parameters'!$K$26)</f>
        <v>0.57971962166182978</v>
      </c>
      <c r="K1624" s="168">
        <f ca="1">('Input Parameters'!$E$27/'Input Parameters'!$E$38)^$J1624</f>
        <v>1.5633447048304105E-2</v>
      </c>
      <c r="L1624" s="69">
        <f ca="1">$H1624*$C1624*'Input Parameters'!$E$25*K1624</f>
        <v>4.4415797614621066</v>
      </c>
      <c r="M1624" s="24">
        <f t="shared" ca="1" si="227"/>
        <v>0.68386158682202192</v>
      </c>
      <c r="N1624" s="15">
        <f ca="1">_xlfn.NORM.INV(M1624,'Input Parameters'!$E$29,'Input Parameters'!$F$29)</f>
        <v>0.10004785246607849</v>
      </c>
      <c r="O1624" s="8">
        <f t="shared" ca="1" si="228"/>
        <v>0.46996740794358882</v>
      </c>
      <c r="P1624" s="30">
        <f ca="1">_xlfn.LOGNORM.INV(O1624,'Input Parameters'!$H$30,'Input Parameters'!$I$30)</f>
        <v>2.5894507291490823</v>
      </c>
      <c r="Q1624" s="10">
        <f t="shared" ca="1" si="229"/>
        <v>0.32531877986822466</v>
      </c>
      <c r="R1624" s="30">
        <f>IF('Input Parameters'!$E$32=0,0,_xlfn.BETA.INV(Q1624,'Input Parameters'!$L$32,'Input Parameters'!$M$32,'Input Parameters'!$J$32,'Input Parameters'!$K$32))</f>
        <v>0</v>
      </c>
      <c r="S1624" s="10">
        <f t="shared" ca="1" si="230"/>
        <v>6.6993416218372182E-2</v>
      </c>
      <c r="T1624" s="26">
        <f ca="1">_xlfn.LOGNORM.INV(S1624,'Input Parameters'!$H$34,'Input Parameters'!$I$34)</f>
        <v>41.827305991306581</v>
      </c>
      <c r="U1624" s="10">
        <f t="shared" ca="1" si="231"/>
        <v>0.59550403736689184</v>
      </c>
      <c r="V1624" s="30">
        <f ca="1">_xlfn.BETA.INV(U1624,'Input Parameters'!$L$36,'Input Parameters'!$M$36,'Input Parameters'!$J$36,'Input Parameters'!$K$36)</f>
        <v>0.62355916004450429</v>
      </c>
      <c r="W1624" s="2">
        <f ca="1">N1624+(P1624-N1624)*(1-ERF((T1624-R1624)/(2*SQRT(L1624*'Input Parameters'!$E$38))))</f>
        <v>0.49960375118960337</v>
      </c>
      <c r="X1624">
        <f t="shared" ca="1" si="232"/>
        <v>1</v>
      </c>
      <c r="Y1624" s="7"/>
    </row>
    <row r="1625" spans="1:25" ht="15" customHeight="1" x14ac:dyDescent="0.25">
      <c r="A1625" s="139">
        <v>1618</v>
      </c>
      <c r="B1625" s="10">
        <f t="shared" ca="1" si="223"/>
        <v>0.79272412886679666</v>
      </c>
      <c r="C1625" s="60">
        <f ca="1">_xlfn.NORM.INV(B1625,'Input Parameters'!$E$15,'Input Parameters'!$F$15)</f>
        <v>315.18415731629159</v>
      </c>
      <c r="D1625" s="10">
        <f t="shared" ca="1" si="224"/>
        <v>0.42984919638641561</v>
      </c>
      <c r="E1625" s="62">
        <f ca="1">IF(_xlfn.NORM.INV(D1625,'Input Parameters'!$E$17,'Input Parameters'!$F$17)&lt;3500,3500,IF(_xlfn.NORM.INV(D1625,'Input Parameters'!$E$17,'Input Parameters'!$F$17)&gt;5500,5500,_xlfn.NORM.INV(D1625,'Input Parameters'!$E$17,'Input Parameters'!$F$17)))</f>
        <v>4676.2693216900825</v>
      </c>
      <c r="F1625" s="10">
        <f t="shared" ca="1" si="225"/>
        <v>0.58842986726634117</v>
      </c>
      <c r="G1625" s="64">
        <f ca="1">_xlfn.NORM.INV(F1625,'Input Parameters'!$E$20,'Input Parameters'!$F$20)</f>
        <v>284.14750267050351</v>
      </c>
      <c r="H1625" s="57">
        <f ca="1">EXP(E1625*(1/'Input Parameters'!$E$23-1/G1625))</f>
        <v>0.61061352209397957</v>
      </c>
      <c r="I1625" s="10">
        <f t="shared" ca="1" si="226"/>
        <v>0.3439839633853663</v>
      </c>
      <c r="J1625" s="30">
        <f ca="1">_xlfn.BETA.INV(I1625,'Input Parameters'!$L$26,'Input Parameters'!$M$26,'Input Parameters'!$J$26,'Input Parameters'!$K$26)</f>
        <v>0.59505001762815191</v>
      </c>
      <c r="K1625" s="168">
        <f ca="1">('Input Parameters'!$E$27/'Input Parameters'!$E$38)^$J1625</f>
        <v>1.400546157683146E-2</v>
      </c>
      <c r="L1625" s="69">
        <f ca="1">$H1625*$C1625*'Input Parameters'!$E$25*K1625</f>
        <v>2.6954310293378509</v>
      </c>
      <c r="M1625" s="24">
        <f t="shared" ca="1" si="227"/>
        <v>0.92960919468463876</v>
      </c>
      <c r="N1625" s="15">
        <f ca="1">_xlfn.NORM.INV(M1625,'Input Parameters'!$E$29,'Input Parameters'!$F$29)</f>
        <v>0.10014728866194132</v>
      </c>
      <c r="O1625" s="8">
        <f t="shared" ca="1" si="228"/>
        <v>0.34983268665290668</v>
      </c>
      <c r="P1625" s="30">
        <f ca="1">_xlfn.LOGNORM.INV(O1625,'Input Parameters'!$H$30,'Input Parameters'!$I$30)</f>
        <v>2.2362696721249256</v>
      </c>
      <c r="Q1625" s="10">
        <f t="shared" ca="1" si="229"/>
        <v>0.72479250267256345</v>
      </c>
      <c r="R1625" s="30">
        <f>IF('Input Parameters'!$E$32=0,0,_xlfn.BETA.INV(Q1625,'Input Parameters'!$L$32,'Input Parameters'!$M$32,'Input Parameters'!$J$32,'Input Parameters'!$K$32))</f>
        <v>0</v>
      </c>
      <c r="S1625" s="10">
        <f t="shared" ca="1" si="230"/>
        <v>0.71456399103060253</v>
      </c>
      <c r="T1625" s="26">
        <f ca="1">_xlfn.LOGNORM.INV(S1625,'Input Parameters'!$H$34,'Input Parameters'!$I$34)</f>
        <v>54.093595686914206</v>
      </c>
      <c r="U1625" s="10">
        <f t="shared" ca="1" si="231"/>
        <v>0.93484956350123838</v>
      </c>
      <c r="V1625" s="30">
        <f ca="1">_xlfn.BETA.INV(U1625,'Input Parameters'!$L$36,'Input Parameters'!$M$36,'Input Parameters'!$J$36,'Input Parameters'!$K$36)</f>
        <v>0.84471269654001202</v>
      </c>
      <c r="W1625" s="2">
        <f ca="1">N1625+(P1625-N1625)*(1-ERF((T1625-R1625)/(2*SQRT(L1625*'Input Parameters'!$E$38))))</f>
        <v>0.14247938799065279</v>
      </c>
      <c r="X1625">
        <f t="shared" ca="1" si="232"/>
        <v>1</v>
      </c>
      <c r="Y1625" s="7"/>
    </row>
    <row r="1626" spans="1:25" ht="15" customHeight="1" x14ac:dyDescent="0.25">
      <c r="A1626" s="139">
        <v>1619</v>
      </c>
      <c r="B1626" s="10">
        <f t="shared" ca="1" si="223"/>
        <v>0.35684056304272671</v>
      </c>
      <c r="C1626" s="60">
        <f ca="1">_xlfn.NORM.INV(B1626,'Input Parameters'!$E$15,'Input Parameters'!$F$15)</f>
        <v>251.08271979416338</v>
      </c>
      <c r="D1626" s="10">
        <f t="shared" ca="1" si="224"/>
        <v>0.236498285255348</v>
      </c>
      <c r="E1626" s="62">
        <f ca="1">IF(_xlfn.NORM.INV(D1626,'Input Parameters'!$E$17,'Input Parameters'!$F$17)&lt;3500,3500,IF(_xlfn.NORM.INV(D1626,'Input Parameters'!$E$17,'Input Parameters'!$F$17)&gt;5500,5500,_xlfn.NORM.INV(D1626,'Input Parameters'!$E$17,'Input Parameters'!$F$17)))</f>
        <v>4297.6716159135558</v>
      </c>
      <c r="F1626" s="10">
        <f t="shared" ca="1" si="225"/>
        <v>0.67483600247984843</v>
      </c>
      <c r="G1626" s="64">
        <f ca="1">_xlfn.NORM.INV(F1626,'Input Parameters'!$E$20,'Input Parameters'!$F$20)</f>
        <v>285.68715408901346</v>
      </c>
      <c r="H1626" s="57">
        <f ca="1">EXP(E1626*(1/'Input Parameters'!$E$23-1/G1626))</f>
        <v>0.68946346845951756</v>
      </c>
      <c r="I1626" s="10">
        <f t="shared" ca="1" si="226"/>
        <v>0.84417154554921969</v>
      </c>
      <c r="J1626" s="30">
        <f ca="1">_xlfn.BETA.INV(I1626,'Input Parameters'!$L$26,'Input Parameters'!$M$26,'Input Parameters'!$J$26,'Input Parameters'!$K$26)</f>
        <v>0.80720634309881634</v>
      </c>
      <c r="K1626" s="168">
        <f ca="1">('Input Parameters'!$E$27/'Input Parameters'!$E$38)^$J1626</f>
        <v>3.0576449744305107E-3</v>
      </c>
      <c r="L1626" s="69">
        <f ca="1">$H1626*$C1626*'Input Parameters'!$E$25*K1626</f>
        <v>0.52931614630924217</v>
      </c>
      <c r="M1626" s="24">
        <f t="shared" ca="1" si="227"/>
        <v>0.10258119642365382</v>
      </c>
      <c r="N1626" s="15">
        <f ca="1">_xlfn.NORM.INV(M1626,'Input Parameters'!$E$29,'Input Parameters'!$F$29)</f>
        <v>9.9873301986450183E-2</v>
      </c>
      <c r="O1626" s="8">
        <f t="shared" ca="1" si="228"/>
        <v>0.18179838110185897</v>
      </c>
      <c r="P1626" s="30">
        <f ca="1">_xlfn.LOGNORM.INV(O1626,'Input Parameters'!$H$30,'Input Parameters'!$I$30)</f>
        <v>1.7469424724882316</v>
      </c>
      <c r="Q1626" s="10">
        <f t="shared" ca="1" si="229"/>
        <v>0.35662294993132448</v>
      </c>
      <c r="R1626" s="30">
        <f>IF('Input Parameters'!$E$32=0,0,_xlfn.BETA.INV(Q1626,'Input Parameters'!$L$32,'Input Parameters'!$M$32,'Input Parameters'!$J$32,'Input Parameters'!$K$32))</f>
        <v>0</v>
      </c>
      <c r="S1626" s="10">
        <f t="shared" ca="1" si="230"/>
        <v>0.79912671448417405</v>
      </c>
      <c r="T1626" s="26">
        <f ca="1">_xlfn.LOGNORM.INV(S1626,'Input Parameters'!$H$34,'Input Parameters'!$I$34)</f>
        <v>55.955208114501843</v>
      </c>
      <c r="U1626" s="10">
        <f t="shared" ca="1" si="231"/>
        <v>0.7128789267193687</v>
      </c>
      <c r="V1626" s="30">
        <f ca="1">_xlfn.BETA.INV(U1626,'Input Parameters'!$L$36,'Input Parameters'!$M$36,'Input Parameters'!$J$36,'Input Parameters'!$K$36)</f>
        <v>0.67588375541093226</v>
      </c>
      <c r="W1626" s="2">
        <f ca="1">N1626+(P1626-N1626)*(1-ERF((T1626-R1626)/(2*SQRT(L1626*'Input Parameters'!$E$38))))</f>
        <v>9.9873390554733613E-2</v>
      </c>
      <c r="X1626">
        <f t="shared" ca="1" si="232"/>
        <v>1</v>
      </c>
      <c r="Y1626" s="7"/>
    </row>
    <row r="1627" spans="1:25" ht="15" customHeight="1" x14ac:dyDescent="0.25">
      <c r="A1627" s="139">
        <v>1620</v>
      </c>
      <c r="B1627" s="10">
        <f t="shared" ca="1" si="223"/>
        <v>0.89708562770832501</v>
      </c>
      <c r="C1627" s="60">
        <f ca="1">_xlfn.NORM.INV(B1627,'Input Parameters'!$E$15,'Input Parameters'!$F$15)</f>
        <v>339.52833977689608</v>
      </c>
      <c r="D1627" s="10">
        <f t="shared" ca="1" si="224"/>
        <v>0.88527871247470047</v>
      </c>
      <c r="E1627" s="62">
        <f ca="1">IF(_xlfn.NORM.INV(D1627,'Input Parameters'!$E$17,'Input Parameters'!$F$17)&lt;3500,3500,IF(_xlfn.NORM.INV(D1627,'Input Parameters'!$E$17,'Input Parameters'!$F$17)&gt;5500,5500,_xlfn.NORM.INV(D1627,'Input Parameters'!$E$17,'Input Parameters'!$F$17)))</f>
        <v>5500</v>
      </c>
      <c r="F1627" s="10">
        <f t="shared" ca="1" si="225"/>
        <v>0.21473314641559227</v>
      </c>
      <c r="G1627" s="64">
        <f ca="1">_xlfn.NORM.INV(F1627,'Input Parameters'!$E$20,'Input Parameters'!$F$20)</f>
        <v>277.35629469585592</v>
      </c>
      <c r="H1627" s="57">
        <f ca="1">EXP(E1627*(1/'Input Parameters'!$E$23-1/G1627))</f>
        <v>0.34849556206497218</v>
      </c>
      <c r="I1627" s="10">
        <f t="shared" ca="1" si="226"/>
        <v>0.43536371857254752</v>
      </c>
      <c r="J1627" s="30">
        <f ca="1">_xlfn.BETA.INV(I1627,'Input Parameters'!$L$26,'Input Parameters'!$M$26,'Input Parameters'!$J$26,'Input Parameters'!$K$26)</f>
        <v>0.63490451127597081</v>
      </c>
      <c r="K1627" s="168">
        <f ca="1">('Input Parameters'!$E$27/'Input Parameters'!$E$38)^$J1627</f>
        <v>1.0523071542650805E-2</v>
      </c>
      <c r="L1627" s="69">
        <f ca="1">$H1627*$C1627*'Input Parameters'!$E$25*K1627</f>
        <v>1.2451331758512747</v>
      </c>
      <c r="M1627" s="24">
        <f t="shared" ca="1" si="227"/>
        <v>0.69822827329764914</v>
      </c>
      <c r="N1627" s="15">
        <f ca="1">_xlfn.NORM.INV(M1627,'Input Parameters'!$E$29,'Input Parameters'!$F$29)</f>
        <v>0.10005193116172546</v>
      </c>
      <c r="O1627" s="8">
        <f t="shared" ca="1" si="228"/>
        <v>0.75346486740610741</v>
      </c>
      <c r="P1627" s="30">
        <f ca="1">_xlfn.LOGNORM.INV(O1627,'Input Parameters'!$H$30,'Input Parameters'!$I$30)</f>
        <v>3.7092370071251288</v>
      </c>
      <c r="Q1627" s="10">
        <f t="shared" ca="1" si="229"/>
        <v>0.93039460634589977</v>
      </c>
      <c r="R1627" s="30">
        <f>IF('Input Parameters'!$E$32=0,0,_xlfn.BETA.INV(Q1627,'Input Parameters'!$L$32,'Input Parameters'!$M$32,'Input Parameters'!$J$32,'Input Parameters'!$K$32))</f>
        <v>0</v>
      </c>
      <c r="S1627" s="10">
        <f t="shared" ca="1" si="230"/>
        <v>0.66161471393437932</v>
      </c>
      <c r="T1627" s="26">
        <f ca="1">_xlfn.LOGNORM.INV(S1627,'Input Parameters'!$H$34,'Input Parameters'!$I$34)</f>
        <v>53.09334890572319</v>
      </c>
      <c r="U1627" s="10">
        <f t="shared" ca="1" si="231"/>
        <v>0.76706503001527104</v>
      </c>
      <c r="V1627" s="30">
        <f ca="1">_xlfn.BETA.INV(U1627,'Input Parameters'!$L$36,'Input Parameters'!$M$36,'Input Parameters'!$J$36,'Input Parameters'!$K$36)</f>
        <v>0.70426463233809855</v>
      </c>
      <c r="W1627" s="2">
        <f ca="1">N1627+(P1627-N1627)*(1-ERF((T1627-R1627)/(2*SQRT(L1627*'Input Parameters'!$E$38))))</f>
        <v>0.10281980137785622</v>
      </c>
      <c r="X1627">
        <f t="shared" ca="1" si="232"/>
        <v>1</v>
      </c>
      <c r="Y1627" s="7"/>
    </row>
    <row r="1628" spans="1:25" ht="15" customHeight="1" x14ac:dyDescent="0.25">
      <c r="A1628" s="139">
        <v>1621</v>
      </c>
      <c r="B1628" s="10">
        <f t="shared" ca="1" si="223"/>
        <v>0.91196850770049498</v>
      </c>
      <c r="C1628" s="60">
        <f ca="1">_xlfn.NORM.INV(B1628,'Input Parameters'!$E$15,'Input Parameters'!$F$15)</f>
        <v>344.28967679805749</v>
      </c>
      <c r="D1628" s="10">
        <f t="shared" ca="1" si="224"/>
        <v>0.69499995297756911</v>
      </c>
      <c r="E1628" s="62">
        <f ca="1">IF(_xlfn.NORM.INV(D1628,'Input Parameters'!$E$17,'Input Parameters'!$F$17)&lt;3500,3500,IF(_xlfn.NORM.INV(D1628,'Input Parameters'!$E$17,'Input Parameters'!$F$17)&gt;5500,5500,_xlfn.NORM.INV(D1628,'Input Parameters'!$E$17,'Input Parameters'!$F$17)))</f>
        <v>5157.0513259079999</v>
      </c>
      <c r="F1628" s="10">
        <f t="shared" ca="1" si="225"/>
        <v>0.81148900448817352</v>
      </c>
      <c r="G1628" s="64">
        <f ca="1">_xlfn.NORM.INV(F1628,'Input Parameters'!$E$20,'Input Parameters'!$F$20)</f>
        <v>288.56875766813698</v>
      </c>
      <c r="H1628" s="57">
        <f ca="1">EXP(E1628*(1/'Input Parameters'!$E$23-1/G1628))</f>
        <v>0.76648661940740703</v>
      </c>
      <c r="I1628" s="10">
        <f t="shared" ca="1" si="226"/>
        <v>0.18979159540159585</v>
      </c>
      <c r="J1628" s="30">
        <f ca="1">_xlfn.BETA.INV(I1628,'Input Parameters'!$L$26,'Input Parameters'!$M$26,'Input Parameters'!$J$26,'Input Parameters'!$K$26)</f>
        <v>0.51350552710730724</v>
      </c>
      <c r="K1628" s="168">
        <f ca="1">('Input Parameters'!$E$27/'Input Parameters'!$E$38)^$J1628</f>
        <v>2.5137680457702014E-2</v>
      </c>
      <c r="L1628" s="69">
        <f ca="1">$H1628*$C1628*'Input Parameters'!$E$25*K1628</f>
        <v>6.6336687299363852</v>
      </c>
      <c r="M1628" s="24">
        <f t="shared" ca="1" si="227"/>
        <v>4.6719847924205804E-2</v>
      </c>
      <c r="N1628" s="15">
        <f ca="1">_xlfn.NORM.INV(M1628,'Input Parameters'!$E$29,'Input Parameters'!$F$29)</f>
        <v>9.9832247413425362E-2</v>
      </c>
      <c r="O1628" s="8">
        <f t="shared" ca="1" si="228"/>
        <v>0.32199753220115157</v>
      </c>
      <c r="P1628" s="30">
        <f ca="1">_xlfn.LOGNORM.INV(O1628,'Input Parameters'!$H$30,'Input Parameters'!$I$30)</f>
        <v>2.157054852189165</v>
      </c>
      <c r="Q1628" s="10">
        <f t="shared" ca="1" si="229"/>
        <v>0.26998534583692346</v>
      </c>
      <c r="R1628" s="30">
        <f>IF('Input Parameters'!$E$32=0,0,_xlfn.BETA.INV(Q1628,'Input Parameters'!$L$32,'Input Parameters'!$M$32,'Input Parameters'!$J$32,'Input Parameters'!$K$32))</f>
        <v>0</v>
      </c>
      <c r="S1628" s="10">
        <f t="shared" ca="1" si="230"/>
        <v>0.17579443056221944</v>
      </c>
      <c r="T1628" s="26">
        <f ca="1">_xlfn.LOGNORM.INV(S1628,'Input Parameters'!$H$34,'Input Parameters'!$I$34)</f>
        <v>44.887363163694971</v>
      </c>
      <c r="U1628" s="10">
        <f t="shared" ca="1" si="231"/>
        <v>0.93677859613365189</v>
      </c>
      <c r="V1628" s="30">
        <f ca="1">_xlfn.BETA.INV(U1628,'Input Parameters'!$L$36,'Input Parameters'!$M$36,'Input Parameters'!$J$36,'Input Parameters'!$K$36)</f>
        <v>0.84756775246131699</v>
      </c>
      <c r="W1628" s="2">
        <f ca="1">N1628+(P1628-N1628)*(1-ERF((T1628-R1628)/(2*SQRT(L1628*'Input Parameters'!$E$38))))</f>
        <v>0.54793718239292677</v>
      </c>
      <c r="X1628">
        <f t="shared" ca="1" si="232"/>
        <v>1</v>
      </c>
      <c r="Y1628" s="7"/>
    </row>
    <row r="1629" spans="1:25" ht="15" customHeight="1" x14ac:dyDescent="0.25">
      <c r="A1629" s="139">
        <v>1622</v>
      </c>
      <c r="B1629" s="10">
        <f t="shared" ca="1" si="223"/>
        <v>2.0926756220300824E-3</v>
      </c>
      <c r="C1629" s="60">
        <f ca="1">_xlfn.NORM.INV(B1629,'Input Parameters'!$E$15,'Input Parameters'!$F$15)</f>
        <v>115.76568483792306</v>
      </c>
      <c r="D1629" s="10">
        <f t="shared" ca="1" si="224"/>
        <v>0.32860392526478355</v>
      </c>
      <c r="E1629" s="62">
        <f ca="1">IF(_xlfn.NORM.INV(D1629,'Input Parameters'!$E$17,'Input Parameters'!$F$17)&lt;3500,3500,IF(_xlfn.NORM.INV(D1629,'Input Parameters'!$E$17,'Input Parameters'!$F$17)&gt;5500,5500,_xlfn.NORM.INV(D1629,'Input Parameters'!$E$17,'Input Parameters'!$F$17)))</f>
        <v>4489.3600031829183</v>
      </c>
      <c r="F1629" s="10">
        <f t="shared" ca="1" si="225"/>
        <v>0.52260120333687976</v>
      </c>
      <c r="G1629" s="64">
        <f ca="1">_xlfn.NORM.INV(F1629,'Input Parameters'!$E$20,'Input Parameters'!$F$20)</f>
        <v>283.02977713408956</v>
      </c>
      <c r="H1629" s="57">
        <f ca="1">EXP(E1629*(1/'Input Parameters'!$E$23-1/G1629))</f>
        <v>0.58510237410010146</v>
      </c>
      <c r="I1629" s="10">
        <f t="shared" ca="1" si="226"/>
        <v>0.54199981642452943</v>
      </c>
      <c r="J1629" s="30">
        <f ca="1">_xlfn.BETA.INV(I1629,'Input Parameters'!$L$26,'Input Parameters'!$M$26,'Input Parameters'!$J$26,'Input Parameters'!$K$26)</f>
        <v>0.67821980731109432</v>
      </c>
      <c r="K1629" s="168">
        <f ca="1">('Input Parameters'!$E$27/'Input Parameters'!$E$38)^$J1629</f>
        <v>7.7127012966672478E-3</v>
      </c>
      <c r="L1629" s="69">
        <f ca="1">$H1629*$C1629*'Input Parameters'!$E$25*K1629</f>
        <v>0.52241810269039479</v>
      </c>
      <c r="M1629" s="24">
        <f t="shared" ca="1" si="227"/>
        <v>0.17201703853399986</v>
      </c>
      <c r="N1629" s="15">
        <f ca="1">_xlfn.NORM.INV(M1629,'Input Parameters'!$E$29,'Input Parameters'!$F$29)</f>
        <v>9.9905377546976523E-2</v>
      </c>
      <c r="O1629" s="8">
        <f t="shared" ca="1" si="228"/>
        <v>0.36024755408511666</v>
      </c>
      <c r="P1629" s="30">
        <f ca="1">_xlfn.LOGNORM.INV(O1629,'Input Parameters'!$H$30,'Input Parameters'!$I$30)</f>
        <v>2.2660178172552095</v>
      </c>
      <c r="Q1629" s="10">
        <f t="shared" ca="1" si="229"/>
        <v>0.75555542885263671</v>
      </c>
      <c r="R1629" s="30">
        <f>IF('Input Parameters'!$E$32=0,0,_xlfn.BETA.INV(Q1629,'Input Parameters'!$L$32,'Input Parameters'!$M$32,'Input Parameters'!$J$32,'Input Parameters'!$K$32))</f>
        <v>0</v>
      </c>
      <c r="S1629" s="10">
        <f t="shared" ca="1" si="230"/>
        <v>8.7909403084856064E-2</v>
      </c>
      <c r="T1629" s="26">
        <f ca="1">_xlfn.LOGNORM.INV(S1629,'Input Parameters'!$H$34,'Input Parameters'!$I$34)</f>
        <v>42.588404521412336</v>
      </c>
      <c r="U1629" s="10">
        <f t="shared" ca="1" si="231"/>
        <v>7.3847383741331263E-2</v>
      </c>
      <c r="V1629" s="30">
        <f ca="1">_xlfn.BETA.INV(U1629,'Input Parameters'!$L$36,'Input Parameters'!$M$36,'Input Parameters'!$J$36,'Input Parameters'!$K$36)</f>
        <v>0.39899838513504299</v>
      </c>
      <c r="W1629" s="2">
        <f ca="1">N1629+(P1629-N1629)*(1-ERF((T1629-R1629)/(2*SQRT(L1629*'Input Parameters'!$E$38))))</f>
        <v>9.9972389599682548E-2</v>
      </c>
      <c r="X1629">
        <f t="shared" ca="1" si="232"/>
        <v>1</v>
      </c>
      <c r="Y1629" s="7"/>
    </row>
    <row r="1630" spans="1:25" ht="15" customHeight="1" x14ac:dyDescent="0.25">
      <c r="A1630" s="139">
        <v>1623</v>
      </c>
      <c r="B1630" s="10">
        <f t="shared" ca="1" si="223"/>
        <v>0.82681492918815225</v>
      </c>
      <c r="C1630" s="60">
        <f ca="1">_xlfn.NORM.INV(B1630,'Input Parameters'!$E$15,'Input Parameters'!$F$15)</f>
        <v>321.99863479864547</v>
      </c>
      <c r="D1630" s="10">
        <f t="shared" ca="1" si="224"/>
        <v>0.21977602653262285</v>
      </c>
      <c r="E1630" s="62">
        <f ca="1">IF(_xlfn.NORM.INV(D1630,'Input Parameters'!$E$17,'Input Parameters'!$F$17)&lt;3500,3500,IF(_xlfn.NORM.INV(D1630,'Input Parameters'!$E$17,'Input Parameters'!$F$17)&gt;5500,5500,_xlfn.NORM.INV(D1630,'Input Parameters'!$E$17,'Input Parameters'!$F$17)))</f>
        <v>4258.9350957381821</v>
      </c>
      <c r="F1630" s="10">
        <f t="shared" ca="1" si="225"/>
        <v>0.54652521130768761</v>
      </c>
      <c r="G1630" s="64">
        <f ca="1">_xlfn.NORM.INV(F1630,'Input Parameters'!$E$20,'Input Parameters'!$F$20)</f>
        <v>283.43314309145649</v>
      </c>
      <c r="H1630" s="57">
        <f ca="1">EXP(E1630*(1/'Input Parameters'!$E$23-1/G1630))</f>
        <v>0.6144400701079562</v>
      </c>
      <c r="I1630" s="10">
        <f t="shared" ca="1" si="226"/>
        <v>0.55409012137610048</v>
      </c>
      <c r="J1630" s="30">
        <f ca="1">_xlfn.BETA.INV(I1630,'Input Parameters'!$L$26,'Input Parameters'!$M$26,'Input Parameters'!$J$26,'Input Parameters'!$K$26)</f>
        <v>0.68303176019412115</v>
      </c>
      <c r="K1630" s="168">
        <f ca="1">('Input Parameters'!$E$27/'Input Parameters'!$E$38)^$J1630</f>
        <v>7.4510296925015852E-3</v>
      </c>
      <c r="L1630" s="69">
        <f ca="1">$H1630*$C1630*'Input Parameters'!$E$25*K1630</f>
        <v>1.4741777583570175</v>
      </c>
      <c r="M1630" s="24">
        <f t="shared" ca="1" si="227"/>
        <v>0.24016319969229061</v>
      </c>
      <c r="N1630" s="15">
        <f ca="1">_xlfn.NORM.INV(M1630,'Input Parameters'!$E$29,'Input Parameters'!$F$29)</f>
        <v>9.9929422231178539E-2</v>
      </c>
      <c r="O1630" s="8">
        <f t="shared" ca="1" si="228"/>
        <v>3.7654637615894715E-2</v>
      </c>
      <c r="P1630" s="30">
        <f ca="1">_xlfn.LOGNORM.INV(O1630,'Input Parameters'!$H$30,'Input Parameters'!$I$30)</f>
        <v>1.1582096558118351</v>
      </c>
      <c r="Q1630" s="10">
        <f t="shared" ca="1" si="229"/>
        <v>0.48015516244260537</v>
      </c>
      <c r="R1630" s="30">
        <f>IF('Input Parameters'!$E$32=0,0,_xlfn.BETA.INV(Q1630,'Input Parameters'!$L$32,'Input Parameters'!$M$32,'Input Parameters'!$J$32,'Input Parameters'!$K$32))</f>
        <v>0</v>
      </c>
      <c r="S1630" s="10">
        <f t="shared" ca="1" si="230"/>
        <v>0.59124135188975091</v>
      </c>
      <c r="T1630" s="26">
        <f ca="1">_xlfn.LOGNORM.INV(S1630,'Input Parameters'!$H$34,'Input Parameters'!$I$34)</f>
        <v>51.876970264683656</v>
      </c>
      <c r="U1630" s="10">
        <f t="shared" ca="1" si="231"/>
        <v>0.26186973847509842</v>
      </c>
      <c r="V1630" s="30">
        <f ca="1">_xlfn.BETA.INV(U1630,'Input Parameters'!$L$36,'Input Parameters'!$M$36,'Input Parameters'!$J$36,'Input Parameters'!$K$36)</f>
        <v>0.49501389249078542</v>
      </c>
      <c r="W1630" s="2">
        <f ca="1">N1630+(P1630-N1630)*(1-ERF((T1630-R1630)/(2*SQRT(L1630*'Input Parameters'!$E$38))))</f>
        <v>0.10259358872931419</v>
      </c>
      <c r="X1630">
        <f t="shared" ca="1" si="232"/>
        <v>1</v>
      </c>
      <c r="Y1630" s="7"/>
    </row>
    <row r="1631" spans="1:25" ht="15" customHeight="1" x14ac:dyDescent="0.25">
      <c r="A1631" s="139">
        <v>1624</v>
      </c>
      <c r="B1631" s="10">
        <f t="shared" ca="1" si="223"/>
        <v>0.50376962570374251</v>
      </c>
      <c r="C1631" s="60">
        <f ca="1">_xlfn.NORM.INV(B1631,'Input Parameters'!$E$15,'Input Parameters'!$F$15)</f>
        <v>271.47928416481392</v>
      </c>
      <c r="D1631" s="10">
        <f t="shared" ca="1" si="224"/>
        <v>0.43311542821064541</v>
      </c>
      <c r="E1631" s="62">
        <f ca="1">IF(_xlfn.NORM.INV(D1631,'Input Parameters'!$E$17,'Input Parameters'!$F$17)&lt;3500,3500,IF(_xlfn.NORM.INV(D1631,'Input Parameters'!$E$17,'Input Parameters'!$F$17)&gt;5500,5500,_xlfn.NORM.INV(D1631,'Input Parameters'!$E$17,'Input Parameters'!$F$17)))</f>
        <v>4682.0864065944379</v>
      </c>
      <c r="F1631" s="10">
        <f t="shared" ca="1" si="225"/>
        <v>0.37761170744567907</v>
      </c>
      <c r="G1631" s="64">
        <f ca="1">_xlfn.NORM.INV(F1631,'Input Parameters'!$E$20,'Input Parameters'!$F$20)</f>
        <v>280.56121231569455</v>
      </c>
      <c r="H1631" s="57">
        <f ca="1">EXP(E1631*(1/'Input Parameters'!$E$23-1/G1631))</f>
        <v>0.49434018000731939</v>
      </c>
      <c r="I1631" s="10">
        <f t="shared" ca="1" si="226"/>
        <v>0.59701343540599594</v>
      </c>
      <c r="J1631" s="30">
        <f ca="1">_xlfn.BETA.INV(I1631,'Input Parameters'!$L$26,'Input Parameters'!$M$26,'Input Parameters'!$J$26,'Input Parameters'!$K$26)</f>
        <v>0.70008418927736282</v>
      </c>
      <c r="K1631" s="168">
        <f ca="1">('Input Parameters'!$E$27/'Input Parameters'!$E$38)^$J1631</f>
        <v>6.5931732501402773E-3</v>
      </c>
      <c r="L1631" s="69">
        <f ca="1">$H1631*$C1631*'Input Parameters'!$E$25*K1631</f>
        <v>0.88482440901676751</v>
      </c>
      <c r="M1631" s="24">
        <f t="shared" ca="1" si="227"/>
        <v>0.84998709160426622</v>
      </c>
      <c r="N1631" s="15">
        <f ca="1">_xlfn.NORM.INV(M1631,'Input Parameters'!$E$29,'Input Parameters'!$F$29)</f>
        <v>0.10010363780279687</v>
      </c>
      <c r="O1631" s="8">
        <f t="shared" ca="1" si="228"/>
        <v>0.61620956226151469</v>
      </c>
      <c r="P1631" s="30">
        <f ca="1">_xlfn.LOGNORM.INV(O1631,'Input Parameters'!$H$30,'Input Parameters'!$I$30)</f>
        <v>3.0852979652254735</v>
      </c>
      <c r="Q1631" s="10">
        <f t="shared" ca="1" si="229"/>
        <v>0.71173484966815437</v>
      </c>
      <c r="R1631" s="30">
        <f>IF('Input Parameters'!$E$32=0,0,_xlfn.BETA.INV(Q1631,'Input Parameters'!$L$32,'Input Parameters'!$M$32,'Input Parameters'!$J$32,'Input Parameters'!$K$32))</f>
        <v>0</v>
      </c>
      <c r="S1631" s="10">
        <f t="shared" ca="1" si="230"/>
        <v>0.63313302920206105</v>
      </c>
      <c r="T1631" s="26">
        <f ca="1">_xlfn.LOGNORM.INV(S1631,'Input Parameters'!$H$34,'Input Parameters'!$I$34)</f>
        <v>52.588628363177392</v>
      </c>
      <c r="U1631" s="10">
        <f t="shared" ca="1" si="231"/>
        <v>0.61374637450215586</v>
      </c>
      <c r="V1631" s="30">
        <f ca="1">_xlfn.BETA.INV(U1631,'Input Parameters'!$L$36,'Input Parameters'!$M$36,'Input Parameters'!$J$36,'Input Parameters'!$K$36)</f>
        <v>0.6311327456710214</v>
      </c>
      <c r="W1631" s="2">
        <f ca="1">N1631+(P1631-N1631)*(1-ERF((T1631-R1631)/(2*SQRT(L1631*'Input Parameters'!$E$38))))</f>
        <v>0.10033383916119754</v>
      </c>
      <c r="X1631">
        <f t="shared" ca="1" si="232"/>
        <v>1</v>
      </c>
      <c r="Y1631" s="7"/>
    </row>
    <row r="1632" spans="1:25" ht="15" customHeight="1" x14ac:dyDescent="0.25">
      <c r="A1632" s="139">
        <v>1625</v>
      </c>
      <c r="B1632" s="10">
        <f t="shared" ca="1" si="223"/>
        <v>0.83635748312235392</v>
      </c>
      <c r="C1632" s="60">
        <f ca="1">_xlfn.NORM.INV(B1632,'Input Parameters'!$E$15,'Input Parameters'!$F$15)</f>
        <v>324.05493701972546</v>
      </c>
      <c r="D1632" s="10">
        <f t="shared" ca="1" si="224"/>
        <v>0.10024322112773376</v>
      </c>
      <c r="E1632" s="62">
        <f ca="1">IF(_xlfn.NORM.INV(D1632,'Input Parameters'!$E$17,'Input Parameters'!$F$17)&lt;3500,3500,IF(_xlfn.NORM.INV(D1632,'Input Parameters'!$E$17,'Input Parameters'!$F$17)&gt;5500,5500,_xlfn.NORM.INV(D1632,'Input Parameters'!$E$17,'Input Parameters'!$F$17)))</f>
        <v>3903.8831659171319</v>
      </c>
      <c r="F1632" s="10">
        <f t="shared" ca="1" si="225"/>
        <v>0.72698293479450826</v>
      </c>
      <c r="G1632" s="64">
        <f ca="1">_xlfn.NORM.INV(F1632,'Input Parameters'!$E$20,'Input Parameters'!$F$20)</f>
        <v>286.69488051763159</v>
      </c>
      <c r="H1632" s="57">
        <f ca="1">EXP(E1632*(1/'Input Parameters'!$E$23-1/G1632))</f>
        <v>0.74845922522992869</v>
      </c>
      <c r="I1632" s="10">
        <f t="shared" ca="1" si="226"/>
        <v>0.35725210929317897</v>
      </c>
      <c r="J1632" s="30">
        <f ca="1">_xlfn.BETA.INV(I1632,'Input Parameters'!$L$26,'Input Parameters'!$M$26,'Input Parameters'!$J$26,'Input Parameters'!$K$26)</f>
        <v>0.6010832532667898</v>
      </c>
      <c r="K1632" s="168">
        <f ca="1">('Input Parameters'!$E$27/'Input Parameters'!$E$38)^$J1632</f>
        <v>1.3412281587934179E-2</v>
      </c>
      <c r="L1632" s="69">
        <f ca="1">$H1632*$C1632*'Input Parameters'!$E$25*K1632</f>
        <v>3.2530403548155031</v>
      </c>
      <c r="M1632" s="24">
        <f t="shared" ca="1" si="227"/>
        <v>0.78326699186182591</v>
      </c>
      <c r="N1632" s="15">
        <f ca="1">_xlfn.NORM.INV(M1632,'Input Parameters'!$E$29,'Input Parameters'!$F$29)</f>
        <v>0.10007832743603302</v>
      </c>
      <c r="O1632" s="8">
        <f t="shared" ca="1" si="228"/>
        <v>0.27317724636234653</v>
      </c>
      <c r="P1632" s="30">
        <f ca="1">_xlfn.LOGNORM.INV(O1632,'Input Parameters'!$H$30,'Input Parameters'!$I$30)</f>
        <v>2.0179566392438839</v>
      </c>
      <c r="Q1632" s="10">
        <f t="shared" ca="1" si="229"/>
        <v>0.40557271010798945</v>
      </c>
      <c r="R1632" s="30">
        <f>IF('Input Parameters'!$E$32=0,0,_xlfn.BETA.INV(Q1632,'Input Parameters'!$L$32,'Input Parameters'!$M$32,'Input Parameters'!$J$32,'Input Parameters'!$K$32))</f>
        <v>0</v>
      </c>
      <c r="S1632" s="10">
        <f t="shared" ca="1" si="230"/>
        <v>0.36637442193756331</v>
      </c>
      <c r="T1632" s="26">
        <f ca="1">_xlfn.LOGNORM.INV(S1632,'Input Parameters'!$H$34,'Input Parameters'!$I$34)</f>
        <v>48.309377474880222</v>
      </c>
      <c r="U1632" s="10">
        <f t="shared" ca="1" si="231"/>
        <v>0.27982203924092242</v>
      </c>
      <c r="V1632" s="30">
        <f ca="1">_xlfn.BETA.INV(U1632,'Input Parameters'!$L$36,'Input Parameters'!$M$36,'Input Parameters'!$J$36,'Input Parameters'!$K$36)</f>
        <v>0.50223577561997668</v>
      </c>
      <c r="W1632" s="2">
        <f ca="1">N1632+(P1632-N1632)*(1-ERF((T1632-R1632)/(2*SQRT(L1632*'Input Parameters'!$E$38))))</f>
        <v>0.21175597795180193</v>
      </c>
      <c r="X1632">
        <f t="shared" ca="1" si="232"/>
        <v>1</v>
      </c>
      <c r="Y1632" s="7"/>
    </row>
    <row r="1633" spans="1:25" ht="15" customHeight="1" x14ac:dyDescent="0.25">
      <c r="A1633" s="139">
        <v>1626</v>
      </c>
      <c r="B1633" s="10">
        <f t="shared" ca="1" si="223"/>
        <v>0.5132231095340849</v>
      </c>
      <c r="C1633" s="60">
        <f ca="1">_xlfn.NORM.INV(B1633,'Input Parameters'!$E$15,'Input Parameters'!$F$15)</f>
        <v>272.76379337105374</v>
      </c>
      <c r="D1633" s="10">
        <f t="shared" ca="1" si="224"/>
        <v>0.31180328231266419</v>
      </c>
      <c r="E1633" s="62">
        <f ca="1">IF(_xlfn.NORM.INV(D1633,'Input Parameters'!$E$17,'Input Parameters'!$F$17)&lt;3500,3500,IF(_xlfn.NORM.INV(D1633,'Input Parameters'!$E$17,'Input Parameters'!$F$17)&gt;5500,5500,_xlfn.NORM.INV(D1633,'Input Parameters'!$E$17,'Input Parameters'!$F$17)))</f>
        <v>4456.4782525657256</v>
      </c>
      <c r="F1633" s="10">
        <f t="shared" ca="1" si="225"/>
        <v>0.46808262664883271</v>
      </c>
      <c r="G1633" s="64">
        <f ca="1">_xlfn.NORM.INV(F1633,'Input Parameters'!$E$20,'Input Parameters'!$F$20)</f>
        <v>282.11339343871884</v>
      </c>
      <c r="H1633" s="57">
        <f ca="1">EXP(E1633*(1/'Input Parameters'!$E$23-1/G1633))</f>
        <v>0.55811569015278517</v>
      </c>
      <c r="I1633" s="10">
        <f t="shared" ca="1" si="226"/>
        <v>0.37606247257479941</v>
      </c>
      <c r="J1633" s="30">
        <f ca="1">_xlfn.BETA.INV(I1633,'Input Parameters'!$L$26,'Input Parameters'!$M$26,'Input Parameters'!$J$26,'Input Parameters'!$K$26)</f>
        <v>0.60947282344281228</v>
      </c>
      <c r="K1633" s="168">
        <f ca="1">('Input Parameters'!$E$27/'Input Parameters'!$E$38)^$J1633</f>
        <v>1.2628955555628469E-2</v>
      </c>
      <c r="L1633" s="69">
        <f ca="1">$H1633*$C1633*'Input Parameters'!$E$25*K1633</f>
        <v>1.9225532980006395</v>
      </c>
      <c r="M1633" s="24">
        <f t="shared" ca="1" si="227"/>
        <v>0.58942409903395698</v>
      </c>
      <c r="N1633" s="15">
        <f ca="1">_xlfn.NORM.INV(M1633,'Input Parameters'!$E$29,'Input Parameters'!$F$29)</f>
        <v>0.10002260637964926</v>
      </c>
      <c r="O1633" s="8">
        <f t="shared" ca="1" si="228"/>
        <v>0.37485421610121783</v>
      </c>
      <c r="P1633" s="30">
        <f ca="1">_xlfn.LOGNORM.INV(O1633,'Input Parameters'!$H$30,'Input Parameters'!$I$30)</f>
        <v>2.307904102723533</v>
      </c>
      <c r="Q1633" s="10">
        <f t="shared" ca="1" si="229"/>
        <v>0.28934925612737372</v>
      </c>
      <c r="R1633" s="30">
        <f>IF('Input Parameters'!$E$32=0,0,_xlfn.BETA.INV(Q1633,'Input Parameters'!$L$32,'Input Parameters'!$M$32,'Input Parameters'!$J$32,'Input Parameters'!$K$32))</f>
        <v>0</v>
      </c>
      <c r="S1633" s="10">
        <f t="shared" ca="1" si="230"/>
        <v>0.21233225993022076</v>
      </c>
      <c r="T1633" s="26">
        <f ca="1">_xlfn.LOGNORM.INV(S1633,'Input Parameters'!$H$34,'Input Parameters'!$I$34)</f>
        <v>45.637805698936234</v>
      </c>
      <c r="U1633" s="10">
        <f t="shared" ca="1" si="231"/>
        <v>0.96211200952851716</v>
      </c>
      <c r="V1633" s="30">
        <f ca="1">_xlfn.BETA.INV(U1633,'Input Parameters'!$L$36,'Input Parameters'!$M$36,'Input Parameters'!$J$36,'Input Parameters'!$K$36)</f>
        <v>0.89394734698939415</v>
      </c>
      <c r="W1633" s="2">
        <f ca="1">N1633+(P1633-N1633)*(1-ERF((T1633-R1633)/(2*SQRT(L1633*'Input Parameters'!$E$38))))</f>
        <v>0.14405685731824058</v>
      </c>
      <c r="X1633">
        <f t="shared" ca="1" si="232"/>
        <v>1</v>
      </c>
      <c r="Y1633" s="7"/>
    </row>
    <row r="1634" spans="1:25" ht="15" customHeight="1" x14ac:dyDescent="0.25">
      <c r="A1634" s="139">
        <v>1627</v>
      </c>
      <c r="B1634" s="10">
        <f t="shared" ca="1" si="223"/>
        <v>0.58895967046602626</v>
      </c>
      <c r="C1634" s="60">
        <f ca="1">_xlfn.NORM.INV(B1634,'Input Parameters'!$E$15,'Input Parameters'!$F$15)</f>
        <v>283.15366137344961</v>
      </c>
      <c r="D1634" s="10">
        <f t="shared" ca="1" si="224"/>
        <v>4.4385542893285002E-2</v>
      </c>
      <c r="E1634" s="62">
        <f ca="1">IF(_xlfn.NORM.INV(D1634,'Input Parameters'!$E$17,'Input Parameters'!$F$17)&lt;3500,3500,IF(_xlfn.NORM.INV(D1634,'Input Parameters'!$E$17,'Input Parameters'!$F$17)&gt;5500,5500,_xlfn.NORM.INV(D1634,'Input Parameters'!$E$17,'Input Parameters'!$F$17)))</f>
        <v>3608.6586872813332</v>
      </c>
      <c r="F1634" s="10">
        <f t="shared" ca="1" si="225"/>
        <v>0.56380272310279966</v>
      </c>
      <c r="G1634" s="64">
        <f ca="1">_xlfn.NORM.INV(F1634,'Input Parameters'!$E$20,'Input Parameters'!$F$20)</f>
        <v>283.72613824570283</v>
      </c>
      <c r="H1634" s="57">
        <f ca="1">EXP(E1634*(1/'Input Parameters'!$E$23-1/G1634))</f>
        <v>0.67063410650605848</v>
      </c>
      <c r="I1634" s="10">
        <f t="shared" ca="1" si="226"/>
        <v>0.5282012846279226</v>
      </c>
      <c r="J1634" s="30">
        <f ca="1">_xlfn.BETA.INV(I1634,'Input Parameters'!$L$26,'Input Parameters'!$M$26,'Input Parameters'!$J$26,'Input Parameters'!$K$26)</f>
        <v>0.6727148687239739</v>
      </c>
      <c r="K1634" s="168">
        <f ca="1">('Input Parameters'!$E$27/'Input Parameters'!$E$38)^$J1634</f>
        <v>8.0233460188925357E-3</v>
      </c>
      <c r="L1634" s="69">
        <f ca="1">$H1634*$C1634*'Input Parameters'!$E$25*K1634</f>
        <v>1.5235732555483834</v>
      </c>
      <c r="M1634" s="24">
        <f t="shared" ca="1" si="227"/>
        <v>0.17677278078226788</v>
      </c>
      <c r="N1634" s="15">
        <f ca="1">_xlfn.NORM.INV(M1634,'Input Parameters'!$E$29,'Input Parameters'!$F$29)</f>
        <v>9.9907226598908133E-2</v>
      </c>
      <c r="O1634" s="8">
        <f t="shared" ca="1" si="228"/>
        <v>7.8693354331730414E-2</v>
      </c>
      <c r="P1634" s="30">
        <f ca="1">_xlfn.LOGNORM.INV(O1634,'Input Parameters'!$H$30,'Input Parameters'!$I$30)</f>
        <v>1.3759357869387521</v>
      </c>
      <c r="Q1634" s="10">
        <f t="shared" ca="1" si="229"/>
        <v>0.23255030095711715</v>
      </c>
      <c r="R1634" s="30">
        <f>IF('Input Parameters'!$E$32=0,0,_xlfn.BETA.INV(Q1634,'Input Parameters'!$L$32,'Input Parameters'!$M$32,'Input Parameters'!$J$32,'Input Parameters'!$K$32))</f>
        <v>0</v>
      </c>
      <c r="S1634" s="10">
        <f t="shared" ca="1" si="230"/>
        <v>0.41382562439943804</v>
      </c>
      <c r="T1634" s="26">
        <f ca="1">_xlfn.LOGNORM.INV(S1634,'Input Parameters'!$H$34,'Input Parameters'!$I$34)</f>
        <v>49.059571950708715</v>
      </c>
      <c r="U1634" s="10">
        <f t="shared" ca="1" si="231"/>
        <v>0.5358443606547777</v>
      </c>
      <c r="V1634" s="30">
        <f ca="1">_xlfn.BETA.INV(U1634,'Input Parameters'!$L$36,'Input Parameters'!$M$36,'Input Parameters'!$J$36,'Input Parameters'!$K$36)</f>
        <v>0.5997150069480025</v>
      </c>
      <c r="W1634" s="2">
        <f ca="1">N1634+(P1634-N1634)*(1-ERF((T1634-R1634)/(2*SQRT(L1634*'Input Parameters'!$E$38))))</f>
        <v>0.10621987491930583</v>
      </c>
      <c r="X1634">
        <f t="shared" ca="1" si="232"/>
        <v>1</v>
      </c>
      <c r="Y1634" s="7"/>
    </row>
    <row r="1635" spans="1:25" ht="15" customHeight="1" x14ac:dyDescent="0.25">
      <c r="A1635" s="139">
        <v>1628</v>
      </c>
      <c r="B1635" s="10">
        <f t="shared" ca="1" si="223"/>
        <v>5.2318979988559833E-2</v>
      </c>
      <c r="C1635" s="60">
        <f ca="1">_xlfn.NORM.INV(B1635,'Input Parameters'!$E$15,'Input Parameters'!$F$15)</f>
        <v>183.02355397081715</v>
      </c>
      <c r="D1635" s="10">
        <f t="shared" ca="1" si="224"/>
        <v>0.71019572389449592</v>
      </c>
      <c r="E1635" s="62">
        <f ca="1">IF(_xlfn.NORM.INV(D1635,'Input Parameters'!$E$17,'Input Parameters'!$F$17)&lt;3500,3500,IF(_xlfn.NORM.INV(D1635,'Input Parameters'!$E$17,'Input Parameters'!$F$17)&gt;5500,5500,_xlfn.NORM.INV(D1635,'Input Parameters'!$E$17,'Input Parameters'!$F$17)))</f>
        <v>5187.7696156562279</v>
      </c>
      <c r="F1635" s="10">
        <f t="shared" ca="1" si="225"/>
        <v>0.24203479824739627</v>
      </c>
      <c r="G1635" s="64">
        <f ca="1">_xlfn.NORM.INV(F1635,'Input Parameters'!$E$20,'Input Parameters'!$F$20)</f>
        <v>277.96152645109265</v>
      </c>
      <c r="H1635" s="57">
        <f ca="1">EXP(E1635*(1/'Input Parameters'!$E$23-1/G1635))</f>
        <v>0.38536629640745301</v>
      </c>
      <c r="I1635" s="10">
        <f t="shared" ca="1" si="226"/>
        <v>0.20087665630964602</v>
      </c>
      <c r="J1635" s="30">
        <f ca="1">_xlfn.BETA.INV(I1635,'Input Parameters'!$L$26,'Input Parameters'!$M$26,'Input Parameters'!$J$26,'Input Parameters'!$K$26)</f>
        <v>0.52041227577369709</v>
      </c>
      <c r="K1635" s="168">
        <f ca="1">('Input Parameters'!$E$27/'Input Parameters'!$E$38)^$J1635</f>
        <v>2.392264886925749E-2</v>
      </c>
      <c r="L1635" s="69">
        <f ca="1">$H1635*$C1635*'Input Parameters'!$E$25*K1635</f>
        <v>1.6872909585323181</v>
      </c>
      <c r="M1635" s="24">
        <f t="shared" ca="1" si="227"/>
        <v>0.15651276335608966</v>
      </c>
      <c r="N1635" s="15">
        <f ca="1">_xlfn.NORM.INV(M1635,'Input Parameters'!$E$29,'Input Parameters'!$F$29)</f>
        <v>9.9899110611192124E-2</v>
      </c>
      <c r="O1635" s="8">
        <f t="shared" ca="1" si="228"/>
        <v>0.70076961125782067</v>
      </c>
      <c r="P1635" s="30">
        <f ca="1">_xlfn.LOGNORM.INV(O1635,'Input Parameters'!$H$30,'Input Parameters'!$I$30)</f>
        <v>3.4411421023287265</v>
      </c>
      <c r="Q1635" s="10">
        <f t="shared" ca="1" si="229"/>
        <v>0.14440410880231136</v>
      </c>
      <c r="R1635" s="30">
        <f>IF('Input Parameters'!$E$32=0,0,_xlfn.BETA.INV(Q1635,'Input Parameters'!$L$32,'Input Parameters'!$M$32,'Input Parameters'!$J$32,'Input Parameters'!$K$32))</f>
        <v>0</v>
      </c>
      <c r="S1635" s="10">
        <f t="shared" ca="1" si="230"/>
        <v>0.52093820925244649</v>
      </c>
      <c r="T1635" s="26">
        <f ca="1">_xlfn.LOGNORM.INV(S1635,'Input Parameters'!$H$34,'Input Parameters'!$I$34)</f>
        <v>50.738368038841799</v>
      </c>
      <c r="U1635" s="10">
        <f t="shared" ca="1" si="231"/>
        <v>0.25510697849421149</v>
      </c>
      <c r="V1635" s="30">
        <f ca="1">_xlfn.BETA.INV(U1635,'Input Parameters'!$L$36,'Input Parameters'!$M$36,'Input Parameters'!$J$36,'Input Parameters'!$K$36)</f>
        <v>0.492254495162325</v>
      </c>
      <c r="W1635" s="2">
        <f ca="1">N1635+(P1635-N1635)*(1-ERF((T1635-R1635)/(2*SQRT(L1635*'Input Parameters'!$E$38))))</f>
        <v>0.11909298413033455</v>
      </c>
      <c r="X1635">
        <f t="shared" ca="1" si="232"/>
        <v>1</v>
      </c>
      <c r="Y1635" s="7"/>
    </row>
    <row r="1636" spans="1:25" ht="15" customHeight="1" x14ac:dyDescent="0.25">
      <c r="A1636" s="139">
        <v>1629</v>
      </c>
      <c r="B1636" s="10">
        <f t="shared" ca="1" si="223"/>
        <v>0.55992133356647</v>
      </c>
      <c r="C1636" s="60">
        <f ca="1">_xlfn.NORM.INV(B1636,'Input Parameters'!$E$15,'Input Parameters'!$F$15)</f>
        <v>279.13793253954424</v>
      </c>
      <c r="D1636" s="10">
        <f t="shared" ca="1" si="224"/>
        <v>4.6289941974704707E-2</v>
      </c>
      <c r="E1636" s="62">
        <f ca="1">IF(_xlfn.NORM.INV(D1636,'Input Parameters'!$E$17,'Input Parameters'!$F$17)&lt;3500,3500,IF(_xlfn.NORM.INV(D1636,'Input Parameters'!$E$17,'Input Parameters'!$F$17)&gt;5500,5500,_xlfn.NORM.INV(D1636,'Input Parameters'!$E$17,'Input Parameters'!$F$17)))</f>
        <v>3622.639865887114</v>
      </c>
      <c r="F1636" s="10">
        <f t="shared" ca="1" si="225"/>
        <v>5.3297248683752629E-2</v>
      </c>
      <c r="G1636" s="64">
        <f ca="1">_xlfn.NORM.INV(F1636,'Input Parameters'!$E$20,'Input Parameters'!$F$20)</f>
        <v>271.83827123509087</v>
      </c>
      <c r="H1636" s="57">
        <f ca="1">EXP(E1636*(1/'Input Parameters'!$E$23-1/G1636))</f>
        <v>0.3831051630036939</v>
      </c>
      <c r="I1636" s="10">
        <f t="shared" ca="1" si="226"/>
        <v>6.1926182110061179E-2</v>
      </c>
      <c r="J1636" s="30">
        <f ca="1">_xlfn.BETA.INV(I1636,'Input Parameters'!$L$26,'Input Parameters'!$M$26,'Input Parameters'!$J$26,'Input Parameters'!$K$26)</f>
        <v>0.40160479748601779</v>
      </c>
      <c r="K1636" s="168">
        <f ca="1">('Input Parameters'!$E$27/'Input Parameters'!$E$38)^$J1636</f>
        <v>5.6094318105172285E-2</v>
      </c>
      <c r="L1636" s="69">
        <f ca="1">$H1636*$C1636*'Input Parameters'!$E$25*K1636</f>
        <v>5.9986805573032775</v>
      </c>
      <c r="M1636" s="24">
        <f t="shared" ca="1" si="227"/>
        <v>0.55967707075797324</v>
      </c>
      <c r="N1636" s="15">
        <f ca="1">_xlfn.NORM.INV(M1636,'Input Parameters'!$E$29,'Input Parameters'!$F$29)</f>
        <v>0.10001501505251446</v>
      </c>
      <c r="O1636" s="8">
        <f t="shared" ca="1" si="228"/>
        <v>0.37478574311174917</v>
      </c>
      <c r="P1636" s="30">
        <f ca="1">_xlfn.LOGNORM.INV(O1636,'Input Parameters'!$H$30,'Input Parameters'!$I$30)</f>
        <v>2.3077072172997157</v>
      </c>
      <c r="Q1636" s="10">
        <f t="shared" ca="1" si="229"/>
        <v>0.29812360982756647</v>
      </c>
      <c r="R1636" s="30">
        <f>IF('Input Parameters'!$E$32=0,0,_xlfn.BETA.INV(Q1636,'Input Parameters'!$L$32,'Input Parameters'!$M$32,'Input Parameters'!$J$32,'Input Parameters'!$K$32))</f>
        <v>0</v>
      </c>
      <c r="S1636" s="10">
        <f t="shared" ca="1" si="230"/>
        <v>0.71539427770687025</v>
      </c>
      <c r="T1636" s="26">
        <f ca="1">_xlfn.LOGNORM.INV(S1636,'Input Parameters'!$H$34,'Input Parameters'!$I$34)</f>
        <v>54.110070067818121</v>
      </c>
      <c r="U1636" s="10">
        <f t="shared" ca="1" si="231"/>
        <v>0.46195854869166098</v>
      </c>
      <c r="V1636" s="30">
        <f ca="1">_xlfn.BETA.INV(U1636,'Input Parameters'!$L$36,'Input Parameters'!$M$36,'Input Parameters'!$J$36,'Input Parameters'!$K$36)</f>
        <v>0.57147371979619388</v>
      </c>
      <c r="W1636" s="2">
        <f ca="1">N1636+(P1636-N1636)*(1-ERF((T1636-R1636)/(2*SQRT(L1636*'Input Parameters'!$E$38))))</f>
        <v>0.36105710856386686</v>
      </c>
      <c r="X1636">
        <f t="shared" ca="1" si="232"/>
        <v>1</v>
      </c>
      <c r="Y1636" s="7"/>
    </row>
    <row r="1637" spans="1:25" ht="15" customHeight="1" x14ac:dyDescent="0.25">
      <c r="A1637" s="139">
        <v>1630</v>
      </c>
      <c r="B1637" s="10">
        <f t="shared" ca="1" si="223"/>
        <v>0.32210718649022774</v>
      </c>
      <c r="C1637" s="60">
        <f ca="1">_xlfn.NORM.INV(B1637,'Input Parameters'!$E$15,'Input Parameters'!$F$15)</f>
        <v>245.93988520814244</v>
      </c>
      <c r="D1637" s="10">
        <f t="shared" ca="1" si="224"/>
        <v>0.58071504150007047</v>
      </c>
      <c r="E1637" s="62">
        <f ca="1">IF(_xlfn.NORM.INV(D1637,'Input Parameters'!$E$17,'Input Parameters'!$F$17)&lt;3500,3500,IF(_xlfn.NORM.INV(D1637,'Input Parameters'!$E$17,'Input Parameters'!$F$17)&gt;5500,5500,_xlfn.NORM.INV(D1637,'Input Parameters'!$E$17,'Input Parameters'!$F$17)))</f>
        <v>4942.6061454159917</v>
      </c>
      <c r="F1637" s="10">
        <f t="shared" ca="1" si="225"/>
        <v>0.2485439396095368</v>
      </c>
      <c r="G1637" s="64">
        <f ca="1">_xlfn.NORM.INV(F1637,'Input Parameters'!$E$20,'Input Parameters'!$F$20)</f>
        <v>278.10017145724242</v>
      </c>
      <c r="H1637" s="57">
        <f ca="1">EXP(E1637*(1/'Input Parameters'!$E$23-1/G1637))</f>
        <v>0.40671901582705217</v>
      </c>
      <c r="I1637" s="10">
        <f t="shared" ca="1" si="226"/>
        <v>0.15340400826886469</v>
      </c>
      <c r="J1637" s="30">
        <f ca="1">_xlfn.BETA.INV(I1637,'Input Parameters'!$L$26,'Input Parameters'!$M$26,'Input Parameters'!$J$26,'Input Parameters'!$K$26)</f>
        <v>0.48889418570824622</v>
      </c>
      <c r="K1637" s="168">
        <f ca="1">('Input Parameters'!$E$27/'Input Parameters'!$E$38)^$J1637</f>
        <v>2.9991249939484814E-2</v>
      </c>
      <c r="L1637" s="69">
        <f ca="1">$H1637*$C1637*'Input Parameters'!$E$25*K1637</f>
        <v>2.9999775871354135</v>
      </c>
      <c r="M1637" s="24">
        <f t="shared" ca="1" si="227"/>
        <v>0.96381458025043498</v>
      </c>
      <c r="N1637" s="15">
        <f ca="1">_xlfn.NORM.INV(M1637,'Input Parameters'!$E$29,'Input Parameters'!$F$29)</f>
        <v>0.10017967781939714</v>
      </c>
      <c r="O1637" s="8">
        <f t="shared" ca="1" si="228"/>
        <v>0.73304417531484811</v>
      </c>
      <c r="P1637" s="30">
        <f ca="1">_xlfn.LOGNORM.INV(O1637,'Input Parameters'!$H$30,'Input Parameters'!$I$30)</f>
        <v>3.5998170850531119</v>
      </c>
      <c r="Q1637" s="10">
        <f t="shared" ca="1" si="229"/>
        <v>0.75185317945158414</v>
      </c>
      <c r="R1637" s="30">
        <f>IF('Input Parameters'!$E$32=0,0,_xlfn.BETA.INV(Q1637,'Input Parameters'!$L$32,'Input Parameters'!$M$32,'Input Parameters'!$J$32,'Input Parameters'!$K$32))</f>
        <v>0</v>
      </c>
      <c r="S1637" s="10">
        <f t="shared" ca="1" si="230"/>
        <v>3.9905244667128525E-2</v>
      </c>
      <c r="T1637" s="26">
        <f ca="1">_xlfn.LOGNORM.INV(S1637,'Input Parameters'!$H$34,'Input Parameters'!$I$34)</f>
        <v>40.52905491970386</v>
      </c>
      <c r="U1637" s="10">
        <f t="shared" ca="1" si="231"/>
        <v>0.64269734868110273</v>
      </c>
      <c r="V1637" s="30">
        <f ca="1">_xlfn.BETA.INV(U1637,'Input Parameters'!$L$36,'Input Parameters'!$M$36,'Input Parameters'!$J$36,'Input Parameters'!$K$36)</f>
        <v>0.64350439686933825</v>
      </c>
      <c r="W1637" s="2">
        <f ca="1">N1637+(P1637-N1637)*(1-ERF((T1637-R1637)/(2*SQRT(L1637*'Input Parameters'!$E$38))))</f>
        <v>0.44316544209853304</v>
      </c>
      <c r="X1637">
        <f t="shared" ca="1" si="232"/>
        <v>1</v>
      </c>
      <c r="Y1637" s="7"/>
    </row>
    <row r="1638" spans="1:25" ht="15" customHeight="1" x14ac:dyDescent="0.25">
      <c r="A1638" s="139">
        <v>1631</v>
      </c>
      <c r="B1638" s="10">
        <f t="shared" ca="1" si="223"/>
        <v>0.2917400896468817</v>
      </c>
      <c r="C1638" s="60">
        <f ca="1">_xlfn.NORM.INV(B1638,'Input Parameters'!$E$15,'Input Parameters'!$F$15)</f>
        <v>241.25248310063762</v>
      </c>
      <c r="D1638" s="10">
        <f t="shared" ca="1" si="224"/>
        <v>0.69463411066977543</v>
      </c>
      <c r="E1638" s="62">
        <f ca="1">IF(_xlfn.NORM.INV(D1638,'Input Parameters'!$E$17,'Input Parameters'!$F$17)&lt;3500,3500,IF(_xlfn.NORM.INV(D1638,'Input Parameters'!$E$17,'Input Parameters'!$F$17)&gt;5500,5500,_xlfn.NORM.INV(D1638,'Input Parameters'!$E$17,'Input Parameters'!$F$17)))</f>
        <v>5156.3204181640895</v>
      </c>
      <c r="F1638" s="10">
        <f t="shared" ca="1" si="225"/>
        <v>0.62763563891676055</v>
      </c>
      <c r="G1638" s="64">
        <f ca="1">_xlfn.NORM.INV(F1638,'Input Parameters'!$E$20,'Input Parameters'!$F$20)</f>
        <v>284.8315048593509</v>
      </c>
      <c r="H1638" s="57">
        <f ca="1">EXP(E1638*(1/'Input Parameters'!$E$23-1/G1638))</f>
        <v>0.60631662920394447</v>
      </c>
      <c r="I1638" s="10">
        <f t="shared" ca="1" si="226"/>
        <v>9.4276030909285602E-2</v>
      </c>
      <c r="J1638" s="30">
        <f ca="1">_xlfn.BETA.INV(I1638,'Input Parameters'!$L$26,'Input Parameters'!$M$26,'Input Parameters'!$J$26,'Input Parameters'!$K$26)</f>
        <v>0.43899616625276916</v>
      </c>
      <c r="K1638" s="168">
        <f ca="1">('Input Parameters'!$E$27/'Input Parameters'!$E$38)^$J1638</f>
        <v>4.2898006202854215E-2</v>
      </c>
      <c r="L1638" s="69">
        <f ca="1">$H1638*$C1638*'Input Parameters'!$E$25*K1638</f>
        <v>6.2749226879545743</v>
      </c>
      <c r="M1638" s="24">
        <f t="shared" ca="1" si="227"/>
        <v>0.17754907457938007</v>
      </c>
      <c r="N1638" s="15">
        <f ca="1">_xlfn.NORM.INV(M1638,'Input Parameters'!$E$29,'Input Parameters'!$F$29)</f>
        <v>9.9907525419906898E-2</v>
      </c>
      <c r="O1638" s="8">
        <f t="shared" ca="1" si="228"/>
        <v>0.48521772511179861</v>
      </c>
      <c r="P1638" s="30">
        <f ca="1">_xlfn.LOGNORM.INV(O1638,'Input Parameters'!$H$30,'Input Parameters'!$I$30)</f>
        <v>2.6367130037326656</v>
      </c>
      <c r="Q1638" s="10">
        <f t="shared" ca="1" si="229"/>
        <v>0.66697672935099139</v>
      </c>
      <c r="R1638" s="30">
        <f>IF('Input Parameters'!$E$32=0,0,_xlfn.BETA.INV(Q1638,'Input Parameters'!$L$32,'Input Parameters'!$M$32,'Input Parameters'!$J$32,'Input Parameters'!$K$32))</f>
        <v>0</v>
      </c>
      <c r="S1638" s="10">
        <f t="shared" ca="1" si="230"/>
        <v>0.6018400303321686</v>
      </c>
      <c r="T1638" s="26">
        <f ca="1">_xlfn.LOGNORM.INV(S1638,'Input Parameters'!$H$34,'Input Parameters'!$I$34)</f>
        <v>52.054090057584226</v>
      </c>
      <c r="U1638" s="10">
        <f t="shared" ca="1" si="231"/>
        <v>0.47758191397470429</v>
      </c>
      <c r="V1638" s="30">
        <f ca="1">_xlfn.BETA.INV(U1638,'Input Parameters'!$L$36,'Input Parameters'!$M$36,'Input Parameters'!$J$36,'Input Parameters'!$K$36)</f>
        <v>0.57736957093880548</v>
      </c>
      <c r="W1638" s="2">
        <f ca="1">N1638+(P1638-N1638)*(1-ERF((T1638-R1638)/(2*SQRT(L1638*'Input Parameters'!$E$38))))</f>
        <v>0.45944472877050685</v>
      </c>
      <c r="X1638">
        <f t="shared" ca="1" si="232"/>
        <v>1</v>
      </c>
      <c r="Y1638" s="7"/>
    </row>
    <row r="1639" spans="1:25" ht="15" customHeight="1" x14ac:dyDescent="0.25">
      <c r="A1639" s="139">
        <v>1632</v>
      </c>
      <c r="B1639" s="10">
        <f t="shared" ca="1" si="223"/>
        <v>0.53141468051069063</v>
      </c>
      <c r="C1639" s="60">
        <f ca="1">_xlfn.NORM.INV(B1639,'Input Parameters'!$E$15,'Input Parameters'!$F$15)</f>
        <v>275.23907829170219</v>
      </c>
      <c r="D1639" s="10">
        <f t="shared" ca="1" si="224"/>
        <v>0.5624788119874522</v>
      </c>
      <c r="E1639" s="62">
        <f ca="1">IF(_xlfn.NORM.INV(D1639,'Input Parameters'!$E$17,'Input Parameters'!$F$17)&lt;3500,3500,IF(_xlfn.NORM.INV(D1639,'Input Parameters'!$E$17,'Input Parameters'!$F$17)&gt;5500,5500,_xlfn.NORM.INV(D1639,'Input Parameters'!$E$17,'Input Parameters'!$F$17)))</f>
        <v>4910.079839191465</v>
      </c>
      <c r="F1639" s="10">
        <f t="shared" ca="1" si="225"/>
        <v>0.38812612575032357</v>
      </c>
      <c r="G1639" s="64">
        <f ca="1">_xlfn.NORM.INV(F1639,'Input Parameters'!$E$20,'Input Parameters'!$F$20)</f>
        <v>280.74581747303046</v>
      </c>
      <c r="H1639" s="57">
        <f ca="1">EXP(E1639*(1/'Input Parameters'!$E$23-1/G1639))</f>
        <v>0.48319709812208184</v>
      </c>
      <c r="I1639" s="10">
        <f t="shared" ca="1" si="226"/>
        <v>0.3661565741615801</v>
      </c>
      <c r="J1639" s="30">
        <f ca="1">_xlfn.BETA.INV(I1639,'Input Parameters'!$L$26,'Input Parameters'!$M$26,'Input Parameters'!$J$26,'Input Parameters'!$K$26)</f>
        <v>0.60507743211308962</v>
      </c>
      <c r="K1639" s="168">
        <f ca="1">('Input Parameters'!$E$27/'Input Parameters'!$E$38)^$J1639</f>
        <v>1.3033467649446339E-2</v>
      </c>
      <c r="L1639" s="69">
        <f ca="1">$H1639*$C1639*'Input Parameters'!$E$25*K1639</f>
        <v>1.7333824317628896</v>
      </c>
      <c r="M1639" s="24">
        <f t="shared" ca="1" si="227"/>
        <v>0.3990943114861647</v>
      </c>
      <c r="N1639" s="15">
        <f ca="1">_xlfn.NORM.INV(M1639,'Input Parameters'!$E$29,'Input Parameters'!$F$29)</f>
        <v>9.9974430793527705E-2</v>
      </c>
      <c r="O1639" s="8">
        <f t="shared" ca="1" si="228"/>
        <v>0.27814339232950991</v>
      </c>
      <c r="P1639" s="30">
        <f ca="1">_xlfn.LOGNORM.INV(O1639,'Input Parameters'!$H$30,'Input Parameters'!$I$30)</f>
        <v>2.0321774347045909</v>
      </c>
      <c r="Q1639" s="10">
        <f t="shared" ca="1" si="229"/>
        <v>0.22674927772075981</v>
      </c>
      <c r="R1639" s="30">
        <f>IF('Input Parameters'!$E$32=0,0,_xlfn.BETA.INV(Q1639,'Input Parameters'!$L$32,'Input Parameters'!$M$32,'Input Parameters'!$J$32,'Input Parameters'!$K$32))</f>
        <v>0</v>
      </c>
      <c r="S1639" s="10">
        <f t="shared" ca="1" si="230"/>
        <v>0.68678330786168185</v>
      </c>
      <c r="T1639" s="26">
        <f ca="1">_xlfn.LOGNORM.INV(S1639,'Input Parameters'!$H$34,'Input Parameters'!$I$34)</f>
        <v>53.557331879387597</v>
      </c>
      <c r="U1639" s="10">
        <f t="shared" ca="1" si="231"/>
        <v>0.64667801328392294</v>
      </c>
      <c r="V1639" s="30">
        <f ca="1">_xlfn.BETA.INV(U1639,'Input Parameters'!$L$36,'Input Parameters'!$M$36,'Input Parameters'!$J$36,'Input Parameters'!$K$36)</f>
        <v>0.64524357425324497</v>
      </c>
      <c r="W1639" s="2">
        <f ca="1">N1639+(P1639-N1639)*(1-ERF((T1639-R1639)/(2*SQRT(L1639*'Input Parameters'!$E$38))))</f>
        <v>0.10774530027731168</v>
      </c>
      <c r="X1639">
        <f t="shared" ca="1" si="232"/>
        <v>1</v>
      </c>
      <c r="Y1639" s="7"/>
    </row>
    <row r="1640" spans="1:25" ht="15" customHeight="1" x14ac:dyDescent="0.25">
      <c r="A1640" s="139">
        <v>1633</v>
      </c>
      <c r="B1640" s="10">
        <f t="shared" ca="1" si="223"/>
        <v>5.2504670633362949E-2</v>
      </c>
      <c r="C1640" s="60">
        <f ca="1">_xlfn.NORM.INV(B1640,'Input Parameters'!$E$15,'Input Parameters'!$F$15)</f>
        <v>183.11753699899225</v>
      </c>
      <c r="D1640" s="10">
        <f t="shared" ca="1" si="224"/>
        <v>0.9951157617104176</v>
      </c>
      <c r="E1640" s="62">
        <f ca="1">IF(_xlfn.NORM.INV(D1640,'Input Parameters'!$E$17,'Input Parameters'!$F$17)&lt;3500,3500,IF(_xlfn.NORM.INV(D1640,'Input Parameters'!$E$17,'Input Parameters'!$F$17)&gt;5500,5500,_xlfn.NORM.INV(D1640,'Input Parameters'!$E$17,'Input Parameters'!$F$17)))</f>
        <v>5500</v>
      </c>
      <c r="F1640" s="10">
        <f t="shared" ca="1" si="225"/>
        <v>1.7129394416758648E-2</v>
      </c>
      <c r="G1640" s="64">
        <f ca="1">_xlfn.NORM.INV(F1640,'Input Parameters'!$E$20,'Input Parameters'!$F$20)</f>
        <v>268.46601639998181</v>
      </c>
      <c r="H1640" s="57">
        <f ca="1">EXP(E1640*(1/'Input Parameters'!$E$23-1/G1640))</f>
        <v>0.18072023400604059</v>
      </c>
      <c r="I1640" s="10">
        <f t="shared" ca="1" si="226"/>
        <v>9.1642951908727954E-2</v>
      </c>
      <c r="J1640" s="30">
        <f ca="1">_xlfn.BETA.INV(I1640,'Input Parameters'!$L$26,'Input Parameters'!$M$26,'Input Parameters'!$J$26,'Input Parameters'!$K$26)</f>
        <v>0.43632647096966232</v>
      </c>
      <c r="K1640" s="168">
        <f ca="1">('Input Parameters'!$E$27/'Input Parameters'!$E$38)^$J1640</f>
        <v>4.3727410021383049E-2</v>
      </c>
      <c r="L1640" s="69">
        <f ca="1">$H1640*$C1640*'Input Parameters'!$E$25*K1640</f>
        <v>1.4470731098372849</v>
      </c>
      <c r="M1640" s="24">
        <f t="shared" ca="1" si="227"/>
        <v>0.41093592175180749</v>
      </c>
      <c r="N1640" s="15">
        <f ca="1">_xlfn.NORM.INV(M1640,'Input Parameters'!$E$29,'Input Parameters'!$F$29)</f>
        <v>9.9977486190167539E-2</v>
      </c>
      <c r="O1640" s="8">
        <f t="shared" ca="1" si="228"/>
        <v>0.58629620755354428</v>
      </c>
      <c r="P1640" s="30">
        <f ca="1">_xlfn.LOGNORM.INV(O1640,'Input Parameters'!$H$30,'Input Parameters'!$I$30)</f>
        <v>2.974370924286228</v>
      </c>
      <c r="Q1640" s="10">
        <f t="shared" ca="1" si="229"/>
        <v>0.34571713604894683</v>
      </c>
      <c r="R1640" s="30">
        <f>IF('Input Parameters'!$E$32=0,0,_xlfn.BETA.INV(Q1640,'Input Parameters'!$L$32,'Input Parameters'!$M$32,'Input Parameters'!$J$32,'Input Parameters'!$K$32))</f>
        <v>0</v>
      </c>
      <c r="S1640" s="10">
        <f t="shared" ca="1" si="230"/>
        <v>0.2216680125861884</v>
      </c>
      <c r="T1640" s="26">
        <f ca="1">_xlfn.LOGNORM.INV(S1640,'Input Parameters'!$H$34,'Input Parameters'!$I$34)</f>
        <v>45.818774393416945</v>
      </c>
      <c r="U1640" s="10">
        <f t="shared" ca="1" si="231"/>
        <v>0.84375377752389358</v>
      </c>
      <c r="V1640" s="30">
        <f ca="1">_xlfn.BETA.INV(U1640,'Input Parameters'!$L$36,'Input Parameters'!$M$36,'Input Parameters'!$J$36,'Input Parameters'!$K$36)</f>
        <v>0.75326974536410818</v>
      </c>
      <c r="W1640" s="2">
        <f ca="1">N1640+(P1640-N1640)*(1-ERF((T1640-R1640)/(2*SQRT(L1640*'Input Parameters'!$E$38))))</f>
        <v>0.12031397746107664</v>
      </c>
      <c r="X1640">
        <f t="shared" ca="1" si="232"/>
        <v>1</v>
      </c>
      <c r="Y1640" s="7"/>
    </row>
    <row r="1641" spans="1:25" ht="15" customHeight="1" x14ac:dyDescent="0.25">
      <c r="A1641" s="139">
        <v>1634</v>
      </c>
      <c r="B1641" s="10">
        <f t="shared" ca="1" si="223"/>
        <v>0.50278835657076126</v>
      </c>
      <c r="C1641" s="60">
        <f ca="1">_xlfn.NORM.INV(B1641,'Input Parameters'!$E$15,'Input Parameters'!$F$15)</f>
        <v>271.34598127309874</v>
      </c>
      <c r="D1641" s="10">
        <f t="shared" ca="1" si="224"/>
        <v>0.45804064669923661</v>
      </c>
      <c r="E1641" s="62">
        <f ca="1">IF(_xlfn.NORM.INV(D1641,'Input Parameters'!$E$17,'Input Parameters'!$F$17)&lt;3500,3500,IF(_xlfn.NORM.INV(D1641,'Input Parameters'!$E$17,'Input Parameters'!$F$17)&gt;5500,5500,_xlfn.NORM.INV(D1641,'Input Parameters'!$E$17,'Input Parameters'!$F$17)))</f>
        <v>4726.2401825037041</v>
      </c>
      <c r="F1641" s="10">
        <f t="shared" ca="1" si="225"/>
        <v>0.70419511299558979</v>
      </c>
      <c r="G1641" s="64">
        <f ca="1">_xlfn.NORM.INV(F1641,'Input Parameters'!$E$20,'Input Parameters'!$F$20)</f>
        <v>286.24458163069738</v>
      </c>
      <c r="H1641" s="57">
        <f ca="1">EXP(E1641*(1/'Input Parameters'!$E$23-1/G1641))</f>
        <v>0.68611798500602506</v>
      </c>
      <c r="I1641" s="10">
        <f t="shared" ca="1" si="226"/>
        <v>0.48467611127538135</v>
      </c>
      <c r="J1641" s="30">
        <f ca="1">_xlfn.BETA.INV(I1641,'Input Parameters'!$L$26,'Input Parameters'!$M$26,'Input Parameters'!$J$26,'Input Parameters'!$K$26)</f>
        <v>0.65519957508678595</v>
      </c>
      <c r="K1641" s="168">
        <f ca="1">('Input Parameters'!$E$27/'Input Parameters'!$E$38)^$J1641</f>
        <v>9.0974409671342234E-3</v>
      </c>
      <c r="L1641" s="69">
        <f ca="1">$H1641*$C1641*'Input Parameters'!$E$25*K1641</f>
        <v>1.6937193281265972</v>
      </c>
      <c r="M1641" s="24">
        <f t="shared" ca="1" si="227"/>
        <v>0.68333082324676975</v>
      </c>
      <c r="N1641" s="15">
        <f ca="1">_xlfn.NORM.INV(M1641,'Input Parameters'!$E$29,'Input Parameters'!$F$29)</f>
        <v>0.10004770333784171</v>
      </c>
      <c r="O1641" s="8">
        <f t="shared" ca="1" si="228"/>
        <v>0.13791495524735342</v>
      </c>
      <c r="P1641" s="30">
        <f ca="1">_xlfn.LOGNORM.INV(O1641,'Input Parameters'!$H$30,'Input Parameters'!$I$30)</f>
        <v>1.6036314588815783</v>
      </c>
      <c r="Q1641" s="10">
        <f t="shared" ca="1" si="229"/>
        <v>0.17232655852656831</v>
      </c>
      <c r="R1641" s="30">
        <f>IF('Input Parameters'!$E$32=0,0,_xlfn.BETA.INV(Q1641,'Input Parameters'!$L$32,'Input Parameters'!$M$32,'Input Parameters'!$J$32,'Input Parameters'!$K$32))</f>
        <v>0</v>
      </c>
      <c r="S1641" s="10">
        <f t="shared" ca="1" si="230"/>
        <v>0.20061679276960176</v>
      </c>
      <c r="T1641" s="26">
        <f ca="1">_xlfn.LOGNORM.INV(S1641,'Input Parameters'!$H$34,'Input Parameters'!$I$34)</f>
        <v>45.405043260418346</v>
      </c>
      <c r="U1641" s="10">
        <f t="shared" ca="1" si="231"/>
        <v>0.26008381837064654</v>
      </c>
      <c r="V1641" s="30">
        <f ca="1">_xlfn.BETA.INV(U1641,'Input Parameters'!$L$36,'Input Parameters'!$M$36,'Input Parameters'!$J$36,'Input Parameters'!$K$36)</f>
        <v>0.49428739622033407</v>
      </c>
      <c r="W1641" s="2">
        <f ca="1">N1641+(P1641-N1641)*(1-ERF((T1641-R1641)/(2*SQRT(L1641*'Input Parameters'!$E$38))))</f>
        <v>0.12053433774572839</v>
      </c>
      <c r="X1641">
        <f t="shared" ca="1" si="232"/>
        <v>1</v>
      </c>
      <c r="Y1641" s="7"/>
    </row>
    <row r="1642" spans="1:25" ht="15" customHeight="1" x14ac:dyDescent="0.25">
      <c r="A1642" s="139">
        <v>1635</v>
      </c>
      <c r="B1642" s="10">
        <f t="shared" ca="1" si="223"/>
        <v>0.72044467884488939</v>
      </c>
      <c r="C1642" s="60">
        <f ca="1">_xlfn.NORM.INV(B1642,'Input Parameters'!$E$15,'Input Parameters'!$F$15)</f>
        <v>302.62500328698502</v>
      </c>
      <c r="D1642" s="10">
        <f t="shared" ca="1" si="224"/>
        <v>0.6270721857861894</v>
      </c>
      <c r="E1642" s="62">
        <f ca="1">IF(_xlfn.NORM.INV(D1642,'Input Parameters'!$E$17,'Input Parameters'!$F$17)&lt;3500,3500,IF(_xlfn.NORM.INV(D1642,'Input Parameters'!$E$17,'Input Parameters'!$F$17)&gt;5500,5500,_xlfn.NORM.INV(D1642,'Input Parameters'!$E$17,'Input Parameters'!$F$17)))</f>
        <v>5026.8761936332903</v>
      </c>
      <c r="F1642" s="10">
        <f t="shared" ca="1" si="225"/>
        <v>0.17871703062239419</v>
      </c>
      <c r="G1642" s="64">
        <f ca="1">_xlfn.NORM.INV(F1642,'Input Parameters'!$E$20,'Input Parameters'!$F$20)</f>
        <v>276.48422151032577</v>
      </c>
      <c r="H1642" s="57">
        <f ca="1">EXP(E1642*(1/'Input Parameters'!$E$23-1/G1642))</f>
        <v>0.3603723259522289</v>
      </c>
      <c r="I1642" s="10">
        <f t="shared" ca="1" si="226"/>
        <v>0.45116124254250878</v>
      </c>
      <c r="J1642" s="30">
        <f ca="1">_xlfn.BETA.INV(I1642,'Input Parameters'!$L$26,'Input Parameters'!$M$26,'Input Parameters'!$J$26,'Input Parameters'!$K$26)</f>
        <v>0.64147356307164793</v>
      </c>
      <c r="K1642" s="168">
        <f ca="1">('Input Parameters'!$E$27/'Input Parameters'!$E$38)^$J1642</f>
        <v>1.0038725578960706E-2</v>
      </c>
      <c r="L1642" s="69">
        <f ca="1">$H1642*$C1642*'Input Parameters'!$E$25*K1642</f>
        <v>1.0948000849141442</v>
      </c>
      <c r="M1642" s="24">
        <f t="shared" ca="1" si="227"/>
        <v>0.57906672069515674</v>
      </c>
      <c r="N1642" s="15">
        <f ca="1">_xlfn.NORM.INV(M1642,'Input Parameters'!$E$29,'Input Parameters'!$F$29)</f>
        <v>0.10001995065008734</v>
      </c>
      <c r="O1642" s="8">
        <f t="shared" ca="1" si="228"/>
        <v>0.41868948359254077</v>
      </c>
      <c r="P1642" s="30">
        <f ca="1">_xlfn.LOGNORM.INV(O1642,'Input Parameters'!$H$30,'Input Parameters'!$I$30)</f>
        <v>2.4353382904314653</v>
      </c>
      <c r="Q1642" s="10">
        <f t="shared" ca="1" si="229"/>
        <v>0.91950577789159804</v>
      </c>
      <c r="R1642" s="30">
        <f>IF('Input Parameters'!$E$32=0,0,_xlfn.BETA.INV(Q1642,'Input Parameters'!$L$32,'Input Parameters'!$M$32,'Input Parameters'!$J$32,'Input Parameters'!$K$32))</f>
        <v>0</v>
      </c>
      <c r="S1642" s="10">
        <f t="shared" ca="1" si="230"/>
        <v>0.14721305895524162</v>
      </c>
      <c r="T1642" s="26">
        <f ca="1">_xlfn.LOGNORM.INV(S1642,'Input Parameters'!$H$34,'Input Parameters'!$I$34)</f>
        <v>44.238447037447791</v>
      </c>
      <c r="U1642" s="10">
        <f t="shared" ca="1" si="231"/>
        <v>6.1277904389585247E-2</v>
      </c>
      <c r="V1642" s="30">
        <f ca="1">_xlfn.BETA.INV(U1642,'Input Parameters'!$L$36,'Input Parameters'!$M$36,'Input Parameters'!$J$36,'Input Parameters'!$K$36)</f>
        <v>0.38908147774777418</v>
      </c>
      <c r="W1642" s="2">
        <f ca="1">N1642+(P1642-N1642)*(1-ERF((T1642-R1642)/(2*SQRT(L1642*'Input Parameters'!$E$38))))</f>
        <v>0.10654285510005924</v>
      </c>
      <c r="X1642">
        <f t="shared" ca="1" si="232"/>
        <v>1</v>
      </c>
      <c r="Y1642" s="7"/>
    </row>
    <row r="1643" spans="1:25" ht="15" customHeight="1" x14ac:dyDescent="0.25">
      <c r="A1643" s="139">
        <v>1636</v>
      </c>
      <c r="B1643" s="10">
        <f t="shared" ca="1" si="223"/>
        <v>0.87439659991143748</v>
      </c>
      <c r="C1643" s="60">
        <f ca="1">_xlfn.NORM.INV(B1643,'Input Parameters'!$E$15,'Input Parameters'!$F$15)</f>
        <v>333.15000472027657</v>
      </c>
      <c r="D1643" s="10">
        <f t="shared" ca="1" si="224"/>
        <v>0.53374701184057238</v>
      </c>
      <c r="E1643" s="62">
        <f ca="1">IF(_xlfn.NORM.INV(D1643,'Input Parameters'!$E$17,'Input Parameters'!$F$17)&lt;3500,3500,IF(_xlfn.NORM.INV(D1643,'Input Parameters'!$E$17,'Input Parameters'!$F$17)&gt;5500,5500,_xlfn.NORM.INV(D1643,'Input Parameters'!$E$17,'Input Parameters'!$F$17)))</f>
        <v>4859.2846464206423</v>
      </c>
      <c r="F1643" s="10">
        <f t="shared" ca="1" si="225"/>
        <v>0.84336759973562569</v>
      </c>
      <c r="G1643" s="64">
        <f ca="1">_xlfn.NORM.INV(F1643,'Input Parameters'!$E$20,'Input Parameters'!$F$20)</f>
        <v>289.40624750252215</v>
      </c>
      <c r="H1643" s="57">
        <f ca="1">EXP(E1643*(1/'Input Parameters'!$E$23-1/G1643))</f>
        <v>0.81721501219460535</v>
      </c>
      <c r="I1643" s="10">
        <f t="shared" ca="1" si="226"/>
        <v>0.58958180507704383</v>
      </c>
      <c r="J1643" s="30">
        <f ca="1">_xlfn.BETA.INV(I1643,'Input Parameters'!$L$26,'Input Parameters'!$M$26,'Input Parameters'!$J$26,'Input Parameters'!$K$26)</f>
        <v>0.69713090351245044</v>
      </c>
      <c r="K1643" s="168">
        <f ca="1">('Input Parameters'!$E$27/'Input Parameters'!$E$38)^$J1643</f>
        <v>6.7343328421720942E-3</v>
      </c>
      <c r="L1643" s="69">
        <f ca="1">$H1643*$C1643*'Input Parameters'!$E$25*K1643</f>
        <v>1.833457034942741</v>
      </c>
      <c r="M1643" s="24">
        <f t="shared" ca="1" si="227"/>
        <v>0.26061043206922918</v>
      </c>
      <c r="N1643" s="15">
        <f ca="1">_xlfn.NORM.INV(M1643,'Input Parameters'!$E$29,'Input Parameters'!$F$29)</f>
        <v>9.9935853538564989E-2</v>
      </c>
      <c r="O1643" s="8">
        <f t="shared" ca="1" si="228"/>
        <v>0.1268178388439366</v>
      </c>
      <c r="P1643" s="30">
        <f ca="1">_xlfn.LOGNORM.INV(O1643,'Input Parameters'!$H$30,'Input Parameters'!$I$30)</f>
        <v>1.5648470932039449</v>
      </c>
      <c r="Q1643" s="10">
        <f t="shared" ca="1" si="229"/>
        <v>0.53481312626577993</v>
      </c>
      <c r="R1643" s="30">
        <f>IF('Input Parameters'!$E$32=0,0,_xlfn.BETA.INV(Q1643,'Input Parameters'!$L$32,'Input Parameters'!$M$32,'Input Parameters'!$J$32,'Input Parameters'!$K$32))</f>
        <v>0</v>
      </c>
      <c r="S1643" s="10">
        <f t="shared" ca="1" si="230"/>
        <v>0.35104803984146926</v>
      </c>
      <c r="T1643" s="26">
        <f ca="1">_xlfn.LOGNORM.INV(S1643,'Input Parameters'!$H$34,'Input Parameters'!$I$34)</f>
        <v>48.063252151787864</v>
      </c>
      <c r="U1643" s="10">
        <f t="shared" ca="1" si="231"/>
        <v>0.98026985308432446</v>
      </c>
      <c r="V1643" s="30">
        <f ca="1">_xlfn.BETA.INV(U1643,'Input Parameters'!$L$36,'Input Parameters'!$M$36,'Input Parameters'!$J$36,'Input Parameters'!$K$36)</f>
        <v>0.94784272230291999</v>
      </c>
      <c r="W1643" s="2">
        <f ca="1">N1643+(P1643-N1643)*(1-ERF((T1643-R1643)/(2*SQRT(L1643*'Input Parameters'!$E$38))))</f>
        <v>0.11762506238962758</v>
      </c>
      <c r="X1643">
        <f t="shared" ca="1" si="232"/>
        <v>1</v>
      </c>
      <c r="Y1643" s="7"/>
    </row>
    <row r="1644" spans="1:25" ht="15" customHeight="1" x14ac:dyDescent="0.25">
      <c r="A1644" s="139">
        <v>1637</v>
      </c>
      <c r="B1644" s="10">
        <f t="shared" ca="1" si="223"/>
        <v>0.92664344552672329</v>
      </c>
      <c r="C1644" s="60">
        <f ca="1">_xlfn.NORM.INV(B1644,'Input Parameters'!$E$15,'Input Parameters'!$F$15)</f>
        <v>349.61487486693642</v>
      </c>
      <c r="D1644" s="10">
        <f t="shared" ca="1" si="224"/>
        <v>0.96006396961121221</v>
      </c>
      <c r="E1644" s="62">
        <f ca="1">IF(_xlfn.NORM.INV(D1644,'Input Parameters'!$E$17,'Input Parameters'!$F$17)&lt;3500,3500,IF(_xlfn.NORM.INV(D1644,'Input Parameters'!$E$17,'Input Parameters'!$F$17)&gt;5500,5500,_xlfn.NORM.INV(D1644,'Input Parameters'!$E$17,'Input Parameters'!$F$17)))</f>
        <v>5500</v>
      </c>
      <c r="F1644" s="10">
        <f t="shared" ca="1" si="225"/>
        <v>0.13719208496782465</v>
      </c>
      <c r="G1644" s="64">
        <f ca="1">_xlfn.NORM.INV(F1644,'Input Parameters'!$E$20,'Input Parameters'!$F$20)</f>
        <v>275.32675304901056</v>
      </c>
      <c r="H1644" s="57">
        <f ca="1">EXP(E1644*(1/'Input Parameters'!$E$23-1/G1644))</f>
        <v>0.30110231398122267</v>
      </c>
      <c r="I1644" s="10">
        <f t="shared" ca="1" si="226"/>
        <v>0.86891409384188079</v>
      </c>
      <c r="J1644" s="30">
        <f ca="1">_xlfn.BETA.INV(I1644,'Input Parameters'!$L$26,'Input Parameters'!$M$26,'Input Parameters'!$J$26,'Input Parameters'!$K$26)</f>
        <v>0.82052596105390241</v>
      </c>
      <c r="K1644" s="168">
        <f ca="1">('Input Parameters'!$E$27/'Input Parameters'!$E$38)^$J1644</f>
        <v>2.7790331166441737E-3</v>
      </c>
      <c r="L1644" s="69">
        <f ca="1">$H1644*$C1644*'Input Parameters'!$E$25*K1644</f>
        <v>0.29254839328890658</v>
      </c>
      <c r="M1644" s="24">
        <f t="shared" ca="1" si="227"/>
        <v>0.74862911239794461</v>
      </c>
      <c r="N1644" s="15">
        <f ca="1">_xlfn.NORM.INV(M1644,'Input Parameters'!$E$29,'Input Parameters'!$F$29)</f>
        <v>0.10006701820027333</v>
      </c>
      <c r="O1644" s="8">
        <f t="shared" ca="1" si="228"/>
        <v>0.45145998290856493</v>
      </c>
      <c r="P1644" s="30">
        <f ca="1">_xlfn.LOGNORM.INV(O1644,'Input Parameters'!$H$30,'Input Parameters'!$I$30)</f>
        <v>2.5330460699185644</v>
      </c>
      <c r="Q1644" s="10">
        <f t="shared" ca="1" si="229"/>
        <v>0.70493940121194831</v>
      </c>
      <c r="R1644" s="30">
        <f>IF('Input Parameters'!$E$32=0,0,_xlfn.BETA.INV(Q1644,'Input Parameters'!$L$32,'Input Parameters'!$M$32,'Input Parameters'!$J$32,'Input Parameters'!$K$32))</f>
        <v>0</v>
      </c>
      <c r="S1644" s="10">
        <f t="shared" ca="1" si="230"/>
        <v>0.74886011229609328</v>
      </c>
      <c r="T1644" s="26">
        <f ca="1">_xlfn.LOGNORM.INV(S1644,'Input Parameters'!$H$34,'Input Parameters'!$I$34)</f>
        <v>54.799594211618881</v>
      </c>
      <c r="U1644" s="10">
        <f t="shared" ca="1" si="231"/>
        <v>0.79309913961822009</v>
      </c>
      <c r="V1644" s="30">
        <f ca="1">_xlfn.BETA.INV(U1644,'Input Parameters'!$L$36,'Input Parameters'!$M$36,'Input Parameters'!$J$36,'Input Parameters'!$K$36)</f>
        <v>0.71944307086170722</v>
      </c>
      <c r="W1644" s="2">
        <f ca="1">N1644+(P1644-N1644)*(1-ERF((T1644-R1644)/(2*SQRT(L1644*'Input Parameters'!$E$38))))</f>
        <v>0.10006701820217791</v>
      </c>
      <c r="X1644">
        <f t="shared" ca="1" si="232"/>
        <v>1</v>
      </c>
      <c r="Y1644" s="7"/>
    </row>
    <row r="1645" spans="1:25" ht="15" customHeight="1" x14ac:dyDescent="0.25">
      <c r="A1645" s="139">
        <v>1638</v>
      </c>
      <c r="B1645" s="10">
        <f t="shared" ca="1" si="223"/>
        <v>0.84175408824397968</v>
      </c>
      <c r="C1645" s="60">
        <f ca="1">_xlfn.NORM.INV(B1645,'Input Parameters'!$E$15,'Input Parameters'!$F$15)</f>
        <v>325.25239678806901</v>
      </c>
      <c r="D1645" s="10">
        <f t="shared" ca="1" si="224"/>
        <v>0.73510120938587531</v>
      </c>
      <c r="E1645" s="62">
        <f ca="1">IF(_xlfn.NORM.INV(D1645,'Input Parameters'!$E$17,'Input Parameters'!$F$17)&lt;3500,3500,IF(_xlfn.NORM.INV(D1645,'Input Parameters'!$E$17,'Input Parameters'!$F$17)&gt;5500,5500,_xlfn.NORM.INV(D1645,'Input Parameters'!$E$17,'Input Parameters'!$F$17)))</f>
        <v>5239.820527752976</v>
      </c>
      <c r="F1645" s="10">
        <f t="shared" ca="1" si="225"/>
        <v>0.21667206030813713</v>
      </c>
      <c r="G1645" s="64">
        <f ca="1">_xlfn.NORM.INV(F1645,'Input Parameters'!$E$20,'Input Parameters'!$F$20)</f>
        <v>277.40067060938793</v>
      </c>
      <c r="H1645" s="57">
        <f ca="1">EXP(E1645*(1/'Input Parameters'!$E$23-1/G1645))</f>
        <v>0.36742295419357357</v>
      </c>
      <c r="I1645" s="10">
        <f t="shared" ca="1" si="226"/>
        <v>0.44580390354601207</v>
      </c>
      <c r="J1645" s="30">
        <f ca="1">_xlfn.BETA.INV(I1645,'Input Parameters'!$L$26,'Input Parameters'!$M$26,'Input Parameters'!$J$26,'Input Parameters'!$K$26)</f>
        <v>0.63925381419960736</v>
      </c>
      <c r="K1645" s="168">
        <f ca="1">('Input Parameters'!$E$27/'Input Parameters'!$E$38)^$J1645</f>
        <v>1.019984458320135E-2</v>
      </c>
      <c r="L1645" s="69">
        <f ca="1">$H1645*$C1645*'Input Parameters'!$E$25*K1645</f>
        <v>1.2189344310463495</v>
      </c>
      <c r="M1645" s="24">
        <f t="shared" ca="1" si="227"/>
        <v>0.7334026848909736</v>
      </c>
      <c r="N1645" s="15">
        <f ca="1">_xlfn.NORM.INV(M1645,'Input Parameters'!$E$29,'Input Parameters'!$F$29)</f>
        <v>0.10006231367977028</v>
      </c>
      <c r="O1645" s="8">
        <f t="shared" ca="1" si="228"/>
        <v>0.22959169475525865</v>
      </c>
      <c r="P1645" s="30">
        <f ca="1">_xlfn.LOGNORM.INV(O1645,'Input Parameters'!$H$30,'Input Parameters'!$I$30)</f>
        <v>1.8915337179548408</v>
      </c>
      <c r="Q1645" s="10">
        <f t="shared" ca="1" si="229"/>
        <v>0.88836290102780513</v>
      </c>
      <c r="R1645" s="30">
        <f>IF('Input Parameters'!$E$32=0,0,_xlfn.BETA.INV(Q1645,'Input Parameters'!$L$32,'Input Parameters'!$M$32,'Input Parameters'!$J$32,'Input Parameters'!$K$32))</f>
        <v>0</v>
      </c>
      <c r="S1645" s="10">
        <f t="shared" ca="1" si="230"/>
        <v>0.62147390260775315</v>
      </c>
      <c r="T1645" s="26">
        <f ca="1">_xlfn.LOGNORM.INV(S1645,'Input Parameters'!$H$34,'Input Parameters'!$I$34)</f>
        <v>52.387275875916664</v>
      </c>
      <c r="U1645" s="10">
        <f t="shared" ca="1" si="231"/>
        <v>0.526080120846809</v>
      </c>
      <c r="V1645" s="30">
        <f ca="1">_xlfn.BETA.INV(U1645,'Input Parameters'!$L$36,'Input Parameters'!$M$36,'Input Parameters'!$J$36,'Input Parameters'!$K$36)</f>
        <v>0.59591906505536596</v>
      </c>
      <c r="W1645" s="2">
        <f ca="1">N1645+(P1645-N1645)*(1-ERF((T1645-R1645)/(2*SQRT(L1645*'Input Parameters'!$E$38))))</f>
        <v>0.10148299850665163</v>
      </c>
      <c r="X1645">
        <f t="shared" ca="1" si="232"/>
        <v>1</v>
      </c>
      <c r="Y1645" s="7"/>
    </row>
    <row r="1646" spans="1:25" ht="15" customHeight="1" x14ac:dyDescent="0.25">
      <c r="A1646" s="139">
        <v>1639</v>
      </c>
      <c r="B1646" s="10">
        <f t="shared" ca="1" si="223"/>
        <v>0.55893470864802286</v>
      </c>
      <c r="C1646" s="60">
        <f ca="1">_xlfn.NORM.INV(B1646,'Input Parameters'!$E$15,'Input Parameters'!$F$15)</f>
        <v>279.00240005691239</v>
      </c>
      <c r="D1646" s="10">
        <f t="shared" ca="1" si="224"/>
        <v>0.82118746387780528</v>
      </c>
      <c r="E1646" s="62">
        <f ca="1">IF(_xlfn.NORM.INV(D1646,'Input Parameters'!$E$17,'Input Parameters'!$F$17)&lt;3500,3500,IF(_xlfn.NORM.INV(D1646,'Input Parameters'!$E$17,'Input Parameters'!$F$17)&gt;5500,5500,_xlfn.NORM.INV(D1646,'Input Parameters'!$E$17,'Input Parameters'!$F$17)))</f>
        <v>5443.9299285407124</v>
      </c>
      <c r="F1646" s="10">
        <f t="shared" ca="1" si="225"/>
        <v>0.66127857316356886</v>
      </c>
      <c r="G1646" s="64">
        <f ca="1">_xlfn.NORM.INV(F1646,'Input Parameters'!$E$20,'Input Parameters'!$F$20)</f>
        <v>285.43689921876592</v>
      </c>
      <c r="H1646" s="57">
        <f ca="1">EXP(E1646*(1/'Input Parameters'!$E$23-1/G1646))</f>
        <v>0.61402198592379209</v>
      </c>
      <c r="I1646" s="10">
        <f t="shared" ca="1" si="226"/>
        <v>0.61155477106189027</v>
      </c>
      <c r="J1646" s="30">
        <f ca="1">_xlfn.BETA.INV(I1646,'Input Parameters'!$L$26,'Input Parameters'!$M$26,'Input Parameters'!$J$26,'Input Parameters'!$K$26)</f>
        <v>0.70587041387860694</v>
      </c>
      <c r="K1646" s="168">
        <f ca="1">('Input Parameters'!$E$27/'Input Parameters'!$E$38)^$J1646</f>
        <v>6.325126479369547E-3</v>
      </c>
      <c r="L1646" s="69">
        <f ca="1">$H1646*$C1646*'Input Parameters'!$E$25*K1646</f>
        <v>1.0835802367219487</v>
      </c>
      <c r="M1646" s="24">
        <f t="shared" ca="1" si="227"/>
        <v>6.3528299921689624E-2</v>
      </c>
      <c r="N1646" s="15">
        <f ca="1">_xlfn.NORM.INV(M1646,'Input Parameters'!$E$29,'Input Parameters'!$F$29)</f>
        <v>9.9847418763282542E-2</v>
      </c>
      <c r="O1646" s="8">
        <f t="shared" ca="1" si="228"/>
        <v>0.56382844289523104</v>
      </c>
      <c r="P1646" s="30">
        <f ca="1">_xlfn.LOGNORM.INV(O1646,'Input Parameters'!$H$30,'Input Parameters'!$I$30)</f>
        <v>2.894881114989404</v>
      </c>
      <c r="Q1646" s="10">
        <f t="shared" ca="1" si="229"/>
        <v>0.68035243776327237</v>
      </c>
      <c r="R1646" s="30">
        <f>IF('Input Parameters'!$E$32=0,0,_xlfn.BETA.INV(Q1646,'Input Parameters'!$L$32,'Input Parameters'!$M$32,'Input Parameters'!$J$32,'Input Parameters'!$K$32))</f>
        <v>0</v>
      </c>
      <c r="S1646" s="10">
        <f t="shared" ca="1" si="230"/>
        <v>0.64853599382494898</v>
      </c>
      <c r="T1646" s="26">
        <f ca="1">_xlfn.LOGNORM.INV(S1646,'Input Parameters'!$H$34,'Input Parameters'!$I$34)</f>
        <v>52.859157655936457</v>
      </c>
      <c r="U1646" s="10">
        <f t="shared" ca="1" si="231"/>
        <v>0.53418059143078089</v>
      </c>
      <c r="V1646" s="30">
        <f ca="1">_xlfn.BETA.INV(U1646,'Input Parameters'!$L$36,'Input Parameters'!$M$36,'Input Parameters'!$J$36,'Input Parameters'!$K$36)</f>
        <v>0.59906644438176526</v>
      </c>
      <c r="W1646" s="2">
        <f ca="1">N1646+(P1646-N1646)*(1-ERF((T1646-R1646)/(2*SQRT(L1646*'Input Parameters'!$E$38))))</f>
        <v>0.10076932511307791</v>
      </c>
      <c r="X1646">
        <f t="shared" ca="1" si="232"/>
        <v>1</v>
      </c>
      <c r="Y1646" s="7"/>
    </row>
    <row r="1647" spans="1:25" ht="15" customHeight="1" x14ac:dyDescent="0.25">
      <c r="A1647" s="139">
        <v>1640</v>
      </c>
      <c r="B1647" s="10">
        <f t="shared" ca="1" si="223"/>
        <v>0.85002728055525922</v>
      </c>
      <c r="C1647" s="60">
        <f ca="1">_xlfn.NORM.INV(B1647,'Input Parameters'!$E$15,'Input Parameters'!$F$15)</f>
        <v>327.14143195196942</v>
      </c>
      <c r="D1647" s="10">
        <f t="shared" ca="1" si="224"/>
        <v>0.4264598863653809</v>
      </c>
      <c r="E1647" s="62">
        <f ca="1">IF(_xlfn.NORM.INV(D1647,'Input Parameters'!$E$17,'Input Parameters'!$F$17)&lt;3500,3500,IF(_xlfn.NORM.INV(D1647,'Input Parameters'!$E$17,'Input Parameters'!$F$17)&gt;5500,5500,_xlfn.NORM.INV(D1647,'Input Parameters'!$E$17,'Input Parameters'!$F$17)))</f>
        <v>4670.2239845213699</v>
      </c>
      <c r="F1647" s="10">
        <f t="shared" ca="1" si="225"/>
        <v>0.15847261538416668</v>
      </c>
      <c r="G1647" s="64">
        <f ca="1">_xlfn.NORM.INV(F1647,'Input Parameters'!$E$20,'Input Parameters'!$F$20)</f>
        <v>275.94494095646525</v>
      </c>
      <c r="H1647" s="57">
        <f ca="1">EXP(E1647*(1/'Input Parameters'!$E$23-1/G1647))</f>
        <v>0.3748547167304751</v>
      </c>
      <c r="I1647" s="10">
        <f t="shared" ca="1" si="226"/>
        <v>0.11991925662332414</v>
      </c>
      <c r="J1647" s="30">
        <f ca="1">_xlfn.BETA.INV(I1647,'Input Parameters'!$L$26,'Input Parameters'!$M$26,'Input Parameters'!$J$26,'Input Parameters'!$K$26)</f>
        <v>0.46265398193122015</v>
      </c>
      <c r="K1647" s="168">
        <f ca="1">('Input Parameters'!$E$27/'Input Parameters'!$E$38)^$J1647</f>
        <v>3.6202467355665374E-2</v>
      </c>
      <c r="L1647" s="69">
        <f ca="1">$H1647*$C1647*'Input Parameters'!$E$25*K1647</f>
        <v>4.439526991827349</v>
      </c>
      <c r="M1647" s="24">
        <f t="shared" ca="1" si="227"/>
        <v>3.6724009462124396E-2</v>
      </c>
      <c r="N1647" s="15">
        <f ca="1">_xlfn.NORM.INV(M1647,'Input Parameters'!$E$29,'Input Parameters'!$F$29)</f>
        <v>9.9820996334499562E-2</v>
      </c>
      <c r="O1647" s="8">
        <f t="shared" ca="1" si="228"/>
        <v>0.32740087932281947</v>
      </c>
      <c r="P1647" s="30">
        <f ca="1">_xlfn.LOGNORM.INV(O1647,'Input Parameters'!$H$30,'Input Parameters'!$I$30)</f>
        <v>2.172412649491418</v>
      </c>
      <c r="Q1647" s="10">
        <f t="shared" ca="1" si="229"/>
        <v>0.89047441693136986</v>
      </c>
      <c r="R1647" s="30">
        <f>IF('Input Parameters'!$E$32=0,0,_xlfn.BETA.INV(Q1647,'Input Parameters'!$L$32,'Input Parameters'!$M$32,'Input Parameters'!$J$32,'Input Parameters'!$K$32))</f>
        <v>0</v>
      </c>
      <c r="S1647" s="10">
        <f t="shared" ca="1" si="230"/>
        <v>0.6399111454561438</v>
      </c>
      <c r="T1647" s="26">
        <f ca="1">_xlfn.LOGNORM.INV(S1647,'Input Parameters'!$H$34,'Input Parameters'!$I$34)</f>
        <v>52.707010641554525</v>
      </c>
      <c r="U1647" s="10">
        <f t="shared" ca="1" si="231"/>
        <v>0.78429278662913637</v>
      </c>
      <c r="V1647" s="30">
        <f ca="1">_xlfn.BETA.INV(U1647,'Input Parameters'!$L$36,'Input Parameters'!$M$36,'Input Parameters'!$J$36,'Input Parameters'!$K$36)</f>
        <v>0.71417227357980728</v>
      </c>
      <c r="W1647" s="2">
        <f ca="1">N1647+(P1647-N1647)*(1-ERF((T1647-R1647)/(2*SQRT(L1647*'Input Parameters'!$E$38))))</f>
        <v>0.25925089837249904</v>
      </c>
      <c r="X1647">
        <f t="shared" ca="1" si="232"/>
        <v>1</v>
      </c>
      <c r="Y1647" s="7"/>
    </row>
    <row r="1648" spans="1:25" ht="15" customHeight="1" x14ac:dyDescent="0.25">
      <c r="A1648" s="139">
        <v>1641</v>
      </c>
      <c r="B1648" s="10">
        <f t="shared" ca="1" si="223"/>
        <v>0.10597938497145065</v>
      </c>
      <c r="C1648" s="60">
        <f ca="1">_xlfn.NORM.INV(B1648,'Input Parameters'!$E$15,'Input Parameters'!$F$15)</f>
        <v>203.32308821554165</v>
      </c>
      <c r="D1648" s="10">
        <f t="shared" ca="1" si="224"/>
        <v>0.74826938382275388</v>
      </c>
      <c r="E1648" s="62">
        <f ca="1">IF(_xlfn.NORM.INV(D1648,'Input Parameters'!$E$17,'Input Parameters'!$F$17)&lt;3500,3500,IF(_xlfn.NORM.INV(D1648,'Input Parameters'!$E$17,'Input Parameters'!$F$17)&gt;5500,5500,_xlfn.NORM.INV(D1648,'Input Parameters'!$E$17,'Input Parameters'!$F$17)))</f>
        <v>5268.3375800453432</v>
      </c>
      <c r="F1648" s="10">
        <f t="shared" ca="1" si="225"/>
        <v>0.72656475253239783</v>
      </c>
      <c r="G1648" s="64">
        <f ca="1">_xlfn.NORM.INV(F1648,'Input Parameters'!$E$20,'Input Parameters'!$F$20)</f>
        <v>286.6864566937162</v>
      </c>
      <c r="H1648" s="57">
        <f ca="1">EXP(E1648*(1/'Input Parameters'!$E$23-1/G1648))</f>
        <v>0.67601119988889513</v>
      </c>
      <c r="I1648" s="10">
        <f t="shared" ca="1" si="226"/>
        <v>0.21214429515003652</v>
      </c>
      <c r="J1648" s="30">
        <f ca="1">_xlfn.BETA.INV(I1648,'Input Parameters'!$L$26,'Input Parameters'!$M$26,'Input Parameters'!$J$26,'Input Parameters'!$K$26)</f>
        <v>0.52720136845754706</v>
      </c>
      <c r="K1648" s="168">
        <f ca="1">('Input Parameters'!$E$27/'Input Parameters'!$E$38)^$J1648</f>
        <v>2.2785567668228757E-2</v>
      </c>
      <c r="L1648" s="69">
        <f ca="1">$H1648*$C1648*'Input Parameters'!$E$25*K1648</f>
        <v>3.1318463090962672</v>
      </c>
      <c r="M1648" s="24">
        <f t="shared" ca="1" si="227"/>
        <v>0.5960699686096752</v>
      </c>
      <c r="N1648" s="15">
        <f ca="1">_xlfn.NORM.INV(M1648,'Input Parameters'!$E$29,'Input Parameters'!$F$29)</f>
        <v>0.10002431876123395</v>
      </c>
      <c r="O1648" s="8">
        <f t="shared" ca="1" si="228"/>
        <v>0.54496343449328433</v>
      </c>
      <c r="P1648" s="30">
        <f ca="1">_xlfn.LOGNORM.INV(O1648,'Input Parameters'!$H$30,'Input Parameters'!$I$30)</f>
        <v>2.8303324186108161</v>
      </c>
      <c r="Q1648" s="10">
        <f t="shared" ca="1" si="229"/>
        <v>0.67787920605462959</v>
      </c>
      <c r="R1648" s="30">
        <f>IF('Input Parameters'!$E$32=0,0,_xlfn.BETA.INV(Q1648,'Input Parameters'!$L$32,'Input Parameters'!$M$32,'Input Parameters'!$J$32,'Input Parameters'!$K$32))</f>
        <v>0</v>
      </c>
      <c r="S1648" s="10">
        <f t="shared" ca="1" si="230"/>
        <v>4.4757580861793045E-2</v>
      </c>
      <c r="T1648" s="26">
        <f ca="1">_xlfn.LOGNORM.INV(S1648,'Input Parameters'!$H$34,'Input Parameters'!$I$34)</f>
        <v>40.801600167589989</v>
      </c>
      <c r="U1648" s="10">
        <f t="shared" ca="1" si="231"/>
        <v>0.56271955515294358</v>
      </c>
      <c r="V1648" s="30">
        <f ca="1">_xlfn.BETA.INV(U1648,'Input Parameters'!$L$36,'Input Parameters'!$M$36,'Input Parameters'!$J$36,'Input Parameters'!$K$36)</f>
        <v>0.61030322205208032</v>
      </c>
      <c r="W1648" s="2">
        <f ca="1">N1648+(P1648-N1648)*(1-ERF((T1648-R1648)/(2*SQRT(L1648*'Input Parameters'!$E$38))))</f>
        <v>0.38136211822154198</v>
      </c>
      <c r="X1648">
        <f t="shared" ca="1" si="232"/>
        <v>1</v>
      </c>
      <c r="Y1648" s="7"/>
    </row>
    <row r="1649" spans="1:25" ht="15" customHeight="1" x14ac:dyDescent="0.25">
      <c r="A1649" s="139">
        <v>1642</v>
      </c>
      <c r="B1649" s="10">
        <f t="shared" ca="1" si="223"/>
        <v>0.80012954032687322</v>
      </c>
      <c r="C1649" s="60">
        <f ca="1">_xlfn.NORM.INV(B1649,'Input Parameters'!$E$15,'Input Parameters'!$F$15)</f>
        <v>316.60263039050091</v>
      </c>
      <c r="D1649" s="10">
        <f t="shared" ca="1" si="224"/>
        <v>5.7843796956219773E-2</v>
      </c>
      <c r="E1649" s="62">
        <f ca="1">IF(_xlfn.NORM.INV(D1649,'Input Parameters'!$E$17,'Input Parameters'!$F$17)&lt;3500,3500,IF(_xlfn.NORM.INV(D1649,'Input Parameters'!$E$17,'Input Parameters'!$F$17)&gt;5500,5500,_xlfn.NORM.INV(D1649,'Input Parameters'!$E$17,'Input Parameters'!$F$17)))</f>
        <v>3698.8055959826424</v>
      </c>
      <c r="F1649" s="10">
        <f t="shared" ca="1" si="225"/>
        <v>0.30875240578856333</v>
      </c>
      <c r="G1649" s="64">
        <f ca="1">_xlfn.NORM.INV(F1649,'Input Parameters'!$E$20,'Input Parameters'!$F$20)</f>
        <v>279.30408841681873</v>
      </c>
      <c r="H1649" s="57">
        <f ca="1">EXP(E1649*(1/'Input Parameters'!$E$23-1/G1649))</f>
        <v>0.54014826772959301</v>
      </c>
      <c r="I1649" s="10">
        <f t="shared" ca="1" si="226"/>
        <v>0.66520039591053903</v>
      </c>
      <c r="J1649" s="30">
        <f ca="1">_xlfn.BETA.INV(I1649,'Input Parameters'!$L$26,'Input Parameters'!$M$26,'Input Parameters'!$J$26,'Input Parameters'!$K$26)</f>
        <v>0.72740934196072238</v>
      </c>
      <c r="K1649" s="168">
        <f ca="1">('Input Parameters'!$E$27/'Input Parameters'!$E$38)^$J1649</f>
        <v>5.4196475644454432E-3</v>
      </c>
      <c r="L1649" s="69">
        <f ca="1">$H1649*$C1649*'Input Parameters'!$E$25*K1649</f>
        <v>0.92682673317644837</v>
      </c>
      <c r="M1649" s="24">
        <f t="shared" ca="1" si="227"/>
        <v>0.3214962799546569</v>
      </c>
      <c r="N1649" s="15">
        <f ca="1">_xlfn.NORM.INV(M1649,'Input Parameters'!$E$29,'Input Parameters'!$F$29)</f>
        <v>9.9953648122440147E-2</v>
      </c>
      <c r="O1649" s="8">
        <f t="shared" ca="1" si="228"/>
        <v>0.78859638474732141</v>
      </c>
      <c r="P1649" s="30">
        <f ca="1">_xlfn.LOGNORM.INV(O1649,'Input Parameters'!$H$30,'Input Parameters'!$I$30)</f>
        <v>3.9183954573811222</v>
      </c>
      <c r="Q1649" s="10">
        <f t="shared" ca="1" si="229"/>
        <v>0.76359826184632429</v>
      </c>
      <c r="R1649" s="30">
        <f>IF('Input Parameters'!$E$32=0,0,_xlfn.BETA.INV(Q1649,'Input Parameters'!$L$32,'Input Parameters'!$M$32,'Input Parameters'!$J$32,'Input Parameters'!$K$32))</f>
        <v>0</v>
      </c>
      <c r="S1649" s="10">
        <f t="shared" ca="1" si="230"/>
        <v>0.47981532601709098</v>
      </c>
      <c r="T1649" s="26">
        <f ca="1">_xlfn.LOGNORM.INV(S1649,'Input Parameters'!$H$34,'Input Parameters'!$I$34)</f>
        <v>50.091014195316546</v>
      </c>
      <c r="U1649" s="10">
        <f t="shared" ca="1" si="231"/>
        <v>0.7496861016314702</v>
      </c>
      <c r="V1649" s="30">
        <f ca="1">_xlfn.BETA.INV(U1649,'Input Parameters'!$L$36,'Input Parameters'!$M$36,'Input Parameters'!$J$36,'Input Parameters'!$K$36)</f>
        <v>0.69474612167592031</v>
      </c>
      <c r="W1649" s="2">
        <f ca="1">N1649+(P1649-N1649)*(1-ERF((T1649-R1649)/(2*SQRT(L1649*'Input Parameters'!$E$38))))</f>
        <v>0.10084726932001317</v>
      </c>
      <c r="X1649">
        <f t="shared" ca="1" si="232"/>
        <v>1</v>
      </c>
      <c r="Y1649" s="7"/>
    </row>
    <row r="1650" spans="1:25" ht="15" customHeight="1" x14ac:dyDescent="0.25">
      <c r="A1650" s="139">
        <v>1643</v>
      </c>
      <c r="B1650" s="10">
        <f t="shared" ca="1" si="223"/>
        <v>0.63898741757766186</v>
      </c>
      <c r="C1650" s="60">
        <f ca="1">_xlfn.NORM.INV(B1650,'Input Parameters'!$E$15,'Input Parameters'!$F$15)</f>
        <v>290.24670671852698</v>
      </c>
      <c r="D1650" s="10">
        <f t="shared" ca="1" si="224"/>
        <v>7.5188770616932077E-2</v>
      </c>
      <c r="E1650" s="62">
        <f ca="1">IF(_xlfn.NORM.INV(D1650,'Input Parameters'!$E$17,'Input Parameters'!$F$17)&lt;3500,3500,IF(_xlfn.NORM.INV(D1650,'Input Parameters'!$E$17,'Input Parameters'!$F$17)&gt;5500,5500,_xlfn.NORM.INV(D1650,'Input Parameters'!$E$17,'Input Parameters'!$F$17)))</f>
        <v>3793.260557721198</v>
      </c>
      <c r="F1650" s="10">
        <f t="shared" ca="1" si="225"/>
        <v>0.86113174897951195</v>
      </c>
      <c r="G1650" s="64">
        <f ca="1">_xlfn.NORM.INV(F1650,'Input Parameters'!$E$20,'Input Parameters'!$F$20)</f>
        <v>289.92230153280184</v>
      </c>
      <c r="H1650" s="57">
        <f ca="1">EXP(E1650*(1/'Input Parameters'!$E$23-1/G1650))</f>
        <v>0.87437968793296983</v>
      </c>
      <c r="I1650" s="10">
        <f t="shared" ca="1" si="226"/>
        <v>0.86675378972080708</v>
      </c>
      <c r="J1650" s="30">
        <f ca="1">_xlfn.BETA.INV(I1650,'Input Parameters'!$L$26,'Input Parameters'!$M$26,'Input Parameters'!$J$26,'Input Parameters'!$K$26)</f>
        <v>0.8193208131051144</v>
      </c>
      <c r="K1650" s="168">
        <f ca="1">('Input Parameters'!$E$27/'Input Parameters'!$E$38)^$J1650</f>
        <v>2.8031607570019605E-3</v>
      </c>
      <c r="L1650" s="69">
        <f ca="1">$H1650*$C1650*'Input Parameters'!$E$25*K1650</f>
        <v>0.71140246488640424</v>
      </c>
      <c r="M1650" s="24">
        <f t="shared" ca="1" si="227"/>
        <v>0.4686244618933415</v>
      </c>
      <c r="N1650" s="15">
        <f ca="1">_xlfn.NORM.INV(M1650,'Input Parameters'!$E$29,'Input Parameters'!$F$29)</f>
        <v>9.9992127193710131E-2</v>
      </c>
      <c r="O1650" s="8">
        <f t="shared" ca="1" si="228"/>
        <v>0.17086079535098464</v>
      </c>
      <c r="P1650" s="30">
        <f ca="1">_xlfn.LOGNORM.INV(O1650,'Input Parameters'!$H$30,'Input Parameters'!$I$30)</f>
        <v>1.7124335782791416</v>
      </c>
      <c r="Q1650" s="10">
        <f t="shared" ca="1" si="229"/>
        <v>0.48538124733239996</v>
      </c>
      <c r="R1650" s="30">
        <f>IF('Input Parameters'!$E$32=0,0,_xlfn.BETA.INV(Q1650,'Input Parameters'!$L$32,'Input Parameters'!$M$32,'Input Parameters'!$J$32,'Input Parameters'!$K$32))</f>
        <v>0</v>
      </c>
      <c r="S1650" s="10">
        <f t="shared" ca="1" si="230"/>
        <v>0.89365559323872079</v>
      </c>
      <c r="T1650" s="26">
        <f ca="1">_xlfn.LOGNORM.INV(S1650,'Input Parameters'!$H$34,'Input Parameters'!$I$34)</f>
        <v>58.869115387030462</v>
      </c>
      <c r="U1650" s="10">
        <f t="shared" ca="1" si="231"/>
        <v>0.69616914504108141</v>
      </c>
      <c r="V1650" s="30">
        <f ca="1">_xlfn.BETA.INV(U1650,'Input Parameters'!$L$36,'Input Parameters'!$M$36,'Input Parameters'!$J$36,'Input Parameters'!$K$36)</f>
        <v>0.6678033138427647</v>
      </c>
      <c r="W1650" s="2">
        <f ca="1">N1650+(P1650-N1650)*(1-ERF((T1650-R1650)/(2*SQRT(L1650*'Input Parameters'!$E$38))))</f>
        <v>9.9993417497157469E-2</v>
      </c>
      <c r="X1650">
        <f t="shared" ca="1" si="232"/>
        <v>1</v>
      </c>
      <c r="Y1650" s="7"/>
    </row>
    <row r="1651" spans="1:25" ht="15" customHeight="1" x14ac:dyDescent="0.25">
      <c r="A1651" s="139">
        <v>1644</v>
      </c>
      <c r="B1651" s="10">
        <f t="shared" ca="1" si="223"/>
        <v>0.56799481793645501</v>
      </c>
      <c r="C1651" s="60">
        <f ca="1">_xlfn.NORM.INV(B1651,'Input Parameters'!$E$15,'Input Parameters'!$F$15)</f>
        <v>280.24898658290175</v>
      </c>
      <c r="D1651" s="10">
        <f t="shared" ca="1" si="224"/>
        <v>0.22584576959443747</v>
      </c>
      <c r="E1651" s="62">
        <f ca="1">IF(_xlfn.NORM.INV(D1651,'Input Parameters'!$E$17,'Input Parameters'!$F$17)&lt;3500,3500,IF(_xlfn.NORM.INV(D1651,'Input Parameters'!$E$17,'Input Parameters'!$F$17)&gt;5500,5500,_xlfn.NORM.INV(D1651,'Input Parameters'!$E$17,'Input Parameters'!$F$17)))</f>
        <v>4273.1814225287881</v>
      </c>
      <c r="F1651" s="10">
        <f t="shared" ca="1" si="225"/>
        <v>0.28927403987731282</v>
      </c>
      <c r="G1651" s="64">
        <f ca="1">_xlfn.NORM.INV(F1651,'Input Parameters'!$E$20,'Input Parameters'!$F$20)</f>
        <v>278.92810463104121</v>
      </c>
      <c r="H1651" s="57">
        <f ca="1">EXP(E1651*(1/'Input Parameters'!$E$23-1/G1651))</f>
        <v>0.48086076159437102</v>
      </c>
      <c r="I1651" s="10">
        <f t="shared" ca="1" si="226"/>
        <v>0.19309750541902204</v>
      </c>
      <c r="J1651" s="30">
        <f ca="1">_xlfn.BETA.INV(I1651,'Input Parameters'!$L$26,'Input Parameters'!$M$26,'Input Parameters'!$J$26,'Input Parameters'!$K$26)</f>
        <v>0.51559042220784879</v>
      </c>
      <c r="K1651" s="168">
        <f ca="1">('Input Parameters'!$E$27/'Input Parameters'!$E$38)^$J1651</f>
        <v>2.4764543480530345E-2</v>
      </c>
      <c r="L1651" s="69">
        <f ca="1">$H1651*$C1651*'Input Parameters'!$E$25*K1651</f>
        <v>3.3372882330413405</v>
      </c>
      <c r="M1651" s="24">
        <f t="shared" ca="1" si="227"/>
        <v>0.20157655054197399</v>
      </c>
      <c r="N1651" s="15">
        <f ca="1">_xlfn.NORM.INV(M1651,'Input Parameters'!$E$29,'Input Parameters'!$F$29)</f>
        <v>9.9916399679688933E-2</v>
      </c>
      <c r="O1651" s="8">
        <f t="shared" ca="1" si="228"/>
        <v>0.42816747914510844</v>
      </c>
      <c r="P1651" s="30">
        <f ca="1">_xlfn.LOGNORM.INV(O1651,'Input Parameters'!$H$30,'Input Parameters'!$I$30)</f>
        <v>2.4633444801148574</v>
      </c>
      <c r="Q1651" s="10">
        <f t="shared" ca="1" si="229"/>
        <v>0.4926346374905286</v>
      </c>
      <c r="R1651" s="30">
        <f>IF('Input Parameters'!$E$32=0,0,_xlfn.BETA.INV(Q1651,'Input Parameters'!$L$32,'Input Parameters'!$M$32,'Input Parameters'!$J$32,'Input Parameters'!$K$32))</f>
        <v>0</v>
      </c>
      <c r="S1651" s="10">
        <f t="shared" ca="1" si="230"/>
        <v>0.28930428081162429</v>
      </c>
      <c r="T1651" s="26">
        <f ca="1">_xlfn.LOGNORM.INV(S1651,'Input Parameters'!$H$34,'Input Parameters'!$I$34)</f>
        <v>47.039416522923005</v>
      </c>
      <c r="U1651" s="10">
        <f t="shared" ca="1" si="231"/>
        <v>0.92152841035043476</v>
      </c>
      <c r="V1651" s="30">
        <f ca="1">_xlfn.BETA.INV(U1651,'Input Parameters'!$L$36,'Input Parameters'!$M$36,'Input Parameters'!$J$36,'Input Parameters'!$K$36)</f>
        <v>0.82667257750183976</v>
      </c>
      <c r="W1651" s="2">
        <f ca="1">N1651+(P1651-N1651)*(1-ERF((T1651-R1651)/(2*SQRT(L1651*'Input Parameters'!$E$38))))</f>
        <v>0.26215398318651051</v>
      </c>
      <c r="X1651">
        <f t="shared" ca="1" si="232"/>
        <v>1</v>
      </c>
      <c r="Y1651" s="7"/>
    </row>
    <row r="1652" spans="1:25" ht="15" customHeight="1" x14ac:dyDescent="0.25">
      <c r="A1652" s="139">
        <v>1645</v>
      </c>
      <c r="B1652" s="10">
        <f t="shared" ca="1" si="223"/>
        <v>0.46004862657690626</v>
      </c>
      <c r="C1652" s="60">
        <f ca="1">_xlfn.NORM.INV(B1652,'Input Parameters'!$E$15,'Input Parameters'!$F$15)</f>
        <v>265.53099012258457</v>
      </c>
      <c r="D1652" s="10">
        <f t="shared" ca="1" si="224"/>
        <v>0.39241433711439311</v>
      </c>
      <c r="E1652" s="62">
        <f ca="1">IF(_xlfn.NORM.INV(D1652,'Input Parameters'!$E$17,'Input Parameters'!$F$17)&lt;3500,3500,IF(_xlfn.NORM.INV(D1652,'Input Parameters'!$E$17,'Input Parameters'!$F$17)&gt;5500,5500,_xlfn.NORM.INV(D1652,'Input Parameters'!$E$17,'Input Parameters'!$F$17)))</f>
        <v>4608.8776518282075</v>
      </c>
      <c r="F1652" s="10">
        <f t="shared" ca="1" si="225"/>
        <v>0.18972170833429658</v>
      </c>
      <c r="G1652" s="64">
        <f ca="1">_xlfn.NORM.INV(F1652,'Input Parameters'!$E$20,'Input Parameters'!$F$20)</f>
        <v>276.76122071473958</v>
      </c>
      <c r="H1652" s="57">
        <f ca="1">EXP(E1652*(1/'Input Parameters'!$E$23-1/G1652))</f>
        <v>0.39889124229512218</v>
      </c>
      <c r="I1652" s="10">
        <f t="shared" ca="1" si="226"/>
        <v>4.5910476553043589E-2</v>
      </c>
      <c r="J1652" s="30">
        <f ca="1">_xlfn.BETA.INV(I1652,'Input Parameters'!$L$26,'Input Parameters'!$M$26,'Input Parameters'!$J$26,'Input Parameters'!$K$26)</f>
        <v>0.37756957496785259</v>
      </c>
      <c r="K1652" s="168">
        <f ca="1">('Input Parameters'!$E$27/'Input Parameters'!$E$38)^$J1652</f>
        <v>6.6648980352428833E-2</v>
      </c>
      <c r="L1652" s="69">
        <f ca="1">$H1652*$C1652*'Input Parameters'!$E$25*K1652</f>
        <v>7.0593258023971117</v>
      </c>
      <c r="M1652" s="24">
        <f t="shared" ca="1" si="227"/>
        <v>0.54529143478904329</v>
      </c>
      <c r="N1652" s="15">
        <f ca="1">_xlfn.NORM.INV(M1652,'Input Parameters'!$E$29,'Input Parameters'!$F$29)</f>
        <v>0.1000113773772064</v>
      </c>
      <c r="O1652" s="8">
        <f t="shared" ca="1" si="228"/>
        <v>0.7980403522651095</v>
      </c>
      <c r="P1652" s="30">
        <f ca="1">_xlfn.LOGNORM.INV(O1652,'Input Parameters'!$H$30,'Input Parameters'!$I$30)</f>
        <v>3.9801094442537113</v>
      </c>
      <c r="Q1652" s="10">
        <f t="shared" ca="1" si="229"/>
        <v>0.98561470389144534</v>
      </c>
      <c r="R1652" s="30">
        <f>IF('Input Parameters'!$E$32=0,0,_xlfn.BETA.INV(Q1652,'Input Parameters'!$L$32,'Input Parameters'!$M$32,'Input Parameters'!$J$32,'Input Parameters'!$K$32))</f>
        <v>0</v>
      </c>
      <c r="S1652" s="10">
        <f t="shared" ca="1" si="230"/>
        <v>0.5295733147417081</v>
      </c>
      <c r="T1652" s="26">
        <f ca="1">_xlfn.LOGNORM.INV(S1652,'Input Parameters'!$H$34,'Input Parameters'!$I$34)</f>
        <v>50.875577844165882</v>
      </c>
      <c r="U1652" s="10">
        <f t="shared" ca="1" si="231"/>
        <v>0.81708812641193207</v>
      </c>
      <c r="V1652" s="30">
        <f ca="1">_xlfn.BETA.INV(U1652,'Input Parameters'!$L$36,'Input Parameters'!$M$36,'Input Parameters'!$J$36,'Input Parameters'!$K$36)</f>
        <v>0.73463117571178871</v>
      </c>
      <c r="W1652" s="2">
        <f ca="1">N1652+(P1652-N1652)*(1-ERF((T1652-R1652)/(2*SQRT(L1652*'Input Parameters'!$E$38))))</f>
        <v>0.78190860518881633</v>
      </c>
      <c r="X1652">
        <f t="shared" ca="1" si="232"/>
        <v>0</v>
      </c>
      <c r="Y1652" s="7"/>
    </row>
    <row r="1653" spans="1:25" ht="15" customHeight="1" x14ac:dyDescent="0.25">
      <c r="A1653" s="139">
        <v>1646</v>
      </c>
      <c r="B1653" s="10">
        <f t="shared" ca="1" si="223"/>
        <v>0.97067930347925058</v>
      </c>
      <c r="C1653" s="60">
        <f ca="1">_xlfn.NORM.INV(B1653,'Input Parameters'!$E$15,'Input Parameters'!$F$15)</f>
        <v>373.44007448285515</v>
      </c>
      <c r="D1653" s="10">
        <f t="shared" ca="1" si="224"/>
        <v>0.23090746143074448</v>
      </c>
      <c r="E1653" s="62">
        <f ca="1">IF(_xlfn.NORM.INV(D1653,'Input Parameters'!$E$17,'Input Parameters'!$F$17)&lt;3500,3500,IF(_xlfn.NORM.INV(D1653,'Input Parameters'!$E$17,'Input Parameters'!$F$17)&gt;5500,5500,_xlfn.NORM.INV(D1653,'Input Parameters'!$E$17,'Input Parameters'!$F$17)))</f>
        <v>4284.8968735126628</v>
      </c>
      <c r="F1653" s="10">
        <f t="shared" ca="1" si="225"/>
        <v>0.74115556061825583</v>
      </c>
      <c r="G1653" s="64">
        <f ca="1">_xlfn.NORM.INV(F1653,'Input Parameters'!$E$20,'Input Parameters'!$F$20)</f>
        <v>286.98431060873941</v>
      </c>
      <c r="H1653" s="57">
        <f ca="1">EXP(E1653*(1/'Input Parameters'!$E$23-1/G1653))</f>
        <v>0.73864088407867567</v>
      </c>
      <c r="I1653" s="10">
        <f t="shared" ca="1" si="226"/>
        <v>0.92449455572470274</v>
      </c>
      <c r="J1653" s="30">
        <f ca="1">_xlfn.BETA.INV(I1653,'Input Parameters'!$L$26,'Input Parameters'!$M$26,'Input Parameters'!$J$26,'Input Parameters'!$K$26)</f>
        <v>0.85572441469641758</v>
      </c>
      <c r="K1653" s="168">
        <f ca="1">('Input Parameters'!$E$27/'Input Parameters'!$E$38)^$J1653</f>
        <v>2.1589537368650277E-3</v>
      </c>
      <c r="L1653" s="69">
        <f ca="1">$H1653*$C1653*'Input Parameters'!$E$25*K1653</f>
        <v>0.59552171137314258</v>
      </c>
      <c r="M1653" s="24">
        <f t="shared" ca="1" si="227"/>
        <v>0.17962574761999284</v>
      </c>
      <c r="N1653" s="15">
        <f ca="1">_xlfn.NORM.INV(M1653,'Input Parameters'!$E$29,'Input Parameters'!$F$29)</f>
        <v>9.9908320771323E-2</v>
      </c>
      <c r="O1653" s="8">
        <f t="shared" ca="1" si="228"/>
        <v>0.7886031351921875</v>
      </c>
      <c r="P1653" s="30">
        <f ca="1">_xlfn.LOGNORM.INV(O1653,'Input Parameters'!$H$30,'Input Parameters'!$I$30)</f>
        <v>3.9184386436969141</v>
      </c>
      <c r="Q1653" s="10">
        <f t="shared" ca="1" si="229"/>
        <v>0.53997827602237569</v>
      </c>
      <c r="R1653" s="30">
        <f>IF('Input Parameters'!$E$32=0,0,_xlfn.BETA.INV(Q1653,'Input Parameters'!$L$32,'Input Parameters'!$M$32,'Input Parameters'!$J$32,'Input Parameters'!$K$32))</f>
        <v>0</v>
      </c>
      <c r="S1653" s="10">
        <f t="shared" ca="1" si="230"/>
        <v>0.85098500601196447</v>
      </c>
      <c r="T1653" s="26">
        <f ca="1">_xlfn.LOGNORM.INV(S1653,'Input Parameters'!$H$34,'Input Parameters'!$I$34)</f>
        <v>57.381605513954014</v>
      </c>
      <c r="U1653" s="10">
        <f t="shared" ca="1" si="231"/>
        <v>4.5560177263405888E-2</v>
      </c>
      <c r="V1653" s="30">
        <f ca="1">_xlfn.BETA.INV(U1653,'Input Parameters'!$L$36,'Input Parameters'!$M$36,'Input Parameters'!$J$36,'Input Parameters'!$K$36)</f>
        <v>0.37473643465660478</v>
      </c>
      <c r="W1653" s="2">
        <f ca="1">N1653+(P1653-N1653)*(1-ERF((T1653-R1653)/(2*SQRT(L1653*'Input Parameters'!$E$38))))</f>
        <v>9.9908877293678949E-2</v>
      </c>
      <c r="X1653">
        <f t="shared" ca="1" si="232"/>
        <v>1</v>
      </c>
      <c r="Y1653" s="7"/>
    </row>
    <row r="1654" spans="1:25" ht="15" customHeight="1" x14ac:dyDescent="0.25">
      <c r="A1654" s="139">
        <v>1647</v>
      </c>
      <c r="B1654" s="10">
        <f t="shared" ca="1" si="223"/>
        <v>0.78582584248707643</v>
      </c>
      <c r="C1654" s="60">
        <f ca="1">_xlfn.NORM.INV(B1654,'Input Parameters'!$E$15,'Input Parameters'!$F$15)</f>
        <v>313.88955337367332</v>
      </c>
      <c r="D1654" s="10">
        <f t="shared" ca="1" si="224"/>
        <v>0.63748485504505414</v>
      </c>
      <c r="E1654" s="62">
        <f ca="1">IF(_xlfn.NORM.INV(D1654,'Input Parameters'!$E$17,'Input Parameters'!$F$17)&lt;3500,3500,IF(_xlfn.NORM.INV(D1654,'Input Parameters'!$E$17,'Input Parameters'!$F$17)&gt;5500,5500,_xlfn.NORM.INV(D1654,'Input Parameters'!$E$17,'Input Parameters'!$F$17)))</f>
        <v>5046.2207714858023</v>
      </c>
      <c r="F1654" s="10">
        <f t="shared" ca="1" si="225"/>
        <v>3.2209875408755195E-2</v>
      </c>
      <c r="G1654" s="64">
        <f ca="1">_xlfn.NORM.INV(F1654,'Input Parameters'!$E$20,'Input Parameters'!$F$20)</f>
        <v>270.25993349741634</v>
      </c>
      <c r="H1654" s="57">
        <f ca="1">EXP(E1654*(1/'Input Parameters'!$E$23-1/G1654))</f>
        <v>0.23577243394605285</v>
      </c>
      <c r="I1654" s="10">
        <f t="shared" ca="1" si="226"/>
        <v>0.57797987047235178</v>
      </c>
      <c r="J1654" s="30">
        <f ca="1">_xlfn.BETA.INV(I1654,'Input Parameters'!$L$26,'Input Parameters'!$M$26,'Input Parameters'!$J$26,'Input Parameters'!$K$26)</f>
        <v>0.69252294114543322</v>
      </c>
      <c r="K1654" s="168">
        <f ca="1">('Input Parameters'!$E$27/'Input Parameters'!$E$38)^$J1654</f>
        <v>6.9606424084911475E-3</v>
      </c>
      <c r="L1654" s="69">
        <f ca="1">$H1654*$C1654*'Input Parameters'!$E$25*K1654</f>
        <v>0.51513281017104973</v>
      </c>
      <c r="M1654" s="24">
        <f t="shared" ca="1" si="227"/>
        <v>0.43539905827804559</v>
      </c>
      <c r="N1654" s="15">
        <f ca="1">_xlfn.NORM.INV(M1654,'Input Parameters'!$E$29,'Input Parameters'!$F$29)</f>
        <v>9.9983735520665862E-2</v>
      </c>
      <c r="O1654" s="8">
        <f t="shared" ca="1" si="228"/>
        <v>0.90236209447360738</v>
      </c>
      <c r="P1654" s="30">
        <f ca="1">_xlfn.LOGNORM.INV(O1654,'Input Parameters'!$H$30,'Input Parameters'!$I$30)</f>
        <v>4.9472624534173733</v>
      </c>
      <c r="Q1654" s="10">
        <f t="shared" ca="1" si="229"/>
        <v>0.61129988948122249</v>
      </c>
      <c r="R1654" s="30">
        <f>IF('Input Parameters'!$E$32=0,0,_xlfn.BETA.INV(Q1654,'Input Parameters'!$L$32,'Input Parameters'!$M$32,'Input Parameters'!$J$32,'Input Parameters'!$K$32))</f>
        <v>0</v>
      </c>
      <c r="S1654" s="10">
        <f t="shared" ca="1" si="230"/>
        <v>0.17406558668098793</v>
      </c>
      <c r="T1654" s="26">
        <f ca="1">_xlfn.LOGNORM.INV(S1654,'Input Parameters'!$H$34,'Input Parameters'!$I$34)</f>
        <v>44.849883627563578</v>
      </c>
      <c r="U1654" s="10">
        <f t="shared" ca="1" si="231"/>
        <v>0.56301068813196276</v>
      </c>
      <c r="V1654" s="30">
        <f ca="1">_xlfn.BETA.INV(U1654,'Input Parameters'!$L$36,'Input Parameters'!$M$36,'Input Parameters'!$J$36,'Input Parameters'!$K$36)</f>
        <v>0.61041917510900101</v>
      </c>
      <c r="W1654" s="2">
        <f ca="1">N1654+(P1654-N1654)*(1-ERF((T1654-R1654)/(2*SQRT(L1654*'Input Parameters'!$E$38))))</f>
        <v>0.10003188491158212</v>
      </c>
      <c r="X1654">
        <f t="shared" ca="1" si="232"/>
        <v>1</v>
      </c>
      <c r="Y1654" s="7"/>
    </row>
    <row r="1655" spans="1:25" ht="15" customHeight="1" x14ac:dyDescent="0.25">
      <c r="A1655" s="139">
        <v>1648</v>
      </c>
      <c r="B1655" s="10">
        <f t="shared" ca="1" si="223"/>
        <v>0.8693551377126999</v>
      </c>
      <c r="C1655" s="60">
        <f ca="1">_xlfn.NORM.INV(B1655,'Input Parameters'!$E$15,'Input Parameters'!$F$15)</f>
        <v>331.84529253076016</v>
      </c>
      <c r="D1655" s="10">
        <f t="shared" ca="1" si="224"/>
        <v>2.6823951973237836E-2</v>
      </c>
      <c r="E1655" s="62">
        <f ca="1">IF(_xlfn.NORM.INV(D1655,'Input Parameters'!$E$17,'Input Parameters'!$F$17)&lt;3500,3500,IF(_xlfn.NORM.INV(D1655,'Input Parameters'!$E$17,'Input Parameters'!$F$17)&gt;5500,5500,_xlfn.NORM.INV(D1655,'Input Parameters'!$E$17,'Input Parameters'!$F$17)))</f>
        <v>3500</v>
      </c>
      <c r="F1655" s="10">
        <f t="shared" ca="1" si="225"/>
        <v>0.99737599024530965</v>
      </c>
      <c r="G1655" s="64">
        <f ca="1">_xlfn.NORM.INV(F1655,'Input Parameters'!$E$20,'Input Parameters'!$F$20)</f>
        <v>301.35239555245977</v>
      </c>
      <c r="H1655" s="57">
        <f ca="1">EXP(E1655*(1/'Input Parameters'!$E$23-1/G1655))</f>
        <v>1.3965824321439946</v>
      </c>
      <c r="I1655" s="10">
        <f t="shared" ca="1" si="226"/>
        <v>0.72049101429039442</v>
      </c>
      <c r="J1655" s="30">
        <f ca="1">_xlfn.BETA.INV(I1655,'Input Parameters'!$L$26,'Input Parameters'!$M$26,'Input Parameters'!$J$26,'Input Parameters'!$K$26)</f>
        <v>0.75025118920631928</v>
      </c>
      <c r="K1655" s="168">
        <f ca="1">('Input Parameters'!$E$27/'Input Parameters'!$E$38)^$J1655</f>
        <v>4.6005951492139388E-3</v>
      </c>
      <c r="L1655" s="69">
        <f ca="1">$H1655*$C1655*'Input Parameters'!$E$25*K1655</f>
        <v>2.1321426278854747</v>
      </c>
      <c r="M1655" s="24">
        <f t="shared" ca="1" si="227"/>
        <v>2.7815811561012205E-2</v>
      </c>
      <c r="N1655" s="15">
        <f ca="1">_xlfn.NORM.INV(M1655,'Input Parameters'!$E$29,'Input Parameters'!$F$29)</f>
        <v>9.9808608973933219E-2</v>
      </c>
      <c r="O1655" s="8">
        <f t="shared" ca="1" si="228"/>
        <v>5.7700694484186354E-2</v>
      </c>
      <c r="P1655" s="30">
        <f ca="1">_xlfn.LOGNORM.INV(O1655,'Input Parameters'!$H$30,'Input Parameters'!$I$30)</f>
        <v>1.2754988422106261</v>
      </c>
      <c r="Q1655" s="10">
        <f t="shared" ca="1" si="229"/>
        <v>0.48041007510573597</v>
      </c>
      <c r="R1655" s="30">
        <f>IF('Input Parameters'!$E$32=0,0,_xlfn.BETA.INV(Q1655,'Input Parameters'!$L$32,'Input Parameters'!$M$32,'Input Parameters'!$J$32,'Input Parameters'!$K$32))</f>
        <v>0</v>
      </c>
      <c r="S1655" s="10">
        <f t="shared" ca="1" si="230"/>
        <v>0.60469342550337812</v>
      </c>
      <c r="T1655" s="26">
        <f ca="1">_xlfn.LOGNORM.INV(S1655,'Input Parameters'!$H$34,'Input Parameters'!$I$34)</f>
        <v>52.102087371144023</v>
      </c>
      <c r="U1655" s="10">
        <f t="shared" ca="1" si="231"/>
        <v>0.17582310244368049</v>
      </c>
      <c r="V1655" s="30">
        <f ca="1">_xlfn.BETA.INV(U1655,'Input Parameters'!$L$36,'Input Parameters'!$M$36,'Input Parameters'!$J$36,'Input Parameters'!$K$36)</f>
        <v>0.45759273139176415</v>
      </c>
      <c r="W1655" s="2">
        <f ca="1">N1655+(P1655-N1655)*(1-ERF((T1655-R1655)/(2*SQRT(L1655*'Input Parameters'!$E$38))))</f>
        <v>0.11348541980380536</v>
      </c>
      <c r="X1655">
        <f t="shared" ca="1" si="232"/>
        <v>1</v>
      </c>
      <c r="Y1655" s="7"/>
    </row>
    <row r="1656" spans="1:25" ht="15" customHeight="1" x14ac:dyDescent="0.25">
      <c r="A1656" s="139">
        <v>1649</v>
      </c>
      <c r="B1656" s="10">
        <f t="shared" ca="1" si="223"/>
        <v>0.76709600030583236</v>
      </c>
      <c r="C1656" s="60">
        <f ca="1">_xlfn.NORM.INV(B1656,'Input Parameters'!$E$15,'Input Parameters'!$F$15)</f>
        <v>310.49137725885225</v>
      </c>
      <c r="D1656" s="10">
        <f t="shared" ca="1" si="224"/>
        <v>0.67627144849745369</v>
      </c>
      <c r="E1656" s="62">
        <f ca="1">IF(_xlfn.NORM.INV(D1656,'Input Parameters'!$E$17,'Input Parameters'!$F$17)&lt;3500,3500,IF(_xlfn.NORM.INV(D1656,'Input Parameters'!$E$17,'Input Parameters'!$F$17)&gt;5500,5500,_xlfn.NORM.INV(D1656,'Input Parameters'!$E$17,'Input Parameters'!$F$17)))</f>
        <v>5120.1083701818879</v>
      </c>
      <c r="F1656" s="10">
        <f t="shared" ca="1" si="225"/>
        <v>0.32640586911087033</v>
      </c>
      <c r="G1656" s="64">
        <f ca="1">_xlfn.NORM.INV(F1656,'Input Parameters'!$E$20,'Input Parameters'!$F$20)</f>
        <v>279.63594122333183</v>
      </c>
      <c r="H1656" s="57">
        <f ca="1">EXP(E1656*(1/'Input Parameters'!$E$23-1/G1656))</f>
        <v>0.43568882524013969</v>
      </c>
      <c r="I1656" s="10">
        <f t="shared" ca="1" si="226"/>
        <v>4.1884804701400546E-2</v>
      </c>
      <c r="J1656" s="30">
        <f ca="1">_xlfn.BETA.INV(I1656,'Input Parameters'!$L$26,'Input Parameters'!$M$26,'Input Parameters'!$J$26,'Input Parameters'!$K$26)</f>
        <v>0.37057832566956089</v>
      </c>
      <c r="K1656" s="168">
        <f ca="1">('Input Parameters'!$E$27/'Input Parameters'!$E$38)^$J1656</f>
        <v>7.007654504629994E-2</v>
      </c>
      <c r="L1656" s="69">
        <f ca="1">$H1656*$C1656*'Input Parameters'!$E$25*K1656</f>
        <v>9.4797884703040545</v>
      </c>
      <c r="M1656" s="24">
        <f t="shared" ca="1" si="227"/>
        <v>0.46602380702708257</v>
      </c>
      <c r="N1656" s="15">
        <f ca="1">_xlfn.NORM.INV(M1656,'Input Parameters'!$E$29,'Input Parameters'!$F$29)</f>
        <v>9.999147310979728E-2</v>
      </c>
      <c r="O1656" s="8">
        <f t="shared" ca="1" si="228"/>
        <v>0.63874845306524308</v>
      </c>
      <c r="P1656" s="30">
        <f ca="1">_xlfn.LOGNORM.INV(O1656,'Input Parameters'!$H$30,'Input Parameters'!$I$30)</f>
        <v>3.1733576184311829</v>
      </c>
      <c r="Q1656" s="10">
        <f t="shared" ca="1" si="229"/>
        <v>0.82773812985223516</v>
      </c>
      <c r="R1656" s="30">
        <f>IF('Input Parameters'!$E$32=0,0,_xlfn.BETA.INV(Q1656,'Input Parameters'!$L$32,'Input Parameters'!$M$32,'Input Parameters'!$J$32,'Input Parameters'!$K$32))</f>
        <v>0</v>
      </c>
      <c r="S1656" s="10">
        <f t="shared" ca="1" si="230"/>
        <v>0.55576853147132266</v>
      </c>
      <c r="T1656" s="26">
        <f ca="1">_xlfn.LOGNORM.INV(S1656,'Input Parameters'!$H$34,'Input Parameters'!$I$34)</f>
        <v>51.295730855068719</v>
      </c>
      <c r="U1656" s="10">
        <f t="shared" ca="1" si="231"/>
        <v>0.97260420986426588</v>
      </c>
      <c r="V1656" s="30">
        <f ca="1">_xlfn.BETA.INV(U1656,'Input Parameters'!$L$36,'Input Parameters'!$M$36,'Input Parameters'!$J$36,'Input Parameters'!$K$36)</f>
        <v>0.92137974049211913</v>
      </c>
      <c r="W1656" s="2">
        <f ca="1">N1656+(P1656-N1656)*(1-ERF((T1656-R1656)/(2*SQRT(L1656*'Input Parameters'!$E$38))))</f>
        <v>0.83382905906248683</v>
      </c>
      <c r="X1656">
        <f t="shared" ca="1" si="232"/>
        <v>1</v>
      </c>
      <c r="Y1656" s="7"/>
    </row>
    <row r="1657" spans="1:25" ht="15" customHeight="1" x14ac:dyDescent="0.25">
      <c r="A1657" s="139">
        <v>1650</v>
      </c>
      <c r="B1657" s="10">
        <f t="shared" ca="1" si="223"/>
        <v>0.19733952640976993</v>
      </c>
      <c r="C1657" s="60">
        <f ca="1">_xlfn.NORM.INV(B1657,'Input Parameters'!$E$15,'Input Parameters'!$F$15)</f>
        <v>224.83977242550179</v>
      </c>
      <c r="D1657" s="10">
        <f t="shared" ca="1" si="224"/>
        <v>4.403949876016866E-2</v>
      </c>
      <c r="E1657" s="62">
        <f ca="1">IF(_xlfn.NORM.INV(D1657,'Input Parameters'!$E$17,'Input Parameters'!$F$17)&lt;3500,3500,IF(_xlfn.NORM.INV(D1657,'Input Parameters'!$E$17,'Input Parameters'!$F$17)&gt;5500,5500,_xlfn.NORM.INV(D1657,'Input Parameters'!$E$17,'Input Parameters'!$F$17)))</f>
        <v>3606.0665422807415</v>
      </c>
      <c r="F1657" s="10">
        <f t="shared" ca="1" si="225"/>
        <v>0.76396878866993079</v>
      </c>
      <c r="G1657" s="64">
        <f ca="1">_xlfn.NORM.INV(F1657,'Input Parameters'!$E$20,'Input Parameters'!$F$20)</f>
        <v>287.46815361978759</v>
      </c>
      <c r="H1657" s="57">
        <f ca="1">EXP(E1657*(1/'Input Parameters'!$E$23-1/G1657))</f>
        <v>0.7915193882631274</v>
      </c>
      <c r="I1657" s="10">
        <f t="shared" ca="1" si="226"/>
        <v>0.47323756263809313</v>
      </c>
      <c r="J1657" s="30">
        <f ca="1">_xlfn.BETA.INV(I1657,'Input Parameters'!$L$26,'Input Parameters'!$M$26,'Input Parameters'!$J$26,'Input Parameters'!$K$26)</f>
        <v>0.65054335953358988</v>
      </c>
      <c r="K1657" s="168">
        <f ca="1">('Input Parameters'!$E$27/'Input Parameters'!$E$38)^$J1657</f>
        <v>9.406418791046799E-3</v>
      </c>
      <c r="L1657" s="69">
        <f ca="1">$H1657*$C1657*'Input Parameters'!$E$25*K1657</f>
        <v>1.6740136881978618</v>
      </c>
      <c r="M1657" s="24">
        <f t="shared" ca="1" si="227"/>
        <v>0.44565871499127374</v>
      </c>
      <c r="N1657" s="15">
        <f ca="1">_xlfn.NORM.INV(M1657,'Input Parameters'!$E$29,'Input Parameters'!$F$29)</f>
        <v>9.9986336262172626E-2</v>
      </c>
      <c r="O1657" s="8">
        <f t="shared" ca="1" si="228"/>
        <v>0.46931194707530965</v>
      </c>
      <c r="P1657" s="30">
        <f ca="1">_xlfn.LOGNORM.INV(O1657,'Input Parameters'!$H$30,'Input Parameters'!$I$30)</f>
        <v>2.5874359492439662</v>
      </c>
      <c r="Q1657" s="10">
        <f t="shared" ca="1" si="229"/>
        <v>0.82498541088706845</v>
      </c>
      <c r="R1657" s="30">
        <f>IF('Input Parameters'!$E$32=0,0,_xlfn.BETA.INV(Q1657,'Input Parameters'!$L$32,'Input Parameters'!$M$32,'Input Parameters'!$J$32,'Input Parameters'!$K$32))</f>
        <v>0</v>
      </c>
      <c r="S1657" s="10">
        <f t="shared" ca="1" si="230"/>
        <v>0.61869767246769547</v>
      </c>
      <c r="T1657" s="26">
        <f ca="1">_xlfn.LOGNORM.INV(S1657,'Input Parameters'!$H$34,'Input Parameters'!$I$34)</f>
        <v>52.339732122489202</v>
      </c>
      <c r="U1657" s="10">
        <f t="shared" ca="1" si="231"/>
        <v>0.52849070463039693</v>
      </c>
      <c r="V1657" s="30">
        <f ca="1">_xlfn.BETA.INV(U1657,'Input Parameters'!$L$36,'Input Parameters'!$M$36,'Input Parameters'!$J$36,'Input Parameters'!$K$36)</f>
        <v>0.59685393405383458</v>
      </c>
      <c r="W1657" s="2">
        <f ca="1">N1657+(P1657-N1657)*(1-ERF((T1657-R1657)/(2*SQRT(L1657*'Input Parameters'!$E$38))))</f>
        <v>0.11050867362785108</v>
      </c>
      <c r="X1657">
        <f t="shared" ca="1" si="232"/>
        <v>1</v>
      </c>
      <c r="Y1657" s="7"/>
    </row>
    <row r="1658" spans="1:25" ht="15" customHeight="1" x14ac:dyDescent="0.25">
      <c r="A1658" s="139">
        <v>1651</v>
      </c>
      <c r="B1658" s="10">
        <f t="shared" ca="1" si="223"/>
        <v>0.17589379811810735</v>
      </c>
      <c r="C1658" s="60">
        <f ca="1">_xlfn.NORM.INV(B1658,'Input Parameters'!$E$15,'Input Parameters'!$F$15)</f>
        <v>220.50619573658469</v>
      </c>
      <c r="D1658" s="10">
        <f t="shared" ca="1" si="224"/>
        <v>7.8227031561031279E-2</v>
      </c>
      <c r="E1658" s="62">
        <f ca="1">IF(_xlfn.NORM.INV(D1658,'Input Parameters'!$E$17,'Input Parameters'!$F$17)&lt;3500,3500,IF(_xlfn.NORM.INV(D1658,'Input Parameters'!$E$17,'Input Parameters'!$F$17)&gt;5500,5500,_xlfn.NORM.INV(D1658,'Input Parameters'!$E$17,'Input Parameters'!$F$17)))</f>
        <v>3808.0308873234285</v>
      </c>
      <c r="F1658" s="10">
        <f t="shared" ca="1" si="225"/>
        <v>0.18527088707670203</v>
      </c>
      <c r="G1658" s="64">
        <f ca="1">_xlfn.NORM.INV(F1658,'Input Parameters'!$E$20,'Input Parameters'!$F$20)</f>
        <v>276.6504247080718</v>
      </c>
      <c r="H1658" s="57">
        <f ca="1">EXP(E1658*(1/'Input Parameters'!$E$23-1/G1658))</f>
        <v>0.46539055901309767</v>
      </c>
      <c r="I1658" s="10">
        <f t="shared" ca="1" si="226"/>
        <v>0.99891809733584092</v>
      </c>
      <c r="J1658" s="30">
        <f ca="1">_xlfn.BETA.INV(I1658,'Input Parameters'!$L$26,'Input Parameters'!$M$26,'Input Parameters'!$J$26,'Input Parameters'!$K$26)</f>
        <v>0.9667829699004804</v>
      </c>
      <c r="K1658" s="168">
        <f ca="1">('Input Parameters'!$E$27/'Input Parameters'!$E$38)^$J1658</f>
        <v>9.7335936139381508E-4</v>
      </c>
      <c r="L1658" s="69">
        <f ca="1">$H1658*$C1658*'Input Parameters'!$E$25*K1658</f>
        <v>9.9887599359694976E-2</v>
      </c>
      <c r="M1658" s="24">
        <f t="shared" ca="1" si="227"/>
        <v>0.46546207190269862</v>
      </c>
      <c r="N1658" s="15">
        <f ca="1">_xlfn.NORM.INV(M1658,'Input Parameters'!$E$29,'Input Parameters'!$F$29)</f>
        <v>9.9991331782303322E-2</v>
      </c>
      <c r="O1658" s="8">
        <f t="shared" ca="1" si="228"/>
        <v>0.29480716613613156</v>
      </c>
      <c r="P1658" s="30">
        <f ca="1">_xlfn.LOGNORM.INV(O1658,'Input Parameters'!$H$30,'Input Parameters'!$I$30)</f>
        <v>2.0797354789528448</v>
      </c>
      <c r="Q1658" s="10">
        <f t="shared" ca="1" si="229"/>
        <v>0.78591672019156633</v>
      </c>
      <c r="R1658" s="30">
        <f>IF('Input Parameters'!$E$32=0,0,_xlfn.BETA.INV(Q1658,'Input Parameters'!$L$32,'Input Parameters'!$M$32,'Input Parameters'!$J$32,'Input Parameters'!$K$32))</f>
        <v>0</v>
      </c>
      <c r="S1658" s="10">
        <f t="shared" ca="1" si="230"/>
        <v>0.57288120832608291</v>
      </c>
      <c r="T1658" s="26">
        <f ca="1">_xlfn.LOGNORM.INV(S1658,'Input Parameters'!$H$34,'Input Parameters'!$I$34)</f>
        <v>51.574099405303635</v>
      </c>
      <c r="U1658" s="10">
        <f t="shared" ca="1" si="231"/>
        <v>0.70031289024206078</v>
      </c>
      <c r="V1658" s="30">
        <f ca="1">_xlfn.BETA.INV(U1658,'Input Parameters'!$L$36,'Input Parameters'!$M$36,'Input Parameters'!$J$36,'Input Parameters'!$K$36)</f>
        <v>0.66978239765587833</v>
      </c>
      <c r="W1658" s="2">
        <f ca="1">N1658+(P1658-N1658)*(1-ERF((T1658-R1658)/(2*SQRT(L1658*'Input Parameters'!$E$38))))</f>
        <v>9.9991331782303322E-2</v>
      </c>
      <c r="X1658">
        <f t="shared" ca="1" si="232"/>
        <v>1</v>
      </c>
      <c r="Y1658" s="7"/>
    </row>
    <row r="1659" spans="1:25" ht="15" customHeight="1" x14ac:dyDescent="0.25">
      <c r="A1659" s="139">
        <v>1652</v>
      </c>
      <c r="B1659" s="10">
        <f t="shared" ca="1" si="223"/>
        <v>0.24432444695159616</v>
      </c>
      <c r="C1659" s="60">
        <f ca="1">_xlfn.NORM.INV(B1659,'Input Parameters'!$E$15,'Input Parameters'!$F$15)</f>
        <v>233.44044476910761</v>
      </c>
      <c r="D1659" s="10">
        <f t="shared" ca="1" si="224"/>
        <v>0.92150087702000538</v>
      </c>
      <c r="E1659" s="62">
        <f ca="1">IF(_xlfn.NORM.INV(D1659,'Input Parameters'!$E$17,'Input Parameters'!$F$17)&lt;3500,3500,IF(_xlfn.NORM.INV(D1659,'Input Parameters'!$E$17,'Input Parameters'!$F$17)&gt;5500,5500,_xlfn.NORM.INV(D1659,'Input Parameters'!$E$17,'Input Parameters'!$F$17)))</f>
        <v>5500</v>
      </c>
      <c r="F1659" s="10">
        <f t="shared" ca="1" si="225"/>
        <v>0.40882205089168844</v>
      </c>
      <c r="G1659" s="64">
        <f ca="1">_xlfn.NORM.INV(F1659,'Input Parameters'!$E$20,'Input Parameters'!$F$20)</f>
        <v>281.10513982836676</v>
      </c>
      <c r="H1659" s="57">
        <f ca="1">EXP(E1659*(1/'Input Parameters'!$E$23-1/G1659))</f>
        <v>0.45399285772264891</v>
      </c>
      <c r="I1659" s="10">
        <f t="shared" ca="1" si="226"/>
        <v>0.23627972039873946</v>
      </c>
      <c r="J1659" s="30">
        <f ca="1">_xlfn.BETA.INV(I1659,'Input Parameters'!$L$26,'Input Parameters'!$M$26,'Input Parameters'!$J$26,'Input Parameters'!$K$26)</f>
        <v>0.54106146396021038</v>
      </c>
      <c r="K1659" s="168">
        <f ca="1">('Input Parameters'!$E$27/'Input Parameters'!$E$38)^$J1659</f>
        <v>2.0629220554183404E-2</v>
      </c>
      <c r="L1659" s="69">
        <f ca="1">$H1659*$C1659*'Input Parameters'!$E$25*K1659</f>
        <v>2.1862908722943044</v>
      </c>
      <c r="M1659" s="24">
        <f t="shared" ca="1" si="227"/>
        <v>0.91262560697784822</v>
      </c>
      <c r="N1659" s="15">
        <f ca="1">_xlfn.NORM.INV(M1659,'Input Parameters'!$E$29,'Input Parameters'!$F$29)</f>
        <v>0.10013571020536377</v>
      </c>
      <c r="O1659" s="8">
        <f t="shared" ca="1" si="228"/>
        <v>0.8975826306693373</v>
      </c>
      <c r="P1659" s="30">
        <f ca="1">_xlfn.LOGNORM.INV(O1659,'Input Parameters'!$H$30,'Input Parameters'!$I$30)</f>
        <v>4.8840295943143079</v>
      </c>
      <c r="Q1659" s="10">
        <f t="shared" ca="1" si="229"/>
        <v>0.43027305132529525</v>
      </c>
      <c r="R1659" s="30">
        <f>IF('Input Parameters'!$E$32=0,0,_xlfn.BETA.INV(Q1659,'Input Parameters'!$L$32,'Input Parameters'!$M$32,'Input Parameters'!$J$32,'Input Parameters'!$K$32))</f>
        <v>0</v>
      </c>
      <c r="S1659" s="10">
        <f t="shared" ca="1" si="230"/>
        <v>4.0879738263240983E-2</v>
      </c>
      <c r="T1659" s="26">
        <f ca="1">_xlfn.LOGNORM.INV(S1659,'Input Parameters'!$H$34,'Input Parameters'!$I$34)</f>
        <v>40.585714014864585</v>
      </c>
      <c r="U1659" s="10">
        <f t="shared" ca="1" si="231"/>
        <v>0.10319897617752716</v>
      </c>
      <c r="V1659" s="30">
        <f ca="1">_xlfn.BETA.INV(U1659,'Input Parameters'!$L$36,'Input Parameters'!$M$36,'Input Parameters'!$J$36,'Input Parameters'!$K$36)</f>
        <v>0.41884161850231871</v>
      </c>
      <c r="W1659" s="2">
        <f ca="1">N1659+(P1659-N1659)*(1-ERF((T1659-R1659)/(2*SQRT(L1659*'Input Parameters'!$E$38))))</f>
        <v>0.35018904056004357</v>
      </c>
      <c r="X1659">
        <f t="shared" ca="1" si="232"/>
        <v>1</v>
      </c>
      <c r="Y1659" s="7"/>
    </row>
    <row r="1660" spans="1:25" ht="15" customHeight="1" x14ac:dyDescent="0.25">
      <c r="A1660" s="139">
        <v>1653</v>
      </c>
      <c r="B1660" s="10">
        <f t="shared" ca="1" si="223"/>
        <v>0.61676583176411759</v>
      </c>
      <c r="C1660" s="60">
        <f ca="1">_xlfn.NORM.INV(B1660,'Input Parameters'!$E$15,'Input Parameters'!$F$15)</f>
        <v>287.06252196829644</v>
      </c>
      <c r="D1660" s="10">
        <f t="shared" ca="1" si="224"/>
        <v>0.19721628512365985</v>
      </c>
      <c r="E1660" s="62">
        <f ca="1">IF(_xlfn.NORM.INV(D1660,'Input Parameters'!$E$17,'Input Parameters'!$F$17)&lt;3500,3500,IF(_xlfn.NORM.INV(D1660,'Input Parameters'!$E$17,'Input Parameters'!$F$17)&gt;5500,5500,_xlfn.NORM.INV(D1660,'Input Parameters'!$E$17,'Input Parameters'!$F$17)))</f>
        <v>4203.8754998197164</v>
      </c>
      <c r="F1660" s="10">
        <f t="shared" ca="1" si="225"/>
        <v>0.68148232296529321</v>
      </c>
      <c r="G1660" s="64">
        <f ca="1">_xlfn.NORM.INV(F1660,'Input Parameters'!$E$20,'Input Parameters'!$F$20)</f>
        <v>285.81138096795308</v>
      </c>
      <c r="H1660" s="57">
        <f ca="1">EXP(E1660*(1/'Input Parameters'!$E$23-1/G1660))</f>
        <v>0.69954135343593571</v>
      </c>
      <c r="I1660" s="10">
        <f t="shared" ca="1" si="226"/>
        <v>2.6633859031486962E-2</v>
      </c>
      <c r="J1660" s="30">
        <f ca="1">_xlfn.BETA.INV(I1660,'Input Parameters'!$L$26,'Input Parameters'!$M$26,'Input Parameters'!$J$26,'Input Parameters'!$K$26)</f>
        <v>0.33840570666203801</v>
      </c>
      <c r="K1660" s="168">
        <f ca="1">('Input Parameters'!$E$27/'Input Parameters'!$E$38)^$J1660</f>
        <v>8.826671700803794E-2</v>
      </c>
      <c r="L1660" s="69">
        <f ca="1">$H1660*$C1660*'Input Parameters'!$E$25*K1660</f>
        <v>17.725025256042613</v>
      </c>
      <c r="M1660" s="24">
        <f t="shared" ca="1" si="227"/>
        <v>0.44585021463386754</v>
      </c>
      <c r="N1660" s="15">
        <f ca="1">_xlfn.NORM.INV(M1660,'Input Parameters'!$E$29,'Input Parameters'!$F$29)</f>
        <v>9.9986384712602322E-2</v>
      </c>
      <c r="O1660" s="8">
        <f t="shared" ca="1" si="228"/>
        <v>0.33540733579454585</v>
      </c>
      <c r="P1660" s="30">
        <f ca="1">_xlfn.LOGNORM.INV(O1660,'Input Parameters'!$H$30,'Input Parameters'!$I$30)</f>
        <v>2.1951808740573959</v>
      </c>
      <c r="Q1660" s="10">
        <f t="shared" ca="1" si="229"/>
        <v>0.75326397145528767</v>
      </c>
      <c r="R1660" s="30">
        <f>IF('Input Parameters'!$E$32=0,0,_xlfn.BETA.INV(Q1660,'Input Parameters'!$L$32,'Input Parameters'!$M$32,'Input Parameters'!$J$32,'Input Parameters'!$K$32))</f>
        <v>0</v>
      </c>
      <c r="S1660" s="10">
        <f t="shared" ca="1" si="230"/>
        <v>0.13812395046794224</v>
      </c>
      <c r="T1660" s="26">
        <f ca="1">_xlfn.LOGNORM.INV(S1660,'Input Parameters'!$H$34,'Input Parameters'!$I$34)</f>
        <v>44.016875263383703</v>
      </c>
      <c r="U1660" s="10">
        <f t="shared" ca="1" si="231"/>
        <v>0.93179468952006306</v>
      </c>
      <c r="V1660" s="30">
        <f ca="1">_xlfn.BETA.INV(U1660,'Input Parameters'!$L$36,'Input Parameters'!$M$36,'Input Parameters'!$J$36,'Input Parameters'!$K$36)</f>
        <v>0.84032882266284625</v>
      </c>
      <c r="W1660" s="2">
        <f ca="1">N1660+(P1660-N1660)*(1-ERF((T1660-R1660)/(2*SQRT(L1660*'Input Parameters'!$E$38))))</f>
        <v>1.0632208490539159</v>
      </c>
      <c r="X1660">
        <f t="shared" ca="1" si="232"/>
        <v>0</v>
      </c>
      <c r="Y1660" s="7"/>
    </row>
    <row r="1661" spans="1:25" ht="15" customHeight="1" x14ac:dyDescent="0.25">
      <c r="A1661" s="139">
        <v>1654</v>
      </c>
      <c r="B1661" s="10">
        <f t="shared" ca="1" si="223"/>
        <v>0.6604138319870515</v>
      </c>
      <c r="C1661" s="60">
        <f ca="1">_xlfn.NORM.INV(B1661,'Input Parameters'!$E$15,'Input Parameters'!$F$15)</f>
        <v>293.38121740946417</v>
      </c>
      <c r="D1661" s="10">
        <f t="shared" ca="1" si="224"/>
        <v>0.20088329054588072</v>
      </c>
      <c r="E1661" s="62">
        <f ca="1">IF(_xlfn.NORM.INV(D1661,'Input Parameters'!$E$17,'Input Parameters'!$F$17)&lt;3500,3500,IF(_xlfn.NORM.INV(D1661,'Input Parameters'!$E$17,'Input Parameters'!$F$17)&gt;5500,5500,_xlfn.NORM.INV(D1661,'Input Parameters'!$E$17,'Input Parameters'!$F$17)))</f>
        <v>4213.0707398449977</v>
      </c>
      <c r="F1661" s="10">
        <f t="shared" ca="1" si="225"/>
        <v>0.11964077068521162</v>
      </c>
      <c r="G1661" s="64">
        <f ca="1">_xlfn.NORM.INV(F1661,'Input Parameters'!$E$20,'Input Parameters'!$F$20)</f>
        <v>274.76554402856902</v>
      </c>
      <c r="H1661" s="57">
        <f ca="1">EXP(E1661*(1/'Input Parameters'!$E$23-1/G1661))</f>
        <v>0.38646896930941044</v>
      </c>
      <c r="I1661" s="10">
        <f t="shared" ca="1" si="226"/>
        <v>0.32680063077760779</v>
      </c>
      <c r="J1661" s="30">
        <f ca="1">_xlfn.BETA.INV(I1661,'Input Parameters'!$L$26,'Input Parameters'!$M$26,'Input Parameters'!$J$26,'Input Parameters'!$K$26)</f>
        <v>0.58707715667271398</v>
      </c>
      <c r="K1661" s="168">
        <f ca="1">('Input Parameters'!$E$27/'Input Parameters'!$E$38)^$J1661</f>
        <v>1.4829773563400279E-2</v>
      </c>
      <c r="L1661" s="69">
        <f ca="1">$H1661*$C1661*'Input Parameters'!$E$25*K1661</f>
        <v>1.6814403113630823</v>
      </c>
      <c r="M1661" s="24">
        <f t="shared" ca="1" si="227"/>
        <v>0.41510116285557064</v>
      </c>
      <c r="N1661" s="15">
        <f ca="1">_xlfn.NORM.INV(M1661,'Input Parameters'!$E$29,'Input Parameters'!$F$29)</f>
        <v>9.9978555791487636E-2</v>
      </c>
      <c r="O1661" s="8">
        <f t="shared" ca="1" si="228"/>
        <v>3.7154296692226696E-2</v>
      </c>
      <c r="P1661" s="30">
        <f ca="1">_xlfn.LOGNORM.INV(O1661,'Input Parameters'!$H$30,'Input Parameters'!$I$30)</f>
        <v>1.154859349758848</v>
      </c>
      <c r="Q1661" s="10">
        <f t="shared" ca="1" si="229"/>
        <v>0.19212453151474851</v>
      </c>
      <c r="R1661" s="30">
        <f>IF('Input Parameters'!$E$32=0,0,_xlfn.BETA.INV(Q1661,'Input Parameters'!$L$32,'Input Parameters'!$M$32,'Input Parameters'!$J$32,'Input Parameters'!$K$32))</f>
        <v>0</v>
      </c>
      <c r="S1661" s="10">
        <f t="shared" ca="1" si="230"/>
        <v>0.53681837807508603</v>
      </c>
      <c r="T1661" s="26">
        <f ca="1">_xlfn.LOGNORM.INV(S1661,'Input Parameters'!$H$34,'Input Parameters'!$I$34)</f>
        <v>50.991154966103764</v>
      </c>
      <c r="U1661" s="10">
        <f t="shared" ca="1" si="231"/>
        <v>0.95095708062900253</v>
      </c>
      <c r="V1661" s="30">
        <f ca="1">_xlfn.BETA.INV(U1661,'Input Parameters'!$L$36,'Input Parameters'!$M$36,'Input Parameters'!$J$36,'Input Parameters'!$K$36)</f>
        <v>0.87108039602423748</v>
      </c>
      <c r="W1661" s="2">
        <f ca="1">N1661+(P1661-N1661)*(1-ERF((T1661-R1661)/(2*SQRT(L1661*'Input Parameters'!$E$38))))</f>
        <v>0.10570211728549848</v>
      </c>
      <c r="X1661">
        <f t="shared" ca="1" si="232"/>
        <v>1</v>
      </c>
      <c r="Y1661" s="7"/>
    </row>
    <row r="1662" spans="1:25" ht="15" customHeight="1" x14ac:dyDescent="0.25">
      <c r="A1662" s="139">
        <v>1655</v>
      </c>
      <c r="B1662" s="10">
        <f t="shared" ca="1" si="223"/>
        <v>0.81683205420408078</v>
      </c>
      <c r="C1662" s="60">
        <f ca="1">_xlfn.NORM.INV(B1662,'Input Parameters'!$E$15,'Input Parameters'!$F$15)</f>
        <v>319.92328079667567</v>
      </c>
      <c r="D1662" s="10">
        <f t="shared" ca="1" si="224"/>
        <v>0.12612728563999365</v>
      </c>
      <c r="E1662" s="62">
        <f ca="1">IF(_xlfn.NORM.INV(D1662,'Input Parameters'!$E$17,'Input Parameters'!$F$17)&lt;3500,3500,IF(_xlfn.NORM.INV(D1662,'Input Parameters'!$E$17,'Input Parameters'!$F$17)&gt;5500,5500,_xlfn.NORM.INV(D1662,'Input Parameters'!$E$17,'Input Parameters'!$F$17)))</f>
        <v>3998.576737036648</v>
      </c>
      <c r="F1662" s="10">
        <f t="shared" ca="1" si="225"/>
        <v>0.1398540387840026</v>
      </c>
      <c r="G1662" s="64">
        <f ca="1">_xlfn.NORM.INV(F1662,'Input Parameters'!$E$20,'Input Parameters'!$F$20)</f>
        <v>275.40746513730323</v>
      </c>
      <c r="H1662" s="57">
        <f ca="1">EXP(E1662*(1/'Input Parameters'!$E$23-1/G1662))</f>
        <v>0.41962978616510499</v>
      </c>
      <c r="I1662" s="10">
        <f t="shared" ca="1" si="226"/>
        <v>0.5249823020120602</v>
      </c>
      <c r="J1662" s="30">
        <f ca="1">_xlfn.BETA.INV(I1662,'Input Parameters'!$L$26,'Input Parameters'!$M$26,'Input Parameters'!$J$26,'Input Parameters'!$K$26)</f>
        <v>0.6714280993524937</v>
      </c>
      <c r="K1662" s="168">
        <f ca="1">('Input Parameters'!$E$27/'Input Parameters'!$E$38)^$J1662</f>
        <v>8.0977445434681911E-3</v>
      </c>
      <c r="L1662" s="69">
        <f ca="1">$H1662*$C1662*'Input Parameters'!$E$25*K1662</f>
        <v>1.0871168435244976</v>
      </c>
      <c r="M1662" s="24">
        <f t="shared" ca="1" si="227"/>
        <v>0.47823389975831976</v>
      </c>
      <c r="N1662" s="15">
        <f ca="1">_xlfn.NORM.INV(M1662,'Input Parameters'!$E$29,'Input Parameters'!$F$29)</f>
        <v>9.9994541338120274E-2</v>
      </c>
      <c r="O1662" s="8">
        <f t="shared" ca="1" si="228"/>
        <v>0.182484733407974</v>
      </c>
      <c r="P1662" s="30">
        <f ca="1">_xlfn.LOGNORM.INV(O1662,'Input Parameters'!$H$30,'Input Parameters'!$I$30)</f>
        <v>1.7490863629483235</v>
      </c>
      <c r="Q1662" s="10">
        <f t="shared" ca="1" si="229"/>
        <v>6.6038390575598793E-2</v>
      </c>
      <c r="R1662" s="30">
        <f>IF('Input Parameters'!$E$32=0,0,_xlfn.BETA.INV(Q1662,'Input Parameters'!$L$32,'Input Parameters'!$M$32,'Input Parameters'!$J$32,'Input Parameters'!$K$32))</f>
        <v>0</v>
      </c>
      <c r="S1662" s="10">
        <f t="shared" ca="1" si="230"/>
        <v>0.16500792925149055</v>
      </c>
      <c r="T1662" s="26">
        <f ca="1">_xlfn.LOGNORM.INV(S1662,'Input Parameters'!$H$34,'Input Parameters'!$I$34)</f>
        <v>44.650060476626258</v>
      </c>
      <c r="U1662" s="10">
        <f t="shared" ca="1" si="231"/>
        <v>0.87541936124345732</v>
      </c>
      <c r="V1662" s="30">
        <f ca="1">_xlfn.BETA.INV(U1662,'Input Parameters'!$L$36,'Input Parameters'!$M$36,'Input Parameters'!$J$36,'Input Parameters'!$K$36)</f>
        <v>0.77872349486785275</v>
      </c>
      <c r="W1662" s="2">
        <f ca="1">N1662+(P1662-N1662)*(1-ERF((T1662-R1662)/(2*SQRT(L1662*'Input Parameters'!$E$38))))</f>
        <v>0.10405301993886694</v>
      </c>
      <c r="X1662">
        <f t="shared" ca="1" si="232"/>
        <v>1</v>
      </c>
      <c r="Y1662" s="7"/>
    </row>
    <row r="1663" spans="1:25" ht="15" customHeight="1" x14ac:dyDescent="0.25">
      <c r="A1663" s="139">
        <v>1656</v>
      </c>
      <c r="B1663" s="10">
        <f t="shared" ca="1" si="223"/>
        <v>0.3524123493987853</v>
      </c>
      <c r="C1663" s="60">
        <f ca="1">_xlfn.NORM.INV(B1663,'Input Parameters'!$E$15,'Input Parameters'!$F$15)</f>
        <v>250.43787196944373</v>
      </c>
      <c r="D1663" s="10">
        <f t="shared" ca="1" si="224"/>
        <v>0.59497251012942143</v>
      </c>
      <c r="E1663" s="62">
        <f ca="1">IF(_xlfn.NORM.INV(D1663,'Input Parameters'!$E$17,'Input Parameters'!$F$17)&lt;3500,3500,IF(_xlfn.NORM.INV(D1663,'Input Parameters'!$E$17,'Input Parameters'!$F$17)&gt;5500,5500,_xlfn.NORM.INV(D1663,'Input Parameters'!$E$17,'Input Parameters'!$F$17)))</f>
        <v>4968.248572961129</v>
      </c>
      <c r="F1663" s="10">
        <f t="shared" ca="1" si="225"/>
        <v>0.64822910142747869</v>
      </c>
      <c r="G1663" s="64">
        <f ca="1">_xlfn.NORM.INV(F1663,'Input Parameters'!$E$20,'Input Parameters'!$F$20)</f>
        <v>285.19964339474848</v>
      </c>
      <c r="H1663" s="57">
        <f ca="1">EXP(E1663*(1/'Input Parameters'!$E$23-1/G1663))</f>
        <v>0.63154394426112548</v>
      </c>
      <c r="I1663" s="10">
        <f t="shared" ca="1" si="226"/>
        <v>0.58193374893994276</v>
      </c>
      <c r="J1663" s="30">
        <f ca="1">_xlfn.BETA.INV(I1663,'Input Parameters'!$L$26,'Input Parameters'!$M$26,'Input Parameters'!$J$26,'Input Parameters'!$K$26)</f>
        <v>0.69409311896194992</v>
      </c>
      <c r="K1663" s="168">
        <f ca="1">('Input Parameters'!$E$27/'Input Parameters'!$E$38)^$J1663</f>
        <v>6.8826850683908532E-3</v>
      </c>
      <c r="L1663" s="69">
        <f ca="1">$H1663*$C1663*'Input Parameters'!$E$25*K1663</f>
        <v>1.0885828248038822</v>
      </c>
      <c r="M1663" s="24">
        <f t="shared" ca="1" si="227"/>
        <v>0.27004239424025633</v>
      </c>
      <c r="N1663" s="15">
        <f ca="1">_xlfn.NORM.INV(M1663,'Input Parameters'!$E$29,'Input Parameters'!$F$29)</f>
        <v>9.9938731522053445E-2</v>
      </c>
      <c r="O1663" s="8">
        <f t="shared" ca="1" si="228"/>
        <v>0.45836838003484293</v>
      </c>
      <c r="P1663" s="30">
        <f ca="1">_xlfn.LOGNORM.INV(O1663,'Input Parameters'!$H$30,'Input Parameters'!$I$30)</f>
        <v>2.5539863447055451</v>
      </c>
      <c r="Q1663" s="10">
        <f t="shared" ca="1" si="229"/>
        <v>0.77448622363857689</v>
      </c>
      <c r="R1663" s="30">
        <f>IF('Input Parameters'!$E$32=0,0,_xlfn.BETA.INV(Q1663,'Input Parameters'!$L$32,'Input Parameters'!$M$32,'Input Parameters'!$J$32,'Input Parameters'!$K$32))</f>
        <v>0</v>
      </c>
      <c r="S1663" s="10">
        <f t="shared" ca="1" si="230"/>
        <v>0.54438525681675032</v>
      </c>
      <c r="T1663" s="26">
        <f ca="1">_xlfn.LOGNORM.INV(S1663,'Input Parameters'!$H$34,'Input Parameters'!$I$34)</f>
        <v>51.112355735529249</v>
      </c>
      <c r="U1663" s="10">
        <f t="shared" ca="1" si="231"/>
        <v>0.84357585030172622</v>
      </c>
      <c r="V1663" s="30">
        <f ca="1">_xlfn.BETA.INV(U1663,'Input Parameters'!$L$36,'Input Parameters'!$M$36,'Input Parameters'!$J$36,'Input Parameters'!$K$36)</f>
        <v>0.75313802148855191</v>
      </c>
      <c r="W1663" s="2">
        <f ca="1">N1663+(P1663-N1663)*(1-ERF((T1663-R1663)/(2*SQRT(L1663*'Input Parameters'!$E$38))))</f>
        <v>0.10124470343830883</v>
      </c>
      <c r="X1663">
        <f t="shared" ca="1" si="232"/>
        <v>1</v>
      </c>
      <c r="Y1663" s="7"/>
    </row>
    <row r="1664" spans="1:25" ht="15" customHeight="1" x14ac:dyDescent="0.25">
      <c r="A1664" s="139">
        <v>1657</v>
      </c>
      <c r="B1664" s="10">
        <f t="shared" ca="1" si="223"/>
        <v>0.61599909637147965</v>
      </c>
      <c r="C1664" s="60">
        <f ca="1">_xlfn.NORM.INV(B1664,'Input Parameters'!$E$15,'Input Parameters'!$F$15)</f>
        <v>286.95370240400405</v>
      </c>
      <c r="D1664" s="10">
        <f t="shared" ca="1" si="224"/>
        <v>0.32290399303927331</v>
      </c>
      <c r="E1664" s="62">
        <f ca="1">IF(_xlfn.NORM.INV(D1664,'Input Parameters'!$E$17,'Input Parameters'!$F$17)&lt;3500,3500,IF(_xlfn.NORM.INV(D1664,'Input Parameters'!$E$17,'Input Parameters'!$F$17)&gt;5500,5500,_xlfn.NORM.INV(D1664,'Input Parameters'!$E$17,'Input Parameters'!$F$17)))</f>
        <v>4478.2845114835436</v>
      </c>
      <c r="F1664" s="10">
        <f t="shared" ca="1" si="225"/>
        <v>0.11323591186132442</v>
      </c>
      <c r="G1664" s="64">
        <f ca="1">_xlfn.NORM.INV(F1664,'Input Parameters'!$E$20,'Input Parameters'!$F$20)</f>
        <v>274.54636767059191</v>
      </c>
      <c r="H1664" s="57">
        <f ca="1">EXP(E1664*(1/'Input Parameters'!$E$23-1/G1664))</f>
        <v>0.35931270734580922</v>
      </c>
      <c r="I1664" s="10">
        <f t="shared" ca="1" si="226"/>
        <v>0.59586858428066525</v>
      </c>
      <c r="J1664" s="30">
        <f ca="1">_xlfn.BETA.INV(I1664,'Input Parameters'!$L$26,'Input Parameters'!$M$26,'Input Parameters'!$J$26,'Input Parameters'!$K$26)</f>
        <v>0.69962910235837295</v>
      </c>
      <c r="K1664" s="168">
        <f ca="1">('Input Parameters'!$E$27/'Input Parameters'!$E$38)^$J1664</f>
        <v>6.6147308371040693E-3</v>
      </c>
      <c r="L1664" s="69">
        <f ca="1">$H1664*$C1664*'Input Parameters'!$E$25*K1664</f>
        <v>0.68201917651412358</v>
      </c>
      <c r="M1664" s="24">
        <f t="shared" ca="1" si="227"/>
        <v>0.25609240547486345</v>
      </c>
      <c r="N1664" s="15">
        <f ca="1">_xlfn.NORM.INV(M1664,'Input Parameters'!$E$29,'Input Parameters'!$F$29)</f>
        <v>9.9934456047540518E-2</v>
      </c>
      <c r="O1664" s="8">
        <f t="shared" ca="1" si="228"/>
        <v>0.15734642768413276</v>
      </c>
      <c r="P1664" s="30">
        <f ca="1">_xlfn.LOGNORM.INV(O1664,'Input Parameters'!$H$30,'Input Parameters'!$I$30)</f>
        <v>1.6687881723862366</v>
      </c>
      <c r="Q1664" s="10">
        <f t="shared" ca="1" si="229"/>
        <v>0.88455626310163515</v>
      </c>
      <c r="R1664" s="30">
        <f>IF('Input Parameters'!$E$32=0,0,_xlfn.BETA.INV(Q1664,'Input Parameters'!$L$32,'Input Parameters'!$M$32,'Input Parameters'!$J$32,'Input Parameters'!$K$32))</f>
        <v>0</v>
      </c>
      <c r="S1664" s="10">
        <f t="shared" ca="1" si="230"/>
        <v>0.704728893361522</v>
      </c>
      <c r="T1664" s="26">
        <f ca="1">_xlfn.LOGNORM.INV(S1664,'Input Parameters'!$H$34,'Input Parameters'!$I$34)</f>
        <v>53.900515892090887</v>
      </c>
      <c r="U1664" s="10">
        <f t="shared" ca="1" si="231"/>
        <v>0.24667493593375867</v>
      </c>
      <c r="V1664" s="30">
        <f ca="1">_xlfn.BETA.INV(U1664,'Input Parameters'!$L$36,'Input Parameters'!$M$36,'Input Parameters'!$J$36,'Input Parameters'!$K$36)</f>
        <v>0.48878062222700336</v>
      </c>
      <c r="W1664" s="2">
        <f ca="1">N1664+(P1664-N1664)*(1-ERF((T1664-R1664)/(2*SQRT(L1664*'Input Parameters'!$E$38))))</f>
        <v>9.9940620637571281E-2</v>
      </c>
      <c r="X1664">
        <f t="shared" ca="1" si="232"/>
        <v>1</v>
      </c>
      <c r="Y1664" s="7"/>
    </row>
    <row r="1665" spans="1:25" ht="15" customHeight="1" x14ac:dyDescent="0.25">
      <c r="A1665" s="139">
        <v>1658</v>
      </c>
      <c r="B1665" s="10">
        <f t="shared" ca="1" si="223"/>
        <v>0.31151432902948062</v>
      </c>
      <c r="C1665" s="60">
        <f ca="1">_xlfn.NORM.INV(B1665,'Input Parameters'!$E$15,'Input Parameters'!$F$15)</f>
        <v>244.3277370946999</v>
      </c>
      <c r="D1665" s="10">
        <f t="shared" ca="1" si="224"/>
        <v>0.46688490323372556</v>
      </c>
      <c r="E1665" s="62">
        <f ca="1">IF(_xlfn.NORM.INV(D1665,'Input Parameters'!$E$17,'Input Parameters'!$F$17)&lt;3500,3500,IF(_xlfn.NORM.INV(D1665,'Input Parameters'!$E$17,'Input Parameters'!$F$17)&gt;5500,5500,_xlfn.NORM.INV(D1665,'Input Parameters'!$E$17,'Input Parameters'!$F$17)))</f>
        <v>4741.8280461586846</v>
      </c>
      <c r="F1665" s="10">
        <f t="shared" ca="1" si="225"/>
        <v>0.24019970479824115</v>
      </c>
      <c r="G1665" s="64">
        <f ca="1">_xlfn.NORM.INV(F1665,'Input Parameters'!$E$20,'Input Parameters'!$F$20)</f>
        <v>277.92207593007879</v>
      </c>
      <c r="H1665" s="57">
        <f ca="1">EXP(E1665*(1/'Input Parameters'!$E$23-1/G1665))</f>
        <v>0.41727314516056896</v>
      </c>
      <c r="I1665" s="10">
        <f t="shared" ca="1" si="226"/>
        <v>0.57442931250917806</v>
      </c>
      <c r="J1665" s="30">
        <f ca="1">_xlfn.BETA.INV(I1665,'Input Parameters'!$L$26,'Input Parameters'!$M$26,'Input Parameters'!$J$26,'Input Parameters'!$K$26)</f>
        <v>0.69111295868719502</v>
      </c>
      <c r="K1665" s="168">
        <f ca="1">('Input Parameters'!$E$27/'Input Parameters'!$E$38)^$J1665</f>
        <v>7.0313984201596288E-3</v>
      </c>
      <c r="L1665" s="69">
        <f ca="1">$H1665*$C1665*'Input Parameters'!$E$25*K1665</f>
        <v>0.71686093614920199</v>
      </c>
      <c r="M1665" s="24">
        <f t="shared" ca="1" si="227"/>
        <v>0.61313240004609415</v>
      </c>
      <c r="N1665" s="15">
        <f ca="1">_xlfn.NORM.INV(M1665,'Input Parameters'!$E$29,'Input Parameters'!$F$29)</f>
        <v>0.10002874925573391</v>
      </c>
      <c r="O1665" s="8">
        <f t="shared" ca="1" si="228"/>
        <v>0.23042498820415402</v>
      </c>
      <c r="P1665" s="30">
        <f ca="1">_xlfn.LOGNORM.INV(O1665,'Input Parameters'!$H$30,'Input Parameters'!$I$30)</f>
        <v>1.8939873343926139</v>
      </c>
      <c r="Q1665" s="10">
        <f t="shared" ca="1" si="229"/>
        <v>0.68337607279928714</v>
      </c>
      <c r="R1665" s="30">
        <f>IF('Input Parameters'!$E$32=0,0,_xlfn.BETA.INV(Q1665,'Input Parameters'!$L$32,'Input Parameters'!$M$32,'Input Parameters'!$J$32,'Input Parameters'!$K$32))</f>
        <v>0</v>
      </c>
      <c r="S1665" s="10">
        <f t="shared" ca="1" si="230"/>
        <v>0.65770451887640635</v>
      </c>
      <c r="T1665" s="26">
        <f ca="1">_xlfn.LOGNORM.INV(S1665,'Input Parameters'!$H$34,'Input Parameters'!$I$34)</f>
        <v>53.022872541452784</v>
      </c>
      <c r="U1665" s="10">
        <f t="shared" ca="1" si="231"/>
        <v>0.62642260747062151</v>
      </c>
      <c r="V1665" s="30">
        <f ca="1">_xlfn.BETA.INV(U1665,'Input Parameters'!$L$36,'Input Parameters'!$M$36,'Input Parameters'!$J$36,'Input Parameters'!$K$36)</f>
        <v>0.63649253453867061</v>
      </c>
      <c r="W1665" s="2">
        <f ca="1">N1665+(P1665-N1665)*(1-ERF((T1665-R1665)/(2*SQRT(L1665*'Input Parameters'!$E$38))))</f>
        <v>0.10004579307170633</v>
      </c>
      <c r="X1665">
        <f t="shared" ca="1" si="232"/>
        <v>1</v>
      </c>
      <c r="Y1665" s="7"/>
    </row>
    <row r="1666" spans="1:25" ht="15" customHeight="1" x14ac:dyDescent="0.25">
      <c r="A1666" s="139">
        <v>1659</v>
      </c>
      <c r="B1666" s="10">
        <f t="shared" ca="1" si="223"/>
        <v>0.65015123962323873</v>
      </c>
      <c r="C1666" s="60">
        <f ca="1">_xlfn.NORM.INV(B1666,'Input Parameters'!$E$15,'Input Parameters'!$F$15)</f>
        <v>291.8711713355039</v>
      </c>
      <c r="D1666" s="10">
        <f t="shared" ca="1" si="224"/>
        <v>0.58039423419662073</v>
      </c>
      <c r="E1666" s="62">
        <f ca="1">IF(_xlfn.NORM.INV(D1666,'Input Parameters'!$E$17,'Input Parameters'!$F$17)&lt;3500,3500,IF(_xlfn.NORM.INV(D1666,'Input Parameters'!$E$17,'Input Parameters'!$F$17)&gt;5500,5500,_xlfn.NORM.INV(D1666,'Input Parameters'!$E$17,'Input Parameters'!$F$17)))</f>
        <v>4942.0314890348573</v>
      </c>
      <c r="F1666" s="10">
        <f t="shared" ca="1" si="225"/>
        <v>0.28988663221715061</v>
      </c>
      <c r="G1666" s="64">
        <f ca="1">_xlfn.NORM.INV(F1666,'Input Parameters'!$E$20,'Input Parameters'!$F$20)</f>
        <v>278.94010320062262</v>
      </c>
      <c r="H1666" s="57">
        <f ca="1">EXP(E1666*(1/'Input Parameters'!$E$23-1/G1666))</f>
        <v>0.42912036595109831</v>
      </c>
      <c r="I1666" s="10">
        <f t="shared" ca="1" si="226"/>
        <v>0.92839028448343497</v>
      </c>
      <c r="J1666" s="30">
        <f ca="1">_xlfn.BETA.INV(I1666,'Input Parameters'!$L$26,'Input Parameters'!$M$26,'Input Parameters'!$J$26,'Input Parameters'!$K$26)</f>
        <v>0.85862478220556637</v>
      </c>
      <c r="K1666" s="168">
        <f ca="1">('Input Parameters'!$E$27/'Input Parameters'!$E$38)^$J1666</f>
        <v>2.1145019882404677E-3</v>
      </c>
      <c r="L1666" s="69">
        <f ca="1">$H1666*$C1666*'Input Parameters'!$E$25*K1666</f>
        <v>0.26483685714229638</v>
      </c>
      <c r="M1666" s="24">
        <f t="shared" ca="1" si="227"/>
        <v>0.47420944026905576</v>
      </c>
      <c r="N1666" s="15">
        <f ca="1">_xlfn.NORM.INV(M1666,'Input Parameters'!$E$29,'Input Parameters'!$F$29)</f>
        <v>9.9993530755788665E-2</v>
      </c>
      <c r="O1666" s="8">
        <f t="shared" ca="1" si="228"/>
        <v>3.9666722270238708E-2</v>
      </c>
      <c r="P1666" s="30">
        <f ca="1">_xlfn.LOGNORM.INV(O1666,'Input Parameters'!$H$30,'Input Parameters'!$I$30)</f>
        <v>1.1714203655178212</v>
      </c>
      <c r="Q1666" s="10">
        <f t="shared" ca="1" si="229"/>
        <v>0.64023155739308479</v>
      </c>
      <c r="R1666" s="30">
        <f>IF('Input Parameters'!$E$32=0,0,_xlfn.BETA.INV(Q1666,'Input Parameters'!$L$32,'Input Parameters'!$M$32,'Input Parameters'!$J$32,'Input Parameters'!$K$32))</f>
        <v>0</v>
      </c>
      <c r="S1666" s="10">
        <f t="shared" ca="1" si="230"/>
        <v>0.76430900813219693</v>
      </c>
      <c r="T1666" s="26">
        <f ca="1">_xlfn.LOGNORM.INV(S1666,'Input Parameters'!$H$34,'Input Parameters'!$I$34)</f>
        <v>55.137196863051727</v>
      </c>
      <c r="U1666" s="10">
        <f t="shared" ca="1" si="231"/>
        <v>0.17288278179993166</v>
      </c>
      <c r="V1666" s="30">
        <f ca="1">_xlfn.BETA.INV(U1666,'Input Parameters'!$L$36,'Input Parameters'!$M$36,'Input Parameters'!$J$36,'Input Parameters'!$K$36)</f>
        <v>0.45619564017143394</v>
      </c>
      <c r="W1666" s="2">
        <f ca="1">N1666+(P1666-N1666)*(1-ERF((T1666-R1666)/(2*SQRT(L1666*'Input Parameters'!$E$38))))</f>
        <v>9.9993530755826843E-2</v>
      </c>
      <c r="X1666">
        <f t="shared" ca="1" si="232"/>
        <v>1</v>
      </c>
      <c r="Y1666" s="7"/>
    </row>
    <row r="1667" spans="1:25" ht="15" customHeight="1" x14ac:dyDescent="0.25">
      <c r="A1667" s="139">
        <v>1660</v>
      </c>
      <c r="B1667" s="10">
        <f t="shared" ca="1" si="223"/>
        <v>0.24967167043918881</v>
      </c>
      <c r="C1667" s="60">
        <f ca="1">_xlfn.NORM.INV(B1667,'Input Parameters'!$E$15,'Input Parameters'!$F$15)</f>
        <v>234.35826752186762</v>
      </c>
      <c r="D1667" s="10">
        <f t="shared" ca="1" si="224"/>
        <v>0.8374793692155863</v>
      </c>
      <c r="E1667" s="62">
        <f ca="1">IF(_xlfn.NORM.INV(D1667,'Input Parameters'!$E$17,'Input Parameters'!$F$17)&lt;3500,3500,IF(_xlfn.NORM.INV(D1667,'Input Parameters'!$E$17,'Input Parameters'!$F$17)&gt;5500,5500,_xlfn.NORM.INV(D1667,'Input Parameters'!$E$17,'Input Parameters'!$F$17)))</f>
        <v>5488.9057179230904</v>
      </c>
      <c r="F1667" s="10">
        <f t="shared" ca="1" si="225"/>
        <v>0.30962843623720882</v>
      </c>
      <c r="G1667" s="64">
        <f ca="1">_xlfn.NORM.INV(F1667,'Input Parameters'!$E$20,'Input Parameters'!$F$20)</f>
        <v>279.32074435739878</v>
      </c>
      <c r="H1667" s="57">
        <f ca="1">EXP(E1667*(1/'Input Parameters'!$E$23-1/G1667))</f>
        <v>0.40139042811502373</v>
      </c>
      <c r="I1667" s="10">
        <f t="shared" ca="1" si="226"/>
        <v>0.84609793047619364</v>
      </c>
      <c r="J1667" s="30">
        <f ca="1">_xlfn.BETA.INV(I1667,'Input Parameters'!$L$26,'Input Parameters'!$M$26,'Input Parameters'!$J$26,'Input Parameters'!$K$26)</f>
        <v>0.80820856194672741</v>
      </c>
      <c r="K1667" s="168">
        <f ca="1">('Input Parameters'!$E$27/'Input Parameters'!$E$38)^$J1667</f>
        <v>3.035742571229386E-3</v>
      </c>
      <c r="L1667" s="69">
        <f ca="1">$H1667*$C1667*'Input Parameters'!$E$25*K1667</f>
        <v>0.28556976984109311</v>
      </c>
      <c r="M1667" s="24">
        <f t="shared" ca="1" si="227"/>
        <v>0.52045313875096078</v>
      </c>
      <c r="N1667" s="15">
        <f ca="1">_xlfn.NORM.INV(M1667,'Input Parameters'!$E$29,'Input Parameters'!$F$29)</f>
        <v>0.10000512908959987</v>
      </c>
      <c r="O1667" s="8">
        <f t="shared" ca="1" si="228"/>
        <v>0.56391302491093154</v>
      </c>
      <c r="P1667" s="30">
        <f ca="1">_xlfn.LOGNORM.INV(O1667,'Input Parameters'!$H$30,'Input Parameters'!$I$30)</f>
        <v>2.8951748305285685</v>
      </c>
      <c r="Q1667" s="10">
        <f t="shared" ca="1" si="229"/>
        <v>0.47364038344822224</v>
      </c>
      <c r="R1667" s="30">
        <f>IF('Input Parameters'!$E$32=0,0,_xlfn.BETA.INV(Q1667,'Input Parameters'!$L$32,'Input Parameters'!$M$32,'Input Parameters'!$J$32,'Input Parameters'!$K$32))</f>
        <v>0</v>
      </c>
      <c r="S1667" s="10">
        <f t="shared" ca="1" si="230"/>
        <v>0.7054896946192919</v>
      </c>
      <c r="T1667" s="26">
        <f ca="1">_xlfn.LOGNORM.INV(S1667,'Input Parameters'!$H$34,'Input Parameters'!$I$34)</f>
        <v>53.915319240202109</v>
      </c>
      <c r="U1667" s="10">
        <f t="shared" ca="1" si="231"/>
        <v>9.3975036111514476E-2</v>
      </c>
      <c r="V1667" s="30">
        <f ca="1">_xlfn.BETA.INV(U1667,'Input Parameters'!$L$36,'Input Parameters'!$M$36,'Input Parameters'!$J$36,'Input Parameters'!$K$36)</f>
        <v>0.4129962711866747</v>
      </c>
      <c r="W1667" s="2">
        <f ca="1">N1667+(P1667-N1667)*(1-ERF((T1667-R1667)/(2*SQRT(L1667*'Input Parameters'!$E$38))))</f>
        <v>0.10000512909232236</v>
      </c>
      <c r="X1667">
        <f t="shared" ca="1" si="232"/>
        <v>1</v>
      </c>
      <c r="Y1667" s="7"/>
    </row>
    <row r="1668" spans="1:25" ht="15" customHeight="1" x14ac:dyDescent="0.25">
      <c r="A1668" s="139">
        <v>1661</v>
      </c>
      <c r="B1668" s="10">
        <f t="shared" ca="1" si="223"/>
        <v>5.8935025986082024E-2</v>
      </c>
      <c r="C1668" s="60">
        <f ca="1">_xlfn.NORM.INV(B1668,'Input Parameters'!$E$15,'Input Parameters'!$F$15)</f>
        <v>186.22076908308543</v>
      </c>
      <c r="D1668" s="10">
        <f t="shared" ca="1" si="224"/>
        <v>0.4300244165692868</v>
      </c>
      <c r="E1668" s="62">
        <f ca="1">IF(_xlfn.NORM.INV(D1668,'Input Parameters'!$E$17,'Input Parameters'!$F$17)&lt;3500,3500,IF(_xlfn.NORM.INV(D1668,'Input Parameters'!$E$17,'Input Parameters'!$F$17)&gt;5500,5500,_xlfn.NORM.INV(D1668,'Input Parameters'!$E$17,'Input Parameters'!$F$17)))</f>
        <v>4676.5815982738068</v>
      </c>
      <c r="F1668" s="10">
        <f t="shared" ca="1" si="225"/>
        <v>0.52213462720246084</v>
      </c>
      <c r="G1668" s="64">
        <f ca="1">_xlfn.NORM.INV(F1668,'Input Parameters'!$E$20,'Input Parameters'!$F$20)</f>
        <v>283.02192892384909</v>
      </c>
      <c r="H1668" s="57">
        <f ca="1">EXP(E1668*(1/'Input Parameters'!$E$23-1/G1668))</f>
        <v>0.57190730846137328</v>
      </c>
      <c r="I1668" s="10">
        <f t="shared" ca="1" si="226"/>
        <v>0.31941069374768916</v>
      </c>
      <c r="J1668" s="30">
        <f ca="1">_xlfn.BETA.INV(I1668,'Input Parameters'!$L$26,'Input Parameters'!$M$26,'Input Parameters'!$J$26,'Input Parameters'!$K$26)</f>
        <v>0.58358793312904844</v>
      </c>
      <c r="K1668" s="168">
        <f ca="1">('Input Parameters'!$E$27/'Input Parameters'!$E$38)^$J1668</f>
        <v>1.5205621128646426E-2</v>
      </c>
      <c r="L1668" s="69">
        <f ca="1">$H1668*$C1668*'Input Parameters'!$E$25*K1668</f>
        <v>1.6194141420816932</v>
      </c>
      <c r="M1668" s="24">
        <f t="shared" ca="1" si="227"/>
        <v>4.3742166613622846E-2</v>
      </c>
      <c r="N1668" s="15">
        <f ca="1">_xlfn.NORM.INV(M1668,'Input Parameters'!$E$29,'Input Parameters'!$F$29)</f>
        <v>9.9829118019634649E-2</v>
      </c>
      <c r="O1668" s="8">
        <f t="shared" ca="1" si="228"/>
        <v>0.31914413246920326</v>
      </c>
      <c r="P1668" s="30">
        <f ca="1">_xlfn.LOGNORM.INV(O1668,'Input Parameters'!$H$30,'Input Parameters'!$I$30)</f>
        <v>2.14894588269458</v>
      </c>
      <c r="Q1668" s="10">
        <f t="shared" ca="1" si="229"/>
        <v>0.23812264562049179</v>
      </c>
      <c r="R1668" s="30">
        <f>IF('Input Parameters'!$E$32=0,0,_xlfn.BETA.INV(Q1668,'Input Parameters'!$L$32,'Input Parameters'!$M$32,'Input Parameters'!$J$32,'Input Parameters'!$K$32))</f>
        <v>0</v>
      </c>
      <c r="S1668" s="10">
        <f t="shared" ca="1" si="230"/>
        <v>4.0307106597975872E-2</v>
      </c>
      <c r="T1668" s="26">
        <f ca="1">_xlfn.LOGNORM.INV(S1668,'Input Parameters'!$H$34,'Input Parameters'!$I$34)</f>
        <v>40.552545074871887</v>
      </c>
      <c r="U1668" s="10">
        <f t="shared" ca="1" si="231"/>
        <v>3.7919035489217268E-2</v>
      </c>
      <c r="V1668" s="30">
        <f ca="1">_xlfn.BETA.INV(U1668,'Input Parameters'!$L$36,'Input Parameters'!$M$36,'Input Parameters'!$J$36,'Input Parameters'!$K$36)</f>
        <v>0.36660850288351476</v>
      </c>
      <c r="W1668" s="2">
        <f ca="1">N1668+(P1668-N1668)*(1-ERF((T1668-R1668)/(2*SQRT(L1668*'Input Parameters'!$E$38))))</f>
        <v>0.14949675828793454</v>
      </c>
      <c r="X1668">
        <f t="shared" ca="1" si="232"/>
        <v>1</v>
      </c>
      <c r="Y1668" s="7"/>
    </row>
    <row r="1669" spans="1:25" ht="15" customHeight="1" x14ac:dyDescent="0.25">
      <c r="A1669" s="139">
        <v>1662</v>
      </c>
      <c r="B1669" s="10">
        <f t="shared" ref="B1669:B1732" ca="1" si="233">RAND()</f>
        <v>0.75697379689571431</v>
      </c>
      <c r="C1669" s="60">
        <f ca="1">_xlfn.NORM.INV(B1669,'Input Parameters'!$E$15,'Input Parameters'!$F$15)</f>
        <v>308.71841520283334</v>
      </c>
      <c r="D1669" s="10">
        <f t="shared" ref="D1669:D1732" ca="1" si="234">RAND()</f>
        <v>0.17072600488398282</v>
      </c>
      <c r="E1669" s="62">
        <f ca="1">IF(_xlfn.NORM.INV(D1669,'Input Parameters'!$E$17,'Input Parameters'!$F$17)&lt;3500,3500,IF(_xlfn.NORM.INV(D1669,'Input Parameters'!$E$17,'Input Parameters'!$F$17)&gt;5500,5500,_xlfn.NORM.INV(D1669,'Input Parameters'!$E$17,'Input Parameters'!$F$17)))</f>
        <v>4134.0898659119539</v>
      </c>
      <c r="F1669" s="10">
        <f t="shared" ref="F1669:F1732" ca="1" si="235">RAND()</f>
        <v>0.11499672161235575</v>
      </c>
      <c r="G1669" s="64">
        <f ca="1">_xlfn.NORM.INV(F1669,'Input Parameters'!$E$20,'Input Parameters'!$F$20)</f>
        <v>274.60748248713367</v>
      </c>
      <c r="H1669" s="57">
        <f ca="1">EXP(E1669*(1/'Input Parameters'!$E$23-1/G1669))</f>
        <v>0.39002615337517343</v>
      </c>
      <c r="I1669" s="10">
        <f t="shared" ref="I1669:I1732" ca="1" si="236">RAND()</f>
        <v>0.85814645964739389</v>
      </c>
      <c r="J1669" s="30">
        <f ca="1">_xlfn.BETA.INV(I1669,'Input Parameters'!$L$26,'Input Parameters'!$M$26,'Input Parameters'!$J$26,'Input Parameters'!$K$26)</f>
        <v>0.81460411433214686</v>
      </c>
      <c r="K1669" s="168">
        <f ca="1">('Input Parameters'!$E$27/'Input Parameters'!$E$38)^$J1669</f>
        <v>2.899622669774362E-3</v>
      </c>
      <c r="L1669" s="69">
        <f ca="1">$H1669*$C1669*'Input Parameters'!$E$25*K1669</f>
        <v>0.34913850860276902</v>
      </c>
      <c r="M1669" s="24">
        <f t="shared" ref="M1669:M1732" ca="1" si="237">RAND()</f>
        <v>0.79045810777107584</v>
      </c>
      <c r="N1669" s="15">
        <f ca="1">_xlfn.NORM.INV(M1669,'Input Parameters'!$E$29,'Input Parameters'!$F$29)</f>
        <v>0.10008080118083881</v>
      </c>
      <c r="O1669" s="8">
        <f t="shared" ref="O1669:O1732" ca="1" si="238">RAND()</f>
        <v>0.96545407693387497</v>
      </c>
      <c r="P1669" s="30">
        <f ca="1">_xlfn.LOGNORM.INV(O1669,'Input Parameters'!$H$30,'Input Parameters'!$I$30)</f>
        <v>6.3328035469075896</v>
      </c>
      <c r="Q1669" s="10">
        <f t="shared" ref="Q1669:Q1732" ca="1" si="239">RAND()</f>
        <v>0.48690750924067061</v>
      </c>
      <c r="R1669" s="30">
        <f>IF('Input Parameters'!$E$32=0,0,_xlfn.BETA.INV(Q1669,'Input Parameters'!$L$32,'Input Parameters'!$M$32,'Input Parameters'!$J$32,'Input Parameters'!$K$32))</f>
        <v>0</v>
      </c>
      <c r="S1669" s="10">
        <f t="shared" ref="S1669:S1732" ca="1" si="240">RAND()</f>
        <v>0.49704477865136576</v>
      </c>
      <c r="T1669" s="26">
        <f ca="1">_xlfn.LOGNORM.INV(S1669,'Input Parameters'!$H$34,'Input Parameters'!$I$34)</f>
        <v>50.361242660856853</v>
      </c>
      <c r="U1669" s="10">
        <f t="shared" ref="U1669:U1732" ca="1" si="241">RAND()</f>
        <v>7.3681793454880462E-2</v>
      </c>
      <c r="V1669" s="30">
        <f ca="1">_xlfn.BETA.INV(U1669,'Input Parameters'!$L$36,'Input Parameters'!$M$36,'Input Parameters'!$J$36,'Input Parameters'!$K$36)</f>
        <v>0.39887456695850748</v>
      </c>
      <c r="W1669" s="2">
        <f ca="1">N1669+(P1669-N1669)*(1-ERF((T1669-R1669)/(2*SQRT(L1669*'Input Parameters'!$E$38))))</f>
        <v>0.10008081160807578</v>
      </c>
      <c r="X1669">
        <f t="shared" ca="1" si="232"/>
        <v>1</v>
      </c>
      <c r="Y1669" s="7"/>
    </row>
    <row r="1670" spans="1:25" ht="15" customHeight="1" x14ac:dyDescent="0.25">
      <c r="A1670" s="139">
        <v>1663</v>
      </c>
      <c r="B1670" s="10">
        <f t="shared" ca="1" si="233"/>
        <v>2.0734461385295111E-2</v>
      </c>
      <c r="C1670" s="60">
        <f ca="1">_xlfn.NORM.INV(B1670,'Input Parameters'!$E$15,'Input Parameters'!$F$15)</f>
        <v>160.4770339883741</v>
      </c>
      <c r="D1670" s="10">
        <f t="shared" ca="1" si="234"/>
        <v>0.36314834636561277</v>
      </c>
      <c r="E1670" s="62">
        <f ca="1">IF(_xlfn.NORM.INV(D1670,'Input Parameters'!$E$17,'Input Parameters'!$F$17)&lt;3500,3500,IF(_xlfn.NORM.INV(D1670,'Input Parameters'!$E$17,'Input Parameters'!$F$17)&gt;5500,5500,_xlfn.NORM.INV(D1670,'Input Parameters'!$E$17,'Input Parameters'!$F$17)))</f>
        <v>4554.9608201376277</v>
      </c>
      <c r="F1670" s="10">
        <f t="shared" ca="1" si="235"/>
        <v>0.49265471187111931</v>
      </c>
      <c r="G1670" s="64">
        <f ca="1">_xlfn.NORM.INV(F1670,'Input Parameters'!$E$20,'Input Parameters'!$F$20)</f>
        <v>282.52663325308873</v>
      </c>
      <c r="H1670" s="57">
        <f ca="1">EXP(E1670*(1/'Input Parameters'!$E$23-1/G1670))</f>
        <v>0.56413545075562133</v>
      </c>
      <c r="I1670" s="10">
        <f t="shared" ca="1" si="236"/>
        <v>8.9303104355406004E-2</v>
      </c>
      <c r="J1670" s="30">
        <f ca="1">_xlfn.BETA.INV(I1670,'Input Parameters'!$L$26,'Input Parameters'!$M$26,'Input Parameters'!$J$26,'Input Parameters'!$K$26)</f>
        <v>0.43390903189377322</v>
      </c>
      <c r="K1670" s="168">
        <f ca="1">('Input Parameters'!$E$27/'Input Parameters'!$E$38)^$J1670</f>
        <v>4.4492270835921735E-2</v>
      </c>
      <c r="L1670" s="69">
        <f ca="1">$H1670*$C1670*'Input Parameters'!$E$25*K1670</f>
        <v>4.0279201564876335</v>
      </c>
      <c r="M1670" s="24">
        <f t="shared" ca="1" si="237"/>
        <v>0.23437383105323473</v>
      </c>
      <c r="N1670" s="15">
        <f ca="1">_xlfn.NORM.INV(M1670,'Input Parameters'!$E$29,'Input Parameters'!$F$29)</f>
        <v>9.9927548180698614E-2</v>
      </c>
      <c r="O1670" s="8">
        <f t="shared" ca="1" si="238"/>
        <v>7.8685458180894896E-2</v>
      </c>
      <c r="P1670" s="30">
        <f ca="1">_xlfn.LOGNORM.INV(O1670,'Input Parameters'!$H$30,'Input Parameters'!$I$30)</f>
        <v>1.3759008312269447</v>
      </c>
      <c r="Q1670" s="10">
        <f t="shared" ca="1" si="239"/>
        <v>0.22065847435162267</v>
      </c>
      <c r="R1670" s="30">
        <f>IF('Input Parameters'!$E$32=0,0,_xlfn.BETA.INV(Q1670,'Input Parameters'!$L$32,'Input Parameters'!$M$32,'Input Parameters'!$J$32,'Input Parameters'!$K$32))</f>
        <v>0</v>
      </c>
      <c r="S1670" s="10">
        <f t="shared" ca="1" si="240"/>
        <v>0.17723923233606809</v>
      </c>
      <c r="T1670" s="26">
        <f ca="1">_xlfn.LOGNORM.INV(S1670,'Input Parameters'!$H$34,'Input Parameters'!$I$34)</f>
        <v>44.9185300557739</v>
      </c>
      <c r="U1670" s="10">
        <f t="shared" ca="1" si="241"/>
        <v>0.824643387026741</v>
      </c>
      <c r="V1670" s="30">
        <f ca="1">_xlfn.BETA.INV(U1670,'Input Parameters'!$L$36,'Input Parameters'!$M$36,'Input Parameters'!$J$36,'Input Parameters'!$K$36)</f>
        <v>0.73970266079082458</v>
      </c>
      <c r="W1670" s="2">
        <f ca="1">N1670+(P1670-N1670)*(1-ERF((T1670-R1670)/(2*SQRT(L1670*'Input Parameters'!$E$38))))</f>
        <v>0.24476778773430541</v>
      </c>
      <c r="X1670">
        <f t="shared" ca="1" si="232"/>
        <v>1</v>
      </c>
      <c r="Y1670" s="7"/>
    </row>
    <row r="1671" spans="1:25" ht="15" customHeight="1" x14ac:dyDescent="0.25">
      <c r="A1671" s="139">
        <v>1664</v>
      </c>
      <c r="B1671" s="10">
        <f t="shared" ca="1" si="233"/>
        <v>0.36616766682099899</v>
      </c>
      <c r="C1671" s="60">
        <f ca="1">_xlfn.NORM.INV(B1671,'Input Parameters'!$E$15,'Input Parameters'!$F$15)</f>
        <v>252.43192310843139</v>
      </c>
      <c r="D1671" s="10">
        <f t="shared" ca="1" si="234"/>
        <v>0.99806957291563236</v>
      </c>
      <c r="E1671" s="62">
        <f ca="1">IF(_xlfn.NORM.INV(D1671,'Input Parameters'!$E$17,'Input Parameters'!$F$17)&lt;3500,3500,IF(_xlfn.NORM.INV(D1671,'Input Parameters'!$E$17,'Input Parameters'!$F$17)&gt;5500,5500,_xlfn.NORM.INV(D1671,'Input Parameters'!$E$17,'Input Parameters'!$F$17)))</f>
        <v>5500</v>
      </c>
      <c r="F1671" s="10">
        <f t="shared" ca="1" si="235"/>
        <v>0.41945416331259222</v>
      </c>
      <c r="G1671" s="64">
        <f ca="1">_xlfn.NORM.INV(F1671,'Input Parameters'!$E$20,'Input Parameters'!$F$20)</f>
        <v>281.28795661799796</v>
      </c>
      <c r="H1671" s="57">
        <f ca="1">EXP(E1671*(1/'Input Parameters'!$E$23-1/G1671))</f>
        <v>0.4598028036024876</v>
      </c>
      <c r="I1671" s="10">
        <f t="shared" ca="1" si="236"/>
        <v>0.52948752565672619</v>
      </c>
      <c r="J1671" s="30">
        <f ca="1">_xlfn.BETA.INV(I1671,'Input Parameters'!$L$26,'Input Parameters'!$M$26,'Input Parameters'!$J$26,'Input Parameters'!$K$26)</f>
        <v>0.67322874123583087</v>
      </c>
      <c r="K1671" s="168">
        <f ca="1">('Input Parameters'!$E$27/'Input Parameters'!$E$38)^$J1671</f>
        <v>7.9938262457791148E-3</v>
      </c>
      <c r="L1671" s="69">
        <f ca="1">$H1671*$C1671*'Input Parameters'!$E$25*K1671</f>
        <v>0.92783466681408566</v>
      </c>
      <c r="M1671" s="24">
        <f t="shared" ca="1" si="237"/>
        <v>0.15609171918467635</v>
      </c>
      <c r="N1671" s="15">
        <f ca="1">_xlfn.NORM.INV(M1671,'Input Parameters'!$E$29,'Input Parameters'!$F$29)</f>
        <v>9.9898934887743901E-2</v>
      </c>
      <c r="O1671" s="8">
        <f t="shared" ca="1" si="238"/>
        <v>0.78112234181924023</v>
      </c>
      <c r="P1671" s="30">
        <f ca="1">_xlfn.LOGNORM.INV(O1671,'Input Parameters'!$H$30,'Input Parameters'!$I$30)</f>
        <v>3.8713484869159687</v>
      </c>
      <c r="Q1671" s="10">
        <f t="shared" ca="1" si="239"/>
        <v>4.1789783840714301E-2</v>
      </c>
      <c r="R1671" s="30">
        <f>IF('Input Parameters'!$E$32=0,0,_xlfn.BETA.INV(Q1671,'Input Parameters'!$L$32,'Input Parameters'!$M$32,'Input Parameters'!$J$32,'Input Parameters'!$K$32))</f>
        <v>0</v>
      </c>
      <c r="S1671" s="10">
        <f t="shared" ca="1" si="240"/>
        <v>0.22431495496539866</v>
      </c>
      <c r="T1671" s="26">
        <f ca="1">_xlfn.LOGNORM.INV(S1671,'Input Parameters'!$H$34,'Input Parameters'!$I$34)</f>
        <v>45.869412014913465</v>
      </c>
      <c r="U1671" s="10">
        <f t="shared" ca="1" si="241"/>
        <v>4.2085050320224915E-2</v>
      </c>
      <c r="V1671" s="30">
        <f ca="1">_xlfn.BETA.INV(U1671,'Input Parameters'!$L$36,'Input Parameters'!$M$36,'Input Parameters'!$J$36,'Input Parameters'!$K$36)</f>
        <v>0.37115762014788234</v>
      </c>
      <c r="W1671" s="2">
        <f ca="1">N1671+(P1671-N1671)*(1-ERF((T1671-R1671)/(2*SQRT(L1671*'Input Parameters'!$E$38))))</f>
        <v>0.10276248832538126</v>
      </c>
      <c r="X1671">
        <f t="shared" ca="1" si="232"/>
        <v>1</v>
      </c>
      <c r="Y1671" s="7"/>
    </row>
    <row r="1672" spans="1:25" ht="15" customHeight="1" x14ac:dyDescent="0.25">
      <c r="A1672" s="139">
        <v>1665</v>
      </c>
      <c r="B1672" s="10">
        <f t="shared" ca="1" si="233"/>
        <v>0.12411875950534257</v>
      </c>
      <c r="C1672" s="60">
        <f ca="1">_xlfn.NORM.INV(B1672,'Input Parameters'!$E$15,'Input Parameters'!$F$15)</f>
        <v>208.39323878356578</v>
      </c>
      <c r="D1672" s="10">
        <f t="shared" ca="1" si="234"/>
        <v>0.27678390589992008</v>
      </c>
      <c r="E1672" s="62">
        <f ca="1">IF(_xlfn.NORM.INV(D1672,'Input Parameters'!$E$17,'Input Parameters'!$F$17)&lt;3500,3500,IF(_xlfn.NORM.INV(D1672,'Input Parameters'!$E$17,'Input Parameters'!$F$17)&gt;5500,5500,_xlfn.NORM.INV(D1672,'Input Parameters'!$E$17,'Input Parameters'!$F$17)))</f>
        <v>4385.304363513229</v>
      </c>
      <c r="F1672" s="10">
        <f t="shared" ca="1" si="235"/>
        <v>0.97805765424820823</v>
      </c>
      <c r="G1672" s="64">
        <f ca="1">_xlfn.NORM.INV(F1672,'Input Parameters'!$E$20,'Input Parameters'!$F$20)</f>
        <v>296.15177641663172</v>
      </c>
      <c r="H1672" s="57">
        <f ca="1">EXP(E1672*(1/'Input Parameters'!$E$23-1/G1672))</f>
        <v>1.177006690914792</v>
      </c>
      <c r="I1672" s="10">
        <f t="shared" ca="1" si="236"/>
        <v>0.1151793727706002</v>
      </c>
      <c r="J1672" s="30">
        <f ca="1">_xlfn.BETA.INV(I1672,'Input Parameters'!$L$26,'Input Parameters'!$M$26,'Input Parameters'!$J$26,'Input Parameters'!$K$26)</f>
        <v>0.45856013949506919</v>
      </c>
      <c r="K1672" s="168">
        <f ca="1">('Input Parameters'!$E$27/'Input Parameters'!$E$38)^$J1672</f>
        <v>3.7281324012949944E-2</v>
      </c>
      <c r="L1672" s="69">
        <f ca="1">$H1672*$C1672*'Input Parameters'!$E$25*K1672</f>
        <v>9.1443719668159034</v>
      </c>
      <c r="M1672" s="24">
        <f t="shared" ca="1" si="237"/>
        <v>0.35597983678987288</v>
      </c>
      <c r="N1672" s="15">
        <f ca="1">_xlfn.NORM.INV(M1672,'Input Parameters'!$E$29,'Input Parameters'!$F$29)</f>
        <v>9.9963077453112656E-2</v>
      </c>
      <c r="O1672" s="8">
        <f t="shared" ca="1" si="238"/>
        <v>0.80134351707184304</v>
      </c>
      <c r="P1672" s="30">
        <f ca="1">_xlfn.LOGNORM.INV(O1672,'Input Parameters'!$H$30,'Input Parameters'!$I$30)</f>
        <v>4.0023339695418514</v>
      </c>
      <c r="Q1672" s="10">
        <f t="shared" ca="1" si="239"/>
        <v>0.64071722813463472</v>
      </c>
      <c r="R1672" s="30">
        <f>IF('Input Parameters'!$E$32=0,0,_xlfn.BETA.INV(Q1672,'Input Parameters'!$L$32,'Input Parameters'!$M$32,'Input Parameters'!$J$32,'Input Parameters'!$K$32))</f>
        <v>0</v>
      </c>
      <c r="S1672" s="10">
        <f t="shared" ca="1" si="240"/>
        <v>0.82321132410869324</v>
      </c>
      <c r="T1672" s="26">
        <f ca="1">_xlfn.LOGNORM.INV(S1672,'Input Parameters'!$H$34,'Input Parameters'!$I$34)</f>
        <v>56.579921742462147</v>
      </c>
      <c r="U1672" s="10">
        <f t="shared" ca="1" si="241"/>
        <v>0.10798907743095598</v>
      </c>
      <c r="V1672" s="30">
        <f ca="1">_xlfn.BETA.INV(U1672,'Input Parameters'!$L$36,'Input Parameters'!$M$36,'Input Parameters'!$J$36,'Input Parameters'!$K$36)</f>
        <v>0.42176426525868382</v>
      </c>
      <c r="W1672" s="2">
        <f ca="1">N1672+(P1672-N1672)*(1-ERF((T1672-R1672)/(2*SQRT(L1672*'Input Parameters'!$E$38))))</f>
        <v>0.82511990512546474</v>
      </c>
      <c r="X1672">
        <f t="shared" ref="X1672:X1735" ca="1" si="242">IF(W1672&gt;V1672,0,1)</f>
        <v>0</v>
      </c>
      <c r="Y1672" s="7"/>
    </row>
    <row r="1673" spans="1:25" ht="15" customHeight="1" x14ac:dyDescent="0.25">
      <c r="A1673" s="139">
        <v>1666</v>
      </c>
      <c r="B1673" s="10">
        <f t="shared" ca="1" si="233"/>
        <v>0.41158641932571471</v>
      </c>
      <c r="C1673" s="60">
        <f ca="1">_xlfn.NORM.INV(B1673,'Input Parameters'!$E$15,'Input Parameters'!$F$15)</f>
        <v>258.85680849399995</v>
      </c>
      <c r="D1673" s="10">
        <f t="shared" ca="1" si="234"/>
        <v>1.6540834634847235E-2</v>
      </c>
      <c r="E1673" s="62">
        <f ca="1">IF(_xlfn.NORM.INV(D1673,'Input Parameters'!$E$17,'Input Parameters'!$F$17)&lt;3500,3500,IF(_xlfn.NORM.INV(D1673,'Input Parameters'!$E$17,'Input Parameters'!$F$17)&gt;5500,5500,_xlfn.NORM.INV(D1673,'Input Parameters'!$E$17,'Input Parameters'!$F$17)))</f>
        <v>3500</v>
      </c>
      <c r="F1673" s="10">
        <f t="shared" ca="1" si="235"/>
        <v>0.66324948722732124</v>
      </c>
      <c r="G1673" s="64">
        <f ca="1">_xlfn.NORM.INV(F1673,'Input Parameters'!$E$20,'Input Parameters'!$F$20)</f>
        <v>285.47303122369874</v>
      </c>
      <c r="H1673" s="57">
        <f ca="1">EXP(E1673*(1/'Input Parameters'!$E$23-1/G1673))</f>
        <v>0.73197064810145362</v>
      </c>
      <c r="I1673" s="10">
        <f t="shared" ca="1" si="236"/>
        <v>0.11956460146301306</v>
      </c>
      <c r="J1673" s="30">
        <f ca="1">_xlfn.BETA.INV(I1673,'Input Parameters'!$L$26,'Input Parameters'!$M$26,'Input Parameters'!$J$26,'Input Parameters'!$K$26)</f>
        <v>0.46235147126892223</v>
      </c>
      <c r="K1673" s="168">
        <f ca="1">('Input Parameters'!$E$27/'Input Parameters'!$E$38)^$J1673</f>
        <v>3.6281108966870659E-2</v>
      </c>
      <c r="L1673" s="69">
        <f ca="1">$H1673*$C1673*'Input Parameters'!$E$25*K1673</f>
        <v>6.8743843778313822</v>
      </c>
      <c r="M1673" s="24">
        <f t="shared" ca="1" si="237"/>
        <v>0.28354200684670428</v>
      </c>
      <c r="N1673" s="15">
        <f ca="1">_xlfn.NORM.INV(M1673,'Input Parameters'!$E$29,'Input Parameters'!$F$29)</f>
        <v>9.994276487175982E-2</v>
      </c>
      <c r="O1673" s="8">
        <f t="shared" ca="1" si="238"/>
        <v>0.8369773903736798</v>
      </c>
      <c r="P1673" s="30">
        <f ca="1">_xlfn.LOGNORM.INV(O1673,'Input Parameters'!$H$30,'Input Parameters'!$I$30)</f>
        <v>4.2672550327009144</v>
      </c>
      <c r="Q1673" s="10">
        <f t="shared" ca="1" si="239"/>
        <v>0.41106503644600867</v>
      </c>
      <c r="R1673" s="30">
        <f>IF('Input Parameters'!$E$32=0,0,_xlfn.BETA.INV(Q1673,'Input Parameters'!$L$32,'Input Parameters'!$M$32,'Input Parameters'!$J$32,'Input Parameters'!$K$32))</f>
        <v>0</v>
      </c>
      <c r="S1673" s="10">
        <f t="shared" ca="1" si="240"/>
        <v>0.55707071108020967</v>
      </c>
      <c r="T1673" s="26">
        <f ca="1">_xlfn.LOGNORM.INV(S1673,'Input Parameters'!$H$34,'Input Parameters'!$I$34)</f>
        <v>51.316794239263359</v>
      </c>
      <c r="U1673" s="10">
        <f t="shared" ca="1" si="241"/>
        <v>0.93149777312948945</v>
      </c>
      <c r="V1673" s="30">
        <f ca="1">_xlfn.BETA.INV(U1673,'Input Parameters'!$L$36,'Input Parameters'!$M$36,'Input Parameters'!$J$36,'Input Parameters'!$K$36)</f>
        <v>0.83991127979548752</v>
      </c>
      <c r="W1673" s="2">
        <f ca="1">N1673+(P1673-N1673)*(1-ERF((T1673-R1673)/(2*SQRT(L1673*'Input Parameters'!$E$38))))</f>
        <v>0.7932448602215123</v>
      </c>
      <c r="X1673">
        <f t="shared" ca="1" si="242"/>
        <v>1</v>
      </c>
      <c r="Y1673" s="7"/>
    </row>
    <row r="1674" spans="1:25" ht="15" customHeight="1" x14ac:dyDescent="0.25">
      <c r="A1674" s="139">
        <v>1667</v>
      </c>
      <c r="B1674" s="10">
        <f t="shared" ca="1" si="233"/>
        <v>0.13165918881821403</v>
      </c>
      <c r="C1674" s="60">
        <f ca="1">_xlfn.NORM.INV(B1674,'Input Parameters'!$E$15,'Input Parameters'!$F$15)</f>
        <v>210.3473771903474</v>
      </c>
      <c r="D1674" s="10">
        <f t="shared" ca="1" si="234"/>
        <v>0.37183217947120928</v>
      </c>
      <c r="E1674" s="62">
        <f ca="1">IF(_xlfn.NORM.INV(D1674,'Input Parameters'!$E$17,'Input Parameters'!$F$17)&lt;3500,3500,IF(_xlfn.NORM.INV(D1674,'Input Parameters'!$E$17,'Input Parameters'!$F$17)&gt;5500,5500,_xlfn.NORM.INV(D1674,'Input Parameters'!$E$17,'Input Parameters'!$F$17)))</f>
        <v>4571.0967364268854</v>
      </c>
      <c r="F1674" s="10">
        <f t="shared" ca="1" si="235"/>
        <v>0.24229988516783785</v>
      </c>
      <c r="G1674" s="64">
        <f ca="1">_xlfn.NORM.INV(F1674,'Input Parameters'!$E$20,'Input Parameters'!$F$20)</f>
        <v>277.96721179890869</v>
      </c>
      <c r="H1674" s="57">
        <f ca="1">EXP(E1674*(1/'Input Parameters'!$E$23-1/G1674))</f>
        <v>0.43176477941534219</v>
      </c>
      <c r="I1674" s="10">
        <f t="shared" ca="1" si="236"/>
        <v>0.14230588680127565</v>
      </c>
      <c r="J1674" s="30">
        <f ca="1">_xlfn.BETA.INV(I1674,'Input Parameters'!$L$26,'Input Parameters'!$M$26,'Input Parameters'!$J$26,'Input Parameters'!$K$26)</f>
        <v>0.48065532867533645</v>
      </c>
      <c r="K1674" s="168">
        <f ca="1">('Input Parameters'!$E$27/'Input Parameters'!$E$38)^$J1674</f>
        <v>3.1817077936500911E-2</v>
      </c>
      <c r="L1674" s="69">
        <f ca="1">$H1674*$C1674*'Input Parameters'!$E$25*K1674</f>
        <v>2.8896457556897537</v>
      </c>
      <c r="M1674" s="24">
        <f t="shared" ca="1" si="237"/>
        <v>0.79763117326098021</v>
      </c>
      <c r="N1674" s="15">
        <f ca="1">_xlfn.NORM.INV(M1674,'Input Parameters'!$E$29,'Input Parameters'!$F$29)</f>
        <v>0.10008331898723392</v>
      </c>
      <c r="O1674" s="8">
        <f t="shared" ca="1" si="238"/>
        <v>0.42751018067384872</v>
      </c>
      <c r="P1674" s="30">
        <f ca="1">_xlfn.LOGNORM.INV(O1674,'Input Parameters'!$H$30,'Input Parameters'!$I$30)</f>
        <v>2.4613960656525022</v>
      </c>
      <c r="Q1674" s="10">
        <f t="shared" ca="1" si="239"/>
        <v>0.62632612430842372</v>
      </c>
      <c r="R1674" s="30">
        <f>IF('Input Parameters'!$E$32=0,0,_xlfn.BETA.INV(Q1674,'Input Parameters'!$L$32,'Input Parameters'!$M$32,'Input Parameters'!$J$32,'Input Parameters'!$K$32))</f>
        <v>0</v>
      </c>
      <c r="S1674" s="10">
        <f t="shared" ca="1" si="240"/>
        <v>0.40461203103762955</v>
      </c>
      <c r="T1674" s="26">
        <f ca="1">_xlfn.LOGNORM.INV(S1674,'Input Parameters'!$H$34,'Input Parameters'!$I$34)</f>
        <v>48.914934699152653</v>
      </c>
      <c r="U1674" s="10">
        <f t="shared" ca="1" si="241"/>
        <v>0.86485246199277044</v>
      </c>
      <c r="V1674" s="30">
        <f ca="1">_xlfn.BETA.INV(U1674,'Input Parameters'!$L$36,'Input Parameters'!$M$36,'Input Parameters'!$J$36,'Input Parameters'!$K$36)</f>
        <v>0.76974099836804499</v>
      </c>
      <c r="W1674" s="2">
        <f ca="1">N1674+(P1674-N1674)*(1-ERF((T1674-R1674)/(2*SQRT(L1674*'Input Parameters'!$E$38))))</f>
        <v>0.19897339511652545</v>
      </c>
      <c r="X1674">
        <f t="shared" ca="1" si="242"/>
        <v>1</v>
      </c>
      <c r="Y1674" s="7"/>
    </row>
    <row r="1675" spans="1:25" ht="15" customHeight="1" x14ac:dyDescent="0.25">
      <c r="A1675" s="139">
        <v>1668</v>
      </c>
      <c r="B1675" s="10">
        <f t="shared" ca="1" si="233"/>
        <v>0.18968079659665404</v>
      </c>
      <c r="C1675" s="60">
        <f ca="1">_xlfn.NORM.INV(B1675,'Input Parameters'!$E$15,'Input Parameters'!$F$15)</f>
        <v>223.32719982560178</v>
      </c>
      <c r="D1675" s="10">
        <f t="shared" ca="1" si="234"/>
        <v>0.11322025971531713</v>
      </c>
      <c r="E1675" s="62">
        <f ca="1">IF(_xlfn.NORM.INV(D1675,'Input Parameters'!$E$17,'Input Parameters'!$F$17)&lt;3500,3500,IF(_xlfn.NORM.INV(D1675,'Input Parameters'!$E$17,'Input Parameters'!$F$17)&gt;5500,5500,_xlfn.NORM.INV(D1675,'Input Parameters'!$E$17,'Input Parameters'!$F$17)))</f>
        <v>3953.2947713710928</v>
      </c>
      <c r="F1675" s="10">
        <f t="shared" ca="1" si="235"/>
        <v>0.75910436025259698</v>
      </c>
      <c r="G1675" s="64">
        <f ca="1">_xlfn.NORM.INV(F1675,'Input Parameters'!$E$20,'Input Parameters'!$F$20)</f>
        <v>287.3629437541606</v>
      </c>
      <c r="H1675" s="57">
        <f ca="1">EXP(E1675*(1/'Input Parameters'!$E$23-1/G1675))</f>
        <v>0.77001248596387184</v>
      </c>
      <c r="I1675" s="10">
        <f t="shared" ca="1" si="236"/>
        <v>9.3021806315448985E-2</v>
      </c>
      <c r="J1675" s="30">
        <f ca="1">_xlfn.BETA.INV(I1675,'Input Parameters'!$L$26,'Input Parameters'!$M$26,'Input Parameters'!$J$26,'Input Parameters'!$K$26)</f>
        <v>0.43773103448361544</v>
      </c>
      <c r="K1675" s="168">
        <f ca="1">('Input Parameters'!$E$27/'Input Parameters'!$E$38)^$J1675</f>
        <v>4.328906962900108E-2</v>
      </c>
      <c r="L1675" s="69">
        <f ca="1">$H1675*$C1675*'Input Parameters'!$E$25*K1675</f>
        <v>7.4441932711789853</v>
      </c>
      <c r="M1675" s="24">
        <f t="shared" ca="1" si="237"/>
        <v>0.28493077626158947</v>
      </c>
      <c r="N1675" s="15">
        <f ca="1">_xlfn.NORM.INV(M1675,'Input Parameters'!$E$29,'Input Parameters'!$F$29)</f>
        <v>9.9943174459108358E-2</v>
      </c>
      <c r="O1675" s="8">
        <f t="shared" ca="1" si="238"/>
        <v>0.13614058984116695</v>
      </c>
      <c r="P1675" s="30">
        <f ca="1">_xlfn.LOGNORM.INV(O1675,'Input Parameters'!$H$30,'Input Parameters'!$I$30)</f>
        <v>1.5975152128299182</v>
      </c>
      <c r="Q1675" s="10">
        <f t="shared" ca="1" si="239"/>
        <v>0.38556977682136073</v>
      </c>
      <c r="R1675" s="30">
        <f>IF('Input Parameters'!$E$32=0,0,_xlfn.BETA.INV(Q1675,'Input Parameters'!$L$32,'Input Parameters'!$M$32,'Input Parameters'!$J$32,'Input Parameters'!$K$32))</f>
        <v>0</v>
      </c>
      <c r="S1675" s="10">
        <f t="shared" ca="1" si="240"/>
        <v>0.36308632365199345</v>
      </c>
      <c r="T1675" s="26">
        <f ca="1">_xlfn.LOGNORM.INV(S1675,'Input Parameters'!$H$34,'Input Parameters'!$I$34)</f>
        <v>48.256772330533558</v>
      </c>
      <c r="U1675" s="10">
        <f t="shared" ca="1" si="241"/>
        <v>0.18948540078234055</v>
      </c>
      <c r="V1675" s="30">
        <f ca="1">_xlfn.BETA.INV(U1675,'Input Parameters'!$L$36,'Input Parameters'!$M$36,'Input Parameters'!$J$36,'Input Parameters'!$K$36)</f>
        <v>0.46395420468061183</v>
      </c>
      <c r="W1675" s="2">
        <f ca="1">N1675+(P1675-N1675)*(1-ERF((T1675-R1675)/(2*SQRT(L1675*'Input Parameters'!$E$38))))</f>
        <v>0.4160261244268002</v>
      </c>
      <c r="X1675">
        <f t="shared" ca="1" si="242"/>
        <v>1</v>
      </c>
      <c r="Y1675" s="7"/>
    </row>
    <row r="1676" spans="1:25" ht="15" customHeight="1" x14ac:dyDescent="0.25">
      <c r="A1676" s="139">
        <v>1669</v>
      </c>
      <c r="B1676" s="10">
        <f t="shared" ca="1" si="233"/>
        <v>0.26955936655196011</v>
      </c>
      <c r="C1676" s="60">
        <f ca="1">_xlfn.NORM.INV(B1676,'Input Parameters'!$E$15,'Input Parameters'!$F$15)</f>
        <v>237.684505738609</v>
      </c>
      <c r="D1676" s="10">
        <f t="shared" ca="1" si="234"/>
        <v>0.38156864602353269</v>
      </c>
      <c r="E1676" s="62">
        <f ca="1">IF(_xlfn.NORM.INV(D1676,'Input Parameters'!$E$17,'Input Parameters'!$F$17)&lt;3500,3500,IF(_xlfn.NORM.INV(D1676,'Input Parameters'!$E$17,'Input Parameters'!$F$17)&gt;5500,5500,_xlfn.NORM.INV(D1676,'Input Parameters'!$E$17,'Input Parameters'!$F$17)))</f>
        <v>4589.0455206118395</v>
      </c>
      <c r="F1676" s="10">
        <f t="shared" ca="1" si="235"/>
        <v>0.97386350853562287</v>
      </c>
      <c r="G1676" s="64">
        <f ca="1">_xlfn.NORM.INV(F1676,'Input Parameters'!$E$20,'Input Parameters'!$F$20)</f>
        <v>295.653887799524</v>
      </c>
      <c r="H1676" s="57">
        <f ca="1">EXP(E1676*(1/'Input Parameters'!$E$23-1/G1676))</f>
        <v>1.1554054788099768</v>
      </c>
      <c r="I1676" s="10">
        <f t="shared" ca="1" si="236"/>
        <v>0.81298605546263136</v>
      </c>
      <c r="J1676" s="30">
        <f ca="1">_xlfn.BETA.INV(I1676,'Input Parameters'!$L$26,'Input Parameters'!$M$26,'Input Parameters'!$J$26,'Input Parameters'!$K$26)</f>
        <v>0.79163655080048556</v>
      </c>
      <c r="K1676" s="168">
        <f ca="1">('Input Parameters'!$E$27/'Input Parameters'!$E$38)^$J1676</f>
        <v>3.4189295106653883E-3</v>
      </c>
      <c r="L1676" s="69">
        <f ca="1">$H1676*$C1676*'Input Parameters'!$E$25*K1676</f>
        <v>0.93891319224170555</v>
      </c>
      <c r="M1676" s="24">
        <f t="shared" ca="1" si="237"/>
        <v>0.4089877372012527</v>
      </c>
      <c r="N1676" s="15">
        <f ca="1">_xlfn.NORM.INV(M1676,'Input Parameters'!$E$29,'Input Parameters'!$F$29)</f>
        <v>9.9976985033621735E-2</v>
      </c>
      <c r="O1676" s="8">
        <f t="shared" ca="1" si="238"/>
        <v>0.73741654408576618</v>
      </c>
      <c r="P1676" s="30">
        <f ca="1">_xlfn.LOGNORM.INV(O1676,'Input Parameters'!$H$30,'Input Parameters'!$I$30)</f>
        <v>3.6225989217832453</v>
      </c>
      <c r="Q1676" s="10">
        <f t="shared" ca="1" si="239"/>
        <v>0.91327514159195133</v>
      </c>
      <c r="R1676" s="30">
        <f>IF('Input Parameters'!$E$32=0,0,_xlfn.BETA.INV(Q1676,'Input Parameters'!$L$32,'Input Parameters'!$M$32,'Input Parameters'!$J$32,'Input Parameters'!$K$32))</f>
        <v>0</v>
      </c>
      <c r="S1676" s="10">
        <f t="shared" ca="1" si="240"/>
        <v>0.13623452840320027</v>
      </c>
      <c r="T1676" s="26">
        <f ca="1">_xlfn.LOGNORM.INV(S1676,'Input Parameters'!$H$34,'Input Parameters'!$I$34)</f>
        <v>43.969724646840994</v>
      </c>
      <c r="U1676" s="10">
        <f t="shared" ca="1" si="241"/>
        <v>0.29773196988016259</v>
      </c>
      <c r="V1676" s="30">
        <f ca="1">_xlfn.BETA.INV(U1676,'Input Parameters'!$L$36,'Input Parameters'!$M$36,'Input Parameters'!$J$36,'Input Parameters'!$K$36)</f>
        <v>0.50931190030869877</v>
      </c>
      <c r="W1676" s="2">
        <f ca="1">N1676+(P1676-N1676)*(1-ERF((T1676-R1676)/(2*SQRT(L1676*'Input Parameters'!$E$38))))</f>
        <v>0.10467429970263568</v>
      </c>
      <c r="X1676">
        <f t="shared" ca="1" si="242"/>
        <v>1</v>
      </c>
      <c r="Y1676" s="7"/>
    </row>
    <row r="1677" spans="1:25" ht="15" customHeight="1" x14ac:dyDescent="0.25">
      <c r="A1677" s="139">
        <v>1670</v>
      </c>
      <c r="B1677" s="10">
        <f t="shared" ca="1" si="233"/>
        <v>0.32234851234019968</v>
      </c>
      <c r="C1677" s="60">
        <f ca="1">_xlfn.NORM.INV(B1677,'Input Parameters'!$E$15,'Input Parameters'!$F$15)</f>
        <v>245.97635091270936</v>
      </c>
      <c r="D1677" s="10">
        <f t="shared" ca="1" si="234"/>
        <v>0.48857224087931295</v>
      </c>
      <c r="E1677" s="62">
        <f ca="1">IF(_xlfn.NORM.INV(D1677,'Input Parameters'!$E$17,'Input Parameters'!$F$17)&lt;3500,3500,IF(_xlfn.NORM.INV(D1677,'Input Parameters'!$E$17,'Input Parameters'!$F$17)&gt;5500,5500,_xlfn.NORM.INV(D1677,'Input Parameters'!$E$17,'Input Parameters'!$F$17)))</f>
        <v>4779.9456561184661</v>
      </c>
      <c r="F1677" s="10">
        <f t="shared" ca="1" si="235"/>
        <v>0.83941541917969564</v>
      </c>
      <c r="G1677" s="64">
        <f ca="1">_xlfn.NORM.INV(F1677,'Input Parameters'!$E$20,'Input Parameters'!$F$20)</f>
        <v>289.29678958128795</v>
      </c>
      <c r="H1677" s="57">
        <f ca="1">EXP(E1677*(1/'Input Parameters'!$E$23-1/G1677))</f>
        <v>0.81480500847592219</v>
      </c>
      <c r="I1677" s="10">
        <f t="shared" ca="1" si="236"/>
        <v>0.50106450208150821</v>
      </c>
      <c r="J1677" s="30">
        <f ca="1">_xlfn.BETA.INV(I1677,'Input Parameters'!$L$26,'Input Parameters'!$M$26,'Input Parameters'!$J$26,'Input Parameters'!$K$26)</f>
        <v>0.66182774888068385</v>
      </c>
      <c r="K1677" s="168">
        <f ca="1">('Input Parameters'!$E$27/'Input Parameters'!$E$38)^$J1677</f>
        <v>8.6750328579515094E-3</v>
      </c>
      <c r="L1677" s="69">
        <f ca="1">$H1677*$C1677*'Input Parameters'!$E$25*K1677</f>
        <v>1.7386740518198274</v>
      </c>
      <c r="M1677" s="24">
        <f t="shared" ca="1" si="237"/>
        <v>0.97257940316993263</v>
      </c>
      <c r="N1677" s="15">
        <f ca="1">_xlfn.NORM.INV(M1677,'Input Parameters'!$E$29,'Input Parameters'!$F$29)</f>
        <v>0.10019201322734221</v>
      </c>
      <c r="O1677" s="8">
        <f t="shared" ca="1" si="238"/>
        <v>9.5636409490471808E-2</v>
      </c>
      <c r="P1677" s="30">
        <f ca="1">_xlfn.LOGNORM.INV(O1677,'Input Parameters'!$H$30,'Input Parameters'!$I$30)</f>
        <v>1.4473329184565482</v>
      </c>
      <c r="Q1677" s="10">
        <f t="shared" ca="1" si="239"/>
        <v>0.30791868300208869</v>
      </c>
      <c r="R1677" s="30">
        <f>IF('Input Parameters'!$E$32=0,0,_xlfn.BETA.INV(Q1677,'Input Parameters'!$L$32,'Input Parameters'!$M$32,'Input Parameters'!$J$32,'Input Parameters'!$K$32))</f>
        <v>0</v>
      </c>
      <c r="S1677" s="10">
        <f t="shared" ca="1" si="240"/>
        <v>0.1318593613922755</v>
      </c>
      <c r="T1677" s="26">
        <f ca="1">_xlfn.LOGNORM.INV(S1677,'Input Parameters'!$H$34,'Input Parameters'!$I$34)</f>
        <v>43.858994361532304</v>
      </c>
      <c r="U1677" s="10">
        <f t="shared" ca="1" si="241"/>
        <v>0.40358949608848427</v>
      </c>
      <c r="V1677" s="30">
        <f ca="1">_xlfn.BETA.INV(U1677,'Input Parameters'!$L$36,'Input Parameters'!$M$36,'Input Parameters'!$J$36,'Input Parameters'!$K$36)</f>
        <v>0.5495962552611211</v>
      </c>
      <c r="W1677" s="2">
        <f ca="1">N1677+(P1677-N1677)*(1-ERF((T1677-R1677)/(2*SQRT(L1677*'Input Parameters'!$E$38))))</f>
        <v>0.12534787275810164</v>
      </c>
      <c r="X1677">
        <f t="shared" ca="1" si="242"/>
        <v>1</v>
      </c>
      <c r="Y1677" s="7"/>
    </row>
    <row r="1678" spans="1:25" ht="15" customHeight="1" x14ac:dyDescent="0.25">
      <c r="A1678" s="139">
        <v>1671</v>
      </c>
      <c r="B1678" s="10">
        <f t="shared" ca="1" si="233"/>
        <v>0.32149246163006051</v>
      </c>
      <c r="C1678" s="60">
        <f ca="1">_xlfn.NORM.INV(B1678,'Input Parameters'!$E$15,'Input Parameters'!$F$15)</f>
        <v>245.84694552898011</v>
      </c>
      <c r="D1678" s="10">
        <f t="shared" ca="1" si="234"/>
        <v>0.42852690749277322</v>
      </c>
      <c r="E1678" s="62">
        <f ca="1">IF(_xlfn.NORM.INV(D1678,'Input Parameters'!$E$17,'Input Parameters'!$F$17)&lt;3500,3500,IF(_xlfn.NORM.INV(D1678,'Input Parameters'!$E$17,'Input Parameters'!$F$17)&gt;5500,5500,_xlfn.NORM.INV(D1678,'Input Parameters'!$E$17,'Input Parameters'!$F$17)))</f>
        <v>4673.9119458761643</v>
      </c>
      <c r="F1678" s="10">
        <f t="shared" ca="1" si="235"/>
        <v>0.91264745172324269</v>
      </c>
      <c r="G1678" s="64">
        <f ca="1">_xlfn.NORM.INV(F1678,'Input Parameters'!$E$20,'Input Parameters'!$F$20)</f>
        <v>291.74350522251808</v>
      </c>
      <c r="H1678" s="57">
        <f ca="1">EXP(E1678*(1/'Input Parameters'!$E$23-1/G1678))</f>
        <v>0.93728349725593108</v>
      </c>
      <c r="I1678" s="10">
        <f t="shared" ca="1" si="236"/>
        <v>0.10386800660873141</v>
      </c>
      <c r="J1678" s="30">
        <f ca="1">_xlfn.BETA.INV(I1678,'Input Parameters'!$L$26,'Input Parameters'!$M$26,'Input Parameters'!$J$26,'Input Parameters'!$K$26)</f>
        <v>0.44830721882843139</v>
      </c>
      <c r="K1678" s="168">
        <f ca="1">('Input Parameters'!$E$27/'Input Parameters'!$E$38)^$J1678</f>
        <v>4.0126499363707858E-2</v>
      </c>
      <c r="L1678" s="69">
        <f ca="1">$H1678*$C1678*'Input Parameters'!$E$25*K1678</f>
        <v>9.2462804272231569</v>
      </c>
      <c r="M1678" s="24">
        <f t="shared" ca="1" si="237"/>
        <v>0.88969976879796531</v>
      </c>
      <c r="N1678" s="15">
        <f ca="1">_xlfn.NORM.INV(M1678,'Input Parameters'!$E$29,'Input Parameters'!$F$29)</f>
        <v>0.10012249330083445</v>
      </c>
      <c r="O1678" s="8">
        <f t="shared" ca="1" si="238"/>
        <v>0.96119549039451313</v>
      </c>
      <c r="P1678" s="30">
        <f ca="1">_xlfn.LOGNORM.INV(O1678,'Input Parameters'!$H$30,'Input Parameters'!$I$30)</f>
        <v>6.1759661540639623</v>
      </c>
      <c r="Q1678" s="10">
        <f t="shared" ca="1" si="239"/>
        <v>0.12230386122882275</v>
      </c>
      <c r="R1678" s="30">
        <f>IF('Input Parameters'!$E$32=0,0,_xlfn.BETA.INV(Q1678,'Input Parameters'!$L$32,'Input Parameters'!$M$32,'Input Parameters'!$J$32,'Input Parameters'!$K$32))</f>
        <v>0</v>
      </c>
      <c r="S1678" s="10">
        <f t="shared" ca="1" si="240"/>
        <v>0.426129139638034</v>
      </c>
      <c r="T1678" s="26">
        <f ca="1">_xlfn.LOGNORM.INV(S1678,'Input Parameters'!$H$34,'Input Parameters'!$I$34)</f>
        <v>49.252233193007839</v>
      </c>
      <c r="U1678" s="10">
        <f t="shared" ca="1" si="241"/>
        <v>8.4191479432506489E-2</v>
      </c>
      <c r="V1678" s="30">
        <f ca="1">_xlfn.BETA.INV(U1678,'Input Parameters'!$L$36,'Input Parameters'!$M$36,'Input Parameters'!$J$36,'Input Parameters'!$K$36)</f>
        <v>0.40643331801213306</v>
      </c>
      <c r="W1678" s="2">
        <f ca="1">N1678+(P1678-N1678)*(1-ERF((T1678-R1678)/(2*SQRT(L1678*'Input Parameters'!$E$38))))</f>
        <v>1.6316969746822767</v>
      </c>
      <c r="X1678">
        <f t="shared" ca="1" si="242"/>
        <v>0</v>
      </c>
      <c r="Y1678" s="7"/>
    </row>
    <row r="1679" spans="1:25" ht="15" customHeight="1" x14ac:dyDescent="0.25">
      <c r="A1679" s="139">
        <v>1672</v>
      </c>
      <c r="B1679" s="10">
        <f t="shared" ca="1" si="233"/>
        <v>0.51841779336076532</v>
      </c>
      <c r="C1679" s="60">
        <f ca="1">_xlfn.NORM.INV(B1679,'Input Parameters'!$E$15,'Input Parameters'!$F$15)</f>
        <v>273.47001419618459</v>
      </c>
      <c r="D1679" s="10">
        <f t="shared" ca="1" si="234"/>
        <v>0.28242104825376668</v>
      </c>
      <c r="E1679" s="62">
        <f ca="1">IF(_xlfn.NORM.INV(D1679,'Input Parameters'!$E$17,'Input Parameters'!$F$17)&lt;3500,3500,IF(_xlfn.NORM.INV(D1679,'Input Parameters'!$E$17,'Input Parameters'!$F$17)&gt;5500,5500,_xlfn.NORM.INV(D1679,'Input Parameters'!$E$17,'Input Parameters'!$F$17)))</f>
        <v>4397.0349758801249</v>
      </c>
      <c r="F1679" s="10">
        <f t="shared" ca="1" si="235"/>
        <v>0.61493831543829103</v>
      </c>
      <c r="G1679" s="64">
        <f ca="1">_xlfn.NORM.INV(F1679,'Input Parameters'!$E$20,'Input Parameters'!$F$20)</f>
        <v>284.60783063619982</v>
      </c>
      <c r="H1679" s="57">
        <f ca="1">EXP(E1679*(1/'Input Parameters'!$E$23-1/G1679))</f>
        <v>0.64480551575130629</v>
      </c>
      <c r="I1679" s="10">
        <f t="shared" ca="1" si="236"/>
        <v>0.27803131827641292</v>
      </c>
      <c r="J1679" s="30">
        <f ca="1">_xlfn.BETA.INV(I1679,'Input Parameters'!$L$26,'Input Parameters'!$M$26,'Input Parameters'!$J$26,'Input Parameters'!$K$26)</f>
        <v>0.56326427517127364</v>
      </c>
      <c r="K1679" s="168">
        <f ca="1">('Input Parameters'!$E$27/'Input Parameters'!$E$38)^$J1679</f>
        <v>1.75920527529233E-2</v>
      </c>
      <c r="L1679" s="69">
        <f ca="1">$H1679*$C1679*'Input Parameters'!$E$25*K1679</f>
        <v>3.1020941568116309</v>
      </c>
      <c r="M1679" s="24">
        <f t="shared" ca="1" si="237"/>
        <v>1.4369447291796567E-3</v>
      </c>
      <c r="N1679" s="15">
        <f ca="1">_xlfn.NORM.INV(M1679,'Input Parameters'!$E$29,'Input Parameters'!$F$29)</f>
        <v>9.9701908542271428E-2</v>
      </c>
      <c r="O1679" s="8">
        <f t="shared" ca="1" si="238"/>
        <v>0.53232840067845477</v>
      </c>
      <c r="P1679" s="30">
        <f ca="1">_xlfn.LOGNORM.INV(O1679,'Input Parameters'!$H$30,'Input Parameters'!$I$30)</f>
        <v>2.7881046015737314</v>
      </c>
      <c r="Q1679" s="10">
        <f t="shared" ca="1" si="239"/>
        <v>0.94132722956158699</v>
      </c>
      <c r="R1679" s="30">
        <f>IF('Input Parameters'!$E$32=0,0,_xlfn.BETA.INV(Q1679,'Input Parameters'!$L$32,'Input Parameters'!$M$32,'Input Parameters'!$J$32,'Input Parameters'!$K$32))</f>
        <v>0</v>
      </c>
      <c r="S1679" s="10">
        <f t="shared" ca="1" si="240"/>
        <v>0.11402254403085343</v>
      </c>
      <c r="T1679" s="26">
        <f ca="1">_xlfn.LOGNORM.INV(S1679,'Input Parameters'!$H$34,'Input Parameters'!$I$34)</f>
        <v>43.382306291658963</v>
      </c>
      <c r="U1679" s="10">
        <f t="shared" ca="1" si="241"/>
        <v>6.6602916581378624E-2</v>
      </c>
      <c r="V1679" s="30">
        <f ca="1">_xlfn.BETA.INV(U1679,'Input Parameters'!$L$36,'Input Parameters'!$M$36,'Input Parameters'!$J$36,'Input Parameters'!$K$36)</f>
        <v>0.39341890909389865</v>
      </c>
      <c r="W1679" s="2">
        <f ca="1">N1679+(P1679-N1679)*(1-ERF((T1679-R1679)/(2*SQRT(L1679*'Input Parameters'!$E$38))))</f>
        <v>0.3189766355422084</v>
      </c>
      <c r="X1679">
        <f t="shared" ca="1" si="242"/>
        <v>1</v>
      </c>
      <c r="Y1679" s="7"/>
    </row>
    <row r="1680" spans="1:25" ht="15" customHeight="1" x14ac:dyDescent="0.25">
      <c r="A1680" s="139">
        <v>1673</v>
      </c>
      <c r="B1680" s="10">
        <f t="shared" ca="1" si="233"/>
        <v>0.87152716400827468</v>
      </c>
      <c r="C1680" s="60">
        <f ca="1">_xlfn.NORM.INV(B1680,'Input Parameters'!$E$15,'Input Parameters'!$F$15)</f>
        <v>332.40304036126304</v>
      </c>
      <c r="D1680" s="10">
        <f t="shared" ca="1" si="234"/>
        <v>0.1320901580005488</v>
      </c>
      <c r="E1680" s="62">
        <f ca="1">IF(_xlfn.NORM.INV(D1680,'Input Parameters'!$E$17,'Input Parameters'!$F$17)&lt;3500,3500,IF(_xlfn.NORM.INV(D1680,'Input Parameters'!$E$17,'Input Parameters'!$F$17)&gt;5500,5500,_xlfn.NORM.INV(D1680,'Input Parameters'!$E$17,'Input Parameters'!$F$17)))</f>
        <v>4018.4044221303225</v>
      </c>
      <c r="F1680" s="10">
        <f t="shared" ca="1" si="235"/>
        <v>0.67085019873806817</v>
      </c>
      <c r="G1680" s="64">
        <f ca="1">_xlfn.NORM.INV(F1680,'Input Parameters'!$E$20,'Input Parameters'!$F$20)</f>
        <v>285.61315561295669</v>
      </c>
      <c r="H1680" s="57">
        <f ca="1">EXP(E1680*(1/'Input Parameters'!$E$23-1/G1680))</f>
        <v>0.70375629360025749</v>
      </c>
      <c r="I1680" s="10">
        <f t="shared" ca="1" si="236"/>
        <v>7.3544408324370592E-2</v>
      </c>
      <c r="J1680" s="30">
        <f ca="1">_xlfn.BETA.INV(I1680,'Input Parameters'!$L$26,'Input Parameters'!$M$26,'Input Parameters'!$J$26,'Input Parameters'!$K$26)</f>
        <v>0.41634898334311143</v>
      </c>
      <c r="K1680" s="168">
        <f ca="1">('Input Parameters'!$E$27/'Input Parameters'!$E$38)^$J1680</f>
        <v>5.0464702445922535E-2</v>
      </c>
      <c r="L1680" s="69">
        <f ca="1">$H1680*$C1680*'Input Parameters'!$E$25*K1680</f>
        <v>11.805244766486648</v>
      </c>
      <c r="M1680" s="24">
        <f t="shared" ca="1" si="237"/>
        <v>0.18441498300194736</v>
      </c>
      <c r="N1680" s="15">
        <f ca="1">_xlfn.NORM.INV(M1680,'Input Parameters'!$E$29,'Input Parameters'!$F$29)</f>
        <v>9.9910133282460997E-2</v>
      </c>
      <c r="O1680" s="8">
        <f t="shared" ca="1" si="238"/>
        <v>0.5125830279079</v>
      </c>
      <c r="P1680" s="30">
        <f ca="1">_xlfn.LOGNORM.INV(O1680,'Input Parameters'!$H$30,'Input Parameters'!$I$30)</f>
        <v>2.7235667658813871</v>
      </c>
      <c r="Q1680" s="10">
        <f t="shared" ca="1" si="239"/>
        <v>0.64554982960856699</v>
      </c>
      <c r="R1680" s="30">
        <f>IF('Input Parameters'!$E$32=0,0,_xlfn.BETA.INV(Q1680,'Input Parameters'!$L$32,'Input Parameters'!$M$32,'Input Parameters'!$J$32,'Input Parameters'!$K$32))</f>
        <v>0</v>
      </c>
      <c r="S1680" s="10">
        <f t="shared" ca="1" si="240"/>
        <v>0.59693828606181565</v>
      </c>
      <c r="T1680" s="26">
        <f ca="1">_xlfn.LOGNORM.INV(S1680,'Input Parameters'!$H$34,'Input Parameters'!$I$34)</f>
        <v>51.971951986073755</v>
      </c>
      <c r="U1680" s="10">
        <f t="shared" ca="1" si="241"/>
        <v>0.87290487028373942</v>
      </c>
      <c r="V1680" s="30">
        <f ca="1">_xlfn.BETA.INV(U1680,'Input Parameters'!$L$36,'Input Parameters'!$M$36,'Input Parameters'!$J$36,'Input Parameters'!$K$36)</f>
        <v>0.77653532213779086</v>
      </c>
      <c r="W1680" s="2">
        <f ca="1">N1680+(P1680-N1680)*(1-ERF((T1680-R1680)/(2*SQRT(L1680*'Input Parameters'!$E$38))))</f>
        <v>0.84714010142000162</v>
      </c>
      <c r="X1680">
        <f t="shared" ca="1" si="242"/>
        <v>0</v>
      </c>
      <c r="Y1680" s="7"/>
    </row>
    <row r="1681" spans="1:25" ht="15" customHeight="1" x14ac:dyDescent="0.25">
      <c r="A1681" s="139">
        <v>1674</v>
      </c>
      <c r="B1681" s="10">
        <f t="shared" ca="1" si="233"/>
        <v>0.94164130026574888</v>
      </c>
      <c r="C1681" s="60">
        <f ca="1">_xlfn.NORM.INV(B1681,'Input Parameters'!$E$15,'Input Parameters'!$F$15)</f>
        <v>355.9805560654637</v>
      </c>
      <c r="D1681" s="10">
        <f t="shared" ca="1" si="234"/>
        <v>0.75894782393139093</v>
      </c>
      <c r="E1681" s="62">
        <f ca="1">IF(_xlfn.NORM.INV(D1681,'Input Parameters'!$E$17,'Input Parameters'!$F$17)&lt;3500,3500,IF(_xlfn.NORM.INV(D1681,'Input Parameters'!$E$17,'Input Parameters'!$F$17)&gt;5500,5500,_xlfn.NORM.INV(D1681,'Input Parameters'!$E$17,'Input Parameters'!$F$17)))</f>
        <v>5292.0454088490505</v>
      </c>
      <c r="F1681" s="10">
        <f t="shared" ca="1" si="235"/>
        <v>0.71106995146269869</v>
      </c>
      <c r="G1681" s="64">
        <f ca="1">_xlfn.NORM.INV(F1681,'Input Parameters'!$E$20,'Input Parameters'!$F$20)</f>
        <v>286.37863820648897</v>
      </c>
      <c r="H1681" s="57">
        <f ca="1">EXP(E1681*(1/'Input Parameters'!$E$23-1/G1681))</f>
        <v>0.66156374935737305</v>
      </c>
      <c r="I1681" s="10">
        <f t="shared" ca="1" si="236"/>
        <v>0.62393982127787995</v>
      </c>
      <c r="J1681" s="30">
        <f ca="1">_xlfn.BETA.INV(I1681,'Input Parameters'!$L$26,'Input Parameters'!$M$26,'Input Parameters'!$J$26,'Input Parameters'!$K$26)</f>
        <v>0.71081076740328131</v>
      </c>
      <c r="K1681" s="168">
        <f ca="1">('Input Parameters'!$E$27/'Input Parameters'!$E$38)^$J1681</f>
        <v>6.1049062913548788E-3</v>
      </c>
      <c r="L1681" s="69">
        <f ca="1">$H1681*$C1681*'Input Parameters'!$E$25*K1681</f>
        <v>1.43772882176273</v>
      </c>
      <c r="M1681" s="24">
        <f t="shared" ca="1" si="237"/>
        <v>0.75867610042544686</v>
      </c>
      <c r="N1681" s="15">
        <f ca="1">_xlfn.NORM.INV(M1681,'Input Parameters'!$E$29,'Input Parameters'!$F$29)</f>
        <v>0.10007020502937726</v>
      </c>
      <c r="O1681" s="8">
        <f t="shared" ca="1" si="238"/>
        <v>0.40949982962741205</v>
      </c>
      <c r="P1681" s="30">
        <f ca="1">_xlfn.LOGNORM.INV(O1681,'Input Parameters'!$H$30,'Input Parameters'!$I$30)</f>
        <v>2.408357034943406</v>
      </c>
      <c r="Q1681" s="10">
        <f t="shared" ca="1" si="239"/>
        <v>0.97066750460941631</v>
      </c>
      <c r="R1681" s="30">
        <f>IF('Input Parameters'!$E$32=0,0,_xlfn.BETA.INV(Q1681,'Input Parameters'!$L$32,'Input Parameters'!$M$32,'Input Parameters'!$J$32,'Input Parameters'!$K$32))</f>
        <v>0</v>
      </c>
      <c r="S1681" s="10">
        <f t="shared" ca="1" si="240"/>
        <v>0.77310725650381906</v>
      </c>
      <c r="T1681" s="26">
        <f ca="1">_xlfn.LOGNORM.INV(S1681,'Input Parameters'!$H$34,'Input Parameters'!$I$34)</f>
        <v>55.33587423761356</v>
      </c>
      <c r="U1681" s="10">
        <f t="shared" ca="1" si="241"/>
        <v>0.66192348231053244</v>
      </c>
      <c r="V1681" s="30">
        <f ca="1">_xlfn.BETA.INV(U1681,'Input Parameters'!$L$36,'Input Parameters'!$M$36,'Input Parameters'!$J$36,'Input Parameters'!$K$36)</f>
        <v>0.65199978576752116</v>
      </c>
      <c r="W1681" s="2">
        <f ca="1">N1681+(P1681-N1681)*(1-ERF((T1681-R1681)/(2*SQRT(L1681*'Input Parameters'!$E$38))))</f>
        <v>0.10261240722625344</v>
      </c>
      <c r="X1681">
        <f t="shared" ca="1" si="242"/>
        <v>1</v>
      </c>
      <c r="Y1681" s="7"/>
    </row>
    <row r="1682" spans="1:25" ht="15" customHeight="1" x14ac:dyDescent="0.25">
      <c r="A1682" s="139">
        <v>1675</v>
      </c>
      <c r="B1682" s="10">
        <f t="shared" ca="1" si="233"/>
        <v>0.97336050997682289</v>
      </c>
      <c r="C1682" s="60">
        <f ca="1">_xlfn.NORM.INV(B1682,'Input Parameters'!$E$15,'Input Parameters'!$F$15)</f>
        <v>375.70430501559269</v>
      </c>
      <c r="D1682" s="10">
        <f t="shared" ca="1" si="234"/>
        <v>0.26054458229650013</v>
      </c>
      <c r="E1682" s="62">
        <f ca="1">IF(_xlfn.NORM.INV(D1682,'Input Parameters'!$E$17,'Input Parameters'!$F$17)&lt;3500,3500,IF(_xlfn.NORM.INV(D1682,'Input Parameters'!$E$17,'Input Parameters'!$F$17)&gt;5500,5500,_xlfn.NORM.INV(D1682,'Input Parameters'!$E$17,'Input Parameters'!$F$17)))</f>
        <v>4350.832824475533</v>
      </c>
      <c r="F1682" s="10">
        <f t="shared" ca="1" si="235"/>
        <v>0.80228320172436007</v>
      </c>
      <c r="G1682" s="64">
        <f ca="1">_xlfn.NORM.INV(F1682,'Input Parameters'!$E$20,'Input Parameters'!$F$20)</f>
        <v>288.34369244913682</v>
      </c>
      <c r="H1682" s="57">
        <f ca="1">EXP(E1682*(1/'Input Parameters'!$E$23-1/G1682))</f>
        <v>0.78967675980452068</v>
      </c>
      <c r="I1682" s="10">
        <f t="shared" ca="1" si="236"/>
        <v>0.89497730500532524</v>
      </c>
      <c r="J1682" s="30">
        <f ca="1">_xlfn.BETA.INV(I1682,'Input Parameters'!$L$26,'Input Parameters'!$M$26,'Input Parameters'!$J$26,'Input Parameters'!$K$26)</f>
        <v>0.83587052101632064</v>
      </c>
      <c r="K1682" s="168">
        <f ca="1">('Input Parameters'!$E$27/'Input Parameters'!$E$38)^$J1682</f>
        <v>2.4893862005676464E-3</v>
      </c>
      <c r="L1682" s="69">
        <f ca="1">$H1682*$C1682*'Input Parameters'!$E$25*K1682</f>
        <v>0.73856344093206416</v>
      </c>
      <c r="M1682" s="24">
        <f t="shared" ca="1" si="237"/>
        <v>9.9901932589367748E-2</v>
      </c>
      <c r="N1682" s="15">
        <f ca="1">_xlfn.NORM.INV(M1682,'Input Parameters'!$E$29,'Input Parameters'!$F$29)</f>
        <v>9.9871788944027234E-2</v>
      </c>
      <c r="O1682" s="8">
        <f t="shared" ca="1" si="238"/>
        <v>0.92542397817699096</v>
      </c>
      <c r="P1682" s="30">
        <f ca="1">_xlfn.LOGNORM.INV(O1682,'Input Parameters'!$H$30,'Input Parameters'!$I$30)</f>
        <v>5.3040216936418956</v>
      </c>
      <c r="Q1682" s="10">
        <f t="shared" ca="1" si="239"/>
        <v>0.54909334299574752</v>
      </c>
      <c r="R1682" s="30">
        <f>IF('Input Parameters'!$E$32=0,0,_xlfn.BETA.INV(Q1682,'Input Parameters'!$L$32,'Input Parameters'!$M$32,'Input Parameters'!$J$32,'Input Parameters'!$K$32))</f>
        <v>0</v>
      </c>
      <c r="S1682" s="10">
        <f t="shared" ca="1" si="240"/>
        <v>0.85597021448025457</v>
      </c>
      <c r="T1682" s="26">
        <f ca="1">_xlfn.LOGNORM.INV(S1682,'Input Parameters'!$H$34,'Input Parameters'!$I$34)</f>
        <v>57.537008346947147</v>
      </c>
      <c r="U1682" s="10">
        <f t="shared" ca="1" si="241"/>
        <v>2.0953914057157963E-2</v>
      </c>
      <c r="V1682" s="30">
        <f ca="1">_xlfn.BETA.INV(U1682,'Input Parameters'!$L$36,'Input Parameters'!$M$36,'Input Parameters'!$J$36,'Input Parameters'!$K$36)</f>
        <v>0.34360578320760438</v>
      </c>
      <c r="W1682" s="2">
        <f ca="1">N1682+(P1682-N1682)*(1-ERF((T1682-R1682)/(2*SQRT(L1682*'Input Parameters'!$E$38))))</f>
        <v>9.9883239011457625E-2</v>
      </c>
      <c r="X1682">
        <f t="shared" ca="1" si="242"/>
        <v>1</v>
      </c>
      <c r="Y1682" s="7"/>
    </row>
    <row r="1683" spans="1:25" ht="15" customHeight="1" x14ac:dyDescent="0.25">
      <c r="A1683" s="139">
        <v>1676</v>
      </c>
      <c r="B1683" s="10">
        <f t="shared" ca="1" si="233"/>
        <v>0.11364022305066646</v>
      </c>
      <c r="C1683" s="60">
        <f ca="1">_xlfn.NORM.INV(B1683,'Input Parameters'!$E$15,'Input Parameters'!$F$15)</f>
        <v>205.53436584152905</v>
      </c>
      <c r="D1683" s="10">
        <f t="shared" ca="1" si="234"/>
        <v>0.9835997592996879</v>
      </c>
      <c r="E1683" s="62">
        <f ca="1">IF(_xlfn.NORM.INV(D1683,'Input Parameters'!$E$17,'Input Parameters'!$F$17)&lt;3500,3500,IF(_xlfn.NORM.INV(D1683,'Input Parameters'!$E$17,'Input Parameters'!$F$17)&gt;5500,5500,_xlfn.NORM.INV(D1683,'Input Parameters'!$E$17,'Input Parameters'!$F$17)))</f>
        <v>5500</v>
      </c>
      <c r="F1683" s="10">
        <f t="shared" ca="1" si="235"/>
        <v>0.45580135924326548</v>
      </c>
      <c r="G1683" s="64">
        <f ca="1">_xlfn.NORM.INV(F1683,'Input Parameters'!$E$20,'Input Parameters'!$F$20)</f>
        <v>281.9061848535377</v>
      </c>
      <c r="H1683" s="57">
        <f ca="1">EXP(E1683*(1/'Input Parameters'!$E$23-1/G1683))</f>
        <v>0.47994802132873382</v>
      </c>
      <c r="I1683" s="10">
        <f t="shared" ca="1" si="236"/>
        <v>0.72283504521569641</v>
      </c>
      <c r="J1683" s="30">
        <f ca="1">_xlfn.BETA.INV(I1683,'Input Parameters'!$L$26,'Input Parameters'!$M$26,'Input Parameters'!$J$26,'Input Parameters'!$K$26)</f>
        <v>0.75124173593909749</v>
      </c>
      <c r="K1683" s="168">
        <f ca="1">('Input Parameters'!$E$27/'Input Parameters'!$E$38)^$J1683</f>
        <v>4.5680227842819915E-3</v>
      </c>
      <c r="L1683" s="69">
        <f ca="1">$H1683*$C1683*'Input Parameters'!$E$25*K1683</f>
        <v>0.45061631770679073</v>
      </c>
      <c r="M1683" s="24">
        <f t="shared" ca="1" si="237"/>
        <v>0.87041563075445449</v>
      </c>
      <c r="N1683" s="15">
        <f ca="1">_xlfn.NORM.INV(M1683,'Input Parameters'!$E$29,'Input Parameters'!$F$29)</f>
        <v>0.10011283580457538</v>
      </c>
      <c r="O1683" s="8">
        <f t="shared" ca="1" si="238"/>
        <v>1.4714240594329242E-2</v>
      </c>
      <c r="P1683" s="30">
        <f ca="1">_xlfn.LOGNORM.INV(O1683,'Input Parameters'!$H$30,'Input Parameters'!$I$30)</f>
        <v>0.95919359965220163</v>
      </c>
      <c r="Q1683" s="10">
        <f t="shared" ca="1" si="239"/>
        <v>0.38551841145934507</v>
      </c>
      <c r="R1683" s="30">
        <f>IF('Input Parameters'!$E$32=0,0,_xlfn.BETA.INV(Q1683,'Input Parameters'!$L$32,'Input Parameters'!$M$32,'Input Parameters'!$J$32,'Input Parameters'!$K$32))</f>
        <v>0</v>
      </c>
      <c r="S1683" s="10">
        <f t="shared" ca="1" si="240"/>
        <v>0.91189766390112226</v>
      </c>
      <c r="T1683" s="26">
        <f ca="1">_xlfn.LOGNORM.INV(S1683,'Input Parameters'!$H$34,'Input Parameters'!$I$34)</f>
        <v>59.653694205792192</v>
      </c>
      <c r="U1683" s="10">
        <f t="shared" ca="1" si="241"/>
        <v>1.5585331862588148E-2</v>
      </c>
      <c r="V1683" s="30">
        <f ca="1">_xlfn.BETA.INV(U1683,'Input Parameters'!$L$36,'Input Parameters'!$M$36,'Input Parameters'!$J$36,'Input Parameters'!$K$36)</f>
        <v>0.3336816924985031</v>
      </c>
      <c r="W1683" s="2">
        <f ca="1">N1683+(P1683-N1683)*(1-ERF((T1683-R1683)/(2*SQRT(L1683*'Input Parameters'!$E$38))))</f>
        <v>0.10011283608850353</v>
      </c>
      <c r="X1683">
        <f t="shared" ca="1" si="242"/>
        <v>1</v>
      </c>
      <c r="Y1683" s="7"/>
    </row>
    <row r="1684" spans="1:25" ht="15" customHeight="1" x14ac:dyDescent="0.25">
      <c r="A1684" s="139">
        <v>1677</v>
      </c>
      <c r="B1684" s="10">
        <f t="shared" ca="1" si="233"/>
        <v>0.93889347727746397</v>
      </c>
      <c r="C1684" s="60">
        <f ca="1">_xlfn.NORM.INV(B1684,'Input Parameters'!$E$15,'Input Parameters'!$F$15)</f>
        <v>354.72592481814991</v>
      </c>
      <c r="D1684" s="10">
        <f t="shared" ca="1" si="234"/>
        <v>0.80055298024484256</v>
      </c>
      <c r="E1684" s="62">
        <f ca="1">IF(_xlfn.NORM.INV(D1684,'Input Parameters'!$E$17,'Input Parameters'!$F$17)&lt;3500,3500,IF(_xlfn.NORM.INV(D1684,'Input Parameters'!$E$17,'Input Parameters'!$F$17)&gt;5500,5500,_xlfn.NORM.INV(D1684,'Input Parameters'!$E$17,'Input Parameters'!$F$17)))</f>
        <v>5390.5186535544299</v>
      </c>
      <c r="F1684" s="10">
        <f t="shared" ca="1" si="235"/>
        <v>0.47572489766638837</v>
      </c>
      <c r="G1684" s="64">
        <f ca="1">_xlfn.NORM.INV(F1684,'Input Parameters'!$E$20,'Input Parameters'!$F$20)</f>
        <v>282.24206208540579</v>
      </c>
      <c r="H1684" s="57">
        <f ca="1">EXP(E1684*(1/'Input Parameters'!$E$23-1/G1684))</f>
        <v>0.49822189520078647</v>
      </c>
      <c r="I1684" s="10">
        <f t="shared" ca="1" si="236"/>
        <v>0.37483627557861599</v>
      </c>
      <c r="J1684" s="30">
        <f ca="1">_xlfn.BETA.INV(I1684,'Input Parameters'!$L$26,'Input Parameters'!$M$26,'Input Parameters'!$J$26,'Input Parameters'!$K$26)</f>
        <v>0.60893137132826802</v>
      </c>
      <c r="K1684" s="168">
        <f ca="1">('Input Parameters'!$E$27/'Input Parameters'!$E$38)^$J1684</f>
        <v>1.2678099883322923E-2</v>
      </c>
      <c r="L1684" s="69">
        <f ca="1">$H1684*$C1684*'Input Parameters'!$E$25*K1684</f>
        <v>2.24062876996061</v>
      </c>
      <c r="M1684" s="24">
        <f t="shared" ca="1" si="237"/>
        <v>7.1743082170569572E-2</v>
      </c>
      <c r="N1684" s="15">
        <f ca="1">_xlfn.NORM.INV(M1684,'Input Parameters'!$E$29,'Input Parameters'!$F$29)</f>
        <v>9.985370686489066E-2</v>
      </c>
      <c r="O1684" s="8">
        <f t="shared" ca="1" si="238"/>
        <v>0.59571332851054015</v>
      </c>
      <c r="P1684" s="30">
        <f ca="1">_xlfn.LOGNORM.INV(O1684,'Input Parameters'!$H$30,'Input Parameters'!$I$30)</f>
        <v>3.0086237180760462</v>
      </c>
      <c r="Q1684" s="10">
        <f t="shared" ca="1" si="239"/>
        <v>0.68552744717720848</v>
      </c>
      <c r="R1684" s="30">
        <f>IF('Input Parameters'!$E$32=0,0,_xlfn.BETA.INV(Q1684,'Input Parameters'!$L$32,'Input Parameters'!$M$32,'Input Parameters'!$J$32,'Input Parameters'!$K$32))</f>
        <v>0</v>
      </c>
      <c r="S1684" s="10">
        <f t="shared" ca="1" si="240"/>
        <v>0.73712441205022761</v>
      </c>
      <c r="T1684" s="26">
        <f ca="1">_xlfn.LOGNORM.INV(S1684,'Input Parameters'!$H$34,'Input Parameters'!$I$34)</f>
        <v>54.551771628934823</v>
      </c>
      <c r="U1684" s="10">
        <f t="shared" ca="1" si="241"/>
        <v>0.74458049668509507</v>
      </c>
      <c r="V1684" s="30">
        <f ca="1">_xlfn.BETA.INV(U1684,'Input Parameters'!$L$36,'Input Parameters'!$M$36,'Input Parameters'!$J$36,'Input Parameters'!$K$36)</f>
        <v>0.69203082731618948</v>
      </c>
      <c r="W1684" s="2">
        <f ca="1">N1684+(P1684-N1684)*(1-ERF((T1684-R1684)/(2*SQRT(L1684*'Input Parameters'!$E$38))))</f>
        <v>0.12884581884947988</v>
      </c>
      <c r="X1684">
        <f t="shared" ca="1" si="242"/>
        <v>1</v>
      </c>
      <c r="Y1684" s="7"/>
    </row>
    <row r="1685" spans="1:25" ht="15" customHeight="1" x14ac:dyDescent="0.25">
      <c r="A1685" s="139">
        <v>1678</v>
      </c>
      <c r="B1685" s="10">
        <f t="shared" ca="1" si="233"/>
        <v>6.7049236390740341E-2</v>
      </c>
      <c r="C1685" s="60">
        <f ca="1">_xlfn.NORM.INV(B1685,'Input Parameters'!$E$15,'Input Parameters'!$F$15)</f>
        <v>189.77817200324705</v>
      </c>
      <c r="D1685" s="10">
        <f t="shared" ca="1" si="234"/>
        <v>0.4771272449130245</v>
      </c>
      <c r="E1685" s="62">
        <f ca="1">IF(_xlfn.NORM.INV(D1685,'Input Parameters'!$E$17,'Input Parameters'!$F$17)&lt;3500,3500,IF(_xlfn.NORM.INV(D1685,'Input Parameters'!$E$17,'Input Parameters'!$F$17)&gt;5500,5500,_xlfn.NORM.INV(D1685,'Input Parameters'!$E$17,'Input Parameters'!$F$17)))</f>
        <v>4759.8445411273779</v>
      </c>
      <c r="F1685" s="10">
        <f t="shared" ca="1" si="235"/>
        <v>0.2783448237498598</v>
      </c>
      <c r="G1685" s="64">
        <f ca="1">_xlfn.NORM.INV(F1685,'Input Parameters'!$E$20,'Input Parameters'!$F$20)</f>
        <v>278.71197058635607</v>
      </c>
      <c r="H1685" s="57">
        <f ca="1">EXP(E1685*(1/'Input Parameters'!$E$23-1/G1685))</f>
        <v>0.43657421596871676</v>
      </c>
      <c r="I1685" s="10">
        <f t="shared" ca="1" si="236"/>
        <v>0.65968502496904147</v>
      </c>
      <c r="J1685" s="30">
        <f ca="1">_xlfn.BETA.INV(I1685,'Input Parameters'!$L$26,'Input Parameters'!$M$26,'Input Parameters'!$J$26,'Input Parameters'!$K$26)</f>
        <v>0.72517417213223911</v>
      </c>
      <c r="K1685" s="168">
        <f ca="1">('Input Parameters'!$E$27/'Input Parameters'!$E$38)^$J1685</f>
        <v>5.5072406849864001E-3</v>
      </c>
      <c r="L1685" s="69">
        <f ca="1">$H1685*$C1685*'Input Parameters'!$E$25*K1685</f>
        <v>0.45628731866743333</v>
      </c>
      <c r="M1685" s="24">
        <f t="shared" ca="1" si="237"/>
        <v>0.34270831050244444</v>
      </c>
      <c r="N1685" s="15">
        <f ca="1">_xlfn.NORM.INV(M1685,'Input Parameters'!$E$29,'Input Parameters'!$F$29)</f>
        <v>9.9959491716185803E-2</v>
      </c>
      <c r="O1685" s="8">
        <f t="shared" ca="1" si="238"/>
        <v>0.18755307829785184</v>
      </c>
      <c r="P1685" s="30">
        <f ca="1">_xlfn.LOGNORM.INV(O1685,'Input Parameters'!$H$30,'Input Parameters'!$I$30)</f>
        <v>1.7648447426735645</v>
      </c>
      <c r="Q1685" s="10">
        <f t="shared" ca="1" si="239"/>
        <v>4.8389431051553133E-2</v>
      </c>
      <c r="R1685" s="30">
        <f>IF('Input Parameters'!$E$32=0,0,_xlfn.BETA.INV(Q1685,'Input Parameters'!$L$32,'Input Parameters'!$M$32,'Input Parameters'!$J$32,'Input Parameters'!$K$32))</f>
        <v>0</v>
      </c>
      <c r="S1685" s="10">
        <f t="shared" ca="1" si="240"/>
        <v>6.9616751156421186E-2</v>
      </c>
      <c r="T1685" s="26">
        <f ca="1">_xlfn.LOGNORM.INV(S1685,'Input Parameters'!$H$34,'Input Parameters'!$I$34)</f>
        <v>41.931141486855338</v>
      </c>
      <c r="U1685" s="10">
        <f t="shared" ca="1" si="241"/>
        <v>0.25951242002131314</v>
      </c>
      <c r="V1685" s="30">
        <f ca="1">_xlfn.BETA.INV(U1685,'Input Parameters'!$L$36,'Input Parameters'!$M$36,'Input Parameters'!$J$36,'Input Parameters'!$K$36)</f>
        <v>0.49405462669905231</v>
      </c>
      <c r="W1685" s="2">
        <f ca="1">N1685+(P1685-N1685)*(1-ERF((T1685-R1685)/(2*SQRT(L1685*'Input Parameters'!$E$38))))</f>
        <v>9.9978417789054558E-2</v>
      </c>
      <c r="X1685">
        <f t="shared" ca="1" si="242"/>
        <v>1</v>
      </c>
      <c r="Y1685" s="7"/>
    </row>
    <row r="1686" spans="1:25" ht="15" customHeight="1" x14ac:dyDescent="0.25">
      <c r="A1686" s="139">
        <v>1679</v>
      </c>
      <c r="B1686" s="10">
        <f t="shared" ca="1" si="233"/>
        <v>0.898983139388559</v>
      </c>
      <c r="C1686" s="60">
        <f ca="1">_xlfn.NORM.INV(B1686,'Input Parameters'!$E$15,'Input Parameters'!$F$15)</f>
        <v>340.10604223676808</v>
      </c>
      <c r="D1686" s="10">
        <f t="shared" ca="1" si="234"/>
        <v>0.82654292612238633</v>
      </c>
      <c r="E1686" s="62">
        <f ca="1">IF(_xlfn.NORM.INV(D1686,'Input Parameters'!$E$17,'Input Parameters'!$F$17)&lt;3500,3500,IF(_xlfn.NORM.INV(D1686,'Input Parameters'!$E$17,'Input Parameters'!$F$17)&gt;5500,5500,_xlfn.NORM.INV(D1686,'Input Parameters'!$E$17,'Input Parameters'!$F$17)))</f>
        <v>5458.4141752527075</v>
      </c>
      <c r="F1686" s="10">
        <f t="shared" ca="1" si="235"/>
        <v>2.3116321115231098E-2</v>
      </c>
      <c r="G1686" s="64">
        <f ca="1">_xlfn.NORM.INV(F1686,'Input Parameters'!$E$20,'Input Parameters'!$F$20)</f>
        <v>269.29513707536302</v>
      </c>
      <c r="H1686" s="57">
        <f ca="1">EXP(E1686*(1/'Input Parameters'!$E$23-1/G1686))</f>
        <v>0.19489959376907215</v>
      </c>
      <c r="I1686" s="10">
        <f t="shared" ca="1" si="236"/>
        <v>0.42289215256386092</v>
      </c>
      <c r="J1686" s="30">
        <f ca="1">_xlfn.BETA.INV(I1686,'Input Parameters'!$L$26,'Input Parameters'!$M$26,'Input Parameters'!$J$26,'Input Parameters'!$K$26)</f>
        <v>0.62966478767363609</v>
      </c>
      <c r="K1686" s="168">
        <f ca="1">('Input Parameters'!$E$27/'Input Parameters'!$E$38)^$J1686</f>
        <v>1.0926104107062363E-2</v>
      </c>
      <c r="L1686" s="69">
        <f ca="1">$H1686*$C1686*'Input Parameters'!$E$25*K1686</f>
        <v>0.7242535218889341</v>
      </c>
      <c r="M1686" s="24">
        <f t="shared" ca="1" si="237"/>
        <v>0.88937825756101574</v>
      </c>
      <c r="N1686" s="15">
        <f ca="1">_xlfn.NORM.INV(M1686,'Input Parameters'!$E$29,'Input Parameters'!$F$29)</f>
        <v>0.10012232282857372</v>
      </c>
      <c r="O1686" s="8">
        <f t="shared" ca="1" si="238"/>
        <v>0.65266895257603419</v>
      </c>
      <c r="P1686" s="30">
        <f ca="1">_xlfn.LOGNORM.INV(O1686,'Input Parameters'!$H$30,'Input Parameters'!$I$30)</f>
        <v>3.229951211477696</v>
      </c>
      <c r="Q1686" s="10">
        <f t="shared" ca="1" si="239"/>
        <v>0.60449357202318299</v>
      </c>
      <c r="R1686" s="30">
        <f>IF('Input Parameters'!$E$32=0,0,_xlfn.BETA.INV(Q1686,'Input Parameters'!$L$32,'Input Parameters'!$M$32,'Input Parameters'!$J$32,'Input Parameters'!$K$32))</f>
        <v>0</v>
      </c>
      <c r="S1686" s="10">
        <f t="shared" ca="1" si="240"/>
        <v>0.66131208423865573</v>
      </c>
      <c r="T1686" s="26">
        <f ca="1">_xlfn.LOGNORM.INV(S1686,'Input Parameters'!$H$34,'Input Parameters'!$I$34)</f>
        <v>53.087879935260261</v>
      </c>
      <c r="U1686" s="10">
        <f t="shared" ca="1" si="241"/>
        <v>0.88005769496886399</v>
      </c>
      <c r="V1686" s="30">
        <f ca="1">_xlfn.BETA.INV(U1686,'Input Parameters'!$L$36,'Input Parameters'!$M$36,'Input Parameters'!$J$36,'Input Parameters'!$K$36)</f>
        <v>0.78284953520223421</v>
      </c>
      <c r="W1686" s="2">
        <f ca="1">N1686+(P1686-N1686)*(1-ERF((T1686-R1686)/(2*SQRT(L1686*'Input Parameters'!$E$38))))</f>
        <v>0.10015452998301157</v>
      </c>
      <c r="X1686">
        <f t="shared" ca="1" si="242"/>
        <v>1</v>
      </c>
      <c r="Y1686" s="7"/>
    </row>
    <row r="1687" spans="1:25" ht="15" customHeight="1" x14ac:dyDescent="0.25">
      <c r="A1687" s="139">
        <v>1680</v>
      </c>
      <c r="B1687" s="10">
        <f t="shared" ca="1" si="233"/>
        <v>0.28025417092994021</v>
      </c>
      <c r="C1687" s="60">
        <f ca="1">_xlfn.NORM.INV(B1687,'Input Parameters'!$E$15,'Input Parameters'!$F$15)</f>
        <v>239.42192406486791</v>
      </c>
      <c r="D1687" s="10">
        <f t="shared" ca="1" si="234"/>
        <v>0.76504689220373445</v>
      </c>
      <c r="E1687" s="62">
        <f ca="1">IF(_xlfn.NORM.INV(D1687,'Input Parameters'!$E$17,'Input Parameters'!$F$17)&lt;3500,3500,IF(_xlfn.NORM.INV(D1687,'Input Parameters'!$E$17,'Input Parameters'!$F$17)&gt;5500,5500,_xlfn.NORM.INV(D1687,'Input Parameters'!$E$17,'Input Parameters'!$F$17)))</f>
        <v>5305.8421577344452</v>
      </c>
      <c r="F1687" s="10">
        <f t="shared" ca="1" si="235"/>
        <v>0.90498292349625187</v>
      </c>
      <c r="G1687" s="64">
        <f ca="1">_xlfn.NORM.INV(F1687,'Input Parameters'!$E$20,'Input Parameters'!$F$20)</f>
        <v>291.43020317279377</v>
      </c>
      <c r="H1687" s="57">
        <f ca="1">EXP(E1687*(1/'Input Parameters'!$E$23-1/G1687))</f>
        <v>0.91112230614161449</v>
      </c>
      <c r="I1687" s="10">
        <f t="shared" ca="1" si="236"/>
        <v>7.6178906504699051E-2</v>
      </c>
      <c r="J1687" s="30">
        <f ca="1">_xlfn.BETA.INV(I1687,'Input Parameters'!$L$26,'Input Parameters'!$M$26,'Input Parameters'!$J$26,'Input Parameters'!$K$26)</f>
        <v>0.41945795637233851</v>
      </c>
      <c r="K1687" s="168">
        <f ca="1">('Input Parameters'!$E$27/'Input Parameters'!$E$38)^$J1687</f>
        <v>4.9351758231183908E-2</v>
      </c>
      <c r="L1687" s="69">
        <f ca="1">$H1687*$C1687*'Input Parameters'!$E$25*K1687</f>
        <v>10.765723598825206</v>
      </c>
      <c r="M1687" s="24">
        <f t="shared" ca="1" si="237"/>
        <v>0.28139163664836164</v>
      </c>
      <c r="N1687" s="15">
        <f ca="1">_xlfn.NORM.INV(M1687,'Input Parameters'!$E$29,'Input Parameters'!$F$29)</f>
        <v>9.9942128763799112E-2</v>
      </c>
      <c r="O1687" s="8">
        <f t="shared" ca="1" si="238"/>
        <v>0.99882092830189662</v>
      </c>
      <c r="P1687" s="30">
        <f ca="1">_xlfn.LOGNORM.INV(O1687,'Input Parameters'!$H$30,'Input Parameters'!$I$30)</f>
        <v>11.285716884053917</v>
      </c>
      <c r="Q1687" s="10">
        <f t="shared" ca="1" si="239"/>
        <v>0.85073610478191442</v>
      </c>
      <c r="R1687" s="30">
        <f>IF('Input Parameters'!$E$32=0,0,_xlfn.BETA.INV(Q1687,'Input Parameters'!$L$32,'Input Parameters'!$M$32,'Input Parameters'!$J$32,'Input Parameters'!$K$32))</f>
        <v>0</v>
      </c>
      <c r="S1687" s="10">
        <f t="shared" ca="1" si="240"/>
        <v>0.3902863628741986</v>
      </c>
      <c r="T1687" s="26">
        <f ca="1">_xlfn.LOGNORM.INV(S1687,'Input Parameters'!$H$34,'Input Parameters'!$I$34)</f>
        <v>48.689215107878461</v>
      </c>
      <c r="U1687" s="10">
        <f t="shared" ca="1" si="241"/>
        <v>0.84361142274311007</v>
      </c>
      <c r="V1687" s="30">
        <f ca="1">_xlfn.BETA.INV(U1687,'Input Parameters'!$L$36,'Input Parameters'!$M$36,'Input Parameters'!$J$36,'Input Parameters'!$K$36)</f>
        <v>0.75316434788011666</v>
      </c>
      <c r="W1687" s="2">
        <f ca="1">N1687+(P1687-N1687)*(1-ERF((T1687-R1687)/(2*SQRT(L1687*'Input Parameters'!$E$38))))</f>
        <v>3.3890517203325898</v>
      </c>
      <c r="X1687">
        <f t="shared" ca="1" si="242"/>
        <v>0</v>
      </c>
      <c r="Y1687" s="7"/>
    </row>
    <row r="1688" spans="1:25" ht="15" customHeight="1" x14ac:dyDescent="0.25">
      <c r="A1688" s="139">
        <v>1681</v>
      </c>
      <c r="B1688" s="10">
        <f t="shared" ca="1" si="233"/>
        <v>0.56951434831007286</v>
      </c>
      <c r="C1688" s="60">
        <f ca="1">_xlfn.NORM.INV(B1688,'Input Parameters'!$E$15,'Input Parameters'!$F$15)</f>
        <v>280.45852356530469</v>
      </c>
      <c r="D1688" s="10">
        <f t="shared" ca="1" si="234"/>
        <v>0.16898468308461878</v>
      </c>
      <c r="E1688" s="62">
        <f ca="1">IF(_xlfn.NORM.INV(D1688,'Input Parameters'!$E$17,'Input Parameters'!$F$17)&lt;3500,3500,IF(_xlfn.NORM.INV(D1688,'Input Parameters'!$E$17,'Input Parameters'!$F$17)&gt;5500,5500,_xlfn.NORM.INV(D1688,'Input Parameters'!$E$17,'Input Parameters'!$F$17)))</f>
        <v>4129.2703424170131</v>
      </c>
      <c r="F1688" s="10">
        <f t="shared" ca="1" si="235"/>
        <v>0.17317179906702129</v>
      </c>
      <c r="G1688" s="64">
        <f ca="1">_xlfn.NORM.INV(F1688,'Input Parameters'!$E$20,'Input Parameters'!$F$20)</f>
        <v>276.34057523995637</v>
      </c>
      <c r="H1688" s="57">
        <f ca="1">EXP(E1688*(1/'Input Parameters'!$E$23-1/G1688))</f>
        <v>0.42906875756288126</v>
      </c>
      <c r="I1688" s="10">
        <f t="shared" ca="1" si="236"/>
        <v>0.18758434207430064</v>
      </c>
      <c r="J1688" s="30">
        <f ca="1">_xlfn.BETA.INV(I1688,'Input Parameters'!$L$26,'Input Parameters'!$M$26,'Input Parameters'!$J$26,'Input Parameters'!$K$26)</f>
        <v>0.51210111213662379</v>
      </c>
      <c r="K1688" s="168">
        <f ca="1">('Input Parameters'!$E$27/'Input Parameters'!$E$38)^$J1688</f>
        <v>2.5392194809753924E-2</v>
      </c>
      <c r="L1688" s="69">
        <f ca="1">$H1688*$C1688*'Input Parameters'!$E$25*K1688</f>
        <v>3.0555949071563848</v>
      </c>
      <c r="M1688" s="24">
        <f t="shared" ca="1" si="237"/>
        <v>2.6592784240488943E-3</v>
      </c>
      <c r="N1688" s="15">
        <f ca="1">_xlfn.NORM.INV(M1688,'Input Parameters'!$E$29,'Input Parameters'!$F$29)</f>
        <v>9.9721292134725886E-2</v>
      </c>
      <c r="O1688" s="8">
        <f t="shared" ca="1" si="238"/>
        <v>0.49814362328445416</v>
      </c>
      <c r="P1688" s="30">
        <f ca="1">_xlfn.LOGNORM.INV(O1688,'Input Parameters'!$H$30,'Input Parameters'!$I$30)</f>
        <v>2.6773898976756474</v>
      </c>
      <c r="Q1688" s="10">
        <f t="shared" ca="1" si="239"/>
        <v>0.71590958987482722</v>
      </c>
      <c r="R1688" s="30">
        <f>IF('Input Parameters'!$E$32=0,0,_xlfn.BETA.INV(Q1688,'Input Parameters'!$L$32,'Input Parameters'!$M$32,'Input Parameters'!$J$32,'Input Parameters'!$K$32))</f>
        <v>0</v>
      </c>
      <c r="S1688" s="10">
        <f t="shared" ca="1" si="240"/>
        <v>1.645939762975801E-2</v>
      </c>
      <c r="T1688" s="26">
        <f ca="1">_xlfn.LOGNORM.INV(S1688,'Input Parameters'!$H$34,'Input Parameters'!$I$34)</f>
        <v>38.649855599045765</v>
      </c>
      <c r="U1688" s="10">
        <f t="shared" ca="1" si="241"/>
        <v>0.37318759081936226</v>
      </c>
      <c r="V1688" s="30">
        <f ca="1">_xlfn.BETA.INV(U1688,'Input Parameters'!$L$36,'Input Parameters'!$M$36,'Input Parameters'!$J$36,'Input Parameters'!$K$36)</f>
        <v>0.53819041847639471</v>
      </c>
      <c r="W1688" s="2">
        <f ca="1">N1688+(P1688-N1688)*(1-ERF((T1688-R1688)/(2*SQRT(L1688*'Input Parameters'!$E$38))))</f>
        <v>0.40374685906893126</v>
      </c>
      <c r="X1688">
        <f t="shared" ca="1" si="242"/>
        <v>1</v>
      </c>
      <c r="Y1688" s="7"/>
    </row>
    <row r="1689" spans="1:25" ht="15" customHeight="1" x14ac:dyDescent="0.25">
      <c r="A1689" s="139">
        <v>1682</v>
      </c>
      <c r="B1689" s="10">
        <f t="shared" ca="1" si="233"/>
        <v>0.42293372296036669</v>
      </c>
      <c r="C1689" s="60">
        <f ca="1">_xlfn.NORM.INV(B1689,'Input Parameters'!$E$15,'Input Parameters'!$F$15)</f>
        <v>260.43232446005851</v>
      </c>
      <c r="D1689" s="10">
        <f t="shared" ca="1" si="234"/>
        <v>0.8626610992951772</v>
      </c>
      <c r="E1689" s="62">
        <f ca="1">IF(_xlfn.NORM.INV(D1689,'Input Parameters'!$E$17,'Input Parameters'!$F$17)&lt;3500,3500,IF(_xlfn.NORM.INV(D1689,'Input Parameters'!$E$17,'Input Parameters'!$F$17)&gt;5500,5500,_xlfn.NORM.INV(D1689,'Input Parameters'!$E$17,'Input Parameters'!$F$17)))</f>
        <v>5500</v>
      </c>
      <c r="F1689" s="10">
        <f t="shared" ca="1" si="235"/>
        <v>0.70757403734328039</v>
      </c>
      <c r="G1689" s="64">
        <f ca="1">_xlfn.NORM.INV(F1689,'Input Parameters'!$E$20,'Input Parameters'!$F$20)</f>
        <v>286.31028614573495</v>
      </c>
      <c r="H1689" s="57">
        <f ca="1">EXP(E1689*(1/'Input Parameters'!$E$23-1/G1689))</f>
        <v>0.64793242202896539</v>
      </c>
      <c r="I1689" s="10">
        <f t="shared" ca="1" si="236"/>
        <v>0.7521827272874505</v>
      </c>
      <c r="J1689" s="30">
        <f ca="1">_xlfn.BETA.INV(I1689,'Input Parameters'!$L$26,'Input Parameters'!$M$26,'Input Parameters'!$J$26,'Input Parameters'!$K$26)</f>
        <v>0.763848864545978</v>
      </c>
      <c r="K1689" s="168">
        <f ca="1">('Input Parameters'!$E$27/'Input Parameters'!$E$38)^$J1689</f>
        <v>4.1730585289670181E-3</v>
      </c>
      <c r="L1689" s="69">
        <f ca="1">$H1689*$C1689*'Input Parameters'!$E$25*K1689</f>
        <v>0.70417252396494301</v>
      </c>
      <c r="M1689" s="24">
        <f t="shared" ca="1" si="237"/>
        <v>0.62775826191496387</v>
      </c>
      <c r="N1689" s="15">
        <f ca="1">_xlfn.NORM.INV(M1689,'Input Parameters'!$E$29,'Input Parameters'!$F$29)</f>
        <v>0.10003259218598894</v>
      </c>
      <c r="O1689" s="8">
        <f t="shared" ca="1" si="238"/>
        <v>0.1745181732381218</v>
      </c>
      <c r="P1689" s="30">
        <f ca="1">_xlfn.LOGNORM.INV(O1689,'Input Parameters'!$H$30,'Input Parameters'!$I$30)</f>
        <v>1.7240476479863016</v>
      </c>
      <c r="Q1689" s="10">
        <f t="shared" ca="1" si="239"/>
        <v>0.43430385646720993</v>
      </c>
      <c r="R1689" s="30">
        <f>IF('Input Parameters'!$E$32=0,0,_xlfn.BETA.INV(Q1689,'Input Parameters'!$L$32,'Input Parameters'!$M$32,'Input Parameters'!$J$32,'Input Parameters'!$K$32))</f>
        <v>0</v>
      </c>
      <c r="S1689" s="10">
        <f t="shared" ca="1" si="240"/>
        <v>0.17288650929212268</v>
      </c>
      <c r="T1689" s="26">
        <f ca="1">_xlfn.LOGNORM.INV(S1689,'Input Parameters'!$H$34,'Input Parameters'!$I$34)</f>
        <v>44.82420466655428</v>
      </c>
      <c r="U1689" s="10">
        <f t="shared" ca="1" si="241"/>
        <v>0.96007961679503484</v>
      </c>
      <c r="V1689" s="30">
        <f ca="1">_xlfn.BETA.INV(U1689,'Input Parameters'!$L$36,'Input Parameters'!$M$36,'Input Parameters'!$J$36,'Input Parameters'!$K$36)</f>
        <v>0.88939510510249153</v>
      </c>
      <c r="W1689" s="2">
        <f ca="1">N1689+(P1689-N1689)*(1-ERF((T1689-R1689)/(2*SQRT(L1689*'Input Parameters'!$E$38))))</f>
        <v>0.10029027042978809</v>
      </c>
      <c r="X1689">
        <f t="shared" ca="1" si="242"/>
        <v>1</v>
      </c>
      <c r="Y1689" s="7"/>
    </row>
    <row r="1690" spans="1:25" ht="15" customHeight="1" x14ac:dyDescent="0.25">
      <c r="A1690" s="139">
        <v>1683</v>
      </c>
      <c r="B1690" s="10">
        <f t="shared" ca="1" si="233"/>
        <v>0.32596466814488811</v>
      </c>
      <c r="C1690" s="60">
        <f ca="1">_xlfn.NORM.INV(B1690,'Input Parameters'!$E$15,'Input Parameters'!$F$15)</f>
        <v>246.52143093066289</v>
      </c>
      <c r="D1690" s="10">
        <f t="shared" ca="1" si="234"/>
        <v>0.80391226964767815</v>
      </c>
      <c r="E1690" s="62">
        <f ca="1">IF(_xlfn.NORM.INV(D1690,'Input Parameters'!$E$17,'Input Parameters'!$F$17)&lt;3500,3500,IF(_xlfn.NORM.INV(D1690,'Input Parameters'!$E$17,'Input Parameters'!$F$17)&gt;5500,5500,_xlfn.NORM.INV(D1690,'Input Parameters'!$E$17,'Input Parameters'!$F$17)))</f>
        <v>5398.9751714249905</v>
      </c>
      <c r="F1690" s="10">
        <f t="shared" ca="1" si="235"/>
        <v>0.41007863369364306</v>
      </c>
      <c r="G1690" s="64">
        <f ca="1">_xlfn.NORM.INV(F1690,'Input Parameters'!$E$20,'Input Parameters'!$F$20)</f>
        <v>281.12680386648907</v>
      </c>
      <c r="H1690" s="57">
        <f ca="1">EXP(E1690*(1/'Input Parameters'!$E$23-1/G1690))</f>
        <v>0.46130820397762984</v>
      </c>
      <c r="I1690" s="10">
        <f t="shared" ca="1" si="236"/>
        <v>0.171827771734403</v>
      </c>
      <c r="J1690" s="30">
        <f ca="1">_xlfn.BETA.INV(I1690,'Input Parameters'!$L$26,'Input Parameters'!$M$26,'Input Parameters'!$J$26,'Input Parameters'!$K$26)</f>
        <v>0.50176561299513112</v>
      </c>
      <c r="K1690" s="168">
        <f ca="1">('Input Parameters'!$E$27/'Input Parameters'!$E$38)^$J1690</f>
        <v>2.7346228362961428E-2</v>
      </c>
      <c r="L1690" s="69">
        <f ca="1">$H1690*$C1690*'Input Parameters'!$E$25*K1690</f>
        <v>3.1098775867357409</v>
      </c>
      <c r="M1690" s="24">
        <f t="shared" ca="1" si="237"/>
        <v>6.7395271243636312E-2</v>
      </c>
      <c r="N1690" s="15">
        <f ca="1">_xlfn.NORM.INV(M1690,'Input Parameters'!$E$29,'Input Parameters'!$F$29)</f>
        <v>9.9850452508736032E-2</v>
      </c>
      <c r="O1690" s="8">
        <f t="shared" ca="1" si="238"/>
        <v>0.21168163976986543</v>
      </c>
      <c r="P1690" s="30">
        <f ca="1">_xlfn.LOGNORM.INV(O1690,'Input Parameters'!$H$30,'Input Parameters'!$I$30)</f>
        <v>1.8383207635255772</v>
      </c>
      <c r="Q1690" s="10">
        <f t="shared" ca="1" si="239"/>
        <v>0.51275722613273023</v>
      </c>
      <c r="R1690" s="30">
        <f>IF('Input Parameters'!$E$32=0,0,_xlfn.BETA.INV(Q1690,'Input Parameters'!$L$32,'Input Parameters'!$M$32,'Input Parameters'!$J$32,'Input Parameters'!$K$32))</f>
        <v>0</v>
      </c>
      <c r="S1690" s="10">
        <f t="shared" ca="1" si="240"/>
        <v>0.56910344379530753</v>
      </c>
      <c r="T1690" s="26">
        <f ca="1">_xlfn.LOGNORM.INV(S1690,'Input Parameters'!$H$34,'Input Parameters'!$I$34)</f>
        <v>51.512344347333965</v>
      </c>
      <c r="U1690" s="10">
        <f t="shared" ca="1" si="241"/>
        <v>0.32307590090545746</v>
      </c>
      <c r="V1690" s="30">
        <f ca="1">_xlfn.BETA.INV(U1690,'Input Parameters'!$L$36,'Input Parameters'!$M$36,'Input Parameters'!$J$36,'Input Parameters'!$K$36)</f>
        <v>0.51914974896434107</v>
      </c>
      <c r="W1690" s="2">
        <f ca="1">N1690+(P1690-N1690)*(1-ERF((T1690-R1690)/(2*SQRT(L1690*'Input Parameters'!$E$38))))</f>
        <v>0.16743514326576048</v>
      </c>
      <c r="X1690">
        <f t="shared" ca="1" si="242"/>
        <v>1</v>
      </c>
      <c r="Y1690" s="7"/>
    </row>
    <row r="1691" spans="1:25" ht="15" customHeight="1" x14ac:dyDescent="0.25">
      <c r="A1691" s="139">
        <v>1684</v>
      </c>
      <c r="B1691" s="10">
        <f t="shared" ca="1" si="233"/>
        <v>0.53884796927922918</v>
      </c>
      <c r="C1691" s="60">
        <f ca="1">_xlfn.NORM.INV(B1691,'Input Parameters'!$E$15,'Input Parameters'!$F$15)</f>
        <v>276.25278514452737</v>
      </c>
      <c r="D1691" s="10">
        <f t="shared" ca="1" si="234"/>
        <v>0.86923674487954061</v>
      </c>
      <c r="E1691" s="62">
        <f ca="1">IF(_xlfn.NORM.INV(D1691,'Input Parameters'!$E$17,'Input Parameters'!$F$17)&lt;3500,3500,IF(_xlfn.NORM.INV(D1691,'Input Parameters'!$E$17,'Input Parameters'!$F$17)&gt;5500,5500,_xlfn.NORM.INV(D1691,'Input Parameters'!$E$17,'Input Parameters'!$F$17)))</f>
        <v>5500</v>
      </c>
      <c r="F1691" s="10">
        <f t="shared" ca="1" si="235"/>
        <v>0.82652068749128949</v>
      </c>
      <c r="G1691" s="64">
        <f ca="1">_xlfn.NORM.INV(F1691,'Input Parameters'!$E$20,'Input Parameters'!$F$20)</f>
        <v>288.95138299212073</v>
      </c>
      <c r="H1691" s="57">
        <f ca="1">EXP(E1691*(1/'Input Parameters'!$E$23-1/G1691))</f>
        <v>0.77229804570681759</v>
      </c>
      <c r="I1691" s="10">
        <f t="shared" ca="1" si="236"/>
        <v>0.67436045963676605</v>
      </c>
      <c r="J1691" s="30">
        <f ca="1">_xlfn.BETA.INV(I1691,'Input Parameters'!$L$26,'Input Parameters'!$M$26,'Input Parameters'!$J$26,'Input Parameters'!$K$26)</f>
        <v>0.73113578397558332</v>
      </c>
      <c r="K1691" s="168">
        <f ca="1">('Input Parameters'!$E$27/'Input Parameters'!$E$38)^$J1691</f>
        <v>5.2767001525116227E-3</v>
      </c>
      <c r="L1691" s="69">
        <f ca="1">$H1691*$C1691*'Input Parameters'!$E$25*K1691</f>
        <v>1.1257812657797961</v>
      </c>
      <c r="M1691" s="24">
        <f t="shared" ca="1" si="237"/>
        <v>0.51057336485637184</v>
      </c>
      <c r="N1691" s="15">
        <f ca="1">_xlfn.NORM.INV(M1691,'Input Parameters'!$E$29,'Input Parameters'!$F$29)</f>
        <v>0.10000265065989017</v>
      </c>
      <c r="O1691" s="8">
        <f t="shared" ca="1" si="238"/>
        <v>5.8143764438994938E-2</v>
      </c>
      <c r="P1691" s="30">
        <f ca="1">_xlfn.LOGNORM.INV(O1691,'Input Parameters'!$H$30,'Input Parameters'!$I$30)</f>
        <v>1.2778048012508858</v>
      </c>
      <c r="Q1691" s="10">
        <f t="shared" ca="1" si="239"/>
        <v>0.71648943305491752</v>
      </c>
      <c r="R1691" s="30">
        <f>IF('Input Parameters'!$E$32=0,0,_xlfn.BETA.INV(Q1691,'Input Parameters'!$L$32,'Input Parameters'!$M$32,'Input Parameters'!$J$32,'Input Parameters'!$K$32))</f>
        <v>0</v>
      </c>
      <c r="S1691" s="10">
        <f t="shared" ca="1" si="240"/>
        <v>0.40687475012443708</v>
      </c>
      <c r="T1691" s="26">
        <f ca="1">_xlfn.LOGNORM.INV(S1691,'Input Parameters'!$H$34,'Input Parameters'!$I$34)</f>
        <v>48.950489456377312</v>
      </c>
      <c r="U1691" s="10">
        <f t="shared" ca="1" si="241"/>
        <v>0.73613920171952363</v>
      </c>
      <c r="V1691" s="30">
        <f ca="1">_xlfn.BETA.INV(U1691,'Input Parameters'!$L$36,'Input Parameters'!$M$36,'Input Parameters'!$J$36,'Input Parameters'!$K$36)</f>
        <v>0.68761566753778947</v>
      </c>
      <c r="W1691" s="2">
        <f ca="1">N1691+(P1691-N1691)*(1-ERF((T1691-R1691)/(2*SQRT(L1691*'Input Parameters'!$E$38))))</f>
        <v>0.10130457059996335</v>
      </c>
      <c r="X1691">
        <f t="shared" ca="1" si="242"/>
        <v>1</v>
      </c>
      <c r="Y1691" s="7"/>
    </row>
    <row r="1692" spans="1:25" ht="15" customHeight="1" x14ac:dyDescent="0.25">
      <c r="A1692" s="139">
        <v>1685</v>
      </c>
      <c r="B1692" s="10">
        <f t="shared" ca="1" si="233"/>
        <v>0.5172531297606946</v>
      </c>
      <c r="C1692" s="60">
        <f ca="1">_xlfn.NORM.INV(B1692,'Input Parameters'!$E$15,'Input Parameters'!$F$15)</f>
        <v>273.31164467137779</v>
      </c>
      <c r="D1692" s="10">
        <f t="shared" ca="1" si="234"/>
        <v>0.38163794016994923</v>
      </c>
      <c r="E1692" s="62">
        <f ca="1">IF(_xlfn.NORM.INV(D1692,'Input Parameters'!$E$17,'Input Parameters'!$F$17)&lt;3500,3500,IF(_xlfn.NORM.INV(D1692,'Input Parameters'!$E$17,'Input Parameters'!$F$17)&gt;5500,5500,_xlfn.NORM.INV(D1692,'Input Parameters'!$E$17,'Input Parameters'!$F$17)))</f>
        <v>4589.1727519047927</v>
      </c>
      <c r="F1692" s="10">
        <f t="shared" ca="1" si="235"/>
        <v>0.76597260316196802</v>
      </c>
      <c r="G1692" s="64">
        <f ca="1">_xlfn.NORM.INV(F1692,'Input Parameters'!$E$20,'Input Parameters'!$F$20)</f>
        <v>287.51183934488085</v>
      </c>
      <c r="H1692" s="57">
        <f ca="1">EXP(E1692*(1/'Input Parameters'!$E$23-1/G1692))</f>
        <v>0.7444456926029468</v>
      </c>
      <c r="I1692" s="10">
        <f t="shared" ca="1" si="236"/>
        <v>0.7011446622287274</v>
      </c>
      <c r="J1692" s="30">
        <f ca="1">_xlfn.BETA.INV(I1692,'Input Parameters'!$L$26,'Input Parameters'!$M$26,'Input Parameters'!$J$26,'Input Parameters'!$K$26)</f>
        <v>0.7421535262960014</v>
      </c>
      <c r="K1692" s="168">
        <f ca="1">('Input Parameters'!$E$27/'Input Parameters'!$E$38)^$J1692</f>
        <v>4.875732764488828E-3</v>
      </c>
      <c r="L1692" s="69">
        <f ca="1">$H1692*$C1692*'Input Parameters'!$E$25*K1692</f>
        <v>0.99204426591496042</v>
      </c>
      <c r="M1692" s="24">
        <f t="shared" ca="1" si="237"/>
        <v>0.82885191433556538</v>
      </c>
      <c r="N1692" s="15">
        <f ca="1">_xlfn.NORM.INV(M1692,'Input Parameters'!$E$29,'Input Parameters'!$F$29)</f>
        <v>0.10009496381016597</v>
      </c>
      <c r="O1692" s="8">
        <f t="shared" ca="1" si="238"/>
        <v>0.44845682267168707</v>
      </c>
      <c r="P1692" s="30">
        <f ca="1">_xlfn.LOGNORM.INV(O1692,'Input Parameters'!$H$30,'Input Parameters'!$I$30)</f>
        <v>2.5239832915416112</v>
      </c>
      <c r="Q1692" s="10">
        <f t="shared" ca="1" si="239"/>
        <v>0.91946011427028373</v>
      </c>
      <c r="R1692" s="30">
        <f>IF('Input Parameters'!$E$32=0,0,_xlfn.BETA.INV(Q1692,'Input Parameters'!$L$32,'Input Parameters'!$M$32,'Input Parameters'!$J$32,'Input Parameters'!$K$32))</f>
        <v>0</v>
      </c>
      <c r="S1692" s="10">
        <f t="shared" ca="1" si="240"/>
        <v>0.52389249025117046</v>
      </c>
      <c r="T1692" s="26">
        <f ca="1">_xlfn.LOGNORM.INV(S1692,'Input Parameters'!$H$34,'Input Parameters'!$I$34)</f>
        <v>50.78524835511395</v>
      </c>
      <c r="U1692" s="10">
        <f t="shared" ca="1" si="241"/>
        <v>0.44228081324759894</v>
      </c>
      <c r="V1692" s="30">
        <f ca="1">_xlfn.BETA.INV(U1692,'Input Parameters'!$L$36,'Input Parameters'!$M$36,'Input Parameters'!$J$36,'Input Parameters'!$K$36)</f>
        <v>0.56408168567683359</v>
      </c>
      <c r="W1692" s="2">
        <f ca="1">N1692+(P1692-N1692)*(1-ERF((T1692-R1692)/(2*SQRT(L1692*'Input Parameters'!$E$38))))</f>
        <v>0.1008503361167328</v>
      </c>
      <c r="X1692">
        <f t="shared" ca="1" si="242"/>
        <v>1</v>
      </c>
      <c r="Y1692" s="7"/>
    </row>
    <row r="1693" spans="1:25" ht="15" customHeight="1" x14ac:dyDescent="0.25">
      <c r="A1693" s="139">
        <v>1686</v>
      </c>
      <c r="B1693" s="10">
        <f t="shared" ca="1" si="233"/>
        <v>0.12953123898404439</v>
      </c>
      <c r="C1693" s="60">
        <f ca="1">_xlfn.NORM.INV(B1693,'Input Parameters'!$E$15,'Input Parameters'!$F$15)</f>
        <v>209.80395293266901</v>
      </c>
      <c r="D1693" s="10">
        <f t="shared" ca="1" si="234"/>
        <v>0.23998224632649534</v>
      </c>
      <c r="E1693" s="62">
        <f ca="1">IF(_xlfn.NORM.INV(D1693,'Input Parameters'!$E$17,'Input Parameters'!$F$17)&lt;3500,3500,IF(_xlfn.NORM.INV(D1693,'Input Parameters'!$E$17,'Input Parameters'!$F$17)&gt;5500,5500,_xlfn.NORM.INV(D1693,'Input Parameters'!$E$17,'Input Parameters'!$F$17)))</f>
        <v>4305.5482288689327</v>
      </c>
      <c r="F1693" s="10">
        <f t="shared" ca="1" si="235"/>
        <v>0.30655325448128723</v>
      </c>
      <c r="G1693" s="64">
        <f ca="1">_xlfn.NORM.INV(F1693,'Input Parameters'!$E$20,'Input Parameters'!$F$20)</f>
        <v>279.26218445247156</v>
      </c>
      <c r="H1693" s="57">
        <f ca="1">EXP(E1693*(1/'Input Parameters'!$E$23-1/G1693))</f>
        <v>0.48711391357776285</v>
      </c>
      <c r="I1693" s="10">
        <f t="shared" ca="1" si="236"/>
        <v>0.51579235744263541</v>
      </c>
      <c r="J1693" s="30">
        <f ca="1">_xlfn.BETA.INV(I1693,'Input Parameters'!$L$26,'Input Parameters'!$M$26,'Input Parameters'!$J$26,'Input Parameters'!$K$26)</f>
        <v>0.66774813767203356</v>
      </c>
      <c r="K1693" s="168">
        <f ca="1">('Input Parameters'!$E$27/'Input Parameters'!$E$38)^$J1693</f>
        <v>8.3143424042317633E-3</v>
      </c>
      <c r="L1693" s="69">
        <f ca="1">$H1693*$C1693*'Input Parameters'!$E$25*K1693</f>
        <v>0.84971269527349358</v>
      </c>
      <c r="M1693" s="24">
        <f t="shared" ca="1" si="237"/>
        <v>0.39283274682515601</v>
      </c>
      <c r="N1693" s="15">
        <f ca="1">_xlfn.NORM.INV(M1693,'Input Parameters'!$E$29,'Input Parameters'!$F$29)</f>
        <v>9.9972805653985267E-2</v>
      </c>
      <c r="O1693" s="8">
        <f t="shared" ca="1" si="238"/>
        <v>0.8753097634745457</v>
      </c>
      <c r="P1693" s="30">
        <f ca="1">_xlfn.LOGNORM.INV(O1693,'Input Parameters'!$H$30,'Input Parameters'!$I$30)</f>
        <v>4.6235131266499288</v>
      </c>
      <c r="Q1693" s="10">
        <f t="shared" ca="1" si="239"/>
        <v>0.27333256560198183</v>
      </c>
      <c r="R1693" s="30">
        <f>IF('Input Parameters'!$E$32=0,0,_xlfn.BETA.INV(Q1693,'Input Parameters'!$L$32,'Input Parameters'!$M$32,'Input Parameters'!$J$32,'Input Parameters'!$K$32))</f>
        <v>0</v>
      </c>
      <c r="S1693" s="10">
        <f t="shared" ca="1" si="240"/>
        <v>0.83277444216409791</v>
      </c>
      <c r="T1693" s="26">
        <f ca="1">_xlfn.LOGNORM.INV(S1693,'Input Parameters'!$H$34,'Input Parameters'!$I$34)</f>
        <v>56.844832055932713</v>
      </c>
      <c r="U1693" s="10">
        <f t="shared" ca="1" si="241"/>
        <v>0.85699526704506479</v>
      </c>
      <c r="V1693" s="30">
        <f ca="1">_xlfn.BETA.INV(U1693,'Input Parameters'!$L$36,'Input Parameters'!$M$36,'Input Parameters'!$J$36,'Input Parameters'!$K$36)</f>
        <v>0.76339802809059654</v>
      </c>
      <c r="W1693" s="2">
        <f ca="1">N1693+(P1693-N1693)*(1-ERF((T1693-R1693)/(2*SQRT(L1693*'Input Parameters'!$E$38))))</f>
        <v>0.10003149581903059</v>
      </c>
      <c r="X1693">
        <f t="shared" ca="1" si="242"/>
        <v>1</v>
      </c>
      <c r="Y1693" s="7"/>
    </row>
    <row r="1694" spans="1:25" ht="15" customHeight="1" x14ac:dyDescent="0.25">
      <c r="A1694" s="139">
        <v>1687</v>
      </c>
      <c r="B1694" s="10">
        <f t="shared" ca="1" si="233"/>
        <v>0.98237924653055608</v>
      </c>
      <c r="C1694" s="60">
        <f ca="1">_xlfn.NORM.INV(B1694,'Input Parameters'!$E$15,'Input Parameters'!$F$15)</f>
        <v>385.07541480877933</v>
      </c>
      <c r="D1694" s="10">
        <f t="shared" ca="1" si="234"/>
        <v>0.16267703138957768</v>
      </c>
      <c r="E1694" s="62">
        <f ca="1">IF(_xlfn.NORM.INV(D1694,'Input Parameters'!$E$17,'Input Parameters'!$F$17)&lt;3500,3500,IF(_xlfn.NORM.INV(D1694,'Input Parameters'!$E$17,'Input Parameters'!$F$17)&gt;5500,5500,_xlfn.NORM.INV(D1694,'Input Parameters'!$E$17,'Input Parameters'!$F$17)))</f>
        <v>4111.5395374365535</v>
      </c>
      <c r="F1694" s="10">
        <f t="shared" ca="1" si="235"/>
        <v>0.23865089068057432</v>
      </c>
      <c r="G1694" s="64">
        <f ca="1">_xlfn.NORM.INV(F1694,'Input Parameters'!$E$20,'Input Parameters'!$F$20)</f>
        <v>277.88865181557895</v>
      </c>
      <c r="H1694" s="57">
        <f ca="1">EXP(E1694*(1/'Input Parameters'!$E$23-1/G1694))</f>
        <v>0.46784474007535731</v>
      </c>
      <c r="I1694" s="10">
        <f t="shared" ca="1" si="236"/>
        <v>4.7216893472528332E-2</v>
      </c>
      <c r="J1694" s="30">
        <f ca="1">_xlfn.BETA.INV(I1694,'Input Parameters'!$L$26,'Input Parameters'!$M$26,'Input Parameters'!$J$26,'Input Parameters'!$K$26)</f>
        <v>0.37974128446439265</v>
      </c>
      <c r="K1694" s="168">
        <f ca="1">('Input Parameters'!$E$27/'Input Parameters'!$E$38)^$J1694</f>
        <v>6.5618785819793773E-2</v>
      </c>
      <c r="L1694" s="69">
        <f ca="1">$H1694*$C1694*'Input Parameters'!$E$25*K1694</f>
        <v>11.821585651096864</v>
      </c>
      <c r="M1694" s="24">
        <f t="shared" ca="1" si="237"/>
        <v>0.87034573685033279</v>
      </c>
      <c r="N1694" s="15">
        <f ca="1">_xlfn.NORM.INV(M1694,'Input Parameters'!$E$29,'Input Parameters'!$F$29)</f>
        <v>0.10011280269769764</v>
      </c>
      <c r="O1694" s="8">
        <f t="shared" ca="1" si="238"/>
        <v>0.53876812100100979</v>
      </c>
      <c r="P1694" s="30">
        <f ca="1">_xlfn.LOGNORM.INV(O1694,'Input Parameters'!$H$30,'Input Parameters'!$I$30)</f>
        <v>2.8095312962469063</v>
      </c>
      <c r="Q1694" s="10">
        <f t="shared" ca="1" si="239"/>
        <v>0.85732623801446084</v>
      </c>
      <c r="R1694" s="30">
        <f>IF('Input Parameters'!$E$32=0,0,_xlfn.BETA.INV(Q1694,'Input Parameters'!$L$32,'Input Parameters'!$M$32,'Input Parameters'!$J$32,'Input Parameters'!$K$32))</f>
        <v>0</v>
      </c>
      <c r="S1694" s="10">
        <f t="shared" ca="1" si="240"/>
        <v>0.67291743603504817</v>
      </c>
      <c r="T1694" s="26">
        <f ca="1">_xlfn.LOGNORM.INV(S1694,'Input Parameters'!$H$34,'Input Parameters'!$I$34)</f>
        <v>53.299411239953017</v>
      </c>
      <c r="U1694" s="10">
        <f t="shared" ca="1" si="241"/>
        <v>0.49193928377285034</v>
      </c>
      <c r="V1694" s="30">
        <f ca="1">_xlfn.BETA.INV(U1694,'Input Parameters'!$L$36,'Input Parameters'!$M$36,'Input Parameters'!$J$36,'Input Parameters'!$K$36)</f>
        <v>0.58281643534449401</v>
      </c>
      <c r="W1694" s="2">
        <f ca="1">N1694+(P1694-N1694)*(1-ERF((T1694-R1694)/(2*SQRT(L1694*'Input Parameters'!$E$38))))</f>
        <v>0.83982096308001464</v>
      </c>
      <c r="X1694">
        <f t="shared" ca="1" si="242"/>
        <v>0</v>
      </c>
      <c r="Y1694" s="7"/>
    </row>
    <row r="1695" spans="1:25" ht="15" customHeight="1" x14ac:dyDescent="0.25">
      <c r="A1695" s="139">
        <v>1688</v>
      </c>
      <c r="B1695" s="10">
        <f t="shared" ca="1" si="233"/>
        <v>0.84323366796726029</v>
      </c>
      <c r="C1695" s="60">
        <f ca="1">_xlfn.NORM.INV(B1695,'Input Parameters'!$E$15,'Input Parameters'!$F$15)</f>
        <v>325.58536031046037</v>
      </c>
      <c r="D1695" s="10">
        <f t="shared" ca="1" si="234"/>
        <v>0.58800202921723255</v>
      </c>
      <c r="E1695" s="62">
        <f ca="1">IF(_xlfn.NORM.INV(D1695,'Input Parameters'!$E$17,'Input Parameters'!$F$17)&lt;3500,3500,IF(_xlfn.NORM.INV(D1695,'Input Parameters'!$E$17,'Input Parameters'!$F$17)&gt;5500,5500,_xlfn.NORM.INV(D1695,'Input Parameters'!$E$17,'Input Parameters'!$F$17)))</f>
        <v>4955.6859085523774</v>
      </c>
      <c r="F1695" s="10">
        <f t="shared" ca="1" si="235"/>
        <v>7.6950120814008427E-2</v>
      </c>
      <c r="G1695" s="64">
        <f ca="1">_xlfn.NORM.INV(F1695,'Input Parameters'!$E$20,'Input Parameters'!$F$20)</f>
        <v>273.09654037044737</v>
      </c>
      <c r="H1695" s="57">
        <f ca="1">EXP(E1695*(1/'Input Parameters'!$E$23-1/G1695))</f>
        <v>0.29272996232970933</v>
      </c>
      <c r="I1695" s="10">
        <f t="shared" ca="1" si="236"/>
        <v>0.4579960893076972</v>
      </c>
      <c r="J1695" s="30">
        <f ca="1">_xlfn.BETA.INV(I1695,'Input Parameters'!$L$26,'Input Parameters'!$M$26,'Input Parameters'!$J$26,'Input Parameters'!$K$26)</f>
        <v>0.64429437067530493</v>
      </c>
      <c r="K1695" s="168">
        <f ca="1">('Input Parameters'!$E$27/'Input Parameters'!$E$38)^$J1695</f>
        <v>9.8376459713140248E-3</v>
      </c>
      <c r="L1695" s="69">
        <f ca="1">$H1695*$C1695*'Input Parameters'!$E$25*K1695</f>
        <v>0.93761216899096422</v>
      </c>
      <c r="M1695" s="24">
        <f t="shared" ca="1" si="237"/>
        <v>0.95446196545116591</v>
      </c>
      <c r="N1695" s="15">
        <f ca="1">_xlfn.NORM.INV(M1695,'Input Parameters'!$E$29,'Input Parameters'!$F$29)</f>
        <v>0.10016897485582053</v>
      </c>
      <c r="O1695" s="8">
        <f t="shared" ca="1" si="238"/>
        <v>0.57043589822144081</v>
      </c>
      <c r="P1695" s="30">
        <f ca="1">_xlfn.LOGNORM.INV(O1695,'Input Parameters'!$H$30,'Input Parameters'!$I$30)</f>
        <v>2.9179477709084809</v>
      </c>
      <c r="Q1695" s="10">
        <f t="shared" ca="1" si="239"/>
        <v>0.44326500447229866</v>
      </c>
      <c r="R1695" s="30">
        <f>IF('Input Parameters'!$E$32=0,0,_xlfn.BETA.INV(Q1695,'Input Parameters'!$L$32,'Input Parameters'!$M$32,'Input Parameters'!$J$32,'Input Parameters'!$K$32))</f>
        <v>0</v>
      </c>
      <c r="S1695" s="10">
        <f t="shared" ca="1" si="240"/>
        <v>0.65391112057925171</v>
      </c>
      <c r="T1695" s="26">
        <f ca="1">_xlfn.LOGNORM.INV(S1695,'Input Parameters'!$H$34,'Input Parameters'!$I$34)</f>
        <v>52.954880822941348</v>
      </c>
      <c r="U1695" s="10">
        <f t="shared" ca="1" si="241"/>
        <v>0.99237341625805697</v>
      </c>
      <c r="V1695" s="30">
        <f ca="1">_xlfn.BETA.INV(U1695,'Input Parameters'!$L$36,'Input Parameters'!$M$36,'Input Parameters'!$J$36,'Input Parameters'!$K$36)</f>
        <v>1.0182741267103685</v>
      </c>
      <c r="W1695" s="2">
        <f ca="1">N1695+(P1695-N1695)*(1-ERF((T1695-R1695)/(2*SQRT(L1695*'Input Parameters'!$E$38))))</f>
        <v>0.10047938556231269</v>
      </c>
      <c r="X1695">
        <f t="shared" ca="1" si="242"/>
        <v>1</v>
      </c>
      <c r="Y1695" s="7"/>
    </row>
    <row r="1696" spans="1:25" ht="15" customHeight="1" x14ac:dyDescent="0.25">
      <c r="A1696" s="139">
        <v>1689</v>
      </c>
      <c r="B1696" s="10">
        <f t="shared" ca="1" si="233"/>
        <v>7.2801345015798935E-2</v>
      </c>
      <c r="C1696" s="60">
        <f ca="1">_xlfn.NORM.INV(B1696,'Input Parameters'!$E$15,'Input Parameters'!$F$15)</f>
        <v>192.10271082415235</v>
      </c>
      <c r="D1696" s="10">
        <f t="shared" ca="1" si="234"/>
        <v>0.14835506920726083</v>
      </c>
      <c r="E1696" s="62">
        <f ca="1">IF(_xlfn.NORM.INV(D1696,'Input Parameters'!$E$17,'Input Parameters'!$F$17)&lt;3500,3500,IF(_xlfn.NORM.INV(D1696,'Input Parameters'!$E$17,'Input Parameters'!$F$17)&gt;5500,5500,_xlfn.NORM.INV(D1696,'Input Parameters'!$E$17,'Input Parameters'!$F$17)))</f>
        <v>4069.5399553156649</v>
      </c>
      <c r="F1696" s="10">
        <f t="shared" ca="1" si="235"/>
        <v>0.17830593918337845</v>
      </c>
      <c r="G1696" s="64">
        <f ca="1">_xlfn.NORM.INV(F1696,'Input Parameters'!$E$20,'Input Parameters'!$F$20)</f>
        <v>276.4736699297419</v>
      </c>
      <c r="H1696" s="57">
        <f ca="1">EXP(E1696*(1/'Input Parameters'!$E$23-1/G1696))</f>
        <v>0.43744283654067806</v>
      </c>
      <c r="I1696" s="10">
        <f t="shared" ca="1" si="236"/>
        <v>0.12891480815533229</v>
      </c>
      <c r="J1696" s="30">
        <f ca="1">_xlfn.BETA.INV(I1696,'Input Parameters'!$L$26,'Input Parameters'!$M$26,'Input Parameters'!$J$26,'Input Parameters'!$K$26)</f>
        <v>0.47013475751528483</v>
      </c>
      <c r="K1696" s="168">
        <f ca="1">('Input Parameters'!$E$27/'Input Parameters'!$E$38)^$J1696</f>
        <v>3.4311051193965818E-2</v>
      </c>
      <c r="L1696" s="69">
        <f ca="1">$H1696*$C1696*'Input Parameters'!$E$25*K1696</f>
        <v>2.8832933227748656</v>
      </c>
      <c r="M1696" s="24">
        <f t="shared" ca="1" si="237"/>
        <v>0.35470355961161659</v>
      </c>
      <c r="N1696" s="15">
        <f ca="1">_xlfn.NORM.INV(M1696,'Input Parameters'!$E$29,'Input Parameters'!$F$29)</f>
        <v>9.9962734753470214E-2</v>
      </c>
      <c r="O1696" s="8">
        <f t="shared" ca="1" si="238"/>
        <v>0.50420700736893043</v>
      </c>
      <c r="P1696" s="30">
        <f ca="1">_xlfn.LOGNORM.INV(O1696,'Input Parameters'!$H$30,'Input Parameters'!$I$30)</f>
        <v>2.6966817906141456</v>
      </c>
      <c r="Q1696" s="10">
        <f t="shared" ca="1" si="239"/>
        <v>0.51917307004319468</v>
      </c>
      <c r="R1696" s="30">
        <f>IF('Input Parameters'!$E$32=0,0,_xlfn.BETA.INV(Q1696,'Input Parameters'!$L$32,'Input Parameters'!$M$32,'Input Parameters'!$J$32,'Input Parameters'!$K$32))</f>
        <v>0</v>
      </c>
      <c r="S1696" s="10">
        <f t="shared" ca="1" si="240"/>
        <v>0.5675377453552154</v>
      </c>
      <c r="T1696" s="26">
        <f ca="1">_xlfn.LOGNORM.INV(S1696,'Input Parameters'!$H$34,'Input Parameters'!$I$34)</f>
        <v>51.486802162886377</v>
      </c>
      <c r="U1696" s="10">
        <f t="shared" ca="1" si="241"/>
        <v>0.55725247155817625</v>
      </c>
      <c r="V1696" s="30">
        <f ca="1">_xlfn.BETA.INV(U1696,'Input Parameters'!$L$36,'Input Parameters'!$M$36,'Input Parameters'!$J$36,'Input Parameters'!$K$36)</f>
        <v>0.60813107073049255</v>
      </c>
      <c r="W1696" s="2">
        <f ca="1">N1696+(P1696-N1696)*(1-ERF((T1696-R1696)/(2*SQRT(L1696*'Input Parameters'!$E$38))))</f>
        <v>0.18313109765850052</v>
      </c>
      <c r="X1696">
        <f t="shared" ca="1" si="242"/>
        <v>1</v>
      </c>
      <c r="Y1696" s="7"/>
    </row>
    <row r="1697" spans="1:25" ht="15" customHeight="1" x14ac:dyDescent="0.25">
      <c r="A1697" s="139">
        <v>1690</v>
      </c>
      <c r="B1697" s="10">
        <f t="shared" ca="1" si="233"/>
        <v>0.69541351173254251</v>
      </c>
      <c r="C1697" s="60">
        <f ca="1">_xlfn.NORM.INV(B1697,'Input Parameters'!$E$15,'Input Parameters'!$F$15)</f>
        <v>298.6738311116701</v>
      </c>
      <c r="D1697" s="10">
        <f t="shared" ca="1" si="234"/>
        <v>0.732129592485665</v>
      </c>
      <c r="E1697" s="62">
        <f ca="1">IF(_xlfn.NORM.INV(D1697,'Input Parameters'!$E$17,'Input Parameters'!$F$17)&lt;3500,3500,IF(_xlfn.NORM.INV(D1697,'Input Parameters'!$E$17,'Input Parameters'!$F$17)&gt;5500,5500,_xlfn.NORM.INV(D1697,'Input Parameters'!$E$17,'Input Parameters'!$F$17)))</f>
        <v>5233.486544218862</v>
      </c>
      <c r="F1697" s="10">
        <f t="shared" ca="1" si="235"/>
        <v>0.75444543884318538</v>
      </c>
      <c r="G1697" s="64">
        <f ca="1">_xlfn.NORM.INV(F1697,'Input Parameters'!$E$20,'Input Parameters'!$F$20)</f>
        <v>287.26325703771892</v>
      </c>
      <c r="H1697" s="57">
        <f ca="1">EXP(E1697*(1/'Input Parameters'!$E$23-1/G1697))</f>
        <v>0.7030685976802219</v>
      </c>
      <c r="I1697" s="10">
        <f t="shared" ca="1" si="236"/>
        <v>0.70782961670018707</v>
      </c>
      <c r="J1697" s="30">
        <f ca="1">_xlfn.BETA.INV(I1697,'Input Parameters'!$L$26,'Input Parameters'!$M$26,'Input Parameters'!$J$26,'Input Parameters'!$K$26)</f>
        <v>0.74493671910331238</v>
      </c>
      <c r="K1697" s="168">
        <f ca="1">('Input Parameters'!$E$27/'Input Parameters'!$E$38)^$J1697</f>
        <v>4.7793592800701975E-3</v>
      </c>
      <c r="L1697" s="69">
        <f ca="1">$H1697*$C1697*'Input Parameters'!$E$25*K1697</f>
        <v>1.0036090122451615</v>
      </c>
      <c r="M1697" s="24">
        <f t="shared" ca="1" si="237"/>
        <v>0.75319285626476207</v>
      </c>
      <c r="N1697" s="15">
        <f ca="1">_xlfn.NORM.INV(M1697,'Input Parameters'!$E$29,'Input Parameters'!$F$29)</f>
        <v>0.10006845716093155</v>
      </c>
      <c r="O1697" s="8">
        <f t="shared" ca="1" si="238"/>
        <v>0.74148196611674944</v>
      </c>
      <c r="P1697" s="30">
        <f ca="1">_xlfn.LOGNORM.INV(O1697,'Input Parameters'!$H$30,'Input Parameters'!$I$30)</f>
        <v>3.6440871359379288</v>
      </c>
      <c r="Q1697" s="10">
        <f t="shared" ca="1" si="239"/>
        <v>0.90187738206042312</v>
      </c>
      <c r="R1697" s="30">
        <f>IF('Input Parameters'!$E$32=0,0,_xlfn.BETA.INV(Q1697,'Input Parameters'!$L$32,'Input Parameters'!$M$32,'Input Parameters'!$J$32,'Input Parameters'!$K$32))</f>
        <v>0</v>
      </c>
      <c r="S1697" s="10">
        <f t="shared" ca="1" si="240"/>
        <v>0.48168395169405753</v>
      </c>
      <c r="T1697" s="26">
        <f ca="1">_xlfn.LOGNORM.INV(S1697,'Input Parameters'!$H$34,'Input Parameters'!$I$34)</f>
        <v>50.120271193308852</v>
      </c>
      <c r="U1697" s="10">
        <f t="shared" ca="1" si="241"/>
        <v>0.41464562427782714</v>
      </c>
      <c r="V1697" s="30">
        <f ca="1">_xlfn.BETA.INV(U1697,'Input Parameters'!$L$36,'Input Parameters'!$M$36,'Input Parameters'!$J$36,'Input Parameters'!$K$36)</f>
        <v>0.5537341585415233</v>
      </c>
      <c r="W1697" s="2">
        <f ca="1">N1697+(P1697-N1697)*(1-ERF((T1697-R1697)/(2*SQRT(L1697*'Input Parameters'!$E$38))))</f>
        <v>0.10149913827731491</v>
      </c>
      <c r="X1697">
        <f t="shared" ca="1" si="242"/>
        <v>1</v>
      </c>
      <c r="Y1697" s="7"/>
    </row>
    <row r="1698" spans="1:25" ht="15" customHeight="1" x14ac:dyDescent="0.25">
      <c r="A1698" s="139">
        <v>1691</v>
      </c>
      <c r="B1698" s="10">
        <f t="shared" ca="1" si="233"/>
        <v>0.34593514641638523</v>
      </c>
      <c r="C1698" s="60">
        <f ca="1">_xlfn.NORM.INV(B1698,'Input Parameters'!$E$15,'Input Parameters'!$F$15)</f>
        <v>249.48935269799401</v>
      </c>
      <c r="D1698" s="10">
        <f t="shared" ca="1" si="234"/>
        <v>0.578738511170651</v>
      </c>
      <c r="E1698" s="62">
        <f ca="1">IF(_xlfn.NORM.INV(D1698,'Input Parameters'!$E$17,'Input Parameters'!$F$17)&lt;3500,3500,IF(_xlfn.NORM.INV(D1698,'Input Parameters'!$E$17,'Input Parameters'!$F$17)&gt;5500,5500,_xlfn.NORM.INV(D1698,'Input Parameters'!$E$17,'Input Parameters'!$F$17)))</f>
        <v>4939.0671344001876</v>
      </c>
      <c r="F1698" s="10">
        <f t="shared" ca="1" si="235"/>
        <v>0.26323875651917661</v>
      </c>
      <c r="G1698" s="64">
        <f ca="1">_xlfn.NORM.INV(F1698,'Input Parameters'!$E$20,'Input Parameters'!$F$20)</f>
        <v>278.40627180526826</v>
      </c>
      <c r="H1698" s="57">
        <f ca="1">EXP(E1698*(1/'Input Parameters'!$E$23-1/G1698))</f>
        <v>0.4150061783062593</v>
      </c>
      <c r="I1698" s="10">
        <f t="shared" ca="1" si="236"/>
        <v>0.94330948520849689</v>
      </c>
      <c r="J1698" s="30">
        <f ca="1">_xlfn.BETA.INV(I1698,'Input Parameters'!$L$26,'Input Parameters'!$M$26,'Input Parameters'!$J$26,'Input Parameters'!$K$26)</f>
        <v>0.8705922529444361</v>
      </c>
      <c r="K1698" s="168">
        <f ca="1">('Input Parameters'!$E$27/'Input Parameters'!$E$38)^$J1698</f>
        <v>1.9405595635439412E-3</v>
      </c>
      <c r="L1698" s="69">
        <f ca="1">$H1698*$C1698*'Input Parameters'!$E$25*K1698</f>
        <v>0.20092480521338346</v>
      </c>
      <c r="M1698" s="24">
        <f t="shared" ca="1" si="237"/>
        <v>0.23271206671881584</v>
      </c>
      <c r="N1698" s="15">
        <f ca="1">_xlfn.NORM.INV(M1698,'Input Parameters'!$E$29,'Input Parameters'!$F$29)</f>
        <v>9.9927005553845399E-2</v>
      </c>
      <c r="O1698" s="8">
        <f t="shared" ca="1" si="238"/>
        <v>0.71815311220946165</v>
      </c>
      <c r="P1698" s="30">
        <f ca="1">_xlfn.LOGNORM.INV(O1698,'Input Parameters'!$H$30,'Input Parameters'!$I$30)</f>
        <v>3.5246319092399592</v>
      </c>
      <c r="Q1698" s="10">
        <f t="shared" ca="1" si="239"/>
        <v>0.49190939403188627</v>
      </c>
      <c r="R1698" s="30">
        <f>IF('Input Parameters'!$E$32=0,0,_xlfn.BETA.INV(Q1698,'Input Parameters'!$L$32,'Input Parameters'!$M$32,'Input Parameters'!$J$32,'Input Parameters'!$K$32))</f>
        <v>0</v>
      </c>
      <c r="S1698" s="10">
        <f t="shared" ca="1" si="240"/>
        <v>0.65544722284448509</v>
      </c>
      <c r="T1698" s="26">
        <f ca="1">_xlfn.LOGNORM.INV(S1698,'Input Parameters'!$H$34,'Input Parameters'!$I$34)</f>
        <v>52.982369127965001</v>
      </c>
      <c r="U1698" s="10">
        <f t="shared" ca="1" si="241"/>
        <v>0.21912266557768512</v>
      </c>
      <c r="V1698" s="30">
        <f ca="1">_xlfn.BETA.INV(U1698,'Input Parameters'!$L$36,'Input Parameters'!$M$36,'Input Parameters'!$J$36,'Input Parameters'!$K$36)</f>
        <v>0.47713010619987667</v>
      </c>
      <c r="W1698" s="2">
        <f ca="1">N1698+(P1698-N1698)*(1-ERF((T1698-R1698)/(2*SQRT(L1698*'Input Parameters'!$E$38))))</f>
        <v>9.9927005553845774E-2</v>
      </c>
      <c r="X1698">
        <f t="shared" ca="1" si="242"/>
        <v>1</v>
      </c>
      <c r="Y1698" s="7"/>
    </row>
    <row r="1699" spans="1:25" ht="15" customHeight="1" x14ac:dyDescent="0.25">
      <c r="A1699" s="139">
        <v>1692</v>
      </c>
      <c r="B1699" s="10">
        <f t="shared" ca="1" si="233"/>
        <v>0.55383461282779056</v>
      </c>
      <c r="C1699" s="60">
        <f ca="1">_xlfn.NORM.INV(B1699,'Input Parameters'!$E$15,'Input Parameters'!$F$15)</f>
        <v>278.30258234612205</v>
      </c>
      <c r="D1699" s="10">
        <f t="shared" ca="1" si="234"/>
        <v>0.74201321417627619</v>
      </c>
      <c r="E1699" s="62">
        <f ca="1">IF(_xlfn.NORM.INV(D1699,'Input Parameters'!$E$17,'Input Parameters'!$F$17)&lt;3500,3500,IF(_xlfn.NORM.INV(D1699,'Input Parameters'!$E$17,'Input Parameters'!$F$17)&gt;5500,5500,_xlfn.NORM.INV(D1699,'Input Parameters'!$E$17,'Input Parameters'!$F$17)))</f>
        <v>5254.6951485918016</v>
      </c>
      <c r="F1699" s="10">
        <f t="shared" ca="1" si="235"/>
        <v>0.99865340176949691</v>
      </c>
      <c r="G1699" s="64">
        <f ca="1">_xlfn.NORM.INV(F1699,'Input Parameters'!$E$20,'Input Parameters'!$F$20)</f>
        <v>302.75499416866285</v>
      </c>
      <c r="H1699" s="57">
        <f ca="1">EXP(E1699*(1/'Input Parameters'!$E$23-1/G1699))</f>
        <v>1.7901015600354151</v>
      </c>
      <c r="I1699" s="10">
        <f t="shared" ca="1" si="236"/>
        <v>0.89589844954271602</v>
      </c>
      <c r="J1699" s="30">
        <f ca="1">_xlfn.BETA.INV(I1699,'Input Parameters'!$L$26,'Input Parameters'!$M$26,'Input Parameters'!$J$26,'Input Parameters'!$K$26)</f>
        <v>0.83644430990651386</v>
      </c>
      <c r="K1699" s="168">
        <f ca="1">('Input Parameters'!$E$27/'Input Parameters'!$E$38)^$J1699</f>
        <v>2.4791614374866096E-3</v>
      </c>
      <c r="L1699" s="69">
        <f ca="1">$H1699*$C1699*'Input Parameters'!$E$25*K1699</f>
        <v>1.2350931559491634</v>
      </c>
      <c r="M1699" s="24">
        <f t="shared" ca="1" si="237"/>
        <v>0.89309973290833033</v>
      </c>
      <c r="N1699" s="15">
        <f ca="1">_xlfn.NORM.INV(M1699,'Input Parameters'!$E$29,'Input Parameters'!$F$29)</f>
        <v>0.10012431826513159</v>
      </c>
      <c r="O1699" s="8">
        <f t="shared" ca="1" si="238"/>
        <v>0.57153412770656475</v>
      </c>
      <c r="P1699" s="30">
        <f ca="1">_xlfn.LOGNORM.INV(O1699,'Input Parameters'!$H$30,'Input Parameters'!$I$30)</f>
        <v>2.921806002689801</v>
      </c>
      <c r="Q1699" s="10">
        <f t="shared" ca="1" si="239"/>
        <v>0.46668236415595721</v>
      </c>
      <c r="R1699" s="30">
        <f>IF('Input Parameters'!$E$32=0,0,_xlfn.BETA.INV(Q1699,'Input Parameters'!$L$32,'Input Parameters'!$M$32,'Input Parameters'!$J$32,'Input Parameters'!$K$32))</f>
        <v>0</v>
      </c>
      <c r="S1699" s="10">
        <f t="shared" ca="1" si="240"/>
        <v>0.29824957261296281</v>
      </c>
      <c r="T1699" s="26">
        <f ca="1">_xlfn.LOGNORM.INV(S1699,'Input Parameters'!$H$34,'Input Parameters'!$I$34)</f>
        <v>47.191812438617561</v>
      </c>
      <c r="U1699" s="10">
        <f t="shared" ca="1" si="241"/>
        <v>0.12676059267008921</v>
      </c>
      <c r="V1699" s="30">
        <f ca="1">_xlfn.BETA.INV(U1699,'Input Parameters'!$L$36,'Input Parameters'!$M$36,'Input Parameters'!$J$36,'Input Parameters'!$K$36)</f>
        <v>0.43259799932045928</v>
      </c>
      <c r="W1699" s="2">
        <f ca="1">N1699+(P1699-N1699)*(1-ERF((T1699-R1699)/(2*SQRT(L1699*'Input Parameters'!$E$38))))</f>
        <v>0.10767676760489389</v>
      </c>
      <c r="X1699">
        <f t="shared" ca="1" si="242"/>
        <v>1</v>
      </c>
      <c r="Y1699" s="7"/>
    </row>
    <row r="1700" spans="1:25" ht="15" customHeight="1" x14ac:dyDescent="0.25">
      <c r="A1700" s="139">
        <v>1693</v>
      </c>
      <c r="B1700" s="10">
        <f t="shared" ca="1" si="233"/>
        <v>8.5644392534375058E-2</v>
      </c>
      <c r="C1700" s="60">
        <f ca="1">_xlfn.NORM.INV(B1700,'Input Parameters'!$E$15,'Input Parameters'!$F$15)</f>
        <v>196.82654141468242</v>
      </c>
      <c r="D1700" s="10">
        <f t="shared" ca="1" si="234"/>
        <v>0.15147103505382209</v>
      </c>
      <c r="E1700" s="62">
        <f ca="1">IF(_xlfn.NORM.INV(D1700,'Input Parameters'!$E$17,'Input Parameters'!$F$17)&lt;3500,3500,IF(_xlfn.NORM.INV(D1700,'Input Parameters'!$E$17,'Input Parameters'!$F$17)&gt;5500,5500,_xlfn.NORM.INV(D1700,'Input Parameters'!$E$17,'Input Parameters'!$F$17)))</f>
        <v>4078.8986885720838</v>
      </c>
      <c r="F1700" s="10">
        <f t="shared" ca="1" si="235"/>
        <v>0.48036179395462475</v>
      </c>
      <c r="G1700" s="64">
        <f ca="1">_xlfn.NORM.INV(F1700,'Input Parameters'!$E$20,'Input Parameters'!$F$20)</f>
        <v>282.32005461558754</v>
      </c>
      <c r="H1700" s="57">
        <f ca="1">EXP(E1700*(1/'Input Parameters'!$E$23-1/G1700))</f>
        <v>0.59262463981044844</v>
      </c>
      <c r="I1700" s="10">
        <f t="shared" ca="1" si="236"/>
        <v>4.0323637326726502E-2</v>
      </c>
      <c r="J1700" s="30">
        <f ca="1">_xlfn.BETA.INV(I1700,'Input Parameters'!$L$26,'Input Parameters'!$M$26,'Input Parameters'!$J$26,'Input Parameters'!$K$26)</f>
        <v>0.36773350223970014</v>
      </c>
      <c r="K1700" s="168">
        <f ca="1">('Input Parameters'!$E$27/'Input Parameters'!$E$38)^$J1700</f>
        <v>7.1521215882868736E-2</v>
      </c>
      <c r="L1700" s="69">
        <f ca="1">$H1700*$C1700*'Input Parameters'!$E$25*K1700</f>
        <v>8.3425391730069087</v>
      </c>
      <c r="M1700" s="24">
        <f t="shared" ca="1" si="237"/>
        <v>0.39565654498927549</v>
      </c>
      <c r="N1700" s="15">
        <f ca="1">_xlfn.NORM.INV(M1700,'Input Parameters'!$E$29,'Input Parameters'!$F$29)</f>
        <v>9.9973539412001294E-2</v>
      </c>
      <c r="O1700" s="8">
        <f t="shared" ca="1" si="238"/>
        <v>0.45994440381080415</v>
      </c>
      <c r="P1700" s="30">
        <f ca="1">_xlfn.LOGNORM.INV(O1700,'Input Parameters'!$H$30,'Input Parameters'!$I$30)</f>
        <v>2.5587820799791405</v>
      </c>
      <c r="Q1700" s="10">
        <f t="shared" ca="1" si="239"/>
        <v>0.442687538453583</v>
      </c>
      <c r="R1700" s="30">
        <f>IF('Input Parameters'!$E$32=0,0,_xlfn.BETA.INV(Q1700,'Input Parameters'!$L$32,'Input Parameters'!$M$32,'Input Parameters'!$J$32,'Input Parameters'!$K$32))</f>
        <v>0</v>
      </c>
      <c r="S1700" s="10">
        <f t="shared" ca="1" si="240"/>
        <v>0.93634643450157962</v>
      </c>
      <c r="T1700" s="26">
        <f ca="1">_xlfn.LOGNORM.INV(S1700,'Input Parameters'!$H$34,'Input Parameters'!$I$34)</f>
        <v>60.947137716863885</v>
      </c>
      <c r="U1700" s="10">
        <f t="shared" ca="1" si="241"/>
        <v>0.27896429544871948</v>
      </c>
      <c r="V1700" s="30">
        <f ca="1">_xlfn.BETA.INV(U1700,'Input Parameters'!$L$36,'Input Parameters'!$M$36,'Input Parameters'!$J$36,'Input Parameters'!$K$36)</f>
        <v>0.50189385644294293</v>
      </c>
      <c r="W1700" s="2">
        <f ca="1">N1700+(P1700-N1700)*(1-ERF((T1700-R1700)/(2*SQRT(L1700*'Input Parameters'!$E$38))))</f>
        <v>0.4335866582308836</v>
      </c>
      <c r="X1700">
        <f t="shared" ca="1" si="242"/>
        <v>1</v>
      </c>
      <c r="Y1700" s="7"/>
    </row>
    <row r="1701" spans="1:25" ht="15" customHeight="1" x14ac:dyDescent="0.25">
      <c r="A1701" s="139">
        <v>1694</v>
      </c>
      <c r="B1701" s="10">
        <f t="shared" ca="1" si="233"/>
        <v>0.87119788933807396</v>
      </c>
      <c r="C1701" s="60">
        <f ca="1">_xlfn.NORM.INV(B1701,'Input Parameters'!$E$15,'Input Parameters'!$F$15)</f>
        <v>332.31806880842652</v>
      </c>
      <c r="D1701" s="10">
        <f t="shared" ca="1" si="234"/>
        <v>0.80782263344265759</v>
      </c>
      <c r="E1701" s="62">
        <f ca="1">IF(_xlfn.NORM.INV(D1701,'Input Parameters'!$E$17,'Input Parameters'!$F$17)&lt;3500,3500,IF(_xlfn.NORM.INV(D1701,'Input Parameters'!$E$17,'Input Parameters'!$F$17)&gt;5500,5500,_xlfn.NORM.INV(D1701,'Input Parameters'!$E$17,'Input Parameters'!$F$17)))</f>
        <v>5408.930412871523</v>
      </c>
      <c r="F1701" s="10">
        <f t="shared" ca="1" si="235"/>
        <v>0.52634669467998318</v>
      </c>
      <c r="G1701" s="64">
        <f ca="1">_xlfn.NORM.INV(F1701,'Input Parameters'!$E$20,'Input Parameters'!$F$20)</f>
        <v>283.09279931103504</v>
      </c>
      <c r="H1701" s="57">
        <f ca="1">EXP(E1701*(1/'Input Parameters'!$E$23-1/G1701))</f>
        <v>0.52650303719597147</v>
      </c>
      <c r="I1701" s="10">
        <f t="shared" ca="1" si="236"/>
        <v>0.41308553578520402</v>
      </c>
      <c r="J1701" s="30">
        <f ca="1">_xlfn.BETA.INV(I1701,'Input Parameters'!$L$26,'Input Parameters'!$M$26,'Input Parameters'!$J$26,'Input Parameters'!$K$26)</f>
        <v>0.62550782213701495</v>
      </c>
      <c r="K1701" s="168">
        <f ca="1">('Input Parameters'!$E$27/'Input Parameters'!$E$38)^$J1701</f>
        <v>1.1256804731956248E-2</v>
      </c>
      <c r="L1701" s="69">
        <f ca="1">$H1701*$C1701*'Input Parameters'!$E$25*K1701</f>
        <v>1.969563416052768</v>
      </c>
      <c r="M1701" s="24">
        <f t="shared" ca="1" si="237"/>
        <v>0.63577465332514627</v>
      </c>
      <c r="N1701" s="15">
        <f ca="1">_xlfn.NORM.INV(M1701,'Input Parameters'!$E$29,'Input Parameters'!$F$29)</f>
        <v>0.1000347187190742</v>
      </c>
      <c r="O1701" s="8">
        <f t="shared" ca="1" si="238"/>
        <v>0.27340688452280348</v>
      </c>
      <c r="P1701" s="30">
        <f ca="1">_xlfn.LOGNORM.INV(O1701,'Input Parameters'!$H$30,'Input Parameters'!$I$30)</f>
        <v>2.0186148058138169</v>
      </c>
      <c r="Q1701" s="10">
        <f t="shared" ca="1" si="239"/>
        <v>0.60187802625083087</v>
      </c>
      <c r="R1701" s="30">
        <f>IF('Input Parameters'!$E$32=0,0,_xlfn.BETA.INV(Q1701,'Input Parameters'!$L$32,'Input Parameters'!$M$32,'Input Parameters'!$J$32,'Input Parameters'!$K$32))</f>
        <v>0</v>
      </c>
      <c r="S1701" s="10">
        <f t="shared" ca="1" si="240"/>
        <v>0.73253807478943578</v>
      </c>
      <c r="T1701" s="26">
        <f ca="1">_xlfn.LOGNORM.INV(S1701,'Input Parameters'!$H$34,'Input Parameters'!$I$34)</f>
        <v>54.45677290200021</v>
      </c>
      <c r="U1701" s="10">
        <f t="shared" ca="1" si="241"/>
        <v>0.10033546414225336</v>
      </c>
      <c r="V1701" s="30">
        <f ca="1">_xlfn.BETA.INV(U1701,'Input Parameters'!$L$36,'Input Parameters'!$M$36,'Input Parameters'!$J$36,'Input Parameters'!$K$36)</f>
        <v>0.41705900917928113</v>
      </c>
      <c r="W1701" s="2">
        <f ca="1">N1701+(P1701-N1701)*(1-ERF((T1701-R1701)/(2*SQRT(L1701*'Input Parameters'!$E$38))))</f>
        <v>0.11168685976847406</v>
      </c>
      <c r="X1701">
        <f t="shared" ca="1" si="242"/>
        <v>1</v>
      </c>
      <c r="Y1701" s="7"/>
    </row>
    <row r="1702" spans="1:25" ht="15" customHeight="1" x14ac:dyDescent="0.25">
      <c r="A1702" s="139">
        <v>1695</v>
      </c>
      <c r="B1702" s="10">
        <f t="shared" ca="1" si="233"/>
        <v>7.6649637442069873E-2</v>
      </c>
      <c r="C1702" s="60">
        <f ca="1">_xlfn.NORM.INV(B1702,'Input Parameters'!$E$15,'Input Parameters'!$F$15)</f>
        <v>193.58036402527136</v>
      </c>
      <c r="D1702" s="10">
        <f t="shared" ca="1" si="234"/>
        <v>6.4290524362966561E-3</v>
      </c>
      <c r="E1702" s="62">
        <f ca="1">IF(_xlfn.NORM.INV(D1702,'Input Parameters'!$E$17,'Input Parameters'!$F$17)&lt;3500,3500,IF(_xlfn.NORM.INV(D1702,'Input Parameters'!$E$17,'Input Parameters'!$F$17)&gt;5500,5500,_xlfn.NORM.INV(D1702,'Input Parameters'!$E$17,'Input Parameters'!$F$17)))</f>
        <v>3500</v>
      </c>
      <c r="F1702" s="10">
        <f t="shared" ca="1" si="235"/>
        <v>0.18222407381641859</v>
      </c>
      <c r="G1702" s="64">
        <f ca="1">_xlfn.NORM.INV(F1702,'Input Parameters'!$E$20,'Input Parameters'!$F$20)</f>
        <v>276.57362388389566</v>
      </c>
      <c r="H1702" s="57">
        <f ca="1">EXP(E1702*(1/'Input Parameters'!$E$23-1/G1702))</f>
        <v>0.49335782112464965</v>
      </c>
      <c r="I1702" s="10">
        <f t="shared" ca="1" si="236"/>
        <v>0.79198376434509699</v>
      </c>
      <c r="J1702" s="30">
        <f ca="1">_xlfn.BETA.INV(I1702,'Input Parameters'!$L$26,'Input Parameters'!$M$26,'Input Parameters'!$J$26,'Input Parameters'!$K$26)</f>
        <v>0.78172155369541307</v>
      </c>
      <c r="K1702" s="168">
        <f ca="1">('Input Parameters'!$E$27/'Input Parameters'!$E$38)^$J1702</f>
        <v>3.670940892846977E-3</v>
      </c>
      <c r="L1702" s="69">
        <f ca="1">$H1702*$C1702*'Input Parameters'!$E$25*K1702</f>
        <v>0.35059095824566394</v>
      </c>
      <c r="M1702" s="24">
        <f t="shared" ca="1" si="237"/>
        <v>0.30560590128032816</v>
      </c>
      <c r="N1702" s="15">
        <f ca="1">_xlfn.NORM.INV(M1702,'Input Parameters'!$E$29,'Input Parameters'!$F$29)</f>
        <v>9.9949165555009961E-2</v>
      </c>
      <c r="O1702" s="8">
        <f t="shared" ca="1" si="238"/>
        <v>0.43355506536413602</v>
      </c>
      <c r="P1702" s="30">
        <f ca="1">_xlfn.LOGNORM.INV(O1702,'Input Parameters'!$H$30,'Input Parameters'!$I$30)</f>
        <v>2.4793511282163783</v>
      </c>
      <c r="Q1702" s="10">
        <f t="shared" ca="1" si="239"/>
        <v>0.92949015931875811</v>
      </c>
      <c r="R1702" s="30">
        <f>IF('Input Parameters'!$E$32=0,0,_xlfn.BETA.INV(Q1702,'Input Parameters'!$L$32,'Input Parameters'!$M$32,'Input Parameters'!$J$32,'Input Parameters'!$K$32))</f>
        <v>0</v>
      </c>
      <c r="S1702" s="10">
        <f t="shared" ca="1" si="240"/>
        <v>0.91614068623941125</v>
      </c>
      <c r="T1702" s="26">
        <f ca="1">_xlfn.LOGNORM.INV(S1702,'Input Parameters'!$H$34,'Input Parameters'!$I$34)</f>
        <v>59.85486515341033</v>
      </c>
      <c r="U1702" s="10">
        <f t="shared" ca="1" si="241"/>
        <v>0.17767610197335526</v>
      </c>
      <c r="V1702" s="30">
        <f ca="1">_xlfn.BETA.INV(U1702,'Input Parameters'!$L$36,'Input Parameters'!$M$36,'Input Parameters'!$J$36,'Input Parameters'!$K$36)</f>
        <v>0.45846785740345003</v>
      </c>
      <c r="W1702" s="2">
        <f ca="1">N1702+(P1702-N1702)*(1-ERF((T1702-R1702)/(2*SQRT(L1702*'Input Parameters'!$E$38))))</f>
        <v>9.9949165557105063E-2</v>
      </c>
      <c r="X1702">
        <f t="shared" ca="1" si="242"/>
        <v>1</v>
      </c>
      <c r="Y1702" s="7"/>
    </row>
    <row r="1703" spans="1:25" ht="15" customHeight="1" x14ac:dyDescent="0.25">
      <c r="A1703" s="139">
        <v>1696</v>
      </c>
      <c r="B1703" s="10">
        <f t="shared" ca="1" si="233"/>
        <v>0.82695394478111162</v>
      </c>
      <c r="C1703" s="60">
        <f ca="1">_xlfn.NORM.INV(B1703,'Input Parameters'!$E$15,'Input Parameters'!$F$15)</f>
        <v>322.02806261779369</v>
      </c>
      <c r="D1703" s="10">
        <f t="shared" ca="1" si="234"/>
        <v>0.95193061535524681</v>
      </c>
      <c r="E1703" s="62">
        <f ca="1">IF(_xlfn.NORM.INV(D1703,'Input Parameters'!$E$17,'Input Parameters'!$F$17)&lt;3500,3500,IF(_xlfn.NORM.INV(D1703,'Input Parameters'!$E$17,'Input Parameters'!$F$17)&gt;5500,5500,_xlfn.NORM.INV(D1703,'Input Parameters'!$E$17,'Input Parameters'!$F$17)))</f>
        <v>5500</v>
      </c>
      <c r="F1703" s="10">
        <f t="shared" ca="1" si="235"/>
        <v>0.4333417408439153</v>
      </c>
      <c r="G1703" s="64">
        <f ca="1">_xlfn.NORM.INV(F1703,'Input Parameters'!$E$20,'Input Parameters'!$F$20)</f>
        <v>281.52525337101747</v>
      </c>
      <c r="H1703" s="57">
        <f ca="1">EXP(E1703*(1/'Input Parameters'!$E$23-1/G1703))</f>
        <v>0.46744364777840763</v>
      </c>
      <c r="I1703" s="10">
        <f t="shared" ca="1" si="236"/>
        <v>0.5898063323933711</v>
      </c>
      <c r="J1703" s="30">
        <f ca="1">_xlfn.BETA.INV(I1703,'Input Parameters'!$L$26,'Input Parameters'!$M$26,'Input Parameters'!$J$26,'Input Parameters'!$K$26)</f>
        <v>0.69722010364932463</v>
      </c>
      <c r="K1703" s="168">
        <f ca="1">('Input Parameters'!$E$27/'Input Parameters'!$E$38)^$J1703</f>
        <v>6.7300253605173986E-3</v>
      </c>
      <c r="L1703" s="69">
        <f ca="1">$H1703*$C1703*'Input Parameters'!$E$25*K1703</f>
        <v>1.0130705309426955</v>
      </c>
      <c r="M1703" s="24">
        <f t="shared" ca="1" si="237"/>
        <v>0.57495826250614035</v>
      </c>
      <c r="N1703" s="15">
        <f ca="1">_xlfn.NORM.INV(M1703,'Input Parameters'!$E$29,'Input Parameters'!$F$29)</f>
        <v>0.10001890119192194</v>
      </c>
      <c r="O1703" s="8">
        <f t="shared" ca="1" si="238"/>
        <v>0.94878935914897156</v>
      </c>
      <c r="P1703" s="30">
        <f ca="1">_xlfn.LOGNORM.INV(O1703,'Input Parameters'!$H$30,'Input Parameters'!$I$30)</f>
        <v>5.8039889409944836</v>
      </c>
      <c r="Q1703" s="10">
        <f t="shared" ca="1" si="239"/>
        <v>0.89916095905875049</v>
      </c>
      <c r="R1703" s="30">
        <f>IF('Input Parameters'!$E$32=0,0,_xlfn.BETA.INV(Q1703,'Input Parameters'!$L$32,'Input Parameters'!$M$32,'Input Parameters'!$J$32,'Input Parameters'!$K$32))</f>
        <v>0</v>
      </c>
      <c r="S1703" s="10">
        <f t="shared" ca="1" si="240"/>
        <v>0.91631732976489588</v>
      </c>
      <c r="T1703" s="26">
        <f ca="1">_xlfn.LOGNORM.INV(S1703,'Input Parameters'!$H$34,'Input Parameters'!$I$34)</f>
        <v>59.863419067906399</v>
      </c>
      <c r="U1703" s="10">
        <f t="shared" ca="1" si="241"/>
        <v>0.56774619650739455</v>
      </c>
      <c r="V1703" s="30">
        <f ca="1">_xlfn.BETA.INV(U1703,'Input Parameters'!$L$36,'Input Parameters'!$M$36,'Input Parameters'!$J$36,'Input Parameters'!$K$36)</f>
        <v>0.61230935904714434</v>
      </c>
      <c r="W1703" s="2">
        <f ca="1">N1703+(P1703-N1703)*(1-ERF((T1703-R1703)/(2*SQRT(L1703*'Input Parameters'!$E$38))))</f>
        <v>0.10016743528272917</v>
      </c>
      <c r="X1703">
        <f t="shared" ca="1" si="242"/>
        <v>1</v>
      </c>
      <c r="Y1703" s="7"/>
    </row>
    <row r="1704" spans="1:25" ht="15" customHeight="1" x14ac:dyDescent="0.25">
      <c r="A1704" s="139">
        <v>1697</v>
      </c>
      <c r="B1704" s="10">
        <f t="shared" ca="1" si="233"/>
        <v>0.46622389617366911</v>
      </c>
      <c r="C1704" s="60">
        <f ca="1">_xlfn.NORM.INV(B1704,'Input Parameters'!$E$15,'Input Parameters'!$F$15)</f>
        <v>266.37346395380905</v>
      </c>
      <c r="D1704" s="10">
        <f t="shared" ca="1" si="234"/>
        <v>0.47256785724921779</v>
      </c>
      <c r="E1704" s="62">
        <f ca="1">IF(_xlfn.NORM.INV(D1704,'Input Parameters'!$E$17,'Input Parameters'!$F$17)&lt;3500,3500,IF(_xlfn.NORM.INV(D1704,'Input Parameters'!$E$17,'Input Parameters'!$F$17)&gt;5500,5500,_xlfn.NORM.INV(D1704,'Input Parameters'!$E$17,'Input Parameters'!$F$17)))</f>
        <v>4751.8284767122705</v>
      </c>
      <c r="F1704" s="10">
        <f t="shared" ca="1" si="235"/>
        <v>5.1841212679146764E-3</v>
      </c>
      <c r="G1704" s="64">
        <f ca="1">_xlfn.NORM.INV(F1704,'Input Parameters'!$E$20,'Input Parameters'!$F$20)</f>
        <v>265.47589018821526</v>
      </c>
      <c r="H1704" s="57">
        <f ca="1">EXP(E1704*(1/'Input Parameters'!$E$23-1/G1704))</f>
        <v>0.18685146642008021</v>
      </c>
      <c r="I1704" s="10">
        <f t="shared" ca="1" si="236"/>
        <v>0.98875936403772136</v>
      </c>
      <c r="J1704" s="30">
        <f ca="1">_xlfn.BETA.INV(I1704,'Input Parameters'!$L$26,'Input Parameters'!$M$26,'Input Parameters'!$J$26,'Input Parameters'!$K$26)</f>
        <v>0.92741076095101904</v>
      </c>
      <c r="K1704" s="168">
        <f ca="1">('Input Parameters'!$E$27/'Input Parameters'!$E$38)^$J1704</f>
        <v>1.2909983819807138E-3</v>
      </c>
      <c r="L1704" s="69">
        <f ca="1">$H1704*$C1704*'Input Parameters'!$E$25*K1704</f>
        <v>6.4255923078022192E-2</v>
      </c>
      <c r="M1704" s="24">
        <f t="shared" ca="1" si="237"/>
        <v>0.74033449596496115</v>
      </c>
      <c r="N1704" s="15">
        <f ca="1">_xlfn.NORM.INV(M1704,'Input Parameters'!$E$29,'Input Parameters'!$F$29)</f>
        <v>0.10006443769803457</v>
      </c>
      <c r="O1704" s="8">
        <f t="shared" ca="1" si="238"/>
        <v>0.69788305939173967</v>
      </c>
      <c r="P1704" s="30">
        <f ca="1">_xlfn.LOGNORM.INV(O1704,'Input Parameters'!$H$30,'Input Parameters'!$I$30)</f>
        <v>3.4276869095105491</v>
      </c>
      <c r="Q1704" s="10">
        <f t="shared" ca="1" si="239"/>
        <v>1.7746453842998888E-2</v>
      </c>
      <c r="R1704" s="30">
        <f>IF('Input Parameters'!$E$32=0,0,_xlfn.BETA.INV(Q1704,'Input Parameters'!$L$32,'Input Parameters'!$M$32,'Input Parameters'!$J$32,'Input Parameters'!$K$32))</f>
        <v>0</v>
      </c>
      <c r="S1704" s="10">
        <f t="shared" ca="1" si="240"/>
        <v>0.64905164575574303</v>
      </c>
      <c r="T1704" s="26">
        <f ca="1">_xlfn.LOGNORM.INV(S1704,'Input Parameters'!$H$34,'Input Parameters'!$I$34)</f>
        <v>52.868309885578611</v>
      </c>
      <c r="U1704" s="10">
        <f t="shared" ca="1" si="241"/>
        <v>0.51324237832825359</v>
      </c>
      <c r="V1704" s="30">
        <f ca="1">_xlfn.BETA.INV(U1704,'Input Parameters'!$L$36,'Input Parameters'!$M$36,'Input Parameters'!$J$36,'Input Parameters'!$K$36)</f>
        <v>0.59096361046855272</v>
      </c>
      <c r="W1704" s="2">
        <f ca="1">N1704+(P1704-N1704)*(1-ERF((T1704-R1704)/(2*SQRT(L1704*'Input Parameters'!$E$38))))</f>
        <v>0.10006443769803457</v>
      </c>
      <c r="X1704">
        <f t="shared" ca="1" si="242"/>
        <v>1</v>
      </c>
      <c r="Y1704" s="7"/>
    </row>
    <row r="1705" spans="1:25" ht="15" customHeight="1" x14ac:dyDescent="0.25">
      <c r="A1705" s="139">
        <v>1698</v>
      </c>
      <c r="B1705" s="10">
        <f t="shared" ca="1" si="233"/>
        <v>0.82104475516544673</v>
      </c>
      <c r="C1705" s="60">
        <f ca="1">_xlfn.NORM.INV(B1705,'Input Parameters'!$E$15,'Input Parameters'!$F$15)</f>
        <v>320.79015083935298</v>
      </c>
      <c r="D1705" s="10">
        <f t="shared" ca="1" si="234"/>
        <v>0.74765978300629488</v>
      </c>
      <c r="E1705" s="62">
        <f ca="1">IF(_xlfn.NORM.INV(D1705,'Input Parameters'!$E$17,'Input Parameters'!$F$17)&lt;3500,3500,IF(_xlfn.NORM.INV(D1705,'Input Parameters'!$E$17,'Input Parameters'!$F$17)&gt;5500,5500,_xlfn.NORM.INV(D1705,'Input Parameters'!$E$17,'Input Parameters'!$F$17)))</f>
        <v>5267.0004967112272</v>
      </c>
      <c r="F1705" s="10">
        <f t="shared" ca="1" si="235"/>
        <v>0.32730327240977308</v>
      </c>
      <c r="G1705" s="64">
        <f ca="1">_xlfn.NORM.INV(F1705,'Input Parameters'!$E$20,'Input Parameters'!$F$20)</f>
        <v>279.65260811786482</v>
      </c>
      <c r="H1705" s="57">
        <f ca="1">EXP(E1705*(1/'Input Parameters'!$E$23-1/G1705))</f>
        <v>0.42590444924433329</v>
      </c>
      <c r="I1705" s="10">
        <f t="shared" ca="1" si="236"/>
        <v>0.74569512268477467</v>
      </c>
      <c r="J1705" s="30">
        <f ca="1">_xlfn.BETA.INV(I1705,'Input Parameters'!$L$26,'Input Parameters'!$M$26,'Input Parameters'!$J$26,'Input Parameters'!$K$26)</f>
        <v>0.76102635051274858</v>
      </c>
      <c r="K1705" s="168">
        <f ca="1">('Input Parameters'!$E$27/'Input Parameters'!$E$38)^$J1705</f>
        <v>4.2584071732018553E-3</v>
      </c>
      <c r="L1705" s="69">
        <f ca="1">$H1705*$C1705*'Input Parameters'!$E$25*K1705</f>
        <v>0.58180893624069774</v>
      </c>
      <c r="M1705" s="24">
        <f t="shared" ca="1" si="237"/>
        <v>0.1947824927127958</v>
      </c>
      <c r="N1705" s="15">
        <f ca="1">_xlfn.NORM.INV(M1705,'Input Parameters'!$E$29,'Input Parameters'!$F$29)</f>
        <v>9.9913959346622352E-2</v>
      </c>
      <c r="O1705" s="8">
        <f t="shared" ca="1" si="238"/>
        <v>0.21669199603280487</v>
      </c>
      <c r="P1705" s="30">
        <f ca="1">_xlfn.LOGNORM.INV(O1705,'Input Parameters'!$H$30,'Input Parameters'!$I$30)</f>
        <v>1.8533055000014764</v>
      </c>
      <c r="Q1705" s="10">
        <f t="shared" ca="1" si="239"/>
        <v>0.35366754584720639</v>
      </c>
      <c r="R1705" s="30">
        <f>IF('Input Parameters'!$E$32=0,0,_xlfn.BETA.INV(Q1705,'Input Parameters'!$L$32,'Input Parameters'!$M$32,'Input Parameters'!$J$32,'Input Parameters'!$K$32))</f>
        <v>0</v>
      </c>
      <c r="S1705" s="10">
        <f t="shared" ca="1" si="240"/>
        <v>0.23431207947105059</v>
      </c>
      <c r="T1705" s="26">
        <f ca="1">_xlfn.LOGNORM.INV(S1705,'Input Parameters'!$H$34,'Input Parameters'!$I$34)</f>
        <v>46.05817322598643</v>
      </c>
      <c r="U1705" s="10">
        <f t="shared" ca="1" si="241"/>
        <v>0.57551908180814515</v>
      </c>
      <c r="V1705" s="30">
        <f ca="1">_xlfn.BETA.INV(U1705,'Input Parameters'!$L$36,'Input Parameters'!$M$36,'Input Parameters'!$J$36,'Input Parameters'!$K$36)</f>
        <v>0.61542931318712957</v>
      </c>
      <c r="W1705" s="2">
        <f ca="1">N1705+(P1705-N1705)*(1-ERF((T1705-R1705)/(2*SQRT(L1705*'Input Parameters'!$E$38))))</f>
        <v>9.9948273256397116E-2</v>
      </c>
      <c r="X1705">
        <f t="shared" ca="1" si="242"/>
        <v>1</v>
      </c>
      <c r="Y1705" s="7"/>
    </row>
    <row r="1706" spans="1:25" ht="15" customHeight="1" x14ac:dyDescent="0.25">
      <c r="A1706" s="139">
        <v>1699</v>
      </c>
      <c r="B1706" s="10">
        <f t="shared" ca="1" si="233"/>
        <v>0.85573819256599881</v>
      </c>
      <c r="C1706" s="60">
        <f ca="1">_xlfn.NORM.INV(B1706,'Input Parameters'!$E$15,'Input Parameters'!$F$15)</f>
        <v>328.48627312579976</v>
      </c>
      <c r="D1706" s="10">
        <f t="shared" ca="1" si="234"/>
        <v>0.8784500654962295</v>
      </c>
      <c r="E1706" s="62">
        <f ca="1">IF(_xlfn.NORM.INV(D1706,'Input Parameters'!$E$17,'Input Parameters'!$F$17)&lt;3500,3500,IF(_xlfn.NORM.INV(D1706,'Input Parameters'!$E$17,'Input Parameters'!$F$17)&gt;5500,5500,_xlfn.NORM.INV(D1706,'Input Parameters'!$E$17,'Input Parameters'!$F$17)))</f>
        <v>5500</v>
      </c>
      <c r="F1706" s="10">
        <f t="shared" ca="1" si="235"/>
        <v>9.2529924089917004E-2</v>
      </c>
      <c r="G1706" s="64">
        <f ca="1">_xlfn.NORM.INV(F1706,'Input Parameters'!$E$20,'Input Parameters'!$F$20)</f>
        <v>273.77025111194604</v>
      </c>
      <c r="H1706" s="57">
        <f ca="1">EXP(E1706*(1/'Input Parameters'!$E$23-1/G1706))</f>
        <v>0.26877549586438443</v>
      </c>
      <c r="I1706" s="10">
        <f t="shared" ca="1" si="236"/>
        <v>0.6377180940141296</v>
      </c>
      <c r="J1706" s="30">
        <f ca="1">_xlfn.BETA.INV(I1706,'Input Parameters'!$L$26,'Input Parameters'!$M$26,'Input Parameters'!$J$26,'Input Parameters'!$K$26)</f>
        <v>0.71632562047113335</v>
      </c>
      <c r="K1706" s="168">
        <f ca="1">('Input Parameters'!$E$27/'Input Parameters'!$E$38)^$J1706</f>
        <v>5.868121619097914E-3</v>
      </c>
      <c r="L1706" s="69">
        <f ca="1">$H1706*$C1706*'Input Parameters'!$E$25*K1706</f>
        <v>0.5180909472555183</v>
      </c>
      <c r="M1706" s="24">
        <f t="shared" ca="1" si="237"/>
        <v>0.6093747079365941</v>
      </c>
      <c r="N1706" s="15">
        <f ca="1">_xlfn.NORM.INV(M1706,'Input Parameters'!$E$29,'Input Parameters'!$F$29)</f>
        <v>0.10002776896789495</v>
      </c>
      <c r="O1706" s="8">
        <f t="shared" ca="1" si="238"/>
        <v>4.3098959563081407E-2</v>
      </c>
      <c r="P1706" s="30">
        <f ca="1">_xlfn.LOGNORM.INV(O1706,'Input Parameters'!$H$30,'Input Parameters'!$I$30)</f>
        <v>1.1930675518201632</v>
      </c>
      <c r="Q1706" s="10">
        <f t="shared" ca="1" si="239"/>
        <v>0.566477704522517</v>
      </c>
      <c r="R1706" s="30">
        <f>IF('Input Parameters'!$E$32=0,0,_xlfn.BETA.INV(Q1706,'Input Parameters'!$L$32,'Input Parameters'!$M$32,'Input Parameters'!$J$32,'Input Parameters'!$K$32))</f>
        <v>0</v>
      </c>
      <c r="S1706" s="10">
        <f t="shared" ca="1" si="240"/>
        <v>0.4762546781941982</v>
      </c>
      <c r="T1706" s="26">
        <f ca="1">_xlfn.LOGNORM.INV(S1706,'Input Parameters'!$H$34,'Input Parameters'!$I$34)</f>
        <v>50.035292799867918</v>
      </c>
      <c r="U1706" s="10">
        <f t="shared" ca="1" si="241"/>
        <v>0.50502927243341678</v>
      </c>
      <c r="V1706" s="30">
        <f ca="1">_xlfn.BETA.INV(U1706,'Input Parameters'!$L$36,'Input Parameters'!$M$36,'Input Parameters'!$J$36,'Input Parameters'!$K$36)</f>
        <v>0.58781223149138617</v>
      </c>
      <c r="W1706" s="2">
        <f ca="1">N1706+(P1706-N1706)*(1-ERF((T1706-R1706)/(2*SQRT(L1706*'Input Parameters'!$E$38))))</f>
        <v>0.10002873743955638</v>
      </c>
      <c r="X1706">
        <f t="shared" ca="1" si="242"/>
        <v>1</v>
      </c>
      <c r="Y1706" s="7"/>
    </row>
    <row r="1707" spans="1:25" ht="15" customHeight="1" x14ac:dyDescent="0.25">
      <c r="A1707" s="139">
        <v>1700</v>
      </c>
      <c r="B1707" s="10">
        <f t="shared" ca="1" si="233"/>
        <v>0.69641011173133693</v>
      </c>
      <c r="C1707" s="60">
        <f ca="1">_xlfn.NORM.INV(B1707,'Input Parameters'!$E$15,'Input Parameters'!$F$15)</f>
        <v>298.82822586232697</v>
      </c>
      <c r="D1707" s="10">
        <f t="shared" ca="1" si="234"/>
        <v>0.65841702138701741</v>
      </c>
      <c r="E1707" s="62">
        <f ca="1">IF(_xlfn.NORM.INV(D1707,'Input Parameters'!$E$17,'Input Parameters'!$F$17)&lt;3500,3500,IF(_xlfn.NORM.INV(D1707,'Input Parameters'!$E$17,'Input Parameters'!$F$17)&gt;5500,5500,_xlfn.NORM.INV(D1707,'Input Parameters'!$E$17,'Input Parameters'!$F$17)))</f>
        <v>5085.702708208285</v>
      </c>
      <c r="F1707" s="10">
        <f t="shared" ca="1" si="235"/>
        <v>0.93673998104313128</v>
      </c>
      <c r="G1707" s="64">
        <f ca="1">_xlfn.NORM.INV(F1707,'Input Parameters'!$E$20,'Input Parameters'!$F$20)</f>
        <v>292.88739761636185</v>
      </c>
      <c r="H1707" s="57">
        <f ca="1">EXP(E1707*(1/'Input Parameters'!$E$23-1/G1707))</f>
        <v>0.99760922827775267</v>
      </c>
      <c r="I1707" s="10">
        <f t="shared" ca="1" si="236"/>
        <v>0.17225771686565983</v>
      </c>
      <c r="J1707" s="30">
        <f ca="1">_xlfn.BETA.INV(I1707,'Input Parameters'!$L$26,'Input Parameters'!$M$26,'Input Parameters'!$J$26,'Input Parameters'!$K$26)</f>
        <v>0.50205530318054792</v>
      </c>
      <c r="K1707" s="168">
        <f ca="1">('Input Parameters'!$E$27/'Input Parameters'!$E$38)^$J1707</f>
        <v>2.7289463140635333E-2</v>
      </c>
      <c r="L1707" s="69">
        <f ca="1">$H1707*$C1707*'Input Parameters'!$E$25*K1707</f>
        <v>8.1353654419295331</v>
      </c>
      <c r="M1707" s="24">
        <f t="shared" ca="1" si="237"/>
        <v>0.48663727753318753</v>
      </c>
      <c r="N1707" s="15">
        <f ca="1">_xlfn.NORM.INV(M1707,'Input Parameters'!$E$29,'Input Parameters'!$F$29)</f>
        <v>9.9996649835627532E-2</v>
      </c>
      <c r="O1707" s="8">
        <f t="shared" ca="1" si="238"/>
        <v>0.63414210729577281</v>
      </c>
      <c r="P1707" s="30">
        <f ca="1">_xlfn.LOGNORM.INV(O1707,'Input Parameters'!$H$30,'Input Parameters'!$I$30)</f>
        <v>3.1550155805621483</v>
      </c>
      <c r="Q1707" s="10">
        <f t="shared" ca="1" si="239"/>
        <v>0.20281097629666023</v>
      </c>
      <c r="R1707" s="30">
        <f>IF('Input Parameters'!$E$32=0,0,_xlfn.BETA.INV(Q1707,'Input Parameters'!$L$32,'Input Parameters'!$M$32,'Input Parameters'!$J$32,'Input Parameters'!$K$32))</f>
        <v>0</v>
      </c>
      <c r="S1707" s="10">
        <f t="shared" ca="1" si="240"/>
        <v>0.74227365755195851</v>
      </c>
      <c r="T1707" s="26">
        <f ca="1">_xlfn.LOGNORM.INV(S1707,'Input Parameters'!$H$34,'Input Parameters'!$I$34)</f>
        <v>54.65964669124299</v>
      </c>
      <c r="U1707" s="10">
        <f t="shared" ca="1" si="241"/>
        <v>0.41395329534775049</v>
      </c>
      <c r="V1707" s="30">
        <f ca="1">_xlfn.BETA.INV(U1707,'Input Parameters'!$L$36,'Input Parameters'!$M$36,'Input Parameters'!$J$36,'Input Parameters'!$K$36)</f>
        <v>0.5534750893849808</v>
      </c>
      <c r="W1707" s="2">
        <f ca="1">N1707+(P1707-N1707)*(1-ERF((T1707-R1707)/(2*SQRT(L1707*'Input Parameters'!$E$38))))</f>
        <v>0.63582774324236679</v>
      </c>
      <c r="X1707">
        <f t="shared" ca="1" si="242"/>
        <v>0</v>
      </c>
      <c r="Y1707" s="7"/>
    </row>
    <row r="1708" spans="1:25" ht="15" customHeight="1" x14ac:dyDescent="0.25">
      <c r="A1708" s="139">
        <v>1701</v>
      </c>
      <c r="B1708" s="10">
        <f t="shared" ca="1" si="233"/>
        <v>3.6088372280842496E-2</v>
      </c>
      <c r="C1708" s="60">
        <f ca="1">_xlfn.NORM.INV(B1708,'Input Parameters'!$E$15,'Input Parameters'!$F$15)</f>
        <v>173.52730486717138</v>
      </c>
      <c r="D1708" s="10">
        <f t="shared" ca="1" si="234"/>
        <v>0.85743228078043687</v>
      </c>
      <c r="E1708" s="62">
        <f ca="1">IF(_xlfn.NORM.INV(D1708,'Input Parameters'!$E$17,'Input Parameters'!$F$17)&lt;3500,3500,IF(_xlfn.NORM.INV(D1708,'Input Parameters'!$E$17,'Input Parameters'!$F$17)&gt;5500,5500,_xlfn.NORM.INV(D1708,'Input Parameters'!$E$17,'Input Parameters'!$F$17)))</f>
        <v>5500</v>
      </c>
      <c r="F1708" s="10">
        <f t="shared" ca="1" si="235"/>
        <v>0.80908630004400361</v>
      </c>
      <c r="G1708" s="64">
        <f ca="1">_xlfn.NORM.INV(F1708,'Input Parameters'!$E$20,'Input Parameters'!$F$20)</f>
        <v>288.50937918771558</v>
      </c>
      <c r="H1708" s="57">
        <f ca="1">EXP(E1708*(1/'Input Parameters'!$E$23-1/G1708))</f>
        <v>0.75010218179791499</v>
      </c>
      <c r="I1708" s="10">
        <f t="shared" ca="1" si="236"/>
        <v>0.67922424511199009</v>
      </c>
      <c r="J1708" s="30">
        <f ca="1">_xlfn.BETA.INV(I1708,'Input Parameters'!$L$26,'Input Parameters'!$M$26,'Input Parameters'!$J$26,'Input Parameters'!$K$26)</f>
        <v>0.73312229169423104</v>
      </c>
      <c r="K1708" s="168">
        <f ca="1">('Input Parameters'!$E$27/'Input Parameters'!$E$38)^$J1708</f>
        <v>5.20204420232105E-3</v>
      </c>
      <c r="L1708" s="69">
        <f ca="1">$H1708*$C1708*'Input Parameters'!$E$25*K1708</f>
        <v>0.67711477184432267</v>
      </c>
      <c r="M1708" s="24">
        <f t="shared" ca="1" si="237"/>
        <v>0.16928337497048407</v>
      </c>
      <c r="N1708" s="15">
        <f ca="1">_xlfn.NORM.INV(M1708,'Input Parameters'!$E$29,'Input Parameters'!$F$29)</f>
        <v>9.9904299899935073E-2</v>
      </c>
      <c r="O1708" s="8">
        <f t="shared" ca="1" si="238"/>
        <v>0.77684083469319987</v>
      </c>
      <c r="P1708" s="30">
        <f ca="1">_xlfn.LOGNORM.INV(O1708,'Input Parameters'!$H$30,'Input Parameters'!$I$30)</f>
        <v>3.8450638228734837</v>
      </c>
      <c r="Q1708" s="10">
        <f t="shared" ca="1" si="239"/>
        <v>0.58553965396496666</v>
      </c>
      <c r="R1708" s="30">
        <f>IF('Input Parameters'!$E$32=0,0,_xlfn.BETA.INV(Q1708,'Input Parameters'!$L$32,'Input Parameters'!$M$32,'Input Parameters'!$J$32,'Input Parameters'!$K$32))</f>
        <v>0</v>
      </c>
      <c r="S1708" s="10">
        <f t="shared" ca="1" si="240"/>
        <v>0.88161292619589737</v>
      </c>
      <c r="T1708" s="26">
        <f ca="1">_xlfn.LOGNORM.INV(S1708,'Input Parameters'!$H$34,'Input Parameters'!$I$34)</f>
        <v>58.408268251890135</v>
      </c>
      <c r="U1708" s="10">
        <f t="shared" ca="1" si="241"/>
        <v>0.10221626395576189</v>
      </c>
      <c r="V1708" s="30">
        <f ca="1">_xlfn.BETA.INV(U1708,'Input Parameters'!$L$36,'Input Parameters'!$M$36,'Input Parameters'!$J$36,'Input Parameters'!$K$36)</f>
        <v>0.41823294703109226</v>
      </c>
      <c r="W1708" s="2">
        <f ca="1">N1708+(P1708-N1708)*(1-ERF((T1708-R1708)/(2*SQRT(L1708*'Input Parameters'!$E$38))))</f>
        <v>9.9906243893031696E-2</v>
      </c>
      <c r="X1708">
        <f t="shared" ca="1" si="242"/>
        <v>1</v>
      </c>
      <c r="Y1708" s="7"/>
    </row>
    <row r="1709" spans="1:25" ht="15" customHeight="1" x14ac:dyDescent="0.25">
      <c r="A1709" s="139">
        <v>1702</v>
      </c>
      <c r="B1709" s="10">
        <f t="shared" ca="1" si="233"/>
        <v>0.41213882196703466</v>
      </c>
      <c r="C1709" s="60">
        <f ca="1">_xlfn.NORM.INV(B1709,'Input Parameters'!$E$15,'Input Parameters'!$F$15)</f>
        <v>258.93373346812217</v>
      </c>
      <c r="D1709" s="10">
        <f t="shared" ca="1" si="234"/>
        <v>0.84252839534014623</v>
      </c>
      <c r="E1709" s="62">
        <f ca="1">IF(_xlfn.NORM.INV(D1709,'Input Parameters'!$E$17,'Input Parameters'!$F$17)&lt;3500,3500,IF(_xlfn.NORM.INV(D1709,'Input Parameters'!$E$17,'Input Parameters'!$F$17)&gt;5500,5500,_xlfn.NORM.INV(D1709,'Input Parameters'!$E$17,'Input Parameters'!$F$17)))</f>
        <v>5500</v>
      </c>
      <c r="F1709" s="10">
        <f t="shared" ca="1" si="235"/>
        <v>0.93914857662983853</v>
      </c>
      <c r="G1709" s="64">
        <f ca="1">_xlfn.NORM.INV(F1709,'Input Parameters'!$E$20,'Input Parameters'!$F$20)</f>
        <v>293.01935901012951</v>
      </c>
      <c r="H1709" s="57">
        <f ca="1">EXP(E1709*(1/'Input Parameters'!$E$23-1/G1709))</f>
        <v>1.0058855521218204</v>
      </c>
      <c r="I1709" s="10">
        <f t="shared" ca="1" si="236"/>
        <v>0.14539923824487355</v>
      </c>
      <c r="J1709" s="30">
        <f ca="1">_xlfn.BETA.INV(I1709,'Input Parameters'!$L$26,'Input Parameters'!$M$26,'Input Parameters'!$J$26,'Input Parameters'!$K$26)</f>
        <v>0.48299242289802097</v>
      </c>
      <c r="K1709" s="168">
        <f ca="1">('Input Parameters'!$E$27/'Input Parameters'!$E$38)^$J1709</f>
        <v>3.128814135402997E-2</v>
      </c>
      <c r="L1709" s="69">
        <f ca="1">$H1709*$C1709*'Input Parameters'!$E$25*K1709</f>
        <v>8.1492373797930071</v>
      </c>
      <c r="M1709" s="24">
        <f t="shared" ca="1" si="237"/>
        <v>0.40509481511121537</v>
      </c>
      <c r="N1709" s="15">
        <f ca="1">_xlfn.NORM.INV(M1709,'Input Parameters'!$E$29,'Input Parameters'!$F$29)</f>
        <v>9.9975981859724478E-2</v>
      </c>
      <c r="O1709" s="8">
        <f t="shared" ca="1" si="238"/>
        <v>0.45975840458040618</v>
      </c>
      <c r="P1709" s="30">
        <f ca="1">_xlfn.LOGNORM.INV(O1709,'Input Parameters'!$H$30,'Input Parameters'!$I$30)</f>
        <v>2.5582157295964483</v>
      </c>
      <c r="Q1709" s="10">
        <f t="shared" ca="1" si="239"/>
        <v>0.56067332741346765</v>
      </c>
      <c r="R1709" s="30">
        <f>IF('Input Parameters'!$E$32=0,0,_xlfn.BETA.INV(Q1709,'Input Parameters'!$L$32,'Input Parameters'!$M$32,'Input Parameters'!$J$32,'Input Parameters'!$K$32))</f>
        <v>0</v>
      </c>
      <c r="S1709" s="10">
        <f t="shared" ca="1" si="240"/>
        <v>0.99219883114224139</v>
      </c>
      <c r="T1709" s="26">
        <f ca="1">_xlfn.LOGNORM.INV(S1709,'Input Parameters'!$H$34,'Input Parameters'!$I$34)</f>
        <v>68.117512770653008</v>
      </c>
      <c r="U1709" s="10">
        <f t="shared" ca="1" si="241"/>
        <v>0.60445171278724075</v>
      </c>
      <c r="V1709" s="30">
        <f ca="1">_xlfn.BETA.INV(U1709,'Input Parameters'!$L$36,'Input Parameters'!$M$36,'Input Parameters'!$J$36,'Input Parameters'!$K$36)</f>
        <v>0.62725440418023137</v>
      </c>
      <c r="W1709" s="2">
        <f ca="1">N1709+(P1709-N1709)*(1-ERF((T1709-R1709)/(2*SQRT(L1709*'Input Parameters'!$E$38))))</f>
        <v>0.32503007493704816</v>
      </c>
      <c r="X1709">
        <f t="shared" ca="1" si="242"/>
        <v>1</v>
      </c>
      <c r="Y1709" s="7"/>
    </row>
    <row r="1710" spans="1:25" ht="15" customHeight="1" x14ac:dyDescent="0.25">
      <c r="A1710" s="139">
        <v>1703</v>
      </c>
      <c r="B1710" s="10">
        <f t="shared" ca="1" si="233"/>
        <v>0.3786492346585969</v>
      </c>
      <c r="C1710" s="60">
        <f ca="1">_xlfn.NORM.INV(B1710,'Input Parameters'!$E$15,'Input Parameters'!$F$15)</f>
        <v>254.21978435452408</v>
      </c>
      <c r="D1710" s="10">
        <f t="shared" ca="1" si="234"/>
        <v>0.68343796066097151</v>
      </c>
      <c r="E1710" s="62">
        <f ca="1">IF(_xlfn.NORM.INV(D1710,'Input Parameters'!$E$17,'Input Parameters'!$F$17)&lt;3500,3500,IF(_xlfn.NORM.INV(D1710,'Input Parameters'!$E$17,'Input Parameters'!$F$17)&gt;5500,5500,_xlfn.NORM.INV(D1710,'Input Parameters'!$E$17,'Input Parameters'!$F$17)))</f>
        <v>5134.1340212265668</v>
      </c>
      <c r="F1710" s="10">
        <f t="shared" ca="1" si="235"/>
        <v>8.0628307037289182E-2</v>
      </c>
      <c r="G1710" s="64">
        <f ca="1">_xlfn.NORM.INV(F1710,'Input Parameters'!$E$20,'Input Parameters'!$F$20)</f>
        <v>273.26425304993199</v>
      </c>
      <c r="H1710" s="57">
        <f ca="1">EXP(E1710*(1/'Input Parameters'!$E$23-1/G1710))</f>
        <v>0.28331283582781203</v>
      </c>
      <c r="I1710" s="10">
        <f t="shared" ca="1" si="236"/>
        <v>0.61334550858396275</v>
      </c>
      <c r="J1710" s="30">
        <f ca="1">_xlfn.BETA.INV(I1710,'Input Parameters'!$L$26,'Input Parameters'!$M$26,'Input Parameters'!$J$26,'Input Parameters'!$K$26)</f>
        <v>0.70658392541419635</v>
      </c>
      <c r="K1710" s="168">
        <f ca="1">('Input Parameters'!$E$27/'Input Parameters'!$E$38)^$J1710</f>
        <v>6.2928369593661356E-3</v>
      </c>
      <c r="L1710" s="69">
        <f ca="1">$H1710*$C1710*'Input Parameters'!$E$25*K1710</f>
        <v>0.45323357769232064</v>
      </c>
      <c r="M1710" s="24">
        <f t="shared" ca="1" si="237"/>
        <v>0.90175172707967621</v>
      </c>
      <c r="N1710" s="15">
        <f ca="1">_xlfn.NORM.INV(M1710,'Input Parameters'!$E$29,'Input Parameters'!$F$29)</f>
        <v>0.10012915975705265</v>
      </c>
      <c r="O1710" s="8">
        <f t="shared" ca="1" si="238"/>
        <v>0.97961437937944906</v>
      </c>
      <c r="P1710" s="30">
        <f ca="1">_xlfn.LOGNORM.INV(O1710,'Input Parameters'!$H$30,'Input Parameters'!$I$30)</f>
        <v>7.0530496243424237</v>
      </c>
      <c r="Q1710" s="10">
        <f t="shared" ca="1" si="239"/>
        <v>0.23864114335547715</v>
      </c>
      <c r="R1710" s="30">
        <f>IF('Input Parameters'!$E$32=0,0,_xlfn.BETA.INV(Q1710,'Input Parameters'!$L$32,'Input Parameters'!$M$32,'Input Parameters'!$J$32,'Input Parameters'!$K$32))</f>
        <v>0</v>
      </c>
      <c r="S1710" s="10">
        <f t="shared" ca="1" si="240"/>
        <v>0.30231577029090673</v>
      </c>
      <c r="T1710" s="26">
        <f ca="1">_xlfn.LOGNORM.INV(S1710,'Input Parameters'!$H$34,'Input Parameters'!$I$34)</f>
        <v>47.260553960549593</v>
      </c>
      <c r="U1710" s="10">
        <f t="shared" ca="1" si="241"/>
        <v>0.55993371830298699</v>
      </c>
      <c r="V1710" s="30">
        <f ca="1">_xlfn.BETA.INV(U1710,'Input Parameters'!$L$36,'Input Parameters'!$M$36,'Input Parameters'!$J$36,'Input Parameters'!$K$36)</f>
        <v>0.60919512411349364</v>
      </c>
      <c r="W1710" s="2">
        <f ca="1">N1710+(P1710-N1710)*(1-ERF((T1710-R1710)/(2*SQRT(L1710*'Input Parameters'!$E$38))))</f>
        <v>0.10013396370736613</v>
      </c>
      <c r="X1710">
        <f t="shared" ca="1" si="242"/>
        <v>1</v>
      </c>
      <c r="Y1710" s="7"/>
    </row>
    <row r="1711" spans="1:25" ht="15" customHeight="1" x14ac:dyDescent="0.25">
      <c r="A1711" s="139">
        <v>1704</v>
      </c>
      <c r="B1711" s="10">
        <f t="shared" ca="1" si="233"/>
        <v>0.36191047444744884</v>
      </c>
      <c r="C1711" s="60">
        <f ca="1">_xlfn.NORM.INV(B1711,'Input Parameters'!$E$15,'Input Parameters'!$F$15)</f>
        <v>251.81757807285419</v>
      </c>
      <c r="D1711" s="10">
        <f t="shared" ca="1" si="234"/>
        <v>0.84223218985685677</v>
      </c>
      <c r="E1711" s="62">
        <f ca="1">IF(_xlfn.NORM.INV(D1711,'Input Parameters'!$E$17,'Input Parameters'!$F$17)&lt;3500,3500,IF(_xlfn.NORM.INV(D1711,'Input Parameters'!$E$17,'Input Parameters'!$F$17)&gt;5500,5500,_xlfn.NORM.INV(D1711,'Input Parameters'!$E$17,'Input Parameters'!$F$17)))</f>
        <v>5500</v>
      </c>
      <c r="F1711" s="10">
        <f t="shared" ca="1" si="235"/>
        <v>0.35239379741304777</v>
      </c>
      <c r="G1711" s="64">
        <f ca="1">_xlfn.NORM.INV(F1711,'Input Parameters'!$E$20,'Input Parameters'!$F$20)</f>
        <v>280.11159979802773</v>
      </c>
      <c r="H1711" s="57">
        <f ca="1">EXP(E1711*(1/'Input Parameters'!$E$23-1/G1711))</f>
        <v>0.42355495535779036</v>
      </c>
      <c r="I1711" s="10">
        <f t="shared" ca="1" si="236"/>
        <v>0.52516784167923281</v>
      </c>
      <c r="J1711" s="30">
        <f ca="1">_xlfn.BETA.INV(I1711,'Input Parameters'!$L$26,'Input Parameters'!$M$26,'Input Parameters'!$J$26,'Input Parameters'!$K$26)</f>
        <v>0.67150229720418952</v>
      </c>
      <c r="K1711" s="168">
        <f ca="1">('Input Parameters'!$E$27/'Input Parameters'!$E$38)^$J1711</f>
        <v>8.0934358846406814E-3</v>
      </c>
      <c r="L1711" s="69">
        <f ca="1">$H1711*$C1711*'Input Parameters'!$E$25*K1711</f>
        <v>0.86323440337240342</v>
      </c>
      <c r="M1711" s="24">
        <f t="shared" ca="1" si="237"/>
        <v>0.94240026181110059</v>
      </c>
      <c r="N1711" s="15">
        <f ca="1">_xlfn.NORM.INV(M1711,'Input Parameters'!$E$29,'Input Parameters'!$F$29)</f>
        <v>0.10015752468525076</v>
      </c>
      <c r="O1711" s="8">
        <f t="shared" ca="1" si="238"/>
        <v>0.8890546793501799</v>
      </c>
      <c r="P1711" s="30">
        <f ca="1">_xlfn.LOGNORM.INV(O1711,'Input Parameters'!$H$30,'Input Parameters'!$I$30)</f>
        <v>4.7781871475214341</v>
      </c>
      <c r="Q1711" s="10">
        <f t="shared" ca="1" si="239"/>
        <v>0.22486614338146449</v>
      </c>
      <c r="R1711" s="30">
        <f>IF('Input Parameters'!$E$32=0,0,_xlfn.BETA.INV(Q1711,'Input Parameters'!$L$32,'Input Parameters'!$M$32,'Input Parameters'!$J$32,'Input Parameters'!$K$32))</f>
        <v>0</v>
      </c>
      <c r="S1711" s="10">
        <f t="shared" ca="1" si="240"/>
        <v>0.32911226927830295</v>
      </c>
      <c r="T1711" s="26">
        <f ca="1">_xlfn.LOGNORM.INV(S1711,'Input Parameters'!$H$34,'Input Parameters'!$I$34)</f>
        <v>47.706264895773955</v>
      </c>
      <c r="U1711" s="10">
        <f t="shared" ca="1" si="241"/>
        <v>0.96666896776540756</v>
      </c>
      <c r="V1711" s="30">
        <f ca="1">_xlfn.BETA.INV(U1711,'Input Parameters'!$L$36,'Input Parameters'!$M$36,'Input Parameters'!$J$36,'Input Parameters'!$K$36)</f>
        <v>0.90495278143066282</v>
      </c>
      <c r="W1711" s="2">
        <f ca="1">N1711+(P1711-N1711)*(1-ERF((T1711-R1711)/(2*SQRT(L1711*'Input Parameters'!$E$38))))</f>
        <v>0.1014795431322392</v>
      </c>
      <c r="X1711">
        <f t="shared" ca="1" si="242"/>
        <v>1</v>
      </c>
      <c r="Y1711" s="7"/>
    </row>
    <row r="1712" spans="1:25" ht="15" customHeight="1" x14ac:dyDescent="0.25">
      <c r="A1712" s="139">
        <v>1705</v>
      </c>
      <c r="B1712" s="10">
        <f t="shared" ca="1" si="233"/>
        <v>0.88074330981186821</v>
      </c>
      <c r="C1712" s="60">
        <f ca="1">_xlfn.NORM.INV(B1712,'Input Parameters'!$E$15,'Input Parameters'!$F$15)</f>
        <v>334.84558938020689</v>
      </c>
      <c r="D1712" s="10">
        <f t="shared" ca="1" si="234"/>
        <v>0.39296195631960595</v>
      </c>
      <c r="E1712" s="62">
        <f ca="1">IF(_xlfn.NORM.INV(D1712,'Input Parameters'!$E$17,'Input Parameters'!$F$17)&lt;3500,3500,IF(_xlfn.NORM.INV(D1712,'Input Parameters'!$E$17,'Input Parameters'!$F$17)&gt;5500,5500,_xlfn.NORM.INV(D1712,'Input Parameters'!$E$17,'Input Parameters'!$F$17)))</f>
        <v>4609.8748233875431</v>
      </c>
      <c r="F1712" s="10">
        <f t="shared" ca="1" si="235"/>
        <v>0.77081633901547086</v>
      </c>
      <c r="G1712" s="64">
        <f ca="1">_xlfn.NORM.INV(F1712,'Input Parameters'!$E$20,'Input Parameters'!$F$20)</f>
        <v>287.61830435847168</v>
      </c>
      <c r="H1712" s="57">
        <f ca="1">EXP(E1712*(1/'Input Parameters'!$E$23-1/G1712))</f>
        <v>0.74788084040573699</v>
      </c>
      <c r="I1712" s="10">
        <f t="shared" ca="1" si="236"/>
        <v>0.29403417265608778</v>
      </c>
      <c r="J1712" s="30">
        <f ca="1">_xlfn.BETA.INV(I1712,'Input Parameters'!$L$26,'Input Parameters'!$M$26,'Input Parameters'!$J$26,'Input Parameters'!$K$26)</f>
        <v>0.5712950318717398</v>
      </c>
      <c r="K1712" s="168">
        <f ca="1">('Input Parameters'!$E$27/'Input Parameters'!$E$38)^$J1712</f>
        <v>1.6607301421706522E-2</v>
      </c>
      <c r="L1712" s="69">
        <f ca="1">$H1712*$C1712*'Input Parameters'!$E$25*K1712</f>
        <v>4.1588768287603379</v>
      </c>
      <c r="M1712" s="24">
        <f t="shared" ca="1" si="237"/>
        <v>0.69128407110686252</v>
      </c>
      <c r="N1712" s="15">
        <f ca="1">_xlfn.NORM.INV(M1712,'Input Parameters'!$E$29,'Input Parameters'!$F$29)</f>
        <v>0.10004994933679416</v>
      </c>
      <c r="O1712" s="8">
        <f t="shared" ca="1" si="238"/>
        <v>0.43230020741636843</v>
      </c>
      <c r="P1712" s="30">
        <f ca="1">_xlfn.LOGNORM.INV(O1712,'Input Parameters'!$H$30,'Input Parameters'!$I$30)</f>
        <v>2.4756170438260656</v>
      </c>
      <c r="Q1712" s="10">
        <f t="shared" ca="1" si="239"/>
        <v>0.47899884409372684</v>
      </c>
      <c r="R1712" s="30">
        <f>IF('Input Parameters'!$E$32=0,0,_xlfn.BETA.INV(Q1712,'Input Parameters'!$L$32,'Input Parameters'!$M$32,'Input Parameters'!$J$32,'Input Parameters'!$K$32))</f>
        <v>0</v>
      </c>
      <c r="S1712" s="10">
        <f t="shared" ca="1" si="240"/>
        <v>0.51566731728519355</v>
      </c>
      <c r="T1712" s="26">
        <f ca="1">_xlfn.LOGNORM.INV(S1712,'Input Parameters'!$H$34,'Input Parameters'!$I$34)</f>
        <v>50.654877353560103</v>
      </c>
      <c r="U1712" s="10">
        <f t="shared" ca="1" si="241"/>
        <v>0.69504714303694337</v>
      </c>
      <c r="V1712" s="30">
        <f ca="1">_xlfn.BETA.INV(U1712,'Input Parameters'!$L$36,'Input Parameters'!$M$36,'Input Parameters'!$J$36,'Input Parameters'!$K$36)</f>
        <v>0.6672701219538677</v>
      </c>
      <c r="W1712" s="2">
        <f ca="1">N1712+(P1712-N1712)*(1-ERF((T1712-R1712)/(2*SQRT(L1712*'Input Parameters'!$E$38))))</f>
        <v>0.2877760803287579</v>
      </c>
      <c r="X1712">
        <f t="shared" ca="1" si="242"/>
        <v>1</v>
      </c>
      <c r="Y1712" s="7"/>
    </row>
    <row r="1713" spans="1:25" ht="15" customHeight="1" x14ac:dyDescent="0.25">
      <c r="A1713" s="139">
        <v>1706</v>
      </c>
      <c r="B1713" s="10">
        <f t="shared" ca="1" si="233"/>
        <v>0.13318959777058281</v>
      </c>
      <c r="C1713" s="60">
        <f ca="1">_xlfn.NORM.INV(B1713,'Input Parameters'!$E$15,'Input Parameters'!$F$15)</f>
        <v>210.73446731879693</v>
      </c>
      <c r="D1713" s="10">
        <f t="shared" ca="1" si="234"/>
        <v>0.79096064169844482</v>
      </c>
      <c r="E1713" s="62">
        <f ca="1">IF(_xlfn.NORM.INV(D1713,'Input Parameters'!$E$17,'Input Parameters'!$F$17)&lt;3500,3500,IF(_xlfn.NORM.INV(D1713,'Input Parameters'!$E$17,'Input Parameters'!$F$17)&gt;5500,5500,_xlfn.NORM.INV(D1713,'Input Parameters'!$E$17,'Input Parameters'!$F$17)))</f>
        <v>5366.831281085847</v>
      </c>
      <c r="F1713" s="10">
        <f t="shared" ca="1" si="235"/>
        <v>0.24775981316722462</v>
      </c>
      <c r="G1713" s="64">
        <f ca="1">_xlfn.NORM.INV(F1713,'Input Parameters'!$E$20,'Input Parameters'!$F$20)</f>
        <v>278.08357354067203</v>
      </c>
      <c r="H1713" s="57">
        <f ca="1">EXP(E1713*(1/'Input Parameters'!$E$23-1/G1713))</f>
        <v>0.37606237393078618</v>
      </c>
      <c r="I1713" s="10">
        <f t="shared" ca="1" si="236"/>
        <v>0.48816812372631135</v>
      </c>
      <c r="J1713" s="30">
        <f ca="1">_xlfn.BETA.INV(I1713,'Input Parameters'!$L$26,'Input Parameters'!$M$26,'Input Parameters'!$J$26,'Input Parameters'!$K$26)</f>
        <v>0.65661589322873137</v>
      </c>
      <c r="K1713" s="168">
        <f ca="1">('Input Parameters'!$E$27/'Input Parameters'!$E$38)^$J1713</f>
        <v>9.0054853759651207E-3</v>
      </c>
      <c r="L1713" s="69">
        <f ca="1">$H1713*$C1713*'Input Parameters'!$E$25*K1713</f>
        <v>0.71367844866820074</v>
      </c>
      <c r="M1713" s="24">
        <f t="shared" ca="1" si="237"/>
        <v>0.58986362371066581</v>
      </c>
      <c r="N1713" s="15">
        <f ca="1">_xlfn.NORM.INV(M1713,'Input Parameters'!$E$29,'Input Parameters'!$F$29)</f>
        <v>0.10002271941806268</v>
      </c>
      <c r="O1713" s="8">
        <f t="shared" ca="1" si="238"/>
        <v>0.13882992895589563</v>
      </c>
      <c r="P1713" s="30">
        <f ca="1">_xlfn.LOGNORM.INV(O1713,'Input Parameters'!$H$30,'Input Parameters'!$I$30)</f>
        <v>1.6067734715480717</v>
      </c>
      <c r="Q1713" s="10">
        <f t="shared" ca="1" si="239"/>
        <v>0.4199949405750848</v>
      </c>
      <c r="R1713" s="30">
        <f>IF('Input Parameters'!$E$32=0,0,_xlfn.BETA.INV(Q1713,'Input Parameters'!$L$32,'Input Parameters'!$M$32,'Input Parameters'!$J$32,'Input Parameters'!$K$32))</f>
        <v>0</v>
      </c>
      <c r="S1713" s="10">
        <f t="shared" ca="1" si="240"/>
        <v>0.42967137931854837</v>
      </c>
      <c r="T1713" s="26">
        <f ca="1">_xlfn.LOGNORM.INV(S1713,'Input Parameters'!$H$34,'Input Parameters'!$I$34)</f>
        <v>49.307623635120208</v>
      </c>
      <c r="U1713" s="10">
        <f t="shared" ca="1" si="241"/>
        <v>0.23588771920967166</v>
      </c>
      <c r="V1713" s="30">
        <f ca="1">_xlfn.BETA.INV(U1713,'Input Parameters'!$L$36,'Input Parameters'!$M$36,'Input Parameters'!$J$36,'Input Parameters'!$K$36)</f>
        <v>0.48427745322881083</v>
      </c>
      <c r="W1713" s="2">
        <f ca="1">N1713+(P1713-N1713)*(1-ERF((T1713-R1713)/(2*SQRT(L1713*'Input Parameters'!$E$38))))</f>
        <v>0.10007806603635777</v>
      </c>
      <c r="X1713">
        <f t="shared" ca="1" si="242"/>
        <v>1</v>
      </c>
      <c r="Y1713" s="7"/>
    </row>
    <row r="1714" spans="1:25" ht="15" customHeight="1" x14ac:dyDescent="0.25">
      <c r="A1714" s="139">
        <v>1707</v>
      </c>
      <c r="B1714" s="10">
        <f t="shared" ca="1" si="233"/>
        <v>0.29972123540290896</v>
      </c>
      <c r="C1714" s="60">
        <f ca="1">_xlfn.NORM.INV(B1714,'Input Parameters'!$E$15,'Input Parameters'!$F$15)</f>
        <v>242.50467322824585</v>
      </c>
      <c r="D1714" s="10">
        <f t="shared" ca="1" si="234"/>
        <v>0.69579486705446292</v>
      </c>
      <c r="E1714" s="62">
        <f ca="1">IF(_xlfn.NORM.INV(D1714,'Input Parameters'!$E$17,'Input Parameters'!$F$17)&lt;3500,3500,IF(_xlfn.NORM.INV(D1714,'Input Parameters'!$E$17,'Input Parameters'!$F$17)&gt;5500,5500,_xlfn.NORM.INV(D1714,'Input Parameters'!$E$17,'Input Parameters'!$F$17)))</f>
        <v>5158.6408102491323</v>
      </c>
      <c r="F1714" s="10">
        <f t="shared" ca="1" si="235"/>
        <v>0.5636577679828636</v>
      </c>
      <c r="G1714" s="64">
        <f ca="1">_xlfn.NORM.INV(F1714,'Input Parameters'!$E$20,'Input Parameters'!$F$20)</f>
        <v>283.72367227768268</v>
      </c>
      <c r="H1714" s="57">
        <f ca="1">EXP(E1714*(1/'Input Parameters'!$E$23-1/G1714))</f>
        <v>0.56479331566634827</v>
      </c>
      <c r="I1714" s="10">
        <f t="shared" ca="1" si="236"/>
        <v>0.84267171272521668</v>
      </c>
      <c r="J1714" s="30">
        <f ca="1">_xlfn.BETA.INV(I1714,'Input Parameters'!$L$26,'Input Parameters'!$M$26,'Input Parameters'!$J$26,'Input Parameters'!$K$26)</f>
        <v>0.80642968396204451</v>
      </c>
      <c r="K1714" s="168">
        <f ca="1">('Input Parameters'!$E$27/'Input Parameters'!$E$38)^$J1714</f>
        <v>3.0747266343163176E-3</v>
      </c>
      <c r="L1714" s="69">
        <f ca="1">$H1714*$C1714*'Input Parameters'!$E$25*K1714</f>
        <v>0.42112999021987213</v>
      </c>
      <c r="M1714" s="24">
        <f t="shared" ca="1" si="237"/>
        <v>0.10194867603567548</v>
      </c>
      <c r="N1714" s="15">
        <f ca="1">_xlfn.NORM.INV(M1714,'Input Parameters'!$E$29,'Input Parameters'!$F$29)</f>
        <v>9.9872947406906165E-2</v>
      </c>
      <c r="O1714" s="8">
        <f t="shared" ca="1" si="238"/>
        <v>0.37921059846465122</v>
      </c>
      <c r="P1714" s="30">
        <f ca="1">_xlfn.LOGNORM.INV(O1714,'Input Parameters'!$H$30,'Input Parameters'!$I$30)</f>
        <v>2.3204418072802531</v>
      </c>
      <c r="Q1714" s="10">
        <f t="shared" ca="1" si="239"/>
        <v>7.2987470162486745E-2</v>
      </c>
      <c r="R1714" s="30">
        <f>IF('Input Parameters'!$E$32=0,0,_xlfn.BETA.INV(Q1714,'Input Parameters'!$L$32,'Input Parameters'!$M$32,'Input Parameters'!$J$32,'Input Parameters'!$K$32))</f>
        <v>0</v>
      </c>
      <c r="S1714" s="10">
        <f t="shared" ca="1" si="240"/>
        <v>6.3027422789917131E-2</v>
      </c>
      <c r="T1714" s="26">
        <f ca="1">_xlfn.LOGNORM.INV(S1714,'Input Parameters'!$H$34,'Input Parameters'!$I$34)</f>
        <v>41.664699958492918</v>
      </c>
      <c r="U1714" s="10">
        <f t="shared" ca="1" si="241"/>
        <v>0.25563466161484238</v>
      </c>
      <c r="V1714" s="30">
        <f ca="1">_xlfn.BETA.INV(U1714,'Input Parameters'!$L$36,'Input Parameters'!$M$36,'Input Parameters'!$J$36,'Input Parameters'!$K$36)</f>
        <v>0.49247063532895913</v>
      </c>
      <c r="W1714" s="2">
        <f ca="1">N1714+(P1714-N1714)*(1-ERF((T1714-R1714)/(2*SQRT(L1714*'Input Parameters'!$E$38))))</f>
        <v>9.9885445659940328E-2</v>
      </c>
      <c r="X1714">
        <f t="shared" ca="1" si="242"/>
        <v>1</v>
      </c>
      <c r="Y1714" s="7"/>
    </row>
    <row r="1715" spans="1:25" ht="15" customHeight="1" x14ac:dyDescent="0.25">
      <c r="A1715" s="139">
        <v>1708</v>
      </c>
      <c r="B1715" s="10">
        <f t="shared" ca="1" si="233"/>
        <v>0.11510409091561757</v>
      </c>
      <c r="C1715" s="60">
        <f ca="1">_xlfn.NORM.INV(B1715,'Input Parameters'!$E$15,'Input Parameters'!$F$15)</f>
        <v>205.94467710505484</v>
      </c>
      <c r="D1715" s="10">
        <f t="shared" ca="1" si="234"/>
        <v>0.29071984941738604</v>
      </c>
      <c r="E1715" s="62">
        <f ca="1">IF(_xlfn.NORM.INV(D1715,'Input Parameters'!$E$17,'Input Parameters'!$F$17)&lt;3500,3500,IF(_xlfn.NORM.INV(D1715,'Input Parameters'!$E$17,'Input Parameters'!$F$17)&gt;5500,5500,_xlfn.NORM.INV(D1715,'Input Parameters'!$E$17,'Input Parameters'!$F$17)))</f>
        <v>4414.1019087197492</v>
      </c>
      <c r="F1715" s="10">
        <f t="shared" ca="1" si="235"/>
        <v>0.92282452107808366</v>
      </c>
      <c r="G1715" s="64">
        <f ca="1">_xlfn.NORM.INV(F1715,'Input Parameters'!$E$20,'Input Parameters'!$F$20)</f>
        <v>292.19301121421887</v>
      </c>
      <c r="H1715" s="57">
        <f ca="1">EXP(E1715*(1/'Input Parameters'!$E$23-1/G1715))</f>
        <v>0.9628157576209424</v>
      </c>
      <c r="I1715" s="10">
        <f t="shared" ca="1" si="236"/>
        <v>0.94277744320015067</v>
      </c>
      <c r="J1715" s="30">
        <f ca="1">_xlfn.BETA.INV(I1715,'Input Parameters'!$L$26,'Input Parameters'!$M$26,'Input Parameters'!$J$26,'Input Parameters'!$K$26)</f>
        <v>0.87013802046058242</v>
      </c>
      <c r="K1715" s="168">
        <f ca="1">('Input Parameters'!$E$27/'Input Parameters'!$E$38)^$J1715</f>
        <v>1.9468926459833597E-3</v>
      </c>
      <c r="L1715" s="69">
        <f ca="1">$H1715*$C1715*'Input Parameters'!$E$25*K1715</f>
        <v>0.38604307439080404</v>
      </c>
      <c r="M1715" s="24">
        <f t="shared" ca="1" si="237"/>
        <v>0.31680417842312836</v>
      </c>
      <c r="N1715" s="15">
        <f ca="1">_xlfn.NORM.INV(M1715,'Input Parameters'!$E$29,'Input Parameters'!$F$29)</f>
        <v>9.9952334576543636E-2</v>
      </c>
      <c r="O1715" s="8">
        <f t="shared" ca="1" si="238"/>
        <v>0.4957988268813216</v>
      </c>
      <c r="P1715" s="30">
        <f ca="1">_xlfn.LOGNORM.INV(O1715,'Input Parameters'!$H$30,'Input Parameters'!$I$30)</f>
        <v>2.6699663888012575</v>
      </c>
      <c r="Q1715" s="10">
        <f t="shared" ca="1" si="239"/>
        <v>0.74475223770895982</v>
      </c>
      <c r="R1715" s="30">
        <f>IF('Input Parameters'!$E$32=0,0,_xlfn.BETA.INV(Q1715,'Input Parameters'!$L$32,'Input Parameters'!$M$32,'Input Parameters'!$J$32,'Input Parameters'!$K$32))</f>
        <v>0</v>
      </c>
      <c r="S1715" s="10">
        <f t="shared" ca="1" si="240"/>
        <v>0.46318360635442812</v>
      </c>
      <c r="T1715" s="26">
        <f ca="1">_xlfn.LOGNORM.INV(S1715,'Input Parameters'!$H$34,'Input Parameters'!$I$34)</f>
        <v>49.830983988483304</v>
      </c>
      <c r="U1715" s="10">
        <f t="shared" ca="1" si="241"/>
        <v>0.57630638315093663</v>
      </c>
      <c r="V1715" s="30">
        <f ca="1">_xlfn.BETA.INV(U1715,'Input Parameters'!$L$36,'Input Parameters'!$M$36,'Input Parameters'!$J$36,'Input Parameters'!$K$36)</f>
        <v>0.61574657649850895</v>
      </c>
      <c r="W1715" s="2">
        <f ca="1">N1715+(P1715-N1715)*(1-ERF((T1715-R1715)/(2*SQRT(L1715*'Input Parameters'!$E$38))))</f>
        <v>9.9952371042823937E-2</v>
      </c>
      <c r="X1715">
        <f t="shared" ca="1" si="242"/>
        <v>1</v>
      </c>
      <c r="Y1715" s="7"/>
    </row>
    <row r="1716" spans="1:25" ht="15" customHeight="1" x14ac:dyDescent="0.25">
      <c r="A1716" s="139">
        <v>1709</v>
      </c>
      <c r="B1716" s="10">
        <f t="shared" ca="1" si="233"/>
        <v>0.62549922137373215</v>
      </c>
      <c r="C1716" s="60">
        <f ca="1">_xlfn.NORM.INV(B1716,'Input Parameters'!$E$15,'Input Parameters'!$F$15)</f>
        <v>288.30672545503887</v>
      </c>
      <c r="D1716" s="10">
        <f t="shared" ca="1" si="234"/>
        <v>0.18626272697721047</v>
      </c>
      <c r="E1716" s="62">
        <f ca="1">IF(_xlfn.NORM.INV(D1716,'Input Parameters'!$E$17,'Input Parameters'!$F$17)&lt;3500,3500,IF(_xlfn.NORM.INV(D1716,'Input Parameters'!$E$17,'Input Parameters'!$F$17)&gt;5500,5500,_xlfn.NORM.INV(D1716,'Input Parameters'!$E$17,'Input Parameters'!$F$17)))</f>
        <v>4175.7730505078744</v>
      </c>
      <c r="F1716" s="10">
        <f t="shared" ca="1" si="235"/>
        <v>0.55005107984369972</v>
      </c>
      <c r="G1716" s="64">
        <f ca="1">_xlfn.NORM.INV(F1716,'Input Parameters'!$E$20,'Input Parameters'!$F$20)</f>
        <v>283.49279568666401</v>
      </c>
      <c r="H1716" s="57">
        <f ca="1">EXP(E1716*(1/'Input Parameters'!$E$23-1/G1716))</f>
        <v>0.62223742944935512</v>
      </c>
      <c r="I1716" s="10">
        <f t="shared" ca="1" si="236"/>
        <v>0.97313172690528937</v>
      </c>
      <c r="J1716" s="30">
        <f ca="1">_xlfn.BETA.INV(I1716,'Input Parameters'!$L$26,'Input Parameters'!$M$26,'Input Parameters'!$J$26,'Input Parameters'!$K$26)</f>
        <v>0.90149937036841898</v>
      </c>
      <c r="K1716" s="168">
        <f ca="1">('Input Parameters'!$E$27/'Input Parameters'!$E$38)^$J1716</f>
        <v>1.5546942131043405E-3</v>
      </c>
      <c r="L1716" s="69">
        <f ca="1">$H1716*$C1716*'Input Parameters'!$E$25*K1716</f>
        <v>0.27890473486362916</v>
      </c>
      <c r="M1716" s="24">
        <f t="shared" ca="1" si="237"/>
        <v>4.6681413374160763E-2</v>
      </c>
      <c r="N1716" s="15">
        <f ca="1">_xlfn.NORM.INV(M1716,'Input Parameters'!$E$29,'Input Parameters'!$F$29)</f>
        <v>9.9832208055912725E-2</v>
      </c>
      <c r="O1716" s="8">
        <f t="shared" ca="1" si="238"/>
        <v>0.47736883959902532</v>
      </c>
      <c r="P1716" s="30">
        <f ca="1">_xlfn.LOGNORM.INV(O1716,'Input Parameters'!$H$30,'Input Parameters'!$I$30)</f>
        <v>2.6122945017938717</v>
      </c>
      <c r="Q1716" s="10">
        <f t="shared" ca="1" si="239"/>
        <v>5.0915997583037442E-2</v>
      </c>
      <c r="R1716" s="30">
        <f>IF('Input Parameters'!$E$32=0,0,_xlfn.BETA.INV(Q1716,'Input Parameters'!$L$32,'Input Parameters'!$M$32,'Input Parameters'!$J$32,'Input Parameters'!$K$32))</f>
        <v>0</v>
      </c>
      <c r="S1716" s="10">
        <f t="shared" ca="1" si="240"/>
        <v>0.75282410801645261</v>
      </c>
      <c r="T1716" s="26">
        <f ca="1">_xlfn.LOGNORM.INV(S1716,'Input Parameters'!$H$34,'Input Parameters'!$I$34)</f>
        <v>54.884930739322762</v>
      </c>
      <c r="U1716" s="10">
        <f t="shared" ca="1" si="241"/>
        <v>0.24925646261310619</v>
      </c>
      <c r="V1716" s="30">
        <f ca="1">_xlfn.BETA.INV(U1716,'Input Parameters'!$L$36,'Input Parameters'!$M$36,'Input Parameters'!$J$36,'Input Parameters'!$K$36)</f>
        <v>0.48984827616014776</v>
      </c>
      <c r="W1716" s="2">
        <f ca="1">N1716+(P1716-N1716)*(1-ERF((T1716-R1716)/(2*SQRT(L1716*'Input Parameters'!$E$38))))</f>
        <v>9.9832208056415656E-2</v>
      </c>
      <c r="X1716">
        <f t="shared" ca="1" si="242"/>
        <v>1</v>
      </c>
      <c r="Y1716" s="7"/>
    </row>
    <row r="1717" spans="1:25" ht="15" customHeight="1" x14ac:dyDescent="0.25">
      <c r="A1717" s="139">
        <v>1710</v>
      </c>
      <c r="B1717" s="10">
        <f t="shared" ca="1" si="233"/>
        <v>0.8842071164390265</v>
      </c>
      <c r="C1717" s="60">
        <f ca="1">_xlfn.NORM.INV(B1717,'Input Parameters'!$E$15,'Input Parameters'!$F$15)</f>
        <v>335.7979428536417</v>
      </c>
      <c r="D1717" s="10">
        <f t="shared" ca="1" si="234"/>
        <v>0.17138835029067334</v>
      </c>
      <c r="E1717" s="62">
        <f ca="1">IF(_xlfn.NORM.INV(D1717,'Input Parameters'!$E$17,'Input Parameters'!$F$17)&lt;3500,3500,IF(_xlfn.NORM.INV(D1717,'Input Parameters'!$E$17,'Input Parameters'!$F$17)&gt;5500,5500,_xlfn.NORM.INV(D1717,'Input Parameters'!$E$17,'Input Parameters'!$F$17)))</f>
        <v>4135.9147972363571</v>
      </c>
      <c r="F1717" s="10">
        <f t="shared" ca="1" si="235"/>
        <v>0.54889092974078524</v>
      </c>
      <c r="G1717" s="64">
        <f ca="1">_xlfn.NORM.INV(F1717,'Input Parameters'!$E$20,'Input Parameters'!$F$20)</f>
        <v>283.47316048082229</v>
      </c>
      <c r="H1717" s="57">
        <f ca="1">EXP(E1717*(1/'Input Parameters'!$E$23-1/G1717))</f>
        <v>0.62443030695363699</v>
      </c>
      <c r="I1717" s="10">
        <f t="shared" ca="1" si="236"/>
        <v>0.12304846128783398</v>
      </c>
      <c r="J1717" s="30">
        <f ca="1">_xlfn.BETA.INV(I1717,'Input Parameters'!$L$26,'Input Parameters'!$M$26,'Input Parameters'!$J$26,'Input Parameters'!$K$26)</f>
        <v>0.46529747506861302</v>
      </c>
      <c r="K1717" s="168">
        <f ca="1">('Input Parameters'!$E$27/'Input Parameters'!$E$38)^$J1717</f>
        <v>3.5522469376075685E-2</v>
      </c>
      <c r="L1717" s="69">
        <f ca="1">$H1717*$C1717*'Input Parameters'!$E$25*K1717</f>
        <v>7.4484370778163314</v>
      </c>
      <c r="M1717" s="24">
        <f t="shared" ca="1" si="237"/>
        <v>0.42583222451835778</v>
      </c>
      <c r="N1717" s="15">
        <f ca="1">_xlfn.NORM.INV(M1717,'Input Parameters'!$E$29,'Input Parameters'!$F$29)</f>
        <v>9.9981300486711874E-2</v>
      </c>
      <c r="O1717" s="8">
        <f t="shared" ca="1" si="238"/>
        <v>4.319560777438991E-2</v>
      </c>
      <c r="P1717" s="30">
        <f ca="1">_xlfn.LOGNORM.INV(O1717,'Input Parameters'!$H$30,'Input Parameters'!$I$30)</f>
        <v>1.1936621643553698</v>
      </c>
      <c r="Q1717" s="10">
        <f t="shared" ca="1" si="239"/>
        <v>0.19214906879528848</v>
      </c>
      <c r="R1717" s="30">
        <f>IF('Input Parameters'!$E$32=0,0,_xlfn.BETA.INV(Q1717,'Input Parameters'!$L$32,'Input Parameters'!$M$32,'Input Parameters'!$J$32,'Input Parameters'!$K$32))</f>
        <v>0</v>
      </c>
      <c r="S1717" s="10">
        <f t="shared" ca="1" si="240"/>
        <v>0.85175750656082139</v>
      </c>
      <c r="T1717" s="26">
        <f ca="1">_xlfn.LOGNORM.INV(S1717,'Input Parameters'!$H$34,'Input Parameters'!$I$34)</f>
        <v>57.405428593638469</v>
      </c>
      <c r="U1717" s="10">
        <f t="shared" ca="1" si="241"/>
        <v>0.62846135788091617</v>
      </c>
      <c r="V1717" s="30">
        <f ca="1">_xlfn.BETA.INV(U1717,'Input Parameters'!$L$36,'Input Parameters'!$M$36,'Input Parameters'!$J$36,'Input Parameters'!$K$36)</f>
        <v>0.63736259476411394</v>
      </c>
      <c r="W1717" s="2">
        <f ca="1">N1717+(P1717-N1717)*(1-ERF((T1717-R1717)/(2*SQRT(L1717*'Input Parameters'!$E$38))))</f>
        <v>0.24973840492275218</v>
      </c>
      <c r="X1717">
        <f t="shared" ca="1" si="242"/>
        <v>1</v>
      </c>
      <c r="Y1717" s="7"/>
    </row>
    <row r="1718" spans="1:25" ht="15" customHeight="1" x14ac:dyDescent="0.25">
      <c r="A1718" s="139">
        <v>1711</v>
      </c>
      <c r="B1718" s="10">
        <f t="shared" ca="1" si="233"/>
        <v>0.78771352972500974</v>
      </c>
      <c r="C1718" s="60">
        <f ca="1">_xlfn.NORM.INV(B1718,'Input Parameters'!$E$15,'Input Parameters'!$F$15)</f>
        <v>314.24135809832859</v>
      </c>
      <c r="D1718" s="10">
        <f t="shared" ca="1" si="234"/>
        <v>2.8601180579635233E-2</v>
      </c>
      <c r="E1718" s="62">
        <f ca="1">IF(_xlfn.NORM.INV(D1718,'Input Parameters'!$E$17,'Input Parameters'!$F$17)&lt;3500,3500,IF(_xlfn.NORM.INV(D1718,'Input Parameters'!$E$17,'Input Parameters'!$F$17)&gt;5500,5500,_xlfn.NORM.INV(D1718,'Input Parameters'!$E$17,'Input Parameters'!$F$17)))</f>
        <v>3500</v>
      </c>
      <c r="F1718" s="10">
        <f t="shared" ca="1" si="235"/>
        <v>0.23758953473902589</v>
      </c>
      <c r="G1718" s="64">
        <f ca="1">_xlfn.NORM.INV(F1718,'Input Parameters'!$E$20,'Input Parameters'!$F$20)</f>
        <v>277.8656787059777</v>
      </c>
      <c r="H1718" s="57">
        <f ca="1">EXP(E1718*(1/'Input Parameters'!$E$23-1/G1718))</f>
        <v>0.52326020674764451</v>
      </c>
      <c r="I1718" s="10">
        <f t="shared" ca="1" si="236"/>
        <v>0.35287503472049786</v>
      </c>
      <c r="J1718" s="30">
        <f ca="1">_xlfn.BETA.INV(I1718,'Input Parameters'!$L$26,'Input Parameters'!$M$26,'Input Parameters'!$J$26,'Input Parameters'!$K$26)</f>
        <v>0.59910407100697383</v>
      </c>
      <c r="K1718" s="168">
        <f ca="1">('Input Parameters'!$E$27/'Input Parameters'!$E$38)^$J1718</f>
        <v>1.3604050033293756E-2</v>
      </c>
      <c r="L1718" s="69">
        <f ca="1">$H1718*$C1718*'Input Parameters'!$E$25*K1718</f>
        <v>2.2369139198642327</v>
      </c>
      <c r="M1718" s="24">
        <f t="shared" ca="1" si="237"/>
        <v>0.10816480797429984</v>
      </c>
      <c r="N1718" s="15">
        <f ca="1">_xlfn.NORM.INV(M1718,'Input Parameters'!$E$29,'Input Parameters'!$F$29)</f>
        <v>9.9876365302218967E-2</v>
      </c>
      <c r="O1718" s="8">
        <f t="shared" ca="1" si="238"/>
        <v>0.7117892866385559</v>
      </c>
      <c r="P1718" s="30">
        <f ca="1">_xlfn.LOGNORM.INV(O1718,'Input Parameters'!$H$30,'Input Parameters'!$I$30)</f>
        <v>3.4935611405269023</v>
      </c>
      <c r="Q1718" s="10">
        <f t="shared" ca="1" si="239"/>
        <v>0.9923058010534066</v>
      </c>
      <c r="R1718" s="30">
        <f>IF('Input Parameters'!$E$32=0,0,_xlfn.BETA.INV(Q1718,'Input Parameters'!$L$32,'Input Parameters'!$M$32,'Input Parameters'!$J$32,'Input Parameters'!$K$32))</f>
        <v>0</v>
      </c>
      <c r="S1718" s="10">
        <f t="shared" ca="1" si="240"/>
        <v>0.89495144009481087</v>
      </c>
      <c r="T1718" s="26">
        <f ca="1">_xlfn.LOGNORM.INV(S1718,'Input Parameters'!$H$34,'Input Parameters'!$I$34)</f>
        <v>58.921127551078136</v>
      </c>
      <c r="U1718" s="10">
        <f t="shared" ca="1" si="241"/>
        <v>0.89003711674408892</v>
      </c>
      <c r="V1718" s="30">
        <f ca="1">_xlfn.BETA.INV(U1718,'Input Parameters'!$L$36,'Input Parameters'!$M$36,'Input Parameters'!$J$36,'Input Parameters'!$K$36)</f>
        <v>0.79215861079134275</v>
      </c>
      <c r="W1718" s="2">
        <f ca="1">N1718+(P1718-N1718)*(1-ERF((T1718-R1718)/(2*SQRT(L1718*'Input Parameters'!$E$38))))</f>
        <v>0.11800385954351325</v>
      </c>
      <c r="X1718">
        <f t="shared" ca="1" si="242"/>
        <v>1</v>
      </c>
      <c r="Y1718" s="7"/>
    </row>
    <row r="1719" spans="1:25" ht="15" customHeight="1" x14ac:dyDescent="0.25">
      <c r="A1719" s="139">
        <v>1712</v>
      </c>
      <c r="B1719" s="10">
        <f t="shared" ca="1" si="233"/>
        <v>0.75983329818568235</v>
      </c>
      <c r="C1719" s="60">
        <f ca="1">_xlfn.NORM.INV(B1719,'Input Parameters'!$E$15,'Input Parameters'!$F$15)</f>
        <v>309.21511051550277</v>
      </c>
      <c r="D1719" s="10">
        <f t="shared" ca="1" si="234"/>
        <v>0.91505822635795575</v>
      </c>
      <c r="E1719" s="62">
        <f ca="1">IF(_xlfn.NORM.INV(D1719,'Input Parameters'!$E$17,'Input Parameters'!$F$17)&lt;3500,3500,IF(_xlfn.NORM.INV(D1719,'Input Parameters'!$E$17,'Input Parameters'!$F$17)&gt;5500,5500,_xlfn.NORM.INV(D1719,'Input Parameters'!$E$17,'Input Parameters'!$F$17)))</f>
        <v>5500</v>
      </c>
      <c r="F1719" s="10">
        <f t="shared" ca="1" si="235"/>
        <v>0.79719591115962096</v>
      </c>
      <c r="G1719" s="64">
        <f ca="1">_xlfn.NORM.INV(F1719,'Input Parameters'!$E$20,'Input Parameters'!$F$20)</f>
        <v>288.22203545723778</v>
      </c>
      <c r="H1719" s="57">
        <f ca="1">EXP(E1719*(1/'Input Parameters'!$E$23-1/G1719))</f>
        <v>0.73598079691167084</v>
      </c>
      <c r="I1719" s="10">
        <f t="shared" ca="1" si="236"/>
        <v>0.10658888007650347</v>
      </c>
      <c r="J1719" s="30">
        <f ca="1">_xlfn.BETA.INV(I1719,'Input Parameters'!$L$26,'Input Parameters'!$M$26,'Input Parameters'!$J$26,'Input Parameters'!$K$26)</f>
        <v>0.4508403294406152</v>
      </c>
      <c r="K1719" s="168">
        <f ca="1">('Input Parameters'!$E$27/'Input Parameters'!$E$38)^$J1719</f>
        <v>3.9403982326488222E-2</v>
      </c>
      <c r="L1719" s="69">
        <f ca="1">$H1719*$C1719*'Input Parameters'!$E$25*K1719</f>
        <v>8.9674157915605299</v>
      </c>
      <c r="M1719" s="24">
        <f t="shared" ca="1" si="237"/>
        <v>0.21437379765563436</v>
      </c>
      <c r="N1719" s="15">
        <f ca="1">_xlfn.NORM.INV(M1719,'Input Parameters'!$E$29,'Input Parameters'!$F$29)</f>
        <v>9.992086633987747E-2</v>
      </c>
      <c r="O1719" s="8">
        <f t="shared" ca="1" si="238"/>
        <v>0.28138733221273715</v>
      </c>
      <c r="P1719" s="30">
        <f ca="1">_xlfn.LOGNORM.INV(O1719,'Input Parameters'!$H$30,'Input Parameters'!$I$30)</f>
        <v>2.0414532276606594</v>
      </c>
      <c r="Q1719" s="10">
        <f t="shared" ca="1" si="239"/>
        <v>0.91554654388351187</v>
      </c>
      <c r="R1719" s="30">
        <f>IF('Input Parameters'!$E$32=0,0,_xlfn.BETA.INV(Q1719,'Input Parameters'!$L$32,'Input Parameters'!$M$32,'Input Parameters'!$J$32,'Input Parameters'!$K$32))</f>
        <v>0</v>
      </c>
      <c r="S1719" s="10">
        <f t="shared" ca="1" si="240"/>
        <v>0.86581212337897551</v>
      </c>
      <c r="T1719" s="26">
        <f ca="1">_xlfn.LOGNORM.INV(S1719,'Input Parameters'!$H$34,'Input Parameters'!$I$34)</f>
        <v>57.856146583908881</v>
      </c>
      <c r="U1719" s="10">
        <f t="shared" ca="1" si="241"/>
        <v>0.3019677269226887</v>
      </c>
      <c r="V1719" s="30">
        <f ca="1">_xlfn.BETA.INV(U1719,'Input Parameters'!$L$36,'Input Parameters'!$M$36,'Input Parameters'!$J$36,'Input Parameters'!$K$36)</f>
        <v>0.51096920574389504</v>
      </c>
      <c r="W1719" s="2">
        <f ca="1">N1719+(P1719-N1719)*(1-ERF((T1719-R1719)/(2*SQRT(L1719*'Input Parameters'!$E$38))))</f>
        <v>0.43364980032791556</v>
      </c>
      <c r="X1719">
        <f t="shared" ca="1" si="242"/>
        <v>1</v>
      </c>
      <c r="Y1719" s="7"/>
    </row>
    <row r="1720" spans="1:25" ht="15" customHeight="1" x14ac:dyDescent="0.25">
      <c r="A1720" s="139">
        <v>1713</v>
      </c>
      <c r="B1720" s="10">
        <f t="shared" ca="1" si="233"/>
        <v>0.69780298098136406</v>
      </c>
      <c r="C1720" s="60">
        <f ca="1">_xlfn.NORM.INV(B1720,'Input Parameters'!$E$15,'Input Parameters'!$F$15)</f>
        <v>299.04439110373249</v>
      </c>
      <c r="D1720" s="10">
        <f t="shared" ca="1" si="234"/>
        <v>0.25678345660054724</v>
      </c>
      <c r="E1720" s="62">
        <f ca="1">IF(_xlfn.NORM.INV(D1720,'Input Parameters'!$E$17,'Input Parameters'!$F$17)&lt;3500,3500,IF(_xlfn.NORM.INV(D1720,'Input Parameters'!$E$17,'Input Parameters'!$F$17)&gt;5500,5500,_xlfn.NORM.INV(D1720,'Input Parameters'!$E$17,'Input Parameters'!$F$17)))</f>
        <v>4342.6943666203524</v>
      </c>
      <c r="F1720" s="10">
        <f t="shared" ca="1" si="235"/>
        <v>0.77716385504840346</v>
      </c>
      <c r="G1720" s="64">
        <f ca="1">_xlfn.NORM.INV(F1720,'Input Parameters'!$E$20,'Input Parameters'!$F$20)</f>
        <v>287.75975350750173</v>
      </c>
      <c r="H1720" s="57">
        <f ca="1">EXP(E1720*(1/'Input Parameters'!$E$23-1/G1720))</f>
        <v>0.76624585819531577</v>
      </c>
      <c r="I1720" s="10">
        <f t="shared" ca="1" si="236"/>
        <v>7.6210699864141973E-2</v>
      </c>
      <c r="J1720" s="30">
        <f ca="1">_xlfn.BETA.INV(I1720,'Input Parameters'!$L$26,'Input Parameters'!$M$26,'Input Parameters'!$J$26,'Input Parameters'!$K$26)</f>
        <v>0.41949500752523844</v>
      </c>
      <c r="K1720" s="168">
        <f ca="1">('Input Parameters'!$E$27/'Input Parameters'!$E$38)^$J1720</f>
        <v>4.9338643816401184E-2</v>
      </c>
      <c r="L1720" s="69">
        <f ca="1">$H1720*$C1720*'Input Parameters'!$E$25*K1720</f>
        <v>11.305532139783402</v>
      </c>
      <c r="M1720" s="24">
        <f t="shared" ca="1" si="237"/>
        <v>0.28127426467984706</v>
      </c>
      <c r="N1720" s="15">
        <f ca="1">_xlfn.NORM.INV(M1720,'Input Parameters'!$E$29,'Input Parameters'!$F$29)</f>
        <v>9.9942093976365193E-2</v>
      </c>
      <c r="O1720" s="8">
        <f t="shared" ca="1" si="238"/>
        <v>0.46287254413459766</v>
      </c>
      <c r="P1720" s="30">
        <f ca="1">_xlfn.LOGNORM.INV(O1720,'Input Parameters'!$H$30,'Input Parameters'!$I$30)</f>
        <v>2.5677110893391499</v>
      </c>
      <c r="Q1720" s="10">
        <f t="shared" ca="1" si="239"/>
        <v>0.68530193392260508</v>
      </c>
      <c r="R1720" s="30">
        <f>IF('Input Parameters'!$E$32=0,0,_xlfn.BETA.INV(Q1720,'Input Parameters'!$L$32,'Input Parameters'!$M$32,'Input Parameters'!$J$32,'Input Parameters'!$K$32))</f>
        <v>0</v>
      </c>
      <c r="S1720" s="10">
        <f t="shared" ca="1" si="240"/>
        <v>0.44460424052467096</v>
      </c>
      <c r="T1720" s="26">
        <f ca="1">_xlfn.LOGNORM.INV(S1720,'Input Parameters'!$H$34,'Input Parameters'!$I$34)</f>
        <v>49.54089464564759</v>
      </c>
      <c r="U1720" s="10">
        <f t="shared" ca="1" si="241"/>
        <v>0.68718465832960529</v>
      </c>
      <c r="V1720" s="30">
        <f ca="1">_xlfn.BETA.INV(U1720,'Input Parameters'!$L$36,'Input Parameters'!$M$36,'Input Parameters'!$J$36,'Input Parameters'!$K$36)</f>
        <v>0.66356484428024509</v>
      </c>
      <c r="W1720" s="2">
        <f ca="1">N1720+(P1720-N1720)*(1-ERF((T1720-R1720)/(2*SQRT(L1720*'Input Parameters'!$E$38))))</f>
        <v>0.83406213387642969</v>
      </c>
      <c r="X1720">
        <f t="shared" ca="1" si="242"/>
        <v>0</v>
      </c>
      <c r="Y1720" s="7"/>
    </row>
    <row r="1721" spans="1:25" ht="15" customHeight="1" x14ac:dyDescent="0.25">
      <c r="A1721" s="139">
        <v>1714</v>
      </c>
      <c r="B1721" s="10">
        <f t="shared" ca="1" si="233"/>
        <v>8.237503164005433E-2</v>
      </c>
      <c r="C1721" s="60">
        <f ca="1">_xlfn.NORM.INV(B1721,'Input Parameters'!$E$15,'Input Parameters'!$F$15)</f>
        <v>195.67777272384359</v>
      </c>
      <c r="D1721" s="10">
        <f t="shared" ca="1" si="234"/>
        <v>0.27882983340459822</v>
      </c>
      <c r="E1721" s="62">
        <f ca="1">IF(_xlfn.NORM.INV(D1721,'Input Parameters'!$E$17,'Input Parameters'!$F$17)&lt;3500,3500,IF(_xlfn.NORM.INV(D1721,'Input Parameters'!$E$17,'Input Parameters'!$F$17)&gt;5500,5500,_xlfn.NORM.INV(D1721,'Input Parameters'!$E$17,'Input Parameters'!$F$17)))</f>
        <v>4389.5751388378048</v>
      </c>
      <c r="F1721" s="10">
        <f t="shared" ca="1" si="235"/>
        <v>7.2395479630925852E-2</v>
      </c>
      <c r="G1721" s="64">
        <f ca="1">_xlfn.NORM.INV(F1721,'Input Parameters'!$E$20,'Input Parameters'!$F$20)</f>
        <v>272.88019458970831</v>
      </c>
      <c r="H1721" s="57">
        <f ca="1">EXP(E1721*(1/'Input Parameters'!$E$23-1/G1721))</f>
        <v>0.33256820585009322</v>
      </c>
      <c r="I1721" s="10">
        <f t="shared" ca="1" si="236"/>
        <v>0.5550162835086625</v>
      </c>
      <c r="J1721" s="30">
        <f ca="1">_xlfn.BETA.INV(I1721,'Input Parameters'!$L$26,'Input Parameters'!$M$26,'Input Parameters'!$J$26,'Input Parameters'!$K$26)</f>
        <v>0.68340004113327668</v>
      </c>
      <c r="K1721" s="168">
        <f ca="1">('Input Parameters'!$E$27/'Input Parameters'!$E$38)^$J1721</f>
        <v>7.4313723730124823E-3</v>
      </c>
      <c r="L1721" s="69">
        <f ca="1">$H1721*$C1721*'Input Parameters'!$E$25*K1721</f>
        <v>0.4836055179189605</v>
      </c>
      <c r="M1721" s="24">
        <f t="shared" ca="1" si="237"/>
        <v>0.1331407551946715</v>
      </c>
      <c r="N1721" s="15">
        <f ca="1">_xlfn.NORM.INV(M1721,'Input Parameters'!$E$29,'Input Parameters'!$F$29)</f>
        <v>9.9888833336477703E-2</v>
      </c>
      <c r="O1721" s="8">
        <f t="shared" ca="1" si="238"/>
        <v>0.22307929385773073</v>
      </c>
      <c r="P1721" s="30">
        <f ca="1">_xlfn.LOGNORM.INV(O1721,'Input Parameters'!$H$30,'Input Parameters'!$I$30)</f>
        <v>1.8722940065690532</v>
      </c>
      <c r="Q1721" s="10">
        <f t="shared" ca="1" si="239"/>
        <v>0.48391394013809008</v>
      </c>
      <c r="R1721" s="30">
        <f>IF('Input Parameters'!$E$32=0,0,_xlfn.BETA.INV(Q1721,'Input Parameters'!$L$32,'Input Parameters'!$M$32,'Input Parameters'!$J$32,'Input Parameters'!$K$32))</f>
        <v>0</v>
      </c>
      <c r="S1721" s="10">
        <f t="shared" ca="1" si="240"/>
        <v>0.36216266532026153</v>
      </c>
      <c r="T1721" s="26">
        <f ca="1">_xlfn.LOGNORM.INV(S1721,'Input Parameters'!$H$34,'Input Parameters'!$I$34)</f>
        <v>48.241976499576481</v>
      </c>
      <c r="U1721" s="10">
        <f t="shared" ca="1" si="241"/>
        <v>0.47443081281207589</v>
      </c>
      <c r="V1721" s="30">
        <f ca="1">_xlfn.BETA.INV(U1721,'Input Parameters'!$L$36,'Input Parameters'!$M$36,'Input Parameters'!$J$36,'Input Parameters'!$K$36)</f>
        <v>0.57617805355138052</v>
      </c>
      <c r="W1721" s="2">
        <f ca="1">N1721+(P1721-N1721)*(1-ERF((T1721-R1721)/(2*SQRT(L1721*'Input Parameters'!$E$38))))</f>
        <v>9.9890486823304189E-2</v>
      </c>
      <c r="X1721">
        <f t="shared" ca="1" si="242"/>
        <v>1</v>
      </c>
      <c r="Y1721" s="7"/>
    </row>
    <row r="1722" spans="1:25" ht="15" customHeight="1" x14ac:dyDescent="0.25">
      <c r="A1722" s="139">
        <v>1715</v>
      </c>
      <c r="B1722" s="10">
        <f t="shared" ca="1" si="233"/>
        <v>0.53276285787196753</v>
      </c>
      <c r="C1722" s="60">
        <f ca="1">_xlfn.NORM.INV(B1722,'Input Parameters'!$E$15,'Input Parameters'!$F$15)</f>
        <v>275.42281325885483</v>
      </c>
      <c r="D1722" s="10">
        <f t="shared" ca="1" si="234"/>
        <v>0.45536183481001058</v>
      </c>
      <c r="E1722" s="62">
        <f ca="1">IF(_xlfn.NORM.INV(D1722,'Input Parameters'!$E$17,'Input Parameters'!$F$17)&lt;3500,3500,IF(_xlfn.NORM.INV(D1722,'Input Parameters'!$E$17,'Input Parameters'!$F$17)&gt;5500,5500,_xlfn.NORM.INV(D1722,'Input Parameters'!$E$17,'Input Parameters'!$F$17)))</f>
        <v>4721.5119476353648</v>
      </c>
      <c r="F1722" s="10">
        <f t="shared" ca="1" si="235"/>
        <v>0.22570878362378977</v>
      </c>
      <c r="G1722" s="64">
        <f ca="1">_xlfn.NORM.INV(F1722,'Input Parameters'!$E$20,'Input Parameters'!$F$20)</f>
        <v>277.60453933919911</v>
      </c>
      <c r="H1722" s="57">
        <f ca="1">EXP(E1722*(1/'Input Parameters'!$E$23-1/G1722))</f>
        <v>0.4107781755409588</v>
      </c>
      <c r="I1722" s="10">
        <f t="shared" ca="1" si="236"/>
        <v>0.24929721200052879</v>
      </c>
      <c r="J1722" s="30">
        <f ca="1">_xlfn.BETA.INV(I1722,'Input Parameters'!$L$26,'Input Parameters'!$M$26,'Input Parameters'!$J$26,'Input Parameters'!$K$26)</f>
        <v>0.54820114357454197</v>
      </c>
      <c r="K1722" s="168">
        <f ca="1">('Input Parameters'!$E$27/'Input Parameters'!$E$38)^$J1722</f>
        <v>1.959933138664418E-2</v>
      </c>
      <c r="L1722" s="69">
        <f ca="1">$H1722*$C1722*'Input Parameters'!$E$25*K1722</f>
        <v>2.217422896999095</v>
      </c>
      <c r="M1722" s="24">
        <f t="shared" ca="1" si="237"/>
        <v>0.56570973936524838</v>
      </c>
      <c r="N1722" s="15">
        <f ca="1">_xlfn.NORM.INV(M1722,'Input Parameters'!$E$29,'Input Parameters'!$F$29)</f>
        <v>0.10001654617914581</v>
      </c>
      <c r="O1722" s="8">
        <f t="shared" ca="1" si="238"/>
        <v>0.63200954512071528</v>
      </c>
      <c r="P1722" s="30">
        <f ca="1">_xlfn.LOGNORM.INV(O1722,'Input Parameters'!$H$30,'Input Parameters'!$I$30)</f>
        <v>3.1465859405459491</v>
      </c>
      <c r="Q1722" s="10">
        <f t="shared" ca="1" si="239"/>
        <v>0.90872824122318063</v>
      </c>
      <c r="R1722" s="30">
        <f>IF('Input Parameters'!$E$32=0,0,_xlfn.BETA.INV(Q1722,'Input Parameters'!$L$32,'Input Parameters'!$M$32,'Input Parameters'!$J$32,'Input Parameters'!$K$32))</f>
        <v>0</v>
      </c>
      <c r="S1722" s="10">
        <f t="shared" ca="1" si="240"/>
        <v>0.14148129437274304</v>
      </c>
      <c r="T1722" s="26">
        <f ca="1">_xlfn.LOGNORM.INV(S1722,'Input Parameters'!$H$34,'Input Parameters'!$I$34)</f>
        <v>44.099707297226949</v>
      </c>
      <c r="U1722" s="10">
        <f t="shared" ca="1" si="241"/>
        <v>0.48206547715669923</v>
      </c>
      <c r="V1722" s="30">
        <f ca="1">_xlfn.BETA.INV(U1722,'Input Parameters'!$L$36,'Input Parameters'!$M$36,'Input Parameters'!$J$36,'Input Parameters'!$K$36)</f>
        <v>0.57906724825535805</v>
      </c>
      <c r="W1722" s="2">
        <f ca="1">N1722+(P1722-N1722)*(1-ERF((T1722-R1722)/(2*SQRT(L1722*'Input Parameters'!$E$38))))</f>
        <v>0.21045922706427736</v>
      </c>
      <c r="X1722">
        <f t="shared" ca="1" si="242"/>
        <v>1</v>
      </c>
      <c r="Y1722" s="7"/>
    </row>
    <row r="1723" spans="1:25" ht="15" customHeight="1" x14ac:dyDescent="0.25">
      <c r="A1723" s="139">
        <v>1716</v>
      </c>
      <c r="B1723" s="10">
        <f t="shared" ca="1" si="233"/>
        <v>0.6947212726399018</v>
      </c>
      <c r="C1723" s="60">
        <f ca="1">_xlfn.NORM.INV(B1723,'Input Parameters'!$E$15,'Input Parameters'!$F$15)</f>
        <v>298.566720677175</v>
      </c>
      <c r="D1723" s="10">
        <f t="shared" ca="1" si="234"/>
        <v>2.4145244333464211E-2</v>
      </c>
      <c r="E1723" s="62">
        <f ca="1">IF(_xlfn.NORM.INV(D1723,'Input Parameters'!$E$17,'Input Parameters'!$F$17)&lt;3500,3500,IF(_xlfn.NORM.INV(D1723,'Input Parameters'!$E$17,'Input Parameters'!$F$17)&gt;5500,5500,_xlfn.NORM.INV(D1723,'Input Parameters'!$E$17,'Input Parameters'!$F$17)))</f>
        <v>3500</v>
      </c>
      <c r="F1723" s="10">
        <f t="shared" ca="1" si="235"/>
        <v>0.20051504637755946</v>
      </c>
      <c r="G1723" s="64">
        <f ca="1">_xlfn.NORM.INV(F1723,'Input Parameters'!$E$20,'Input Parameters'!$F$20)</f>
        <v>277.02345420981686</v>
      </c>
      <c r="H1723" s="57">
        <f ca="1">EXP(E1723*(1/'Input Parameters'!$E$23-1/G1723))</f>
        <v>0.50360068212337383</v>
      </c>
      <c r="I1723" s="10">
        <f t="shared" ca="1" si="236"/>
        <v>0.10016539776328659</v>
      </c>
      <c r="J1723" s="30">
        <f ca="1">_xlfn.BETA.INV(I1723,'Input Parameters'!$L$26,'Input Parameters'!$M$26,'Input Parameters'!$J$26,'Input Parameters'!$K$26)</f>
        <v>0.44478610345184127</v>
      </c>
      <c r="K1723" s="168">
        <f ca="1">('Input Parameters'!$E$27/'Input Parameters'!$E$38)^$J1723</f>
        <v>4.1152883283773013E-2</v>
      </c>
      <c r="L1723" s="69">
        <f ca="1">$H1723*$C1723*'Input Parameters'!$E$25*K1723</f>
        <v>6.1876818584627289</v>
      </c>
      <c r="M1723" s="24">
        <f t="shared" ca="1" si="237"/>
        <v>0.77712362263974333</v>
      </c>
      <c r="N1723" s="15">
        <f ca="1">_xlfn.NORM.INV(M1723,'Input Parameters'!$E$29,'Input Parameters'!$F$29)</f>
        <v>0.10007625148983443</v>
      </c>
      <c r="O1723" s="8">
        <f t="shared" ca="1" si="238"/>
        <v>0.71128177681510241</v>
      </c>
      <c r="P1723" s="30">
        <f ca="1">_xlfn.LOGNORM.INV(O1723,'Input Parameters'!$H$30,'Input Parameters'!$I$30)</f>
        <v>3.491109118606484</v>
      </c>
      <c r="Q1723" s="10">
        <f t="shared" ca="1" si="239"/>
        <v>0.55637527971309297</v>
      </c>
      <c r="R1723" s="30">
        <f>IF('Input Parameters'!$E$32=0,0,_xlfn.BETA.INV(Q1723,'Input Parameters'!$L$32,'Input Parameters'!$M$32,'Input Parameters'!$J$32,'Input Parameters'!$K$32))</f>
        <v>0</v>
      </c>
      <c r="S1723" s="10">
        <f t="shared" ca="1" si="240"/>
        <v>0.80283275130569864</v>
      </c>
      <c r="T1723" s="26">
        <f ca="1">_xlfn.LOGNORM.INV(S1723,'Input Parameters'!$H$34,'Input Parameters'!$I$34)</f>
        <v>56.047790044791086</v>
      </c>
      <c r="U1723" s="10">
        <f t="shared" ca="1" si="241"/>
        <v>0.59323591650339791</v>
      </c>
      <c r="V1723" s="30">
        <f ca="1">_xlfn.BETA.INV(U1723,'Input Parameters'!$L$36,'Input Parameters'!$M$36,'Input Parameters'!$J$36,'Input Parameters'!$K$36)</f>
        <v>0.62262814149007284</v>
      </c>
      <c r="W1723" s="2">
        <f ca="1">N1723+(P1723-N1723)*(1-ERF((T1723-R1723)/(2*SQRT(L1723*'Input Parameters'!$E$38))))</f>
        <v>0.47684629953291913</v>
      </c>
      <c r="X1723">
        <f t="shared" ca="1" si="242"/>
        <v>1</v>
      </c>
      <c r="Y1723" s="7"/>
    </row>
    <row r="1724" spans="1:25" ht="15" customHeight="1" x14ac:dyDescent="0.25">
      <c r="A1724" s="139">
        <v>1717</v>
      </c>
      <c r="B1724" s="10">
        <f t="shared" ca="1" si="233"/>
        <v>0.61933835922954461</v>
      </c>
      <c r="C1724" s="60">
        <f ca="1">_xlfn.NORM.INV(B1724,'Input Parameters'!$E$15,'Input Parameters'!$F$15)</f>
        <v>287.42810748824996</v>
      </c>
      <c r="D1724" s="10">
        <f t="shared" ca="1" si="234"/>
        <v>0.33019577429258362</v>
      </c>
      <c r="E1724" s="62">
        <f ca="1">IF(_xlfn.NORM.INV(D1724,'Input Parameters'!$E$17,'Input Parameters'!$F$17)&lt;3500,3500,IF(_xlfn.NORM.INV(D1724,'Input Parameters'!$E$17,'Input Parameters'!$F$17)&gt;5500,5500,_xlfn.NORM.INV(D1724,'Input Parameters'!$E$17,'Input Parameters'!$F$17)))</f>
        <v>4492.4391526719974</v>
      </c>
      <c r="F1724" s="10">
        <f t="shared" ca="1" si="235"/>
        <v>0.83442918216092299</v>
      </c>
      <c r="G1724" s="64">
        <f ca="1">_xlfn.NORM.INV(F1724,'Input Parameters'!$E$20,'Input Parameters'!$F$20)</f>
        <v>289.16117337925078</v>
      </c>
      <c r="H1724" s="57">
        <f ca="1">EXP(E1724*(1/'Input Parameters'!$E$23-1/G1724))</f>
        <v>0.81891855248271539</v>
      </c>
      <c r="I1724" s="10">
        <f t="shared" ca="1" si="236"/>
        <v>0.39569674931666277</v>
      </c>
      <c r="J1724" s="30">
        <f ca="1">_xlfn.BETA.INV(I1724,'Input Parameters'!$L$26,'Input Parameters'!$M$26,'Input Parameters'!$J$26,'Input Parameters'!$K$26)</f>
        <v>0.61804836789211037</v>
      </c>
      <c r="K1724" s="168">
        <f ca="1">('Input Parameters'!$E$27/'Input Parameters'!$E$38)^$J1724</f>
        <v>1.1875526115067342E-2</v>
      </c>
      <c r="L1724" s="69">
        <f ca="1">$H1724*$C1724*'Input Parameters'!$E$25*K1724</f>
        <v>2.7952638275844892</v>
      </c>
      <c r="M1724" s="24">
        <f t="shared" ca="1" si="237"/>
        <v>0.36412741483826605</v>
      </c>
      <c r="N1724" s="15">
        <f ca="1">_xlfn.NORM.INV(M1724,'Input Parameters'!$E$29,'Input Parameters'!$F$29)</f>
        <v>9.9965255206893769E-2</v>
      </c>
      <c r="O1724" s="8">
        <f t="shared" ca="1" si="238"/>
        <v>0.99545250551496223</v>
      </c>
      <c r="P1724" s="30">
        <f ca="1">_xlfn.LOGNORM.INV(O1724,'Input Parameters'!$H$30,'Input Parameters'!$I$30)</f>
        <v>9.2002262805233848</v>
      </c>
      <c r="Q1724" s="10">
        <f t="shared" ca="1" si="239"/>
        <v>0.2844759005130072</v>
      </c>
      <c r="R1724" s="30">
        <f>IF('Input Parameters'!$E$32=0,0,_xlfn.BETA.INV(Q1724,'Input Parameters'!$L$32,'Input Parameters'!$M$32,'Input Parameters'!$J$32,'Input Parameters'!$K$32))</f>
        <v>0</v>
      </c>
      <c r="S1724" s="10">
        <f t="shared" ca="1" si="240"/>
        <v>0.21464863905626497</v>
      </c>
      <c r="T1724" s="26">
        <f ca="1">_xlfn.LOGNORM.INV(S1724,'Input Parameters'!$H$34,'Input Parameters'!$I$34)</f>
        <v>45.683063268411608</v>
      </c>
      <c r="U1724" s="10">
        <f t="shared" ca="1" si="241"/>
        <v>0.83148652630212916</v>
      </c>
      <c r="V1724" s="30">
        <f ca="1">_xlfn.BETA.INV(U1724,'Input Parameters'!$L$36,'Input Parameters'!$M$36,'Input Parameters'!$J$36,'Input Parameters'!$K$36)</f>
        <v>0.74443235891183512</v>
      </c>
      <c r="W1724" s="2">
        <f ca="1">N1724+(P1724-N1724)*(1-ERF((T1724-R1724)/(2*SQRT(L1724*'Input Parameters'!$E$38))))</f>
        <v>0.58544228690378253</v>
      </c>
      <c r="X1724">
        <f t="shared" ca="1" si="242"/>
        <v>1</v>
      </c>
      <c r="Y1724" s="7"/>
    </row>
    <row r="1725" spans="1:25" ht="15" customHeight="1" x14ac:dyDescent="0.25">
      <c r="A1725" s="139">
        <v>1718</v>
      </c>
      <c r="B1725" s="10">
        <f t="shared" ca="1" si="233"/>
        <v>0.7451122541849563</v>
      </c>
      <c r="C1725" s="60">
        <f ca="1">_xlfn.NORM.INV(B1725,'Input Parameters'!$E$15,'Input Parameters'!$F$15)</f>
        <v>306.69082819965013</v>
      </c>
      <c r="D1725" s="10">
        <f t="shared" ca="1" si="234"/>
        <v>0.65458993199771509</v>
      </c>
      <c r="E1725" s="62">
        <f ca="1">IF(_xlfn.NORM.INV(D1725,'Input Parameters'!$E$17,'Input Parameters'!$F$17)&lt;3500,3500,IF(_xlfn.NORM.INV(D1725,'Input Parameters'!$E$17,'Input Parameters'!$F$17)&gt;5500,5500,_xlfn.NORM.INV(D1725,'Input Parameters'!$E$17,'Input Parameters'!$F$17)))</f>
        <v>5078.4196265586761</v>
      </c>
      <c r="F1725" s="10">
        <f t="shared" ca="1" si="235"/>
        <v>0.88061521980894153</v>
      </c>
      <c r="G1725" s="64">
        <f ca="1">_xlfn.NORM.INV(F1725,'Input Parameters'!$E$20,'Input Parameters'!$F$20)</f>
        <v>290.54305455290756</v>
      </c>
      <c r="H1725" s="57">
        <f ca="1">EXP(E1725*(1/'Input Parameters'!$E$23-1/G1725))</f>
        <v>0.86736367781685653</v>
      </c>
      <c r="I1725" s="10">
        <f t="shared" ca="1" si="236"/>
        <v>0.14297995498398774</v>
      </c>
      <c r="J1725" s="30">
        <f ca="1">_xlfn.BETA.INV(I1725,'Input Parameters'!$L$26,'Input Parameters'!$M$26,'Input Parameters'!$J$26,'Input Parameters'!$K$26)</f>
        <v>0.48116740084233128</v>
      </c>
      <c r="K1725" s="168">
        <f ca="1">('Input Parameters'!$E$27/'Input Parameters'!$E$38)^$J1725</f>
        <v>3.1700424813177634E-2</v>
      </c>
      <c r="L1725" s="69">
        <f ca="1">$H1725*$C1725*'Input Parameters'!$E$25*K1725</f>
        <v>8.4327087705972108</v>
      </c>
      <c r="M1725" s="24">
        <f t="shared" ca="1" si="237"/>
        <v>0.37797227035623848</v>
      </c>
      <c r="N1725" s="15">
        <f ca="1">_xlfn.NORM.INV(M1725,'Input Parameters'!$E$29,'Input Parameters'!$F$29)</f>
        <v>9.9968918930767994E-2</v>
      </c>
      <c r="O1725" s="8">
        <f t="shared" ca="1" si="238"/>
        <v>0.76840030782127255</v>
      </c>
      <c r="P1725" s="30">
        <f ca="1">_xlfn.LOGNORM.INV(O1725,'Input Parameters'!$H$30,'Input Parameters'!$I$30)</f>
        <v>3.7945799793233843</v>
      </c>
      <c r="Q1725" s="10">
        <f t="shared" ca="1" si="239"/>
        <v>0.31450856714142239</v>
      </c>
      <c r="R1725" s="30">
        <f>IF('Input Parameters'!$E$32=0,0,_xlfn.BETA.INV(Q1725,'Input Parameters'!$L$32,'Input Parameters'!$M$32,'Input Parameters'!$J$32,'Input Parameters'!$K$32))</f>
        <v>0</v>
      </c>
      <c r="S1725" s="10">
        <f t="shared" ca="1" si="240"/>
        <v>5.0241443911238637E-3</v>
      </c>
      <c r="T1725" s="26">
        <f ca="1">_xlfn.LOGNORM.INV(S1725,'Input Parameters'!$H$34,'Input Parameters'!$I$34)</f>
        <v>36.584339264674291</v>
      </c>
      <c r="U1725" s="10">
        <f t="shared" ca="1" si="241"/>
        <v>0.74950133452046552</v>
      </c>
      <c r="V1725" s="30">
        <f ca="1">_xlfn.BETA.INV(U1725,'Input Parameters'!$L$36,'Input Parameters'!$M$36,'Input Parameters'!$J$36,'Input Parameters'!$K$36)</f>
        <v>0.69464724659407406</v>
      </c>
      <c r="W1725" s="2">
        <f ca="1">N1725+(P1725-N1725)*(1-ERF((T1725-R1725)/(2*SQRT(L1725*'Input Parameters'!$E$38))))</f>
        <v>1.4781266808807483</v>
      </c>
      <c r="X1725">
        <f t="shared" ca="1" si="242"/>
        <v>0</v>
      </c>
      <c r="Y1725" s="7"/>
    </row>
    <row r="1726" spans="1:25" ht="15" customHeight="1" x14ac:dyDescent="0.25">
      <c r="A1726" s="139">
        <v>1719</v>
      </c>
      <c r="B1726" s="10">
        <f t="shared" ca="1" si="233"/>
        <v>0.78610267636363307</v>
      </c>
      <c r="C1726" s="60">
        <f ca="1">_xlfn.NORM.INV(B1726,'Input Parameters'!$E$15,'Input Parameters'!$F$15)</f>
        <v>313.94103298443736</v>
      </c>
      <c r="D1726" s="10">
        <f t="shared" ca="1" si="234"/>
        <v>0.95415600835870951</v>
      </c>
      <c r="E1726" s="62">
        <f ca="1">IF(_xlfn.NORM.INV(D1726,'Input Parameters'!$E$17,'Input Parameters'!$F$17)&lt;3500,3500,IF(_xlfn.NORM.INV(D1726,'Input Parameters'!$E$17,'Input Parameters'!$F$17)&gt;5500,5500,_xlfn.NORM.INV(D1726,'Input Parameters'!$E$17,'Input Parameters'!$F$17)))</f>
        <v>5500</v>
      </c>
      <c r="F1726" s="10">
        <f t="shared" ca="1" si="235"/>
        <v>0.63989007093432049</v>
      </c>
      <c r="G1726" s="64">
        <f ca="1">_xlfn.NORM.INV(F1726,'Input Parameters'!$E$20,'Input Parameters'!$F$20)</f>
        <v>285.04970532038033</v>
      </c>
      <c r="H1726" s="57">
        <f ca="1">EXP(E1726*(1/'Input Parameters'!$E$23-1/G1726))</f>
        <v>0.59516219646203961</v>
      </c>
      <c r="I1726" s="10">
        <f t="shared" ca="1" si="236"/>
        <v>0.77259728070244049</v>
      </c>
      <c r="J1726" s="30">
        <f ca="1">_xlfn.BETA.INV(I1726,'Input Parameters'!$L$26,'Input Parameters'!$M$26,'Input Parameters'!$J$26,'Input Parameters'!$K$26)</f>
        <v>0.77288562657706206</v>
      </c>
      <c r="K1726" s="168">
        <f ca="1">('Input Parameters'!$E$27/'Input Parameters'!$E$38)^$J1726</f>
        <v>3.9111377581676982E-3</v>
      </c>
      <c r="L1726" s="69">
        <f ca="1">$H1726*$C1726*'Input Parameters'!$E$25*K1726</f>
        <v>0.73077979924935321</v>
      </c>
      <c r="M1726" s="24">
        <f t="shared" ca="1" si="237"/>
        <v>0.29917494048991866</v>
      </c>
      <c r="N1726" s="15">
        <f ca="1">_xlfn.NORM.INV(M1726,'Input Parameters'!$E$29,'Input Parameters'!$F$29)</f>
        <v>9.9947322505072864E-2</v>
      </c>
      <c r="O1726" s="8">
        <f t="shared" ca="1" si="238"/>
        <v>0.81069589356711313</v>
      </c>
      <c r="P1726" s="30">
        <f ca="1">_xlfn.LOGNORM.INV(O1726,'Input Parameters'!$H$30,'Input Parameters'!$I$30)</f>
        <v>4.0671989791845853</v>
      </c>
      <c r="Q1726" s="10">
        <f t="shared" ca="1" si="239"/>
        <v>0.14531162446997559</v>
      </c>
      <c r="R1726" s="30">
        <f>IF('Input Parameters'!$E$32=0,0,_xlfn.BETA.INV(Q1726,'Input Parameters'!$L$32,'Input Parameters'!$M$32,'Input Parameters'!$J$32,'Input Parameters'!$K$32))</f>
        <v>0</v>
      </c>
      <c r="S1726" s="10">
        <f t="shared" ca="1" si="240"/>
        <v>0.22350049605429789</v>
      </c>
      <c r="T1726" s="26">
        <f ca="1">_xlfn.LOGNORM.INV(S1726,'Input Parameters'!$H$34,'Input Parameters'!$I$34)</f>
        <v>45.853861374182493</v>
      </c>
      <c r="U1726" s="10">
        <f t="shared" ca="1" si="241"/>
        <v>0.83495800384928931</v>
      </c>
      <c r="V1726" s="30">
        <f ca="1">_xlfn.BETA.INV(U1726,'Input Parameters'!$L$36,'Input Parameters'!$M$36,'Input Parameters'!$J$36,'Input Parameters'!$K$36)</f>
        <v>0.74688462031755054</v>
      </c>
      <c r="W1726" s="2">
        <f ca="1">N1726+(P1726-N1726)*(1-ERF((T1726-R1726)/(2*SQRT(L1726*'Input Parameters'!$E$38))))</f>
        <v>0.10053811666833799</v>
      </c>
      <c r="X1726">
        <f t="shared" ca="1" si="242"/>
        <v>1</v>
      </c>
      <c r="Y1726" s="7"/>
    </row>
    <row r="1727" spans="1:25" ht="15" customHeight="1" x14ac:dyDescent="0.25">
      <c r="A1727" s="139">
        <v>1720</v>
      </c>
      <c r="B1727" s="10">
        <f t="shared" ca="1" si="233"/>
        <v>0.99055429053138033</v>
      </c>
      <c r="C1727" s="60">
        <f ca="1">_xlfn.NORM.INV(B1727,'Input Parameters'!$E$15,'Input Parameters'!$F$15)</f>
        <v>398.19533295539338</v>
      </c>
      <c r="D1727" s="10">
        <f t="shared" ca="1" si="234"/>
        <v>0.58312485300556538</v>
      </c>
      <c r="E1727" s="62">
        <f ca="1">IF(_xlfn.NORM.INV(D1727,'Input Parameters'!$E$17,'Input Parameters'!$F$17)&lt;3500,3500,IF(_xlfn.NORM.INV(D1727,'Input Parameters'!$E$17,'Input Parameters'!$F$17)&gt;5500,5500,_xlfn.NORM.INV(D1727,'Input Parameters'!$E$17,'Input Parameters'!$F$17)))</f>
        <v>4946.9258997711058</v>
      </c>
      <c r="F1727" s="10">
        <f t="shared" ca="1" si="235"/>
        <v>0.69895023580889193</v>
      </c>
      <c r="G1727" s="64">
        <f ca="1">_xlfn.NORM.INV(F1727,'Input Parameters'!$E$20,'Input Parameters'!$F$20)</f>
        <v>286.14327055640626</v>
      </c>
      <c r="H1727" s="57">
        <f ca="1">EXP(E1727*(1/'Input Parameters'!$E$23-1/G1727))</f>
        <v>0.67004236436927078</v>
      </c>
      <c r="I1727" s="10">
        <f t="shared" ca="1" si="236"/>
        <v>0.71641572314649427</v>
      </c>
      <c r="J1727" s="30">
        <f ca="1">_xlfn.BETA.INV(I1727,'Input Parameters'!$L$26,'Input Parameters'!$M$26,'Input Parameters'!$J$26,'Input Parameters'!$K$26)</f>
        <v>0.74853414794827167</v>
      </c>
      <c r="K1727" s="168">
        <f ca="1">('Input Parameters'!$E$27/'Input Parameters'!$E$38)^$J1727</f>
        <v>4.6576081932652152E-3</v>
      </c>
      <c r="L1727" s="69">
        <f ca="1">$H1727*$C1727*'Input Parameters'!$E$25*K1727</f>
        <v>1.2426859269088586</v>
      </c>
      <c r="M1727" s="24">
        <f t="shared" ca="1" si="237"/>
        <v>0.90771064235575938</v>
      </c>
      <c r="N1727" s="15">
        <f ca="1">_xlfn.NORM.INV(M1727,'Input Parameters'!$E$29,'Input Parameters'!$F$29)</f>
        <v>0.10013267883198129</v>
      </c>
      <c r="O1727" s="8">
        <f t="shared" ca="1" si="238"/>
        <v>0.16841183180403507</v>
      </c>
      <c r="P1727" s="30">
        <f ca="1">_xlfn.LOGNORM.INV(O1727,'Input Parameters'!$H$30,'Input Parameters'!$I$30)</f>
        <v>1.7046121991739873</v>
      </c>
      <c r="Q1727" s="10">
        <f t="shared" ca="1" si="239"/>
        <v>0.71165261453421957</v>
      </c>
      <c r="R1727" s="30">
        <f>IF('Input Parameters'!$E$32=0,0,_xlfn.BETA.INV(Q1727,'Input Parameters'!$L$32,'Input Parameters'!$M$32,'Input Parameters'!$J$32,'Input Parameters'!$K$32))</f>
        <v>0</v>
      </c>
      <c r="S1727" s="10">
        <f t="shared" ca="1" si="240"/>
        <v>5.582590761793349E-2</v>
      </c>
      <c r="T1727" s="26">
        <f ca="1">_xlfn.LOGNORM.INV(S1727,'Input Parameters'!$H$34,'Input Parameters'!$I$34)</f>
        <v>41.349609471346248</v>
      </c>
      <c r="U1727" s="10">
        <f t="shared" ca="1" si="241"/>
        <v>2.0169522612595525E-2</v>
      </c>
      <c r="V1727" s="30">
        <f ca="1">_xlfn.BETA.INV(U1727,'Input Parameters'!$L$36,'Input Parameters'!$M$36,'Input Parameters'!$J$36,'Input Parameters'!$K$36)</f>
        <v>0.34227422174085742</v>
      </c>
      <c r="W1727" s="2">
        <f ca="1">N1727+(P1727-N1727)*(1-ERF((T1727-R1727)/(2*SQRT(L1727*'Input Parameters'!$E$38))))</f>
        <v>0.11412280078822855</v>
      </c>
      <c r="X1727">
        <f t="shared" ca="1" si="242"/>
        <v>1</v>
      </c>
      <c r="Y1727" s="7"/>
    </row>
    <row r="1728" spans="1:25" ht="15" customHeight="1" x14ac:dyDescent="0.25">
      <c r="A1728" s="139">
        <v>1721</v>
      </c>
      <c r="B1728" s="10">
        <f t="shared" ca="1" si="233"/>
        <v>0.23786576536249915</v>
      </c>
      <c r="C1728" s="60">
        <f ca="1">_xlfn.NORM.INV(B1728,'Input Parameters'!$E$15,'Input Parameters'!$F$15)</f>
        <v>232.31727284192993</v>
      </c>
      <c r="D1728" s="10">
        <f t="shared" ca="1" si="234"/>
        <v>9.0002556916402243E-2</v>
      </c>
      <c r="E1728" s="62">
        <f ca="1">IF(_xlfn.NORM.INV(D1728,'Input Parameters'!$E$17,'Input Parameters'!$F$17)&lt;3500,3500,IF(_xlfn.NORM.INV(D1728,'Input Parameters'!$E$17,'Input Parameters'!$F$17)&gt;5500,5500,_xlfn.NORM.INV(D1728,'Input Parameters'!$E$17,'Input Parameters'!$F$17)))</f>
        <v>3861.4824981279753</v>
      </c>
      <c r="F1728" s="10">
        <f t="shared" ca="1" si="235"/>
        <v>0.88097873788202552</v>
      </c>
      <c r="G1728" s="64">
        <f ca="1">_xlfn.NORM.INV(F1728,'Input Parameters'!$E$20,'Input Parameters'!$F$20)</f>
        <v>290.5552873120655</v>
      </c>
      <c r="H1728" s="57">
        <f ca="1">EXP(E1728*(1/'Input Parameters'!$E$23-1/G1728))</f>
        <v>0.8979517980964099</v>
      </c>
      <c r="I1728" s="10">
        <f t="shared" ca="1" si="236"/>
        <v>0.69862361764825742</v>
      </c>
      <c r="J1728" s="30">
        <f ca="1">_xlfn.BETA.INV(I1728,'Input Parameters'!$L$26,'Input Parameters'!$M$26,'Input Parameters'!$J$26,'Input Parameters'!$K$26)</f>
        <v>0.74110769476870975</v>
      </c>
      <c r="K1728" s="168">
        <f ca="1">('Input Parameters'!$E$27/'Input Parameters'!$E$38)^$J1728</f>
        <v>4.9124469502674776E-3</v>
      </c>
      <c r="L1728" s="69">
        <f ca="1">$H1728*$C1728*'Input Parameters'!$E$25*K1728</f>
        <v>1.0247841478200959</v>
      </c>
      <c r="M1728" s="24">
        <f t="shared" ca="1" si="237"/>
        <v>0.79125599598820373</v>
      </c>
      <c r="N1728" s="15">
        <f ca="1">_xlfn.NORM.INV(M1728,'Input Parameters'!$E$29,'Input Parameters'!$F$29)</f>
        <v>0.10008107869882682</v>
      </c>
      <c r="O1728" s="8">
        <f t="shared" ca="1" si="238"/>
        <v>0.30972073401237799</v>
      </c>
      <c r="P1728" s="30">
        <f ca="1">_xlfn.LOGNORM.INV(O1728,'Input Parameters'!$H$30,'Input Parameters'!$I$30)</f>
        <v>2.122164084420171</v>
      </c>
      <c r="Q1728" s="10">
        <f t="shared" ca="1" si="239"/>
        <v>0.64583578603827607</v>
      </c>
      <c r="R1728" s="30">
        <f>IF('Input Parameters'!$E$32=0,0,_xlfn.BETA.INV(Q1728,'Input Parameters'!$L$32,'Input Parameters'!$M$32,'Input Parameters'!$J$32,'Input Parameters'!$K$32))</f>
        <v>0</v>
      </c>
      <c r="S1728" s="10">
        <f t="shared" ca="1" si="240"/>
        <v>0.60633437815160829</v>
      </c>
      <c r="T1728" s="26">
        <f ca="1">_xlfn.LOGNORM.INV(S1728,'Input Parameters'!$H$34,'Input Parameters'!$I$34)</f>
        <v>52.129752735996341</v>
      </c>
      <c r="U1728" s="10">
        <f t="shared" ca="1" si="241"/>
        <v>0.77979431546418465</v>
      </c>
      <c r="V1728" s="30">
        <f ca="1">_xlfn.BETA.INV(U1728,'Input Parameters'!$L$36,'Input Parameters'!$M$36,'Input Parameters'!$J$36,'Input Parameters'!$K$36)</f>
        <v>0.71153577154941061</v>
      </c>
      <c r="W1728" s="2">
        <f ca="1">N1728+(P1728-N1728)*(1-ERF((T1728-R1728)/(2*SQRT(L1728*'Input Parameters'!$E$38))))</f>
        <v>0.10062963428664751</v>
      </c>
      <c r="X1728">
        <f t="shared" ca="1" si="242"/>
        <v>1</v>
      </c>
      <c r="Y1728" s="7"/>
    </row>
    <row r="1729" spans="1:25" ht="15" customHeight="1" x14ac:dyDescent="0.25">
      <c r="A1729" s="139">
        <v>1722</v>
      </c>
      <c r="B1729" s="10">
        <f t="shared" ca="1" si="233"/>
        <v>0.76024294273948001</v>
      </c>
      <c r="C1729" s="60">
        <f ca="1">_xlfn.NORM.INV(B1729,'Input Parameters'!$E$15,'Input Parameters'!$F$15)</f>
        <v>309.28652861877106</v>
      </c>
      <c r="D1729" s="10">
        <f t="shared" ca="1" si="234"/>
        <v>0.83214761980621421</v>
      </c>
      <c r="E1729" s="62">
        <f ca="1">IF(_xlfn.NORM.INV(D1729,'Input Parameters'!$E$17,'Input Parameters'!$F$17)&lt;3500,3500,IF(_xlfn.NORM.INV(D1729,'Input Parameters'!$E$17,'Input Parameters'!$F$17)&gt;5500,5500,_xlfn.NORM.INV(D1729,'Input Parameters'!$E$17,'Input Parameters'!$F$17)))</f>
        <v>5473.8807078061682</v>
      </c>
      <c r="F1729" s="10">
        <f t="shared" ca="1" si="235"/>
        <v>0.14950284907412692</v>
      </c>
      <c r="G1729" s="64">
        <f ca="1">_xlfn.NORM.INV(F1729,'Input Parameters'!$E$20,'Input Parameters'!$F$20)</f>
        <v>275.69159444951134</v>
      </c>
      <c r="H1729" s="57">
        <f ca="1">EXP(E1729*(1/'Input Parameters'!$E$23-1/G1729))</f>
        <v>0.31089670776946587</v>
      </c>
      <c r="I1729" s="10">
        <f t="shared" ca="1" si="236"/>
        <v>0.67021296436027855</v>
      </c>
      <c r="J1729" s="30">
        <f ca="1">_xlfn.BETA.INV(I1729,'Input Parameters'!$L$26,'Input Parameters'!$M$26,'Input Parameters'!$J$26,'Input Parameters'!$K$26)</f>
        <v>0.72944622272005666</v>
      </c>
      <c r="K1729" s="168">
        <f ca="1">('Input Parameters'!$E$27/'Input Parameters'!$E$38)^$J1729</f>
        <v>5.3410389514866371E-3</v>
      </c>
      <c r="L1729" s="69">
        <f ca="1">$H1729*$C1729*'Input Parameters'!$E$25*K1729</f>
        <v>0.51357381470584362</v>
      </c>
      <c r="M1729" s="24">
        <f t="shared" ca="1" si="237"/>
        <v>0.70841781423344052</v>
      </c>
      <c r="N1729" s="15">
        <f ca="1">_xlfn.NORM.INV(M1729,'Input Parameters'!$E$29,'Input Parameters'!$F$29)</f>
        <v>0.10005487684397799</v>
      </c>
      <c r="O1729" s="8">
        <f t="shared" ca="1" si="238"/>
        <v>0.10728683342212142</v>
      </c>
      <c r="P1729" s="30">
        <f ca="1">_xlfn.LOGNORM.INV(O1729,'Input Parameters'!$H$30,'Input Parameters'!$I$30)</f>
        <v>1.4929813165810013</v>
      </c>
      <c r="Q1729" s="10">
        <f t="shared" ca="1" si="239"/>
        <v>0.75751761030304154</v>
      </c>
      <c r="R1729" s="30">
        <f>IF('Input Parameters'!$E$32=0,0,_xlfn.BETA.INV(Q1729,'Input Parameters'!$L$32,'Input Parameters'!$M$32,'Input Parameters'!$J$32,'Input Parameters'!$K$32))</f>
        <v>0</v>
      </c>
      <c r="S1729" s="10">
        <f t="shared" ca="1" si="240"/>
        <v>0.52158028689770386</v>
      </c>
      <c r="T1729" s="26">
        <f ca="1">_xlfn.LOGNORM.INV(S1729,'Input Parameters'!$H$34,'Input Parameters'!$I$34)</f>
        <v>50.748551591636691</v>
      </c>
      <c r="U1729" s="10">
        <f t="shared" ca="1" si="241"/>
        <v>0.43990239349742954</v>
      </c>
      <c r="V1729" s="30">
        <f ca="1">_xlfn.BETA.INV(U1729,'Input Parameters'!$L$36,'Input Parameters'!$M$36,'Input Parameters'!$J$36,'Input Parameters'!$K$36)</f>
        <v>0.56319005837750646</v>
      </c>
      <c r="W1729" s="2">
        <f ca="1">N1729+(P1729-N1729)*(1-ERF((T1729-R1729)/(2*SQRT(L1729*'Input Parameters'!$E$38))))</f>
        <v>0.10005564555748338</v>
      </c>
      <c r="X1729">
        <f t="shared" ca="1" si="242"/>
        <v>1</v>
      </c>
      <c r="Y1729" s="7"/>
    </row>
    <row r="1730" spans="1:25" ht="15" customHeight="1" x14ac:dyDescent="0.25">
      <c r="A1730" s="139">
        <v>1723</v>
      </c>
      <c r="B1730" s="10">
        <f t="shared" ca="1" si="233"/>
        <v>0.49769199950301579</v>
      </c>
      <c r="C1730" s="60">
        <f ca="1">_xlfn.NORM.INV(B1730,'Input Parameters'!$E$15,'Input Parameters'!$F$15)</f>
        <v>270.65367298035551</v>
      </c>
      <c r="D1730" s="10">
        <f t="shared" ca="1" si="234"/>
        <v>0.18939903595538865</v>
      </c>
      <c r="E1730" s="62">
        <f ca="1">IF(_xlfn.NORM.INV(D1730,'Input Parameters'!$E$17,'Input Parameters'!$F$17)&lt;3500,3500,IF(_xlfn.NORM.INV(D1730,'Input Parameters'!$E$17,'Input Parameters'!$F$17)&gt;5500,5500,_xlfn.NORM.INV(D1730,'Input Parameters'!$E$17,'Input Parameters'!$F$17)))</f>
        <v>4183.9208671387796</v>
      </c>
      <c r="F1730" s="10">
        <f t="shared" ca="1" si="235"/>
        <v>0.39483459118222231</v>
      </c>
      <c r="G1730" s="64">
        <f ca="1">_xlfn.NORM.INV(F1730,'Input Parameters'!$E$20,'Input Parameters'!$F$20)</f>
        <v>280.86284050823946</v>
      </c>
      <c r="H1730" s="57">
        <f ca="1">EXP(E1730*(1/'Input Parameters'!$E$23-1/G1730))</f>
        <v>0.54142254099605336</v>
      </c>
      <c r="I1730" s="10">
        <f t="shared" ca="1" si="236"/>
        <v>0.84132371083875734</v>
      </c>
      <c r="J1730" s="30">
        <f ca="1">_xlfn.BETA.INV(I1730,'Input Parameters'!$L$26,'Input Parameters'!$M$26,'Input Parameters'!$J$26,'Input Parameters'!$K$26)</f>
        <v>0.80573431698304632</v>
      </c>
      <c r="K1730" s="168">
        <f ca="1">('Input Parameters'!$E$27/'Input Parameters'!$E$38)^$J1730</f>
        <v>3.090101325380408E-3</v>
      </c>
      <c r="L1730" s="69">
        <f ca="1">$H1730*$C1730*'Input Parameters'!$E$25*K1730</f>
        <v>0.45281726602529027</v>
      </c>
      <c r="M1730" s="24">
        <f t="shared" ca="1" si="237"/>
        <v>0.66474067627131139</v>
      </c>
      <c r="N1730" s="15">
        <f ca="1">_xlfn.NORM.INV(M1730,'Input Parameters'!$E$29,'Input Parameters'!$F$29)</f>
        <v>0.10004254363016106</v>
      </c>
      <c r="O1730" s="8">
        <f t="shared" ca="1" si="238"/>
        <v>0.10025069535306164</v>
      </c>
      <c r="P1730" s="30">
        <f ca="1">_xlfn.LOGNORM.INV(O1730,'Input Parameters'!$H$30,'Input Parameters'!$I$30)</f>
        <v>1.4657021648886865</v>
      </c>
      <c r="Q1730" s="10">
        <f t="shared" ca="1" si="239"/>
        <v>4.6983584854151661E-2</v>
      </c>
      <c r="R1730" s="30">
        <f>IF('Input Parameters'!$E$32=0,0,_xlfn.BETA.INV(Q1730,'Input Parameters'!$L$32,'Input Parameters'!$M$32,'Input Parameters'!$J$32,'Input Parameters'!$K$32))</f>
        <v>0</v>
      </c>
      <c r="S1730" s="10">
        <f t="shared" ca="1" si="240"/>
        <v>0.92288566162512387</v>
      </c>
      <c r="T1730" s="26">
        <f ca="1">_xlfn.LOGNORM.INV(S1730,'Input Parameters'!$H$34,'Input Parameters'!$I$34)</f>
        <v>60.192544869945941</v>
      </c>
      <c r="U1730" s="10">
        <f t="shared" ca="1" si="241"/>
        <v>0.78013554831447496</v>
      </c>
      <c r="V1730" s="30">
        <f ca="1">_xlfn.BETA.INV(U1730,'Input Parameters'!$L$36,'Input Parameters'!$M$36,'Input Parameters'!$J$36,'Input Parameters'!$K$36)</f>
        <v>0.71173449080748274</v>
      </c>
      <c r="W1730" s="2">
        <f ca="1">N1730+(P1730-N1730)*(1-ERF((T1730-R1730)/(2*SQRT(L1730*'Input Parameters'!$E$38))))</f>
        <v>0.10004254397580509</v>
      </c>
      <c r="X1730">
        <f t="shared" ca="1" si="242"/>
        <v>1</v>
      </c>
      <c r="Y1730" s="7"/>
    </row>
    <row r="1731" spans="1:25" ht="15" customHeight="1" x14ac:dyDescent="0.25">
      <c r="A1731" s="139">
        <v>1724</v>
      </c>
      <c r="B1731" s="10">
        <f t="shared" ca="1" si="233"/>
        <v>0.55296402339415673</v>
      </c>
      <c r="C1731" s="60">
        <f ca="1">_xlfn.NORM.INV(B1731,'Input Parameters'!$E$15,'Input Parameters'!$F$15)</f>
        <v>278.18324838560295</v>
      </c>
      <c r="D1731" s="10">
        <f t="shared" ca="1" si="234"/>
        <v>8.5153978734423985E-2</v>
      </c>
      <c r="E1731" s="62">
        <f ca="1">IF(_xlfn.NORM.INV(D1731,'Input Parameters'!$E$17,'Input Parameters'!$F$17)&lt;3500,3500,IF(_xlfn.NORM.INV(D1731,'Input Parameters'!$E$17,'Input Parameters'!$F$17)&gt;5500,5500,_xlfn.NORM.INV(D1731,'Input Parameters'!$E$17,'Input Parameters'!$F$17)))</f>
        <v>3840.1495312376737</v>
      </c>
      <c r="F1731" s="10">
        <f t="shared" ca="1" si="235"/>
        <v>0.70058329132658559</v>
      </c>
      <c r="G1731" s="64">
        <f ca="1">_xlfn.NORM.INV(F1731,'Input Parameters'!$E$20,'Input Parameters'!$F$20)</f>
        <v>286.17472834977065</v>
      </c>
      <c r="H1731" s="57">
        <f ca="1">EXP(E1731*(1/'Input Parameters'!$E$23-1/G1731))</f>
        <v>0.73392065878898605</v>
      </c>
      <c r="I1731" s="10">
        <f t="shared" ca="1" si="236"/>
        <v>0.81944755962562188</v>
      </c>
      <c r="J1731" s="30">
        <f ca="1">_xlfn.BETA.INV(I1731,'Input Parameters'!$L$26,'Input Parameters'!$M$26,'Input Parameters'!$J$26,'Input Parameters'!$K$26)</f>
        <v>0.79477105339616461</v>
      </c>
      <c r="K1731" s="168">
        <f ca="1">('Input Parameters'!$E$27/'Input Parameters'!$E$38)^$J1731</f>
        <v>3.3429165078720869E-3</v>
      </c>
      <c r="L1731" s="69">
        <f ca="1">$H1731*$C1731*'Input Parameters'!$E$25*K1731</f>
        <v>0.68250465312601005</v>
      </c>
      <c r="M1731" s="24">
        <f t="shared" ca="1" si="237"/>
        <v>0.47635477282250593</v>
      </c>
      <c r="N1731" s="15">
        <f ca="1">_xlfn.NORM.INV(M1731,'Input Parameters'!$E$29,'Input Parameters'!$F$29)</f>
        <v>9.9994069546070374E-2</v>
      </c>
      <c r="O1731" s="8">
        <f t="shared" ca="1" si="238"/>
        <v>0.53758459143581561</v>
      </c>
      <c r="P1731" s="30">
        <f ca="1">_xlfn.LOGNORM.INV(O1731,'Input Parameters'!$H$30,'Input Parameters'!$I$30)</f>
        <v>2.8055786844569224</v>
      </c>
      <c r="Q1731" s="10">
        <f t="shared" ca="1" si="239"/>
        <v>0.52603781665465177</v>
      </c>
      <c r="R1731" s="30">
        <f>IF('Input Parameters'!$E$32=0,0,_xlfn.BETA.INV(Q1731,'Input Parameters'!$L$32,'Input Parameters'!$M$32,'Input Parameters'!$J$32,'Input Parameters'!$K$32))</f>
        <v>0</v>
      </c>
      <c r="S1731" s="10">
        <f t="shared" ca="1" si="240"/>
        <v>0.66695866633718159</v>
      </c>
      <c r="T1731" s="26">
        <f ca="1">_xlfn.LOGNORM.INV(S1731,'Input Parameters'!$H$34,'Input Parameters'!$I$34)</f>
        <v>53.190331049034441</v>
      </c>
      <c r="U1731" s="10">
        <f t="shared" ca="1" si="241"/>
        <v>0.39608308802275471</v>
      </c>
      <c r="V1731" s="30">
        <f ca="1">_xlfn.BETA.INV(U1731,'Input Parameters'!$L$36,'Input Parameters'!$M$36,'Input Parameters'!$J$36,'Input Parameters'!$K$36)</f>
        <v>0.54678507942001042</v>
      </c>
      <c r="W1731" s="2">
        <f ca="1">N1731+(P1731-N1731)*(1-ERF((T1731-R1731)/(2*SQRT(L1731*'Input Parameters'!$E$38))))</f>
        <v>0.10000840176326727</v>
      </c>
      <c r="X1731">
        <f t="shared" ca="1" si="242"/>
        <v>1</v>
      </c>
      <c r="Y1731" s="7"/>
    </row>
    <row r="1732" spans="1:25" ht="15" customHeight="1" x14ac:dyDescent="0.25">
      <c r="A1732" s="139">
        <v>1725</v>
      </c>
      <c r="B1732" s="10">
        <f t="shared" ca="1" si="233"/>
        <v>4.1990567085500308E-3</v>
      </c>
      <c r="C1732" s="60">
        <f ca="1">_xlfn.NORM.INV(B1732,'Input Parameters'!$E$15,'Input Parameters'!$F$15)</f>
        <v>128.13331845500258</v>
      </c>
      <c r="D1732" s="10">
        <f t="shared" ca="1" si="234"/>
        <v>0.30890023843735881</v>
      </c>
      <c r="E1732" s="62">
        <f ca="1">IF(_xlfn.NORM.INV(D1732,'Input Parameters'!$E$17,'Input Parameters'!$F$17)&lt;3500,3500,IF(_xlfn.NORM.INV(D1732,'Input Parameters'!$E$17,'Input Parameters'!$F$17)&gt;5500,5500,_xlfn.NORM.INV(D1732,'Input Parameters'!$E$17,'Input Parameters'!$F$17)))</f>
        <v>4450.7209584594102</v>
      </c>
      <c r="F1732" s="10">
        <f t="shared" ca="1" si="235"/>
        <v>0.95870640399451423</v>
      </c>
      <c r="G1732" s="64">
        <f ca="1">_xlfn.NORM.INV(F1732,'Input Parameters'!$E$20,'Input Parameters'!$F$20)</f>
        <v>294.28031503496015</v>
      </c>
      <c r="H1732" s="57">
        <f ca="1">EXP(E1732*(1/'Input Parameters'!$E$23-1/G1732))</f>
        <v>1.072328593335325</v>
      </c>
      <c r="I1732" s="10">
        <f t="shared" ca="1" si="236"/>
        <v>0.15982131950074685</v>
      </c>
      <c r="J1732" s="30">
        <f ca="1">_xlfn.BETA.INV(I1732,'Input Parameters'!$L$26,'Input Parameters'!$M$26,'Input Parameters'!$J$26,'Input Parameters'!$K$26)</f>
        <v>0.49348390139939396</v>
      </c>
      <c r="K1732" s="168">
        <f ca="1">('Input Parameters'!$E$27/'Input Parameters'!$E$38)^$J1732</f>
        <v>2.9019950181120364E-2</v>
      </c>
      <c r="L1732" s="69">
        <f ca="1">$H1732*$C1732*'Input Parameters'!$E$25*K1732</f>
        <v>3.9873707882667957</v>
      </c>
      <c r="M1732" s="24">
        <f t="shared" ca="1" si="237"/>
        <v>0.5201425434440673</v>
      </c>
      <c r="N1732" s="15">
        <f ca="1">_xlfn.NORM.INV(M1732,'Input Parameters'!$E$29,'Input Parameters'!$F$29)</f>
        <v>0.10000505113397692</v>
      </c>
      <c r="O1732" s="8">
        <f t="shared" ca="1" si="238"/>
        <v>0.12919346090476347</v>
      </c>
      <c r="P1732" s="30">
        <f ca="1">_xlfn.LOGNORM.INV(O1732,'Input Parameters'!$H$30,'Input Parameters'!$I$30)</f>
        <v>1.5732604191617092</v>
      </c>
      <c r="Q1732" s="10">
        <f t="shared" ca="1" si="239"/>
        <v>0.84583874080219235</v>
      </c>
      <c r="R1732" s="30">
        <f>IF('Input Parameters'!$E$32=0,0,_xlfn.BETA.INV(Q1732,'Input Parameters'!$L$32,'Input Parameters'!$M$32,'Input Parameters'!$J$32,'Input Parameters'!$K$32))</f>
        <v>0</v>
      </c>
      <c r="S1732" s="10">
        <f t="shared" ca="1" si="240"/>
        <v>0.86683637973687655</v>
      </c>
      <c r="T1732" s="26">
        <f ca="1">_xlfn.LOGNORM.INV(S1732,'Input Parameters'!$H$34,'Input Parameters'!$I$34)</f>
        <v>57.890372538427137</v>
      </c>
      <c r="U1732" s="10">
        <f t="shared" ca="1" si="241"/>
        <v>0.76574735527688254</v>
      </c>
      <c r="V1732" s="30">
        <f ca="1">_xlfn.BETA.INV(U1732,'Input Parameters'!$L$36,'Input Parameters'!$M$36,'Input Parameters'!$J$36,'Input Parameters'!$K$36)</f>
        <v>0.70352708132773656</v>
      </c>
      <c r="W1732" s="2">
        <f ca="1">N1732+(P1732-N1732)*(1-ERF((T1732-R1732)/(2*SQRT(L1732*'Input Parameters'!$E$38))))</f>
        <v>0.15947611919924065</v>
      </c>
      <c r="X1732">
        <f t="shared" ca="1" si="242"/>
        <v>1</v>
      </c>
      <c r="Y1732" s="7"/>
    </row>
    <row r="1733" spans="1:25" ht="15" customHeight="1" x14ac:dyDescent="0.25">
      <c r="A1733" s="139">
        <v>1726</v>
      </c>
      <c r="B1733" s="10">
        <f t="shared" ref="B1733:B1796" ca="1" si="243">RAND()</f>
        <v>0.89564708126309278</v>
      </c>
      <c r="C1733" s="60">
        <f ca="1">_xlfn.NORM.INV(B1733,'Input Parameters'!$E$15,'Input Parameters'!$F$15)</f>
        <v>339.09550820767271</v>
      </c>
      <c r="D1733" s="10">
        <f t="shared" ref="D1733:D1796" ca="1" si="244">RAND()</f>
        <v>0.51437806832797783</v>
      </c>
      <c r="E1733" s="62">
        <f ca="1">IF(_xlfn.NORM.INV(D1733,'Input Parameters'!$E$17,'Input Parameters'!$F$17)&lt;3500,3500,IF(_xlfn.NORM.INV(D1733,'Input Parameters'!$E$17,'Input Parameters'!$F$17)&gt;5500,5500,_xlfn.NORM.INV(D1733,'Input Parameters'!$E$17,'Input Parameters'!$F$17)))</f>
        <v>4825.2337948872009</v>
      </c>
      <c r="F1733" s="10">
        <f t="shared" ref="F1733:F1796" ca="1" si="245">RAND()</f>
        <v>0.65686274251894072</v>
      </c>
      <c r="G1733" s="64">
        <f ca="1">_xlfn.NORM.INV(F1733,'Input Parameters'!$E$20,'Input Parameters'!$F$20)</f>
        <v>285.35623697441162</v>
      </c>
      <c r="H1733" s="57">
        <f ca="1">EXP(E1733*(1/'Input Parameters'!$E$23-1/G1733))</f>
        <v>0.64592380735150645</v>
      </c>
      <c r="I1733" s="10">
        <f t="shared" ref="I1733:I1796" ca="1" si="246">RAND()</f>
        <v>9.3565942771136612E-3</v>
      </c>
      <c r="J1733" s="30">
        <f ca="1">_xlfn.BETA.INV(I1733,'Input Parameters'!$L$26,'Input Parameters'!$M$26,'Input Parameters'!$J$26,'Input Parameters'!$K$26)</f>
        <v>0.27623500343003338</v>
      </c>
      <c r="K1733" s="168">
        <f ca="1">('Input Parameters'!$E$27/'Input Parameters'!$E$38)^$J1733</f>
        <v>0.13787052732498656</v>
      </c>
      <c r="L1733" s="69">
        <f ca="1">$H1733*$C1733*'Input Parameters'!$E$25*K1733</f>
        <v>30.197762534882202</v>
      </c>
      <c r="M1733" s="24">
        <f t="shared" ref="M1733:M1796" ca="1" si="247">RAND()</f>
        <v>0.62963135665143699</v>
      </c>
      <c r="N1733" s="15">
        <f ca="1">_xlfn.NORM.INV(M1733,'Input Parameters'!$E$29,'Input Parameters'!$F$29)</f>
        <v>0.10003308771442994</v>
      </c>
      <c r="O1733" s="8">
        <f t="shared" ref="O1733:O1796" ca="1" si="248">RAND()</f>
        <v>0.53341776953234943</v>
      </c>
      <c r="P1733" s="30">
        <f ca="1">_xlfn.LOGNORM.INV(O1733,'Input Parameters'!$H$30,'Input Parameters'!$I$30)</f>
        <v>2.7917155816290986</v>
      </c>
      <c r="Q1733" s="10">
        <f t="shared" ref="Q1733:Q1796" ca="1" si="249">RAND()</f>
        <v>0.132316562143035</v>
      </c>
      <c r="R1733" s="30">
        <f>IF('Input Parameters'!$E$32=0,0,_xlfn.BETA.INV(Q1733,'Input Parameters'!$L$32,'Input Parameters'!$M$32,'Input Parameters'!$J$32,'Input Parameters'!$K$32))</f>
        <v>0</v>
      </c>
      <c r="S1733" s="10">
        <f t="shared" ref="S1733:S1796" ca="1" si="250">RAND()</f>
        <v>0.63676829793745993</v>
      </c>
      <c r="T1733" s="26">
        <f ca="1">_xlfn.LOGNORM.INV(S1733,'Input Parameters'!$H$34,'Input Parameters'!$I$34)</f>
        <v>52.651993663047982</v>
      </c>
      <c r="U1733" s="10">
        <f t="shared" ref="U1733:U1796" ca="1" si="251">RAND()</f>
        <v>0.54990253774717845</v>
      </c>
      <c r="V1733" s="30">
        <f ca="1">_xlfn.BETA.INV(U1733,'Input Parameters'!$L$36,'Input Parameters'!$M$36,'Input Parameters'!$J$36,'Input Parameters'!$K$36)</f>
        <v>0.60522610614070671</v>
      </c>
      <c r="W1733" s="2">
        <f ca="1">N1733+(P1733-N1733)*(1-ERF((T1733-R1733)/(2*SQRT(L1733*'Input Parameters'!$E$38))))</f>
        <v>1.4407215474230868</v>
      </c>
      <c r="X1733">
        <f t="shared" ca="1" si="242"/>
        <v>0</v>
      </c>
      <c r="Y1733" s="7"/>
    </row>
    <row r="1734" spans="1:25" ht="15" customHeight="1" x14ac:dyDescent="0.25">
      <c r="A1734" s="139">
        <v>1727</v>
      </c>
      <c r="B1734" s="10">
        <f t="shared" ca="1" si="243"/>
        <v>0.53332213844742571</v>
      </c>
      <c r="C1734" s="60">
        <f ca="1">_xlfn.NORM.INV(B1734,'Input Parameters'!$E$15,'Input Parameters'!$F$15)</f>
        <v>275.49904914933063</v>
      </c>
      <c r="D1734" s="10">
        <f t="shared" ca="1" si="244"/>
        <v>0.46696509134615716</v>
      </c>
      <c r="E1734" s="62">
        <f ca="1">IF(_xlfn.NORM.INV(D1734,'Input Parameters'!$E$17,'Input Parameters'!$F$17)&lt;3500,3500,IF(_xlfn.NORM.INV(D1734,'Input Parameters'!$E$17,'Input Parameters'!$F$17)&gt;5500,5500,_xlfn.NORM.INV(D1734,'Input Parameters'!$E$17,'Input Parameters'!$F$17)))</f>
        <v>4741.9692329157406</v>
      </c>
      <c r="F1734" s="10">
        <f t="shared" ca="1" si="245"/>
        <v>0.97363612491265628</v>
      </c>
      <c r="G1734" s="64">
        <f ca="1">_xlfn.NORM.INV(F1734,'Input Parameters'!$E$20,'Input Parameters'!$F$20)</f>
        <v>295.62886442762027</v>
      </c>
      <c r="H1734" s="57">
        <f ca="1">EXP(E1734*(1/'Input Parameters'!$E$23-1/G1734))</f>
        <v>1.1594055119928628</v>
      </c>
      <c r="I1734" s="10">
        <f t="shared" ca="1" si="246"/>
        <v>0.43523685538387635</v>
      </c>
      <c r="J1734" s="30">
        <f ca="1">_xlfn.BETA.INV(I1734,'Input Parameters'!$L$26,'Input Parameters'!$M$26,'Input Parameters'!$J$26,'Input Parameters'!$K$26)</f>
        <v>0.63485146087025512</v>
      </c>
      <c r="K1734" s="168">
        <f ca="1">('Input Parameters'!$E$27/'Input Parameters'!$E$38)^$J1734</f>
        <v>1.0527076668212669E-2</v>
      </c>
      <c r="L1734" s="69">
        <f ca="1">$H1734*$C1734*'Input Parameters'!$E$25*K1734</f>
        <v>3.3625074165131608</v>
      </c>
      <c r="M1734" s="24">
        <f t="shared" ca="1" si="247"/>
        <v>0.38934193640454351</v>
      </c>
      <c r="N1734" s="15">
        <f ca="1">_xlfn.NORM.INV(M1734,'Input Parameters'!$E$29,'Input Parameters'!$F$29)</f>
        <v>9.9971896541428809E-2</v>
      </c>
      <c r="O1734" s="8">
        <f t="shared" ca="1" si="248"/>
        <v>0.64560400503190418</v>
      </c>
      <c r="P1734" s="30">
        <f ca="1">_xlfn.LOGNORM.INV(O1734,'Input Parameters'!$H$30,'Input Parameters'!$I$30)</f>
        <v>3.2010048727344889</v>
      </c>
      <c r="Q1734" s="10">
        <f t="shared" ca="1" si="249"/>
        <v>0.45703186703975962</v>
      </c>
      <c r="R1734" s="30">
        <f>IF('Input Parameters'!$E$32=0,0,_xlfn.BETA.INV(Q1734,'Input Parameters'!$L$32,'Input Parameters'!$M$32,'Input Parameters'!$J$32,'Input Parameters'!$K$32))</f>
        <v>0</v>
      </c>
      <c r="S1734" s="10">
        <f t="shared" ca="1" si="250"/>
        <v>0.19680584564997039</v>
      </c>
      <c r="T1734" s="26">
        <f ca="1">_xlfn.LOGNORM.INV(S1734,'Input Parameters'!$H$34,'Input Parameters'!$I$34)</f>
        <v>45.327847814213449</v>
      </c>
      <c r="U1734" s="10">
        <f t="shared" ca="1" si="251"/>
        <v>0.77630990552434487</v>
      </c>
      <c r="V1734" s="30">
        <f ca="1">_xlfn.BETA.INV(U1734,'Input Parameters'!$L$36,'Input Parameters'!$M$36,'Input Parameters'!$J$36,'Input Parameters'!$K$36)</f>
        <v>0.70951828086025426</v>
      </c>
      <c r="W1734" s="2">
        <f ca="1">N1734+(P1734-N1734)*(1-ERF((T1734-R1734)/(2*SQRT(L1734*'Input Parameters'!$E$38))))</f>
        <v>0.34954310830052038</v>
      </c>
      <c r="X1734">
        <f t="shared" ca="1" si="242"/>
        <v>1</v>
      </c>
      <c r="Y1734" s="7"/>
    </row>
    <row r="1735" spans="1:25" ht="15" customHeight="1" x14ac:dyDescent="0.25">
      <c r="A1735" s="139">
        <v>1728</v>
      </c>
      <c r="B1735" s="10">
        <f t="shared" ca="1" si="243"/>
        <v>0.54657853093951836</v>
      </c>
      <c r="C1735" s="60">
        <f ca="1">_xlfn.NORM.INV(B1735,'Input Parameters'!$E$15,'Input Parameters'!$F$15)</f>
        <v>277.30900296484992</v>
      </c>
      <c r="D1735" s="10">
        <f t="shared" ca="1" si="244"/>
        <v>0.65876577982805706</v>
      </c>
      <c r="E1735" s="62">
        <f ca="1">IF(_xlfn.NORM.INV(D1735,'Input Parameters'!$E$17,'Input Parameters'!$F$17)&lt;3500,3500,IF(_xlfn.NORM.INV(D1735,'Input Parameters'!$E$17,'Input Parameters'!$F$17)&gt;5500,5500,_xlfn.NORM.INV(D1735,'Input Parameters'!$E$17,'Input Parameters'!$F$17)))</f>
        <v>5086.3679357040437</v>
      </c>
      <c r="F1735" s="10">
        <f t="shared" ca="1" si="245"/>
        <v>0.96709583351750872</v>
      </c>
      <c r="G1735" s="64">
        <f ca="1">_xlfn.NORM.INV(F1735,'Input Parameters'!$E$20,'Input Parameters'!$F$20)</f>
        <v>294.97617065098513</v>
      </c>
      <c r="H1735" s="57">
        <f ca="1">EXP(E1735*(1/'Input Parameters'!$E$23-1/G1735))</f>
        <v>1.1281504441502372</v>
      </c>
      <c r="I1735" s="10">
        <f t="shared" ca="1" si="246"/>
        <v>0.73398655540463675</v>
      </c>
      <c r="J1735" s="30">
        <f ca="1">_xlfn.BETA.INV(I1735,'Input Parameters'!$L$26,'Input Parameters'!$M$26,'Input Parameters'!$J$26,'Input Parameters'!$K$26)</f>
        <v>0.75598536161010321</v>
      </c>
      <c r="K1735" s="168">
        <f ca="1">('Input Parameters'!$E$27/'Input Parameters'!$E$38)^$J1735</f>
        <v>4.415205242479691E-3</v>
      </c>
      <c r="L1735" s="69">
        <f ca="1">$H1735*$C1735*'Input Parameters'!$E$25*K1735</f>
        <v>1.381280512859421</v>
      </c>
      <c r="M1735" s="24">
        <f t="shared" ca="1" si="247"/>
        <v>0.49578988400445634</v>
      </c>
      <c r="N1735" s="15">
        <f ca="1">_xlfn.NORM.INV(M1735,'Input Parameters'!$E$29,'Input Parameters'!$F$29)</f>
        <v>9.9998944660831368E-2</v>
      </c>
      <c r="O1735" s="8">
        <f t="shared" ca="1" si="248"/>
        <v>0.12747355838019503</v>
      </c>
      <c r="P1735" s="30">
        <f ca="1">_xlfn.LOGNORM.INV(O1735,'Input Parameters'!$H$30,'Input Parameters'!$I$30)</f>
        <v>1.5671756895305919</v>
      </c>
      <c r="Q1735" s="10">
        <f t="shared" ca="1" si="249"/>
        <v>0.38560061928196243</v>
      </c>
      <c r="R1735" s="30">
        <f>IF('Input Parameters'!$E$32=0,0,_xlfn.BETA.INV(Q1735,'Input Parameters'!$L$32,'Input Parameters'!$M$32,'Input Parameters'!$J$32,'Input Parameters'!$K$32))</f>
        <v>0</v>
      </c>
      <c r="S1735" s="10">
        <f t="shared" ca="1" si="250"/>
        <v>0.93300963848012952</v>
      </c>
      <c r="T1735" s="26">
        <f ca="1">_xlfn.LOGNORM.INV(S1735,'Input Parameters'!$H$34,'Input Parameters'!$I$34)</f>
        <v>60.748480737029197</v>
      </c>
      <c r="U1735" s="10">
        <f t="shared" ca="1" si="251"/>
        <v>6.4568917537773385E-2</v>
      </c>
      <c r="V1735" s="30">
        <f ca="1">_xlfn.BETA.INV(U1735,'Input Parameters'!$L$36,'Input Parameters'!$M$36,'Input Parameters'!$J$36,'Input Parameters'!$K$36)</f>
        <v>0.39178774477723022</v>
      </c>
      <c r="W1735" s="2">
        <f ca="1">N1735+(P1735-N1735)*(1-ERF((T1735-R1735)/(2*SQRT(L1735*'Input Parameters'!$E$38))))</f>
        <v>0.10037637388048787</v>
      </c>
      <c r="X1735">
        <f t="shared" ca="1" si="242"/>
        <v>1</v>
      </c>
      <c r="Y1735" s="7"/>
    </row>
    <row r="1736" spans="1:25" ht="15" customHeight="1" x14ac:dyDescent="0.25">
      <c r="A1736" s="139">
        <v>1729</v>
      </c>
      <c r="B1736" s="10">
        <f t="shared" ca="1" si="243"/>
        <v>5.7636421672082494E-2</v>
      </c>
      <c r="C1736" s="60">
        <f ca="1">_xlfn.NORM.INV(B1736,'Input Parameters'!$E$15,'Input Parameters'!$F$15)</f>
        <v>185.61638195000367</v>
      </c>
      <c r="D1736" s="10">
        <f t="shared" ca="1" si="244"/>
        <v>0.60531100898887846</v>
      </c>
      <c r="E1736" s="62">
        <f ca="1">IF(_xlfn.NORM.INV(D1736,'Input Parameters'!$E$17,'Input Parameters'!$F$17)&lt;3500,3500,IF(_xlfn.NORM.INV(D1736,'Input Parameters'!$E$17,'Input Parameters'!$F$17)&gt;5500,5500,_xlfn.NORM.INV(D1736,'Input Parameters'!$E$17,'Input Parameters'!$F$17)))</f>
        <v>4986.9828972654122</v>
      </c>
      <c r="F1736" s="10">
        <f t="shared" ca="1" si="245"/>
        <v>0.99511466699422002</v>
      </c>
      <c r="G1736" s="64">
        <f ca="1">_xlfn.NORM.INV(F1736,'Input Parameters'!$E$20,'Input Parameters'!$F$20)</f>
        <v>299.96173863391016</v>
      </c>
      <c r="H1736" s="57">
        <f ca="1">EXP(E1736*(1/'Input Parameters'!$E$23-1/G1736))</f>
        <v>1.4906603174692605</v>
      </c>
      <c r="I1736" s="10">
        <f t="shared" ca="1" si="246"/>
        <v>9.4261285030082242E-2</v>
      </c>
      <c r="J1736" s="30">
        <f ca="1">_xlfn.BETA.INV(I1736,'Input Parameters'!$L$26,'Input Parameters'!$M$26,'Input Parameters'!$J$26,'Input Parameters'!$K$26)</f>
        <v>0.43898136003895905</v>
      </c>
      <c r="K1736" s="168">
        <f ca="1">('Input Parameters'!$E$27/'Input Parameters'!$E$38)^$J1736</f>
        <v>4.2902562441420537E-2</v>
      </c>
      <c r="L1736" s="69">
        <f ca="1">$H1736*$C1736*'Input Parameters'!$E$25*K1736</f>
        <v>11.870751825268906</v>
      </c>
      <c r="M1736" s="24">
        <f t="shared" ca="1" si="247"/>
        <v>0.90633361973676918</v>
      </c>
      <c r="N1736" s="15">
        <f ca="1">_xlfn.NORM.INV(M1736,'Input Parameters'!$E$29,'Input Parameters'!$F$29)</f>
        <v>0.10013185106552333</v>
      </c>
      <c r="O1736" s="8">
        <f t="shared" ca="1" si="248"/>
        <v>0.6460250493052756</v>
      </c>
      <c r="P1736" s="30">
        <f ca="1">_xlfn.LOGNORM.INV(O1736,'Input Parameters'!$H$30,'Input Parameters'!$I$30)</f>
        <v>3.2027168315641674</v>
      </c>
      <c r="Q1736" s="10">
        <f t="shared" ca="1" si="249"/>
        <v>0.29177992405455921</v>
      </c>
      <c r="R1736" s="30">
        <f>IF('Input Parameters'!$E$32=0,0,_xlfn.BETA.INV(Q1736,'Input Parameters'!$L$32,'Input Parameters'!$M$32,'Input Parameters'!$J$32,'Input Parameters'!$K$32))</f>
        <v>0</v>
      </c>
      <c r="S1736" s="10">
        <f t="shared" ca="1" si="250"/>
        <v>0.46252835394094771</v>
      </c>
      <c r="T1736" s="26">
        <f ca="1">_xlfn.LOGNORM.INV(S1736,'Input Parameters'!$H$34,'Input Parameters'!$I$34)</f>
        <v>49.820749507417332</v>
      </c>
      <c r="U1736" s="10">
        <f t="shared" ca="1" si="251"/>
        <v>0.94489347007699498</v>
      </c>
      <c r="V1736" s="30">
        <f ca="1">_xlfn.BETA.INV(U1736,'Input Parameters'!$L$36,'Input Parameters'!$M$36,'Input Parameters'!$J$36,'Input Parameters'!$K$36)</f>
        <v>0.860418871103519</v>
      </c>
      <c r="W1736" s="2">
        <f ca="1">N1736+(P1736-N1736)*(1-ERF((T1736-R1736)/(2*SQRT(L1736*'Input Parameters'!$E$38))))</f>
        <v>1.0512364091027089</v>
      </c>
      <c r="X1736">
        <f t="shared" ref="X1736:X1799" ca="1" si="252">IF(W1736&gt;V1736,0,1)</f>
        <v>0</v>
      </c>
      <c r="Y1736" s="7"/>
    </row>
    <row r="1737" spans="1:25" ht="15" customHeight="1" x14ac:dyDescent="0.25">
      <c r="A1737" s="139">
        <v>1730</v>
      </c>
      <c r="B1737" s="10">
        <f t="shared" ca="1" si="243"/>
        <v>0.82818693322122894</v>
      </c>
      <c r="C1737" s="60">
        <f ca="1">_xlfn.NORM.INV(B1737,'Input Parameters'!$E$15,'Input Parameters'!$F$15)</f>
        <v>322.2897325587648</v>
      </c>
      <c r="D1737" s="10">
        <f t="shared" ca="1" si="244"/>
        <v>0.81048893080849838</v>
      </c>
      <c r="E1737" s="62">
        <f ca="1">IF(_xlfn.NORM.INV(D1737,'Input Parameters'!$E$17,'Input Parameters'!$F$17)&lt;3500,3500,IF(_xlfn.NORM.INV(D1737,'Input Parameters'!$E$17,'Input Parameters'!$F$17)&gt;5500,5500,_xlfn.NORM.INV(D1737,'Input Parameters'!$E$17,'Input Parameters'!$F$17)))</f>
        <v>5415.7896266709113</v>
      </c>
      <c r="F1737" s="10">
        <f t="shared" ca="1" si="245"/>
        <v>0.82375552682019126</v>
      </c>
      <c r="G1737" s="64">
        <f ca="1">_xlfn.NORM.INV(F1737,'Input Parameters'!$E$20,'Input Parameters'!$F$20)</f>
        <v>288.87947498979094</v>
      </c>
      <c r="H1737" s="57">
        <f ca="1">EXP(E1737*(1/'Input Parameters'!$E$23-1/G1737))</f>
        <v>0.77175039465014283</v>
      </c>
      <c r="I1737" s="10">
        <f t="shared" ca="1" si="246"/>
        <v>5.6131709545188868E-2</v>
      </c>
      <c r="J1737" s="30">
        <f ca="1">_xlfn.BETA.INV(I1737,'Input Parameters'!$L$26,'Input Parameters'!$M$26,'Input Parameters'!$J$26,'Input Parameters'!$K$26)</f>
        <v>0.39349606668000037</v>
      </c>
      <c r="K1737" s="168">
        <f ca="1">('Input Parameters'!$E$27/'Input Parameters'!$E$38)^$J1737</f>
        <v>5.9453746741612183E-2</v>
      </c>
      <c r="L1737" s="69">
        <f ca="1">$H1737*$C1737*'Input Parameters'!$E$25*K1737</f>
        <v>14.787765638729621</v>
      </c>
      <c r="M1737" s="24">
        <f t="shared" ca="1" si="247"/>
        <v>0.71310849917899544</v>
      </c>
      <c r="N1737" s="15">
        <f ca="1">_xlfn.NORM.INV(M1737,'Input Parameters'!$E$29,'Input Parameters'!$F$29)</f>
        <v>0.1000562488845114</v>
      </c>
      <c r="O1737" s="8">
        <f t="shared" ca="1" si="248"/>
        <v>0.81525728007354425</v>
      </c>
      <c r="P1737" s="30">
        <f ca="1">_xlfn.LOGNORM.INV(O1737,'Input Parameters'!$H$30,'Input Parameters'!$I$30)</f>
        <v>4.0999416984821027</v>
      </c>
      <c r="Q1737" s="10">
        <f t="shared" ca="1" si="249"/>
        <v>0.81494166928929934</v>
      </c>
      <c r="R1737" s="30">
        <f>IF('Input Parameters'!$E$32=0,0,_xlfn.BETA.INV(Q1737,'Input Parameters'!$L$32,'Input Parameters'!$M$32,'Input Parameters'!$J$32,'Input Parameters'!$K$32))</f>
        <v>0</v>
      </c>
      <c r="S1737" s="10">
        <f t="shared" ca="1" si="250"/>
        <v>0.96890825086857091</v>
      </c>
      <c r="T1737" s="26">
        <f ca="1">_xlfn.LOGNORM.INV(S1737,'Input Parameters'!$H$34,'Input Parameters'!$I$34)</f>
        <v>63.584160066493588</v>
      </c>
      <c r="U1737" s="10">
        <f t="shared" ca="1" si="251"/>
        <v>0.75574704866943165</v>
      </c>
      <c r="V1737" s="30">
        <f ca="1">_xlfn.BETA.INV(U1737,'Input Parameters'!$L$36,'Input Parameters'!$M$36,'Input Parameters'!$J$36,'Input Parameters'!$K$36)</f>
        <v>0.69801577399256254</v>
      </c>
      <c r="W1737" s="2">
        <f ca="1">N1737+(P1737-N1737)*(1-ERF((T1737-R1737)/(2*SQRT(L1737*'Input Parameters'!$E$38))))</f>
        <v>1.0693473913640104</v>
      </c>
      <c r="X1737">
        <f t="shared" ca="1" si="252"/>
        <v>0</v>
      </c>
      <c r="Y1737" s="7"/>
    </row>
    <row r="1738" spans="1:25" ht="15" customHeight="1" x14ac:dyDescent="0.25">
      <c r="A1738" s="139">
        <v>1731</v>
      </c>
      <c r="B1738" s="10">
        <f t="shared" ca="1" si="243"/>
        <v>0.24016239664201777</v>
      </c>
      <c r="C1738" s="60">
        <f ca="1">_xlfn.NORM.INV(B1738,'Input Parameters'!$E$15,'Input Parameters'!$F$15)</f>
        <v>232.71853925918981</v>
      </c>
      <c r="D1738" s="10">
        <f t="shared" ca="1" si="244"/>
        <v>0.7104658291352357</v>
      </c>
      <c r="E1738" s="62">
        <f ca="1">IF(_xlfn.NORM.INV(D1738,'Input Parameters'!$E$17,'Input Parameters'!$F$17)&lt;3500,3500,IF(_xlfn.NORM.INV(D1738,'Input Parameters'!$E$17,'Input Parameters'!$F$17)&gt;5500,5500,_xlfn.NORM.INV(D1738,'Input Parameters'!$E$17,'Input Parameters'!$F$17)))</f>
        <v>5188.3222673627752</v>
      </c>
      <c r="F1738" s="10">
        <f t="shared" ca="1" si="245"/>
        <v>0.81842483606942484</v>
      </c>
      <c r="G1738" s="64">
        <f ca="1">_xlfn.NORM.INV(F1738,'Input Parameters'!$E$20,'Input Parameters'!$F$20)</f>
        <v>288.74283644317484</v>
      </c>
      <c r="H1738" s="57">
        <f ca="1">EXP(E1738*(1/'Input Parameters'!$E$23-1/G1738))</f>
        <v>0.77359171997987808</v>
      </c>
      <c r="I1738" s="10">
        <f t="shared" ca="1" si="246"/>
        <v>0.66497775065773046</v>
      </c>
      <c r="J1738" s="30">
        <f ca="1">_xlfn.BETA.INV(I1738,'Input Parameters'!$L$26,'Input Parameters'!$M$26,'Input Parameters'!$J$26,'Input Parameters'!$K$26)</f>
        <v>0.72731899288237001</v>
      </c>
      <c r="K1738" s="168">
        <f ca="1">('Input Parameters'!$E$27/'Input Parameters'!$E$38)^$J1738</f>
        <v>5.423161046802274E-3</v>
      </c>
      <c r="L1738" s="69">
        <f ca="1">$H1738*$C1738*'Input Parameters'!$E$25*K1738</f>
        <v>0.97632699252911737</v>
      </c>
      <c r="M1738" s="24">
        <f t="shared" ca="1" si="247"/>
        <v>0.72179408326052252</v>
      </c>
      <c r="N1738" s="15">
        <f ca="1">_xlfn.NORM.INV(M1738,'Input Parameters'!$E$29,'Input Parameters'!$F$29)</f>
        <v>0.10005881794736568</v>
      </c>
      <c r="O1738" s="8">
        <f t="shared" ca="1" si="248"/>
        <v>0.82936495428896606</v>
      </c>
      <c r="P1738" s="30">
        <f ca="1">_xlfn.LOGNORM.INV(O1738,'Input Parameters'!$H$30,'Input Parameters'!$I$30)</f>
        <v>4.2063098819540254</v>
      </c>
      <c r="Q1738" s="10">
        <f t="shared" ca="1" si="249"/>
        <v>0.43082171789827228</v>
      </c>
      <c r="R1738" s="30">
        <f>IF('Input Parameters'!$E$32=0,0,_xlfn.BETA.INV(Q1738,'Input Parameters'!$L$32,'Input Parameters'!$M$32,'Input Parameters'!$J$32,'Input Parameters'!$K$32))</f>
        <v>0</v>
      </c>
      <c r="S1738" s="10">
        <f t="shared" ca="1" si="250"/>
        <v>0.7634766863239052</v>
      </c>
      <c r="T1738" s="26">
        <f ca="1">_xlfn.LOGNORM.INV(S1738,'Input Parameters'!$H$34,'Input Parameters'!$I$34)</f>
        <v>55.11865313373238</v>
      </c>
      <c r="U1738" s="10">
        <f t="shared" ca="1" si="251"/>
        <v>0.77462273947230909</v>
      </c>
      <c r="V1738" s="30">
        <f ca="1">_xlfn.BETA.INV(U1738,'Input Parameters'!$L$36,'Input Parameters'!$M$36,'Input Parameters'!$J$36,'Input Parameters'!$K$36)</f>
        <v>0.70854892227688326</v>
      </c>
      <c r="W1738" s="2">
        <f ca="1">N1738+(P1738-N1738)*(1-ERF((T1738-R1738)/(2*SQRT(L1738*'Input Parameters'!$E$38))))</f>
        <v>0.10038725590024229</v>
      </c>
      <c r="X1738">
        <f t="shared" ca="1" si="252"/>
        <v>1</v>
      </c>
      <c r="Y1738" s="7"/>
    </row>
    <row r="1739" spans="1:25" ht="15" customHeight="1" x14ac:dyDescent="0.25">
      <c r="A1739" s="139">
        <v>1732</v>
      </c>
      <c r="B1739" s="10">
        <f t="shared" ca="1" si="243"/>
        <v>0.52552821227570634</v>
      </c>
      <c r="C1739" s="60">
        <f ca="1">_xlfn.NORM.INV(B1739,'Input Parameters'!$E$15,'Input Parameters'!$F$15)</f>
        <v>274.43739407088486</v>
      </c>
      <c r="D1739" s="10">
        <f t="shared" ca="1" si="244"/>
        <v>0.80425204340319534</v>
      </c>
      <c r="E1739" s="62">
        <f ca="1">IF(_xlfn.NORM.INV(D1739,'Input Parameters'!$E$17,'Input Parameters'!$F$17)&lt;3500,3500,IF(_xlfn.NORM.INV(D1739,'Input Parameters'!$E$17,'Input Parameters'!$F$17)&gt;5500,5500,_xlfn.NORM.INV(D1739,'Input Parameters'!$E$17,'Input Parameters'!$F$17)))</f>
        <v>5399.8353694605466</v>
      </c>
      <c r="F1739" s="10">
        <f t="shared" ca="1" si="245"/>
        <v>0.88049760900557195</v>
      </c>
      <c r="G1739" s="64">
        <f ca="1">_xlfn.NORM.INV(F1739,'Input Parameters'!$E$20,'Input Parameters'!$F$20)</f>
        <v>290.53910245645045</v>
      </c>
      <c r="H1739" s="57">
        <f ca="1">EXP(E1739*(1/'Input Parameters'!$E$23-1/G1739))</f>
        <v>0.8593699481805076</v>
      </c>
      <c r="I1739" s="10">
        <f t="shared" ca="1" si="246"/>
        <v>0.21021245884214956</v>
      </c>
      <c r="J1739" s="30">
        <f ca="1">_xlfn.BETA.INV(I1739,'Input Parameters'!$L$26,'Input Parameters'!$M$26,'Input Parameters'!$J$26,'Input Parameters'!$K$26)</f>
        <v>0.52605291513449259</v>
      </c>
      <c r="K1739" s="168">
        <f ca="1">('Input Parameters'!$E$27/'Input Parameters'!$E$38)^$J1739</f>
        <v>2.2974047780733788E-2</v>
      </c>
      <c r="L1739" s="69">
        <f ca="1">$H1739*$C1739*'Input Parameters'!$E$25*K1739</f>
        <v>5.4182740740806103</v>
      </c>
      <c r="M1739" s="24">
        <f t="shared" ca="1" si="247"/>
        <v>0.48425630714607071</v>
      </c>
      <c r="N1739" s="15">
        <f ca="1">_xlfn.NORM.INV(M1739,'Input Parameters'!$E$29,'Input Parameters'!$F$29)</f>
        <v>9.9996052616549383E-2</v>
      </c>
      <c r="O1739" s="8">
        <f t="shared" ca="1" si="248"/>
        <v>0.81328627841752599</v>
      </c>
      <c r="P1739" s="30">
        <f ca="1">_xlfn.LOGNORM.INV(O1739,'Input Parameters'!$H$30,'Input Parameters'!$I$30)</f>
        <v>4.0857004441133773</v>
      </c>
      <c r="Q1739" s="10">
        <f t="shared" ca="1" si="249"/>
        <v>0.60604578186388558</v>
      </c>
      <c r="R1739" s="30">
        <f>IF('Input Parameters'!$E$32=0,0,_xlfn.BETA.INV(Q1739,'Input Parameters'!$L$32,'Input Parameters'!$M$32,'Input Parameters'!$J$32,'Input Parameters'!$K$32))</f>
        <v>0</v>
      </c>
      <c r="S1739" s="10">
        <f t="shared" ca="1" si="250"/>
        <v>0.93675308230202148</v>
      </c>
      <c r="T1739" s="26">
        <f ca="1">_xlfn.LOGNORM.INV(S1739,'Input Parameters'!$H$34,'Input Parameters'!$I$34)</f>
        <v>60.971942327141633</v>
      </c>
      <c r="U1739" s="10">
        <f t="shared" ca="1" si="251"/>
        <v>0.77473103396779219</v>
      </c>
      <c r="V1739" s="30">
        <f ca="1">_xlfn.BETA.INV(U1739,'Input Parameters'!$L$36,'Input Parameters'!$M$36,'Input Parameters'!$J$36,'Input Parameters'!$K$36)</f>
        <v>0.70861099758713464</v>
      </c>
      <c r="W1739" s="2">
        <f ca="1">N1739+(P1739-N1739)*(1-ERF((T1739-R1739)/(2*SQRT(L1739*'Input Parameters'!$E$38))))</f>
        <v>0.35507774084829324</v>
      </c>
      <c r="X1739">
        <f t="shared" ca="1" si="252"/>
        <v>1</v>
      </c>
      <c r="Y1739" s="7"/>
    </row>
    <row r="1740" spans="1:25" ht="15" customHeight="1" x14ac:dyDescent="0.25">
      <c r="A1740" s="139">
        <v>1733</v>
      </c>
      <c r="B1740" s="10">
        <f t="shared" ca="1" si="243"/>
        <v>0.27138128676237838</v>
      </c>
      <c r="C1740" s="60">
        <f ca="1">_xlfn.NORM.INV(B1740,'Input Parameters'!$E$15,'Input Parameters'!$F$15)</f>
        <v>237.98286286783565</v>
      </c>
      <c r="D1740" s="10">
        <f t="shared" ca="1" si="244"/>
        <v>0.50619917075247922</v>
      </c>
      <c r="E1740" s="62">
        <f ca="1">IF(_xlfn.NORM.INV(D1740,'Input Parameters'!$E$17,'Input Parameters'!$F$17)&lt;3500,3500,IF(_xlfn.NORM.INV(D1740,'Input Parameters'!$E$17,'Input Parameters'!$F$17)&gt;5500,5500,_xlfn.NORM.INV(D1740,'Input Parameters'!$E$17,'Input Parameters'!$F$17)))</f>
        <v>4810.8777494593633</v>
      </c>
      <c r="F1740" s="10">
        <f t="shared" ca="1" si="245"/>
        <v>0.50777565946497283</v>
      </c>
      <c r="G1740" s="64">
        <f ca="1">_xlfn.NORM.INV(F1740,'Input Parameters'!$E$20,'Input Parameters'!$F$20)</f>
        <v>282.78059587790773</v>
      </c>
      <c r="H1740" s="57">
        <f ca="1">EXP(E1740*(1/'Input Parameters'!$E$23-1/G1740))</f>
        <v>0.55469801437202537</v>
      </c>
      <c r="I1740" s="10">
        <f t="shared" ca="1" si="246"/>
        <v>0.48468691422634025</v>
      </c>
      <c r="J1740" s="30">
        <f ca="1">_xlfn.BETA.INV(I1740,'Input Parameters'!$L$26,'Input Parameters'!$M$26,'Input Parameters'!$J$26,'Input Parameters'!$K$26)</f>
        <v>0.65520396019291705</v>
      </c>
      <c r="K1740" s="168">
        <f ca="1">('Input Parameters'!$E$27/'Input Parameters'!$E$38)^$J1740</f>
        <v>9.0971548164465055E-3</v>
      </c>
      <c r="L1740" s="69">
        <f ca="1">$H1740*$C1740*'Input Parameters'!$E$25*K1740</f>
        <v>1.2009028667761865</v>
      </c>
      <c r="M1740" s="24">
        <f t="shared" ca="1" si="247"/>
        <v>5.297872907078105E-2</v>
      </c>
      <c r="N1740" s="15">
        <f ca="1">_xlfn.NORM.INV(M1740,'Input Parameters'!$E$29,'Input Parameters'!$F$29)</f>
        <v>9.9838336669416813E-2</v>
      </c>
      <c r="O1740" s="8">
        <f t="shared" ca="1" si="248"/>
        <v>0.4982669453136136</v>
      </c>
      <c r="P1740" s="30">
        <f ca="1">_xlfn.LOGNORM.INV(O1740,'Input Parameters'!$H$30,'Input Parameters'!$I$30)</f>
        <v>2.6777808920354493</v>
      </c>
      <c r="Q1740" s="10">
        <f t="shared" ca="1" si="249"/>
        <v>0.36563363663497639</v>
      </c>
      <c r="R1740" s="30">
        <f>IF('Input Parameters'!$E$32=0,0,_xlfn.BETA.INV(Q1740,'Input Parameters'!$L$32,'Input Parameters'!$M$32,'Input Parameters'!$J$32,'Input Parameters'!$K$32))</f>
        <v>0</v>
      </c>
      <c r="S1740" s="10">
        <f t="shared" ca="1" si="250"/>
        <v>0.51529494868983894</v>
      </c>
      <c r="T1740" s="26">
        <f ca="1">_xlfn.LOGNORM.INV(S1740,'Input Parameters'!$H$34,'Input Parameters'!$I$34)</f>
        <v>50.648986060062981</v>
      </c>
      <c r="U1740" s="10">
        <f t="shared" ca="1" si="251"/>
        <v>0.39694198981009687</v>
      </c>
      <c r="V1740" s="30">
        <f ca="1">_xlfn.BETA.INV(U1740,'Input Parameters'!$L$36,'Input Parameters'!$M$36,'Input Parameters'!$J$36,'Input Parameters'!$K$36)</f>
        <v>0.54710685368055811</v>
      </c>
      <c r="W1740" s="2">
        <f ca="1">N1740+(P1740-N1740)*(1-ERF((T1740-R1740)/(2*SQRT(L1740*'Input Parameters'!$E$38))))</f>
        <v>0.10262904840780666</v>
      </c>
      <c r="X1740">
        <f t="shared" ca="1" si="252"/>
        <v>1</v>
      </c>
      <c r="Y1740" s="7"/>
    </row>
    <row r="1741" spans="1:25" ht="15" customHeight="1" x14ac:dyDescent="0.25">
      <c r="A1741" s="139">
        <v>1734</v>
      </c>
      <c r="B1741" s="10">
        <f t="shared" ca="1" si="243"/>
        <v>0.34417248706251335</v>
      </c>
      <c r="C1741" s="60">
        <f ca="1">_xlfn.NORM.INV(B1741,'Input Parameters'!$E$15,'Input Parameters'!$F$15)</f>
        <v>249.23009883245231</v>
      </c>
      <c r="D1741" s="10">
        <f t="shared" ca="1" si="244"/>
        <v>5.7899632838460224E-2</v>
      </c>
      <c r="E1741" s="62">
        <f ca="1">IF(_xlfn.NORM.INV(D1741,'Input Parameters'!$E$17,'Input Parameters'!$F$17)&lt;3500,3500,IF(_xlfn.NORM.INV(D1741,'Input Parameters'!$E$17,'Input Parameters'!$F$17)&gt;5500,5500,_xlfn.NORM.INV(D1741,'Input Parameters'!$E$17,'Input Parameters'!$F$17)))</f>
        <v>3699.1431338439479</v>
      </c>
      <c r="F1741" s="10">
        <f t="shared" ca="1" si="245"/>
        <v>0.13098555236116061</v>
      </c>
      <c r="G1741" s="64">
        <f ca="1">_xlfn.NORM.INV(F1741,'Input Parameters'!$E$20,'Input Parameters'!$F$20)</f>
        <v>275.13431208229258</v>
      </c>
      <c r="H1741" s="57">
        <f ca="1">EXP(E1741*(1/'Input Parameters'!$E$23-1/G1741))</f>
        <v>0.44189262000281654</v>
      </c>
      <c r="I1741" s="10">
        <f t="shared" ca="1" si="246"/>
        <v>0.27939019272867516</v>
      </c>
      <c r="J1741" s="30">
        <f ca="1">_xlfn.BETA.INV(I1741,'Input Parameters'!$L$26,'Input Parameters'!$M$26,'Input Parameters'!$J$26,'Input Parameters'!$K$26)</f>
        <v>0.56395541858044851</v>
      </c>
      <c r="K1741" s="168">
        <f ca="1">('Input Parameters'!$E$27/'Input Parameters'!$E$38)^$J1741</f>
        <v>1.7505054430767684E-2</v>
      </c>
      <c r="L1741" s="69">
        <f ca="1">$H1741*$C1741*'Input Parameters'!$E$25*K1741</f>
        <v>1.9278831330684105</v>
      </c>
      <c r="M1741" s="24">
        <f t="shared" ca="1" si="247"/>
        <v>0.69731838275677949</v>
      </c>
      <c r="N1741" s="15">
        <f ca="1">_xlfn.NORM.INV(M1741,'Input Parameters'!$E$29,'Input Parameters'!$F$29)</f>
        <v>0.10005167033824978</v>
      </c>
      <c r="O1741" s="8">
        <f t="shared" ca="1" si="248"/>
        <v>0.20563811396048071</v>
      </c>
      <c r="P1741" s="30">
        <f ca="1">_xlfn.LOGNORM.INV(O1741,'Input Parameters'!$H$30,'Input Parameters'!$I$30)</f>
        <v>1.8201319075186211</v>
      </c>
      <c r="Q1741" s="10">
        <f t="shared" ca="1" si="249"/>
        <v>0.11395036407457837</v>
      </c>
      <c r="R1741" s="30">
        <f>IF('Input Parameters'!$E$32=0,0,_xlfn.BETA.INV(Q1741,'Input Parameters'!$L$32,'Input Parameters'!$M$32,'Input Parameters'!$J$32,'Input Parameters'!$K$32))</f>
        <v>0</v>
      </c>
      <c r="S1741" s="10">
        <f t="shared" ca="1" si="250"/>
        <v>0.67620464521600554</v>
      </c>
      <c r="T1741" s="26">
        <f ca="1">_xlfn.LOGNORM.INV(S1741,'Input Parameters'!$H$34,'Input Parameters'!$I$34)</f>
        <v>53.360026759069065</v>
      </c>
      <c r="U1741" s="10">
        <f t="shared" ca="1" si="251"/>
        <v>0.45053289844379507</v>
      </c>
      <c r="V1741" s="30">
        <f ca="1">_xlfn.BETA.INV(U1741,'Input Parameters'!$L$36,'Input Parameters'!$M$36,'Input Parameters'!$J$36,'Input Parameters'!$K$36)</f>
        <v>0.56717795452214981</v>
      </c>
      <c r="W1741" s="2">
        <f ca="1">N1741+(P1741-N1741)*(1-ERF((T1741-R1741)/(2*SQRT(L1741*'Input Parameters'!$E$38))))</f>
        <v>0.11136776524390607</v>
      </c>
      <c r="X1741">
        <f t="shared" ca="1" si="252"/>
        <v>1</v>
      </c>
      <c r="Y1741" s="7"/>
    </row>
    <row r="1742" spans="1:25" ht="15" customHeight="1" x14ac:dyDescent="0.25">
      <c r="A1742" s="139">
        <v>1735</v>
      </c>
      <c r="B1742" s="10">
        <f t="shared" ca="1" si="243"/>
        <v>0.9711458578849782</v>
      </c>
      <c r="C1742" s="60">
        <f ca="1">_xlfn.NORM.INV(B1742,'Input Parameters'!$E$15,'Input Parameters'!$F$15)</f>
        <v>373.82132963937102</v>
      </c>
      <c r="D1742" s="10">
        <f t="shared" ca="1" si="244"/>
        <v>0.18965210581190717</v>
      </c>
      <c r="E1742" s="62">
        <f ca="1">IF(_xlfn.NORM.INV(D1742,'Input Parameters'!$E$17,'Input Parameters'!$F$17)&lt;3500,3500,IF(_xlfn.NORM.INV(D1742,'Input Parameters'!$E$17,'Input Parameters'!$F$17)&gt;5500,5500,_xlfn.NORM.INV(D1742,'Input Parameters'!$E$17,'Input Parameters'!$F$17)))</f>
        <v>4184.574677759073</v>
      </c>
      <c r="F1742" s="10">
        <f t="shared" ca="1" si="245"/>
        <v>0.67137934539207267</v>
      </c>
      <c r="G1742" s="64">
        <f ca="1">_xlfn.NORM.INV(F1742,'Input Parameters'!$E$20,'Input Parameters'!$F$20)</f>
        <v>285.62295851173354</v>
      </c>
      <c r="H1742" s="57">
        <f ca="1">EXP(E1742*(1/'Input Parameters'!$E$23-1/G1742))</f>
        <v>0.69395488283773221</v>
      </c>
      <c r="I1742" s="10">
        <f t="shared" ca="1" si="246"/>
        <v>0.9285382532940577</v>
      </c>
      <c r="J1742" s="30">
        <f ca="1">_xlfn.BETA.INV(I1742,'Input Parameters'!$L$26,'Input Parameters'!$M$26,'Input Parameters'!$J$26,'Input Parameters'!$K$26)</f>
        <v>0.85873656008275701</v>
      </c>
      <c r="K1742" s="168">
        <f ca="1">('Input Parameters'!$E$27/'Input Parameters'!$E$38)^$J1742</f>
        <v>2.1128072909670516E-3</v>
      </c>
      <c r="L1742" s="69">
        <f ca="1">$H1742*$C1742*'Input Parameters'!$E$25*K1742</f>
        <v>0.54809419286645544</v>
      </c>
      <c r="M1742" s="24">
        <f t="shared" ca="1" si="247"/>
        <v>0.82752306983303281</v>
      </c>
      <c r="N1742" s="15">
        <f ca="1">_xlfn.NORM.INV(M1742,'Input Parameters'!$E$29,'Input Parameters'!$F$29)</f>
        <v>0.10009444223586798</v>
      </c>
      <c r="O1742" s="8">
        <f t="shared" ca="1" si="248"/>
        <v>0.13926171508563312</v>
      </c>
      <c r="P1742" s="30">
        <f ca="1">_xlfn.LOGNORM.INV(O1742,'Input Parameters'!$H$30,'Input Parameters'!$I$30)</f>
        <v>1.6082534520289788</v>
      </c>
      <c r="Q1742" s="10">
        <f t="shared" ca="1" si="249"/>
        <v>0.95559337635007768</v>
      </c>
      <c r="R1742" s="30">
        <f>IF('Input Parameters'!$E$32=0,0,_xlfn.BETA.INV(Q1742,'Input Parameters'!$L$32,'Input Parameters'!$M$32,'Input Parameters'!$J$32,'Input Parameters'!$K$32))</f>
        <v>0</v>
      </c>
      <c r="S1742" s="10">
        <f t="shared" ca="1" si="250"/>
        <v>0.25413080155254852</v>
      </c>
      <c r="T1742" s="26">
        <f ca="1">_xlfn.LOGNORM.INV(S1742,'Input Parameters'!$H$34,'Input Parameters'!$I$34)</f>
        <v>46.421894194737092</v>
      </c>
      <c r="U1742" s="10">
        <f t="shared" ca="1" si="251"/>
        <v>9.2450106848587899E-2</v>
      </c>
      <c r="V1742" s="30">
        <f ca="1">_xlfn.BETA.INV(U1742,'Input Parameters'!$L$36,'Input Parameters'!$M$36,'Input Parameters'!$J$36,'Input Parameters'!$K$36)</f>
        <v>0.41199961621064535</v>
      </c>
      <c r="W1742" s="2">
        <f ca="1">N1742+(P1742-N1742)*(1-ERF((T1742-R1742)/(2*SQRT(L1742*'Input Parameters'!$E$38))))</f>
        <v>0.10010840300351849</v>
      </c>
      <c r="X1742">
        <f t="shared" ca="1" si="252"/>
        <v>1</v>
      </c>
      <c r="Y1742" s="7"/>
    </row>
    <row r="1743" spans="1:25" ht="15" customHeight="1" x14ac:dyDescent="0.25">
      <c r="A1743" s="139">
        <v>1736</v>
      </c>
      <c r="B1743" s="10">
        <f t="shared" ca="1" si="243"/>
        <v>0.89048190744244438</v>
      </c>
      <c r="C1743" s="60">
        <f ca="1">_xlfn.NORM.INV(B1743,'Input Parameters'!$E$15,'Input Parameters'!$F$15)</f>
        <v>337.57608678557705</v>
      </c>
      <c r="D1743" s="10">
        <f t="shared" ca="1" si="244"/>
        <v>0.22484940873260761</v>
      </c>
      <c r="E1743" s="62">
        <f ca="1">IF(_xlfn.NORM.INV(D1743,'Input Parameters'!$E$17,'Input Parameters'!$F$17)&lt;3500,3500,IF(_xlfn.NORM.INV(D1743,'Input Parameters'!$E$17,'Input Parameters'!$F$17)&gt;5500,5500,_xlfn.NORM.INV(D1743,'Input Parameters'!$E$17,'Input Parameters'!$F$17)))</f>
        <v>4270.8579327340121</v>
      </c>
      <c r="F1743" s="10">
        <f t="shared" ca="1" si="245"/>
        <v>0.92913431887301468</v>
      </c>
      <c r="G1743" s="64">
        <f ca="1">_xlfn.NORM.INV(F1743,'Input Parameters'!$E$20,'Input Parameters'!$F$20)</f>
        <v>292.49480612535336</v>
      </c>
      <c r="H1743" s="57">
        <f ca="1">EXP(E1743*(1/'Input Parameters'!$E$23-1/G1743))</f>
        <v>0.97864902143761046</v>
      </c>
      <c r="I1743" s="10">
        <f t="shared" ca="1" si="246"/>
        <v>0.24543249791257993</v>
      </c>
      <c r="J1743" s="30">
        <f ca="1">_xlfn.BETA.INV(I1743,'Input Parameters'!$L$26,'Input Parameters'!$M$26,'Input Parameters'!$J$26,'Input Parameters'!$K$26)</f>
        <v>0.54610381739479519</v>
      </c>
      <c r="K1743" s="168">
        <f ca="1">('Input Parameters'!$E$27/'Input Parameters'!$E$38)^$J1743</f>
        <v>1.9896416163808398E-2</v>
      </c>
      <c r="L1743" s="69">
        <f ca="1">$H1743*$C1743*'Input Parameters'!$E$25*K1743</f>
        <v>6.5731493025575842</v>
      </c>
      <c r="M1743" s="24">
        <f t="shared" ca="1" si="247"/>
        <v>0.98366096985458973</v>
      </c>
      <c r="N1743" s="15">
        <f ca="1">_xlfn.NORM.INV(M1743,'Input Parameters'!$E$29,'Input Parameters'!$F$29)</f>
        <v>0.10021360166061272</v>
      </c>
      <c r="O1743" s="8">
        <f t="shared" ca="1" si="248"/>
        <v>0.65764123369479888</v>
      </c>
      <c r="P1743" s="30">
        <f ca="1">_xlfn.LOGNORM.INV(O1743,'Input Parameters'!$H$30,'Input Parameters'!$I$30)</f>
        <v>3.2506117340613723</v>
      </c>
      <c r="Q1743" s="10">
        <f t="shared" ca="1" si="249"/>
        <v>0.27113834409653348</v>
      </c>
      <c r="R1743" s="30">
        <f>IF('Input Parameters'!$E$32=0,0,_xlfn.BETA.INV(Q1743,'Input Parameters'!$L$32,'Input Parameters'!$M$32,'Input Parameters'!$J$32,'Input Parameters'!$K$32))</f>
        <v>0</v>
      </c>
      <c r="S1743" s="10">
        <f t="shared" ca="1" si="250"/>
        <v>8.7874681169060831E-2</v>
      </c>
      <c r="T1743" s="26">
        <f ca="1">_xlfn.LOGNORM.INV(S1743,'Input Parameters'!$H$34,'Input Parameters'!$I$34)</f>
        <v>42.587250496482376</v>
      </c>
      <c r="U1743" s="10">
        <f t="shared" ca="1" si="251"/>
        <v>0.48707316746851004</v>
      </c>
      <c r="V1743" s="30">
        <f ca="1">_xlfn.BETA.INV(U1743,'Input Parameters'!$L$36,'Input Parameters'!$M$36,'Input Parameters'!$J$36,'Input Parameters'!$K$36)</f>
        <v>0.58096682584185377</v>
      </c>
      <c r="W1743" s="2">
        <f ca="1">N1743+(P1743-N1743)*(1-ERF((T1743-R1743)/(2*SQRT(L1743*'Input Parameters'!$E$38))))</f>
        <v>0.85683818810426571</v>
      </c>
      <c r="X1743">
        <f t="shared" ca="1" si="252"/>
        <v>0</v>
      </c>
      <c r="Y1743" s="7"/>
    </row>
    <row r="1744" spans="1:25" ht="15" customHeight="1" x14ac:dyDescent="0.25">
      <c r="A1744" s="139">
        <v>1737</v>
      </c>
      <c r="B1744" s="10">
        <f t="shared" ca="1" si="243"/>
        <v>0.95522479096705715</v>
      </c>
      <c r="C1744" s="60">
        <f ca="1">_xlfn.NORM.INV(B1744,'Input Parameters'!$E$15,'Input Parameters'!$F$15)</f>
        <v>362.97541536343994</v>
      </c>
      <c r="D1744" s="10">
        <f t="shared" ca="1" si="244"/>
        <v>0.46251739230134492</v>
      </c>
      <c r="E1744" s="62">
        <f ca="1">IF(_xlfn.NORM.INV(D1744,'Input Parameters'!$E$17,'Input Parameters'!$F$17)&lt;3500,3500,IF(_xlfn.NORM.INV(D1744,'Input Parameters'!$E$17,'Input Parameters'!$F$17)&gt;5500,5500,_xlfn.NORM.INV(D1744,'Input Parameters'!$E$17,'Input Parameters'!$F$17)))</f>
        <v>4734.134462653964</v>
      </c>
      <c r="F1744" s="10">
        <f t="shared" ca="1" si="245"/>
        <v>0.65616775002013528</v>
      </c>
      <c r="G1744" s="64">
        <f ca="1">_xlfn.NORM.INV(F1744,'Input Parameters'!$E$20,'Input Parameters'!$F$20)</f>
        <v>285.34357776620914</v>
      </c>
      <c r="H1744" s="57">
        <f ca="1">EXP(E1744*(1/'Input Parameters'!$E$23-1/G1744))</f>
        <v>0.65079675038341023</v>
      </c>
      <c r="I1744" s="10">
        <f t="shared" ca="1" si="246"/>
        <v>0.15400742334772488</v>
      </c>
      <c r="J1744" s="30">
        <f ca="1">_xlfn.BETA.INV(I1744,'Input Parameters'!$L$26,'Input Parameters'!$M$26,'Input Parameters'!$J$26,'Input Parameters'!$K$26)</f>
        <v>0.4893309376283711</v>
      </c>
      <c r="K1744" s="168">
        <f ca="1">('Input Parameters'!$E$27/'Input Parameters'!$E$38)^$J1744</f>
        <v>2.9897439418013046E-2</v>
      </c>
      <c r="L1744" s="69">
        <f ca="1">$H1744*$C1744*'Input Parameters'!$E$25*K1744</f>
        <v>7.0624694326250497</v>
      </c>
      <c r="M1744" s="24">
        <f t="shared" ca="1" si="247"/>
        <v>0.86144246432186256</v>
      </c>
      <c r="N1744" s="15">
        <f ca="1">_xlfn.NORM.INV(M1744,'Input Parameters'!$E$29,'Input Parameters'!$F$29)</f>
        <v>0.10010868229313563</v>
      </c>
      <c r="O1744" s="8">
        <f t="shared" ca="1" si="248"/>
        <v>0.99111844973595553</v>
      </c>
      <c r="P1744" s="30">
        <f ca="1">_xlfn.LOGNORM.INV(O1744,'Input Parameters'!$H$30,'Input Parameters'!$I$30)</f>
        <v>8.2221217863048448</v>
      </c>
      <c r="Q1744" s="10">
        <f t="shared" ca="1" si="249"/>
        <v>0.81354931731302005</v>
      </c>
      <c r="R1744" s="30">
        <f>IF('Input Parameters'!$E$32=0,0,_xlfn.BETA.INV(Q1744,'Input Parameters'!$L$32,'Input Parameters'!$M$32,'Input Parameters'!$J$32,'Input Parameters'!$K$32))</f>
        <v>0</v>
      </c>
      <c r="S1744" s="10">
        <f t="shared" ca="1" si="250"/>
        <v>0.45690317496254962</v>
      </c>
      <c r="T1744" s="26">
        <f ca="1">_xlfn.LOGNORM.INV(S1744,'Input Parameters'!$H$34,'Input Parameters'!$I$34)</f>
        <v>49.732907291008019</v>
      </c>
      <c r="U1744" s="10">
        <f t="shared" ca="1" si="251"/>
        <v>0.42472356563392821</v>
      </c>
      <c r="V1744" s="30">
        <f ca="1">_xlfn.BETA.INV(U1744,'Input Parameters'!$L$36,'Input Parameters'!$M$36,'Input Parameters'!$J$36,'Input Parameters'!$K$36)</f>
        <v>0.55750551025018757</v>
      </c>
      <c r="W1744" s="2">
        <f ca="1">N1744+(P1744-N1744)*(1-ERF((T1744-R1744)/(2*SQRT(L1744*'Input Parameters'!$E$38))))</f>
        <v>1.608719698219407</v>
      </c>
      <c r="X1744">
        <f t="shared" ca="1" si="252"/>
        <v>0</v>
      </c>
      <c r="Y1744" s="7"/>
    </row>
    <row r="1745" spans="1:25" ht="15" customHeight="1" x14ac:dyDescent="0.25">
      <c r="A1745" s="139">
        <v>1738</v>
      </c>
      <c r="B1745" s="10">
        <f t="shared" ca="1" si="243"/>
        <v>0.61676411060408376</v>
      </c>
      <c r="C1745" s="60">
        <f ca="1">_xlfn.NORM.INV(B1745,'Input Parameters'!$E$15,'Input Parameters'!$F$15)</f>
        <v>287.06227761868769</v>
      </c>
      <c r="D1745" s="10">
        <f t="shared" ca="1" si="244"/>
        <v>0.8508631253238087</v>
      </c>
      <c r="E1745" s="62">
        <f ca="1">IF(_xlfn.NORM.INV(D1745,'Input Parameters'!$E$17,'Input Parameters'!$F$17)&lt;3500,3500,IF(_xlfn.NORM.INV(D1745,'Input Parameters'!$E$17,'Input Parameters'!$F$17)&gt;5500,5500,_xlfn.NORM.INV(D1745,'Input Parameters'!$E$17,'Input Parameters'!$F$17)))</f>
        <v>5500</v>
      </c>
      <c r="F1745" s="10">
        <f t="shared" ca="1" si="245"/>
        <v>0.19171780061710086</v>
      </c>
      <c r="G1745" s="64">
        <f ca="1">_xlfn.NORM.INV(F1745,'Input Parameters'!$E$20,'Input Parameters'!$F$20)</f>
        <v>276.81039013219868</v>
      </c>
      <c r="H1745" s="57">
        <f ca="1">EXP(E1745*(1/'Input Parameters'!$E$23-1/G1745))</f>
        <v>0.33512985735749334</v>
      </c>
      <c r="I1745" s="10">
        <f t="shared" ca="1" si="246"/>
        <v>0.22313921751287302</v>
      </c>
      <c r="J1745" s="30">
        <f ca="1">_xlfn.BETA.INV(I1745,'Input Parameters'!$L$26,'Input Parameters'!$M$26,'Input Parameters'!$J$26,'Input Parameters'!$K$26)</f>
        <v>0.53362324048271204</v>
      </c>
      <c r="K1745" s="168">
        <f ca="1">('Input Parameters'!$E$27/'Input Parameters'!$E$38)^$J1745</f>
        <v>2.1759775349605749E-2</v>
      </c>
      <c r="L1745" s="69">
        <f ca="1">$H1745*$C1745*'Input Parameters'!$E$25*K1745</f>
        <v>2.0933587176138757</v>
      </c>
      <c r="M1745" s="24">
        <f t="shared" ca="1" si="247"/>
        <v>0.49915071795133881</v>
      </c>
      <c r="N1745" s="15">
        <f ca="1">_xlfn.NORM.INV(M1745,'Input Parameters'!$E$29,'Input Parameters'!$F$29)</f>
        <v>9.9999787116399577E-2</v>
      </c>
      <c r="O1745" s="8">
        <f t="shared" ca="1" si="248"/>
        <v>0.23488577852929748</v>
      </c>
      <c r="P1745" s="30">
        <f ca="1">_xlfn.LOGNORM.INV(O1745,'Input Parameters'!$H$30,'Input Parameters'!$I$30)</f>
        <v>1.9070923063330336</v>
      </c>
      <c r="Q1745" s="10">
        <f t="shared" ca="1" si="249"/>
        <v>0.6628083629547965</v>
      </c>
      <c r="R1745" s="30">
        <f>IF('Input Parameters'!$E$32=0,0,_xlfn.BETA.INV(Q1745,'Input Parameters'!$L$32,'Input Parameters'!$M$32,'Input Parameters'!$J$32,'Input Parameters'!$K$32))</f>
        <v>0</v>
      </c>
      <c r="S1745" s="10">
        <f t="shared" ca="1" si="250"/>
        <v>0.68119380466180435</v>
      </c>
      <c r="T1745" s="26">
        <f ca="1">_xlfn.LOGNORM.INV(S1745,'Input Parameters'!$H$34,'Input Parameters'!$I$34)</f>
        <v>53.452646473773122</v>
      </c>
      <c r="U1745" s="10">
        <f t="shared" ca="1" si="251"/>
        <v>0.39931632313743659</v>
      </c>
      <c r="V1745" s="30">
        <f ca="1">_xlfn.BETA.INV(U1745,'Input Parameters'!$L$36,'Input Parameters'!$M$36,'Input Parameters'!$J$36,'Input Parameters'!$K$36)</f>
        <v>0.54799619689712931</v>
      </c>
      <c r="W1745" s="2">
        <f ca="1">N1745+(P1745-N1745)*(1-ERF((T1745-R1745)/(2*SQRT(L1745*'Input Parameters'!$E$38))))</f>
        <v>0.11624925749761193</v>
      </c>
      <c r="X1745">
        <f t="shared" ca="1" si="252"/>
        <v>1</v>
      </c>
      <c r="Y1745" s="7"/>
    </row>
    <row r="1746" spans="1:25" ht="15" customHeight="1" x14ac:dyDescent="0.25">
      <c r="A1746" s="139">
        <v>1739</v>
      </c>
      <c r="B1746" s="10">
        <f t="shared" ca="1" si="243"/>
        <v>0.17899059914938953</v>
      </c>
      <c r="C1746" s="60">
        <f ca="1">_xlfn.NORM.INV(B1746,'Input Parameters'!$E$15,'Input Parameters'!$F$15)</f>
        <v>221.15157719427421</v>
      </c>
      <c r="D1746" s="10">
        <f t="shared" ca="1" si="244"/>
        <v>0.38548068051012552</v>
      </c>
      <c r="E1746" s="62">
        <f ca="1">IF(_xlfn.NORM.INV(D1746,'Input Parameters'!$E$17,'Input Parameters'!$F$17)&lt;3500,3500,IF(_xlfn.NORM.INV(D1746,'Input Parameters'!$E$17,'Input Parameters'!$F$17)&gt;5500,5500,_xlfn.NORM.INV(D1746,'Input Parameters'!$E$17,'Input Parameters'!$F$17)))</f>
        <v>4596.2176628560419</v>
      </c>
      <c r="F1746" s="10">
        <f t="shared" ca="1" si="245"/>
        <v>0.64276653909055947</v>
      </c>
      <c r="G1746" s="64">
        <f ca="1">_xlfn.NORM.INV(F1746,'Input Parameters'!$E$20,'Input Parameters'!$F$20)</f>
        <v>285.10128555602665</v>
      </c>
      <c r="H1746" s="57">
        <f ca="1">EXP(E1746*(1/'Input Parameters'!$E$23-1/G1746))</f>
        <v>0.65003253208792122</v>
      </c>
      <c r="I1746" s="10">
        <f t="shared" ca="1" si="246"/>
        <v>0.78361900912420224</v>
      </c>
      <c r="J1746" s="30">
        <f ca="1">_xlfn.BETA.INV(I1746,'Input Parameters'!$L$26,'Input Parameters'!$M$26,'Input Parameters'!$J$26,'Input Parameters'!$K$26)</f>
        <v>0.7778754569225671</v>
      </c>
      <c r="K1746" s="168">
        <f ca="1">('Input Parameters'!$E$27/'Input Parameters'!$E$38)^$J1746</f>
        <v>3.7736252598644044E-3</v>
      </c>
      <c r="L1746" s="69">
        <f ca="1">$H1746*$C1746*'Input Parameters'!$E$25*K1746</f>
        <v>0.54248021510549727</v>
      </c>
      <c r="M1746" s="24">
        <f t="shared" ca="1" si="247"/>
        <v>0.5446281735037326</v>
      </c>
      <c r="N1746" s="15">
        <f ca="1">_xlfn.NORM.INV(M1746,'Input Parameters'!$E$29,'Input Parameters'!$F$29)</f>
        <v>0.10001121005857508</v>
      </c>
      <c r="O1746" s="8">
        <f t="shared" ca="1" si="248"/>
        <v>0.25046971033406984</v>
      </c>
      <c r="P1746" s="30">
        <f ca="1">_xlfn.LOGNORM.INV(O1746,'Input Parameters'!$H$30,'Input Parameters'!$I$30)</f>
        <v>1.9525231121949349</v>
      </c>
      <c r="Q1746" s="10">
        <f t="shared" ca="1" si="249"/>
        <v>0.98431248324327636</v>
      </c>
      <c r="R1746" s="30">
        <f>IF('Input Parameters'!$E$32=0,0,_xlfn.BETA.INV(Q1746,'Input Parameters'!$L$32,'Input Parameters'!$M$32,'Input Parameters'!$J$32,'Input Parameters'!$K$32))</f>
        <v>0</v>
      </c>
      <c r="S1746" s="10">
        <f t="shared" ca="1" si="250"/>
        <v>0.85926446216357999</v>
      </c>
      <c r="T1746" s="26">
        <f ca="1">_xlfn.LOGNORM.INV(S1746,'Input Parameters'!$H$34,'Input Parameters'!$I$34)</f>
        <v>57.641935424004735</v>
      </c>
      <c r="U1746" s="10">
        <f t="shared" ca="1" si="251"/>
        <v>0.82185870764483737</v>
      </c>
      <c r="V1746" s="30">
        <f ca="1">_xlfn.BETA.INV(U1746,'Input Parameters'!$L$36,'Input Parameters'!$M$36,'Input Parameters'!$J$36,'Input Parameters'!$K$36)</f>
        <v>0.73781571776110444</v>
      </c>
      <c r="W1746" s="2">
        <f ca="1">N1746+(P1746-N1746)*(1-ERF((T1746-R1746)/(2*SQRT(L1746*'Input Parameters'!$E$38))))</f>
        <v>0.10001126807568983</v>
      </c>
      <c r="X1746">
        <f t="shared" ca="1" si="252"/>
        <v>1</v>
      </c>
      <c r="Y1746" s="7"/>
    </row>
    <row r="1747" spans="1:25" ht="15" customHeight="1" x14ac:dyDescent="0.25">
      <c r="A1747" s="139">
        <v>1740</v>
      </c>
      <c r="B1747" s="10">
        <f t="shared" ca="1" si="243"/>
        <v>0.88945082063097725</v>
      </c>
      <c r="C1747" s="60">
        <f ca="1">_xlfn.NORM.INV(B1747,'Input Parameters'!$E$15,'Input Parameters'!$F$15)</f>
        <v>337.27898253917175</v>
      </c>
      <c r="D1747" s="10">
        <f t="shared" ca="1" si="244"/>
        <v>5.0501262459509144E-3</v>
      </c>
      <c r="E1747" s="62">
        <f ca="1">IF(_xlfn.NORM.INV(D1747,'Input Parameters'!$E$17,'Input Parameters'!$F$17)&lt;3500,3500,IF(_xlfn.NORM.INV(D1747,'Input Parameters'!$E$17,'Input Parameters'!$F$17)&gt;5500,5500,_xlfn.NORM.INV(D1747,'Input Parameters'!$E$17,'Input Parameters'!$F$17)))</f>
        <v>3500</v>
      </c>
      <c r="F1747" s="10">
        <f t="shared" ca="1" si="245"/>
        <v>0.7223427844707041</v>
      </c>
      <c r="G1747" s="64">
        <f ca="1">_xlfn.NORM.INV(F1747,'Input Parameters'!$E$20,'Input Parameters'!$F$20)</f>
        <v>286.60176303911265</v>
      </c>
      <c r="H1747" s="57">
        <f ca="1">EXP(E1747*(1/'Input Parameters'!$E$23-1/G1747))</f>
        <v>0.7681812496560243</v>
      </c>
      <c r="I1747" s="10">
        <f t="shared" ca="1" si="246"/>
        <v>0.14147872086190849</v>
      </c>
      <c r="J1747" s="30">
        <f ca="1">_xlfn.BETA.INV(I1747,'Input Parameters'!$L$26,'Input Parameters'!$M$26,'Input Parameters'!$J$26,'Input Parameters'!$K$26)</f>
        <v>0.48002478479543248</v>
      </c>
      <c r="K1747" s="168">
        <f ca="1">('Input Parameters'!$E$27/'Input Parameters'!$E$38)^$J1747</f>
        <v>3.1961309523621487E-2</v>
      </c>
      <c r="L1747" s="69">
        <f ca="1">$H1747*$C1747*'Input Parameters'!$E$25*K1747</f>
        <v>8.2809001199530297</v>
      </c>
      <c r="M1747" s="24">
        <f t="shared" ca="1" si="247"/>
        <v>0.386148817211309</v>
      </c>
      <c r="N1747" s="15">
        <f ca="1">_xlfn.NORM.INV(M1747,'Input Parameters'!$E$29,'Input Parameters'!$F$29)</f>
        <v>9.9971062919555362E-2</v>
      </c>
      <c r="O1747" s="8">
        <f t="shared" ca="1" si="248"/>
        <v>0.73357354882297776</v>
      </c>
      <c r="P1747" s="30">
        <f ca="1">_xlfn.LOGNORM.INV(O1747,'Input Parameters'!$H$30,'Input Parameters'!$I$30)</f>
        <v>3.60255759249047</v>
      </c>
      <c r="Q1747" s="10">
        <f t="shared" ca="1" si="249"/>
        <v>0.19561944274693299</v>
      </c>
      <c r="R1747" s="30">
        <f>IF('Input Parameters'!$E$32=0,0,_xlfn.BETA.INV(Q1747,'Input Parameters'!$L$32,'Input Parameters'!$M$32,'Input Parameters'!$J$32,'Input Parameters'!$K$32))</f>
        <v>0</v>
      </c>
      <c r="S1747" s="10">
        <f t="shared" ca="1" si="250"/>
        <v>0.50988580673503525</v>
      </c>
      <c r="T1747" s="26">
        <f ca="1">_xlfn.LOGNORM.INV(S1747,'Input Parameters'!$H$34,'Input Parameters'!$I$34)</f>
        <v>50.563505667167007</v>
      </c>
      <c r="U1747" s="10">
        <f t="shared" ca="1" si="251"/>
        <v>0.30666610468892574</v>
      </c>
      <c r="V1747" s="30">
        <f ca="1">_xlfn.BETA.INV(U1747,'Input Parameters'!$L$36,'Input Parameters'!$M$36,'Input Parameters'!$J$36,'Input Parameters'!$K$36)</f>
        <v>0.51280096862553659</v>
      </c>
      <c r="W1747" s="2">
        <f ca="1">N1747+(P1747-N1747)*(1-ERF((T1747-R1747)/(2*SQRT(L1747*'Input Parameters'!$E$38))))</f>
        <v>0.84975521060605941</v>
      </c>
      <c r="X1747">
        <f t="shared" ca="1" si="252"/>
        <v>0</v>
      </c>
      <c r="Y1747" s="7"/>
    </row>
    <row r="1748" spans="1:25" ht="15" customHeight="1" x14ac:dyDescent="0.25">
      <c r="A1748" s="139">
        <v>1741</v>
      </c>
      <c r="B1748" s="10">
        <f t="shared" ca="1" si="243"/>
        <v>0.59394017319490056</v>
      </c>
      <c r="C1748" s="60">
        <f ca="1">_xlfn.NORM.INV(B1748,'Input Parameters'!$E$15,'Input Parameters'!$F$15)</f>
        <v>283.84857056979286</v>
      </c>
      <c r="D1748" s="10">
        <f t="shared" ca="1" si="244"/>
        <v>0.46266822812310182</v>
      </c>
      <c r="E1748" s="62">
        <f ca="1">IF(_xlfn.NORM.INV(D1748,'Input Parameters'!$E$17,'Input Parameters'!$F$17)&lt;3500,3500,IF(_xlfn.NORM.INV(D1748,'Input Parameters'!$E$17,'Input Parameters'!$F$17)&gt;5500,5500,_xlfn.NORM.INV(D1748,'Input Parameters'!$E$17,'Input Parameters'!$F$17)))</f>
        <v>4734.4002946522978</v>
      </c>
      <c r="F1748" s="10">
        <f t="shared" ca="1" si="245"/>
        <v>0.82379017277934707</v>
      </c>
      <c r="G1748" s="64">
        <f ca="1">_xlfn.NORM.INV(F1748,'Input Parameters'!$E$20,'Input Parameters'!$F$20)</f>
        <v>288.88037151616686</v>
      </c>
      <c r="H1748" s="57">
        <f ca="1">EXP(E1748*(1/'Input Parameters'!$E$23-1/G1748))</f>
        <v>0.79736301004793475</v>
      </c>
      <c r="I1748" s="10">
        <f t="shared" ca="1" si="246"/>
        <v>0.86580942536423822</v>
      </c>
      <c r="J1748" s="30">
        <f ca="1">_xlfn.BETA.INV(I1748,'Input Parameters'!$L$26,'Input Parameters'!$M$26,'Input Parameters'!$J$26,'Input Parameters'!$K$26)</f>
        <v>0.81879677078986735</v>
      </c>
      <c r="K1748" s="168">
        <f ca="1">('Input Parameters'!$E$27/'Input Parameters'!$E$38)^$J1748</f>
        <v>2.8137175774656724E-3</v>
      </c>
      <c r="L1748" s="69">
        <f ca="1">$H1748*$C1748*'Input Parameters'!$E$25*K1748</f>
        <v>0.6368296858740975</v>
      </c>
      <c r="M1748" s="24">
        <f t="shared" ca="1" si="247"/>
        <v>0.53339704555073153</v>
      </c>
      <c r="N1748" s="15">
        <f ca="1">_xlfn.NORM.INV(M1748,'Input Parameters'!$E$29,'Input Parameters'!$F$29)</f>
        <v>0.10000838119975757</v>
      </c>
      <c r="O1748" s="8">
        <f t="shared" ca="1" si="248"/>
        <v>0.39625850845986843</v>
      </c>
      <c r="P1748" s="30">
        <f ca="1">_xlfn.LOGNORM.INV(O1748,'Input Parameters'!$H$30,'Input Parameters'!$I$30)</f>
        <v>2.3697484546571821</v>
      </c>
      <c r="Q1748" s="10">
        <f t="shared" ca="1" si="249"/>
        <v>0.81219319555981806</v>
      </c>
      <c r="R1748" s="30">
        <f>IF('Input Parameters'!$E$32=0,0,_xlfn.BETA.INV(Q1748,'Input Parameters'!$L$32,'Input Parameters'!$M$32,'Input Parameters'!$J$32,'Input Parameters'!$K$32))</f>
        <v>0</v>
      </c>
      <c r="S1748" s="10">
        <f t="shared" ca="1" si="250"/>
        <v>0.30388034086442917</v>
      </c>
      <c r="T1748" s="26">
        <f ca="1">_xlfn.LOGNORM.INV(S1748,'Input Parameters'!$H$34,'Input Parameters'!$I$34)</f>
        <v>47.286919535470489</v>
      </c>
      <c r="U1748" s="10">
        <f t="shared" ca="1" si="251"/>
        <v>0.92962887063213473</v>
      </c>
      <c r="V1748" s="30">
        <f ca="1">_xlfn.BETA.INV(U1748,'Input Parameters'!$L$36,'Input Parameters'!$M$36,'Input Parameters'!$J$36,'Input Parameters'!$K$36)</f>
        <v>0.83731621907115406</v>
      </c>
      <c r="W1748" s="2">
        <f ca="1">N1748+(P1748-N1748)*(1-ERF((T1748-R1748)/(2*SQRT(L1748*'Input Parameters'!$E$38))))</f>
        <v>0.10007169566130251</v>
      </c>
      <c r="X1748">
        <f t="shared" ca="1" si="252"/>
        <v>1</v>
      </c>
      <c r="Y1748" s="7"/>
    </row>
    <row r="1749" spans="1:25" ht="15" customHeight="1" x14ac:dyDescent="0.25">
      <c r="A1749" s="139">
        <v>1742</v>
      </c>
      <c r="B1749" s="10">
        <f t="shared" ca="1" si="243"/>
        <v>0.27247029385157706</v>
      </c>
      <c r="C1749" s="60">
        <f ca="1">_xlfn.NORM.INV(B1749,'Input Parameters'!$E$15,'Input Parameters'!$F$15)</f>
        <v>238.16072156928141</v>
      </c>
      <c r="D1749" s="10">
        <f t="shared" ca="1" si="244"/>
        <v>6.2599208607062584E-3</v>
      </c>
      <c r="E1749" s="62">
        <f ca="1">IF(_xlfn.NORM.INV(D1749,'Input Parameters'!$E$17,'Input Parameters'!$F$17)&lt;3500,3500,IF(_xlfn.NORM.INV(D1749,'Input Parameters'!$E$17,'Input Parameters'!$F$17)&gt;5500,5500,_xlfn.NORM.INV(D1749,'Input Parameters'!$E$17,'Input Parameters'!$F$17)))</f>
        <v>3500</v>
      </c>
      <c r="F1749" s="10">
        <f t="shared" ca="1" si="245"/>
        <v>0.43451977957479082</v>
      </c>
      <c r="G1749" s="64">
        <f ca="1">_xlfn.NORM.INV(F1749,'Input Parameters'!$E$20,'Input Parameters'!$F$20)</f>
        <v>281.54531357209561</v>
      </c>
      <c r="H1749" s="57">
        <f ca="1">EXP(E1749*(1/'Input Parameters'!$E$23-1/G1749))</f>
        <v>0.61689665057066589</v>
      </c>
      <c r="I1749" s="10">
        <f t="shared" ca="1" si="246"/>
        <v>0.7233391583609412</v>
      </c>
      <c r="J1749" s="30">
        <f ca="1">_xlfn.BETA.INV(I1749,'Input Parameters'!$L$26,'Input Parameters'!$M$26,'Input Parameters'!$J$26,'Input Parameters'!$K$26)</f>
        <v>0.75145505231459186</v>
      </c>
      <c r="K1749" s="168">
        <f ca="1">('Input Parameters'!$E$27/'Input Parameters'!$E$38)^$J1749</f>
        <v>4.561038490373686E-3</v>
      </c>
      <c r="L1749" s="69">
        <f ca="1">$H1749*$C1749*'Input Parameters'!$E$25*K1749</f>
        <v>0.67011029011549716</v>
      </c>
      <c r="M1749" s="24">
        <f t="shared" ca="1" si="247"/>
        <v>0.9958857817038389</v>
      </c>
      <c r="N1749" s="15">
        <f ca="1">_xlfn.NORM.INV(M1749,'Input Parameters'!$E$29,'Input Parameters'!$F$29)</f>
        <v>0.10026425497907701</v>
      </c>
      <c r="O1749" s="8">
        <f t="shared" ca="1" si="248"/>
        <v>0.72178830613196765</v>
      </c>
      <c r="P1749" s="30">
        <f ca="1">_xlfn.LOGNORM.INV(O1749,'Input Parameters'!$H$30,'Input Parameters'!$I$30)</f>
        <v>3.5426570620390936</v>
      </c>
      <c r="Q1749" s="10">
        <f t="shared" ca="1" si="249"/>
        <v>0.3928668126613073</v>
      </c>
      <c r="R1749" s="30">
        <f>IF('Input Parameters'!$E$32=0,0,_xlfn.BETA.INV(Q1749,'Input Parameters'!$L$32,'Input Parameters'!$M$32,'Input Parameters'!$J$32,'Input Parameters'!$K$32))</f>
        <v>0</v>
      </c>
      <c r="S1749" s="10">
        <f t="shared" ca="1" si="250"/>
        <v>0.45008456584462064</v>
      </c>
      <c r="T1749" s="26">
        <f ca="1">_xlfn.LOGNORM.INV(S1749,'Input Parameters'!$H$34,'Input Parameters'!$I$34)</f>
        <v>49.626454095335859</v>
      </c>
      <c r="U1749" s="10">
        <f t="shared" ca="1" si="251"/>
        <v>0.89374077871378776</v>
      </c>
      <c r="V1749" s="30">
        <f ca="1">_xlfn.BETA.INV(U1749,'Input Parameters'!$L$36,'Input Parameters'!$M$36,'Input Parameters'!$J$36,'Input Parameters'!$K$36)</f>
        <v>0.79577943467263168</v>
      </c>
      <c r="W1749" s="2">
        <f ca="1">N1749+(P1749-N1749)*(1-ERF((T1749-R1749)/(2*SQRT(L1749*'Input Parameters'!$E$38))))</f>
        <v>0.10032667613647991</v>
      </c>
      <c r="X1749">
        <f t="shared" ca="1" si="252"/>
        <v>1</v>
      </c>
      <c r="Y1749" s="7"/>
    </row>
    <row r="1750" spans="1:25" ht="15" customHeight="1" x14ac:dyDescent="0.25">
      <c r="A1750" s="139">
        <v>1743</v>
      </c>
      <c r="B1750" s="10">
        <f t="shared" ca="1" si="243"/>
        <v>0.59095234452530443</v>
      </c>
      <c r="C1750" s="60">
        <f ca="1">_xlfn.NORM.INV(B1750,'Input Parameters'!$E$15,'Input Parameters'!$F$15)</f>
        <v>283.43144422779949</v>
      </c>
      <c r="D1750" s="10">
        <f t="shared" ca="1" si="244"/>
        <v>1.4014586076554814E-2</v>
      </c>
      <c r="E1750" s="62">
        <f ca="1">IF(_xlfn.NORM.INV(D1750,'Input Parameters'!$E$17,'Input Parameters'!$F$17)&lt;3500,3500,IF(_xlfn.NORM.INV(D1750,'Input Parameters'!$E$17,'Input Parameters'!$F$17)&gt;5500,5500,_xlfn.NORM.INV(D1750,'Input Parameters'!$E$17,'Input Parameters'!$F$17)))</f>
        <v>3500</v>
      </c>
      <c r="F1750" s="10">
        <f t="shared" ca="1" si="245"/>
        <v>0.60482083259537522</v>
      </c>
      <c r="G1750" s="64">
        <f ca="1">_xlfn.NORM.INV(F1750,'Input Parameters'!$E$20,'Input Parameters'!$F$20)</f>
        <v>284.43116367479666</v>
      </c>
      <c r="H1750" s="57">
        <f ca="1">EXP(E1750*(1/'Input Parameters'!$E$23-1/G1750))</f>
        <v>0.69982542254934255</v>
      </c>
      <c r="I1750" s="10">
        <f t="shared" ca="1" si="246"/>
        <v>0.92132255198791146</v>
      </c>
      <c r="J1750" s="30">
        <f ca="1">_xlfn.BETA.INV(I1750,'Input Parameters'!$L$26,'Input Parameters'!$M$26,'Input Parameters'!$J$26,'Input Parameters'!$K$26)</f>
        <v>0.85342015195703569</v>
      </c>
      <c r="K1750" s="168">
        <f ca="1">('Input Parameters'!$E$27/'Input Parameters'!$E$38)^$J1750</f>
        <v>2.1949346077723476E-3</v>
      </c>
      <c r="L1750" s="69">
        <f ca="1">$H1750*$C1750*'Input Parameters'!$E$25*K1750</f>
        <v>0.43537083312016439</v>
      </c>
      <c r="M1750" s="24">
        <f t="shared" ca="1" si="247"/>
        <v>0.99573155815247261</v>
      </c>
      <c r="N1750" s="15">
        <f ca="1">_xlfn.NORM.INV(M1750,'Input Parameters'!$E$29,'Input Parameters'!$F$29)</f>
        <v>0.10026300638335538</v>
      </c>
      <c r="O1750" s="8">
        <f t="shared" ca="1" si="248"/>
        <v>8.7038214631980249E-2</v>
      </c>
      <c r="P1750" s="30">
        <f ca="1">_xlfn.LOGNORM.INV(O1750,'Input Parameters'!$H$30,'Input Parameters'!$I$30)</f>
        <v>1.4119482677312083</v>
      </c>
      <c r="Q1750" s="10">
        <f t="shared" ca="1" si="249"/>
        <v>3.1668659986741066E-2</v>
      </c>
      <c r="R1750" s="30">
        <f>IF('Input Parameters'!$E$32=0,0,_xlfn.BETA.INV(Q1750,'Input Parameters'!$L$32,'Input Parameters'!$M$32,'Input Parameters'!$J$32,'Input Parameters'!$K$32))</f>
        <v>0</v>
      </c>
      <c r="S1750" s="10">
        <f t="shared" ca="1" si="250"/>
        <v>0.61855121663318424</v>
      </c>
      <c r="T1750" s="26">
        <f ca="1">_xlfn.LOGNORM.INV(S1750,'Input Parameters'!$H$34,'Input Parameters'!$I$34)</f>
        <v>52.337228148148526</v>
      </c>
      <c r="U1750" s="10">
        <f t="shared" ca="1" si="251"/>
        <v>0.77106312158522716</v>
      </c>
      <c r="V1750" s="30">
        <f ca="1">_xlfn.BETA.INV(U1750,'Input Parameters'!$L$36,'Input Parameters'!$M$36,'Input Parameters'!$J$36,'Input Parameters'!$K$36)</f>
        <v>0.70651942992228833</v>
      </c>
      <c r="W1750" s="2">
        <f ca="1">N1750+(P1750-N1750)*(1-ERF((T1750-R1750)/(2*SQRT(L1750*'Input Parameters'!$E$38))))</f>
        <v>0.10026303311465858</v>
      </c>
      <c r="X1750">
        <f t="shared" ca="1" si="252"/>
        <v>1</v>
      </c>
      <c r="Y1750" s="7"/>
    </row>
    <row r="1751" spans="1:25" ht="15" customHeight="1" x14ac:dyDescent="0.25">
      <c r="A1751" s="139">
        <v>1744</v>
      </c>
      <c r="B1751" s="10">
        <f t="shared" ca="1" si="243"/>
        <v>0.43662711900806805</v>
      </c>
      <c r="C1751" s="60">
        <f ca="1">_xlfn.NORM.INV(B1751,'Input Parameters'!$E$15,'Input Parameters'!$F$15)</f>
        <v>262.32192094901029</v>
      </c>
      <c r="D1751" s="10">
        <f t="shared" ca="1" si="244"/>
        <v>0.77819970641372915</v>
      </c>
      <c r="E1751" s="62">
        <f ca="1">IF(_xlfn.NORM.INV(D1751,'Input Parameters'!$E$17,'Input Parameters'!$F$17)&lt;3500,3500,IF(_xlfn.NORM.INV(D1751,'Input Parameters'!$E$17,'Input Parameters'!$F$17)&gt;5500,5500,_xlfn.NORM.INV(D1751,'Input Parameters'!$E$17,'Input Parameters'!$F$17)))</f>
        <v>5336.2890786427688</v>
      </c>
      <c r="F1751" s="10">
        <f t="shared" ca="1" si="245"/>
        <v>0.75179556032600237</v>
      </c>
      <c r="G1751" s="64">
        <f ca="1">_xlfn.NORM.INV(F1751,'Input Parameters'!$E$20,'Input Parameters'!$F$20)</f>
        <v>287.2070114397751</v>
      </c>
      <c r="H1751" s="57">
        <f ca="1">EXP(E1751*(1/'Input Parameters'!$E$23-1/G1751))</f>
        <v>0.69568448113620562</v>
      </c>
      <c r="I1751" s="10">
        <f t="shared" ca="1" si="246"/>
        <v>0.65404946690288845</v>
      </c>
      <c r="J1751" s="30">
        <f ca="1">_xlfn.BETA.INV(I1751,'Input Parameters'!$L$26,'Input Parameters'!$M$26,'Input Parameters'!$J$26,'Input Parameters'!$K$26)</f>
        <v>0.72289635025366572</v>
      </c>
      <c r="K1751" s="168">
        <f ca="1">('Input Parameters'!$E$27/'Input Parameters'!$E$38)^$J1751</f>
        <v>5.597961899929226E-3</v>
      </c>
      <c r="L1751" s="69">
        <f ca="1">$H1751*$C1751*'Input Parameters'!$E$25*K1751</f>
        <v>1.0215904814237873</v>
      </c>
      <c r="M1751" s="24">
        <f t="shared" ca="1" si="247"/>
        <v>0.53080141011211401</v>
      </c>
      <c r="N1751" s="15">
        <f ca="1">_xlfn.NORM.INV(M1751,'Input Parameters'!$E$29,'Input Parameters'!$F$29)</f>
        <v>0.10000772845521146</v>
      </c>
      <c r="O1751" s="8">
        <f t="shared" ca="1" si="248"/>
        <v>0.51053258603996232</v>
      </c>
      <c r="P1751" s="30">
        <f ca="1">_xlfn.LOGNORM.INV(O1751,'Input Parameters'!$H$30,'Input Parameters'!$I$30)</f>
        <v>2.7169594806741033</v>
      </c>
      <c r="Q1751" s="10">
        <f t="shared" ca="1" si="249"/>
        <v>0.18068080924545893</v>
      </c>
      <c r="R1751" s="30">
        <f>IF('Input Parameters'!$E$32=0,0,_xlfn.BETA.INV(Q1751,'Input Parameters'!$L$32,'Input Parameters'!$M$32,'Input Parameters'!$J$32,'Input Parameters'!$K$32))</f>
        <v>0</v>
      </c>
      <c r="S1751" s="10">
        <f t="shared" ca="1" si="250"/>
        <v>1.8873620769065291E-2</v>
      </c>
      <c r="T1751" s="26">
        <f ca="1">_xlfn.LOGNORM.INV(S1751,'Input Parameters'!$H$34,'Input Parameters'!$I$34)</f>
        <v>38.917795069746902</v>
      </c>
      <c r="U1751" s="10">
        <f t="shared" ca="1" si="251"/>
        <v>0.17641118119019128</v>
      </c>
      <c r="V1751" s="30">
        <f ca="1">_xlfn.BETA.INV(U1751,'Input Parameters'!$L$36,'Input Parameters'!$M$36,'Input Parameters'!$J$36,'Input Parameters'!$K$36)</f>
        <v>0.45787090648996559</v>
      </c>
      <c r="W1751" s="2">
        <f ca="1">N1751+(P1751-N1751)*(1-ERF((T1751-R1751)/(2*SQRT(L1751*'Input Parameters'!$E$38))))</f>
        <v>0.11695430917972106</v>
      </c>
      <c r="X1751">
        <f t="shared" ca="1" si="252"/>
        <v>1</v>
      </c>
      <c r="Y1751" s="7"/>
    </row>
    <row r="1752" spans="1:25" ht="15" customHeight="1" x14ac:dyDescent="0.25">
      <c r="A1752" s="139">
        <v>1745</v>
      </c>
      <c r="B1752" s="10">
        <f t="shared" ca="1" si="243"/>
        <v>0.82647185198209427</v>
      </c>
      <c r="C1752" s="60">
        <f ca="1">_xlfn.NORM.INV(B1752,'Input Parameters'!$E$15,'Input Parameters'!$F$15)</f>
        <v>321.92607405957307</v>
      </c>
      <c r="D1752" s="10">
        <f t="shared" ca="1" si="244"/>
        <v>0.20471637304044676</v>
      </c>
      <c r="E1752" s="62">
        <f ca="1">IF(_xlfn.NORM.INV(D1752,'Input Parameters'!$E$17,'Input Parameters'!$F$17)&lt;3500,3500,IF(_xlfn.NORM.INV(D1752,'Input Parameters'!$E$17,'Input Parameters'!$F$17)&gt;5500,5500,_xlfn.NORM.INV(D1752,'Input Parameters'!$E$17,'Input Parameters'!$F$17)))</f>
        <v>4222.5753996340445</v>
      </c>
      <c r="F1752" s="10">
        <f t="shared" ca="1" si="245"/>
        <v>0.2755227660539824</v>
      </c>
      <c r="G1752" s="64">
        <f ca="1">_xlfn.NORM.INV(F1752,'Input Parameters'!$E$20,'Input Parameters'!$F$20)</f>
        <v>278.65549918368652</v>
      </c>
      <c r="H1752" s="57">
        <f ca="1">EXP(E1752*(1/'Input Parameters'!$E$23-1/G1752))</f>
        <v>0.47791783081303563</v>
      </c>
      <c r="I1752" s="10">
        <f t="shared" ca="1" si="246"/>
        <v>3.6996022884684177E-2</v>
      </c>
      <c r="J1752" s="30">
        <f ca="1">_xlfn.BETA.INV(I1752,'Input Parameters'!$L$26,'Input Parameters'!$M$26,'Input Parameters'!$J$26,'Input Parameters'!$K$26)</f>
        <v>0.36138625902334115</v>
      </c>
      <c r="K1752" s="168">
        <f ca="1">('Input Parameters'!$E$27/'Input Parameters'!$E$38)^$J1752</f>
        <v>7.4852765521639428E-2</v>
      </c>
      <c r="L1752" s="69">
        <f ca="1">$H1752*$C1752*'Input Parameters'!$E$25*K1752</f>
        <v>11.516413180253409</v>
      </c>
      <c r="M1752" s="24">
        <f t="shared" ca="1" si="247"/>
        <v>0.45846455172357736</v>
      </c>
      <c r="N1752" s="15">
        <f ca="1">_xlfn.NORM.INV(M1752,'Input Parameters'!$E$29,'Input Parameters'!$F$29)</f>
        <v>9.9989569725984509E-2</v>
      </c>
      <c r="O1752" s="8">
        <f t="shared" ca="1" si="248"/>
        <v>0.95065727587192317</v>
      </c>
      <c r="P1752" s="30">
        <f ca="1">_xlfn.LOGNORM.INV(O1752,'Input Parameters'!$H$30,'Input Parameters'!$I$30)</f>
        <v>5.8536419519708804</v>
      </c>
      <c r="Q1752" s="10">
        <f t="shared" ca="1" si="249"/>
        <v>6.7887077884511648E-2</v>
      </c>
      <c r="R1752" s="30">
        <f>IF('Input Parameters'!$E$32=0,0,_xlfn.BETA.INV(Q1752,'Input Parameters'!$L$32,'Input Parameters'!$M$32,'Input Parameters'!$J$32,'Input Parameters'!$K$32))</f>
        <v>0</v>
      </c>
      <c r="S1752" s="10">
        <f t="shared" ca="1" si="250"/>
        <v>0.39323521640227221</v>
      </c>
      <c r="T1752" s="26">
        <f ca="1">_xlfn.LOGNORM.INV(S1752,'Input Parameters'!$H$34,'Input Parameters'!$I$34)</f>
        <v>48.735773615012462</v>
      </c>
      <c r="U1752" s="10">
        <f t="shared" ca="1" si="251"/>
        <v>0.87019228472341859</v>
      </c>
      <c r="V1752" s="30">
        <f ca="1">_xlfn.BETA.INV(U1752,'Input Parameters'!$L$36,'Input Parameters'!$M$36,'Input Parameters'!$J$36,'Input Parameters'!$K$36)</f>
        <v>0.77421120079613615</v>
      </c>
      <c r="W1752" s="2">
        <f ca="1">N1752+(P1752-N1752)*(1-ERF((T1752-R1752)/(2*SQRT(L1752*'Input Parameters'!$E$38))))</f>
        <v>1.882896126516528</v>
      </c>
      <c r="X1752">
        <f t="shared" ca="1" si="252"/>
        <v>0</v>
      </c>
      <c r="Y1752" s="7"/>
    </row>
    <row r="1753" spans="1:25" ht="15" customHeight="1" x14ac:dyDescent="0.25">
      <c r="A1753" s="139">
        <v>1746</v>
      </c>
      <c r="B1753" s="10">
        <f t="shared" ca="1" si="243"/>
        <v>0.22602183525953168</v>
      </c>
      <c r="C1753" s="60">
        <f ca="1">_xlfn.NORM.INV(B1753,'Input Parameters'!$E$15,'Input Parameters'!$F$15)</f>
        <v>230.21306731202412</v>
      </c>
      <c r="D1753" s="10">
        <f t="shared" ca="1" si="244"/>
        <v>3.961114823926748E-2</v>
      </c>
      <c r="E1753" s="62">
        <f ca="1">IF(_xlfn.NORM.INV(D1753,'Input Parameters'!$E$17,'Input Parameters'!$F$17)&lt;3500,3500,IF(_xlfn.NORM.INV(D1753,'Input Parameters'!$E$17,'Input Parameters'!$F$17)&gt;5500,5500,_xlfn.NORM.INV(D1753,'Input Parameters'!$E$17,'Input Parameters'!$F$17)))</f>
        <v>3571.3485066789835</v>
      </c>
      <c r="F1753" s="10">
        <f t="shared" ca="1" si="245"/>
        <v>0.82259032572652169</v>
      </c>
      <c r="G1753" s="64">
        <f ca="1">_xlfn.NORM.INV(F1753,'Input Parameters'!$E$20,'Input Parameters'!$F$20)</f>
        <v>288.84938799199983</v>
      </c>
      <c r="H1753" s="57">
        <f ca="1">EXP(E1753*(1/'Input Parameters'!$E$23-1/G1753))</f>
        <v>0.84185891657952394</v>
      </c>
      <c r="I1753" s="10">
        <f t="shared" ca="1" si="246"/>
        <v>0.76756391093623222</v>
      </c>
      <c r="J1753" s="30">
        <f ca="1">_xlfn.BETA.INV(I1753,'Input Parameters'!$L$26,'Input Parameters'!$M$26,'Input Parameters'!$J$26,'Input Parameters'!$K$26)</f>
        <v>0.77063405941133389</v>
      </c>
      <c r="K1753" s="168">
        <f ca="1">('Input Parameters'!$E$27/'Input Parameters'!$E$38)^$J1753</f>
        <v>3.9748176116097666E-3</v>
      </c>
      <c r="L1753" s="69">
        <f ca="1">$H1753*$C1753*'Input Parameters'!$E$25*K1753</f>
        <v>0.77034717250047435</v>
      </c>
      <c r="M1753" s="24">
        <f t="shared" ca="1" si="247"/>
        <v>0.8914173020399897</v>
      </c>
      <c r="N1753" s="15">
        <f ca="1">_xlfn.NORM.INV(M1753,'Input Parameters'!$E$29,'Input Parameters'!$F$29)</f>
        <v>0.10012341006646122</v>
      </c>
      <c r="O1753" s="8">
        <f t="shared" ca="1" si="248"/>
        <v>0.64923199689849143</v>
      </c>
      <c r="P1753" s="30">
        <f ca="1">_xlfn.LOGNORM.INV(O1753,'Input Parameters'!$H$30,'Input Parameters'!$I$30)</f>
        <v>3.215810445610694</v>
      </c>
      <c r="Q1753" s="10">
        <f t="shared" ca="1" si="249"/>
        <v>0.67959980324215163</v>
      </c>
      <c r="R1753" s="30">
        <f>IF('Input Parameters'!$E$32=0,0,_xlfn.BETA.INV(Q1753,'Input Parameters'!$L$32,'Input Parameters'!$M$32,'Input Parameters'!$J$32,'Input Parameters'!$K$32))</f>
        <v>0</v>
      </c>
      <c r="S1753" s="10">
        <f t="shared" ca="1" si="250"/>
        <v>0.83019080006321322</v>
      </c>
      <c r="T1753" s="26">
        <f ca="1">_xlfn.LOGNORM.INV(S1753,'Input Parameters'!$H$34,'Input Parameters'!$I$34)</f>
        <v>56.772203827910616</v>
      </c>
      <c r="U1753" s="10">
        <f t="shared" ca="1" si="251"/>
        <v>0.61067689878291698</v>
      </c>
      <c r="V1753" s="30">
        <f ca="1">_xlfn.BETA.INV(U1753,'Input Parameters'!$L$36,'Input Parameters'!$M$36,'Input Parameters'!$J$36,'Input Parameters'!$K$36)</f>
        <v>0.62984730786725618</v>
      </c>
      <c r="W1753" s="2">
        <f ca="1">N1753+(P1753-N1753)*(1-ERF((T1753-R1753)/(2*SQRT(L1753*'Input Parameters'!$E$38))))</f>
        <v>0.10013833261512628</v>
      </c>
      <c r="X1753">
        <f t="shared" ca="1" si="252"/>
        <v>1</v>
      </c>
      <c r="Y1753" s="7"/>
    </row>
    <row r="1754" spans="1:25" ht="15" customHeight="1" x14ac:dyDescent="0.25">
      <c r="A1754" s="139">
        <v>1747</v>
      </c>
      <c r="B1754" s="10">
        <f t="shared" ca="1" si="243"/>
        <v>0.82787163550069143</v>
      </c>
      <c r="C1754" s="60">
        <f ca="1">_xlfn.NORM.INV(B1754,'Input Parameters'!$E$15,'Input Parameters'!$F$15)</f>
        <v>322.22270505702056</v>
      </c>
      <c r="D1754" s="10">
        <f t="shared" ca="1" si="244"/>
        <v>0.76919115584418352</v>
      </c>
      <c r="E1754" s="62">
        <f ca="1">IF(_xlfn.NORM.INV(D1754,'Input Parameters'!$E$17,'Input Parameters'!$F$17)&lt;3500,3500,IF(_xlfn.NORM.INV(D1754,'Input Parameters'!$E$17,'Input Parameters'!$F$17)&gt;5500,5500,_xlfn.NORM.INV(D1754,'Input Parameters'!$E$17,'Input Parameters'!$F$17)))</f>
        <v>5315.3299960986478</v>
      </c>
      <c r="F1754" s="10">
        <f t="shared" ca="1" si="245"/>
        <v>0.84628203812560998</v>
      </c>
      <c r="G1754" s="64">
        <f ca="1">_xlfn.NORM.INV(F1754,'Input Parameters'!$E$20,'Input Parameters'!$F$20)</f>
        <v>289.48813401656781</v>
      </c>
      <c r="H1754" s="57">
        <f ca="1">EXP(E1754*(1/'Input Parameters'!$E$23-1/G1754))</f>
        <v>0.80605621281944329</v>
      </c>
      <c r="I1754" s="10">
        <f t="shared" ca="1" si="246"/>
        <v>0.83108972079818633</v>
      </c>
      <c r="J1754" s="30">
        <f ca="1">_xlfn.BETA.INV(I1754,'Input Parameters'!$L$26,'Input Parameters'!$M$26,'Input Parameters'!$J$26,'Input Parameters'!$K$26)</f>
        <v>0.80053344052332531</v>
      </c>
      <c r="K1754" s="168">
        <f ca="1">('Input Parameters'!$E$27/'Input Parameters'!$E$38)^$J1754</f>
        <v>3.207557974964853E-3</v>
      </c>
      <c r="L1754" s="69">
        <f ca="1">$H1754*$C1754*'Input Parameters'!$E$25*K1754</f>
        <v>0.83309779254775895</v>
      </c>
      <c r="M1754" s="24">
        <f t="shared" ca="1" si="247"/>
        <v>0.56091616559452673</v>
      </c>
      <c r="N1754" s="15">
        <f ca="1">_xlfn.NORM.INV(M1754,'Input Parameters'!$E$29,'Input Parameters'!$F$29)</f>
        <v>0.10001532924316441</v>
      </c>
      <c r="O1754" s="8">
        <f t="shared" ca="1" si="248"/>
        <v>0.94295641873468927</v>
      </c>
      <c r="P1754" s="30">
        <f ca="1">_xlfn.LOGNORM.INV(O1754,'Input Parameters'!$H$30,'Input Parameters'!$I$30)</f>
        <v>5.66010649896233</v>
      </c>
      <c r="Q1754" s="10">
        <f t="shared" ca="1" si="249"/>
        <v>0.95286220981630365</v>
      </c>
      <c r="R1754" s="30">
        <f>IF('Input Parameters'!$E$32=0,0,_xlfn.BETA.INV(Q1754,'Input Parameters'!$L$32,'Input Parameters'!$M$32,'Input Parameters'!$J$32,'Input Parameters'!$K$32))</f>
        <v>0</v>
      </c>
      <c r="S1754" s="10">
        <f t="shared" ca="1" si="250"/>
        <v>0.55631658440223808</v>
      </c>
      <c r="T1754" s="26">
        <f ca="1">_xlfn.LOGNORM.INV(S1754,'Input Parameters'!$H$34,'Input Parameters'!$I$34)</f>
        <v>51.304593621954872</v>
      </c>
      <c r="U1754" s="10">
        <f t="shared" ca="1" si="251"/>
        <v>0.25912255610478541</v>
      </c>
      <c r="V1754" s="30">
        <f ca="1">_xlfn.BETA.INV(U1754,'Input Parameters'!$L$36,'Input Parameters'!$M$36,'Input Parameters'!$J$36,'Input Parameters'!$K$36)</f>
        <v>0.49389571590542497</v>
      </c>
      <c r="W1754" s="2">
        <f ca="1">N1754+(P1754-N1754)*(1-ERF((T1754-R1754)/(2*SQRT(L1754*'Input Parameters'!$E$38))))</f>
        <v>0.10040730503567642</v>
      </c>
      <c r="X1754">
        <f t="shared" ca="1" si="252"/>
        <v>1</v>
      </c>
      <c r="Y1754" s="7"/>
    </row>
    <row r="1755" spans="1:25" ht="15" customHeight="1" x14ac:dyDescent="0.25">
      <c r="A1755" s="139">
        <v>1748</v>
      </c>
      <c r="B1755" s="10">
        <f t="shared" ca="1" si="243"/>
        <v>7.6778668597636823E-2</v>
      </c>
      <c r="C1755" s="60">
        <f ca="1">_xlfn.NORM.INV(B1755,'Input Parameters'!$E$15,'Input Parameters'!$F$15)</f>
        <v>193.62891977291699</v>
      </c>
      <c r="D1755" s="10">
        <f t="shared" ca="1" si="244"/>
        <v>0.39755144404519549</v>
      </c>
      <c r="E1755" s="62">
        <f ca="1">IF(_xlfn.NORM.INV(D1755,'Input Parameters'!$E$17,'Input Parameters'!$F$17)&lt;3500,3500,IF(_xlfn.NORM.INV(D1755,'Input Parameters'!$E$17,'Input Parameters'!$F$17)&gt;5500,5500,_xlfn.NORM.INV(D1755,'Input Parameters'!$E$17,'Input Parameters'!$F$17)))</f>
        <v>4618.216982915249</v>
      </c>
      <c r="F1755" s="10">
        <f t="shared" ca="1" si="245"/>
        <v>0.66962773246740837</v>
      </c>
      <c r="G1755" s="64">
        <f ca="1">_xlfn.NORM.INV(F1755,'Input Parameters'!$E$20,'Input Parameters'!$F$20)</f>
        <v>285.59053256051294</v>
      </c>
      <c r="H1755" s="57">
        <f ca="1">EXP(E1755*(1/'Input Parameters'!$E$23-1/G1755))</f>
        <v>0.66694696608134107</v>
      </c>
      <c r="I1755" s="10">
        <f t="shared" ca="1" si="246"/>
        <v>0.32426116555154716</v>
      </c>
      <c r="J1755" s="30">
        <f ca="1">_xlfn.BETA.INV(I1755,'Input Parameters'!$L$26,'Input Parameters'!$M$26,'Input Parameters'!$J$26,'Input Parameters'!$K$26)</f>
        <v>0.58588241250999407</v>
      </c>
      <c r="K1755" s="168">
        <f ca="1">('Input Parameters'!$E$27/'Input Parameters'!$E$38)^$J1755</f>
        <v>1.4957409794484171E-2</v>
      </c>
      <c r="L1755" s="69">
        <f ca="1">$H1755*$C1755*'Input Parameters'!$E$25*K1755</f>
        <v>1.9316032002871069</v>
      </c>
      <c r="M1755" s="24">
        <f t="shared" ca="1" si="247"/>
        <v>0.91580454139336731</v>
      </c>
      <c r="N1755" s="15">
        <f ca="1">_xlfn.NORM.INV(M1755,'Input Parameters'!$E$29,'Input Parameters'!$F$29)</f>
        <v>0.10013773925427318</v>
      </c>
      <c r="O1755" s="8">
        <f t="shared" ca="1" si="248"/>
        <v>0.69587293728112876</v>
      </c>
      <c r="P1755" s="30">
        <f ca="1">_xlfn.LOGNORM.INV(O1755,'Input Parameters'!$H$30,'Input Parameters'!$I$30)</f>
        <v>3.4183820823869495</v>
      </c>
      <c r="Q1755" s="10">
        <f t="shared" ca="1" si="249"/>
        <v>0.21133452673128916</v>
      </c>
      <c r="R1755" s="30">
        <f>IF('Input Parameters'!$E$32=0,0,_xlfn.BETA.INV(Q1755,'Input Parameters'!$L$32,'Input Parameters'!$M$32,'Input Parameters'!$J$32,'Input Parameters'!$K$32))</f>
        <v>0</v>
      </c>
      <c r="S1755" s="10">
        <f t="shared" ca="1" si="250"/>
        <v>0.13832696569533665</v>
      </c>
      <c r="T1755" s="26">
        <f ca="1">_xlfn.LOGNORM.INV(S1755,'Input Parameters'!$H$34,'Input Parameters'!$I$34)</f>
        <v>44.021918255690977</v>
      </c>
      <c r="U1755" s="10">
        <f t="shared" ca="1" si="251"/>
        <v>0.20245012519181915</v>
      </c>
      <c r="V1755" s="30">
        <f ca="1">_xlfn.BETA.INV(U1755,'Input Parameters'!$L$36,'Input Parameters'!$M$36,'Input Parameters'!$J$36,'Input Parameters'!$K$36)</f>
        <v>0.46981319522042569</v>
      </c>
      <c r="W1755" s="2">
        <f ca="1">N1755+(P1755-N1755)*(1-ERF((T1755-R1755)/(2*SQRT(L1755*'Input Parameters'!$E$38))))</f>
        <v>0.18345446755209893</v>
      </c>
      <c r="X1755">
        <f t="shared" ca="1" si="252"/>
        <v>1</v>
      </c>
      <c r="Y1755" s="7"/>
    </row>
    <row r="1756" spans="1:25" ht="15" customHeight="1" x14ac:dyDescent="0.25">
      <c r="A1756" s="139">
        <v>1749</v>
      </c>
      <c r="B1756" s="10">
        <f t="shared" ca="1" si="243"/>
        <v>0.6534445196998071</v>
      </c>
      <c r="C1756" s="60">
        <f ca="1">_xlfn.NORM.INV(B1756,'Input Parameters'!$E$15,'Input Parameters'!$F$15)</f>
        <v>292.35392502541703</v>
      </c>
      <c r="D1756" s="10">
        <f t="shared" ca="1" si="244"/>
        <v>0.19737802069511157</v>
      </c>
      <c r="E1756" s="62">
        <f ca="1">IF(_xlfn.NORM.INV(D1756,'Input Parameters'!$E$17,'Input Parameters'!$F$17)&lt;3500,3500,IF(_xlfn.NORM.INV(D1756,'Input Parameters'!$E$17,'Input Parameters'!$F$17)&gt;5500,5500,_xlfn.NORM.INV(D1756,'Input Parameters'!$E$17,'Input Parameters'!$F$17)))</f>
        <v>4204.2832257060145</v>
      </c>
      <c r="F1756" s="10">
        <f t="shared" ca="1" si="245"/>
        <v>0.4587350937814062</v>
      </c>
      <c r="G1756" s="64">
        <f ca="1">_xlfn.NORM.INV(F1756,'Input Parameters'!$E$20,'Input Parameters'!$F$20)</f>
        <v>281.95573985532661</v>
      </c>
      <c r="H1756" s="57">
        <f ca="1">EXP(E1756*(1/'Input Parameters'!$E$23-1/G1756))</f>
        <v>0.57205578642436727</v>
      </c>
      <c r="I1756" s="10">
        <f t="shared" ca="1" si="246"/>
        <v>0.76358894090788976</v>
      </c>
      <c r="J1756" s="30">
        <f ca="1">_xlfn.BETA.INV(I1756,'Input Parameters'!$L$26,'Input Parameters'!$M$26,'Input Parameters'!$J$26,'Input Parameters'!$K$26)</f>
        <v>0.768867210881925</v>
      </c>
      <c r="K1756" s="168">
        <f ca="1">('Input Parameters'!$E$27/'Input Parameters'!$E$38)^$J1756</f>
        <v>4.0255136178857821E-3</v>
      </c>
      <c r="L1756" s="69">
        <f ca="1">$H1756*$C1756*'Input Parameters'!$E$25*K1756</f>
        <v>0.67323798571100435</v>
      </c>
      <c r="M1756" s="24">
        <f t="shared" ca="1" si="247"/>
        <v>0.84853377444521561</v>
      </c>
      <c r="N1756" s="15">
        <f ca="1">_xlfn.NORM.INV(M1756,'Input Parameters'!$E$29,'Input Parameters'!$F$29)</f>
        <v>0.10010301652247947</v>
      </c>
      <c r="O1756" s="8">
        <f t="shared" ca="1" si="248"/>
        <v>0.42534093472977486</v>
      </c>
      <c r="P1756" s="30">
        <f ca="1">_xlfn.LOGNORM.INV(O1756,'Input Parameters'!$H$30,'Input Parameters'!$I$30)</f>
        <v>2.4549724978981891</v>
      </c>
      <c r="Q1756" s="10">
        <f t="shared" ca="1" si="249"/>
        <v>0.49207387074966247</v>
      </c>
      <c r="R1756" s="30">
        <f>IF('Input Parameters'!$E$32=0,0,_xlfn.BETA.INV(Q1756,'Input Parameters'!$L$32,'Input Parameters'!$M$32,'Input Parameters'!$J$32,'Input Parameters'!$K$32))</f>
        <v>0</v>
      </c>
      <c r="S1756" s="10">
        <f t="shared" ca="1" si="250"/>
        <v>2.5485484721994411E-2</v>
      </c>
      <c r="T1756" s="26">
        <f ca="1">_xlfn.LOGNORM.INV(S1756,'Input Parameters'!$H$34,'Input Parameters'!$I$34)</f>
        <v>39.532525243933094</v>
      </c>
      <c r="U1756" s="10">
        <f t="shared" ca="1" si="251"/>
        <v>0.75175990253328662</v>
      </c>
      <c r="V1756" s="30">
        <f ca="1">_xlfn.BETA.INV(U1756,'Input Parameters'!$L$36,'Input Parameters'!$M$36,'Input Parameters'!$J$36,'Input Parameters'!$K$36)</f>
        <v>0.69585909260726853</v>
      </c>
      <c r="W1756" s="2">
        <f ca="1">N1756+(P1756-N1756)*(1-ERF((T1756-R1756)/(2*SQRT(L1756*'Input Parameters'!$E$38))))</f>
        <v>0.1016504719210387</v>
      </c>
      <c r="X1756">
        <f t="shared" ca="1" si="252"/>
        <v>1</v>
      </c>
      <c r="Y1756" s="7"/>
    </row>
    <row r="1757" spans="1:25" ht="15" customHeight="1" x14ac:dyDescent="0.25">
      <c r="A1757" s="139">
        <v>1750</v>
      </c>
      <c r="B1757" s="10">
        <f t="shared" ca="1" si="243"/>
        <v>0.5596856585929848</v>
      </c>
      <c r="C1757" s="60">
        <f ca="1">_xlfn.NORM.INV(B1757,'Input Parameters'!$E$15,'Input Parameters'!$F$15)</f>
        <v>279.10555329790287</v>
      </c>
      <c r="D1757" s="10">
        <f t="shared" ca="1" si="244"/>
        <v>0.57184963506659181</v>
      </c>
      <c r="E1757" s="62">
        <f ca="1">IF(_xlfn.NORM.INV(D1757,'Input Parameters'!$E$17,'Input Parameters'!$F$17)&lt;3500,3500,IF(_xlfn.NORM.INV(D1757,'Input Parameters'!$E$17,'Input Parameters'!$F$17)&gt;5500,5500,_xlfn.NORM.INV(D1757,'Input Parameters'!$E$17,'Input Parameters'!$F$17)))</f>
        <v>4926.7596144675363</v>
      </c>
      <c r="F1757" s="10">
        <f t="shared" ca="1" si="245"/>
        <v>0.36069649340747112</v>
      </c>
      <c r="G1757" s="64">
        <f ca="1">_xlfn.NORM.INV(F1757,'Input Parameters'!$E$20,'Input Parameters'!$F$20)</f>
        <v>280.26079529590788</v>
      </c>
      <c r="H1757" s="57">
        <f ca="1">EXP(E1757*(1/'Input Parameters'!$E$23-1/G1757))</f>
        <v>0.46758618613577885</v>
      </c>
      <c r="I1757" s="10">
        <f t="shared" ca="1" si="246"/>
        <v>0.96131660862433466</v>
      </c>
      <c r="J1757" s="30">
        <f ca="1">_xlfn.BETA.INV(I1757,'Input Parameters'!$L$26,'Input Parameters'!$M$26,'Input Parameters'!$J$26,'Input Parameters'!$K$26)</f>
        <v>0.88764712776077392</v>
      </c>
      <c r="K1757" s="168">
        <f ca="1">('Input Parameters'!$E$27/'Input Parameters'!$E$38)^$J1757</f>
        <v>1.7171077660167813E-3</v>
      </c>
      <c r="L1757" s="69">
        <f ca="1">$H1757*$C1757*'Input Parameters'!$E$25*K1757</f>
        <v>0.22409269645446903</v>
      </c>
      <c r="M1757" s="24">
        <f t="shared" ca="1" si="247"/>
        <v>0.45646108624816617</v>
      </c>
      <c r="N1757" s="15">
        <f ca="1">_xlfn.NORM.INV(M1757,'Input Parameters'!$E$29,'Input Parameters'!$F$29)</f>
        <v>9.9989064657360863E-2</v>
      </c>
      <c r="O1757" s="8">
        <f t="shared" ca="1" si="248"/>
        <v>0.47671833409679543</v>
      </c>
      <c r="P1757" s="30">
        <f ca="1">_xlfn.LOGNORM.INV(O1757,'Input Parameters'!$H$30,'Input Parameters'!$I$30)</f>
        <v>2.6102798149255442</v>
      </c>
      <c r="Q1757" s="10">
        <f t="shared" ca="1" si="249"/>
        <v>0.35790729302312085</v>
      </c>
      <c r="R1757" s="30">
        <f>IF('Input Parameters'!$E$32=0,0,_xlfn.BETA.INV(Q1757,'Input Parameters'!$L$32,'Input Parameters'!$M$32,'Input Parameters'!$J$32,'Input Parameters'!$K$32))</f>
        <v>0</v>
      </c>
      <c r="S1757" s="10">
        <f t="shared" ca="1" si="250"/>
        <v>0.43856290021415278</v>
      </c>
      <c r="T1757" s="26">
        <f ca="1">_xlfn.LOGNORM.INV(S1757,'Input Parameters'!$H$34,'Input Parameters'!$I$34)</f>
        <v>49.446555561572367</v>
      </c>
      <c r="U1757" s="10">
        <f t="shared" ca="1" si="251"/>
        <v>0.57907666218960785</v>
      </c>
      <c r="V1757" s="30">
        <f ca="1">_xlfn.BETA.INV(U1757,'Input Parameters'!$L$36,'Input Parameters'!$M$36,'Input Parameters'!$J$36,'Input Parameters'!$K$36)</f>
        <v>0.61686481239626223</v>
      </c>
      <c r="W1757" s="2">
        <f ca="1">N1757+(P1757-N1757)*(1-ERF((T1757-R1757)/(2*SQRT(L1757*'Input Parameters'!$E$38))))</f>
        <v>9.9989064657740725E-2</v>
      </c>
      <c r="X1757">
        <f t="shared" ca="1" si="252"/>
        <v>1</v>
      </c>
      <c r="Y1757" s="7"/>
    </row>
    <row r="1758" spans="1:25" ht="15" customHeight="1" x14ac:dyDescent="0.25">
      <c r="A1758" s="139">
        <v>1751</v>
      </c>
      <c r="B1758" s="10">
        <f t="shared" ca="1" si="243"/>
        <v>0.64043178024795344</v>
      </c>
      <c r="C1758" s="60">
        <f ca="1">_xlfn.NORM.INV(B1758,'Input Parameters'!$E$15,'Input Parameters'!$F$15)</f>
        <v>290.455874307795</v>
      </c>
      <c r="D1758" s="10">
        <f t="shared" ca="1" si="244"/>
        <v>0.47265237243720204</v>
      </c>
      <c r="E1758" s="62">
        <f ca="1">IF(_xlfn.NORM.INV(D1758,'Input Parameters'!$E$17,'Input Parameters'!$F$17)&lt;3500,3500,IF(_xlfn.NORM.INV(D1758,'Input Parameters'!$E$17,'Input Parameters'!$F$17)&gt;5500,5500,_xlfn.NORM.INV(D1758,'Input Parameters'!$E$17,'Input Parameters'!$F$17)))</f>
        <v>4751.9771208929096</v>
      </c>
      <c r="F1758" s="10">
        <f t="shared" ca="1" si="245"/>
        <v>0.45652929812405985</v>
      </c>
      <c r="G1758" s="64">
        <f ca="1">_xlfn.NORM.INV(F1758,'Input Parameters'!$E$20,'Input Parameters'!$F$20)</f>
        <v>281.9184844805456</v>
      </c>
      <c r="H1758" s="57">
        <f ca="1">EXP(E1758*(1/'Input Parameters'!$E$23-1/G1758))</f>
        <v>0.53072862322849479</v>
      </c>
      <c r="I1758" s="10">
        <f t="shared" ca="1" si="246"/>
        <v>0.21136594617710802</v>
      </c>
      <c r="J1758" s="30">
        <f ca="1">_xlfn.BETA.INV(I1758,'Input Parameters'!$L$26,'Input Parameters'!$M$26,'Input Parameters'!$J$26,'Input Parameters'!$K$26)</f>
        <v>0.52673939823469595</v>
      </c>
      <c r="K1758" s="168">
        <f ca="1">('Input Parameters'!$E$27/'Input Parameters'!$E$38)^$J1758</f>
        <v>2.2861197976367657E-2</v>
      </c>
      <c r="L1758" s="69">
        <f ca="1">$H1758*$C1758*'Input Parameters'!$E$25*K1758</f>
        <v>3.5241278819069501</v>
      </c>
      <c r="M1758" s="24">
        <f t="shared" ca="1" si="247"/>
        <v>1.7787785425709801E-2</v>
      </c>
      <c r="N1758" s="15">
        <f ca="1">_xlfn.NORM.INV(M1758,'Input Parameters'!$E$29,'Input Parameters'!$F$29)</f>
        <v>9.9789825444647193E-2</v>
      </c>
      <c r="O1758" s="8">
        <f t="shared" ca="1" si="248"/>
        <v>4.3112977257359852E-2</v>
      </c>
      <c r="P1758" s="30">
        <f ca="1">_xlfn.LOGNORM.INV(O1758,'Input Parameters'!$H$30,'Input Parameters'!$I$30)</f>
        <v>1.1931538417787426</v>
      </c>
      <c r="Q1758" s="10">
        <f t="shared" ca="1" si="249"/>
        <v>0.21122795003517147</v>
      </c>
      <c r="R1758" s="30">
        <f>IF('Input Parameters'!$E$32=0,0,_xlfn.BETA.INV(Q1758,'Input Parameters'!$L$32,'Input Parameters'!$M$32,'Input Parameters'!$J$32,'Input Parameters'!$K$32))</f>
        <v>0</v>
      </c>
      <c r="S1758" s="10">
        <f t="shared" ca="1" si="250"/>
        <v>0.11499810497882967</v>
      </c>
      <c r="T1758" s="26">
        <f ca="1">_xlfn.LOGNORM.INV(S1758,'Input Parameters'!$H$34,'Input Parameters'!$I$34)</f>
        <v>43.40954692348992</v>
      </c>
      <c r="U1758" s="10">
        <f t="shared" ca="1" si="251"/>
        <v>0.30535303455579954</v>
      </c>
      <c r="V1758" s="30">
        <f ca="1">_xlfn.BETA.INV(U1758,'Input Parameters'!$L$36,'Input Parameters'!$M$36,'Input Parameters'!$J$36,'Input Parameters'!$K$36)</f>
        <v>0.51228971348519237</v>
      </c>
      <c r="W1758" s="2">
        <f ca="1">N1758+(P1758-N1758)*(1-ERF((T1758-R1758)/(2*SQRT(L1758*'Input Parameters'!$E$38))))</f>
        <v>0.21134357129828482</v>
      </c>
      <c r="X1758">
        <f t="shared" ca="1" si="252"/>
        <v>1</v>
      </c>
      <c r="Y1758" s="7"/>
    </row>
    <row r="1759" spans="1:25" ht="15" customHeight="1" x14ac:dyDescent="0.25">
      <c r="A1759" s="139">
        <v>1752</v>
      </c>
      <c r="B1759" s="10">
        <f t="shared" ca="1" si="243"/>
        <v>0.16549763632624015</v>
      </c>
      <c r="C1759" s="60">
        <f ca="1">_xlfn.NORM.INV(B1759,'Input Parameters'!$E$15,'Input Parameters'!$F$15)</f>
        <v>218.28515456302603</v>
      </c>
      <c r="D1759" s="10">
        <f t="shared" ca="1" si="244"/>
        <v>0.67489309301685696</v>
      </c>
      <c r="E1759" s="62">
        <f ca="1">IF(_xlfn.NORM.INV(D1759,'Input Parameters'!$E$17,'Input Parameters'!$F$17)&lt;3500,3500,IF(_xlfn.NORM.INV(D1759,'Input Parameters'!$E$17,'Input Parameters'!$F$17)&gt;5500,5500,_xlfn.NORM.INV(D1759,'Input Parameters'!$E$17,'Input Parameters'!$F$17)))</f>
        <v>5117.4256230929059</v>
      </c>
      <c r="F1759" s="10">
        <f t="shared" ca="1" si="245"/>
        <v>1.1757910983525521E-2</v>
      </c>
      <c r="G1759" s="64">
        <f ca="1">_xlfn.NORM.INV(F1759,'Input Parameters'!$E$20,'Input Parameters'!$F$20)</f>
        <v>267.47484307756855</v>
      </c>
      <c r="H1759" s="57">
        <f ca="1">EXP(E1759*(1/'Input Parameters'!$E$23-1/G1759))</f>
        <v>0.1896756614318198</v>
      </c>
      <c r="I1759" s="10">
        <f t="shared" ca="1" si="246"/>
        <v>0.55792461849935693</v>
      </c>
      <c r="J1759" s="30">
        <f ca="1">_xlfn.BETA.INV(I1759,'Input Parameters'!$L$26,'Input Parameters'!$M$26,'Input Parameters'!$J$26,'Input Parameters'!$K$26)</f>
        <v>0.68455627013232601</v>
      </c>
      <c r="K1759" s="168">
        <f ca="1">('Input Parameters'!$E$27/'Input Parameters'!$E$38)^$J1759</f>
        <v>7.3699939889882342E-3</v>
      </c>
      <c r="L1759" s="69">
        <f ca="1">$H1759*$C1759*'Input Parameters'!$E$25*K1759</f>
        <v>0.30514266962803299</v>
      </c>
      <c r="M1759" s="24">
        <f t="shared" ca="1" si="247"/>
        <v>0.34803831915132188</v>
      </c>
      <c r="N1759" s="15">
        <f ca="1">_xlfn.NORM.INV(M1759,'Input Parameters'!$E$29,'Input Parameters'!$F$29)</f>
        <v>9.9960937796862104E-2</v>
      </c>
      <c r="O1759" s="8">
        <f t="shared" ca="1" si="248"/>
        <v>0.95032875407628581</v>
      </c>
      <c r="P1759" s="30">
        <f ca="1">_xlfn.LOGNORM.INV(O1759,'Input Parameters'!$H$30,'Input Parameters'!$I$30)</f>
        <v>5.8447708219531247</v>
      </c>
      <c r="Q1759" s="10">
        <f t="shared" ca="1" si="249"/>
        <v>0.7024046575925329</v>
      </c>
      <c r="R1759" s="30">
        <f>IF('Input Parameters'!$E$32=0,0,_xlfn.BETA.INV(Q1759,'Input Parameters'!$L$32,'Input Parameters'!$M$32,'Input Parameters'!$J$32,'Input Parameters'!$K$32))</f>
        <v>0</v>
      </c>
      <c r="S1759" s="10">
        <f t="shared" ca="1" si="250"/>
        <v>0.22524882794426715</v>
      </c>
      <c r="T1759" s="26">
        <f ca="1">_xlfn.LOGNORM.INV(S1759,'Input Parameters'!$H$34,'Input Parameters'!$I$34)</f>
        <v>45.887209730921043</v>
      </c>
      <c r="U1759" s="10">
        <f t="shared" ca="1" si="251"/>
        <v>8.6688759362037238E-2</v>
      </c>
      <c r="V1759" s="30">
        <f ca="1">_xlfn.BETA.INV(U1759,'Input Parameters'!$L$36,'Input Parameters'!$M$36,'Input Parameters'!$J$36,'Input Parameters'!$K$36)</f>
        <v>0.40814800611532243</v>
      </c>
      <c r="W1759" s="2">
        <f ca="1">N1759+(P1759-N1759)*(1-ERF((T1759-R1759)/(2*SQRT(L1759*'Input Parameters'!$E$38))))</f>
        <v>9.9960962252960264E-2</v>
      </c>
      <c r="X1759">
        <f t="shared" ca="1" si="252"/>
        <v>1</v>
      </c>
      <c r="Y1759" s="7"/>
    </row>
    <row r="1760" spans="1:25" ht="15" customHeight="1" x14ac:dyDescent="0.25">
      <c r="A1760" s="139">
        <v>1753</v>
      </c>
      <c r="B1760" s="10">
        <f t="shared" ca="1" si="243"/>
        <v>0.78977278580468369</v>
      </c>
      <c r="C1760" s="60">
        <f ca="1">_xlfn.NORM.INV(B1760,'Input Parameters'!$E$15,'Input Parameters'!$F$15)</f>
        <v>314.62722962344219</v>
      </c>
      <c r="D1760" s="10">
        <f t="shared" ca="1" si="244"/>
        <v>0.61507347604549067</v>
      </c>
      <c r="E1760" s="62">
        <f ca="1">IF(_xlfn.NORM.INV(D1760,'Input Parameters'!$E$17,'Input Parameters'!$F$17)&lt;3500,3500,IF(_xlfn.NORM.INV(D1760,'Input Parameters'!$E$17,'Input Parameters'!$F$17)&gt;5500,5500,_xlfn.NORM.INV(D1760,'Input Parameters'!$E$17,'Input Parameters'!$F$17)))</f>
        <v>5004.7969850014752</v>
      </c>
      <c r="F1760" s="10">
        <f t="shared" ca="1" si="245"/>
        <v>0.24160180317306035</v>
      </c>
      <c r="G1760" s="64">
        <f ca="1">_xlfn.NORM.INV(F1760,'Input Parameters'!$E$20,'Input Parameters'!$F$20)</f>
        <v>277.95223269025649</v>
      </c>
      <c r="H1760" s="57">
        <f ca="1">EXP(E1760*(1/'Input Parameters'!$E$23-1/G1760))</f>
        <v>0.3983075156520644</v>
      </c>
      <c r="I1760" s="10">
        <f t="shared" ca="1" si="246"/>
        <v>4.3967435903532137E-2</v>
      </c>
      <c r="J1760" s="30">
        <f ca="1">_xlfn.BETA.INV(I1760,'Input Parameters'!$L$26,'Input Parameters'!$M$26,'Input Parameters'!$J$26,'Input Parameters'!$K$26)</f>
        <v>0.37425404509182342</v>
      </c>
      <c r="K1760" s="168">
        <f ca="1">('Input Parameters'!$E$27/'Input Parameters'!$E$38)^$J1760</f>
        <v>6.8253050056288705E-2</v>
      </c>
      <c r="L1760" s="69">
        <f ca="1">$H1760*$C1760*'Input Parameters'!$E$25*K1760</f>
        <v>8.5533623584617651</v>
      </c>
      <c r="M1760" s="24">
        <f t="shared" ca="1" si="247"/>
        <v>0.95222679679617972</v>
      </c>
      <c r="N1760" s="15">
        <f ca="1">_xlfn.NORM.INV(M1760,'Input Parameters'!$E$29,'Input Parameters'!$F$29)</f>
        <v>0.10016668390834993</v>
      </c>
      <c r="O1760" s="8">
        <f t="shared" ca="1" si="248"/>
        <v>0.83829886148277899</v>
      </c>
      <c r="P1760" s="30">
        <f ca="1">_xlfn.LOGNORM.INV(O1760,'Input Parameters'!$H$30,'Input Parameters'!$I$30)</f>
        <v>4.2781127051481818</v>
      </c>
      <c r="Q1760" s="10">
        <f t="shared" ca="1" si="249"/>
        <v>0.11084460849484412</v>
      </c>
      <c r="R1760" s="30">
        <f>IF('Input Parameters'!$E$32=0,0,_xlfn.BETA.INV(Q1760,'Input Parameters'!$L$32,'Input Parameters'!$M$32,'Input Parameters'!$J$32,'Input Parameters'!$K$32))</f>
        <v>0</v>
      </c>
      <c r="S1760" s="10">
        <f t="shared" ca="1" si="250"/>
        <v>0.46171290868646508</v>
      </c>
      <c r="T1760" s="26">
        <f ca="1">_xlfn.LOGNORM.INV(S1760,'Input Parameters'!$H$34,'Input Parameters'!$I$34)</f>
        <v>49.808013666323852</v>
      </c>
      <c r="U1760" s="10">
        <f t="shared" ca="1" si="251"/>
        <v>0.16664140312399878</v>
      </c>
      <c r="V1760" s="30">
        <f ca="1">_xlfn.BETA.INV(U1760,'Input Parameters'!$L$36,'Input Parameters'!$M$36,'Input Parameters'!$J$36,'Input Parameters'!$K$36)</f>
        <v>0.4531941929564467</v>
      </c>
      <c r="W1760" s="2">
        <f ca="1">N1760+(P1760-N1760)*(1-ERF((T1760-R1760)/(2*SQRT(L1760*'Input Parameters'!$E$38))))</f>
        <v>1.0548018369516023</v>
      </c>
      <c r="X1760">
        <f t="shared" ca="1" si="252"/>
        <v>0</v>
      </c>
      <c r="Y1760" s="7"/>
    </row>
    <row r="1761" spans="1:25" ht="15" customHeight="1" x14ac:dyDescent="0.25">
      <c r="A1761" s="139">
        <v>1754</v>
      </c>
      <c r="B1761" s="10">
        <f t="shared" ca="1" si="243"/>
        <v>0.93798687507325806</v>
      </c>
      <c r="C1761" s="60">
        <f ca="1">_xlfn.NORM.INV(B1761,'Input Parameters'!$E$15,'Input Parameters'!$F$15)</f>
        <v>354.32166812477402</v>
      </c>
      <c r="D1761" s="10">
        <f t="shared" ca="1" si="244"/>
        <v>0.13653957188131205</v>
      </c>
      <c r="E1761" s="62">
        <f ca="1">IF(_xlfn.NORM.INV(D1761,'Input Parameters'!$E$17,'Input Parameters'!$F$17)&lt;3500,3500,IF(_xlfn.NORM.INV(D1761,'Input Parameters'!$E$17,'Input Parameters'!$F$17)&gt;5500,5500,_xlfn.NORM.INV(D1761,'Input Parameters'!$E$17,'Input Parameters'!$F$17)))</f>
        <v>4032.8005906963149</v>
      </c>
      <c r="F1761" s="10">
        <f t="shared" ca="1" si="245"/>
        <v>0.53345418903384623</v>
      </c>
      <c r="G1761" s="64">
        <f ca="1">_xlfn.NORM.INV(F1761,'Input Parameters'!$E$20,'Input Parameters'!$F$20)</f>
        <v>283.21250345719102</v>
      </c>
      <c r="H1761" s="57">
        <f ca="1">EXP(E1761*(1/'Input Parameters'!$E$23-1/G1761))</f>
        <v>0.62358615482416235</v>
      </c>
      <c r="I1761" s="10">
        <f t="shared" ca="1" si="246"/>
        <v>0.36817947292630537</v>
      </c>
      <c r="J1761" s="30">
        <f ca="1">_xlfn.BETA.INV(I1761,'Input Parameters'!$L$26,'Input Parameters'!$M$26,'Input Parameters'!$J$26,'Input Parameters'!$K$26)</f>
        <v>0.60597902360654987</v>
      </c>
      <c r="K1761" s="168">
        <f ca="1">('Input Parameters'!$E$27/'Input Parameters'!$E$38)^$J1761</f>
        <v>1.294945039433322E-2</v>
      </c>
      <c r="L1761" s="69">
        <f ca="1">$H1761*$C1761*'Input Parameters'!$E$25*K1761</f>
        <v>2.8611821860090307</v>
      </c>
      <c r="M1761" s="24">
        <f t="shared" ca="1" si="247"/>
        <v>1.4797710212168136E-2</v>
      </c>
      <c r="N1761" s="15">
        <f ca="1">_xlfn.NORM.INV(M1761,'Input Parameters'!$E$29,'Input Parameters'!$F$29)</f>
        <v>9.9782453676666452E-2</v>
      </c>
      <c r="O1761" s="8">
        <f t="shared" ca="1" si="248"/>
        <v>0.81014864319655755</v>
      </c>
      <c r="P1761" s="30">
        <f ca="1">_xlfn.LOGNORM.INV(O1761,'Input Parameters'!$H$30,'Input Parameters'!$I$30)</f>
        <v>4.0633209894386848</v>
      </c>
      <c r="Q1761" s="10">
        <f t="shared" ca="1" si="249"/>
        <v>2.2992892818773703E-2</v>
      </c>
      <c r="R1761" s="30">
        <f>IF('Input Parameters'!$E$32=0,0,_xlfn.BETA.INV(Q1761,'Input Parameters'!$L$32,'Input Parameters'!$M$32,'Input Parameters'!$J$32,'Input Parameters'!$K$32))</f>
        <v>0</v>
      </c>
      <c r="S1761" s="10">
        <f t="shared" ca="1" si="250"/>
        <v>0.36781520657709266</v>
      </c>
      <c r="T1761" s="26">
        <f ca="1">_xlfn.LOGNORM.INV(S1761,'Input Parameters'!$H$34,'Input Parameters'!$I$34)</f>
        <v>48.33239643321</v>
      </c>
      <c r="U1761" s="10">
        <f t="shared" ca="1" si="251"/>
        <v>0.43488043431278101</v>
      </c>
      <c r="V1761" s="30">
        <f ca="1">_xlfn.BETA.INV(U1761,'Input Parameters'!$L$36,'Input Parameters'!$M$36,'Input Parameters'!$J$36,'Input Parameters'!$K$36)</f>
        <v>0.56130835121881972</v>
      </c>
      <c r="W1761" s="2">
        <f ca="1">N1761+(P1761-N1761)*(1-ERF((T1761-R1761)/(2*SQRT(L1761*'Input Parameters'!$E$38))))</f>
        <v>0.27154454387541099</v>
      </c>
      <c r="X1761">
        <f t="shared" ca="1" si="252"/>
        <v>1</v>
      </c>
      <c r="Y1761" s="7"/>
    </row>
    <row r="1762" spans="1:25" ht="15" customHeight="1" x14ac:dyDescent="0.25">
      <c r="A1762" s="139">
        <v>1755</v>
      </c>
      <c r="B1762" s="10">
        <f t="shared" ca="1" si="243"/>
        <v>0.25105193631536271</v>
      </c>
      <c r="C1762" s="60">
        <f ca="1">_xlfn.NORM.INV(B1762,'Input Parameters'!$E$15,'Input Parameters'!$F$15)</f>
        <v>234.59347717516431</v>
      </c>
      <c r="D1762" s="10">
        <f t="shared" ca="1" si="244"/>
        <v>0.64275267520682033</v>
      </c>
      <c r="E1762" s="62">
        <f ca="1">IF(_xlfn.NORM.INV(D1762,'Input Parameters'!$E$17,'Input Parameters'!$F$17)&lt;3500,3500,IF(_xlfn.NORM.INV(D1762,'Input Parameters'!$E$17,'Input Parameters'!$F$17)&gt;5500,5500,_xlfn.NORM.INV(D1762,'Input Parameters'!$E$17,'Input Parameters'!$F$17)))</f>
        <v>5056.0784513131803</v>
      </c>
      <c r="F1762" s="10">
        <f t="shared" ca="1" si="245"/>
        <v>0.21526566985448303</v>
      </c>
      <c r="G1762" s="64">
        <f ca="1">_xlfn.NORM.INV(F1762,'Input Parameters'!$E$20,'Input Parameters'!$F$20)</f>
        <v>277.36850562443146</v>
      </c>
      <c r="H1762" s="57">
        <f ca="1">EXP(E1762*(1/'Input Parameters'!$E$23-1/G1762))</f>
        <v>0.37974881592294857</v>
      </c>
      <c r="I1762" s="10">
        <f t="shared" ca="1" si="246"/>
        <v>0.71421853301317006</v>
      </c>
      <c r="J1762" s="30">
        <f ca="1">_xlfn.BETA.INV(I1762,'Input Parameters'!$L$26,'Input Parameters'!$M$26,'Input Parameters'!$J$26,'Input Parameters'!$K$26)</f>
        <v>0.74761101786742623</v>
      </c>
      <c r="K1762" s="168">
        <f ca="1">('Input Parameters'!$E$27/'Input Parameters'!$E$38)^$J1762</f>
        <v>4.6885515046175266E-3</v>
      </c>
      <c r="L1762" s="69">
        <f ca="1">$H1762*$C1762*'Input Parameters'!$E$25*K1762</f>
        <v>0.41768708987486036</v>
      </c>
      <c r="M1762" s="24">
        <f t="shared" ca="1" si="247"/>
        <v>0.66091726017161356</v>
      </c>
      <c r="N1762" s="15">
        <f ca="1">_xlfn.NORM.INV(M1762,'Input Parameters'!$E$29,'Input Parameters'!$F$29)</f>
        <v>0.10004149677941206</v>
      </c>
      <c r="O1762" s="8">
        <f t="shared" ca="1" si="248"/>
        <v>0.55427946573738807</v>
      </c>
      <c r="P1762" s="30">
        <f ca="1">_xlfn.LOGNORM.INV(O1762,'Input Parameters'!$H$30,'Input Parameters'!$I$30)</f>
        <v>2.8619737015311109</v>
      </c>
      <c r="Q1762" s="10">
        <f t="shared" ca="1" si="249"/>
        <v>0.52505121148823053</v>
      </c>
      <c r="R1762" s="30">
        <f>IF('Input Parameters'!$E$32=0,0,_xlfn.BETA.INV(Q1762,'Input Parameters'!$L$32,'Input Parameters'!$M$32,'Input Parameters'!$J$32,'Input Parameters'!$K$32))</f>
        <v>0</v>
      </c>
      <c r="S1762" s="10">
        <f t="shared" ca="1" si="250"/>
        <v>0.47168458637550548</v>
      </c>
      <c r="T1762" s="26">
        <f ca="1">_xlfn.LOGNORM.INV(S1762,'Input Parameters'!$H$34,'Input Parameters'!$I$34)</f>
        <v>49.963821179480462</v>
      </c>
      <c r="U1762" s="10">
        <f t="shared" ca="1" si="251"/>
        <v>0.45676432962091218</v>
      </c>
      <c r="V1762" s="30">
        <f ca="1">_xlfn.BETA.INV(U1762,'Input Parameters'!$L$36,'Input Parameters'!$M$36,'Input Parameters'!$J$36,'Input Parameters'!$K$36)</f>
        <v>0.56951939187639655</v>
      </c>
      <c r="W1762" s="2">
        <f ca="1">N1762+(P1762-N1762)*(1-ERF((T1762-R1762)/(2*SQRT(L1762*'Input Parameters'!$E$38))))</f>
        <v>0.10004162350252707</v>
      </c>
      <c r="X1762">
        <f t="shared" ca="1" si="252"/>
        <v>1</v>
      </c>
      <c r="Y1762" s="7"/>
    </row>
    <row r="1763" spans="1:25" ht="15" customHeight="1" x14ac:dyDescent="0.25">
      <c r="A1763" s="139">
        <v>1756</v>
      </c>
      <c r="B1763" s="10">
        <f t="shared" ca="1" si="243"/>
        <v>0.13893211765181634</v>
      </c>
      <c r="C1763" s="60">
        <f ca="1">_xlfn.NORM.INV(B1763,'Input Parameters'!$E$15,'Input Parameters'!$F$15)</f>
        <v>212.1602912256601</v>
      </c>
      <c r="D1763" s="10">
        <f t="shared" ca="1" si="244"/>
        <v>0.6032690861972162</v>
      </c>
      <c r="E1763" s="62">
        <f ca="1">IF(_xlfn.NORM.INV(D1763,'Input Parameters'!$E$17,'Input Parameters'!$F$17)&lt;3500,3500,IF(_xlfn.NORM.INV(D1763,'Input Parameters'!$E$17,'Input Parameters'!$F$17)&gt;5500,5500,_xlfn.NORM.INV(D1763,'Input Parameters'!$E$17,'Input Parameters'!$F$17)))</f>
        <v>4983.272539542847</v>
      </c>
      <c r="F1763" s="10">
        <f t="shared" ca="1" si="245"/>
        <v>5.3855452417814642E-2</v>
      </c>
      <c r="G1763" s="64">
        <f ca="1">_xlfn.NORM.INV(F1763,'Input Parameters'!$E$20,'Input Parameters'!$F$20)</f>
        <v>271.87259650494673</v>
      </c>
      <c r="H1763" s="57">
        <f ca="1">EXP(E1763*(1/'Input Parameters'!$E$23-1/G1763))</f>
        <v>0.26780640583934601</v>
      </c>
      <c r="I1763" s="10">
        <f t="shared" ca="1" si="246"/>
        <v>0.60557895347554391</v>
      </c>
      <c r="J1763" s="30">
        <f ca="1">_xlfn.BETA.INV(I1763,'Input Parameters'!$L$26,'Input Parameters'!$M$26,'Input Parameters'!$J$26,'Input Parameters'!$K$26)</f>
        <v>0.70349102892717141</v>
      </c>
      <c r="K1763" s="168">
        <f ca="1">('Input Parameters'!$E$27/'Input Parameters'!$E$38)^$J1763</f>
        <v>6.4340063511192005E-3</v>
      </c>
      <c r="L1763" s="69">
        <f ca="1">$H1763*$C1763*'Input Parameters'!$E$25*K1763</f>
        <v>0.36556663330085676</v>
      </c>
      <c r="M1763" s="24">
        <f t="shared" ca="1" si="247"/>
        <v>0.2918562439008674</v>
      </c>
      <c r="N1763" s="15">
        <f ca="1">_xlfn.NORM.INV(M1763,'Input Parameters'!$E$29,'Input Parameters'!$F$29)</f>
        <v>9.9945202997897178E-2</v>
      </c>
      <c r="O1763" s="8">
        <f t="shared" ca="1" si="248"/>
        <v>4.8790645577804326E-2</v>
      </c>
      <c r="P1763" s="30">
        <f ca="1">_xlfn.LOGNORM.INV(O1763,'Input Parameters'!$H$30,'Input Parameters'!$I$30)</f>
        <v>1.2268501654356687</v>
      </c>
      <c r="Q1763" s="10">
        <f t="shared" ca="1" si="249"/>
        <v>0.8683164716674836</v>
      </c>
      <c r="R1763" s="30">
        <f>IF('Input Parameters'!$E$32=0,0,_xlfn.BETA.INV(Q1763,'Input Parameters'!$L$32,'Input Parameters'!$M$32,'Input Parameters'!$J$32,'Input Parameters'!$K$32))</f>
        <v>0</v>
      </c>
      <c r="S1763" s="10">
        <f t="shared" ca="1" si="250"/>
        <v>0.64350394476685124</v>
      </c>
      <c r="T1763" s="26">
        <f ca="1">_xlfn.LOGNORM.INV(S1763,'Input Parameters'!$H$34,'Input Parameters'!$I$34)</f>
        <v>52.770178403688277</v>
      </c>
      <c r="U1763" s="10">
        <f t="shared" ca="1" si="251"/>
        <v>0.19537055849269735</v>
      </c>
      <c r="V1763" s="30">
        <f ca="1">_xlfn.BETA.INV(U1763,'Input Parameters'!$L$36,'Input Parameters'!$M$36,'Input Parameters'!$J$36,'Input Parameters'!$K$36)</f>
        <v>0.46663375290628062</v>
      </c>
      <c r="W1763" s="2">
        <f ca="1">N1763+(P1763-N1763)*(1-ERF((T1763-R1763)/(2*SQRT(L1763*'Input Parameters'!$E$38))))</f>
        <v>9.994520376022395E-2</v>
      </c>
      <c r="X1763">
        <f t="shared" ca="1" si="252"/>
        <v>1</v>
      </c>
      <c r="Y1763" s="7"/>
    </row>
    <row r="1764" spans="1:25" ht="15" customHeight="1" x14ac:dyDescent="0.25">
      <c r="A1764" s="139">
        <v>1757</v>
      </c>
      <c r="B1764" s="10">
        <f t="shared" ca="1" si="243"/>
        <v>0.8844526058221045</v>
      </c>
      <c r="C1764" s="60">
        <f ca="1">_xlfn.NORM.INV(B1764,'Input Parameters'!$E$15,'Input Parameters'!$F$15)</f>
        <v>335.86620108429634</v>
      </c>
      <c r="D1764" s="10">
        <f t="shared" ca="1" si="244"/>
        <v>2.6074019102256263E-2</v>
      </c>
      <c r="E1764" s="62">
        <f ca="1">IF(_xlfn.NORM.INV(D1764,'Input Parameters'!$E$17,'Input Parameters'!$F$17)&lt;3500,3500,IF(_xlfn.NORM.INV(D1764,'Input Parameters'!$E$17,'Input Parameters'!$F$17)&gt;5500,5500,_xlfn.NORM.INV(D1764,'Input Parameters'!$E$17,'Input Parameters'!$F$17)))</f>
        <v>3500</v>
      </c>
      <c r="F1764" s="10">
        <f t="shared" ca="1" si="245"/>
        <v>0.94486617806461559</v>
      </c>
      <c r="G1764" s="64">
        <f ca="1">_xlfn.NORM.INV(F1764,'Input Parameters'!$E$20,'Input Parameters'!$F$20)</f>
        <v>293.34984179015817</v>
      </c>
      <c r="H1764" s="57">
        <f ca="1">EXP(E1764*(1/'Input Parameters'!$E$23-1/G1764))</f>
        <v>1.017339567796621</v>
      </c>
      <c r="I1764" s="10">
        <f t="shared" ca="1" si="246"/>
        <v>0.90776568524141721</v>
      </c>
      <c r="J1764" s="30">
        <f ca="1">_xlfn.BETA.INV(I1764,'Input Parameters'!$L$26,'Input Parameters'!$M$26,'Input Parameters'!$J$26,'Input Parameters'!$K$26)</f>
        <v>0.84407292065713324</v>
      </c>
      <c r="K1764" s="168">
        <f ca="1">('Input Parameters'!$E$27/'Input Parameters'!$E$38)^$J1764</f>
        <v>2.3471461051552543E-3</v>
      </c>
      <c r="L1764" s="69">
        <f ca="1">$H1764*$C1764*'Input Parameters'!$E$25*K1764</f>
        <v>0.80199629598361344</v>
      </c>
      <c r="M1764" s="24">
        <f t="shared" ca="1" si="247"/>
        <v>0.75276868911263295</v>
      </c>
      <c r="N1764" s="15">
        <f ca="1">_xlfn.NORM.INV(M1764,'Input Parameters'!$E$29,'Input Parameters'!$F$29)</f>
        <v>0.10006832282539924</v>
      </c>
      <c r="O1764" s="8">
        <f t="shared" ca="1" si="248"/>
        <v>0.88685936847322</v>
      </c>
      <c r="P1764" s="30">
        <f ca="1">_xlfn.LOGNORM.INV(O1764,'Input Parameters'!$H$30,'Input Parameters'!$I$30)</f>
        <v>4.7522504033603008</v>
      </c>
      <c r="Q1764" s="10">
        <f t="shared" ca="1" si="249"/>
        <v>0.8943430622009193</v>
      </c>
      <c r="R1764" s="30">
        <f>IF('Input Parameters'!$E$32=0,0,_xlfn.BETA.INV(Q1764,'Input Parameters'!$L$32,'Input Parameters'!$M$32,'Input Parameters'!$J$32,'Input Parameters'!$K$32))</f>
        <v>0</v>
      </c>
      <c r="S1764" s="10">
        <f t="shared" ca="1" si="250"/>
        <v>3.9009488580658003E-2</v>
      </c>
      <c r="T1764" s="26">
        <f ca="1">_xlfn.LOGNORM.INV(S1764,'Input Parameters'!$H$34,'Input Parameters'!$I$34)</f>
        <v>40.476044800052208</v>
      </c>
      <c r="U1764" s="10">
        <f t="shared" ca="1" si="251"/>
        <v>0.46435690169189314</v>
      </c>
      <c r="V1764" s="30">
        <f ca="1">_xlfn.BETA.INV(U1764,'Input Parameters'!$L$36,'Input Parameters'!$M$36,'Input Parameters'!$J$36,'Input Parameters'!$K$36)</f>
        <v>0.57237699650353724</v>
      </c>
      <c r="W1764" s="2">
        <f ca="1">N1764+(P1764-N1764)*(1-ERF((T1764-R1764)/(2*SQRT(L1764*'Input Parameters'!$E$38))))</f>
        <v>0.10655263825157897</v>
      </c>
      <c r="X1764">
        <f t="shared" ca="1" si="252"/>
        <v>1</v>
      </c>
      <c r="Y1764" s="7"/>
    </row>
    <row r="1765" spans="1:25" ht="15" customHeight="1" x14ac:dyDescent="0.25">
      <c r="A1765" s="139">
        <v>1758</v>
      </c>
      <c r="B1765" s="10">
        <f t="shared" ca="1" si="243"/>
        <v>0.32108705963688988</v>
      </c>
      <c r="C1765" s="60">
        <f ca="1">_xlfn.NORM.INV(B1765,'Input Parameters'!$E$15,'Input Parameters'!$F$15)</f>
        <v>245.78561274335371</v>
      </c>
      <c r="D1765" s="10">
        <f t="shared" ca="1" si="244"/>
        <v>0.78258647651762858</v>
      </c>
      <c r="E1765" s="62">
        <f ca="1">IF(_xlfn.NORM.INV(D1765,'Input Parameters'!$E$17,'Input Parameters'!$F$17)&lt;3500,3500,IF(_xlfn.NORM.INV(D1765,'Input Parameters'!$E$17,'Input Parameters'!$F$17)&gt;5500,5500,_xlfn.NORM.INV(D1765,'Input Parameters'!$E$17,'Input Parameters'!$F$17)))</f>
        <v>5346.6707790950886</v>
      </c>
      <c r="F1765" s="10">
        <f t="shared" ca="1" si="245"/>
        <v>0.57547232626313194</v>
      </c>
      <c r="G1765" s="64">
        <f ca="1">_xlfn.NORM.INV(F1765,'Input Parameters'!$E$20,'Input Parameters'!$F$20)</f>
        <v>283.92516995011715</v>
      </c>
      <c r="H1765" s="57">
        <f ca="1">EXP(E1765*(1/'Input Parameters'!$E$23-1/G1765))</f>
        <v>0.56060142656998413</v>
      </c>
      <c r="I1765" s="10">
        <f t="shared" ca="1" si="246"/>
        <v>0.72166366177267283</v>
      </c>
      <c r="J1765" s="30">
        <f ca="1">_xlfn.BETA.INV(I1765,'Input Parameters'!$L$26,'Input Parameters'!$M$26,'Input Parameters'!$J$26,'Input Parameters'!$K$26)</f>
        <v>0.75074645671977724</v>
      </c>
      <c r="K1765" s="168">
        <f ca="1">('Input Parameters'!$E$27/'Input Parameters'!$E$38)^$J1765</f>
        <v>4.5842802300332143E-3</v>
      </c>
      <c r="L1765" s="69">
        <f ca="1">$H1765*$C1765*'Input Parameters'!$E$25*K1765</f>
        <v>0.63165772764563943</v>
      </c>
      <c r="M1765" s="24">
        <f t="shared" ca="1" si="247"/>
        <v>0.37538701278001285</v>
      </c>
      <c r="N1765" s="15">
        <f ca="1">_xlfn.NORM.INV(M1765,'Input Parameters'!$E$29,'Input Parameters'!$F$29)</f>
        <v>9.9968238108642041E-2</v>
      </c>
      <c r="O1765" s="8">
        <f t="shared" ca="1" si="248"/>
        <v>0.80209438196109017</v>
      </c>
      <c r="P1765" s="30">
        <f ca="1">_xlfn.LOGNORM.INV(O1765,'Input Parameters'!$H$30,'Input Parameters'!$I$30)</f>
        <v>4.0074343609419447</v>
      </c>
      <c r="Q1765" s="10">
        <f t="shared" ca="1" si="249"/>
        <v>0.94506008816602272</v>
      </c>
      <c r="R1765" s="30">
        <f>IF('Input Parameters'!$E$32=0,0,_xlfn.BETA.INV(Q1765,'Input Parameters'!$L$32,'Input Parameters'!$M$32,'Input Parameters'!$J$32,'Input Parameters'!$K$32))</f>
        <v>0</v>
      </c>
      <c r="S1765" s="10">
        <f t="shared" ca="1" si="250"/>
        <v>0.15282474251669487</v>
      </c>
      <c r="T1765" s="26">
        <f ca="1">_xlfn.LOGNORM.INV(S1765,'Input Parameters'!$H$34,'Input Parameters'!$I$34)</f>
        <v>44.371221087519366</v>
      </c>
      <c r="U1765" s="10">
        <f t="shared" ca="1" si="251"/>
        <v>0.72896682785157907</v>
      </c>
      <c r="V1765" s="30">
        <f ca="1">_xlfn.BETA.INV(U1765,'Input Parameters'!$L$36,'Input Parameters'!$M$36,'Input Parameters'!$J$36,'Input Parameters'!$K$36)</f>
        <v>0.68393290961862652</v>
      </c>
      <c r="W1765" s="2">
        <f ca="1">N1765+(P1765-N1765)*(1-ERF((T1765-R1765)/(2*SQRT(L1765*'Input Parameters'!$E$38))))</f>
        <v>0.10027654342791685</v>
      </c>
      <c r="X1765">
        <f t="shared" ca="1" si="252"/>
        <v>1</v>
      </c>
      <c r="Y1765" s="7"/>
    </row>
    <row r="1766" spans="1:25" ht="15" customHeight="1" x14ac:dyDescent="0.25">
      <c r="A1766" s="139">
        <v>1759</v>
      </c>
      <c r="B1766" s="10">
        <f t="shared" ca="1" si="243"/>
        <v>0.4612645520261488</v>
      </c>
      <c r="C1766" s="60">
        <f ca="1">_xlfn.NORM.INV(B1766,'Input Parameters'!$E$15,'Input Parameters'!$F$15)</f>
        <v>265.69697272674512</v>
      </c>
      <c r="D1766" s="10">
        <f t="shared" ca="1" si="244"/>
        <v>0.58626408013066433</v>
      </c>
      <c r="E1766" s="62">
        <f ca="1">IF(_xlfn.NORM.INV(D1766,'Input Parameters'!$E$17,'Input Parameters'!$F$17)&lt;3500,3500,IF(_xlfn.NORM.INV(D1766,'Input Parameters'!$E$17,'Input Parameters'!$F$17)&gt;5500,5500,_xlfn.NORM.INV(D1766,'Input Parameters'!$E$17,'Input Parameters'!$F$17)))</f>
        <v>4952.5616124112066</v>
      </c>
      <c r="F1766" s="10">
        <f t="shared" ca="1" si="245"/>
        <v>0.2987995374750364</v>
      </c>
      <c r="G1766" s="64">
        <f ca="1">_xlfn.NORM.INV(F1766,'Input Parameters'!$E$20,'Input Parameters'!$F$20)</f>
        <v>279.1133627654005</v>
      </c>
      <c r="H1766" s="57">
        <f ca="1">EXP(E1766*(1/'Input Parameters'!$E$23-1/G1766))</f>
        <v>0.43309460337531835</v>
      </c>
      <c r="I1766" s="10">
        <f t="shared" ca="1" si="246"/>
        <v>0.65448704614702158</v>
      </c>
      <c r="J1766" s="30">
        <f ca="1">_xlfn.BETA.INV(I1766,'Input Parameters'!$L$26,'Input Parameters'!$M$26,'Input Parameters'!$J$26,'Input Parameters'!$K$26)</f>
        <v>0.72307300612590963</v>
      </c>
      <c r="K1766" s="168">
        <f ca="1">('Input Parameters'!$E$27/'Input Parameters'!$E$38)^$J1766</f>
        <v>5.5908728970063531E-3</v>
      </c>
      <c r="L1766" s="69">
        <f ca="1">$H1766*$C1766*'Input Parameters'!$E$25*K1766</f>
        <v>0.64335250680688483</v>
      </c>
      <c r="M1766" s="24">
        <f t="shared" ca="1" si="247"/>
        <v>0.57495872022116001</v>
      </c>
      <c r="N1766" s="15">
        <f ca="1">_xlfn.NORM.INV(M1766,'Input Parameters'!$E$29,'Input Parameters'!$F$29)</f>
        <v>0.10001890130872194</v>
      </c>
      <c r="O1766" s="8">
        <f t="shared" ca="1" si="248"/>
        <v>0.32772039260343855</v>
      </c>
      <c r="P1766" s="30">
        <f ca="1">_xlfn.LOGNORM.INV(O1766,'Input Parameters'!$H$30,'Input Parameters'!$I$30)</f>
        <v>2.1733209424355824</v>
      </c>
      <c r="Q1766" s="10">
        <f t="shared" ca="1" si="249"/>
        <v>0.51687578832180303</v>
      </c>
      <c r="R1766" s="30">
        <f>IF('Input Parameters'!$E$32=0,0,_xlfn.BETA.INV(Q1766,'Input Parameters'!$L$32,'Input Parameters'!$M$32,'Input Parameters'!$J$32,'Input Parameters'!$K$32))</f>
        <v>0</v>
      </c>
      <c r="S1766" s="10">
        <f t="shared" ca="1" si="250"/>
        <v>0.90424223079838084</v>
      </c>
      <c r="T1766" s="26">
        <f ca="1">_xlfn.LOGNORM.INV(S1766,'Input Parameters'!$H$34,'Input Parameters'!$I$34)</f>
        <v>59.30985390334628</v>
      </c>
      <c r="U1766" s="10">
        <f t="shared" ca="1" si="251"/>
        <v>0.50773943801725652</v>
      </c>
      <c r="V1766" s="30">
        <f ca="1">_xlfn.BETA.INV(U1766,'Input Parameters'!$L$36,'Input Parameters'!$M$36,'Input Parameters'!$J$36,'Input Parameters'!$K$36)</f>
        <v>0.58885059907553661</v>
      </c>
      <c r="W1766" s="2">
        <f ca="1">N1766+(P1766-N1766)*(1-ERF((T1766-R1766)/(2*SQRT(L1766*'Input Parameters'!$E$38))))</f>
        <v>0.10001925538077991</v>
      </c>
      <c r="X1766">
        <f t="shared" ca="1" si="252"/>
        <v>1</v>
      </c>
      <c r="Y1766" s="7"/>
    </row>
    <row r="1767" spans="1:25" ht="15" customHeight="1" x14ac:dyDescent="0.25">
      <c r="A1767" s="139">
        <v>1760</v>
      </c>
      <c r="B1767" s="10">
        <f t="shared" ca="1" si="243"/>
        <v>0.10097031162672732</v>
      </c>
      <c r="C1767" s="60">
        <f ca="1">_xlfn.NORM.INV(B1767,'Input Parameters'!$E$15,'Input Parameters'!$F$15)</f>
        <v>201.81408686919298</v>
      </c>
      <c r="D1767" s="10">
        <f t="shared" ca="1" si="244"/>
        <v>0.77749696791885614</v>
      </c>
      <c r="E1767" s="62">
        <f ca="1">IF(_xlfn.NORM.INV(D1767,'Input Parameters'!$E$17,'Input Parameters'!$F$17)&lt;3500,3500,IF(_xlfn.NORM.INV(D1767,'Input Parameters'!$E$17,'Input Parameters'!$F$17)&gt;5500,5500,_xlfn.NORM.INV(D1767,'Input Parameters'!$E$17,'Input Parameters'!$F$17)))</f>
        <v>5334.6369487075708</v>
      </c>
      <c r="F1767" s="10">
        <f t="shared" ca="1" si="245"/>
        <v>0.93338215233892996</v>
      </c>
      <c r="G1767" s="64">
        <f ca="1">_xlfn.NORM.INV(F1767,'Input Parameters'!$E$20,'Input Parameters'!$F$20)</f>
        <v>292.70980610197387</v>
      </c>
      <c r="H1767" s="57">
        <f ca="1">EXP(E1767*(1/'Input Parameters'!$E$23-1/G1767))</f>
        <v>0.98653006212288452</v>
      </c>
      <c r="I1767" s="10">
        <f t="shared" ca="1" si="246"/>
        <v>0.92576261057801978</v>
      </c>
      <c r="J1767" s="30">
        <f ca="1">_xlfn.BETA.INV(I1767,'Input Parameters'!$L$26,'Input Parameters'!$M$26,'Input Parameters'!$J$26,'Input Parameters'!$K$26)</f>
        <v>0.85665967782077945</v>
      </c>
      <c r="K1767" s="168">
        <f ca="1">('Input Parameters'!$E$27/'Input Parameters'!$E$38)^$J1767</f>
        <v>2.1445185150069873E-3</v>
      </c>
      <c r="L1767" s="69">
        <f ca="1">$H1767*$C1767*'Input Parameters'!$E$25*K1767</f>
        <v>0.42696433696862096</v>
      </c>
      <c r="M1767" s="24">
        <f t="shared" ca="1" si="247"/>
        <v>0.46010215639994523</v>
      </c>
      <c r="N1767" s="15">
        <f ca="1">_xlfn.NORM.INV(M1767,'Input Parameters'!$E$29,'Input Parameters'!$F$29)</f>
        <v>9.99899823639019E-2</v>
      </c>
      <c r="O1767" s="8">
        <f t="shared" ca="1" si="248"/>
        <v>3.6826178071835969E-2</v>
      </c>
      <c r="P1767" s="30">
        <f ca="1">_xlfn.LOGNORM.INV(O1767,'Input Parameters'!$H$30,'Input Parameters'!$I$30)</f>
        <v>1.1526475134762797</v>
      </c>
      <c r="Q1767" s="10">
        <f t="shared" ca="1" si="249"/>
        <v>0.49619186268868998</v>
      </c>
      <c r="R1767" s="30">
        <f>IF('Input Parameters'!$E$32=0,0,_xlfn.BETA.INV(Q1767,'Input Parameters'!$L$32,'Input Parameters'!$M$32,'Input Parameters'!$J$32,'Input Parameters'!$K$32))</f>
        <v>0</v>
      </c>
      <c r="S1767" s="10">
        <f t="shared" ca="1" si="250"/>
        <v>0.1271748726940749</v>
      </c>
      <c r="T1767" s="26">
        <f ca="1">_xlfn.LOGNORM.INV(S1767,'Input Parameters'!$H$34,'Input Parameters'!$I$34)</f>
        <v>43.737908610927384</v>
      </c>
      <c r="U1767" s="10">
        <f t="shared" ca="1" si="251"/>
        <v>0.97109830032058542</v>
      </c>
      <c r="V1767" s="30">
        <f ca="1">_xlfn.BETA.INV(U1767,'Input Parameters'!$L$36,'Input Parameters'!$M$36,'Input Parameters'!$J$36,'Input Parameters'!$K$36)</f>
        <v>0.91694520226435228</v>
      </c>
      <c r="W1767" s="2">
        <f ca="1">N1767+(P1767-N1767)*(1-ERF((T1767-R1767)/(2*SQRT(L1767*'Input Parameters'!$E$38))))</f>
        <v>9.9992309771393034E-2</v>
      </c>
      <c r="X1767">
        <f t="shared" ca="1" si="252"/>
        <v>1</v>
      </c>
      <c r="Y1767" s="7"/>
    </row>
    <row r="1768" spans="1:25" ht="15" customHeight="1" x14ac:dyDescent="0.25">
      <c r="A1768" s="139">
        <v>1761</v>
      </c>
      <c r="B1768" s="10">
        <f t="shared" ca="1" si="243"/>
        <v>0.73836290458168996</v>
      </c>
      <c r="C1768" s="60">
        <f ca="1">_xlfn.NORM.INV(B1768,'Input Parameters'!$E$15,'Input Parameters'!$F$15)</f>
        <v>305.55922424102232</v>
      </c>
      <c r="D1768" s="10">
        <f t="shared" ca="1" si="244"/>
        <v>4.0629175600625067E-2</v>
      </c>
      <c r="E1768" s="62">
        <f ca="1">IF(_xlfn.NORM.INV(D1768,'Input Parameters'!$E$17,'Input Parameters'!$F$17)&lt;3500,3500,IF(_xlfn.NORM.INV(D1768,'Input Parameters'!$E$17,'Input Parameters'!$F$17)&gt;5500,5500,_xlfn.NORM.INV(D1768,'Input Parameters'!$E$17,'Input Parameters'!$F$17)))</f>
        <v>3579.5982757841439</v>
      </c>
      <c r="F1768" s="10">
        <f t="shared" ca="1" si="245"/>
        <v>0.66822355874509498</v>
      </c>
      <c r="G1768" s="64">
        <f ca="1">_xlfn.NORM.INV(F1768,'Input Parameters'!$E$20,'Input Parameters'!$F$20)</f>
        <v>285.56458810454996</v>
      </c>
      <c r="H1768" s="57">
        <f ca="1">EXP(E1768*(1/'Input Parameters'!$E$23-1/G1768))</f>
        <v>0.72972279920150229</v>
      </c>
      <c r="I1768" s="10">
        <f t="shared" ca="1" si="246"/>
        <v>0.13970354401299867</v>
      </c>
      <c r="J1768" s="30">
        <f ca="1">_xlfn.BETA.INV(I1768,'Input Parameters'!$L$26,'Input Parameters'!$M$26,'Input Parameters'!$J$26,'Input Parameters'!$K$26)</f>
        <v>0.47866339989032075</v>
      </c>
      <c r="K1768" s="168">
        <f ca="1">('Input Parameters'!$E$27/'Input Parameters'!$E$38)^$J1768</f>
        <v>3.2274948470507547E-2</v>
      </c>
      <c r="L1768" s="69">
        <f ca="1">$H1768*$C1768*'Input Parameters'!$E$25*K1768</f>
        <v>7.1964592696266143</v>
      </c>
      <c r="M1768" s="24">
        <f t="shared" ca="1" si="247"/>
        <v>0.2987899291843632</v>
      </c>
      <c r="N1768" s="15">
        <f ca="1">_xlfn.NORM.INV(M1768,'Input Parameters'!$E$29,'Input Parameters'!$F$29)</f>
        <v>9.9947211601139591E-2</v>
      </c>
      <c r="O1768" s="8">
        <f t="shared" ca="1" si="248"/>
        <v>0.6362555777615444</v>
      </c>
      <c r="P1768" s="30">
        <f ca="1">_xlfn.LOGNORM.INV(O1768,'Input Parameters'!$H$30,'Input Parameters'!$I$30)</f>
        <v>3.1634082791003157</v>
      </c>
      <c r="Q1768" s="10">
        <f t="shared" ca="1" si="249"/>
        <v>0.23261340134538244</v>
      </c>
      <c r="R1768" s="30">
        <f>IF('Input Parameters'!$E$32=0,0,_xlfn.BETA.INV(Q1768,'Input Parameters'!$L$32,'Input Parameters'!$M$32,'Input Parameters'!$J$32,'Input Parameters'!$K$32))</f>
        <v>0</v>
      </c>
      <c r="S1768" s="10">
        <f t="shared" ca="1" si="250"/>
        <v>0.30834300125309932</v>
      </c>
      <c r="T1768" s="26">
        <f ca="1">_xlfn.LOGNORM.INV(S1768,'Input Parameters'!$H$34,'Input Parameters'!$I$34)</f>
        <v>47.361873338007442</v>
      </c>
      <c r="U1768" s="10">
        <f t="shared" ca="1" si="251"/>
        <v>0.3806192685257449</v>
      </c>
      <c r="V1768" s="30">
        <f ca="1">_xlfn.BETA.INV(U1768,'Input Parameters'!$L$36,'Input Parameters'!$M$36,'Input Parameters'!$J$36,'Input Parameters'!$K$36)</f>
        <v>0.54098455686425351</v>
      </c>
      <c r="W1768" s="2">
        <f ca="1">N1768+(P1768-N1768)*(1-ERF((T1768-R1768)/(2*SQRT(L1768*'Input Parameters'!$E$38))))</f>
        <v>0.74904527571583135</v>
      </c>
      <c r="X1768">
        <f t="shared" ca="1" si="252"/>
        <v>0</v>
      </c>
      <c r="Y1768" s="7"/>
    </row>
    <row r="1769" spans="1:25" ht="15" customHeight="1" x14ac:dyDescent="0.25">
      <c r="A1769" s="139">
        <v>1762</v>
      </c>
      <c r="B1769" s="10">
        <f t="shared" ca="1" si="243"/>
        <v>0.27727804381412624</v>
      </c>
      <c r="C1769" s="60">
        <f ca="1">_xlfn.NORM.INV(B1769,'Input Parameters'!$E$15,'Input Parameters'!$F$15)</f>
        <v>238.94176170757248</v>
      </c>
      <c r="D1769" s="10">
        <f t="shared" ca="1" si="244"/>
        <v>0.95069295207095339</v>
      </c>
      <c r="E1769" s="62">
        <f ca="1">IF(_xlfn.NORM.INV(D1769,'Input Parameters'!$E$17,'Input Parameters'!$F$17)&lt;3500,3500,IF(_xlfn.NORM.INV(D1769,'Input Parameters'!$E$17,'Input Parameters'!$F$17)&gt;5500,5500,_xlfn.NORM.INV(D1769,'Input Parameters'!$E$17,'Input Parameters'!$F$17)))</f>
        <v>5500</v>
      </c>
      <c r="F1769" s="10">
        <f t="shared" ca="1" si="245"/>
        <v>0.15577317284930836</v>
      </c>
      <c r="G1769" s="64">
        <f ca="1">_xlfn.NORM.INV(F1769,'Input Parameters'!$E$20,'Input Parameters'!$F$20)</f>
        <v>275.86971619692127</v>
      </c>
      <c r="H1769" s="57">
        <f ca="1">EXP(E1769*(1/'Input Parameters'!$E$23-1/G1769))</f>
        <v>0.31317656638868474</v>
      </c>
      <c r="I1769" s="10">
        <f t="shared" ca="1" si="246"/>
        <v>0.98562273486397234</v>
      </c>
      <c r="J1769" s="30">
        <f ca="1">_xlfn.BETA.INV(I1769,'Input Parameters'!$L$26,'Input Parameters'!$M$26,'Input Parameters'!$J$26,'Input Parameters'!$K$26)</f>
        <v>0.92096359067117683</v>
      </c>
      <c r="K1769" s="168">
        <f ca="1">('Input Parameters'!$E$27/'Input Parameters'!$E$38)^$J1769</f>
        <v>1.352103548934972E-3</v>
      </c>
      <c r="L1769" s="69">
        <f ca="1">$H1769*$C1769*'Input Parameters'!$E$25*K1769</f>
        <v>0.10117920726015459</v>
      </c>
      <c r="M1769" s="24">
        <f t="shared" ca="1" si="247"/>
        <v>0.64865103180581685</v>
      </c>
      <c r="N1769" s="15">
        <f ca="1">_xlfn.NORM.INV(M1769,'Input Parameters'!$E$29,'Input Parameters'!$F$29)</f>
        <v>0.10003816810788109</v>
      </c>
      <c r="O1769" s="8">
        <f t="shared" ca="1" si="248"/>
        <v>0.7058049797047895</v>
      </c>
      <c r="P1769" s="30">
        <f ca="1">_xlfn.LOGNORM.INV(O1769,'Input Parameters'!$H$30,'Input Parameters'!$I$30)</f>
        <v>3.464883626183517</v>
      </c>
      <c r="Q1769" s="10">
        <f t="shared" ca="1" si="249"/>
        <v>0.10265817550718292</v>
      </c>
      <c r="R1769" s="30">
        <f>IF('Input Parameters'!$E$32=0,0,_xlfn.BETA.INV(Q1769,'Input Parameters'!$L$32,'Input Parameters'!$M$32,'Input Parameters'!$J$32,'Input Parameters'!$K$32))</f>
        <v>0</v>
      </c>
      <c r="S1769" s="10">
        <f t="shared" ca="1" si="250"/>
        <v>0.18587357696820994</v>
      </c>
      <c r="T1769" s="26">
        <f ca="1">_xlfn.LOGNORM.INV(S1769,'Input Parameters'!$H$34,'Input Parameters'!$I$34)</f>
        <v>45.101976087757656</v>
      </c>
      <c r="U1769" s="10">
        <f t="shared" ca="1" si="251"/>
        <v>0.817752854891449</v>
      </c>
      <c r="V1769" s="30">
        <f ca="1">_xlfn.BETA.INV(U1769,'Input Parameters'!$L$36,'Input Parameters'!$M$36,'Input Parameters'!$J$36,'Input Parameters'!$K$36)</f>
        <v>0.73507135603857821</v>
      </c>
      <c r="W1769" s="2">
        <f ca="1">N1769+(P1769-N1769)*(1-ERF((T1769-R1769)/(2*SQRT(L1769*'Input Parameters'!$E$38))))</f>
        <v>0.10003816810788109</v>
      </c>
      <c r="X1769">
        <f t="shared" ca="1" si="252"/>
        <v>1</v>
      </c>
      <c r="Y1769" s="7"/>
    </row>
    <row r="1770" spans="1:25" ht="15" customHeight="1" x14ac:dyDescent="0.25">
      <c r="A1770" s="139">
        <v>1763</v>
      </c>
      <c r="B1770" s="10">
        <f t="shared" ca="1" si="243"/>
        <v>0.21630642087246887</v>
      </c>
      <c r="C1770" s="60">
        <f ca="1">_xlfn.NORM.INV(B1770,'Input Parameters'!$E$15,'Input Parameters'!$F$15)</f>
        <v>228.44006982636307</v>
      </c>
      <c r="D1770" s="10">
        <f t="shared" ca="1" si="244"/>
        <v>0.23225288587904569</v>
      </c>
      <c r="E1770" s="62">
        <f ca="1">IF(_xlfn.NORM.INV(D1770,'Input Parameters'!$E$17,'Input Parameters'!$F$17)&lt;3500,3500,IF(_xlfn.NORM.INV(D1770,'Input Parameters'!$E$17,'Input Parameters'!$F$17)&gt;5500,5500,_xlfn.NORM.INV(D1770,'Input Parameters'!$E$17,'Input Parameters'!$F$17)))</f>
        <v>4287.9866478511467</v>
      </c>
      <c r="F1770" s="10">
        <f t="shared" ca="1" si="245"/>
        <v>0.57858904785314569</v>
      </c>
      <c r="G1770" s="64">
        <f ca="1">_xlfn.NORM.INV(F1770,'Input Parameters'!$E$20,'Input Parameters'!$F$20)</f>
        <v>283.97851106433563</v>
      </c>
      <c r="H1770" s="57">
        <f ca="1">EXP(E1770*(1/'Input Parameters'!$E$23-1/G1770))</f>
        <v>0.63045588475923653</v>
      </c>
      <c r="I1770" s="10">
        <f t="shared" ca="1" si="246"/>
        <v>0.27916102928149888</v>
      </c>
      <c r="J1770" s="30">
        <f ca="1">_xlfn.BETA.INV(I1770,'Input Parameters'!$L$26,'Input Parameters'!$M$26,'Input Parameters'!$J$26,'Input Parameters'!$K$26)</f>
        <v>0.56383898704482471</v>
      </c>
      <c r="K1770" s="168">
        <f ca="1">('Input Parameters'!$E$27/'Input Parameters'!$E$38)^$J1770</f>
        <v>1.7519680166660383E-2</v>
      </c>
      <c r="L1770" s="69">
        <f ca="1">$H1770*$C1770*'Input Parameters'!$E$25*K1770</f>
        <v>2.5232086257804949</v>
      </c>
      <c r="M1770" s="24">
        <f t="shared" ca="1" si="247"/>
        <v>0.10057470251694656</v>
      </c>
      <c r="N1770" s="15">
        <f ca="1">_xlfn.NORM.INV(M1770,'Input Parameters'!$E$29,'Input Parameters'!$F$29)</f>
        <v>9.9872171627735401E-2</v>
      </c>
      <c r="O1770" s="8">
        <f t="shared" ca="1" si="248"/>
        <v>0.13758502295022501</v>
      </c>
      <c r="P1770" s="30">
        <f ca="1">_xlfn.LOGNORM.INV(O1770,'Input Parameters'!$H$30,'Input Parameters'!$I$30)</f>
        <v>1.6024965010255219</v>
      </c>
      <c r="Q1770" s="10">
        <f t="shared" ca="1" si="249"/>
        <v>0.31314049823499346</v>
      </c>
      <c r="R1770" s="30">
        <f>IF('Input Parameters'!$E$32=0,0,_xlfn.BETA.INV(Q1770,'Input Parameters'!$L$32,'Input Parameters'!$M$32,'Input Parameters'!$J$32,'Input Parameters'!$K$32))</f>
        <v>0</v>
      </c>
      <c r="S1770" s="10">
        <f t="shared" ca="1" si="250"/>
        <v>0.5994435212507504</v>
      </c>
      <c r="T1770" s="26">
        <f ca="1">_xlfn.LOGNORM.INV(S1770,'Input Parameters'!$H$34,'Input Parameters'!$I$34)</f>
        <v>52.013882996960881</v>
      </c>
      <c r="U1770" s="10">
        <f t="shared" ca="1" si="251"/>
        <v>0.17892058354056628</v>
      </c>
      <c r="V1770" s="30">
        <f ca="1">_xlfn.BETA.INV(U1770,'Input Parameters'!$L$36,'Input Parameters'!$M$36,'Input Parameters'!$J$36,'Input Parameters'!$K$36)</f>
        <v>0.45905333692593492</v>
      </c>
      <c r="W1770" s="2">
        <f ca="1">N1770+(P1770-N1770)*(1-ERF((T1770-R1770)/(2*SQRT(L1770*'Input Parameters'!$E$38))))</f>
        <v>0.13081205545240995</v>
      </c>
      <c r="X1770">
        <f t="shared" ca="1" si="252"/>
        <v>1</v>
      </c>
      <c r="Y1770" s="7"/>
    </row>
    <row r="1771" spans="1:25" ht="15" customHeight="1" x14ac:dyDescent="0.25">
      <c r="A1771" s="139">
        <v>1764</v>
      </c>
      <c r="B1771" s="10">
        <f t="shared" ca="1" si="243"/>
        <v>0.27895258409278623</v>
      </c>
      <c r="C1771" s="60">
        <f ca="1">_xlfn.NORM.INV(B1771,'Input Parameters'!$E$15,'Input Parameters'!$F$15)</f>
        <v>239.21223550480491</v>
      </c>
      <c r="D1771" s="10">
        <f t="shared" ca="1" si="244"/>
        <v>0.38913730081686615</v>
      </c>
      <c r="E1771" s="62">
        <f ca="1">IF(_xlfn.NORM.INV(D1771,'Input Parameters'!$E$17,'Input Parameters'!$F$17)&lt;3500,3500,IF(_xlfn.NORM.INV(D1771,'Input Parameters'!$E$17,'Input Parameters'!$F$17)&gt;5500,5500,_xlfn.NORM.INV(D1771,'Input Parameters'!$E$17,'Input Parameters'!$F$17)))</f>
        <v>4602.9022371053779</v>
      </c>
      <c r="F1771" s="10">
        <f t="shared" ca="1" si="245"/>
        <v>0.19122419115709799</v>
      </c>
      <c r="G1771" s="64">
        <f ca="1">_xlfn.NORM.INV(F1771,'Input Parameters'!$E$20,'Input Parameters'!$F$20)</f>
        <v>276.79826047126403</v>
      </c>
      <c r="H1771" s="57">
        <f ca="1">EXP(E1771*(1/'Input Parameters'!$E$23-1/G1771))</f>
        <v>0.40025662085937597</v>
      </c>
      <c r="I1771" s="10">
        <f t="shared" ca="1" si="246"/>
        <v>0.79063948673526141</v>
      </c>
      <c r="J1771" s="30">
        <f ca="1">_xlfn.BETA.INV(I1771,'Input Parameters'!$L$26,'Input Parameters'!$M$26,'Input Parameters'!$J$26,'Input Parameters'!$K$26)</f>
        <v>0.78109980342774965</v>
      </c>
      <c r="K1771" s="168">
        <f ca="1">('Input Parameters'!$E$27/'Input Parameters'!$E$38)^$J1771</f>
        <v>3.6873492251003901E-3</v>
      </c>
      <c r="L1771" s="69">
        <f ca="1">$H1771*$C1771*'Input Parameters'!$E$25*K1771</f>
        <v>0.353049975241015</v>
      </c>
      <c r="M1771" s="24">
        <f t="shared" ca="1" si="247"/>
        <v>0.73356373100333061</v>
      </c>
      <c r="N1771" s="15">
        <f ca="1">_xlfn.NORM.INV(M1771,'Input Parameters'!$E$29,'Input Parameters'!$F$29)</f>
        <v>0.10006236270557056</v>
      </c>
      <c r="O1771" s="8">
        <f t="shared" ca="1" si="248"/>
        <v>0.57733046022401857</v>
      </c>
      <c r="P1771" s="30">
        <f ca="1">_xlfn.LOGNORM.INV(O1771,'Input Parameters'!$H$30,'Input Parameters'!$I$30)</f>
        <v>2.9422872623993936</v>
      </c>
      <c r="Q1771" s="10">
        <f t="shared" ca="1" si="249"/>
        <v>0.58249210042402055</v>
      </c>
      <c r="R1771" s="30">
        <f>IF('Input Parameters'!$E$32=0,0,_xlfn.BETA.INV(Q1771,'Input Parameters'!$L$32,'Input Parameters'!$M$32,'Input Parameters'!$J$32,'Input Parameters'!$K$32))</f>
        <v>0</v>
      </c>
      <c r="S1771" s="10">
        <f t="shared" ca="1" si="250"/>
        <v>0.80620710084859115</v>
      </c>
      <c r="T1771" s="26">
        <f ca="1">_xlfn.LOGNORM.INV(S1771,'Input Parameters'!$H$34,'Input Parameters'!$I$34)</f>
        <v>56.133141405649127</v>
      </c>
      <c r="U1771" s="10">
        <f t="shared" ca="1" si="251"/>
        <v>0.69762764135731858</v>
      </c>
      <c r="V1771" s="30">
        <f ca="1">_xlfn.BETA.INV(U1771,'Input Parameters'!$L$36,'Input Parameters'!$M$36,'Input Parameters'!$J$36,'Input Parameters'!$K$36)</f>
        <v>0.66849811175817209</v>
      </c>
      <c r="W1771" s="2">
        <f ca="1">N1771+(P1771-N1771)*(1-ERF((T1771-R1771)/(2*SQRT(L1771*'Input Parameters'!$E$38))))</f>
        <v>0.10006236277341357</v>
      </c>
      <c r="X1771">
        <f t="shared" ca="1" si="252"/>
        <v>1</v>
      </c>
      <c r="Y1771" s="7"/>
    </row>
    <row r="1772" spans="1:25" ht="15" customHeight="1" x14ac:dyDescent="0.25">
      <c r="A1772" s="139">
        <v>1765</v>
      </c>
      <c r="B1772" s="10">
        <f t="shared" ca="1" si="243"/>
        <v>0.12992260393775235</v>
      </c>
      <c r="C1772" s="60">
        <f ca="1">_xlfn.NORM.INV(B1772,'Input Parameters'!$E$15,'Input Parameters'!$F$15)</f>
        <v>209.90435858975917</v>
      </c>
      <c r="D1772" s="10">
        <f t="shared" ca="1" si="244"/>
        <v>0.65359930043605685</v>
      </c>
      <c r="E1772" s="62">
        <f ca="1">IF(_xlfn.NORM.INV(D1772,'Input Parameters'!$E$17,'Input Parameters'!$F$17)&lt;3500,3500,IF(_xlfn.NORM.INV(D1772,'Input Parameters'!$E$17,'Input Parameters'!$F$17)&gt;5500,5500,_xlfn.NORM.INV(D1772,'Input Parameters'!$E$17,'Input Parameters'!$F$17)))</f>
        <v>5076.5393527005281</v>
      </c>
      <c r="F1772" s="10">
        <f t="shared" ca="1" si="245"/>
        <v>0.91395349224148792</v>
      </c>
      <c r="G1772" s="64">
        <f ca="1">_xlfn.NORM.INV(F1772,'Input Parameters'!$E$20,'Input Parameters'!$F$20)</f>
        <v>291.79891266389711</v>
      </c>
      <c r="H1772" s="57">
        <f ca="1">EXP(E1772*(1/'Input Parameters'!$E$23-1/G1772))</f>
        <v>0.93515323575804288</v>
      </c>
      <c r="I1772" s="10">
        <f t="shared" ca="1" si="246"/>
        <v>0.11333736675886663</v>
      </c>
      <c r="J1772" s="30">
        <f ca="1">_xlfn.BETA.INV(I1772,'Input Parameters'!$L$26,'Input Parameters'!$M$26,'Input Parameters'!$J$26,'Input Parameters'!$K$26)</f>
        <v>0.45693855815156209</v>
      </c>
      <c r="K1772" s="168">
        <f ca="1">('Input Parameters'!$E$27/'Input Parameters'!$E$38)^$J1772</f>
        <v>3.7717498805249244E-2</v>
      </c>
      <c r="L1772" s="69">
        <f ca="1">$H1772*$C1772*'Input Parameters'!$E$25*K1772</f>
        <v>7.403671191518316</v>
      </c>
      <c r="M1772" s="24">
        <f t="shared" ca="1" si="247"/>
        <v>0.79671684869476145</v>
      </c>
      <c r="N1772" s="15">
        <f ca="1">_xlfn.NORM.INV(M1772,'Input Parameters'!$E$29,'Input Parameters'!$F$29)</f>
        <v>0.10008299513283771</v>
      </c>
      <c r="O1772" s="8">
        <f t="shared" ca="1" si="248"/>
        <v>3.9039904007331594E-2</v>
      </c>
      <c r="P1772" s="30">
        <f ca="1">_xlfn.LOGNORM.INV(O1772,'Input Parameters'!$H$30,'Input Parameters'!$I$30)</f>
        <v>1.1673486385521898</v>
      </c>
      <c r="Q1772" s="10">
        <f t="shared" ca="1" si="249"/>
        <v>0.51808969159874152</v>
      </c>
      <c r="R1772" s="30">
        <f>IF('Input Parameters'!$E$32=0,0,_xlfn.BETA.INV(Q1772,'Input Parameters'!$L$32,'Input Parameters'!$M$32,'Input Parameters'!$J$32,'Input Parameters'!$K$32))</f>
        <v>0</v>
      </c>
      <c r="S1772" s="10">
        <f t="shared" ca="1" si="250"/>
        <v>0.73857058764950212</v>
      </c>
      <c r="T1772" s="26">
        <f ca="1">_xlfn.LOGNORM.INV(S1772,'Input Parameters'!$H$34,'Input Parameters'!$I$34)</f>
        <v>54.581936406983438</v>
      </c>
      <c r="U1772" s="10">
        <f t="shared" ca="1" si="251"/>
        <v>0.50095021676809826</v>
      </c>
      <c r="V1772" s="30">
        <f ca="1">_xlfn.BETA.INV(U1772,'Input Parameters'!$L$36,'Input Parameters'!$M$36,'Input Parameters'!$J$36,'Input Parameters'!$K$36)</f>
        <v>0.58625209305536585</v>
      </c>
      <c r="W1772" s="2">
        <f ca="1">N1772+(P1772-N1772)*(1-ERF((T1772-R1772)/(2*SQRT(L1772*'Input Parameters'!$E$38))))</f>
        <v>0.26664357356490415</v>
      </c>
      <c r="X1772">
        <f t="shared" ca="1" si="252"/>
        <v>1</v>
      </c>
      <c r="Y1772" s="7"/>
    </row>
    <row r="1773" spans="1:25" ht="15" customHeight="1" x14ac:dyDescent="0.25">
      <c r="A1773" s="139">
        <v>1766</v>
      </c>
      <c r="B1773" s="10">
        <f t="shared" ca="1" si="243"/>
        <v>0.36564678273272089</v>
      </c>
      <c r="C1773" s="60">
        <f ca="1">_xlfn.NORM.INV(B1773,'Input Parameters'!$E$15,'Input Parameters'!$F$15)</f>
        <v>252.356884945156</v>
      </c>
      <c r="D1773" s="10">
        <f t="shared" ca="1" si="244"/>
        <v>0.27959833097893749</v>
      </c>
      <c r="E1773" s="62">
        <f ca="1">IF(_xlfn.NORM.INV(D1773,'Input Parameters'!$E$17,'Input Parameters'!$F$17)&lt;3500,3500,IF(_xlfn.NORM.INV(D1773,'Input Parameters'!$E$17,'Input Parameters'!$F$17)&gt;5500,5500,_xlfn.NORM.INV(D1773,'Input Parameters'!$E$17,'Input Parameters'!$F$17)))</f>
        <v>4391.1753932399042</v>
      </c>
      <c r="F1773" s="10">
        <f t="shared" ca="1" si="245"/>
        <v>0.27574077440805433</v>
      </c>
      <c r="G1773" s="64">
        <f ca="1">_xlfn.NORM.INV(F1773,'Input Parameters'!$E$20,'Input Parameters'!$F$20)</f>
        <v>278.65987176452967</v>
      </c>
      <c r="H1773" s="57">
        <f ca="1">EXP(E1773*(1/'Input Parameters'!$E$23-1/G1773))</f>
        <v>0.46414936764540959</v>
      </c>
      <c r="I1773" s="10">
        <f t="shared" ca="1" si="246"/>
        <v>0.42689985150522902</v>
      </c>
      <c r="J1773" s="30">
        <f ca="1">_xlfn.BETA.INV(I1773,'Input Parameters'!$L$26,'Input Parameters'!$M$26,'Input Parameters'!$J$26,'Input Parameters'!$K$26)</f>
        <v>0.63135407405789634</v>
      </c>
      <c r="K1773" s="168">
        <f ca="1">('Input Parameters'!$E$27/'Input Parameters'!$E$38)^$J1773</f>
        <v>1.0794508223103802E-2</v>
      </c>
      <c r="L1773" s="69">
        <f ca="1">$H1773*$C1773*'Input Parameters'!$E$25*K1773</f>
        <v>1.2643746576328219</v>
      </c>
      <c r="M1773" s="24">
        <f t="shared" ca="1" si="247"/>
        <v>0.16036311312686069</v>
      </c>
      <c r="N1773" s="15">
        <f ca="1">_xlfn.NORM.INV(M1773,'Input Parameters'!$E$29,'Input Parameters'!$F$29)</f>
        <v>9.9900703338916791E-2</v>
      </c>
      <c r="O1773" s="8">
        <f t="shared" ca="1" si="248"/>
        <v>0.75725147728274445</v>
      </c>
      <c r="P1773" s="30">
        <f ca="1">_xlfn.LOGNORM.INV(O1773,'Input Parameters'!$H$30,'Input Parameters'!$I$30)</f>
        <v>3.7304195398649536</v>
      </c>
      <c r="Q1773" s="10">
        <f t="shared" ca="1" si="249"/>
        <v>0.26802675765207673</v>
      </c>
      <c r="R1773" s="30">
        <f>IF('Input Parameters'!$E$32=0,0,_xlfn.BETA.INV(Q1773,'Input Parameters'!$L$32,'Input Parameters'!$M$32,'Input Parameters'!$J$32,'Input Parameters'!$K$32))</f>
        <v>0</v>
      </c>
      <c r="S1773" s="10">
        <f t="shared" ca="1" si="250"/>
        <v>0.48489736892740309</v>
      </c>
      <c r="T1773" s="26">
        <f ca="1">_xlfn.LOGNORM.INV(S1773,'Input Parameters'!$H$34,'Input Parameters'!$I$34)</f>
        <v>50.170609116776994</v>
      </c>
      <c r="U1773" s="10">
        <f t="shared" ca="1" si="251"/>
        <v>0.49034440979029159</v>
      </c>
      <c r="V1773" s="30">
        <f ca="1">_xlfn.BETA.INV(U1773,'Input Parameters'!$L$36,'Input Parameters'!$M$36,'Input Parameters'!$J$36,'Input Parameters'!$K$36)</f>
        <v>0.58220980247413212</v>
      </c>
      <c r="W1773" s="2">
        <f ca="1">N1773+(P1773-N1773)*(1-ERF((T1773-R1773)/(2*SQRT(L1773*'Input Parameters'!$E$38))))</f>
        <v>0.10572803499327885</v>
      </c>
      <c r="X1773">
        <f t="shared" ca="1" si="252"/>
        <v>1</v>
      </c>
      <c r="Y1773" s="7"/>
    </row>
    <row r="1774" spans="1:25" ht="15" customHeight="1" x14ac:dyDescent="0.25">
      <c r="A1774" s="139">
        <v>1767</v>
      </c>
      <c r="B1774" s="10">
        <f t="shared" ca="1" si="243"/>
        <v>0.88608339765349298</v>
      </c>
      <c r="C1774" s="60">
        <f ca="1">_xlfn.NORM.INV(B1774,'Input Parameters'!$E$15,'Input Parameters'!$F$15)</f>
        <v>336.32228004155638</v>
      </c>
      <c r="D1774" s="10">
        <f t="shared" ca="1" si="244"/>
        <v>8.9619950909272328E-2</v>
      </c>
      <c r="E1774" s="62">
        <f ca="1">IF(_xlfn.NORM.INV(D1774,'Input Parameters'!$E$17,'Input Parameters'!$F$17)&lt;3500,3500,IF(_xlfn.NORM.INV(D1774,'Input Parameters'!$E$17,'Input Parameters'!$F$17)&gt;5500,5500,_xlfn.NORM.INV(D1774,'Input Parameters'!$E$17,'Input Parameters'!$F$17)))</f>
        <v>3859.8306621003421</v>
      </c>
      <c r="F1774" s="10">
        <f t="shared" ca="1" si="245"/>
        <v>6.5424470763650766E-2</v>
      </c>
      <c r="G1774" s="64">
        <f ca="1">_xlfn.NORM.INV(F1774,'Input Parameters'!$E$20,'Input Parameters'!$F$20)</f>
        <v>272.52789044468108</v>
      </c>
      <c r="H1774" s="57">
        <f ca="1">EXP(E1774*(1/'Input Parameters'!$E$23-1/G1774))</f>
        <v>0.37294096320980391</v>
      </c>
      <c r="I1774" s="10">
        <f t="shared" ca="1" si="246"/>
        <v>0.35568744059588642</v>
      </c>
      <c r="J1774" s="30">
        <f ca="1">_xlfn.BETA.INV(I1774,'Input Parameters'!$L$26,'Input Parameters'!$M$26,'Input Parameters'!$J$26,'Input Parameters'!$K$26)</f>
        <v>0.6003769826874672</v>
      </c>
      <c r="K1774" s="168">
        <f ca="1">('Input Parameters'!$E$27/'Input Parameters'!$E$38)^$J1774</f>
        <v>1.3480401895566606E-2</v>
      </c>
      <c r="L1774" s="69">
        <f ca="1">$H1774*$C1774*'Input Parameters'!$E$25*K1774</f>
        <v>1.6908246354112846</v>
      </c>
      <c r="M1774" s="24">
        <f t="shared" ca="1" si="247"/>
        <v>0.28693375321366255</v>
      </c>
      <c r="N1774" s="15">
        <f ca="1">_xlfn.NORM.INV(M1774,'Input Parameters'!$E$29,'Input Parameters'!$F$29)</f>
        <v>9.9943763521440965E-2</v>
      </c>
      <c r="O1774" s="8">
        <f t="shared" ca="1" si="248"/>
        <v>0.91053107005126654</v>
      </c>
      <c r="P1774" s="30">
        <f ca="1">_xlfn.LOGNORM.INV(O1774,'Input Parameters'!$H$30,'Input Parameters'!$I$30)</f>
        <v>5.0628804917263039</v>
      </c>
      <c r="Q1774" s="10">
        <f t="shared" ca="1" si="249"/>
        <v>0.40845251875790445</v>
      </c>
      <c r="R1774" s="30">
        <f>IF('Input Parameters'!$E$32=0,0,_xlfn.BETA.INV(Q1774,'Input Parameters'!$L$32,'Input Parameters'!$M$32,'Input Parameters'!$J$32,'Input Parameters'!$K$32))</f>
        <v>0</v>
      </c>
      <c r="S1774" s="10">
        <f t="shared" ca="1" si="250"/>
        <v>8.5079346612265461E-2</v>
      </c>
      <c r="T1774" s="26">
        <f ca="1">_xlfn.LOGNORM.INV(S1774,'Input Parameters'!$H$34,'Input Parameters'!$I$34)</f>
        <v>42.493310542577284</v>
      </c>
      <c r="U1774" s="10">
        <f t="shared" ca="1" si="251"/>
        <v>0.32009933824004444</v>
      </c>
      <c r="V1774" s="30">
        <f ca="1">_xlfn.BETA.INV(U1774,'Input Parameters'!$L$36,'Input Parameters'!$M$36,'Input Parameters'!$J$36,'Input Parameters'!$K$36)</f>
        <v>0.51800338813015667</v>
      </c>
      <c r="W1774" s="2">
        <f ca="1">N1774+(P1774-N1774)*(1-ERF((T1774-R1774)/(2*SQRT(L1774*'Input Parameters'!$E$38))))</f>
        <v>0.20339960521743441</v>
      </c>
      <c r="X1774">
        <f t="shared" ca="1" si="252"/>
        <v>1</v>
      </c>
      <c r="Y1774" s="7"/>
    </row>
    <row r="1775" spans="1:25" ht="15" customHeight="1" x14ac:dyDescent="0.25">
      <c r="A1775" s="139">
        <v>1768</v>
      </c>
      <c r="B1775" s="10">
        <f t="shared" ca="1" si="243"/>
        <v>0.64898239478931208</v>
      </c>
      <c r="C1775" s="60">
        <f ca="1">_xlfn.NORM.INV(B1775,'Input Parameters'!$E$15,'Input Parameters'!$F$15)</f>
        <v>291.70023332825622</v>
      </c>
      <c r="D1775" s="10">
        <f t="shared" ca="1" si="244"/>
        <v>0.73311562152350518</v>
      </c>
      <c r="E1775" s="62">
        <f ca="1">IF(_xlfn.NORM.INV(D1775,'Input Parameters'!$E$17,'Input Parameters'!$F$17)&lt;3500,3500,IF(_xlfn.NORM.INV(D1775,'Input Parameters'!$E$17,'Input Parameters'!$F$17)&gt;5500,5500,_xlfn.NORM.INV(D1775,'Input Parameters'!$E$17,'Input Parameters'!$F$17)))</f>
        <v>5235.5843016178169</v>
      </c>
      <c r="F1775" s="10">
        <f t="shared" ca="1" si="245"/>
        <v>0.31741761504940347</v>
      </c>
      <c r="G1775" s="64">
        <f ca="1">_xlfn.NORM.INV(F1775,'Input Parameters'!$E$20,'Input Parameters'!$F$20)</f>
        <v>279.46795360754612</v>
      </c>
      <c r="H1775" s="57">
        <f ca="1">EXP(E1775*(1/'Input Parameters'!$E$23-1/G1775))</f>
        <v>0.42281554760643081</v>
      </c>
      <c r="I1775" s="10">
        <f t="shared" ca="1" si="246"/>
        <v>0.71530684916103038</v>
      </c>
      <c r="J1775" s="30">
        <f ca="1">_xlfn.BETA.INV(I1775,'Input Parameters'!$L$26,'Input Parameters'!$M$26,'Input Parameters'!$J$26,'Input Parameters'!$K$26)</f>
        <v>0.7480680397175774</v>
      </c>
      <c r="K1775" s="168">
        <f ca="1">('Input Parameters'!$E$27/'Input Parameters'!$E$38)^$J1775</f>
        <v>4.6732065269514799E-3</v>
      </c>
      <c r="L1775" s="69">
        <f ca="1">$H1775*$C1775*'Input Parameters'!$E$25*K1775</f>
        <v>0.57637176773840493</v>
      </c>
      <c r="M1775" s="24">
        <f t="shared" ca="1" si="247"/>
        <v>9.901113797403005E-2</v>
      </c>
      <c r="N1775" s="15">
        <f ca="1">_xlfn.NORM.INV(M1775,'Input Parameters'!$E$29,'Input Parameters'!$F$29)</f>
        <v>9.9871279336700439E-2</v>
      </c>
      <c r="O1775" s="8">
        <f t="shared" ca="1" si="248"/>
        <v>0.67909365047123327</v>
      </c>
      <c r="P1775" s="30">
        <f ca="1">_xlfn.LOGNORM.INV(O1775,'Input Parameters'!$H$30,'Input Parameters'!$I$30)</f>
        <v>3.3426900631338148</v>
      </c>
      <c r="Q1775" s="10">
        <f t="shared" ca="1" si="249"/>
        <v>9.8942133683703082E-2</v>
      </c>
      <c r="R1775" s="30">
        <f>IF('Input Parameters'!$E$32=0,0,_xlfn.BETA.INV(Q1775,'Input Parameters'!$L$32,'Input Parameters'!$M$32,'Input Parameters'!$J$32,'Input Parameters'!$K$32))</f>
        <v>0</v>
      </c>
      <c r="S1775" s="10">
        <f t="shared" ca="1" si="250"/>
        <v>0.21351946433554847</v>
      </c>
      <c r="T1775" s="26">
        <f ca="1">_xlfn.LOGNORM.INV(S1775,'Input Parameters'!$H$34,'Input Parameters'!$I$34)</f>
        <v>45.661031521070754</v>
      </c>
      <c r="U1775" s="10">
        <f t="shared" ca="1" si="251"/>
        <v>0.88330864114662211</v>
      </c>
      <c r="V1775" s="30">
        <f ca="1">_xlfn.BETA.INV(U1775,'Input Parameters'!$L$36,'Input Parameters'!$M$36,'Input Parameters'!$J$36,'Input Parameters'!$K$36)</f>
        <v>0.78581458168634355</v>
      </c>
      <c r="W1775" s="2">
        <f ca="1">N1775+(P1775-N1775)*(1-ERF((T1775-R1775)/(2*SQRT(L1775*'Input Parameters'!$E$38))))</f>
        <v>9.9939726607718368E-2</v>
      </c>
      <c r="X1775">
        <f t="shared" ca="1" si="252"/>
        <v>1</v>
      </c>
      <c r="Y1775" s="7"/>
    </row>
    <row r="1776" spans="1:25" ht="15" customHeight="1" x14ac:dyDescent="0.25">
      <c r="A1776" s="139">
        <v>1769</v>
      </c>
      <c r="B1776" s="10">
        <f t="shared" ca="1" si="243"/>
        <v>0.18156369828039853</v>
      </c>
      <c r="C1776" s="60">
        <f ca="1">_xlfn.NORM.INV(B1776,'Input Parameters'!$E$15,'Input Parameters'!$F$15)</f>
        <v>221.68249168674765</v>
      </c>
      <c r="D1776" s="10">
        <f t="shared" ca="1" si="244"/>
        <v>0.39972132022485651</v>
      </c>
      <c r="E1776" s="62">
        <f ca="1">IF(_xlfn.NORM.INV(D1776,'Input Parameters'!$E$17,'Input Parameters'!$F$17)&lt;3500,3500,IF(_xlfn.NORM.INV(D1776,'Input Parameters'!$E$17,'Input Parameters'!$F$17)&gt;5500,5500,_xlfn.NORM.INV(D1776,'Input Parameters'!$E$17,'Input Parameters'!$F$17)))</f>
        <v>4622.1520518587649</v>
      </c>
      <c r="F1776" s="10">
        <f t="shared" ca="1" si="245"/>
        <v>0.58939027253396936</v>
      </c>
      <c r="G1776" s="64">
        <f ca="1">_xlfn.NORM.INV(F1776,'Input Parameters'!$E$20,'Input Parameters'!$F$20)</f>
        <v>284.16404464285603</v>
      </c>
      <c r="H1776" s="57">
        <f ca="1">EXP(E1776*(1/'Input Parameters'!$E$23-1/G1776))</f>
        <v>0.6146911142655066</v>
      </c>
      <c r="I1776" s="10">
        <f t="shared" ca="1" si="246"/>
        <v>0.24743549659433883</v>
      </c>
      <c r="J1776" s="30">
        <f ca="1">_xlfn.BETA.INV(I1776,'Input Parameters'!$L$26,'Input Parameters'!$M$26,'Input Parameters'!$J$26,'Input Parameters'!$K$26)</f>
        <v>0.54719310191212434</v>
      </c>
      <c r="K1776" s="168">
        <f ca="1">('Input Parameters'!$E$27/'Input Parameters'!$E$38)^$J1776</f>
        <v>1.9741561999464672E-2</v>
      </c>
      <c r="L1776" s="69">
        <f ca="1">$H1776*$C1776*'Input Parameters'!$E$25*K1776</f>
        <v>2.6901087773480956</v>
      </c>
      <c r="M1776" s="24">
        <f t="shared" ca="1" si="247"/>
        <v>0.67421499925170059</v>
      </c>
      <c r="N1776" s="15">
        <f ca="1">_xlfn.NORM.INV(M1776,'Input Parameters'!$E$29,'Input Parameters'!$F$29)</f>
        <v>0.10004515821917785</v>
      </c>
      <c r="O1776" s="8">
        <f t="shared" ca="1" si="248"/>
        <v>0.9429547507961018</v>
      </c>
      <c r="P1776" s="30">
        <f ca="1">_xlfn.LOGNORM.INV(O1776,'Input Parameters'!$H$30,'Input Parameters'!$I$30)</f>
        <v>5.6600675473277162</v>
      </c>
      <c r="Q1776" s="10">
        <f t="shared" ca="1" si="249"/>
        <v>0.55398252868642883</v>
      </c>
      <c r="R1776" s="30">
        <f>IF('Input Parameters'!$E$32=0,0,_xlfn.BETA.INV(Q1776,'Input Parameters'!$L$32,'Input Parameters'!$M$32,'Input Parameters'!$J$32,'Input Parameters'!$K$32))</f>
        <v>0</v>
      </c>
      <c r="S1776" s="10">
        <f t="shared" ca="1" si="250"/>
        <v>0.66976653749794246</v>
      </c>
      <c r="T1776" s="26">
        <f ca="1">_xlfn.LOGNORM.INV(S1776,'Input Parameters'!$H$34,'Input Parameters'!$I$34)</f>
        <v>53.241605334914837</v>
      </c>
      <c r="U1776" s="10">
        <f t="shared" ca="1" si="251"/>
        <v>0.76432511166400485</v>
      </c>
      <c r="V1776" s="30">
        <f ca="1">_xlfn.BETA.INV(U1776,'Input Parameters'!$L$36,'Input Parameters'!$M$36,'Input Parameters'!$J$36,'Input Parameters'!$K$36)</f>
        <v>0.70273404130135719</v>
      </c>
      <c r="W1776" s="2">
        <f ca="1">N1776+(P1776-N1776)*(1-ERF((T1776-R1776)/(2*SQRT(L1776*'Input Parameters'!$E$38))))</f>
        <v>0.220766457100913</v>
      </c>
      <c r="X1776">
        <f t="shared" ca="1" si="252"/>
        <v>1</v>
      </c>
      <c r="Y1776" s="7"/>
    </row>
    <row r="1777" spans="1:25" ht="15" customHeight="1" x14ac:dyDescent="0.25">
      <c r="A1777" s="139">
        <v>1770</v>
      </c>
      <c r="B1777" s="10">
        <f t="shared" ca="1" si="243"/>
        <v>0.78120764092812911</v>
      </c>
      <c r="C1777" s="60">
        <f ca="1">_xlfn.NORM.INV(B1777,'Input Parameters'!$E$15,'Input Parameters'!$F$15)</f>
        <v>313.0363882351229</v>
      </c>
      <c r="D1777" s="10">
        <f t="shared" ca="1" si="244"/>
        <v>0.90564137362240893</v>
      </c>
      <c r="E1777" s="62">
        <f ca="1">IF(_xlfn.NORM.INV(D1777,'Input Parameters'!$E$17,'Input Parameters'!$F$17)&lt;3500,3500,IF(_xlfn.NORM.INV(D1777,'Input Parameters'!$E$17,'Input Parameters'!$F$17)&gt;5500,5500,_xlfn.NORM.INV(D1777,'Input Parameters'!$E$17,'Input Parameters'!$F$17)))</f>
        <v>5500</v>
      </c>
      <c r="F1777" s="10">
        <f t="shared" ca="1" si="245"/>
        <v>0.29765131658514388</v>
      </c>
      <c r="G1777" s="64">
        <f ca="1">_xlfn.NORM.INV(F1777,'Input Parameters'!$E$20,'Input Parameters'!$F$20)</f>
        <v>279.09117698551688</v>
      </c>
      <c r="H1777" s="57">
        <f ca="1">EXP(E1777*(1/'Input Parameters'!$E$23-1/G1777))</f>
        <v>0.39421363783007546</v>
      </c>
      <c r="I1777" s="10">
        <f t="shared" ca="1" si="246"/>
        <v>0.41228533946964885</v>
      </c>
      <c r="J1777" s="30">
        <f ca="1">_xlfn.BETA.INV(I1777,'Input Parameters'!$L$26,'Input Parameters'!$M$26,'Input Parameters'!$J$26,'Input Parameters'!$K$26)</f>
        <v>0.62516710274433041</v>
      </c>
      <c r="K1777" s="168">
        <f ca="1">('Input Parameters'!$E$27/'Input Parameters'!$E$38)^$J1777</f>
        <v>1.1284349877290351E-2</v>
      </c>
      <c r="L1777" s="69">
        <f ca="1">$H1777*$C1777*'Input Parameters'!$E$25*K1777</f>
        <v>1.3925250357545667</v>
      </c>
      <c r="M1777" s="24">
        <f t="shared" ca="1" si="247"/>
        <v>0.72699349452349582</v>
      </c>
      <c r="N1777" s="15">
        <f ca="1">_xlfn.NORM.INV(M1777,'Input Parameters'!$E$29,'Input Parameters'!$F$29)</f>
        <v>0.1000603745270828</v>
      </c>
      <c r="O1777" s="8">
        <f t="shared" ca="1" si="248"/>
        <v>0.68544001696636292</v>
      </c>
      <c r="P1777" s="30">
        <f ca="1">_xlfn.LOGNORM.INV(O1777,'Input Parameters'!$H$30,'Input Parameters'!$I$30)</f>
        <v>3.3709152144384156</v>
      </c>
      <c r="Q1777" s="10">
        <f t="shared" ca="1" si="249"/>
        <v>0.55600770941343547</v>
      </c>
      <c r="R1777" s="30">
        <f>IF('Input Parameters'!$E$32=0,0,_xlfn.BETA.INV(Q1777,'Input Parameters'!$L$32,'Input Parameters'!$M$32,'Input Parameters'!$J$32,'Input Parameters'!$K$32))</f>
        <v>0</v>
      </c>
      <c r="S1777" s="10">
        <f t="shared" ca="1" si="250"/>
        <v>0.34247075662088422</v>
      </c>
      <c r="T1777" s="26">
        <f ca="1">_xlfn.LOGNORM.INV(S1777,'Input Parameters'!$H$34,'Input Parameters'!$I$34)</f>
        <v>47.924389484737354</v>
      </c>
      <c r="U1777" s="10">
        <f t="shared" ca="1" si="251"/>
        <v>0.83984680782958565</v>
      </c>
      <c r="V1777" s="30">
        <f ca="1">_xlfn.BETA.INV(U1777,'Input Parameters'!$L$36,'Input Parameters'!$M$36,'Input Parameters'!$J$36,'Input Parameters'!$K$36)</f>
        <v>0.7504021319614389</v>
      </c>
      <c r="W1777" s="2">
        <f ca="1">N1777+(P1777-N1777)*(1-ERF((T1777-R1777)/(2*SQRT(L1777*'Input Parameters'!$E$38))))</f>
        <v>0.11341402070482298</v>
      </c>
      <c r="X1777">
        <f t="shared" ca="1" si="252"/>
        <v>1</v>
      </c>
      <c r="Y1777" s="7"/>
    </row>
    <row r="1778" spans="1:25" ht="15" customHeight="1" x14ac:dyDescent="0.25">
      <c r="A1778" s="139">
        <v>1771</v>
      </c>
      <c r="B1778" s="10">
        <f t="shared" ca="1" si="243"/>
        <v>0.81880404657906991</v>
      </c>
      <c r="C1778" s="60">
        <f ca="1">_xlfn.NORM.INV(B1778,'Input Parameters'!$E$15,'Input Parameters'!$F$15)</f>
        <v>320.32749583358782</v>
      </c>
      <c r="D1778" s="10">
        <f t="shared" ca="1" si="244"/>
        <v>0.35973806150354903</v>
      </c>
      <c r="E1778" s="62">
        <f ca="1">IF(_xlfn.NORM.INV(D1778,'Input Parameters'!$E$17,'Input Parameters'!$F$17)&lt;3500,3500,IF(_xlfn.NORM.INV(D1778,'Input Parameters'!$E$17,'Input Parameters'!$F$17)&gt;5500,5500,_xlfn.NORM.INV(D1778,'Input Parameters'!$E$17,'Input Parameters'!$F$17)))</f>
        <v>4548.5886781627269</v>
      </c>
      <c r="F1778" s="10">
        <f t="shared" ca="1" si="245"/>
        <v>0.67585488482245837</v>
      </c>
      <c r="G1778" s="64">
        <f ca="1">_xlfn.NORM.INV(F1778,'Input Parameters'!$E$20,'Input Parameters'!$F$20)</f>
        <v>285.70612940455266</v>
      </c>
      <c r="H1778" s="57">
        <f ca="1">EXP(E1778*(1/'Input Parameters'!$E$23-1/G1778))</f>
        <v>0.67537047922848947</v>
      </c>
      <c r="I1778" s="10">
        <f t="shared" ca="1" si="246"/>
        <v>2.9956585082931197E-2</v>
      </c>
      <c r="J1778" s="30">
        <f ca="1">_xlfn.BETA.INV(I1778,'Input Parameters'!$L$26,'Input Parameters'!$M$26,'Input Parameters'!$J$26,'Input Parameters'!$K$26)</f>
        <v>0.346410225774055</v>
      </c>
      <c r="K1778" s="168">
        <f ca="1">('Input Parameters'!$E$27/'Input Parameters'!$E$38)^$J1778</f>
        <v>8.3341489631005697E-2</v>
      </c>
      <c r="L1778" s="69">
        <f ca="1">$H1778*$C1778*'Input Parameters'!$E$25*K1778</f>
        <v>18.030075728871239</v>
      </c>
      <c r="M1778" s="24">
        <f t="shared" ca="1" si="247"/>
        <v>0.5040478203374642</v>
      </c>
      <c r="N1778" s="15">
        <f ca="1">_xlfn.NORM.INV(M1778,'Input Parameters'!$E$29,'Input Parameters'!$F$29)</f>
        <v>0.10000101465550082</v>
      </c>
      <c r="O1778" s="8">
        <f t="shared" ca="1" si="248"/>
        <v>0.94563324183558028</v>
      </c>
      <c r="P1778" s="30">
        <f ca="1">_xlfn.LOGNORM.INV(O1778,'Input Parameters'!$H$30,'Input Parameters'!$I$30)</f>
        <v>5.7241695977145</v>
      </c>
      <c r="Q1778" s="10">
        <f t="shared" ca="1" si="249"/>
        <v>0.56093207657740385</v>
      </c>
      <c r="R1778" s="30">
        <f>IF('Input Parameters'!$E$32=0,0,_xlfn.BETA.INV(Q1778,'Input Parameters'!$L$32,'Input Parameters'!$M$32,'Input Parameters'!$J$32,'Input Parameters'!$K$32))</f>
        <v>0</v>
      </c>
      <c r="S1778" s="10">
        <f t="shared" ca="1" si="250"/>
        <v>0.18882285077563432</v>
      </c>
      <c r="T1778" s="26">
        <f ca="1">_xlfn.LOGNORM.INV(S1778,'Input Parameters'!$H$34,'Input Parameters'!$I$34)</f>
        <v>45.163585309416078</v>
      </c>
      <c r="U1778" s="10">
        <f t="shared" ca="1" si="251"/>
        <v>0.54392988693545419</v>
      </c>
      <c r="V1778" s="30">
        <f ca="1">_xlfn.BETA.INV(U1778,'Input Parameters'!$L$36,'Input Parameters'!$M$36,'Input Parameters'!$J$36,'Input Parameters'!$K$36)</f>
        <v>0.60287772703136755</v>
      </c>
      <c r="W1778" s="2">
        <f ca="1">N1778+(P1778-N1778)*(1-ERF((T1778-R1778)/(2*SQRT(L1778*'Input Parameters'!$E$38))))</f>
        <v>2.6420797379257737</v>
      </c>
      <c r="X1778">
        <f t="shared" ca="1" si="252"/>
        <v>0</v>
      </c>
      <c r="Y1778" s="7"/>
    </row>
    <row r="1779" spans="1:25" ht="15" customHeight="1" x14ac:dyDescent="0.25">
      <c r="A1779" s="139">
        <v>1772</v>
      </c>
      <c r="B1779" s="10">
        <f t="shared" ca="1" si="243"/>
        <v>0.49658529016846431</v>
      </c>
      <c r="C1779" s="60">
        <f ca="1">_xlfn.NORM.INV(B1779,'Input Parameters'!$E$15,'Input Parameters'!$F$15)</f>
        <v>270.50333056036214</v>
      </c>
      <c r="D1779" s="10">
        <f t="shared" ca="1" si="244"/>
        <v>0.15674838015562176</v>
      </c>
      <c r="E1779" s="62">
        <f ca="1">IF(_xlfn.NORM.INV(D1779,'Input Parameters'!$E$17,'Input Parameters'!$F$17)&lt;3500,3500,IF(_xlfn.NORM.INV(D1779,'Input Parameters'!$E$17,'Input Parameters'!$F$17)&gt;5500,5500,_xlfn.NORM.INV(D1779,'Input Parameters'!$E$17,'Input Parameters'!$F$17)))</f>
        <v>4094.4616729658965</v>
      </c>
      <c r="F1779" s="10">
        <f t="shared" ca="1" si="245"/>
        <v>0.32059505971318569</v>
      </c>
      <c r="G1779" s="64">
        <f ca="1">_xlfn.NORM.INV(F1779,'Input Parameters'!$E$20,'Input Parameters'!$F$20)</f>
        <v>279.52756242317747</v>
      </c>
      <c r="H1779" s="57">
        <f ca="1">EXP(E1779*(1/'Input Parameters'!$E$23-1/G1779))</f>
        <v>0.51167021780640609</v>
      </c>
      <c r="I1779" s="10">
        <f t="shared" ca="1" si="246"/>
        <v>0.93261434264890342</v>
      </c>
      <c r="J1779" s="30">
        <f ca="1">_xlfn.BETA.INV(I1779,'Input Parameters'!$L$26,'Input Parameters'!$M$26,'Input Parameters'!$J$26,'Input Parameters'!$K$26)</f>
        <v>0.86186526809248576</v>
      </c>
      <c r="K1779" s="168">
        <f ca="1">('Input Parameters'!$E$27/'Input Parameters'!$E$38)^$J1779</f>
        <v>2.0659191492328264E-3</v>
      </c>
      <c r="L1779" s="69">
        <f ca="1">$H1779*$C1779*'Input Parameters'!$E$25*K1779</f>
        <v>0.28594076656940742</v>
      </c>
      <c r="M1779" s="24">
        <f t="shared" ca="1" si="247"/>
        <v>0.93874421077570713</v>
      </c>
      <c r="N1779" s="15">
        <f ca="1">_xlfn.NORM.INV(M1779,'Input Parameters'!$E$29,'Input Parameters'!$F$29)</f>
        <v>0.100154431690808</v>
      </c>
      <c r="O1779" s="8">
        <f t="shared" ca="1" si="248"/>
        <v>0.1614425060949789</v>
      </c>
      <c r="P1779" s="30">
        <f ca="1">_xlfn.LOGNORM.INV(O1779,'Input Parameters'!$H$30,'Input Parameters'!$I$30)</f>
        <v>1.6821456312310847</v>
      </c>
      <c r="Q1779" s="10">
        <f t="shared" ca="1" si="249"/>
        <v>0.5458054990449368</v>
      </c>
      <c r="R1779" s="30">
        <f>IF('Input Parameters'!$E$32=0,0,_xlfn.BETA.INV(Q1779,'Input Parameters'!$L$32,'Input Parameters'!$M$32,'Input Parameters'!$J$32,'Input Parameters'!$K$32))</f>
        <v>0</v>
      </c>
      <c r="S1779" s="10">
        <f t="shared" ca="1" si="250"/>
        <v>0.37403140754120523</v>
      </c>
      <c r="T1779" s="26">
        <f ca="1">_xlfn.LOGNORM.INV(S1779,'Input Parameters'!$H$34,'Input Parameters'!$I$34)</f>
        <v>48.431500468026911</v>
      </c>
      <c r="U1779" s="10">
        <f t="shared" ca="1" si="251"/>
        <v>0.46938332873470312</v>
      </c>
      <c r="V1779" s="30">
        <f ca="1">_xlfn.BETA.INV(U1779,'Input Parameters'!$L$36,'Input Parameters'!$M$36,'Input Parameters'!$J$36,'Input Parameters'!$K$36)</f>
        <v>0.57427207379161471</v>
      </c>
      <c r="W1779" s="2">
        <f ca="1">N1779+(P1779-N1779)*(1-ERF((T1779-R1779)/(2*SQRT(L1779*'Input Parameters'!$E$38))))</f>
        <v>0.1001544319297106</v>
      </c>
      <c r="X1779">
        <f t="shared" ca="1" si="252"/>
        <v>1</v>
      </c>
      <c r="Y1779" s="7"/>
    </row>
    <row r="1780" spans="1:25" ht="15" customHeight="1" x14ac:dyDescent="0.25">
      <c r="A1780" s="139">
        <v>1773</v>
      </c>
      <c r="B1780" s="10">
        <f t="shared" ca="1" si="243"/>
        <v>0.81780259001347455</v>
      </c>
      <c r="C1780" s="60">
        <f ca="1">_xlfn.NORM.INV(B1780,'Input Parameters'!$E$15,'Input Parameters'!$F$15)</f>
        <v>320.12187753178358</v>
      </c>
      <c r="D1780" s="10">
        <f t="shared" ca="1" si="244"/>
        <v>0.53738481680884986</v>
      </c>
      <c r="E1780" s="62">
        <f ca="1">IF(_xlfn.NORM.INV(D1780,'Input Parameters'!$E$17,'Input Parameters'!$F$17)&lt;3500,3500,IF(_xlfn.NORM.INV(D1780,'Input Parameters'!$E$17,'Input Parameters'!$F$17)&gt;5500,5500,_xlfn.NORM.INV(D1780,'Input Parameters'!$E$17,'Input Parameters'!$F$17)))</f>
        <v>4865.6931902846609</v>
      </c>
      <c r="F1780" s="10">
        <f t="shared" ca="1" si="245"/>
        <v>0.99451093609275887</v>
      </c>
      <c r="G1780" s="64">
        <f ca="1">_xlfn.NORM.INV(F1780,'Input Parameters'!$E$20,'Input Parameters'!$F$20)</f>
        <v>299.69074156183433</v>
      </c>
      <c r="H1780" s="57">
        <f ca="1">EXP(E1780*(1/'Input Parameters'!$E$23-1/G1780))</f>
        <v>1.4547611081221217</v>
      </c>
      <c r="I1780" s="10">
        <f t="shared" ca="1" si="246"/>
        <v>0.85100767818467316</v>
      </c>
      <c r="J1780" s="30">
        <f ca="1">_xlfn.BETA.INV(I1780,'Input Parameters'!$L$26,'Input Parameters'!$M$26,'Input Parameters'!$J$26,'Input Parameters'!$K$26)</f>
        <v>0.81078750827286061</v>
      </c>
      <c r="K1780" s="168">
        <f ca="1">('Input Parameters'!$E$27/'Input Parameters'!$E$38)^$J1780</f>
        <v>2.9801010835274221E-3</v>
      </c>
      <c r="L1780" s="69">
        <f ca="1">$H1780*$C1780*'Input Parameters'!$E$25*K1780</f>
        <v>1.3878356294163481</v>
      </c>
      <c r="M1780" s="24">
        <f t="shared" ca="1" si="247"/>
        <v>0.75349466580449687</v>
      </c>
      <c r="N1780" s="15">
        <f ca="1">_xlfn.NORM.INV(M1780,'Input Parameters'!$E$29,'Input Parameters'!$F$29)</f>
        <v>0.10006855282055516</v>
      </c>
      <c r="O1780" s="8">
        <f t="shared" ca="1" si="248"/>
        <v>0.33337342035186002</v>
      </c>
      <c r="P1780" s="30">
        <f ca="1">_xlfn.LOGNORM.INV(O1780,'Input Parameters'!$H$30,'Input Parameters'!$I$30)</f>
        <v>2.1893951470565969</v>
      </c>
      <c r="Q1780" s="10">
        <f t="shared" ca="1" si="249"/>
        <v>0.94830215372384707</v>
      </c>
      <c r="R1780" s="30">
        <f>IF('Input Parameters'!$E$32=0,0,_xlfn.BETA.INV(Q1780,'Input Parameters'!$L$32,'Input Parameters'!$M$32,'Input Parameters'!$J$32,'Input Parameters'!$K$32))</f>
        <v>0</v>
      </c>
      <c r="S1780" s="10">
        <f t="shared" ca="1" si="250"/>
        <v>2.5629388463457969E-2</v>
      </c>
      <c r="T1780" s="26">
        <f ca="1">_xlfn.LOGNORM.INV(S1780,'Input Parameters'!$H$34,'Input Parameters'!$I$34)</f>
        <v>39.544425194695215</v>
      </c>
      <c r="U1780" s="10">
        <f t="shared" ca="1" si="251"/>
        <v>0.34744302155082596</v>
      </c>
      <c r="V1780" s="30">
        <f ca="1">_xlfn.BETA.INV(U1780,'Input Parameters'!$L$36,'Input Parameters'!$M$36,'Input Parameters'!$J$36,'Input Parameters'!$K$36)</f>
        <v>0.52846117904681456</v>
      </c>
      <c r="W1780" s="2">
        <f ca="1">N1780+(P1780-N1780)*(1-ERF((T1780-R1780)/(2*SQRT(L1780*'Input Parameters'!$E$38))))</f>
        <v>0.13687676202283089</v>
      </c>
      <c r="X1780">
        <f t="shared" ca="1" si="252"/>
        <v>1</v>
      </c>
      <c r="Y1780" s="7"/>
    </row>
    <row r="1781" spans="1:25" ht="15" customHeight="1" x14ac:dyDescent="0.25">
      <c r="A1781" s="139">
        <v>1774</v>
      </c>
      <c r="B1781" s="10">
        <f t="shared" ca="1" si="243"/>
        <v>0.57054025176857026</v>
      </c>
      <c r="C1781" s="60">
        <f ca="1">_xlfn.NORM.INV(B1781,'Input Parameters'!$E$15,'Input Parameters'!$F$15)</f>
        <v>280.60007151609346</v>
      </c>
      <c r="D1781" s="10">
        <f t="shared" ca="1" si="244"/>
        <v>0.2362709938109101</v>
      </c>
      <c r="E1781" s="62">
        <f ca="1">IF(_xlfn.NORM.INV(D1781,'Input Parameters'!$E$17,'Input Parameters'!$F$17)&lt;3500,3500,IF(_xlfn.NORM.INV(D1781,'Input Parameters'!$E$17,'Input Parameters'!$F$17)&gt;5500,5500,_xlfn.NORM.INV(D1781,'Input Parameters'!$E$17,'Input Parameters'!$F$17)))</f>
        <v>4297.1555447029004</v>
      </c>
      <c r="F1781" s="10">
        <f t="shared" ca="1" si="245"/>
        <v>0.9986835102660172</v>
      </c>
      <c r="G1781" s="64">
        <f ca="1">_xlfn.NORM.INV(F1781,'Input Parameters'!$E$20,'Input Parameters'!$F$20)</f>
        <v>302.80108649568575</v>
      </c>
      <c r="H1781" s="57">
        <f ca="1">EXP(E1781*(1/'Input Parameters'!$E$23-1/G1781))</f>
        <v>1.6133745848787353</v>
      </c>
      <c r="I1781" s="10">
        <f t="shared" ca="1" si="246"/>
        <v>0.70602887927529379</v>
      </c>
      <c r="J1781" s="30">
        <f ca="1">_xlfn.BETA.INV(I1781,'Input Parameters'!$L$26,'Input Parameters'!$M$26,'Input Parameters'!$J$26,'Input Parameters'!$K$26)</f>
        <v>0.74418553776135621</v>
      </c>
      <c r="K1781" s="168">
        <f ca="1">('Input Parameters'!$E$27/'Input Parameters'!$E$38)^$J1781</f>
        <v>4.8051811273205564E-3</v>
      </c>
      <c r="L1781" s="69">
        <f ca="1">$H1781*$C1781*'Input Parameters'!$E$25*K1781</f>
        <v>2.1753680785327556</v>
      </c>
      <c r="M1781" s="24">
        <f t="shared" ca="1" si="247"/>
        <v>0.71536109787115687</v>
      </c>
      <c r="N1781" s="15">
        <f ca="1">_xlfn.NORM.INV(M1781,'Input Parameters'!$E$29,'Input Parameters'!$F$29)</f>
        <v>0.10005691154350407</v>
      </c>
      <c r="O1781" s="8">
        <f t="shared" ca="1" si="248"/>
        <v>0.719493950154104</v>
      </c>
      <c r="P1781" s="30">
        <f ca="1">_xlfn.LOGNORM.INV(O1781,'Input Parameters'!$H$30,'Input Parameters'!$I$30)</f>
        <v>3.5312565936020324</v>
      </c>
      <c r="Q1781" s="10">
        <f t="shared" ca="1" si="249"/>
        <v>0.20024113777917707</v>
      </c>
      <c r="R1781" s="30">
        <f>IF('Input Parameters'!$E$32=0,0,_xlfn.BETA.INV(Q1781,'Input Parameters'!$L$32,'Input Parameters'!$M$32,'Input Parameters'!$J$32,'Input Parameters'!$K$32))</f>
        <v>0</v>
      </c>
      <c r="S1781" s="10">
        <f t="shared" ca="1" si="250"/>
        <v>0.8155743748214126</v>
      </c>
      <c r="T1781" s="26">
        <f ca="1">_xlfn.LOGNORM.INV(S1781,'Input Parameters'!$H$34,'Input Parameters'!$I$34)</f>
        <v>56.375662934420617</v>
      </c>
      <c r="U1781" s="10">
        <f t="shared" ca="1" si="251"/>
        <v>0.63117523415068855</v>
      </c>
      <c r="V1781" s="30">
        <f ca="1">_xlfn.BETA.INV(U1781,'Input Parameters'!$L$36,'Input Parameters'!$M$36,'Input Parameters'!$J$36,'Input Parameters'!$K$36)</f>
        <v>0.63852437060301392</v>
      </c>
      <c r="W1781" s="2">
        <f ca="1">N1781+(P1781-N1781)*(1-ERF((T1781-R1781)/(2*SQRT(L1781*'Input Parameters'!$E$38))))</f>
        <v>0.12365079011593565</v>
      </c>
      <c r="X1781">
        <f t="shared" ca="1" si="252"/>
        <v>1</v>
      </c>
      <c r="Y1781" s="7"/>
    </row>
    <row r="1782" spans="1:25" ht="15" customHeight="1" x14ac:dyDescent="0.25">
      <c r="A1782" s="139">
        <v>1775</v>
      </c>
      <c r="B1782" s="10">
        <f t="shared" ca="1" si="243"/>
        <v>0.45514963524197183</v>
      </c>
      <c r="C1782" s="60">
        <f ca="1">_xlfn.NORM.INV(B1782,'Input Parameters'!$E$15,'Input Parameters'!$F$15)</f>
        <v>264.86170934671196</v>
      </c>
      <c r="D1782" s="10">
        <f t="shared" ca="1" si="244"/>
        <v>0.82941701103707077</v>
      </c>
      <c r="E1782" s="62">
        <f ca="1">IF(_xlfn.NORM.INV(D1782,'Input Parameters'!$E$17,'Input Parameters'!$F$17)&lt;3500,3500,IF(_xlfn.NORM.INV(D1782,'Input Parameters'!$E$17,'Input Parameters'!$F$17)&gt;5500,5500,_xlfn.NORM.INV(D1782,'Input Parameters'!$E$17,'Input Parameters'!$F$17)))</f>
        <v>5466.3047740164311</v>
      </c>
      <c r="F1782" s="10">
        <f t="shared" ca="1" si="245"/>
        <v>0.42737799477141836</v>
      </c>
      <c r="G1782" s="64">
        <f ca="1">_xlfn.NORM.INV(F1782,'Input Parameters'!$E$20,'Input Parameters'!$F$20)</f>
        <v>281.42354111216201</v>
      </c>
      <c r="H1782" s="57">
        <f ca="1">EXP(E1782*(1/'Input Parameters'!$E$23-1/G1782))</f>
        <v>0.46634242249905661</v>
      </c>
      <c r="I1782" s="10">
        <f t="shared" ca="1" si="246"/>
        <v>0.12704534972790149</v>
      </c>
      <c r="J1782" s="30">
        <f ca="1">_xlfn.BETA.INV(I1782,'Input Parameters'!$L$26,'Input Parameters'!$M$26,'Input Parameters'!$J$26,'Input Parameters'!$K$26)</f>
        <v>0.46860943921118203</v>
      </c>
      <c r="K1782" s="168">
        <f ca="1">('Input Parameters'!$E$27/'Input Parameters'!$E$38)^$J1782</f>
        <v>3.4688514535691113E-2</v>
      </c>
      <c r="L1782" s="69">
        <f ca="1">$H1782*$C1782*'Input Parameters'!$E$25*K1782</f>
        <v>4.2845952738960262</v>
      </c>
      <c r="M1782" s="24">
        <f t="shared" ca="1" si="247"/>
        <v>0.18361754020173016</v>
      </c>
      <c r="N1782" s="15">
        <f ca="1">_xlfn.NORM.INV(M1782,'Input Parameters'!$E$29,'Input Parameters'!$F$29)</f>
        <v>9.9909833543214713E-2</v>
      </c>
      <c r="O1782" s="8">
        <f t="shared" ca="1" si="248"/>
        <v>0.74947134640808399</v>
      </c>
      <c r="P1782" s="30">
        <f ca="1">_xlfn.LOGNORM.INV(O1782,'Input Parameters'!$H$30,'Input Parameters'!$I$30)</f>
        <v>3.6872136282704013</v>
      </c>
      <c r="Q1782" s="10">
        <f t="shared" ca="1" si="249"/>
        <v>0.84291464955431561</v>
      </c>
      <c r="R1782" s="30">
        <f>IF('Input Parameters'!$E$32=0,0,_xlfn.BETA.INV(Q1782,'Input Parameters'!$L$32,'Input Parameters'!$M$32,'Input Parameters'!$J$32,'Input Parameters'!$K$32))</f>
        <v>0</v>
      </c>
      <c r="S1782" s="10">
        <f t="shared" ca="1" si="250"/>
        <v>0.51965054653290021</v>
      </c>
      <c r="T1782" s="26">
        <f ca="1">_xlfn.LOGNORM.INV(S1782,'Input Parameters'!$H$34,'Input Parameters'!$I$34)</f>
        <v>50.717954031271667</v>
      </c>
      <c r="U1782" s="10">
        <f t="shared" ca="1" si="251"/>
        <v>0.75221640432795389</v>
      </c>
      <c r="V1782" s="30">
        <f ca="1">_xlfn.BETA.INV(U1782,'Input Parameters'!$L$36,'Input Parameters'!$M$36,'Input Parameters'!$J$36,'Input Parameters'!$K$36)</f>
        <v>0.6961048864381858</v>
      </c>
      <c r="W1782" s="2">
        <f ca="1">N1782+(P1782-N1782)*(1-ERF((T1782-R1782)/(2*SQRT(L1782*'Input Parameters'!$E$38))))</f>
        <v>0.39827087827118296</v>
      </c>
      <c r="X1782">
        <f t="shared" ca="1" si="252"/>
        <v>1</v>
      </c>
      <c r="Y1782" s="7"/>
    </row>
    <row r="1783" spans="1:25" ht="15" customHeight="1" x14ac:dyDescent="0.25">
      <c r="A1783" s="139">
        <v>1776</v>
      </c>
      <c r="B1783" s="10">
        <f t="shared" ca="1" si="243"/>
        <v>0.90325749372101527</v>
      </c>
      <c r="C1783" s="60">
        <f ca="1">_xlfn.NORM.INV(B1783,'Input Parameters'!$E$15,'Input Parameters'!$F$15)</f>
        <v>341.43701103796286</v>
      </c>
      <c r="D1783" s="10">
        <f t="shared" ca="1" si="244"/>
        <v>0.6627263882354818</v>
      </c>
      <c r="E1783" s="62">
        <f ca="1">IF(_xlfn.NORM.INV(D1783,'Input Parameters'!$E$17,'Input Parameters'!$F$17)&lt;3500,3500,IF(_xlfn.NORM.INV(D1783,'Input Parameters'!$E$17,'Input Parameters'!$F$17)&gt;5500,5500,_xlfn.NORM.INV(D1783,'Input Parameters'!$E$17,'Input Parameters'!$F$17)))</f>
        <v>5093.940812299873</v>
      </c>
      <c r="F1783" s="10">
        <f t="shared" ca="1" si="245"/>
        <v>0.41639793095938971</v>
      </c>
      <c r="G1783" s="64">
        <f ca="1">_xlfn.NORM.INV(F1783,'Input Parameters'!$E$20,'Input Parameters'!$F$20)</f>
        <v>281.23551512815067</v>
      </c>
      <c r="H1783" s="57">
        <f ca="1">EXP(E1783*(1/'Input Parameters'!$E$23-1/G1783))</f>
        <v>0.48530756681382037</v>
      </c>
      <c r="I1783" s="10">
        <f t="shared" ca="1" si="246"/>
        <v>0.22402858614756294</v>
      </c>
      <c r="J1783" s="30">
        <f ca="1">_xlfn.BETA.INV(I1783,'Input Parameters'!$L$26,'Input Parameters'!$M$26,'Input Parameters'!$J$26,'Input Parameters'!$K$26)</f>
        <v>0.53413452747820012</v>
      </c>
      <c r="K1783" s="168">
        <f ca="1">('Input Parameters'!$E$27/'Input Parameters'!$E$38)^$J1783</f>
        <v>2.1680118104091092E-2</v>
      </c>
      <c r="L1783" s="69">
        <f ca="1">$H1783*$C1783*'Input Parameters'!$E$25*K1783</f>
        <v>3.5924381722993091</v>
      </c>
      <c r="M1783" s="24">
        <f t="shared" ca="1" si="247"/>
        <v>0.89041531613010183</v>
      </c>
      <c r="N1783" s="15">
        <f ca="1">_xlfn.NORM.INV(M1783,'Input Parameters'!$E$29,'Input Parameters'!$F$29)</f>
        <v>0.10012287398294979</v>
      </c>
      <c r="O1783" s="8">
        <f t="shared" ca="1" si="248"/>
        <v>0.19404183196480085</v>
      </c>
      <c r="P1783" s="30">
        <f ca="1">_xlfn.LOGNORM.INV(O1783,'Input Parameters'!$H$30,'Input Parameters'!$I$30)</f>
        <v>1.7848416823086621</v>
      </c>
      <c r="Q1783" s="10">
        <f t="shared" ca="1" si="249"/>
        <v>0.86382124566679974</v>
      </c>
      <c r="R1783" s="30">
        <f>IF('Input Parameters'!$E$32=0,0,_xlfn.BETA.INV(Q1783,'Input Parameters'!$L$32,'Input Parameters'!$M$32,'Input Parameters'!$J$32,'Input Parameters'!$K$32))</f>
        <v>0</v>
      </c>
      <c r="S1783" s="10">
        <f t="shared" ca="1" si="250"/>
        <v>0.77063592605053266</v>
      </c>
      <c r="T1783" s="26">
        <f ca="1">_xlfn.LOGNORM.INV(S1783,'Input Parameters'!$H$34,'Input Parameters'!$I$34)</f>
        <v>55.279567074542861</v>
      </c>
      <c r="U1783" s="10">
        <f t="shared" ca="1" si="251"/>
        <v>0.56120483466403526</v>
      </c>
      <c r="V1783" s="30">
        <f ca="1">_xlfn.BETA.INV(U1783,'Input Parameters'!$L$36,'Input Parameters'!$M$36,'Input Parameters'!$J$36,'Input Parameters'!$K$36)</f>
        <v>0.60970040061819875</v>
      </c>
      <c r="W1783" s="2">
        <f ca="1">N1783+(P1783-N1783)*(1-ERF((T1783-R1783)/(2*SQRT(L1783*'Input Parameters'!$E$38))))</f>
        <v>0.16612638866130749</v>
      </c>
      <c r="X1783">
        <f t="shared" ca="1" si="252"/>
        <v>1</v>
      </c>
      <c r="Y1783" s="7"/>
    </row>
    <row r="1784" spans="1:25" ht="15" customHeight="1" x14ac:dyDescent="0.25">
      <c r="A1784" s="139">
        <v>1777</v>
      </c>
      <c r="B1784" s="10">
        <f t="shared" ca="1" si="243"/>
        <v>0.18372980269645212</v>
      </c>
      <c r="C1784" s="60">
        <f ca="1">_xlfn.NORM.INV(B1784,'Input Parameters'!$E$15,'Input Parameters'!$F$15)</f>
        <v>222.12578973456237</v>
      </c>
      <c r="D1784" s="10">
        <f t="shared" ca="1" si="244"/>
        <v>0.9075335008325276</v>
      </c>
      <c r="E1784" s="62">
        <f ca="1">IF(_xlfn.NORM.INV(D1784,'Input Parameters'!$E$17,'Input Parameters'!$F$17)&lt;3500,3500,IF(_xlfn.NORM.INV(D1784,'Input Parameters'!$E$17,'Input Parameters'!$F$17)&gt;5500,5500,_xlfn.NORM.INV(D1784,'Input Parameters'!$E$17,'Input Parameters'!$F$17)))</f>
        <v>5500</v>
      </c>
      <c r="F1784" s="10">
        <f t="shared" ca="1" si="245"/>
        <v>0.89872143581176733</v>
      </c>
      <c r="G1784" s="64">
        <f ca="1">_xlfn.NORM.INV(F1784,'Input Parameters'!$E$20,'Input Parameters'!$F$20)</f>
        <v>291.18780977575568</v>
      </c>
      <c r="H1784" s="57">
        <f ca="1">EXP(E1784*(1/'Input Parameters'!$E$23-1/G1784))</f>
        <v>0.89387069755161364</v>
      </c>
      <c r="I1784" s="10">
        <f t="shared" ca="1" si="246"/>
        <v>0.33196933114545391</v>
      </c>
      <c r="J1784" s="30">
        <f ca="1">_xlfn.BETA.INV(I1784,'Input Parameters'!$L$26,'Input Parameters'!$M$26,'Input Parameters'!$J$26,'Input Parameters'!$K$26)</f>
        <v>0.58949541625161606</v>
      </c>
      <c r="K1784" s="168">
        <f ca="1">('Input Parameters'!$E$27/'Input Parameters'!$E$38)^$J1784</f>
        <v>1.4574751083974654E-2</v>
      </c>
      <c r="L1784" s="69">
        <f ca="1">$H1784*$C1784*'Input Parameters'!$E$25*K1784</f>
        <v>2.8938421092938889</v>
      </c>
      <c r="M1784" s="24">
        <f t="shared" ca="1" si="247"/>
        <v>0.13077106744578859</v>
      </c>
      <c r="N1784" s="15">
        <f ca="1">_xlfn.NORM.INV(M1784,'Input Parameters'!$E$29,'Input Parameters'!$F$29)</f>
        <v>9.9887724634860633E-2</v>
      </c>
      <c r="O1784" s="8">
        <f t="shared" ca="1" si="248"/>
        <v>0.77171305303163851</v>
      </c>
      <c r="P1784" s="30">
        <f ca="1">_xlfn.LOGNORM.INV(O1784,'Input Parameters'!$H$30,'Input Parameters'!$I$30)</f>
        <v>3.8141890729889982</v>
      </c>
      <c r="Q1784" s="10">
        <f t="shared" ca="1" si="249"/>
        <v>8.2393745959265186E-2</v>
      </c>
      <c r="R1784" s="30">
        <f>IF('Input Parameters'!$E$32=0,0,_xlfn.BETA.INV(Q1784,'Input Parameters'!$L$32,'Input Parameters'!$M$32,'Input Parameters'!$J$32,'Input Parameters'!$K$32))</f>
        <v>0</v>
      </c>
      <c r="S1784" s="10">
        <f t="shared" ca="1" si="250"/>
        <v>0.8455281590878001</v>
      </c>
      <c r="T1784" s="26">
        <f ca="1">_xlfn.LOGNORM.INV(S1784,'Input Parameters'!$H$34,'Input Parameters'!$I$34)</f>
        <v>57.21589537839035</v>
      </c>
      <c r="U1784" s="10">
        <f t="shared" ca="1" si="251"/>
        <v>0.46609334801646785</v>
      </c>
      <c r="V1784" s="30">
        <f ca="1">_xlfn.BETA.INV(U1784,'Input Parameters'!$L$36,'Input Parameters'!$M$36,'Input Parameters'!$J$36,'Input Parameters'!$K$36)</f>
        <v>0.57303136066328486</v>
      </c>
      <c r="W1784" s="2">
        <f ca="1">N1784+(P1784-N1784)*(1-ERF((T1784-R1784)/(2*SQRT(L1784*'Input Parameters'!$E$38))))</f>
        <v>0.16449159496549176</v>
      </c>
      <c r="X1784">
        <f t="shared" ca="1" si="252"/>
        <v>1</v>
      </c>
      <c r="Y1784" s="7"/>
    </row>
    <row r="1785" spans="1:25" ht="15" customHeight="1" x14ac:dyDescent="0.25">
      <c r="A1785" s="139">
        <v>1778</v>
      </c>
      <c r="B1785" s="10">
        <f t="shared" ca="1" si="243"/>
        <v>0.52589787361909168</v>
      </c>
      <c r="C1785" s="60">
        <f ca="1">_xlfn.NORM.INV(B1785,'Input Parameters'!$E$15,'Input Parameters'!$F$15)</f>
        <v>274.48771446453696</v>
      </c>
      <c r="D1785" s="10">
        <f t="shared" ca="1" si="244"/>
        <v>0.67985661270150155</v>
      </c>
      <c r="E1785" s="62">
        <f ca="1">IF(_xlfn.NORM.INV(D1785,'Input Parameters'!$E$17,'Input Parameters'!$F$17)&lt;3500,3500,IF(_xlfn.NORM.INV(D1785,'Input Parameters'!$E$17,'Input Parameters'!$F$17)&gt;5500,5500,_xlfn.NORM.INV(D1785,'Input Parameters'!$E$17,'Input Parameters'!$F$17)))</f>
        <v>5127.10851444538</v>
      </c>
      <c r="F1785" s="10">
        <f t="shared" ca="1" si="245"/>
        <v>0.97940577771530346</v>
      </c>
      <c r="G1785" s="64">
        <f ca="1">_xlfn.NORM.INV(F1785,'Input Parameters'!$E$20,'Input Parameters'!$F$20)</f>
        <v>296.32890767484838</v>
      </c>
      <c r="H1785" s="57">
        <f ca="1">EXP(E1785*(1/'Input Parameters'!$E$23-1/G1785))</f>
        <v>1.2224918921967172</v>
      </c>
      <c r="I1785" s="10">
        <f t="shared" ca="1" si="246"/>
        <v>0.77492040011472152</v>
      </c>
      <c r="J1785" s="30">
        <f ca="1">_xlfn.BETA.INV(I1785,'Input Parameters'!$L$26,'Input Parameters'!$M$26,'Input Parameters'!$J$26,'Input Parameters'!$K$26)</f>
        <v>0.77393040426735549</v>
      </c>
      <c r="K1785" s="168">
        <f ca="1">('Input Parameters'!$E$27/'Input Parameters'!$E$38)^$J1785</f>
        <v>3.881936407432451E-3</v>
      </c>
      <c r="L1785" s="69">
        <f ca="1">$H1785*$C1785*'Input Parameters'!$E$25*K1785</f>
        <v>1.3026187200613164</v>
      </c>
      <c r="M1785" s="24">
        <f t="shared" ca="1" si="247"/>
        <v>7.1975180686448037E-2</v>
      </c>
      <c r="N1785" s="15">
        <f ca="1">_xlfn.NORM.INV(M1785,'Input Parameters'!$E$29,'Input Parameters'!$F$29)</f>
        <v>9.9853876281432496E-2</v>
      </c>
      <c r="O1785" s="8">
        <f t="shared" ca="1" si="248"/>
        <v>0.15177233673531165</v>
      </c>
      <c r="P1785" s="30">
        <f ca="1">_xlfn.LOGNORM.INV(O1785,'Input Parameters'!$H$30,'Input Parameters'!$I$30)</f>
        <v>1.6504138595205833</v>
      </c>
      <c r="Q1785" s="10">
        <f t="shared" ca="1" si="249"/>
        <v>0.33231987208823133</v>
      </c>
      <c r="R1785" s="30">
        <f>IF('Input Parameters'!$E$32=0,0,_xlfn.BETA.INV(Q1785,'Input Parameters'!$L$32,'Input Parameters'!$M$32,'Input Parameters'!$J$32,'Input Parameters'!$K$32))</f>
        <v>0</v>
      </c>
      <c r="S1785" s="10">
        <f t="shared" ca="1" si="250"/>
        <v>0.59771094285325232</v>
      </c>
      <c r="T1785" s="26">
        <f ca="1">_xlfn.LOGNORM.INV(S1785,'Input Parameters'!$H$34,'Input Parameters'!$I$34)</f>
        <v>51.984873423097902</v>
      </c>
      <c r="U1785" s="10">
        <f t="shared" ca="1" si="251"/>
        <v>0.63411258300346873</v>
      </c>
      <c r="V1785" s="30">
        <f ca="1">_xlfn.BETA.INV(U1785,'Input Parameters'!$L$36,'Input Parameters'!$M$36,'Input Parameters'!$J$36,'Input Parameters'!$K$36)</f>
        <v>0.63978652750278786</v>
      </c>
      <c r="W1785" s="2">
        <f ca="1">N1785+(P1785-N1785)*(1-ERF((T1785-R1785)/(2*SQRT(L1785*'Input Parameters'!$E$38))))</f>
        <v>0.10183654322450041</v>
      </c>
      <c r="X1785">
        <f t="shared" ca="1" si="252"/>
        <v>1</v>
      </c>
      <c r="Y1785" s="7"/>
    </row>
    <row r="1786" spans="1:25" ht="15" customHeight="1" x14ac:dyDescent="0.25">
      <c r="A1786" s="139">
        <v>1779</v>
      </c>
      <c r="B1786" s="10">
        <f t="shared" ca="1" si="243"/>
        <v>0.92765577674822797</v>
      </c>
      <c r="C1786" s="60">
        <f ca="1">_xlfn.NORM.INV(B1786,'Input Parameters'!$E$15,'Input Parameters'!$F$15)</f>
        <v>350.01115158598515</v>
      </c>
      <c r="D1786" s="10">
        <f t="shared" ca="1" si="244"/>
        <v>0.43575289629746805</v>
      </c>
      <c r="E1786" s="62">
        <f ca="1">IF(_xlfn.NORM.INV(D1786,'Input Parameters'!$E$17,'Input Parameters'!$F$17)&lt;3500,3500,IF(_xlfn.NORM.INV(D1786,'Input Parameters'!$E$17,'Input Parameters'!$F$17)&gt;5500,5500,_xlfn.NORM.INV(D1786,'Input Parameters'!$E$17,'Input Parameters'!$F$17)))</f>
        <v>4686.7777234693967</v>
      </c>
      <c r="F1786" s="10">
        <f t="shared" ca="1" si="245"/>
        <v>0.35357767785233418</v>
      </c>
      <c r="G1786" s="64">
        <f ca="1">_xlfn.NORM.INV(F1786,'Input Parameters'!$E$20,'Input Parameters'!$F$20)</f>
        <v>280.13294893330436</v>
      </c>
      <c r="H1786" s="57">
        <f ca="1">EXP(E1786*(1/'Input Parameters'!$E$23-1/G1786))</f>
        <v>0.4815353262305147</v>
      </c>
      <c r="I1786" s="10">
        <f t="shared" ca="1" si="246"/>
        <v>0.95494507833111386</v>
      </c>
      <c r="J1786" s="30">
        <f ca="1">_xlfn.BETA.INV(I1786,'Input Parameters'!$L$26,'Input Parameters'!$M$26,'Input Parameters'!$J$26,'Input Parameters'!$K$26)</f>
        <v>0.8811847278154078</v>
      </c>
      <c r="K1786" s="168">
        <f ca="1">('Input Parameters'!$E$27/'Input Parameters'!$E$38)^$J1786</f>
        <v>1.7985778915890331E-3</v>
      </c>
      <c r="L1786" s="69">
        <f ca="1">$H1786*$C1786*'Input Parameters'!$E$25*K1786</f>
        <v>0.30313723527417713</v>
      </c>
      <c r="M1786" s="24">
        <f t="shared" ca="1" si="247"/>
        <v>0.60922913546475832</v>
      </c>
      <c r="N1786" s="15">
        <f ca="1">_xlfn.NORM.INV(M1786,'Input Parameters'!$E$29,'Input Parameters'!$F$29)</f>
        <v>0.10002773104592445</v>
      </c>
      <c r="O1786" s="8">
        <f t="shared" ca="1" si="248"/>
        <v>0.71959740850957232</v>
      </c>
      <c r="P1786" s="30">
        <f ca="1">_xlfn.LOGNORM.INV(O1786,'Input Parameters'!$H$30,'Input Parameters'!$I$30)</f>
        <v>3.5317689040255256</v>
      </c>
      <c r="Q1786" s="10">
        <f t="shared" ca="1" si="249"/>
        <v>0.739980085453952</v>
      </c>
      <c r="R1786" s="30">
        <f>IF('Input Parameters'!$E$32=0,0,_xlfn.BETA.INV(Q1786,'Input Parameters'!$L$32,'Input Parameters'!$M$32,'Input Parameters'!$J$32,'Input Parameters'!$K$32))</f>
        <v>0</v>
      </c>
      <c r="S1786" s="10">
        <f t="shared" ca="1" si="250"/>
        <v>0.26038396256864371</v>
      </c>
      <c r="T1786" s="26">
        <f ca="1">_xlfn.LOGNORM.INV(S1786,'Input Parameters'!$H$34,'Input Parameters'!$I$34)</f>
        <v>46.534078995919025</v>
      </c>
      <c r="U1786" s="10">
        <f t="shared" ca="1" si="251"/>
        <v>0.35972134314264237</v>
      </c>
      <c r="V1786" s="30">
        <f ca="1">_xlfn.BETA.INV(U1786,'Input Parameters'!$L$36,'Input Parameters'!$M$36,'Input Parameters'!$J$36,'Input Parameters'!$K$36)</f>
        <v>0.53311247243062643</v>
      </c>
      <c r="W1786" s="2">
        <f ca="1">N1786+(P1786-N1786)*(1-ERF((T1786-R1786)/(2*SQRT(L1786*'Input Parameters'!$E$38))))</f>
        <v>0.10002773887659595</v>
      </c>
      <c r="X1786">
        <f t="shared" ca="1" si="252"/>
        <v>1</v>
      </c>
      <c r="Y1786" s="7"/>
    </row>
    <row r="1787" spans="1:25" ht="15" customHeight="1" x14ac:dyDescent="0.25">
      <c r="A1787" s="139">
        <v>1780</v>
      </c>
      <c r="B1787" s="10">
        <f t="shared" ca="1" si="243"/>
        <v>0.6032312142109767</v>
      </c>
      <c r="C1787" s="60">
        <f ca="1">_xlfn.NORM.INV(B1787,'Input Parameters'!$E$15,'Input Parameters'!$F$15)</f>
        <v>285.15068943936365</v>
      </c>
      <c r="D1787" s="10">
        <f t="shared" ca="1" si="244"/>
        <v>0.82082183286096322</v>
      </c>
      <c r="E1787" s="62">
        <f ca="1">IF(_xlfn.NORM.INV(D1787,'Input Parameters'!$E$17,'Input Parameters'!$F$17)&lt;3500,3500,IF(_xlfn.NORM.INV(D1787,'Input Parameters'!$E$17,'Input Parameters'!$F$17)&gt;5500,5500,_xlfn.NORM.INV(D1787,'Input Parameters'!$E$17,'Input Parameters'!$F$17)))</f>
        <v>5442.9511031484708</v>
      </c>
      <c r="F1787" s="10">
        <f t="shared" ca="1" si="245"/>
        <v>0.74438984610393744</v>
      </c>
      <c r="G1787" s="64">
        <f ca="1">_xlfn.NORM.INV(F1787,'Input Parameters'!$E$20,'Input Parameters'!$F$20)</f>
        <v>287.05148955210905</v>
      </c>
      <c r="H1787" s="57">
        <f ca="1">EXP(E1787*(1/'Input Parameters'!$E$23-1/G1787))</f>
        <v>0.68360189881919553</v>
      </c>
      <c r="I1787" s="10">
        <f t="shared" ca="1" si="246"/>
        <v>0.81556760090057345</v>
      </c>
      <c r="J1787" s="30">
        <f ca="1">_xlfn.BETA.INV(I1787,'Input Parameters'!$L$26,'Input Parameters'!$M$26,'Input Parameters'!$J$26,'Input Parameters'!$K$26)</f>
        <v>0.79288372020738607</v>
      </c>
      <c r="K1787" s="168">
        <f ca="1">('Input Parameters'!$E$27/'Input Parameters'!$E$38)^$J1787</f>
        <v>3.3884802522912592E-3</v>
      </c>
      <c r="L1787" s="69">
        <f ca="1">$H1787*$C1787*'Input Parameters'!$E$25*K1787</f>
        <v>0.66051494008253409</v>
      </c>
      <c r="M1787" s="24">
        <f t="shared" ca="1" si="247"/>
        <v>0.46570313909272398</v>
      </c>
      <c r="N1787" s="15">
        <f ca="1">_xlfn.NORM.INV(M1787,'Input Parameters'!$E$29,'Input Parameters'!$F$29)</f>
        <v>9.9991392434739673E-2</v>
      </c>
      <c r="O1787" s="8">
        <f t="shared" ca="1" si="248"/>
        <v>0.64101143560435492</v>
      </c>
      <c r="P1787" s="30">
        <f ca="1">_xlfn.LOGNORM.INV(O1787,'Input Parameters'!$H$30,'Input Parameters'!$I$30)</f>
        <v>3.1824369861766253</v>
      </c>
      <c r="Q1787" s="10">
        <f t="shared" ca="1" si="249"/>
        <v>0.68589650412093672</v>
      </c>
      <c r="R1787" s="30">
        <f>IF('Input Parameters'!$E$32=0,0,_xlfn.BETA.INV(Q1787,'Input Parameters'!$L$32,'Input Parameters'!$M$32,'Input Parameters'!$J$32,'Input Parameters'!$K$32))</f>
        <v>0</v>
      </c>
      <c r="S1787" s="10">
        <f t="shared" ca="1" si="250"/>
        <v>0.75400585832755151</v>
      </c>
      <c r="T1787" s="26">
        <f ca="1">_xlfn.LOGNORM.INV(S1787,'Input Parameters'!$H$34,'Input Parameters'!$I$34)</f>
        <v>54.910538286104817</v>
      </c>
      <c r="U1787" s="10">
        <f t="shared" ca="1" si="251"/>
        <v>0.66807924579673705</v>
      </c>
      <c r="V1787" s="30">
        <f ca="1">_xlfn.BETA.INV(U1787,'Input Parameters'!$L$36,'Input Parameters'!$M$36,'Input Parameters'!$J$36,'Input Parameters'!$K$36)</f>
        <v>0.65477329254441241</v>
      </c>
      <c r="W1787" s="2">
        <f ca="1">N1787+(P1787-N1787)*(1-ERF((T1787-R1787)/(2*SQRT(L1787*'Input Parameters'!$E$38))))</f>
        <v>9.9996863800833669E-2</v>
      </c>
      <c r="X1787">
        <f t="shared" ca="1" si="252"/>
        <v>1</v>
      </c>
      <c r="Y1787" s="7"/>
    </row>
    <row r="1788" spans="1:25" ht="15" customHeight="1" x14ac:dyDescent="0.25">
      <c r="A1788" s="139">
        <v>1781</v>
      </c>
      <c r="B1788" s="10">
        <f t="shared" ca="1" si="243"/>
        <v>0.47927242041737494</v>
      </c>
      <c r="C1788" s="60">
        <f ca="1">_xlfn.NORM.INV(B1788,'Input Parameters'!$E$15,'Input Parameters'!$F$15)</f>
        <v>268.15023935863621</v>
      </c>
      <c r="D1788" s="10">
        <f t="shared" ca="1" si="244"/>
        <v>0.60808974748269162</v>
      </c>
      <c r="E1788" s="62">
        <f ca="1">IF(_xlfn.NORM.INV(D1788,'Input Parameters'!$E$17,'Input Parameters'!$F$17)&lt;3500,3500,IF(_xlfn.NORM.INV(D1788,'Input Parameters'!$E$17,'Input Parameters'!$F$17)&gt;5500,5500,_xlfn.NORM.INV(D1788,'Input Parameters'!$E$17,'Input Parameters'!$F$17)))</f>
        <v>4992.0405895270906</v>
      </c>
      <c r="F1788" s="10">
        <f t="shared" ca="1" si="245"/>
        <v>0.92813585343010119</v>
      </c>
      <c r="G1788" s="64">
        <f ca="1">_xlfn.NORM.INV(F1788,'Input Parameters'!$E$20,'Input Parameters'!$F$20)</f>
        <v>292.44571582204446</v>
      </c>
      <c r="H1788" s="57">
        <f ca="1">EXP(E1788*(1/'Input Parameters'!$E$23-1/G1788))</f>
        <v>0.97229938375622615</v>
      </c>
      <c r="I1788" s="10">
        <f t="shared" ca="1" si="246"/>
        <v>0.65935789833870406</v>
      </c>
      <c r="J1788" s="30">
        <f ca="1">_xlfn.BETA.INV(I1788,'Input Parameters'!$L$26,'Input Parameters'!$M$26,'Input Parameters'!$J$26,'Input Parameters'!$K$26)</f>
        <v>0.72504178893182947</v>
      </c>
      <c r="K1788" s="168">
        <f ca="1">('Input Parameters'!$E$27/'Input Parameters'!$E$38)^$J1788</f>
        <v>5.512472777553735E-3</v>
      </c>
      <c r="L1788" s="69">
        <f ca="1">$H1788*$C1788*'Input Parameters'!$E$25*K1788</f>
        <v>1.4372246500605654</v>
      </c>
      <c r="M1788" s="24">
        <f t="shared" ca="1" si="247"/>
        <v>3.3045326127236208E-2</v>
      </c>
      <c r="N1788" s="15">
        <f ca="1">_xlfn.NORM.INV(M1788,'Input Parameters'!$E$29,'Input Parameters'!$F$29)</f>
        <v>9.9816219165991302E-2</v>
      </c>
      <c r="O1788" s="8">
        <f t="shared" ca="1" si="248"/>
        <v>0.12979422630686377</v>
      </c>
      <c r="P1788" s="30">
        <f ca="1">_xlfn.LOGNORM.INV(O1788,'Input Parameters'!$H$30,'Input Parameters'!$I$30)</f>
        <v>1.5753781006627823</v>
      </c>
      <c r="Q1788" s="10">
        <f t="shared" ca="1" si="249"/>
        <v>0.42935582912868031</v>
      </c>
      <c r="R1788" s="30">
        <f>IF('Input Parameters'!$E$32=0,0,_xlfn.BETA.INV(Q1788,'Input Parameters'!$L$32,'Input Parameters'!$M$32,'Input Parameters'!$J$32,'Input Parameters'!$K$32))</f>
        <v>0</v>
      </c>
      <c r="S1788" s="10">
        <f t="shared" ca="1" si="250"/>
        <v>0.99029502320023344</v>
      </c>
      <c r="T1788" s="26">
        <f ca="1">_xlfn.LOGNORM.INV(S1788,'Input Parameters'!$H$34,'Input Parameters'!$I$34)</f>
        <v>67.437938777273231</v>
      </c>
      <c r="U1788" s="10">
        <f t="shared" ca="1" si="251"/>
        <v>0.12150990213233159</v>
      </c>
      <c r="V1788" s="30">
        <f ca="1">_xlfn.BETA.INV(U1788,'Input Parameters'!$L$36,'Input Parameters'!$M$36,'Input Parameters'!$J$36,'Input Parameters'!$K$36)</f>
        <v>0.42965770460525105</v>
      </c>
      <c r="W1788" s="2">
        <f ca="1">N1788+(P1788-N1788)*(1-ERF((T1788-R1788)/(2*SQRT(L1788*'Input Parameters'!$E$38))))</f>
        <v>9.991891629291659E-2</v>
      </c>
      <c r="X1788">
        <f t="shared" ca="1" si="252"/>
        <v>1</v>
      </c>
      <c r="Y1788" s="7"/>
    </row>
    <row r="1789" spans="1:25" ht="15" customHeight="1" x14ac:dyDescent="0.25">
      <c r="A1789" s="139">
        <v>1782</v>
      </c>
      <c r="B1789" s="10">
        <f t="shared" ca="1" si="243"/>
        <v>0.69873780679026176</v>
      </c>
      <c r="C1789" s="60">
        <f ca="1">_xlfn.NORM.INV(B1789,'Input Parameters'!$E$15,'Input Parameters'!$F$15)</f>
        <v>299.18972136641804</v>
      </c>
      <c r="D1789" s="10">
        <f t="shared" ca="1" si="244"/>
        <v>0.19418622756040405</v>
      </c>
      <c r="E1789" s="62">
        <f ca="1">IF(_xlfn.NORM.INV(D1789,'Input Parameters'!$E$17,'Input Parameters'!$F$17)&lt;3500,3500,IF(_xlfn.NORM.INV(D1789,'Input Parameters'!$E$17,'Input Parameters'!$F$17)&gt;5500,5500,_xlfn.NORM.INV(D1789,'Input Parameters'!$E$17,'Input Parameters'!$F$17)))</f>
        <v>4196.1991220635618</v>
      </c>
      <c r="F1789" s="10">
        <f t="shared" ca="1" si="245"/>
        <v>0.92663228807326925</v>
      </c>
      <c r="G1789" s="64">
        <f ca="1">_xlfn.NORM.INV(F1789,'Input Parameters'!$E$20,'Input Parameters'!$F$20)</f>
        <v>292.37276931457029</v>
      </c>
      <c r="H1789" s="57">
        <f ca="1">EXP(E1789*(1/'Input Parameters'!$E$23-1/G1789))</f>
        <v>0.97317333431613617</v>
      </c>
      <c r="I1789" s="10">
        <f t="shared" ca="1" si="246"/>
        <v>0.37372792518345843</v>
      </c>
      <c r="J1789" s="30">
        <f ca="1">_xlfn.BETA.INV(I1789,'Input Parameters'!$L$26,'Input Parameters'!$M$26,'Input Parameters'!$J$26,'Input Parameters'!$K$26)</f>
        <v>0.60844132893081437</v>
      </c>
      <c r="K1789" s="168">
        <f ca="1">('Input Parameters'!$E$27/'Input Parameters'!$E$38)^$J1789</f>
        <v>1.272274290773273E-2</v>
      </c>
      <c r="L1789" s="69">
        <f ca="1">$H1789*$C1789*'Input Parameters'!$E$25*K1789</f>
        <v>3.7043978296151234</v>
      </c>
      <c r="M1789" s="24">
        <f t="shared" ca="1" si="247"/>
        <v>0.89706152731478628</v>
      </c>
      <c r="N1789" s="15">
        <f ca="1">_xlfn.NORM.INV(M1789,'Input Parameters'!$E$29,'Input Parameters'!$F$29)</f>
        <v>0.10012649843294856</v>
      </c>
      <c r="O1789" s="8">
        <f t="shared" ca="1" si="248"/>
        <v>9.4325846929129153E-2</v>
      </c>
      <c r="P1789" s="30">
        <f ca="1">_xlfn.LOGNORM.INV(O1789,'Input Parameters'!$H$30,'Input Parameters'!$I$30)</f>
        <v>1.4420404612013258</v>
      </c>
      <c r="Q1789" s="10">
        <f t="shared" ca="1" si="249"/>
        <v>0.62939129481349976</v>
      </c>
      <c r="R1789" s="30">
        <f>IF('Input Parameters'!$E$32=0,0,_xlfn.BETA.INV(Q1789,'Input Parameters'!$L$32,'Input Parameters'!$M$32,'Input Parameters'!$J$32,'Input Parameters'!$K$32))</f>
        <v>0</v>
      </c>
      <c r="S1789" s="10">
        <f t="shared" ca="1" si="250"/>
        <v>0.97255067772299586</v>
      </c>
      <c r="T1789" s="26">
        <f ca="1">_xlfn.LOGNORM.INV(S1789,'Input Parameters'!$H$34,'Input Parameters'!$I$34)</f>
        <v>64.018650850985836</v>
      </c>
      <c r="U1789" s="10">
        <f t="shared" ca="1" si="251"/>
        <v>0.38707094771870876</v>
      </c>
      <c r="V1789" s="30">
        <f ca="1">_xlfn.BETA.INV(U1789,'Input Parameters'!$L$36,'Input Parameters'!$M$36,'Input Parameters'!$J$36,'Input Parameters'!$K$36)</f>
        <v>0.54340649495951676</v>
      </c>
      <c r="W1789" s="2">
        <f ca="1">N1789+(P1789-N1789)*(1-ERF((T1789-R1789)/(2*SQRT(L1789*'Input Parameters'!$E$38))))</f>
        <v>0.12518543710129715</v>
      </c>
      <c r="X1789">
        <f t="shared" ca="1" si="252"/>
        <v>1</v>
      </c>
      <c r="Y1789" s="7"/>
    </row>
    <row r="1790" spans="1:25" ht="15" customHeight="1" x14ac:dyDescent="0.25">
      <c r="A1790" s="139">
        <v>1783</v>
      </c>
      <c r="B1790" s="10">
        <f t="shared" ca="1" si="243"/>
        <v>4.0723154081414026E-2</v>
      </c>
      <c r="C1790" s="60">
        <f ca="1">_xlfn.NORM.INV(B1790,'Input Parameters'!$E$15,'Input Parameters'!$F$15)</f>
        <v>176.54297745479914</v>
      </c>
      <c r="D1790" s="10">
        <f t="shared" ca="1" si="244"/>
        <v>0.89839290013583684</v>
      </c>
      <c r="E1790" s="62">
        <f ca="1">IF(_xlfn.NORM.INV(D1790,'Input Parameters'!$E$17,'Input Parameters'!$F$17)&lt;3500,3500,IF(_xlfn.NORM.INV(D1790,'Input Parameters'!$E$17,'Input Parameters'!$F$17)&gt;5500,5500,_xlfn.NORM.INV(D1790,'Input Parameters'!$E$17,'Input Parameters'!$F$17)))</f>
        <v>5500</v>
      </c>
      <c r="F1790" s="10">
        <f t="shared" ca="1" si="245"/>
        <v>0.89617613679535046</v>
      </c>
      <c r="G1790" s="64">
        <f ca="1">_xlfn.NORM.INV(F1790,'Input Parameters'!$E$20,'Input Parameters'!$F$20)</f>
        <v>291.09240185348415</v>
      </c>
      <c r="H1790" s="57">
        <f ca="1">EXP(E1790*(1/'Input Parameters'!$E$23-1/G1790))</f>
        <v>0.88835406371537717</v>
      </c>
      <c r="I1790" s="10">
        <f t="shared" ca="1" si="246"/>
        <v>0.43197829608668703</v>
      </c>
      <c r="J1790" s="30">
        <f ca="1">_xlfn.BETA.INV(I1790,'Input Parameters'!$L$26,'Input Parameters'!$M$26,'Input Parameters'!$J$26,'Input Parameters'!$K$26)</f>
        <v>0.63348711715187911</v>
      </c>
      <c r="K1790" s="168">
        <f ca="1">('Input Parameters'!$E$27/'Input Parameters'!$E$38)^$J1790</f>
        <v>1.0630605351086685E-2</v>
      </c>
      <c r="L1790" s="69">
        <f ca="1">$H1790*$C1790*'Input Parameters'!$E$25*K1790</f>
        <v>1.6672262362606169</v>
      </c>
      <c r="M1790" s="24">
        <f t="shared" ca="1" si="247"/>
        <v>0.38088512122451701</v>
      </c>
      <c r="N1790" s="15">
        <f ca="1">_xlfn.NORM.INV(M1790,'Input Parameters'!$E$29,'Input Parameters'!$F$29)</f>
        <v>9.9969684303347406E-2</v>
      </c>
      <c r="O1790" s="8">
        <f t="shared" ca="1" si="248"/>
        <v>0.77674831848211101</v>
      </c>
      <c r="P1790" s="30">
        <f ca="1">_xlfn.LOGNORM.INV(O1790,'Input Parameters'!$H$30,'Input Parameters'!$I$30)</f>
        <v>3.8445010119218495</v>
      </c>
      <c r="Q1790" s="10">
        <f t="shared" ca="1" si="249"/>
        <v>9.4057675345683434E-3</v>
      </c>
      <c r="R1790" s="30">
        <f>IF('Input Parameters'!$E$32=0,0,_xlfn.BETA.INV(Q1790,'Input Parameters'!$L$32,'Input Parameters'!$M$32,'Input Parameters'!$J$32,'Input Parameters'!$K$32))</f>
        <v>0</v>
      </c>
      <c r="S1790" s="10">
        <f t="shared" ca="1" si="250"/>
        <v>0.5270942965569132</v>
      </c>
      <c r="T1790" s="26">
        <f ca="1">_xlfn.LOGNORM.INV(S1790,'Input Parameters'!$H$34,'Input Parameters'!$I$34)</f>
        <v>50.836129121344108</v>
      </c>
      <c r="U1790" s="10">
        <f t="shared" ca="1" si="251"/>
        <v>0.11545203751204725</v>
      </c>
      <c r="V1790" s="30">
        <f ca="1">_xlfn.BETA.INV(U1790,'Input Parameters'!$L$36,'Input Parameters'!$M$36,'Input Parameters'!$J$36,'Input Parameters'!$K$36)</f>
        <v>0.42618191277206419</v>
      </c>
      <c r="W1790" s="2">
        <f ca="1">N1790+(P1790-N1790)*(1-ERF((T1790-R1790)/(2*SQRT(L1790*'Input Parameters'!$E$38))))</f>
        <v>0.12007879467551336</v>
      </c>
      <c r="X1790">
        <f t="shared" ca="1" si="252"/>
        <v>1</v>
      </c>
      <c r="Y1790" s="7"/>
    </row>
    <row r="1791" spans="1:25" ht="15" customHeight="1" x14ac:dyDescent="0.25">
      <c r="A1791" s="139">
        <v>1784</v>
      </c>
      <c r="B1791" s="10">
        <f t="shared" ca="1" si="243"/>
        <v>0.40143736617690673</v>
      </c>
      <c r="C1791" s="60">
        <f ca="1">_xlfn.NORM.INV(B1791,'Input Parameters'!$E$15,'Input Parameters'!$F$15)</f>
        <v>257.43897818651953</v>
      </c>
      <c r="D1791" s="10">
        <f t="shared" ca="1" si="244"/>
        <v>0.6469970563748324</v>
      </c>
      <c r="E1791" s="62">
        <f ca="1">IF(_xlfn.NORM.INV(D1791,'Input Parameters'!$E$17,'Input Parameters'!$F$17)&lt;3500,3500,IF(_xlfn.NORM.INV(D1791,'Input Parameters'!$E$17,'Input Parameters'!$F$17)&gt;5500,5500,_xlfn.NORM.INV(D1791,'Input Parameters'!$E$17,'Input Parameters'!$F$17)))</f>
        <v>5064.0579858462916</v>
      </c>
      <c r="F1791" s="10">
        <f t="shared" ca="1" si="245"/>
        <v>0.23696059737825503</v>
      </c>
      <c r="G1791" s="64">
        <f ca="1">_xlfn.NORM.INV(F1791,'Input Parameters'!$E$20,'Input Parameters'!$F$20)</f>
        <v>277.85203874938321</v>
      </c>
      <c r="H1791" s="57">
        <f ca="1">EXP(E1791*(1/'Input Parameters'!$E$23-1/G1791))</f>
        <v>0.39140962113200289</v>
      </c>
      <c r="I1791" s="10">
        <f t="shared" ca="1" si="246"/>
        <v>0.91547321010687732</v>
      </c>
      <c r="J1791" s="30">
        <f ca="1">_xlfn.BETA.INV(I1791,'Input Parameters'!$L$26,'Input Parameters'!$M$26,'Input Parameters'!$J$26,'Input Parameters'!$K$26)</f>
        <v>0.84929366688084629</v>
      </c>
      <c r="K1791" s="168">
        <f ca="1">('Input Parameters'!$E$27/'Input Parameters'!$E$38)^$J1791</f>
        <v>2.2608743751459893E-3</v>
      </c>
      <c r="L1791" s="69">
        <f ca="1">$H1791*$C1791*'Input Parameters'!$E$25*K1791</f>
        <v>0.22781495560996043</v>
      </c>
      <c r="M1791" s="24">
        <f t="shared" ca="1" si="247"/>
        <v>0.30261033703405338</v>
      </c>
      <c r="N1791" s="15">
        <f ca="1">_xlfn.NORM.INV(M1791,'Input Parameters'!$E$29,'Input Parameters'!$F$29)</f>
        <v>9.9948309241723682E-2</v>
      </c>
      <c r="O1791" s="8">
        <f t="shared" ca="1" si="248"/>
        <v>0.85224863632446424</v>
      </c>
      <c r="P1791" s="30">
        <f ca="1">_xlfn.LOGNORM.INV(O1791,'Input Parameters'!$H$30,'Input Parameters'!$I$30)</f>
        <v>4.3982661738721029</v>
      </c>
      <c r="Q1791" s="10">
        <f t="shared" ca="1" si="249"/>
        <v>0.22725042472225676</v>
      </c>
      <c r="R1791" s="30">
        <f>IF('Input Parameters'!$E$32=0,0,_xlfn.BETA.INV(Q1791,'Input Parameters'!$L$32,'Input Parameters'!$M$32,'Input Parameters'!$J$32,'Input Parameters'!$K$32))</f>
        <v>0</v>
      </c>
      <c r="S1791" s="10">
        <f t="shared" ca="1" si="250"/>
        <v>0.81712057826977158</v>
      </c>
      <c r="T1791" s="26">
        <f ca="1">_xlfn.LOGNORM.INV(S1791,'Input Parameters'!$H$34,'Input Parameters'!$I$34)</f>
        <v>56.416525027962088</v>
      </c>
      <c r="U1791" s="10">
        <f t="shared" ca="1" si="251"/>
        <v>0.22150564854047528</v>
      </c>
      <c r="V1791" s="30">
        <f ca="1">_xlfn.BETA.INV(U1791,'Input Parameters'!$L$36,'Input Parameters'!$M$36,'Input Parameters'!$J$36,'Input Parameters'!$K$36)</f>
        <v>0.47815804020361696</v>
      </c>
      <c r="W1791" s="2">
        <f ca="1">N1791+(P1791-N1791)*(1-ERF((T1791-R1791)/(2*SQRT(L1791*'Input Parameters'!$E$38))))</f>
        <v>9.9948309241724154E-2</v>
      </c>
      <c r="X1791">
        <f t="shared" ca="1" si="252"/>
        <v>1</v>
      </c>
      <c r="Y1791" s="7"/>
    </row>
    <row r="1792" spans="1:25" ht="15" customHeight="1" x14ac:dyDescent="0.25">
      <c r="A1792" s="139">
        <v>1785</v>
      </c>
      <c r="B1792" s="10">
        <f t="shared" ca="1" si="243"/>
        <v>4.1358349530465799E-2</v>
      </c>
      <c r="C1792" s="60">
        <f ca="1">_xlfn.NORM.INV(B1792,'Input Parameters'!$E$15,'Input Parameters'!$F$15)</f>
        <v>176.93420514265421</v>
      </c>
      <c r="D1792" s="10">
        <f t="shared" ca="1" si="244"/>
        <v>0.81481953692002107</v>
      </c>
      <c r="E1792" s="62">
        <f ca="1">IF(_xlfn.NORM.INV(D1792,'Input Parameters'!$E$17,'Input Parameters'!$F$17)&lt;3500,3500,IF(_xlfn.NORM.INV(D1792,'Input Parameters'!$E$17,'Input Parameters'!$F$17)&gt;5500,5500,_xlfn.NORM.INV(D1792,'Input Parameters'!$E$17,'Input Parameters'!$F$17)))</f>
        <v>5427.0582489444487</v>
      </c>
      <c r="F1792" s="10">
        <f t="shared" ca="1" si="245"/>
        <v>0.91155469262883193</v>
      </c>
      <c r="G1792" s="64">
        <f ca="1">_xlfn.NORM.INV(F1792,'Input Parameters'!$E$20,'Input Parameters'!$F$20)</f>
        <v>291.6976193127357</v>
      </c>
      <c r="H1792" s="57">
        <f ca="1">EXP(E1792*(1/'Input Parameters'!$E$23-1/G1792))</f>
        <v>0.92484181362350171</v>
      </c>
      <c r="I1792" s="10">
        <f t="shared" ca="1" si="246"/>
        <v>0.64658597293155429</v>
      </c>
      <c r="J1792" s="30">
        <f ca="1">_xlfn.BETA.INV(I1792,'Input Parameters'!$L$26,'Input Parameters'!$M$26,'Input Parameters'!$J$26,'Input Parameters'!$K$26)</f>
        <v>0.71988830644902735</v>
      </c>
      <c r="K1792" s="168">
        <f ca="1">('Input Parameters'!$E$27/'Input Parameters'!$E$38)^$J1792</f>
        <v>5.7200603425154204E-3</v>
      </c>
      <c r="L1792" s="69">
        <f ca="1">$H1792*$C1792*'Input Parameters'!$E$25*K1792</f>
        <v>0.93600865894463958</v>
      </c>
      <c r="M1792" s="24">
        <f t="shared" ca="1" si="247"/>
        <v>0.96469815064369391</v>
      </c>
      <c r="N1792" s="15">
        <f ca="1">_xlfn.NORM.INV(M1792,'Input Parameters'!$E$29,'Input Parameters'!$F$29)</f>
        <v>0.10018080180027789</v>
      </c>
      <c r="O1792" s="8">
        <f t="shared" ca="1" si="248"/>
        <v>0.6318177474112705</v>
      </c>
      <c r="P1792" s="30">
        <f ca="1">_xlfn.LOGNORM.INV(O1792,'Input Parameters'!$H$30,'Input Parameters'!$I$30)</f>
        <v>3.1458296941958817</v>
      </c>
      <c r="Q1792" s="10">
        <f t="shared" ca="1" si="249"/>
        <v>0.86638365248881177</v>
      </c>
      <c r="R1792" s="30">
        <f>IF('Input Parameters'!$E$32=0,0,_xlfn.BETA.INV(Q1792,'Input Parameters'!$L$32,'Input Parameters'!$M$32,'Input Parameters'!$J$32,'Input Parameters'!$K$32))</f>
        <v>0</v>
      </c>
      <c r="S1792" s="10">
        <f t="shared" ca="1" si="250"/>
        <v>0.13313275335610841</v>
      </c>
      <c r="T1792" s="26">
        <f ca="1">_xlfn.LOGNORM.INV(S1792,'Input Parameters'!$H$34,'Input Parameters'!$I$34)</f>
        <v>43.891450801921927</v>
      </c>
      <c r="U1792" s="10">
        <f t="shared" ca="1" si="251"/>
        <v>0.62028510988159047</v>
      </c>
      <c r="V1792" s="30">
        <f ca="1">_xlfn.BETA.INV(U1792,'Input Parameters'!$L$36,'Input Parameters'!$M$36,'Input Parameters'!$J$36,'Input Parameters'!$K$36)</f>
        <v>0.63388692942031166</v>
      </c>
      <c r="W1792" s="2">
        <f ca="1">N1792+(P1792-N1792)*(1-ERF((T1792-R1792)/(2*SQRT(L1792*'Input Parameters'!$E$38))))</f>
        <v>0.10425263989257028</v>
      </c>
      <c r="X1792">
        <f t="shared" ca="1" si="252"/>
        <v>1</v>
      </c>
      <c r="Y1792" s="7"/>
    </row>
    <row r="1793" spans="1:25" ht="15" customHeight="1" x14ac:dyDescent="0.25">
      <c r="A1793" s="139">
        <v>1786</v>
      </c>
      <c r="B1793" s="10">
        <f t="shared" ca="1" si="243"/>
        <v>0.16605544373276093</v>
      </c>
      <c r="C1793" s="60">
        <f ca="1">_xlfn.NORM.INV(B1793,'Input Parameters'!$E$15,'Input Parameters'!$F$15)</f>
        <v>218.40656400076102</v>
      </c>
      <c r="D1793" s="10">
        <f t="shared" ca="1" si="244"/>
        <v>0.50071155402465661</v>
      </c>
      <c r="E1793" s="62">
        <f ca="1">IF(_xlfn.NORM.INV(D1793,'Input Parameters'!$E$17,'Input Parameters'!$F$17)&lt;3500,3500,IF(_xlfn.NORM.INV(D1793,'Input Parameters'!$E$17,'Input Parameters'!$F$17)&gt;5500,5500,_xlfn.NORM.INV(D1793,'Input Parameters'!$E$17,'Input Parameters'!$F$17)))</f>
        <v>4801.2485216679661</v>
      </c>
      <c r="F1793" s="10">
        <f t="shared" ca="1" si="245"/>
        <v>0.37320368697843631</v>
      </c>
      <c r="G1793" s="64">
        <f ca="1">_xlfn.NORM.INV(F1793,'Input Parameters'!$E$20,'Input Parameters'!$F$20)</f>
        <v>280.48335311274661</v>
      </c>
      <c r="H1793" s="57">
        <f ca="1">EXP(E1793*(1/'Input Parameters'!$E$23-1/G1793))</f>
        <v>0.48325416398397403</v>
      </c>
      <c r="I1793" s="10">
        <f t="shared" ca="1" si="246"/>
        <v>0.13699670862675395</v>
      </c>
      <c r="J1793" s="30">
        <f ca="1">_xlfn.BETA.INV(I1793,'Input Parameters'!$L$26,'Input Parameters'!$M$26,'Input Parameters'!$J$26,'Input Parameters'!$K$26)</f>
        <v>0.47656554501830806</v>
      </c>
      <c r="K1793" s="168">
        <f ca="1">('Input Parameters'!$E$27/'Input Parameters'!$E$38)^$J1793</f>
        <v>3.2764293282913269E-2</v>
      </c>
      <c r="L1793" s="69">
        <f ca="1">$H1793*$C1793*'Input Parameters'!$E$25*K1793</f>
        <v>3.4581362160992382</v>
      </c>
      <c r="M1793" s="24">
        <f t="shared" ca="1" si="247"/>
        <v>0.3811506240345881</v>
      </c>
      <c r="N1793" s="15">
        <f ca="1">_xlfn.NORM.INV(M1793,'Input Parameters'!$E$29,'Input Parameters'!$F$29)</f>
        <v>9.9969753977220993E-2</v>
      </c>
      <c r="O1793" s="8">
        <f t="shared" ca="1" si="248"/>
        <v>0.57461930716754372</v>
      </c>
      <c r="P1793" s="30">
        <f ca="1">_xlfn.LOGNORM.INV(O1793,'Input Parameters'!$H$30,'Input Parameters'!$I$30)</f>
        <v>2.9326825472654243</v>
      </c>
      <c r="Q1793" s="10">
        <f t="shared" ca="1" si="249"/>
        <v>0.9355537378968205</v>
      </c>
      <c r="R1793" s="30">
        <f>IF('Input Parameters'!$E$32=0,0,_xlfn.BETA.INV(Q1793,'Input Parameters'!$L$32,'Input Parameters'!$M$32,'Input Parameters'!$J$32,'Input Parameters'!$K$32))</f>
        <v>0</v>
      </c>
      <c r="S1793" s="10">
        <f t="shared" ca="1" si="250"/>
        <v>0.82829959788716623</v>
      </c>
      <c r="T1793" s="26">
        <f ca="1">_xlfn.LOGNORM.INV(S1793,'Input Parameters'!$H$34,'Input Parameters'!$I$34)</f>
        <v>56.719546989159809</v>
      </c>
      <c r="U1793" s="10">
        <f t="shared" ca="1" si="251"/>
        <v>0.20163861739995981</v>
      </c>
      <c r="V1793" s="30">
        <f ca="1">_xlfn.BETA.INV(U1793,'Input Parameters'!$L$36,'Input Parameters'!$M$36,'Input Parameters'!$J$36,'Input Parameters'!$K$36)</f>
        <v>0.4694510759928967</v>
      </c>
      <c r="W1793" s="2">
        <f ca="1">N1793+(P1793-N1793)*(1-ERF((T1793-R1793)/(2*SQRT(L1793*'Input Parameters'!$E$38))))</f>
        <v>0.18785848880812683</v>
      </c>
      <c r="X1793">
        <f t="shared" ca="1" si="252"/>
        <v>1</v>
      </c>
      <c r="Y1793" s="7"/>
    </row>
    <row r="1794" spans="1:25" ht="15" customHeight="1" x14ac:dyDescent="0.25">
      <c r="A1794" s="139">
        <v>1787</v>
      </c>
      <c r="B1794" s="10">
        <f t="shared" ca="1" si="243"/>
        <v>0.50494319108248142</v>
      </c>
      <c r="C1794" s="60">
        <f ca="1">_xlfn.NORM.INV(B1794,'Input Parameters'!$E$15,'Input Parameters'!$F$15)</f>
        <v>271.63871414555291</v>
      </c>
      <c r="D1794" s="10">
        <f t="shared" ca="1" si="244"/>
        <v>0.40977580676939551</v>
      </c>
      <c r="E1794" s="62">
        <f ca="1">IF(_xlfn.NORM.INV(D1794,'Input Parameters'!$E$17,'Input Parameters'!$F$17)&lt;3500,3500,IF(_xlfn.NORM.INV(D1794,'Input Parameters'!$E$17,'Input Parameters'!$F$17)&gt;5500,5500,_xlfn.NORM.INV(D1794,'Input Parameters'!$E$17,'Input Parameters'!$F$17)))</f>
        <v>4640.3147945876644</v>
      </c>
      <c r="F1794" s="10">
        <f t="shared" ca="1" si="245"/>
        <v>3.0385280552071348E-2</v>
      </c>
      <c r="G1794" s="64">
        <f ca="1">_xlfn.NORM.INV(F1794,'Input Parameters'!$E$20,'Input Parameters'!$F$20)</f>
        <v>270.08642049187159</v>
      </c>
      <c r="H1794" s="57">
        <f ca="1">EXP(E1794*(1/'Input Parameters'!$E$23-1/G1794))</f>
        <v>0.2619254562355981</v>
      </c>
      <c r="I1794" s="10">
        <f t="shared" ca="1" si="246"/>
        <v>0.32413214835926507</v>
      </c>
      <c r="J1794" s="30">
        <f ca="1">_xlfn.BETA.INV(I1794,'Input Parameters'!$L$26,'Input Parameters'!$M$26,'Input Parameters'!$J$26,'Input Parameters'!$K$26)</f>
        <v>0.58582159520648114</v>
      </c>
      <c r="K1794" s="168">
        <f ca="1">('Input Parameters'!$E$27/'Input Parameters'!$E$38)^$J1794</f>
        <v>1.4963936297678103E-2</v>
      </c>
      <c r="L1794" s="69">
        <f ca="1">$H1794*$C1794*'Input Parameters'!$E$25*K1794</f>
        <v>1.0646705122560625</v>
      </c>
      <c r="M1794" s="24">
        <f t="shared" ca="1" si="247"/>
        <v>0.49566796799036938</v>
      </c>
      <c r="N1794" s="15">
        <f ca="1">_xlfn.NORM.INV(M1794,'Input Parameters'!$E$29,'Input Parameters'!$F$29)</f>
        <v>9.9998914099266978E-2</v>
      </c>
      <c r="O1794" s="8">
        <f t="shared" ca="1" si="248"/>
        <v>0.16468188322897992</v>
      </c>
      <c r="P1794" s="30">
        <f ca="1">_xlfn.LOGNORM.INV(O1794,'Input Parameters'!$H$30,'Input Parameters'!$I$30)</f>
        <v>1.6926276526639927</v>
      </c>
      <c r="Q1794" s="10">
        <f t="shared" ca="1" si="249"/>
        <v>0.1267011260099048</v>
      </c>
      <c r="R1794" s="30">
        <f>IF('Input Parameters'!$E$32=0,0,_xlfn.BETA.INV(Q1794,'Input Parameters'!$L$32,'Input Parameters'!$M$32,'Input Parameters'!$J$32,'Input Parameters'!$K$32))</f>
        <v>0</v>
      </c>
      <c r="S1794" s="10">
        <f t="shared" ca="1" si="250"/>
        <v>0.55559956127720844</v>
      </c>
      <c r="T1794" s="26">
        <f ca="1">_xlfn.LOGNORM.INV(S1794,'Input Parameters'!$H$34,'Input Parameters'!$I$34)</f>
        <v>51.292999032820774</v>
      </c>
      <c r="U1794" s="10">
        <f t="shared" ca="1" si="251"/>
        <v>0.91319101632643818</v>
      </c>
      <c r="V1794" s="30">
        <f ca="1">_xlfn.BETA.INV(U1794,'Input Parameters'!$L$36,'Input Parameters'!$M$36,'Input Parameters'!$J$36,'Input Parameters'!$K$36)</f>
        <v>0.81660001032486962</v>
      </c>
      <c r="W1794" s="2">
        <f ca="1">N1794+(P1794-N1794)*(1-ERF((T1794-R1794)/(2*SQRT(L1794*'Input Parameters'!$E$38))))</f>
        <v>0.10069906226734887</v>
      </c>
      <c r="X1794">
        <f t="shared" ca="1" si="252"/>
        <v>1</v>
      </c>
      <c r="Y1794" s="7"/>
    </row>
    <row r="1795" spans="1:25" ht="15" customHeight="1" x14ac:dyDescent="0.25">
      <c r="A1795" s="139">
        <v>1788</v>
      </c>
      <c r="B1795" s="10">
        <f t="shared" ca="1" si="243"/>
        <v>0.18097959617758042</v>
      </c>
      <c r="C1795" s="60">
        <f ca="1">_xlfn.NORM.INV(B1795,'Input Parameters'!$E$15,'Input Parameters'!$F$15)</f>
        <v>221.5623884695612</v>
      </c>
      <c r="D1795" s="10">
        <f t="shared" ca="1" si="244"/>
        <v>0.67897524088512273</v>
      </c>
      <c r="E1795" s="62">
        <f ca="1">IF(_xlfn.NORM.INV(D1795,'Input Parameters'!$E$17,'Input Parameters'!$F$17)&lt;3500,3500,IF(_xlfn.NORM.INV(D1795,'Input Parameters'!$E$17,'Input Parameters'!$F$17)&gt;5500,5500,_xlfn.NORM.INV(D1795,'Input Parameters'!$E$17,'Input Parameters'!$F$17)))</f>
        <v>5125.3846008017008</v>
      </c>
      <c r="F1795" s="10">
        <f t="shared" ca="1" si="245"/>
        <v>0.20621518167149955</v>
      </c>
      <c r="G1795" s="64">
        <f ca="1">_xlfn.NORM.INV(F1795,'Input Parameters'!$E$20,'Input Parameters'!$F$20)</f>
        <v>277.15851774059621</v>
      </c>
      <c r="H1795" s="57">
        <f ca="1">EXP(E1795*(1/'Input Parameters'!$E$23-1/G1795))</f>
        <v>0.36953208698692702</v>
      </c>
      <c r="I1795" s="10">
        <f t="shared" ca="1" si="246"/>
        <v>0.62450551400670595</v>
      </c>
      <c r="J1795" s="30">
        <f ca="1">_xlfn.BETA.INV(I1795,'Input Parameters'!$L$26,'Input Parameters'!$M$26,'Input Parameters'!$J$26,'Input Parameters'!$K$26)</f>
        <v>0.71103676340957578</v>
      </c>
      <c r="K1795" s="168">
        <f ca="1">('Input Parameters'!$E$27/'Input Parameters'!$E$38)^$J1795</f>
        <v>6.0950177992432856E-3</v>
      </c>
      <c r="L1795" s="69">
        <f ca="1">$H1795*$C1795*'Input Parameters'!$E$25*K1795</f>
        <v>0.49902599727821756</v>
      </c>
      <c r="M1795" s="24">
        <f t="shared" ca="1" si="247"/>
        <v>0.64441059075119966</v>
      </c>
      <c r="N1795" s="15">
        <f ca="1">_xlfn.NORM.INV(M1795,'Input Parameters'!$E$29,'Input Parameters'!$F$29)</f>
        <v>0.10003702733634721</v>
      </c>
      <c r="O1795" s="8">
        <f t="shared" ca="1" si="248"/>
        <v>0.16087257469473892</v>
      </c>
      <c r="P1795" s="30">
        <f ca="1">_xlfn.LOGNORM.INV(O1795,'Input Parameters'!$H$30,'Input Parameters'!$I$30)</f>
        <v>1.68029409804623</v>
      </c>
      <c r="Q1795" s="10">
        <f t="shared" ca="1" si="249"/>
        <v>0.87671014389109769</v>
      </c>
      <c r="R1795" s="30">
        <f>IF('Input Parameters'!$E$32=0,0,_xlfn.BETA.INV(Q1795,'Input Parameters'!$L$32,'Input Parameters'!$M$32,'Input Parameters'!$J$32,'Input Parameters'!$K$32))</f>
        <v>0</v>
      </c>
      <c r="S1795" s="10">
        <f t="shared" ca="1" si="250"/>
        <v>0.65626284864619677</v>
      </c>
      <c r="T1795" s="26">
        <f ca="1">_xlfn.LOGNORM.INV(S1795,'Input Parameters'!$H$34,'Input Parameters'!$I$34)</f>
        <v>52.996989050938566</v>
      </c>
      <c r="U1795" s="10">
        <f t="shared" ca="1" si="251"/>
        <v>0.53478699369033378</v>
      </c>
      <c r="V1795" s="30">
        <f ca="1">_xlfn.BETA.INV(U1795,'Input Parameters'!$L$36,'Input Parameters'!$M$36,'Input Parameters'!$J$36,'Input Parameters'!$K$36)</f>
        <v>0.59930274334565903</v>
      </c>
      <c r="W1795" s="2">
        <f ca="1">N1795+(P1795-N1795)*(1-ERF((T1795-R1795)/(2*SQRT(L1795*'Input Parameters'!$E$38))))</f>
        <v>0.10003720551716319</v>
      </c>
      <c r="X1795">
        <f t="shared" ca="1" si="252"/>
        <v>1</v>
      </c>
      <c r="Y1795" s="7"/>
    </row>
    <row r="1796" spans="1:25" ht="15" customHeight="1" x14ac:dyDescent="0.25">
      <c r="A1796" s="139">
        <v>1789</v>
      </c>
      <c r="B1796" s="10">
        <f t="shared" ca="1" si="243"/>
        <v>0.32782634069161476</v>
      </c>
      <c r="C1796" s="60">
        <f ca="1">_xlfn.NORM.INV(B1796,'Input Parameters'!$E$15,'Input Parameters'!$F$15)</f>
        <v>246.80108468337266</v>
      </c>
      <c r="D1796" s="10">
        <f t="shared" ca="1" si="244"/>
        <v>0.83805127413507363</v>
      </c>
      <c r="E1796" s="62">
        <f ca="1">IF(_xlfn.NORM.INV(D1796,'Input Parameters'!$E$17,'Input Parameters'!$F$17)&lt;3500,3500,IF(_xlfn.NORM.INV(D1796,'Input Parameters'!$E$17,'Input Parameters'!$F$17)&gt;5500,5500,_xlfn.NORM.INV(D1796,'Input Parameters'!$E$17,'Input Parameters'!$F$17)))</f>
        <v>5490.5362470396249</v>
      </c>
      <c r="F1796" s="10">
        <f t="shared" ca="1" si="245"/>
        <v>0.8733111869212522</v>
      </c>
      <c r="G1796" s="64">
        <f ca="1">_xlfn.NORM.INV(F1796,'Input Parameters'!$E$20,'Input Parameters'!$F$20)</f>
        <v>290.30263149452276</v>
      </c>
      <c r="H1796" s="57">
        <f ca="1">EXP(E1796*(1/'Input Parameters'!$E$23-1/G1796))</f>
        <v>0.84409102396611224</v>
      </c>
      <c r="I1796" s="10">
        <f t="shared" ca="1" si="246"/>
        <v>0.55861282907159859</v>
      </c>
      <c r="J1796" s="30">
        <f ca="1">_xlfn.BETA.INV(I1796,'Input Parameters'!$L$26,'Input Parameters'!$M$26,'Input Parameters'!$J$26,'Input Parameters'!$K$26)</f>
        <v>0.68482982206125409</v>
      </c>
      <c r="K1796" s="168">
        <f ca="1">('Input Parameters'!$E$27/'Input Parameters'!$E$38)^$J1796</f>
        <v>7.3555468061561879E-3</v>
      </c>
      <c r="L1796" s="69">
        <f ca="1">$H1796*$C1796*'Input Parameters'!$E$25*K1796</f>
        <v>1.532326490075369</v>
      </c>
      <c r="M1796" s="24">
        <f t="shared" ca="1" si="247"/>
        <v>0.65789922703564863</v>
      </c>
      <c r="N1796" s="15">
        <f ca="1">_xlfn.NORM.INV(M1796,'Input Parameters'!$E$29,'Input Parameters'!$F$29)</f>
        <v>0.10004067364776795</v>
      </c>
      <c r="O1796" s="8">
        <f t="shared" ca="1" si="248"/>
        <v>0.41399503796467196</v>
      </c>
      <c r="P1796" s="30">
        <f ca="1">_xlfn.LOGNORM.INV(O1796,'Input Parameters'!$H$30,'Input Parameters'!$I$30)</f>
        <v>2.4215348830008878</v>
      </c>
      <c r="Q1796" s="10">
        <f t="shared" ca="1" si="249"/>
        <v>0.58877814780852744</v>
      </c>
      <c r="R1796" s="30">
        <f>IF('Input Parameters'!$E$32=0,0,_xlfn.BETA.INV(Q1796,'Input Parameters'!$L$32,'Input Parameters'!$M$32,'Input Parameters'!$J$32,'Input Parameters'!$K$32))</f>
        <v>0</v>
      </c>
      <c r="S1796" s="10">
        <f t="shared" ca="1" si="250"/>
        <v>4.8953265569846027E-2</v>
      </c>
      <c r="T1796" s="26">
        <f ca="1">_xlfn.LOGNORM.INV(S1796,'Input Parameters'!$H$34,'Input Parameters'!$I$34)</f>
        <v>41.019992462704124</v>
      </c>
      <c r="U1796" s="10">
        <f t="shared" ca="1" si="251"/>
        <v>0.18591038770063617</v>
      </c>
      <c r="V1796" s="30">
        <f ca="1">_xlfn.BETA.INV(U1796,'Input Parameters'!$L$36,'Input Parameters'!$M$36,'Input Parameters'!$J$36,'Input Parameters'!$K$36)</f>
        <v>0.46230929674804216</v>
      </c>
      <c r="W1796" s="2">
        <f ca="1">N1796+(P1796-N1796)*(1-ERF((T1796-R1796)/(2*SQRT(L1796*'Input Parameters'!$E$38))))</f>
        <v>0.14442847281545224</v>
      </c>
      <c r="X1796">
        <f t="shared" ca="1" si="252"/>
        <v>1</v>
      </c>
      <c r="Y1796" s="7"/>
    </row>
    <row r="1797" spans="1:25" ht="15" customHeight="1" x14ac:dyDescent="0.25">
      <c r="A1797" s="139">
        <v>1790</v>
      </c>
      <c r="B1797" s="10">
        <f t="shared" ref="B1797:B1860" ca="1" si="253">RAND()</f>
        <v>0.68876213554608057</v>
      </c>
      <c r="C1797" s="60">
        <f ca="1">_xlfn.NORM.INV(B1797,'Input Parameters'!$E$15,'Input Parameters'!$F$15)</f>
        <v>297.6490496205796</v>
      </c>
      <c r="D1797" s="10">
        <f t="shared" ref="D1797:D1860" ca="1" si="254">RAND()</f>
        <v>0.67349947789302245</v>
      </c>
      <c r="E1797" s="62">
        <f ca="1">IF(_xlfn.NORM.INV(D1797,'Input Parameters'!$E$17,'Input Parameters'!$F$17)&lt;3500,3500,IF(_xlfn.NORM.INV(D1797,'Input Parameters'!$E$17,'Input Parameters'!$F$17)&gt;5500,5500,_xlfn.NORM.INV(D1797,'Input Parameters'!$E$17,'Input Parameters'!$F$17)))</f>
        <v>5114.7179072176914</v>
      </c>
      <c r="F1797" s="10">
        <f t="shared" ref="F1797:F1860" ca="1" si="255">RAND()</f>
        <v>0.20402686924599867</v>
      </c>
      <c r="G1797" s="64">
        <f ca="1">_xlfn.NORM.INV(F1797,'Input Parameters'!$E$20,'Input Parameters'!$F$20)</f>
        <v>277.10693267987597</v>
      </c>
      <c r="H1797" s="57">
        <f ca="1">EXP(E1797*(1/'Input Parameters'!$E$23-1/G1797))</f>
        <v>0.36902856569737463</v>
      </c>
      <c r="I1797" s="10">
        <f t="shared" ref="I1797:I1860" ca="1" si="256">RAND()</f>
        <v>0.68102451222056626</v>
      </c>
      <c r="J1797" s="30">
        <f ca="1">_xlfn.BETA.INV(I1797,'Input Parameters'!$L$26,'Input Parameters'!$M$26,'Input Parameters'!$J$26,'Input Parameters'!$K$26)</f>
        <v>0.73385904641246025</v>
      </c>
      <c r="K1797" s="168">
        <f ca="1">('Input Parameters'!$E$27/'Input Parameters'!$E$38)^$J1797</f>
        <v>5.174625167214052E-3</v>
      </c>
      <c r="L1797" s="69">
        <f ca="1">$H1797*$C1797*'Input Parameters'!$E$25*K1797</f>
        <v>0.56838601263057353</v>
      </c>
      <c r="M1797" s="24">
        <f t="shared" ref="M1797:M1860" ca="1" si="257">RAND()</f>
        <v>0.17371811072747889</v>
      </c>
      <c r="N1797" s="15">
        <f ca="1">_xlfn.NORM.INV(M1797,'Input Parameters'!$E$29,'Input Parameters'!$F$29)</f>
        <v>9.9906042620166668E-2</v>
      </c>
      <c r="O1797" s="8">
        <f t="shared" ref="O1797:O1860" ca="1" si="258">RAND()</f>
        <v>0.34608820445512167</v>
      </c>
      <c r="P1797" s="30">
        <f ca="1">_xlfn.LOGNORM.INV(O1797,'Input Parameters'!$H$30,'Input Parameters'!$I$30)</f>
        <v>2.225593121272845</v>
      </c>
      <c r="Q1797" s="10">
        <f t="shared" ref="Q1797:Q1860" ca="1" si="259">RAND()</f>
        <v>0.14178166515771939</v>
      </c>
      <c r="R1797" s="30">
        <f>IF('Input Parameters'!$E$32=0,0,_xlfn.BETA.INV(Q1797,'Input Parameters'!$L$32,'Input Parameters'!$M$32,'Input Parameters'!$J$32,'Input Parameters'!$K$32))</f>
        <v>0</v>
      </c>
      <c r="S1797" s="10">
        <f t="shared" ref="S1797:S1860" ca="1" si="260">RAND()</f>
        <v>0.40668743192571732</v>
      </c>
      <c r="T1797" s="26">
        <f ca="1">_xlfn.LOGNORM.INV(S1797,'Input Parameters'!$H$34,'Input Parameters'!$I$34)</f>
        <v>48.947546962809739</v>
      </c>
      <c r="U1797" s="10">
        <f t="shared" ref="U1797:U1860" ca="1" si="261">RAND()</f>
        <v>0.49480952539916223</v>
      </c>
      <c r="V1797" s="30">
        <f ca="1">_xlfn.BETA.INV(U1797,'Input Parameters'!$L$36,'Input Parameters'!$M$36,'Input Parameters'!$J$36,'Input Parameters'!$K$36)</f>
        <v>0.58390924530632515</v>
      </c>
      <c r="W1797" s="2">
        <f ca="1">N1797+(P1797-N1797)*(1-ERF((T1797-R1797)/(2*SQRT(L1797*'Input Parameters'!$E$38))))</f>
        <v>9.9915425807420494E-2</v>
      </c>
      <c r="X1797">
        <f t="shared" ca="1" si="252"/>
        <v>1</v>
      </c>
      <c r="Y1797" s="7"/>
    </row>
    <row r="1798" spans="1:25" ht="15" customHeight="1" x14ac:dyDescent="0.25">
      <c r="A1798" s="139">
        <v>1791</v>
      </c>
      <c r="B1798" s="10">
        <f t="shared" ca="1" si="253"/>
        <v>0.92906227453042045</v>
      </c>
      <c r="C1798" s="60">
        <f ca="1">_xlfn.NORM.INV(B1798,'Input Parameters'!$E$15,'Input Parameters'!$F$15)</f>
        <v>350.56884040714868</v>
      </c>
      <c r="D1798" s="10">
        <f t="shared" ca="1" si="254"/>
        <v>0.25455072739860307</v>
      </c>
      <c r="E1798" s="62">
        <f ca="1">IF(_xlfn.NORM.INV(D1798,'Input Parameters'!$E$17,'Input Parameters'!$F$17)&lt;3500,3500,IF(_xlfn.NORM.INV(D1798,'Input Parameters'!$E$17,'Input Parameters'!$F$17)&gt;5500,5500,_xlfn.NORM.INV(D1798,'Input Parameters'!$E$17,'Input Parameters'!$F$17)))</f>
        <v>4337.833775981997</v>
      </c>
      <c r="F1798" s="10">
        <f t="shared" ca="1" si="255"/>
        <v>0.26500897897900455</v>
      </c>
      <c r="G1798" s="64">
        <f ca="1">_xlfn.NORM.INV(F1798,'Input Parameters'!$E$20,'Input Parameters'!$F$20)</f>
        <v>278.44254336936331</v>
      </c>
      <c r="H1798" s="57">
        <f ca="1">EXP(E1798*(1/'Input Parameters'!$E$23-1/G1798))</f>
        <v>0.46283938569472877</v>
      </c>
      <c r="I1798" s="10">
        <f t="shared" ca="1" si="256"/>
        <v>0.14273310615551338</v>
      </c>
      <c r="J1798" s="30">
        <f ca="1">_xlfn.BETA.INV(I1798,'Input Parameters'!$L$26,'Input Parameters'!$M$26,'Input Parameters'!$J$26,'Input Parameters'!$K$26)</f>
        <v>0.48098005924198545</v>
      </c>
      <c r="K1798" s="168">
        <f ca="1">('Input Parameters'!$E$27/'Input Parameters'!$E$38)^$J1798</f>
        <v>3.1743052661674341E-2</v>
      </c>
      <c r="L1798" s="69">
        <f ca="1">$H1798*$C1798*'Input Parameters'!$E$25*K1798</f>
        <v>5.1505346141854629</v>
      </c>
      <c r="M1798" s="24">
        <f t="shared" ca="1" si="257"/>
        <v>0.12856988638744582</v>
      </c>
      <c r="N1798" s="15">
        <f ca="1">_xlfn.NORM.INV(M1798,'Input Parameters'!$E$29,'Input Parameters'!$F$29)</f>
        <v>9.9886682262356793E-2</v>
      </c>
      <c r="O1798" s="8">
        <f t="shared" ca="1" si="258"/>
        <v>0.1614459350880042</v>
      </c>
      <c r="P1798" s="30">
        <f ca="1">_xlfn.LOGNORM.INV(O1798,'Input Parameters'!$H$30,'Input Parameters'!$I$30)</f>
        <v>1.6821567642338298</v>
      </c>
      <c r="Q1798" s="10">
        <f t="shared" ca="1" si="259"/>
        <v>0.79663968204801283</v>
      </c>
      <c r="R1798" s="30">
        <f>IF('Input Parameters'!$E$32=0,0,_xlfn.BETA.INV(Q1798,'Input Parameters'!$L$32,'Input Parameters'!$M$32,'Input Parameters'!$J$32,'Input Parameters'!$K$32))</f>
        <v>0</v>
      </c>
      <c r="S1798" s="10">
        <f t="shared" ca="1" si="260"/>
        <v>0.25903278416456899</v>
      </c>
      <c r="T1798" s="26">
        <f ca="1">_xlfn.LOGNORM.INV(S1798,'Input Parameters'!$H$34,'Input Parameters'!$I$34)</f>
        <v>46.509934765423949</v>
      </c>
      <c r="U1798" s="10">
        <f t="shared" ca="1" si="261"/>
        <v>0.84028739118457718</v>
      </c>
      <c r="V1798" s="30">
        <f ca="1">_xlfn.BETA.INV(U1798,'Input Parameters'!$L$36,'Input Parameters'!$M$36,'Input Parameters'!$J$36,'Input Parameters'!$K$36)</f>
        <v>0.75072294222322578</v>
      </c>
      <c r="W1798" s="2">
        <f ca="1">N1798+(P1798-N1798)*(1-ERF((T1798-R1798)/(2*SQRT(L1798*'Input Parameters'!$E$38))))</f>
        <v>0.33296117619691373</v>
      </c>
      <c r="X1798">
        <f t="shared" ca="1" si="252"/>
        <v>1</v>
      </c>
      <c r="Y1798" s="7"/>
    </row>
    <row r="1799" spans="1:25" ht="15" customHeight="1" x14ac:dyDescent="0.25">
      <c r="A1799" s="139">
        <v>1792</v>
      </c>
      <c r="B1799" s="10">
        <f t="shared" ca="1" si="253"/>
        <v>0.49892204953855745</v>
      </c>
      <c r="C1799" s="60">
        <f ca="1">_xlfn.NORM.INV(B1799,'Input Parameters'!$E$15,'Input Parameters'!$F$15)</f>
        <v>270.82076800316941</v>
      </c>
      <c r="D1799" s="10">
        <f t="shared" ca="1" si="254"/>
        <v>0.53883970310486828</v>
      </c>
      <c r="E1799" s="62">
        <f ca="1">IF(_xlfn.NORM.INV(D1799,'Input Parameters'!$E$17,'Input Parameters'!$F$17)&lt;3500,3500,IF(_xlfn.NORM.INV(D1799,'Input Parameters'!$E$17,'Input Parameters'!$F$17)&gt;5500,5500,_xlfn.NORM.INV(D1799,'Input Parameters'!$E$17,'Input Parameters'!$F$17)))</f>
        <v>4868.2577047016257</v>
      </c>
      <c r="F1799" s="10">
        <f t="shared" ca="1" si="255"/>
        <v>0.36802878363033831</v>
      </c>
      <c r="G1799" s="64">
        <f ca="1">_xlfn.NORM.INV(F1799,'Input Parameters'!$E$20,'Input Parameters'!$F$20)</f>
        <v>280.39157265254954</v>
      </c>
      <c r="H1799" s="57">
        <f ca="1">EXP(E1799*(1/'Input Parameters'!$E$23-1/G1799))</f>
        <v>0.47566411085440785</v>
      </c>
      <c r="I1799" s="10">
        <f t="shared" ca="1" si="256"/>
        <v>5.3901910840138401E-3</v>
      </c>
      <c r="J1799" s="30">
        <f ca="1">_xlfn.BETA.INV(I1799,'Input Parameters'!$L$26,'Input Parameters'!$M$26,'Input Parameters'!$J$26,'Input Parameters'!$K$26)</f>
        <v>0.24890941535424316</v>
      </c>
      <c r="K1799" s="168">
        <f ca="1">('Input Parameters'!$E$27/'Input Parameters'!$E$38)^$J1799</f>
        <v>0.16772439551289739</v>
      </c>
      <c r="L1799" s="69">
        <f ca="1">$H1799*$C1799*'Input Parameters'!$E$25*K1799</f>
        <v>21.606209635798951</v>
      </c>
      <c r="M1799" s="24">
        <f t="shared" ca="1" si="257"/>
        <v>0.47110018912473406</v>
      </c>
      <c r="N1799" s="15">
        <f ca="1">_xlfn.NORM.INV(M1799,'Input Parameters'!$E$29,'Input Parameters'!$F$29)</f>
        <v>9.9992749544198845E-2</v>
      </c>
      <c r="O1799" s="8">
        <f t="shared" ca="1" si="258"/>
        <v>0.74782540871404091</v>
      </c>
      <c r="P1799" s="30">
        <f ca="1">_xlfn.LOGNORM.INV(O1799,'Input Parameters'!$H$30,'Input Parameters'!$I$30)</f>
        <v>3.6782287335229249</v>
      </c>
      <c r="Q1799" s="10">
        <f t="shared" ca="1" si="259"/>
        <v>0.50026401733848069</v>
      </c>
      <c r="R1799" s="30">
        <f>IF('Input Parameters'!$E$32=0,0,_xlfn.BETA.INV(Q1799,'Input Parameters'!$L$32,'Input Parameters'!$M$32,'Input Parameters'!$J$32,'Input Parameters'!$K$32))</f>
        <v>0</v>
      </c>
      <c r="S1799" s="10">
        <f t="shared" ca="1" si="260"/>
        <v>0.39480926079382828</v>
      </c>
      <c r="T1799" s="26">
        <f ca="1">_xlfn.LOGNORM.INV(S1799,'Input Parameters'!$H$34,'Input Parameters'!$I$34)</f>
        <v>48.760604133865975</v>
      </c>
      <c r="U1799" s="10">
        <f t="shared" ca="1" si="261"/>
        <v>0.12318141782118541</v>
      </c>
      <c r="V1799" s="30">
        <f ca="1">_xlfn.BETA.INV(U1799,'Input Parameters'!$L$36,'Input Parameters'!$M$36,'Input Parameters'!$J$36,'Input Parameters'!$K$36)</f>
        <v>0.43060073231909657</v>
      </c>
      <c r="W1799" s="2">
        <f ca="1">N1799+(P1799-N1799)*(1-ERF((T1799-R1799)/(2*SQRT(L1799*'Input Parameters'!$E$38))))</f>
        <v>1.7396525988418365</v>
      </c>
      <c r="X1799">
        <f t="shared" ca="1" si="252"/>
        <v>0</v>
      </c>
      <c r="Y1799" s="7"/>
    </row>
    <row r="1800" spans="1:25" ht="15" customHeight="1" x14ac:dyDescent="0.25">
      <c r="A1800" s="139">
        <v>1793</v>
      </c>
      <c r="B1800" s="10">
        <f t="shared" ca="1" si="253"/>
        <v>0.77927930933651035</v>
      </c>
      <c r="C1800" s="60">
        <f ca="1">_xlfn.NORM.INV(B1800,'Input Parameters'!$E$15,'Input Parameters'!$F$15)</f>
        <v>312.68322366881273</v>
      </c>
      <c r="D1800" s="10">
        <f t="shared" ca="1" si="254"/>
        <v>0.8654798271586478</v>
      </c>
      <c r="E1800" s="62">
        <f ca="1">IF(_xlfn.NORM.INV(D1800,'Input Parameters'!$E$17,'Input Parameters'!$F$17)&lt;3500,3500,IF(_xlfn.NORM.INV(D1800,'Input Parameters'!$E$17,'Input Parameters'!$F$17)&gt;5500,5500,_xlfn.NORM.INV(D1800,'Input Parameters'!$E$17,'Input Parameters'!$F$17)))</f>
        <v>5500</v>
      </c>
      <c r="F1800" s="10">
        <f t="shared" ca="1" si="255"/>
        <v>0.71044690791976794</v>
      </c>
      <c r="G1800" s="64">
        <f ca="1">_xlfn.NORM.INV(F1800,'Input Parameters'!$E$20,'Input Parameters'!$F$20)</f>
        <v>286.36642822147525</v>
      </c>
      <c r="H1800" s="57">
        <f ca="1">EXP(E1800*(1/'Input Parameters'!$E$23-1/G1800))</f>
        <v>0.65037720250785869</v>
      </c>
      <c r="I1800" s="10">
        <f t="shared" ca="1" si="256"/>
        <v>0.95250977987811714</v>
      </c>
      <c r="J1800" s="30">
        <f ca="1">_xlfn.BETA.INV(I1800,'Input Parameters'!$L$26,'Input Parameters'!$M$26,'Input Parameters'!$J$26,'Input Parameters'!$K$26)</f>
        <v>0.87885198100928719</v>
      </c>
      <c r="K1800" s="168">
        <f ca="1">('Input Parameters'!$E$27/'Input Parameters'!$E$38)^$J1800</f>
        <v>1.8289264231171377E-3</v>
      </c>
      <c r="L1800" s="69">
        <f ca="1">$H1800*$C1800*'Input Parameters'!$E$25*K1800</f>
        <v>0.37193420892867929</v>
      </c>
      <c r="M1800" s="24">
        <f t="shared" ca="1" si="257"/>
        <v>9.5143914742153002E-2</v>
      </c>
      <c r="N1800" s="15">
        <f ca="1">_xlfn.NORM.INV(M1800,'Input Parameters'!$E$29,'Input Parameters'!$F$29)</f>
        <v>9.9869027188671147E-2</v>
      </c>
      <c r="O1800" s="8">
        <f t="shared" ca="1" si="258"/>
        <v>0.76925112539508556</v>
      </c>
      <c r="P1800" s="30">
        <f ca="1">_xlfn.LOGNORM.INV(O1800,'Input Parameters'!$H$30,'Input Parameters'!$I$30)</f>
        <v>3.799591537844444</v>
      </c>
      <c r="Q1800" s="10">
        <f t="shared" ca="1" si="259"/>
        <v>0.57329922650822962</v>
      </c>
      <c r="R1800" s="30">
        <f>IF('Input Parameters'!$E$32=0,0,_xlfn.BETA.INV(Q1800,'Input Parameters'!$L$32,'Input Parameters'!$M$32,'Input Parameters'!$J$32,'Input Parameters'!$K$32))</f>
        <v>0</v>
      </c>
      <c r="S1800" s="10">
        <f t="shared" ca="1" si="260"/>
        <v>0.39620511235664024</v>
      </c>
      <c r="T1800" s="26">
        <f ca="1">_xlfn.LOGNORM.INV(S1800,'Input Parameters'!$H$34,'Input Parameters'!$I$34)</f>
        <v>48.782611569071513</v>
      </c>
      <c r="U1800" s="10">
        <f t="shared" ca="1" si="261"/>
        <v>0.9940954850161654</v>
      </c>
      <c r="V1800" s="30">
        <f ca="1">_xlfn.BETA.INV(U1800,'Input Parameters'!$L$36,'Input Parameters'!$M$36,'Input Parameters'!$J$36,'Input Parameters'!$K$36)</f>
        <v>1.0358876619268662</v>
      </c>
      <c r="W1800" s="2">
        <f ca="1">N1800+(P1800-N1800)*(1-ERF((T1800-R1800)/(2*SQRT(L1800*'Input Parameters'!$E$38))))</f>
        <v>9.9869084479746878E-2</v>
      </c>
      <c r="X1800">
        <f t="shared" ref="X1800:X1863" ca="1" si="262">IF(W1800&gt;V1800,0,1)</f>
        <v>1</v>
      </c>
      <c r="Y1800" s="7"/>
    </row>
    <row r="1801" spans="1:25" ht="15" customHeight="1" x14ac:dyDescent="0.25">
      <c r="A1801" s="139">
        <v>1794</v>
      </c>
      <c r="B1801" s="10">
        <f t="shared" ca="1" si="253"/>
        <v>0.76902542785875405</v>
      </c>
      <c r="C1801" s="60">
        <f ca="1">_xlfn.NORM.INV(B1801,'Input Parameters'!$E$15,'Input Parameters'!$F$15)</f>
        <v>310.83412172489329</v>
      </c>
      <c r="D1801" s="10">
        <f t="shared" ca="1" si="254"/>
        <v>0.22889007504760073</v>
      </c>
      <c r="E1801" s="62">
        <f ca="1">IF(_xlfn.NORM.INV(D1801,'Input Parameters'!$E$17,'Input Parameters'!$F$17)&lt;3500,3500,IF(_xlfn.NORM.INV(D1801,'Input Parameters'!$E$17,'Input Parameters'!$F$17)&gt;5500,5500,_xlfn.NORM.INV(D1801,'Input Parameters'!$E$17,'Input Parameters'!$F$17)))</f>
        <v>4280.2450281926886</v>
      </c>
      <c r="F1801" s="10">
        <f t="shared" ca="1" si="255"/>
        <v>0.50187431521706827</v>
      </c>
      <c r="G1801" s="64">
        <f ca="1">_xlfn.NORM.INV(F1801,'Input Parameters'!$E$20,'Input Parameters'!$F$20)</f>
        <v>282.68147813297935</v>
      </c>
      <c r="H1801" s="57">
        <f ca="1">EXP(E1801*(1/'Input Parameters'!$E$23-1/G1801))</f>
        <v>0.58881906245528437</v>
      </c>
      <c r="I1801" s="10">
        <f t="shared" ca="1" si="256"/>
        <v>0.30077968844479608</v>
      </c>
      <c r="J1801" s="30">
        <f ca="1">_xlfn.BETA.INV(I1801,'Input Parameters'!$L$26,'Input Parameters'!$M$26,'Input Parameters'!$J$26,'Input Parameters'!$K$26)</f>
        <v>0.57461269861437547</v>
      </c>
      <c r="K1801" s="168">
        <f ca="1">('Input Parameters'!$E$27/'Input Parameters'!$E$38)^$J1801</f>
        <v>1.6216751334347527E-2</v>
      </c>
      <c r="L1801" s="69">
        <f ca="1">$H1801*$C1801*'Input Parameters'!$E$25*K1801</f>
        <v>2.9680718232665089</v>
      </c>
      <c r="M1801" s="24">
        <f t="shared" ca="1" si="257"/>
        <v>0.97449670063491622</v>
      </c>
      <c r="N1801" s="15">
        <f ca="1">_xlfn.NORM.INV(M1801,'Input Parameters'!$E$29,'Input Parameters'!$F$29)</f>
        <v>0.10019514242530457</v>
      </c>
      <c r="O1801" s="8">
        <f t="shared" ca="1" si="258"/>
        <v>1.8968664462554519E-2</v>
      </c>
      <c r="P1801" s="30">
        <f ca="1">_xlfn.LOGNORM.INV(O1801,'Input Parameters'!$H$30,'Input Parameters'!$I$30)</f>
        <v>1.0066213935858594</v>
      </c>
      <c r="Q1801" s="10">
        <f t="shared" ca="1" si="259"/>
        <v>0.34899203125140532</v>
      </c>
      <c r="R1801" s="30">
        <f>IF('Input Parameters'!$E$32=0,0,_xlfn.BETA.INV(Q1801,'Input Parameters'!$L$32,'Input Parameters'!$M$32,'Input Parameters'!$J$32,'Input Parameters'!$K$32))</f>
        <v>0</v>
      </c>
      <c r="S1801" s="10">
        <f t="shared" ca="1" si="260"/>
        <v>0.84436452192174904</v>
      </c>
      <c r="T1801" s="26">
        <f ca="1">_xlfn.LOGNORM.INV(S1801,'Input Parameters'!$H$34,'Input Parameters'!$I$34)</f>
        <v>57.181123578940955</v>
      </c>
      <c r="U1801" s="10">
        <f t="shared" ca="1" si="261"/>
        <v>0.97088595219596041</v>
      </c>
      <c r="V1801" s="30">
        <f ca="1">_xlfn.BETA.INV(U1801,'Input Parameters'!$L$36,'Input Parameters'!$M$36,'Input Parameters'!$J$36,'Input Parameters'!$K$36)</f>
        <v>0.91633579752990668</v>
      </c>
      <c r="W1801" s="2">
        <f ca="1">N1801+(P1801-N1801)*(1-ERF((T1801-R1801)/(2*SQRT(L1801*'Input Parameters'!$E$38))))</f>
        <v>0.11735262678205333</v>
      </c>
      <c r="X1801">
        <f t="shared" ca="1" si="262"/>
        <v>1</v>
      </c>
      <c r="Y1801" s="7"/>
    </row>
    <row r="1802" spans="1:25" ht="15" customHeight="1" x14ac:dyDescent="0.25">
      <c r="A1802" s="139">
        <v>1795</v>
      </c>
      <c r="B1802" s="10">
        <f t="shared" ca="1" si="253"/>
        <v>0.59355798049355946</v>
      </c>
      <c r="C1802" s="60">
        <f ca="1">_xlfn.NORM.INV(B1802,'Input Parameters'!$E$15,'Input Parameters'!$F$15)</f>
        <v>283.79517114586105</v>
      </c>
      <c r="D1802" s="10">
        <f t="shared" ca="1" si="254"/>
        <v>2.5938410764151487E-2</v>
      </c>
      <c r="E1802" s="62">
        <f ca="1">IF(_xlfn.NORM.INV(D1802,'Input Parameters'!$E$17,'Input Parameters'!$F$17)&lt;3500,3500,IF(_xlfn.NORM.INV(D1802,'Input Parameters'!$E$17,'Input Parameters'!$F$17)&gt;5500,5500,_xlfn.NORM.INV(D1802,'Input Parameters'!$E$17,'Input Parameters'!$F$17)))</f>
        <v>3500</v>
      </c>
      <c r="F1802" s="10">
        <f t="shared" ca="1" si="255"/>
        <v>0.12410074504584312</v>
      </c>
      <c r="G1802" s="64">
        <f ca="1">_xlfn.NORM.INV(F1802,'Input Parameters'!$E$20,'Input Parameters'!$F$20)</f>
        <v>274.91331684728897</v>
      </c>
      <c r="H1802" s="57">
        <f ca="1">EXP(E1802*(1/'Input Parameters'!$E$23-1/G1802))</f>
        <v>0.4570565697718359</v>
      </c>
      <c r="I1802" s="10">
        <f t="shared" ca="1" si="256"/>
        <v>0.70237051545215567</v>
      </c>
      <c r="J1802" s="30">
        <f ca="1">_xlfn.BETA.INV(I1802,'Input Parameters'!$L$26,'Input Parameters'!$M$26,'Input Parameters'!$J$26,'Input Parameters'!$K$26)</f>
        <v>0.74266279173887217</v>
      </c>
      <c r="K1802" s="168">
        <f ca="1">('Input Parameters'!$E$27/'Input Parameters'!$E$38)^$J1802</f>
        <v>4.8579543355905998E-3</v>
      </c>
      <c r="L1802" s="69">
        <f ca="1">$H1802*$C1802*'Input Parameters'!$E$25*K1802</f>
        <v>0.63012743052098941</v>
      </c>
      <c r="M1802" s="24">
        <f t="shared" ca="1" si="257"/>
        <v>0.79816946143138501</v>
      </c>
      <c r="N1802" s="15">
        <f ca="1">_xlfn.NORM.INV(M1802,'Input Parameters'!$E$29,'Input Parameters'!$F$29)</f>
        <v>0.10008351005853594</v>
      </c>
      <c r="O1802" s="8">
        <f t="shared" ca="1" si="258"/>
        <v>4.9847715433034456E-2</v>
      </c>
      <c r="P1802" s="30">
        <f ca="1">_xlfn.LOGNORM.INV(O1802,'Input Parameters'!$H$30,'Input Parameters'!$I$30)</f>
        <v>1.2328702901232025</v>
      </c>
      <c r="Q1802" s="10">
        <f t="shared" ca="1" si="259"/>
        <v>0.92022478610052183</v>
      </c>
      <c r="R1802" s="30">
        <f>IF('Input Parameters'!$E$32=0,0,_xlfn.BETA.INV(Q1802,'Input Parameters'!$L$32,'Input Parameters'!$M$32,'Input Parameters'!$J$32,'Input Parameters'!$K$32))</f>
        <v>0</v>
      </c>
      <c r="S1802" s="10">
        <f t="shared" ca="1" si="260"/>
        <v>0.15796799838081699</v>
      </c>
      <c r="T1802" s="26">
        <f ca="1">_xlfn.LOGNORM.INV(S1802,'Input Parameters'!$H$34,'Input Parameters'!$I$34)</f>
        <v>44.490438200099909</v>
      </c>
      <c r="U1802" s="10">
        <f t="shared" ca="1" si="261"/>
        <v>0.23628108759666855</v>
      </c>
      <c r="V1802" s="30">
        <f ca="1">_xlfn.BETA.INV(U1802,'Input Parameters'!$L$36,'Input Parameters'!$M$36,'Input Parameters'!$J$36,'Input Parameters'!$K$36)</f>
        <v>0.48444290638675774</v>
      </c>
      <c r="W1802" s="2">
        <f ca="1">N1802+(P1802-N1802)*(1-ERF((T1802-R1802)/(2*SQRT(L1802*'Input Parameters'!$E$38))))</f>
        <v>0.10016730887760096</v>
      </c>
      <c r="X1802">
        <f t="shared" ca="1" si="262"/>
        <v>1</v>
      </c>
      <c r="Y1802" s="7"/>
    </row>
    <row r="1803" spans="1:25" ht="15" customHeight="1" x14ac:dyDescent="0.25">
      <c r="A1803" s="139">
        <v>1796</v>
      </c>
      <c r="B1803" s="10">
        <f t="shared" ca="1" si="253"/>
        <v>0.42594482000584577</v>
      </c>
      <c r="C1803" s="60">
        <f ca="1">_xlfn.NORM.INV(B1803,'Input Parameters'!$E$15,'Input Parameters'!$F$15)</f>
        <v>260.84885512336888</v>
      </c>
      <c r="D1803" s="10">
        <f t="shared" ca="1" si="254"/>
        <v>8.0675184643086983E-2</v>
      </c>
      <c r="E1803" s="62">
        <f ca="1">IF(_xlfn.NORM.INV(D1803,'Input Parameters'!$E$17,'Input Parameters'!$F$17)&lt;3500,3500,IF(_xlfn.NORM.INV(D1803,'Input Parameters'!$E$17,'Input Parameters'!$F$17)&gt;5500,5500,_xlfn.NORM.INV(D1803,'Input Parameters'!$E$17,'Input Parameters'!$F$17)))</f>
        <v>3819.618947992918</v>
      </c>
      <c r="F1803" s="10">
        <f t="shared" ca="1" si="255"/>
        <v>0.77842057403810083</v>
      </c>
      <c r="G1803" s="64">
        <f ca="1">_xlfn.NORM.INV(F1803,'Input Parameters'!$E$20,'Input Parameters'!$F$20)</f>
        <v>287.78802855025089</v>
      </c>
      <c r="H1803" s="57">
        <f ca="1">EXP(E1803*(1/'Input Parameters'!$E$23-1/G1803))</f>
        <v>0.79225012644391679</v>
      </c>
      <c r="I1803" s="10">
        <f t="shared" ca="1" si="256"/>
        <v>0.89986365134630097</v>
      </c>
      <c r="J1803" s="30">
        <f ca="1">_xlfn.BETA.INV(I1803,'Input Parameters'!$L$26,'Input Parameters'!$M$26,'Input Parameters'!$J$26,'Input Parameters'!$K$26)</f>
        <v>0.8389430707590666</v>
      </c>
      <c r="K1803" s="168">
        <f ca="1">('Input Parameters'!$E$27/'Input Parameters'!$E$38)^$J1803</f>
        <v>2.4351216202331081E-3</v>
      </c>
      <c r="L1803" s="69">
        <f ca="1">$H1803*$C1803*'Input Parameters'!$E$25*K1803</f>
        <v>0.50323623987407462</v>
      </c>
      <c r="M1803" s="24">
        <f t="shared" ca="1" si="257"/>
        <v>0.52564957866605944</v>
      </c>
      <c r="N1803" s="15">
        <f ca="1">_xlfn.NORM.INV(M1803,'Input Parameters'!$E$29,'Input Parameters'!$F$29)</f>
        <v>0.10000643383187824</v>
      </c>
      <c r="O1803" s="8">
        <f t="shared" ca="1" si="258"/>
        <v>0.68992371463406987</v>
      </c>
      <c r="P1803" s="30">
        <f ca="1">_xlfn.LOGNORM.INV(O1803,'Input Parameters'!$H$30,'Input Parameters'!$I$30)</f>
        <v>3.3911480507572178</v>
      </c>
      <c r="Q1803" s="10">
        <f t="shared" ca="1" si="259"/>
        <v>0.76810223364110908</v>
      </c>
      <c r="R1803" s="30">
        <f>IF('Input Parameters'!$E$32=0,0,_xlfn.BETA.INV(Q1803,'Input Parameters'!$L$32,'Input Parameters'!$M$32,'Input Parameters'!$J$32,'Input Parameters'!$K$32))</f>
        <v>0</v>
      </c>
      <c r="S1803" s="10">
        <f t="shared" ca="1" si="260"/>
        <v>6.6881784932619981E-2</v>
      </c>
      <c r="T1803" s="26">
        <f ca="1">_xlfn.LOGNORM.INV(S1803,'Input Parameters'!$H$34,'Input Parameters'!$I$34)</f>
        <v>41.822824080786404</v>
      </c>
      <c r="U1803" s="10">
        <f t="shared" ca="1" si="261"/>
        <v>0.89397785826664222</v>
      </c>
      <c r="V1803" s="30">
        <f ca="1">_xlfn.BETA.INV(U1803,'Input Parameters'!$L$36,'Input Parameters'!$M$36,'Input Parameters'!$J$36,'Input Parameters'!$K$36)</f>
        <v>0.79601452145133078</v>
      </c>
      <c r="W1803" s="2">
        <f ca="1">N1803+(P1803-N1803)*(1-ERF((T1803-R1803)/(2*SQRT(L1803*'Input Parameters'!$E$38))))</f>
        <v>0.10010720536817704</v>
      </c>
      <c r="X1803">
        <f t="shared" ca="1" si="262"/>
        <v>1</v>
      </c>
      <c r="Y1803" s="7"/>
    </row>
    <row r="1804" spans="1:25" ht="15" customHeight="1" x14ac:dyDescent="0.25">
      <c r="A1804" s="139">
        <v>1797</v>
      </c>
      <c r="B1804" s="10">
        <f t="shared" ca="1" si="253"/>
        <v>0.3392532679334298</v>
      </c>
      <c r="C1804" s="60">
        <f ca="1">_xlfn.NORM.INV(B1804,'Input Parameters'!$E$15,'Input Parameters'!$F$15)</f>
        <v>248.503913192808</v>
      </c>
      <c r="D1804" s="10">
        <f t="shared" ca="1" si="254"/>
        <v>0.71110428421355931</v>
      </c>
      <c r="E1804" s="62">
        <f ca="1">IF(_xlfn.NORM.INV(D1804,'Input Parameters'!$E$17,'Input Parameters'!$F$17)&lt;3500,3500,IF(_xlfn.NORM.INV(D1804,'Input Parameters'!$E$17,'Input Parameters'!$F$17)&gt;5500,5500,_xlfn.NORM.INV(D1804,'Input Parameters'!$E$17,'Input Parameters'!$F$17)))</f>
        <v>5189.6295488585802</v>
      </c>
      <c r="F1804" s="10">
        <f t="shared" ca="1" si="255"/>
        <v>0.89371833126034184</v>
      </c>
      <c r="G1804" s="64">
        <f ca="1">_xlfn.NORM.INV(F1804,'Input Parameters'!$E$20,'Input Parameters'!$F$20)</f>
        <v>291.00187052566997</v>
      </c>
      <c r="H1804" s="57">
        <f ca="1">EXP(E1804*(1/'Input Parameters'!$E$23-1/G1804))</f>
        <v>0.88936221542537675</v>
      </c>
      <c r="I1804" s="10">
        <f t="shared" ca="1" si="256"/>
        <v>0.29811357651179793</v>
      </c>
      <c r="J1804" s="30">
        <f ca="1">_xlfn.BETA.INV(I1804,'Input Parameters'!$L$26,'Input Parameters'!$M$26,'Input Parameters'!$J$26,'Input Parameters'!$K$26)</f>
        <v>0.57330596761943009</v>
      </c>
      <c r="K1804" s="168">
        <f ca="1">('Input Parameters'!$E$27/'Input Parameters'!$E$38)^$J1804</f>
        <v>1.6369468999634075E-2</v>
      </c>
      <c r="L1804" s="69">
        <f ca="1">$H1804*$C1804*'Input Parameters'!$E$25*K1804</f>
        <v>3.6178161926667642</v>
      </c>
      <c r="M1804" s="24">
        <f t="shared" ca="1" si="257"/>
        <v>0.60922687727215863</v>
      </c>
      <c r="N1804" s="15">
        <f ca="1">_xlfn.NORM.INV(M1804,'Input Parameters'!$E$29,'Input Parameters'!$F$29)</f>
        <v>0.10002773045769139</v>
      </c>
      <c r="O1804" s="8">
        <f t="shared" ca="1" si="258"/>
        <v>0.28761436701685639</v>
      </c>
      <c r="P1804" s="30">
        <f ca="1">_xlfn.LOGNORM.INV(O1804,'Input Parameters'!$H$30,'Input Parameters'!$I$30)</f>
        <v>2.0592331656394331</v>
      </c>
      <c r="Q1804" s="10">
        <f t="shared" ca="1" si="259"/>
        <v>0.26779136753516064</v>
      </c>
      <c r="R1804" s="30">
        <f>IF('Input Parameters'!$E$32=0,0,_xlfn.BETA.INV(Q1804,'Input Parameters'!$L$32,'Input Parameters'!$M$32,'Input Parameters'!$J$32,'Input Parameters'!$K$32))</f>
        <v>0</v>
      </c>
      <c r="S1804" s="10">
        <f t="shared" ca="1" si="260"/>
        <v>0.76546564556609631</v>
      </c>
      <c r="T1804" s="26">
        <f ca="1">_xlfn.LOGNORM.INV(S1804,'Input Parameters'!$H$34,'Input Parameters'!$I$34)</f>
        <v>55.163036670094193</v>
      </c>
      <c r="U1804" s="10">
        <f t="shared" ca="1" si="261"/>
        <v>0.52958424519716707</v>
      </c>
      <c r="V1804" s="30">
        <f ca="1">_xlfn.BETA.INV(U1804,'Input Parameters'!$L$36,'Input Parameters'!$M$36,'Input Parameters'!$J$36,'Input Parameters'!$K$36)</f>
        <v>0.59727850987602216</v>
      </c>
      <c r="W1804" s="2">
        <f ca="1">N1804+(P1804-N1804)*(1-ERF((T1804-R1804)/(2*SQRT(L1804*'Input Parameters'!$E$38))))</f>
        <v>0.17896918784323099</v>
      </c>
      <c r="X1804">
        <f t="shared" ca="1" si="262"/>
        <v>1</v>
      </c>
      <c r="Y1804" s="7"/>
    </row>
    <row r="1805" spans="1:25" ht="15" customHeight="1" x14ac:dyDescent="0.25">
      <c r="A1805" s="139">
        <v>1798</v>
      </c>
      <c r="B1805" s="10">
        <f t="shared" ca="1" si="253"/>
        <v>0.51725265103468954</v>
      </c>
      <c r="C1805" s="60">
        <f ca="1">_xlfn.NORM.INV(B1805,'Input Parameters'!$E$15,'Input Parameters'!$F$15)</f>
        <v>273.31157957901303</v>
      </c>
      <c r="D1805" s="10">
        <f t="shared" ca="1" si="254"/>
        <v>7.3049149672816838E-2</v>
      </c>
      <c r="E1805" s="62">
        <f ca="1">IF(_xlfn.NORM.INV(D1805,'Input Parameters'!$E$17,'Input Parameters'!$F$17)&lt;3500,3500,IF(_xlfn.NORM.INV(D1805,'Input Parameters'!$E$17,'Input Parameters'!$F$17)&gt;5500,5500,_xlfn.NORM.INV(D1805,'Input Parameters'!$E$17,'Input Parameters'!$F$17)))</f>
        <v>3782.5836042795486</v>
      </c>
      <c r="F1805" s="10">
        <f t="shared" ca="1" si="255"/>
        <v>0.3418471298079212</v>
      </c>
      <c r="G1805" s="64">
        <f ca="1">_xlfn.NORM.INV(F1805,'Input Parameters'!$E$20,'Input Parameters'!$F$20)</f>
        <v>279.9202378208484</v>
      </c>
      <c r="H1805" s="57">
        <f ca="1">EXP(E1805*(1/'Input Parameters'!$E$23-1/G1805))</f>
        <v>0.54878312789391648</v>
      </c>
      <c r="I1805" s="10">
        <f t="shared" ca="1" si="256"/>
        <v>0.23597158927963624</v>
      </c>
      <c r="J1805" s="30">
        <f ca="1">_xlfn.BETA.INV(I1805,'Input Parameters'!$L$26,'Input Parameters'!$M$26,'Input Parameters'!$J$26,'Input Parameters'!$K$26)</f>
        <v>0.54088980187944802</v>
      </c>
      <c r="K1805" s="168">
        <f ca="1">('Input Parameters'!$E$27/'Input Parameters'!$E$38)^$J1805</f>
        <v>2.0654637705204856E-2</v>
      </c>
      <c r="L1805" s="69">
        <f ca="1">$H1805*$C1805*'Input Parameters'!$E$25*K1805</f>
        <v>3.0979639836771571</v>
      </c>
      <c r="M1805" s="24">
        <f t="shared" ca="1" si="257"/>
        <v>0.98584749885449741</v>
      </c>
      <c r="N1805" s="15">
        <f ca="1">_xlfn.NORM.INV(M1805,'Input Parameters'!$E$29,'Input Parameters'!$F$29)</f>
        <v>0.10021930329900912</v>
      </c>
      <c r="O1805" s="8">
        <f t="shared" ca="1" si="258"/>
        <v>0.30038370113832924</v>
      </c>
      <c r="P1805" s="30">
        <f ca="1">_xlfn.LOGNORM.INV(O1805,'Input Parameters'!$H$30,'Input Parameters'!$I$30)</f>
        <v>2.0956106054196355</v>
      </c>
      <c r="Q1805" s="10">
        <f t="shared" ca="1" si="259"/>
        <v>0.6070066927052572</v>
      </c>
      <c r="R1805" s="30">
        <f>IF('Input Parameters'!$E$32=0,0,_xlfn.BETA.INV(Q1805,'Input Parameters'!$L$32,'Input Parameters'!$M$32,'Input Parameters'!$J$32,'Input Parameters'!$K$32))</f>
        <v>0</v>
      </c>
      <c r="S1805" s="10">
        <f t="shared" ca="1" si="260"/>
        <v>0.63394839360020283</v>
      </c>
      <c r="T1805" s="26">
        <f ca="1">_xlfn.LOGNORM.INV(S1805,'Input Parameters'!$H$34,'Input Parameters'!$I$34)</f>
        <v>52.602815775876209</v>
      </c>
      <c r="U1805" s="10">
        <f t="shared" ca="1" si="261"/>
        <v>0.65355129506414034</v>
      </c>
      <c r="V1805" s="30">
        <f ca="1">_xlfn.BETA.INV(U1805,'Input Parameters'!$L$36,'Input Parameters'!$M$36,'Input Parameters'!$J$36,'Input Parameters'!$K$36)</f>
        <v>0.64827034738026623</v>
      </c>
      <c r="W1805" s="2">
        <f ca="1">N1805+(P1805-N1805)*(1-ERF((T1805-R1805)/(2*SQRT(L1805*'Input Parameters'!$E$38))))</f>
        <v>0.16921459053164689</v>
      </c>
      <c r="X1805">
        <f t="shared" ca="1" si="262"/>
        <v>1</v>
      </c>
      <c r="Y1805" s="7"/>
    </row>
    <row r="1806" spans="1:25" ht="15" customHeight="1" x14ac:dyDescent="0.25">
      <c r="A1806" s="139">
        <v>1799</v>
      </c>
      <c r="B1806" s="10">
        <f t="shared" ca="1" si="253"/>
        <v>0.32702193587534201</v>
      </c>
      <c r="C1806" s="60">
        <f ca="1">_xlfn.NORM.INV(B1806,'Input Parameters'!$E$15,'Input Parameters'!$F$15)</f>
        <v>246.68032926802076</v>
      </c>
      <c r="D1806" s="10">
        <f t="shared" ca="1" si="254"/>
        <v>4.9101516916929322E-2</v>
      </c>
      <c r="E1806" s="62">
        <f ca="1">IF(_xlfn.NORM.INV(D1806,'Input Parameters'!$E$17,'Input Parameters'!$F$17)&lt;3500,3500,IF(_xlfn.NORM.INV(D1806,'Input Parameters'!$E$17,'Input Parameters'!$F$17)&gt;5500,5500,_xlfn.NORM.INV(D1806,'Input Parameters'!$E$17,'Input Parameters'!$F$17)))</f>
        <v>3642.4601034872712</v>
      </c>
      <c r="F1806" s="10">
        <f t="shared" ca="1" si="255"/>
        <v>0.348135228952973</v>
      </c>
      <c r="G1806" s="64">
        <f ca="1">_xlfn.NORM.INV(F1806,'Input Parameters'!$E$20,'Input Parameters'!$F$20)</f>
        <v>280.03458887192778</v>
      </c>
      <c r="H1806" s="57">
        <f ca="1">EXP(E1806*(1/'Input Parameters'!$E$23-1/G1806))</f>
        <v>0.56410786996042839</v>
      </c>
      <c r="I1806" s="10">
        <f t="shared" ca="1" si="256"/>
        <v>0.8054720449713163</v>
      </c>
      <c r="J1806" s="30">
        <f ca="1">_xlfn.BETA.INV(I1806,'Input Parameters'!$L$26,'Input Parameters'!$M$26,'Input Parameters'!$J$26,'Input Parameters'!$K$26)</f>
        <v>0.7880435669611856</v>
      </c>
      <c r="K1806" s="168">
        <f ca="1">('Input Parameters'!$E$27/'Input Parameters'!$E$38)^$J1806</f>
        <v>3.5081893579214608E-3</v>
      </c>
      <c r="L1806" s="69">
        <f ca="1">$H1806*$C1806*'Input Parameters'!$E$25*K1806</f>
        <v>0.48817968735852779</v>
      </c>
      <c r="M1806" s="24">
        <f t="shared" ca="1" si="257"/>
        <v>0.93384495853008465</v>
      </c>
      <c r="N1806" s="15">
        <f ca="1">_xlfn.NORM.INV(M1806,'Input Parameters'!$E$29,'Input Parameters'!$F$29)</f>
        <v>0.1001505054432371</v>
      </c>
      <c r="O1806" s="8">
        <f t="shared" ca="1" si="258"/>
        <v>0.95574643119139313</v>
      </c>
      <c r="P1806" s="30">
        <f ca="1">_xlfn.LOGNORM.INV(O1806,'Input Parameters'!$H$30,'Input Parameters'!$I$30)</f>
        <v>5.9993956288635095</v>
      </c>
      <c r="Q1806" s="10">
        <f t="shared" ca="1" si="259"/>
        <v>3.325582963373952E-2</v>
      </c>
      <c r="R1806" s="30">
        <f>IF('Input Parameters'!$E$32=0,0,_xlfn.BETA.INV(Q1806,'Input Parameters'!$L$32,'Input Parameters'!$M$32,'Input Parameters'!$J$32,'Input Parameters'!$K$32))</f>
        <v>0</v>
      </c>
      <c r="S1806" s="10">
        <f t="shared" ca="1" si="260"/>
        <v>0.6768466369195596</v>
      </c>
      <c r="T1806" s="26">
        <f ca="1">_xlfn.LOGNORM.INV(S1806,'Input Parameters'!$H$34,'Input Parameters'!$I$34)</f>
        <v>53.371902452864369</v>
      </c>
      <c r="U1806" s="10">
        <f t="shared" ca="1" si="261"/>
        <v>0.40120116960207952</v>
      </c>
      <c r="V1806" s="30">
        <f ca="1">_xlfn.BETA.INV(U1806,'Input Parameters'!$L$36,'Input Parameters'!$M$36,'Input Parameters'!$J$36,'Input Parameters'!$K$36)</f>
        <v>0.54870203962106401</v>
      </c>
      <c r="W1806" s="2">
        <f ca="1">N1806+(P1806-N1806)*(1-ERF((T1806-R1806)/(2*SQRT(L1806*'Input Parameters'!$E$38))))</f>
        <v>0.10015089547743432</v>
      </c>
      <c r="X1806">
        <f t="shared" ca="1" si="262"/>
        <v>1</v>
      </c>
      <c r="Y1806" s="7"/>
    </row>
    <row r="1807" spans="1:25" ht="15" customHeight="1" x14ac:dyDescent="0.25">
      <c r="A1807" s="139">
        <v>1800</v>
      </c>
      <c r="B1807" s="10">
        <f t="shared" ca="1" si="253"/>
        <v>0.87548120635056415</v>
      </c>
      <c r="C1807" s="60">
        <f ca="1">_xlfn.NORM.INV(B1807,'Input Parameters'!$E$15,'Input Parameters'!$F$15)</f>
        <v>333.43544428846178</v>
      </c>
      <c r="D1807" s="10">
        <f t="shared" ca="1" si="254"/>
        <v>0.87178233876597766</v>
      </c>
      <c r="E1807" s="62">
        <f ca="1">IF(_xlfn.NORM.INV(D1807,'Input Parameters'!$E$17,'Input Parameters'!$F$17)&lt;3500,3500,IF(_xlfn.NORM.INV(D1807,'Input Parameters'!$E$17,'Input Parameters'!$F$17)&gt;5500,5500,_xlfn.NORM.INV(D1807,'Input Parameters'!$E$17,'Input Parameters'!$F$17)))</f>
        <v>5500</v>
      </c>
      <c r="F1807" s="10">
        <f t="shared" ca="1" si="255"/>
        <v>0.59731876778978144</v>
      </c>
      <c r="G1807" s="64">
        <f ca="1">_xlfn.NORM.INV(F1807,'Input Parameters'!$E$20,'Input Parameters'!$F$20)</f>
        <v>284.30096778794814</v>
      </c>
      <c r="H1807" s="57">
        <f ca="1">EXP(E1807*(1/'Input Parameters'!$E$23-1/G1807))</f>
        <v>0.56567448634428719</v>
      </c>
      <c r="I1807" s="10">
        <f t="shared" ca="1" si="256"/>
        <v>0.19261062201505774</v>
      </c>
      <c r="J1807" s="30">
        <f ca="1">_xlfn.BETA.INV(I1807,'Input Parameters'!$L$26,'Input Parameters'!$M$26,'Input Parameters'!$J$26,'Input Parameters'!$K$26)</f>
        <v>0.51528474086572718</v>
      </c>
      <c r="K1807" s="168">
        <f ca="1">('Input Parameters'!$E$27/'Input Parameters'!$E$38)^$J1807</f>
        <v>2.4818903267247051E-2</v>
      </c>
      <c r="L1807" s="69">
        <f ca="1">$H1807*$C1807*'Input Parameters'!$E$25*K1807</f>
        <v>4.6812403643983123</v>
      </c>
      <c r="M1807" s="24">
        <f t="shared" ca="1" si="257"/>
        <v>0.15844276084165565</v>
      </c>
      <c r="N1807" s="15">
        <f ca="1">_xlfn.NORM.INV(M1807,'Input Parameters'!$E$29,'Input Parameters'!$F$29)</f>
        <v>9.9899912143720904E-2</v>
      </c>
      <c r="O1807" s="8">
        <f t="shared" ca="1" si="258"/>
        <v>2.2623598497953035E-2</v>
      </c>
      <c r="P1807" s="30">
        <f ca="1">_xlfn.LOGNORM.INV(O1807,'Input Parameters'!$H$30,'Input Parameters'!$I$30)</f>
        <v>1.0420285912246892</v>
      </c>
      <c r="Q1807" s="10">
        <f t="shared" ca="1" si="259"/>
        <v>0.28095128172757888</v>
      </c>
      <c r="R1807" s="30">
        <f>IF('Input Parameters'!$E$32=0,0,_xlfn.BETA.INV(Q1807,'Input Parameters'!$L$32,'Input Parameters'!$M$32,'Input Parameters'!$J$32,'Input Parameters'!$K$32))</f>
        <v>0</v>
      </c>
      <c r="S1807" s="10">
        <f t="shared" ca="1" si="260"/>
        <v>0.92281891674570571</v>
      </c>
      <c r="T1807" s="26">
        <f ca="1">_xlfn.LOGNORM.INV(S1807,'Input Parameters'!$H$34,'Input Parameters'!$I$34)</f>
        <v>60.189086181272927</v>
      </c>
      <c r="U1807" s="10">
        <f t="shared" ca="1" si="261"/>
        <v>0.16419349032713626</v>
      </c>
      <c r="V1807" s="30">
        <f ca="1">_xlfn.BETA.INV(U1807,'Input Parameters'!$L$36,'Input Parameters'!$M$36,'Input Parameters'!$J$36,'Input Parameters'!$K$36)</f>
        <v>0.45200307474679668</v>
      </c>
      <c r="W1807" s="2">
        <f ca="1">N1807+(P1807-N1807)*(1-ERF((T1807-R1807)/(2*SQRT(L1807*'Input Parameters'!$E$38))))</f>
        <v>0.14622800988928392</v>
      </c>
      <c r="X1807">
        <f t="shared" ca="1" si="262"/>
        <v>1</v>
      </c>
      <c r="Y1807" s="7"/>
    </row>
    <row r="1808" spans="1:25" ht="15" customHeight="1" x14ac:dyDescent="0.25">
      <c r="A1808" s="139">
        <v>1801</v>
      </c>
      <c r="B1808" s="10">
        <f t="shared" ca="1" si="253"/>
        <v>0.47739133575091697</v>
      </c>
      <c r="C1808" s="60">
        <f ca="1">_xlfn.NORM.INV(B1808,'Input Parameters'!$E$15,'Input Parameters'!$F$15)</f>
        <v>267.894329734856</v>
      </c>
      <c r="D1808" s="10">
        <f t="shared" ca="1" si="254"/>
        <v>0.37667297580960668</v>
      </c>
      <c r="E1808" s="62">
        <f ca="1">IF(_xlfn.NORM.INV(D1808,'Input Parameters'!$E$17,'Input Parameters'!$F$17)&lt;3500,3500,IF(_xlfn.NORM.INV(D1808,'Input Parameters'!$E$17,'Input Parameters'!$F$17)&gt;5500,5500,_xlfn.NORM.INV(D1808,'Input Parameters'!$E$17,'Input Parameters'!$F$17)))</f>
        <v>4580.0386244206275</v>
      </c>
      <c r="F1808" s="10">
        <f t="shared" ca="1" si="255"/>
        <v>7.7083692182465691E-2</v>
      </c>
      <c r="G1808" s="64">
        <f ca="1">_xlfn.NORM.INV(F1808,'Input Parameters'!$E$20,'Input Parameters'!$F$20)</f>
        <v>273.10273602354158</v>
      </c>
      <c r="H1808" s="57">
        <f ca="1">EXP(E1808*(1/'Input Parameters'!$E$23-1/G1808))</f>
        <v>0.32142146472478061</v>
      </c>
      <c r="I1808" s="10">
        <f t="shared" ca="1" si="256"/>
        <v>1.8296458503384017E-2</v>
      </c>
      <c r="J1808" s="30">
        <f ca="1">_xlfn.BETA.INV(I1808,'Input Parameters'!$L$26,'Input Parameters'!$M$26,'Input Parameters'!$J$26,'Input Parameters'!$K$26)</f>
        <v>0.31432358313295705</v>
      </c>
      <c r="K1808" s="168">
        <f ca="1">('Input Parameters'!$E$27/'Input Parameters'!$E$38)^$J1808</f>
        <v>0.10491020039584749</v>
      </c>
      <c r="L1808" s="69">
        <f ca="1">$H1808*$C1808*'Input Parameters'!$E$25*K1808</f>
        <v>9.0335013513341504</v>
      </c>
      <c r="M1808" s="24">
        <f t="shared" ca="1" si="257"/>
        <v>0.75686537083256578</v>
      </c>
      <c r="N1808" s="15">
        <f ca="1">_xlfn.NORM.INV(M1808,'Input Parameters'!$E$29,'Input Parameters'!$F$29)</f>
        <v>0.10006962548256525</v>
      </c>
      <c r="O1808" s="8">
        <f t="shared" ca="1" si="258"/>
        <v>0.68190009524184014</v>
      </c>
      <c r="P1808" s="30">
        <f ca="1">_xlfn.LOGNORM.INV(O1808,'Input Parameters'!$H$30,'Input Parameters'!$I$30)</f>
        <v>3.3551129942928153</v>
      </c>
      <c r="Q1808" s="10">
        <f t="shared" ca="1" si="259"/>
        <v>0.55256820615732716</v>
      </c>
      <c r="R1808" s="30">
        <f>IF('Input Parameters'!$E$32=0,0,_xlfn.BETA.INV(Q1808,'Input Parameters'!$L$32,'Input Parameters'!$M$32,'Input Parameters'!$J$32,'Input Parameters'!$K$32))</f>
        <v>0</v>
      </c>
      <c r="S1808" s="10">
        <f t="shared" ca="1" si="260"/>
        <v>0.2884415639959732</v>
      </c>
      <c r="T1808" s="26">
        <f ca="1">_xlfn.LOGNORM.INV(S1808,'Input Parameters'!$H$34,'Input Parameters'!$I$34)</f>
        <v>47.024629901729682</v>
      </c>
      <c r="U1808" s="10">
        <f t="shared" ca="1" si="261"/>
        <v>0.57373876345018249</v>
      </c>
      <c r="V1808" s="30">
        <f ca="1">_xlfn.BETA.INV(U1808,'Input Parameters'!$L$36,'Input Parameters'!$M$36,'Input Parameters'!$J$36,'Input Parameters'!$K$36)</f>
        <v>0.61471274849441593</v>
      </c>
      <c r="W1808" s="2">
        <f ca="1">N1808+(P1808-N1808)*(1-ERF((T1808-R1808)/(2*SQRT(L1808*'Input Parameters'!$E$38))))</f>
        <v>0.97432971314194849</v>
      </c>
      <c r="X1808">
        <f t="shared" ca="1" si="262"/>
        <v>0</v>
      </c>
      <c r="Y1808" s="7"/>
    </row>
    <row r="1809" spans="1:25" ht="15" customHeight="1" x14ac:dyDescent="0.25">
      <c r="A1809" s="139">
        <v>1802</v>
      </c>
      <c r="B1809" s="10">
        <f t="shared" ca="1" si="253"/>
        <v>0.8579383287591138</v>
      </c>
      <c r="C1809" s="60">
        <f ca="1">_xlfn.NORM.INV(B1809,'Input Parameters'!$E$15,'Input Parameters'!$F$15)</f>
        <v>329.01392928086671</v>
      </c>
      <c r="D1809" s="10">
        <f t="shared" ca="1" si="254"/>
        <v>0.60665648690727036</v>
      </c>
      <c r="E1809" s="62">
        <f ca="1">IF(_xlfn.NORM.INV(D1809,'Input Parameters'!$E$17,'Input Parameters'!$F$17)&lt;3500,3500,IF(_xlfn.NORM.INV(D1809,'Input Parameters'!$E$17,'Input Parameters'!$F$17)&gt;5500,5500,_xlfn.NORM.INV(D1809,'Input Parameters'!$E$17,'Input Parameters'!$F$17)))</f>
        <v>4989.4306198110171</v>
      </c>
      <c r="F1809" s="10">
        <f t="shared" ca="1" si="255"/>
        <v>0.33403561545430893</v>
      </c>
      <c r="G1809" s="64">
        <f ca="1">_xlfn.NORM.INV(F1809,'Input Parameters'!$E$20,'Input Parameters'!$F$20)</f>
        <v>279.77706257293562</v>
      </c>
      <c r="H1809" s="57">
        <f ca="1">EXP(E1809*(1/'Input Parameters'!$E$23-1/G1809))</f>
        <v>0.44904942121355157</v>
      </c>
      <c r="I1809" s="10">
        <f t="shared" ca="1" si="256"/>
        <v>0.1325638942906564</v>
      </c>
      <c r="J1809" s="30">
        <f ca="1">_xlfn.BETA.INV(I1809,'Input Parameters'!$L$26,'Input Parameters'!$M$26,'Input Parameters'!$J$26,'Input Parameters'!$K$26)</f>
        <v>0.47307036328496205</v>
      </c>
      <c r="K1809" s="168">
        <f ca="1">('Input Parameters'!$E$27/'Input Parameters'!$E$38)^$J1809</f>
        <v>3.3596111281348692E-2</v>
      </c>
      <c r="L1809" s="69">
        <f ca="1">$H1809*$C1809*'Input Parameters'!$E$25*K1809</f>
        <v>4.9636075547357539</v>
      </c>
      <c r="M1809" s="24">
        <f t="shared" ca="1" si="257"/>
        <v>5.5803782240074651E-2</v>
      </c>
      <c r="N1809" s="15">
        <f ca="1">_xlfn.NORM.INV(M1809,'Input Parameters'!$E$29,'Input Parameters'!$F$29)</f>
        <v>9.9840899106287254E-2</v>
      </c>
      <c r="O1809" s="8">
        <f t="shared" ca="1" si="258"/>
        <v>4.2309018935556053E-2</v>
      </c>
      <c r="P1809" s="30">
        <f ca="1">_xlfn.LOGNORM.INV(O1809,'Input Parameters'!$H$30,'Input Parameters'!$I$30)</f>
        <v>1.1881780058301386</v>
      </c>
      <c r="Q1809" s="10">
        <f t="shared" ca="1" si="259"/>
        <v>0.86838492369498688</v>
      </c>
      <c r="R1809" s="30">
        <f>IF('Input Parameters'!$E$32=0,0,_xlfn.BETA.INV(Q1809,'Input Parameters'!$L$32,'Input Parameters'!$M$32,'Input Parameters'!$J$32,'Input Parameters'!$K$32))</f>
        <v>0</v>
      </c>
      <c r="S1809" s="10">
        <f t="shared" ca="1" si="260"/>
        <v>0.18115361856116929</v>
      </c>
      <c r="T1809" s="26">
        <f ca="1">_xlfn.LOGNORM.INV(S1809,'Input Parameters'!$H$34,'Input Parameters'!$I$34)</f>
        <v>45.002280372016685</v>
      </c>
      <c r="U1809" s="10">
        <f t="shared" ca="1" si="261"/>
        <v>0.26370342716700079</v>
      </c>
      <c r="V1809" s="30">
        <f ca="1">_xlfn.BETA.INV(U1809,'Input Parameters'!$L$36,'Input Parameters'!$M$36,'Input Parameters'!$J$36,'Input Parameters'!$K$36)</f>
        <v>0.4957582187418203</v>
      </c>
      <c r="W1809" s="2">
        <f ca="1">N1809+(P1809-N1809)*(1-ERF((T1809-R1809)/(2*SQRT(L1809*'Input Parameters'!$E$38))))</f>
        <v>0.2665787506659853</v>
      </c>
      <c r="X1809">
        <f t="shared" ca="1" si="262"/>
        <v>1</v>
      </c>
      <c r="Y1809" s="7"/>
    </row>
    <row r="1810" spans="1:25" ht="15" customHeight="1" x14ac:dyDescent="0.25">
      <c r="A1810" s="139">
        <v>1803</v>
      </c>
      <c r="B1810" s="10">
        <f t="shared" ca="1" si="253"/>
        <v>0.42057652616977315</v>
      </c>
      <c r="C1810" s="60">
        <f ca="1">_xlfn.NORM.INV(B1810,'Input Parameters'!$E$15,'Input Parameters'!$F$15)</f>
        <v>260.10581543055918</v>
      </c>
      <c r="D1810" s="10">
        <f t="shared" ca="1" si="254"/>
        <v>0.30458910275346751</v>
      </c>
      <c r="E1810" s="62">
        <f ca="1">IF(_xlfn.NORM.INV(D1810,'Input Parameters'!$E$17,'Input Parameters'!$F$17)&lt;3500,3500,IF(_xlfn.NORM.INV(D1810,'Input Parameters'!$E$17,'Input Parameters'!$F$17)&gt;5500,5500,_xlfn.NORM.INV(D1810,'Input Parameters'!$E$17,'Input Parameters'!$F$17)))</f>
        <v>4442.1271936706462</v>
      </c>
      <c r="F1810" s="10">
        <f t="shared" ca="1" si="255"/>
        <v>0.87978922172576557</v>
      </c>
      <c r="G1810" s="64">
        <f ca="1">_xlfn.NORM.INV(F1810,'Input Parameters'!$E$20,'Input Parameters'!$F$20)</f>
        <v>290.51535622887764</v>
      </c>
      <c r="H1810" s="57">
        <f ca="1">EXP(E1810*(1/'Input Parameters'!$E$23-1/G1810))</f>
        <v>0.88168031108697842</v>
      </c>
      <c r="I1810" s="10">
        <f t="shared" ca="1" si="256"/>
        <v>0.64623628881167949</v>
      </c>
      <c r="J1810" s="30">
        <f ca="1">_xlfn.BETA.INV(I1810,'Input Parameters'!$L$26,'Input Parameters'!$M$26,'Input Parameters'!$J$26,'Input Parameters'!$K$26)</f>
        <v>0.71974759624014961</v>
      </c>
      <c r="K1810" s="168">
        <f ca="1">('Input Parameters'!$E$27/'Input Parameters'!$E$38)^$J1810</f>
        <v>5.7258366150553476E-3</v>
      </c>
      <c r="L1810" s="69">
        <f ca="1">$H1810*$C1810*'Input Parameters'!$E$25*K1810</f>
        <v>1.3131071201914983</v>
      </c>
      <c r="M1810" s="24">
        <f t="shared" ca="1" si="257"/>
        <v>0.47335510968358641</v>
      </c>
      <c r="N1810" s="15">
        <f ca="1">_xlfn.NORM.INV(M1810,'Input Parameters'!$E$29,'Input Parameters'!$F$29)</f>
        <v>9.9993316143218477E-2</v>
      </c>
      <c r="O1810" s="8">
        <f t="shared" ca="1" si="258"/>
        <v>0.59389556882490757</v>
      </c>
      <c r="P1810" s="30">
        <f ca="1">_xlfn.LOGNORM.INV(O1810,'Input Parameters'!$H$30,'Input Parameters'!$I$30)</f>
        <v>3.0019663058345212</v>
      </c>
      <c r="Q1810" s="10">
        <f t="shared" ca="1" si="259"/>
        <v>0.75620129586916263</v>
      </c>
      <c r="R1810" s="30">
        <f>IF('Input Parameters'!$E$32=0,0,_xlfn.BETA.INV(Q1810,'Input Parameters'!$L$32,'Input Parameters'!$M$32,'Input Parameters'!$J$32,'Input Parameters'!$K$32))</f>
        <v>0</v>
      </c>
      <c r="S1810" s="10">
        <f t="shared" ca="1" si="260"/>
        <v>0.60668787400426283</v>
      </c>
      <c r="T1810" s="26">
        <f ca="1">_xlfn.LOGNORM.INV(S1810,'Input Parameters'!$H$34,'Input Parameters'!$I$34)</f>
        <v>52.135718514783676</v>
      </c>
      <c r="U1810" s="10">
        <f t="shared" ca="1" si="261"/>
        <v>0.86434913721183348</v>
      </c>
      <c r="V1810" s="30">
        <f ca="1">_xlfn.BETA.INV(U1810,'Input Parameters'!$L$36,'Input Parameters'!$M$36,'Input Parameters'!$J$36,'Input Parameters'!$K$36)</f>
        <v>0.76932652771267374</v>
      </c>
      <c r="W1810" s="2">
        <f ca="1">N1810+(P1810-N1810)*(1-ERF((T1810-R1810)/(2*SQRT(L1810*'Input Parameters'!$E$38))))</f>
        <v>0.1037506256375515</v>
      </c>
      <c r="X1810">
        <f t="shared" ca="1" si="262"/>
        <v>1</v>
      </c>
      <c r="Y1810" s="7"/>
    </row>
    <row r="1811" spans="1:25" ht="15" customHeight="1" x14ac:dyDescent="0.25">
      <c r="A1811" s="139">
        <v>1804</v>
      </c>
      <c r="B1811" s="10">
        <f t="shared" ca="1" si="253"/>
        <v>0.86673449526417856</v>
      </c>
      <c r="C1811" s="60">
        <f ca="1">_xlfn.NORM.INV(B1811,'Input Parameters'!$E$15,'Input Parameters'!$F$15)</f>
        <v>331.18081326322584</v>
      </c>
      <c r="D1811" s="10">
        <f t="shared" ca="1" si="254"/>
        <v>0.33080549434273265</v>
      </c>
      <c r="E1811" s="62">
        <f ca="1">IF(_xlfn.NORM.INV(D1811,'Input Parameters'!$E$17,'Input Parameters'!$F$17)&lt;3500,3500,IF(_xlfn.NORM.INV(D1811,'Input Parameters'!$E$17,'Input Parameters'!$F$17)&gt;5500,5500,_xlfn.NORM.INV(D1811,'Input Parameters'!$E$17,'Input Parameters'!$F$17)))</f>
        <v>4493.6169702214711</v>
      </c>
      <c r="F1811" s="10">
        <f t="shared" ca="1" si="255"/>
        <v>0.98606726016496915</v>
      </c>
      <c r="G1811" s="64">
        <f ca="1">_xlfn.NORM.INV(F1811,'Input Parameters'!$E$20,'Input Parameters'!$F$20)</f>
        <v>297.38447264887856</v>
      </c>
      <c r="H1811" s="57">
        <f ca="1">EXP(E1811*(1/'Input Parameters'!$E$23-1/G1811))</f>
        <v>1.2584682504078533</v>
      </c>
      <c r="I1811" s="10">
        <f t="shared" ca="1" si="256"/>
        <v>0.70090647402103035</v>
      </c>
      <c r="J1811" s="30">
        <f ca="1">_xlfn.BETA.INV(I1811,'Input Parameters'!$L$26,'Input Parameters'!$M$26,'Input Parameters'!$J$26,'Input Parameters'!$K$26)</f>
        <v>0.74205462999600591</v>
      </c>
      <c r="K1811" s="168">
        <f ca="1">('Input Parameters'!$E$27/'Input Parameters'!$E$38)^$J1811</f>
        <v>4.8791927657514944E-3</v>
      </c>
      <c r="L1811" s="69">
        <f ca="1">$H1811*$C1811*'Input Parameters'!$E$25*K1811</f>
        <v>2.0335525890188886</v>
      </c>
      <c r="M1811" s="24">
        <f t="shared" ca="1" si="257"/>
        <v>0.33683472747483867</v>
      </c>
      <c r="N1811" s="15">
        <f ca="1">_xlfn.NORM.INV(M1811,'Input Parameters'!$E$29,'Input Parameters'!$F$29)</f>
        <v>9.9957888273501924E-2</v>
      </c>
      <c r="O1811" s="8">
        <f t="shared" ca="1" si="258"/>
        <v>0.625892926227964</v>
      </c>
      <c r="P1811" s="30">
        <f ca="1">_xlfn.LOGNORM.INV(O1811,'Input Parameters'!$H$30,'Input Parameters'!$I$30)</f>
        <v>3.1226199740988627</v>
      </c>
      <c r="Q1811" s="10">
        <f t="shared" ca="1" si="259"/>
        <v>5.1246883019953948E-2</v>
      </c>
      <c r="R1811" s="30">
        <f>IF('Input Parameters'!$E$32=0,0,_xlfn.BETA.INV(Q1811,'Input Parameters'!$L$32,'Input Parameters'!$M$32,'Input Parameters'!$J$32,'Input Parameters'!$K$32))</f>
        <v>0</v>
      </c>
      <c r="S1811" s="10">
        <f t="shared" ca="1" si="260"/>
        <v>0.41777063000712167</v>
      </c>
      <c r="T1811" s="26">
        <f ca="1">_xlfn.LOGNORM.INV(S1811,'Input Parameters'!$H$34,'Input Parameters'!$I$34)</f>
        <v>49.121399379297422</v>
      </c>
      <c r="U1811" s="10">
        <f t="shared" ca="1" si="261"/>
        <v>0.89637316130635425</v>
      </c>
      <c r="V1811" s="30">
        <f ca="1">_xlfn.BETA.INV(U1811,'Input Parameters'!$L$36,'Input Parameters'!$M$36,'Input Parameters'!$J$36,'Input Parameters'!$K$36)</f>
        <v>0.79841288451424441</v>
      </c>
      <c r="W1811" s="2">
        <f ca="1">N1811+(P1811-N1811)*(1-ERF((T1811-R1811)/(2*SQRT(L1811*'Input Parameters'!$E$38))))</f>
        <v>0.14488078380374547</v>
      </c>
      <c r="X1811">
        <f t="shared" ca="1" si="262"/>
        <v>1</v>
      </c>
      <c r="Y1811" s="7"/>
    </row>
    <row r="1812" spans="1:25" ht="15" customHeight="1" x14ac:dyDescent="0.25">
      <c r="A1812" s="139">
        <v>1805</v>
      </c>
      <c r="B1812" s="10">
        <f t="shared" ca="1" si="253"/>
        <v>0.9522040883456957</v>
      </c>
      <c r="C1812" s="60">
        <f ca="1">_xlfn.NORM.INV(B1812,'Input Parameters'!$E$15,'Input Parameters'!$F$15)</f>
        <v>361.28657148530135</v>
      </c>
      <c r="D1812" s="10">
        <f t="shared" ca="1" si="254"/>
        <v>0.32647503449755721</v>
      </c>
      <c r="E1812" s="62">
        <f ca="1">IF(_xlfn.NORM.INV(D1812,'Input Parameters'!$E$17,'Input Parameters'!$F$17)&lt;3500,3500,IF(_xlfn.NORM.INV(D1812,'Input Parameters'!$E$17,'Input Parameters'!$F$17)&gt;5500,5500,_xlfn.NORM.INV(D1812,'Input Parameters'!$E$17,'Input Parameters'!$F$17)))</f>
        <v>4485.2326141629319</v>
      </c>
      <c r="F1812" s="10">
        <f t="shared" ca="1" si="255"/>
        <v>0.43802659478233352</v>
      </c>
      <c r="G1812" s="64">
        <f ca="1">_xlfn.NORM.INV(F1812,'Input Parameters'!$E$20,'Input Parameters'!$F$20)</f>
        <v>281.60497143069927</v>
      </c>
      <c r="H1812" s="57">
        <f ca="1">EXP(E1812*(1/'Input Parameters'!$E$23-1/G1812))</f>
        <v>0.54028630499370345</v>
      </c>
      <c r="I1812" s="10">
        <f t="shared" ca="1" si="256"/>
        <v>0.6149158646227979</v>
      </c>
      <c r="J1812" s="30">
        <f ca="1">_xlfn.BETA.INV(I1812,'Input Parameters'!$L$26,'Input Parameters'!$M$26,'Input Parameters'!$J$26,'Input Parameters'!$K$26)</f>
        <v>0.70720983343454313</v>
      </c>
      <c r="K1812" s="168">
        <f ca="1">('Input Parameters'!$E$27/'Input Parameters'!$E$38)^$J1812</f>
        <v>6.2646476319092089E-3</v>
      </c>
      <c r="L1812" s="69">
        <f ca="1">$H1812*$C1812*'Input Parameters'!$E$25*K1812</f>
        <v>1.222847858386614</v>
      </c>
      <c r="M1812" s="24">
        <f t="shared" ca="1" si="257"/>
        <v>0.40482964013229727</v>
      </c>
      <c r="N1812" s="15">
        <f ca="1">_xlfn.NORM.INV(M1812,'Input Parameters'!$E$29,'Input Parameters'!$F$29)</f>
        <v>9.9975913439453334E-2</v>
      </c>
      <c r="O1812" s="8">
        <f t="shared" ca="1" si="258"/>
        <v>0.1511162139441431</v>
      </c>
      <c r="P1812" s="30">
        <f ca="1">_xlfn.LOGNORM.INV(O1812,'Input Parameters'!$H$30,'Input Parameters'!$I$30)</f>
        <v>1.6482353421985687</v>
      </c>
      <c r="Q1812" s="10">
        <f t="shared" ca="1" si="259"/>
        <v>0.21167379095366645</v>
      </c>
      <c r="R1812" s="30">
        <f>IF('Input Parameters'!$E$32=0,0,_xlfn.BETA.INV(Q1812,'Input Parameters'!$L$32,'Input Parameters'!$M$32,'Input Parameters'!$J$32,'Input Parameters'!$K$32))</f>
        <v>0</v>
      </c>
      <c r="S1812" s="10">
        <f t="shared" ca="1" si="260"/>
        <v>0.37873578707134881</v>
      </c>
      <c r="T1812" s="26">
        <f ca="1">_xlfn.LOGNORM.INV(S1812,'Input Parameters'!$H$34,'Input Parameters'!$I$34)</f>
        <v>48.506287891303202</v>
      </c>
      <c r="U1812" s="10">
        <f t="shared" ca="1" si="261"/>
        <v>0.46867239603949684</v>
      </c>
      <c r="V1812" s="30">
        <f ca="1">_xlfn.BETA.INV(U1812,'Input Parameters'!$L$36,'Input Parameters'!$M$36,'Input Parameters'!$J$36,'Input Parameters'!$K$36)</f>
        <v>0.57400386363513123</v>
      </c>
      <c r="W1812" s="2">
        <f ca="1">N1812+(P1812-N1812)*(1-ERF((T1812-R1812)/(2*SQRT(L1812*'Input Parameters'!$E$38))))</f>
        <v>0.10295517631196929</v>
      </c>
      <c r="X1812">
        <f t="shared" ca="1" si="262"/>
        <v>1</v>
      </c>
      <c r="Y1812" s="7"/>
    </row>
    <row r="1813" spans="1:25" ht="15" customHeight="1" x14ac:dyDescent="0.25">
      <c r="A1813" s="139">
        <v>1806</v>
      </c>
      <c r="B1813" s="10">
        <f t="shared" ca="1" si="253"/>
        <v>0.99571373037105682</v>
      </c>
      <c r="C1813" s="60">
        <f ca="1">_xlfn.NORM.INV(B1813,'Input Parameters'!$E$15,'Input Parameters'!$F$15)</f>
        <v>413.42260268667064</v>
      </c>
      <c r="D1813" s="10">
        <f t="shared" ca="1" si="254"/>
        <v>0.66313100212046316</v>
      </c>
      <c r="E1813" s="62">
        <f ca="1">IF(_xlfn.NORM.INV(D1813,'Input Parameters'!$E$17,'Input Parameters'!$F$17)&lt;3500,3500,IF(_xlfn.NORM.INV(D1813,'Input Parameters'!$E$17,'Input Parameters'!$F$17)&gt;5500,5500,_xlfn.NORM.INV(D1813,'Input Parameters'!$E$17,'Input Parameters'!$F$17)))</f>
        <v>5094.7163791185158</v>
      </c>
      <c r="F1813" s="10">
        <f t="shared" ca="1" si="255"/>
        <v>0.19418285003756053</v>
      </c>
      <c r="G1813" s="64">
        <f ca="1">_xlfn.NORM.INV(F1813,'Input Parameters'!$E$20,'Input Parameters'!$F$20)</f>
        <v>276.87068073874605</v>
      </c>
      <c r="H1813" s="57">
        <f ca="1">EXP(E1813*(1/'Input Parameters'!$E$23-1/G1813))</f>
        <v>0.36470336210092025</v>
      </c>
      <c r="I1813" s="10">
        <f t="shared" ca="1" si="256"/>
        <v>0.78831187693986349</v>
      </c>
      <c r="J1813" s="30">
        <f ca="1">_xlfn.BETA.INV(I1813,'Input Parameters'!$L$26,'Input Parameters'!$M$26,'Input Parameters'!$J$26,'Input Parameters'!$K$26)</f>
        <v>0.78002660759359987</v>
      </c>
      <c r="K1813" s="168">
        <f ca="1">('Input Parameters'!$E$27/'Input Parameters'!$E$38)^$J1813</f>
        <v>3.7158441950424716E-3</v>
      </c>
      <c r="L1813" s="69">
        <f ca="1">$H1813*$C1813*'Input Parameters'!$E$25*K1813</f>
        <v>0.56026240278974693</v>
      </c>
      <c r="M1813" s="24">
        <f t="shared" ca="1" si="257"/>
        <v>0.50232635852680718</v>
      </c>
      <c r="N1813" s="15">
        <f ca="1">_xlfn.NORM.INV(M1813,'Input Parameters'!$E$29,'Input Parameters'!$F$29)</f>
        <v>0.10000058313491089</v>
      </c>
      <c r="O1813" s="8">
        <f t="shared" ca="1" si="258"/>
        <v>0.42819449120776365</v>
      </c>
      <c r="P1813" s="30">
        <f ca="1">_xlfn.LOGNORM.INV(O1813,'Input Parameters'!$H$30,'Input Parameters'!$I$30)</f>
        <v>2.4634245716437437</v>
      </c>
      <c r="Q1813" s="10">
        <f t="shared" ca="1" si="259"/>
        <v>0.37622325725587968</v>
      </c>
      <c r="R1813" s="30">
        <f>IF('Input Parameters'!$E$32=0,0,_xlfn.BETA.INV(Q1813,'Input Parameters'!$L$32,'Input Parameters'!$M$32,'Input Parameters'!$J$32,'Input Parameters'!$K$32))</f>
        <v>0</v>
      </c>
      <c r="S1813" s="10">
        <f t="shared" ca="1" si="260"/>
        <v>0.86680551803494243</v>
      </c>
      <c r="T1813" s="26">
        <f ca="1">_xlfn.LOGNORM.INV(S1813,'Input Parameters'!$H$34,'Input Parameters'!$I$34)</f>
        <v>57.88933834455981</v>
      </c>
      <c r="U1813" s="10">
        <f t="shared" ca="1" si="261"/>
        <v>0.96403672124184181</v>
      </c>
      <c r="V1813" s="30">
        <f ca="1">_xlfn.BETA.INV(U1813,'Input Parameters'!$L$36,'Input Parameters'!$M$36,'Input Parameters'!$J$36,'Input Parameters'!$K$36)</f>
        <v>0.89845168136655462</v>
      </c>
      <c r="W1813" s="2">
        <f ca="1">N1813+(P1813-N1813)*(1-ERF((T1813-R1813)/(2*SQRT(L1813*'Input Parameters'!$E$38))))</f>
        <v>0.10000069025181485</v>
      </c>
      <c r="X1813">
        <f t="shared" ca="1" si="262"/>
        <v>1</v>
      </c>
      <c r="Y1813" s="7"/>
    </row>
    <row r="1814" spans="1:25" ht="15" customHeight="1" x14ac:dyDescent="0.25">
      <c r="A1814" s="139">
        <v>1807</v>
      </c>
      <c r="B1814" s="10">
        <f t="shared" ca="1" si="253"/>
        <v>1.5977737477900988E-2</v>
      </c>
      <c r="C1814" s="60">
        <f ca="1">_xlfn.NORM.INV(B1814,'Input Parameters'!$E$15,'Input Parameters'!$F$15)</f>
        <v>154.72405239313679</v>
      </c>
      <c r="D1814" s="10">
        <f t="shared" ca="1" si="254"/>
        <v>0.86762614067258126</v>
      </c>
      <c r="E1814" s="62">
        <f ca="1">IF(_xlfn.NORM.INV(D1814,'Input Parameters'!$E$17,'Input Parameters'!$F$17)&lt;3500,3500,IF(_xlfn.NORM.INV(D1814,'Input Parameters'!$E$17,'Input Parameters'!$F$17)&gt;5500,5500,_xlfn.NORM.INV(D1814,'Input Parameters'!$E$17,'Input Parameters'!$F$17)))</f>
        <v>5500</v>
      </c>
      <c r="F1814" s="10">
        <f t="shared" ca="1" si="255"/>
        <v>0.9293793536310454</v>
      </c>
      <c r="G1814" s="64">
        <f ca="1">_xlfn.NORM.INV(F1814,'Input Parameters'!$E$20,'Input Parameters'!$F$20)</f>
        <v>292.50693454085035</v>
      </c>
      <c r="H1814" s="57">
        <f ca="1">EXP(E1814*(1/'Input Parameters'!$E$23-1/G1814))</f>
        <v>0.97334777059188804</v>
      </c>
      <c r="I1814" s="10">
        <f t="shared" ca="1" si="256"/>
        <v>0.52535922559464243</v>
      </c>
      <c r="J1814" s="30">
        <f ca="1">_xlfn.BETA.INV(I1814,'Input Parameters'!$L$26,'Input Parameters'!$M$26,'Input Parameters'!$J$26,'Input Parameters'!$K$26)</f>
        <v>0.67157882834165372</v>
      </c>
      <c r="K1814" s="168">
        <f ca="1">('Input Parameters'!$E$27/'Input Parameters'!$E$38)^$J1814</f>
        <v>8.0889941340538604E-3</v>
      </c>
      <c r="L1814" s="69">
        <f ca="1">$H1814*$C1814*'Input Parameters'!$E$25*K1814</f>
        <v>1.2182050359364902</v>
      </c>
      <c r="M1814" s="24">
        <f t="shared" ca="1" si="257"/>
        <v>0.46103056214824623</v>
      </c>
      <c r="N1814" s="15">
        <f ca="1">_xlfn.NORM.INV(M1814,'Input Parameters'!$E$29,'Input Parameters'!$F$29)</f>
        <v>9.9990216224155659E-2</v>
      </c>
      <c r="O1814" s="8">
        <f t="shared" ca="1" si="258"/>
        <v>0.82600121506609792</v>
      </c>
      <c r="P1814" s="30">
        <f ca="1">_xlfn.LOGNORM.INV(O1814,'Input Parameters'!$H$30,'Input Parameters'!$I$30)</f>
        <v>4.1802062212185493</v>
      </c>
      <c r="Q1814" s="10">
        <f t="shared" ca="1" si="259"/>
        <v>0.77879371934109964</v>
      </c>
      <c r="R1814" s="30">
        <f>IF('Input Parameters'!$E$32=0,0,_xlfn.BETA.INV(Q1814,'Input Parameters'!$L$32,'Input Parameters'!$M$32,'Input Parameters'!$J$32,'Input Parameters'!$K$32))</f>
        <v>0</v>
      </c>
      <c r="S1814" s="10">
        <f t="shared" ca="1" si="260"/>
        <v>1.058459910610432E-2</v>
      </c>
      <c r="T1814" s="26">
        <f ca="1">_xlfn.LOGNORM.INV(S1814,'Input Parameters'!$H$34,'Input Parameters'!$I$34)</f>
        <v>37.831464794281942</v>
      </c>
      <c r="U1814" s="10">
        <f t="shared" ca="1" si="261"/>
        <v>0.66908924204808451</v>
      </c>
      <c r="V1814" s="30">
        <f ca="1">_xlfn.BETA.INV(U1814,'Input Parameters'!$L$36,'Input Parameters'!$M$36,'Input Parameters'!$J$36,'Input Parameters'!$K$36)</f>
        <v>0.65523098542875713</v>
      </c>
      <c r="W1814" s="2">
        <f ca="1">N1814+(P1814-N1814)*(1-ERF((T1814-R1814)/(2*SQRT(L1814*'Input Parameters'!$E$38))))</f>
        <v>0.16267662819877887</v>
      </c>
      <c r="X1814">
        <f t="shared" ca="1" si="262"/>
        <v>1</v>
      </c>
      <c r="Y1814" s="7"/>
    </row>
    <row r="1815" spans="1:25" ht="15" customHeight="1" x14ac:dyDescent="0.25">
      <c r="A1815" s="139">
        <v>1808</v>
      </c>
      <c r="B1815" s="10">
        <f t="shared" ca="1" si="253"/>
        <v>0.37642099040277854</v>
      </c>
      <c r="C1815" s="60">
        <f ca="1">_xlfn.NORM.INV(B1815,'Input Parameters'!$E$15,'Input Parameters'!$F$15)</f>
        <v>253.90199973188868</v>
      </c>
      <c r="D1815" s="10">
        <f t="shared" ca="1" si="254"/>
        <v>0.38364332882277719</v>
      </c>
      <c r="E1815" s="62">
        <f ca="1">IF(_xlfn.NORM.INV(D1815,'Input Parameters'!$E$17,'Input Parameters'!$F$17)&lt;3500,3500,IF(_xlfn.NORM.INV(D1815,'Input Parameters'!$E$17,'Input Parameters'!$F$17)&gt;5500,5500,_xlfn.NORM.INV(D1815,'Input Parameters'!$E$17,'Input Parameters'!$F$17)))</f>
        <v>4592.8518576632296</v>
      </c>
      <c r="F1815" s="10">
        <f t="shared" ca="1" si="255"/>
        <v>0.62389338807833894</v>
      </c>
      <c r="G1815" s="64">
        <f ca="1">_xlfn.NORM.INV(F1815,'Input Parameters'!$E$20,'Input Parameters'!$F$20)</f>
        <v>284.7653400722736</v>
      </c>
      <c r="H1815" s="57">
        <f ca="1">EXP(E1815*(1/'Input Parameters'!$E$23-1/G1815))</f>
        <v>0.63799660663882951</v>
      </c>
      <c r="I1815" s="10">
        <f t="shared" ca="1" si="256"/>
        <v>0.74423945916851875</v>
      </c>
      <c r="J1815" s="30">
        <f ca="1">_xlfn.BETA.INV(I1815,'Input Parameters'!$L$26,'Input Parameters'!$M$26,'Input Parameters'!$J$26,'Input Parameters'!$K$26)</f>
        <v>0.76039601779280686</v>
      </c>
      <c r="K1815" s="168">
        <f ca="1">('Input Parameters'!$E$27/'Input Parameters'!$E$38)^$J1815</f>
        <v>4.2777046924620307E-3</v>
      </c>
      <c r="L1815" s="69">
        <f ca="1">$H1815*$C1815*'Input Parameters'!$E$25*K1815</f>
        <v>0.69293945529305601</v>
      </c>
      <c r="M1815" s="24">
        <f t="shared" ca="1" si="257"/>
        <v>0.39694935287733002</v>
      </c>
      <c r="N1815" s="15">
        <f ca="1">_xlfn.NORM.INV(M1815,'Input Parameters'!$E$29,'Input Parameters'!$F$29)</f>
        <v>9.9973874868199128E-2</v>
      </c>
      <c r="O1815" s="8">
        <f t="shared" ca="1" si="258"/>
        <v>0.86637717806210068</v>
      </c>
      <c r="P1815" s="30">
        <f ca="1">_xlfn.LOGNORM.INV(O1815,'Input Parameters'!$H$30,'Input Parameters'!$I$30)</f>
        <v>4.5317712071656544</v>
      </c>
      <c r="Q1815" s="10">
        <f t="shared" ca="1" si="259"/>
        <v>0.7426394301581114</v>
      </c>
      <c r="R1815" s="30">
        <f>IF('Input Parameters'!$E$32=0,0,_xlfn.BETA.INV(Q1815,'Input Parameters'!$L$32,'Input Parameters'!$M$32,'Input Parameters'!$J$32,'Input Parameters'!$K$32))</f>
        <v>0</v>
      </c>
      <c r="S1815" s="10">
        <f t="shared" ca="1" si="260"/>
        <v>1.1221967193316695E-2</v>
      </c>
      <c r="T1815" s="26">
        <f ca="1">_xlfn.LOGNORM.INV(S1815,'Input Parameters'!$H$34,'Input Parameters'!$I$34)</f>
        <v>37.936106620866916</v>
      </c>
      <c r="U1815" s="10">
        <f t="shared" ca="1" si="261"/>
        <v>0.17084001725885367</v>
      </c>
      <c r="V1815" s="30">
        <f ca="1">_xlfn.BETA.INV(U1815,'Input Parameters'!$L$36,'Input Parameters'!$M$36,'Input Parameters'!$J$36,'Input Parameters'!$K$36)</f>
        <v>0.4552187563648874</v>
      </c>
      <c r="W1815" s="2">
        <f ca="1">N1815+(P1815-N1815)*(1-ERF((T1815-R1815)/(2*SQRT(L1815*'Input Parameters'!$E$38))))</f>
        <v>0.10560608747395872</v>
      </c>
      <c r="X1815">
        <f t="shared" ca="1" si="262"/>
        <v>1</v>
      </c>
      <c r="Y1815" s="7"/>
    </row>
    <row r="1816" spans="1:25" ht="15" customHeight="1" x14ac:dyDescent="0.25">
      <c r="A1816" s="139">
        <v>1809</v>
      </c>
      <c r="B1816" s="10">
        <f t="shared" ca="1" si="253"/>
        <v>0.28258723485064785</v>
      </c>
      <c r="C1816" s="60">
        <f ca="1">_xlfn.NORM.INV(B1816,'Input Parameters'!$E$15,'Input Parameters'!$F$15)</f>
        <v>239.79661003851456</v>
      </c>
      <c r="D1816" s="10">
        <f t="shared" ca="1" si="254"/>
        <v>0.36171600907145174</v>
      </c>
      <c r="E1816" s="62">
        <f ca="1">IF(_xlfn.NORM.INV(D1816,'Input Parameters'!$E$17,'Input Parameters'!$F$17)&lt;3500,3500,IF(_xlfn.NORM.INV(D1816,'Input Parameters'!$E$17,'Input Parameters'!$F$17)&gt;5500,5500,_xlfn.NORM.INV(D1816,'Input Parameters'!$E$17,'Input Parameters'!$F$17)))</f>
        <v>4552.2869907221584</v>
      </c>
      <c r="F1816" s="10">
        <f t="shared" ca="1" si="255"/>
        <v>0.49413815210093537</v>
      </c>
      <c r="G1816" s="64">
        <f ca="1">_xlfn.NORM.INV(F1816,'Input Parameters'!$E$20,'Input Parameters'!$F$20)</f>
        <v>282.55155018364519</v>
      </c>
      <c r="H1816" s="57">
        <f ca="1">EXP(E1816*(1/'Input Parameters'!$E$23-1/G1816))</f>
        <v>0.56512748241319688</v>
      </c>
      <c r="I1816" s="10">
        <f t="shared" ca="1" si="256"/>
        <v>0.1543045514071647</v>
      </c>
      <c r="J1816" s="30">
        <f ca="1">_xlfn.BETA.INV(I1816,'Input Parameters'!$L$26,'Input Parameters'!$M$26,'Input Parameters'!$J$26,'Input Parameters'!$K$26)</f>
        <v>0.48954559487128924</v>
      </c>
      <c r="K1816" s="168">
        <f ca="1">('Input Parameters'!$E$27/'Input Parameters'!$E$38)^$J1816</f>
        <v>2.9851440512008574E-2</v>
      </c>
      <c r="L1816" s="69">
        <f ca="1">$H1816*$C1816*'Input Parameters'!$E$25*K1816</f>
        <v>4.0453374994178928</v>
      </c>
      <c r="M1816" s="24">
        <f t="shared" ca="1" si="257"/>
        <v>0.39914705924031946</v>
      </c>
      <c r="N1816" s="15">
        <f ca="1">_xlfn.NORM.INV(M1816,'Input Parameters'!$E$29,'Input Parameters'!$F$29)</f>
        <v>9.997444445454591E-2</v>
      </c>
      <c r="O1816" s="8">
        <f t="shared" ca="1" si="258"/>
        <v>0.98933964031390687</v>
      </c>
      <c r="P1816" s="30">
        <f ca="1">_xlfn.LOGNORM.INV(O1816,'Input Parameters'!$H$30,'Input Parameters'!$I$30)</f>
        <v>7.9612183370914886</v>
      </c>
      <c r="Q1816" s="10">
        <f t="shared" ca="1" si="259"/>
        <v>0.80267467544767812</v>
      </c>
      <c r="R1816" s="30">
        <f>IF('Input Parameters'!$E$32=0,0,_xlfn.BETA.INV(Q1816,'Input Parameters'!$L$32,'Input Parameters'!$M$32,'Input Parameters'!$J$32,'Input Parameters'!$K$32))</f>
        <v>0</v>
      </c>
      <c r="S1816" s="10">
        <f t="shared" ca="1" si="260"/>
        <v>6.5673950116682311E-2</v>
      </c>
      <c r="T1816" s="26">
        <f ca="1">_xlfn.LOGNORM.INV(S1816,'Input Parameters'!$H$34,'Input Parameters'!$I$34)</f>
        <v>41.773987415272146</v>
      </c>
      <c r="U1816" s="10">
        <f t="shared" ca="1" si="261"/>
        <v>6.2496848483957423E-2</v>
      </c>
      <c r="V1816" s="30">
        <f ca="1">_xlfn.BETA.INV(U1816,'Input Parameters'!$L$36,'Input Parameters'!$M$36,'Input Parameters'!$J$36,'Input Parameters'!$K$36)</f>
        <v>0.39009387341213153</v>
      </c>
      <c r="W1816" s="2">
        <f ca="1">N1816+(P1816-N1816)*(1-ERF((T1816-R1816)/(2*SQRT(L1816*'Input Parameters'!$E$38))))</f>
        <v>1.2157373800094848</v>
      </c>
      <c r="X1816">
        <f t="shared" ca="1" si="262"/>
        <v>0</v>
      </c>
      <c r="Y1816" s="7"/>
    </row>
    <row r="1817" spans="1:25" ht="15" customHeight="1" x14ac:dyDescent="0.25">
      <c r="A1817" s="139">
        <v>1810</v>
      </c>
      <c r="B1817" s="10">
        <f t="shared" ca="1" si="253"/>
        <v>0.45167381892599923</v>
      </c>
      <c r="C1817" s="60">
        <f ca="1">_xlfn.NORM.INV(B1817,'Input Parameters'!$E$15,'Input Parameters'!$F$15)</f>
        <v>264.38629774307753</v>
      </c>
      <c r="D1817" s="10">
        <f t="shared" ca="1" si="254"/>
        <v>7.5719143799515498E-2</v>
      </c>
      <c r="E1817" s="62">
        <f ca="1">IF(_xlfn.NORM.INV(D1817,'Input Parameters'!$E$17,'Input Parameters'!$F$17)&lt;3500,3500,IF(_xlfn.NORM.INV(D1817,'Input Parameters'!$E$17,'Input Parameters'!$F$17)&gt;5500,5500,_xlfn.NORM.INV(D1817,'Input Parameters'!$E$17,'Input Parameters'!$F$17)))</f>
        <v>3795.8712537268766</v>
      </c>
      <c r="F1817" s="10">
        <f t="shared" ca="1" si="255"/>
        <v>0.77377112613159404</v>
      </c>
      <c r="G1817" s="64">
        <f ca="1">_xlfn.NORM.INV(F1817,'Input Parameters'!$E$20,'Input Parameters'!$F$20)</f>
        <v>287.68387014426509</v>
      </c>
      <c r="H1817" s="57">
        <f ca="1">EXP(E1817*(1/'Input Parameters'!$E$23-1/G1817))</f>
        <v>0.78961820520326265</v>
      </c>
      <c r="I1817" s="10">
        <f t="shared" ca="1" si="256"/>
        <v>0.79184954554400511</v>
      </c>
      <c r="J1817" s="30">
        <f ca="1">_xlfn.BETA.INV(I1817,'Input Parameters'!$L$26,'Input Parameters'!$M$26,'Input Parameters'!$J$26,'Input Parameters'!$K$26)</f>
        <v>0.7816594106701048</v>
      </c>
      <c r="K1817" s="168">
        <f ca="1">('Input Parameters'!$E$27/'Input Parameters'!$E$38)^$J1817</f>
        <v>3.6725775919745698E-3</v>
      </c>
      <c r="L1817" s="69">
        <f ca="1">$H1817*$C1817*'Input Parameters'!$E$25*K1817</f>
        <v>0.76670284744239192</v>
      </c>
      <c r="M1817" s="24">
        <f t="shared" ca="1" si="257"/>
        <v>0.61667289779294565</v>
      </c>
      <c r="N1817" s="15">
        <f ca="1">_xlfn.NORM.INV(M1817,'Input Parameters'!$E$29,'Input Parameters'!$F$29)</f>
        <v>0.10002967541604368</v>
      </c>
      <c r="O1817" s="8">
        <f t="shared" ca="1" si="258"/>
        <v>0.44108577584210162</v>
      </c>
      <c r="P1817" s="30">
        <f ca="1">_xlfn.LOGNORM.INV(O1817,'Input Parameters'!$H$30,'Input Parameters'!$I$30)</f>
        <v>2.5018380461238605</v>
      </c>
      <c r="Q1817" s="10">
        <f t="shared" ca="1" si="259"/>
        <v>0.87517846568500368</v>
      </c>
      <c r="R1817" s="30">
        <f>IF('Input Parameters'!$E$32=0,0,_xlfn.BETA.INV(Q1817,'Input Parameters'!$L$32,'Input Parameters'!$M$32,'Input Parameters'!$J$32,'Input Parameters'!$K$32))</f>
        <v>0</v>
      </c>
      <c r="S1817" s="10">
        <f t="shared" ca="1" si="260"/>
        <v>0.55943273490409007</v>
      </c>
      <c r="T1817" s="26">
        <f ca="1">_xlfn.LOGNORM.INV(S1817,'Input Parameters'!$H$34,'Input Parameters'!$I$34)</f>
        <v>51.355048834957167</v>
      </c>
      <c r="U1817" s="10">
        <f t="shared" ca="1" si="261"/>
        <v>0.42544731244712664</v>
      </c>
      <c r="V1817" s="30">
        <f ca="1">_xlfn.BETA.INV(U1817,'Input Parameters'!$L$36,'Input Parameters'!$M$36,'Input Parameters'!$J$36,'Input Parameters'!$K$36)</f>
        <v>0.55777639677346125</v>
      </c>
      <c r="W1817" s="2">
        <f ca="1">N1817+(P1817-N1817)*(1-ERF((T1817-R1817)/(2*SQRT(L1817*'Input Parameters'!$E$38))))</f>
        <v>0.10011051337437341</v>
      </c>
      <c r="X1817">
        <f t="shared" ca="1" si="262"/>
        <v>1</v>
      </c>
      <c r="Y1817" s="7"/>
    </row>
    <row r="1818" spans="1:25" ht="15" customHeight="1" x14ac:dyDescent="0.25">
      <c r="A1818" s="139">
        <v>1811</v>
      </c>
      <c r="B1818" s="10">
        <f t="shared" ca="1" si="253"/>
        <v>0.24800743632056288</v>
      </c>
      <c r="C1818" s="60">
        <f ca="1">_xlfn.NORM.INV(B1818,'Input Parameters'!$E$15,'Input Parameters'!$F$15)</f>
        <v>234.07374663837243</v>
      </c>
      <c r="D1818" s="10">
        <f t="shared" ca="1" si="254"/>
        <v>0.9553638726580983</v>
      </c>
      <c r="E1818" s="62">
        <f ca="1">IF(_xlfn.NORM.INV(D1818,'Input Parameters'!$E$17,'Input Parameters'!$F$17)&lt;3500,3500,IF(_xlfn.NORM.INV(D1818,'Input Parameters'!$E$17,'Input Parameters'!$F$17)&gt;5500,5500,_xlfn.NORM.INV(D1818,'Input Parameters'!$E$17,'Input Parameters'!$F$17)))</f>
        <v>5500</v>
      </c>
      <c r="F1818" s="10">
        <f t="shared" ca="1" si="255"/>
        <v>0.22172275257013896</v>
      </c>
      <c r="G1818" s="64">
        <f ca="1">_xlfn.NORM.INV(F1818,'Input Parameters'!$E$20,'Input Parameters'!$F$20)</f>
        <v>277.51520078641079</v>
      </c>
      <c r="H1818" s="57">
        <f ca="1">EXP(E1818*(1/'Input Parameters'!$E$23-1/G1818))</f>
        <v>0.35247520100710544</v>
      </c>
      <c r="I1818" s="10">
        <f t="shared" ca="1" si="256"/>
        <v>0.52955181373338089</v>
      </c>
      <c r="J1818" s="30">
        <f ca="1">_xlfn.BETA.INV(I1818,'Input Parameters'!$L$26,'Input Parameters'!$M$26,'Input Parameters'!$J$26,'Input Parameters'!$K$26)</f>
        <v>0.67325442100198585</v>
      </c>
      <c r="K1818" s="168">
        <f ca="1">('Input Parameters'!$E$27/'Input Parameters'!$E$38)^$J1818</f>
        <v>7.992353906020622E-3</v>
      </c>
      <c r="L1818" s="69">
        <f ca="1">$H1818*$C1818*'Input Parameters'!$E$25*K1818</f>
        <v>0.65941068473138897</v>
      </c>
      <c r="M1818" s="24">
        <f t="shared" ca="1" si="257"/>
        <v>0.41696176602092827</v>
      </c>
      <c r="N1818" s="15">
        <f ca="1">_xlfn.NORM.INV(M1818,'Input Parameters'!$E$29,'Input Parameters'!$F$29)</f>
        <v>9.9979032780977584E-2</v>
      </c>
      <c r="O1818" s="8">
        <f t="shared" ca="1" si="258"/>
        <v>0.1413747796414121</v>
      </c>
      <c r="P1818" s="30">
        <f ca="1">_xlfn.LOGNORM.INV(O1818,'Input Parameters'!$H$30,'Input Parameters'!$I$30)</f>
        <v>1.6154709709769779</v>
      </c>
      <c r="Q1818" s="10">
        <f t="shared" ca="1" si="259"/>
        <v>0.6573970775592497</v>
      </c>
      <c r="R1818" s="30">
        <f>IF('Input Parameters'!$E$32=0,0,_xlfn.BETA.INV(Q1818,'Input Parameters'!$L$32,'Input Parameters'!$M$32,'Input Parameters'!$J$32,'Input Parameters'!$K$32))</f>
        <v>0</v>
      </c>
      <c r="S1818" s="10">
        <f t="shared" ca="1" si="260"/>
        <v>0.31951895626813165</v>
      </c>
      <c r="T1818" s="26">
        <f ca="1">_xlfn.LOGNORM.INV(S1818,'Input Parameters'!$H$34,'Input Parameters'!$I$34)</f>
        <v>47.548052006992251</v>
      </c>
      <c r="U1818" s="10">
        <f t="shared" ca="1" si="261"/>
        <v>0.52499943222019707</v>
      </c>
      <c r="V1818" s="30">
        <f ca="1">_xlfn.BETA.INV(U1818,'Input Parameters'!$L$36,'Input Parameters'!$M$36,'Input Parameters'!$J$36,'Input Parameters'!$K$36)</f>
        <v>0.5955004201395746</v>
      </c>
      <c r="W1818" s="2">
        <f ca="1">N1818+(P1818-N1818)*(1-ERF((T1818-R1818)/(2*SQRT(L1818*'Input Parameters'!$E$38))))</f>
        <v>0.10003158058445076</v>
      </c>
      <c r="X1818">
        <f t="shared" ca="1" si="262"/>
        <v>1</v>
      </c>
      <c r="Y1818" s="7"/>
    </row>
    <row r="1819" spans="1:25" ht="15" customHeight="1" x14ac:dyDescent="0.25">
      <c r="A1819" s="139">
        <v>1812</v>
      </c>
      <c r="B1819" s="10">
        <f t="shared" ca="1" si="253"/>
        <v>3.5760252483290511E-2</v>
      </c>
      <c r="C1819" s="60">
        <f ca="1">_xlfn.NORM.INV(B1819,'Input Parameters'!$E$15,'Input Parameters'!$F$15)</f>
        <v>173.30204284978407</v>
      </c>
      <c r="D1819" s="10">
        <f t="shared" ca="1" si="254"/>
        <v>0.5676148358002876</v>
      </c>
      <c r="E1819" s="62">
        <f ca="1">IF(_xlfn.NORM.INV(D1819,'Input Parameters'!$E$17,'Input Parameters'!$F$17)&lt;3500,3500,IF(_xlfn.NORM.INV(D1819,'Input Parameters'!$E$17,'Input Parameters'!$F$17)&gt;5500,5500,_xlfn.NORM.INV(D1819,'Input Parameters'!$E$17,'Input Parameters'!$F$17)))</f>
        <v>4919.2134562708961</v>
      </c>
      <c r="F1819" s="10">
        <f t="shared" ca="1" si="255"/>
        <v>0.66195024256322554</v>
      </c>
      <c r="G1819" s="64">
        <f ca="1">_xlfn.NORM.INV(F1819,'Input Parameters'!$E$20,'Input Parameters'!$F$20)</f>
        <v>285.44920351934252</v>
      </c>
      <c r="H1819" s="57">
        <f ca="1">EXP(E1819*(1/'Input Parameters'!$E$23-1/G1819))</f>
        <v>0.6440544235646829</v>
      </c>
      <c r="I1819" s="10">
        <f t="shared" ca="1" si="256"/>
        <v>0.65186310663739389</v>
      </c>
      <c r="J1819" s="30">
        <f ca="1">_xlfn.BETA.INV(I1819,'Input Parameters'!$L$26,'Input Parameters'!$M$26,'Input Parameters'!$J$26,'Input Parameters'!$K$26)</f>
        <v>0.72201419610534345</v>
      </c>
      <c r="K1819" s="168">
        <f ca="1">('Input Parameters'!$E$27/'Input Parameters'!$E$38)^$J1819</f>
        <v>5.6334965021391193E-3</v>
      </c>
      <c r="L1819" s="69">
        <f ca="1">$H1819*$C1819*'Input Parameters'!$E$25*K1819</f>
        <v>0.62878804875495398</v>
      </c>
      <c r="M1819" s="24">
        <f t="shared" ca="1" si="257"/>
        <v>0.49154786549099827</v>
      </c>
      <c r="N1819" s="15">
        <f ca="1">_xlfn.NORM.INV(M1819,'Input Parameters'!$E$29,'Input Parameters'!$F$29)</f>
        <v>9.9997881205545175E-2</v>
      </c>
      <c r="O1819" s="8">
        <f t="shared" ca="1" si="258"/>
        <v>0.77237521086873429</v>
      </c>
      <c r="P1819" s="30">
        <f ca="1">_xlfn.LOGNORM.INV(O1819,'Input Parameters'!$H$30,'Input Parameters'!$I$30)</f>
        <v>3.8181398797722261</v>
      </c>
      <c r="Q1819" s="10">
        <f t="shared" ca="1" si="259"/>
        <v>0.35744933677230084</v>
      </c>
      <c r="R1819" s="30">
        <f>IF('Input Parameters'!$E$32=0,0,_xlfn.BETA.INV(Q1819,'Input Parameters'!$L$32,'Input Parameters'!$M$32,'Input Parameters'!$J$32,'Input Parameters'!$K$32))</f>
        <v>0</v>
      </c>
      <c r="S1819" s="10">
        <f t="shared" ca="1" si="260"/>
        <v>0.96570454621550805</v>
      </c>
      <c r="T1819" s="26">
        <f ca="1">_xlfn.LOGNORM.INV(S1819,'Input Parameters'!$H$34,'Input Parameters'!$I$34)</f>
        <v>63.237698222886799</v>
      </c>
      <c r="U1819" s="10">
        <f t="shared" ca="1" si="261"/>
        <v>0.6302024585810091</v>
      </c>
      <c r="V1819" s="30">
        <f ca="1">_xlfn.BETA.INV(U1819,'Input Parameters'!$L$36,'Input Parameters'!$M$36,'Input Parameters'!$J$36,'Input Parameters'!$K$36)</f>
        <v>0.63810746109814831</v>
      </c>
      <c r="W1819" s="2">
        <f ca="1">N1819+(P1819-N1819)*(1-ERF((T1819-R1819)/(2*SQRT(L1819*'Input Parameters'!$E$38))))</f>
        <v>9.999794476814311E-2</v>
      </c>
      <c r="X1819">
        <f t="shared" ca="1" si="262"/>
        <v>1</v>
      </c>
      <c r="Y1819" s="7"/>
    </row>
    <row r="1820" spans="1:25" ht="15" customHeight="1" x14ac:dyDescent="0.25">
      <c r="A1820" s="139">
        <v>1813</v>
      </c>
      <c r="B1820" s="10">
        <f t="shared" ca="1" si="253"/>
        <v>0.73049200866628872</v>
      </c>
      <c r="C1820" s="60">
        <f ca="1">_xlfn.NORM.INV(B1820,'Input Parameters'!$E$15,'Input Parameters'!$F$15)</f>
        <v>304.25832205129262</v>
      </c>
      <c r="D1820" s="10">
        <f t="shared" ca="1" si="254"/>
        <v>8.6360098408032049E-2</v>
      </c>
      <c r="E1820" s="62">
        <f ca="1">IF(_xlfn.NORM.INV(D1820,'Input Parameters'!$E$17,'Input Parameters'!$F$17)&lt;3500,3500,IF(_xlfn.NORM.INV(D1820,'Input Parameters'!$E$17,'Input Parameters'!$F$17)&gt;5500,5500,_xlfn.NORM.INV(D1820,'Input Parameters'!$E$17,'Input Parameters'!$F$17)))</f>
        <v>3845.5393588155671</v>
      </c>
      <c r="F1820" s="10">
        <f t="shared" ca="1" si="255"/>
        <v>0.46571026333571064</v>
      </c>
      <c r="G1820" s="64">
        <f ca="1">_xlfn.NORM.INV(F1820,'Input Parameters'!$E$20,'Input Parameters'!$F$20)</f>
        <v>282.07341321897621</v>
      </c>
      <c r="H1820" s="57">
        <f ca="1">EXP(E1820*(1/'Input Parameters'!$E$23-1/G1820))</f>
        <v>0.60340200401537958</v>
      </c>
      <c r="I1820" s="10">
        <f t="shared" ca="1" si="256"/>
        <v>0.78985228980322464</v>
      </c>
      <c r="J1820" s="30">
        <f ca="1">_xlfn.BETA.INV(I1820,'Input Parameters'!$L$26,'Input Parameters'!$M$26,'Input Parameters'!$J$26,'Input Parameters'!$K$26)</f>
        <v>0.78073637540702812</v>
      </c>
      <c r="K1820" s="168">
        <f ca="1">('Input Parameters'!$E$27/'Input Parameters'!$E$38)^$J1820</f>
        <v>3.696974234194259E-3</v>
      </c>
      <c r="L1820" s="69">
        <f ca="1">$H1820*$C1820*'Input Parameters'!$E$25*K1820</f>
        <v>0.67872780008703271</v>
      </c>
      <c r="M1820" s="24">
        <f t="shared" ca="1" si="257"/>
        <v>0.94943273005871809</v>
      </c>
      <c r="N1820" s="15">
        <f ca="1">_xlfn.NORM.INV(M1820,'Input Parameters'!$E$29,'Input Parameters'!$F$29)</f>
        <v>0.10016393780991888</v>
      </c>
      <c r="O1820" s="8">
        <f t="shared" ca="1" si="258"/>
        <v>0.37997011989241813</v>
      </c>
      <c r="P1820" s="30">
        <f ca="1">_xlfn.LOGNORM.INV(O1820,'Input Parameters'!$H$30,'Input Parameters'!$I$30)</f>
        <v>2.3226300952247048</v>
      </c>
      <c r="Q1820" s="10">
        <f t="shared" ca="1" si="259"/>
        <v>0.42744398264416406</v>
      </c>
      <c r="R1820" s="30">
        <f>IF('Input Parameters'!$E$32=0,0,_xlfn.BETA.INV(Q1820,'Input Parameters'!$L$32,'Input Parameters'!$M$32,'Input Parameters'!$J$32,'Input Parameters'!$K$32))</f>
        <v>0</v>
      </c>
      <c r="S1820" s="10">
        <f t="shared" ca="1" si="260"/>
        <v>0.92308075286249025</v>
      </c>
      <c r="T1820" s="26">
        <f ca="1">_xlfn.LOGNORM.INV(S1820,'Input Parameters'!$H$34,'Input Parameters'!$I$34)</f>
        <v>60.202668609669672</v>
      </c>
      <c r="U1820" s="10">
        <f t="shared" ca="1" si="261"/>
        <v>0.26164669089536829</v>
      </c>
      <c r="V1820" s="30">
        <f ca="1">_xlfn.BETA.INV(U1820,'Input Parameters'!$L$36,'Input Parameters'!$M$36,'Input Parameters'!$J$36,'Input Parameters'!$K$36)</f>
        <v>0.49492324346465538</v>
      </c>
      <c r="W1820" s="2">
        <f ca="1">N1820+(P1820-N1820)*(1-ERF((T1820-R1820)/(2*SQRT(L1820*'Input Parameters'!$E$38))))</f>
        <v>0.10016446600660142</v>
      </c>
      <c r="X1820">
        <f t="shared" ca="1" si="262"/>
        <v>1</v>
      </c>
      <c r="Y1820" s="7"/>
    </row>
    <row r="1821" spans="1:25" ht="15" customHeight="1" x14ac:dyDescent="0.25">
      <c r="A1821" s="139">
        <v>1814</v>
      </c>
      <c r="B1821" s="10">
        <f t="shared" ca="1" si="253"/>
        <v>0.18293363132518181</v>
      </c>
      <c r="C1821" s="60">
        <f ca="1">_xlfn.NORM.INV(B1821,'Input Parameters'!$E$15,'Input Parameters'!$F$15)</f>
        <v>221.96323266937941</v>
      </c>
      <c r="D1821" s="10">
        <f t="shared" ca="1" si="254"/>
        <v>0.49237236887048119</v>
      </c>
      <c r="E1821" s="62">
        <f ca="1">IF(_xlfn.NORM.INV(D1821,'Input Parameters'!$E$17,'Input Parameters'!$F$17)&lt;3500,3500,IF(_xlfn.NORM.INV(D1821,'Input Parameters'!$E$17,'Input Parameters'!$F$17)&gt;5500,5500,_xlfn.NORM.INV(D1821,'Input Parameters'!$E$17,'Input Parameters'!$F$17)))</f>
        <v>4786.6154393672205</v>
      </c>
      <c r="F1821" s="10">
        <f t="shared" ca="1" si="255"/>
        <v>0.65210815701705294</v>
      </c>
      <c r="G1821" s="64">
        <f ca="1">_xlfn.NORM.INV(F1821,'Input Parameters'!$E$20,'Input Parameters'!$F$20)</f>
        <v>285.2698228202068</v>
      </c>
      <c r="H1821" s="57">
        <f ca="1">EXP(E1821*(1/'Input Parameters'!$E$23-1/G1821))</f>
        <v>0.64490201377732048</v>
      </c>
      <c r="I1821" s="10">
        <f t="shared" ca="1" si="256"/>
        <v>0.30165506152861232</v>
      </c>
      <c r="J1821" s="30">
        <f ca="1">_xlfn.BETA.INV(I1821,'Input Parameters'!$L$26,'Input Parameters'!$M$26,'Input Parameters'!$J$26,'Input Parameters'!$K$26)</f>
        <v>0.57504046833309563</v>
      </c>
      <c r="K1821" s="168">
        <f ca="1">('Input Parameters'!$E$27/'Input Parameters'!$E$38)^$J1821</f>
        <v>1.6167068079456285E-2</v>
      </c>
      <c r="L1821" s="69">
        <f ca="1">$H1821*$C1821*'Input Parameters'!$E$25*K1821</f>
        <v>2.3142274543976824</v>
      </c>
      <c r="M1821" s="24">
        <f t="shared" ca="1" si="257"/>
        <v>0.44609197744045848</v>
      </c>
      <c r="N1821" s="15">
        <f ca="1">_xlfn.NORM.INV(M1821,'Input Parameters'!$E$29,'Input Parameters'!$F$29)</f>
        <v>9.998644587531752E-2</v>
      </c>
      <c r="O1821" s="8">
        <f t="shared" ca="1" si="258"/>
        <v>0.10849493437067048</v>
      </c>
      <c r="P1821" s="30">
        <f ca="1">_xlfn.LOGNORM.INV(O1821,'Input Parameters'!$H$30,'Input Parameters'!$I$30)</f>
        <v>1.4975830921085016</v>
      </c>
      <c r="Q1821" s="10">
        <f t="shared" ca="1" si="259"/>
        <v>0.89537521313332369</v>
      </c>
      <c r="R1821" s="30">
        <f>IF('Input Parameters'!$E$32=0,0,_xlfn.BETA.INV(Q1821,'Input Parameters'!$L$32,'Input Parameters'!$M$32,'Input Parameters'!$J$32,'Input Parameters'!$K$32))</f>
        <v>0</v>
      </c>
      <c r="S1821" s="10">
        <f t="shared" ca="1" si="260"/>
        <v>0.95789283570419614</v>
      </c>
      <c r="T1821" s="26">
        <f ca="1">_xlfn.LOGNORM.INV(S1821,'Input Parameters'!$H$34,'Input Parameters'!$I$34)</f>
        <v>62.499009954362982</v>
      </c>
      <c r="U1821" s="10">
        <f t="shared" ca="1" si="261"/>
        <v>3.7524025790404036E-2</v>
      </c>
      <c r="V1821" s="30">
        <f ca="1">_xlfn.BETA.INV(U1821,'Input Parameters'!$L$36,'Input Parameters'!$M$36,'Input Parameters'!$J$36,'Input Parameters'!$K$36)</f>
        <v>0.36616074869727455</v>
      </c>
      <c r="W1821" s="2">
        <f ca="1">N1821+(P1821-N1821)*(1-ERF((T1821-R1821)/(2*SQRT(L1821*'Input Parameters'!$E$38))))</f>
        <v>0.10511817766349173</v>
      </c>
      <c r="X1821">
        <f t="shared" ca="1" si="262"/>
        <v>1</v>
      </c>
      <c r="Y1821" s="7"/>
    </row>
    <row r="1822" spans="1:25" ht="15" customHeight="1" x14ac:dyDescent="0.25">
      <c r="A1822" s="139">
        <v>1815</v>
      </c>
      <c r="B1822" s="10">
        <f t="shared" ca="1" si="253"/>
        <v>0.93317706168861736</v>
      </c>
      <c r="C1822" s="60">
        <f ca="1">_xlfn.NORM.INV(B1822,'Input Parameters'!$E$15,'Input Parameters'!$F$15)</f>
        <v>352.25077582309103</v>
      </c>
      <c r="D1822" s="10">
        <f t="shared" ca="1" si="254"/>
        <v>0.30473369740328227</v>
      </c>
      <c r="E1822" s="62">
        <f ca="1">IF(_xlfn.NORM.INV(D1822,'Input Parameters'!$E$17,'Input Parameters'!$F$17)&lt;3500,3500,IF(_xlfn.NORM.INV(D1822,'Input Parameters'!$E$17,'Input Parameters'!$F$17)&gt;5500,5500,_xlfn.NORM.INV(D1822,'Input Parameters'!$E$17,'Input Parameters'!$F$17)))</f>
        <v>4442.4162955156589</v>
      </c>
      <c r="F1822" s="10">
        <f t="shared" ca="1" si="255"/>
        <v>0.83602055152887855</v>
      </c>
      <c r="G1822" s="64">
        <f ca="1">_xlfn.NORM.INV(F1822,'Input Parameters'!$E$20,'Input Parameters'!$F$20)</f>
        <v>289.20416383207612</v>
      </c>
      <c r="H1822" s="57">
        <f ca="1">EXP(E1822*(1/'Input Parameters'!$E$23-1/G1822))</f>
        <v>0.8226187078777778</v>
      </c>
      <c r="I1822" s="10">
        <f t="shared" ca="1" si="256"/>
        <v>0.40716165285561134</v>
      </c>
      <c r="J1822" s="30">
        <f ca="1">_xlfn.BETA.INV(I1822,'Input Parameters'!$L$26,'Input Parameters'!$M$26,'Input Parameters'!$J$26,'Input Parameters'!$K$26)</f>
        <v>0.62297980209758097</v>
      </c>
      <c r="K1822" s="168">
        <f ca="1">('Input Parameters'!$E$27/'Input Parameters'!$E$38)^$J1822</f>
        <v>1.1462792539037895E-2</v>
      </c>
      <c r="L1822" s="69">
        <f ca="1">$H1822*$C1822*'Input Parameters'!$E$25*K1822</f>
        <v>3.32155136319781</v>
      </c>
      <c r="M1822" s="24">
        <f t="shared" ca="1" si="257"/>
        <v>0.3129262150459633</v>
      </c>
      <c r="N1822" s="15">
        <f ca="1">_xlfn.NORM.INV(M1822,'Input Parameters'!$E$29,'Input Parameters'!$F$29)</f>
        <v>9.9951242714975824E-2</v>
      </c>
      <c r="O1822" s="8">
        <f t="shared" ca="1" si="258"/>
        <v>0.67261052777349073</v>
      </c>
      <c r="P1822" s="30">
        <f ca="1">_xlfn.LOGNORM.INV(O1822,'Input Parameters'!$H$30,'Input Parameters'!$I$30)</f>
        <v>3.3143369312258937</v>
      </c>
      <c r="Q1822" s="10">
        <f t="shared" ca="1" si="259"/>
        <v>0.60872732801420737</v>
      </c>
      <c r="R1822" s="30">
        <f>IF('Input Parameters'!$E$32=0,0,_xlfn.BETA.INV(Q1822,'Input Parameters'!$L$32,'Input Parameters'!$M$32,'Input Parameters'!$J$32,'Input Parameters'!$K$32))</f>
        <v>0</v>
      </c>
      <c r="S1822" s="10">
        <f t="shared" ca="1" si="260"/>
        <v>0.25687506574560393</v>
      </c>
      <c r="T1822" s="26">
        <f ca="1">_xlfn.LOGNORM.INV(S1822,'Input Parameters'!$H$34,'Input Parameters'!$I$34)</f>
        <v>46.471269024405956</v>
      </c>
      <c r="U1822" s="10">
        <f t="shared" ca="1" si="261"/>
        <v>0.12723789930271234</v>
      </c>
      <c r="V1822" s="30">
        <f ca="1">_xlfn.BETA.INV(U1822,'Input Parameters'!$L$36,'Input Parameters'!$M$36,'Input Parameters'!$J$36,'Input Parameters'!$K$36)</f>
        <v>0.43286214363652797</v>
      </c>
      <c r="W1822" s="2">
        <f ca="1">N1822+(P1822-N1822)*(1-ERF((T1822-R1822)/(2*SQRT(L1822*'Input Parameters'!$E$38))))</f>
        <v>0.32941353748252</v>
      </c>
      <c r="X1822">
        <f t="shared" ca="1" si="262"/>
        <v>1</v>
      </c>
      <c r="Y1822" s="7"/>
    </row>
    <row r="1823" spans="1:25" ht="15" customHeight="1" x14ac:dyDescent="0.25">
      <c r="A1823" s="139">
        <v>1816</v>
      </c>
      <c r="B1823" s="10">
        <f t="shared" ca="1" si="253"/>
        <v>0.18440660039498868</v>
      </c>
      <c r="C1823" s="60">
        <f ca="1">_xlfn.NORM.INV(B1823,'Input Parameters'!$E$15,'Input Parameters'!$F$15)</f>
        <v>222.26362909057409</v>
      </c>
      <c r="D1823" s="10">
        <f t="shared" ca="1" si="254"/>
        <v>0.95939277959761249</v>
      </c>
      <c r="E1823" s="62">
        <f ca="1">IF(_xlfn.NORM.INV(D1823,'Input Parameters'!$E$17,'Input Parameters'!$F$17)&lt;3500,3500,IF(_xlfn.NORM.INV(D1823,'Input Parameters'!$E$17,'Input Parameters'!$F$17)&gt;5500,5500,_xlfn.NORM.INV(D1823,'Input Parameters'!$E$17,'Input Parameters'!$F$17)))</f>
        <v>5500</v>
      </c>
      <c r="F1823" s="10">
        <f t="shared" ca="1" si="255"/>
        <v>0.33823802010178061</v>
      </c>
      <c r="G1823" s="64">
        <f ca="1">_xlfn.NORM.INV(F1823,'Input Parameters'!$E$20,'Input Parameters'!$F$20)</f>
        <v>279.85424621182489</v>
      </c>
      <c r="H1823" s="57">
        <f ca="1">EXP(E1823*(1/'Input Parameters'!$E$23-1/G1823))</f>
        <v>0.41597573210281763</v>
      </c>
      <c r="I1823" s="10">
        <f t="shared" ca="1" si="256"/>
        <v>0.47954682428273498</v>
      </c>
      <c r="J1823" s="30">
        <f ca="1">_xlfn.BETA.INV(I1823,'Input Parameters'!$L$26,'Input Parameters'!$M$26,'Input Parameters'!$J$26,'Input Parameters'!$K$26)</f>
        <v>0.65311493000735177</v>
      </c>
      <c r="K1823" s="168">
        <f ca="1">('Input Parameters'!$E$27/'Input Parameters'!$E$38)^$J1823</f>
        <v>9.2344990757870504E-3</v>
      </c>
      <c r="L1823" s="69">
        <f ca="1">$H1823*$C1823*'Input Parameters'!$E$25*K1823</f>
        <v>0.85378739371005674</v>
      </c>
      <c r="M1823" s="24">
        <f t="shared" ca="1" si="257"/>
        <v>0.52428665035694244</v>
      </c>
      <c r="N1823" s="15">
        <f ca="1">_xlfn.NORM.INV(M1823,'Input Parameters'!$E$29,'Input Parameters'!$F$29)</f>
        <v>0.10000609152562413</v>
      </c>
      <c r="O1823" s="8">
        <f t="shared" ca="1" si="258"/>
        <v>0.3340803738810364</v>
      </c>
      <c r="P1823" s="30">
        <f ca="1">_xlfn.LOGNORM.INV(O1823,'Input Parameters'!$H$30,'Input Parameters'!$I$30)</f>
        <v>2.1914060025542041</v>
      </c>
      <c r="Q1823" s="10">
        <f t="shared" ca="1" si="259"/>
        <v>0.38338501150192761</v>
      </c>
      <c r="R1823" s="30">
        <f>IF('Input Parameters'!$E$32=0,0,_xlfn.BETA.INV(Q1823,'Input Parameters'!$L$32,'Input Parameters'!$M$32,'Input Parameters'!$J$32,'Input Parameters'!$K$32))</f>
        <v>0</v>
      </c>
      <c r="S1823" s="10">
        <f t="shared" ca="1" si="260"/>
        <v>0.79448645215313252</v>
      </c>
      <c r="T1823" s="26">
        <f ca="1">_xlfn.LOGNORM.INV(S1823,'Input Parameters'!$H$34,'Input Parameters'!$I$34)</f>
        <v>55.840932158468341</v>
      </c>
      <c r="U1823" s="10">
        <f t="shared" ca="1" si="261"/>
        <v>0.11233006789890554</v>
      </c>
      <c r="V1823" s="30">
        <f ca="1">_xlfn.BETA.INV(U1823,'Input Parameters'!$L$36,'Input Parameters'!$M$36,'Input Parameters'!$J$36,'Input Parameters'!$K$36)</f>
        <v>0.42435300930107073</v>
      </c>
      <c r="W1823" s="2">
        <f ca="1">N1823+(P1823-N1823)*(1-ERF((T1823-R1823)/(2*SQRT(L1823*'Input Parameters'!$E$38))))</f>
        <v>0.10004637315573517</v>
      </c>
      <c r="X1823">
        <f t="shared" ca="1" si="262"/>
        <v>1</v>
      </c>
      <c r="Y1823" s="7"/>
    </row>
    <row r="1824" spans="1:25" ht="15" customHeight="1" x14ac:dyDescent="0.25">
      <c r="A1824" s="139">
        <v>1817</v>
      </c>
      <c r="B1824" s="10">
        <f t="shared" ca="1" si="253"/>
        <v>0.47691663359115866</v>
      </c>
      <c r="C1824" s="60">
        <f ca="1">_xlfn.NORM.INV(B1824,'Input Parameters'!$E$15,'Input Parameters'!$F$15)</f>
        <v>267.82973891609907</v>
      </c>
      <c r="D1824" s="10">
        <f t="shared" ca="1" si="254"/>
        <v>0.38115794663576286</v>
      </c>
      <c r="E1824" s="62">
        <f ca="1">IF(_xlfn.NORM.INV(D1824,'Input Parameters'!$E$17,'Input Parameters'!$F$17)&lt;3500,3500,IF(_xlfn.NORM.INV(D1824,'Input Parameters'!$E$17,'Input Parameters'!$F$17)&gt;5500,5500,_xlfn.NORM.INV(D1824,'Input Parameters'!$E$17,'Input Parameters'!$F$17)))</f>
        <v>4588.2912903894185</v>
      </c>
      <c r="F1824" s="10">
        <f t="shared" ca="1" si="255"/>
        <v>0.38824180954079623</v>
      </c>
      <c r="G1824" s="64">
        <f ca="1">_xlfn.NORM.INV(F1824,'Input Parameters'!$E$20,'Input Parameters'!$F$20)</f>
        <v>280.74784029801418</v>
      </c>
      <c r="H1824" s="57">
        <f ca="1">EXP(E1824*(1/'Input Parameters'!$E$23-1/G1824))</f>
        <v>0.50684689075638945</v>
      </c>
      <c r="I1824" s="10">
        <f t="shared" ca="1" si="256"/>
        <v>0.57751870576579611</v>
      </c>
      <c r="J1824" s="30">
        <f ca="1">_xlfn.BETA.INV(I1824,'Input Parameters'!$L$26,'Input Parameters'!$M$26,'Input Parameters'!$J$26,'Input Parameters'!$K$26)</f>
        <v>0.69233980611349255</v>
      </c>
      <c r="K1824" s="168">
        <f ca="1">('Input Parameters'!$E$27/'Input Parameters'!$E$38)^$J1824</f>
        <v>6.9697921390188535E-3</v>
      </c>
      <c r="L1824" s="69">
        <f ca="1">$H1824*$C1824*'Input Parameters'!$E$25*K1824</f>
        <v>0.9461400159875677</v>
      </c>
      <c r="M1824" s="24">
        <f t="shared" ca="1" si="257"/>
        <v>0.32675048599280421</v>
      </c>
      <c r="N1824" s="15">
        <f ca="1">_xlfn.NORM.INV(M1824,'Input Parameters'!$E$29,'Input Parameters'!$F$29)</f>
        <v>9.9955109608532253E-2</v>
      </c>
      <c r="O1824" s="8">
        <f t="shared" ca="1" si="258"/>
        <v>2.3403592823305064E-2</v>
      </c>
      <c r="P1824" s="30">
        <f ca="1">_xlfn.LOGNORM.INV(O1824,'Input Parameters'!$H$30,'Input Parameters'!$I$30)</f>
        <v>1.0490955247551328</v>
      </c>
      <c r="Q1824" s="10">
        <f t="shared" ca="1" si="259"/>
        <v>0.13117007383059953</v>
      </c>
      <c r="R1824" s="30">
        <f>IF('Input Parameters'!$E$32=0,0,_xlfn.BETA.INV(Q1824,'Input Parameters'!$L$32,'Input Parameters'!$M$32,'Input Parameters'!$J$32,'Input Parameters'!$K$32))</f>
        <v>0</v>
      </c>
      <c r="S1824" s="10">
        <f t="shared" ca="1" si="260"/>
        <v>3.1792742250891237E-3</v>
      </c>
      <c r="T1824" s="26">
        <f ca="1">_xlfn.LOGNORM.INV(S1824,'Input Parameters'!$H$34,'Input Parameters'!$I$34)</f>
        <v>35.887125067886771</v>
      </c>
      <c r="U1824" s="10">
        <f t="shared" ca="1" si="261"/>
        <v>0.93861544892082927</v>
      </c>
      <c r="V1824" s="30">
        <f ca="1">_xlfn.BETA.INV(U1824,'Input Parameters'!$L$36,'Input Parameters'!$M$36,'Input Parameters'!$J$36,'Input Parameters'!$K$36)</f>
        <v>0.85035312974894017</v>
      </c>
      <c r="W1824" s="2">
        <f ca="1">N1824+(P1824-N1824)*(1-ERF((T1824-R1824)/(2*SQRT(L1824*'Input Parameters'!$E$38))))</f>
        <v>0.10857824670507157</v>
      </c>
      <c r="X1824">
        <f t="shared" ca="1" si="262"/>
        <v>1</v>
      </c>
      <c r="Y1824" s="7"/>
    </row>
    <row r="1825" spans="1:25" ht="15" customHeight="1" x14ac:dyDescent="0.25">
      <c r="A1825" s="139">
        <v>1818</v>
      </c>
      <c r="B1825" s="10">
        <f t="shared" ca="1" si="253"/>
        <v>0.1996155104335352</v>
      </c>
      <c r="C1825" s="60">
        <f ca="1">_xlfn.NORM.INV(B1825,'Input Parameters'!$E$15,'Input Parameters'!$F$15)</f>
        <v>225.28237979692526</v>
      </c>
      <c r="D1825" s="10">
        <f t="shared" ca="1" si="254"/>
        <v>6.7225505786287054E-2</v>
      </c>
      <c r="E1825" s="62">
        <f ca="1">IF(_xlfn.NORM.INV(D1825,'Input Parameters'!$E$17,'Input Parameters'!$F$17)&lt;3500,3500,IF(_xlfn.NORM.INV(D1825,'Input Parameters'!$E$17,'Input Parameters'!$F$17)&gt;5500,5500,_xlfn.NORM.INV(D1825,'Input Parameters'!$E$17,'Input Parameters'!$F$17)))</f>
        <v>3752.255343540975</v>
      </c>
      <c r="F1825" s="10">
        <f t="shared" ca="1" si="255"/>
        <v>0.31035044990280103</v>
      </c>
      <c r="G1825" s="64">
        <f ca="1">_xlfn.NORM.INV(F1825,'Input Parameters'!$E$20,'Input Parameters'!$F$20)</f>
        <v>279.3344565269764</v>
      </c>
      <c r="H1825" s="57">
        <f ca="1">EXP(E1825*(1/'Input Parameters'!$E$23-1/G1825))</f>
        <v>0.53614461977489702</v>
      </c>
      <c r="I1825" s="10">
        <f t="shared" ca="1" si="256"/>
        <v>8.4720421793541556E-3</v>
      </c>
      <c r="J1825" s="30">
        <f ca="1">_xlfn.BETA.INV(I1825,'Input Parameters'!$L$26,'Input Parameters'!$M$26,'Input Parameters'!$J$26,'Input Parameters'!$K$26)</f>
        <v>0.27106847397580275</v>
      </c>
      <c r="K1825" s="168">
        <f ca="1">('Input Parameters'!$E$27/'Input Parameters'!$E$38)^$J1825</f>
        <v>0.14307581655911703</v>
      </c>
      <c r="L1825" s="69">
        <f ca="1">$H1825*$C1825*'Input Parameters'!$E$25*K1825</f>
        <v>17.281260250136899</v>
      </c>
      <c r="M1825" s="24">
        <f t="shared" ca="1" si="257"/>
        <v>0.3652314722751554</v>
      </c>
      <c r="N1825" s="15">
        <f ca="1">_xlfn.NORM.INV(M1825,'Input Parameters'!$E$29,'Input Parameters'!$F$29)</f>
        <v>9.9965549022297664E-2</v>
      </c>
      <c r="O1825" s="8">
        <f t="shared" ca="1" si="258"/>
        <v>0.12666643666348842</v>
      </c>
      <c r="P1825" s="30">
        <f ca="1">_xlfn.LOGNORM.INV(O1825,'Input Parameters'!$H$30,'Input Parameters'!$I$30)</f>
        <v>1.5643087354452601</v>
      </c>
      <c r="Q1825" s="10">
        <f t="shared" ca="1" si="259"/>
        <v>0.35925550651012772</v>
      </c>
      <c r="R1825" s="30">
        <f>IF('Input Parameters'!$E$32=0,0,_xlfn.BETA.INV(Q1825,'Input Parameters'!$L$32,'Input Parameters'!$M$32,'Input Parameters'!$J$32,'Input Parameters'!$K$32))</f>
        <v>0</v>
      </c>
      <c r="S1825" s="10">
        <f t="shared" ca="1" si="260"/>
        <v>0.51754728052197652</v>
      </c>
      <c r="T1825" s="26">
        <f ca="1">_xlfn.LOGNORM.INV(S1825,'Input Parameters'!$H$34,'Input Parameters'!$I$34)</f>
        <v>50.684634378038382</v>
      </c>
      <c r="U1825" s="10">
        <f t="shared" ca="1" si="261"/>
        <v>0.56673398700385869</v>
      </c>
      <c r="V1825" s="30">
        <f ca="1">_xlfn.BETA.INV(U1825,'Input Parameters'!$L$36,'Input Parameters'!$M$36,'Input Parameters'!$J$36,'Input Parameters'!$K$36)</f>
        <v>0.61190467570233098</v>
      </c>
      <c r="W1825" s="2">
        <f ca="1">N1825+(P1825-N1825)*(1-ERF((T1825-R1825)/(2*SQRT(L1825*'Input Parameters'!$E$38))))</f>
        <v>0.66903134695414179</v>
      </c>
      <c r="X1825">
        <f t="shared" ca="1" si="262"/>
        <v>0</v>
      </c>
      <c r="Y1825" s="7"/>
    </row>
    <row r="1826" spans="1:25" ht="15" customHeight="1" x14ac:dyDescent="0.25">
      <c r="A1826" s="139">
        <v>1819</v>
      </c>
      <c r="B1826" s="10">
        <f t="shared" ca="1" si="253"/>
        <v>0.60292706740065438</v>
      </c>
      <c r="C1826" s="60">
        <f ca="1">_xlfn.NORM.INV(B1826,'Input Parameters'!$E$15,'Input Parameters'!$F$15)</f>
        <v>285.1079381608896</v>
      </c>
      <c r="D1826" s="10">
        <f t="shared" ca="1" si="254"/>
        <v>0.79971660692670987</v>
      </c>
      <c r="E1826" s="62">
        <f ca="1">IF(_xlfn.NORM.INV(D1826,'Input Parameters'!$E$17,'Input Parameters'!$F$17)&lt;3500,3500,IF(_xlfn.NORM.INV(D1826,'Input Parameters'!$E$17,'Input Parameters'!$F$17)&gt;5500,5500,_xlfn.NORM.INV(D1826,'Input Parameters'!$E$17,'Input Parameters'!$F$17)))</f>
        <v>5388.426585991936</v>
      </c>
      <c r="F1826" s="10">
        <f t="shared" ca="1" si="255"/>
        <v>0.3778782444636859</v>
      </c>
      <c r="G1826" s="64">
        <f ca="1">_xlfn.NORM.INV(F1826,'Input Parameters'!$E$20,'Input Parameters'!$F$20)</f>
        <v>280.56591104272792</v>
      </c>
      <c r="H1826" s="57">
        <f ca="1">EXP(E1826*(1/'Input Parameters'!$E$23-1/G1826))</f>
        <v>0.44463772683780223</v>
      </c>
      <c r="I1826" s="10">
        <f t="shared" ca="1" si="256"/>
        <v>0.96786129233397855</v>
      </c>
      <c r="J1826" s="30">
        <f ca="1">_xlfn.BETA.INV(I1826,'Input Parameters'!$L$26,'Input Parameters'!$M$26,'Input Parameters'!$J$26,'Input Parameters'!$K$26)</f>
        <v>0.89495569551229348</v>
      </c>
      <c r="K1826" s="168">
        <f ca="1">('Input Parameters'!$E$27/'Input Parameters'!$E$38)^$J1826</f>
        <v>1.6294080901153168E-3</v>
      </c>
      <c r="L1826" s="69">
        <f ca="1">$H1826*$C1826*'Input Parameters'!$E$25*K1826</f>
        <v>0.20655964894399478</v>
      </c>
      <c r="M1826" s="24">
        <f t="shared" ca="1" si="257"/>
        <v>0.82646812179606266</v>
      </c>
      <c r="N1826" s="15">
        <f ca="1">_xlfn.NORM.INV(M1826,'Input Parameters'!$E$29,'Input Parameters'!$F$29)</f>
        <v>0.10009402998892165</v>
      </c>
      <c r="O1826" s="8">
        <f t="shared" ca="1" si="258"/>
        <v>0.93606742628988826</v>
      </c>
      <c r="P1826" s="30">
        <f ca="1">_xlfn.LOGNORM.INV(O1826,'Input Parameters'!$H$30,'Input Parameters'!$I$30)</f>
        <v>5.5084068824719292</v>
      </c>
      <c r="Q1826" s="10">
        <f t="shared" ca="1" si="259"/>
        <v>0.17676837780561849</v>
      </c>
      <c r="R1826" s="30">
        <f>IF('Input Parameters'!$E$32=0,0,_xlfn.BETA.INV(Q1826,'Input Parameters'!$L$32,'Input Parameters'!$M$32,'Input Parameters'!$J$32,'Input Parameters'!$K$32))</f>
        <v>0</v>
      </c>
      <c r="S1826" s="10">
        <f t="shared" ca="1" si="260"/>
        <v>0.90469252122964139</v>
      </c>
      <c r="T1826" s="26">
        <f ca="1">_xlfn.LOGNORM.INV(S1826,'Input Parameters'!$H$34,'Input Parameters'!$I$34)</f>
        <v>59.329451121626825</v>
      </c>
      <c r="U1826" s="10">
        <f t="shared" ca="1" si="261"/>
        <v>8.1959806996645068E-2</v>
      </c>
      <c r="V1826" s="30">
        <f ca="1">_xlfn.BETA.INV(U1826,'Input Parameters'!$L$36,'Input Parameters'!$M$36,'Input Parameters'!$J$36,'Input Parameters'!$K$36)</f>
        <v>0.40487614752545631</v>
      </c>
      <c r="W1826" s="2">
        <f ca="1">N1826+(P1826-N1826)*(1-ERF((T1826-R1826)/(2*SQRT(L1826*'Input Parameters'!$E$38))))</f>
        <v>0.10009402998892165</v>
      </c>
      <c r="X1826">
        <f t="shared" ca="1" si="262"/>
        <v>1</v>
      </c>
      <c r="Y1826" s="7"/>
    </row>
    <row r="1827" spans="1:25" ht="15" customHeight="1" x14ac:dyDescent="0.25">
      <c r="A1827" s="139">
        <v>1820</v>
      </c>
      <c r="B1827" s="10">
        <f t="shared" ca="1" si="253"/>
        <v>0.11385049410815229</v>
      </c>
      <c r="C1827" s="60">
        <f ca="1">_xlfn.NORM.INV(B1827,'Input Parameters'!$E$15,'Input Parameters'!$F$15)</f>
        <v>205.59353389251143</v>
      </c>
      <c r="D1827" s="10">
        <f t="shared" ca="1" si="254"/>
        <v>0.51935246114508782</v>
      </c>
      <c r="E1827" s="62">
        <f ca="1">IF(_xlfn.NORM.INV(D1827,'Input Parameters'!$E$17,'Input Parameters'!$F$17)&lt;3500,3500,IF(_xlfn.NORM.INV(D1827,'Input Parameters'!$E$17,'Input Parameters'!$F$17)&gt;5500,5500,_xlfn.NORM.INV(D1827,'Input Parameters'!$E$17,'Input Parameters'!$F$17)))</f>
        <v>4833.9699269592393</v>
      </c>
      <c r="F1827" s="10">
        <f t="shared" ca="1" si="255"/>
        <v>0.58446878769327493</v>
      </c>
      <c r="G1827" s="64">
        <f ca="1">_xlfn.NORM.INV(F1827,'Input Parameters'!$E$20,'Input Parameters'!$F$20)</f>
        <v>284.07937242924152</v>
      </c>
      <c r="H1827" s="57">
        <f ca="1">EXP(E1827*(1/'Input Parameters'!$E$23-1/G1827))</f>
        <v>0.59809444554760949</v>
      </c>
      <c r="I1827" s="10">
        <f t="shared" ca="1" si="256"/>
        <v>0.76789760873438972</v>
      </c>
      <c r="J1827" s="30">
        <f ca="1">_xlfn.BETA.INV(I1827,'Input Parameters'!$L$26,'Input Parameters'!$M$26,'Input Parameters'!$J$26,'Input Parameters'!$K$26)</f>
        <v>0.77078283133650494</v>
      </c>
      <c r="K1827" s="168">
        <f ca="1">('Input Parameters'!$E$27/'Input Parameters'!$E$38)^$J1827</f>
        <v>3.9705781690954345E-3</v>
      </c>
      <c r="L1827" s="69">
        <f ca="1">$H1827*$C1827*'Input Parameters'!$E$25*K1827</f>
        <v>0.48823956631400539</v>
      </c>
      <c r="M1827" s="24">
        <f t="shared" ca="1" si="257"/>
        <v>0.22958039106456818</v>
      </c>
      <c r="N1827" s="15">
        <f ca="1">_xlfn.NORM.INV(M1827,'Input Parameters'!$E$29,'Input Parameters'!$F$29)</f>
        <v>9.9925977055217843E-2</v>
      </c>
      <c r="O1827" s="8">
        <f t="shared" ca="1" si="258"/>
        <v>0.78455569884542675</v>
      </c>
      <c r="P1827" s="30">
        <f ca="1">_xlfn.LOGNORM.INV(O1827,'Input Parameters'!$H$30,'Input Parameters'!$I$30)</f>
        <v>3.8927722841458752</v>
      </c>
      <c r="Q1827" s="10">
        <f t="shared" ca="1" si="259"/>
        <v>0.62803526931132636</v>
      </c>
      <c r="R1827" s="30">
        <f>IF('Input Parameters'!$E$32=0,0,_xlfn.BETA.INV(Q1827,'Input Parameters'!$L$32,'Input Parameters'!$M$32,'Input Parameters'!$J$32,'Input Parameters'!$K$32))</f>
        <v>0</v>
      </c>
      <c r="S1827" s="10">
        <f t="shared" ca="1" si="260"/>
        <v>0.28684024207644732</v>
      </c>
      <c r="T1827" s="26">
        <f ca="1">_xlfn.LOGNORM.INV(S1827,'Input Parameters'!$H$34,'Input Parameters'!$I$34)</f>
        <v>46.997140834175681</v>
      </c>
      <c r="U1827" s="10">
        <f t="shared" ca="1" si="261"/>
        <v>2.796630266484712E-2</v>
      </c>
      <c r="V1827" s="30">
        <f ca="1">_xlfn.BETA.INV(U1827,'Input Parameters'!$L$36,'Input Parameters'!$M$36,'Input Parameters'!$J$36,'Input Parameters'!$K$36)</f>
        <v>0.35423131824305065</v>
      </c>
      <c r="W1827" s="2">
        <f ca="1">N1827+(P1827-N1827)*(1-ERF((T1827-R1827)/(2*SQRT(L1827*'Input Parameters'!$E$38))))</f>
        <v>9.9933467423106867E-2</v>
      </c>
      <c r="X1827">
        <f t="shared" ca="1" si="262"/>
        <v>1</v>
      </c>
      <c r="Y1827" s="7"/>
    </row>
    <row r="1828" spans="1:25" ht="15" customHeight="1" x14ac:dyDescent="0.25">
      <c r="A1828" s="139">
        <v>1821</v>
      </c>
      <c r="B1828" s="10">
        <f t="shared" ca="1" si="253"/>
        <v>0.56486807553995821</v>
      </c>
      <c r="C1828" s="60">
        <f ca="1">_xlfn.NORM.INV(B1828,'Input Parameters'!$E$15,'Input Parameters'!$F$15)</f>
        <v>279.81825424966104</v>
      </c>
      <c r="D1828" s="10">
        <f t="shared" ca="1" si="254"/>
        <v>0.66961534942348233</v>
      </c>
      <c r="E1828" s="62">
        <f ca="1">IF(_xlfn.NORM.INV(D1828,'Input Parameters'!$E$17,'Input Parameters'!$F$17)&lt;3500,3500,IF(_xlfn.NORM.INV(D1828,'Input Parameters'!$E$17,'Input Parameters'!$F$17)&gt;5500,5500,_xlfn.NORM.INV(D1828,'Input Parameters'!$E$17,'Input Parameters'!$F$17)))</f>
        <v>5107.1958954612037</v>
      </c>
      <c r="F1828" s="10">
        <f t="shared" ca="1" si="255"/>
        <v>0.91328128635503225</v>
      </c>
      <c r="G1828" s="64">
        <f ca="1">_xlfn.NORM.INV(F1828,'Input Parameters'!$E$20,'Input Parameters'!$F$20)</f>
        <v>291.77031711757036</v>
      </c>
      <c r="H1828" s="57">
        <f ca="1">EXP(E1828*(1/'Input Parameters'!$E$23-1/G1828))</f>
        <v>0.93317258839177009</v>
      </c>
      <c r="I1828" s="10">
        <f t="shared" ca="1" si="256"/>
        <v>0.36582861526518784</v>
      </c>
      <c r="J1828" s="30">
        <f ca="1">_xlfn.BETA.INV(I1828,'Input Parameters'!$L$26,'Input Parameters'!$M$26,'Input Parameters'!$J$26,'Input Parameters'!$K$26)</f>
        <v>0.60493106500324489</v>
      </c>
      <c r="K1828" s="168">
        <f ca="1">('Input Parameters'!$E$27/'Input Parameters'!$E$38)^$J1828</f>
        <v>1.3047158604558681E-2</v>
      </c>
      <c r="L1828" s="69">
        <f ca="1">$H1828*$C1828*'Input Parameters'!$E$25*K1828</f>
        <v>3.4068574144426509</v>
      </c>
      <c r="M1828" s="24">
        <f t="shared" ca="1" si="257"/>
        <v>0.43099388041955322</v>
      </c>
      <c r="N1828" s="15">
        <f ca="1">_xlfn.NORM.INV(M1828,'Input Parameters'!$E$29,'Input Parameters'!$F$29)</f>
        <v>9.9982615561445151E-2</v>
      </c>
      <c r="O1828" s="8">
        <f t="shared" ca="1" si="258"/>
        <v>0.23488605066125434</v>
      </c>
      <c r="P1828" s="30">
        <f ca="1">_xlfn.LOGNORM.INV(O1828,'Input Parameters'!$H$30,'Input Parameters'!$I$30)</f>
        <v>1.907093104319691</v>
      </c>
      <c r="Q1828" s="10">
        <f t="shared" ca="1" si="259"/>
        <v>0.78342852439987132</v>
      </c>
      <c r="R1828" s="30">
        <f>IF('Input Parameters'!$E$32=0,0,_xlfn.BETA.INV(Q1828,'Input Parameters'!$L$32,'Input Parameters'!$M$32,'Input Parameters'!$J$32,'Input Parameters'!$K$32))</f>
        <v>0</v>
      </c>
      <c r="S1828" s="10">
        <f t="shared" ca="1" si="260"/>
        <v>0.13578876910794591</v>
      </c>
      <c r="T1828" s="26">
        <f ca="1">_xlfn.LOGNORM.INV(S1828,'Input Parameters'!$H$34,'Input Parameters'!$I$34)</f>
        <v>43.958543016116856</v>
      </c>
      <c r="U1828" s="10">
        <f t="shared" ca="1" si="261"/>
        <v>0.41798190466033058</v>
      </c>
      <c r="V1828" s="30">
        <f ca="1">_xlfn.BETA.INV(U1828,'Input Parameters'!$L$36,'Input Parameters'!$M$36,'Input Parameters'!$J$36,'Input Parameters'!$K$36)</f>
        <v>0.55498258297597214</v>
      </c>
      <c r="W1828" s="2">
        <f ca="1">N1828+(P1828-N1828)*(1-ERF((T1828-R1828)/(2*SQRT(L1828*'Input Parameters'!$E$38))))</f>
        <v>0.26655258275984012</v>
      </c>
      <c r="X1828">
        <f t="shared" ca="1" si="262"/>
        <v>1</v>
      </c>
      <c r="Y1828" s="7"/>
    </row>
    <row r="1829" spans="1:25" ht="15" customHeight="1" x14ac:dyDescent="0.25">
      <c r="A1829" s="139">
        <v>1822</v>
      </c>
      <c r="B1829" s="10">
        <f t="shared" ca="1" si="253"/>
        <v>0.15075904899517412</v>
      </c>
      <c r="C1829" s="60">
        <f ca="1">_xlfn.NORM.INV(B1829,'Input Parameters'!$E$15,'Input Parameters'!$F$15)</f>
        <v>214.97543951203281</v>
      </c>
      <c r="D1829" s="10">
        <f t="shared" ca="1" si="254"/>
        <v>0.33400600616133813</v>
      </c>
      <c r="E1829" s="62">
        <f ca="1">IF(_xlfn.NORM.INV(D1829,'Input Parameters'!$E$17,'Input Parameters'!$F$17)&lt;3500,3500,IF(_xlfn.NORM.INV(D1829,'Input Parameters'!$E$17,'Input Parameters'!$F$17)&gt;5500,5500,_xlfn.NORM.INV(D1829,'Input Parameters'!$E$17,'Input Parameters'!$F$17)))</f>
        <v>4499.7854010259598</v>
      </c>
      <c r="F1829" s="10">
        <f t="shared" ca="1" si="255"/>
        <v>0.97369562962213219</v>
      </c>
      <c r="G1829" s="64">
        <f ca="1">_xlfn.NORM.INV(F1829,'Input Parameters'!$E$20,'Input Parameters'!$F$20)</f>
        <v>295.63539538611741</v>
      </c>
      <c r="H1829" s="57">
        <f ca="1">EXP(E1829*(1/'Input Parameters'!$E$23-1/G1829))</f>
        <v>1.1510673575105788</v>
      </c>
      <c r="I1829" s="10">
        <f t="shared" ca="1" si="256"/>
        <v>0.33049491140993748</v>
      </c>
      <c r="J1829" s="30">
        <f ca="1">_xlfn.BETA.INV(I1829,'Input Parameters'!$L$26,'Input Parameters'!$M$26,'Input Parameters'!$J$26,'Input Parameters'!$K$26)</f>
        <v>0.5888073991398578</v>
      </c>
      <c r="K1829" s="168">
        <f ca="1">('Input Parameters'!$E$27/'Input Parameters'!$E$38)^$J1829</f>
        <v>1.4646857639990653E-2</v>
      </c>
      <c r="L1829" s="69">
        <f ca="1">$H1829*$C1829*'Input Parameters'!$E$25*K1829</f>
        <v>3.6243826616607966</v>
      </c>
      <c r="M1829" s="24">
        <f t="shared" ca="1" si="257"/>
        <v>0.25063539038444449</v>
      </c>
      <c r="N1829" s="15">
        <f ca="1">_xlfn.NORM.INV(M1829,'Input Parameters'!$E$29,'Input Parameters'!$F$29)</f>
        <v>9.9932750839186887E-2</v>
      </c>
      <c r="O1829" s="8">
        <f t="shared" ca="1" si="258"/>
        <v>0.15769739137920658</v>
      </c>
      <c r="P1829" s="30">
        <f ca="1">_xlfn.LOGNORM.INV(O1829,'Input Parameters'!$H$30,'Input Parameters'!$I$30)</f>
        <v>1.6699373471587895</v>
      </c>
      <c r="Q1829" s="10">
        <f t="shared" ca="1" si="259"/>
        <v>0.27621359162535575</v>
      </c>
      <c r="R1829" s="30">
        <f>IF('Input Parameters'!$E$32=0,0,_xlfn.BETA.INV(Q1829,'Input Parameters'!$L$32,'Input Parameters'!$M$32,'Input Parameters'!$J$32,'Input Parameters'!$K$32))</f>
        <v>0</v>
      </c>
      <c r="S1829" s="10">
        <f t="shared" ca="1" si="260"/>
        <v>0.62184015571052931</v>
      </c>
      <c r="T1829" s="26">
        <f ca="1">_xlfn.LOGNORM.INV(S1829,'Input Parameters'!$H$34,'Input Parameters'!$I$34)</f>
        <v>52.393559256235221</v>
      </c>
      <c r="U1829" s="10">
        <f t="shared" ca="1" si="261"/>
        <v>0.13565528318045073</v>
      </c>
      <c r="V1829" s="30">
        <f ca="1">_xlfn.BETA.INV(U1829,'Input Parameters'!$L$36,'Input Parameters'!$M$36,'Input Parameters'!$J$36,'Input Parameters'!$K$36)</f>
        <v>0.43744010400423361</v>
      </c>
      <c r="W1829" s="2">
        <f ca="1">N1829+(P1829-N1829)*(1-ERF((T1829-R1829)/(2*SQRT(L1829*'Input Parameters'!$E$38))))</f>
        <v>0.18102835497817241</v>
      </c>
      <c r="X1829">
        <f t="shared" ca="1" si="262"/>
        <v>1</v>
      </c>
      <c r="Y1829" s="7"/>
    </row>
    <row r="1830" spans="1:25" ht="15" customHeight="1" x14ac:dyDescent="0.25">
      <c r="A1830" s="139">
        <v>1823</v>
      </c>
      <c r="B1830" s="10">
        <f t="shared" ca="1" si="253"/>
        <v>0.49198290409742718</v>
      </c>
      <c r="C1830" s="60">
        <f ca="1">_xlfn.NORM.INV(B1830,'Input Parameters'!$E$15,'Input Parameters'!$F$15)</f>
        <v>269.87806186006583</v>
      </c>
      <c r="D1830" s="10">
        <f t="shared" ca="1" si="254"/>
        <v>0.47317584377606436</v>
      </c>
      <c r="E1830" s="62">
        <f ca="1">IF(_xlfn.NORM.INV(D1830,'Input Parameters'!$E$17,'Input Parameters'!$F$17)&lt;3500,3500,IF(_xlfn.NORM.INV(D1830,'Input Parameters'!$E$17,'Input Parameters'!$F$17)&gt;5500,5500,_xlfn.NORM.INV(D1830,'Input Parameters'!$E$17,'Input Parameters'!$F$17)))</f>
        <v>4752.8977472908846</v>
      </c>
      <c r="F1830" s="10">
        <f t="shared" ca="1" si="255"/>
        <v>0.30392556720093744</v>
      </c>
      <c r="G1830" s="64">
        <f ca="1">_xlfn.NORM.INV(F1830,'Input Parameters'!$E$20,'Input Parameters'!$F$20)</f>
        <v>279.21194036646222</v>
      </c>
      <c r="H1830" s="57">
        <f ca="1">EXP(E1830*(1/'Input Parameters'!$E$23-1/G1830))</f>
        <v>0.45065587128351109</v>
      </c>
      <c r="I1830" s="10">
        <f t="shared" ca="1" si="256"/>
        <v>0.51189172439813868</v>
      </c>
      <c r="J1830" s="30">
        <f ca="1">_xlfn.BETA.INV(I1830,'Input Parameters'!$L$26,'Input Parameters'!$M$26,'Input Parameters'!$J$26,'Input Parameters'!$K$26)</f>
        <v>0.66618307077565719</v>
      </c>
      <c r="K1830" s="168">
        <f ca="1">('Input Parameters'!$E$27/'Input Parameters'!$E$38)^$J1830</f>
        <v>8.4082072806988539E-3</v>
      </c>
      <c r="L1830" s="69">
        <f ca="1">$H1830*$C1830*'Input Parameters'!$E$25*K1830</f>
        <v>1.022624105091577</v>
      </c>
      <c r="M1830" s="24">
        <f t="shared" ca="1" si="257"/>
        <v>0.92476596981148385</v>
      </c>
      <c r="N1830" s="15">
        <f ca="1">_xlfn.NORM.INV(M1830,'Input Parameters'!$E$29,'Input Parameters'!$F$29)</f>
        <v>0.10014378801583811</v>
      </c>
      <c r="O1830" s="8">
        <f t="shared" ca="1" si="258"/>
        <v>0.2515269841292963</v>
      </c>
      <c r="P1830" s="30">
        <f ca="1">_xlfn.LOGNORM.INV(O1830,'Input Parameters'!$H$30,'Input Parameters'!$I$30)</f>
        <v>1.9555877401748556</v>
      </c>
      <c r="Q1830" s="10">
        <f t="shared" ca="1" si="259"/>
        <v>0.3868445773885798</v>
      </c>
      <c r="R1830" s="30">
        <f>IF('Input Parameters'!$E$32=0,0,_xlfn.BETA.INV(Q1830,'Input Parameters'!$L$32,'Input Parameters'!$M$32,'Input Parameters'!$J$32,'Input Parameters'!$K$32))</f>
        <v>0</v>
      </c>
      <c r="S1830" s="10">
        <f t="shared" ca="1" si="260"/>
        <v>0.1788958800598639</v>
      </c>
      <c r="T1830" s="26">
        <f ca="1">_xlfn.LOGNORM.INV(S1830,'Input Parameters'!$H$34,'Input Parameters'!$I$34)</f>
        <v>44.954096435122793</v>
      </c>
      <c r="U1830" s="10">
        <f t="shared" ca="1" si="261"/>
        <v>0.28805428896503271</v>
      </c>
      <c r="V1830" s="30">
        <f ca="1">_xlfn.BETA.INV(U1830,'Input Parameters'!$L$36,'Input Parameters'!$M$36,'Input Parameters'!$J$36,'Input Parameters'!$K$36)</f>
        <v>0.50550279459825642</v>
      </c>
      <c r="W1830" s="2">
        <f ca="1">N1830+(P1830-N1830)*(1-ERF((T1830-R1830)/(2*SQRT(L1830*'Input Parameters'!$E$38))))</f>
        <v>0.1032425918858709</v>
      </c>
      <c r="X1830">
        <f t="shared" ca="1" si="262"/>
        <v>1</v>
      </c>
      <c r="Y1830" s="7"/>
    </row>
    <row r="1831" spans="1:25" ht="15" customHeight="1" x14ac:dyDescent="0.25">
      <c r="A1831" s="139">
        <v>1824</v>
      </c>
      <c r="B1831" s="10">
        <f t="shared" ca="1" si="253"/>
        <v>0.83915217002436726</v>
      </c>
      <c r="C1831" s="60">
        <f ca="1">_xlfn.NORM.INV(B1831,'Input Parameters'!$E$15,'Input Parameters'!$F$15)</f>
        <v>324.67178036151353</v>
      </c>
      <c r="D1831" s="10">
        <f t="shared" ca="1" si="254"/>
        <v>0.65849036083980184</v>
      </c>
      <c r="E1831" s="62">
        <f ca="1">IF(_xlfn.NORM.INV(D1831,'Input Parameters'!$E$17,'Input Parameters'!$F$17)&lt;3500,3500,IF(_xlfn.NORM.INV(D1831,'Input Parameters'!$E$17,'Input Parameters'!$F$17)&gt;5500,5500,_xlfn.NORM.INV(D1831,'Input Parameters'!$E$17,'Input Parameters'!$F$17)))</f>
        <v>5085.8425756246461</v>
      </c>
      <c r="F1831" s="10">
        <f t="shared" ca="1" si="255"/>
        <v>0.56140208187425744</v>
      </c>
      <c r="G1831" s="64">
        <f ca="1">_xlfn.NORM.INV(F1831,'Input Parameters'!$E$20,'Input Parameters'!$F$20)</f>
        <v>283.6853171987247</v>
      </c>
      <c r="H1831" s="57">
        <f ca="1">EXP(E1831*(1/'Input Parameters'!$E$23-1/G1831))</f>
        <v>0.56798690208695857</v>
      </c>
      <c r="I1831" s="10">
        <f t="shared" ca="1" si="256"/>
        <v>0.82593568587044397</v>
      </c>
      <c r="J1831" s="30">
        <f ca="1">_xlfn.BETA.INV(I1831,'Input Parameters'!$L$26,'Input Parameters'!$M$26,'Input Parameters'!$J$26,'Input Parameters'!$K$26)</f>
        <v>0.79796332829813554</v>
      </c>
      <c r="K1831" s="168">
        <f ca="1">('Input Parameters'!$E$27/'Input Parameters'!$E$38)^$J1831</f>
        <v>3.2672392694256176E-3</v>
      </c>
      <c r="L1831" s="69">
        <f ca="1">$H1831*$C1831*'Input Parameters'!$E$25*K1831</f>
        <v>0.60250936777848219</v>
      </c>
      <c r="M1831" s="24">
        <f t="shared" ca="1" si="257"/>
        <v>0.46173542018667635</v>
      </c>
      <c r="N1831" s="15">
        <f ca="1">_xlfn.NORM.INV(M1831,'Input Parameters'!$E$29,'Input Parameters'!$F$29)</f>
        <v>9.9990393738187494E-2</v>
      </c>
      <c r="O1831" s="8">
        <f t="shared" ca="1" si="258"/>
        <v>0.97722123020973628</v>
      </c>
      <c r="P1831" s="30">
        <f ca="1">_xlfn.LOGNORM.INV(O1831,'Input Parameters'!$H$30,'Input Parameters'!$I$30)</f>
        <v>6.9002078903282147</v>
      </c>
      <c r="Q1831" s="10">
        <f t="shared" ca="1" si="259"/>
        <v>0.89692248247001194</v>
      </c>
      <c r="R1831" s="30">
        <f>IF('Input Parameters'!$E$32=0,0,_xlfn.BETA.INV(Q1831,'Input Parameters'!$L$32,'Input Parameters'!$M$32,'Input Parameters'!$J$32,'Input Parameters'!$K$32))</f>
        <v>0</v>
      </c>
      <c r="S1831" s="10">
        <f t="shared" ca="1" si="260"/>
        <v>0.92496773937461019</v>
      </c>
      <c r="T1831" s="26">
        <f ca="1">_xlfn.LOGNORM.INV(S1831,'Input Parameters'!$H$34,'Input Parameters'!$I$34)</f>
        <v>60.301701071682636</v>
      </c>
      <c r="U1831" s="10">
        <f t="shared" ca="1" si="261"/>
        <v>0.80724795755862466</v>
      </c>
      <c r="V1831" s="30">
        <f ca="1">_xlfn.BETA.INV(U1831,'Input Parameters'!$L$36,'Input Parameters'!$M$36,'Input Parameters'!$J$36,'Input Parameters'!$K$36)</f>
        <v>0.72824280239777117</v>
      </c>
      <c r="W1831" s="2">
        <f ca="1">N1831+(P1831-N1831)*(1-ERF((T1831-R1831)/(2*SQRT(L1831*'Input Parameters'!$E$38))))</f>
        <v>9.9990662013763637E-2</v>
      </c>
      <c r="X1831">
        <f t="shared" ca="1" si="262"/>
        <v>1</v>
      </c>
      <c r="Y1831" s="7"/>
    </row>
    <row r="1832" spans="1:25" ht="15" customHeight="1" x14ac:dyDescent="0.25">
      <c r="A1832" s="139">
        <v>1825</v>
      </c>
      <c r="B1832" s="10">
        <f t="shared" ca="1" si="253"/>
        <v>0.79285321430291367</v>
      </c>
      <c r="C1832" s="60">
        <f ca="1">_xlfn.NORM.INV(B1832,'Input Parameters'!$E$15,'Input Parameters'!$F$15)</f>
        <v>315.208622625869</v>
      </c>
      <c r="D1832" s="10">
        <f t="shared" ca="1" si="254"/>
        <v>0.37085857248282905</v>
      </c>
      <c r="E1832" s="62">
        <f ca="1">IF(_xlfn.NORM.INV(D1832,'Input Parameters'!$E$17,'Input Parameters'!$F$17)&lt;3500,3500,IF(_xlfn.NORM.INV(D1832,'Input Parameters'!$E$17,'Input Parameters'!$F$17)&gt;5500,5500,_xlfn.NORM.INV(D1832,'Input Parameters'!$E$17,'Input Parameters'!$F$17)))</f>
        <v>4569.2938224258123</v>
      </c>
      <c r="F1832" s="10">
        <f t="shared" ca="1" si="255"/>
        <v>0.44702660742695177</v>
      </c>
      <c r="G1832" s="64">
        <f ca="1">_xlfn.NORM.INV(F1832,'Input Parameters'!$E$20,'Input Parameters'!$F$20)</f>
        <v>281.75771253022981</v>
      </c>
      <c r="H1832" s="57">
        <f ca="1">EXP(E1832*(1/'Input Parameters'!$E$23-1/G1832))</f>
        <v>0.53880664703729253</v>
      </c>
      <c r="I1832" s="10">
        <f t="shared" ca="1" si="256"/>
        <v>0.9134463514882406</v>
      </c>
      <c r="J1832" s="30">
        <f ca="1">_xlfn.BETA.INV(I1832,'Input Parameters'!$L$26,'Input Parameters'!$M$26,'Input Parameters'!$J$26,'Input Parameters'!$K$26)</f>
        <v>0.84789814032672428</v>
      </c>
      <c r="K1832" s="168">
        <f ca="1">('Input Parameters'!$E$27/'Input Parameters'!$E$38)^$J1832</f>
        <v>2.2836197078639408E-3</v>
      </c>
      <c r="L1832" s="69">
        <f ca="1">$H1832*$C1832*'Input Parameters'!$E$25*K1832</f>
        <v>0.38784198096789879</v>
      </c>
      <c r="M1832" s="24">
        <f t="shared" ca="1" si="257"/>
        <v>0.85674807965620869</v>
      </c>
      <c r="N1832" s="15">
        <f ca="1">_xlfn.NORM.INV(M1832,'Input Parameters'!$E$29,'Input Parameters'!$F$29)</f>
        <v>0.10010658226042483</v>
      </c>
      <c r="O1832" s="8">
        <f t="shared" ca="1" si="258"/>
        <v>0.52703202694299478</v>
      </c>
      <c r="P1832" s="30">
        <f ca="1">_xlfn.LOGNORM.INV(O1832,'Input Parameters'!$H$30,'Input Parameters'!$I$30)</f>
        <v>2.7706257749182148</v>
      </c>
      <c r="Q1832" s="10">
        <f t="shared" ca="1" si="259"/>
        <v>0.59114161884646355</v>
      </c>
      <c r="R1832" s="30">
        <f>IF('Input Parameters'!$E$32=0,0,_xlfn.BETA.INV(Q1832,'Input Parameters'!$L$32,'Input Parameters'!$M$32,'Input Parameters'!$J$32,'Input Parameters'!$K$32))</f>
        <v>0</v>
      </c>
      <c r="S1832" s="10">
        <f t="shared" ca="1" si="260"/>
        <v>0.33568829812184586</v>
      </c>
      <c r="T1832" s="26">
        <f ca="1">_xlfn.LOGNORM.INV(S1832,'Input Parameters'!$H$34,'Input Parameters'!$I$34)</f>
        <v>47.81394105449106</v>
      </c>
      <c r="U1832" s="10">
        <f t="shared" ca="1" si="261"/>
        <v>0.23847361491003516</v>
      </c>
      <c r="V1832" s="30">
        <f ca="1">_xlfn.BETA.INV(U1832,'Input Parameters'!$L$36,'Input Parameters'!$M$36,'Input Parameters'!$J$36,'Input Parameters'!$K$36)</f>
        <v>0.48536332944813509</v>
      </c>
      <c r="W1832" s="2">
        <f ca="1">N1832+(P1832-N1832)*(1-ERF((T1832-R1832)/(2*SQRT(L1832*'Input Parameters'!$E$38))))</f>
        <v>0.10010673368226948</v>
      </c>
      <c r="X1832">
        <f t="shared" ca="1" si="262"/>
        <v>1</v>
      </c>
      <c r="Y1832" s="7"/>
    </row>
    <row r="1833" spans="1:25" ht="15" customHeight="1" x14ac:dyDescent="0.25">
      <c r="A1833" s="139">
        <v>1826</v>
      </c>
      <c r="B1833" s="10">
        <f t="shared" ca="1" si="253"/>
        <v>7.3782352673208318E-2</v>
      </c>
      <c r="C1833" s="60">
        <f ca="1">_xlfn.NORM.INV(B1833,'Input Parameters'!$E$15,'Input Parameters'!$F$15)</f>
        <v>192.4849542491387</v>
      </c>
      <c r="D1833" s="10">
        <f t="shared" ca="1" si="254"/>
        <v>0.77463272858843091</v>
      </c>
      <c r="E1833" s="62">
        <f ca="1">IF(_xlfn.NORM.INV(D1833,'Input Parameters'!$E$17,'Input Parameters'!$F$17)&lt;3500,3500,IF(_xlfn.NORM.INV(D1833,'Input Parameters'!$E$17,'Input Parameters'!$F$17)&gt;5500,5500,_xlfn.NORM.INV(D1833,'Input Parameters'!$E$17,'Input Parameters'!$F$17)))</f>
        <v>5327.9336978837455</v>
      </c>
      <c r="F1833" s="10">
        <f t="shared" ca="1" si="255"/>
        <v>0.64315941550093003</v>
      </c>
      <c r="G1833" s="64">
        <f ca="1">_xlfn.NORM.INV(F1833,'Input Parameters'!$E$20,'Input Parameters'!$F$20)</f>
        <v>285.10834175669407</v>
      </c>
      <c r="H1833" s="57">
        <f ca="1">EXP(E1833*(1/'Input Parameters'!$E$23-1/G1833))</f>
        <v>0.6072329063259273</v>
      </c>
      <c r="I1833" s="10">
        <f t="shared" ca="1" si="256"/>
        <v>0.22188250290833489</v>
      </c>
      <c r="J1833" s="30">
        <f ca="1">_xlfn.BETA.INV(I1833,'Input Parameters'!$L$26,'Input Parameters'!$M$26,'Input Parameters'!$J$26,'Input Parameters'!$K$26)</f>
        <v>0.53289874474032906</v>
      </c>
      <c r="K1833" s="168">
        <f ca="1">('Input Parameters'!$E$27/'Input Parameters'!$E$38)^$J1833</f>
        <v>2.1873151440571934E-2</v>
      </c>
      <c r="L1833" s="69">
        <f ca="1">$H1833*$C1833*'Input Parameters'!$E$25*K1833</f>
        <v>2.5566038949276968</v>
      </c>
      <c r="M1833" s="24">
        <f t="shared" ca="1" si="257"/>
        <v>0.78411770418301097</v>
      </c>
      <c r="N1833" s="15">
        <f ca="1">_xlfn.NORM.INV(M1833,'Input Parameters'!$E$29,'Input Parameters'!$F$29)</f>
        <v>0.10007861756463036</v>
      </c>
      <c r="O1833" s="8">
        <f t="shared" ca="1" si="258"/>
        <v>0.30576350847496003</v>
      </c>
      <c r="P1833" s="30">
        <f ca="1">_xlfn.LOGNORM.INV(O1833,'Input Parameters'!$H$30,'Input Parameters'!$I$30)</f>
        <v>2.1109133636226471</v>
      </c>
      <c r="Q1833" s="10">
        <f t="shared" ca="1" si="259"/>
        <v>0.85920792338703478</v>
      </c>
      <c r="R1833" s="30">
        <f>IF('Input Parameters'!$E$32=0,0,_xlfn.BETA.INV(Q1833,'Input Parameters'!$L$32,'Input Parameters'!$M$32,'Input Parameters'!$J$32,'Input Parameters'!$K$32))</f>
        <v>0</v>
      </c>
      <c r="S1833" s="10">
        <f t="shared" ca="1" si="260"/>
        <v>0.51417538282402508</v>
      </c>
      <c r="T1833" s="26">
        <f ca="1">_xlfn.LOGNORM.INV(S1833,'Input Parameters'!$H$34,'Input Parameters'!$I$34)</f>
        <v>50.631278634640594</v>
      </c>
      <c r="U1833" s="10">
        <f t="shared" ca="1" si="261"/>
        <v>0.14047399451783948</v>
      </c>
      <c r="V1833" s="30">
        <f ca="1">_xlfn.BETA.INV(U1833,'Input Parameters'!$L$36,'Input Parameters'!$M$36,'Input Parameters'!$J$36,'Input Parameters'!$K$36)</f>
        <v>0.43999673600919559</v>
      </c>
      <c r="W1833" s="2">
        <f ca="1">N1833+(P1833-N1833)*(1-ERF((T1833-R1833)/(2*SQRT(L1833*'Input Parameters'!$E$38))))</f>
        <v>0.15065081296049168</v>
      </c>
      <c r="X1833">
        <f t="shared" ca="1" si="262"/>
        <v>1</v>
      </c>
      <c r="Y1833" s="7"/>
    </row>
    <row r="1834" spans="1:25" ht="15" customHeight="1" x14ac:dyDescent="0.25">
      <c r="A1834" s="139">
        <v>1827</v>
      </c>
      <c r="B1834" s="10">
        <f t="shared" ca="1" si="253"/>
        <v>0.67981877486521047</v>
      </c>
      <c r="C1834" s="60">
        <f ca="1">_xlfn.NORM.INV(B1834,'Input Parameters'!$E$15,'Input Parameters'!$F$15)</f>
        <v>296.28594665823721</v>
      </c>
      <c r="D1834" s="10">
        <f t="shared" ca="1" si="254"/>
        <v>0.62804263241661018</v>
      </c>
      <c r="E1834" s="62">
        <f ca="1">IF(_xlfn.NORM.INV(D1834,'Input Parameters'!$E$17,'Input Parameters'!$F$17)&lt;3500,3500,IF(_xlfn.NORM.INV(D1834,'Input Parameters'!$E$17,'Input Parameters'!$F$17)&gt;5500,5500,_xlfn.NORM.INV(D1834,'Input Parameters'!$E$17,'Input Parameters'!$F$17)))</f>
        <v>5028.6715520847411</v>
      </c>
      <c r="F1834" s="10">
        <f t="shared" ca="1" si="255"/>
        <v>0.46718106558807737</v>
      </c>
      <c r="G1834" s="64">
        <f ca="1">_xlfn.NORM.INV(F1834,'Input Parameters'!$E$20,'Input Parameters'!$F$20)</f>
        <v>282.09820222141576</v>
      </c>
      <c r="H1834" s="57">
        <f ca="1">EXP(E1834*(1/'Input Parameters'!$E$23-1/G1834))</f>
        <v>0.51735398644080188</v>
      </c>
      <c r="I1834" s="10">
        <f t="shared" ca="1" si="256"/>
        <v>0.18901516610049818</v>
      </c>
      <c r="J1834" s="30">
        <f ca="1">_xlfn.BETA.INV(I1834,'Input Parameters'!$L$26,'Input Parameters'!$M$26,'Input Parameters'!$J$26,'Input Parameters'!$K$26)</f>
        <v>0.51301265329068368</v>
      </c>
      <c r="K1834" s="168">
        <f ca="1">('Input Parameters'!$E$27/'Input Parameters'!$E$38)^$J1834</f>
        <v>2.5226709385986194E-2</v>
      </c>
      <c r="L1834" s="69">
        <f ca="1">$H1834*$C1834*'Input Parameters'!$E$25*K1834</f>
        <v>3.8668689745121965</v>
      </c>
      <c r="M1834" s="24">
        <f t="shared" ca="1" si="257"/>
        <v>0.27012715401191167</v>
      </c>
      <c r="N1834" s="15">
        <f ca="1">_xlfn.NORM.INV(M1834,'Input Parameters'!$E$29,'Input Parameters'!$F$29)</f>
        <v>9.9938757152662192E-2</v>
      </c>
      <c r="O1834" s="8">
        <f t="shared" ca="1" si="258"/>
        <v>0.86823407657044904</v>
      </c>
      <c r="P1834" s="30">
        <f ca="1">_xlfn.LOGNORM.INV(O1834,'Input Parameters'!$H$30,'Input Parameters'!$I$30)</f>
        <v>4.5503358390058404</v>
      </c>
      <c r="Q1834" s="10">
        <f t="shared" ca="1" si="259"/>
        <v>7.4533702222492559E-2</v>
      </c>
      <c r="R1834" s="30">
        <f>IF('Input Parameters'!$E$32=0,0,_xlfn.BETA.INV(Q1834,'Input Parameters'!$L$32,'Input Parameters'!$M$32,'Input Parameters'!$J$32,'Input Parameters'!$K$32))</f>
        <v>0</v>
      </c>
      <c r="S1834" s="10">
        <f t="shared" ca="1" si="260"/>
        <v>0.43906211991858823</v>
      </c>
      <c r="T1834" s="26">
        <f ca="1">_xlfn.LOGNORM.INV(S1834,'Input Parameters'!$H$34,'Input Parameters'!$I$34)</f>
        <v>49.454352516541881</v>
      </c>
      <c r="U1834" s="10">
        <f t="shared" ca="1" si="261"/>
        <v>0.30348557270552678</v>
      </c>
      <c r="V1834" s="30">
        <f ca="1">_xlfn.BETA.INV(U1834,'Input Parameters'!$L$36,'Input Parameters'!$M$36,'Input Parameters'!$J$36,'Input Parameters'!$K$36)</f>
        <v>0.51156170689694258</v>
      </c>
      <c r="W1834" s="2">
        <f ca="1">N1834+(P1834-N1834)*(1-ERF((T1834-R1834)/(2*SQRT(L1834*'Input Parameters'!$E$38))))</f>
        <v>0.43528237768213285</v>
      </c>
      <c r="X1834">
        <f t="shared" ca="1" si="262"/>
        <v>1</v>
      </c>
      <c r="Y1834" s="7"/>
    </row>
    <row r="1835" spans="1:25" ht="15" customHeight="1" x14ac:dyDescent="0.25">
      <c r="A1835" s="139">
        <v>1828</v>
      </c>
      <c r="B1835" s="10">
        <f t="shared" ca="1" si="253"/>
        <v>0.47267074975187584</v>
      </c>
      <c r="C1835" s="60">
        <f ca="1">_xlfn.NORM.INV(B1835,'Input Parameters'!$E$15,'Input Parameters'!$F$15)</f>
        <v>267.25180942157994</v>
      </c>
      <c r="D1835" s="10">
        <f t="shared" ca="1" si="254"/>
        <v>0.31340440175790696</v>
      </c>
      <c r="E1835" s="62">
        <f ca="1">IF(_xlfn.NORM.INV(D1835,'Input Parameters'!$E$17,'Input Parameters'!$F$17)&lt;3500,3500,IF(_xlfn.NORM.INV(D1835,'Input Parameters'!$E$17,'Input Parameters'!$F$17)&gt;5500,5500,_xlfn.NORM.INV(D1835,'Input Parameters'!$E$17,'Input Parameters'!$F$17)))</f>
        <v>4459.6436409543776</v>
      </c>
      <c r="F1835" s="10">
        <f t="shared" ca="1" si="255"/>
        <v>0.73898677528647383</v>
      </c>
      <c r="G1835" s="64">
        <f ca="1">_xlfn.NORM.INV(F1835,'Input Parameters'!$E$20,'Input Parameters'!$F$20)</f>
        <v>286.93950628862115</v>
      </c>
      <c r="H1835" s="57">
        <f ca="1">EXP(E1835*(1/'Input Parameters'!$E$23-1/G1835))</f>
        <v>0.72780325475179386</v>
      </c>
      <c r="I1835" s="10">
        <f t="shared" ca="1" si="256"/>
        <v>0.17651359195393657</v>
      </c>
      <c r="J1835" s="30">
        <f ca="1">_xlfn.BETA.INV(I1835,'Input Parameters'!$L$26,'Input Parameters'!$M$26,'Input Parameters'!$J$26,'Input Parameters'!$K$26)</f>
        <v>0.50489873178832045</v>
      </c>
      <c r="K1835" s="168">
        <f ca="1">('Input Parameters'!$E$27/'Input Parameters'!$E$38)^$J1835</f>
        <v>2.6738505530195116E-2</v>
      </c>
      <c r="L1835" s="69">
        <f ca="1">$H1835*$C1835*'Input Parameters'!$E$25*K1835</f>
        <v>5.2008194558578804</v>
      </c>
      <c r="M1835" s="24">
        <f t="shared" ca="1" si="257"/>
        <v>0.16139049373512659</v>
      </c>
      <c r="N1835" s="15">
        <f ca="1">_xlfn.NORM.INV(M1835,'Input Parameters'!$E$29,'Input Parameters'!$F$29)</f>
        <v>9.9901124083445161E-2</v>
      </c>
      <c r="O1835" s="8">
        <f t="shared" ca="1" si="258"/>
        <v>0.76318920161104165</v>
      </c>
      <c r="P1835" s="30">
        <f ca="1">_xlfn.LOGNORM.INV(O1835,'Input Parameters'!$H$30,'Input Parameters'!$I$30)</f>
        <v>3.7642477587051717</v>
      </c>
      <c r="Q1835" s="10">
        <f t="shared" ca="1" si="259"/>
        <v>5.8775419832149955E-2</v>
      </c>
      <c r="R1835" s="30">
        <f>IF('Input Parameters'!$E$32=0,0,_xlfn.BETA.INV(Q1835,'Input Parameters'!$L$32,'Input Parameters'!$M$32,'Input Parameters'!$J$32,'Input Parameters'!$K$32))</f>
        <v>0</v>
      </c>
      <c r="S1835" s="10">
        <f t="shared" ca="1" si="260"/>
        <v>0.67917011252351056</v>
      </c>
      <c r="T1835" s="26">
        <f ca="1">_xlfn.LOGNORM.INV(S1835,'Input Parameters'!$H$34,'Input Parameters'!$I$34)</f>
        <v>53.414986626089728</v>
      </c>
      <c r="U1835" s="10">
        <f t="shared" ca="1" si="261"/>
        <v>0.53747685648688648</v>
      </c>
      <c r="V1835" s="30">
        <f ca="1">_xlfn.BETA.INV(U1835,'Input Parameters'!$L$36,'Input Parameters'!$M$36,'Input Parameters'!$J$36,'Input Parameters'!$K$36)</f>
        <v>0.6003521053383265</v>
      </c>
      <c r="W1835" s="2">
        <f ca="1">N1835+(P1835-N1835)*(1-ERF((T1835-R1835)/(2*SQRT(L1835*'Input Parameters'!$E$38))))</f>
        <v>0.457840888352675</v>
      </c>
      <c r="X1835">
        <f t="shared" ca="1" si="262"/>
        <v>1</v>
      </c>
      <c r="Y1835" s="7"/>
    </row>
    <row r="1836" spans="1:25" ht="15" customHeight="1" x14ac:dyDescent="0.25">
      <c r="A1836" s="139">
        <v>1829</v>
      </c>
      <c r="B1836" s="10">
        <f t="shared" ca="1" si="253"/>
        <v>0.53524058424530785</v>
      </c>
      <c r="C1836" s="60">
        <f ca="1">_xlfn.NORM.INV(B1836,'Input Parameters'!$E$15,'Input Parameters'!$F$15)</f>
        <v>275.76062280694117</v>
      </c>
      <c r="D1836" s="10">
        <f t="shared" ca="1" si="254"/>
        <v>0.23452598895375454</v>
      </c>
      <c r="E1836" s="62">
        <f ca="1">IF(_xlfn.NORM.INV(D1836,'Input Parameters'!$E$17,'Input Parameters'!$F$17)&lt;3500,3500,IF(_xlfn.NORM.INV(D1836,'Input Parameters'!$E$17,'Input Parameters'!$F$17)&gt;5500,5500,_xlfn.NORM.INV(D1836,'Input Parameters'!$E$17,'Input Parameters'!$F$17)))</f>
        <v>4293.1843139419652</v>
      </c>
      <c r="F1836" s="10">
        <f t="shared" ca="1" si="255"/>
        <v>0.8879671667843192</v>
      </c>
      <c r="G1836" s="64">
        <f ca="1">_xlfn.NORM.INV(F1836,'Input Parameters'!$E$20,'Input Parameters'!$F$20)</f>
        <v>290.7957800358576</v>
      </c>
      <c r="H1836" s="57">
        <f ca="1">EXP(E1836*(1/'Input Parameters'!$E$23-1/G1836))</f>
        <v>0.89811893917528141</v>
      </c>
      <c r="I1836" s="10">
        <f t="shared" ca="1" si="256"/>
        <v>0.38377088925060965</v>
      </c>
      <c r="J1836" s="30">
        <f ca="1">_xlfn.BETA.INV(I1836,'Input Parameters'!$L$26,'Input Parameters'!$M$26,'Input Parameters'!$J$26,'Input Parameters'!$K$26)</f>
        <v>0.61286031176199618</v>
      </c>
      <c r="K1836" s="168">
        <f ca="1">('Input Parameters'!$E$27/'Input Parameters'!$E$38)^$J1836</f>
        <v>1.2325788619513996E-2</v>
      </c>
      <c r="L1836" s="69">
        <f ca="1">$H1836*$C1836*'Input Parameters'!$E$25*K1836</f>
        <v>3.0526767677300808</v>
      </c>
      <c r="M1836" s="24">
        <f t="shared" ca="1" si="257"/>
        <v>0.23189741775171691</v>
      </c>
      <c r="N1836" s="15">
        <f ca="1">_xlfn.NORM.INV(M1836,'Input Parameters'!$E$29,'Input Parameters'!$F$29)</f>
        <v>9.9926738755003491E-2</v>
      </c>
      <c r="O1836" s="8">
        <f t="shared" ca="1" si="258"/>
        <v>0.45883497115115657</v>
      </c>
      <c r="P1836" s="30">
        <f ca="1">_xlfn.LOGNORM.INV(O1836,'Input Parameters'!$H$30,'Input Parameters'!$I$30)</f>
        <v>2.5554054170031861</v>
      </c>
      <c r="Q1836" s="10">
        <f t="shared" ca="1" si="259"/>
        <v>0.62847968858988623</v>
      </c>
      <c r="R1836" s="30">
        <f>IF('Input Parameters'!$E$32=0,0,_xlfn.BETA.INV(Q1836,'Input Parameters'!$L$32,'Input Parameters'!$M$32,'Input Parameters'!$J$32,'Input Parameters'!$K$32))</f>
        <v>0</v>
      </c>
      <c r="S1836" s="10">
        <f t="shared" ca="1" si="260"/>
        <v>0.67079412615523371</v>
      </c>
      <c r="T1836" s="26">
        <f ca="1">_xlfn.LOGNORM.INV(S1836,'Input Parameters'!$H$34,'Input Parameters'!$I$34)</f>
        <v>53.260425913937652</v>
      </c>
      <c r="U1836" s="10">
        <f t="shared" ca="1" si="261"/>
        <v>0.38371676883698969</v>
      </c>
      <c r="V1836" s="30">
        <f ca="1">_xlfn.BETA.INV(U1836,'Input Parameters'!$L$36,'Input Parameters'!$M$36,'Input Parameters'!$J$36,'Input Parameters'!$K$36)</f>
        <v>0.54214773762447588</v>
      </c>
      <c r="W1836" s="2">
        <f ca="1">N1836+(P1836-N1836)*(1-ERF((T1836-R1836)/(2*SQRT(L1836*'Input Parameters'!$E$38))))</f>
        <v>0.17634679278457679</v>
      </c>
      <c r="X1836">
        <f t="shared" ca="1" si="262"/>
        <v>1</v>
      </c>
      <c r="Y1836" s="7"/>
    </row>
    <row r="1837" spans="1:25" ht="15" customHeight="1" x14ac:dyDescent="0.25">
      <c r="A1837" s="139">
        <v>1830</v>
      </c>
      <c r="B1837" s="10">
        <f t="shared" ca="1" si="253"/>
        <v>0.69057984477447909</v>
      </c>
      <c r="C1837" s="60">
        <f ca="1">_xlfn.NORM.INV(B1837,'Input Parameters'!$E$15,'Input Parameters'!$F$15)</f>
        <v>297.92814371827086</v>
      </c>
      <c r="D1837" s="10">
        <f t="shared" ca="1" si="254"/>
        <v>0.13399988644086502</v>
      </c>
      <c r="E1837" s="62">
        <f ca="1">IF(_xlfn.NORM.INV(D1837,'Input Parameters'!$E$17,'Input Parameters'!$F$17)&lt;3500,3500,IF(_xlfn.NORM.INV(D1837,'Input Parameters'!$E$17,'Input Parameters'!$F$17)&gt;5500,5500,_xlfn.NORM.INV(D1837,'Input Parameters'!$E$17,'Input Parameters'!$F$17)))</f>
        <v>4024.6235675030721</v>
      </c>
      <c r="F1837" s="10">
        <f t="shared" ca="1" si="255"/>
        <v>0.79432606760533442</v>
      </c>
      <c r="G1837" s="64">
        <f ca="1">_xlfn.NORM.INV(F1837,'Input Parameters'!$E$20,'Input Parameters'!$F$20)</f>
        <v>288.15421073559361</v>
      </c>
      <c r="H1837" s="57">
        <f ca="1">EXP(E1837*(1/'Input Parameters'!$E$23-1/G1837))</f>
        <v>0.79643838746107654</v>
      </c>
      <c r="I1837" s="10">
        <f t="shared" ca="1" si="256"/>
        <v>0.22233732755102742</v>
      </c>
      <c r="J1837" s="30">
        <f ca="1">_xlfn.BETA.INV(I1837,'Input Parameters'!$L$26,'Input Parameters'!$M$26,'Input Parameters'!$J$26,'Input Parameters'!$K$26)</f>
        <v>0.53316122640208607</v>
      </c>
      <c r="K1837" s="168">
        <f ca="1">('Input Parameters'!$E$27/'Input Parameters'!$E$38)^$J1837</f>
        <v>2.1832007695727549E-2</v>
      </c>
      <c r="L1837" s="69">
        <f ca="1">$H1837*$C1837*'Input Parameters'!$E$25*K1837</f>
        <v>5.1803295770817614</v>
      </c>
      <c r="M1837" s="24">
        <f t="shared" ca="1" si="257"/>
        <v>0.20461155914712259</v>
      </c>
      <c r="N1837" s="15">
        <f ca="1">_xlfn.NORM.INV(M1837,'Input Parameters'!$E$29,'Input Parameters'!$F$29)</f>
        <v>9.9917473845382798E-2</v>
      </c>
      <c r="O1837" s="8">
        <f t="shared" ca="1" si="258"/>
        <v>0.68278273757753982</v>
      </c>
      <c r="P1837" s="30">
        <f ca="1">_xlfn.LOGNORM.INV(O1837,'Input Parameters'!$H$30,'Input Parameters'!$I$30)</f>
        <v>3.3590391606477064</v>
      </c>
      <c r="Q1837" s="10">
        <f t="shared" ca="1" si="259"/>
        <v>0.89467101784147041</v>
      </c>
      <c r="R1837" s="30">
        <f>IF('Input Parameters'!$E$32=0,0,_xlfn.BETA.INV(Q1837,'Input Parameters'!$L$32,'Input Parameters'!$M$32,'Input Parameters'!$J$32,'Input Parameters'!$K$32))</f>
        <v>0</v>
      </c>
      <c r="S1837" s="10">
        <f t="shared" ca="1" si="260"/>
        <v>0.87803411248636332</v>
      </c>
      <c r="T1837" s="26">
        <f ca="1">_xlfn.LOGNORM.INV(S1837,'Input Parameters'!$H$34,'Input Parameters'!$I$34)</f>
        <v>58.27842816822546</v>
      </c>
      <c r="U1837" s="10">
        <f t="shared" ca="1" si="261"/>
        <v>0.996792040203904</v>
      </c>
      <c r="V1837" s="30">
        <f ca="1">_xlfn.BETA.INV(U1837,'Input Parameters'!$L$36,'Input Parameters'!$M$36,'Input Parameters'!$J$36,'Input Parameters'!$K$36)</f>
        <v>1.0759074347651105</v>
      </c>
      <c r="W1837" s="2">
        <f ca="1">N1837+(P1837-N1837)*(1-ERF((T1837-R1837)/(2*SQRT(L1837*'Input Parameters'!$E$38))))</f>
        <v>0.32873455378036309</v>
      </c>
      <c r="X1837">
        <f t="shared" ca="1" si="262"/>
        <v>1</v>
      </c>
      <c r="Y1837" s="7"/>
    </row>
    <row r="1838" spans="1:25" ht="15" customHeight="1" x14ac:dyDescent="0.25">
      <c r="A1838" s="139">
        <v>1831</v>
      </c>
      <c r="B1838" s="10">
        <f t="shared" ca="1" si="253"/>
        <v>0.22924062659226907</v>
      </c>
      <c r="C1838" s="60">
        <f ca="1">_xlfn.NORM.INV(B1838,'Input Parameters'!$E$15,'Input Parameters'!$F$15)</f>
        <v>230.79089331346171</v>
      </c>
      <c r="D1838" s="10">
        <f t="shared" ca="1" si="254"/>
        <v>0.51022497463651773</v>
      </c>
      <c r="E1838" s="62">
        <f ca="1">IF(_xlfn.NORM.INV(D1838,'Input Parameters'!$E$17,'Input Parameters'!$F$17)&lt;3500,3500,IF(_xlfn.NORM.INV(D1838,'Input Parameters'!$E$17,'Input Parameters'!$F$17)&gt;5500,5500,_xlfn.NORM.INV(D1838,'Input Parameters'!$E$17,'Input Parameters'!$F$17)))</f>
        <v>4817.9431121032649</v>
      </c>
      <c r="F1838" s="10">
        <f t="shared" ca="1" si="255"/>
        <v>0.90530647195420177</v>
      </c>
      <c r="G1838" s="64">
        <f ca="1">_xlfn.NORM.INV(F1838,'Input Parameters'!$E$20,'Input Parameters'!$F$20)</f>
        <v>291.44304326079254</v>
      </c>
      <c r="H1838" s="57">
        <f ca="1">EXP(E1838*(1/'Input Parameters'!$E$23-1/G1838))</f>
        <v>0.91962364149353382</v>
      </c>
      <c r="I1838" s="10">
        <f t="shared" ca="1" si="256"/>
        <v>0.3756644791817485</v>
      </c>
      <c r="J1838" s="30">
        <f ca="1">_xlfn.BETA.INV(I1838,'Input Parameters'!$L$26,'Input Parameters'!$M$26,'Input Parameters'!$J$26,'Input Parameters'!$K$26)</f>
        <v>0.60929716101410247</v>
      </c>
      <c r="K1838" s="168">
        <f ca="1">('Input Parameters'!$E$27/'Input Parameters'!$E$38)^$J1838</f>
        <v>1.2644878457842235E-2</v>
      </c>
      <c r="L1838" s="69">
        <f ca="1">$H1838*$C1838*'Input Parameters'!$E$25*K1838</f>
        <v>2.6837586359069534</v>
      </c>
      <c r="M1838" s="24">
        <f t="shared" ca="1" si="257"/>
        <v>0.10162605814001791</v>
      </c>
      <c r="N1838" s="15">
        <f ca="1">_xlfn.NORM.INV(M1838,'Input Parameters'!$E$29,'Input Parameters'!$F$29)</f>
        <v>9.9872765936372732E-2</v>
      </c>
      <c r="O1838" s="8">
        <f t="shared" ca="1" si="258"/>
        <v>0.99812455239020714</v>
      </c>
      <c r="P1838" s="30">
        <f ca="1">_xlfn.LOGNORM.INV(O1838,'Input Parameters'!$H$30,'Input Parameters'!$I$30)</f>
        <v>10.550590721842594</v>
      </c>
      <c r="Q1838" s="10">
        <f t="shared" ca="1" si="259"/>
        <v>0.45346913083091966</v>
      </c>
      <c r="R1838" s="30">
        <f>IF('Input Parameters'!$E$32=0,0,_xlfn.BETA.INV(Q1838,'Input Parameters'!$L$32,'Input Parameters'!$M$32,'Input Parameters'!$J$32,'Input Parameters'!$K$32))</f>
        <v>0</v>
      </c>
      <c r="S1838" s="10">
        <f t="shared" ca="1" si="260"/>
        <v>0.66293646576274656</v>
      </c>
      <c r="T1838" s="26">
        <f ca="1">_xlfn.LOGNORM.INV(S1838,'Input Parameters'!$H$34,'Input Parameters'!$I$34)</f>
        <v>53.117263733236463</v>
      </c>
      <c r="U1838" s="10">
        <f t="shared" ca="1" si="261"/>
        <v>0.93818696570174176</v>
      </c>
      <c r="V1838" s="30">
        <f ca="1">_xlfn.BETA.INV(U1838,'Input Parameters'!$L$36,'Input Parameters'!$M$36,'Input Parameters'!$J$36,'Input Parameters'!$K$36)</f>
        <v>0.84969736392591244</v>
      </c>
      <c r="W1838" s="2">
        <f ca="1">N1838+(P1838-N1838)*(1-ERF((T1838-R1838)/(2*SQRT(L1838*'Input Parameters'!$E$38))))</f>
        <v>0.32837514097642984</v>
      </c>
      <c r="X1838">
        <f t="shared" ca="1" si="262"/>
        <v>1</v>
      </c>
      <c r="Y1838" s="7"/>
    </row>
    <row r="1839" spans="1:25" ht="15" customHeight="1" x14ac:dyDescent="0.25">
      <c r="A1839" s="139">
        <v>1832</v>
      </c>
      <c r="B1839" s="10">
        <f t="shared" ca="1" si="253"/>
        <v>0.19835075854982942</v>
      </c>
      <c r="C1839" s="60">
        <f ca="1">_xlfn.NORM.INV(B1839,'Input Parameters'!$E$15,'Input Parameters'!$F$15)</f>
        <v>225.03680347108852</v>
      </c>
      <c r="D1839" s="10">
        <f t="shared" ca="1" si="254"/>
        <v>0.56968354329935</v>
      </c>
      <c r="E1839" s="62">
        <f ca="1">IF(_xlfn.NORM.INV(D1839,'Input Parameters'!$E$17,'Input Parameters'!$F$17)&lt;3500,3500,IF(_xlfn.NORM.INV(D1839,'Input Parameters'!$E$17,'Input Parameters'!$F$17)&gt;5500,5500,_xlfn.NORM.INV(D1839,'Input Parameters'!$E$17,'Input Parameters'!$F$17)))</f>
        <v>4922.8979837282714</v>
      </c>
      <c r="F1839" s="10">
        <f t="shared" ca="1" si="255"/>
        <v>0.7708998113349087</v>
      </c>
      <c r="G1839" s="64">
        <f ca="1">_xlfn.NORM.INV(F1839,'Input Parameters'!$E$20,'Input Parameters'!$F$20)</f>
        <v>287.62015003755766</v>
      </c>
      <c r="H1839" s="57">
        <f ca="1">EXP(E1839*(1/'Input Parameters'!$E$23-1/G1839))</f>
        <v>0.73335284669252909</v>
      </c>
      <c r="I1839" s="10">
        <f t="shared" ca="1" si="256"/>
        <v>0.32074875226426636</v>
      </c>
      <c r="J1839" s="30">
        <f ca="1">_xlfn.BETA.INV(I1839,'Input Parameters'!$L$26,'Input Parameters'!$M$26,'Input Parameters'!$J$26,'Input Parameters'!$K$26)</f>
        <v>0.58422255061471751</v>
      </c>
      <c r="K1839" s="168">
        <f ca="1">('Input Parameters'!$E$27/'Input Parameters'!$E$38)^$J1839</f>
        <v>1.5136560526330172E-2</v>
      </c>
      <c r="L1839" s="69">
        <f ca="1">$H1839*$C1839*'Input Parameters'!$E$25*K1839</f>
        <v>2.4980074787149995</v>
      </c>
      <c r="M1839" s="24">
        <f t="shared" ca="1" si="257"/>
        <v>0.50189827382099672</v>
      </c>
      <c r="N1839" s="15">
        <f ca="1">_xlfn.NORM.INV(M1839,'Input Parameters'!$E$29,'Input Parameters'!$F$29)</f>
        <v>0.10000047582847883</v>
      </c>
      <c r="O1839" s="8">
        <f t="shared" ca="1" si="258"/>
        <v>0.17854984615251157</v>
      </c>
      <c r="P1839" s="30">
        <f ca="1">_xlfn.LOGNORM.INV(O1839,'Input Parameters'!$H$30,'Input Parameters'!$I$30)</f>
        <v>1.7367619581276841</v>
      </c>
      <c r="Q1839" s="10">
        <f t="shared" ca="1" si="259"/>
        <v>0.4898985708901531</v>
      </c>
      <c r="R1839" s="30">
        <f>IF('Input Parameters'!$E$32=0,0,_xlfn.BETA.INV(Q1839,'Input Parameters'!$L$32,'Input Parameters'!$M$32,'Input Parameters'!$J$32,'Input Parameters'!$K$32))</f>
        <v>0</v>
      </c>
      <c r="S1839" s="10">
        <f t="shared" ca="1" si="260"/>
        <v>6.2471448995188528E-2</v>
      </c>
      <c r="T1839" s="26">
        <f ca="1">_xlfn.LOGNORM.INV(S1839,'Input Parameters'!$H$34,'Input Parameters'!$I$34)</f>
        <v>41.641326091113015</v>
      </c>
      <c r="U1839" s="10">
        <f t="shared" ca="1" si="261"/>
        <v>0.65665071070912506</v>
      </c>
      <c r="V1839" s="30">
        <f ca="1">_xlfn.BETA.INV(U1839,'Input Parameters'!$L$36,'Input Parameters'!$M$36,'Input Parameters'!$J$36,'Input Parameters'!$K$36)</f>
        <v>0.64964541733116454</v>
      </c>
      <c r="W1839" s="2">
        <f ca="1">N1839+(P1839-N1839)*(1-ERF((T1839-R1839)/(2*SQRT(L1839*'Input Parameters'!$E$38))))</f>
        <v>0.20223647369351322</v>
      </c>
      <c r="X1839">
        <f t="shared" ca="1" si="262"/>
        <v>1</v>
      </c>
      <c r="Y1839" s="7"/>
    </row>
    <row r="1840" spans="1:25" ht="15" customHeight="1" x14ac:dyDescent="0.25">
      <c r="A1840" s="139">
        <v>1833</v>
      </c>
      <c r="B1840" s="10">
        <f t="shared" ca="1" si="253"/>
        <v>0.96933904027471618</v>
      </c>
      <c r="C1840" s="60">
        <f ca="1">_xlfn.NORM.INV(B1840,'Input Parameters'!$E$15,'Input Parameters'!$F$15)</f>
        <v>372.37218350442743</v>
      </c>
      <c r="D1840" s="10">
        <f t="shared" ca="1" si="254"/>
        <v>0.35402307567907954</v>
      </c>
      <c r="E1840" s="62">
        <f ca="1">IF(_xlfn.NORM.INV(D1840,'Input Parameters'!$E$17,'Input Parameters'!$F$17)&lt;3500,3500,IF(_xlfn.NORM.INV(D1840,'Input Parameters'!$E$17,'Input Parameters'!$F$17)&gt;5500,5500,_xlfn.NORM.INV(D1840,'Input Parameters'!$E$17,'Input Parameters'!$F$17)))</f>
        <v>4537.8629815223658</v>
      </c>
      <c r="F1840" s="10">
        <f t="shared" ca="1" si="255"/>
        <v>7.649062006883367E-2</v>
      </c>
      <c r="G1840" s="64">
        <f ca="1">_xlfn.NORM.INV(F1840,'Input Parameters'!$E$20,'Input Parameters'!$F$20)</f>
        <v>273.07516397578343</v>
      </c>
      <c r="H1840" s="57">
        <f ca="1">EXP(E1840*(1/'Input Parameters'!$E$23-1/G1840))</f>
        <v>0.32425404541081138</v>
      </c>
      <c r="I1840" s="10">
        <f t="shared" ca="1" si="256"/>
        <v>0.84654716151477905</v>
      </c>
      <c r="J1840" s="30">
        <f ca="1">_xlfn.BETA.INV(I1840,'Input Parameters'!$L$26,'Input Parameters'!$M$26,'Input Parameters'!$J$26,'Input Parameters'!$K$26)</f>
        <v>0.80844304663743416</v>
      </c>
      <c r="K1840" s="168">
        <f ca="1">('Input Parameters'!$E$27/'Input Parameters'!$E$38)^$J1840</f>
        <v>3.0306408523882345E-3</v>
      </c>
      <c r="L1840" s="69">
        <f ca="1">$H1840*$C1840*'Input Parameters'!$E$25*K1840</f>
        <v>0.36592923486598355</v>
      </c>
      <c r="M1840" s="24">
        <f t="shared" ca="1" si="257"/>
        <v>0.78506364739600765</v>
      </c>
      <c r="N1840" s="15">
        <f ca="1">_xlfn.NORM.INV(M1840,'Input Parameters'!$E$29,'Input Parameters'!$F$29)</f>
        <v>0.10007894095000211</v>
      </c>
      <c r="O1840" s="8">
        <f t="shared" ca="1" si="258"/>
        <v>0.68703198064702675</v>
      </c>
      <c r="P1840" s="30">
        <f ca="1">_xlfn.LOGNORM.INV(O1840,'Input Parameters'!$H$30,'Input Parameters'!$I$30)</f>
        <v>3.3780708248562115</v>
      </c>
      <c r="Q1840" s="10">
        <f t="shared" ca="1" si="259"/>
        <v>0.76447932048544109</v>
      </c>
      <c r="R1840" s="30">
        <f>IF('Input Parameters'!$E$32=0,0,_xlfn.BETA.INV(Q1840,'Input Parameters'!$L$32,'Input Parameters'!$M$32,'Input Parameters'!$J$32,'Input Parameters'!$K$32))</f>
        <v>0</v>
      </c>
      <c r="S1840" s="10">
        <f t="shared" ca="1" si="260"/>
        <v>0.97067485924611474</v>
      </c>
      <c r="T1840" s="26">
        <f ca="1">_xlfn.LOGNORM.INV(S1840,'Input Parameters'!$H$34,'Input Parameters'!$I$34)</f>
        <v>63.788917332784116</v>
      </c>
      <c r="U1840" s="10">
        <f t="shared" ca="1" si="261"/>
        <v>0.43790505232166355</v>
      </c>
      <c r="V1840" s="30">
        <f ca="1">_xlfn.BETA.INV(U1840,'Input Parameters'!$L$36,'Input Parameters'!$M$36,'Input Parameters'!$J$36,'Input Parameters'!$K$36)</f>
        <v>0.56244152042924034</v>
      </c>
      <c r="W1840" s="2">
        <f ca="1">N1840+(P1840-N1840)*(1-ERF((T1840-R1840)/(2*SQRT(L1840*'Input Parameters'!$E$38))))</f>
        <v>0.10007894095029361</v>
      </c>
      <c r="X1840">
        <f t="shared" ca="1" si="262"/>
        <v>1</v>
      </c>
      <c r="Y1840" s="7"/>
    </row>
    <row r="1841" spans="1:25" ht="15" customHeight="1" x14ac:dyDescent="0.25">
      <c r="A1841" s="139">
        <v>1834</v>
      </c>
      <c r="B1841" s="10">
        <f t="shared" ca="1" si="253"/>
        <v>0.30564355436890123</v>
      </c>
      <c r="C1841" s="60">
        <f ca="1">_xlfn.NORM.INV(B1841,'Input Parameters'!$E$15,'Input Parameters'!$F$15)</f>
        <v>243.42408577375909</v>
      </c>
      <c r="D1841" s="10">
        <f t="shared" ca="1" si="254"/>
        <v>0.35030315348714913</v>
      </c>
      <c r="E1841" s="62">
        <f ca="1">IF(_xlfn.NORM.INV(D1841,'Input Parameters'!$E$17,'Input Parameters'!$F$17)&lt;3500,3500,IF(_xlfn.NORM.INV(D1841,'Input Parameters'!$E$17,'Input Parameters'!$F$17)&gt;5500,5500,_xlfn.NORM.INV(D1841,'Input Parameters'!$E$17,'Input Parameters'!$F$17)))</f>
        <v>4530.8484990560601</v>
      </c>
      <c r="F1841" s="10">
        <f t="shared" ca="1" si="255"/>
        <v>2.0895591185507323E-2</v>
      </c>
      <c r="G1841" s="64">
        <f ca="1">_xlfn.NORM.INV(F1841,'Input Parameters'!$E$20,'Input Parameters'!$F$20)</f>
        <v>269.01152297209097</v>
      </c>
      <c r="H1841" s="57">
        <f ca="1">EXP(E1841*(1/'Input Parameters'!$E$23-1/G1841))</f>
        <v>0.25280871758517759</v>
      </c>
      <c r="I1841" s="10">
        <f t="shared" ca="1" si="256"/>
        <v>0.83383551809972811</v>
      </c>
      <c r="J1841" s="30">
        <f ca="1">_xlfn.BETA.INV(I1841,'Input Parameters'!$L$26,'Input Parameters'!$M$26,'Input Parameters'!$J$26,'Input Parameters'!$K$26)</f>
        <v>0.80191571741241252</v>
      </c>
      <c r="K1841" s="168">
        <f ca="1">('Input Parameters'!$E$27/'Input Parameters'!$E$38)^$J1841</f>
        <v>3.1759118475622765E-3</v>
      </c>
      <c r="L1841" s="69">
        <f ca="1">$H1841*$C1841*'Input Parameters'!$E$25*K1841</f>
        <v>0.19544476063199476</v>
      </c>
      <c r="M1841" s="24">
        <f t="shared" ca="1" si="257"/>
        <v>0.28590897537604509</v>
      </c>
      <c r="N1841" s="15">
        <f ca="1">_xlfn.NORM.INV(M1841,'Input Parameters'!$E$29,'Input Parameters'!$F$29)</f>
        <v>9.9943462386109072E-2</v>
      </c>
      <c r="O1841" s="8">
        <f t="shared" ca="1" si="258"/>
        <v>0.88948903123291834</v>
      </c>
      <c r="P1841" s="30">
        <f ca="1">_xlfn.LOGNORM.INV(O1841,'Input Parameters'!$H$30,'Input Parameters'!$I$30)</f>
        <v>4.7833791950928219</v>
      </c>
      <c r="Q1841" s="10">
        <f t="shared" ca="1" si="259"/>
        <v>0.3088324148331546</v>
      </c>
      <c r="R1841" s="30">
        <f>IF('Input Parameters'!$E$32=0,0,_xlfn.BETA.INV(Q1841,'Input Parameters'!$L$32,'Input Parameters'!$M$32,'Input Parameters'!$J$32,'Input Parameters'!$K$32))</f>
        <v>0</v>
      </c>
      <c r="S1841" s="10">
        <f t="shared" ca="1" si="260"/>
        <v>0.93976859435834126</v>
      </c>
      <c r="T1841" s="26">
        <f ca="1">_xlfn.LOGNORM.INV(S1841,'Input Parameters'!$H$34,'Input Parameters'!$I$34)</f>
        <v>61.160199012525574</v>
      </c>
      <c r="U1841" s="10">
        <f t="shared" ca="1" si="261"/>
        <v>0.30374195531286075</v>
      </c>
      <c r="V1841" s="30">
        <f ca="1">_xlfn.BETA.INV(U1841,'Input Parameters'!$L$36,'Input Parameters'!$M$36,'Input Parameters'!$J$36,'Input Parameters'!$K$36)</f>
        <v>0.51166171734832688</v>
      </c>
      <c r="W1841" s="2">
        <f ca="1">N1841+(P1841-N1841)*(1-ERF((T1841-R1841)/(2*SQRT(L1841*'Input Parameters'!$E$38))))</f>
        <v>9.9943462386109072E-2</v>
      </c>
      <c r="X1841">
        <f t="shared" ca="1" si="262"/>
        <v>1</v>
      </c>
      <c r="Y1841" s="7"/>
    </row>
    <row r="1842" spans="1:25" ht="15" customHeight="1" x14ac:dyDescent="0.25">
      <c r="A1842" s="139">
        <v>1835</v>
      </c>
      <c r="B1842" s="10">
        <f t="shared" ca="1" si="253"/>
        <v>0.77779117229426609</v>
      </c>
      <c r="C1842" s="60">
        <f ca="1">_xlfn.NORM.INV(B1842,'Input Parameters'!$E$15,'Input Parameters'!$F$15)</f>
        <v>312.41188538042218</v>
      </c>
      <c r="D1842" s="10">
        <f t="shared" ca="1" si="254"/>
        <v>0.64031512635886934</v>
      </c>
      <c r="E1842" s="62">
        <f ca="1">IF(_xlfn.NORM.INV(D1842,'Input Parameters'!$E$17,'Input Parameters'!$F$17)&lt;3500,3500,IF(_xlfn.NORM.INV(D1842,'Input Parameters'!$E$17,'Input Parameters'!$F$17)&gt;5500,5500,_xlfn.NORM.INV(D1842,'Input Parameters'!$E$17,'Input Parameters'!$F$17)))</f>
        <v>5051.5108675492311</v>
      </c>
      <c r="F1842" s="10">
        <f t="shared" ca="1" si="255"/>
        <v>0.35121576012479472</v>
      </c>
      <c r="G1842" s="64">
        <f ca="1">_xlfn.NORM.INV(F1842,'Input Parameters'!$E$20,'Input Parameters'!$F$20)</f>
        <v>280.09033041997805</v>
      </c>
      <c r="H1842" s="57">
        <f ca="1">EXP(E1842*(1/'Input Parameters'!$E$23-1/G1842))</f>
        <v>0.45366794791248877</v>
      </c>
      <c r="I1842" s="10">
        <f t="shared" ca="1" si="256"/>
        <v>0.31264649759782859</v>
      </c>
      <c r="J1842" s="30">
        <f ca="1">_xlfn.BETA.INV(I1842,'Input Parameters'!$L$26,'Input Parameters'!$M$26,'Input Parameters'!$J$26,'Input Parameters'!$K$26)</f>
        <v>0.58035991224592653</v>
      </c>
      <c r="K1842" s="168">
        <f ca="1">('Input Parameters'!$E$27/'Input Parameters'!$E$38)^$J1842</f>
        <v>1.5561810080500412E-2</v>
      </c>
      <c r="L1842" s="69">
        <f ca="1">$H1842*$C1842*'Input Parameters'!$E$25*K1842</f>
        <v>2.2055949341568746</v>
      </c>
      <c r="M1842" s="24">
        <f t="shared" ca="1" si="257"/>
        <v>0.48263740809325517</v>
      </c>
      <c r="N1842" s="15">
        <f ca="1">_xlfn.NORM.INV(M1842,'Input Parameters'!$E$29,'Input Parameters'!$F$29)</f>
        <v>9.9995646468786531E-2</v>
      </c>
      <c r="O1842" s="8">
        <f t="shared" ca="1" si="258"/>
        <v>0.18605362593468056</v>
      </c>
      <c r="P1842" s="30">
        <f ca="1">_xlfn.LOGNORM.INV(O1842,'Input Parameters'!$H$30,'Input Parameters'!$I$30)</f>
        <v>1.7601958331135641</v>
      </c>
      <c r="Q1842" s="10">
        <f t="shared" ca="1" si="259"/>
        <v>0.33356072517765634</v>
      </c>
      <c r="R1842" s="30">
        <f>IF('Input Parameters'!$E$32=0,0,_xlfn.BETA.INV(Q1842,'Input Parameters'!$L$32,'Input Parameters'!$M$32,'Input Parameters'!$J$32,'Input Parameters'!$K$32))</f>
        <v>0</v>
      </c>
      <c r="S1842" s="10">
        <f t="shared" ca="1" si="260"/>
        <v>0.32344624209317951</v>
      </c>
      <c r="T1842" s="26">
        <f ca="1">_xlfn.LOGNORM.INV(S1842,'Input Parameters'!$H$34,'Input Parameters'!$I$34)</f>
        <v>47.612990300028329</v>
      </c>
      <c r="U1842" s="10">
        <f t="shared" ca="1" si="261"/>
        <v>0.27412261834297436</v>
      </c>
      <c r="V1842" s="30">
        <f ca="1">_xlfn.BETA.INV(U1842,'Input Parameters'!$L$36,'Input Parameters'!$M$36,'Input Parameters'!$J$36,'Input Parameters'!$K$36)</f>
        <v>0.49995818993942548</v>
      </c>
      <c r="W1842" s="2">
        <f ca="1">N1842+(P1842-N1842)*(1-ERF((T1842-R1842)/(2*SQRT(L1842*'Input Parameters'!$E$38))))</f>
        <v>0.13883018832761809</v>
      </c>
      <c r="X1842">
        <f t="shared" ca="1" si="262"/>
        <v>1</v>
      </c>
      <c r="Y1842" s="7"/>
    </row>
    <row r="1843" spans="1:25" ht="15" customHeight="1" x14ac:dyDescent="0.25">
      <c r="A1843" s="139">
        <v>1836</v>
      </c>
      <c r="B1843" s="10">
        <f t="shared" ca="1" si="253"/>
        <v>0.78767667435284738</v>
      </c>
      <c r="C1843" s="60">
        <f ca="1">_xlfn.NORM.INV(B1843,'Input Parameters'!$E$15,'Input Parameters'!$F$15)</f>
        <v>314.23447199638474</v>
      </c>
      <c r="D1843" s="10">
        <f t="shared" ca="1" si="254"/>
        <v>0.20600830190146113</v>
      </c>
      <c r="E1843" s="62">
        <f ca="1">IF(_xlfn.NORM.INV(D1843,'Input Parameters'!$E$17,'Input Parameters'!$F$17)&lt;3500,3500,IF(_xlfn.NORM.INV(D1843,'Input Parameters'!$E$17,'Input Parameters'!$F$17)&gt;5500,5500,_xlfn.NORM.INV(D1843,'Input Parameters'!$E$17,'Input Parameters'!$F$17)))</f>
        <v>4225.7549919536323</v>
      </c>
      <c r="F1843" s="10">
        <f t="shared" ca="1" si="255"/>
        <v>0.39520511353467647</v>
      </c>
      <c r="G1843" s="64">
        <f ca="1">_xlfn.NORM.INV(F1843,'Input Parameters'!$E$20,'Input Parameters'!$F$20)</f>
        <v>280.86928774442254</v>
      </c>
      <c r="H1843" s="57">
        <f ca="1">EXP(E1843*(1/'Input Parameters'!$E$23-1/G1843))</f>
        <v>0.53829706307497127</v>
      </c>
      <c r="I1843" s="10">
        <f t="shared" ca="1" si="256"/>
        <v>1.0080028304619293E-2</v>
      </c>
      <c r="J1843" s="30">
        <f ca="1">_xlfn.BETA.INV(I1843,'Input Parameters'!$L$26,'Input Parameters'!$M$26,'Input Parameters'!$J$26,'Input Parameters'!$K$26)</f>
        <v>0.28018482861793742</v>
      </c>
      <c r="K1843" s="168">
        <f ca="1">('Input Parameters'!$E$27/'Input Parameters'!$E$38)^$J1843</f>
        <v>0.13401916968468874</v>
      </c>
      <c r="L1843" s="69">
        <f ca="1">$H1843*$C1843*'Input Parameters'!$E$25*K1843</f>
        <v>22.669542695397105</v>
      </c>
      <c r="M1843" s="24">
        <f t="shared" ca="1" si="257"/>
        <v>0.42915935425718754</v>
      </c>
      <c r="N1843" s="15">
        <f ca="1">_xlfn.NORM.INV(M1843,'Input Parameters'!$E$29,'Input Parameters'!$F$29)</f>
        <v>9.9982148521191944E-2</v>
      </c>
      <c r="O1843" s="8">
        <f t="shared" ca="1" si="258"/>
        <v>0.15950892887880685</v>
      </c>
      <c r="P1843" s="30">
        <f ca="1">_xlfn.LOGNORM.INV(O1843,'Input Parameters'!$H$30,'Input Parameters'!$I$30)</f>
        <v>1.6758548947512042</v>
      </c>
      <c r="Q1843" s="10">
        <f t="shared" ca="1" si="259"/>
        <v>0.95924498875111885</v>
      </c>
      <c r="R1843" s="30">
        <f>IF('Input Parameters'!$E$32=0,0,_xlfn.BETA.INV(Q1843,'Input Parameters'!$L$32,'Input Parameters'!$M$32,'Input Parameters'!$J$32,'Input Parameters'!$K$32))</f>
        <v>0</v>
      </c>
      <c r="S1843" s="10">
        <f t="shared" ca="1" si="260"/>
        <v>0.349582874233895</v>
      </c>
      <c r="T1843" s="26">
        <f ca="1">_xlfn.LOGNORM.INV(S1843,'Input Parameters'!$H$34,'Input Parameters'!$I$34)</f>
        <v>48.039592646259557</v>
      </c>
      <c r="U1843" s="10">
        <f t="shared" ca="1" si="261"/>
        <v>0.47074756604903256</v>
      </c>
      <c r="V1843" s="30">
        <f ca="1">_xlfn.BETA.INV(U1843,'Input Parameters'!$L$36,'Input Parameters'!$M$36,'Input Parameters'!$J$36,'Input Parameters'!$K$36)</f>
        <v>0.57478691868244969</v>
      </c>
      <c r="W1843" s="2">
        <f ca="1">N1843+(P1843-N1843)*(1-ERF((T1843-R1843)/(2*SQRT(L1843*'Input Parameters'!$E$38))))</f>
        <v>0.84941672940273649</v>
      </c>
      <c r="X1843">
        <f t="shared" ca="1" si="262"/>
        <v>0</v>
      </c>
      <c r="Y1843" s="7"/>
    </row>
    <row r="1844" spans="1:25" ht="15" customHeight="1" x14ac:dyDescent="0.25">
      <c r="A1844" s="139">
        <v>1837</v>
      </c>
      <c r="B1844" s="10">
        <f t="shared" ca="1" si="253"/>
        <v>0.79245460693792469</v>
      </c>
      <c r="C1844" s="60">
        <f ca="1">_xlfn.NORM.INV(B1844,'Input Parameters'!$E$15,'Input Parameters'!$F$15)</f>
        <v>315.133104379744</v>
      </c>
      <c r="D1844" s="10">
        <f t="shared" ca="1" si="254"/>
        <v>0.7744981977467682</v>
      </c>
      <c r="E1844" s="62">
        <f ca="1">IF(_xlfn.NORM.INV(D1844,'Input Parameters'!$E$17,'Input Parameters'!$F$17)&lt;3500,3500,IF(_xlfn.NORM.INV(D1844,'Input Parameters'!$E$17,'Input Parameters'!$F$17)&gt;5500,5500,_xlfn.NORM.INV(D1844,'Input Parameters'!$E$17,'Input Parameters'!$F$17)))</f>
        <v>5327.6200439805461</v>
      </c>
      <c r="F1844" s="10">
        <f t="shared" ca="1" si="255"/>
        <v>0.86417908821325873</v>
      </c>
      <c r="G1844" s="64">
        <f ca="1">_xlfn.NORM.INV(F1844,'Input Parameters'!$E$20,'Input Parameters'!$F$20)</f>
        <v>290.0152394539333</v>
      </c>
      <c r="H1844" s="57">
        <f ca="1">EXP(E1844*(1/'Input Parameters'!$E$23-1/G1844))</f>
        <v>0.83305833025967435</v>
      </c>
      <c r="I1844" s="10">
        <f t="shared" ca="1" si="256"/>
        <v>9.1203491404008741E-2</v>
      </c>
      <c r="J1844" s="30">
        <f ca="1">_xlfn.BETA.INV(I1844,'Input Parameters'!$L$26,'Input Parameters'!$M$26,'Input Parameters'!$J$26,'Input Parameters'!$K$26)</f>
        <v>0.43587573652937134</v>
      </c>
      <c r="K1844" s="168">
        <f ca="1">('Input Parameters'!$E$27/'Input Parameters'!$E$38)^$J1844</f>
        <v>4.3869015162659258E-2</v>
      </c>
      <c r="L1844" s="69">
        <f ca="1">$H1844*$C1844*'Input Parameters'!$E$25*K1844</f>
        <v>11.516680643543424</v>
      </c>
      <c r="M1844" s="24">
        <f t="shared" ca="1" si="257"/>
        <v>0.91796317733691524</v>
      </c>
      <c r="N1844" s="15">
        <f ca="1">_xlfn.NORM.INV(M1844,'Input Parameters'!$E$29,'Input Parameters'!$F$29)</f>
        <v>0.1001391500707258</v>
      </c>
      <c r="O1844" s="8">
        <f t="shared" ca="1" si="258"/>
        <v>0.67245463490560609</v>
      </c>
      <c r="P1844" s="30">
        <f ca="1">_xlfn.LOGNORM.INV(O1844,'Input Parameters'!$H$30,'Input Parameters'!$I$30)</f>
        <v>3.31366095313175</v>
      </c>
      <c r="Q1844" s="10">
        <f t="shared" ca="1" si="259"/>
        <v>2.2244653985378116E-2</v>
      </c>
      <c r="R1844" s="30">
        <f>IF('Input Parameters'!$E$32=0,0,_xlfn.BETA.INV(Q1844,'Input Parameters'!$L$32,'Input Parameters'!$M$32,'Input Parameters'!$J$32,'Input Parameters'!$K$32))</f>
        <v>0</v>
      </c>
      <c r="S1844" s="10">
        <f t="shared" ca="1" si="260"/>
        <v>0.72897510969821289</v>
      </c>
      <c r="T1844" s="26">
        <f ca="1">_xlfn.LOGNORM.INV(S1844,'Input Parameters'!$H$34,'Input Parameters'!$I$34)</f>
        <v>54.383650939216473</v>
      </c>
      <c r="U1844" s="10">
        <f t="shared" ca="1" si="261"/>
        <v>0.8155531350167724</v>
      </c>
      <c r="V1844" s="30">
        <f ca="1">_xlfn.BETA.INV(U1844,'Input Parameters'!$L$36,'Input Parameters'!$M$36,'Input Parameters'!$J$36,'Input Parameters'!$K$36)</f>
        <v>0.73361900593385099</v>
      </c>
      <c r="W1844" s="2">
        <f ca="1">N1844+(P1844-N1844)*(1-ERF((T1844-R1844)/(2*SQRT(L1844*'Input Parameters'!$E$38))))</f>
        <v>0.92649226821893649</v>
      </c>
      <c r="X1844">
        <f t="shared" ca="1" si="262"/>
        <v>0</v>
      </c>
      <c r="Y1844" s="7"/>
    </row>
    <row r="1845" spans="1:25" ht="15" customHeight="1" x14ac:dyDescent="0.25">
      <c r="A1845" s="139">
        <v>1838</v>
      </c>
      <c r="B1845" s="10">
        <f t="shared" ca="1" si="253"/>
        <v>0.34783290538150113</v>
      </c>
      <c r="C1845" s="60">
        <f ca="1">_xlfn.NORM.INV(B1845,'Input Parameters'!$E$15,'Input Parameters'!$F$15)</f>
        <v>249.76792893886423</v>
      </c>
      <c r="D1845" s="10">
        <f t="shared" ca="1" si="254"/>
        <v>0.42447651002839493</v>
      </c>
      <c r="E1845" s="62">
        <f ca="1">IF(_xlfn.NORM.INV(D1845,'Input Parameters'!$E$17,'Input Parameters'!$F$17)&lt;3500,3500,IF(_xlfn.NORM.INV(D1845,'Input Parameters'!$E$17,'Input Parameters'!$F$17)&gt;5500,5500,_xlfn.NORM.INV(D1845,'Input Parameters'!$E$17,'Input Parameters'!$F$17)))</f>
        <v>4666.6818730175164</v>
      </c>
      <c r="F1845" s="10">
        <f t="shared" ca="1" si="255"/>
        <v>0.87532912123515938</v>
      </c>
      <c r="G1845" s="64">
        <f ca="1">_xlfn.NORM.INV(F1845,'Input Parameters'!$E$20,'Input Parameters'!$F$20)</f>
        <v>290.3680627609379</v>
      </c>
      <c r="H1845" s="57">
        <f ca="1">EXP(E1845*(1/'Input Parameters'!$E$23-1/G1845))</f>
        <v>0.86897591782122119</v>
      </c>
      <c r="I1845" s="10">
        <f t="shared" ca="1" si="256"/>
        <v>0.76710202318481158</v>
      </c>
      <c r="J1845" s="30">
        <f ca="1">_xlfn.BETA.INV(I1845,'Input Parameters'!$L$26,'Input Parameters'!$M$26,'Input Parameters'!$J$26,'Input Parameters'!$K$26)</f>
        <v>0.77042825192933584</v>
      </c>
      <c r="K1845" s="168">
        <f ca="1">('Input Parameters'!$E$27/'Input Parameters'!$E$38)^$J1845</f>
        <v>3.9806898170286816E-3</v>
      </c>
      <c r="L1845" s="69">
        <f ca="1">$H1845*$C1845*'Input Parameters'!$E$25*K1845</f>
        <v>0.8639781343470142</v>
      </c>
      <c r="M1845" s="24">
        <f t="shared" ca="1" si="257"/>
        <v>0.6639135886364399</v>
      </c>
      <c r="N1845" s="15">
        <f ca="1">_xlfn.NORM.INV(M1845,'Input Parameters'!$E$29,'Input Parameters'!$F$29)</f>
        <v>0.1000423167821151</v>
      </c>
      <c r="O1845" s="8">
        <f t="shared" ca="1" si="258"/>
        <v>0.19995523010067529</v>
      </c>
      <c r="P1845" s="30">
        <f ca="1">_xlfn.LOGNORM.INV(O1845,'Input Parameters'!$H$30,'Input Parameters'!$I$30)</f>
        <v>1.8029051161221676</v>
      </c>
      <c r="Q1845" s="10">
        <f t="shared" ca="1" si="259"/>
        <v>0.4640097751060337</v>
      </c>
      <c r="R1845" s="30">
        <f>IF('Input Parameters'!$E$32=0,0,_xlfn.BETA.INV(Q1845,'Input Parameters'!$L$32,'Input Parameters'!$M$32,'Input Parameters'!$J$32,'Input Parameters'!$K$32))</f>
        <v>0</v>
      </c>
      <c r="S1845" s="10">
        <f t="shared" ca="1" si="260"/>
        <v>0.20787493052859274</v>
      </c>
      <c r="T1845" s="26">
        <f ca="1">_xlfn.LOGNORM.INV(S1845,'Input Parameters'!$H$34,'Input Parameters'!$I$34)</f>
        <v>45.550025981660156</v>
      </c>
      <c r="U1845" s="10">
        <f t="shared" ca="1" si="261"/>
        <v>0.75264091302164793</v>
      </c>
      <c r="V1845" s="30">
        <f ca="1">_xlfn.BETA.INV(U1845,'Input Parameters'!$L$36,'Input Parameters'!$M$36,'Input Parameters'!$J$36,'Input Parameters'!$K$36)</f>
        <v>0.69633371464283833</v>
      </c>
      <c r="W1845" s="2">
        <f ca="1">N1845+(P1845-N1845)*(1-ERF((T1845-R1845)/(2*SQRT(L1845*'Input Parameters'!$E$38))))</f>
        <v>0.10094471897511809</v>
      </c>
      <c r="X1845">
        <f t="shared" ca="1" si="262"/>
        <v>1</v>
      </c>
      <c r="Y1845" s="7"/>
    </row>
    <row r="1846" spans="1:25" ht="15" customHeight="1" x14ac:dyDescent="0.25">
      <c r="A1846" s="139">
        <v>1839</v>
      </c>
      <c r="B1846" s="10">
        <f t="shared" ca="1" si="253"/>
        <v>0.67228499954312548</v>
      </c>
      <c r="C1846" s="60">
        <f ca="1">_xlfn.NORM.INV(B1846,'Input Parameters'!$E$15,'Input Parameters'!$F$15)</f>
        <v>295.15002229234261</v>
      </c>
      <c r="D1846" s="10">
        <f t="shared" ca="1" si="254"/>
        <v>0.89645946660284714</v>
      </c>
      <c r="E1846" s="62">
        <f ca="1">IF(_xlfn.NORM.INV(D1846,'Input Parameters'!$E$17,'Input Parameters'!$F$17)&lt;3500,3500,IF(_xlfn.NORM.INV(D1846,'Input Parameters'!$E$17,'Input Parameters'!$F$17)&gt;5500,5500,_xlfn.NORM.INV(D1846,'Input Parameters'!$E$17,'Input Parameters'!$F$17)))</f>
        <v>5500</v>
      </c>
      <c r="F1846" s="10">
        <f t="shared" ca="1" si="255"/>
        <v>0.50729354648573477</v>
      </c>
      <c r="G1846" s="64">
        <f ca="1">_xlfn.NORM.INV(F1846,'Input Parameters'!$E$20,'Input Parameters'!$F$20)</f>
        <v>282.77249763028772</v>
      </c>
      <c r="H1846" s="57">
        <f ca="1">EXP(E1846*(1/'Input Parameters'!$E$23-1/G1846))</f>
        <v>0.50951001711532296</v>
      </c>
      <c r="I1846" s="10">
        <f t="shared" ca="1" si="256"/>
        <v>0.49907647019324108</v>
      </c>
      <c r="J1846" s="30">
        <f ca="1">_xlfn.BETA.INV(I1846,'Input Parameters'!$L$26,'Input Parameters'!$M$26,'Input Parameters'!$J$26,'Input Parameters'!$K$26)</f>
        <v>0.66102613249350595</v>
      </c>
      <c r="K1846" s="168">
        <f ca="1">('Input Parameters'!$E$27/'Input Parameters'!$E$38)^$J1846</f>
        <v>8.7250580981037273E-3</v>
      </c>
      <c r="L1846" s="69">
        <f ca="1">$H1846*$C1846*'Input Parameters'!$E$25*K1846</f>
        <v>1.3120907525404641</v>
      </c>
      <c r="M1846" s="24">
        <f t="shared" ca="1" si="257"/>
        <v>0.83345768717042368</v>
      </c>
      <c r="N1846" s="15">
        <f ca="1">_xlfn.NORM.INV(M1846,'Input Parameters'!$E$29,'Input Parameters'!$F$29)</f>
        <v>0.10009679193980874</v>
      </c>
      <c r="O1846" s="8">
        <f t="shared" ca="1" si="258"/>
        <v>0.91867284161293306</v>
      </c>
      <c r="P1846" s="30">
        <f ca="1">_xlfn.LOGNORM.INV(O1846,'Input Parameters'!$H$30,'Input Parameters'!$I$30)</f>
        <v>5.1891941808123319</v>
      </c>
      <c r="Q1846" s="10">
        <f t="shared" ca="1" si="259"/>
        <v>0.7390654127896561</v>
      </c>
      <c r="R1846" s="30">
        <f>IF('Input Parameters'!$E$32=0,0,_xlfn.BETA.INV(Q1846,'Input Parameters'!$L$32,'Input Parameters'!$M$32,'Input Parameters'!$J$32,'Input Parameters'!$K$32))</f>
        <v>0</v>
      </c>
      <c r="S1846" s="10">
        <f t="shared" ca="1" si="260"/>
        <v>0.99655846864471698</v>
      </c>
      <c r="T1846" s="26">
        <f ca="1">_xlfn.LOGNORM.INV(S1846,'Input Parameters'!$H$34,'Input Parameters'!$I$34)</f>
        <v>70.572598987642778</v>
      </c>
      <c r="U1846" s="10">
        <f t="shared" ca="1" si="261"/>
        <v>0.19736669612135849</v>
      </c>
      <c r="V1846" s="30">
        <f ca="1">_xlfn.BETA.INV(U1846,'Input Parameters'!$L$36,'Input Parameters'!$M$36,'Input Parameters'!$J$36,'Input Parameters'!$K$36)</f>
        <v>0.46753494018684888</v>
      </c>
      <c r="W1846" s="2">
        <f ca="1">N1846+(P1846-N1846)*(1-ERF((T1846-R1846)/(2*SQRT(L1846*'Input Parameters'!$E$38))))</f>
        <v>0.10016404429395177</v>
      </c>
      <c r="X1846">
        <f t="shared" ca="1" si="262"/>
        <v>1</v>
      </c>
      <c r="Y1846" s="7"/>
    </row>
    <row r="1847" spans="1:25" ht="15" customHeight="1" x14ac:dyDescent="0.25">
      <c r="A1847" s="139">
        <v>1840</v>
      </c>
      <c r="B1847" s="10">
        <f t="shared" ca="1" si="253"/>
        <v>0.58375786176598043</v>
      </c>
      <c r="C1847" s="60">
        <f ca="1">_xlfn.NORM.INV(B1847,'Input Parameters'!$E$15,'Input Parameters'!$F$15)</f>
        <v>282.4300054913856</v>
      </c>
      <c r="D1847" s="10">
        <f t="shared" ca="1" si="254"/>
        <v>0.75676023310671703</v>
      </c>
      <c r="E1847" s="62">
        <f ca="1">IF(_xlfn.NORM.INV(D1847,'Input Parameters'!$E$17,'Input Parameters'!$F$17)&lt;3500,3500,IF(_xlfn.NORM.INV(D1847,'Input Parameters'!$E$17,'Input Parameters'!$F$17)&gt;5500,5500,_xlfn.NORM.INV(D1847,'Input Parameters'!$E$17,'Input Parameters'!$F$17)))</f>
        <v>5287.1433267795674</v>
      </c>
      <c r="F1847" s="10">
        <f t="shared" ca="1" si="255"/>
        <v>0.23560459110776144</v>
      </c>
      <c r="G1847" s="64">
        <f ca="1">_xlfn.NORM.INV(F1847,'Input Parameters'!$E$20,'Input Parameters'!$F$20)</f>
        <v>277.8225627226841</v>
      </c>
      <c r="H1847" s="57">
        <f ca="1">EXP(E1847*(1/'Input Parameters'!$E$23-1/G1847))</f>
        <v>0.37480815874880535</v>
      </c>
      <c r="I1847" s="10">
        <f t="shared" ca="1" si="256"/>
        <v>9.2862125387981664E-2</v>
      </c>
      <c r="J1847" s="30">
        <f ca="1">_xlfn.BETA.INV(I1847,'Input Parameters'!$L$26,'Input Parameters'!$M$26,'Input Parameters'!$J$26,'Input Parameters'!$K$26)</f>
        <v>0.43756911857698449</v>
      </c>
      <c r="K1847" s="168">
        <f ca="1">('Input Parameters'!$E$27/'Input Parameters'!$E$38)^$J1847</f>
        <v>4.3339375915774345E-2</v>
      </c>
      <c r="L1847" s="69">
        <f ca="1">$H1847*$C1847*'Input Parameters'!$E$25*K1847</f>
        <v>4.5877793645322411</v>
      </c>
      <c r="M1847" s="24">
        <f t="shared" ca="1" si="257"/>
        <v>0.99775842338408682</v>
      </c>
      <c r="N1847" s="15">
        <f ca="1">_xlfn.NORM.INV(M1847,'Input Parameters'!$E$29,'Input Parameters'!$F$29)</f>
        <v>0.10028419997103112</v>
      </c>
      <c r="O1847" s="8">
        <f t="shared" ca="1" si="258"/>
        <v>0.8757309519274683</v>
      </c>
      <c r="P1847" s="30">
        <f ca="1">_xlfn.LOGNORM.INV(O1847,'Input Parameters'!$H$30,'Input Parameters'!$I$30)</f>
        <v>4.6279970614395047</v>
      </c>
      <c r="Q1847" s="10">
        <f t="shared" ca="1" si="259"/>
        <v>0.66123295488145706</v>
      </c>
      <c r="R1847" s="30">
        <f>IF('Input Parameters'!$E$32=0,0,_xlfn.BETA.INV(Q1847,'Input Parameters'!$L$32,'Input Parameters'!$M$32,'Input Parameters'!$J$32,'Input Parameters'!$K$32))</f>
        <v>0</v>
      </c>
      <c r="S1847" s="10">
        <f t="shared" ca="1" si="260"/>
        <v>0.82067370580439725</v>
      </c>
      <c r="T1847" s="26">
        <f ca="1">_xlfn.LOGNORM.INV(S1847,'Input Parameters'!$H$34,'Input Parameters'!$I$34)</f>
        <v>56.511364141478957</v>
      </c>
      <c r="U1847" s="10">
        <f t="shared" ca="1" si="261"/>
        <v>0.20150183363506435</v>
      </c>
      <c r="V1847" s="30">
        <f ca="1">_xlfn.BETA.INV(U1847,'Input Parameters'!$L$36,'Input Parameters'!$M$36,'Input Parameters'!$J$36,'Input Parameters'!$K$36)</f>
        <v>0.46938998083231509</v>
      </c>
      <c r="W1847" s="2">
        <f ca="1">N1847+(P1847-N1847)*(1-ERF((T1847-R1847)/(2*SQRT(L1847*'Input Parameters'!$E$38))))</f>
        <v>0.38144045018864475</v>
      </c>
      <c r="X1847">
        <f t="shared" ca="1" si="262"/>
        <v>1</v>
      </c>
      <c r="Y1847" s="7"/>
    </row>
    <row r="1848" spans="1:25" ht="15" customHeight="1" x14ac:dyDescent="0.25">
      <c r="A1848" s="139">
        <v>1841</v>
      </c>
      <c r="B1848" s="10">
        <f t="shared" ca="1" si="253"/>
        <v>0.19367206047843921</v>
      </c>
      <c r="C1848" s="60">
        <f ca="1">_xlfn.NORM.INV(B1848,'Input Parameters'!$E$15,'Input Parameters'!$F$15)</f>
        <v>224.12001485255391</v>
      </c>
      <c r="D1848" s="10">
        <f t="shared" ca="1" si="254"/>
        <v>0.16236238536501135</v>
      </c>
      <c r="E1848" s="62">
        <f ca="1">IF(_xlfn.NORM.INV(D1848,'Input Parameters'!$E$17,'Input Parameters'!$F$17)&lt;3500,3500,IF(_xlfn.NORM.INV(D1848,'Input Parameters'!$E$17,'Input Parameters'!$F$17)&gt;5500,5500,_xlfn.NORM.INV(D1848,'Input Parameters'!$E$17,'Input Parameters'!$F$17)))</f>
        <v>4110.6434908738283</v>
      </c>
      <c r="F1848" s="10">
        <f t="shared" ca="1" si="255"/>
        <v>0.61634873564486536</v>
      </c>
      <c r="G1848" s="64">
        <f ca="1">_xlfn.NORM.INV(F1848,'Input Parameters'!$E$20,'Input Parameters'!$F$20)</f>
        <v>284.63256441080432</v>
      </c>
      <c r="H1848" s="57">
        <f ca="1">EXP(E1848*(1/'Input Parameters'!$E$23-1/G1848))</f>
        <v>0.66433367406264032</v>
      </c>
      <c r="I1848" s="10">
        <f t="shared" ca="1" si="256"/>
        <v>0.65191902062146678</v>
      </c>
      <c r="J1848" s="30">
        <f ca="1">_xlfn.BETA.INV(I1848,'Input Parameters'!$L$26,'Input Parameters'!$M$26,'Input Parameters'!$J$26,'Input Parameters'!$K$26)</f>
        <v>0.72203674596413214</v>
      </c>
      <c r="K1848" s="168">
        <f ca="1">('Input Parameters'!$E$27/'Input Parameters'!$E$38)^$J1848</f>
        <v>5.632585353981083E-3</v>
      </c>
      <c r="L1848" s="69">
        <f ca="1">$H1848*$C1848*'Input Parameters'!$E$25*K1848</f>
        <v>0.83863829699242687</v>
      </c>
      <c r="M1848" s="24">
        <f t="shared" ca="1" si="257"/>
        <v>0.41958466248347936</v>
      </c>
      <c r="N1848" s="15">
        <f ca="1">_xlfn.NORM.INV(M1848,'Input Parameters'!$E$29,'Input Parameters'!$F$29)</f>
        <v>9.9979704387415894E-2</v>
      </c>
      <c r="O1848" s="8">
        <f t="shared" ca="1" si="258"/>
        <v>0.7863253506963479</v>
      </c>
      <c r="P1848" s="30">
        <f ca="1">_xlfn.LOGNORM.INV(O1848,'Input Parameters'!$H$30,'Input Parameters'!$I$30)</f>
        <v>3.9039387185435692</v>
      </c>
      <c r="Q1848" s="10">
        <f t="shared" ca="1" si="259"/>
        <v>0.63460178236566933</v>
      </c>
      <c r="R1848" s="30">
        <f>IF('Input Parameters'!$E$32=0,0,_xlfn.BETA.INV(Q1848,'Input Parameters'!$L$32,'Input Parameters'!$M$32,'Input Parameters'!$J$32,'Input Parameters'!$K$32))</f>
        <v>0</v>
      </c>
      <c r="S1848" s="10">
        <f t="shared" ca="1" si="260"/>
        <v>0.10411551929006169</v>
      </c>
      <c r="T1848" s="26">
        <f ca="1">_xlfn.LOGNORM.INV(S1848,'Input Parameters'!$H$34,'Input Parameters'!$I$34)</f>
        <v>43.096768789358521</v>
      </c>
      <c r="U1848" s="10">
        <f t="shared" ca="1" si="261"/>
        <v>0.5756233435208189</v>
      </c>
      <c r="V1848" s="30">
        <f ca="1">_xlfn.BETA.INV(U1848,'Input Parameters'!$L$36,'Input Parameters'!$M$36,'Input Parameters'!$J$36,'Input Parameters'!$K$36)</f>
        <v>0.61547131465489457</v>
      </c>
      <c r="W1848" s="2">
        <f ca="1">N1848+(P1848-N1848)*(1-ERF((T1848-R1848)/(2*SQRT(L1848*'Input Parameters'!$E$38))))</f>
        <v>0.10331084818450695</v>
      </c>
      <c r="X1848">
        <f t="shared" ca="1" si="262"/>
        <v>1</v>
      </c>
      <c r="Y1848" s="7"/>
    </row>
    <row r="1849" spans="1:25" ht="15" customHeight="1" x14ac:dyDescent="0.25">
      <c r="A1849" s="139">
        <v>1842</v>
      </c>
      <c r="B1849" s="10">
        <f t="shared" ca="1" si="253"/>
        <v>0.87460395426303983</v>
      </c>
      <c r="C1849" s="60">
        <f ca="1">_xlfn.NORM.INV(B1849,'Input Parameters'!$E$15,'Input Parameters'!$F$15)</f>
        <v>333.20444142120465</v>
      </c>
      <c r="D1849" s="10">
        <f t="shared" ca="1" si="254"/>
        <v>0.14615241837103399</v>
      </c>
      <c r="E1849" s="62">
        <f ca="1">IF(_xlfn.NORM.INV(D1849,'Input Parameters'!$E$17,'Input Parameters'!$F$17)&lt;3500,3500,IF(_xlfn.NORM.INV(D1849,'Input Parameters'!$E$17,'Input Parameters'!$F$17)&gt;5500,5500,_xlfn.NORM.INV(D1849,'Input Parameters'!$E$17,'Input Parameters'!$F$17)))</f>
        <v>4062.8447765871383</v>
      </c>
      <c r="F1849" s="10">
        <f t="shared" ca="1" si="255"/>
        <v>0.23038435277374025</v>
      </c>
      <c r="G1849" s="64">
        <f ca="1">_xlfn.NORM.INV(F1849,'Input Parameters'!$E$20,'Input Parameters'!$F$20)</f>
        <v>277.70820289982055</v>
      </c>
      <c r="H1849" s="57">
        <f ca="1">EXP(E1849*(1/'Input Parameters'!$E$23-1/G1849))</f>
        <v>0.4676092242534669</v>
      </c>
      <c r="I1849" s="10">
        <f t="shared" ca="1" si="256"/>
        <v>0.78615339894568637</v>
      </c>
      <c r="J1849" s="30">
        <f ca="1">_xlfn.BETA.INV(I1849,'Input Parameters'!$L$26,'Input Parameters'!$M$26,'Input Parameters'!$J$26,'Input Parameters'!$K$26)</f>
        <v>0.77903512820670318</v>
      </c>
      <c r="K1849" s="168">
        <f ca="1">('Input Parameters'!$E$27/'Input Parameters'!$E$38)^$J1849</f>
        <v>3.7423651220576471E-3</v>
      </c>
      <c r="L1849" s="69">
        <f ca="1">$H1849*$C1849*'Input Parameters'!$E$25*K1849</f>
        <v>0.58309592760187867</v>
      </c>
      <c r="M1849" s="24">
        <f t="shared" ca="1" si="257"/>
        <v>0.43976817856055772</v>
      </c>
      <c r="N1849" s="15">
        <f ca="1">_xlfn.NORM.INV(M1849,'Input Parameters'!$E$29,'Input Parameters'!$F$29)</f>
        <v>9.9984844300832376E-2</v>
      </c>
      <c r="O1849" s="8">
        <f t="shared" ca="1" si="258"/>
        <v>0.66515160103893722</v>
      </c>
      <c r="P1849" s="30">
        <f ca="1">_xlfn.LOGNORM.INV(O1849,'Input Parameters'!$H$30,'Input Parameters'!$I$30)</f>
        <v>3.2822895318419789</v>
      </c>
      <c r="Q1849" s="10">
        <f t="shared" ca="1" si="259"/>
        <v>0.49823759481669572</v>
      </c>
      <c r="R1849" s="30">
        <f>IF('Input Parameters'!$E$32=0,0,_xlfn.BETA.INV(Q1849,'Input Parameters'!$L$32,'Input Parameters'!$M$32,'Input Parameters'!$J$32,'Input Parameters'!$K$32))</f>
        <v>0</v>
      </c>
      <c r="S1849" s="10">
        <f t="shared" ca="1" si="260"/>
        <v>0.78122235833535503</v>
      </c>
      <c r="T1849" s="26">
        <f ca="1">_xlfn.LOGNORM.INV(S1849,'Input Parameters'!$H$34,'Input Parameters'!$I$34)</f>
        <v>55.523668135576031</v>
      </c>
      <c r="U1849" s="10">
        <f t="shared" ca="1" si="261"/>
        <v>0.28663712031942468</v>
      </c>
      <c r="V1849" s="30">
        <f ca="1">_xlfn.BETA.INV(U1849,'Input Parameters'!$L$36,'Input Parameters'!$M$36,'Input Parameters'!$J$36,'Input Parameters'!$K$36)</f>
        <v>0.50494221178131127</v>
      </c>
      <c r="W1849" s="2">
        <f ca="1">N1849+(P1849-N1849)*(1-ERF((T1849-R1849)/(2*SQRT(L1849*'Input Parameters'!$E$38))))</f>
        <v>9.9985711468809954E-2</v>
      </c>
      <c r="X1849">
        <f t="shared" ca="1" si="262"/>
        <v>1</v>
      </c>
      <c r="Y1849" s="7"/>
    </row>
    <row r="1850" spans="1:25" ht="15" customHeight="1" x14ac:dyDescent="0.25">
      <c r="A1850" s="139">
        <v>1843</v>
      </c>
      <c r="B1850" s="10">
        <f t="shared" ca="1" si="253"/>
        <v>0.70559041022125868</v>
      </c>
      <c r="C1850" s="60">
        <f ca="1">_xlfn.NORM.INV(B1850,'Input Parameters'!$E$15,'Input Parameters'!$F$15)</f>
        <v>300.26135468345376</v>
      </c>
      <c r="D1850" s="10">
        <f t="shared" ca="1" si="254"/>
        <v>0.64135568332446402</v>
      </c>
      <c r="E1850" s="62">
        <f ca="1">IF(_xlfn.NORM.INV(D1850,'Input Parameters'!$E$17,'Input Parameters'!$F$17)&lt;3500,3500,IF(_xlfn.NORM.INV(D1850,'Input Parameters'!$E$17,'Input Parameters'!$F$17)&gt;5500,5500,_xlfn.NORM.INV(D1850,'Input Parameters'!$E$17,'Input Parameters'!$F$17)))</f>
        <v>5053.459386785079</v>
      </c>
      <c r="F1850" s="10">
        <f t="shared" ca="1" si="255"/>
        <v>0.75341630131374848</v>
      </c>
      <c r="G1850" s="64">
        <f ca="1">_xlfn.NORM.INV(F1850,'Input Parameters'!$E$20,'Input Parameters'!$F$20)</f>
        <v>287.24137443355727</v>
      </c>
      <c r="H1850" s="57">
        <f ca="1">EXP(E1850*(1/'Input Parameters'!$E$23-1/G1850))</f>
        <v>0.71068771879940706</v>
      </c>
      <c r="I1850" s="10">
        <f t="shared" ca="1" si="256"/>
        <v>0.82607876867293173</v>
      </c>
      <c r="J1850" s="30">
        <f ca="1">_xlfn.BETA.INV(I1850,'Input Parameters'!$L$26,'Input Parameters'!$M$26,'Input Parameters'!$J$26,'Input Parameters'!$K$26)</f>
        <v>0.79803425885849189</v>
      </c>
      <c r="K1850" s="168">
        <f ca="1">('Input Parameters'!$E$27/'Input Parameters'!$E$38)^$J1850</f>
        <v>3.2655773646975703E-3</v>
      </c>
      <c r="L1850" s="69">
        <f ca="1">$H1850*$C1850*'Input Parameters'!$E$25*K1850</f>
        <v>0.69684827181033637</v>
      </c>
      <c r="M1850" s="24">
        <f t="shared" ca="1" si="257"/>
        <v>0.80267694863273775</v>
      </c>
      <c r="N1850" s="15">
        <f ca="1">_xlfn.NORM.INV(M1850,'Input Parameters'!$E$29,'Input Parameters'!$F$29)</f>
        <v>0.10008512218943806</v>
      </c>
      <c r="O1850" s="8">
        <f t="shared" ca="1" si="258"/>
        <v>0.76518215315205607</v>
      </c>
      <c r="P1850" s="30">
        <f ca="1">_xlfn.LOGNORM.INV(O1850,'Input Parameters'!$H$30,'Input Parameters'!$I$30)</f>
        <v>3.7757753675202492</v>
      </c>
      <c r="Q1850" s="10">
        <f t="shared" ca="1" si="259"/>
        <v>0.68928360700577584</v>
      </c>
      <c r="R1850" s="30">
        <f>IF('Input Parameters'!$E$32=0,0,_xlfn.BETA.INV(Q1850,'Input Parameters'!$L$32,'Input Parameters'!$M$32,'Input Parameters'!$J$32,'Input Parameters'!$K$32))</f>
        <v>0</v>
      </c>
      <c r="S1850" s="10">
        <f t="shared" ca="1" si="260"/>
        <v>0.43854569131091581</v>
      </c>
      <c r="T1850" s="26">
        <f ca="1">_xlfn.LOGNORM.INV(S1850,'Input Parameters'!$H$34,'Input Parameters'!$I$34)</f>
        <v>49.446286782812706</v>
      </c>
      <c r="U1850" s="10">
        <f t="shared" ca="1" si="261"/>
        <v>0.57131098182740714</v>
      </c>
      <c r="V1850" s="30">
        <f ca="1">_xlfn.BETA.INV(U1850,'Input Parameters'!$L$36,'Input Parameters'!$M$36,'Input Parameters'!$J$36,'Input Parameters'!$K$36)</f>
        <v>0.61373748271596962</v>
      </c>
      <c r="W1850" s="2">
        <f ca="1">N1850+(P1850-N1850)*(1-ERF((T1850-R1850)/(2*SQRT(L1850*'Input Parameters'!$E$38))))</f>
        <v>0.1001883764040465</v>
      </c>
      <c r="X1850">
        <f t="shared" ca="1" si="262"/>
        <v>1</v>
      </c>
      <c r="Y1850" s="7"/>
    </row>
    <row r="1851" spans="1:25" ht="15" customHeight="1" x14ac:dyDescent="0.25">
      <c r="A1851" s="139">
        <v>1844</v>
      </c>
      <c r="B1851" s="10">
        <f t="shared" ca="1" si="253"/>
        <v>0.65246829619961233</v>
      </c>
      <c r="C1851" s="60">
        <f ca="1">_xlfn.NORM.INV(B1851,'Input Parameters'!$E$15,'Input Parameters'!$F$15)</f>
        <v>292.21064753798436</v>
      </c>
      <c r="D1851" s="10">
        <f t="shared" ca="1" si="254"/>
        <v>0.59173916883512012</v>
      </c>
      <c r="E1851" s="62">
        <f ca="1">IF(_xlfn.NORM.INV(D1851,'Input Parameters'!$E$17,'Input Parameters'!$F$17)&lt;3500,3500,IF(_xlfn.NORM.INV(D1851,'Input Parameters'!$E$17,'Input Parameters'!$F$17)&gt;5500,5500,_xlfn.NORM.INV(D1851,'Input Parameters'!$E$17,'Input Parameters'!$F$17)))</f>
        <v>4962.4147368150152</v>
      </c>
      <c r="F1851" s="10">
        <f t="shared" ca="1" si="255"/>
        <v>0.34481175789806739</v>
      </c>
      <c r="G1851" s="64">
        <f ca="1">_xlfn.NORM.INV(F1851,'Input Parameters'!$E$20,'Input Parameters'!$F$20)</f>
        <v>279.97424755712638</v>
      </c>
      <c r="H1851" s="57">
        <f ca="1">EXP(E1851*(1/'Input Parameters'!$E$23-1/G1851))</f>
        <v>0.45666960063388107</v>
      </c>
      <c r="I1851" s="10">
        <f t="shared" ca="1" si="256"/>
        <v>5.7956889009516788E-2</v>
      </c>
      <c r="J1851" s="30">
        <f ca="1">_xlfn.BETA.INV(I1851,'Input Parameters'!$L$26,'Input Parameters'!$M$26,'Input Parameters'!$J$26,'Input Parameters'!$K$26)</f>
        <v>0.39611292281172855</v>
      </c>
      <c r="K1851" s="168">
        <f ca="1">('Input Parameters'!$E$27/'Input Parameters'!$E$38)^$J1851</f>
        <v>5.8348162857346626E-2</v>
      </c>
      <c r="L1851" s="69">
        <f ca="1">$H1851*$C1851*'Input Parameters'!$E$25*K1851</f>
        <v>7.7861958900540076</v>
      </c>
      <c r="M1851" s="24">
        <f t="shared" ca="1" si="257"/>
        <v>0.23307288933203518</v>
      </c>
      <c r="N1851" s="15">
        <f ca="1">_xlfn.NORM.INV(M1851,'Input Parameters'!$E$29,'Input Parameters'!$F$29)</f>
        <v>9.9927123557887548E-2</v>
      </c>
      <c r="O1851" s="8">
        <f t="shared" ca="1" si="258"/>
        <v>0.64204734677940745</v>
      </c>
      <c r="P1851" s="30">
        <f ca="1">_xlfn.LOGNORM.INV(O1851,'Input Parameters'!$H$30,'Input Parameters'!$I$30)</f>
        <v>3.186608478363691</v>
      </c>
      <c r="Q1851" s="10">
        <f t="shared" ca="1" si="259"/>
        <v>0.10346830796933526</v>
      </c>
      <c r="R1851" s="30">
        <f>IF('Input Parameters'!$E$32=0,0,_xlfn.BETA.INV(Q1851,'Input Parameters'!$L$32,'Input Parameters'!$M$32,'Input Parameters'!$J$32,'Input Parameters'!$K$32))</f>
        <v>0</v>
      </c>
      <c r="S1851" s="10">
        <f t="shared" ca="1" si="260"/>
        <v>0.26610378450566174</v>
      </c>
      <c r="T1851" s="26">
        <f ca="1">_xlfn.LOGNORM.INV(S1851,'Input Parameters'!$H$34,'Input Parameters'!$I$34)</f>
        <v>46.635718843405172</v>
      </c>
      <c r="U1851" s="10">
        <f t="shared" ca="1" si="261"/>
        <v>0.51074534365692537</v>
      </c>
      <c r="V1851" s="30">
        <f ca="1">_xlfn.BETA.INV(U1851,'Input Parameters'!$L$36,'Input Parameters'!$M$36,'Input Parameters'!$J$36,'Input Parameters'!$K$36)</f>
        <v>0.59000401775741307</v>
      </c>
      <c r="W1851" s="2">
        <f ca="1">N1851+(P1851-N1851)*(1-ERF((T1851-R1851)/(2*SQRT(L1851*'Input Parameters'!$E$38))))</f>
        <v>0.83236042227543461</v>
      </c>
      <c r="X1851">
        <f t="shared" ca="1" si="262"/>
        <v>0</v>
      </c>
      <c r="Y1851" s="7"/>
    </row>
    <row r="1852" spans="1:25" ht="15" customHeight="1" x14ac:dyDescent="0.25">
      <c r="A1852" s="139">
        <v>1845</v>
      </c>
      <c r="B1852" s="10">
        <f t="shared" ca="1" si="253"/>
        <v>0.20814752090615096</v>
      </c>
      <c r="C1852" s="60">
        <f ca="1">_xlfn.NORM.INV(B1852,'Input Parameters'!$E$15,'Input Parameters'!$F$15)</f>
        <v>226.91520955369268</v>
      </c>
      <c r="D1852" s="10">
        <f t="shared" ca="1" si="254"/>
        <v>0.16605772299518362</v>
      </c>
      <c r="E1852" s="62">
        <f ca="1">IF(_xlfn.NORM.INV(D1852,'Input Parameters'!$E$17,'Input Parameters'!$F$17)&lt;3500,3500,IF(_xlfn.NORM.INV(D1852,'Input Parameters'!$E$17,'Input Parameters'!$F$17)&gt;5500,5500,_xlfn.NORM.INV(D1852,'Input Parameters'!$E$17,'Input Parameters'!$F$17)))</f>
        <v>4121.0968280724001</v>
      </c>
      <c r="F1852" s="10">
        <f t="shared" ca="1" si="255"/>
        <v>0.26955200298879822</v>
      </c>
      <c r="G1852" s="64">
        <f ca="1">_xlfn.NORM.INV(F1852,'Input Parameters'!$E$20,'Input Parameters'!$F$20)</f>
        <v>278.53507124722034</v>
      </c>
      <c r="H1852" s="57">
        <f ca="1">EXP(E1852*(1/'Input Parameters'!$E$23-1/G1852))</f>
        <v>0.48337271860038999</v>
      </c>
      <c r="I1852" s="10">
        <f t="shared" ca="1" si="256"/>
        <v>0.14484326102317724</v>
      </c>
      <c r="J1852" s="30">
        <f ca="1">_xlfn.BETA.INV(I1852,'Input Parameters'!$L$26,'Input Parameters'!$M$26,'Input Parameters'!$J$26,'Input Parameters'!$K$26)</f>
        <v>0.4825747722654441</v>
      </c>
      <c r="K1852" s="168">
        <f ca="1">('Input Parameters'!$E$27/'Input Parameters'!$E$38)^$J1852</f>
        <v>3.1382015472925108E-2</v>
      </c>
      <c r="L1852" s="69">
        <f ca="1">$H1852*$C1852*'Input Parameters'!$E$25*K1852</f>
        <v>3.4421244963903423</v>
      </c>
      <c r="M1852" s="24">
        <f t="shared" ca="1" si="257"/>
        <v>0.82539773190375576</v>
      </c>
      <c r="N1852" s="15">
        <f ca="1">_xlfn.NORM.INV(M1852,'Input Parameters'!$E$29,'Input Parameters'!$F$29)</f>
        <v>0.10009361333457054</v>
      </c>
      <c r="O1852" s="8">
        <f t="shared" ca="1" si="258"/>
        <v>0.85614966524614533</v>
      </c>
      <c r="P1852" s="30">
        <f ca="1">_xlfn.LOGNORM.INV(O1852,'Input Parameters'!$H$30,'Input Parameters'!$I$30)</f>
        <v>4.4338394476502163</v>
      </c>
      <c r="Q1852" s="10">
        <f t="shared" ca="1" si="259"/>
        <v>0.3437258077570905</v>
      </c>
      <c r="R1852" s="30">
        <f>IF('Input Parameters'!$E$32=0,0,_xlfn.BETA.INV(Q1852,'Input Parameters'!$L$32,'Input Parameters'!$M$32,'Input Parameters'!$J$32,'Input Parameters'!$K$32))</f>
        <v>0</v>
      </c>
      <c r="S1852" s="10">
        <f t="shared" ca="1" si="260"/>
        <v>0.27740286918343127</v>
      </c>
      <c r="T1852" s="26">
        <f ca="1">_xlfn.LOGNORM.INV(S1852,'Input Parameters'!$H$34,'Input Parameters'!$I$34)</f>
        <v>46.833953131410176</v>
      </c>
      <c r="U1852" s="10">
        <f t="shared" ca="1" si="261"/>
        <v>0.77706773649622618</v>
      </c>
      <c r="V1852" s="30">
        <f ca="1">_xlfn.BETA.INV(U1852,'Input Parameters'!$L$36,'Input Parameters'!$M$36,'Input Parameters'!$J$36,'Input Parameters'!$K$36)</f>
        <v>0.70995527509473444</v>
      </c>
      <c r="W1852" s="2">
        <f ca="1">N1852+(P1852-N1852)*(1-ERF((T1852-R1852)/(2*SQRT(L1852*'Input Parameters'!$E$38))))</f>
        <v>0.4219397209212381</v>
      </c>
      <c r="X1852">
        <f t="shared" ca="1" si="262"/>
        <v>1</v>
      </c>
      <c r="Y1852" s="7"/>
    </row>
    <row r="1853" spans="1:25" ht="15" customHeight="1" x14ac:dyDescent="0.25">
      <c r="A1853" s="139">
        <v>1846</v>
      </c>
      <c r="B1853" s="10">
        <f t="shared" ca="1" si="253"/>
        <v>0.99286487038050286</v>
      </c>
      <c r="C1853" s="60">
        <f ca="1">_xlfn.NORM.INV(B1853,'Input Parameters'!$E$15,'Input Parameters'!$F$15)</f>
        <v>403.76212191177365</v>
      </c>
      <c r="D1853" s="10">
        <f t="shared" ca="1" si="254"/>
        <v>0.39917740110901223</v>
      </c>
      <c r="E1853" s="62">
        <f ca="1">IF(_xlfn.NORM.INV(D1853,'Input Parameters'!$E$17,'Input Parameters'!$F$17)&lt;3500,3500,IF(_xlfn.NORM.INV(D1853,'Input Parameters'!$E$17,'Input Parameters'!$F$17)&gt;5500,5500,_xlfn.NORM.INV(D1853,'Input Parameters'!$E$17,'Input Parameters'!$F$17)))</f>
        <v>4621.1661874989295</v>
      </c>
      <c r="F1853" s="10">
        <f t="shared" ca="1" si="255"/>
        <v>0.4394287314259363</v>
      </c>
      <c r="G1853" s="64">
        <f ca="1">_xlfn.NORM.INV(F1853,'Input Parameters'!$E$20,'Input Parameters'!$F$20)</f>
        <v>281.62880111484856</v>
      </c>
      <c r="H1853" s="57">
        <f ca="1">EXP(E1853*(1/'Input Parameters'!$E$23-1/G1853))</f>
        <v>0.53103560759706736</v>
      </c>
      <c r="I1853" s="10">
        <f t="shared" ca="1" si="256"/>
        <v>0.14503554651110118</v>
      </c>
      <c r="J1853" s="30">
        <f ca="1">_xlfn.BETA.INV(I1853,'Input Parameters'!$L$26,'Input Parameters'!$M$26,'Input Parameters'!$J$26,'Input Parameters'!$K$26)</f>
        <v>0.48271933502282083</v>
      </c>
      <c r="K1853" s="168">
        <f ca="1">('Input Parameters'!$E$27/'Input Parameters'!$E$38)^$J1853</f>
        <v>3.13494906925324E-2</v>
      </c>
      <c r="L1853" s="69">
        <f ca="1">$H1853*$C1853*'Input Parameters'!$E$25*K1853</f>
        <v>6.7217089963988288</v>
      </c>
      <c r="M1853" s="24">
        <f t="shared" ca="1" si="257"/>
        <v>0.78026492100982303</v>
      </c>
      <c r="N1853" s="15">
        <f ca="1">_xlfn.NORM.INV(M1853,'Input Parameters'!$E$29,'Input Parameters'!$F$29)</f>
        <v>0.1000773088244066</v>
      </c>
      <c r="O1853" s="8">
        <f t="shared" ca="1" si="258"/>
        <v>0.63873091914662594</v>
      </c>
      <c r="P1853" s="30">
        <f ca="1">_xlfn.LOGNORM.INV(O1853,'Input Parameters'!$H$30,'Input Parameters'!$I$30)</f>
        <v>3.1732874477839905</v>
      </c>
      <c r="Q1853" s="10">
        <f t="shared" ca="1" si="259"/>
        <v>0.23901107296782009</v>
      </c>
      <c r="R1853" s="30">
        <f>IF('Input Parameters'!$E$32=0,0,_xlfn.BETA.INV(Q1853,'Input Parameters'!$L$32,'Input Parameters'!$M$32,'Input Parameters'!$J$32,'Input Parameters'!$K$32))</f>
        <v>0</v>
      </c>
      <c r="S1853" s="10">
        <f t="shared" ca="1" si="260"/>
        <v>0.24906229670199698</v>
      </c>
      <c r="T1853" s="26">
        <f ca="1">_xlfn.LOGNORM.INV(S1853,'Input Parameters'!$H$34,'Input Parameters'!$I$34)</f>
        <v>46.330098881323586</v>
      </c>
      <c r="U1853" s="10">
        <f t="shared" ca="1" si="261"/>
        <v>0.37168650217214161</v>
      </c>
      <c r="V1853" s="30">
        <f ca="1">_xlfn.BETA.INV(U1853,'Input Parameters'!$L$36,'Input Parameters'!$M$36,'Input Parameters'!$J$36,'Input Parameters'!$K$36)</f>
        <v>0.53762539901316309</v>
      </c>
      <c r="W1853" s="2">
        <f ca="1">N1853+(P1853-N1853)*(1-ERF((T1853-R1853)/(2*SQRT(L1853*'Input Parameters'!$E$38))))</f>
        <v>0.73431083769811067</v>
      </c>
      <c r="X1853">
        <f t="shared" ca="1" si="262"/>
        <v>0</v>
      </c>
      <c r="Y1853" s="7"/>
    </row>
    <row r="1854" spans="1:25" ht="15" customHeight="1" x14ac:dyDescent="0.25">
      <c r="A1854" s="139">
        <v>1847</v>
      </c>
      <c r="B1854" s="10">
        <f t="shared" ca="1" si="253"/>
        <v>5.3614063484880403E-2</v>
      </c>
      <c r="C1854" s="60">
        <f ca="1">_xlfn.NORM.INV(B1854,'Input Parameters'!$E$15,'Input Parameters'!$F$15)</f>
        <v>183.67360137655044</v>
      </c>
      <c r="D1854" s="10">
        <f t="shared" ca="1" si="254"/>
        <v>0.3993137893105303</v>
      </c>
      <c r="E1854" s="62">
        <f ca="1">IF(_xlfn.NORM.INV(D1854,'Input Parameters'!$E$17,'Input Parameters'!$F$17)&lt;3500,3500,IF(_xlfn.NORM.INV(D1854,'Input Parameters'!$E$17,'Input Parameters'!$F$17)&gt;5500,5500,_xlfn.NORM.INV(D1854,'Input Parameters'!$E$17,'Input Parameters'!$F$17)))</f>
        <v>4621.4134271100575</v>
      </c>
      <c r="F1854" s="10">
        <f t="shared" ca="1" si="255"/>
        <v>0.23401513401174789</v>
      </c>
      <c r="G1854" s="64">
        <f ca="1">_xlfn.NORM.INV(F1854,'Input Parameters'!$E$20,'Input Parameters'!$F$20)</f>
        <v>277.78789267433672</v>
      </c>
      <c r="H1854" s="57">
        <f ca="1">EXP(E1854*(1/'Input Parameters'!$E$23-1/G1854))</f>
        <v>0.42322486137585047</v>
      </c>
      <c r="I1854" s="10">
        <f t="shared" ca="1" si="256"/>
        <v>7.1001356103507107E-2</v>
      </c>
      <c r="J1854" s="30">
        <f ca="1">_xlfn.BETA.INV(I1854,'Input Parameters'!$L$26,'Input Parameters'!$M$26,'Input Parameters'!$J$26,'Input Parameters'!$K$26)</f>
        <v>0.41327206045059817</v>
      </c>
      <c r="K1854" s="168">
        <f ca="1">('Input Parameters'!$E$27/'Input Parameters'!$E$38)^$J1854</f>
        <v>5.1590883031058264E-2</v>
      </c>
      <c r="L1854" s="69">
        <f ca="1">$H1854*$C1854*'Input Parameters'!$E$25*K1854</f>
        <v>4.0104293895008372</v>
      </c>
      <c r="M1854" s="24">
        <f t="shared" ca="1" si="257"/>
        <v>0.75672817971058604</v>
      </c>
      <c r="N1854" s="15">
        <f ca="1">_xlfn.NORM.INV(M1854,'Input Parameters'!$E$29,'Input Parameters'!$F$29)</f>
        <v>0.10006958166821767</v>
      </c>
      <c r="O1854" s="8">
        <f t="shared" ca="1" si="258"/>
        <v>0.24480233394934836</v>
      </c>
      <c r="P1854" s="30">
        <f ca="1">_xlfn.LOGNORM.INV(O1854,'Input Parameters'!$H$30,'Input Parameters'!$I$30)</f>
        <v>1.9360597307311758</v>
      </c>
      <c r="Q1854" s="10">
        <f t="shared" ca="1" si="259"/>
        <v>0.78695820697341534</v>
      </c>
      <c r="R1854" s="30">
        <f>IF('Input Parameters'!$E$32=0,0,_xlfn.BETA.INV(Q1854,'Input Parameters'!$L$32,'Input Parameters'!$M$32,'Input Parameters'!$J$32,'Input Parameters'!$K$32))</f>
        <v>0</v>
      </c>
      <c r="S1854" s="10">
        <f t="shared" ca="1" si="260"/>
        <v>9.2921299345684605E-2</v>
      </c>
      <c r="T1854" s="26">
        <f ca="1">_xlfn.LOGNORM.INV(S1854,'Input Parameters'!$H$34,'Input Parameters'!$I$34)</f>
        <v>42.751853469573355</v>
      </c>
      <c r="U1854" s="10">
        <f t="shared" ca="1" si="261"/>
        <v>1.171035396240161E-2</v>
      </c>
      <c r="V1854" s="30">
        <f ca="1">_xlfn.BETA.INV(U1854,'Input Parameters'!$L$36,'Input Parameters'!$M$36,'Input Parameters'!$J$36,'Input Parameters'!$K$36)</f>
        <v>0.32491495427257794</v>
      </c>
      <c r="W1854" s="2">
        <f ca="1">N1854+(P1854-N1854)*(1-ERF((T1854-R1854)/(2*SQRT(L1854*'Input Parameters'!$E$38))))</f>
        <v>0.34087977753187848</v>
      </c>
      <c r="X1854">
        <f t="shared" ca="1" si="262"/>
        <v>0</v>
      </c>
      <c r="Y1854" s="7"/>
    </row>
    <row r="1855" spans="1:25" ht="15" customHeight="1" x14ac:dyDescent="0.25">
      <c r="A1855" s="139">
        <v>1848</v>
      </c>
      <c r="B1855" s="10">
        <f t="shared" ca="1" si="253"/>
        <v>0.73073176568271925</v>
      </c>
      <c r="C1855" s="60">
        <f ca="1">_xlfn.NORM.INV(B1855,'Input Parameters'!$E$15,'Input Parameters'!$F$15)</f>
        <v>304.29766337423149</v>
      </c>
      <c r="D1855" s="10">
        <f t="shared" ca="1" si="254"/>
        <v>1.8355663448581527E-3</v>
      </c>
      <c r="E1855" s="62">
        <f ca="1">IF(_xlfn.NORM.INV(D1855,'Input Parameters'!$E$17,'Input Parameters'!$F$17)&lt;3500,3500,IF(_xlfn.NORM.INV(D1855,'Input Parameters'!$E$17,'Input Parameters'!$F$17)&gt;5500,5500,_xlfn.NORM.INV(D1855,'Input Parameters'!$E$17,'Input Parameters'!$F$17)))</f>
        <v>3500</v>
      </c>
      <c r="F1855" s="10">
        <f t="shared" ca="1" si="255"/>
        <v>0.42826556804211247</v>
      </c>
      <c r="G1855" s="64">
        <f ca="1">_xlfn.NORM.INV(F1855,'Input Parameters'!$E$20,'Input Parameters'!$F$20)</f>
        <v>281.43869610410167</v>
      </c>
      <c r="H1855" s="57">
        <f ca="1">EXP(E1855*(1/'Input Parameters'!$E$23-1/G1855))</f>
        <v>0.61399827620872705</v>
      </c>
      <c r="I1855" s="10">
        <f t="shared" ca="1" si="256"/>
        <v>0.71011041628878502</v>
      </c>
      <c r="J1855" s="30">
        <f ca="1">_xlfn.BETA.INV(I1855,'Input Parameters'!$L$26,'Input Parameters'!$M$26,'Input Parameters'!$J$26,'Input Parameters'!$K$26)</f>
        <v>0.74588976352866787</v>
      </c>
      <c r="K1855" s="168">
        <f ca="1">('Input Parameters'!$E$27/'Input Parameters'!$E$38)^$J1855</f>
        <v>4.7467979996021802E-3</v>
      </c>
      <c r="L1855" s="69">
        <f ca="1">$H1855*$C1855*'Input Parameters'!$E$25*K1855</f>
        <v>0.8868833875178167</v>
      </c>
      <c r="M1855" s="24">
        <f t="shared" ca="1" si="257"/>
        <v>0.89060497826554041</v>
      </c>
      <c r="N1855" s="15">
        <f ca="1">_xlfn.NORM.INV(M1855,'Input Parameters'!$E$29,'Input Parameters'!$F$29)</f>
        <v>0.10012297518513415</v>
      </c>
      <c r="O1855" s="8">
        <f t="shared" ca="1" si="258"/>
        <v>0.21685527987319575</v>
      </c>
      <c r="P1855" s="30">
        <f ca="1">_xlfn.LOGNORM.INV(O1855,'Input Parameters'!$H$30,'Input Parameters'!$I$30)</f>
        <v>1.853792474491847</v>
      </c>
      <c r="Q1855" s="10">
        <f t="shared" ca="1" si="259"/>
        <v>0.75154903725249744</v>
      </c>
      <c r="R1855" s="30">
        <f>IF('Input Parameters'!$E$32=0,0,_xlfn.BETA.INV(Q1855,'Input Parameters'!$L$32,'Input Parameters'!$M$32,'Input Parameters'!$J$32,'Input Parameters'!$K$32))</f>
        <v>0</v>
      </c>
      <c r="S1855" s="10">
        <f t="shared" ca="1" si="260"/>
        <v>0.14814278991652352</v>
      </c>
      <c r="T1855" s="26">
        <f ca="1">_xlfn.LOGNORM.INV(S1855,'Input Parameters'!$H$34,'Input Parameters'!$I$34)</f>
        <v>44.260647791546674</v>
      </c>
      <c r="U1855" s="10">
        <f t="shared" ca="1" si="261"/>
        <v>0.81719750296909965</v>
      </c>
      <c r="V1855" s="30">
        <f ca="1">_xlfn.BETA.INV(U1855,'Input Parameters'!$L$36,'Input Parameters'!$M$36,'Input Parameters'!$J$36,'Input Parameters'!$K$36)</f>
        <v>0.73470352668041228</v>
      </c>
      <c r="W1855" s="2">
        <f ca="1">N1855+(P1855-N1855)*(1-ERF((T1855-R1855)/(2*SQRT(L1855*'Input Parameters'!$E$38))))</f>
        <v>0.10168302701738686</v>
      </c>
      <c r="X1855">
        <f t="shared" ca="1" si="262"/>
        <v>1</v>
      </c>
      <c r="Y1855" s="7"/>
    </row>
    <row r="1856" spans="1:25" ht="15" customHeight="1" x14ac:dyDescent="0.25">
      <c r="A1856" s="139">
        <v>1849</v>
      </c>
      <c r="B1856" s="10">
        <f t="shared" ca="1" si="253"/>
        <v>0.13675735235015973</v>
      </c>
      <c r="C1856" s="60">
        <f ca="1">_xlfn.NORM.INV(B1856,'Input Parameters'!$E$15,'Input Parameters'!$F$15)</f>
        <v>211.62514423699355</v>
      </c>
      <c r="D1856" s="10">
        <f t="shared" ca="1" si="254"/>
        <v>0.24960822805968819</v>
      </c>
      <c r="E1856" s="62">
        <f ca="1">IF(_xlfn.NORM.INV(D1856,'Input Parameters'!$E$17,'Input Parameters'!$F$17)&lt;3500,3500,IF(_xlfn.NORM.INV(D1856,'Input Parameters'!$E$17,'Input Parameters'!$F$17)&gt;5500,5500,_xlfn.NORM.INV(D1856,'Input Parameters'!$E$17,'Input Parameters'!$F$17)))</f>
        <v>4326.9938182263586</v>
      </c>
      <c r="F1856" s="10">
        <f t="shared" ca="1" si="255"/>
        <v>0.50971574507056905</v>
      </c>
      <c r="G1856" s="64">
        <f ca="1">_xlfn.NORM.INV(F1856,'Input Parameters'!$E$20,'Input Parameters'!$F$20)</f>
        <v>282.81318633360826</v>
      </c>
      <c r="H1856" s="57">
        <f ca="1">EXP(E1856*(1/'Input Parameters'!$E$23-1/G1856))</f>
        <v>0.58961089781848619</v>
      </c>
      <c r="I1856" s="10">
        <f t="shared" ca="1" si="256"/>
        <v>2.9271517501348043E-3</v>
      </c>
      <c r="J1856" s="30">
        <f ca="1">_xlfn.BETA.INV(I1856,'Input Parameters'!$L$26,'Input Parameters'!$M$26,'Input Parameters'!$J$26,'Input Parameters'!$K$26)</f>
        <v>0.2221813023495203</v>
      </c>
      <c r="K1856" s="168">
        <f ca="1">('Input Parameters'!$E$27/'Input Parameters'!$E$38)^$J1856</f>
        <v>0.20317009182226423</v>
      </c>
      <c r="L1856" s="69">
        <f ca="1">$H1856*$C1856*'Input Parameters'!$E$25*K1856</f>
        <v>25.350851193571728</v>
      </c>
      <c r="M1856" s="24">
        <f t="shared" ca="1" si="257"/>
        <v>0.51256805114264559</v>
      </c>
      <c r="N1856" s="15">
        <f ca="1">_xlfn.NORM.INV(M1856,'Input Parameters'!$E$29,'Input Parameters'!$F$29)</f>
        <v>0.10000315086451776</v>
      </c>
      <c r="O1856" s="8">
        <f t="shared" ca="1" si="258"/>
        <v>0.72961142650282007</v>
      </c>
      <c r="P1856" s="30">
        <f ca="1">_xlfn.LOGNORM.INV(O1856,'Input Parameters'!$H$30,'Input Parameters'!$I$30)</f>
        <v>3.5821623222718872</v>
      </c>
      <c r="Q1856" s="10">
        <f t="shared" ca="1" si="259"/>
        <v>0.81081718876893927</v>
      </c>
      <c r="R1856" s="30">
        <f>IF('Input Parameters'!$E$32=0,0,_xlfn.BETA.INV(Q1856,'Input Parameters'!$L$32,'Input Parameters'!$M$32,'Input Parameters'!$J$32,'Input Parameters'!$K$32))</f>
        <v>0</v>
      </c>
      <c r="S1856" s="10">
        <f t="shared" ca="1" si="260"/>
        <v>0.20429138548826764</v>
      </c>
      <c r="T1856" s="26">
        <f ca="1">_xlfn.LOGNORM.INV(S1856,'Input Parameters'!$H$34,'Input Parameters'!$I$34)</f>
        <v>45.478769622762862</v>
      </c>
      <c r="U1856" s="10">
        <f t="shared" ca="1" si="261"/>
        <v>0.5113148352750575</v>
      </c>
      <c r="V1856" s="30">
        <f ca="1">_xlfn.BETA.INV(U1856,'Input Parameters'!$L$36,'Input Parameters'!$M$36,'Input Parameters'!$J$36,'Input Parameters'!$K$36)</f>
        <v>0.59022275304411442</v>
      </c>
      <c r="W1856" s="2">
        <f ca="1">N1856+(P1856-N1856)*(1-ERF((T1856-R1856)/(2*SQRT(L1856*'Input Parameters'!$E$38))))</f>
        <v>1.9212337367664813</v>
      </c>
      <c r="X1856">
        <f t="shared" ca="1" si="262"/>
        <v>0</v>
      </c>
      <c r="Y1856" s="7"/>
    </row>
    <row r="1857" spans="1:25" ht="15" customHeight="1" x14ac:dyDescent="0.25">
      <c r="A1857" s="139">
        <v>1850</v>
      </c>
      <c r="B1857" s="10">
        <f t="shared" ca="1" si="253"/>
        <v>0.78773943434085958</v>
      </c>
      <c r="C1857" s="60">
        <f ca="1">_xlfn.NORM.INV(B1857,'Input Parameters'!$E$15,'Input Parameters'!$F$15)</f>
        <v>314.246198565984</v>
      </c>
      <c r="D1857" s="10">
        <f t="shared" ca="1" si="254"/>
        <v>0.85183596022264374</v>
      </c>
      <c r="E1857" s="62">
        <f ca="1">IF(_xlfn.NORM.INV(D1857,'Input Parameters'!$E$17,'Input Parameters'!$F$17)&lt;3500,3500,IF(_xlfn.NORM.INV(D1857,'Input Parameters'!$E$17,'Input Parameters'!$F$17)&gt;5500,5500,_xlfn.NORM.INV(D1857,'Input Parameters'!$E$17,'Input Parameters'!$F$17)))</f>
        <v>5500</v>
      </c>
      <c r="F1857" s="10">
        <f t="shared" ca="1" si="255"/>
        <v>0.66743934687940376</v>
      </c>
      <c r="G1857" s="64">
        <f ca="1">_xlfn.NORM.INV(F1857,'Input Parameters'!$E$20,'Input Parameters'!$F$20)</f>
        <v>285.55011750181865</v>
      </c>
      <c r="H1857" s="57">
        <f ca="1">EXP(E1857*(1/'Input Parameters'!$E$23-1/G1857))</f>
        <v>0.61563070111554952</v>
      </c>
      <c r="I1857" s="10">
        <f t="shared" ca="1" si="256"/>
        <v>0.263353172142477</v>
      </c>
      <c r="J1857" s="30">
        <f ca="1">_xlfn.BETA.INV(I1857,'Input Parameters'!$L$26,'Input Parameters'!$M$26,'Input Parameters'!$J$26,'Input Parameters'!$K$26)</f>
        <v>0.55568107535412203</v>
      </c>
      <c r="K1857" s="168">
        <f ca="1">('Input Parameters'!$E$27/'Input Parameters'!$E$38)^$J1857</f>
        <v>1.8575466865678566E-2</v>
      </c>
      <c r="L1857" s="69">
        <f ca="1">$H1857*$C1857*'Input Parameters'!$E$25*K1857</f>
        <v>3.5936025298192567</v>
      </c>
      <c r="M1857" s="24">
        <f t="shared" ca="1" si="257"/>
        <v>0.78434354942029683</v>
      </c>
      <c r="N1857" s="15">
        <f ca="1">_xlfn.NORM.INV(M1857,'Input Parameters'!$E$29,'Input Parameters'!$F$29)</f>
        <v>0.10007869469852286</v>
      </c>
      <c r="O1857" s="8">
        <f t="shared" ca="1" si="258"/>
        <v>0.77882184444797609</v>
      </c>
      <c r="P1857" s="30">
        <f ca="1">_xlfn.LOGNORM.INV(O1857,'Input Parameters'!$H$30,'Input Parameters'!$I$30)</f>
        <v>3.8571670151647317</v>
      </c>
      <c r="Q1857" s="10">
        <f t="shared" ca="1" si="259"/>
        <v>0.88813010949751681</v>
      </c>
      <c r="R1857" s="30">
        <f>IF('Input Parameters'!$E$32=0,0,_xlfn.BETA.INV(Q1857,'Input Parameters'!$L$32,'Input Parameters'!$M$32,'Input Parameters'!$J$32,'Input Parameters'!$K$32))</f>
        <v>0</v>
      </c>
      <c r="S1857" s="10">
        <f t="shared" ca="1" si="260"/>
        <v>0.83140289572066284</v>
      </c>
      <c r="T1857" s="26">
        <f ca="1">_xlfn.LOGNORM.INV(S1857,'Input Parameters'!$H$34,'Input Parameters'!$I$34)</f>
        <v>56.806176118078113</v>
      </c>
      <c r="U1857" s="10">
        <f t="shared" ca="1" si="261"/>
        <v>0.64555375427827599</v>
      </c>
      <c r="V1857" s="30">
        <f ca="1">_xlfn.BETA.INV(U1857,'Input Parameters'!$L$36,'Input Parameters'!$M$36,'Input Parameters'!$J$36,'Input Parameters'!$K$36)</f>
        <v>0.64475137340251354</v>
      </c>
      <c r="W1857" s="2">
        <f ca="1">N1857+(P1857-N1857)*(1-ERF((T1857-R1857)/(2*SQRT(L1857*'Input Parameters'!$E$38))))</f>
        <v>0.22818347841379394</v>
      </c>
      <c r="X1857">
        <f t="shared" ca="1" si="262"/>
        <v>1</v>
      </c>
      <c r="Y1857" s="7"/>
    </row>
    <row r="1858" spans="1:25" ht="15" customHeight="1" x14ac:dyDescent="0.25">
      <c r="A1858" s="139">
        <v>1851</v>
      </c>
      <c r="B1858" s="10">
        <f t="shared" ca="1" si="253"/>
        <v>0.48816997941732887</v>
      </c>
      <c r="C1858" s="60">
        <f ca="1">_xlfn.NORM.INV(B1858,'Input Parameters'!$E$15,'Input Parameters'!$F$15)</f>
        <v>269.35994118423412</v>
      </c>
      <c r="D1858" s="10">
        <f t="shared" ca="1" si="254"/>
        <v>0.43898192247495571</v>
      </c>
      <c r="E1858" s="62">
        <f ca="1">IF(_xlfn.NORM.INV(D1858,'Input Parameters'!$E$17,'Input Parameters'!$F$17)&lt;3500,3500,IF(_xlfn.NORM.INV(D1858,'Input Parameters'!$E$17,'Input Parameters'!$F$17)&gt;5500,5500,_xlfn.NORM.INV(D1858,'Input Parameters'!$E$17,'Input Parameters'!$F$17)))</f>
        <v>4692.5143621508323</v>
      </c>
      <c r="F1858" s="10">
        <f t="shared" ca="1" si="255"/>
        <v>0.3650672576453402</v>
      </c>
      <c r="G1858" s="64">
        <f ca="1">_xlfn.NORM.INV(F1858,'Input Parameters'!$E$20,'Input Parameters'!$F$20)</f>
        <v>280.33885776955731</v>
      </c>
      <c r="H1858" s="57">
        <f ca="1">EXP(E1858*(1/'Input Parameters'!$E$23-1/G1858))</f>
        <v>0.48706069614748781</v>
      </c>
      <c r="I1858" s="10">
        <f t="shared" ca="1" si="256"/>
        <v>0.63613366853187325</v>
      </c>
      <c r="J1858" s="30">
        <f ca="1">_xlfn.BETA.INV(I1858,'Input Parameters'!$L$26,'Input Parameters'!$M$26,'Input Parameters'!$J$26,'Input Parameters'!$K$26)</f>
        <v>0.71569025020170407</v>
      </c>
      <c r="K1858" s="168">
        <f ca="1">('Input Parameters'!$E$27/'Input Parameters'!$E$38)^$J1858</f>
        <v>5.8949267723587507E-3</v>
      </c>
      <c r="L1858" s="69">
        <f ca="1">$H1858*$C1858*'Input Parameters'!$E$25*K1858</f>
        <v>0.77338279848148961</v>
      </c>
      <c r="M1858" s="24">
        <f t="shared" ca="1" si="257"/>
        <v>0.93678752233015883</v>
      </c>
      <c r="N1858" s="15">
        <f ca="1">_xlfn.NORM.INV(M1858,'Input Parameters'!$E$29,'Input Parameters'!$F$29)</f>
        <v>0.1001528352847333</v>
      </c>
      <c r="O1858" s="8">
        <f t="shared" ca="1" si="258"/>
        <v>0.54786048998773629</v>
      </c>
      <c r="P1858" s="30">
        <f ca="1">_xlfn.LOGNORM.INV(O1858,'Input Parameters'!$H$30,'Input Parameters'!$I$30)</f>
        <v>2.8401246089925607</v>
      </c>
      <c r="Q1858" s="10">
        <f t="shared" ca="1" si="259"/>
        <v>0.27895804803661572</v>
      </c>
      <c r="R1858" s="30">
        <f>IF('Input Parameters'!$E$32=0,0,_xlfn.BETA.INV(Q1858,'Input Parameters'!$L$32,'Input Parameters'!$M$32,'Input Parameters'!$J$32,'Input Parameters'!$K$32))</f>
        <v>0</v>
      </c>
      <c r="S1858" s="10">
        <f t="shared" ca="1" si="260"/>
        <v>0.12002235570499653</v>
      </c>
      <c r="T1858" s="26">
        <f ca="1">_xlfn.LOGNORM.INV(S1858,'Input Parameters'!$H$34,'Input Parameters'!$I$34)</f>
        <v>43.547563107463908</v>
      </c>
      <c r="U1858" s="10">
        <f t="shared" ca="1" si="261"/>
        <v>0.20078774756428008</v>
      </c>
      <c r="V1858" s="30">
        <f ca="1">_xlfn.BETA.INV(U1858,'Input Parameters'!$L$36,'Input Parameters'!$M$36,'Input Parameters'!$J$36,'Input Parameters'!$K$36)</f>
        <v>0.46907075680185767</v>
      </c>
      <c r="W1858" s="2">
        <f ca="1">N1858+(P1858-N1858)*(1-ERF((T1858-R1858)/(2*SQRT(L1858*'Input Parameters'!$E$38))))</f>
        <v>0.10142057179496114</v>
      </c>
      <c r="X1858">
        <f t="shared" ca="1" si="262"/>
        <v>1</v>
      </c>
      <c r="Y1858" s="7"/>
    </row>
    <row r="1859" spans="1:25" ht="15" customHeight="1" x14ac:dyDescent="0.25">
      <c r="A1859" s="139">
        <v>1852</v>
      </c>
      <c r="B1859" s="10">
        <f t="shared" ca="1" si="253"/>
        <v>0.65742161946413946</v>
      </c>
      <c r="C1859" s="60">
        <f ca="1">_xlfn.NORM.INV(B1859,'Input Parameters'!$E$15,'Input Parameters'!$F$15)</f>
        <v>292.93919308972261</v>
      </c>
      <c r="D1859" s="10">
        <f t="shared" ca="1" si="254"/>
        <v>0.74198232199481795</v>
      </c>
      <c r="E1859" s="62">
        <f ca="1">IF(_xlfn.NORM.INV(D1859,'Input Parameters'!$E$17,'Input Parameters'!$F$17)&lt;3500,3500,IF(_xlfn.NORM.INV(D1859,'Input Parameters'!$E$17,'Input Parameters'!$F$17)&gt;5500,5500,_xlfn.NORM.INV(D1859,'Input Parameters'!$E$17,'Input Parameters'!$F$17)))</f>
        <v>5254.6282148850396</v>
      </c>
      <c r="F1859" s="10">
        <f t="shared" ca="1" si="255"/>
        <v>0.84682130788746623</v>
      </c>
      <c r="G1859" s="64">
        <f ca="1">_xlfn.NORM.INV(F1859,'Input Parameters'!$E$20,'Input Parameters'!$F$20)</f>
        <v>289.50339805285023</v>
      </c>
      <c r="H1859" s="57">
        <f ca="1">EXP(E1859*(1/'Input Parameters'!$E$23-1/G1859))</f>
        <v>0.80881702527348343</v>
      </c>
      <c r="I1859" s="10">
        <f t="shared" ca="1" si="256"/>
        <v>0.2401711587102956</v>
      </c>
      <c r="J1859" s="30">
        <f ca="1">_xlfn.BETA.INV(I1859,'Input Parameters'!$L$26,'Input Parameters'!$M$26,'Input Parameters'!$J$26,'Input Parameters'!$K$26)</f>
        <v>0.5432185525689367</v>
      </c>
      <c r="K1859" s="168">
        <f ca="1">('Input Parameters'!$E$27/'Input Parameters'!$E$38)^$J1859</f>
        <v>2.031248448716589E-2</v>
      </c>
      <c r="L1859" s="69">
        <f ca="1">$H1859*$C1859*'Input Parameters'!$E$25*K1859</f>
        <v>4.8127223989023502</v>
      </c>
      <c r="M1859" s="24">
        <f t="shared" ca="1" si="257"/>
        <v>0.58636759919201364</v>
      </c>
      <c r="N1859" s="15">
        <f ca="1">_xlfn.NORM.INV(M1859,'Input Parameters'!$E$29,'Input Parameters'!$F$29)</f>
        <v>0.10002182108886094</v>
      </c>
      <c r="O1859" s="8">
        <f t="shared" ca="1" si="258"/>
        <v>5.8495413438450439E-2</v>
      </c>
      <c r="P1859" s="30">
        <f ca="1">_xlfn.LOGNORM.INV(O1859,'Input Parameters'!$H$30,'Input Parameters'!$I$30)</f>
        <v>1.2796280959787694</v>
      </c>
      <c r="Q1859" s="10">
        <f t="shared" ca="1" si="259"/>
        <v>0.11010058054995708</v>
      </c>
      <c r="R1859" s="30">
        <f>IF('Input Parameters'!$E$32=0,0,_xlfn.BETA.INV(Q1859,'Input Parameters'!$L$32,'Input Parameters'!$M$32,'Input Parameters'!$J$32,'Input Parameters'!$K$32))</f>
        <v>0</v>
      </c>
      <c r="S1859" s="10">
        <f t="shared" ca="1" si="260"/>
        <v>0.8305185602267926</v>
      </c>
      <c r="T1859" s="26">
        <f ca="1">_xlfn.LOGNORM.INV(S1859,'Input Parameters'!$H$34,'Input Parameters'!$I$34)</f>
        <v>56.781372802662347</v>
      </c>
      <c r="U1859" s="10">
        <f t="shared" ca="1" si="261"/>
        <v>0.12619470164689495</v>
      </c>
      <c r="V1859" s="30">
        <f ca="1">_xlfn.BETA.INV(U1859,'Input Parameters'!$L$36,'Input Parameters'!$M$36,'Input Parameters'!$J$36,'Input Parameters'!$K$36)</f>
        <v>0.43228416970215461</v>
      </c>
      <c r="W1859" s="2">
        <f ca="1">N1859+(P1859-N1859)*(1-ERF((T1859-R1859)/(2*SQRT(L1859*'Input Parameters'!$E$38))))</f>
        <v>0.17931727818966331</v>
      </c>
      <c r="X1859">
        <f t="shared" ca="1" si="262"/>
        <v>1</v>
      </c>
      <c r="Y1859" s="7"/>
    </row>
    <row r="1860" spans="1:25" ht="15" customHeight="1" x14ac:dyDescent="0.25">
      <c r="A1860" s="139">
        <v>1853</v>
      </c>
      <c r="B1860" s="10">
        <f t="shared" ca="1" si="253"/>
        <v>0.37261548780919429</v>
      </c>
      <c r="C1860" s="60">
        <f ca="1">_xlfn.NORM.INV(B1860,'Input Parameters'!$E$15,'Input Parameters'!$F$15)</f>
        <v>253.3579053280331</v>
      </c>
      <c r="D1860" s="10">
        <f t="shared" ca="1" si="254"/>
        <v>0.14287044106794233</v>
      </c>
      <c r="E1860" s="62">
        <f ca="1">IF(_xlfn.NORM.INV(D1860,'Input Parameters'!$E$17,'Input Parameters'!$F$17)&lt;3500,3500,IF(_xlfn.NORM.INV(D1860,'Input Parameters'!$E$17,'Input Parameters'!$F$17)&gt;5500,5500,_xlfn.NORM.INV(D1860,'Input Parameters'!$E$17,'Input Parameters'!$F$17)))</f>
        <v>4052.7418859225486</v>
      </c>
      <c r="F1860" s="10">
        <f t="shared" ca="1" si="255"/>
        <v>0.51213103260789872</v>
      </c>
      <c r="G1860" s="64">
        <f ca="1">_xlfn.NORM.INV(F1860,'Input Parameters'!$E$20,'Input Parameters'!$F$20)</f>
        <v>282.85376493560472</v>
      </c>
      <c r="H1860" s="57">
        <f ca="1">EXP(E1860*(1/'Input Parameters'!$E$23-1/G1860))</f>
        <v>0.61094239762754654</v>
      </c>
      <c r="I1860" s="10">
        <f t="shared" ca="1" si="256"/>
        <v>0.16263293498555187</v>
      </c>
      <c r="J1860" s="30">
        <f ca="1">_xlfn.BETA.INV(I1860,'Input Parameters'!$L$26,'Input Parameters'!$M$26,'Input Parameters'!$J$26,'Input Parameters'!$K$26)</f>
        <v>0.49545771491171925</v>
      </c>
      <c r="K1860" s="168">
        <f ca="1">('Input Parameters'!$E$27/'Input Parameters'!$E$38)^$J1860</f>
        <v>2.8611974514872768E-2</v>
      </c>
      <c r="L1860" s="69">
        <f ca="1">$H1860*$C1860*'Input Parameters'!$E$25*K1860</f>
        <v>4.4287641638405271</v>
      </c>
      <c r="M1860" s="24">
        <f t="shared" ca="1" si="257"/>
        <v>9.3333205600832914E-3</v>
      </c>
      <c r="N1860" s="15">
        <f ca="1">_xlfn.NORM.INV(M1860,'Input Parameters'!$E$29,'Input Parameters'!$F$29)</f>
        <v>9.9764787779446668E-2</v>
      </c>
      <c r="O1860" s="8">
        <f t="shared" ca="1" si="258"/>
        <v>0.95805116874337437</v>
      </c>
      <c r="P1860" s="30">
        <f ca="1">_xlfn.LOGNORM.INV(O1860,'Input Parameters'!$H$30,'Input Parameters'!$I$30)</f>
        <v>6.0711808657590662</v>
      </c>
      <c r="Q1860" s="10">
        <f t="shared" ca="1" si="259"/>
        <v>0.27602848607920139</v>
      </c>
      <c r="R1860" s="30">
        <f>IF('Input Parameters'!$E$32=0,0,_xlfn.BETA.INV(Q1860,'Input Parameters'!$L$32,'Input Parameters'!$M$32,'Input Parameters'!$J$32,'Input Parameters'!$K$32))</f>
        <v>0</v>
      </c>
      <c r="S1860" s="10">
        <f t="shared" ca="1" si="260"/>
        <v>0.77388794097030578</v>
      </c>
      <c r="T1860" s="26">
        <f ca="1">_xlfn.LOGNORM.INV(S1860,'Input Parameters'!$H$34,'Input Parameters'!$I$34)</f>
        <v>55.353745188091288</v>
      </c>
      <c r="U1860" s="10">
        <f t="shared" ca="1" si="261"/>
        <v>0.5863130340147743</v>
      </c>
      <c r="V1860" s="30">
        <f ca="1">_xlfn.BETA.INV(U1860,'Input Parameters'!$L$36,'Input Parameters'!$M$36,'Input Parameters'!$J$36,'Input Parameters'!$K$36)</f>
        <v>0.61980001562192122</v>
      </c>
      <c r="W1860" s="2">
        <f ca="1">N1860+(P1860-N1860)*(1-ERF((T1860-R1860)/(2*SQRT(L1860*'Input Parameters'!$E$38))))</f>
        <v>0.47536079217466831</v>
      </c>
      <c r="X1860">
        <f t="shared" ca="1" si="262"/>
        <v>1</v>
      </c>
      <c r="Y1860" s="7"/>
    </row>
    <row r="1861" spans="1:25" ht="15" customHeight="1" x14ac:dyDescent="0.25">
      <c r="A1861" s="139">
        <v>1854</v>
      </c>
      <c r="B1861" s="10">
        <f t="shared" ref="B1861:B1924" ca="1" si="263">RAND()</f>
        <v>0.43178198731171835</v>
      </c>
      <c r="C1861" s="60">
        <f ca="1">_xlfn.NORM.INV(B1861,'Input Parameters'!$E$15,'Input Parameters'!$F$15)</f>
        <v>261.65464454724219</v>
      </c>
      <c r="D1861" s="10">
        <f t="shared" ref="D1861:D1924" ca="1" si="264">RAND()</f>
        <v>1.7292872576061491E-2</v>
      </c>
      <c r="E1861" s="62">
        <f ca="1">IF(_xlfn.NORM.INV(D1861,'Input Parameters'!$E$17,'Input Parameters'!$F$17)&lt;3500,3500,IF(_xlfn.NORM.INV(D1861,'Input Parameters'!$E$17,'Input Parameters'!$F$17)&gt;5500,5500,_xlfn.NORM.INV(D1861,'Input Parameters'!$E$17,'Input Parameters'!$F$17)))</f>
        <v>3500</v>
      </c>
      <c r="F1861" s="10">
        <f t="shared" ref="F1861:F1924" ca="1" si="265">RAND()</f>
        <v>0.11861794766001099</v>
      </c>
      <c r="G1861" s="64">
        <f ca="1">_xlfn.NORM.INV(F1861,'Input Parameters'!$E$20,'Input Parameters'!$F$20)</f>
        <v>274.73110982851949</v>
      </c>
      <c r="H1861" s="57">
        <f ca="1">EXP(E1861*(1/'Input Parameters'!$E$23-1/G1861))</f>
        <v>0.45321359740059436</v>
      </c>
      <c r="I1861" s="10">
        <f t="shared" ref="I1861:I1924" ca="1" si="266">RAND()</f>
        <v>0.25202981547784786</v>
      </c>
      <c r="J1861" s="30">
        <f ca="1">_xlfn.BETA.INV(I1861,'Input Parameters'!$L$26,'Input Parameters'!$M$26,'Input Parameters'!$J$26,'Input Parameters'!$K$26)</f>
        <v>0.54967317597346876</v>
      </c>
      <c r="K1861" s="168">
        <f ca="1">('Input Parameters'!$E$27/'Input Parameters'!$E$38)^$J1861</f>
        <v>1.9393472286315234E-2</v>
      </c>
      <c r="L1861" s="69">
        <f ca="1">$H1861*$C1861*'Input Parameters'!$E$25*K1861</f>
        <v>2.2997834971801567</v>
      </c>
      <c r="M1861" s="24">
        <f t="shared" ref="M1861:M1924" ca="1" si="267">RAND()</f>
        <v>0.21331986384512436</v>
      </c>
      <c r="N1861" s="15">
        <f ca="1">_xlfn.NORM.INV(M1861,'Input Parameters'!$E$29,'Input Parameters'!$F$29)</f>
        <v>9.9920504508364885E-2</v>
      </c>
      <c r="O1861" s="8">
        <f t="shared" ref="O1861:O1924" ca="1" si="268">RAND()</f>
        <v>0.80198379599285319</v>
      </c>
      <c r="P1861" s="30">
        <f ca="1">_xlfn.LOGNORM.INV(O1861,'Input Parameters'!$H$30,'Input Parameters'!$I$30)</f>
        <v>4.0066820439349735</v>
      </c>
      <c r="Q1861" s="10">
        <f t="shared" ref="Q1861:Q1924" ca="1" si="269">RAND()</f>
        <v>0.82158846288909704</v>
      </c>
      <c r="R1861" s="30">
        <f>IF('Input Parameters'!$E$32=0,0,_xlfn.BETA.INV(Q1861,'Input Parameters'!$L$32,'Input Parameters'!$M$32,'Input Parameters'!$J$32,'Input Parameters'!$K$32))</f>
        <v>0</v>
      </c>
      <c r="S1861" s="10">
        <f t="shared" ref="S1861:S1924" ca="1" si="270">RAND()</f>
        <v>0.5964860725535055</v>
      </c>
      <c r="T1861" s="26">
        <f ca="1">_xlfn.LOGNORM.INV(S1861,'Input Parameters'!$H$34,'Input Parameters'!$I$34)</f>
        <v>51.964393874128348</v>
      </c>
      <c r="U1861" s="10">
        <f t="shared" ref="U1861:U1924" ca="1" si="271">RAND()</f>
        <v>0.7461851066163574</v>
      </c>
      <c r="V1861" s="30">
        <f ca="1">_xlfn.BETA.INV(U1861,'Input Parameters'!$L$36,'Input Parameters'!$M$36,'Input Parameters'!$J$36,'Input Parameters'!$K$36)</f>
        <v>0.69288045914091101</v>
      </c>
      <c r="W1861" s="2">
        <f ca="1">N1861+(P1861-N1861)*(1-ERF((T1861-R1861)/(2*SQRT(L1861*'Input Parameters'!$E$38))))</f>
        <v>0.16006256097788191</v>
      </c>
      <c r="X1861">
        <f t="shared" ca="1" si="262"/>
        <v>1</v>
      </c>
      <c r="Y1861" s="7"/>
    </row>
    <row r="1862" spans="1:25" ht="15" customHeight="1" x14ac:dyDescent="0.25">
      <c r="A1862" s="139">
        <v>1855</v>
      </c>
      <c r="B1862" s="10">
        <f t="shared" ca="1" si="263"/>
        <v>0.38731766687764568</v>
      </c>
      <c r="C1862" s="60">
        <f ca="1">_xlfn.NORM.INV(B1862,'Input Parameters'!$E$15,'Input Parameters'!$F$15)</f>
        <v>255.45069648332705</v>
      </c>
      <c r="D1862" s="10">
        <f t="shared" ca="1" si="264"/>
        <v>0.77295781587414369</v>
      </c>
      <c r="E1862" s="62">
        <f ca="1">IF(_xlfn.NORM.INV(D1862,'Input Parameters'!$E$17,'Input Parameters'!$F$17)&lt;3500,3500,IF(_xlfn.NORM.INV(D1862,'Input Parameters'!$E$17,'Input Parameters'!$F$17)&gt;5500,5500,_xlfn.NORM.INV(D1862,'Input Parameters'!$E$17,'Input Parameters'!$F$17)))</f>
        <v>5324.0362127645139</v>
      </c>
      <c r="F1862" s="10">
        <f t="shared" ca="1" si="265"/>
        <v>0.3110518936134965</v>
      </c>
      <c r="G1862" s="64">
        <f ca="1">_xlfn.NORM.INV(F1862,'Input Parameters'!$E$20,'Input Parameters'!$F$20)</f>
        <v>279.34776475412224</v>
      </c>
      <c r="H1862" s="57">
        <f ca="1">EXP(E1862*(1/'Input Parameters'!$E$23-1/G1862))</f>
        <v>0.41330942850954044</v>
      </c>
      <c r="I1862" s="10">
        <f t="shared" ca="1" si="266"/>
        <v>0.95520654436294905</v>
      </c>
      <c r="J1862" s="30">
        <f ca="1">_xlfn.BETA.INV(I1862,'Input Parameters'!$L$26,'Input Parameters'!$M$26,'Input Parameters'!$J$26,'Input Parameters'!$K$26)</f>
        <v>0.88143934997977735</v>
      </c>
      <c r="K1862" s="168">
        <f ca="1">('Input Parameters'!$E$27/'Input Parameters'!$E$38)^$J1862</f>
        <v>1.7952959474435699E-3</v>
      </c>
      <c r="L1862" s="69">
        <f ca="1">$H1862*$C1862*'Input Parameters'!$E$25*K1862</f>
        <v>0.18954767175448875</v>
      </c>
      <c r="M1862" s="24">
        <f t="shared" ca="1" si="267"/>
        <v>0.41258365511335371</v>
      </c>
      <c r="N1862" s="15">
        <f ca="1">_xlfn.NORM.INV(M1862,'Input Parameters'!$E$29,'Input Parameters'!$F$29)</f>
        <v>9.9977909616363908E-2</v>
      </c>
      <c r="O1862" s="8">
        <f t="shared" ca="1" si="268"/>
        <v>0.56660391729964765</v>
      </c>
      <c r="P1862" s="30">
        <f ca="1">_xlfn.LOGNORM.INV(O1862,'Input Parameters'!$H$30,'Input Parameters'!$I$30)</f>
        <v>2.904540060742284</v>
      </c>
      <c r="Q1862" s="10">
        <f t="shared" ca="1" si="269"/>
        <v>0.20123615655505012</v>
      </c>
      <c r="R1862" s="30">
        <f>IF('Input Parameters'!$E$32=0,0,_xlfn.BETA.INV(Q1862,'Input Parameters'!$L$32,'Input Parameters'!$M$32,'Input Parameters'!$J$32,'Input Parameters'!$K$32))</f>
        <v>0</v>
      </c>
      <c r="S1862" s="10">
        <f t="shared" ca="1" si="270"/>
        <v>0.93864320110215727</v>
      </c>
      <c r="T1862" s="26">
        <f ca="1">_xlfn.LOGNORM.INV(S1862,'Input Parameters'!$H$34,'Input Parameters'!$I$34)</f>
        <v>61.089030154202014</v>
      </c>
      <c r="U1862" s="10">
        <f t="shared" ca="1" si="271"/>
        <v>0.7801166453123306</v>
      </c>
      <c r="V1862" s="30">
        <f ca="1">_xlfn.BETA.INV(U1862,'Input Parameters'!$L$36,'Input Parameters'!$M$36,'Input Parameters'!$J$36,'Input Parameters'!$K$36)</f>
        <v>0.71172347711640538</v>
      </c>
      <c r="W1862" s="2">
        <f ca="1">N1862+(P1862-N1862)*(1-ERF((T1862-R1862)/(2*SQRT(L1862*'Input Parameters'!$E$38))))</f>
        <v>9.9977909616363908E-2</v>
      </c>
      <c r="X1862">
        <f t="shared" ca="1" si="262"/>
        <v>1</v>
      </c>
      <c r="Y1862" s="7"/>
    </row>
    <row r="1863" spans="1:25" ht="15" customHeight="1" x14ac:dyDescent="0.25">
      <c r="A1863" s="139">
        <v>1856</v>
      </c>
      <c r="B1863" s="10">
        <f t="shared" ca="1" si="263"/>
        <v>0.25679628813443889</v>
      </c>
      <c r="C1863" s="60">
        <f ca="1">_xlfn.NORM.INV(B1863,'Input Parameters'!$E$15,'Input Parameters'!$F$15)</f>
        <v>235.56512138532639</v>
      </c>
      <c r="D1863" s="10">
        <f t="shared" ca="1" si="264"/>
        <v>0.12008702159696694</v>
      </c>
      <c r="E1863" s="62">
        <f ca="1">IF(_xlfn.NORM.INV(D1863,'Input Parameters'!$E$17,'Input Parameters'!$F$17)&lt;3500,3500,IF(_xlfn.NORM.INV(D1863,'Input Parameters'!$E$17,'Input Parameters'!$F$17)&gt;5500,5500,_xlfn.NORM.INV(D1863,'Input Parameters'!$E$17,'Input Parameters'!$F$17)))</f>
        <v>3977.813681714797</v>
      </c>
      <c r="F1863" s="10">
        <f t="shared" ca="1" si="265"/>
        <v>0.59333093276717763</v>
      </c>
      <c r="G1863" s="64">
        <f ca="1">_xlfn.NORM.INV(F1863,'Input Parameters'!$E$20,'Input Parameters'!$F$20)</f>
        <v>284.23201626486559</v>
      </c>
      <c r="H1863" s="57">
        <f ca="1">EXP(E1863*(1/'Input Parameters'!$E$23-1/G1863))</f>
        <v>0.66004335763556721</v>
      </c>
      <c r="I1863" s="10">
        <f t="shared" ca="1" si="266"/>
        <v>0.99708550442650856</v>
      </c>
      <c r="J1863" s="30">
        <f ca="1">_xlfn.BETA.INV(I1863,'Input Parameters'!$L$26,'Input Parameters'!$M$26,'Input Parameters'!$J$26,'Input Parameters'!$K$26)</f>
        <v>0.95397324307929354</v>
      </c>
      <c r="K1863" s="168">
        <f ca="1">('Input Parameters'!$E$27/'Input Parameters'!$E$38)^$J1863</f>
        <v>1.067033686678692E-3</v>
      </c>
      <c r="L1863" s="69">
        <f ca="1">$H1863*$C1863*'Input Parameters'!$E$25*K1863</f>
        <v>0.16590580534867472</v>
      </c>
      <c r="M1863" s="24">
        <f t="shared" ca="1" si="267"/>
        <v>9.1185318323353748E-2</v>
      </c>
      <c r="N1863" s="15">
        <f ca="1">_xlfn.NORM.INV(M1863,'Input Parameters'!$E$29,'Input Parameters'!$F$29)</f>
        <v>9.9866650872435708E-2</v>
      </c>
      <c r="O1863" s="8">
        <f t="shared" ca="1" si="268"/>
        <v>0.23986728561561399</v>
      </c>
      <c r="P1863" s="30">
        <f ca="1">_xlfn.LOGNORM.INV(O1863,'Input Parameters'!$H$30,'Input Parameters'!$I$30)</f>
        <v>1.9216709636346774</v>
      </c>
      <c r="Q1863" s="10">
        <f t="shared" ca="1" si="269"/>
        <v>0.54317944353502046</v>
      </c>
      <c r="R1863" s="30">
        <f>IF('Input Parameters'!$E$32=0,0,_xlfn.BETA.INV(Q1863,'Input Parameters'!$L$32,'Input Parameters'!$M$32,'Input Parameters'!$J$32,'Input Parameters'!$K$32))</f>
        <v>0</v>
      </c>
      <c r="S1863" s="10">
        <f t="shared" ca="1" si="270"/>
        <v>0.94665335749601809</v>
      </c>
      <c r="T1863" s="26">
        <f ca="1">_xlfn.LOGNORM.INV(S1863,'Input Parameters'!$H$34,'Input Parameters'!$I$34)</f>
        <v>61.621918250551346</v>
      </c>
      <c r="U1863" s="10">
        <f t="shared" ca="1" si="271"/>
        <v>0.78626506002977448</v>
      </c>
      <c r="V1863" s="30">
        <f ca="1">_xlfn.BETA.INV(U1863,'Input Parameters'!$L$36,'Input Parameters'!$M$36,'Input Parameters'!$J$36,'Input Parameters'!$K$36)</f>
        <v>0.71533987355027895</v>
      </c>
      <c r="W1863" s="2">
        <f ca="1">N1863+(P1863-N1863)*(1-ERF((T1863-R1863)/(2*SQRT(L1863*'Input Parameters'!$E$38))))</f>
        <v>9.9866650872435708E-2</v>
      </c>
      <c r="X1863">
        <f t="shared" ca="1" si="262"/>
        <v>1</v>
      </c>
      <c r="Y1863" s="7"/>
    </row>
    <row r="1864" spans="1:25" ht="15" customHeight="1" x14ac:dyDescent="0.25">
      <c r="A1864" s="139">
        <v>1857</v>
      </c>
      <c r="B1864" s="10">
        <f t="shared" ca="1" si="263"/>
        <v>1.2666391329631099E-2</v>
      </c>
      <c r="C1864" s="60">
        <f ca="1">_xlfn.NORM.INV(B1864,'Input Parameters'!$E$15,'Input Parameters'!$F$15)</f>
        <v>149.7749533809731</v>
      </c>
      <c r="D1864" s="10">
        <f t="shared" ca="1" si="264"/>
        <v>0.40329724615170648</v>
      </c>
      <c r="E1864" s="62">
        <f ca="1">IF(_xlfn.NORM.INV(D1864,'Input Parameters'!$E$17,'Input Parameters'!$F$17)&lt;3500,3500,IF(_xlfn.NORM.INV(D1864,'Input Parameters'!$E$17,'Input Parameters'!$F$17)&gt;5500,5500,_xlfn.NORM.INV(D1864,'Input Parameters'!$E$17,'Input Parameters'!$F$17)))</f>
        <v>4628.6248112113162</v>
      </c>
      <c r="F1864" s="10">
        <f t="shared" ca="1" si="265"/>
        <v>0.30063404293200024</v>
      </c>
      <c r="G1864" s="64">
        <f ca="1">_xlfn.NORM.INV(F1864,'Input Parameters'!$E$20,'Input Parameters'!$F$20)</f>
        <v>279.14872867385441</v>
      </c>
      <c r="H1864" s="57">
        <f ca="1">EXP(E1864*(1/'Input Parameters'!$E$23-1/G1864))</f>
        <v>0.45842213737142939</v>
      </c>
      <c r="I1864" s="10">
        <f t="shared" ca="1" si="266"/>
        <v>0.73474236446558017</v>
      </c>
      <c r="J1864" s="30">
        <f ca="1">_xlfn.BETA.INV(I1864,'Input Parameters'!$L$26,'Input Parameters'!$M$26,'Input Parameters'!$J$26,'Input Parameters'!$K$26)</f>
        <v>0.75630882417761125</v>
      </c>
      <c r="K1864" s="168">
        <f ca="1">('Input Parameters'!$E$27/'Input Parameters'!$E$38)^$J1864</f>
        <v>4.4049729377190908E-3</v>
      </c>
      <c r="L1864" s="69">
        <f ca="1">$H1864*$C1864*'Input Parameters'!$E$25*K1864</f>
        <v>0.30244612138677862</v>
      </c>
      <c r="M1864" s="24">
        <f t="shared" ca="1" si="267"/>
        <v>0.15190818431074016</v>
      </c>
      <c r="N1864" s="15">
        <f ca="1">_xlfn.NORM.INV(M1864,'Input Parameters'!$E$29,'Input Parameters'!$F$29)</f>
        <v>9.9897171624135195E-2</v>
      </c>
      <c r="O1864" s="8">
        <f t="shared" ca="1" si="268"/>
        <v>0.14367032266115831</v>
      </c>
      <c r="P1864" s="30">
        <f ca="1">_xlfn.LOGNORM.INV(O1864,'Input Parameters'!$H$30,'Input Parameters'!$I$30)</f>
        <v>1.6232655238284408</v>
      </c>
      <c r="Q1864" s="10">
        <f t="shared" ca="1" si="269"/>
        <v>0.73271821845359464</v>
      </c>
      <c r="R1864" s="30">
        <f>IF('Input Parameters'!$E$32=0,0,_xlfn.BETA.INV(Q1864,'Input Parameters'!$L$32,'Input Parameters'!$M$32,'Input Parameters'!$J$32,'Input Parameters'!$K$32))</f>
        <v>0</v>
      </c>
      <c r="S1864" s="10">
        <f t="shared" ca="1" si="270"/>
        <v>2.9796122785834545E-2</v>
      </c>
      <c r="T1864" s="26">
        <f ca="1">_xlfn.LOGNORM.INV(S1864,'Input Parameters'!$H$34,'Input Parameters'!$I$34)</f>
        <v>39.868302179469623</v>
      </c>
      <c r="U1864" s="10">
        <f t="shared" ca="1" si="271"/>
        <v>0.73600611200553723</v>
      </c>
      <c r="V1864" s="30">
        <f ca="1">_xlfn.BETA.INV(U1864,'Input Parameters'!$L$36,'Input Parameters'!$M$36,'Input Parameters'!$J$36,'Input Parameters'!$K$36)</f>
        <v>0.68754676901612521</v>
      </c>
      <c r="W1864" s="2">
        <f ca="1">N1864+(P1864-N1864)*(1-ERF((T1864-R1864)/(2*SQRT(L1864*'Input Parameters'!$E$38))))</f>
        <v>9.9897622198067151E-2</v>
      </c>
      <c r="X1864">
        <f t="shared" ref="X1864:X1927" ca="1" si="272">IF(W1864&gt;V1864,0,1)</f>
        <v>1</v>
      </c>
      <c r="Y1864" s="7"/>
    </row>
    <row r="1865" spans="1:25" ht="15" customHeight="1" x14ac:dyDescent="0.25">
      <c r="A1865" s="139">
        <v>1858</v>
      </c>
      <c r="B1865" s="10">
        <f t="shared" ca="1" si="263"/>
        <v>0.11855997026822651</v>
      </c>
      <c r="C1865" s="60">
        <f ca="1">_xlfn.NORM.INV(B1865,'Input Parameters'!$E$15,'Input Parameters'!$F$15)</f>
        <v>206.89883924711972</v>
      </c>
      <c r="D1865" s="10">
        <f t="shared" ca="1" si="264"/>
        <v>0.18143389129394971</v>
      </c>
      <c r="E1865" s="62">
        <f ca="1">IF(_xlfn.NORM.INV(D1865,'Input Parameters'!$E$17,'Input Parameters'!$F$17)&lt;3500,3500,IF(_xlfn.NORM.INV(D1865,'Input Parameters'!$E$17,'Input Parameters'!$F$17)&gt;5500,5500,_xlfn.NORM.INV(D1865,'Input Parameters'!$E$17,'Input Parameters'!$F$17)))</f>
        <v>4163.060089424278</v>
      </c>
      <c r="F1865" s="10">
        <f t="shared" ca="1" si="265"/>
        <v>0.8301117438101222</v>
      </c>
      <c r="G1865" s="64">
        <f ca="1">_xlfn.NORM.INV(F1865,'Input Parameters'!$E$20,'Input Parameters'!$F$20)</f>
        <v>289.04586641699001</v>
      </c>
      <c r="H1865" s="57">
        <f ca="1">EXP(E1865*(1/'Input Parameters'!$E$23-1/G1865))</f>
        <v>0.826242425095573</v>
      </c>
      <c r="I1865" s="10">
        <f t="shared" ca="1" si="266"/>
        <v>9.6514670377323197E-2</v>
      </c>
      <c r="J1865" s="30">
        <f ca="1">_xlfn.BETA.INV(I1865,'Input Parameters'!$L$26,'Input Parameters'!$M$26,'Input Parameters'!$J$26,'Input Parameters'!$K$26)</f>
        <v>0.44122563620181149</v>
      </c>
      <c r="K1865" s="168">
        <f ca="1">('Input Parameters'!$E$27/'Input Parameters'!$E$38)^$J1865</f>
        <v>4.2217435891202568E-2</v>
      </c>
      <c r="L1865" s="69">
        <f ca="1">$H1865*$C1865*'Input Parameters'!$E$25*K1865</f>
        <v>7.2170115058437441</v>
      </c>
      <c r="M1865" s="24">
        <f t="shared" ca="1" si="267"/>
        <v>4.4784113863195252E-2</v>
      </c>
      <c r="N1865" s="15">
        <f ca="1">_xlfn.NORM.INV(M1865,'Input Parameters'!$E$29,'Input Parameters'!$F$29)</f>
        <v>9.9830232028168597E-2</v>
      </c>
      <c r="O1865" s="8">
        <f t="shared" ca="1" si="268"/>
        <v>3.0211384712625855E-2</v>
      </c>
      <c r="P1865" s="30">
        <f ca="1">_xlfn.LOGNORM.INV(O1865,'Input Parameters'!$H$30,'Input Parameters'!$I$30)</f>
        <v>1.1052296364775007</v>
      </c>
      <c r="Q1865" s="10">
        <f t="shared" ca="1" si="269"/>
        <v>0.72407639371638577</v>
      </c>
      <c r="R1865" s="30">
        <f>IF('Input Parameters'!$E$32=0,0,_xlfn.BETA.INV(Q1865,'Input Parameters'!$L$32,'Input Parameters'!$M$32,'Input Parameters'!$J$32,'Input Parameters'!$K$32))</f>
        <v>0</v>
      </c>
      <c r="S1865" s="10">
        <f t="shared" ca="1" si="270"/>
        <v>0.91911334469673778</v>
      </c>
      <c r="T1865" s="26">
        <f ca="1">_xlfn.LOGNORM.INV(S1865,'Input Parameters'!$H$34,'Input Parameters'!$I$34)</f>
        <v>60.000827381820493</v>
      </c>
      <c r="U1865" s="10">
        <f t="shared" ca="1" si="271"/>
        <v>0.69759048206754182</v>
      </c>
      <c r="V1865" s="30">
        <f ca="1">_xlfn.BETA.INV(U1865,'Input Parameters'!$L$36,'Input Parameters'!$M$36,'Input Parameters'!$J$36,'Input Parameters'!$K$36)</f>
        <v>0.66848038583954583</v>
      </c>
      <c r="W1865" s="2">
        <f ca="1">N1865+(P1865-N1865)*(1-ERF((T1865-R1865)/(2*SQRT(L1865*'Input Parameters'!$E$38))))</f>
        <v>0.21471538514698763</v>
      </c>
      <c r="X1865">
        <f t="shared" ca="1" si="272"/>
        <v>1</v>
      </c>
      <c r="Y1865" s="7"/>
    </row>
    <row r="1866" spans="1:25" ht="15" customHeight="1" x14ac:dyDescent="0.25">
      <c r="A1866" s="139">
        <v>1859</v>
      </c>
      <c r="B1866" s="10">
        <f t="shared" ca="1" si="263"/>
        <v>0.94000759786047861</v>
      </c>
      <c r="C1866" s="60">
        <f ca="1">_xlfn.NORM.INV(B1866,'Input Parameters'!$E$15,'Input Parameters'!$F$15)</f>
        <v>355.22918623133955</v>
      </c>
      <c r="D1866" s="10">
        <f t="shared" ca="1" si="264"/>
        <v>0.12776561286668531</v>
      </c>
      <c r="E1866" s="62">
        <f ca="1">IF(_xlfn.NORM.INV(D1866,'Input Parameters'!$E$17,'Input Parameters'!$F$17)&lt;3500,3500,IF(_xlfn.NORM.INV(D1866,'Input Parameters'!$E$17,'Input Parameters'!$F$17)&gt;5500,5500,_xlfn.NORM.INV(D1866,'Input Parameters'!$E$17,'Input Parameters'!$F$17)))</f>
        <v>4004.0881781967519</v>
      </c>
      <c r="F1866" s="10">
        <f t="shared" ca="1" si="265"/>
        <v>0.40078202715419742</v>
      </c>
      <c r="G1866" s="64">
        <f ca="1">_xlfn.NORM.INV(F1866,'Input Parameters'!$E$20,'Input Parameters'!$F$20)</f>
        <v>280.9661329536255</v>
      </c>
      <c r="H1866" s="57">
        <f ca="1">EXP(E1866*(1/'Input Parameters'!$E$23-1/G1866))</f>
        <v>0.55881187261619358</v>
      </c>
      <c r="I1866" s="10">
        <f t="shared" ca="1" si="266"/>
        <v>0.51618756723758774</v>
      </c>
      <c r="J1866" s="30">
        <f ca="1">_xlfn.BETA.INV(I1866,'Input Parameters'!$L$26,'Input Parameters'!$M$26,'Input Parameters'!$J$26,'Input Parameters'!$K$26)</f>
        <v>0.66790660033759952</v>
      </c>
      <c r="K1866" s="168">
        <f ca="1">('Input Parameters'!$E$27/'Input Parameters'!$E$38)^$J1866</f>
        <v>8.3048972221693249E-3</v>
      </c>
      <c r="L1866" s="69">
        <f ca="1">$H1866*$C1866*'Input Parameters'!$E$25*K1866</f>
        <v>1.6485743095449501</v>
      </c>
      <c r="M1866" s="24">
        <f t="shared" ca="1" si="267"/>
        <v>7.0796540388275653E-2</v>
      </c>
      <c r="N1866" s="15">
        <f ca="1">_xlfn.NORM.INV(M1866,'Input Parameters'!$E$29,'Input Parameters'!$F$29)</f>
        <v>9.9853011565713592E-2</v>
      </c>
      <c r="O1866" s="8">
        <f t="shared" ca="1" si="268"/>
        <v>0.76909344061446983</v>
      </c>
      <c r="P1866" s="30">
        <f ca="1">_xlfn.LOGNORM.INV(O1866,'Input Parameters'!$H$30,'Input Parameters'!$I$30)</f>
        <v>3.7986614521332527</v>
      </c>
      <c r="Q1866" s="10">
        <f t="shared" ca="1" si="269"/>
        <v>0.51998530495481221</v>
      </c>
      <c r="R1866" s="30">
        <f>IF('Input Parameters'!$E$32=0,0,_xlfn.BETA.INV(Q1866,'Input Parameters'!$L$32,'Input Parameters'!$M$32,'Input Parameters'!$J$32,'Input Parameters'!$K$32))</f>
        <v>0</v>
      </c>
      <c r="S1866" s="10">
        <f t="shared" ca="1" si="270"/>
        <v>0.62869072010554217</v>
      </c>
      <c r="T1866" s="26">
        <f ca="1">_xlfn.LOGNORM.INV(S1866,'Input Parameters'!$H$34,'Input Parameters'!$I$34)</f>
        <v>52.511580082804336</v>
      </c>
      <c r="U1866" s="10">
        <f t="shared" ca="1" si="271"/>
        <v>0.65536773056489783</v>
      </c>
      <c r="V1866" s="30">
        <f ca="1">_xlfn.BETA.INV(U1866,'Input Parameters'!$L$36,'Input Parameters'!$M$36,'Input Parameters'!$J$36,'Input Parameters'!$K$36)</f>
        <v>0.64907543350630248</v>
      </c>
      <c r="W1866" s="2">
        <f ca="1">N1866+(P1866-N1866)*(1-ERF((T1866-R1866)/(2*SQRT(L1866*'Input Parameters'!$E$38))))</f>
        <v>0.11401571516283963</v>
      </c>
      <c r="X1866">
        <f t="shared" ca="1" si="272"/>
        <v>1</v>
      </c>
      <c r="Y1866" s="7"/>
    </row>
    <row r="1867" spans="1:25" ht="15" customHeight="1" x14ac:dyDescent="0.25">
      <c r="A1867" s="139">
        <v>1860</v>
      </c>
      <c r="B1867" s="10">
        <f t="shared" ca="1" si="263"/>
        <v>0.66453570363364989</v>
      </c>
      <c r="C1867" s="60">
        <f ca="1">_xlfn.NORM.INV(B1867,'Input Parameters'!$E$15,'Input Parameters'!$F$15)</f>
        <v>293.9925789000535</v>
      </c>
      <c r="D1867" s="10">
        <f t="shared" ca="1" si="264"/>
        <v>0.84056580400433212</v>
      </c>
      <c r="E1867" s="62">
        <f ca="1">IF(_xlfn.NORM.INV(D1867,'Input Parameters'!$E$17,'Input Parameters'!$F$17)&lt;3500,3500,IF(_xlfn.NORM.INV(D1867,'Input Parameters'!$E$17,'Input Parameters'!$F$17)&gt;5500,5500,_xlfn.NORM.INV(D1867,'Input Parameters'!$E$17,'Input Parameters'!$F$17)))</f>
        <v>5497.7502046033105</v>
      </c>
      <c r="F1867" s="10">
        <f t="shared" ca="1" si="265"/>
        <v>0.44625512431218062</v>
      </c>
      <c r="G1867" s="64">
        <f ca="1">_xlfn.NORM.INV(F1867,'Input Parameters'!$E$20,'Input Parameters'!$F$20)</f>
        <v>281.74463880877033</v>
      </c>
      <c r="H1867" s="57">
        <f ca="1">EXP(E1867*(1/'Input Parameters'!$E$23-1/G1867))</f>
        <v>0.47475365363320271</v>
      </c>
      <c r="I1867" s="10">
        <f t="shared" ca="1" si="266"/>
        <v>0.13636403918434503</v>
      </c>
      <c r="J1867" s="30">
        <f ca="1">_xlfn.BETA.INV(I1867,'Input Parameters'!$L$26,'Input Parameters'!$M$26,'Input Parameters'!$J$26,'Input Parameters'!$K$26)</f>
        <v>0.4760712978858827</v>
      </c>
      <c r="K1867" s="168">
        <f ca="1">('Input Parameters'!$E$27/'Input Parameters'!$E$38)^$J1867</f>
        <v>3.2880656923472029E-2</v>
      </c>
      <c r="L1867" s="69">
        <f ca="1">$H1867*$C1867*'Input Parameters'!$E$25*K1867</f>
        <v>4.5892864854902937</v>
      </c>
      <c r="M1867" s="24">
        <f t="shared" ca="1" si="267"/>
        <v>0.97905018608363248</v>
      </c>
      <c r="N1867" s="15">
        <f ca="1">_xlfn.NORM.INV(M1867,'Input Parameters'!$E$29,'Input Parameters'!$F$29)</f>
        <v>0.10020345156945526</v>
      </c>
      <c r="O1867" s="8">
        <f t="shared" ca="1" si="268"/>
        <v>7.5216616153540028E-2</v>
      </c>
      <c r="P1867" s="30">
        <f ca="1">_xlfn.LOGNORM.INV(O1867,'Input Parameters'!$H$30,'Input Parameters'!$I$30)</f>
        <v>1.3603685548178457</v>
      </c>
      <c r="Q1867" s="10">
        <f t="shared" ca="1" si="269"/>
        <v>0.70440583195985562</v>
      </c>
      <c r="R1867" s="30">
        <f>IF('Input Parameters'!$E$32=0,0,_xlfn.BETA.INV(Q1867,'Input Parameters'!$L$32,'Input Parameters'!$M$32,'Input Parameters'!$J$32,'Input Parameters'!$K$32))</f>
        <v>0</v>
      </c>
      <c r="S1867" s="10">
        <f t="shared" ca="1" si="270"/>
        <v>0.97451644854070718</v>
      </c>
      <c r="T1867" s="26">
        <f ca="1">_xlfn.LOGNORM.INV(S1867,'Input Parameters'!$H$34,'Input Parameters'!$I$34)</f>
        <v>64.274875663779227</v>
      </c>
      <c r="U1867" s="10">
        <f t="shared" ca="1" si="271"/>
        <v>0.49389866046784658</v>
      </c>
      <c r="V1867" s="30">
        <f ca="1">_xlfn.BETA.INV(U1867,'Input Parameters'!$L$36,'Input Parameters'!$M$36,'Input Parameters'!$J$36,'Input Parameters'!$K$36)</f>
        <v>0.58356229264424653</v>
      </c>
      <c r="W1867" s="2">
        <f ca="1">N1867+(P1867-N1867)*(1-ERF((T1867-R1867)/(2*SQRT(L1867*'Input Parameters'!$E$38))))</f>
        <v>0.14289202875156309</v>
      </c>
      <c r="X1867">
        <f t="shared" ca="1" si="272"/>
        <v>1</v>
      </c>
      <c r="Y1867" s="7"/>
    </row>
    <row r="1868" spans="1:25" ht="15" customHeight="1" x14ac:dyDescent="0.25">
      <c r="A1868" s="139">
        <v>1861</v>
      </c>
      <c r="B1868" s="10">
        <f t="shared" ca="1" si="263"/>
        <v>0.70118394090916325</v>
      </c>
      <c r="C1868" s="60">
        <f ca="1">_xlfn.NORM.INV(B1868,'Input Parameters'!$E$15,'Input Parameters'!$F$15)</f>
        <v>299.57096911031431</v>
      </c>
      <c r="D1868" s="10">
        <f t="shared" ca="1" si="264"/>
        <v>0.56169095911290978</v>
      </c>
      <c r="E1868" s="62">
        <f ca="1">IF(_xlfn.NORM.INV(D1868,'Input Parameters'!$E$17,'Input Parameters'!$F$17)&lt;3500,3500,IF(_xlfn.NORM.INV(D1868,'Input Parameters'!$E$17,'Input Parameters'!$F$17)&gt;5500,5500,_xlfn.NORM.INV(D1868,'Input Parameters'!$E$17,'Input Parameters'!$F$17)))</f>
        <v>4908.680460958617</v>
      </c>
      <c r="F1868" s="10">
        <f t="shared" ca="1" si="265"/>
        <v>1.9807241216634575E-2</v>
      </c>
      <c r="G1868" s="64">
        <f ca="1">_xlfn.NORM.INV(F1868,'Input Parameters'!$E$20,'Input Parameters'!$F$20)</f>
        <v>268.86309902879424</v>
      </c>
      <c r="H1868" s="57">
        <f ca="1">EXP(E1868*(1/'Input Parameters'!$E$23-1/G1868))</f>
        <v>0.22315958928180182</v>
      </c>
      <c r="I1868" s="10">
        <f t="shared" ca="1" si="266"/>
        <v>0.80008442863624629</v>
      </c>
      <c r="J1868" s="30">
        <f ca="1">_xlfn.BETA.INV(I1868,'Input Parameters'!$L$26,'Input Parameters'!$M$26,'Input Parameters'!$J$26,'Input Parameters'!$K$26)</f>
        <v>0.78549956726704373</v>
      </c>
      <c r="K1868" s="168">
        <f ca="1">('Input Parameters'!$E$27/'Input Parameters'!$E$38)^$J1868</f>
        <v>3.5727950698080709E-3</v>
      </c>
      <c r="L1868" s="69">
        <f ca="1">$H1868*$C1868*'Input Parameters'!$E$25*K1868</f>
        <v>0.23884897628839358</v>
      </c>
      <c r="M1868" s="24">
        <f t="shared" ca="1" si="267"/>
        <v>0.94748900705542627</v>
      </c>
      <c r="N1868" s="15">
        <f ca="1">_xlfn.NORM.INV(M1868,'Input Parameters'!$E$29,'Input Parameters'!$F$29)</f>
        <v>0.10016209797303366</v>
      </c>
      <c r="O1868" s="8">
        <f t="shared" ca="1" si="268"/>
        <v>0.60071592809918217</v>
      </c>
      <c r="P1868" s="30">
        <f ca="1">_xlfn.LOGNORM.INV(O1868,'Input Parameters'!$H$30,'Input Parameters'!$I$30)</f>
        <v>3.0270615775328333</v>
      </c>
      <c r="Q1868" s="10">
        <f t="shared" ca="1" si="269"/>
        <v>0.87180259437442909</v>
      </c>
      <c r="R1868" s="30">
        <f>IF('Input Parameters'!$E$32=0,0,_xlfn.BETA.INV(Q1868,'Input Parameters'!$L$32,'Input Parameters'!$M$32,'Input Parameters'!$J$32,'Input Parameters'!$K$32))</f>
        <v>0</v>
      </c>
      <c r="S1868" s="10">
        <f t="shared" ca="1" si="270"/>
        <v>9.8127896190251418E-2</v>
      </c>
      <c r="T1868" s="26">
        <f ca="1">_xlfn.LOGNORM.INV(S1868,'Input Parameters'!$H$34,'Input Parameters'!$I$34)</f>
        <v>42.915513847607969</v>
      </c>
      <c r="U1868" s="10">
        <f t="shared" ca="1" si="271"/>
        <v>4.7071786796811232E-2</v>
      </c>
      <c r="V1868" s="30">
        <f ca="1">_xlfn.BETA.INV(U1868,'Input Parameters'!$L$36,'Input Parameters'!$M$36,'Input Parameters'!$J$36,'Input Parameters'!$K$36)</f>
        <v>0.37623909089889812</v>
      </c>
      <c r="W1868" s="2">
        <f ca="1">N1868+(P1868-N1868)*(1-ERF((T1868-R1868)/(2*SQRT(L1868*'Input Parameters'!$E$38))))</f>
        <v>0.10016209953147388</v>
      </c>
      <c r="X1868">
        <f t="shared" ca="1" si="272"/>
        <v>1</v>
      </c>
      <c r="Y1868" s="7"/>
    </row>
    <row r="1869" spans="1:25" ht="15" customHeight="1" x14ac:dyDescent="0.25">
      <c r="A1869" s="139">
        <v>1862</v>
      </c>
      <c r="B1869" s="10">
        <f t="shared" ca="1" si="263"/>
        <v>7.952077391856871E-2</v>
      </c>
      <c r="C1869" s="60">
        <f ca="1">_xlfn.NORM.INV(B1869,'Input Parameters'!$E$15,'Input Parameters'!$F$15)</f>
        <v>194.64644884678222</v>
      </c>
      <c r="D1869" s="10">
        <f t="shared" ca="1" si="264"/>
        <v>0.30700148923738735</v>
      </c>
      <c r="E1869" s="62">
        <f ca="1">IF(_xlfn.NORM.INV(D1869,'Input Parameters'!$E$17,'Input Parameters'!$F$17)&lt;3500,3500,IF(_xlfn.NORM.INV(D1869,'Input Parameters'!$E$17,'Input Parameters'!$F$17)&gt;5500,5500,_xlfn.NORM.INV(D1869,'Input Parameters'!$E$17,'Input Parameters'!$F$17)))</f>
        <v>4446.9425771402293</v>
      </c>
      <c r="F1869" s="10">
        <f t="shared" ca="1" si="265"/>
        <v>0.31581302967500724</v>
      </c>
      <c r="G1869" s="64">
        <f ca="1">_xlfn.NORM.INV(F1869,'Input Parameters'!$E$20,'Input Parameters'!$F$20)</f>
        <v>279.43775592231827</v>
      </c>
      <c r="H1869" s="57">
        <f ca="1">EXP(E1869*(1/'Input Parameters'!$E$23-1/G1869))</f>
        <v>0.48052660590229801</v>
      </c>
      <c r="I1869" s="10">
        <f t="shared" ca="1" si="266"/>
        <v>0.12694360361069423</v>
      </c>
      <c r="J1869" s="30">
        <f ca="1">_xlfn.BETA.INV(I1869,'Input Parameters'!$L$26,'Input Parameters'!$M$26,'Input Parameters'!$J$26,'Input Parameters'!$K$26)</f>
        <v>0.46852599627487546</v>
      </c>
      <c r="K1869" s="168">
        <f ca="1">('Input Parameters'!$E$27/'Input Parameters'!$E$38)^$J1869</f>
        <v>3.4709283150292911E-2</v>
      </c>
      <c r="L1869" s="69">
        <f ca="1">$H1869*$C1869*'Input Parameters'!$E$25*K1869</f>
        <v>3.2464563493259222</v>
      </c>
      <c r="M1869" s="24">
        <f t="shared" ca="1" si="267"/>
        <v>0.48136114594601576</v>
      </c>
      <c r="N1869" s="15">
        <f ca="1">_xlfn.NORM.INV(M1869,'Input Parameters'!$E$29,'Input Parameters'!$F$29)</f>
        <v>9.9995326231127113E-2</v>
      </c>
      <c r="O1869" s="8">
        <f t="shared" ca="1" si="268"/>
        <v>8.6742074369202893E-2</v>
      </c>
      <c r="P1869" s="30">
        <f ca="1">_xlfn.LOGNORM.INV(O1869,'Input Parameters'!$H$30,'Input Parameters'!$I$30)</f>
        <v>1.4107002095668773</v>
      </c>
      <c r="Q1869" s="10">
        <f t="shared" ca="1" si="269"/>
        <v>0.27640042458097547</v>
      </c>
      <c r="R1869" s="30">
        <f>IF('Input Parameters'!$E$32=0,0,_xlfn.BETA.INV(Q1869,'Input Parameters'!$L$32,'Input Parameters'!$M$32,'Input Parameters'!$J$32,'Input Parameters'!$K$32))</f>
        <v>0</v>
      </c>
      <c r="S1869" s="10">
        <f t="shared" ca="1" si="270"/>
        <v>0.12559362223792236</v>
      </c>
      <c r="T1869" s="26">
        <f ca="1">_xlfn.LOGNORM.INV(S1869,'Input Parameters'!$H$34,'Input Parameters'!$I$34)</f>
        <v>43.696414568299225</v>
      </c>
      <c r="U1869" s="10">
        <f t="shared" ca="1" si="271"/>
        <v>9.4258342619331748E-2</v>
      </c>
      <c r="V1869" s="30">
        <f ca="1">_xlfn.BETA.INV(U1869,'Input Parameters'!$L$36,'Input Parameters'!$M$36,'Input Parameters'!$J$36,'Input Parameters'!$K$36)</f>
        <v>0.41318043301860674</v>
      </c>
      <c r="W1869" s="2">
        <f ca="1">N1869+(P1869-N1869)*(1-ERF((T1869-R1869)/(2*SQRT(L1869*'Input Parameters'!$E$38))))</f>
        <v>0.21320459793714727</v>
      </c>
      <c r="X1869">
        <f t="shared" ca="1" si="272"/>
        <v>1</v>
      </c>
      <c r="Y1869" s="7"/>
    </row>
    <row r="1870" spans="1:25" ht="15" customHeight="1" x14ac:dyDescent="0.25">
      <c r="A1870" s="139">
        <v>1863</v>
      </c>
      <c r="B1870" s="10">
        <f t="shared" ca="1" si="263"/>
        <v>0.6531962198572816</v>
      </c>
      <c r="C1870" s="60">
        <f ca="1">_xlfn.NORM.INV(B1870,'Input Parameters'!$E$15,'Input Parameters'!$F$15)</f>
        <v>292.31746864051433</v>
      </c>
      <c r="D1870" s="10">
        <f t="shared" ca="1" si="264"/>
        <v>0.60723455137015903</v>
      </c>
      <c r="E1870" s="62">
        <f ca="1">IF(_xlfn.NORM.INV(D1870,'Input Parameters'!$E$17,'Input Parameters'!$F$17)&lt;3500,3500,IF(_xlfn.NORM.INV(D1870,'Input Parameters'!$E$17,'Input Parameters'!$F$17)&gt;5500,5500,_xlfn.NORM.INV(D1870,'Input Parameters'!$E$17,'Input Parameters'!$F$17)))</f>
        <v>4990.4829571933924</v>
      </c>
      <c r="F1870" s="10">
        <f t="shared" ca="1" si="265"/>
        <v>0.32590836218697228</v>
      </c>
      <c r="G1870" s="64">
        <f ca="1">_xlfn.NORM.INV(F1870,'Input Parameters'!$E$20,'Input Parameters'!$F$20)</f>
        <v>279.62669331114461</v>
      </c>
      <c r="H1870" s="57">
        <f ca="1">EXP(E1870*(1/'Input Parameters'!$E$23-1/G1870))</f>
        <v>0.44468761675196605</v>
      </c>
      <c r="I1870" s="10">
        <f t="shared" ca="1" si="266"/>
        <v>0.50433081063926344</v>
      </c>
      <c r="J1870" s="30">
        <f ca="1">_xlfn.BETA.INV(I1870,'Input Parameters'!$L$26,'Input Parameters'!$M$26,'Input Parameters'!$J$26,'Input Parameters'!$K$26)</f>
        <v>0.66314345631635974</v>
      </c>
      <c r="K1870" s="168">
        <f ca="1">('Input Parameters'!$E$27/'Input Parameters'!$E$38)^$J1870</f>
        <v>8.5935464845880126E-3</v>
      </c>
      <c r="L1870" s="69">
        <f ca="1">$H1870*$C1870*'Input Parameters'!$E$25*K1870</f>
        <v>1.1170747505962182</v>
      </c>
      <c r="M1870" s="24">
        <f t="shared" ca="1" si="267"/>
        <v>0.46540518772794515</v>
      </c>
      <c r="N1870" s="15">
        <f ca="1">_xlfn.NORM.INV(M1870,'Input Parameters'!$E$29,'Input Parameters'!$F$29)</f>
        <v>9.9991317469796975E-2</v>
      </c>
      <c r="O1870" s="8">
        <f t="shared" ca="1" si="268"/>
        <v>0.47127662040985119</v>
      </c>
      <c r="P1870" s="30">
        <f ca="1">_xlfn.LOGNORM.INV(O1870,'Input Parameters'!$H$30,'Input Parameters'!$I$30)</f>
        <v>2.5934789878284761</v>
      </c>
      <c r="Q1870" s="10">
        <f t="shared" ca="1" si="269"/>
        <v>0.19896047630021441</v>
      </c>
      <c r="R1870" s="30">
        <f>IF('Input Parameters'!$E$32=0,0,_xlfn.BETA.INV(Q1870,'Input Parameters'!$L$32,'Input Parameters'!$M$32,'Input Parameters'!$J$32,'Input Parameters'!$K$32))</f>
        <v>0</v>
      </c>
      <c r="S1870" s="10">
        <f t="shared" ca="1" si="270"/>
        <v>0.97399283775360279</v>
      </c>
      <c r="T1870" s="26">
        <f ca="1">_xlfn.LOGNORM.INV(S1870,'Input Parameters'!$H$34,'Input Parameters'!$I$34)</f>
        <v>64.204953617489721</v>
      </c>
      <c r="U1870" s="10">
        <f t="shared" ca="1" si="271"/>
        <v>0.93391325218073085</v>
      </c>
      <c r="V1870" s="30">
        <f ca="1">_xlfn.BETA.INV(U1870,'Input Parameters'!$L$36,'Input Parameters'!$M$36,'Input Parameters'!$J$36,'Input Parameters'!$K$36)</f>
        <v>0.84335162864317215</v>
      </c>
      <c r="W1870" s="2">
        <f ca="1">N1870+(P1870-N1870)*(1-ERF((T1870-R1870)/(2*SQRT(L1870*'Input Parameters'!$E$38))))</f>
        <v>0.1000347814930911</v>
      </c>
      <c r="X1870">
        <f t="shared" ca="1" si="272"/>
        <v>1</v>
      </c>
      <c r="Y1870" s="7"/>
    </row>
    <row r="1871" spans="1:25" ht="15" customHeight="1" x14ac:dyDescent="0.25">
      <c r="A1871" s="139">
        <v>1864</v>
      </c>
      <c r="B1871" s="10">
        <f t="shared" ca="1" si="263"/>
        <v>0.80672200057502175</v>
      </c>
      <c r="C1871" s="60">
        <f ca="1">_xlfn.NORM.INV(B1871,'Input Parameters'!$E$15,'Input Parameters'!$F$15)</f>
        <v>317.89221316972987</v>
      </c>
      <c r="D1871" s="10">
        <f t="shared" ca="1" si="264"/>
        <v>0.95030252368515522</v>
      </c>
      <c r="E1871" s="62">
        <f ca="1">IF(_xlfn.NORM.INV(D1871,'Input Parameters'!$E$17,'Input Parameters'!$F$17)&lt;3500,3500,IF(_xlfn.NORM.INV(D1871,'Input Parameters'!$E$17,'Input Parameters'!$F$17)&gt;5500,5500,_xlfn.NORM.INV(D1871,'Input Parameters'!$E$17,'Input Parameters'!$F$17)))</f>
        <v>5500</v>
      </c>
      <c r="F1871" s="10">
        <f t="shared" ca="1" si="265"/>
        <v>0.24681705085660599</v>
      </c>
      <c r="G1871" s="64">
        <f ca="1">_xlfn.NORM.INV(F1871,'Input Parameters'!$E$20,'Input Parameters'!$F$20)</f>
        <v>278.06358053298226</v>
      </c>
      <c r="H1871" s="57">
        <f ca="1">EXP(E1871*(1/'Input Parameters'!$E$23-1/G1871))</f>
        <v>0.36652456549297774</v>
      </c>
      <c r="I1871" s="10">
        <f t="shared" ca="1" si="266"/>
        <v>0.64906111714554493</v>
      </c>
      <c r="J1871" s="30">
        <f ca="1">_xlfn.BETA.INV(I1871,'Input Parameters'!$L$26,'Input Parameters'!$M$26,'Input Parameters'!$J$26,'Input Parameters'!$K$26)</f>
        <v>0.72088484490445204</v>
      </c>
      <c r="K1871" s="168">
        <f ca="1">('Input Parameters'!$E$27/'Input Parameters'!$E$38)^$J1871</f>
        <v>5.6793180318624016E-3</v>
      </c>
      <c r="L1871" s="69">
        <f ca="1">$H1871*$C1871*'Input Parameters'!$E$25*K1871</f>
        <v>0.66172747441025326</v>
      </c>
      <c r="M1871" s="24">
        <f t="shared" ca="1" si="267"/>
        <v>0.81373832262406165</v>
      </c>
      <c r="N1871" s="15">
        <f ca="1">_xlfn.NORM.INV(M1871,'Input Parameters'!$E$29,'Input Parameters'!$F$29)</f>
        <v>0.10008917567005636</v>
      </c>
      <c r="O1871" s="8">
        <f t="shared" ca="1" si="268"/>
        <v>0.26608414630281629</v>
      </c>
      <c r="P1871" s="30">
        <f ca="1">_xlfn.LOGNORM.INV(O1871,'Input Parameters'!$H$30,'Input Parameters'!$I$30)</f>
        <v>1.9975960901296927</v>
      </c>
      <c r="Q1871" s="10">
        <f t="shared" ca="1" si="269"/>
        <v>0.22751461652277782</v>
      </c>
      <c r="R1871" s="30">
        <f>IF('Input Parameters'!$E$32=0,0,_xlfn.BETA.INV(Q1871,'Input Parameters'!$L$32,'Input Parameters'!$M$32,'Input Parameters'!$J$32,'Input Parameters'!$K$32))</f>
        <v>0</v>
      </c>
      <c r="S1871" s="10">
        <f t="shared" ca="1" si="270"/>
        <v>0.6408283675006774</v>
      </c>
      <c r="T1871" s="26">
        <f ca="1">_xlfn.LOGNORM.INV(S1871,'Input Parameters'!$H$34,'Input Parameters'!$I$34)</f>
        <v>52.723108929295641</v>
      </c>
      <c r="U1871" s="10">
        <f t="shared" ca="1" si="271"/>
        <v>0.17089550850967261</v>
      </c>
      <c r="V1871" s="30">
        <f ca="1">_xlfn.BETA.INV(U1871,'Input Parameters'!$L$36,'Input Parameters'!$M$36,'Input Parameters'!$J$36,'Input Parameters'!$K$36)</f>
        <v>0.45524536238097169</v>
      </c>
      <c r="W1871" s="2">
        <f ca="1">N1871+(P1871-N1871)*(1-ERF((T1871-R1871)/(2*SQRT(L1871*'Input Parameters'!$E$38))))</f>
        <v>0.10009787443656216</v>
      </c>
      <c r="X1871">
        <f t="shared" ca="1" si="272"/>
        <v>1</v>
      </c>
      <c r="Y1871" s="7"/>
    </row>
    <row r="1872" spans="1:25" ht="15" customHeight="1" x14ac:dyDescent="0.25">
      <c r="A1872" s="139">
        <v>1865</v>
      </c>
      <c r="B1872" s="10">
        <f t="shared" ca="1" si="263"/>
        <v>0.37960512854447881</v>
      </c>
      <c r="C1872" s="60">
        <f ca="1">_xlfn.NORM.INV(B1872,'Input Parameters'!$E$15,'Input Parameters'!$F$15)</f>
        <v>254.35593374449641</v>
      </c>
      <c r="D1872" s="10">
        <f t="shared" ca="1" si="264"/>
        <v>8.2870387704925608E-2</v>
      </c>
      <c r="E1872" s="62">
        <f ca="1">IF(_xlfn.NORM.INV(D1872,'Input Parameters'!$E$17,'Input Parameters'!$F$17)&lt;3500,3500,IF(_xlfn.NORM.INV(D1872,'Input Parameters'!$E$17,'Input Parameters'!$F$17)&gt;5500,5500,_xlfn.NORM.INV(D1872,'Input Parameters'!$E$17,'Input Parameters'!$F$17)))</f>
        <v>3829.7859515812534</v>
      </c>
      <c r="F1872" s="10">
        <f t="shared" ca="1" si="265"/>
        <v>0.16515160907472348</v>
      </c>
      <c r="G1872" s="64">
        <f ca="1">_xlfn.NORM.INV(F1872,'Input Parameters'!$E$20,'Input Parameters'!$F$20)</f>
        <v>276.12752785294697</v>
      </c>
      <c r="H1872" s="57">
        <f ca="1">EXP(E1872*(1/'Input Parameters'!$E$23-1/G1872))</f>
        <v>0.4513722022322878</v>
      </c>
      <c r="I1872" s="10">
        <f t="shared" ca="1" si="266"/>
        <v>0.12539993325109311</v>
      </c>
      <c r="J1872" s="30">
        <f ca="1">_xlfn.BETA.INV(I1872,'Input Parameters'!$L$26,'Input Parameters'!$M$26,'Input Parameters'!$J$26,'Input Parameters'!$K$26)</f>
        <v>0.46725452119494232</v>
      </c>
      <c r="K1872" s="168">
        <f ca="1">('Input Parameters'!$E$27/'Input Parameters'!$E$38)^$J1872</f>
        <v>3.5027290914828375E-2</v>
      </c>
      <c r="L1872" s="69">
        <f ca="1">$H1872*$C1872*'Input Parameters'!$E$25*K1872</f>
        <v>4.0214551768217932</v>
      </c>
      <c r="M1872" s="24">
        <f t="shared" ca="1" si="267"/>
        <v>0.85805170394912988</v>
      </c>
      <c r="N1872" s="15">
        <f ca="1">_xlfn.NORM.INV(M1872,'Input Parameters'!$E$29,'Input Parameters'!$F$29)</f>
        <v>0.10010716069907043</v>
      </c>
      <c r="O1872" s="8">
        <f t="shared" ca="1" si="268"/>
        <v>0.40598983802166322</v>
      </c>
      <c r="P1872" s="30">
        <f ca="1">_xlfn.LOGNORM.INV(O1872,'Input Parameters'!$H$30,'Input Parameters'!$I$30)</f>
        <v>2.398093244733043</v>
      </c>
      <c r="Q1872" s="10">
        <f t="shared" ca="1" si="269"/>
        <v>0.25434311906653717</v>
      </c>
      <c r="R1872" s="30">
        <f>IF('Input Parameters'!$E$32=0,0,_xlfn.BETA.INV(Q1872,'Input Parameters'!$L$32,'Input Parameters'!$M$32,'Input Parameters'!$J$32,'Input Parameters'!$K$32))</f>
        <v>0</v>
      </c>
      <c r="S1872" s="10">
        <f t="shared" ca="1" si="270"/>
        <v>0.11971108089274785</v>
      </c>
      <c r="T1872" s="26">
        <f ca="1">_xlfn.LOGNORM.INV(S1872,'Input Parameters'!$H$34,'Input Parameters'!$I$34)</f>
        <v>43.539119797838197</v>
      </c>
      <c r="U1872" s="10">
        <f t="shared" ca="1" si="271"/>
        <v>5.4768792215795559E-2</v>
      </c>
      <c r="V1872" s="30">
        <f ca="1">_xlfn.BETA.INV(U1872,'Input Parameters'!$L$36,'Input Parameters'!$M$36,'Input Parameters'!$J$36,'Input Parameters'!$K$36)</f>
        <v>0.38345536729851937</v>
      </c>
      <c r="W1872" s="2">
        <f ca="1">N1872+(P1872-N1872)*(1-ERF((T1872-R1872)/(2*SQRT(L1872*'Input Parameters'!$E$38))))</f>
        <v>0.38672968894156612</v>
      </c>
      <c r="X1872">
        <f t="shared" ca="1" si="272"/>
        <v>0</v>
      </c>
      <c r="Y1872" s="7"/>
    </row>
    <row r="1873" spans="1:25" ht="15" customHeight="1" x14ac:dyDescent="0.25">
      <c r="A1873" s="139">
        <v>1866</v>
      </c>
      <c r="B1873" s="10">
        <f t="shared" ca="1" si="263"/>
        <v>0.68214730258779555</v>
      </c>
      <c r="C1873" s="60">
        <f ca="1">_xlfn.NORM.INV(B1873,'Input Parameters'!$E$15,'Input Parameters'!$F$15)</f>
        <v>296.63927525765098</v>
      </c>
      <c r="D1873" s="10">
        <f t="shared" ca="1" si="264"/>
        <v>7.5355891981321976E-2</v>
      </c>
      <c r="E1873" s="62">
        <f ca="1">IF(_xlfn.NORM.INV(D1873,'Input Parameters'!$E$17,'Input Parameters'!$F$17)&lt;3500,3500,IF(_xlfn.NORM.INV(D1873,'Input Parameters'!$E$17,'Input Parameters'!$F$17)&gt;5500,5500,_xlfn.NORM.INV(D1873,'Input Parameters'!$E$17,'Input Parameters'!$F$17)))</f>
        <v>3794.0847021770437</v>
      </c>
      <c r="F1873" s="10">
        <f t="shared" ca="1" si="265"/>
        <v>0.85592213241369997</v>
      </c>
      <c r="G1873" s="64">
        <f ca="1">_xlfn.NORM.INV(F1873,'Input Parameters'!$E$20,'Input Parameters'!$F$20)</f>
        <v>289.76658005474343</v>
      </c>
      <c r="H1873" s="57">
        <f ca="1">EXP(E1873*(1/'Input Parameters'!$E$23-1/G1873))</f>
        <v>0.86822663767243002</v>
      </c>
      <c r="I1873" s="10">
        <f t="shared" ca="1" si="266"/>
        <v>0.3918809063194697</v>
      </c>
      <c r="J1873" s="30">
        <f ca="1">_xlfn.BETA.INV(I1873,'Input Parameters'!$L$26,'Input Parameters'!$M$26,'Input Parameters'!$J$26,'Input Parameters'!$K$26)</f>
        <v>0.61639509394051706</v>
      </c>
      <c r="K1873" s="168">
        <f ca="1">('Input Parameters'!$E$27/'Input Parameters'!$E$38)^$J1873</f>
        <v>1.20171960321295E-2</v>
      </c>
      <c r="L1873" s="69">
        <f ca="1">$H1873*$C1873*'Input Parameters'!$E$25*K1873</f>
        <v>3.0950302868505224</v>
      </c>
      <c r="M1873" s="24">
        <f t="shared" ca="1" si="267"/>
        <v>0.52869685292581592</v>
      </c>
      <c r="N1873" s="15">
        <f ca="1">_xlfn.NORM.INV(M1873,'Input Parameters'!$E$29,'Input Parameters'!$F$29)</f>
        <v>0.10000719944883271</v>
      </c>
      <c r="O1873" s="8">
        <f t="shared" ca="1" si="268"/>
        <v>0.80814892853299669</v>
      </c>
      <c r="P1873" s="30">
        <f ca="1">_xlfn.LOGNORM.INV(O1873,'Input Parameters'!$H$30,'Input Parameters'!$I$30)</f>
        <v>4.0492396570353701</v>
      </c>
      <c r="Q1873" s="10">
        <f t="shared" ca="1" si="269"/>
        <v>0.84197891314428164</v>
      </c>
      <c r="R1873" s="30">
        <f>IF('Input Parameters'!$E$32=0,0,_xlfn.BETA.INV(Q1873,'Input Parameters'!$L$32,'Input Parameters'!$M$32,'Input Parameters'!$J$32,'Input Parameters'!$K$32))</f>
        <v>0</v>
      </c>
      <c r="S1873" s="10">
        <f t="shared" ca="1" si="270"/>
        <v>0.92894415699347999</v>
      </c>
      <c r="T1873" s="26">
        <f ca="1">_xlfn.LOGNORM.INV(S1873,'Input Parameters'!$H$34,'Input Parameters'!$I$34)</f>
        <v>60.517346746188416</v>
      </c>
      <c r="U1873" s="10">
        <f t="shared" ca="1" si="271"/>
        <v>0.49459347043481472</v>
      </c>
      <c r="V1873" s="30">
        <f ca="1">_xlfn.BETA.INV(U1873,'Input Parameters'!$L$36,'Input Parameters'!$M$36,'Input Parameters'!$J$36,'Input Parameters'!$K$36)</f>
        <v>0.58382693605394842</v>
      </c>
      <c r="W1873" s="2">
        <f ca="1">N1873+(P1873-N1873)*(1-ERF((T1873-R1873)/(2*SQRT(L1873*'Input Parameters'!$E$38))))</f>
        <v>0.15924461089458897</v>
      </c>
      <c r="X1873">
        <f t="shared" ca="1" si="272"/>
        <v>1</v>
      </c>
      <c r="Y1873" s="7"/>
    </row>
    <row r="1874" spans="1:25" ht="15" customHeight="1" x14ac:dyDescent="0.25">
      <c r="A1874" s="139">
        <v>1867</v>
      </c>
      <c r="B1874" s="10">
        <f t="shared" ca="1" si="263"/>
        <v>0.29610600838967471</v>
      </c>
      <c r="C1874" s="60">
        <f ca="1">_xlfn.NORM.INV(B1874,'Input Parameters'!$E$15,'Input Parameters'!$F$15)</f>
        <v>241.93938945122218</v>
      </c>
      <c r="D1874" s="10">
        <f t="shared" ca="1" si="264"/>
        <v>0.19554433535224813</v>
      </c>
      <c r="E1874" s="62">
        <f ca="1">IF(_xlfn.NORM.INV(D1874,'Input Parameters'!$E$17,'Input Parameters'!$F$17)&lt;3500,3500,IF(_xlfn.NORM.INV(D1874,'Input Parameters'!$E$17,'Input Parameters'!$F$17)&gt;5500,5500,_xlfn.NORM.INV(D1874,'Input Parameters'!$E$17,'Input Parameters'!$F$17)))</f>
        <v>4199.6486926140233</v>
      </c>
      <c r="F1874" s="10">
        <f t="shared" ca="1" si="265"/>
        <v>6.3473784175662518E-2</v>
      </c>
      <c r="G1874" s="64">
        <f ca="1">_xlfn.NORM.INV(F1874,'Input Parameters'!$E$20,'Input Parameters'!$F$20)</f>
        <v>272.42412372843262</v>
      </c>
      <c r="H1874" s="57">
        <f ca="1">EXP(E1874*(1/'Input Parameters'!$E$23-1/G1874))</f>
        <v>0.33992121739978215</v>
      </c>
      <c r="I1874" s="10">
        <f t="shared" ca="1" si="266"/>
        <v>0.71443887665067041</v>
      </c>
      <c r="J1874" s="30">
        <f ca="1">_xlfn.BETA.INV(I1874,'Input Parameters'!$L$26,'Input Parameters'!$M$26,'Input Parameters'!$J$26,'Input Parameters'!$K$26)</f>
        <v>0.74770351248443057</v>
      </c>
      <c r="K1874" s="168">
        <f ca="1">('Input Parameters'!$E$27/'Input Parameters'!$E$38)^$J1874</f>
        <v>4.6854418413979429E-3</v>
      </c>
      <c r="L1874" s="69">
        <f ca="1">$H1874*$C1874*'Input Parameters'!$E$25*K1874</f>
        <v>0.38533229166251265</v>
      </c>
      <c r="M1874" s="24">
        <f t="shared" ca="1" si="267"/>
        <v>0.7931580960788932</v>
      </c>
      <c r="N1874" s="15">
        <f ca="1">_xlfn.NORM.INV(M1874,'Input Parameters'!$E$29,'Input Parameters'!$F$29)</f>
        <v>0.10008174281260195</v>
      </c>
      <c r="O1874" s="8">
        <f t="shared" ca="1" si="268"/>
        <v>0.5145933552551003</v>
      </c>
      <c r="P1874" s="30">
        <f ca="1">_xlfn.LOGNORM.INV(O1874,'Input Parameters'!$H$30,'Input Parameters'!$I$30)</f>
        <v>2.7300614298531412</v>
      </c>
      <c r="Q1874" s="10">
        <f t="shared" ca="1" si="269"/>
        <v>0.43434008162511084</v>
      </c>
      <c r="R1874" s="30">
        <f>IF('Input Parameters'!$E$32=0,0,_xlfn.BETA.INV(Q1874,'Input Parameters'!$L$32,'Input Parameters'!$M$32,'Input Parameters'!$J$32,'Input Parameters'!$K$32))</f>
        <v>0</v>
      </c>
      <c r="S1874" s="10">
        <f t="shared" ca="1" si="270"/>
        <v>7.6839059391899278E-2</v>
      </c>
      <c r="T1874" s="26">
        <f ca="1">_xlfn.LOGNORM.INV(S1874,'Input Parameters'!$H$34,'Input Parameters'!$I$34)</f>
        <v>42.203477535940586</v>
      </c>
      <c r="U1874" s="10">
        <f t="shared" ca="1" si="271"/>
        <v>0.47932753194066879</v>
      </c>
      <c r="V1874" s="30">
        <f ca="1">_xlfn.BETA.INV(U1874,'Input Parameters'!$L$36,'Input Parameters'!$M$36,'Input Parameters'!$J$36,'Input Parameters'!$K$36)</f>
        <v>0.57803020739650135</v>
      </c>
      <c r="W1874" s="2">
        <f ca="1">N1874+(P1874-N1874)*(1-ERF((T1874-R1874)/(2*SQRT(L1874*'Input Parameters'!$E$38))))</f>
        <v>0.10008576303089899</v>
      </c>
      <c r="X1874">
        <f t="shared" ca="1" si="272"/>
        <v>1</v>
      </c>
      <c r="Y1874" s="7"/>
    </row>
    <row r="1875" spans="1:25" ht="15" customHeight="1" x14ac:dyDescent="0.25">
      <c r="A1875" s="139">
        <v>1868</v>
      </c>
      <c r="B1875" s="10">
        <f t="shared" ca="1" si="263"/>
        <v>0.33003710968279087</v>
      </c>
      <c r="C1875" s="60">
        <f ca="1">_xlfn.NORM.INV(B1875,'Input Parameters'!$E$15,'Input Parameters'!$F$15)</f>
        <v>247.1323453729716</v>
      </c>
      <c r="D1875" s="10">
        <f t="shared" ca="1" si="264"/>
        <v>4.9236758618701248E-2</v>
      </c>
      <c r="E1875" s="62">
        <f ca="1">IF(_xlfn.NORM.INV(D1875,'Input Parameters'!$E$17,'Input Parameters'!$F$17)&lt;3500,3500,IF(_xlfn.NORM.INV(D1875,'Input Parameters'!$E$17,'Input Parameters'!$F$17)&gt;5500,5500,_xlfn.NORM.INV(D1875,'Input Parameters'!$E$17,'Input Parameters'!$F$17)))</f>
        <v>3643.3903707534892</v>
      </c>
      <c r="F1875" s="10">
        <f t="shared" ca="1" si="265"/>
        <v>0.46667308911280792</v>
      </c>
      <c r="G1875" s="64">
        <f ca="1">_xlfn.NORM.INV(F1875,'Input Parameters'!$E$20,'Input Parameters'!$F$20)</f>
        <v>282.08964162198555</v>
      </c>
      <c r="H1875" s="57">
        <f ca="1">EXP(E1875*(1/'Input Parameters'!$E$23-1/G1875))</f>
        <v>0.62010086337316916</v>
      </c>
      <c r="I1875" s="10">
        <f t="shared" ca="1" si="266"/>
        <v>0.18442517037678952</v>
      </c>
      <c r="J1875" s="30">
        <f ca="1">_xlfn.BETA.INV(I1875,'Input Parameters'!$L$26,'Input Parameters'!$M$26,'Input Parameters'!$J$26,'Input Parameters'!$K$26)</f>
        <v>0.51007324333532944</v>
      </c>
      <c r="K1875" s="168">
        <f ca="1">('Input Parameters'!$E$27/'Input Parameters'!$E$38)^$J1875</f>
        <v>2.5764247805750807E-2</v>
      </c>
      <c r="L1875" s="69">
        <f ca="1">$H1875*$C1875*'Input Parameters'!$E$25*K1875</f>
        <v>3.9482931870936939</v>
      </c>
      <c r="M1875" s="24">
        <f t="shared" ca="1" si="267"/>
        <v>0.36783269026773002</v>
      </c>
      <c r="N1875" s="15">
        <f ca="1">_xlfn.NORM.INV(M1875,'Input Parameters'!$E$29,'Input Parameters'!$F$29)</f>
        <v>9.9966240097965856E-2</v>
      </c>
      <c r="O1875" s="8">
        <f t="shared" ca="1" si="268"/>
        <v>0.21964206894557925</v>
      </c>
      <c r="P1875" s="30">
        <f ca="1">_xlfn.LOGNORM.INV(O1875,'Input Parameters'!$H$30,'Input Parameters'!$I$30)</f>
        <v>1.8620909434141955</v>
      </c>
      <c r="Q1875" s="10">
        <f t="shared" ca="1" si="269"/>
        <v>0.58547320044202233</v>
      </c>
      <c r="R1875" s="30">
        <f>IF('Input Parameters'!$E$32=0,0,_xlfn.BETA.INV(Q1875,'Input Parameters'!$L$32,'Input Parameters'!$M$32,'Input Parameters'!$J$32,'Input Parameters'!$K$32))</f>
        <v>0</v>
      </c>
      <c r="S1875" s="10">
        <f t="shared" ca="1" si="270"/>
        <v>0.75420150396753427</v>
      </c>
      <c r="T1875" s="26">
        <f ca="1">_xlfn.LOGNORM.INV(S1875,'Input Parameters'!$H$34,'Input Parameters'!$I$34)</f>
        <v>54.914785276623256</v>
      </c>
      <c r="U1875" s="10">
        <f t="shared" ca="1" si="271"/>
        <v>0.48583600157676221</v>
      </c>
      <c r="V1875" s="30">
        <f ca="1">_xlfn.BETA.INV(U1875,'Input Parameters'!$L$36,'Input Parameters'!$M$36,'Input Parameters'!$J$36,'Input Parameters'!$K$36)</f>
        <v>0.58049717704249471</v>
      </c>
      <c r="W1875" s="2">
        <f ca="1">N1875+(P1875-N1875)*(1-ERF((T1875-R1875)/(2*SQRT(L1875*'Input Parameters'!$E$38))))</f>
        <v>0.18926588783270609</v>
      </c>
      <c r="X1875">
        <f t="shared" ca="1" si="272"/>
        <v>1</v>
      </c>
      <c r="Y1875" s="7"/>
    </row>
    <row r="1876" spans="1:25" ht="15" customHeight="1" x14ac:dyDescent="0.25">
      <c r="A1876" s="139">
        <v>1869</v>
      </c>
      <c r="B1876" s="10">
        <f t="shared" ca="1" si="263"/>
        <v>0.47625349959578811</v>
      </c>
      <c r="C1876" s="60">
        <f ca="1">_xlfn.NORM.INV(B1876,'Input Parameters'!$E$15,'Input Parameters'!$F$15)</f>
        <v>267.73950145066789</v>
      </c>
      <c r="D1876" s="10">
        <f t="shared" ca="1" si="264"/>
        <v>8.5048399441432387E-2</v>
      </c>
      <c r="E1876" s="62">
        <f ca="1">IF(_xlfn.NORM.INV(D1876,'Input Parameters'!$E$17,'Input Parameters'!$F$17)&lt;3500,3500,IF(_xlfn.NORM.INV(D1876,'Input Parameters'!$E$17,'Input Parameters'!$F$17)&gt;5500,5500,_xlfn.NORM.INV(D1876,'Input Parameters'!$E$17,'Input Parameters'!$F$17)))</f>
        <v>3839.6750102329183</v>
      </c>
      <c r="F1876" s="10">
        <f t="shared" ca="1" si="265"/>
        <v>0.43770894610885225</v>
      </c>
      <c r="G1876" s="64">
        <f ca="1">_xlfn.NORM.INV(F1876,'Input Parameters'!$E$20,'Input Parameters'!$F$20)</f>
        <v>281.59957108090526</v>
      </c>
      <c r="H1876" s="57">
        <f ca="1">EXP(E1876*(1/'Input Parameters'!$E$23-1/G1876))</f>
        <v>0.5901925420483759</v>
      </c>
      <c r="I1876" s="10">
        <f t="shared" ca="1" si="266"/>
        <v>0.95944994836380992</v>
      </c>
      <c r="J1876" s="30">
        <f ca="1">_xlfn.BETA.INV(I1876,'Input Parameters'!$L$26,'Input Parameters'!$M$26,'Input Parameters'!$J$26,'Input Parameters'!$K$26)</f>
        <v>0.8856950015810543</v>
      </c>
      <c r="K1876" s="168">
        <f ca="1">('Input Parameters'!$E$27/'Input Parameters'!$E$38)^$J1876</f>
        <v>1.7413209494256238E-3</v>
      </c>
      <c r="L1876" s="69">
        <f ca="1">$H1876*$C1876*'Input Parameters'!$E$25*K1876</f>
        <v>0.27515980472160612</v>
      </c>
      <c r="M1876" s="24">
        <f t="shared" ca="1" si="267"/>
        <v>0.85159010712651828</v>
      </c>
      <c r="N1876" s="15">
        <f ca="1">_xlfn.NORM.INV(M1876,'Input Parameters'!$E$29,'Input Parameters'!$F$29)</f>
        <v>0.10010432775064174</v>
      </c>
      <c r="O1876" s="8">
        <f t="shared" ca="1" si="268"/>
        <v>0.87448852851447367</v>
      </c>
      <c r="P1876" s="30">
        <f ca="1">_xlfn.LOGNORM.INV(O1876,'Input Parameters'!$H$30,'Input Parameters'!$I$30)</f>
        <v>4.6148130945556813</v>
      </c>
      <c r="Q1876" s="10">
        <f t="shared" ca="1" si="269"/>
        <v>0.59007127005278404</v>
      </c>
      <c r="R1876" s="30">
        <f>IF('Input Parameters'!$E$32=0,0,_xlfn.BETA.INV(Q1876,'Input Parameters'!$L$32,'Input Parameters'!$M$32,'Input Parameters'!$J$32,'Input Parameters'!$K$32))</f>
        <v>0</v>
      </c>
      <c r="S1876" s="10">
        <f t="shared" ca="1" si="270"/>
        <v>0.2496735181360733</v>
      </c>
      <c r="T1876" s="26">
        <f ca="1">_xlfn.LOGNORM.INV(S1876,'Input Parameters'!$H$34,'Input Parameters'!$I$34)</f>
        <v>46.341211093889989</v>
      </c>
      <c r="U1876" s="10">
        <f t="shared" ca="1" si="271"/>
        <v>4.8090145504442017E-2</v>
      </c>
      <c r="V1876" s="30">
        <f ca="1">_xlfn.BETA.INV(U1876,'Input Parameters'!$L$36,'Input Parameters'!$M$36,'Input Parameters'!$J$36,'Input Parameters'!$K$36)</f>
        <v>0.37723432140571733</v>
      </c>
      <c r="W1876" s="2">
        <f ca="1">N1876+(P1876-N1876)*(1-ERF((T1876-R1876)/(2*SQRT(L1876*'Input Parameters'!$E$38))))</f>
        <v>0.10010432964166739</v>
      </c>
      <c r="X1876">
        <f t="shared" ca="1" si="272"/>
        <v>1</v>
      </c>
      <c r="Y1876" s="7"/>
    </row>
    <row r="1877" spans="1:25" ht="15" customHeight="1" x14ac:dyDescent="0.25">
      <c r="A1877" s="139">
        <v>1870</v>
      </c>
      <c r="B1877" s="10">
        <f t="shared" ca="1" si="263"/>
        <v>0.60483461602253263</v>
      </c>
      <c r="C1877" s="60">
        <f ca="1">_xlfn.NORM.INV(B1877,'Input Parameters'!$E$15,'Input Parameters'!$F$15)</f>
        <v>285.37621238342717</v>
      </c>
      <c r="D1877" s="10">
        <f t="shared" ca="1" si="264"/>
        <v>0.81655183242032758</v>
      </c>
      <c r="E1877" s="62">
        <f ca="1">IF(_xlfn.NORM.INV(D1877,'Input Parameters'!$E$17,'Input Parameters'!$F$17)&lt;3500,3500,IF(_xlfn.NORM.INV(D1877,'Input Parameters'!$E$17,'Input Parameters'!$F$17)&gt;5500,5500,_xlfn.NORM.INV(D1877,'Input Parameters'!$E$17,'Input Parameters'!$F$17)))</f>
        <v>5431.611569091092</v>
      </c>
      <c r="F1877" s="10">
        <f t="shared" ca="1" si="265"/>
        <v>0.84068762299777566</v>
      </c>
      <c r="G1877" s="64">
        <f ca="1">_xlfn.NORM.INV(F1877,'Input Parameters'!$E$20,'Input Parameters'!$F$20)</f>
        <v>289.33182936178707</v>
      </c>
      <c r="H1877" s="57">
        <f ca="1">EXP(E1877*(1/'Input Parameters'!$E$23-1/G1877))</f>
        <v>0.79417248683283248</v>
      </c>
      <c r="I1877" s="10">
        <f t="shared" ca="1" si="266"/>
        <v>0.4997976708148163</v>
      </c>
      <c r="J1877" s="30">
        <f ca="1">_xlfn.BETA.INV(I1877,'Input Parameters'!$L$26,'Input Parameters'!$M$26,'Input Parameters'!$J$26,'Input Parameters'!$K$26)</f>
        <v>0.66131700843129726</v>
      </c>
      <c r="K1877" s="168">
        <f ca="1">('Input Parameters'!$E$27/'Input Parameters'!$E$38)^$J1877</f>
        <v>8.7068725915430498E-3</v>
      </c>
      <c r="L1877" s="69">
        <f ca="1">$H1877*$C1877*'Input Parameters'!$E$25*K1877</f>
        <v>1.9733076355260377</v>
      </c>
      <c r="M1877" s="24">
        <f t="shared" ca="1" si="267"/>
        <v>0.5348544575365527</v>
      </c>
      <c r="N1877" s="15">
        <f ca="1">_xlfn.NORM.INV(M1877,'Input Parameters'!$E$29,'Input Parameters'!$F$29)</f>
        <v>0.10000874786125963</v>
      </c>
      <c r="O1877" s="8">
        <f t="shared" ca="1" si="268"/>
        <v>0.58293078290193234</v>
      </c>
      <c r="P1877" s="30">
        <f ca="1">_xlfn.LOGNORM.INV(O1877,'Input Parameters'!$H$30,'Input Parameters'!$I$30)</f>
        <v>2.9622690919931607</v>
      </c>
      <c r="Q1877" s="10">
        <f t="shared" ca="1" si="269"/>
        <v>0.15134329006808644</v>
      </c>
      <c r="R1877" s="30">
        <f>IF('Input Parameters'!$E$32=0,0,_xlfn.BETA.INV(Q1877,'Input Parameters'!$L$32,'Input Parameters'!$M$32,'Input Parameters'!$J$32,'Input Parameters'!$K$32))</f>
        <v>0</v>
      </c>
      <c r="S1877" s="10">
        <f t="shared" ca="1" si="270"/>
        <v>0.30452287231102004</v>
      </c>
      <c r="T1877" s="26">
        <f ca="1">_xlfn.LOGNORM.INV(S1877,'Input Parameters'!$H$34,'Input Parameters'!$I$34)</f>
        <v>47.297733929670997</v>
      </c>
      <c r="U1877" s="10">
        <f t="shared" ca="1" si="271"/>
        <v>2.7091527913873148E-2</v>
      </c>
      <c r="V1877" s="30">
        <f ca="1">_xlfn.BETA.INV(U1877,'Input Parameters'!$L$36,'Input Parameters'!$M$36,'Input Parameters'!$J$36,'Input Parameters'!$K$36)</f>
        <v>0.35301162899525929</v>
      </c>
      <c r="W1877" s="2">
        <f ca="1">N1877+(P1877-N1877)*(1-ERF((T1877-R1877)/(2*SQRT(L1877*'Input Parameters'!$E$38))))</f>
        <v>0.14945085138249045</v>
      </c>
      <c r="X1877">
        <f t="shared" ca="1" si="272"/>
        <v>1</v>
      </c>
      <c r="Y1877" s="7"/>
    </row>
    <row r="1878" spans="1:25" ht="15" customHeight="1" x14ac:dyDescent="0.25">
      <c r="A1878" s="139">
        <v>1871</v>
      </c>
      <c r="B1878" s="10">
        <f t="shared" ca="1" si="263"/>
        <v>0.66925434899625524</v>
      </c>
      <c r="C1878" s="60">
        <f ca="1">_xlfn.NORM.INV(B1878,'Input Parameters'!$E$15,'Input Parameters'!$F$15)</f>
        <v>294.69607585676198</v>
      </c>
      <c r="D1878" s="10">
        <f t="shared" ca="1" si="264"/>
        <v>0.83254228564779464</v>
      </c>
      <c r="E1878" s="62">
        <f ca="1">IF(_xlfn.NORM.INV(D1878,'Input Parameters'!$E$17,'Input Parameters'!$F$17)&lt;3500,3500,IF(_xlfn.NORM.INV(D1878,'Input Parameters'!$E$17,'Input Parameters'!$F$17)&gt;5500,5500,_xlfn.NORM.INV(D1878,'Input Parameters'!$E$17,'Input Parameters'!$F$17)))</f>
        <v>5474.9822248593791</v>
      </c>
      <c r="F1878" s="10">
        <f t="shared" ca="1" si="265"/>
        <v>0.52181441567881837</v>
      </c>
      <c r="G1878" s="64">
        <f ca="1">_xlfn.NORM.INV(F1878,'Input Parameters'!$E$20,'Input Parameters'!$F$20)</f>
        <v>283.01654298767636</v>
      </c>
      <c r="H1878" s="57">
        <f ca="1">EXP(E1878*(1/'Input Parameters'!$E$23-1/G1878))</f>
        <v>0.51967956726250863</v>
      </c>
      <c r="I1878" s="10">
        <f t="shared" ca="1" si="266"/>
        <v>0.78746374855117796</v>
      </c>
      <c r="J1878" s="30">
        <f ca="1">_xlfn.BETA.INV(I1878,'Input Parameters'!$L$26,'Input Parameters'!$M$26,'Input Parameters'!$J$26,'Input Parameters'!$K$26)</f>
        <v>0.77963660263990842</v>
      </c>
      <c r="K1878" s="168">
        <f ca="1">('Input Parameters'!$E$27/'Input Parameters'!$E$38)^$J1878</f>
        <v>3.7262538779973676E-3</v>
      </c>
      <c r="L1878" s="69">
        <f ca="1">$H1878*$C1878*'Input Parameters'!$E$25*K1878</f>
        <v>0.57066657449480951</v>
      </c>
      <c r="M1878" s="24">
        <f t="shared" ca="1" si="267"/>
        <v>0.99624027371127599</v>
      </c>
      <c r="N1878" s="15">
        <f ca="1">_xlfn.NORM.INV(M1878,'Input Parameters'!$E$29,'Input Parameters'!$F$29)</f>
        <v>0.10026729184584629</v>
      </c>
      <c r="O1878" s="8">
        <f t="shared" ca="1" si="268"/>
        <v>0.68905101082598696</v>
      </c>
      <c r="P1878" s="30">
        <f ca="1">_xlfn.LOGNORM.INV(O1878,'Input Parameters'!$H$30,'Input Parameters'!$I$30)</f>
        <v>3.3871905639441988</v>
      </c>
      <c r="Q1878" s="10">
        <f t="shared" ca="1" si="269"/>
        <v>0.12653011565463346</v>
      </c>
      <c r="R1878" s="30">
        <f>IF('Input Parameters'!$E$32=0,0,_xlfn.BETA.INV(Q1878,'Input Parameters'!$L$32,'Input Parameters'!$M$32,'Input Parameters'!$J$32,'Input Parameters'!$K$32))</f>
        <v>0</v>
      </c>
      <c r="S1878" s="10">
        <f t="shared" ca="1" si="270"/>
        <v>0.18540100071434717</v>
      </c>
      <c r="T1878" s="26">
        <f ca="1">_xlfn.LOGNORM.INV(S1878,'Input Parameters'!$H$34,'Input Parameters'!$I$34)</f>
        <v>45.092055886069623</v>
      </c>
      <c r="U1878" s="10">
        <f t="shared" ca="1" si="271"/>
        <v>0.61828901576248041</v>
      </c>
      <c r="V1878" s="30">
        <f ca="1">_xlfn.BETA.INV(U1878,'Input Parameters'!$L$36,'Input Parameters'!$M$36,'Input Parameters'!$J$36,'Input Parameters'!$K$36)</f>
        <v>0.63304381888761119</v>
      </c>
      <c r="W1878" s="2">
        <f ca="1">N1878+(P1878-N1878)*(1-ERF((T1878-R1878)/(2*SQRT(L1878*'Input Parameters'!$E$38))))</f>
        <v>0.10034731095746817</v>
      </c>
      <c r="X1878">
        <f t="shared" ca="1" si="272"/>
        <v>1</v>
      </c>
      <c r="Y1878" s="7"/>
    </row>
    <row r="1879" spans="1:25" ht="15" customHeight="1" x14ac:dyDescent="0.25">
      <c r="A1879" s="139">
        <v>1872</v>
      </c>
      <c r="B1879" s="10">
        <f t="shared" ca="1" si="263"/>
        <v>0.88230568563085809</v>
      </c>
      <c r="C1879" s="60">
        <f ca="1">_xlfn.NORM.INV(B1879,'Input Parameters'!$E$15,'Input Parameters'!$F$15)</f>
        <v>335.27269744771326</v>
      </c>
      <c r="D1879" s="10">
        <f t="shared" ca="1" si="264"/>
        <v>0.75430848116710481</v>
      </c>
      <c r="E1879" s="62">
        <f ca="1">IF(_xlfn.NORM.INV(D1879,'Input Parameters'!$E$17,'Input Parameters'!$F$17)&lt;3500,3500,IF(_xlfn.NORM.INV(D1879,'Input Parameters'!$E$17,'Input Parameters'!$F$17)&gt;5500,5500,_xlfn.NORM.INV(D1879,'Input Parameters'!$E$17,'Input Parameters'!$F$17)))</f>
        <v>5281.677529122313</v>
      </c>
      <c r="F1879" s="10">
        <f t="shared" ca="1" si="265"/>
        <v>0.38685104682516269</v>
      </c>
      <c r="G1879" s="64">
        <f ca="1">_xlfn.NORM.INV(F1879,'Input Parameters'!$E$20,'Input Parameters'!$F$20)</f>
        <v>280.72351013468739</v>
      </c>
      <c r="H1879" s="57">
        <f ca="1">EXP(E1879*(1/'Input Parameters'!$E$23-1/G1879))</f>
        <v>0.45663522777430876</v>
      </c>
      <c r="I1879" s="10">
        <f t="shared" ca="1" si="266"/>
        <v>0.35706073115375325</v>
      </c>
      <c r="J1879" s="30">
        <f ca="1">_xlfn.BETA.INV(I1879,'Input Parameters'!$L$26,'Input Parameters'!$M$26,'Input Parameters'!$J$26,'Input Parameters'!$K$26)</f>
        <v>0.60099694022654604</v>
      </c>
      <c r="K1879" s="168">
        <f ca="1">('Input Parameters'!$E$27/'Input Parameters'!$E$38)^$J1879</f>
        <v>1.3420588044423955E-2</v>
      </c>
      <c r="L1879" s="69">
        <f ca="1">$H1879*$C1879*'Input Parameters'!$E$25*K1879</f>
        <v>2.0546561236976264</v>
      </c>
      <c r="M1879" s="24">
        <f t="shared" ca="1" si="267"/>
        <v>0.16240065318720986</v>
      </c>
      <c r="N1879" s="15">
        <f ca="1">_xlfn.NORM.INV(M1879,'Input Parameters'!$E$29,'Input Parameters'!$F$29)</f>
        <v>9.9901536075716141E-2</v>
      </c>
      <c r="O1879" s="8">
        <f t="shared" ca="1" si="268"/>
        <v>0.75573418257345093</v>
      </c>
      <c r="P1879" s="30">
        <f ca="1">_xlfn.LOGNORM.INV(O1879,'Input Parameters'!$H$30,'Input Parameters'!$I$30)</f>
        <v>3.7218959762499479</v>
      </c>
      <c r="Q1879" s="10">
        <f t="shared" ca="1" si="269"/>
        <v>0.8633652598890913</v>
      </c>
      <c r="R1879" s="30">
        <f>IF('Input Parameters'!$E$32=0,0,_xlfn.BETA.INV(Q1879,'Input Parameters'!$L$32,'Input Parameters'!$M$32,'Input Parameters'!$J$32,'Input Parameters'!$K$32))</f>
        <v>0</v>
      </c>
      <c r="S1879" s="10">
        <f t="shared" ca="1" si="270"/>
        <v>0.98633257576955702</v>
      </c>
      <c r="T1879" s="26">
        <f ca="1">_xlfn.LOGNORM.INV(S1879,'Input Parameters'!$H$34,'Input Parameters'!$I$34)</f>
        <v>66.347999562085249</v>
      </c>
      <c r="U1879" s="10">
        <f t="shared" ca="1" si="271"/>
        <v>0.4769445933208396</v>
      </c>
      <c r="V1879" s="30">
        <f ca="1">_xlfn.BETA.INV(U1879,'Input Parameters'!$L$36,'Input Parameters'!$M$36,'Input Parameters'!$J$36,'Input Parameters'!$K$36)</f>
        <v>0.57712847704665737</v>
      </c>
      <c r="W1879" s="2">
        <f ca="1">N1879+(P1879-N1879)*(1-ERF((T1879-R1879)/(2*SQRT(L1879*'Input Parameters'!$E$38))))</f>
        <v>0.10375607204147455</v>
      </c>
      <c r="X1879">
        <f t="shared" ca="1" si="272"/>
        <v>1</v>
      </c>
      <c r="Y1879" s="7"/>
    </row>
    <row r="1880" spans="1:25" ht="15" customHeight="1" x14ac:dyDescent="0.25">
      <c r="A1880" s="139">
        <v>1873</v>
      </c>
      <c r="B1880" s="10">
        <f t="shared" ca="1" si="263"/>
        <v>0.39590469967581343</v>
      </c>
      <c r="C1880" s="60">
        <f ca="1">_xlfn.NORM.INV(B1880,'Input Parameters'!$E$15,'Input Parameters'!$F$15)</f>
        <v>256.66220520175648</v>
      </c>
      <c r="D1880" s="10">
        <f t="shared" ca="1" si="264"/>
        <v>3.8455311922338309E-2</v>
      </c>
      <c r="E1880" s="62">
        <f ca="1">IF(_xlfn.NORM.INV(D1880,'Input Parameters'!$E$17,'Input Parameters'!$F$17)&lt;3500,3500,IF(_xlfn.NORM.INV(D1880,'Input Parameters'!$E$17,'Input Parameters'!$F$17)&gt;5500,5500,_xlfn.NORM.INV(D1880,'Input Parameters'!$E$17,'Input Parameters'!$F$17)))</f>
        <v>3561.7702501287795</v>
      </c>
      <c r="F1880" s="10">
        <f t="shared" ca="1" si="265"/>
        <v>0.47210501039941211</v>
      </c>
      <c r="G1880" s="64">
        <f ca="1">_xlfn.NORM.INV(F1880,'Input Parameters'!$E$20,'Input Parameters'!$F$20)</f>
        <v>282.18113772492308</v>
      </c>
      <c r="H1880" s="57">
        <f ca="1">EXP(E1880*(1/'Input Parameters'!$E$23-1/G1880))</f>
        <v>0.62934628038118878</v>
      </c>
      <c r="I1880" s="10">
        <f t="shared" ca="1" si="266"/>
        <v>0.57514381020330108</v>
      </c>
      <c r="J1880" s="30">
        <f ca="1">_xlfn.BETA.INV(I1880,'Input Parameters'!$L$26,'Input Parameters'!$M$26,'Input Parameters'!$J$26,'Input Parameters'!$K$26)</f>
        <v>0.69139669968491968</v>
      </c>
      <c r="K1880" s="168">
        <f ca="1">('Input Parameters'!$E$27/'Input Parameters'!$E$38)^$J1880</f>
        <v>7.0171021025786746E-3</v>
      </c>
      <c r="L1880" s="69">
        <f ca="1">$H1880*$C1880*'Input Parameters'!$E$25*K1880</f>
        <v>1.1334683215464969</v>
      </c>
      <c r="M1880" s="24">
        <f t="shared" ca="1" si="267"/>
        <v>0.28175747207025081</v>
      </c>
      <c r="N1880" s="15">
        <f ca="1">_xlfn.NORM.INV(M1880,'Input Parameters'!$E$29,'Input Parameters'!$F$29)</f>
        <v>9.9942237147483973E-2</v>
      </c>
      <c r="O1880" s="8">
        <f t="shared" ca="1" si="268"/>
        <v>0.3410991198563158</v>
      </c>
      <c r="P1880" s="30">
        <f ca="1">_xlfn.LOGNORM.INV(O1880,'Input Parameters'!$H$30,'Input Parameters'!$I$30)</f>
        <v>2.2113805531438899</v>
      </c>
      <c r="Q1880" s="10">
        <f t="shared" ca="1" si="269"/>
        <v>7.6515431926622912E-2</v>
      </c>
      <c r="R1880" s="30">
        <f>IF('Input Parameters'!$E$32=0,0,_xlfn.BETA.INV(Q1880,'Input Parameters'!$L$32,'Input Parameters'!$M$32,'Input Parameters'!$J$32,'Input Parameters'!$K$32))</f>
        <v>0</v>
      </c>
      <c r="S1880" s="10">
        <f t="shared" ca="1" si="270"/>
        <v>0.53331975660256326</v>
      </c>
      <c r="T1880" s="26">
        <f ca="1">_xlfn.LOGNORM.INV(S1880,'Input Parameters'!$H$34,'Input Parameters'!$I$34)</f>
        <v>50.935288404910096</v>
      </c>
      <c r="U1880" s="10">
        <f t="shared" ca="1" si="271"/>
        <v>0.14048303537407303</v>
      </c>
      <c r="V1880" s="30">
        <f ca="1">_xlfn.BETA.INV(U1880,'Input Parameters'!$L$36,'Input Parameters'!$M$36,'Input Parameters'!$J$36,'Input Parameters'!$K$36)</f>
        <v>0.44000149150659407</v>
      </c>
      <c r="W1880" s="2">
        <f ca="1">N1880+(P1880-N1880)*(1-ERF((T1880-R1880)/(2*SQRT(L1880*'Input Parameters'!$E$38))))</f>
        <v>0.10145623490679245</v>
      </c>
      <c r="X1880">
        <f t="shared" ca="1" si="272"/>
        <v>1</v>
      </c>
      <c r="Y1880" s="7"/>
    </row>
    <row r="1881" spans="1:25" ht="15" customHeight="1" x14ac:dyDescent="0.25">
      <c r="A1881" s="139">
        <v>1874</v>
      </c>
      <c r="B1881" s="10">
        <f t="shared" ca="1" si="263"/>
        <v>6.7425698150627378E-2</v>
      </c>
      <c r="C1881" s="60">
        <f ca="1">_xlfn.NORM.INV(B1881,'Input Parameters'!$E$15,'Input Parameters'!$F$15)</f>
        <v>189.93491323875043</v>
      </c>
      <c r="D1881" s="10">
        <f t="shared" ca="1" si="264"/>
        <v>0.4435926466304535</v>
      </c>
      <c r="E1881" s="62">
        <f ca="1">IF(_xlfn.NORM.INV(D1881,'Input Parameters'!$E$17,'Input Parameters'!$F$17)&lt;3500,3500,IF(_xlfn.NORM.INV(D1881,'Input Parameters'!$E$17,'Input Parameters'!$F$17)&gt;5500,5500,_xlfn.NORM.INV(D1881,'Input Parameters'!$E$17,'Input Parameters'!$F$17)))</f>
        <v>4700.693305994806</v>
      </c>
      <c r="F1881" s="10">
        <f t="shared" ca="1" si="265"/>
        <v>0.43925282414517253</v>
      </c>
      <c r="G1881" s="64">
        <f ca="1">_xlfn.NORM.INV(F1881,'Input Parameters'!$E$20,'Input Parameters'!$F$20)</f>
        <v>281.62581223872849</v>
      </c>
      <c r="H1881" s="57">
        <f ca="1">EXP(E1881*(1/'Input Parameters'!$E$23-1/G1881))</f>
        <v>0.52518979252069897</v>
      </c>
      <c r="I1881" s="10">
        <f t="shared" ca="1" si="266"/>
        <v>0.79745563063627289</v>
      </c>
      <c r="J1881" s="30">
        <f ca="1">_xlfn.BETA.INV(I1881,'Input Parameters'!$L$26,'Input Parameters'!$M$26,'Input Parameters'!$J$26,'Input Parameters'!$K$26)</f>
        <v>0.78426751304327114</v>
      </c>
      <c r="K1881" s="168">
        <f ca="1">('Input Parameters'!$E$27/'Input Parameters'!$E$38)^$J1881</f>
        <v>3.6045097737339321E-3</v>
      </c>
      <c r="L1881" s="69">
        <f ca="1">$H1881*$C1881*'Input Parameters'!$E$25*K1881</f>
        <v>0.35955661803252165</v>
      </c>
      <c r="M1881" s="24">
        <f t="shared" ca="1" si="267"/>
        <v>0.26381997620365771</v>
      </c>
      <c r="N1881" s="15">
        <f ca="1">_xlfn.NORM.INV(M1881,'Input Parameters'!$E$29,'Input Parameters'!$F$29)</f>
        <v>9.9936838724889163E-2</v>
      </c>
      <c r="O1881" s="8">
        <f t="shared" ca="1" si="268"/>
        <v>0.25190162688227946</v>
      </c>
      <c r="P1881" s="30">
        <f ca="1">_xlfn.LOGNORM.INV(O1881,'Input Parameters'!$H$30,'Input Parameters'!$I$30)</f>
        <v>1.95667320159046</v>
      </c>
      <c r="Q1881" s="10">
        <f t="shared" ca="1" si="269"/>
        <v>0.58368013886386694</v>
      </c>
      <c r="R1881" s="30">
        <f>IF('Input Parameters'!$E$32=0,0,_xlfn.BETA.INV(Q1881,'Input Parameters'!$L$32,'Input Parameters'!$M$32,'Input Parameters'!$J$32,'Input Parameters'!$K$32))</f>
        <v>0</v>
      </c>
      <c r="S1881" s="10">
        <f t="shared" ca="1" si="270"/>
        <v>0.83853682004657781</v>
      </c>
      <c r="T1881" s="26">
        <f ca="1">_xlfn.LOGNORM.INV(S1881,'Input Parameters'!$H$34,'Input Parameters'!$I$34)</f>
        <v>57.009813841011407</v>
      </c>
      <c r="U1881" s="10">
        <f t="shared" ca="1" si="271"/>
        <v>0.49339799175991128</v>
      </c>
      <c r="V1881" s="30">
        <f ca="1">_xlfn.BETA.INV(U1881,'Input Parameters'!$L$36,'Input Parameters'!$M$36,'Input Parameters'!$J$36,'Input Parameters'!$K$36)</f>
        <v>0.58337164611583892</v>
      </c>
      <c r="W1881" s="2">
        <f ca="1">N1881+(P1881-N1881)*(1-ERF((T1881-R1881)/(2*SQRT(L1881*'Input Parameters'!$E$38))))</f>
        <v>9.9936838757985633E-2</v>
      </c>
      <c r="X1881">
        <f t="shared" ca="1" si="272"/>
        <v>1</v>
      </c>
      <c r="Y1881" s="7"/>
    </row>
    <row r="1882" spans="1:25" ht="15" customHeight="1" x14ac:dyDescent="0.25">
      <c r="A1882" s="139">
        <v>1875</v>
      </c>
      <c r="B1882" s="10">
        <f t="shared" ca="1" si="263"/>
        <v>0.14339323983379848</v>
      </c>
      <c r="C1882" s="60">
        <f ca="1">_xlfn.NORM.INV(B1882,'Input Parameters'!$E$15,'Input Parameters'!$F$15)</f>
        <v>213.24047300866698</v>
      </c>
      <c r="D1882" s="10">
        <f t="shared" ca="1" si="264"/>
        <v>0.8442292196838953</v>
      </c>
      <c r="E1882" s="62">
        <f ca="1">IF(_xlfn.NORM.INV(D1882,'Input Parameters'!$E$17,'Input Parameters'!$F$17)&lt;3500,3500,IF(_xlfn.NORM.INV(D1882,'Input Parameters'!$E$17,'Input Parameters'!$F$17)&gt;5500,5500,_xlfn.NORM.INV(D1882,'Input Parameters'!$E$17,'Input Parameters'!$F$17)))</f>
        <v>5500</v>
      </c>
      <c r="F1882" s="10">
        <f t="shared" ca="1" si="265"/>
        <v>0.84963501482381831</v>
      </c>
      <c r="G1882" s="64">
        <f ca="1">_xlfn.NORM.INV(F1882,'Input Parameters'!$E$20,'Input Parameters'!$F$20)</f>
        <v>289.58362406938869</v>
      </c>
      <c r="H1882" s="57">
        <f ca="1">EXP(E1882*(1/'Input Parameters'!$E$23-1/G1882))</f>
        <v>0.80506883088805636</v>
      </c>
      <c r="I1882" s="10">
        <f t="shared" ca="1" si="266"/>
        <v>0.3052441685424393</v>
      </c>
      <c r="J1882" s="30">
        <f ca="1">_xlfn.BETA.INV(I1882,'Input Parameters'!$L$26,'Input Parameters'!$M$26,'Input Parameters'!$J$26,'Input Parameters'!$K$26)</f>
        <v>0.57678789151343279</v>
      </c>
      <c r="K1882" s="168">
        <f ca="1">('Input Parameters'!$E$27/'Input Parameters'!$E$38)^$J1882</f>
        <v>1.5965689774296604E-2</v>
      </c>
      <c r="L1882" s="69">
        <f ca="1">$H1882*$C1882*'Input Parameters'!$E$25*K1882</f>
        <v>2.7408819846100418</v>
      </c>
      <c r="M1882" s="24">
        <f t="shared" ca="1" si="267"/>
        <v>0.44697800732912507</v>
      </c>
      <c r="N1882" s="15">
        <f ca="1">_xlfn.NORM.INV(M1882,'Input Parameters'!$E$29,'Input Parameters'!$F$29)</f>
        <v>9.9986669985718438E-2</v>
      </c>
      <c r="O1882" s="8">
        <f t="shared" ca="1" si="268"/>
        <v>0.58780519374389417</v>
      </c>
      <c r="P1882" s="30">
        <f ca="1">_xlfn.LOGNORM.INV(O1882,'Input Parameters'!$H$30,'Input Parameters'!$I$30)</f>
        <v>2.9798205529112765</v>
      </c>
      <c r="Q1882" s="10">
        <f t="shared" ca="1" si="269"/>
        <v>0.1051419913097531</v>
      </c>
      <c r="R1882" s="30">
        <f>IF('Input Parameters'!$E$32=0,0,_xlfn.BETA.INV(Q1882,'Input Parameters'!$L$32,'Input Parameters'!$M$32,'Input Parameters'!$J$32,'Input Parameters'!$K$32))</f>
        <v>0</v>
      </c>
      <c r="S1882" s="10">
        <f t="shared" ca="1" si="270"/>
        <v>0.10374845779021391</v>
      </c>
      <c r="T1882" s="26">
        <f ca="1">_xlfn.LOGNORM.INV(S1882,'Input Parameters'!$H$34,'Input Parameters'!$I$34)</f>
        <v>43.085857119699419</v>
      </c>
      <c r="U1882" s="10">
        <f t="shared" ca="1" si="271"/>
        <v>0.22899378680540772</v>
      </c>
      <c r="V1882" s="30">
        <f ca="1">_xlfn.BETA.INV(U1882,'Input Parameters'!$L$36,'Input Parameters'!$M$36,'Input Parameters'!$J$36,'Input Parameters'!$K$36)</f>
        <v>0.48136164687603661</v>
      </c>
      <c r="W1882" s="2">
        <f ca="1">N1882+(P1882-N1882)*(1-ERF((T1882-R1882)/(2*SQRT(L1882*'Input Parameters'!$E$38))))</f>
        <v>0.28928663178522679</v>
      </c>
      <c r="X1882">
        <f t="shared" ca="1" si="272"/>
        <v>1</v>
      </c>
      <c r="Y1882" s="7"/>
    </row>
    <row r="1883" spans="1:25" ht="15" customHeight="1" x14ac:dyDescent="0.25">
      <c r="A1883" s="139">
        <v>1876</v>
      </c>
      <c r="B1883" s="10">
        <f t="shared" ca="1" si="263"/>
        <v>0.3521807386903435</v>
      </c>
      <c r="C1883" s="60">
        <f ca="1">_xlfn.NORM.INV(B1883,'Input Parameters'!$E$15,'Input Parameters'!$F$15)</f>
        <v>250.40406489765792</v>
      </c>
      <c r="D1883" s="10">
        <f t="shared" ca="1" si="264"/>
        <v>0.3248584832606517</v>
      </c>
      <c r="E1883" s="62">
        <f ca="1">IF(_xlfn.NORM.INV(D1883,'Input Parameters'!$E$17,'Input Parameters'!$F$17)&lt;3500,3500,IF(_xlfn.NORM.INV(D1883,'Input Parameters'!$E$17,'Input Parameters'!$F$17)&gt;5500,5500,_xlfn.NORM.INV(D1883,'Input Parameters'!$E$17,'Input Parameters'!$F$17)))</f>
        <v>4482.0912055607423</v>
      </c>
      <c r="F1883" s="10">
        <f t="shared" ca="1" si="265"/>
        <v>0.82142197991711152</v>
      </c>
      <c r="G1883" s="64">
        <f ca="1">_xlfn.NORM.INV(F1883,'Input Parameters'!$E$20,'Input Parameters'!$F$20)</f>
        <v>288.81934479358006</v>
      </c>
      <c r="H1883" s="57">
        <f ca="1">EXP(E1883*(1/'Input Parameters'!$E$23-1/G1883))</f>
        <v>0.8044023430418954</v>
      </c>
      <c r="I1883" s="10">
        <f t="shared" ca="1" si="266"/>
        <v>0.44463563271442852</v>
      </c>
      <c r="J1883" s="30">
        <f ca="1">_xlfn.BETA.INV(I1883,'Input Parameters'!$L$26,'Input Parameters'!$M$26,'Input Parameters'!$J$26,'Input Parameters'!$K$26)</f>
        <v>0.63876869621116106</v>
      </c>
      <c r="K1883" s="168">
        <f ca="1">('Input Parameters'!$E$27/'Input Parameters'!$E$38)^$J1883</f>
        <v>1.0235399448891111E-2</v>
      </c>
      <c r="L1883" s="69">
        <f ca="1">$H1883*$C1883*'Input Parameters'!$E$25*K1883</f>
        <v>2.0616716442281247</v>
      </c>
      <c r="M1883" s="24">
        <f t="shared" ca="1" si="267"/>
        <v>1.4692382778959567E-2</v>
      </c>
      <c r="N1883" s="15">
        <f ca="1">_xlfn.NORM.INV(M1883,'Input Parameters'!$E$29,'Input Parameters'!$F$29)</f>
        <v>9.978217141982515E-2</v>
      </c>
      <c r="O1883" s="8">
        <f t="shared" ca="1" si="268"/>
        <v>0.64510736432127225</v>
      </c>
      <c r="P1883" s="30">
        <f ca="1">_xlfn.LOGNORM.INV(O1883,'Input Parameters'!$H$30,'Input Parameters'!$I$30)</f>
        <v>3.19898764517104</v>
      </c>
      <c r="Q1883" s="10">
        <f t="shared" ca="1" si="269"/>
        <v>0.82474746032718527</v>
      </c>
      <c r="R1883" s="30">
        <f>IF('Input Parameters'!$E$32=0,0,_xlfn.BETA.INV(Q1883,'Input Parameters'!$L$32,'Input Parameters'!$M$32,'Input Parameters'!$J$32,'Input Parameters'!$K$32))</f>
        <v>0</v>
      </c>
      <c r="S1883" s="10">
        <f t="shared" ca="1" si="270"/>
        <v>0.23421547324770542</v>
      </c>
      <c r="T1883" s="26">
        <f ca="1">_xlfn.LOGNORM.INV(S1883,'Input Parameters'!$H$34,'Input Parameters'!$I$34)</f>
        <v>46.056367229124561</v>
      </c>
      <c r="U1883" s="10">
        <f t="shared" ca="1" si="271"/>
        <v>0.50057046184648757</v>
      </c>
      <c r="V1883" s="30">
        <f ca="1">_xlfn.BETA.INV(U1883,'Input Parameters'!$L$36,'Input Parameters'!$M$36,'Input Parameters'!$J$36,'Input Parameters'!$K$36)</f>
        <v>0.5861070067644677</v>
      </c>
      <c r="W1883" s="2">
        <f ca="1">N1883+(P1883-N1883)*(1-ERF((T1883-R1883)/(2*SQRT(L1883*'Input Parameters'!$E$38))))</f>
        <v>0.17206259251245454</v>
      </c>
      <c r="X1883">
        <f t="shared" ca="1" si="272"/>
        <v>1</v>
      </c>
      <c r="Y1883" s="7"/>
    </row>
    <row r="1884" spans="1:25" ht="15" customHeight="1" x14ac:dyDescent="0.25">
      <c r="A1884" s="139">
        <v>1877</v>
      </c>
      <c r="B1884" s="10">
        <f t="shared" ca="1" si="263"/>
        <v>0.27119312872118095</v>
      </c>
      <c r="C1884" s="60">
        <f ca="1">_xlfn.NORM.INV(B1884,'Input Parameters'!$E$15,'Input Parameters'!$F$15)</f>
        <v>237.95209656626605</v>
      </c>
      <c r="D1884" s="10">
        <f t="shared" ca="1" si="264"/>
        <v>1.2236028333772908E-2</v>
      </c>
      <c r="E1884" s="62">
        <f ca="1">IF(_xlfn.NORM.INV(D1884,'Input Parameters'!$E$17,'Input Parameters'!$F$17)&lt;3500,3500,IF(_xlfn.NORM.INV(D1884,'Input Parameters'!$E$17,'Input Parameters'!$F$17)&gt;5500,5500,_xlfn.NORM.INV(D1884,'Input Parameters'!$E$17,'Input Parameters'!$F$17)))</f>
        <v>3500</v>
      </c>
      <c r="F1884" s="10">
        <f t="shared" ca="1" si="265"/>
        <v>5.1963085424866273E-2</v>
      </c>
      <c r="G1884" s="64">
        <f ca="1">_xlfn.NORM.INV(F1884,'Input Parameters'!$E$20,'Input Parameters'!$F$20)</f>
        <v>271.75506028296269</v>
      </c>
      <c r="H1884" s="57">
        <f ca="1">EXP(E1884*(1/'Input Parameters'!$E$23-1/G1884))</f>
        <v>0.39419588186741189</v>
      </c>
      <c r="I1884" s="10">
        <f t="shared" ca="1" si="266"/>
        <v>5.021762536301333E-2</v>
      </c>
      <c r="J1884" s="30">
        <f ca="1">_xlfn.BETA.INV(I1884,'Input Parameters'!$L$26,'Input Parameters'!$M$26,'Input Parameters'!$J$26,'Input Parameters'!$K$26)</f>
        <v>0.38456782872517808</v>
      </c>
      <c r="K1884" s="168">
        <f ca="1">('Input Parameters'!$E$27/'Input Parameters'!$E$38)^$J1884</f>
        <v>6.3385878973673829E-2</v>
      </c>
      <c r="L1884" s="69">
        <f ca="1">$H1884*$C1884*'Input Parameters'!$E$25*K1884</f>
        <v>5.9455787486028155</v>
      </c>
      <c r="M1884" s="24">
        <f t="shared" ca="1" si="267"/>
        <v>0.24264738584125556</v>
      </c>
      <c r="N1884" s="15">
        <f ca="1">_xlfn.NORM.INV(M1884,'Input Parameters'!$E$29,'Input Parameters'!$F$29)</f>
        <v>9.9930218799708079E-2</v>
      </c>
      <c r="O1884" s="8">
        <f t="shared" ca="1" si="268"/>
        <v>0.86585268186372633</v>
      </c>
      <c r="P1884" s="30">
        <f ca="1">_xlfn.LOGNORM.INV(O1884,'Input Parameters'!$H$30,'Input Parameters'!$I$30)</f>
        <v>4.5265732867399739</v>
      </c>
      <c r="Q1884" s="10">
        <f t="shared" ca="1" si="269"/>
        <v>0.5898524535176114</v>
      </c>
      <c r="R1884" s="30">
        <f>IF('Input Parameters'!$E$32=0,0,_xlfn.BETA.INV(Q1884,'Input Parameters'!$L$32,'Input Parameters'!$M$32,'Input Parameters'!$J$32,'Input Parameters'!$K$32))</f>
        <v>0</v>
      </c>
      <c r="S1884" s="10">
        <f t="shared" ca="1" si="270"/>
        <v>0.77683279850898301</v>
      </c>
      <c r="T1884" s="26">
        <f ca="1">_xlfn.LOGNORM.INV(S1884,'Input Parameters'!$H$34,'Input Parameters'!$I$34)</f>
        <v>55.421525788830657</v>
      </c>
      <c r="U1884" s="10">
        <f t="shared" ca="1" si="271"/>
        <v>0.60227444313918932</v>
      </c>
      <c r="V1884" s="30">
        <f ca="1">_xlfn.BETA.INV(U1884,'Input Parameters'!$L$36,'Input Parameters'!$M$36,'Input Parameters'!$J$36,'Input Parameters'!$K$36)</f>
        <v>0.6263518633393732</v>
      </c>
      <c r="W1884" s="2">
        <f ca="1">N1884+(P1884-N1884)*(1-ERF((T1884-R1884)/(2*SQRT(L1884*'Input Parameters'!$E$38))))</f>
        <v>0.57806677353778912</v>
      </c>
      <c r="X1884">
        <f t="shared" ca="1" si="272"/>
        <v>1</v>
      </c>
      <c r="Y1884" s="7"/>
    </row>
    <row r="1885" spans="1:25" ht="15" customHeight="1" x14ac:dyDescent="0.25">
      <c r="A1885" s="139">
        <v>1878</v>
      </c>
      <c r="B1885" s="10">
        <f t="shared" ca="1" si="263"/>
        <v>0.71921653398421415</v>
      </c>
      <c r="C1885" s="60">
        <f ca="1">_xlfn.NORM.INV(B1885,'Input Parameters'!$E$15,'Input Parameters'!$F$15)</f>
        <v>302.42734037686483</v>
      </c>
      <c r="D1885" s="10">
        <f t="shared" ca="1" si="264"/>
        <v>3.4213805434356037E-2</v>
      </c>
      <c r="E1885" s="62">
        <f ca="1">IF(_xlfn.NORM.INV(D1885,'Input Parameters'!$E$17,'Input Parameters'!$F$17)&lt;3500,3500,IF(_xlfn.NORM.INV(D1885,'Input Parameters'!$E$17,'Input Parameters'!$F$17)&gt;5500,5500,_xlfn.NORM.INV(D1885,'Input Parameters'!$E$17,'Input Parameters'!$F$17)))</f>
        <v>3524.4736892661158</v>
      </c>
      <c r="F1885" s="10">
        <f t="shared" ca="1" si="265"/>
        <v>0.47889038345119028</v>
      </c>
      <c r="G1885" s="64">
        <f ca="1">_xlfn.NORM.INV(F1885,'Input Parameters'!$E$20,'Input Parameters'!$F$20)</f>
        <v>282.29531085657482</v>
      </c>
      <c r="H1885" s="57">
        <f ca="1">EXP(E1885*(1/'Input Parameters'!$E$23-1/G1885))</f>
        <v>0.63560812068273287</v>
      </c>
      <c r="I1885" s="10">
        <f t="shared" ca="1" si="266"/>
        <v>0.60864316063781354</v>
      </c>
      <c r="J1885" s="30">
        <f ca="1">_xlfn.BETA.INV(I1885,'Input Parameters'!$L$26,'Input Parameters'!$M$26,'Input Parameters'!$J$26,'Input Parameters'!$K$26)</f>
        <v>0.70471079886774346</v>
      </c>
      <c r="K1885" s="168">
        <f ca="1">('Input Parameters'!$E$27/'Input Parameters'!$E$38)^$J1885</f>
        <v>6.3779579600967704E-3</v>
      </c>
      <c r="L1885" s="69">
        <f ca="1">$H1885*$C1885*'Input Parameters'!$E$25*K1885</f>
        <v>1.2260047129960889</v>
      </c>
      <c r="M1885" s="24">
        <f t="shared" ca="1" si="267"/>
        <v>0.26112012352483005</v>
      </c>
      <c r="N1885" s="15">
        <f ca="1">_xlfn.NORM.INV(M1885,'Input Parameters'!$E$29,'Input Parameters'!$F$29)</f>
        <v>9.9936010404993017E-2</v>
      </c>
      <c r="O1885" s="8">
        <f t="shared" ca="1" si="268"/>
        <v>0.60874674641485416</v>
      </c>
      <c r="P1885" s="30">
        <f ca="1">_xlfn.LOGNORM.INV(O1885,'Input Parameters'!$H$30,'Input Parameters'!$I$30)</f>
        <v>3.0570278520661365</v>
      </c>
      <c r="Q1885" s="10">
        <f t="shared" ca="1" si="269"/>
        <v>0.62045612792438598</v>
      </c>
      <c r="R1885" s="30">
        <f>IF('Input Parameters'!$E$32=0,0,_xlfn.BETA.INV(Q1885,'Input Parameters'!$L$32,'Input Parameters'!$M$32,'Input Parameters'!$J$32,'Input Parameters'!$K$32))</f>
        <v>0</v>
      </c>
      <c r="S1885" s="10">
        <f t="shared" ca="1" si="270"/>
        <v>0.70618233770623351</v>
      </c>
      <c r="T1885" s="26">
        <f ca="1">_xlfn.LOGNORM.INV(S1885,'Input Parameters'!$H$34,'Input Parameters'!$I$34)</f>
        <v>53.928815290722696</v>
      </c>
      <c r="U1885" s="10">
        <f t="shared" ca="1" si="271"/>
        <v>0.43628364427851896</v>
      </c>
      <c r="V1885" s="30">
        <f ca="1">_xlfn.BETA.INV(U1885,'Input Parameters'!$L$36,'Input Parameters'!$M$36,'Input Parameters'!$J$36,'Input Parameters'!$K$36)</f>
        <v>0.5618340113288316</v>
      </c>
      <c r="W1885" s="2">
        <f ca="1">N1885+(P1885-N1885)*(1-ERF((T1885-R1885)/(2*SQRT(L1885*'Input Parameters'!$E$38))))</f>
        <v>0.10163110918203545</v>
      </c>
      <c r="X1885">
        <f t="shared" ca="1" si="272"/>
        <v>1</v>
      </c>
      <c r="Y1885" s="7"/>
    </row>
    <row r="1886" spans="1:25" ht="15" customHeight="1" x14ac:dyDescent="0.25">
      <c r="A1886" s="139">
        <v>1879</v>
      </c>
      <c r="B1886" s="10">
        <f t="shared" ca="1" si="263"/>
        <v>0.17649045198013624</v>
      </c>
      <c r="C1886" s="60">
        <f ca="1">_xlfn.NORM.INV(B1886,'Input Parameters'!$E$15,'Input Parameters'!$F$15)</f>
        <v>220.63109496362878</v>
      </c>
      <c r="D1886" s="10">
        <f t="shared" ca="1" si="264"/>
        <v>2.0104969295918873E-2</v>
      </c>
      <c r="E1886" s="62">
        <f ca="1">IF(_xlfn.NORM.INV(D1886,'Input Parameters'!$E$17,'Input Parameters'!$F$17)&lt;3500,3500,IF(_xlfn.NORM.INV(D1886,'Input Parameters'!$E$17,'Input Parameters'!$F$17)&gt;5500,5500,_xlfn.NORM.INV(D1886,'Input Parameters'!$E$17,'Input Parameters'!$F$17)))</f>
        <v>3500</v>
      </c>
      <c r="F1886" s="10">
        <f t="shared" ca="1" si="265"/>
        <v>8.4490983032986855E-2</v>
      </c>
      <c r="G1886" s="64">
        <f ca="1">_xlfn.NORM.INV(F1886,'Input Parameters'!$E$20,'Input Parameters'!$F$20)</f>
        <v>273.43426851690776</v>
      </c>
      <c r="H1886" s="57">
        <f ca="1">EXP(E1886*(1/'Input Parameters'!$E$23-1/G1886))</f>
        <v>0.42664047117192266</v>
      </c>
      <c r="I1886" s="10">
        <f t="shared" ca="1" si="266"/>
        <v>0.41420626540841565</v>
      </c>
      <c r="J1886" s="30">
        <f ca="1">_xlfn.BETA.INV(I1886,'Input Parameters'!$L$26,'Input Parameters'!$M$26,'Input Parameters'!$J$26,'Input Parameters'!$K$26)</f>
        <v>0.62598462848779357</v>
      </c>
      <c r="K1886" s="168">
        <f ca="1">('Input Parameters'!$E$27/'Input Parameters'!$E$38)^$J1886</f>
        <v>1.1218370609449668E-2</v>
      </c>
      <c r="L1886" s="69">
        <f ca="1">$H1886*$C1886*'Input Parameters'!$E$25*K1886</f>
        <v>1.0559869565794242</v>
      </c>
      <c r="M1886" s="24">
        <f t="shared" ca="1" si="267"/>
        <v>0.26711147708266836</v>
      </c>
      <c r="N1886" s="15">
        <f ca="1">_xlfn.NORM.INV(M1886,'Input Parameters'!$E$29,'Input Parameters'!$F$29)</f>
        <v>9.9937842741766592E-2</v>
      </c>
      <c r="O1886" s="8">
        <f t="shared" ca="1" si="268"/>
        <v>0.95393193504925777</v>
      </c>
      <c r="P1886" s="30">
        <f ca="1">_xlfn.LOGNORM.INV(O1886,'Input Parameters'!$H$30,'Input Parameters'!$I$30)</f>
        <v>5.9455378023993113</v>
      </c>
      <c r="Q1886" s="10">
        <f t="shared" ca="1" si="269"/>
        <v>0.51197432019240663</v>
      </c>
      <c r="R1886" s="30">
        <f>IF('Input Parameters'!$E$32=0,0,_xlfn.BETA.INV(Q1886,'Input Parameters'!$L$32,'Input Parameters'!$M$32,'Input Parameters'!$J$32,'Input Parameters'!$K$32))</f>
        <v>0</v>
      </c>
      <c r="S1886" s="10">
        <f t="shared" ca="1" si="270"/>
        <v>0.47650308325321011</v>
      </c>
      <c r="T1886" s="26">
        <f ca="1">_xlfn.LOGNORM.INV(S1886,'Input Parameters'!$H$34,'Input Parameters'!$I$34)</f>
        <v>50.039179046294059</v>
      </c>
      <c r="U1886" s="10">
        <f t="shared" ca="1" si="271"/>
        <v>0.56557426351676265</v>
      </c>
      <c r="V1886" s="30">
        <f ca="1">_xlfn.BETA.INV(U1886,'Input Parameters'!$L$36,'Input Parameters'!$M$36,'Input Parameters'!$J$36,'Input Parameters'!$K$36)</f>
        <v>0.61144145923612914</v>
      </c>
      <c r="W1886" s="2">
        <f ca="1">N1886+(P1886-N1886)*(1-ERF((T1886-R1886)/(2*SQRT(L1886*'Input Parameters'!$E$38))))</f>
        <v>0.10329796647279467</v>
      </c>
      <c r="X1886">
        <f t="shared" ca="1" si="272"/>
        <v>1</v>
      </c>
      <c r="Y1886" s="7"/>
    </row>
    <row r="1887" spans="1:25" ht="15" customHeight="1" x14ac:dyDescent="0.25">
      <c r="A1887" s="139">
        <v>1880</v>
      </c>
      <c r="B1887" s="10">
        <f t="shared" ca="1" si="263"/>
        <v>1.5799751080985192E-2</v>
      </c>
      <c r="C1887" s="60">
        <f ca="1">_xlfn.NORM.INV(B1887,'Input Parameters'!$E$15,'Input Parameters'!$F$15)</f>
        <v>154.481628142246</v>
      </c>
      <c r="D1887" s="10">
        <f t="shared" ca="1" si="264"/>
        <v>0.70361066143023976</v>
      </c>
      <c r="E1887" s="62">
        <f ca="1">IF(_xlfn.NORM.INV(D1887,'Input Parameters'!$E$17,'Input Parameters'!$F$17)&lt;3500,3500,IF(_xlfn.NORM.INV(D1887,'Input Parameters'!$E$17,'Input Parameters'!$F$17)&gt;5500,5500,_xlfn.NORM.INV(D1887,'Input Parameters'!$E$17,'Input Parameters'!$F$17)))</f>
        <v>5174.3696016445956</v>
      </c>
      <c r="F1887" s="10">
        <f t="shared" ca="1" si="265"/>
        <v>0.39407762403950231</v>
      </c>
      <c r="G1887" s="64">
        <f ca="1">_xlfn.NORM.INV(F1887,'Input Parameters'!$E$20,'Input Parameters'!$F$20)</f>
        <v>280.84966382653818</v>
      </c>
      <c r="H1887" s="57">
        <f ca="1">EXP(E1887*(1/'Input Parameters'!$E$23-1/G1887))</f>
        <v>0.46782313252067248</v>
      </c>
      <c r="I1887" s="10">
        <f t="shared" ca="1" si="266"/>
        <v>0.75988393975060842</v>
      </c>
      <c r="J1887" s="30">
        <f ca="1">_xlfn.BETA.INV(I1887,'Input Parameters'!$L$26,'Input Parameters'!$M$26,'Input Parameters'!$J$26,'Input Parameters'!$K$26)</f>
        <v>0.76722894827877786</v>
      </c>
      <c r="K1887" s="168">
        <f ca="1">('Input Parameters'!$E$27/'Input Parameters'!$E$38)^$J1887</f>
        <v>4.0730976617859328E-3</v>
      </c>
      <c r="L1887" s="69">
        <f ca="1">$H1887*$C1887*'Input Parameters'!$E$25*K1887</f>
        <v>0.29436309058379156</v>
      </c>
      <c r="M1887" s="24">
        <f t="shared" ca="1" si="267"/>
        <v>0.7643780834279339</v>
      </c>
      <c r="N1887" s="15">
        <f ca="1">_xlfn.NORM.INV(M1887,'Input Parameters'!$E$29,'Input Parameters'!$F$29)</f>
        <v>0.10007204567281219</v>
      </c>
      <c r="O1887" s="8">
        <f t="shared" ca="1" si="268"/>
        <v>0.74889295886602458</v>
      </c>
      <c r="P1887" s="30">
        <f ca="1">_xlfn.LOGNORM.INV(O1887,'Input Parameters'!$H$30,'Input Parameters'!$I$30)</f>
        <v>3.6840502620761986</v>
      </c>
      <c r="Q1887" s="10">
        <f t="shared" ca="1" si="269"/>
        <v>0.68197690423406665</v>
      </c>
      <c r="R1887" s="30">
        <f>IF('Input Parameters'!$E$32=0,0,_xlfn.BETA.INV(Q1887,'Input Parameters'!$L$32,'Input Parameters'!$M$32,'Input Parameters'!$J$32,'Input Parameters'!$K$32))</f>
        <v>0</v>
      </c>
      <c r="S1887" s="10">
        <f t="shared" ca="1" si="270"/>
        <v>0.2274156646686798</v>
      </c>
      <c r="T1887" s="26">
        <f ca="1">_xlfn.LOGNORM.INV(S1887,'Input Parameters'!$H$34,'Input Parameters'!$I$34)</f>
        <v>45.928371479922845</v>
      </c>
      <c r="U1887" s="10">
        <f t="shared" ca="1" si="271"/>
        <v>0.32219850800145677</v>
      </c>
      <c r="V1887" s="30">
        <f ca="1">_xlfn.BETA.INV(U1887,'Input Parameters'!$L$36,'Input Parameters'!$M$36,'Input Parameters'!$J$36,'Input Parameters'!$K$36)</f>
        <v>0.51881206525105439</v>
      </c>
      <c r="W1887" s="2">
        <f ca="1">N1887+(P1887-N1887)*(1-ERF((T1887-R1887)/(2*SQRT(L1887*'Input Parameters'!$E$38))))</f>
        <v>0.10007205338873253</v>
      </c>
      <c r="X1887">
        <f t="shared" ca="1" si="272"/>
        <v>1</v>
      </c>
      <c r="Y1887" s="7"/>
    </row>
    <row r="1888" spans="1:25" ht="15" customHeight="1" x14ac:dyDescent="0.25">
      <c r="A1888" s="139">
        <v>1881</v>
      </c>
      <c r="B1888" s="10">
        <f t="shared" ca="1" si="263"/>
        <v>0.86801146506539617</v>
      </c>
      <c r="C1888" s="60">
        <f ca="1">_xlfn.NORM.INV(B1888,'Input Parameters'!$E$15,'Input Parameters'!$F$15)</f>
        <v>331.50345959521388</v>
      </c>
      <c r="D1888" s="10">
        <f t="shared" ca="1" si="264"/>
        <v>0.50841971995761326</v>
      </c>
      <c r="E1888" s="62">
        <f ca="1">IF(_xlfn.NORM.INV(D1888,'Input Parameters'!$E$17,'Input Parameters'!$F$17)&lt;3500,3500,IF(_xlfn.NORM.INV(D1888,'Input Parameters'!$E$17,'Input Parameters'!$F$17)&gt;5500,5500,_xlfn.NORM.INV(D1888,'Input Parameters'!$E$17,'Input Parameters'!$F$17)))</f>
        <v>4814.7746726029491</v>
      </c>
      <c r="F1888" s="10">
        <f t="shared" ca="1" si="265"/>
        <v>0.3851100709172508</v>
      </c>
      <c r="G1888" s="64">
        <f ca="1">_xlfn.NORM.INV(F1888,'Input Parameters'!$E$20,'Input Parameters'!$F$20)</f>
        <v>280.69301741397749</v>
      </c>
      <c r="H1888" s="57">
        <f ca="1">EXP(E1888*(1/'Input Parameters'!$E$23-1/G1888))</f>
        <v>0.48848863058583553</v>
      </c>
      <c r="I1888" s="10">
        <f t="shared" ca="1" si="266"/>
        <v>0.80595737373426746</v>
      </c>
      <c r="J1888" s="30">
        <f ca="1">_xlfn.BETA.INV(I1888,'Input Parameters'!$L$26,'Input Parameters'!$M$26,'Input Parameters'!$J$26,'Input Parameters'!$K$26)</f>
        <v>0.78827402439830585</v>
      </c>
      <c r="K1888" s="168">
        <f ca="1">('Input Parameters'!$E$27/'Input Parameters'!$E$38)^$J1888</f>
        <v>3.5023948426437623E-3</v>
      </c>
      <c r="L1888" s="69">
        <f ca="1">$H1888*$C1888*'Input Parameters'!$E$25*K1888</f>
        <v>0.56716265899295126</v>
      </c>
      <c r="M1888" s="24">
        <f t="shared" ca="1" si="267"/>
        <v>0.44315803958900923</v>
      </c>
      <c r="N1888" s="15">
        <f ca="1">_xlfn.NORM.INV(M1888,'Input Parameters'!$E$29,'Input Parameters'!$F$29)</f>
        <v>9.9985703279180632E-2</v>
      </c>
      <c r="O1888" s="8">
        <f t="shared" ca="1" si="268"/>
        <v>0.91710586129478799</v>
      </c>
      <c r="P1888" s="30">
        <f ca="1">_xlfn.LOGNORM.INV(O1888,'Input Parameters'!$H$30,'Input Parameters'!$I$30)</f>
        <v>5.1639211370056151</v>
      </c>
      <c r="Q1888" s="10">
        <f t="shared" ca="1" si="269"/>
        <v>0.22232206585779268</v>
      </c>
      <c r="R1888" s="30">
        <f>IF('Input Parameters'!$E$32=0,0,_xlfn.BETA.INV(Q1888,'Input Parameters'!$L$32,'Input Parameters'!$M$32,'Input Parameters'!$J$32,'Input Parameters'!$K$32))</f>
        <v>0</v>
      </c>
      <c r="S1888" s="10">
        <f t="shared" ca="1" si="270"/>
        <v>0.32968015655241079</v>
      </c>
      <c r="T1888" s="26">
        <f ca="1">_xlfn.LOGNORM.INV(S1888,'Input Parameters'!$H$34,'Input Parameters'!$I$34)</f>
        <v>47.715587491146593</v>
      </c>
      <c r="U1888" s="10">
        <f t="shared" ca="1" si="271"/>
        <v>0.86351760326112048</v>
      </c>
      <c r="V1888" s="30">
        <f ca="1">_xlfn.BETA.INV(U1888,'Input Parameters'!$L$36,'Input Parameters'!$M$36,'Input Parameters'!$J$36,'Input Parameters'!$K$36)</f>
        <v>0.76864430509273096</v>
      </c>
      <c r="W1888" s="2">
        <f ca="1">N1888+(P1888-N1888)*(1-ERF((T1888-R1888)/(2*SQRT(L1888*'Input Parameters'!$E$38))))</f>
        <v>0.1000234774717183</v>
      </c>
      <c r="X1888">
        <f t="shared" ca="1" si="272"/>
        <v>1</v>
      </c>
      <c r="Y1888" s="7"/>
    </row>
    <row r="1889" spans="1:25" ht="15" customHeight="1" x14ac:dyDescent="0.25">
      <c r="A1889" s="139">
        <v>1882</v>
      </c>
      <c r="B1889" s="10">
        <f t="shared" ca="1" si="263"/>
        <v>0.9485381545183319</v>
      </c>
      <c r="C1889" s="60">
        <f ca="1">_xlfn.NORM.INV(B1889,'Input Parameters'!$E$15,'Input Parameters'!$F$15)</f>
        <v>359.34813080631324</v>
      </c>
      <c r="D1889" s="10">
        <f t="shared" ca="1" si="264"/>
        <v>0.28748963539874506</v>
      </c>
      <c r="E1889" s="62">
        <f ca="1">IF(_xlfn.NORM.INV(D1889,'Input Parameters'!$E$17,'Input Parameters'!$F$17)&lt;3500,3500,IF(_xlfn.NORM.INV(D1889,'Input Parameters'!$E$17,'Input Parameters'!$F$17)&gt;5500,5500,_xlfn.NORM.INV(D1889,'Input Parameters'!$E$17,'Input Parameters'!$F$17)))</f>
        <v>4407.4865956728063</v>
      </c>
      <c r="F1889" s="10">
        <f t="shared" ca="1" si="265"/>
        <v>0.11401441932595524</v>
      </c>
      <c r="G1889" s="64">
        <f ca="1">_xlfn.NORM.INV(F1889,'Input Parameters'!$E$20,'Input Parameters'!$F$20)</f>
        <v>274.57347127249318</v>
      </c>
      <c r="H1889" s="57">
        <f ca="1">EXP(E1889*(1/'Input Parameters'!$E$23-1/G1889))</f>
        <v>0.36575342605863864</v>
      </c>
      <c r="I1889" s="10">
        <f t="shared" ca="1" si="266"/>
        <v>0.43648690844953131</v>
      </c>
      <c r="J1889" s="30">
        <f ca="1">_xlfn.BETA.INV(I1889,'Input Parameters'!$L$26,'Input Parameters'!$M$26,'Input Parameters'!$J$26,'Input Parameters'!$K$26)</f>
        <v>0.63537398070301288</v>
      </c>
      <c r="K1889" s="168">
        <f ca="1">('Input Parameters'!$E$27/'Input Parameters'!$E$38)^$J1889</f>
        <v>1.0487694537404335E-2</v>
      </c>
      <c r="L1889" s="69">
        <f ca="1">$H1889*$C1889*'Input Parameters'!$E$25*K1889</f>
        <v>1.3784271633696803</v>
      </c>
      <c r="M1889" s="24">
        <f t="shared" ca="1" si="267"/>
        <v>0.37213267075705869</v>
      </c>
      <c r="N1889" s="15">
        <f ca="1">_xlfn.NORM.INV(M1889,'Input Parameters'!$E$29,'Input Parameters'!$F$29)</f>
        <v>9.9967378982228308E-2</v>
      </c>
      <c r="O1889" s="8">
        <f t="shared" ca="1" si="268"/>
        <v>0.88279836922595256</v>
      </c>
      <c r="P1889" s="30">
        <f ca="1">_xlfn.LOGNORM.INV(O1889,'Input Parameters'!$H$30,'Input Parameters'!$I$30)</f>
        <v>4.7055605356840093</v>
      </c>
      <c r="Q1889" s="10">
        <f t="shared" ca="1" si="269"/>
        <v>0.93369312884156219</v>
      </c>
      <c r="R1889" s="30">
        <f>IF('Input Parameters'!$E$32=0,0,_xlfn.BETA.INV(Q1889,'Input Parameters'!$L$32,'Input Parameters'!$M$32,'Input Parameters'!$J$32,'Input Parameters'!$K$32))</f>
        <v>0</v>
      </c>
      <c r="S1889" s="10">
        <f t="shared" ca="1" si="270"/>
        <v>0.8015428358531359</v>
      </c>
      <c r="T1889" s="26">
        <f ca="1">_xlfn.LOGNORM.INV(S1889,'Input Parameters'!$H$34,'Input Parameters'!$I$34)</f>
        <v>56.015430682089551</v>
      </c>
      <c r="U1889" s="10">
        <f t="shared" ca="1" si="271"/>
        <v>0.11416690548794062</v>
      </c>
      <c r="V1889" s="30">
        <f ca="1">_xlfn.BETA.INV(U1889,'Input Parameters'!$L$36,'Input Parameters'!$M$36,'Input Parameters'!$J$36,'Input Parameters'!$K$36)</f>
        <v>0.42543228087647827</v>
      </c>
      <c r="W1889" s="2">
        <f ca="1">N1889+(P1889-N1889)*(1-ERF((T1889-R1889)/(2*SQRT(L1889*'Input Parameters'!$E$38))))</f>
        <v>0.10338367250594839</v>
      </c>
      <c r="X1889">
        <f t="shared" ca="1" si="272"/>
        <v>1</v>
      </c>
      <c r="Y1889" s="7"/>
    </row>
    <row r="1890" spans="1:25" ht="15" customHeight="1" x14ac:dyDescent="0.25">
      <c r="A1890" s="139">
        <v>1883</v>
      </c>
      <c r="B1890" s="10">
        <f t="shared" ca="1" si="263"/>
        <v>0.71797532238873452</v>
      </c>
      <c r="C1890" s="60">
        <f ca="1">_xlfn.NORM.INV(B1890,'Input Parameters'!$E$15,'Input Parameters'!$F$15)</f>
        <v>302.22799876189879</v>
      </c>
      <c r="D1890" s="10">
        <f t="shared" ca="1" si="264"/>
        <v>0.18685229880680421</v>
      </c>
      <c r="E1890" s="62">
        <f ca="1">IF(_xlfn.NORM.INV(D1890,'Input Parameters'!$E$17,'Input Parameters'!$F$17)&lt;3500,3500,IF(_xlfn.NORM.INV(D1890,'Input Parameters'!$E$17,'Input Parameters'!$F$17)&gt;5500,5500,_xlfn.NORM.INV(D1890,'Input Parameters'!$E$17,'Input Parameters'!$F$17)))</f>
        <v>4177.3111342580441</v>
      </c>
      <c r="F1890" s="10">
        <f t="shared" ca="1" si="265"/>
        <v>0.85865613052350409</v>
      </c>
      <c r="G1890" s="64">
        <f ca="1">_xlfn.NORM.INV(F1890,'Input Parameters'!$E$20,'Input Parameters'!$F$20)</f>
        <v>289.84781756795115</v>
      </c>
      <c r="H1890" s="57">
        <f ca="1">EXP(E1890*(1/'Input Parameters'!$E$23-1/G1890))</f>
        <v>0.85938828759218422</v>
      </c>
      <c r="I1890" s="10">
        <f t="shared" ca="1" si="266"/>
        <v>7.1942541236038604E-2</v>
      </c>
      <c r="J1890" s="30">
        <f ca="1">_xlfn.BETA.INV(I1890,'Input Parameters'!$L$26,'Input Parameters'!$M$26,'Input Parameters'!$J$26,'Input Parameters'!$K$26)</f>
        <v>0.41441982285643514</v>
      </c>
      <c r="K1890" s="168">
        <f ca="1">('Input Parameters'!$E$27/'Input Parameters'!$E$38)^$J1890</f>
        <v>5.1167882711650382E-2</v>
      </c>
      <c r="L1890" s="69">
        <f ca="1">$H1890*$C1890*'Input Parameters'!$E$25*K1890</f>
        <v>13.289895696783876</v>
      </c>
      <c r="M1890" s="24">
        <f t="shared" ca="1" si="267"/>
        <v>4.6864713408487746E-2</v>
      </c>
      <c r="N1890" s="15">
        <f ca="1">_xlfn.NORM.INV(M1890,'Input Parameters'!$E$29,'Input Parameters'!$F$29)</f>
        <v>9.9832395524630732E-2</v>
      </c>
      <c r="O1890" s="8">
        <f t="shared" ca="1" si="268"/>
        <v>0.28479335637023162</v>
      </c>
      <c r="P1890" s="30">
        <f ca="1">_xlfn.LOGNORM.INV(O1890,'Input Parameters'!$H$30,'Input Parameters'!$I$30)</f>
        <v>2.0511823022540412</v>
      </c>
      <c r="Q1890" s="10">
        <f t="shared" ca="1" si="269"/>
        <v>0.88578442268430879</v>
      </c>
      <c r="R1890" s="30">
        <f>IF('Input Parameters'!$E$32=0,0,_xlfn.BETA.INV(Q1890,'Input Parameters'!$L$32,'Input Parameters'!$M$32,'Input Parameters'!$J$32,'Input Parameters'!$K$32))</f>
        <v>0</v>
      </c>
      <c r="S1890" s="10">
        <f t="shared" ca="1" si="270"/>
        <v>0.82103938493392492</v>
      </c>
      <c r="T1890" s="26">
        <f ca="1">_xlfn.LOGNORM.INV(S1890,'Input Parameters'!$H$34,'Input Parameters'!$I$34)</f>
        <v>56.521200547017052</v>
      </c>
      <c r="U1890" s="10">
        <f t="shared" ca="1" si="271"/>
        <v>0.10011822027703321</v>
      </c>
      <c r="V1890" s="30">
        <f ca="1">_xlfn.BETA.INV(U1890,'Input Parameters'!$L$36,'Input Parameters'!$M$36,'Input Parameters'!$J$36,'Input Parameters'!$K$36)</f>
        <v>0.41692263561614723</v>
      </c>
      <c r="W1890" s="2">
        <f ca="1">N1890+(P1890-N1890)*(1-ERF((T1890-R1890)/(2*SQRT(L1890*'Input Parameters'!$E$38))))</f>
        <v>0.63243517543373484</v>
      </c>
      <c r="X1890">
        <f t="shared" ca="1" si="272"/>
        <v>0</v>
      </c>
      <c r="Y1890" s="7"/>
    </row>
    <row r="1891" spans="1:25" ht="15" customHeight="1" x14ac:dyDescent="0.25">
      <c r="A1891" s="139">
        <v>1884</v>
      </c>
      <c r="B1891" s="10">
        <f t="shared" ca="1" si="263"/>
        <v>0.97837448994356668</v>
      </c>
      <c r="C1891" s="60">
        <f ca="1">_xlfn.NORM.INV(B1891,'Input Parameters'!$E$15,'Input Parameters'!$F$15)</f>
        <v>380.50719498353118</v>
      </c>
      <c r="D1891" s="10">
        <f t="shared" ca="1" si="264"/>
        <v>0.85103412250942012</v>
      </c>
      <c r="E1891" s="62">
        <f ca="1">IF(_xlfn.NORM.INV(D1891,'Input Parameters'!$E$17,'Input Parameters'!$F$17)&lt;3500,3500,IF(_xlfn.NORM.INV(D1891,'Input Parameters'!$E$17,'Input Parameters'!$F$17)&gt;5500,5500,_xlfn.NORM.INV(D1891,'Input Parameters'!$E$17,'Input Parameters'!$F$17)))</f>
        <v>5500</v>
      </c>
      <c r="F1891" s="10">
        <f t="shared" ca="1" si="265"/>
        <v>0.48035125249174604</v>
      </c>
      <c r="G1891" s="64">
        <f ca="1">_xlfn.NORM.INV(F1891,'Input Parameters'!$E$20,'Input Parameters'!$F$20)</f>
        <v>282.31987736302875</v>
      </c>
      <c r="H1891" s="57">
        <f ca="1">EXP(E1891*(1/'Input Parameters'!$E$23-1/G1891))</f>
        <v>0.49386712395468213</v>
      </c>
      <c r="I1891" s="10">
        <f t="shared" ca="1" si="266"/>
        <v>4.2523365914174827E-2</v>
      </c>
      <c r="J1891" s="30">
        <f ca="1">_xlfn.BETA.INV(I1891,'Input Parameters'!$L$26,'Input Parameters'!$M$26,'Input Parameters'!$J$26,'Input Parameters'!$K$26)</f>
        <v>0.37171939897690331</v>
      </c>
      <c r="K1891" s="168">
        <f ca="1">('Input Parameters'!$E$27/'Input Parameters'!$E$38)^$J1891</f>
        <v>6.9505313253053702E-2</v>
      </c>
      <c r="L1891" s="69">
        <f ca="1">$H1891*$C1891*'Input Parameters'!$E$25*K1891</f>
        <v>13.061438051607444</v>
      </c>
      <c r="M1891" s="24">
        <f t="shared" ca="1" si="267"/>
        <v>2.3265958551367705E-2</v>
      </c>
      <c r="N1891" s="15">
        <f ca="1">_xlfn.NORM.INV(M1891,'Input Parameters'!$E$29,'Input Parameters'!$F$29)</f>
        <v>9.9800946395187551E-2</v>
      </c>
      <c r="O1891" s="8">
        <f t="shared" ca="1" si="268"/>
        <v>1.509628068182578E-2</v>
      </c>
      <c r="P1891" s="30">
        <f ca="1">_xlfn.LOGNORM.INV(O1891,'Input Parameters'!$H$30,'Input Parameters'!$I$30)</f>
        <v>0.96380075644833729</v>
      </c>
      <c r="Q1891" s="10">
        <f t="shared" ca="1" si="269"/>
        <v>0.79726106153556386</v>
      </c>
      <c r="R1891" s="30">
        <f>IF('Input Parameters'!$E$32=0,0,_xlfn.BETA.INV(Q1891,'Input Parameters'!$L$32,'Input Parameters'!$M$32,'Input Parameters'!$J$32,'Input Parameters'!$K$32))</f>
        <v>0</v>
      </c>
      <c r="S1891" s="10">
        <f t="shared" ca="1" si="270"/>
        <v>0.13440158647482203</v>
      </c>
      <c r="T1891" s="26">
        <f ca="1">_xlfn.LOGNORM.INV(S1891,'Input Parameters'!$H$34,'Input Parameters'!$I$34)</f>
        <v>43.923602880887231</v>
      </c>
      <c r="U1891" s="10">
        <f t="shared" ca="1" si="271"/>
        <v>0.51589818422964639</v>
      </c>
      <c r="V1891" s="30">
        <f ca="1">_xlfn.BETA.INV(U1891,'Input Parameters'!$L$36,'Input Parameters'!$M$36,'Input Parameters'!$J$36,'Input Parameters'!$K$36)</f>
        <v>0.59198569226238207</v>
      </c>
      <c r="W1891" s="2">
        <f ca="1">N1891+(P1891-N1891)*(1-ERF((T1891-R1891)/(2*SQRT(L1891*'Input Parameters'!$E$38))))</f>
        <v>0.43687187794701426</v>
      </c>
      <c r="X1891">
        <f t="shared" ca="1" si="272"/>
        <v>1</v>
      </c>
      <c r="Y1891" s="7"/>
    </row>
    <row r="1892" spans="1:25" ht="15" customHeight="1" x14ac:dyDescent="0.25">
      <c r="A1892" s="139">
        <v>1885</v>
      </c>
      <c r="B1892" s="10">
        <f t="shared" ca="1" si="263"/>
        <v>0.43324096087847574</v>
      </c>
      <c r="C1892" s="60">
        <f ca="1">_xlfn.NORM.INV(B1892,'Input Parameters'!$E$15,'Input Parameters'!$F$15)</f>
        <v>261.85571983233052</v>
      </c>
      <c r="D1892" s="10">
        <f t="shared" ca="1" si="264"/>
        <v>0.55056354532535268</v>
      </c>
      <c r="E1892" s="62">
        <f ca="1">IF(_xlfn.NORM.INV(D1892,'Input Parameters'!$E$17,'Input Parameters'!$F$17)&lt;3500,3500,IF(_xlfn.NORM.INV(D1892,'Input Parameters'!$E$17,'Input Parameters'!$F$17)&gt;5500,5500,_xlfn.NORM.INV(D1892,'Input Parameters'!$E$17,'Input Parameters'!$F$17)))</f>
        <v>4888.9596893681082</v>
      </c>
      <c r="F1892" s="10">
        <f t="shared" ca="1" si="265"/>
        <v>0.64830840231088116</v>
      </c>
      <c r="G1892" s="64">
        <f ca="1">_xlfn.NORM.INV(F1892,'Input Parameters'!$E$20,'Input Parameters'!$F$20)</f>
        <v>285.20107527366338</v>
      </c>
      <c r="H1892" s="57">
        <f ca="1">EXP(E1892*(1/'Input Parameters'!$E$23-1/G1892))</f>
        <v>0.63624786201538341</v>
      </c>
      <c r="I1892" s="10">
        <f t="shared" ca="1" si="266"/>
        <v>0.93619663900074424</v>
      </c>
      <c r="J1892" s="30">
        <f ca="1">_xlfn.BETA.INV(I1892,'Input Parameters'!$L$26,'Input Parameters'!$M$26,'Input Parameters'!$J$26,'Input Parameters'!$K$26)</f>
        <v>0.86469922690384127</v>
      </c>
      <c r="K1892" s="168">
        <f ca="1">('Input Parameters'!$E$27/'Input Parameters'!$E$38)^$J1892</f>
        <v>2.0243470054079624E-3</v>
      </c>
      <c r="L1892" s="69">
        <f ca="1">$H1892*$C1892*'Input Parameters'!$E$25*K1892</f>
        <v>0.33726662009046832</v>
      </c>
      <c r="M1892" s="24">
        <f t="shared" ca="1" si="267"/>
        <v>0.12735763087615171</v>
      </c>
      <c r="N1892" s="15">
        <f ca="1">_xlfn.NORM.INV(M1892,'Input Parameters'!$E$29,'Input Parameters'!$F$29)</f>
        <v>9.988610290281183E-2</v>
      </c>
      <c r="O1892" s="8">
        <f t="shared" ca="1" si="268"/>
        <v>0.4730139507425396</v>
      </c>
      <c r="P1892" s="30">
        <f ca="1">_xlfn.LOGNORM.INV(O1892,'Input Parameters'!$H$30,'Input Parameters'!$I$30)</f>
        <v>2.5988327094337951</v>
      </c>
      <c r="Q1892" s="10">
        <f t="shared" ca="1" si="269"/>
        <v>0.74277793079792676</v>
      </c>
      <c r="R1892" s="30">
        <f>IF('Input Parameters'!$E$32=0,0,_xlfn.BETA.INV(Q1892,'Input Parameters'!$L$32,'Input Parameters'!$M$32,'Input Parameters'!$J$32,'Input Parameters'!$K$32))</f>
        <v>0</v>
      </c>
      <c r="S1892" s="10">
        <f t="shared" ca="1" si="270"/>
        <v>6.0611503342781092E-2</v>
      </c>
      <c r="T1892" s="26">
        <f ca="1">_xlfn.LOGNORM.INV(S1892,'Input Parameters'!$H$34,'Input Parameters'!$I$34)</f>
        <v>41.562030524433794</v>
      </c>
      <c r="U1892" s="10">
        <f t="shared" ca="1" si="271"/>
        <v>0.33939365839925884</v>
      </c>
      <c r="V1892" s="30">
        <f ca="1">_xlfn.BETA.INV(U1892,'Input Parameters'!$L$36,'Input Parameters'!$M$36,'Input Parameters'!$J$36,'Input Parameters'!$K$36)</f>
        <v>0.52539840073433419</v>
      </c>
      <c r="W1892" s="2">
        <f ca="1">N1892+(P1892-N1892)*(1-ERF((T1892-R1892)/(2*SQRT(L1892*'Input Parameters'!$E$38))))</f>
        <v>9.9887147753119535E-2</v>
      </c>
      <c r="X1892">
        <f t="shared" ca="1" si="272"/>
        <v>1</v>
      </c>
      <c r="Y1892" s="7"/>
    </row>
    <row r="1893" spans="1:25" ht="15" customHeight="1" x14ac:dyDescent="0.25">
      <c r="A1893" s="139">
        <v>1886</v>
      </c>
      <c r="B1893" s="10">
        <f t="shared" ca="1" si="263"/>
        <v>0.27410834903314218</v>
      </c>
      <c r="C1893" s="60">
        <f ca="1">_xlfn.NORM.INV(B1893,'Input Parameters'!$E$15,'Input Parameters'!$F$15)</f>
        <v>238.42758870585789</v>
      </c>
      <c r="D1893" s="10">
        <f t="shared" ca="1" si="264"/>
        <v>0.51140776291519219</v>
      </c>
      <c r="E1893" s="62">
        <f ca="1">IF(_xlfn.NORM.INV(D1893,'Input Parameters'!$E$17,'Input Parameters'!$F$17)&lt;3500,3500,IF(_xlfn.NORM.INV(D1893,'Input Parameters'!$E$17,'Input Parameters'!$F$17)&gt;5500,5500,_xlfn.NORM.INV(D1893,'Input Parameters'!$E$17,'Input Parameters'!$F$17)))</f>
        <v>4820.0192433671182</v>
      </c>
      <c r="F1893" s="10">
        <f t="shared" ca="1" si="265"/>
        <v>0.35973829407074343</v>
      </c>
      <c r="G1893" s="64">
        <f ca="1">_xlfn.NORM.INV(F1893,'Input Parameters'!$E$20,'Input Parameters'!$F$20)</f>
        <v>280.24363865703242</v>
      </c>
      <c r="H1893" s="57">
        <f ca="1">EXP(E1893*(1/'Input Parameters'!$E$23-1/G1893))</f>
        <v>0.47485060686184682</v>
      </c>
      <c r="I1893" s="10">
        <f t="shared" ca="1" si="266"/>
        <v>0.62901462753240356</v>
      </c>
      <c r="J1893" s="30">
        <f ca="1">_xlfn.BETA.INV(I1893,'Input Parameters'!$L$26,'Input Parameters'!$M$26,'Input Parameters'!$J$26,'Input Parameters'!$K$26)</f>
        <v>0.71283939520874307</v>
      </c>
      <c r="K1893" s="168">
        <f ca="1">('Input Parameters'!$E$27/'Input Parameters'!$E$38)^$J1893</f>
        <v>6.0167145980356881E-3</v>
      </c>
      <c r="L1893" s="69">
        <f ca="1">$H1893*$C1893*'Input Parameters'!$E$25*K1893</f>
        <v>0.68119729589305589</v>
      </c>
      <c r="M1893" s="24">
        <f t="shared" ca="1" si="267"/>
        <v>0.74226490218273478</v>
      </c>
      <c r="N1893" s="15">
        <f ca="1">_xlfn.NORM.INV(M1893,'Input Parameters'!$E$29,'Input Parameters'!$F$29)</f>
        <v>0.10006503437612867</v>
      </c>
      <c r="O1893" s="8">
        <f t="shared" ca="1" si="268"/>
        <v>0.99748102962876584</v>
      </c>
      <c r="P1893" s="30">
        <f ca="1">_xlfn.LOGNORM.INV(O1893,'Input Parameters'!$H$30,'Input Parameters'!$I$30)</f>
        <v>10.09336666083753</v>
      </c>
      <c r="Q1893" s="10">
        <f t="shared" ca="1" si="269"/>
        <v>0.40124957693957886</v>
      </c>
      <c r="R1893" s="30">
        <f>IF('Input Parameters'!$E$32=0,0,_xlfn.BETA.INV(Q1893,'Input Parameters'!$L$32,'Input Parameters'!$M$32,'Input Parameters'!$J$32,'Input Parameters'!$K$32))</f>
        <v>0</v>
      </c>
      <c r="S1893" s="10">
        <f t="shared" ca="1" si="270"/>
        <v>0.46361682862252818</v>
      </c>
      <c r="T1893" s="26">
        <f ca="1">_xlfn.LOGNORM.INV(S1893,'Input Parameters'!$H$34,'Input Parameters'!$I$34)</f>
        <v>49.837750844845424</v>
      </c>
      <c r="U1893" s="10">
        <f t="shared" ca="1" si="271"/>
        <v>0.10540955806130714</v>
      </c>
      <c r="V1893" s="30">
        <f ca="1">_xlfn.BETA.INV(U1893,'Input Parameters'!$L$36,'Input Parameters'!$M$36,'Input Parameters'!$J$36,'Input Parameters'!$K$36)</f>
        <v>0.42019934497926836</v>
      </c>
      <c r="W1893" s="2">
        <f ca="1">N1893+(P1893-N1893)*(1-ERF((T1893-R1893)/(2*SQRT(L1893*'Input Parameters'!$E$38))))</f>
        <v>0.10026055642420406</v>
      </c>
      <c r="X1893">
        <f t="shared" ca="1" si="272"/>
        <v>1</v>
      </c>
      <c r="Y1893" s="7"/>
    </row>
    <row r="1894" spans="1:25" ht="15" customHeight="1" x14ac:dyDescent="0.25">
      <c r="A1894" s="139">
        <v>1887</v>
      </c>
      <c r="B1894" s="10">
        <f t="shared" ca="1" si="263"/>
        <v>0.52905944729142451</v>
      </c>
      <c r="C1894" s="60">
        <f ca="1">_xlfn.NORM.INV(B1894,'Input Parameters'!$E$15,'Input Parameters'!$F$15)</f>
        <v>274.91821426458057</v>
      </c>
      <c r="D1894" s="10">
        <f t="shared" ca="1" si="264"/>
        <v>8.4864546366904881E-2</v>
      </c>
      <c r="E1894" s="62">
        <f ca="1">IF(_xlfn.NORM.INV(D1894,'Input Parameters'!$E$17,'Input Parameters'!$F$17)&lt;3500,3500,IF(_xlfn.NORM.INV(D1894,'Input Parameters'!$E$17,'Input Parameters'!$F$17)&gt;5500,5500,_xlfn.NORM.INV(D1894,'Input Parameters'!$E$17,'Input Parameters'!$F$17)))</f>
        <v>3838.8476365954657</v>
      </c>
      <c r="F1894" s="10">
        <f t="shared" ca="1" si="265"/>
        <v>0.20762319946427987</v>
      </c>
      <c r="G1894" s="64">
        <f ca="1">_xlfn.NORM.INV(F1894,'Input Parameters'!$E$20,'Input Parameters'!$F$20)</f>
        <v>277.19153744784927</v>
      </c>
      <c r="H1894" s="57">
        <f ca="1">EXP(E1894*(1/'Input Parameters'!$E$23-1/G1894))</f>
        <v>0.47521871898859053</v>
      </c>
      <c r="I1894" s="10">
        <f t="shared" ca="1" si="266"/>
        <v>0.40679231291410645</v>
      </c>
      <c r="J1894" s="30">
        <f ca="1">_xlfn.BETA.INV(I1894,'Input Parameters'!$L$26,'Input Parameters'!$M$26,'Input Parameters'!$J$26,'Input Parameters'!$K$26)</f>
        <v>0.62282174645239641</v>
      </c>
      <c r="K1894" s="168">
        <f ca="1">('Input Parameters'!$E$27/'Input Parameters'!$E$38)^$J1894</f>
        <v>1.147579569957956E-2</v>
      </c>
      <c r="L1894" s="69">
        <f ca="1">$H1894*$C1894*'Input Parameters'!$E$25*K1894</f>
        <v>1.4992700366597271</v>
      </c>
      <c r="M1894" s="24">
        <f t="shared" ca="1" si="267"/>
        <v>0.19621198772261061</v>
      </c>
      <c r="N1894" s="15">
        <f ca="1">_xlfn.NORM.INV(M1894,'Input Parameters'!$E$29,'Input Parameters'!$F$29)</f>
        <v>9.9914477026075157E-2</v>
      </c>
      <c r="O1894" s="8">
        <f t="shared" ca="1" si="268"/>
        <v>0.61737462959438605</v>
      </c>
      <c r="P1894" s="30">
        <f ca="1">_xlfn.LOGNORM.INV(O1894,'Input Parameters'!$H$30,'Input Parameters'!$I$30)</f>
        <v>3.0897494660987777</v>
      </c>
      <c r="Q1894" s="10">
        <f t="shared" ca="1" si="269"/>
        <v>0.65919556010556635</v>
      </c>
      <c r="R1894" s="30">
        <f>IF('Input Parameters'!$E$32=0,0,_xlfn.BETA.INV(Q1894,'Input Parameters'!$L$32,'Input Parameters'!$M$32,'Input Parameters'!$J$32,'Input Parameters'!$K$32))</f>
        <v>0</v>
      </c>
      <c r="S1894" s="10">
        <f t="shared" ca="1" si="270"/>
        <v>0.95674975793154193</v>
      </c>
      <c r="T1894" s="26">
        <f ca="1">_xlfn.LOGNORM.INV(S1894,'Input Parameters'!$H$34,'Input Parameters'!$I$34)</f>
        <v>62.401137651857724</v>
      </c>
      <c r="U1894" s="10">
        <f t="shared" ca="1" si="271"/>
        <v>0.53032632550132675</v>
      </c>
      <c r="V1894" s="30">
        <f ca="1">_xlfn.BETA.INV(U1894,'Input Parameters'!$L$36,'Input Parameters'!$M$36,'Input Parameters'!$J$36,'Input Parameters'!$K$36)</f>
        <v>0.59756680164663778</v>
      </c>
      <c r="W1894" s="2">
        <f ca="1">N1894+(P1894-N1894)*(1-ERF((T1894-R1894)/(2*SQRT(L1894*'Input Parameters'!$E$38))))</f>
        <v>0.10085277661740767</v>
      </c>
      <c r="X1894">
        <f t="shared" ca="1" si="272"/>
        <v>1</v>
      </c>
      <c r="Y1894" s="7"/>
    </row>
    <row r="1895" spans="1:25" ht="15" customHeight="1" x14ac:dyDescent="0.25">
      <c r="A1895" s="139">
        <v>1888</v>
      </c>
      <c r="B1895" s="10">
        <f t="shared" ca="1" si="263"/>
        <v>0.78455909161032078</v>
      </c>
      <c r="C1895" s="60">
        <f ca="1">_xlfn.NORM.INV(B1895,'Input Parameters'!$E$15,'Input Parameters'!$F$15)</f>
        <v>313.65448243165474</v>
      </c>
      <c r="D1895" s="10">
        <f t="shared" ca="1" si="264"/>
        <v>0.20550608096842327</v>
      </c>
      <c r="E1895" s="62">
        <f ca="1">IF(_xlfn.NORM.INV(D1895,'Input Parameters'!$E$17,'Input Parameters'!$F$17)&lt;3500,3500,IF(_xlfn.NORM.INV(D1895,'Input Parameters'!$E$17,'Input Parameters'!$F$17)&gt;5500,5500,_xlfn.NORM.INV(D1895,'Input Parameters'!$E$17,'Input Parameters'!$F$17)))</f>
        <v>4224.5203767062158</v>
      </c>
      <c r="F1895" s="10">
        <f t="shared" ca="1" si="265"/>
        <v>0.57657337343319714</v>
      </c>
      <c r="G1895" s="64">
        <f ca="1">_xlfn.NORM.INV(F1895,'Input Parameters'!$E$20,'Input Parameters'!$F$20)</f>
        <v>283.9440044099843</v>
      </c>
      <c r="H1895" s="57">
        <f ca="1">EXP(E1895*(1/'Input Parameters'!$E$23-1/G1895))</f>
        <v>0.63362873556475452</v>
      </c>
      <c r="I1895" s="10">
        <f t="shared" ca="1" si="266"/>
        <v>0.59958886951960477</v>
      </c>
      <c r="J1895" s="30">
        <f ca="1">_xlfn.BETA.INV(I1895,'Input Parameters'!$L$26,'Input Parameters'!$M$26,'Input Parameters'!$J$26,'Input Parameters'!$K$26)</f>
        <v>0.70110815111597424</v>
      </c>
      <c r="K1895" s="168">
        <f ca="1">('Input Parameters'!$E$27/'Input Parameters'!$E$38)^$J1895</f>
        <v>6.5449244431338592E-3</v>
      </c>
      <c r="L1895" s="69">
        <f ca="1">$H1895*$C1895*'Input Parameters'!$E$25*K1895</f>
        <v>1.3007415111790128</v>
      </c>
      <c r="M1895" s="24">
        <f t="shared" ca="1" si="267"/>
        <v>0.8798044322164793</v>
      </c>
      <c r="N1895" s="15">
        <f ca="1">_xlfn.NORM.INV(M1895,'Input Parameters'!$E$29,'Input Parameters'!$F$29)</f>
        <v>0.10011740097119722</v>
      </c>
      <c r="O1895" s="8">
        <f t="shared" ca="1" si="268"/>
        <v>3.8764258178098698E-2</v>
      </c>
      <c r="P1895" s="30">
        <f ca="1">_xlfn.LOGNORM.INV(O1895,'Input Parameters'!$H$30,'Input Parameters'!$I$30)</f>
        <v>1.1655457543318413</v>
      </c>
      <c r="Q1895" s="10">
        <f t="shared" ca="1" si="269"/>
        <v>0.71341864208854044</v>
      </c>
      <c r="R1895" s="30">
        <f>IF('Input Parameters'!$E$32=0,0,_xlfn.BETA.INV(Q1895,'Input Parameters'!$L$32,'Input Parameters'!$M$32,'Input Parameters'!$J$32,'Input Parameters'!$K$32))</f>
        <v>0</v>
      </c>
      <c r="S1895" s="10">
        <f t="shared" ca="1" si="270"/>
        <v>0.90465689190901655</v>
      </c>
      <c r="T1895" s="26">
        <f ca="1">_xlfn.LOGNORM.INV(S1895,'Input Parameters'!$H$34,'Input Parameters'!$I$34)</f>
        <v>59.327897771768519</v>
      </c>
      <c r="U1895" s="10">
        <f t="shared" ca="1" si="271"/>
        <v>0.99349896933251691</v>
      </c>
      <c r="V1895" s="30">
        <f ca="1">_xlfn.BETA.INV(U1895,'Input Parameters'!$L$36,'Input Parameters'!$M$36,'Input Parameters'!$J$36,'Input Parameters'!$K$36)</f>
        <v>1.0293244331495428</v>
      </c>
      <c r="W1895" s="2">
        <f ca="1">N1895+(P1895-N1895)*(1-ERF((T1895-R1895)/(2*SQRT(L1895*'Input Parameters'!$E$38))))</f>
        <v>0.10036754591497894</v>
      </c>
      <c r="X1895">
        <f t="shared" ca="1" si="272"/>
        <v>1</v>
      </c>
      <c r="Y1895" s="7"/>
    </row>
    <row r="1896" spans="1:25" ht="15" customHeight="1" x14ac:dyDescent="0.25">
      <c r="A1896" s="139">
        <v>1889</v>
      </c>
      <c r="B1896" s="10">
        <f t="shared" ca="1" si="263"/>
        <v>0.37389547391675926</v>
      </c>
      <c r="C1896" s="60">
        <f ca="1">_xlfn.NORM.INV(B1896,'Input Parameters'!$E$15,'Input Parameters'!$F$15)</f>
        <v>253.54110768709342</v>
      </c>
      <c r="D1896" s="10">
        <f t="shared" ca="1" si="264"/>
        <v>0.46462179711946971</v>
      </c>
      <c r="E1896" s="62">
        <f ca="1">IF(_xlfn.NORM.INV(D1896,'Input Parameters'!$E$17,'Input Parameters'!$F$17)&lt;3500,3500,IF(_xlfn.NORM.INV(D1896,'Input Parameters'!$E$17,'Input Parameters'!$F$17)&gt;5500,5500,_xlfn.NORM.INV(D1896,'Input Parameters'!$E$17,'Input Parameters'!$F$17)))</f>
        <v>4737.8424103108609</v>
      </c>
      <c r="F1896" s="10">
        <f t="shared" ca="1" si="265"/>
        <v>0.62863460264817861</v>
      </c>
      <c r="G1896" s="64">
        <f ca="1">_xlfn.NORM.INV(F1896,'Input Parameters'!$E$20,'Input Parameters'!$F$20)</f>
        <v>284.84920278362279</v>
      </c>
      <c r="H1896" s="57">
        <f ca="1">EXP(E1896*(1/'Input Parameters'!$E$23-1/G1896))</f>
        <v>0.63209745944315265</v>
      </c>
      <c r="I1896" s="10">
        <f t="shared" ca="1" si="266"/>
        <v>0.55227202525880748</v>
      </c>
      <c r="J1896" s="30">
        <f ca="1">_xlfn.BETA.INV(I1896,'Input Parameters'!$L$26,'Input Parameters'!$M$26,'Input Parameters'!$J$26,'Input Parameters'!$K$26)</f>
        <v>0.68230868871147599</v>
      </c>
      <c r="K1896" s="168">
        <f ca="1">('Input Parameters'!$E$27/'Input Parameters'!$E$38)^$J1896</f>
        <v>7.4897756628275044E-3</v>
      </c>
      <c r="L1896" s="69">
        <f ca="1">$H1896*$C1896*'Input Parameters'!$E$25*K1896</f>
        <v>1.2003315954715363</v>
      </c>
      <c r="M1896" s="24">
        <f t="shared" ca="1" si="267"/>
        <v>0.64738722179800301</v>
      </c>
      <c r="N1896" s="15">
        <f ca="1">_xlfn.NORM.INV(M1896,'Input Parameters'!$E$29,'Input Parameters'!$F$29)</f>
        <v>0.1000378276021503</v>
      </c>
      <c r="O1896" s="8">
        <f t="shared" ca="1" si="268"/>
        <v>0.46032123096784139</v>
      </c>
      <c r="P1896" s="30">
        <f ca="1">_xlfn.LOGNORM.INV(O1896,'Input Parameters'!$H$30,'Input Parameters'!$I$30)</f>
        <v>2.5599297863037132</v>
      </c>
      <c r="Q1896" s="10">
        <f t="shared" ca="1" si="269"/>
        <v>0.5571468483760974</v>
      </c>
      <c r="R1896" s="30">
        <f>IF('Input Parameters'!$E$32=0,0,_xlfn.BETA.INV(Q1896,'Input Parameters'!$L$32,'Input Parameters'!$M$32,'Input Parameters'!$J$32,'Input Parameters'!$K$32))</f>
        <v>0</v>
      </c>
      <c r="S1896" s="10">
        <f t="shared" ca="1" si="270"/>
        <v>4.436120754182149E-2</v>
      </c>
      <c r="T1896" s="26">
        <f ca="1">_xlfn.LOGNORM.INV(S1896,'Input Parameters'!$H$34,'Input Parameters'!$I$34)</f>
        <v>40.780191609205509</v>
      </c>
      <c r="U1896" s="10">
        <f t="shared" ca="1" si="271"/>
        <v>0.95495016780957775</v>
      </c>
      <c r="V1896" s="30">
        <f ca="1">_xlfn.BETA.INV(U1896,'Input Parameters'!$L$36,'Input Parameters'!$M$36,'Input Parameters'!$J$36,'Input Parameters'!$K$36)</f>
        <v>0.87871418446362659</v>
      </c>
      <c r="W1896" s="2">
        <f ca="1">N1896+(P1896-N1896)*(1-ERF((T1896-R1896)/(2*SQRT(L1896*'Input Parameters'!$E$38))))</f>
        <v>0.12091917499647449</v>
      </c>
      <c r="X1896">
        <f t="shared" ca="1" si="272"/>
        <v>1</v>
      </c>
      <c r="Y1896" s="7"/>
    </row>
    <row r="1897" spans="1:25" ht="15" customHeight="1" x14ac:dyDescent="0.25">
      <c r="A1897" s="139">
        <v>1890</v>
      </c>
      <c r="B1897" s="10">
        <f t="shared" ca="1" si="263"/>
        <v>0.56133430806494033</v>
      </c>
      <c r="C1897" s="60">
        <f ca="1">_xlfn.NORM.INV(B1897,'Input Parameters'!$E$15,'Input Parameters'!$F$15)</f>
        <v>279.33212184218598</v>
      </c>
      <c r="D1897" s="10">
        <f t="shared" ca="1" si="264"/>
        <v>0.63893866968671631</v>
      </c>
      <c r="E1897" s="62">
        <f ca="1">IF(_xlfn.NORM.INV(D1897,'Input Parameters'!$E$17,'Input Parameters'!$F$17)&lt;3500,3500,IF(_xlfn.NORM.INV(D1897,'Input Parameters'!$E$17,'Input Parameters'!$F$17)&gt;5500,5500,_xlfn.NORM.INV(D1897,'Input Parameters'!$E$17,'Input Parameters'!$F$17)))</f>
        <v>5048.9363393499034</v>
      </c>
      <c r="F1897" s="10">
        <f t="shared" ca="1" si="265"/>
        <v>0.96519953333777264</v>
      </c>
      <c r="G1897" s="64">
        <f ca="1">_xlfn.NORM.INV(F1897,'Input Parameters'!$E$20,'Input Parameters'!$F$20)</f>
        <v>294.80714344070833</v>
      </c>
      <c r="H1897" s="57">
        <f ca="1">EXP(E1897*(1/'Input Parameters'!$E$23-1/G1897))</f>
        <v>1.1161424229477446</v>
      </c>
      <c r="I1897" s="10">
        <f t="shared" ca="1" si="266"/>
        <v>0.19804588994089833</v>
      </c>
      <c r="J1897" s="30">
        <f ca="1">_xlfn.BETA.INV(I1897,'Input Parameters'!$L$26,'Input Parameters'!$M$26,'Input Parameters'!$J$26,'Input Parameters'!$K$26)</f>
        <v>0.51867094842408556</v>
      </c>
      <c r="K1897" s="168">
        <f ca="1">('Input Parameters'!$E$27/'Input Parameters'!$E$38)^$J1897</f>
        <v>2.4223330623203455E-2</v>
      </c>
      <c r="L1897" s="69">
        <f ca="1">$H1897*$C1897*'Input Parameters'!$E$25*K1897</f>
        <v>7.5522151287584105</v>
      </c>
      <c r="M1897" s="24">
        <f t="shared" ca="1" si="267"/>
        <v>0.20641511908343324</v>
      </c>
      <c r="N1897" s="15">
        <f ca="1">_xlfn.NORM.INV(M1897,'Input Parameters'!$E$29,'Input Parameters'!$F$29)</f>
        <v>9.9918107681003066E-2</v>
      </c>
      <c r="O1897" s="8">
        <f t="shared" ca="1" si="268"/>
        <v>0.42261145406592782</v>
      </c>
      <c r="P1897" s="30">
        <f ca="1">_xlfn.LOGNORM.INV(O1897,'Input Parameters'!$H$30,'Input Parameters'!$I$30)</f>
        <v>2.4469042797949596</v>
      </c>
      <c r="Q1897" s="10">
        <f t="shared" ca="1" si="269"/>
        <v>0.4476105854974326</v>
      </c>
      <c r="R1897" s="30">
        <f>IF('Input Parameters'!$E$32=0,0,_xlfn.BETA.INV(Q1897,'Input Parameters'!$L$32,'Input Parameters'!$M$32,'Input Parameters'!$J$32,'Input Parameters'!$K$32))</f>
        <v>0</v>
      </c>
      <c r="S1897" s="10">
        <f t="shared" ca="1" si="270"/>
        <v>0.14204807585353885</v>
      </c>
      <c r="T1897" s="26">
        <f ca="1">_xlfn.LOGNORM.INV(S1897,'Input Parameters'!$H$34,'Input Parameters'!$I$34)</f>
        <v>44.113574034342292</v>
      </c>
      <c r="U1897" s="10">
        <f t="shared" ca="1" si="271"/>
        <v>0.8272685676866115</v>
      </c>
      <c r="V1897" s="30">
        <f ca="1">_xlfn.BETA.INV(U1897,'Input Parameters'!$L$36,'Input Parameters'!$M$36,'Input Parameters'!$J$36,'Input Parameters'!$K$36)</f>
        <v>0.74150118714825464</v>
      </c>
      <c r="W1897" s="2">
        <f ca="1">N1897+(P1897-N1897)*(1-ERF((T1897-R1897)/(2*SQRT(L1897*'Input Parameters'!$E$38))))</f>
        <v>0.70156521732060761</v>
      </c>
      <c r="X1897">
        <f t="shared" ca="1" si="272"/>
        <v>1</v>
      </c>
      <c r="Y1897" s="7"/>
    </row>
    <row r="1898" spans="1:25" ht="15" customHeight="1" x14ac:dyDescent="0.25">
      <c r="A1898" s="139">
        <v>1891</v>
      </c>
      <c r="B1898" s="10">
        <f t="shared" ca="1" si="263"/>
        <v>0.87953093485537748</v>
      </c>
      <c r="C1898" s="60">
        <f ca="1">_xlfn.NORM.INV(B1898,'Input Parameters'!$E$15,'Input Parameters'!$F$15)</f>
        <v>334.51687529080482</v>
      </c>
      <c r="D1898" s="10">
        <f t="shared" ca="1" si="264"/>
        <v>0.71215263698602327</v>
      </c>
      <c r="E1898" s="62">
        <f ca="1">IF(_xlfn.NORM.INV(D1898,'Input Parameters'!$E$17,'Input Parameters'!$F$17)&lt;3500,3500,IF(_xlfn.NORM.INV(D1898,'Input Parameters'!$E$17,'Input Parameters'!$F$17)&gt;5500,5500,_xlfn.NORM.INV(D1898,'Input Parameters'!$E$17,'Input Parameters'!$F$17)))</f>
        <v>5191.7790787607519</v>
      </c>
      <c r="F1898" s="10">
        <f t="shared" ca="1" si="265"/>
        <v>0.16849354494899316</v>
      </c>
      <c r="G1898" s="64">
        <f ca="1">_xlfn.NORM.INV(F1898,'Input Parameters'!$E$20,'Input Parameters'!$F$20)</f>
        <v>276.21709303066962</v>
      </c>
      <c r="H1898" s="57">
        <f ca="1">EXP(E1898*(1/'Input Parameters'!$E$23-1/G1898))</f>
        <v>0.34223483759257745</v>
      </c>
      <c r="I1898" s="10">
        <f t="shared" ca="1" si="266"/>
        <v>0.28298400875453122</v>
      </c>
      <c r="J1898" s="30">
        <f ca="1">_xlfn.BETA.INV(I1898,'Input Parameters'!$L$26,'Input Parameters'!$M$26,'Input Parameters'!$J$26,'Input Parameters'!$K$26)</f>
        <v>0.56577481772888227</v>
      </c>
      <c r="K1898" s="168">
        <f ca="1">('Input Parameters'!$E$27/'Input Parameters'!$E$38)^$J1898</f>
        <v>1.7278087333458259E-2</v>
      </c>
      <c r="L1898" s="69">
        <f ca="1">$H1898*$C1898*'Input Parameters'!$E$25*K1898</f>
        <v>1.9780529478255366</v>
      </c>
      <c r="M1898" s="24">
        <f t="shared" ca="1" si="267"/>
        <v>0.30734331254624414</v>
      </c>
      <c r="N1898" s="15">
        <f ca="1">_xlfn.NORM.INV(M1898,'Input Parameters'!$E$29,'Input Parameters'!$F$29)</f>
        <v>9.9949660505521676E-2</v>
      </c>
      <c r="O1898" s="8">
        <f t="shared" ca="1" si="268"/>
        <v>0.12139385469559971</v>
      </c>
      <c r="P1898" s="30">
        <f ca="1">_xlfn.LOGNORM.INV(O1898,'Input Parameters'!$H$30,'Input Parameters'!$I$30)</f>
        <v>1.5453918572824794</v>
      </c>
      <c r="Q1898" s="10">
        <f t="shared" ca="1" si="269"/>
        <v>0.31990626926992405</v>
      </c>
      <c r="R1898" s="30">
        <f>IF('Input Parameters'!$E$32=0,0,_xlfn.BETA.INV(Q1898,'Input Parameters'!$L$32,'Input Parameters'!$M$32,'Input Parameters'!$J$32,'Input Parameters'!$K$32))</f>
        <v>0</v>
      </c>
      <c r="S1898" s="10">
        <f t="shared" ca="1" si="270"/>
        <v>0.8736856386402192</v>
      </c>
      <c r="T1898" s="26">
        <f ca="1">_xlfn.LOGNORM.INV(S1898,'Input Parameters'!$H$34,'Input Parameters'!$I$34)</f>
        <v>58.124590525468243</v>
      </c>
      <c r="U1898" s="10">
        <f t="shared" ca="1" si="271"/>
        <v>0.89295562246550075</v>
      </c>
      <c r="V1898" s="30">
        <f ca="1">_xlfn.BETA.INV(U1898,'Input Parameters'!$L$36,'Input Parameters'!$M$36,'Input Parameters'!$J$36,'Input Parameters'!$K$36)</f>
        <v>0.79500377052681559</v>
      </c>
      <c r="W1898" s="2">
        <f ca="1">N1898+(P1898-N1898)*(1-ERF((T1898-R1898)/(2*SQRT(L1898*'Input Parameters'!$E$38))))</f>
        <v>0.1049718208816188</v>
      </c>
      <c r="X1898">
        <f t="shared" ca="1" si="272"/>
        <v>1</v>
      </c>
      <c r="Y1898" s="7"/>
    </row>
    <row r="1899" spans="1:25" ht="15" customHeight="1" x14ac:dyDescent="0.25">
      <c r="A1899" s="139">
        <v>1892</v>
      </c>
      <c r="B1899" s="10">
        <f t="shared" ca="1" si="263"/>
        <v>0.57261622921071686</v>
      </c>
      <c r="C1899" s="60">
        <f ca="1">_xlfn.NORM.INV(B1899,'Input Parameters'!$E$15,'Input Parameters'!$F$15)</f>
        <v>280.88670452442699</v>
      </c>
      <c r="D1899" s="10">
        <f t="shared" ca="1" si="264"/>
        <v>0.37160913776658455</v>
      </c>
      <c r="E1899" s="62">
        <f ca="1">IF(_xlfn.NORM.INV(D1899,'Input Parameters'!$E$17,'Input Parameters'!$F$17)&lt;3500,3500,IF(_xlfn.NORM.INV(D1899,'Input Parameters'!$E$17,'Input Parameters'!$F$17)&gt;5500,5500,_xlfn.NORM.INV(D1899,'Input Parameters'!$E$17,'Input Parameters'!$F$17)))</f>
        <v>4570.6838449124562</v>
      </c>
      <c r="F1899" s="10">
        <f t="shared" ca="1" si="265"/>
        <v>0.48964178686104154</v>
      </c>
      <c r="G1899" s="64">
        <f ca="1">_xlfn.NORM.INV(F1899,'Input Parameters'!$E$20,'Input Parameters'!$F$20)</f>
        <v>282.47602037731468</v>
      </c>
      <c r="H1899" s="57">
        <f ca="1">EXP(E1899*(1/'Input Parameters'!$E$23-1/G1899))</f>
        <v>0.56139213277771427</v>
      </c>
      <c r="I1899" s="10">
        <f t="shared" ca="1" si="266"/>
        <v>0.31253804820221098</v>
      </c>
      <c r="J1899" s="30">
        <f ca="1">_xlfn.BETA.INV(I1899,'Input Parameters'!$L$26,'Input Parameters'!$M$26,'Input Parameters'!$J$26,'Input Parameters'!$K$26)</f>
        <v>0.58030788216500095</v>
      </c>
      <c r="K1899" s="168">
        <f ca="1">('Input Parameters'!$E$27/'Input Parameters'!$E$38)^$J1899</f>
        <v>1.5567619034348846E-2</v>
      </c>
      <c r="L1899" s="69">
        <f ca="1">$H1899*$C1899*'Input Parameters'!$E$25*K1899</f>
        <v>2.4548202671913728</v>
      </c>
      <c r="M1899" s="24">
        <f t="shared" ca="1" si="267"/>
        <v>0.34514498890394252</v>
      </c>
      <c r="N1899" s="15">
        <f ca="1">_xlfn.NORM.INV(M1899,'Input Parameters'!$E$29,'Input Parameters'!$F$29)</f>
        <v>9.9960153842606037E-2</v>
      </c>
      <c r="O1899" s="8">
        <f t="shared" ca="1" si="268"/>
        <v>0.8062769681167048</v>
      </c>
      <c r="P1899" s="30">
        <f ca="1">_xlfn.LOGNORM.INV(O1899,'Input Parameters'!$H$30,'Input Parameters'!$I$30)</f>
        <v>4.0361829568938594</v>
      </c>
      <c r="Q1899" s="10">
        <f t="shared" ca="1" si="269"/>
        <v>0.57047794774832161</v>
      </c>
      <c r="R1899" s="30">
        <f>IF('Input Parameters'!$E$32=0,0,_xlfn.BETA.INV(Q1899,'Input Parameters'!$L$32,'Input Parameters'!$M$32,'Input Parameters'!$J$32,'Input Parameters'!$K$32))</f>
        <v>0</v>
      </c>
      <c r="S1899" s="10">
        <f t="shared" ca="1" si="270"/>
        <v>0.71014060572538606</v>
      </c>
      <c r="T1899" s="26">
        <f ca="1">_xlfn.LOGNORM.INV(S1899,'Input Parameters'!$H$34,'Input Parameters'!$I$34)</f>
        <v>54.006292052911</v>
      </c>
      <c r="U1899" s="10">
        <f t="shared" ca="1" si="271"/>
        <v>0.67692884755574279</v>
      </c>
      <c r="V1899" s="30">
        <f ca="1">_xlfn.BETA.INV(U1899,'Input Parameters'!$L$36,'Input Parameters'!$M$36,'Input Parameters'!$J$36,'Input Parameters'!$K$36)</f>
        <v>0.65880977400472895</v>
      </c>
      <c r="W1899" s="2">
        <f ca="1">N1899+(P1899-N1899)*(1-ERF((T1899-R1899)/(2*SQRT(L1899*'Input Parameters'!$E$38))))</f>
        <v>0.15819649252232335</v>
      </c>
      <c r="X1899">
        <f t="shared" ca="1" si="272"/>
        <v>1</v>
      </c>
      <c r="Y1899" s="7"/>
    </row>
    <row r="1900" spans="1:25" ht="15" customHeight="1" x14ac:dyDescent="0.25">
      <c r="A1900" s="139">
        <v>1893</v>
      </c>
      <c r="B1900" s="10">
        <f t="shared" ca="1" si="263"/>
        <v>0.62801832531925605</v>
      </c>
      <c r="C1900" s="60">
        <f ca="1">_xlfn.NORM.INV(B1900,'Input Parameters'!$E$15,'Input Parameters'!$F$15)</f>
        <v>288.66728574758605</v>
      </c>
      <c r="D1900" s="10">
        <f t="shared" ca="1" si="264"/>
        <v>0.52402747975206165</v>
      </c>
      <c r="E1900" s="62">
        <f ca="1">IF(_xlfn.NORM.INV(D1900,'Input Parameters'!$E$17,'Input Parameters'!$F$17)&lt;3500,3500,IF(_xlfn.NORM.INV(D1900,'Input Parameters'!$E$17,'Input Parameters'!$F$17)&gt;5500,5500,_xlfn.NORM.INV(D1900,'Input Parameters'!$E$17,'Input Parameters'!$F$17)))</f>
        <v>4842.1850928132353</v>
      </c>
      <c r="F1900" s="10">
        <f t="shared" ca="1" si="265"/>
        <v>0.76354918119259285</v>
      </c>
      <c r="G1900" s="64">
        <f ca="1">_xlfn.NORM.INV(F1900,'Input Parameters'!$E$20,'Input Parameters'!$F$20)</f>
        <v>287.4590315811509</v>
      </c>
      <c r="H1900" s="57">
        <f ca="1">EXP(E1900*(1/'Input Parameters'!$E$23-1/G1900))</f>
        <v>0.73016867002116426</v>
      </c>
      <c r="I1900" s="10">
        <f t="shared" ca="1" si="266"/>
        <v>4.0142245054837433E-2</v>
      </c>
      <c r="J1900" s="30">
        <f ca="1">_xlfn.BETA.INV(I1900,'Input Parameters'!$L$26,'Input Parameters'!$M$26,'Input Parameters'!$J$26,'Input Parameters'!$K$26)</f>
        <v>0.3673977118806952</v>
      </c>
      <c r="K1900" s="168">
        <f ca="1">('Input Parameters'!$E$27/'Input Parameters'!$E$38)^$J1900</f>
        <v>7.1693691820192987E-2</v>
      </c>
      <c r="L1900" s="69">
        <f ca="1">$H1900*$C1900*'Input Parameters'!$E$25*K1900</f>
        <v>15.111295830000845</v>
      </c>
      <c r="M1900" s="24">
        <f t="shared" ca="1" si="267"/>
        <v>0.81768611610400943</v>
      </c>
      <c r="N1900" s="15">
        <f ca="1">_xlfn.NORM.INV(M1900,'Input Parameters'!$E$29,'Input Parameters'!$F$29)</f>
        <v>0.10009065822196142</v>
      </c>
      <c r="O1900" s="8">
        <f t="shared" ca="1" si="268"/>
        <v>0.22410658178376541</v>
      </c>
      <c r="P1900" s="30">
        <f ca="1">_xlfn.LOGNORM.INV(O1900,'Input Parameters'!$H$30,'Input Parameters'!$I$30)</f>
        <v>1.8753367381498236</v>
      </c>
      <c r="Q1900" s="10">
        <f t="shared" ca="1" si="269"/>
        <v>0.86617545731105028</v>
      </c>
      <c r="R1900" s="30">
        <f>IF('Input Parameters'!$E$32=0,0,_xlfn.BETA.INV(Q1900,'Input Parameters'!$L$32,'Input Parameters'!$M$32,'Input Parameters'!$J$32,'Input Parameters'!$K$32))</f>
        <v>0</v>
      </c>
      <c r="S1900" s="10">
        <f t="shared" ca="1" si="270"/>
        <v>0.45283306179586469</v>
      </c>
      <c r="T1900" s="26">
        <f ca="1">_xlfn.LOGNORM.INV(S1900,'Input Parameters'!$H$34,'Input Parameters'!$I$34)</f>
        <v>49.669362476459852</v>
      </c>
      <c r="U1900" s="10">
        <f t="shared" ca="1" si="271"/>
        <v>0.52647489767067557</v>
      </c>
      <c r="V1900" s="30">
        <f ca="1">_xlfn.BETA.INV(U1900,'Input Parameters'!$L$36,'Input Parameters'!$M$36,'Input Parameters'!$J$36,'Input Parameters'!$K$36)</f>
        <v>0.59607206802046897</v>
      </c>
      <c r="W1900" s="2">
        <f ca="1">N1900+(P1900-N1900)*(1-ERF((T1900-R1900)/(2*SQRT(L1900*'Input Parameters'!$E$38))))</f>
        <v>0.75030395634136482</v>
      </c>
      <c r="X1900">
        <f t="shared" ca="1" si="272"/>
        <v>0</v>
      </c>
      <c r="Y1900" s="7"/>
    </row>
    <row r="1901" spans="1:25" ht="15" customHeight="1" x14ac:dyDescent="0.25">
      <c r="A1901" s="139">
        <v>1894</v>
      </c>
      <c r="B1901" s="10">
        <f t="shared" ca="1" si="263"/>
        <v>0.57342088524072288</v>
      </c>
      <c r="C1901" s="60">
        <f ca="1">_xlfn.NORM.INV(B1901,'Input Parameters'!$E$15,'Input Parameters'!$F$15)</f>
        <v>280.99787869397335</v>
      </c>
      <c r="D1901" s="10">
        <f t="shared" ca="1" si="264"/>
        <v>0.32660747720478334</v>
      </c>
      <c r="E1901" s="62">
        <f ca="1">IF(_xlfn.NORM.INV(D1901,'Input Parameters'!$E$17,'Input Parameters'!$F$17)&lt;3500,3500,IF(_xlfn.NORM.INV(D1901,'Input Parameters'!$E$17,'Input Parameters'!$F$17)&gt;5500,5500,_xlfn.NORM.INV(D1901,'Input Parameters'!$E$17,'Input Parameters'!$F$17)))</f>
        <v>4485.4897055738784</v>
      </c>
      <c r="F1901" s="10">
        <f t="shared" ca="1" si="265"/>
        <v>0.39792927178930493</v>
      </c>
      <c r="G1901" s="64">
        <f ca="1">_xlfn.NORM.INV(F1901,'Input Parameters'!$E$20,'Input Parameters'!$F$20)</f>
        <v>280.91663900821794</v>
      </c>
      <c r="H1901" s="57">
        <f ca="1">EXP(E1901*(1/'Input Parameters'!$E$23-1/G1901))</f>
        <v>0.51958719734164394</v>
      </c>
      <c r="I1901" s="10">
        <f t="shared" ca="1" si="266"/>
        <v>0.89469604802724034</v>
      </c>
      <c r="J1901" s="30">
        <f ca="1">_xlfn.BETA.INV(I1901,'Input Parameters'!$L$26,'Input Parameters'!$M$26,'Input Parameters'!$J$26,'Input Parameters'!$K$26)</f>
        <v>0.83569581190407249</v>
      </c>
      <c r="K1901" s="168">
        <f ca="1">('Input Parameters'!$E$27/'Input Parameters'!$E$38)^$J1901</f>
        <v>2.4925078365612709E-3</v>
      </c>
      <c r="L1901" s="69">
        <f ca="1">$H1901*$C1901*'Input Parameters'!$E$25*K1901</f>
        <v>0.36391337303267401</v>
      </c>
      <c r="M1901" s="24">
        <f t="shared" ca="1" si="267"/>
        <v>0.14227292323759733</v>
      </c>
      <c r="N1901" s="15">
        <f ca="1">_xlfn.NORM.INV(M1901,'Input Parameters'!$E$29,'Input Parameters'!$F$29)</f>
        <v>9.9892983677980704E-2</v>
      </c>
      <c r="O1901" s="8">
        <f t="shared" ca="1" si="268"/>
        <v>6.3728572283578311E-2</v>
      </c>
      <c r="P1901" s="30">
        <f ca="1">_xlfn.LOGNORM.INV(O1901,'Input Parameters'!$H$30,'Input Parameters'!$I$30)</f>
        <v>1.306085840863376</v>
      </c>
      <c r="Q1901" s="10">
        <f t="shared" ca="1" si="269"/>
        <v>3.0876220205765637E-2</v>
      </c>
      <c r="R1901" s="30">
        <f>IF('Input Parameters'!$E$32=0,0,_xlfn.BETA.INV(Q1901,'Input Parameters'!$L$32,'Input Parameters'!$M$32,'Input Parameters'!$J$32,'Input Parameters'!$K$32))</f>
        <v>0</v>
      </c>
      <c r="S1901" s="10">
        <f t="shared" ca="1" si="270"/>
        <v>0.59201936155961732</v>
      </c>
      <c r="T1901" s="26">
        <f ca="1">_xlfn.LOGNORM.INV(S1901,'Input Parameters'!$H$34,'Input Parameters'!$I$34)</f>
        <v>51.889911922436092</v>
      </c>
      <c r="U1901" s="10">
        <f t="shared" ca="1" si="271"/>
        <v>0.6237589264357225</v>
      </c>
      <c r="V1901" s="30">
        <f ca="1">_xlfn.BETA.INV(U1901,'Input Parameters'!$L$36,'Input Parameters'!$M$36,'Input Parameters'!$J$36,'Input Parameters'!$K$36)</f>
        <v>0.63535921126145856</v>
      </c>
      <c r="W1901" s="2">
        <f ca="1">N1901+(P1901-N1901)*(1-ERF((T1901-R1901)/(2*SQRT(L1901*'Input Parameters'!$E$38))))</f>
        <v>9.9892985106828827E-2</v>
      </c>
      <c r="X1901">
        <f t="shared" ca="1" si="272"/>
        <v>1</v>
      </c>
      <c r="Y1901" s="7"/>
    </row>
    <row r="1902" spans="1:25" ht="15" customHeight="1" x14ac:dyDescent="0.25">
      <c r="A1902" s="139">
        <v>1895</v>
      </c>
      <c r="B1902" s="10">
        <f t="shared" ca="1" si="263"/>
        <v>0.71214596783266626</v>
      </c>
      <c r="C1902" s="60">
        <f ca="1">_xlfn.NORM.INV(B1902,'Input Parameters'!$E$15,'Input Parameters'!$F$15)</f>
        <v>301.29736329423019</v>
      </c>
      <c r="D1902" s="10">
        <f t="shared" ca="1" si="264"/>
        <v>0.85563809501283927</v>
      </c>
      <c r="E1902" s="62">
        <f ca="1">IF(_xlfn.NORM.INV(D1902,'Input Parameters'!$E$17,'Input Parameters'!$F$17)&lt;3500,3500,IF(_xlfn.NORM.INV(D1902,'Input Parameters'!$E$17,'Input Parameters'!$F$17)&gt;5500,5500,_xlfn.NORM.INV(D1902,'Input Parameters'!$E$17,'Input Parameters'!$F$17)))</f>
        <v>5500</v>
      </c>
      <c r="F1902" s="10">
        <f t="shared" ca="1" si="265"/>
        <v>0.15916939433891075</v>
      </c>
      <c r="G1902" s="64">
        <f ca="1">_xlfn.NORM.INV(F1902,'Input Parameters'!$E$20,'Input Parameters'!$F$20)</f>
        <v>275.96422109552844</v>
      </c>
      <c r="H1902" s="57">
        <f ca="1">EXP(E1902*(1/'Input Parameters'!$E$23-1/G1902))</f>
        <v>0.31532208789472105</v>
      </c>
      <c r="I1902" s="10">
        <f t="shared" ca="1" si="266"/>
        <v>0.21284944504751724</v>
      </c>
      <c r="J1902" s="30">
        <f ca="1">_xlfn.BETA.INV(I1902,'Input Parameters'!$L$26,'Input Parameters'!$M$26,'Input Parameters'!$J$26,'Input Parameters'!$K$26)</f>
        <v>0.5276190275660565</v>
      </c>
      <c r="K1902" s="168">
        <f ca="1">('Input Parameters'!$E$27/'Input Parameters'!$E$38)^$J1902</f>
        <v>2.2717407022706693E-2</v>
      </c>
      <c r="L1902" s="69">
        <f ca="1">$H1902*$C1902*'Input Parameters'!$E$25*K1902</f>
        <v>2.1582834669493574</v>
      </c>
      <c r="M1902" s="24">
        <f t="shared" ca="1" si="267"/>
        <v>0.26710846974459701</v>
      </c>
      <c r="N1902" s="15">
        <f ca="1">_xlfn.NORM.INV(M1902,'Input Parameters'!$E$29,'Input Parameters'!$F$29)</f>
        <v>9.9937841827298007E-2</v>
      </c>
      <c r="O1902" s="8">
        <f t="shared" ca="1" si="268"/>
        <v>0.95487028229396953</v>
      </c>
      <c r="P1902" s="30">
        <f ca="1">_xlfn.LOGNORM.INV(O1902,'Input Parameters'!$H$30,'Input Parameters'!$I$30)</f>
        <v>5.9731116245108007</v>
      </c>
      <c r="Q1902" s="10">
        <f t="shared" ca="1" si="269"/>
        <v>0.2648132539985163</v>
      </c>
      <c r="R1902" s="30">
        <f>IF('Input Parameters'!$E$32=0,0,_xlfn.BETA.INV(Q1902,'Input Parameters'!$L$32,'Input Parameters'!$M$32,'Input Parameters'!$J$32,'Input Parameters'!$K$32))</f>
        <v>0</v>
      </c>
      <c r="S1902" s="10">
        <f t="shared" ca="1" si="270"/>
        <v>4.6295371764185411E-2</v>
      </c>
      <c r="T1902" s="26">
        <f ca="1">_xlfn.LOGNORM.INV(S1902,'Input Parameters'!$H$34,'Input Parameters'!$I$34)</f>
        <v>40.883343683109565</v>
      </c>
      <c r="U1902" s="10">
        <f t="shared" ca="1" si="271"/>
        <v>0.41779299940331605</v>
      </c>
      <c r="V1902" s="30">
        <f ca="1">_xlfn.BETA.INV(U1902,'Input Parameters'!$L$36,'Input Parameters'!$M$36,'Input Parameters'!$J$36,'Input Parameters'!$K$36)</f>
        <v>0.55491189488506421</v>
      </c>
      <c r="W1902" s="2">
        <f ca="1">N1902+(P1902-N1902)*(1-ERF((T1902-R1902)/(2*SQRT(L1902*'Input Parameters'!$E$38))))</f>
        <v>0.3882697383602487</v>
      </c>
      <c r="X1902">
        <f t="shared" ca="1" si="272"/>
        <v>1</v>
      </c>
      <c r="Y1902" s="7"/>
    </row>
    <row r="1903" spans="1:25" ht="15" customHeight="1" x14ac:dyDescent="0.25">
      <c r="A1903" s="139">
        <v>1896</v>
      </c>
      <c r="B1903" s="10">
        <f t="shared" ca="1" si="263"/>
        <v>0.16770569362281962</v>
      </c>
      <c r="C1903" s="60">
        <f ca="1">_xlfn.NORM.INV(B1903,'Input Parameters'!$E$15,'Input Parameters'!$F$15)</f>
        <v>218.76421407290604</v>
      </c>
      <c r="D1903" s="10">
        <f t="shared" ca="1" si="264"/>
        <v>7.3499569439650525E-2</v>
      </c>
      <c r="E1903" s="62">
        <f ca="1">IF(_xlfn.NORM.INV(D1903,'Input Parameters'!$E$17,'Input Parameters'!$F$17)&lt;3500,3500,IF(_xlfn.NORM.INV(D1903,'Input Parameters'!$E$17,'Input Parameters'!$F$17)&gt;5500,5500,_xlfn.NORM.INV(D1903,'Input Parameters'!$E$17,'Input Parameters'!$F$17)))</f>
        <v>3784.8509198602837</v>
      </c>
      <c r="F1903" s="10">
        <f t="shared" ca="1" si="265"/>
        <v>0.79755829763224706</v>
      </c>
      <c r="G1903" s="64">
        <f ca="1">_xlfn.NORM.INV(F1903,'Input Parameters'!$E$20,'Input Parameters'!$F$20)</f>
        <v>288.23064055464721</v>
      </c>
      <c r="H1903" s="57">
        <f ca="1">EXP(E1903*(1/'Input Parameters'!$E$23-1/G1903))</f>
        <v>0.81012830519801737</v>
      </c>
      <c r="I1903" s="10">
        <f t="shared" ca="1" si="266"/>
        <v>0.13472865486155183</v>
      </c>
      <c r="J1903" s="30">
        <f ca="1">_xlfn.BETA.INV(I1903,'Input Parameters'!$L$26,'Input Parameters'!$M$26,'Input Parameters'!$J$26,'Input Parameters'!$K$26)</f>
        <v>0.47478669419137898</v>
      </c>
      <c r="K1903" s="168">
        <f ca="1">('Input Parameters'!$E$27/'Input Parameters'!$E$38)^$J1903</f>
        <v>3.3185035694911061E-2</v>
      </c>
      <c r="L1903" s="69">
        <f ca="1">$H1903*$C1903*'Input Parameters'!$E$25*K1903</f>
        <v>5.8812870417724961</v>
      </c>
      <c r="M1903" s="24">
        <f t="shared" ca="1" si="267"/>
        <v>0.78014438564738897</v>
      </c>
      <c r="N1903" s="15">
        <f ca="1">_xlfn.NORM.INV(M1903,'Input Parameters'!$E$29,'Input Parameters'!$F$29)</f>
        <v>0.10007726809412182</v>
      </c>
      <c r="O1903" s="8">
        <f t="shared" ca="1" si="268"/>
        <v>0.76210246080240041</v>
      </c>
      <c r="P1903" s="30">
        <f ca="1">_xlfn.LOGNORM.INV(O1903,'Input Parameters'!$H$30,'Input Parameters'!$I$30)</f>
        <v>3.7579990939238583</v>
      </c>
      <c r="Q1903" s="10">
        <f t="shared" ca="1" si="269"/>
        <v>0.72885568506748477</v>
      </c>
      <c r="R1903" s="30">
        <f>IF('Input Parameters'!$E$32=0,0,_xlfn.BETA.INV(Q1903,'Input Parameters'!$L$32,'Input Parameters'!$M$32,'Input Parameters'!$J$32,'Input Parameters'!$K$32))</f>
        <v>0</v>
      </c>
      <c r="S1903" s="10">
        <f t="shared" ca="1" si="270"/>
        <v>0.85875521277027933</v>
      </c>
      <c r="T1903" s="26">
        <f ca="1">_xlfn.LOGNORM.INV(S1903,'Input Parameters'!$H$34,'Input Parameters'!$I$34)</f>
        <v>57.625594573122768</v>
      </c>
      <c r="U1903" s="10">
        <f t="shared" ca="1" si="271"/>
        <v>9.7680073647925525E-3</v>
      </c>
      <c r="V1903" s="30">
        <f ca="1">_xlfn.BETA.INV(U1903,'Input Parameters'!$L$36,'Input Parameters'!$M$36,'Input Parameters'!$J$36,'Input Parameters'!$K$36)</f>
        <v>0.31972592810786427</v>
      </c>
      <c r="W1903" s="2">
        <f ca="1">N1903+(P1903-N1903)*(1-ERF((T1903-R1903)/(2*SQRT(L1903*'Input Parameters'!$E$38))))</f>
        <v>0.43995659137447723</v>
      </c>
      <c r="X1903">
        <f t="shared" ca="1" si="272"/>
        <v>0</v>
      </c>
      <c r="Y1903" s="7"/>
    </row>
    <row r="1904" spans="1:25" ht="15" customHeight="1" x14ac:dyDescent="0.25">
      <c r="A1904" s="139">
        <v>1897</v>
      </c>
      <c r="B1904" s="10">
        <f t="shared" ca="1" si="263"/>
        <v>0.53643330055038019</v>
      </c>
      <c r="C1904" s="60">
        <f ca="1">_xlfn.NORM.INV(B1904,'Input Parameters'!$E$15,'Input Parameters'!$F$15)</f>
        <v>275.92330160512182</v>
      </c>
      <c r="D1904" s="10">
        <f t="shared" ca="1" si="264"/>
        <v>6.0986552305138497E-2</v>
      </c>
      <c r="E1904" s="62">
        <f ca="1">IF(_xlfn.NORM.INV(D1904,'Input Parameters'!$E$17,'Input Parameters'!$F$17)&lt;3500,3500,IF(_xlfn.NORM.INV(D1904,'Input Parameters'!$E$17,'Input Parameters'!$F$17)&gt;5500,5500,_xlfn.NORM.INV(D1904,'Input Parameters'!$E$17,'Input Parameters'!$F$17)))</f>
        <v>3717.4188006642771</v>
      </c>
      <c r="F1904" s="10">
        <f t="shared" ca="1" si="265"/>
        <v>0.61276368166036055</v>
      </c>
      <c r="G1904" s="64">
        <f ca="1">_xlfn.NORM.INV(F1904,'Input Parameters'!$E$20,'Input Parameters'!$F$20)</f>
        <v>284.56974735030224</v>
      </c>
      <c r="H1904" s="57">
        <f ca="1">EXP(E1904*(1/'Input Parameters'!$E$23-1/G1904))</f>
        <v>0.68885013083101176</v>
      </c>
      <c r="I1904" s="10">
        <f t="shared" ca="1" si="266"/>
        <v>0.17467782041423618</v>
      </c>
      <c r="J1904" s="30">
        <f ca="1">_xlfn.BETA.INV(I1904,'Input Parameters'!$L$26,'Input Parameters'!$M$26,'Input Parameters'!$J$26,'Input Parameters'!$K$26)</f>
        <v>0.50367753616711186</v>
      </c>
      <c r="K1904" s="168">
        <f ca="1">('Input Parameters'!$E$27/'Input Parameters'!$E$38)^$J1904</f>
        <v>2.6973754734531511E-2</v>
      </c>
      <c r="L1904" s="69">
        <f ca="1">$H1904*$C1904*'Input Parameters'!$E$25*K1904</f>
        <v>5.1268962326485541</v>
      </c>
      <c r="M1904" s="24">
        <f t="shared" ca="1" si="267"/>
        <v>0.16582558565479966</v>
      </c>
      <c r="N1904" s="15">
        <f ca="1">_xlfn.NORM.INV(M1904,'Input Parameters'!$E$29,'Input Parameters'!$F$29)</f>
        <v>9.9902920660289302E-2</v>
      </c>
      <c r="O1904" s="8">
        <f t="shared" ca="1" si="268"/>
        <v>0.83484592302473848</v>
      </c>
      <c r="P1904" s="30">
        <f ca="1">_xlfn.LOGNORM.INV(O1904,'Input Parameters'!$H$30,'Input Parameters'!$I$30)</f>
        <v>4.2499194029958831</v>
      </c>
      <c r="Q1904" s="10">
        <f t="shared" ca="1" si="269"/>
        <v>0.80540263250637723</v>
      </c>
      <c r="R1904" s="30">
        <f>IF('Input Parameters'!$E$32=0,0,_xlfn.BETA.INV(Q1904,'Input Parameters'!$L$32,'Input Parameters'!$M$32,'Input Parameters'!$J$32,'Input Parameters'!$K$32))</f>
        <v>0</v>
      </c>
      <c r="S1904" s="10">
        <f t="shared" ca="1" si="270"/>
        <v>0.5257882909866175</v>
      </c>
      <c r="T1904" s="26">
        <f ca="1">_xlfn.LOGNORM.INV(S1904,'Input Parameters'!$H$34,'Input Parameters'!$I$34)</f>
        <v>50.815365709779734</v>
      </c>
      <c r="U1904" s="10">
        <f t="shared" ca="1" si="271"/>
        <v>0.80278995414053334</v>
      </c>
      <c r="V1904" s="30">
        <f ca="1">_xlfn.BETA.INV(U1904,'Input Parameters'!$L$36,'Input Parameters'!$M$36,'Input Parameters'!$J$36,'Input Parameters'!$K$36)</f>
        <v>0.72542341512780095</v>
      </c>
      <c r="W1904" s="2">
        <f ca="1">N1904+(P1904-N1904)*(1-ERF((T1904-R1904)/(2*SQRT(L1904*'Input Parameters'!$E$38))))</f>
        <v>0.56691514170473878</v>
      </c>
      <c r="X1904">
        <f t="shared" ca="1" si="272"/>
        <v>1</v>
      </c>
      <c r="Y1904" s="7"/>
    </row>
    <row r="1905" spans="1:25" ht="15" customHeight="1" x14ac:dyDescent="0.25">
      <c r="A1905" s="139">
        <v>1898</v>
      </c>
      <c r="B1905" s="10">
        <f t="shared" ca="1" si="263"/>
        <v>0.14459960689349083</v>
      </c>
      <c r="C1905" s="60">
        <f ca="1">_xlfn.NORM.INV(B1905,'Input Parameters'!$E$15,'Input Parameters'!$F$15)</f>
        <v>213.52865898951521</v>
      </c>
      <c r="D1905" s="10">
        <f t="shared" ca="1" si="264"/>
        <v>0.48260209812090504</v>
      </c>
      <c r="E1905" s="62">
        <f ca="1">IF(_xlfn.NORM.INV(D1905,'Input Parameters'!$E$17,'Input Parameters'!$F$17)&lt;3500,3500,IF(_xlfn.NORM.INV(D1905,'Input Parameters'!$E$17,'Input Parameters'!$F$17)&gt;5500,5500,_xlfn.NORM.INV(D1905,'Input Parameters'!$E$17,'Input Parameters'!$F$17)))</f>
        <v>4769.4632663620014</v>
      </c>
      <c r="F1905" s="10">
        <f t="shared" ca="1" si="265"/>
        <v>0.10448275675145868</v>
      </c>
      <c r="G1905" s="64">
        <f ca="1">_xlfn.NORM.INV(F1905,'Input Parameters'!$E$20,'Input Parameters'!$F$20)</f>
        <v>274.2320188991269</v>
      </c>
      <c r="H1905" s="57">
        <f ca="1">EXP(E1905*(1/'Input Parameters'!$E$23-1/G1905))</f>
        <v>0.32954977160832921</v>
      </c>
      <c r="I1905" s="10">
        <f t="shared" ca="1" si="266"/>
        <v>0.112543143968586</v>
      </c>
      <c r="J1905" s="30">
        <f ca="1">_xlfn.BETA.INV(I1905,'Input Parameters'!$L$26,'Input Parameters'!$M$26,'Input Parameters'!$J$26,'Input Parameters'!$K$26)</f>
        <v>0.45623387737624582</v>
      </c>
      <c r="K1905" s="168">
        <f ca="1">('Input Parameters'!$E$27/'Input Parameters'!$E$38)^$J1905</f>
        <v>3.7908631794777228E-2</v>
      </c>
      <c r="L1905" s="69">
        <f ca="1">$H1905*$C1905*'Input Parameters'!$E$25*K1905</f>
        <v>2.6675667632932436</v>
      </c>
      <c r="M1905" s="24">
        <f t="shared" ca="1" si="267"/>
        <v>0.76884142440316927</v>
      </c>
      <c r="N1905" s="15">
        <f ca="1">_xlfn.NORM.INV(M1905,'Input Parameters'!$E$29,'Input Parameters'!$F$29)</f>
        <v>0.10007350366871726</v>
      </c>
      <c r="O1905" s="8">
        <f t="shared" ca="1" si="268"/>
        <v>9.8405020323763415E-2</v>
      </c>
      <c r="P1905" s="30">
        <f ca="1">_xlfn.LOGNORM.INV(O1905,'Input Parameters'!$H$30,'Input Parameters'!$I$30)</f>
        <v>1.4584027971629467</v>
      </c>
      <c r="Q1905" s="10">
        <f t="shared" ca="1" si="269"/>
        <v>1.2573374728785947E-2</v>
      </c>
      <c r="R1905" s="30">
        <f>IF('Input Parameters'!$E$32=0,0,_xlfn.BETA.INV(Q1905,'Input Parameters'!$L$32,'Input Parameters'!$M$32,'Input Parameters'!$J$32,'Input Parameters'!$K$32))</f>
        <v>0</v>
      </c>
      <c r="S1905" s="10">
        <f t="shared" ca="1" si="270"/>
        <v>0.83468371725626245</v>
      </c>
      <c r="T1905" s="26">
        <f ca="1">_xlfn.LOGNORM.INV(S1905,'Input Parameters'!$H$34,'Input Parameters'!$I$34)</f>
        <v>56.899029591499314</v>
      </c>
      <c r="U1905" s="10">
        <f t="shared" ca="1" si="271"/>
        <v>0.73682535367152746</v>
      </c>
      <c r="V1905" s="30">
        <f ca="1">_xlfn.BETA.INV(U1905,'Input Parameters'!$L$36,'Input Parameters'!$M$36,'Input Parameters'!$J$36,'Input Parameters'!$K$36)</f>
        <v>0.6879712220243217</v>
      </c>
      <c r="W1905" s="2">
        <f ca="1">N1905+(P1905-N1905)*(1-ERF((T1905-R1905)/(2*SQRT(L1905*'Input Parameters'!$E$38))))</f>
        <v>0.11876849029020958</v>
      </c>
      <c r="X1905">
        <f t="shared" ca="1" si="272"/>
        <v>1</v>
      </c>
      <c r="Y1905" s="7"/>
    </row>
    <row r="1906" spans="1:25" ht="15" customHeight="1" x14ac:dyDescent="0.25">
      <c r="A1906" s="139">
        <v>1899</v>
      </c>
      <c r="B1906" s="10">
        <f t="shared" ca="1" si="263"/>
        <v>0.63514596063109363</v>
      </c>
      <c r="C1906" s="60">
        <f ca="1">_xlfn.NORM.INV(B1906,'Input Parameters'!$E$15,'Input Parameters'!$F$15)</f>
        <v>289.69178562213597</v>
      </c>
      <c r="D1906" s="10">
        <f t="shared" ca="1" si="264"/>
        <v>7.0573270492541362E-2</v>
      </c>
      <c r="E1906" s="62">
        <f ca="1">IF(_xlfn.NORM.INV(D1906,'Input Parameters'!$E$17,'Input Parameters'!$F$17)&lt;3500,3500,IF(_xlfn.NORM.INV(D1906,'Input Parameters'!$E$17,'Input Parameters'!$F$17)&gt;5500,5500,_xlfn.NORM.INV(D1906,'Input Parameters'!$E$17,'Input Parameters'!$F$17)))</f>
        <v>3769.9256336648414</v>
      </c>
      <c r="F1906" s="10">
        <f t="shared" ca="1" si="265"/>
        <v>0.31688255636640117</v>
      </c>
      <c r="G1906" s="64">
        <f ca="1">_xlfn.NORM.INV(F1906,'Input Parameters'!$E$20,'Input Parameters'!$F$20)</f>
        <v>279.45789121920791</v>
      </c>
      <c r="H1906" s="57">
        <f ca="1">EXP(E1906*(1/'Input Parameters'!$E$23-1/G1906))</f>
        <v>0.53776924787670977</v>
      </c>
      <c r="I1906" s="10">
        <f t="shared" ca="1" si="266"/>
        <v>5.8606029734052933E-2</v>
      </c>
      <c r="J1906" s="30">
        <f ca="1">_xlfn.BETA.INV(I1906,'Input Parameters'!$L$26,'Input Parameters'!$M$26,'Input Parameters'!$J$26,'Input Parameters'!$K$26)</f>
        <v>0.39702925416876267</v>
      </c>
      <c r="K1906" s="168">
        <f ca="1">('Input Parameters'!$E$27/'Input Parameters'!$E$38)^$J1906</f>
        <v>5.7965905805452855E-2</v>
      </c>
      <c r="L1906" s="69">
        <f ca="1">$H1906*$C1906*'Input Parameters'!$E$25*K1906</f>
        <v>9.0303539092023435</v>
      </c>
      <c r="M1906" s="24">
        <f t="shared" ca="1" si="267"/>
        <v>0.28119874358982366</v>
      </c>
      <c r="N1906" s="15">
        <f ca="1">_xlfn.NORM.INV(M1906,'Input Parameters'!$E$29,'Input Parameters'!$F$29)</f>
        <v>9.9942071589249545E-2</v>
      </c>
      <c r="O1906" s="8">
        <f t="shared" ca="1" si="268"/>
        <v>8.6005138382635571E-2</v>
      </c>
      <c r="P1906" s="30">
        <f ca="1">_xlfn.LOGNORM.INV(O1906,'Input Parameters'!$H$30,'Input Parameters'!$I$30)</f>
        <v>1.407585394860853</v>
      </c>
      <c r="Q1906" s="10">
        <f t="shared" ca="1" si="269"/>
        <v>0.54280874732759343</v>
      </c>
      <c r="R1906" s="30">
        <f>IF('Input Parameters'!$E$32=0,0,_xlfn.BETA.INV(Q1906,'Input Parameters'!$L$32,'Input Parameters'!$M$32,'Input Parameters'!$J$32,'Input Parameters'!$K$32))</f>
        <v>0</v>
      </c>
      <c r="S1906" s="10">
        <f t="shared" ca="1" si="270"/>
        <v>0.42056362225381627</v>
      </c>
      <c r="T1906" s="26">
        <f ca="1">_xlfn.LOGNORM.INV(S1906,'Input Parameters'!$H$34,'Input Parameters'!$I$34)</f>
        <v>49.165140324272322</v>
      </c>
      <c r="U1906" s="10">
        <f t="shared" ca="1" si="271"/>
        <v>8.371107110459719E-2</v>
      </c>
      <c r="V1906" s="30">
        <f ca="1">_xlfn.BETA.INV(U1906,'Input Parameters'!$L$36,'Input Parameters'!$M$36,'Input Parameters'!$J$36,'Input Parameters'!$K$36)</f>
        <v>0.40610013186654237</v>
      </c>
      <c r="W1906" s="2">
        <f ca="1">N1906+(P1906-N1906)*(1-ERF((T1906-R1906)/(2*SQRT(L1906*'Input Parameters'!$E$38))))</f>
        <v>0.42334797901827126</v>
      </c>
      <c r="X1906">
        <f t="shared" ca="1" si="272"/>
        <v>0</v>
      </c>
      <c r="Y1906" s="7"/>
    </row>
    <row r="1907" spans="1:25" ht="15" customHeight="1" x14ac:dyDescent="0.25">
      <c r="A1907" s="139">
        <v>1900</v>
      </c>
      <c r="B1907" s="10">
        <f t="shared" ca="1" si="263"/>
        <v>5.7150517835770631E-2</v>
      </c>
      <c r="C1907" s="60">
        <f ca="1">_xlfn.NORM.INV(B1907,'Input Parameters'!$E$15,'Input Parameters'!$F$15)</f>
        <v>185.38748277005772</v>
      </c>
      <c r="D1907" s="10">
        <f t="shared" ca="1" si="264"/>
        <v>0.7354846748042756</v>
      </c>
      <c r="E1907" s="62">
        <f ca="1">IF(_xlfn.NORM.INV(D1907,'Input Parameters'!$E$17,'Input Parameters'!$F$17)&lt;3500,3500,IF(_xlfn.NORM.INV(D1907,'Input Parameters'!$E$17,'Input Parameters'!$F$17)&gt;5500,5500,_xlfn.NORM.INV(D1907,'Input Parameters'!$E$17,'Input Parameters'!$F$17)))</f>
        <v>5240.6405005241495</v>
      </c>
      <c r="F1907" s="10">
        <f t="shared" ca="1" si="265"/>
        <v>0.74164745116828668</v>
      </c>
      <c r="G1907" s="64">
        <f ca="1">_xlfn.NORM.INV(F1907,'Input Parameters'!$E$20,'Input Parameters'!$F$20)</f>
        <v>286.99449938583598</v>
      </c>
      <c r="H1907" s="57">
        <f ca="1">EXP(E1907*(1/'Input Parameters'!$E$23-1/G1907))</f>
        <v>0.69082656905225204</v>
      </c>
      <c r="I1907" s="10">
        <f t="shared" ca="1" si="266"/>
        <v>0.37900927157481346</v>
      </c>
      <c r="J1907" s="30">
        <f ca="1">_xlfn.BETA.INV(I1907,'Input Parameters'!$L$26,'Input Parameters'!$M$26,'Input Parameters'!$J$26,'Input Parameters'!$K$26)</f>
        <v>0.6107710955157768</v>
      </c>
      <c r="K1907" s="168">
        <f ca="1">('Input Parameters'!$E$27/'Input Parameters'!$E$38)^$J1907</f>
        <v>1.2511893863678191E-2</v>
      </c>
      <c r="L1907" s="69">
        <f ca="1">$H1907*$C1907*'Input Parameters'!$E$25*K1907</f>
        <v>1.6024057375826386</v>
      </c>
      <c r="M1907" s="24">
        <f t="shared" ca="1" si="267"/>
        <v>0.53359438252488767</v>
      </c>
      <c r="N1907" s="15">
        <f ca="1">_xlfn.NORM.INV(M1907,'Input Parameters'!$E$29,'Input Parameters'!$F$29)</f>
        <v>0.10000843083987396</v>
      </c>
      <c r="O1907" s="8">
        <f t="shared" ca="1" si="268"/>
        <v>0.58537868670019078</v>
      </c>
      <c r="P1907" s="30">
        <f ca="1">_xlfn.LOGNORM.INV(O1907,'Input Parameters'!$H$30,'Input Parameters'!$I$30)</f>
        <v>2.9710644670264306</v>
      </c>
      <c r="Q1907" s="10">
        <f t="shared" ca="1" si="269"/>
        <v>0.90143776328543601</v>
      </c>
      <c r="R1907" s="30">
        <f>IF('Input Parameters'!$E$32=0,0,_xlfn.BETA.INV(Q1907,'Input Parameters'!$L$32,'Input Parameters'!$M$32,'Input Parameters'!$J$32,'Input Parameters'!$K$32))</f>
        <v>0</v>
      </c>
      <c r="S1907" s="10">
        <f t="shared" ca="1" si="270"/>
        <v>0.3554331487063942</v>
      </c>
      <c r="T1907" s="26">
        <f ca="1">_xlfn.LOGNORM.INV(S1907,'Input Parameters'!$H$34,'Input Parameters'!$I$34)</f>
        <v>48.133920586427379</v>
      </c>
      <c r="U1907" s="10">
        <f t="shared" ca="1" si="271"/>
        <v>0.74065369764449862</v>
      </c>
      <c r="V1907" s="30">
        <f ca="1">_xlfn.BETA.INV(U1907,'Input Parameters'!$L$36,'Input Parameters'!$M$36,'Input Parameters'!$J$36,'Input Parameters'!$K$36)</f>
        <v>0.68996572697308634</v>
      </c>
      <c r="W1907" s="2">
        <f ca="1">N1907+(P1907-N1907)*(1-ERF((T1907-R1907)/(2*SQRT(L1907*'Input Parameters'!$E$38))))</f>
        <v>0.1205998402557204</v>
      </c>
      <c r="X1907">
        <f t="shared" ca="1" si="272"/>
        <v>1</v>
      </c>
      <c r="Y1907" s="7"/>
    </row>
    <row r="1908" spans="1:25" ht="15" customHeight="1" x14ac:dyDescent="0.25">
      <c r="A1908" s="139">
        <v>1901</v>
      </c>
      <c r="B1908" s="10">
        <f t="shared" ca="1" si="263"/>
        <v>0.59739218880769962</v>
      </c>
      <c r="C1908" s="60">
        <f ca="1">_xlfn.NORM.INV(B1908,'Input Parameters'!$E$15,'Input Parameters'!$F$15)</f>
        <v>284.33145509540071</v>
      </c>
      <c r="D1908" s="10">
        <f t="shared" ca="1" si="264"/>
        <v>0.48709486473034191</v>
      </c>
      <c r="E1908" s="62">
        <f ca="1">IF(_xlfn.NORM.INV(D1908,'Input Parameters'!$E$17,'Input Parameters'!$F$17)&lt;3500,3500,IF(_xlfn.NORM.INV(D1908,'Input Parameters'!$E$17,'Input Parameters'!$F$17)&gt;5500,5500,_xlfn.NORM.INV(D1908,'Input Parameters'!$E$17,'Input Parameters'!$F$17)))</f>
        <v>4777.3521855287072</v>
      </c>
      <c r="F1908" s="10">
        <f t="shared" ca="1" si="265"/>
        <v>0.39717180142102004</v>
      </c>
      <c r="G1908" s="64">
        <f ca="1">_xlfn.NORM.INV(F1908,'Input Parameters'!$E$20,'Input Parameters'!$F$20)</f>
        <v>280.90348146204923</v>
      </c>
      <c r="H1908" s="57">
        <f ca="1">EXP(E1908*(1/'Input Parameters'!$E$23-1/G1908))</f>
        <v>0.4975204261647953</v>
      </c>
      <c r="I1908" s="10">
        <f t="shared" ca="1" si="266"/>
        <v>0.92009425543940571</v>
      </c>
      <c r="J1908" s="30">
        <f ca="1">_xlfn.BETA.INV(I1908,'Input Parameters'!$L$26,'Input Parameters'!$M$26,'Input Parameters'!$J$26,'Input Parameters'!$K$26)</f>
        <v>0.85254085293233817</v>
      </c>
      <c r="K1908" s="168">
        <f ca="1">('Input Parameters'!$E$27/'Input Parameters'!$E$38)^$J1908</f>
        <v>2.2088223217931902E-3</v>
      </c>
      <c r="L1908" s="69">
        <f ca="1">$H1908*$C1908*'Input Parameters'!$E$25*K1908</f>
        <v>0.31246156664016184</v>
      </c>
      <c r="M1908" s="24">
        <f t="shared" ca="1" si="267"/>
        <v>0.22238695191426294</v>
      </c>
      <c r="N1908" s="15">
        <f ca="1">_xlfn.NORM.INV(M1908,'Input Parameters'!$E$29,'Input Parameters'!$F$29)</f>
        <v>9.9923584336241544E-2</v>
      </c>
      <c r="O1908" s="8">
        <f t="shared" ca="1" si="268"/>
        <v>0.79290386127138579</v>
      </c>
      <c r="P1908" s="30">
        <f ca="1">_xlfn.LOGNORM.INV(O1908,'Input Parameters'!$H$30,'Input Parameters'!$I$30)</f>
        <v>3.9462174407509392</v>
      </c>
      <c r="Q1908" s="10">
        <f t="shared" ca="1" si="269"/>
        <v>0.38760814343256167</v>
      </c>
      <c r="R1908" s="30">
        <f>IF('Input Parameters'!$E$32=0,0,_xlfn.BETA.INV(Q1908,'Input Parameters'!$L$32,'Input Parameters'!$M$32,'Input Parameters'!$J$32,'Input Parameters'!$K$32))</f>
        <v>0</v>
      </c>
      <c r="S1908" s="10">
        <f t="shared" ca="1" si="270"/>
        <v>0.24383483444521858</v>
      </c>
      <c r="T1908" s="26">
        <f ca="1">_xlfn.LOGNORM.INV(S1908,'Input Parameters'!$H$34,'Input Parameters'!$I$34)</f>
        <v>46.234570637419047</v>
      </c>
      <c r="U1908" s="10">
        <f t="shared" ca="1" si="271"/>
        <v>0.86811393294438577</v>
      </c>
      <c r="V1908" s="30">
        <f ca="1">_xlfn.BETA.INV(U1908,'Input Parameters'!$L$36,'Input Parameters'!$M$36,'Input Parameters'!$J$36,'Input Parameters'!$K$36)</f>
        <v>0.77245516449398677</v>
      </c>
      <c r="W1908" s="2">
        <f ca="1">N1908+(P1908-N1908)*(1-ERF((T1908-R1908)/(2*SQRT(L1908*'Input Parameters'!$E$38))))</f>
        <v>9.9923603400899175E-2</v>
      </c>
      <c r="X1908">
        <f t="shared" ca="1" si="272"/>
        <v>1</v>
      </c>
      <c r="Y1908" s="7"/>
    </row>
    <row r="1909" spans="1:25" ht="15" customHeight="1" x14ac:dyDescent="0.25">
      <c r="A1909" s="139">
        <v>1902</v>
      </c>
      <c r="B1909" s="10">
        <f t="shared" ca="1" si="263"/>
        <v>0.25441790590904323</v>
      </c>
      <c r="C1909" s="60">
        <f ca="1">_xlfn.NORM.INV(B1909,'Input Parameters'!$E$15,'Input Parameters'!$F$15)</f>
        <v>235.16422072434344</v>
      </c>
      <c r="D1909" s="10">
        <f t="shared" ca="1" si="264"/>
        <v>0.51457744546298134</v>
      </c>
      <c r="E1909" s="62">
        <f ca="1">IF(_xlfn.NORM.INV(D1909,'Input Parameters'!$E$17,'Input Parameters'!$F$17)&lt;3500,3500,IF(_xlfn.NORM.INV(D1909,'Input Parameters'!$E$17,'Input Parameters'!$F$17)&gt;5500,5500,_xlfn.NORM.INV(D1909,'Input Parameters'!$E$17,'Input Parameters'!$F$17)))</f>
        <v>4825.5838604873243</v>
      </c>
      <c r="F1909" s="10">
        <f t="shared" ca="1" si="265"/>
        <v>3.4142200003566381E-2</v>
      </c>
      <c r="G1909" s="64">
        <f ca="1">_xlfn.NORM.INV(F1909,'Input Parameters'!$E$20,'Input Parameters'!$F$20)</f>
        <v>270.43505980264791</v>
      </c>
      <c r="H1909" s="57">
        <f ca="1">EXP(E1909*(1/'Input Parameters'!$E$23-1/G1909))</f>
        <v>0.25406873462979007</v>
      </c>
      <c r="I1909" s="10">
        <f t="shared" ca="1" si="266"/>
        <v>0.77788001307753618</v>
      </c>
      <c r="J1909" s="30">
        <f ca="1">_xlfn.BETA.INV(I1909,'Input Parameters'!$L$26,'Input Parameters'!$M$26,'Input Parameters'!$J$26,'Input Parameters'!$K$26)</f>
        <v>0.77526671519060153</v>
      </c>
      <c r="K1909" s="168">
        <f ca="1">('Input Parameters'!$E$27/'Input Parameters'!$E$38)^$J1909</f>
        <v>3.8449043001537921E-3</v>
      </c>
      <c r="L1909" s="69">
        <f ca="1">$H1909*$C1909*'Input Parameters'!$E$25*K1909</f>
        <v>0.22972486531760156</v>
      </c>
      <c r="M1909" s="24">
        <f t="shared" ca="1" si="267"/>
        <v>0.86322114999596655</v>
      </c>
      <c r="N1909" s="15">
        <f ca="1">_xlfn.NORM.INV(M1909,'Input Parameters'!$E$29,'Input Parameters'!$F$29)</f>
        <v>0.10010949062742629</v>
      </c>
      <c r="O1909" s="8">
        <f t="shared" ca="1" si="268"/>
        <v>0.28985790925716226</v>
      </c>
      <c r="P1909" s="30">
        <f ca="1">_xlfn.LOGNORM.INV(O1909,'Input Parameters'!$H$30,'Input Parameters'!$I$30)</f>
        <v>2.0656317846731764</v>
      </c>
      <c r="Q1909" s="10">
        <f t="shared" ca="1" si="269"/>
        <v>0.46420174249783763</v>
      </c>
      <c r="R1909" s="30">
        <f>IF('Input Parameters'!$E$32=0,0,_xlfn.BETA.INV(Q1909,'Input Parameters'!$L$32,'Input Parameters'!$M$32,'Input Parameters'!$J$32,'Input Parameters'!$K$32))</f>
        <v>0</v>
      </c>
      <c r="S1909" s="10">
        <f t="shared" ca="1" si="270"/>
        <v>0.34701787433030074</v>
      </c>
      <c r="T1909" s="26">
        <f ca="1">_xlfn.LOGNORM.INV(S1909,'Input Parameters'!$H$34,'Input Parameters'!$I$34)</f>
        <v>47.998113666705066</v>
      </c>
      <c r="U1909" s="10">
        <f t="shared" ca="1" si="271"/>
        <v>0.82126402498043616</v>
      </c>
      <c r="V1909" s="30">
        <f ca="1">_xlfn.BETA.INV(U1909,'Input Parameters'!$L$36,'Input Parameters'!$M$36,'Input Parameters'!$J$36,'Input Parameters'!$K$36)</f>
        <v>0.73741547275969266</v>
      </c>
      <c r="W1909" s="2">
        <f ca="1">N1909+(P1909-N1909)*(1-ERF((T1909-R1909)/(2*SQRT(L1909*'Input Parameters'!$E$38))))</f>
        <v>0.10010949063023583</v>
      </c>
      <c r="X1909">
        <f t="shared" ca="1" si="272"/>
        <v>1</v>
      </c>
      <c r="Y1909" s="7"/>
    </row>
    <row r="1910" spans="1:25" ht="15" customHeight="1" x14ac:dyDescent="0.25">
      <c r="A1910" s="139">
        <v>1903</v>
      </c>
      <c r="B1910" s="10">
        <f t="shared" ca="1" si="263"/>
        <v>0.8216861050659019</v>
      </c>
      <c r="C1910" s="60">
        <f ca="1">_xlfn.NORM.INV(B1910,'Input Parameters'!$E$15,'Input Parameters'!$F$15)</f>
        <v>320.92324459561371</v>
      </c>
      <c r="D1910" s="10">
        <f t="shared" ca="1" si="264"/>
        <v>0.5060550292302306</v>
      </c>
      <c r="E1910" s="62">
        <f ca="1">IF(_xlfn.NORM.INV(D1910,'Input Parameters'!$E$17,'Input Parameters'!$F$17)&lt;3500,3500,IF(_xlfn.NORM.INV(D1910,'Input Parameters'!$E$17,'Input Parameters'!$F$17)&gt;5500,5500,_xlfn.NORM.INV(D1910,'Input Parameters'!$E$17,'Input Parameters'!$F$17)))</f>
        <v>4810.6248031743544</v>
      </c>
      <c r="F1910" s="10">
        <f t="shared" ca="1" si="265"/>
        <v>0.38417224607633993</v>
      </c>
      <c r="G1910" s="64">
        <f ca="1">_xlfn.NORM.INV(F1910,'Input Parameters'!$E$20,'Input Parameters'!$F$20)</f>
        <v>280.67657489240611</v>
      </c>
      <c r="H1910" s="57">
        <f ca="1">EXP(E1910*(1/'Input Parameters'!$E$23-1/G1910))</f>
        <v>0.48829986853474561</v>
      </c>
      <c r="I1910" s="10">
        <f t="shared" ca="1" si="266"/>
        <v>0.57611724182264235</v>
      </c>
      <c r="J1910" s="30">
        <f ca="1">_xlfn.BETA.INV(I1910,'Input Parameters'!$L$26,'Input Parameters'!$M$26,'Input Parameters'!$J$26,'Input Parameters'!$K$26)</f>
        <v>0.69178326513798405</v>
      </c>
      <c r="K1910" s="168">
        <f ca="1">('Input Parameters'!$E$27/'Input Parameters'!$E$38)^$J1910</f>
        <v>6.9976717300194906E-3</v>
      </c>
      <c r="L1910" s="69">
        <f ca="1">$H1910*$C1910*'Input Parameters'!$E$25*K1910</f>
        <v>1.0965825913331761</v>
      </c>
      <c r="M1910" s="24">
        <f t="shared" ca="1" si="267"/>
        <v>0.16095861860626914</v>
      </c>
      <c r="N1910" s="15">
        <f ca="1">_xlfn.NORM.INV(M1910,'Input Parameters'!$E$29,'Input Parameters'!$F$29)</f>
        <v>9.9900947430683923E-2</v>
      </c>
      <c r="O1910" s="8">
        <f t="shared" ca="1" si="268"/>
        <v>0.33634210263016984</v>
      </c>
      <c r="P1910" s="30">
        <f ca="1">_xlfn.LOGNORM.INV(O1910,'Input Parameters'!$H$30,'Input Parameters'!$I$30)</f>
        <v>2.197840437397454</v>
      </c>
      <c r="Q1910" s="10">
        <f t="shared" ca="1" si="269"/>
        <v>0.22197706670684902</v>
      </c>
      <c r="R1910" s="30">
        <f>IF('Input Parameters'!$E$32=0,0,_xlfn.BETA.INV(Q1910,'Input Parameters'!$L$32,'Input Parameters'!$M$32,'Input Parameters'!$J$32,'Input Parameters'!$K$32))</f>
        <v>0</v>
      </c>
      <c r="S1910" s="10">
        <f t="shared" ca="1" si="270"/>
        <v>0.34353049096163135</v>
      </c>
      <c r="T1910" s="26">
        <f ca="1">_xlfn.LOGNORM.INV(S1910,'Input Parameters'!$H$34,'Input Parameters'!$I$34)</f>
        <v>47.941593845737017</v>
      </c>
      <c r="U1910" s="10">
        <f t="shared" ca="1" si="271"/>
        <v>0.31418830988866797</v>
      </c>
      <c r="V1910" s="30">
        <f ca="1">_xlfn.BETA.INV(U1910,'Input Parameters'!$L$36,'Input Parameters'!$M$36,'Input Parameters'!$J$36,'Input Parameters'!$K$36)</f>
        <v>0.51572021188019979</v>
      </c>
      <c r="W1910" s="2">
        <f ca="1">N1910+(P1910-N1910)*(1-ERF((T1910-R1910)/(2*SQRT(L1910*'Input Parameters'!$E$38))))</f>
        <v>0.10243286407244495</v>
      </c>
      <c r="X1910">
        <f t="shared" ca="1" si="272"/>
        <v>1</v>
      </c>
      <c r="Y1910" s="7"/>
    </row>
    <row r="1911" spans="1:25" ht="15" customHeight="1" x14ac:dyDescent="0.25">
      <c r="A1911" s="139">
        <v>1904</v>
      </c>
      <c r="B1911" s="10">
        <f t="shared" ca="1" si="263"/>
        <v>0.86267137267906857</v>
      </c>
      <c r="C1911" s="60">
        <f ca="1">_xlfn.NORM.INV(B1911,'Input Parameters'!$E$15,'Input Parameters'!$F$15)</f>
        <v>330.16812228969223</v>
      </c>
      <c r="D1911" s="10">
        <f t="shared" ca="1" si="264"/>
        <v>0.34877990693602234</v>
      </c>
      <c r="E1911" s="62">
        <f ca="1">IF(_xlfn.NORM.INV(D1911,'Input Parameters'!$E$17,'Input Parameters'!$F$17)&lt;3500,3500,IF(_xlfn.NORM.INV(D1911,'Input Parameters'!$E$17,'Input Parameters'!$F$17)&gt;5500,5500,_xlfn.NORM.INV(D1911,'Input Parameters'!$E$17,'Input Parameters'!$F$17)))</f>
        <v>4527.9684071605898</v>
      </c>
      <c r="F1911" s="10">
        <f t="shared" ca="1" si="265"/>
        <v>9.4927256074769373E-3</v>
      </c>
      <c r="G1911" s="64">
        <f ca="1">_xlfn.NORM.INV(F1911,'Input Parameters'!$E$20,'Input Parameters'!$F$20)</f>
        <v>266.93302935970098</v>
      </c>
      <c r="H1911" s="57">
        <f ca="1">EXP(E1911*(1/'Input Parameters'!$E$23-1/G1911))</f>
        <v>0.22194833470295458</v>
      </c>
      <c r="I1911" s="10">
        <f t="shared" ca="1" si="266"/>
        <v>0.38745647293164576</v>
      </c>
      <c r="J1911" s="30">
        <f ca="1">_xlfn.BETA.INV(I1911,'Input Parameters'!$L$26,'Input Parameters'!$M$26,'Input Parameters'!$J$26,'Input Parameters'!$K$26)</f>
        <v>0.61447029730898328</v>
      </c>
      <c r="K1911" s="168">
        <f ca="1">('Input Parameters'!$E$27/'Input Parameters'!$E$38)^$J1911</f>
        <v>1.2184263458317508E-2</v>
      </c>
      <c r="L1911" s="69">
        <f ca="1">$H1911*$C1911*'Input Parameters'!$E$25*K1911</f>
        <v>0.89286605400989727</v>
      </c>
      <c r="M1911" s="24">
        <f t="shared" ca="1" si="267"/>
        <v>0.46961236743068546</v>
      </c>
      <c r="N1911" s="15">
        <f ca="1">_xlfn.NORM.INV(M1911,'Input Parameters'!$E$29,'Input Parameters'!$F$29)</f>
        <v>9.9992375569488132E-2</v>
      </c>
      <c r="O1911" s="8">
        <f t="shared" ca="1" si="268"/>
        <v>0.34758969989243349</v>
      </c>
      <c r="P1911" s="30">
        <f ca="1">_xlfn.LOGNORM.INV(O1911,'Input Parameters'!$H$30,'Input Parameters'!$I$30)</f>
        <v>2.2298732435568263</v>
      </c>
      <c r="Q1911" s="10">
        <f t="shared" ca="1" si="269"/>
        <v>0.94688776250568585</v>
      </c>
      <c r="R1911" s="30">
        <f>IF('Input Parameters'!$E$32=0,0,_xlfn.BETA.INV(Q1911,'Input Parameters'!$L$32,'Input Parameters'!$M$32,'Input Parameters'!$J$32,'Input Parameters'!$K$32))</f>
        <v>0</v>
      </c>
      <c r="S1911" s="10">
        <f t="shared" ca="1" si="270"/>
        <v>0.99202377286954269</v>
      </c>
      <c r="T1911" s="26">
        <f ca="1">_xlfn.LOGNORM.INV(S1911,'Input Parameters'!$H$34,'Input Parameters'!$I$34)</f>
        <v>68.048966947679659</v>
      </c>
      <c r="U1911" s="10">
        <f t="shared" ca="1" si="271"/>
        <v>0.23584427120301721</v>
      </c>
      <c r="V1911" s="30">
        <f ca="1">_xlfn.BETA.INV(U1911,'Input Parameters'!$L$36,'Input Parameters'!$M$36,'Input Parameters'!$J$36,'Input Parameters'!$K$36)</f>
        <v>0.48425917276129399</v>
      </c>
      <c r="W1911" s="2">
        <f ca="1">N1911+(P1911-N1911)*(1-ERF((T1911-R1911)/(2*SQRT(L1911*'Input Parameters'!$E$38))))</f>
        <v>9.9993129033752778E-2</v>
      </c>
      <c r="X1911">
        <f t="shared" ca="1" si="272"/>
        <v>1</v>
      </c>
      <c r="Y1911" s="7"/>
    </row>
    <row r="1912" spans="1:25" ht="15" customHeight="1" x14ac:dyDescent="0.25">
      <c r="A1912" s="139">
        <v>1905</v>
      </c>
      <c r="B1912" s="10">
        <f t="shared" ca="1" si="263"/>
        <v>0.4330024817110123</v>
      </c>
      <c r="C1912" s="60">
        <f ca="1">_xlfn.NORM.INV(B1912,'Input Parameters'!$E$15,'Input Parameters'!$F$15)</f>
        <v>261.82286135529637</v>
      </c>
      <c r="D1912" s="10">
        <f t="shared" ca="1" si="264"/>
        <v>0.4940210754591231</v>
      </c>
      <c r="E1912" s="62">
        <f ca="1">IF(_xlfn.NORM.INV(D1912,'Input Parameters'!$E$17,'Input Parameters'!$F$17)&lt;3500,3500,IF(_xlfn.NORM.INV(D1912,'Input Parameters'!$E$17,'Input Parameters'!$F$17)&gt;5500,5500,_xlfn.NORM.INV(D1912,'Input Parameters'!$E$17,'Input Parameters'!$F$17)))</f>
        <v>4789.5087483323678</v>
      </c>
      <c r="F1912" s="10">
        <f t="shared" ca="1" si="265"/>
        <v>0.2047661161110037</v>
      </c>
      <c r="G1912" s="64">
        <f ca="1">_xlfn.NORM.INV(F1912,'Input Parameters'!$E$20,'Input Parameters'!$F$20)</f>
        <v>277.12439556083922</v>
      </c>
      <c r="H1912" s="57">
        <f ca="1">EXP(E1912*(1/'Input Parameters'!$E$23-1/G1912))</f>
        <v>0.39360501483415405</v>
      </c>
      <c r="I1912" s="10">
        <f t="shared" ca="1" si="266"/>
        <v>0.33735925810083767</v>
      </c>
      <c r="J1912" s="30">
        <f ca="1">_xlfn.BETA.INV(I1912,'Input Parameters'!$L$26,'Input Parameters'!$M$26,'Input Parameters'!$J$26,'Input Parameters'!$K$26)</f>
        <v>0.59199852859804047</v>
      </c>
      <c r="K1912" s="168">
        <f ca="1">('Input Parameters'!$E$27/'Input Parameters'!$E$38)^$J1912</f>
        <v>1.4315398405275933E-2</v>
      </c>
      <c r="L1912" s="69">
        <f ca="1">$H1912*$C1912*'Input Parameters'!$E$25*K1912</f>
        <v>1.4752703939966612</v>
      </c>
      <c r="M1912" s="24">
        <f t="shared" ca="1" si="267"/>
        <v>0.4584293858106816</v>
      </c>
      <c r="N1912" s="15">
        <f ca="1">_xlfn.NORM.INV(M1912,'Input Parameters'!$E$29,'Input Parameters'!$F$29)</f>
        <v>9.9989560863077434E-2</v>
      </c>
      <c r="O1912" s="8">
        <f t="shared" ca="1" si="268"/>
        <v>0.22508193443788016</v>
      </c>
      <c r="P1912" s="30">
        <f ca="1">_xlfn.LOGNORM.INV(O1912,'Input Parameters'!$H$30,'Input Parameters'!$I$30)</f>
        <v>1.8782228779495089</v>
      </c>
      <c r="Q1912" s="10">
        <f t="shared" ca="1" si="269"/>
        <v>0.77688996314788383</v>
      </c>
      <c r="R1912" s="30">
        <f>IF('Input Parameters'!$E$32=0,0,_xlfn.BETA.INV(Q1912,'Input Parameters'!$L$32,'Input Parameters'!$M$32,'Input Parameters'!$J$32,'Input Parameters'!$K$32))</f>
        <v>0</v>
      </c>
      <c r="S1912" s="10">
        <f t="shared" ca="1" si="270"/>
        <v>0.1461447457711611</v>
      </c>
      <c r="T1912" s="26">
        <f ca="1">_xlfn.LOGNORM.INV(S1912,'Input Parameters'!$H$34,'Input Parameters'!$I$34)</f>
        <v>44.212834602290386</v>
      </c>
      <c r="U1912" s="10">
        <f t="shared" ca="1" si="271"/>
        <v>0.29608914051875401</v>
      </c>
      <c r="V1912" s="30">
        <f ca="1">_xlfn.BETA.INV(U1912,'Input Parameters'!$L$36,'Input Parameters'!$M$36,'Input Parameters'!$J$36,'Input Parameters'!$K$36)</f>
        <v>0.508667548570088</v>
      </c>
      <c r="W1912" s="2">
        <f ca="1">N1912+(P1912-N1912)*(1-ERF((T1912-R1912)/(2*SQRT(L1912*'Input Parameters'!$E$38))))</f>
        <v>0.11786955602962193</v>
      </c>
      <c r="X1912">
        <f t="shared" ca="1" si="272"/>
        <v>1</v>
      </c>
      <c r="Y1912" s="7"/>
    </row>
    <row r="1913" spans="1:25" ht="15" customHeight="1" x14ac:dyDescent="0.25">
      <c r="A1913" s="139">
        <v>1906</v>
      </c>
      <c r="B1913" s="10">
        <f t="shared" ca="1" si="263"/>
        <v>0.95380482965477886</v>
      </c>
      <c r="C1913" s="60">
        <f ca="1">_xlfn.NORM.INV(B1913,'Input Parameters'!$E$15,'Input Parameters'!$F$15)</f>
        <v>362.17049083598749</v>
      </c>
      <c r="D1913" s="10">
        <f t="shared" ca="1" si="264"/>
        <v>0.19546070960710404</v>
      </c>
      <c r="E1913" s="62">
        <f ca="1">IF(_xlfn.NORM.INV(D1913,'Input Parameters'!$E$17,'Input Parameters'!$F$17)&lt;3500,3500,IF(_xlfn.NORM.INV(D1913,'Input Parameters'!$E$17,'Input Parameters'!$F$17)&gt;5500,5500,_xlfn.NORM.INV(D1913,'Input Parameters'!$E$17,'Input Parameters'!$F$17)))</f>
        <v>4199.4367062119827</v>
      </c>
      <c r="F1913" s="10">
        <f t="shared" ca="1" si="265"/>
        <v>0.57714784341842507</v>
      </c>
      <c r="G1913" s="64">
        <f ca="1">_xlfn.NORM.INV(F1913,'Input Parameters'!$E$20,'Input Parameters'!$F$20)</f>
        <v>283.95383531741157</v>
      </c>
      <c r="H1913" s="57">
        <f ca="1">EXP(E1913*(1/'Input Parameters'!$E$23-1/G1913))</f>
        <v>0.63567315860627505</v>
      </c>
      <c r="I1913" s="10">
        <f t="shared" ca="1" si="266"/>
        <v>0.34045940600909108</v>
      </c>
      <c r="J1913" s="30">
        <f ca="1">_xlfn.BETA.INV(I1913,'Input Parameters'!$L$26,'Input Parameters'!$M$26,'Input Parameters'!$J$26,'Input Parameters'!$K$26)</f>
        <v>0.59342989947936131</v>
      </c>
      <c r="K1913" s="168">
        <f ca="1">('Input Parameters'!$E$27/'Input Parameters'!$E$38)^$J1913</f>
        <v>1.4169170490362813E-2</v>
      </c>
      <c r="L1913" s="69">
        <f ca="1">$H1913*$C1913*'Input Parameters'!$E$25*K1913</f>
        <v>3.2620556168512387</v>
      </c>
      <c r="M1913" s="24">
        <f t="shared" ca="1" si="267"/>
        <v>0.24254214295070187</v>
      </c>
      <c r="N1913" s="15">
        <f ca="1">_xlfn.NORM.INV(M1913,'Input Parameters'!$E$29,'Input Parameters'!$F$29)</f>
        <v>9.9930185142992595E-2</v>
      </c>
      <c r="O1913" s="8">
        <f t="shared" ca="1" si="268"/>
        <v>0.14692955615642456</v>
      </c>
      <c r="P1913" s="30">
        <f ca="1">_xlfn.LOGNORM.INV(O1913,'Input Parameters'!$H$30,'Input Parameters'!$I$30)</f>
        <v>1.6342526335929497</v>
      </c>
      <c r="Q1913" s="10">
        <f t="shared" ca="1" si="269"/>
        <v>0.52838330045135184</v>
      </c>
      <c r="R1913" s="30">
        <f>IF('Input Parameters'!$E$32=0,0,_xlfn.BETA.INV(Q1913,'Input Parameters'!$L$32,'Input Parameters'!$M$32,'Input Parameters'!$J$32,'Input Parameters'!$K$32))</f>
        <v>0</v>
      </c>
      <c r="S1913" s="10">
        <f t="shared" ca="1" si="270"/>
        <v>0.62064133538051736</v>
      </c>
      <c r="T1913" s="26">
        <f ca="1">_xlfn.LOGNORM.INV(S1913,'Input Parameters'!$H$34,'Input Parameters'!$I$34)</f>
        <v>52.37300223758082</v>
      </c>
      <c r="U1913" s="10">
        <f t="shared" ca="1" si="271"/>
        <v>0.3301901541550698</v>
      </c>
      <c r="V1913" s="30">
        <f ca="1">_xlfn.BETA.INV(U1913,'Input Parameters'!$L$36,'Input Parameters'!$M$36,'Input Parameters'!$J$36,'Input Parameters'!$K$36)</f>
        <v>0.52188115492324161</v>
      </c>
      <c r="W1913" s="2">
        <f ca="1">N1913+(P1913-N1913)*(1-ERF((T1913-R1913)/(2*SQRT(L1913*'Input Parameters'!$E$38))))</f>
        <v>0.16179658136922415</v>
      </c>
      <c r="X1913">
        <f t="shared" ca="1" si="272"/>
        <v>1</v>
      </c>
      <c r="Y1913" s="7"/>
    </row>
    <row r="1914" spans="1:25" ht="15" customHeight="1" x14ac:dyDescent="0.25">
      <c r="A1914" s="139">
        <v>1907</v>
      </c>
      <c r="B1914" s="10">
        <f t="shared" ca="1" si="263"/>
        <v>0.27754025437958096</v>
      </c>
      <c r="C1914" s="60">
        <f ca="1">_xlfn.NORM.INV(B1914,'Input Parameters'!$E$15,'Input Parameters'!$F$15)</f>
        <v>238.98416681962601</v>
      </c>
      <c r="D1914" s="10">
        <f t="shared" ca="1" si="264"/>
        <v>4.4696394773325765E-2</v>
      </c>
      <c r="E1914" s="62">
        <f ca="1">IF(_xlfn.NORM.INV(D1914,'Input Parameters'!$E$17,'Input Parameters'!$F$17)&lt;3500,3500,IF(_xlfn.NORM.INV(D1914,'Input Parameters'!$E$17,'Input Parameters'!$F$17)&gt;5500,5500,_xlfn.NORM.INV(D1914,'Input Parameters'!$E$17,'Input Parameters'!$F$17)))</f>
        <v>3610.973365790142</v>
      </c>
      <c r="F1914" s="10">
        <f t="shared" ca="1" si="265"/>
        <v>0.65374711902580285</v>
      </c>
      <c r="G1914" s="64">
        <f ca="1">_xlfn.NORM.INV(F1914,'Input Parameters'!$E$20,'Input Parameters'!$F$20)</f>
        <v>285.29956088221644</v>
      </c>
      <c r="H1914" s="57">
        <f ca="1">EXP(E1914*(1/'Input Parameters'!$E$23-1/G1914))</f>
        <v>0.71921220379937434</v>
      </c>
      <c r="I1914" s="10">
        <f t="shared" ca="1" si="266"/>
        <v>0.61216874916453246</v>
      </c>
      <c r="J1914" s="30">
        <f ca="1">_xlfn.BETA.INV(I1914,'Input Parameters'!$L$26,'Input Parameters'!$M$26,'Input Parameters'!$J$26,'Input Parameters'!$K$26)</f>
        <v>0.70611502324679742</v>
      </c>
      <c r="K1914" s="168">
        <f ca="1">('Input Parameters'!$E$27/'Input Parameters'!$E$38)^$J1914</f>
        <v>6.3140382137506623E-3</v>
      </c>
      <c r="L1914" s="69">
        <f ca="1">$H1914*$C1914*'Input Parameters'!$E$25*K1914</f>
        <v>1.0852589673385817</v>
      </c>
      <c r="M1914" s="24">
        <f t="shared" ca="1" si="267"/>
        <v>0.11996631520823275</v>
      </c>
      <c r="N1914" s="15">
        <f ca="1">_xlfn.NORM.INV(M1914,'Input Parameters'!$E$29,'Input Parameters'!$F$29)</f>
        <v>9.9882484480139894E-2</v>
      </c>
      <c r="O1914" s="8">
        <f t="shared" ca="1" si="268"/>
        <v>0.30733325093255404</v>
      </c>
      <c r="P1914" s="30">
        <f ca="1">_xlfn.LOGNORM.INV(O1914,'Input Parameters'!$H$30,'Input Parameters'!$I$30)</f>
        <v>2.115376730469682</v>
      </c>
      <c r="Q1914" s="10">
        <f t="shared" ca="1" si="269"/>
        <v>0.6536524944206733</v>
      </c>
      <c r="R1914" s="30">
        <f>IF('Input Parameters'!$E$32=0,0,_xlfn.BETA.INV(Q1914,'Input Parameters'!$L$32,'Input Parameters'!$M$32,'Input Parameters'!$J$32,'Input Parameters'!$K$32))</f>
        <v>0</v>
      </c>
      <c r="S1914" s="10">
        <f t="shared" ca="1" si="270"/>
        <v>0.98851529756398737</v>
      </c>
      <c r="T1914" s="26">
        <f ca="1">_xlfn.LOGNORM.INV(S1914,'Input Parameters'!$H$34,'Input Parameters'!$I$34)</f>
        <v>66.90583150349218</v>
      </c>
      <c r="U1914" s="10">
        <f t="shared" ca="1" si="271"/>
        <v>0.47302526577788662</v>
      </c>
      <c r="V1914" s="30">
        <f ca="1">_xlfn.BETA.INV(U1914,'Input Parameters'!$L$36,'Input Parameters'!$M$36,'Input Parameters'!$J$36,'Input Parameters'!$K$36)</f>
        <v>0.57564699059541624</v>
      </c>
      <c r="W1914" s="2">
        <f ca="1">N1914+(P1914-N1914)*(1-ERF((T1914-R1914)/(2*SQRT(L1914*'Input Parameters'!$E$38))))</f>
        <v>9.9893751619058349E-2</v>
      </c>
      <c r="X1914">
        <f t="shared" ca="1" si="272"/>
        <v>1</v>
      </c>
      <c r="Y1914" s="7"/>
    </row>
    <row r="1915" spans="1:25" ht="15" customHeight="1" x14ac:dyDescent="0.25">
      <c r="A1915" s="139">
        <v>1908</v>
      </c>
      <c r="B1915" s="10">
        <f t="shared" ca="1" si="263"/>
        <v>0.93138506191679071</v>
      </c>
      <c r="C1915" s="60">
        <f ca="1">_xlfn.NORM.INV(B1915,'Input Parameters'!$E$15,'Input Parameters'!$F$15)</f>
        <v>351.50874276718707</v>
      </c>
      <c r="D1915" s="10">
        <f t="shared" ca="1" si="264"/>
        <v>0.38070206551081021</v>
      </c>
      <c r="E1915" s="62">
        <f ca="1">IF(_xlfn.NORM.INV(D1915,'Input Parameters'!$E$17,'Input Parameters'!$F$17)&lt;3500,3500,IF(_xlfn.NORM.INV(D1915,'Input Parameters'!$E$17,'Input Parameters'!$F$17)&gt;5500,5500,_xlfn.NORM.INV(D1915,'Input Parameters'!$E$17,'Input Parameters'!$F$17)))</f>
        <v>4587.4537980528712</v>
      </c>
      <c r="F1915" s="10">
        <f t="shared" ca="1" si="265"/>
        <v>0.74841901681776857</v>
      </c>
      <c r="G1915" s="64">
        <f ca="1">_xlfn.NORM.INV(F1915,'Input Parameters'!$E$20,'Input Parameters'!$F$20)</f>
        <v>287.13580354985612</v>
      </c>
      <c r="H1915" s="57">
        <f ca="1">EXP(E1915*(1/'Input Parameters'!$E$23-1/G1915))</f>
        <v>0.72913193955219724</v>
      </c>
      <c r="I1915" s="10">
        <f t="shared" ca="1" si="266"/>
        <v>0.50902148233986255</v>
      </c>
      <c r="J1915" s="30">
        <f ca="1">_xlfn.BETA.INV(I1915,'Input Parameters'!$L$26,'Input Parameters'!$M$26,'Input Parameters'!$J$26,'Input Parameters'!$K$26)</f>
        <v>0.66503013630167673</v>
      </c>
      <c r="K1915" s="168">
        <f ca="1">('Input Parameters'!$E$27/'Input Parameters'!$E$38)^$J1915</f>
        <v>8.478031703598031E-3</v>
      </c>
      <c r="L1915" s="69">
        <f ca="1">$H1915*$C1915*'Input Parameters'!$E$25*K1915</f>
        <v>2.172887744741741</v>
      </c>
      <c r="M1915" s="24">
        <f t="shared" ca="1" si="267"/>
        <v>0.83882736207980257</v>
      </c>
      <c r="N1915" s="15">
        <f ca="1">_xlfn.NORM.INV(M1915,'Input Parameters'!$E$29,'Input Parameters'!$F$29)</f>
        <v>0.10009896498896928</v>
      </c>
      <c r="O1915" s="8">
        <f t="shared" ca="1" si="268"/>
        <v>0.13562127249686129</v>
      </c>
      <c r="P1915" s="30">
        <f ca="1">_xlfn.LOGNORM.INV(O1915,'Input Parameters'!$H$30,'Input Parameters'!$I$30)</f>
        <v>1.5957192659215551</v>
      </c>
      <c r="Q1915" s="10">
        <f t="shared" ca="1" si="269"/>
        <v>0.23470894992240177</v>
      </c>
      <c r="R1915" s="30">
        <f>IF('Input Parameters'!$E$32=0,0,_xlfn.BETA.INV(Q1915,'Input Parameters'!$L$32,'Input Parameters'!$M$32,'Input Parameters'!$J$32,'Input Parameters'!$K$32))</f>
        <v>0</v>
      </c>
      <c r="S1915" s="10">
        <f t="shared" ca="1" si="270"/>
        <v>0.53368031827895601</v>
      </c>
      <c r="T1915" s="26">
        <f ca="1">_xlfn.LOGNORM.INV(S1915,'Input Parameters'!$H$34,'Input Parameters'!$I$34)</f>
        <v>50.941041109647657</v>
      </c>
      <c r="U1915" s="10">
        <f t="shared" ca="1" si="271"/>
        <v>0.75628154193366903</v>
      </c>
      <c r="V1915" s="30">
        <f ca="1">_xlfn.BETA.INV(U1915,'Input Parameters'!$L$36,'Input Parameters'!$M$36,'Input Parameters'!$J$36,'Input Parameters'!$K$36)</f>
        <v>0.69830660251378462</v>
      </c>
      <c r="W1915" s="2">
        <f ca="1">N1915+(P1915-N1915)*(1-ERF((T1915-R1915)/(2*SQRT(L1915*'Input Parameters'!$E$38))))</f>
        <v>0.12184621004703312</v>
      </c>
      <c r="X1915">
        <f t="shared" ca="1" si="272"/>
        <v>1</v>
      </c>
      <c r="Y1915" s="7"/>
    </row>
    <row r="1916" spans="1:25" ht="15" customHeight="1" x14ac:dyDescent="0.25">
      <c r="A1916" s="139">
        <v>1909</v>
      </c>
      <c r="B1916" s="10">
        <f t="shared" ca="1" si="263"/>
        <v>0.11073265039497238</v>
      </c>
      <c r="C1916" s="60">
        <f ca="1">_xlfn.NORM.INV(B1916,'Input Parameters'!$E$15,'Input Parameters'!$F$15)</f>
        <v>204.70807553331483</v>
      </c>
      <c r="D1916" s="10">
        <f t="shared" ca="1" si="264"/>
        <v>0.86416025745491243</v>
      </c>
      <c r="E1916" s="62">
        <f ca="1">IF(_xlfn.NORM.INV(D1916,'Input Parameters'!$E$17,'Input Parameters'!$F$17)&lt;3500,3500,IF(_xlfn.NORM.INV(D1916,'Input Parameters'!$E$17,'Input Parameters'!$F$17)&gt;5500,5500,_xlfn.NORM.INV(D1916,'Input Parameters'!$E$17,'Input Parameters'!$F$17)))</f>
        <v>5500</v>
      </c>
      <c r="F1916" s="10">
        <f t="shared" ca="1" si="265"/>
        <v>0.40604617733003923</v>
      </c>
      <c r="G1916" s="64">
        <f ca="1">_xlfn.NORM.INV(F1916,'Input Parameters'!$E$20,'Input Parameters'!$F$20)</f>
        <v>281.0572248995943</v>
      </c>
      <c r="H1916" s="57">
        <f ca="1">EXP(E1916*(1/'Input Parameters'!$E$23-1/G1916))</f>
        <v>0.45248105574808423</v>
      </c>
      <c r="I1916" s="10">
        <f t="shared" ca="1" si="266"/>
        <v>0.7939354094127774</v>
      </c>
      <c r="J1916" s="30">
        <f ca="1">_xlfn.BETA.INV(I1916,'Input Parameters'!$L$26,'Input Parameters'!$M$26,'Input Parameters'!$J$26,'Input Parameters'!$K$26)</f>
        <v>0.78262679983990369</v>
      </c>
      <c r="K1916" s="168">
        <f ca="1">('Input Parameters'!$E$27/'Input Parameters'!$E$38)^$J1916</f>
        <v>3.6471814039371574E-3</v>
      </c>
      <c r="L1916" s="69">
        <f ca="1">$H1916*$C1916*'Input Parameters'!$E$25*K1916</f>
        <v>0.3378257436398901</v>
      </c>
      <c r="M1916" s="24">
        <f t="shared" ca="1" si="267"/>
        <v>0.36206560676558397</v>
      </c>
      <c r="N1916" s="15">
        <f ca="1">_xlfn.NORM.INV(M1916,'Input Parameters'!$E$29,'Input Parameters'!$F$29)</f>
        <v>9.9964705705368986E-2</v>
      </c>
      <c r="O1916" s="8">
        <f t="shared" ca="1" si="268"/>
        <v>0.72302530022055733</v>
      </c>
      <c r="P1916" s="30">
        <f ca="1">_xlfn.LOGNORM.INV(O1916,'Input Parameters'!$H$30,'Input Parameters'!$I$30)</f>
        <v>3.5488379151380482</v>
      </c>
      <c r="Q1916" s="10">
        <f t="shared" ca="1" si="269"/>
        <v>0.93298627005143442</v>
      </c>
      <c r="R1916" s="30">
        <f>IF('Input Parameters'!$E$32=0,0,_xlfn.BETA.INV(Q1916,'Input Parameters'!$L$32,'Input Parameters'!$M$32,'Input Parameters'!$J$32,'Input Parameters'!$K$32))</f>
        <v>0</v>
      </c>
      <c r="S1916" s="10">
        <f t="shared" ca="1" si="270"/>
        <v>0.23332777444709341</v>
      </c>
      <c r="T1916" s="26">
        <f ca="1">_xlfn.LOGNORM.INV(S1916,'Input Parameters'!$H$34,'Input Parameters'!$I$34)</f>
        <v>46.039756186554875</v>
      </c>
      <c r="U1916" s="10">
        <f t="shared" ca="1" si="271"/>
        <v>0.64652096769218947</v>
      </c>
      <c r="V1916" s="30">
        <f ca="1">_xlfn.BETA.INV(U1916,'Input Parameters'!$L$36,'Input Parameters'!$M$36,'Input Parameters'!$J$36,'Input Parameters'!$K$36)</f>
        <v>0.64517477169108317</v>
      </c>
      <c r="W1916" s="2">
        <f ca="1">N1916+(P1916-N1916)*(1-ERF((T1916-R1916)/(2*SQRT(L1916*'Input Parameters'!$E$38))))</f>
        <v>9.9964779174106747E-2</v>
      </c>
      <c r="X1916">
        <f t="shared" ca="1" si="272"/>
        <v>1</v>
      </c>
      <c r="Y1916" s="7"/>
    </row>
    <row r="1917" spans="1:25" ht="15" customHeight="1" x14ac:dyDescent="0.25">
      <c r="A1917" s="139">
        <v>1910</v>
      </c>
      <c r="B1917" s="10">
        <f t="shared" ca="1" si="263"/>
        <v>0.67696343956799432</v>
      </c>
      <c r="C1917" s="60">
        <f ca="1">_xlfn.NORM.INV(B1917,'Input Parameters'!$E$15,'Input Parameters'!$F$15)</f>
        <v>295.8541431392012</v>
      </c>
      <c r="D1917" s="10">
        <f t="shared" ca="1" si="264"/>
        <v>0.43028140444898333</v>
      </c>
      <c r="E1917" s="62">
        <f ca="1">IF(_xlfn.NORM.INV(D1917,'Input Parameters'!$E$17,'Input Parameters'!$F$17)&lt;3500,3500,IF(_xlfn.NORM.INV(D1917,'Input Parameters'!$E$17,'Input Parameters'!$F$17)&gt;5500,5500,_xlfn.NORM.INV(D1917,'Input Parameters'!$E$17,'Input Parameters'!$F$17)))</f>
        <v>4677.0395564539804</v>
      </c>
      <c r="F1917" s="10">
        <f t="shared" ca="1" si="265"/>
        <v>0.60801709716163266</v>
      </c>
      <c r="G1917" s="64">
        <f ca="1">_xlfn.NORM.INV(F1917,'Input Parameters'!$E$20,'Input Parameters'!$F$20)</f>
        <v>284.48683590837953</v>
      </c>
      <c r="H1917" s="57">
        <f ca="1">EXP(E1917*(1/'Input Parameters'!$E$23-1/G1917))</f>
        <v>0.62266969284152707</v>
      </c>
      <c r="I1917" s="10">
        <f t="shared" ca="1" si="266"/>
        <v>0.29788806736171702</v>
      </c>
      <c r="J1917" s="30">
        <f ca="1">_xlfn.BETA.INV(I1917,'Input Parameters'!$L$26,'Input Parameters'!$M$26,'Input Parameters'!$J$26,'Input Parameters'!$K$26)</f>
        <v>0.57319516940268533</v>
      </c>
      <c r="K1917" s="168">
        <f ca="1">('Input Parameters'!$E$27/'Input Parameters'!$E$38)^$J1917</f>
        <v>1.6382483941201634E-2</v>
      </c>
      <c r="L1917" s="69">
        <f ca="1">$H1917*$C1917*'Input Parameters'!$E$25*K1917</f>
        <v>3.0179715003338887</v>
      </c>
      <c r="M1917" s="24">
        <f t="shared" ca="1" si="267"/>
        <v>0.83064100118938178</v>
      </c>
      <c r="N1917" s="15">
        <f ca="1">_xlfn.NORM.INV(M1917,'Input Parameters'!$E$29,'Input Parameters'!$F$29)</f>
        <v>0.10009567013874772</v>
      </c>
      <c r="O1917" s="8">
        <f t="shared" ca="1" si="268"/>
        <v>0.73239995536460156</v>
      </c>
      <c r="P1917" s="30">
        <f ca="1">_xlfn.LOGNORM.INV(O1917,'Input Parameters'!$H$30,'Input Parameters'!$I$30)</f>
        <v>3.5964885373523918</v>
      </c>
      <c r="Q1917" s="10">
        <f t="shared" ca="1" si="269"/>
        <v>0.62278118130081528</v>
      </c>
      <c r="R1917" s="30">
        <f>IF('Input Parameters'!$E$32=0,0,_xlfn.BETA.INV(Q1917,'Input Parameters'!$L$32,'Input Parameters'!$M$32,'Input Parameters'!$J$32,'Input Parameters'!$K$32))</f>
        <v>0</v>
      </c>
      <c r="S1917" s="10">
        <f t="shared" ca="1" si="270"/>
        <v>5.8085230816666389E-2</v>
      </c>
      <c r="T1917" s="26">
        <f ca="1">_xlfn.LOGNORM.INV(S1917,'Input Parameters'!$H$34,'Input Parameters'!$I$34)</f>
        <v>41.451471976440885</v>
      </c>
      <c r="U1917" s="10">
        <f t="shared" ca="1" si="271"/>
        <v>0.92280288350611717</v>
      </c>
      <c r="V1917" s="30">
        <f ca="1">_xlfn.BETA.INV(U1917,'Input Parameters'!$L$36,'Input Parameters'!$M$36,'Input Parameters'!$J$36,'Input Parameters'!$K$36)</f>
        <v>0.82828678755171792</v>
      </c>
      <c r="W1917" s="2">
        <f ca="1">N1917+(P1917-N1917)*(1-ERF((T1917-R1917)/(2*SQRT(L1917*'Input Parameters'!$E$38))))</f>
        <v>0.42024038267380059</v>
      </c>
      <c r="X1917">
        <f t="shared" ca="1" si="272"/>
        <v>1</v>
      </c>
      <c r="Y1917" s="7"/>
    </row>
    <row r="1918" spans="1:25" ht="15" customHeight="1" x14ac:dyDescent="0.25">
      <c r="A1918" s="139">
        <v>1911</v>
      </c>
      <c r="B1918" s="10">
        <f t="shared" ca="1" si="263"/>
        <v>0.79493467434800402</v>
      </c>
      <c r="C1918" s="60">
        <f ca="1">_xlfn.NORM.INV(B1918,'Input Parameters'!$E$15,'Input Parameters'!$F$15)</f>
        <v>315.60437114273441</v>
      </c>
      <c r="D1918" s="10">
        <f t="shared" ca="1" si="264"/>
        <v>0.53135986977995442</v>
      </c>
      <c r="E1918" s="62">
        <f ca="1">IF(_xlfn.NORM.INV(D1918,'Input Parameters'!$E$17,'Input Parameters'!$F$17)&lt;3500,3500,IF(_xlfn.NORM.INV(D1918,'Input Parameters'!$E$17,'Input Parameters'!$F$17)&gt;5500,5500,_xlfn.NORM.INV(D1918,'Input Parameters'!$E$17,'Input Parameters'!$F$17)))</f>
        <v>4855.0820664702114</v>
      </c>
      <c r="F1918" s="10">
        <f t="shared" ca="1" si="265"/>
        <v>0.34695673254835602</v>
      </c>
      <c r="G1918" s="64">
        <f ca="1">_xlfn.NORM.INV(F1918,'Input Parameters'!$E$20,'Input Parameters'!$F$20)</f>
        <v>280.01321647762751</v>
      </c>
      <c r="H1918" s="57">
        <f ca="1">EXP(E1918*(1/'Input Parameters'!$E$23-1/G1918))</f>
        <v>0.46559971938369898</v>
      </c>
      <c r="I1918" s="10">
        <f t="shared" ca="1" si="266"/>
        <v>0.92089525069199707</v>
      </c>
      <c r="J1918" s="30">
        <f ca="1">_xlfn.BETA.INV(I1918,'Input Parameters'!$L$26,'Input Parameters'!$M$26,'Input Parameters'!$J$26,'Input Parameters'!$K$26)</f>
        <v>0.85311345963959662</v>
      </c>
      <c r="K1918" s="168">
        <f ca="1">('Input Parameters'!$E$27/'Input Parameters'!$E$38)^$J1918</f>
        <v>2.1997685843828446E-3</v>
      </c>
      <c r="L1918" s="69">
        <f ca="1">$H1918*$C1918*'Input Parameters'!$E$25*K1918</f>
        <v>0.32324566916989278</v>
      </c>
      <c r="M1918" s="24">
        <f t="shared" ca="1" si="267"/>
        <v>0.26779999392534848</v>
      </c>
      <c r="N1918" s="15">
        <f ca="1">_xlfn.NORM.INV(M1918,'Input Parameters'!$E$29,'Input Parameters'!$F$29)</f>
        <v>9.9938051968783762E-2</v>
      </c>
      <c r="O1918" s="8">
        <f t="shared" ca="1" si="268"/>
        <v>0.9459754042774553</v>
      </c>
      <c r="P1918" s="30">
        <f ca="1">_xlfn.LOGNORM.INV(O1918,'Input Parameters'!$H$30,'Input Parameters'!$I$30)</f>
        <v>5.7325903064322414</v>
      </c>
      <c r="Q1918" s="10">
        <f t="shared" ca="1" si="269"/>
        <v>0.71936478068447085</v>
      </c>
      <c r="R1918" s="30">
        <f>IF('Input Parameters'!$E$32=0,0,_xlfn.BETA.INV(Q1918,'Input Parameters'!$L$32,'Input Parameters'!$M$32,'Input Parameters'!$J$32,'Input Parameters'!$K$32))</f>
        <v>0</v>
      </c>
      <c r="S1918" s="10">
        <f t="shared" ca="1" si="270"/>
        <v>0.95526234150099931</v>
      </c>
      <c r="T1918" s="26">
        <f ca="1">_xlfn.LOGNORM.INV(S1918,'Input Parameters'!$H$34,'Input Parameters'!$I$34)</f>
        <v>62.277083174141573</v>
      </c>
      <c r="U1918" s="10">
        <f t="shared" ca="1" si="271"/>
        <v>0.98076294707810929</v>
      </c>
      <c r="V1918" s="30">
        <f ca="1">_xlfn.BETA.INV(U1918,'Input Parameters'!$L$36,'Input Parameters'!$M$36,'Input Parameters'!$J$36,'Input Parameters'!$K$36)</f>
        <v>0.9498329182216263</v>
      </c>
      <c r="W1918" s="2">
        <f ca="1">N1918+(P1918-N1918)*(1-ERF((T1918-R1918)/(2*SQRT(L1918*'Input Parameters'!$E$38))))</f>
        <v>9.9938051968837538E-2</v>
      </c>
      <c r="X1918">
        <f t="shared" ca="1" si="272"/>
        <v>1</v>
      </c>
      <c r="Y1918" s="7"/>
    </row>
    <row r="1919" spans="1:25" ht="15" customHeight="1" x14ac:dyDescent="0.25">
      <c r="A1919" s="139">
        <v>1912</v>
      </c>
      <c r="B1919" s="10">
        <f t="shared" ca="1" si="263"/>
        <v>0.48236842265921309</v>
      </c>
      <c r="C1919" s="60">
        <f ca="1">_xlfn.NORM.INV(B1919,'Input Parameters'!$E$15,'Input Parameters'!$F$15)</f>
        <v>268.5712967531893</v>
      </c>
      <c r="D1919" s="10">
        <f t="shared" ca="1" si="264"/>
        <v>0.66159571112405569</v>
      </c>
      <c r="E1919" s="62">
        <f ca="1">IF(_xlfn.NORM.INV(D1919,'Input Parameters'!$E$17,'Input Parameters'!$F$17)&lt;3500,3500,IF(_xlfn.NORM.INV(D1919,'Input Parameters'!$E$17,'Input Parameters'!$F$17)&gt;5500,5500,_xlfn.NORM.INV(D1919,'Input Parameters'!$E$17,'Input Parameters'!$F$17)))</f>
        <v>5091.7754303018646</v>
      </c>
      <c r="F1919" s="10">
        <f t="shared" ca="1" si="265"/>
        <v>0.30669548630448928</v>
      </c>
      <c r="G1919" s="64">
        <f ca="1">_xlfn.NORM.INV(F1919,'Input Parameters'!$E$20,'Input Parameters'!$F$20)</f>
        <v>279.26489861828776</v>
      </c>
      <c r="H1919" s="57">
        <f ca="1">EXP(E1919*(1/'Input Parameters'!$E$23-1/G1919))</f>
        <v>0.42723453981532472</v>
      </c>
      <c r="I1919" s="10">
        <f t="shared" ca="1" si="266"/>
        <v>7.8027141591899718E-2</v>
      </c>
      <c r="J1919" s="30">
        <f ca="1">_xlfn.BETA.INV(I1919,'Input Parameters'!$L$26,'Input Parameters'!$M$26,'Input Parameters'!$J$26,'Input Parameters'!$K$26)</f>
        <v>0.42159394401742956</v>
      </c>
      <c r="K1919" s="168">
        <f ca="1">('Input Parameters'!$E$27/'Input Parameters'!$E$38)^$J1919</f>
        <v>4.8601378898820921E-2</v>
      </c>
      <c r="L1919" s="69">
        <f ca="1">$H1919*$C1919*'Input Parameters'!$E$25*K1919</f>
        <v>5.5766648295682772</v>
      </c>
      <c r="M1919" s="24">
        <f t="shared" ca="1" si="267"/>
        <v>0.8302270799782494</v>
      </c>
      <c r="N1919" s="15">
        <f ca="1">_xlfn.NORM.INV(M1919,'Input Parameters'!$E$29,'Input Parameters'!$F$29)</f>
        <v>0.10009550629970861</v>
      </c>
      <c r="O1919" s="8">
        <f t="shared" ca="1" si="268"/>
        <v>0.70597841083408575</v>
      </c>
      <c r="P1919" s="30">
        <f ca="1">_xlfn.LOGNORM.INV(O1919,'Input Parameters'!$H$30,'Input Parameters'!$I$30)</f>
        <v>3.4657075813035152</v>
      </c>
      <c r="Q1919" s="10">
        <f t="shared" ca="1" si="269"/>
        <v>0.32318861963977585</v>
      </c>
      <c r="R1919" s="30">
        <f>IF('Input Parameters'!$E$32=0,0,_xlfn.BETA.INV(Q1919,'Input Parameters'!$L$32,'Input Parameters'!$M$32,'Input Parameters'!$J$32,'Input Parameters'!$K$32))</f>
        <v>0</v>
      </c>
      <c r="S1919" s="10">
        <f t="shared" ca="1" si="270"/>
        <v>0.99209300342786277</v>
      </c>
      <c r="T1919" s="26">
        <f ca="1">_xlfn.LOGNORM.INV(S1919,'Input Parameters'!$H$34,'Input Parameters'!$I$34)</f>
        <v>68.075906938831736</v>
      </c>
      <c r="U1919" s="10">
        <f t="shared" ca="1" si="271"/>
        <v>0.76514267043776651</v>
      </c>
      <c r="V1919" s="30">
        <f ca="1">_xlfn.BETA.INV(U1919,'Input Parameters'!$L$36,'Input Parameters'!$M$36,'Input Parameters'!$J$36,'Input Parameters'!$K$36)</f>
        <v>0.70318952655666012</v>
      </c>
      <c r="W1919" s="2">
        <f ca="1">N1919+(P1919-N1919)*(1-ERF((T1919-R1919)/(2*SQRT(L1919*'Input Parameters'!$E$38))))</f>
        <v>0.23979911121307401</v>
      </c>
      <c r="X1919">
        <f t="shared" ca="1" si="272"/>
        <v>1</v>
      </c>
      <c r="Y1919" s="7"/>
    </row>
    <row r="1920" spans="1:25" ht="15" customHeight="1" x14ac:dyDescent="0.25">
      <c r="A1920" s="139">
        <v>1913</v>
      </c>
      <c r="B1920" s="10">
        <f t="shared" ca="1" si="263"/>
        <v>0.77260805385815312</v>
      </c>
      <c r="C1920" s="60">
        <f ca="1">_xlfn.NORM.INV(B1920,'Input Parameters'!$E$15,'Input Parameters'!$F$15)</f>
        <v>311.47481250584991</v>
      </c>
      <c r="D1920" s="10">
        <f t="shared" ca="1" si="264"/>
        <v>0.59024083774783676</v>
      </c>
      <c r="E1920" s="62">
        <f ca="1">IF(_xlfn.NORM.INV(D1920,'Input Parameters'!$E$17,'Input Parameters'!$F$17)&lt;3500,3500,IF(_xlfn.NORM.INV(D1920,'Input Parameters'!$E$17,'Input Parameters'!$F$17)&gt;5500,5500,_xlfn.NORM.INV(D1920,'Input Parameters'!$E$17,'Input Parameters'!$F$17)))</f>
        <v>4959.7151805741951</v>
      </c>
      <c r="F1920" s="10">
        <f t="shared" ca="1" si="265"/>
        <v>4.4660066051497416E-2</v>
      </c>
      <c r="G1920" s="64">
        <f ca="1">_xlfn.NORM.INV(F1920,'Input Parameters'!$E$20,'Input Parameters'!$F$20)</f>
        <v>271.2667337273628</v>
      </c>
      <c r="H1920" s="57">
        <f ca="1">EXP(E1920*(1/'Input Parameters'!$E$23-1/G1920))</f>
        <v>0.25872041678211272</v>
      </c>
      <c r="I1920" s="10">
        <f t="shared" ca="1" si="266"/>
        <v>0.87858951905832039</v>
      </c>
      <c r="J1920" s="30">
        <f ca="1">_xlfn.BETA.INV(I1920,'Input Parameters'!$L$26,'Input Parameters'!$M$26,'Input Parameters'!$J$26,'Input Parameters'!$K$26)</f>
        <v>0.82603878879410586</v>
      </c>
      <c r="K1920" s="168">
        <f ca="1">('Input Parameters'!$E$27/'Input Parameters'!$E$38)^$J1920</f>
        <v>2.6712844471666556E-3</v>
      </c>
      <c r="L1920" s="69">
        <f ca="1">$H1920*$C1920*'Input Parameters'!$E$25*K1920</f>
        <v>0.21526517217196475</v>
      </c>
      <c r="M1920" s="24">
        <f t="shared" ca="1" si="267"/>
        <v>0.59850372316496447</v>
      </c>
      <c r="N1920" s="15">
        <f ca="1">_xlfn.NORM.INV(M1920,'Input Parameters'!$E$29,'Input Parameters'!$F$29)</f>
        <v>0.10002494760642271</v>
      </c>
      <c r="O1920" s="8">
        <f t="shared" ca="1" si="268"/>
        <v>0.25824831765124789</v>
      </c>
      <c r="P1920" s="30">
        <f ca="1">_xlfn.LOGNORM.INV(O1920,'Input Parameters'!$H$30,'Input Parameters'!$I$30)</f>
        <v>1.9750250306458677</v>
      </c>
      <c r="Q1920" s="10">
        <f t="shared" ca="1" si="269"/>
        <v>0.28527527721111801</v>
      </c>
      <c r="R1920" s="30">
        <f>IF('Input Parameters'!$E$32=0,0,_xlfn.BETA.INV(Q1920,'Input Parameters'!$L$32,'Input Parameters'!$M$32,'Input Parameters'!$J$32,'Input Parameters'!$K$32))</f>
        <v>0</v>
      </c>
      <c r="S1920" s="10">
        <f t="shared" ca="1" si="270"/>
        <v>0.46339032314504736</v>
      </c>
      <c r="T1920" s="26">
        <f ca="1">_xlfn.LOGNORM.INV(S1920,'Input Parameters'!$H$34,'Input Parameters'!$I$34)</f>
        <v>49.834212838701767</v>
      </c>
      <c r="U1920" s="10">
        <f t="shared" ca="1" si="271"/>
        <v>3.0701423255492188E-2</v>
      </c>
      <c r="V1920" s="30">
        <f ca="1">_xlfn.BETA.INV(U1920,'Input Parameters'!$L$36,'Input Parameters'!$M$36,'Input Parameters'!$J$36,'Input Parameters'!$K$36)</f>
        <v>0.35788857316195011</v>
      </c>
      <c r="W1920" s="2">
        <f ca="1">N1920+(P1920-N1920)*(1-ERF((T1920-R1920)/(2*SQRT(L1920*'Input Parameters'!$E$38))))</f>
        <v>0.10002494760648037</v>
      </c>
      <c r="X1920">
        <f t="shared" ca="1" si="272"/>
        <v>1</v>
      </c>
      <c r="Y1920" s="7"/>
    </row>
    <row r="1921" spans="1:25" ht="15" customHeight="1" x14ac:dyDescent="0.25">
      <c r="A1921" s="139">
        <v>1914</v>
      </c>
      <c r="B1921" s="10">
        <f t="shared" ca="1" si="263"/>
        <v>0.6666828545060165</v>
      </c>
      <c r="C1921" s="60">
        <f ca="1">_xlfn.NORM.INV(B1921,'Input Parameters'!$E$15,'Input Parameters'!$F$15)</f>
        <v>294.3122068220618</v>
      </c>
      <c r="D1921" s="10">
        <f t="shared" ca="1" si="264"/>
        <v>0.48902859276317756</v>
      </c>
      <c r="E1921" s="62">
        <f ca="1">IF(_xlfn.NORM.INV(D1921,'Input Parameters'!$E$17,'Input Parameters'!$F$17)&lt;3500,3500,IF(_xlfn.NORM.INV(D1921,'Input Parameters'!$E$17,'Input Parameters'!$F$17)&gt;5500,5500,_xlfn.NORM.INV(D1921,'Input Parameters'!$E$17,'Input Parameters'!$F$17)))</f>
        <v>4780.7467050126133</v>
      </c>
      <c r="F1921" s="10">
        <f t="shared" ca="1" si="265"/>
        <v>0.37877066273472959</v>
      </c>
      <c r="G1921" s="64">
        <f ca="1">_xlfn.NORM.INV(F1921,'Input Parameters'!$E$20,'Input Parameters'!$F$20)</f>
        <v>280.58163585940741</v>
      </c>
      <c r="H1921" s="57">
        <f ca="1">EXP(E1921*(1/'Input Parameters'!$E$23-1/G1921))</f>
        <v>0.48766000430595602</v>
      </c>
      <c r="I1921" s="10">
        <f t="shared" ca="1" si="266"/>
        <v>0.89015435296712109</v>
      </c>
      <c r="J1921" s="30">
        <f ca="1">_xlfn.BETA.INV(I1921,'Input Parameters'!$L$26,'Input Parameters'!$M$26,'Input Parameters'!$J$26,'Input Parameters'!$K$26)</f>
        <v>0.83290528457508317</v>
      </c>
      <c r="K1921" s="168">
        <f ca="1">('Input Parameters'!$E$27/'Input Parameters'!$E$38)^$J1921</f>
        <v>2.5429018402887017E-3</v>
      </c>
      <c r="L1921" s="69">
        <f ca="1">$H1921*$C1921*'Input Parameters'!$E$25*K1921</f>
        <v>0.36496818637026773</v>
      </c>
      <c r="M1921" s="24">
        <f t="shared" ca="1" si="267"/>
        <v>0.27646666292649402</v>
      </c>
      <c r="N1921" s="15">
        <f ca="1">_xlfn.NORM.INV(M1921,'Input Parameters'!$E$29,'Input Parameters'!$F$29)</f>
        <v>9.9940662964789317E-2</v>
      </c>
      <c r="O1921" s="8">
        <f t="shared" ca="1" si="268"/>
        <v>0.60522758861343828</v>
      </c>
      <c r="P1921" s="30">
        <f ca="1">_xlfn.LOGNORM.INV(O1921,'Input Parameters'!$H$30,'Input Parameters'!$I$30)</f>
        <v>3.0438396079830459</v>
      </c>
      <c r="Q1921" s="10">
        <f t="shared" ca="1" si="269"/>
        <v>0.17122473894705947</v>
      </c>
      <c r="R1921" s="30">
        <f>IF('Input Parameters'!$E$32=0,0,_xlfn.BETA.INV(Q1921,'Input Parameters'!$L$32,'Input Parameters'!$M$32,'Input Parameters'!$J$32,'Input Parameters'!$K$32))</f>
        <v>0</v>
      </c>
      <c r="S1921" s="10">
        <f t="shared" ca="1" si="270"/>
        <v>0.98423022873277177</v>
      </c>
      <c r="T1921" s="26">
        <f ca="1">_xlfn.LOGNORM.INV(S1921,'Input Parameters'!$H$34,'Input Parameters'!$I$34)</f>
        <v>65.882834207095669</v>
      </c>
      <c r="U1921" s="10">
        <f t="shared" ca="1" si="271"/>
        <v>0.2233418450446214</v>
      </c>
      <c r="V1921" s="30">
        <f ca="1">_xlfn.BETA.INV(U1921,'Input Parameters'!$L$36,'Input Parameters'!$M$36,'Input Parameters'!$J$36,'Input Parameters'!$K$36)</f>
        <v>0.47894727766448458</v>
      </c>
      <c r="W1921" s="2">
        <f ca="1">N1921+(P1921-N1921)*(1-ERF((T1921-R1921)/(2*SQRT(L1921*'Input Parameters'!$E$38))))</f>
        <v>9.9940662964825927E-2</v>
      </c>
      <c r="X1921">
        <f t="shared" ca="1" si="272"/>
        <v>1</v>
      </c>
      <c r="Y1921" s="7"/>
    </row>
    <row r="1922" spans="1:25" ht="15" customHeight="1" x14ac:dyDescent="0.25">
      <c r="A1922" s="139">
        <v>1915</v>
      </c>
      <c r="B1922" s="10">
        <f t="shared" ca="1" si="263"/>
        <v>0.62970013267148295</v>
      </c>
      <c r="C1922" s="60">
        <f ca="1">_xlfn.NORM.INV(B1922,'Input Parameters'!$E$15,'Input Parameters'!$F$15)</f>
        <v>288.90843936796574</v>
      </c>
      <c r="D1922" s="10">
        <f t="shared" ca="1" si="264"/>
        <v>0.69389697424220387</v>
      </c>
      <c r="E1922" s="62">
        <f ca="1">IF(_xlfn.NORM.INV(D1922,'Input Parameters'!$E$17,'Input Parameters'!$F$17)&lt;3500,3500,IF(_xlfn.NORM.INV(D1922,'Input Parameters'!$E$17,'Input Parameters'!$F$17)&gt;5500,5500,_xlfn.NORM.INV(D1922,'Input Parameters'!$E$17,'Input Parameters'!$F$17)))</f>
        <v>5154.8488887215353</v>
      </c>
      <c r="F1922" s="10">
        <f t="shared" ca="1" si="265"/>
        <v>8.2621495361138497E-2</v>
      </c>
      <c r="G1922" s="64">
        <f ca="1">_xlfn.NORM.INV(F1922,'Input Parameters'!$E$20,'Input Parameters'!$F$20)</f>
        <v>273.35273054010827</v>
      </c>
      <c r="H1922" s="57">
        <f ca="1">EXP(E1922*(1/'Input Parameters'!$E$23-1/G1922))</f>
        <v>0.28360116184666756</v>
      </c>
      <c r="I1922" s="10">
        <f t="shared" ca="1" si="266"/>
        <v>0.68017109550298871</v>
      </c>
      <c r="J1922" s="30">
        <f ca="1">_xlfn.BETA.INV(I1922,'Input Parameters'!$L$26,'Input Parameters'!$M$26,'Input Parameters'!$J$26,'Input Parameters'!$K$26)</f>
        <v>0.73350968610902445</v>
      </c>
      <c r="K1922" s="168">
        <f ca="1">('Input Parameters'!$E$27/'Input Parameters'!$E$38)^$J1922</f>
        <v>5.1876088829873766E-3</v>
      </c>
      <c r="L1922" s="69">
        <f ca="1">$H1922*$C1922*'Input Parameters'!$E$25*K1922</f>
        <v>0.42504553586375127</v>
      </c>
      <c r="M1922" s="24">
        <f t="shared" ca="1" si="267"/>
        <v>0.38643459299318705</v>
      </c>
      <c r="N1922" s="15">
        <f ca="1">_xlfn.NORM.INV(M1922,'Input Parameters'!$E$29,'Input Parameters'!$F$29)</f>
        <v>9.9971137607651472E-2</v>
      </c>
      <c r="O1922" s="8">
        <f t="shared" ca="1" si="268"/>
        <v>0.77774490639737048</v>
      </c>
      <c r="P1922" s="30">
        <f ca="1">_xlfn.LOGNORM.INV(O1922,'Input Parameters'!$H$30,'Input Parameters'!$I$30)</f>
        <v>3.8505749907993372</v>
      </c>
      <c r="Q1922" s="10">
        <f t="shared" ca="1" si="269"/>
        <v>0.38690025700155506</v>
      </c>
      <c r="R1922" s="30">
        <f>IF('Input Parameters'!$E$32=0,0,_xlfn.BETA.INV(Q1922,'Input Parameters'!$L$32,'Input Parameters'!$M$32,'Input Parameters'!$J$32,'Input Parameters'!$K$32))</f>
        <v>0</v>
      </c>
      <c r="S1922" s="10">
        <f t="shared" ca="1" si="270"/>
        <v>2.3815929215216247E-2</v>
      </c>
      <c r="T1922" s="26">
        <f ca="1">_xlfn.LOGNORM.INV(S1922,'Input Parameters'!$H$34,'Input Parameters'!$I$34)</f>
        <v>39.390453539108464</v>
      </c>
      <c r="U1922" s="10">
        <f t="shared" ca="1" si="271"/>
        <v>0.15691446830005562</v>
      </c>
      <c r="V1922" s="30">
        <f ca="1">_xlfn.BETA.INV(U1922,'Input Parameters'!$L$36,'Input Parameters'!$M$36,'Input Parameters'!$J$36,'Input Parameters'!$K$36)</f>
        <v>0.44841179367882944</v>
      </c>
      <c r="W1922" s="2">
        <f ca="1">N1922+(P1922-N1922)*(1-ERF((T1922-R1922)/(2*SQRT(L1922*'Input Parameters'!$E$38))))</f>
        <v>0.1000437106019751</v>
      </c>
      <c r="X1922">
        <f t="shared" ca="1" si="272"/>
        <v>1</v>
      </c>
      <c r="Y1922" s="7"/>
    </row>
    <row r="1923" spans="1:25" ht="15" customHeight="1" x14ac:dyDescent="0.25">
      <c r="A1923" s="139">
        <v>1916</v>
      </c>
      <c r="B1923" s="10">
        <f t="shared" ca="1" si="263"/>
        <v>0.51987569908274034</v>
      </c>
      <c r="C1923" s="60">
        <f ca="1">_xlfn.NORM.INV(B1923,'Input Parameters'!$E$15,'Input Parameters'!$F$15)</f>
        <v>273.66828871254927</v>
      </c>
      <c r="D1923" s="10">
        <f t="shared" ca="1" si="264"/>
        <v>0.6530218343770241</v>
      </c>
      <c r="E1923" s="62">
        <f ca="1">IF(_xlfn.NORM.INV(D1923,'Input Parameters'!$E$17,'Input Parameters'!$F$17)&lt;3500,3500,IF(_xlfn.NORM.INV(D1923,'Input Parameters'!$E$17,'Input Parameters'!$F$17)&gt;5500,5500,_xlfn.NORM.INV(D1923,'Input Parameters'!$E$17,'Input Parameters'!$F$17)))</f>
        <v>5075.444210686459</v>
      </c>
      <c r="F1923" s="10">
        <f t="shared" ca="1" si="265"/>
        <v>8.4142100914191609E-2</v>
      </c>
      <c r="G1923" s="64">
        <f ca="1">_xlfn.NORM.INV(F1923,'Input Parameters'!$E$20,'Input Parameters'!$F$20)</f>
        <v>273.41915556027425</v>
      </c>
      <c r="H1923" s="57">
        <f ca="1">EXP(E1923*(1/'Input Parameters'!$E$23-1/G1923))</f>
        <v>0.29046742930898711</v>
      </c>
      <c r="I1923" s="10">
        <f t="shared" ca="1" si="266"/>
        <v>0.93355963599502745</v>
      </c>
      <c r="J1923" s="30">
        <f ca="1">_xlfn.BETA.INV(I1923,'Input Parameters'!$L$26,'Input Parameters'!$M$26,'Input Parameters'!$J$26,'Input Parameters'!$K$26)</f>
        <v>0.86260510836082238</v>
      </c>
      <c r="K1923" s="168">
        <f ca="1">('Input Parameters'!$E$27/'Input Parameters'!$E$38)^$J1923</f>
        <v>2.0549845797484759E-3</v>
      </c>
      <c r="L1923" s="69">
        <f ca="1">$H1923*$C1923*'Input Parameters'!$E$25*K1923</f>
        <v>0.16335426766587968</v>
      </c>
      <c r="M1923" s="24">
        <f t="shared" ca="1" si="267"/>
        <v>0.62233444602326138</v>
      </c>
      <c r="N1923" s="15">
        <f ca="1">_xlfn.NORM.INV(M1923,'Input Parameters'!$E$29,'Input Parameters'!$F$29)</f>
        <v>0.10003116176644768</v>
      </c>
      <c r="O1923" s="8">
        <f t="shared" ca="1" si="268"/>
        <v>0.39156152930310884</v>
      </c>
      <c r="P1923" s="30">
        <f ca="1">_xlfn.LOGNORM.INV(O1923,'Input Parameters'!$H$30,'Input Parameters'!$I$30)</f>
        <v>2.3561219623096865</v>
      </c>
      <c r="Q1923" s="10">
        <f t="shared" ca="1" si="269"/>
        <v>0.67189463166089769</v>
      </c>
      <c r="R1923" s="30">
        <f>IF('Input Parameters'!$E$32=0,0,_xlfn.BETA.INV(Q1923,'Input Parameters'!$L$32,'Input Parameters'!$M$32,'Input Parameters'!$J$32,'Input Parameters'!$K$32))</f>
        <v>0</v>
      </c>
      <c r="S1923" s="10">
        <f t="shared" ca="1" si="270"/>
        <v>0.98777905996136683</v>
      </c>
      <c r="T1923" s="26">
        <f ca="1">_xlfn.LOGNORM.INV(S1923,'Input Parameters'!$H$34,'Input Parameters'!$I$34)</f>
        <v>66.707586726895158</v>
      </c>
      <c r="U1923" s="10">
        <f t="shared" ca="1" si="271"/>
        <v>2.9062623980575464E-2</v>
      </c>
      <c r="V1923" s="30">
        <f ca="1">_xlfn.BETA.INV(U1923,'Input Parameters'!$L$36,'Input Parameters'!$M$36,'Input Parameters'!$J$36,'Input Parameters'!$K$36)</f>
        <v>0.35572456794697632</v>
      </c>
      <c r="W1923" s="2">
        <f ca="1">N1923+(P1923-N1923)*(1-ERF((T1923-R1923)/(2*SQRT(L1923*'Input Parameters'!$E$38))))</f>
        <v>0.10003116176644768</v>
      </c>
      <c r="X1923">
        <f t="shared" ca="1" si="272"/>
        <v>1</v>
      </c>
      <c r="Y1923" s="7"/>
    </row>
    <row r="1924" spans="1:25" ht="15" customHeight="1" x14ac:dyDescent="0.25">
      <c r="A1924" s="139">
        <v>1917</v>
      </c>
      <c r="B1924" s="10">
        <f t="shared" ca="1" si="263"/>
        <v>0.59072328648191086</v>
      </c>
      <c r="C1924" s="60">
        <f ca="1">_xlfn.NORM.INV(B1924,'Input Parameters'!$E$15,'Input Parameters'!$F$15)</f>
        <v>283.39949654109358</v>
      </c>
      <c r="D1924" s="10">
        <f t="shared" ca="1" si="264"/>
        <v>0.84688759803634217</v>
      </c>
      <c r="E1924" s="62">
        <f ca="1">IF(_xlfn.NORM.INV(D1924,'Input Parameters'!$E$17,'Input Parameters'!$F$17)&lt;3500,3500,IF(_xlfn.NORM.INV(D1924,'Input Parameters'!$E$17,'Input Parameters'!$F$17)&gt;5500,5500,_xlfn.NORM.INV(D1924,'Input Parameters'!$E$17,'Input Parameters'!$F$17)))</f>
        <v>5500</v>
      </c>
      <c r="F1924" s="10">
        <f t="shared" ca="1" si="265"/>
        <v>0.30042273166181621</v>
      </c>
      <c r="G1924" s="64">
        <f ca="1">_xlfn.NORM.INV(F1924,'Input Parameters'!$E$20,'Input Parameters'!$F$20)</f>
        <v>279.14465996564826</v>
      </c>
      <c r="H1924" s="57">
        <f ca="1">EXP(E1924*(1/'Input Parameters'!$E$23-1/G1924))</f>
        <v>0.39570490223684357</v>
      </c>
      <c r="I1924" s="10">
        <f t="shared" ca="1" si="266"/>
        <v>0.61418034428244517</v>
      </c>
      <c r="J1924" s="30">
        <f ca="1">_xlfn.BETA.INV(I1924,'Input Parameters'!$L$26,'Input Parameters'!$M$26,'Input Parameters'!$J$26,'Input Parameters'!$K$26)</f>
        <v>0.70691664720527803</v>
      </c>
      <c r="K1924" s="168">
        <f ca="1">('Input Parameters'!$E$27/'Input Parameters'!$E$38)^$J1924</f>
        <v>6.2778362481962112E-3</v>
      </c>
      <c r="L1924" s="69">
        <f ca="1">$H1924*$C1924*'Input Parameters'!$E$25*K1924</f>
        <v>0.70401269136868228</v>
      </c>
      <c r="M1924" s="24">
        <f t="shared" ca="1" si="267"/>
        <v>0.65641546324039901</v>
      </c>
      <c r="N1924" s="15">
        <f ca="1">_xlfn.NORM.INV(M1924,'Input Parameters'!$E$29,'Input Parameters'!$F$29)</f>
        <v>0.10004026998102679</v>
      </c>
      <c r="O1924" s="8">
        <f t="shared" ca="1" si="268"/>
        <v>0.63508314461893123</v>
      </c>
      <c r="P1924" s="30">
        <f ca="1">_xlfn.LOGNORM.INV(O1924,'Input Parameters'!$H$30,'Input Parameters'!$I$30)</f>
        <v>3.158747720272491</v>
      </c>
      <c r="Q1924" s="10">
        <f t="shared" ca="1" si="269"/>
        <v>0.89249812777796556</v>
      </c>
      <c r="R1924" s="30">
        <f>IF('Input Parameters'!$E$32=0,0,_xlfn.BETA.INV(Q1924,'Input Parameters'!$L$32,'Input Parameters'!$M$32,'Input Parameters'!$J$32,'Input Parameters'!$K$32))</f>
        <v>0</v>
      </c>
      <c r="S1924" s="10">
        <f t="shared" ca="1" si="270"/>
        <v>0.12024612842444726</v>
      </c>
      <c r="T1924" s="26">
        <f ca="1">_xlfn.LOGNORM.INV(S1924,'Input Parameters'!$H$34,'Input Parameters'!$I$34)</f>
        <v>43.55362440622018</v>
      </c>
      <c r="U1924" s="10">
        <f t="shared" ca="1" si="271"/>
        <v>0.75929646272222806</v>
      </c>
      <c r="V1924" s="30">
        <f ca="1">_xlfn.BETA.INV(U1924,'Input Parameters'!$L$36,'Input Parameters'!$M$36,'Input Parameters'!$J$36,'Input Parameters'!$K$36)</f>
        <v>0.69995484384595863</v>
      </c>
      <c r="W1924" s="2">
        <f ca="1">N1924+(P1924-N1924)*(1-ERF((T1924-R1924)/(2*SQRT(L1924*'Input Parameters'!$E$38))))</f>
        <v>0.10078086213558002</v>
      </c>
      <c r="X1924">
        <f t="shared" ca="1" si="272"/>
        <v>1</v>
      </c>
      <c r="Y1924" s="7"/>
    </row>
    <row r="1925" spans="1:25" ht="15" customHeight="1" x14ac:dyDescent="0.25">
      <c r="A1925" s="139">
        <v>1918</v>
      </c>
      <c r="B1925" s="10">
        <f t="shared" ref="B1925:B1988" ca="1" si="273">RAND()</f>
        <v>0.13815728227761104</v>
      </c>
      <c r="C1925" s="60">
        <f ca="1">_xlfn.NORM.INV(B1925,'Input Parameters'!$E$15,'Input Parameters'!$F$15)</f>
        <v>211.97028618616136</v>
      </c>
      <c r="D1925" s="10">
        <f t="shared" ref="D1925:D1988" ca="1" si="274">RAND()</f>
        <v>0.50918711953397866</v>
      </c>
      <c r="E1925" s="62">
        <f ca="1">IF(_xlfn.NORM.INV(D1925,'Input Parameters'!$E$17,'Input Parameters'!$F$17)&lt;3500,3500,IF(_xlfn.NORM.INV(D1925,'Input Parameters'!$E$17,'Input Parameters'!$F$17)&gt;5500,5500,_xlfn.NORM.INV(D1925,'Input Parameters'!$E$17,'Input Parameters'!$F$17)))</f>
        <v>4816.1215105775027</v>
      </c>
      <c r="F1925" s="10">
        <f t="shared" ref="F1925:F1988" ca="1" si="275">RAND()</f>
        <v>0.69671991010485279</v>
      </c>
      <c r="G1925" s="64">
        <f ca="1">_xlfn.NORM.INV(F1925,'Input Parameters'!$E$20,'Input Parameters'!$F$20)</f>
        <v>286.10043135221713</v>
      </c>
      <c r="H1925" s="57">
        <f ca="1">EXP(E1925*(1/'Input Parameters'!$E$23-1/G1925))</f>
        <v>0.6754697037573405</v>
      </c>
      <c r="I1925" s="10">
        <f t="shared" ref="I1925:I1988" ca="1" si="276">RAND()</f>
        <v>0.19857864831453287</v>
      </c>
      <c r="J1925" s="30">
        <f ca="1">_xlfn.BETA.INV(I1925,'Input Parameters'!$L$26,'Input Parameters'!$M$26,'Input Parameters'!$J$26,'Input Parameters'!$K$26)</f>
        <v>0.51899981368946535</v>
      </c>
      <c r="K1925" s="168">
        <f ca="1">('Input Parameters'!$E$27/'Input Parameters'!$E$38)^$J1925</f>
        <v>2.4166256139523615E-2</v>
      </c>
      <c r="L1925" s="69">
        <f ca="1">$H1925*$C1925*'Input Parameters'!$E$25*K1925</f>
        <v>3.4601126259681445</v>
      </c>
      <c r="M1925" s="24">
        <f t="shared" ref="M1925:M1988" ca="1" si="277">RAND()</f>
        <v>0.8029762422526</v>
      </c>
      <c r="N1925" s="15">
        <f ca="1">_xlfn.NORM.INV(M1925,'Input Parameters'!$E$29,'Input Parameters'!$F$29)</f>
        <v>0.10008523001631789</v>
      </c>
      <c r="O1925" s="8">
        <f t="shared" ref="O1925:O1988" ca="1" si="278">RAND()</f>
        <v>0.60198974127963223</v>
      </c>
      <c r="P1925" s="30">
        <f ca="1">_xlfn.LOGNORM.INV(O1925,'Input Parameters'!$H$30,'Input Parameters'!$I$30)</f>
        <v>3.0317840945147077</v>
      </c>
      <c r="Q1925" s="10">
        <f t="shared" ref="Q1925:Q1988" ca="1" si="279">RAND()</f>
        <v>0.73453844038036531</v>
      </c>
      <c r="R1925" s="30">
        <f>IF('Input Parameters'!$E$32=0,0,_xlfn.BETA.INV(Q1925,'Input Parameters'!$L$32,'Input Parameters'!$M$32,'Input Parameters'!$J$32,'Input Parameters'!$K$32))</f>
        <v>0</v>
      </c>
      <c r="S1925" s="10">
        <f t="shared" ref="S1925:S1988" ca="1" si="280">RAND()</f>
        <v>0.37217567163147136</v>
      </c>
      <c r="T1925" s="26">
        <f ca="1">_xlfn.LOGNORM.INV(S1925,'Input Parameters'!$H$34,'Input Parameters'!$I$34)</f>
        <v>48.401949494375117</v>
      </c>
      <c r="U1925" s="10">
        <f t="shared" ref="U1925:U1988" ca="1" si="281">RAND()</f>
        <v>0.88390375829452705</v>
      </c>
      <c r="V1925" s="30">
        <f ca="1">_xlfn.BETA.INV(U1925,'Input Parameters'!$L$36,'Input Parameters'!$M$36,'Input Parameters'!$J$36,'Input Parameters'!$K$36)</f>
        <v>0.78636419081746722</v>
      </c>
      <c r="W1925" s="2">
        <f ca="1">N1925+(P1925-N1925)*(1-ERF((T1925-R1925)/(2*SQRT(L1925*'Input Parameters'!$E$38))))</f>
        <v>0.29292540488700869</v>
      </c>
      <c r="X1925">
        <f t="shared" ca="1" si="272"/>
        <v>1</v>
      </c>
      <c r="Y1925" s="7"/>
    </row>
    <row r="1926" spans="1:25" ht="15" customHeight="1" x14ac:dyDescent="0.25">
      <c r="A1926" s="139">
        <v>1919</v>
      </c>
      <c r="B1926" s="10">
        <f t="shared" ca="1" si="273"/>
        <v>0.66957184455436003</v>
      </c>
      <c r="C1926" s="60">
        <f ca="1">_xlfn.NORM.INV(B1926,'Input Parameters'!$E$15,'Input Parameters'!$F$15)</f>
        <v>294.74355342859877</v>
      </c>
      <c r="D1926" s="10">
        <f t="shared" ca="1" si="274"/>
        <v>0.53071609095064243</v>
      </c>
      <c r="E1926" s="62">
        <f ca="1">IF(_xlfn.NORM.INV(D1926,'Input Parameters'!$E$17,'Input Parameters'!$F$17)&lt;3500,3500,IF(_xlfn.NORM.INV(D1926,'Input Parameters'!$E$17,'Input Parameters'!$F$17)&gt;5500,5500,_xlfn.NORM.INV(D1926,'Input Parameters'!$E$17,'Input Parameters'!$F$17)))</f>
        <v>4853.9490355747384</v>
      </c>
      <c r="F1926" s="10">
        <f t="shared" ca="1" si="275"/>
        <v>0.61882040132676486</v>
      </c>
      <c r="G1926" s="64">
        <f ca="1">_xlfn.NORM.INV(F1926,'Input Parameters'!$E$20,'Input Parameters'!$F$20)</f>
        <v>284.67597414503444</v>
      </c>
      <c r="H1926" s="57">
        <f ca="1">EXP(E1926*(1/'Input Parameters'!$E$23-1/G1926))</f>
        <v>0.61858400776667621</v>
      </c>
      <c r="I1926" s="10">
        <f t="shared" ca="1" si="276"/>
        <v>0.51801692966131152</v>
      </c>
      <c r="J1926" s="30">
        <f ca="1">_xlfn.BETA.INV(I1926,'Input Parameters'!$L$26,'Input Parameters'!$M$26,'Input Parameters'!$J$26,'Input Parameters'!$K$26)</f>
        <v>0.66863984586257186</v>
      </c>
      <c r="K1926" s="168">
        <f ca="1">('Input Parameters'!$E$27/'Input Parameters'!$E$38)^$J1926</f>
        <v>8.2613315571149499E-3</v>
      </c>
      <c r="L1926" s="69">
        <f ca="1">$H1926*$C1926*'Input Parameters'!$E$25*K1926</f>
        <v>1.5062361113187202</v>
      </c>
      <c r="M1926" s="24">
        <f t="shared" ca="1" si="277"/>
        <v>0.61112991730024535</v>
      </c>
      <c r="N1926" s="15">
        <f ca="1">_xlfn.NORM.INV(M1926,'Input Parameters'!$E$29,'Input Parameters'!$F$29)</f>
        <v>0.10002822652026679</v>
      </c>
      <c r="O1926" s="8">
        <f t="shared" ca="1" si="278"/>
        <v>0.35785917512328014</v>
      </c>
      <c r="P1926" s="30">
        <f ca="1">_xlfn.LOGNORM.INV(O1926,'Input Parameters'!$H$30,'Input Parameters'!$I$30)</f>
        <v>2.2591882744882117</v>
      </c>
      <c r="Q1926" s="10">
        <f t="shared" ca="1" si="279"/>
        <v>0.55127173453639666</v>
      </c>
      <c r="R1926" s="30">
        <f>IF('Input Parameters'!$E$32=0,0,_xlfn.BETA.INV(Q1926,'Input Parameters'!$L$32,'Input Parameters'!$M$32,'Input Parameters'!$J$32,'Input Parameters'!$K$32))</f>
        <v>0</v>
      </c>
      <c r="S1926" s="10">
        <f t="shared" ca="1" si="280"/>
        <v>0.28841383284861544</v>
      </c>
      <c r="T1926" s="26">
        <f ca="1">_xlfn.LOGNORM.INV(S1926,'Input Parameters'!$H$34,'Input Parameters'!$I$34)</f>
        <v>47.024154332900991</v>
      </c>
      <c r="U1926" s="10">
        <f t="shared" ca="1" si="281"/>
        <v>0.12706758293456943</v>
      </c>
      <c r="V1926" s="30">
        <f ca="1">_xlfn.BETA.INV(U1926,'Input Parameters'!$L$36,'Input Parameters'!$M$36,'Input Parameters'!$J$36,'Input Parameters'!$K$36)</f>
        <v>0.43276794794838014</v>
      </c>
      <c r="W1926" s="2">
        <f ca="1">N1926+(P1926-N1926)*(1-ERF((T1926-R1926)/(2*SQRT(L1926*'Input Parameters'!$E$38))))</f>
        <v>0.11458578786299603</v>
      </c>
      <c r="X1926">
        <f t="shared" ca="1" si="272"/>
        <v>1</v>
      </c>
      <c r="Y1926" s="7"/>
    </row>
    <row r="1927" spans="1:25" ht="15" customHeight="1" x14ac:dyDescent="0.25">
      <c r="A1927" s="139">
        <v>1920</v>
      </c>
      <c r="B1927" s="10">
        <f t="shared" ca="1" si="273"/>
        <v>0.10198295809135804</v>
      </c>
      <c r="C1927" s="60">
        <f ca="1">_xlfn.NORM.INV(B1927,'Input Parameters'!$E$15,'Input Parameters'!$F$15)</f>
        <v>202.12346623214063</v>
      </c>
      <c r="D1927" s="10">
        <f t="shared" ca="1" si="274"/>
        <v>0.85991078710005964</v>
      </c>
      <c r="E1927" s="62">
        <f ca="1">IF(_xlfn.NORM.INV(D1927,'Input Parameters'!$E$17,'Input Parameters'!$F$17)&lt;3500,3500,IF(_xlfn.NORM.INV(D1927,'Input Parameters'!$E$17,'Input Parameters'!$F$17)&gt;5500,5500,_xlfn.NORM.INV(D1927,'Input Parameters'!$E$17,'Input Parameters'!$F$17)))</f>
        <v>5500</v>
      </c>
      <c r="F1927" s="10">
        <f t="shared" ca="1" si="275"/>
        <v>0.78998696285927128</v>
      </c>
      <c r="G1927" s="64">
        <f ca="1">_xlfn.NORM.INV(F1927,'Input Parameters'!$E$20,'Input Parameters'!$F$20)</f>
        <v>288.05271927778006</v>
      </c>
      <c r="H1927" s="57">
        <f ca="1">EXP(E1927*(1/'Input Parameters'!$E$23-1/G1927))</f>
        <v>0.72777170551297321</v>
      </c>
      <c r="I1927" s="10">
        <f t="shared" ca="1" si="276"/>
        <v>0.86625071367488227</v>
      </c>
      <c r="J1927" s="30">
        <f ca="1">_xlfn.BETA.INV(I1927,'Input Parameters'!$L$26,'Input Parameters'!$M$26,'Input Parameters'!$J$26,'Input Parameters'!$K$26)</f>
        <v>0.81904144041523952</v>
      </c>
      <c r="K1927" s="168">
        <f ca="1">('Input Parameters'!$E$27/'Input Parameters'!$E$38)^$J1927</f>
        <v>2.8087837746600293E-3</v>
      </c>
      <c r="L1927" s="69">
        <f ca="1">$H1927*$C1927*'Input Parameters'!$E$25*K1927</f>
        <v>0.41317136224954459</v>
      </c>
      <c r="M1927" s="24">
        <f t="shared" ca="1" si="277"/>
        <v>0.92009436413530299</v>
      </c>
      <c r="N1927" s="15">
        <f ca="1">_xlfn.NORM.INV(M1927,'Input Parameters'!$E$29,'Input Parameters'!$F$29)</f>
        <v>0.10014057065817837</v>
      </c>
      <c r="O1927" s="8">
        <f t="shared" ca="1" si="278"/>
        <v>0.85344995954333813</v>
      </c>
      <c r="P1927" s="30">
        <f ca="1">_xlfn.LOGNORM.INV(O1927,'Input Parameters'!$H$30,'Input Parameters'!$I$30)</f>
        <v>4.4091226165761777</v>
      </c>
      <c r="Q1927" s="10">
        <f t="shared" ca="1" si="279"/>
        <v>0.80936790601728981</v>
      </c>
      <c r="R1927" s="30">
        <f>IF('Input Parameters'!$E$32=0,0,_xlfn.BETA.INV(Q1927,'Input Parameters'!$L$32,'Input Parameters'!$M$32,'Input Parameters'!$J$32,'Input Parameters'!$K$32))</f>
        <v>0</v>
      </c>
      <c r="S1927" s="10">
        <f t="shared" ca="1" si="280"/>
        <v>0.7844103618883862</v>
      </c>
      <c r="T1927" s="26">
        <f ca="1">_xlfn.LOGNORM.INV(S1927,'Input Parameters'!$H$34,'Input Parameters'!$I$34)</f>
        <v>55.598711440510606</v>
      </c>
      <c r="U1927" s="10">
        <f t="shared" ca="1" si="281"/>
        <v>0.37298053554510668</v>
      </c>
      <c r="V1927" s="30">
        <f ca="1">_xlfn.BETA.INV(U1927,'Input Parameters'!$L$36,'Input Parameters'!$M$36,'Input Parameters'!$J$36,'Input Parameters'!$K$36)</f>
        <v>0.53811249527005633</v>
      </c>
      <c r="W1927" s="2">
        <f ca="1">N1927+(P1927-N1927)*(1-ERF((T1927-R1927)/(2*SQRT(L1927*'Input Parameters'!$E$38))))</f>
        <v>0.10014057478653293</v>
      </c>
      <c r="X1927">
        <f t="shared" ca="1" si="272"/>
        <v>1</v>
      </c>
      <c r="Y1927" s="7"/>
    </row>
    <row r="1928" spans="1:25" ht="15" customHeight="1" x14ac:dyDescent="0.25">
      <c r="A1928" s="139">
        <v>1921</v>
      </c>
      <c r="B1928" s="10">
        <f t="shared" ca="1" si="273"/>
        <v>0.69395955637414974</v>
      </c>
      <c r="C1928" s="60">
        <f ca="1">_xlfn.NORM.INV(B1928,'Input Parameters'!$E$15,'Input Parameters'!$F$15)</f>
        <v>298.44898444926105</v>
      </c>
      <c r="D1928" s="10">
        <f t="shared" ca="1" si="274"/>
        <v>0.97470959201817331</v>
      </c>
      <c r="E1928" s="62">
        <f ca="1">IF(_xlfn.NORM.INV(D1928,'Input Parameters'!$E$17,'Input Parameters'!$F$17)&lt;3500,3500,IF(_xlfn.NORM.INV(D1928,'Input Parameters'!$E$17,'Input Parameters'!$F$17)&gt;5500,5500,_xlfn.NORM.INV(D1928,'Input Parameters'!$E$17,'Input Parameters'!$F$17)))</f>
        <v>5500</v>
      </c>
      <c r="F1928" s="10">
        <f t="shared" ca="1" si="275"/>
        <v>0.19663254657404283</v>
      </c>
      <c r="G1928" s="64">
        <f ca="1">_xlfn.NORM.INV(F1928,'Input Parameters'!$E$20,'Input Parameters'!$F$20)</f>
        <v>276.9301357606833</v>
      </c>
      <c r="H1928" s="57">
        <f ca="1">EXP(E1928*(1/'Input Parameters'!$E$23-1/G1928))</f>
        <v>0.33802153470163537</v>
      </c>
      <c r="I1928" s="10">
        <f t="shared" ca="1" si="276"/>
        <v>0.66038660220901435</v>
      </c>
      <c r="J1928" s="30">
        <f ca="1">_xlfn.BETA.INV(I1928,'Input Parameters'!$L$26,'Input Parameters'!$M$26,'Input Parameters'!$J$26,'Input Parameters'!$K$26)</f>
        <v>0.72545815952337522</v>
      </c>
      <c r="K1928" s="168">
        <f ca="1">('Input Parameters'!$E$27/'Input Parameters'!$E$38)^$J1928</f>
        <v>5.4960335882678311E-3</v>
      </c>
      <c r="L1928" s="69">
        <f ca="1">$H1928*$C1928*'Input Parameters'!$E$25*K1928</f>
        <v>0.5544518703680531</v>
      </c>
      <c r="M1928" s="24">
        <f t="shared" ca="1" si="277"/>
        <v>0.51680041802275101</v>
      </c>
      <c r="N1928" s="15">
        <f ca="1">_xlfn.NORM.INV(M1928,'Input Parameters'!$E$29,'Input Parameters'!$F$29)</f>
        <v>0.10000421248579786</v>
      </c>
      <c r="O1928" s="8">
        <f t="shared" ca="1" si="278"/>
        <v>0.1755656186283624</v>
      </c>
      <c r="P1928" s="30">
        <f ca="1">_xlfn.LOGNORM.INV(O1928,'Input Parameters'!$H$30,'Input Parameters'!$I$30)</f>
        <v>1.7273595939521049</v>
      </c>
      <c r="Q1928" s="10">
        <f t="shared" ca="1" si="279"/>
        <v>0.46598176545154724</v>
      </c>
      <c r="R1928" s="30">
        <f>IF('Input Parameters'!$E$32=0,0,_xlfn.BETA.INV(Q1928,'Input Parameters'!$L$32,'Input Parameters'!$M$32,'Input Parameters'!$J$32,'Input Parameters'!$K$32))</f>
        <v>0</v>
      </c>
      <c r="S1928" s="10">
        <f t="shared" ca="1" si="280"/>
        <v>0.50670217132686679</v>
      </c>
      <c r="T1928" s="26">
        <f ca="1">_xlfn.LOGNORM.INV(S1928,'Input Parameters'!$H$34,'Input Parameters'!$I$34)</f>
        <v>50.513276710990553</v>
      </c>
      <c r="U1928" s="10">
        <f t="shared" ca="1" si="281"/>
        <v>0.83390999800725596</v>
      </c>
      <c r="V1928" s="30">
        <f ca="1">_xlfn.BETA.INV(U1928,'Input Parameters'!$L$36,'Input Parameters'!$M$36,'Input Parameters'!$J$36,'Input Parameters'!$K$36)</f>
        <v>0.74614041807009945</v>
      </c>
      <c r="W1928" s="2">
        <f ca="1">N1928+(P1928-N1928)*(1-ERF((T1928-R1928)/(2*SQRT(L1928*'Input Parameters'!$E$38))))</f>
        <v>0.10000683510218848</v>
      </c>
      <c r="X1928">
        <f t="shared" ref="X1928:X1991" ca="1" si="282">IF(W1928&gt;V1928,0,1)</f>
        <v>1</v>
      </c>
      <c r="Y1928" s="7"/>
    </row>
    <row r="1929" spans="1:25" ht="15" customHeight="1" x14ac:dyDescent="0.25">
      <c r="A1929" s="139">
        <v>1922</v>
      </c>
      <c r="B1929" s="10">
        <f t="shared" ca="1" si="273"/>
        <v>0.84546955128086609</v>
      </c>
      <c r="C1929" s="60">
        <f ca="1">_xlfn.NORM.INV(B1929,'Input Parameters'!$E$15,'Input Parameters'!$F$15)</f>
        <v>326.09247075760129</v>
      </c>
      <c r="D1929" s="10">
        <f t="shared" ca="1" si="274"/>
        <v>0.4805969880535772</v>
      </c>
      <c r="E1929" s="62">
        <f ca="1">IF(_xlfn.NORM.INV(D1929,'Input Parameters'!$E$17,'Input Parameters'!$F$17)&lt;3500,3500,IF(_xlfn.NORM.INV(D1929,'Input Parameters'!$E$17,'Input Parameters'!$F$17)&gt;5500,5500,_xlfn.NORM.INV(D1929,'Input Parameters'!$E$17,'Input Parameters'!$F$17)))</f>
        <v>4765.9412698151418</v>
      </c>
      <c r="F1929" s="10">
        <f t="shared" ca="1" si="275"/>
        <v>0.69617105202252394</v>
      </c>
      <c r="G1929" s="64">
        <f ca="1">_xlfn.NORM.INV(F1929,'Input Parameters'!$E$20,'Input Parameters'!$F$20)</f>
        <v>286.08991076562131</v>
      </c>
      <c r="H1929" s="57">
        <f ca="1">EXP(E1929*(1/'Input Parameters'!$E$23-1/G1929))</f>
        <v>0.67782129052401818</v>
      </c>
      <c r="I1929" s="10">
        <f t="shared" ca="1" si="276"/>
        <v>0.90985018034444598</v>
      </c>
      <c r="J1929" s="30">
        <f ca="1">_xlfn.BETA.INV(I1929,'Input Parameters'!$L$26,'Input Parameters'!$M$26,'Input Parameters'!$J$26,'Input Parameters'!$K$26)</f>
        <v>0.84546237246627742</v>
      </c>
      <c r="K1929" s="168">
        <f ca="1">('Input Parameters'!$E$27/'Input Parameters'!$E$38)^$J1929</f>
        <v>2.3238692949041225E-3</v>
      </c>
      <c r="L1929" s="69">
        <f ca="1">$H1929*$C1929*'Input Parameters'!$E$25*K1929</f>
        <v>0.51365045252694452</v>
      </c>
      <c r="M1929" s="24">
        <f t="shared" ca="1" si="277"/>
        <v>0.43305556426652636</v>
      </c>
      <c r="N1929" s="15">
        <f ca="1">_xlfn.NORM.INV(M1929,'Input Parameters'!$E$29,'Input Parameters'!$F$29)</f>
        <v>9.9983139980673236E-2</v>
      </c>
      <c r="O1929" s="8">
        <f t="shared" ca="1" si="278"/>
        <v>4.4349982450935688E-2</v>
      </c>
      <c r="P1929" s="30">
        <f ca="1">_xlfn.LOGNORM.INV(O1929,'Input Parameters'!$H$30,'Input Parameters'!$I$30)</f>
        <v>1.2007049815036346</v>
      </c>
      <c r="Q1929" s="10">
        <f t="shared" ca="1" si="279"/>
        <v>0.33445687681673086</v>
      </c>
      <c r="R1929" s="30">
        <f>IF('Input Parameters'!$E$32=0,0,_xlfn.BETA.INV(Q1929,'Input Parameters'!$L$32,'Input Parameters'!$M$32,'Input Parameters'!$J$32,'Input Parameters'!$K$32))</f>
        <v>0</v>
      </c>
      <c r="S1929" s="10">
        <f t="shared" ca="1" si="280"/>
        <v>0.33192183709896084</v>
      </c>
      <c r="T1929" s="26">
        <f ca="1">_xlfn.LOGNORM.INV(S1929,'Input Parameters'!$H$34,'Input Parameters'!$I$34)</f>
        <v>47.7523426590054</v>
      </c>
      <c r="U1929" s="10">
        <f t="shared" ca="1" si="281"/>
        <v>0.77174455575727563</v>
      </c>
      <c r="V1929" s="30">
        <f ca="1">_xlfn.BETA.INV(U1929,'Input Parameters'!$L$36,'Input Parameters'!$M$36,'Input Parameters'!$J$36,'Input Parameters'!$K$36)</f>
        <v>0.70690632055864877</v>
      </c>
      <c r="W1929" s="2">
        <f ca="1">N1929+(P1929-N1929)*(1-ERF((T1929-R1929)/(2*SQRT(L1929*'Input Parameters'!$E$38))))</f>
        <v>9.9985848581097145E-2</v>
      </c>
      <c r="X1929">
        <f t="shared" ca="1" si="282"/>
        <v>1</v>
      </c>
      <c r="Y1929" s="7"/>
    </row>
    <row r="1930" spans="1:25" ht="15" customHeight="1" x14ac:dyDescent="0.25">
      <c r="A1930" s="139">
        <v>1923</v>
      </c>
      <c r="B1930" s="10">
        <f t="shared" ca="1" si="273"/>
        <v>0.29499149432574001</v>
      </c>
      <c r="C1930" s="60">
        <f ca="1">_xlfn.NORM.INV(B1930,'Input Parameters'!$E$15,'Input Parameters'!$F$15)</f>
        <v>241.7644859562343</v>
      </c>
      <c r="D1930" s="10">
        <f t="shared" ca="1" si="274"/>
        <v>6.5692483804495105E-2</v>
      </c>
      <c r="E1930" s="62">
        <f ca="1">IF(_xlfn.NORM.INV(D1930,'Input Parameters'!$E$17,'Input Parameters'!$F$17)&lt;3500,3500,IF(_xlfn.NORM.INV(D1930,'Input Parameters'!$E$17,'Input Parameters'!$F$17)&gt;5500,5500,_xlfn.NORM.INV(D1930,'Input Parameters'!$E$17,'Input Parameters'!$F$17)))</f>
        <v>3743.9360153034386</v>
      </c>
      <c r="F1930" s="10">
        <f t="shared" ca="1" si="275"/>
        <v>0.14971272994554541</v>
      </c>
      <c r="G1930" s="64">
        <f ca="1">_xlfn.NORM.INV(F1930,'Input Parameters'!$E$20,'Input Parameters'!$F$20)</f>
        <v>275.69763608318289</v>
      </c>
      <c r="H1930" s="57">
        <f ca="1">EXP(E1930*(1/'Input Parameters'!$E$23-1/G1930))</f>
        <v>0.44988038826279353</v>
      </c>
      <c r="I1930" s="10">
        <f t="shared" ca="1" si="276"/>
        <v>0.5339309806517244</v>
      </c>
      <c r="J1930" s="30">
        <f ca="1">_xlfn.BETA.INV(I1930,'Input Parameters'!$L$26,'Input Parameters'!$M$26,'Input Parameters'!$J$26,'Input Parameters'!$K$26)</f>
        <v>0.67500275053199499</v>
      </c>
      <c r="K1930" s="168">
        <f ca="1">('Input Parameters'!$E$27/'Input Parameters'!$E$38)^$J1930</f>
        <v>7.8927491875047957E-3</v>
      </c>
      <c r="L1930" s="69">
        <f ca="1">$H1930*$C1930*'Input Parameters'!$E$25*K1930</f>
        <v>0.85845566104815219</v>
      </c>
      <c r="M1930" s="24">
        <f t="shared" ca="1" si="277"/>
        <v>0.14268578863529291</v>
      </c>
      <c r="N1930" s="15">
        <f ca="1">_xlfn.NORM.INV(M1930,'Input Parameters'!$E$29,'Input Parameters'!$F$29)</f>
        <v>9.9893166977095493E-2</v>
      </c>
      <c r="O1930" s="8">
        <f t="shared" ca="1" si="278"/>
        <v>0.74840473123519324</v>
      </c>
      <c r="P1930" s="30">
        <f ca="1">_xlfn.LOGNORM.INV(O1930,'Input Parameters'!$H$30,'Input Parameters'!$I$30)</f>
        <v>3.6813851140654346</v>
      </c>
      <c r="Q1930" s="10">
        <f t="shared" ca="1" si="279"/>
        <v>5.0132199437981972E-2</v>
      </c>
      <c r="R1930" s="30">
        <f>IF('Input Parameters'!$E$32=0,0,_xlfn.BETA.INV(Q1930,'Input Parameters'!$L$32,'Input Parameters'!$M$32,'Input Parameters'!$J$32,'Input Parameters'!$K$32))</f>
        <v>0</v>
      </c>
      <c r="S1930" s="10">
        <f t="shared" ca="1" si="280"/>
        <v>0.40367135376558061</v>
      </c>
      <c r="T1930" s="26">
        <f ca="1">_xlfn.LOGNORM.INV(S1930,'Input Parameters'!$H$34,'Input Parameters'!$I$34)</f>
        <v>48.900146492714704</v>
      </c>
      <c r="U1930" s="10">
        <f t="shared" ca="1" si="281"/>
        <v>0.44508800970545559</v>
      </c>
      <c r="V1930" s="30">
        <f ca="1">_xlfn.BETA.INV(U1930,'Input Parameters'!$L$36,'Input Parameters'!$M$36,'Input Parameters'!$J$36,'Input Parameters'!$K$36)</f>
        <v>0.56513447445659937</v>
      </c>
      <c r="W1930" s="2">
        <f ca="1">N1930+(P1930-N1930)*(1-ERF((T1930-R1930)/(2*SQRT(L1930*'Input Parameters'!$E$38))))</f>
        <v>0.10057365243074301</v>
      </c>
      <c r="X1930">
        <f t="shared" ca="1" si="282"/>
        <v>1</v>
      </c>
      <c r="Y1930" s="7"/>
    </row>
    <row r="1931" spans="1:25" ht="15" customHeight="1" x14ac:dyDescent="0.25">
      <c r="A1931" s="139">
        <v>1924</v>
      </c>
      <c r="B1931" s="10">
        <f t="shared" ca="1" si="273"/>
        <v>0.29926420689007194</v>
      </c>
      <c r="C1931" s="60">
        <f ca="1">_xlfn.NORM.INV(B1931,'Input Parameters'!$E$15,'Input Parameters'!$F$15)</f>
        <v>242.43338341718774</v>
      </c>
      <c r="D1931" s="10">
        <f t="shared" ca="1" si="274"/>
        <v>0.45156850078270805</v>
      </c>
      <c r="E1931" s="62">
        <f ca="1">IF(_xlfn.NORM.INV(D1931,'Input Parameters'!$E$17,'Input Parameters'!$F$17)&lt;3500,3500,IF(_xlfn.NORM.INV(D1931,'Input Parameters'!$E$17,'Input Parameters'!$F$17)&gt;5500,5500,_xlfn.NORM.INV(D1931,'Input Parameters'!$E$17,'Input Parameters'!$F$17)))</f>
        <v>4714.8103432191701</v>
      </c>
      <c r="F1931" s="10">
        <f t="shared" ca="1" si="275"/>
        <v>0.92449539126765223</v>
      </c>
      <c r="G1931" s="64">
        <f ca="1">_xlfn.NORM.INV(F1931,'Input Parameters'!$E$20,'Input Parameters'!$F$20)</f>
        <v>292.27103809725537</v>
      </c>
      <c r="H1931" s="57">
        <f ca="1">EXP(E1931*(1/'Input Parameters'!$E$23-1/G1931))</f>
        <v>0.96447931965325306</v>
      </c>
      <c r="I1931" s="10">
        <f t="shared" ca="1" si="276"/>
        <v>0.62530225656847271</v>
      </c>
      <c r="J1931" s="30">
        <f ca="1">_xlfn.BETA.INV(I1931,'Input Parameters'!$L$26,'Input Parameters'!$M$26,'Input Parameters'!$J$26,'Input Parameters'!$K$26)</f>
        <v>0.71135512116213251</v>
      </c>
      <c r="K1931" s="168">
        <f ca="1">('Input Parameters'!$E$27/'Input Parameters'!$E$38)^$J1931</f>
        <v>6.0811151714071322E-3</v>
      </c>
      <c r="L1931" s="69">
        <f ca="1">$H1931*$C1931*'Input Parameters'!$E$25*K1931</f>
        <v>1.4218984185643242</v>
      </c>
      <c r="M1931" s="24">
        <f t="shared" ca="1" si="277"/>
        <v>0.30092166848331958</v>
      </c>
      <c r="N1931" s="15">
        <f ca="1">_xlfn.NORM.INV(M1931,'Input Parameters'!$E$29,'Input Parameters'!$F$29)</f>
        <v>9.9947824846375932E-2</v>
      </c>
      <c r="O1931" s="8">
        <f t="shared" ca="1" si="278"/>
        <v>0.17271130281467628</v>
      </c>
      <c r="P1931" s="30">
        <f ca="1">_xlfn.LOGNORM.INV(O1931,'Input Parameters'!$H$30,'Input Parameters'!$I$30)</f>
        <v>1.7183196846017668</v>
      </c>
      <c r="Q1931" s="10">
        <f t="shared" ca="1" si="279"/>
        <v>2.0808952479898779E-2</v>
      </c>
      <c r="R1931" s="30">
        <f>IF('Input Parameters'!$E$32=0,0,_xlfn.BETA.INV(Q1931,'Input Parameters'!$L$32,'Input Parameters'!$M$32,'Input Parameters'!$J$32,'Input Parameters'!$K$32))</f>
        <v>0</v>
      </c>
      <c r="S1931" s="10">
        <f t="shared" ca="1" si="280"/>
        <v>0.85865812493548388</v>
      </c>
      <c r="T1931" s="26">
        <f ca="1">_xlfn.LOGNORM.INV(S1931,'Input Parameters'!$H$34,'Input Parameters'!$I$34)</f>
        <v>57.622484269138674</v>
      </c>
      <c r="U1931" s="10">
        <f t="shared" ca="1" si="281"/>
        <v>0.94244797298982008</v>
      </c>
      <c r="V1931" s="30">
        <f ca="1">_xlfn.BETA.INV(U1931,'Input Parameters'!$L$36,'Input Parameters'!$M$36,'Input Parameters'!$J$36,'Input Parameters'!$K$36)</f>
        <v>0.85639135303478553</v>
      </c>
      <c r="W1931" s="2">
        <f ca="1">N1931+(P1931-N1931)*(1-ERF((T1931-R1931)/(2*SQRT(L1931*'Input Parameters'!$E$38))))</f>
        <v>0.10097256916026545</v>
      </c>
      <c r="X1931">
        <f t="shared" ca="1" si="282"/>
        <v>1</v>
      </c>
      <c r="Y1931" s="7"/>
    </row>
    <row r="1932" spans="1:25" ht="15" customHeight="1" x14ac:dyDescent="0.25">
      <c r="A1932" s="139">
        <v>1925</v>
      </c>
      <c r="B1932" s="10">
        <f t="shared" ca="1" si="273"/>
        <v>0.39187266077093552</v>
      </c>
      <c r="C1932" s="60">
        <f ca="1">_xlfn.NORM.INV(B1932,'Input Parameters'!$E$15,'Input Parameters'!$F$15)</f>
        <v>256.09426871840532</v>
      </c>
      <c r="D1932" s="10">
        <f t="shared" ca="1" si="274"/>
        <v>0.694255259217325</v>
      </c>
      <c r="E1932" s="62">
        <f ca="1">IF(_xlfn.NORM.INV(D1932,'Input Parameters'!$E$17,'Input Parameters'!$F$17)&lt;3500,3500,IF(_xlfn.NORM.INV(D1932,'Input Parameters'!$E$17,'Input Parameters'!$F$17)&gt;5500,5500,_xlfn.NORM.INV(D1932,'Input Parameters'!$E$17,'Input Parameters'!$F$17)))</f>
        <v>5155.5639289713354</v>
      </c>
      <c r="F1932" s="10">
        <f t="shared" ca="1" si="275"/>
        <v>0.61998495336444426</v>
      </c>
      <c r="G1932" s="64">
        <f ca="1">_xlfn.NORM.INV(F1932,'Input Parameters'!$E$20,'Input Parameters'!$F$20)</f>
        <v>284.69645651233895</v>
      </c>
      <c r="H1932" s="57">
        <f ca="1">EXP(E1932*(1/'Input Parameters'!$E$23-1/G1932))</f>
        <v>0.6011771553935602</v>
      </c>
      <c r="I1932" s="10">
        <f t="shared" ca="1" si="276"/>
        <v>0.44420793927406066</v>
      </c>
      <c r="J1932" s="30">
        <f ca="1">_xlfn.BETA.INV(I1932,'Input Parameters'!$L$26,'Input Parameters'!$M$26,'Input Parameters'!$J$26,'Input Parameters'!$K$26)</f>
        <v>0.63859100212927278</v>
      </c>
      <c r="K1932" s="168">
        <f ca="1">('Input Parameters'!$E$27/'Input Parameters'!$E$38)^$J1932</f>
        <v>1.0248453846473242E-2</v>
      </c>
      <c r="L1932" s="69">
        <f ca="1">$H1932*$C1932*'Input Parameters'!$E$25*K1932</f>
        <v>1.5778317030606797</v>
      </c>
      <c r="M1932" s="24">
        <f t="shared" ca="1" si="277"/>
        <v>0.57597454413051474</v>
      </c>
      <c r="N1932" s="15">
        <f ca="1">_xlfn.NORM.INV(M1932,'Input Parameters'!$E$29,'Input Parameters'!$F$29)</f>
        <v>0.10001916059113318</v>
      </c>
      <c r="O1932" s="8">
        <f t="shared" ca="1" si="278"/>
        <v>0.37553595172445742</v>
      </c>
      <c r="P1932" s="30">
        <f ca="1">_xlfn.LOGNORM.INV(O1932,'Input Parameters'!$H$30,'Input Parameters'!$I$30)</f>
        <v>2.3098646457460212</v>
      </c>
      <c r="Q1932" s="10">
        <f t="shared" ca="1" si="279"/>
        <v>0.71583602889394737</v>
      </c>
      <c r="R1932" s="30">
        <f>IF('Input Parameters'!$E$32=0,0,_xlfn.BETA.INV(Q1932,'Input Parameters'!$L$32,'Input Parameters'!$M$32,'Input Parameters'!$J$32,'Input Parameters'!$K$32))</f>
        <v>0</v>
      </c>
      <c r="S1932" s="10">
        <f t="shared" ca="1" si="280"/>
        <v>4.9668764407957866E-2</v>
      </c>
      <c r="T1932" s="26">
        <f ca="1">_xlfn.LOGNORM.INV(S1932,'Input Parameters'!$H$34,'Input Parameters'!$I$34)</f>
        <v>41.055837087752437</v>
      </c>
      <c r="U1932" s="10">
        <f t="shared" ca="1" si="281"/>
        <v>0.18006452429927999</v>
      </c>
      <c r="V1932" s="30">
        <f ca="1">_xlfn.BETA.INV(U1932,'Input Parameters'!$L$36,'Input Parameters'!$M$36,'Input Parameters'!$J$36,'Input Parameters'!$K$36)</f>
        <v>0.45958994075516579</v>
      </c>
      <c r="W1932" s="2">
        <f ca="1">N1932+(P1932-N1932)*(1-ERF((T1932-R1932)/(2*SQRT(L1932*'Input Parameters'!$E$38))))</f>
        <v>0.14603730899431669</v>
      </c>
      <c r="X1932">
        <f t="shared" ca="1" si="282"/>
        <v>1</v>
      </c>
      <c r="Y1932" s="7"/>
    </row>
    <row r="1933" spans="1:25" ht="15" customHeight="1" x14ac:dyDescent="0.25">
      <c r="A1933" s="139">
        <v>1926</v>
      </c>
      <c r="B1933" s="10">
        <f t="shared" ca="1" si="273"/>
        <v>0.51939829013594407</v>
      </c>
      <c r="C1933" s="60">
        <f ca="1">_xlfn.NORM.INV(B1933,'Input Parameters'!$E$15,'Input Parameters'!$F$15)</f>
        <v>273.60335746042949</v>
      </c>
      <c r="D1933" s="10">
        <f t="shared" ca="1" si="274"/>
        <v>4.1988061368244955E-2</v>
      </c>
      <c r="E1933" s="62">
        <f ca="1">IF(_xlfn.NORM.INV(D1933,'Input Parameters'!$E$17,'Input Parameters'!$F$17)&lt;3500,3500,IF(_xlfn.NORM.INV(D1933,'Input Parameters'!$E$17,'Input Parameters'!$F$17)&gt;5500,5500,_xlfn.NORM.INV(D1933,'Input Parameters'!$E$17,'Input Parameters'!$F$17)))</f>
        <v>3590.3527473939002</v>
      </c>
      <c r="F1933" s="10">
        <f t="shared" ca="1" si="275"/>
        <v>0.60806538906114282</v>
      </c>
      <c r="G1933" s="64">
        <f ca="1">_xlfn.NORM.INV(F1933,'Input Parameters'!$E$20,'Input Parameters'!$F$20)</f>
        <v>284.48767801573081</v>
      </c>
      <c r="H1933" s="57">
        <f ca="1">EXP(E1933*(1/'Input Parameters'!$E$23-1/G1933))</f>
        <v>0.69514778394465393</v>
      </c>
      <c r="I1933" s="10">
        <f t="shared" ca="1" si="276"/>
        <v>0.20874694094857815</v>
      </c>
      <c r="J1933" s="30">
        <f ca="1">_xlfn.BETA.INV(I1933,'Input Parameters'!$L$26,'Input Parameters'!$M$26,'Input Parameters'!$J$26,'Input Parameters'!$K$26)</f>
        <v>0.52517749662718716</v>
      </c>
      <c r="K1933" s="168">
        <f ca="1">('Input Parameters'!$E$27/'Input Parameters'!$E$38)^$J1933</f>
        <v>2.3118764857189621E-2</v>
      </c>
      <c r="L1933" s="69">
        <f ca="1">$H1933*$C1933*'Input Parameters'!$E$25*K1933</f>
        <v>4.3970681096384112</v>
      </c>
      <c r="M1933" s="24">
        <f t="shared" ca="1" si="277"/>
        <v>0.70713155595007882</v>
      </c>
      <c r="N1933" s="15">
        <f ca="1">_xlfn.NORM.INV(M1933,'Input Parameters'!$E$29,'Input Parameters'!$F$29)</f>
        <v>0.10005450241791182</v>
      </c>
      <c r="O1933" s="8">
        <f t="shared" ca="1" si="278"/>
        <v>0.41544382320103279</v>
      </c>
      <c r="P1933" s="30">
        <f ca="1">_xlfn.LOGNORM.INV(O1933,'Input Parameters'!$H$30,'Input Parameters'!$I$30)</f>
        <v>2.4257902345063589</v>
      </c>
      <c r="Q1933" s="10">
        <f t="shared" ca="1" si="279"/>
        <v>0.79635869586612296</v>
      </c>
      <c r="R1933" s="30">
        <f>IF('Input Parameters'!$E$32=0,0,_xlfn.BETA.INV(Q1933,'Input Parameters'!$L$32,'Input Parameters'!$M$32,'Input Parameters'!$J$32,'Input Parameters'!$K$32))</f>
        <v>0</v>
      </c>
      <c r="S1933" s="10">
        <f t="shared" ca="1" si="280"/>
        <v>0.92729263458358613</v>
      </c>
      <c r="T1933" s="26">
        <f ca="1">_xlfn.LOGNORM.INV(S1933,'Input Parameters'!$H$34,'Input Parameters'!$I$34)</f>
        <v>60.426594809172379</v>
      </c>
      <c r="U1933" s="10">
        <f t="shared" ca="1" si="281"/>
        <v>0.5756909281089293</v>
      </c>
      <c r="V1933" s="30">
        <f ca="1">_xlfn.BETA.INV(U1933,'Input Parameters'!$L$36,'Input Parameters'!$M$36,'Input Parameters'!$J$36,'Input Parameters'!$K$36)</f>
        <v>0.61549854306390905</v>
      </c>
      <c r="W1933" s="2">
        <f ca="1">N1933+(P1933-N1933)*(1-ERF((T1933-R1933)/(2*SQRT(L1933*'Input Parameters'!$E$38))))</f>
        <v>0.19676798488648289</v>
      </c>
      <c r="X1933">
        <f t="shared" ca="1" si="282"/>
        <v>1</v>
      </c>
      <c r="Y1933" s="7"/>
    </row>
    <row r="1934" spans="1:25" ht="15" customHeight="1" x14ac:dyDescent="0.25">
      <c r="A1934" s="139">
        <v>1927</v>
      </c>
      <c r="B1934" s="10">
        <f t="shared" ca="1" si="273"/>
        <v>0.72789592655068003</v>
      </c>
      <c r="C1934" s="60">
        <f ca="1">_xlfn.NORM.INV(B1934,'Input Parameters'!$E$15,'Input Parameters'!$F$15)</f>
        <v>303.83345071956273</v>
      </c>
      <c r="D1934" s="10">
        <f t="shared" ca="1" si="274"/>
        <v>0.21476253115154398</v>
      </c>
      <c r="E1934" s="62">
        <f ca="1">IF(_xlfn.NORM.INV(D1934,'Input Parameters'!$E$17,'Input Parameters'!$F$17)&lt;3500,3500,IF(_xlfn.NORM.INV(D1934,'Input Parameters'!$E$17,'Input Parameters'!$F$17)&gt;5500,5500,_xlfn.NORM.INV(D1934,'Input Parameters'!$E$17,'Input Parameters'!$F$17)))</f>
        <v>4246.996756513905</v>
      </c>
      <c r="F1934" s="10">
        <f t="shared" ca="1" si="275"/>
        <v>0.82803173449750922</v>
      </c>
      <c r="G1934" s="64">
        <f ca="1">_xlfn.NORM.INV(F1934,'Input Parameters'!$E$20,'Input Parameters'!$F$20)</f>
        <v>288.99098610631694</v>
      </c>
      <c r="H1934" s="57">
        <f ca="1">EXP(E1934*(1/'Input Parameters'!$E$23-1/G1934))</f>
        <v>0.82077550891113005</v>
      </c>
      <c r="I1934" s="10">
        <f t="shared" ca="1" si="276"/>
        <v>0.21782416926374437</v>
      </c>
      <c r="J1934" s="30">
        <f ca="1">_xlfn.BETA.INV(I1934,'Input Parameters'!$L$26,'Input Parameters'!$M$26,'Input Parameters'!$J$26,'Input Parameters'!$K$26)</f>
        <v>0.53054261566245819</v>
      </c>
      <c r="K1934" s="168">
        <f ca="1">('Input Parameters'!$E$27/'Input Parameters'!$E$38)^$J1934</f>
        <v>2.2245961642998593E-2</v>
      </c>
      <c r="L1934" s="69">
        <f ca="1">$H1934*$C1934*'Input Parameters'!$E$25*K1934</f>
        <v>5.5476768951799453</v>
      </c>
      <c r="M1934" s="24">
        <f t="shared" ca="1" si="277"/>
        <v>0.22359393996547372</v>
      </c>
      <c r="N1934" s="15">
        <f ca="1">_xlfn.NORM.INV(M1934,'Input Parameters'!$E$29,'Input Parameters'!$F$29)</f>
        <v>9.992398884009164E-2</v>
      </c>
      <c r="O1934" s="8">
        <f t="shared" ca="1" si="278"/>
        <v>4.0884460183113314E-2</v>
      </c>
      <c r="P1934" s="30">
        <f ca="1">_xlfn.LOGNORM.INV(O1934,'Input Parameters'!$H$30,'Input Parameters'!$I$30)</f>
        <v>1.1792227767242958</v>
      </c>
      <c r="Q1934" s="10">
        <f t="shared" ca="1" si="279"/>
        <v>0.73965624789445128</v>
      </c>
      <c r="R1934" s="30">
        <f>IF('Input Parameters'!$E$32=0,0,_xlfn.BETA.INV(Q1934,'Input Parameters'!$L$32,'Input Parameters'!$M$32,'Input Parameters'!$J$32,'Input Parameters'!$K$32))</f>
        <v>0</v>
      </c>
      <c r="S1934" s="10">
        <f t="shared" ca="1" si="280"/>
        <v>0.70695985401253247</v>
      </c>
      <c r="T1934" s="26">
        <f ca="1">_xlfn.LOGNORM.INV(S1934,'Input Parameters'!$H$34,'Input Parameters'!$I$34)</f>
        <v>53.943986663903416</v>
      </c>
      <c r="U1934" s="10">
        <f t="shared" ca="1" si="281"/>
        <v>0.62722436762045652</v>
      </c>
      <c r="V1934" s="30">
        <f ca="1">_xlfn.BETA.INV(U1934,'Input Parameters'!$L$36,'Input Parameters'!$M$36,'Input Parameters'!$J$36,'Input Parameters'!$K$36)</f>
        <v>0.63683442084426378</v>
      </c>
      <c r="W1934" s="2">
        <f ca="1">N1934+(P1934-N1934)*(1-ERF((T1934-R1934)/(2*SQRT(L1934*'Input Parameters'!$E$38))))</f>
        <v>0.21362437457810829</v>
      </c>
      <c r="X1934">
        <f t="shared" ca="1" si="282"/>
        <v>1</v>
      </c>
      <c r="Y1934" s="7"/>
    </row>
    <row r="1935" spans="1:25" ht="15" customHeight="1" x14ac:dyDescent="0.25">
      <c r="A1935" s="139">
        <v>1928</v>
      </c>
      <c r="B1935" s="10">
        <f t="shared" ca="1" si="273"/>
        <v>0.34537348492867692</v>
      </c>
      <c r="C1935" s="60">
        <f ca="1">_xlfn.NORM.INV(B1935,'Input Parameters'!$E$15,'Input Parameters'!$F$15)</f>
        <v>249.40679654056774</v>
      </c>
      <c r="D1935" s="10">
        <f t="shared" ca="1" si="274"/>
        <v>0.34594827911366532</v>
      </c>
      <c r="E1935" s="62">
        <f ca="1">IF(_xlfn.NORM.INV(D1935,'Input Parameters'!$E$17,'Input Parameters'!$F$17)&lt;3500,3500,IF(_xlfn.NORM.INV(D1935,'Input Parameters'!$E$17,'Input Parameters'!$F$17)&gt;5500,5500,_xlfn.NORM.INV(D1935,'Input Parameters'!$E$17,'Input Parameters'!$F$17)))</f>
        <v>4522.6021764445186</v>
      </c>
      <c r="F1935" s="10">
        <f t="shared" ca="1" si="275"/>
        <v>0.22584742857439721</v>
      </c>
      <c r="G1935" s="64">
        <f ca="1">_xlfn.NORM.INV(F1935,'Input Parameters'!$E$20,'Input Parameters'!$F$20)</f>
        <v>277.60763059827826</v>
      </c>
      <c r="H1935" s="57">
        <f ca="1">EXP(E1935*(1/'Input Parameters'!$E$23-1/G1935))</f>
        <v>0.42654440897747653</v>
      </c>
      <c r="I1935" s="10">
        <f t="shared" ca="1" si="276"/>
        <v>0.37685503510440432</v>
      </c>
      <c r="J1935" s="30">
        <f ca="1">_xlfn.BETA.INV(I1935,'Input Parameters'!$L$26,'Input Parameters'!$M$26,'Input Parameters'!$J$26,'Input Parameters'!$K$26)</f>
        <v>0.60982241011633287</v>
      </c>
      <c r="K1935" s="168">
        <f ca="1">('Input Parameters'!$E$27/'Input Parameters'!$E$38)^$J1935</f>
        <v>1.2597326941014543E-2</v>
      </c>
      <c r="L1935" s="69">
        <f ca="1">$H1935*$C1935*'Input Parameters'!$E$25*K1935</f>
        <v>1.3401423720460359</v>
      </c>
      <c r="M1935" s="24">
        <f t="shared" ca="1" si="277"/>
        <v>0.14665187317544626</v>
      </c>
      <c r="N1935" s="15">
        <f ca="1">_xlfn.NORM.INV(M1935,'Input Parameters'!$E$29,'Input Parameters'!$F$29)</f>
        <v>9.9894909831481152E-2</v>
      </c>
      <c r="O1935" s="8">
        <f t="shared" ca="1" si="278"/>
        <v>0.22548271358236427</v>
      </c>
      <c r="P1935" s="30">
        <f ca="1">_xlfn.LOGNORM.INV(O1935,'Input Parameters'!$H$30,'Input Parameters'!$I$30)</f>
        <v>1.8794080416595613</v>
      </c>
      <c r="Q1935" s="10">
        <f t="shared" ca="1" si="279"/>
        <v>0.7805329557625077</v>
      </c>
      <c r="R1935" s="30">
        <f>IF('Input Parameters'!$E$32=0,0,_xlfn.BETA.INV(Q1935,'Input Parameters'!$L$32,'Input Parameters'!$M$32,'Input Parameters'!$J$32,'Input Parameters'!$K$32))</f>
        <v>0</v>
      </c>
      <c r="S1935" s="10">
        <f t="shared" ca="1" si="280"/>
        <v>0.72616855752184062</v>
      </c>
      <c r="T1935" s="26">
        <f ca="1">_xlfn.LOGNORM.INV(S1935,'Input Parameters'!$H$34,'Input Parameters'!$I$34)</f>
        <v>54.326458493694041</v>
      </c>
      <c r="U1935" s="10">
        <f t="shared" ca="1" si="281"/>
        <v>0.99529790430418486</v>
      </c>
      <c r="V1935" s="30">
        <f ca="1">_xlfn.BETA.INV(U1935,'Input Parameters'!$L$36,'Input Parameters'!$M$36,'Input Parameters'!$J$36,'Input Parameters'!$K$36)</f>
        <v>1.0511366652260281</v>
      </c>
      <c r="W1935" s="2">
        <f ca="1">N1935+(P1935-N1935)*(1-ERF((T1935-R1935)/(2*SQRT(L1935*'Input Parameters'!$E$38))))</f>
        <v>0.10150633145263641</v>
      </c>
      <c r="X1935">
        <f t="shared" ca="1" si="282"/>
        <v>1</v>
      </c>
      <c r="Y1935" s="7"/>
    </row>
    <row r="1936" spans="1:25" ht="15" customHeight="1" x14ac:dyDescent="0.25">
      <c r="A1936" s="139">
        <v>1929</v>
      </c>
      <c r="B1936" s="10">
        <f t="shared" ca="1" si="273"/>
        <v>0.160439980361053</v>
      </c>
      <c r="C1936" s="60">
        <f ca="1">_xlfn.NORM.INV(B1936,'Input Parameters'!$E$15,'Input Parameters'!$F$15)</f>
        <v>217.17201635843585</v>
      </c>
      <c r="D1936" s="10">
        <f t="shared" ca="1" si="274"/>
        <v>0.1192700231081617</v>
      </c>
      <c r="E1936" s="62">
        <f ca="1">IF(_xlfn.NORM.INV(D1936,'Input Parameters'!$E$17,'Input Parameters'!$F$17)&lt;3500,3500,IF(_xlfn.NORM.INV(D1936,'Input Parameters'!$E$17,'Input Parameters'!$F$17)&gt;5500,5500,_xlfn.NORM.INV(D1936,'Input Parameters'!$E$17,'Input Parameters'!$F$17)))</f>
        <v>3974.9493458230427</v>
      </c>
      <c r="F1936" s="10">
        <f t="shared" ca="1" si="275"/>
        <v>0.35615400853892876</v>
      </c>
      <c r="G1936" s="64">
        <f ca="1">_xlfn.NORM.INV(F1936,'Input Parameters'!$E$20,'Input Parameters'!$F$20)</f>
        <v>280.17932053919833</v>
      </c>
      <c r="H1936" s="57">
        <f ca="1">EXP(E1936*(1/'Input Parameters'!$E$23-1/G1936))</f>
        <v>0.53932500016053309</v>
      </c>
      <c r="I1936" s="10">
        <f t="shared" ca="1" si="276"/>
        <v>0.53260887743528407</v>
      </c>
      <c r="J1936" s="30">
        <f ca="1">_xlfn.BETA.INV(I1936,'Input Parameters'!$L$26,'Input Parameters'!$M$26,'Input Parameters'!$J$26,'Input Parameters'!$K$26)</f>
        <v>0.67447510388173959</v>
      </c>
      <c r="K1936" s="168">
        <f ca="1">('Input Parameters'!$E$27/'Input Parameters'!$E$38)^$J1936</f>
        <v>7.92267844065319E-3</v>
      </c>
      <c r="L1936" s="69">
        <f ca="1">$H1936*$C1936*'Input Parameters'!$E$25*K1936</f>
        <v>0.92795399407589452</v>
      </c>
      <c r="M1936" s="24">
        <f t="shared" ca="1" si="277"/>
        <v>0.10664365532341369</v>
      </c>
      <c r="N1936" s="15">
        <f ca="1">_xlfn.NORM.INV(M1936,'Input Parameters'!$E$29,'Input Parameters'!$F$29)</f>
        <v>9.9875542308565615E-2</v>
      </c>
      <c r="O1936" s="8">
        <f t="shared" ca="1" si="278"/>
        <v>0.90657234347955784</v>
      </c>
      <c r="P1936" s="30">
        <f ca="1">_xlfn.LOGNORM.INV(O1936,'Input Parameters'!$H$30,'Input Parameters'!$I$30)</f>
        <v>5.0055853526750296</v>
      </c>
      <c r="Q1936" s="10">
        <f t="shared" ca="1" si="279"/>
        <v>0.13457708686595815</v>
      </c>
      <c r="R1936" s="30">
        <f>IF('Input Parameters'!$E$32=0,0,_xlfn.BETA.INV(Q1936,'Input Parameters'!$L$32,'Input Parameters'!$M$32,'Input Parameters'!$J$32,'Input Parameters'!$K$32))</f>
        <v>0</v>
      </c>
      <c r="S1936" s="10">
        <f t="shared" ca="1" si="280"/>
        <v>0.77450891468112182</v>
      </c>
      <c r="T1936" s="26">
        <f ca="1">_xlfn.LOGNORM.INV(S1936,'Input Parameters'!$H$34,'Input Parameters'!$I$34)</f>
        <v>55.367989181403544</v>
      </c>
      <c r="U1936" s="10">
        <f t="shared" ca="1" si="281"/>
        <v>0.3148816940043222</v>
      </c>
      <c r="V1936" s="30">
        <f ca="1">_xlfn.BETA.INV(U1936,'Input Parameters'!$L$36,'Input Parameters'!$M$36,'Input Parameters'!$J$36,'Input Parameters'!$K$36)</f>
        <v>0.51598851165578075</v>
      </c>
      <c r="W1936" s="2">
        <f ca="1">N1936+(P1936-N1936)*(1-ERF((T1936-R1936)/(2*SQRT(L1936*'Input Parameters'!$E$38))))</f>
        <v>0.10011193340834787</v>
      </c>
      <c r="X1936">
        <f t="shared" ca="1" si="282"/>
        <v>1</v>
      </c>
      <c r="Y1936" s="7"/>
    </row>
    <row r="1937" spans="1:25" ht="15" customHeight="1" x14ac:dyDescent="0.25">
      <c r="A1937" s="139">
        <v>1930</v>
      </c>
      <c r="B1937" s="10">
        <f t="shared" ca="1" si="273"/>
        <v>0.77827811993275742</v>
      </c>
      <c r="C1937" s="60">
        <f ca="1">_xlfn.NORM.INV(B1937,'Input Parameters'!$E$15,'Input Parameters'!$F$15)</f>
        <v>312.50055795032898</v>
      </c>
      <c r="D1937" s="10">
        <f t="shared" ca="1" si="274"/>
        <v>8.4701009239310676E-2</v>
      </c>
      <c r="E1937" s="62">
        <f ca="1">IF(_xlfn.NORM.INV(D1937,'Input Parameters'!$E$17,'Input Parameters'!$F$17)&lt;3500,3500,IF(_xlfn.NORM.INV(D1937,'Input Parameters'!$E$17,'Input Parameters'!$F$17)&gt;5500,5500,_xlfn.NORM.INV(D1937,'Input Parameters'!$E$17,'Input Parameters'!$F$17)))</f>
        <v>3838.110558504985</v>
      </c>
      <c r="F1937" s="10">
        <f t="shared" ca="1" si="275"/>
        <v>0.12161043236041225</v>
      </c>
      <c r="G1937" s="64">
        <f ca="1">_xlfn.NORM.INV(F1937,'Input Parameters'!$E$20,'Input Parameters'!$F$20)</f>
        <v>274.83127411990284</v>
      </c>
      <c r="H1937" s="57">
        <f ca="1">EXP(E1937*(1/'Input Parameters'!$E$23-1/G1937))</f>
        <v>0.42199958331477522</v>
      </c>
      <c r="I1937" s="10">
        <f t="shared" ca="1" si="276"/>
        <v>0.35349148647307449</v>
      </c>
      <c r="J1937" s="30">
        <f ca="1">_xlfn.BETA.INV(I1937,'Input Parameters'!$L$26,'Input Parameters'!$M$26,'Input Parameters'!$J$26,'Input Parameters'!$K$26)</f>
        <v>0.59938346116291208</v>
      </c>
      <c r="K1937" s="168">
        <f ca="1">('Input Parameters'!$E$27/'Input Parameters'!$E$38)^$J1937</f>
        <v>1.3576813835231991E-2</v>
      </c>
      <c r="L1937" s="69">
        <f ca="1">$H1937*$C1937*'Input Parameters'!$E$25*K1937</f>
        <v>1.7904437533542523</v>
      </c>
      <c r="M1937" s="24">
        <f t="shared" ca="1" si="277"/>
        <v>0.56495011945755824</v>
      </c>
      <c r="N1937" s="15">
        <f ca="1">_xlfn.NORM.INV(M1937,'Input Parameters'!$E$29,'Input Parameters'!$F$29)</f>
        <v>0.1000163531769872</v>
      </c>
      <c r="O1937" s="8">
        <f t="shared" ca="1" si="278"/>
        <v>0.70614126402934996</v>
      </c>
      <c r="P1937" s="30">
        <f ca="1">_xlfn.LOGNORM.INV(O1937,'Input Parameters'!$H$30,'Input Parameters'!$I$30)</f>
        <v>3.4664816646585668</v>
      </c>
      <c r="Q1937" s="10">
        <f t="shared" ca="1" si="279"/>
        <v>0.67979893514779777</v>
      </c>
      <c r="R1937" s="30">
        <f>IF('Input Parameters'!$E$32=0,0,_xlfn.BETA.INV(Q1937,'Input Parameters'!$L$32,'Input Parameters'!$M$32,'Input Parameters'!$J$32,'Input Parameters'!$K$32))</f>
        <v>0</v>
      </c>
      <c r="S1937" s="10">
        <f t="shared" ca="1" si="280"/>
        <v>0.49505818108749033</v>
      </c>
      <c r="T1937" s="26">
        <f ca="1">_xlfn.LOGNORM.INV(S1937,'Input Parameters'!$H$34,'Input Parameters'!$I$34)</f>
        <v>50.330024461975469</v>
      </c>
      <c r="U1937" s="10">
        <f t="shared" ca="1" si="281"/>
        <v>0.95906254116713618</v>
      </c>
      <c r="V1937" s="30">
        <f ca="1">_xlfn.BETA.INV(U1937,'Input Parameters'!$L$36,'Input Parameters'!$M$36,'Input Parameters'!$J$36,'Input Parameters'!$K$36)</f>
        <v>0.88718957188680037</v>
      </c>
      <c r="W1937" s="2">
        <f ca="1">N1937+(P1937-N1937)*(1-ERF((T1937-R1937)/(2*SQRT(L1937*'Input Parameters'!$E$38))))</f>
        <v>0.12634597992774582</v>
      </c>
      <c r="X1937">
        <f t="shared" ca="1" si="282"/>
        <v>1</v>
      </c>
      <c r="Y1937" s="7"/>
    </row>
    <row r="1938" spans="1:25" ht="15" customHeight="1" x14ac:dyDescent="0.25">
      <c r="A1938" s="139">
        <v>1931</v>
      </c>
      <c r="B1938" s="10">
        <f t="shared" ca="1" si="273"/>
        <v>0.8863819717553173</v>
      </c>
      <c r="C1938" s="60">
        <f ca="1">_xlfn.NORM.INV(B1938,'Input Parameters'!$E$15,'Input Parameters'!$F$15)</f>
        <v>336.40628409416746</v>
      </c>
      <c r="D1938" s="10">
        <f t="shared" ca="1" si="274"/>
        <v>0.41417794668785402</v>
      </c>
      <c r="E1938" s="62">
        <f ca="1">IF(_xlfn.NORM.INV(D1938,'Input Parameters'!$E$17,'Input Parameters'!$F$17)&lt;3500,3500,IF(_xlfn.NORM.INV(D1938,'Input Parameters'!$E$17,'Input Parameters'!$F$17)&gt;5500,5500,_xlfn.NORM.INV(D1938,'Input Parameters'!$E$17,'Input Parameters'!$F$17)))</f>
        <v>4648.2325283887221</v>
      </c>
      <c r="F1938" s="10">
        <f t="shared" ca="1" si="275"/>
        <v>0.65786154564315102</v>
      </c>
      <c r="G1938" s="64">
        <f ca="1">_xlfn.NORM.INV(F1938,'Input Parameters'!$E$20,'Input Parameters'!$F$20)</f>
        <v>285.37444700559536</v>
      </c>
      <c r="H1938" s="57">
        <f ca="1">EXP(E1938*(1/'Input Parameters'!$E$23-1/G1938))</f>
        <v>0.65704591825668579</v>
      </c>
      <c r="I1938" s="10">
        <f t="shared" ca="1" si="276"/>
        <v>7.0732416456359304E-2</v>
      </c>
      <c r="J1938" s="30">
        <f ca="1">_xlfn.BETA.INV(I1938,'Input Parameters'!$L$26,'Input Parameters'!$M$26,'Input Parameters'!$J$26,'Input Parameters'!$K$26)</f>
        <v>0.41294210533258313</v>
      </c>
      <c r="K1938" s="168">
        <f ca="1">('Input Parameters'!$E$27/'Input Parameters'!$E$38)^$J1938</f>
        <v>5.171313170021876E-2</v>
      </c>
      <c r="L1938" s="69">
        <f ca="1">$H1938*$C1938*'Input Parameters'!$E$25*K1938</f>
        <v>11.430379788088112</v>
      </c>
      <c r="M1938" s="24">
        <f t="shared" ca="1" si="277"/>
        <v>3.8838191887061724E-3</v>
      </c>
      <c r="N1938" s="15">
        <f ca="1">_xlfn.NORM.INV(M1938,'Input Parameters'!$E$29,'Input Parameters'!$F$29)</f>
        <v>9.9733799352298952E-2</v>
      </c>
      <c r="O1938" s="8">
        <f t="shared" ca="1" si="278"/>
        <v>0.37001469749588467</v>
      </c>
      <c r="P1938" s="30">
        <f ca="1">_xlfn.LOGNORM.INV(O1938,'Input Parameters'!$H$30,'Input Parameters'!$I$30)</f>
        <v>2.2940017372679296</v>
      </c>
      <c r="Q1938" s="10">
        <f t="shared" ca="1" si="279"/>
        <v>0.992295353886817</v>
      </c>
      <c r="R1938" s="30">
        <f>IF('Input Parameters'!$E$32=0,0,_xlfn.BETA.INV(Q1938,'Input Parameters'!$L$32,'Input Parameters'!$M$32,'Input Parameters'!$J$32,'Input Parameters'!$K$32))</f>
        <v>0</v>
      </c>
      <c r="S1938" s="10">
        <f t="shared" ca="1" si="280"/>
        <v>0.73190721397428371</v>
      </c>
      <c r="T1938" s="26">
        <f ca="1">_xlfn.LOGNORM.INV(S1938,'Input Parameters'!$H$34,'Input Parameters'!$I$34)</f>
        <v>54.443783228960633</v>
      </c>
      <c r="U1938" s="10">
        <f t="shared" ca="1" si="281"/>
        <v>4.0068673354218265E-2</v>
      </c>
      <c r="V1938" s="30">
        <f ca="1">_xlfn.BETA.INV(U1938,'Input Parameters'!$L$36,'Input Parameters'!$M$36,'Input Parameters'!$J$36,'Input Parameters'!$K$36)</f>
        <v>0.36899384572703298</v>
      </c>
      <c r="W1938" s="2">
        <f ca="1">N1938+(P1938-N1938)*(1-ERF((T1938-R1938)/(2*SQRT(L1938*'Input Parameters'!$E$38))))</f>
        <v>0.6589106229793581</v>
      </c>
      <c r="X1938">
        <f t="shared" ca="1" si="282"/>
        <v>0</v>
      </c>
      <c r="Y1938" s="7"/>
    </row>
    <row r="1939" spans="1:25" ht="15" customHeight="1" x14ac:dyDescent="0.25">
      <c r="A1939" s="139">
        <v>1932</v>
      </c>
      <c r="B1939" s="10">
        <f t="shared" ca="1" si="273"/>
        <v>0.48748505619475058</v>
      </c>
      <c r="C1939" s="60">
        <f ca="1">_xlfn.NORM.INV(B1939,'Input Parameters'!$E$15,'Input Parameters'!$F$15)</f>
        <v>269.26685594487623</v>
      </c>
      <c r="D1939" s="10">
        <f t="shared" ca="1" si="274"/>
        <v>7.3646995552194561E-3</v>
      </c>
      <c r="E1939" s="62">
        <f ca="1">IF(_xlfn.NORM.INV(D1939,'Input Parameters'!$E$17,'Input Parameters'!$F$17)&lt;3500,3500,IF(_xlfn.NORM.INV(D1939,'Input Parameters'!$E$17,'Input Parameters'!$F$17)&gt;5500,5500,_xlfn.NORM.INV(D1939,'Input Parameters'!$E$17,'Input Parameters'!$F$17)))</f>
        <v>3500</v>
      </c>
      <c r="F1939" s="10">
        <f t="shared" ca="1" si="275"/>
        <v>0.49016465025324352</v>
      </c>
      <c r="G1939" s="64">
        <f ca="1">_xlfn.NORM.INV(F1939,'Input Parameters'!$E$20,'Input Parameters'!$F$20)</f>
        <v>282.48480437323167</v>
      </c>
      <c r="H1939" s="57">
        <f ca="1">EXP(E1939*(1/'Input Parameters'!$E$23-1/G1939))</f>
        <v>0.6429364934311772</v>
      </c>
      <c r="I1939" s="10">
        <f t="shared" ca="1" si="276"/>
        <v>0.10012793273743892</v>
      </c>
      <c r="J1939" s="30">
        <f ca="1">_xlfn.BETA.INV(I1939,'Input Parameters'!$L$26,'Input Parameters'!$M$26,'Input Parameters'!$J$26,'Input Parameters'!$K$26)</f>
        <v>0.44475002200718844</v>
      </c>
      <c r="K1939" s="168">
        <f ca="1">('Input Parameters'!$E$27/'Input Parameters'!$E$38)^$J1939</f>
        <v>4.1163535565825214E-2</v>
      </c>
      <c r="L1939" s="69">
        <f ca="1">$H1939*$C1939*'Input Parameters'!$E$25*K1939</f>
        <v>7.1262925350183952</v>
      </c>
      <c r="M1939" s="24">
        <f t="shared" ca="1" si="277"/>
        <v>0.27330030840946939</v>
      </c>
      <c r="N1939" s="15">
        <f ca="1">_xlfn.NORM.INV(M1939,'Input Parameters'!$E$29,'Input Parameters'!$F$29)</f>
        <v>9.9939713817977949E-2</v>
      </c>
      <c r="O1939" s="8">
        <f t="shared" ca="1" si="278"/>
        <v>5.7772896212859082E-2</v>
      </c>
      <c r="P1939" s="30">
        <f ca="1">_xlfn.LOGNORM.INV(O1939,'Input Parameters'!$H$30,'Input Parameters'!$I$30)</f>
        <v>1.2758752789023859</v>
      </c>
      <c r="Q1939" s="10">
        <f t="shared" ca="1" si="279"/>
        <v>0.22547247889747546</v>
      </c>
      <c r="R1939" s="30">
        <f>IF('Input Parameters'!$E$32=0,0,_xlfn.BETA.INV(Q1939,'Input Parameters'!$L$32,'Input Parameters'!$M$32,'Input Parameters'!$J$32,'Input Parameters'!$K$32))</f>
        <v>0</v>
      </c>
      <c r="S1939" s="10">
        <f t="shared" ca="1" si="280"/>
        <v>0.94322315012832836</v>
      </c>
      <c r="T1939" s="26">
        <f ca="1">_xlfn.LOGNORM.INV(S1939,'Input Parameters'!$H$34,'Input Parameters'!$I$34)</f>
        <v>61.38592528159586</v>
      </c>
      <c r="U1939" s="10">
        <f t="shared" ca="1" si="281"/>
        <v>0.76098066474779613</v>
      </c>
      <c r="V1939" s="30">
        <f ca="1">_xlfn.BETA.INV(U1939,'Input Parameters'!$L$36,'Input Parameters'!$M$36,'Input Parameters'!$J$36,'Input Parameters'!$K$36)</f>
        <v>0.70088141431665996</v>
      </c>
      <c r="W1939" s="2">
        <f ca="1">N1939+(P1939-N1939)*(1-ERF((T1939-R1939)/(2*SQRT(L1939*'Input Parameters'!$E$38))))</f>
        <v>0.22217645788349477</v>
      </c>
      <c r="X1939">
        <f t="shared" ca="1" si="282"/>
        <v>1</v>
      </c>
      <c r="Y1939" s="7"/>
    </row>
    <row r="1940" spans="1:25" ht="15" customHeight="1" x14ac:dyDescent="0.25">
      <c r="A1940" s="139">
        <v>1933</v>
      </c>
      <c r="B1940" s="10">
        <f t="shared" ca="1" si="273"/>
        <v>0.30301846269163091</v>
      </c>
      <c r="C1940" s="60">
        <f ca="1">_xlfn.NORM.INV(B1940,'Input Parameters'!$E$15,'Input Parameters'!$F$15)</f>
        <v>243.0175460105375</v>
      </c>
      <c r="D1940" s="10">
        <f t="shared" ca="1" si="274"/>
        <v>0.37082725119539151</v>
      </c>
      <c r="E1940" s="62">
        <f ca="1">IF(_xlfn.NORM.INV(D1940,'Input Parameters'!$E$17,'Input Parameters'!$F$17)&lt;3500,3500,IF(_xlfn.NORM.INV(D1940,'Input Parameters'!$E$17,'Input Parameters'!$F$17)&gt;5500,5500,_xlfn.NORM.INV(D1940,'Input Parameters'!$E$17,'Input Parameters'!$F$17)))</f>
        <v>4569.2357966803993</v>
      </c>
      <c r="F1940" s="10">
        <f t="shared" ca="1" si="275"/>
        <v>0.77359732842008855</v>
      </c>
      <c r="G1940" s="64">
        <f ca="1">_xlfn.NORM.INV(F1940,'Input Parameters'!$E$20,'Input Parameters'!$F$20)</f>
        <v>287.6800003176661</v>
      </c>
      <c r="H1940" s="57">
        <f ca="1">EXP(E1940*(1/'Input Parameters'!$E$23-1/G1940))</f>
        <v>0.75235758594337654</v>
      </c>
      <c r="I1940" s="10">
        <f t="shared" ca="1" si="276"/>
        <v>6.6778629606707329E-2</v>
      </c>
      <c r="J1940" s="30">
        <f ca="1">_xlfn.BETA.INV(I1940,'Input Parameters'!$L$26,'Input Parameters'!$M$26,'Input Parameters'!$J$26,'Input Parameters'!$K$26)</f>
        <v>0.40798474800413781</v>
      </c>
      <c r="K1940" s="168">
        <f ca="1">('Input Parameters'!$E$27/'Input Parameters'!$E$38)^$J1940</f>
        <v>5.3585097045429783E-2</v>
      </c>
      <c r="L1940" s="69">
        <f ca="1">$H1940*$C1940*'Input Parameters'!$E$25*K1940</f>
        <v>9.7972898542421802</v>
      </c>
      <c r="M1940" s="24">
        <f t="shared" ca="1" si="277"/>
        <v>3.6986730913949328E-2</v>
      </c>
      <c r="N1940" s="15">
        <f ca="1">_xlfn.NORM.INV(M1940,'Input Parameters'!$E$29,'Input Parameters'!$F$29)</f>
        <v>9.9821322252798106E-2</v>
      </c>
      <c r="O1940" s="8">
        <f t="shared" ca="1" si="278"/>
        <v>0.70199777013148668</v>
      </c>
      <c r="P1940" s="30">
        <f ca="1">_xlfn.LOGNORM.INV(O1940,'Input Parameters'!$H$30,'Input Parameters'!$I$30)</f>
        <v>3.4469008505864562</v>
      </c>
      <c r="Q1940" s="10">
        <f t="shared" ca="1" si="279"/>
        <v>0.7291076458577519</v>
      </c>
      <c r="R1940" s="30">
        <f>IF('Input Parameters'!$E$32=0,0,_xlfn.BETA.INV(Q1940,'Input Parameters'!$L$32,'Input Parameters'!$M$32,'Input Parameters'!$J$32,'Input Parameters'!$K$32))</f>
        <v>0</v>
      </c>
      <c r="S1940" s="10">
        <f t="shared" ca="1" si="280"/>
        <v>0.83600259863576432</v>
      </c>
      <c r="T1940" s="26">
        <f ca="1">_xlfn.LOGNORM.INV(S1940,'Input Parameters'!$H$34,'Input Parameters'!$I$34)</f>
        <v>56.936735252290859</v>
      </c>
      <c r="U1940" s="10">
        <f t="shared" ca="1" si="281"/>
        <v>0.4641528150815446</v>
      </c>
      <c r="V1940" s="30">
        <f ca="1">_xlfn.BETA.INV(U1940,'Input Parameters'!$L$36,'Input Parameters'!$M$36,'Input Parameters'!$J$36,'Input Parameters'!$K$36)</f>
        <v>0.57230010942605403</v>
      </c>
      <c r="W1940" s="2">
        <f ca="1">N1940+(P1940-N1940)*(1-ERF((T1940-R1940)/(2*SQRT(L1940*'Input Parameters'!$E$38))))</f>
        <v>0.76373682452708058</v>
      </c>
      <c r="X1940">
        <f t="shared" ca="1" si="282"/>
        <v>0</v>
      </c>
      <c r="Y1940" s="7"/>
    </row>
    <row r="1941" spans="1:25" ht="15" customHeight="1" x14ac:dyDescent="0.25">
      <c r="A1941" s="139">
        <v>1934</v>
      </c>
      <c r="B1941" s="10">
        <f t="shared" ca="1" si="273"/>
        <v>3.5371150537783724E-2</v>
      </c>
      <c r="C1941" s="60">
        <f ca="1">_xlfn.NORM.INV(B1941,'Input Parameters'!$E$15,'Input Parameters'!$F$15)</f>
        <v>173.032709252053</v>
      </c>
      <c r="D1941" s="10">
        <f t="shared" ca="1" si="274"/>
        <v>0.59942784891791412</v>
      </c>
      <c r="E1941" s="62">
        <f ca="1">IF(_xlfn.NORM.INV(D1941,'Input Parameters'!$E$17,'Input Parameters'!$F$17)&lt;3500,3500,IF(_xlfn.NORM.INV(D1941,'Input Parameters'!$E$17,'Input Parameters'!$F$17)&gt;5500,5500,_xlfn.NORM.INV(D1941,'Input Parameters'!$E$17,'Input Parameters'!$F$17)))</f>
        <v>4976.3065064827606</v>
      </c>
      <c r="F1941" s="10">
        <f t="shared" ca="1" si="275"/>
        <v>0.9763622922007148</v>
      </c>
      <c r="G1941" s="64">
        <f ca="1">_xlfn.NORM.INV(F1941,'Input Parameters'!$E$20,'Input Parameters'!$F$20)</f>
        <v>295.94162368725978</v>
      </c>
      <c r="H1941" s="57">
        <f ca="1">EXP(E1941*(1/'Input Parameters'!$E$23-1/G1941))</f>
        <v>1.1888734239210759</v>
      </c>
      <c r="I1941" s="10">
        <f t="shared" ca="1" si="276"/>
        <v>0.84814691129684183</v>
      </c>
      <c r="J1941" s="30">
        <f ca="1">_xlfn.BETA.INV(I1941,'Input Parameters'!$L$26,'Input Parameters'!$M$26,'Input Parameters'!$J$26,'Input Parameters'!$K$26)</f>
        <v>0.8092804643807201</v>
      </c>
      <c r="K1941" s="168">
        <f ca="1">('Input Parameters'!$E$27/'Input Parameters'!$E$38)^$J1941</f>
        <v>3.0124909125441401E-3</v>
      </c>
      <c r="L1941" s="69">
        <f ca="1">$H1941*$C1941*'Input Parameters'!$E$25*K1941</f>
        <v>0.61971152394842077</v>
      </c>
      <c r="M1941" s="24">
        <f t="shared" ca="1" si="277"/>
        <v>0.29011098385949508</v>
      </c>
      <c r="N1941" s="15">
        <f ca="1">_xlfn.NORM.INV(M1941,'Input Parameters'!$E$29,'Input Parameters'!$F$29)</f>
        <v>9.9944693947731325E-2</v>
      </c>
      <c r="O1941" s="8">
        <f t="shared" ca="1" si="278"/>
        <v>3.4453578435317267E-2</v>
      </c>
      <c r="P1941" s="30">
        <f ca="1">_xlfn.LOGNORM.INV(O1941,'Input Parameters'!$H$30,'Input Parameters'!$I$30)</f>
        <v>1.1362879201993741</v>
      </c>
      <c r="Q1941" s="10">
        <f t="shared" ca="1" si="279"/>
        <v>0.69149705342153955</v>
      </c>
      <c r="R1941" s="30">
        <f>IF('Input Parameters'!$E$32=0,0,_xlfn.BETA.INV(Q1941,'Input Parameters'!$L$32,'Input Parameters'!$M$32,'Input Parameters'!$J$32,'Input Parameters'!$K$32))</f>
        <v>0</v>
      </c>
      <c r="S1941" s="10">
        <f t="shared" ca="1" si="280"/>
        <v>0.88100824817701739</v>
      </c>
      <c r="T1941" s="26">
        <f ca="1">_xlfn.LOGNORM.INV(S1941,'Input Parameters'!$H$34,'Input Parameters'!$I$34)</f>
        <v>58.386117475380466</v>
      </c>
      <c r="U1941" s="10">
        <f t="shared" ca="1" si="281"/>
        <v>0.85510702497096147</v>
      </c>
      <c r="V1941" s="30">
        <f ca="1">_xlfn.BETA.INV(U1941,'Input Parameters'!$L$36,'Input Parameters'!$M$36,'Input Parameters'!$J$36,'Input Parameters'!$K$36)</f>
        <v>0.76191251124029957</v>
      </c>
      <c r="W1941" s="2">
        <f ca="1">N1941+(P1941-N1941)*(1-ERF((T1941-R1941)/(2*SQRT(L1941*'Input Parameters'!$E$38))))</f>
        <v>9.9944856395159654E-2</v>
      </c>
      <c r="X1941">
        <f t="shared" ca="1" si="282"/>
        <v>1</v>
      </c>
      <c r="Y1941" s="7"/>
    </row>
    <row r="1942" spans="1:25" ht="15" customHeight="1" x14ac:dyDescent="0.25">
      <c r="A1942" s="139">
        <v>1935</v>
      </c>
      <c r="B1942" s="10">
        <f t="shared" ca="1" si="273"/>
        <v>0.39073814936732887</v>
      </c>
      <c r="C1942" s="60">
        <f ca="1">_xlfn.NORM.INV(B1942,'Input Parameters'!$E$15,'Input Parameters'!$F$15)</f>
        <v>255.93417388412635</v>
      </c>
      <c r="D1942" s="10">
        <f t="shared" ca="1" si="274"/>
        <v>0.26815675653966309</v>
      </c>
      <c r="E1942" s="62">
        <f ca="1">IF(_xlfn.NORM.INV(D1942,'Input Parameters'!$E$17,'Input Parameters'!$F$17)&lt;3500,3500,IF(_xlfn.NORM.INV(D1942,'Input Parameters'!$E$17,'Input Parameters'!$F$17)&gt;5500,5500,_xlfn.NORM.INV(D1942,'Input Parameters'!$E$17,'Input Parameters'!$F$17)))</f>
        <v>4367.1219281389103</v>
      </c>
      <c r="F1942" s="10">
        <f t="shared" ca="1" si="275"/>
        <v>3.678825794363827E-2</v>
      </c>
      <c r="G1942" s="64">
        <f ca="1">_xlfn.NORM.INV(F1942,'Input Parameters'!$E$20,'Input Parameters'!$F$20)</f>
        <v>270.6621063004194</v>
      </c>
      <c r="H1942" s="57">
        <f ca="1">EXP(E1942*(1/'Input Parameters'!$E$23-1/G1942))</f>
        <v>0.29333764966448689</v>
      </c>
      <c r="I1942" s="10">
        <f t="shared" ca="1" si="276"/>
        <v>0.96009944955085103</v>
      </c>
      <c r="J1942" s="30">
        <f ca="1">_xlfn.BETA.INV(I1942,'Input Parameters'!$L$26,'Input Parameters'!$M$26,'Input Parameters'!$J$26,'Input Parameters'!$K$26)</f>
        <v>0.88636831469678357</v>
      </c>
      <c r="K1942" s="168">
        <f ca="1">('Input Parameters'!$E$27/'Input Parameters'!$E$38)^$J1942</f>
        <v>1.7329311836483013E-3</v>
      </c>
      <c r="L1942" s="69">
        <f ca="1">$H1942*$C1942*'Input Parameters'!$E$25*K1942</f>
        <v>0.13010003222289007</v>
      </c>
      <c r="M1942" s="24">
        <f t="shared" ca="1" si="277"/>
        <v>0.5056038758783189</v>
      </c>
      <c r="N1942" s="15">
        <f ca="1">_xlfn.NORM.INV(M1942,'Input Parameters'!$E$29,'Input Parameters'!$F$29)</f>
        <v>0.10000140472956945</v>
      </c>
      <c r="O1942" s="8">
        <f t="shared" ca="1" si="278"/>
        <v>0.15500166859641751</v>
      </c>
      <c r="P1942" s="30">
        <f ca="1">_xlfn.LOGNORM.INV(O1942,'Input Parameters'!$H$30,'Input Parameters'!$I$30)</f>
        <v>1.6610874838377678</v>
      </c>
      <c r="Q1942" s="10">
        <f t="shared" ca="1" si="279"/>
        <v>0.37171436068084085</v>
      </c>
      <c r="R1942" s="30">
        <f>IF('Input Parameters'!$E$32=0,0,_xlfn.BETA.INV(Q1942,'Input Parameters'!$L$32,'Input Parameters'!$M$32,'Input Parameters'!$J$32,'Input Parameters'!$K$32))</f>
        <v>0</v>
      </c>
      <c r="S1942" s="10">
        <f t="shared" ca="1" si="280"/>
        <v>0.34422663713328039</v>
      </c>
      <c r="T1942" s="26">
        <f ca="1">_xlfn.LOGNORM.INV(S1942,'Input Parameters'!$H$34,'Input Parameters'!$I$34)</f>
        <v>47.952887983844754</v>
      </c>
      <c r="U1942" s="10">
        <f t="shared" ca="1" si="281"/>
        <v>0.35221465699635324</v>
      </c>
      <c r="V1942" s="30">
        <f ca="1">_xlfn.BETA.INV(U1942,'Input Parameters'!$L$36,'Input Parameters'!$M$36,'Input Parameters'!$J$36,'Input Parameters'!$K$36)</f>
        <v>0.53027152331713101</v>
      </c>
      <c r="W1942" s="2">
        <f ca="1">N1942+(P1942-N1942)*(1-ERF((T1942-R1942)/(2*SQRT(L1942*'Input Parameters'!$E$38))))</f>
        <v>0.10000140472956945</v>
      </c>
      <c r="X1942">
        <f t="shared" ca="1" si="282"/>
        <v>1</v>
      </c>
      <c r="Y1942" s="7"/>
    </row>
    <row r="1943" spans="1:25" ht="15" customHeight="1" x14ac:dyDescent="0.25">
      <c r="A1943" s="139">
        <v>1936</v>
      </c>
      <c r="B1943" s="10">
        <f t="shared" ca="1" si="273"/>
        <v>0.58515049047853362</v>
      </c>
      <c r="C1943" s="60">
        <f ca="1">_xlfn.NORM.INV(B1943,'Input Parameters'!$E$15,'Input Parameters'!$F$15)</f>
        <v>282.62353711133005</v>
      </c>
      <c r="D1943" s="10">
        <f t="shared" ca="1" si="274"/>
        <v>0.96800402494528737</v>
      </c>
      <c r="E1943" s="62">
        <f ca="1">IF(_xlfn.NORM.INV(D1943,'Input Parameters'!$E$17,'Input Parameters'!$F$17)&lt;3500,3500,IF(_xlfn.NORM.INV(D1943,'Input Parameters'!$E$17,'Input Parameters'!$F$17)&gt;5500,5500,_xlfn.NORM.INV(D1943,'Input Parameters'!$E$17,'Input Parameters'!$F$17)))</f>
        <v>5500</v>
      </c>
      <c r="F1943" s="10">
        <f t="shared" ca="1" si="275"/>
        <v>0.84639836889696773</v>
      </c>
      <c r="G1943" s="64">
        <f ca="1">_xlfn.NORM.INV(F1943,'Input Parameters'!$E$20,'Input Parameters'!$F$20)</f>
        <v>289.49142375656533</v>
      </c>
      <c r="H1943" s="57">
        <f ca="1">EXP(E1943*(1/'Input Parameters'!$E$23-1/G1943))</f>
        <v>0.80021364872720446</v>
      </c>
      <c r="I1943" s="10">
        <f t="shared" ca="1" si="276"/>
        <v>0.47255308695715903</v>
      </c>
      <c r="J1943" s="30">
        <f ca="1">_xlfn.BETA.INV(I1943,'Input Parameters'!$L$26,'Input Parameters'!$M$26,'Input Parameters'!$J$26,'Input Parameters'!$K$26)</f>
        <v>0.65026386677256898</v>
      </c>
      <c r="K1943" s="168">
        <f ca="1">('Input Parameters'!$E$27/'Input Parameters'!$E$38)^$J1943</f>
        <v>9.4252957727504281E-3</v>
      </c>
      <c r="L1943" s="69">
        <f ca="1">$H1943*$C1943*'Input Parameters'!$E$25*K1943</f>
        <v>2.1316174633999556</v>
      </c>
      <c r="M1943" s="24">
        <f t="shared" ca="1" si="277"/>
        <v>0.28159434903018976</v>
      </c>
      <c r="N1943" s="15">
        <f ca="1">_xlfn.NORM.INV(M1943,'Input Parameters'!$E$29,'Input Parameters'!$F$29)</f>
        <v>9.9942188828469974E-2</v>
      </c>
      <c r="O1943" s="8">
        <f t="shared" ca="1" si="278"/>
        <v>0.8758026163272199</v>
      </c>
      <c r="P1943" s="30">
        <f ca="1">_xlfn.LOGNORM.INV(O1943,'Input Parameters'!$H$30,'Input Parameters'!$I$30)</f>
        <v>4.6287614852737784</v>
      </c>
      <c r="Q1943" s="10">
        <f t="shared" ca="1" si="279"/>
        <v>0.33651814948471093</v>
      </c>
      <c r="R1943" s="30">
        <f>IF('Input Parameters'!$E$32=0,0,_xlfn.BETA.INV(Q1943,'Input Parameters'!$L$32,'Input Parameters'!$M$32,'Input Parameters'!$J$32,'Input Parameters'!$K$32))</f>
        <v>0</v>
      </c>
      <c r="S1943" s="10">
        <f t="shared" ca="1" si="280"/>
        <v>0.12742931788478151</v>
      </c>
      <c r="T1943" s="26">
        <f ca="1">_xlfn.LOGNORM.INV(S1943,'Input Parameters'!$H$34,'Input Parameters'!$I$34)</f>
        <v>43.7445556289208</v>
      </c>
      <c r="U1943" s="10">
        <f t="shared" ca="1" si="281"/>
        <v>0.15493572659437527</v>
      </c>
      <c r="V1943" s="30">
        <f ca="1">_xlfn.BETA.INV(U1943,'Input Parameters'!$L$36,'Input Parameters'!$M$36,'Input Parameters'!$J$36,'Input Parameters'!$K$36)</f>
        <v>0.44742212584032448</v>
      </c>
      <c r="W1943" s="2">
        <f ca="1">N1943+(P1943-N1943)*(1-ERF((T1943-R1943)/(2*SQRT(L1943*'Input Parameters'!$E$38))))</f>
        <v>0.25447480585995186</v>
      </c>
      <c r="X1943">
        <f t="shared" ca="1" si="282"/>
        <v>1</v>
      </c>
      <c r="Y1943" s="7"/>
    </row>
    <row r="1944" spans="1:25" ht="15" customHeight="1" x14ac:dyDescent="0.25">
      <c r="A1944" s="139">
        <v>1937</v>
      </c>
      <c r="B1944" s="10">
        <f t="shared" ca="1" si="273"/>
        <v>0.2513479213030313</v>
      </c>
      <c r="C1944" s="60">
        <f ca="1">_xlfn.NORM.INV(B1944,'Input Parameters'!$E$15,'Input Parameters'!$F$15)</f>
        <v>234.6438264188431</v>
      </c>
      <c r="D1944" s="10">
        <f t="shared" ca="1" si="274"/>
        <v>3.7499189514950237E-2</v>
      </c>
      <c r="E1944" s="62">
        <f ca="1">IF(_xlfn.NORM.INV(D1944,'Input Parameters'!$E$17,'Input Parameters'!$F$17)&lt;3500,3500,IF(_xlfn.NORM.INV(D1944,'Input Parameters'!$E$17,'Input Parameters'!$F$17)&gt;5500,5500,_xlfn.NORM.INV(D1944,'Input Parameters'!$E$17,'Input Parameters'!$F$17)))</f>
        <v>3553.6680216837776</v>
      </c>
      <c r="F1944" s="10">
        <f t="shared" ca="1" si="275"/>
        <v>0.11796312307341572</v>
      </c>
      <c r="G1944" s="64">
        <f ca="1">_xlfn.NORM.INV(F1944,'Input Parameters'!$E$20,'Input Parameters'!$F$20)</f>
        <v>274.70895433222836</v>
      </c>
      <c r="H1944" s="57">
        <f ca="1">EXP(E1944*(1/'Input Parameters'!$E$23-1/G1944))</f>
        <v>0.44728023749089713</v>
      </c>
      <c r="I1944" s="10">
        <f t="shared" ca="1" si="276"/>
        <v>0.57396925987280645</v>
      </c>
      <c r="J1944" s="30">
        <f ca="1">_xlfn.BETA.INV(I1944,'Input Parameters'!$L$26,'Input Parameters'!$M$26,'Input Parameters'!$J$26,'Input Parameters'!$K$26)</f>
        <v>0.69093026131711821</v>
      </c>
      <c r="K1944" s="168">
        <f ca="1">('Input Parameters'!$E$27/'Input Parameters'!$E$38)^$J1944</f>
        <v>7.0406190560547612E-3</v>
      </c>
      <c r="L1944" s="69">
        <f ca="1">$H1944*$C1944*'Input Parameters'!$E$25*K1944</f>
        <v>0.738923857591266</v>
      </c>
      <c r="M1944" s="24">
        <f t="shared" ca="1" si="277"/>
        <v>0.83516797464035131</v>
      </c>
      <c r="N1944" s="15">
        <f ca="1">_xlfn.NORM.INV(M1944,'Input Parameters'!$E$29,'Input Parameters'!$F$29)</f>
        <v>0.10009747907815753</v>
      </c>
      <c r="O1944" s="8">
        <f t="shared" ca="1" si="278"/>
        <v>0.59158467717800478</v>
      </c>
      <c r="P1944" s="30">
        <f ca="1">_xlfn.LOGNORM.INV(O1944,'Input Parameters'!$H$30,'Input Parameters'!$I$30)</f>
        <v>2.9935347310612319</v>
      </c>
      <c r="Q1944" s="10">
        <f t="shared" ca="1" si="279"/>
        <v>0.91912276376024971</v>
      </c>
      <c r="R1944" s="30">
        <f>IF('Input Parameters'!$E$32=0,0,_xlfn.BETA.INV(Q1944,'Input Parameters'!$L$32,'Input Parameters'!$M$32,'Input Parameters'!$J$32,'Input Parameters'!$K$32))</f>
        <v>0</v>
      </c>
      <c r="S1944" s="10">
        <f t="shared" ca="1" si="280"/>
        <v>0.81566471608561097</v>
      </c>
      <c r="T1944" s="26">
        <f ca="1">_xlfn.LOGNORM.INV(S1944,'Input Parameters'!$H$34,'Input Parameters'!$I$34)</f>
        <v>56.378043722368339</v>
      </c>
      <c r="U1944" s="10">
        <f t="shared" ca="1" si="281"/>
        <v>0.94801924449301911</v>
      </c>
      <c r="V1944" s="30">
        <f ca="1">_xlfn.BETA.INV(U1944,'Input Parameters'!$L$36,'Input Parameters'!$M$36,'Input Parameters'!$J$36,'Input Parameters'!$K$36)</f>
        <v>0.86578663755829188</v>
      </c>
      <c r="W1944" s="2">
        <f ca="1">N1944+(P1944-N1944)*(1-ERF((T1944-R1944)/(2*SQRT(L1944*'Input Parameters'!$E$38))))</f>
        <v>0.10010767682416377</v>
      </c>
      <c r="X1944">
        <f t="shared" ca="1" si="282"/>
        <v>1</v>
      </c>
      <c r="Y1944" s="7"/>
    </row>
    <row r="1945" spans="1:25" ht="15" customHeight="1" x14ac:dyDescent="0.25">
      <c r="A1945" s="139">
        <v>1938</v>
      </c>
      <c r="B1945" s="10">
        <f t="shared" ca="1" si="273"/>
        <v>0.56646742869092548</v>
      </c>
      <c r="C1945" s="60">
        <f ca="1">_xlfn.NORM.INV(B1945,'Input Parameters'!$E$15,'Input Parameters'!$F$15)</f>
        <v>280.03850563345236</v>
      </c>
      <c r="D1945" s="10">
        <f t="shared" ca="1" si="274"/>
        <v>0.75000479204077564</v>
      </c>
      <c r="E1945" s="62">
        <f ca="1">IF(_xlfn.NORM.INV(D1945,'Input Parameters'!$E$17,'Input Parameters'!$F$17)&lt;3500,3500,IF(_xlfn.NORM.INV(D1945,'Input Parameters'!$E$17,'Input Parameters'!$F$17)&gt;5500,5500,_xlfn.NORM.INV(D1945,'Input Parameters'!$E$17,'Input Parameters'!$F$17)))</f>
        <v>5272.1533811249883</v>
      </c>
      <c r="F1945" s="10">
        <f t="shared" ca="1" si="275"/>
        <v>0.56036755374946901</v>
      </c>
      <c r="G1945" s="64">
        <f ca="1">_xlfn.NORM.INV(F1945,'Input Parameters'!$E$20,'Input Parameters'!$F$20)</f>
        <v>283.6677377793348</v>
      </c>
      <c r="H1945" s="57">
        <f ca="1">EXP(E1945*(1/'Input Parameters'!$E$23-1/G1945))</f>
        <v>0.55569790244600736</v>
      </c>
      <c r="I1945" s="10">
        <f t="shared" ca="1" si="276"/>
        <v>0.64847476465512865</v>
      </c>
      <c r="J1945" s="30">
        <f ca="1">_xlfn.BETA.INV(I1945,'Input Parameters'!$L$26,'Input Parameters'!$M$26,'Input Parameters'!$J$26,'Input Parameters'!$K$26)</f>
        <v>0.72064867896686469</v>
      </c>
      <c r="K1945" s="168">
        <f ca="1">('Input Parameters'!$E$27/'Input Parameters'!$E$38)^$J1945</f>
        <v>5.6889470858560972E-3</v>
      </c>
      <c r="L1945" s="69">
        <f ca="1">$H1945*$C1945*'Input Parameters'!$E$25*K1945</f>
        <v>0.8852957988100375</v>
      </c>
      <c r="M1945" s="24">
        <f t="shared" ca="1" si="277"/>
        <v>0.28565093494509652</v>
      </c>
      <c r="N1945" s="15">
        <f ca="1">_xlfn.NORM.INV(M1945,'Input Parameters'!$E$29,'Input Parameters'!$F$29)</f>
        <v>9.9943386479065574E-2</v>
      </c>
      <c r="O1945" s="8">
        <f t="shared" ca="1" si="278"/>
        <v>0.89944732093256974</v>
      </c>
      <c r="P1945" s="30">
        <f ca="1">_xlfn.LOGNORM.INV(O1945,'Input Parameters'!$H$30,'Input Parameters'!$I$30)</f>
        <v>4.9083416934470039</v>
      </c>
      <c r="Q1945" s="10">
        <f t="shared" ca="1" si="279"/>
        <v>0.42397244356092578</v>
      </c>
      <c r="R1945" s="30">
        <f>IF('Input Parameters'!$E$32=0,0,_xlfn.BETA.INV(Q1945,'Input Parameters'!$L$32,'Input Parameters'!$M$32,'Input Parameters'!$J$32,'Input Parameters'!$K$32))</f>
        <v>0</v>
      </c>
      <c r="S1945" s="10">
        <f t="shared" ca="1" si="280"/>
        <v>4.371353234206532E-2</v>
      </c>
      <c r="T1945" s="26">
        <f ca="1">_xlfn.LOGNORM.INV(S1945,'Input Parameters'!$H$34,'Input Parameters'!$I$34)</f>
        <v>40.744900368804217</v>
      </c>
      <c r="U1945" s="10">
        <f t="shared" ca="1" si="281"/>
        <v>1.5925503466536761E-2</v>
      </c>
      <c r="V1945" s="30">
        <f ca="1">_xlfn.BETA.INV(U1945,'Input Parameters'!$L$36,'Input Parameters'!$M$36,'Input Parameters'!$J$36,'Input Parameters'!$K$36)</f>
        <v>0.33437517456765309</v>
      </c>
      <c r="W1945" s="2">
        <f ca="1">N1945+(P1945-N1945)*(1-ERF((T1945-R1945)/(2*SQRT(L1945*'Input Parameters'!$E$38))))</f>
        <v>0.11051308736717309</v>
      </c>
      <c r="X1945">
        <f t="shared" ca="1" si="282"/>
        <v>1</v>
      </c>
      <c r="Y1945" s="7"/>
    </row>
    <row r="1946" spans="1:25" ht="15" customHeight="1" x14ac:dyDescent="0.25">
      <c r="A1946" s="139">
        <v>1939</v>
      </c>
      <c r="B1946" s="10">
        <f t="shared" ca="1" si="273"/>
        <v>0.81011647244071017</v>
      </c>
      <c r="C1946" s="60">
        <f ca="1">_xlfn.NORM.INV(B1946,'Input Parameters'!$E$15,'Input Parameters'!$F$15)</f>
        <v>318.56668489277172</v>
      </c>
      <c r="D1946" s="10">
        <f t="shared" ca="1" si="274"/>
        <v>0.54143569302164707</v>
      </c>
      <c r="E1946" s="62">
        <f ca="1">IF(_xlfn.NORM.INV(D1946,'Input Parameters'!$E$17,'Input Parameters'!$F$17)&lt;3500,3500,IF(_xlfn.NORM.INV(D1946,'Input Parameters'!$E$17,'Input Parameters'!$F$17)&gt;5500,5500,_xlfn.NORM.INV(D1946,'Input Parameters'!$E$17,'Input Parameters'!$F$17)))</f>
        <v>4872.8359311745462</v>
      </c>
      <c r="F1946" s="10">
        <f t="shared" ca="1" si="275"/>
        <v>0.78074566934635881</v>
      </c>
      <c r="G1946" s="64">
        <f ca="1">_xlfn.NORM.INV(F1946,'Input Parameters'!$E$20,'Input Parameters'!$F$20)</f>
        <v>287.84058397219371</v>
      </c>
      <c r="H1946" s="57">
        <f ca="1">EXP(E1946*(1/'Input Parameters'!$E$23-1/G1946))</f>
        <v>0.74527641193412364</v>
      </c>
      <c r="I1946" s="10">
        <f t="shared" ca="1" si="276"/>
        <v>0.57141779640045243</v>
      </c>
      <c r="J1946" s="30">
        <f ca="1">_xlfn.BETA.INV(I1946,'Input Parameters'!$L$26,'Input Parameters'!$M$26,'Input Parameters'!$J$26,'Input Parameters'!$K$26)</f>
        <v>0.68991698617977248</v>
      </c>
      <c r="K1946" s="168">
        <f ca="1">('Input Parameters'!$E$27/'Input Parameters'!$E$38)^$J1946</f>
        <v>7.0919784320044562E-3</v>
      </c>
      <c r="L1946" s="69">
        <f ca="1">$H1946*$C1946*'Input Parameters'!$E$25*K1946</f>
        <v>1.6837791921726792</v>
      </c>
      <c r="M1946" s="24">
        <f t="shared" ca="1" si="277"/>
        <v>0.46491666499796236</v>
      </c>
      <c r="N1946" s="15">
        <f ca="1">_xlfn.NORM.INV(M1946,'Input Parameters'!$E$29,'Input Parameters'!$F$29)</f>
        <v>9.9991194546277015E-2</v>
      </c>
      <c r="O1946" s="8">
        <f t="shared" ca="1" si="278"/>
        <v>0.26839428436928681</v>
      </c>
      <c r="P1946" s="30">
        <f ca="1">_xlfn.LOGNORM.INV(O1946,'Input Parameters'!$H$30,'Input Parameters'!$I$30)</f>
        <v>2.0042341391430645</v>
      </c>
      <c r="Q1946" s="10">
        <f t="shared" ca="1" si="279"/>
        <v>0.33783352780350662</v>
      </c>
      <c r="R1946" s="30">
        <f>IF('Input Parameters'!$E$32=0,0,_xlfn.BETA.INV(Q1946,'Input Parameters'!$L$32,'Input Parameters'!$M$32,'Input Parameters'!$J$32,'Input Parameters'!$K$32))</f>
        <v>0</v>
      </c>
      <c r="S1946" s="10">
        <f t="shared" ca="1" si="280"/>
        <v>0.87067773421053685</v>
      </c>
      <c r="T1946" s="26">
        <f ca="1">_xlfn.LOGNORM.INV(S1946,'Input Parameters'!$H$34,'Input Parameters'!$I$34)</f>
        <v>58.020558288712074</v>
      </c>
      <c r="U1946" s="10">
        <f t="shared" ca="1" si="281"/>
        <v>0.80698254912888268</v>
      </c>
      <c r="V1946" s="30">
        <f ca="1">_xlfn.BETA.INV(U1946,'Input Parameters'!$L$36,'Input Parameters'!$M$36,'Input Parameters'!$J$36,'Input Parameters'!$K$36)</f>
        <v>0.72807368827946983</v>
      </c>
      <c r="W1946" s="2">
        <f ca="1">N1946+(P1946-N1946)*(1-ERF((T1946-R1946)/(2*SQRT(L1946*'Input Parameters'!$E$38))))</f>
        <v>0.10297774535136296</v>
      </c>
      <c r="X1946">
        <f t="shared" ca="1" si="282"/>
        <v>1</v>
      </c>
      <c r="Y1946" s="7"/>
    </row>
    <row r="1947" spans="1:25" ht="15" customHeight="1" x14ac:dyDescent="0.25">
      <c r="A1947" s="139">
        <v>1940</v>
      </c>
      <c r="B1947" s="10">
        <f t="shared" ca="1" si="273"/>
        <v>0.89487534149281867</v>
      </c>
      <c r="C1947" s="60">
        <f ca="1">_xlfn.NORM.INV(B1947,'Input Parameters'!$E$15,'Input Parameters'!$F$15)</f>
        <v>338.86508670660226</v>
      </c>
      <c r="D1947" s="10">
        <f t="shared" ca="1" si="274"/>
        <v>0.53203232108112497</v>
      </c>
      <c r="E1947" s="62">
        <f ca="1">IF(_xlfn.NORM.INV(D1947,'Input Parameters'!$E$17,'Input Parameters'!$F$17)&lt;3500,3500,IF(_xlfn.NORM.INV(D1947,'Input Parameters'!$E$17,'Input Parameters'!$F$17)&gt;5500,5500,_xlfn.NORM.INV(D1947,'Input Parameters'!$E$17,'Input Parameters'!$F$17)))</f>
        <v>4856.2657141941627</v>
      </c>
      <c r="F1947" s="10">
        <f t="shared" ca="1" si="275"/>
        <v>0.4598434088800869</v>
      </c>
      <c r="G1947" s="64">
        <f ca="1">_xlfn.NORM.INV(F1947,'Input Parameters'!$E$20,'Input Parameters'!$F$20)</f>
        <v>281.97445086766834</v>
      </c>
      <c r="H1947" s="57">
        <f ca="1">EXP(E1947*(1/'Input Parameters'!$E$23-1/G1947))</f>
        <v>0.52519345798558015</v>
      </c>
      <c r="I1947" s="10">
        <f t="shared" ca="1" si="276"/>
        <v>0.21018081332927019</v>
      </c>
      <c r="J1947" s="30">
        <f ca="1">_xlfn.BETA.INV(I1947,'Input Parameters'!$L$26,'Input Parameters'!$M$26,'Input Parameters'!$J$26,'Input Parameters'!$K$26)</f>
        <v>0.52603405024889927</v>
      </c>
      <c r="K1947" s="168">
        <f ca="1">('Input Parameters'!$E$27/'Input Parameters'!$E$38)^$J1947</f>
        <v>2.2977156799541196E-2</v>
      </c>
      <c r="L1947" s="69">
        <f ca="1">$H1947*$C1947*'Input Parameters'!$E$25*K1947</f>
        <v>4.0892383154524445</v>
      </c>
      <c r="M1947" s="24">
        <f t="shared" ca="1" si="277"/>
        <v>7.4466017208464463E-2</v>
      </c>
      <c r="N1947" s="15">
        <f ca="1">_xlfn.NORM.INV(M1947,'Input Parameters'!$E$29,'Input Parameters'!$F$29)</f>
        <v>9.9855668598814368E-2</v>
      </c>
      <c r="O1947" s="8">
        <f t="shared" ca="1" si="278"/>
        <v>0.78716908119733375</v>
      </c>
      <c r="P1947" s="30">
        <f ca="1">_xlfn.LOGNORM.INV(O1947,'Input Parameters'!$H$30,'Input Parameters'!$I$30)</f>
        <v>3.9092929038144422</v>
      </c>
      <c r="Q1947" s="10">
        <f t="shared" ca="1" si="279"/>
        <v>0.73676816885031993</v>
      </c>
      <c r="R1947" s="30">
        <f>IF('Input Parameters'!$E$32=0,0,_xlfn.BETA.INV(Q1947,'Input Parameters'!$L$32,'Input Parameters'!$M$32,'Input Parameters'!$J$32,'Input Parameters'!$K$32))</f>
        <v>0</v>
      </c>
      <c r="S1947" s="10">
        <f t="shared" ca="1" si="280"/>
        <v>0.49709014314207445</v>
      </c>
      <c r="T1947" s="26">
        <f ca="1">_xlfn.LOGNORM.INV(S1947,'Input Parameters'!$H$34,'Input Parameters'!$I$34)</f>
        <v>50.361955746532324</v>
      </c>
      <c r="U1947" s="10">
        <f t="shared" ca="1" si="281"/>
        <v>0.23350813968103123</v>
      </c>
      <c r="V1947" s="30">
        <f ca="1">_xlfn.BETA.INV(U1947,'Input Parameters'!$L$36,'Input Parameters'!$M$36,'Input Parameters'!$J$36,'Input Parameters'!$K$36)</f>
        <v>0.48327449551921664</v>
      </c>
      <c r="W1947" s="2">
        <f ca="1">N1947+(P1947-N1947)*(1-ERF((T1947-R1947)/(2*SQRT(L1947*'Input Parameters'!$E$38))))</f>
        <v>0.39788159454361793</v>
      </c>
      <c r="X1947">
        <f t="shared" ca="1" si="282"/>
        <v>1</v>
      </c>
      <c r="Y1947" s="7"/>
    </row>
    <row r="1948" spans="1:25" ht="15" customHeight="1" x14ac:dyDescent="0.25">
      <c r="A1948" s="139">
        <v>1941</v>
      </c>
      <c r="B1948" s="10">
        <f t="shared" ca="1" si="273"/>
        <v>0.9063180066816241</v>
      </c>
      <c r="C1948" s="60">
        <f ca="1">_xlfn.NORM.INV(B1948,'Input Parameters'!$E$15,'Input Parameters'!$F$15)</f>
        <v>342.4167698154198</v>
      </c>
      <c r="D1948" s="10">
        <f t="shared" ca="1" si="274"/>
        <v>0.66160110602792255</v>
      </c>
      <c r="E1948" s="62">
        <f ca="1">IF(_xlfn.NORM.INV(D1948,'Input Parameters'!$E$17,'Input Parameters'!$F$17)&lt;3500,3500,IF(_xlfn.NORM.INV(D1948,'Input Parameters'!$E$17,'Input Parameters'!$F$17)&gt;5500,5500,_xlfn.NORM.INV(D1948,'Input Parameters'!$E$17,'Input Parameters'!$F$17)))</f>
        <v>5091.7857555456621</v>
      </c>
      <c r="F1948" s="10">
        <f t="shared" ca="1" si="275"/>
        <v>0.20322675083690223</v>
      </c>
      <c r="G1948" s="64">
        <f ca="1">_xlfn.NORM.INV(F1948,'Input Parameters'!$E$20,'Input Parameters'!$F$20)</f>
        <v>277.08798932400401</v>
      </c>
      <c r="H1948" s="57">
        <f ca="1">EXP(E1948*(1/'Input Parameters'!$E$23-1/G1948))</f>
        <v>0.37021629794685579</v>
      </c>
      <c r="I1948" s="10">
        <f t="shared" ca="1" si="276"/>
        <v>1.3638898064570748E-2</v>
      </c>
      <c r="J1948" s="30">
        <f ca="1">_xlfn.BETA.INV(I1948,'Input Parameters'!$L$26,'Input Parameters'!$M$26,'Input Parameters'!$J$26,'Input Parameters'!$K$26)</f>
        <v>0.29691746061328134</v>
      </c>
      <c r="K1948" s="168">
        <f ca="1">('Input Parameters'!$E$27/'Input Parameters'!$E$38)^$J1948</f>
        <v>0.1188615392845383</v>
      </c>
      <c r="L1948" s="69">
        <f ca="1">$H1948*$C1948*'Input Parameters'!$E$25*K1948</f>
        <v>15.06787157103585</v>
      </c>
      <c r="M1948" s="24">
        <f t="shared" ca="1" si="277"/>
        <v>0.8754845821245556</v>
      </c>
      <c r="N1948" s="15">
        <f ca="1">_xlfn.NORM.INV(M1948,'Input Parameters'!$E$29,'Input Parameters'!$F$29)</f>
        <v>0.10011527065897474</v>
      </c>
      <c r="O1948" s="8">
        <f t="shared" ca="1" si="278"/>
        <v>0.5490121317079194</v>
      </c>
      <c r="P1948" s="30">
        <f ca="1">_xlfn.LOGNORM.INV(O1948,'Input Parameters'!$H$30,'Input Parameters'!$I$30)</f>
        <v>2.8440289896526085</v>
      </c>
      <c r="Q1948" s="10">
        <f t="shared" ca="1" si="279"/>
        <v>0.2895867479542622</v>
      </c>
      <c r="R1948" s="30">
        <f>IF('Input Parameters'!$E$32=0,0,_xlfn.BETA.INV(Q1948,'Input Parameters'!$L$32,'Input Parameters'!$M$32,'Input Parameters'!$J$32,'Input Parameters'!$K$32))</f>
        <v>0</v>
      </c>
      <c r="S1948" s="10">
        <f t="shared" ca="1" si="280"/>
        <v>0.27488644971276299</v>
      </c>
      <c r="T1948" s="26">
        <f ca="1">_xlfn.LOGNORM.INV(S1948,'Input Parameters'!$H$34,'Input Parameters'!$I$34)</f>
        <v>46.79008391502078</v>
      </c>
      <c r="U1948" s="10">
        <f t="shared" ca="1" si="281"/>
        <v>0.11358960463140055</v>
      </c>
      <c r="V1948" s="30">
        <f ca="1">_xlfn.BETA.INV(U1948,'Input Parameters'!$L$36,'Input Parameters'!$M$36,'Input Parameters'!$J$36,'Input Parameters'!$K$36)</f>
        <v>0.42509407788064607</v>
      </c>
      <c r="W1948" s="2">
        <f ca="1">N1948+(P1948-N1948)*(1-ERF((T1948-R1948)/(2*SQRT(L1948*'Input Parameters'!$E$38))))</f>
        <v>1.1812869986010219</v>
      </c>
      <c r="X1948">
        <f t="shared" ca="1" si="282"/>
        <v>0</v>
      </c>
      <c r="Y1948" s="7"/>
    </row>
    <row r="1949" spans="1:25" ht="15" customHeight="1" x14ac:dyDescent="0.25">
      <c r="A1949" s="139">
        <v>1942</v>
      </c>
      <c r="B1949" s="10">
        <f t="shared" ca="1" si="273"/>
        <v>0.60863546604505459</v>
      </c>
      <c r="C1949" s="60">
        <f ca="1">_xlfn.NORM.INV(B1949,'Input Parameters'!$E$15,'Input Parameters'!$F$15)</f>
        <v>285.91181868583539</v>
      </c>
      <c r="D1949" s="10">
        <f t="shared" ca="1" si="274"/>
        <v>0.55914869199448414</v>
      </c>
      <c r="E1949" s="62">
        <f ca="1">IF(_xlfn.NORM.INV(D1949,'Input Parameters'!$E$17,'Input Parameters'!$F$17)&lt;3500,3500,IF(_xlfn.NORM.INV(D1949,'Input Parameters'!$E$17,'Input Parameters'!$F$17)&gt;5500,5500,_xlfn.NORM.INV(D1949,'Input Parameters'!$E$17,'Input Parameters'!$F$17)))</f>
        <v>4904.1678370851105</v>
      </c>
      <c r="F1949" s="10">
        <f t="shared" ca="1" si="275"/>
        <v>0.52076205134749876</v>
      </c>
      <c r="G1949" s="64">
        <f ca="1">_xlfn.NORM.INV(F1949,'Input Parameters'!$E$20,'Input Parameters'!$F$20)</f>
        <v>282.99884394031358</v>
      </c>
      <c r="H1949" s="57">
        <f ca="1">EXP(E1949*(1/'Input Parameters'!$E$23-1/G1949))</f>
        <v>0.55577884424000135</v>
      </c>
      <c r="I1949" s="10">
        <f t="shared" ca="1" si="276"/>
        <v>0.67219741839570646</v>
      </c>
      <c r="J1949" s="30">
        <f ca="1">_xlfn.BETA.INV(I1949,'Input Parameters'!$L$26,'Input Parameters'!$M$26,'Input Parameters'!$J$26,'Input Parameters'!$K$26)</f>
        <v>0.73025413811959927</v>
      </c>
      <c r="K1949" s="168">
        <f ca="1">('Input Parameters'!$E$27/'Input Parameters'!$E$38)^$J1949</f>
        <v>5.3101760965548854E-3</v>
      </c>
      <c r="L1949" s="69">
        <f ca="1">$H1949*$C1949*'Input Parameters'!$E$25*K1949</f>
        <v>0.84380684256461869</v>
      </c>
      <c r="M1949" s="24">
        <f t="shared" ca="1" si="277"/>
        <v>6.0402315223172631E-2</v>
      </c>
      <c r="N1949" s="15">
        <f ca="1">_xlfn.NORM.INV(M1949,'Input Parameters'!$E$29,'Input Parameters'!$F$29)</f>
        <v>9.9844859488598392E-2</v>
      </c>
      <c r="O1949" s="8">
        <f t="shared" ca="1" si="278"/>
        <v>0.55659065240958594</v>
      </c>
      <c r="P1949" s="30">
        <f ca="1">_xlfn.LOGNORM.INV(O1949,'Input Parameters'!$H$30,'Input Parameters'!$I$30)</f>
        <v>2.8698933081507461</v>
      </c>
      <c r="Q1949" s="10">
        <f t="shared" ca="1" si="279"/>
        <v>0.71931815775213559</v>
      </c>
      <c r="R1949" s="30">
        <f>IF('Input Parameters'!$E$32=0,0,_xlfn.BETA.INV(Q1949,'Input Parameters'!$L$32,'Input Parameters'!$M$32,'Input Parameters'!$J$32,'Input Parameters'!$K$32))</f>
        <v>0</v>
      </c>
      <c r="S1949" s="10">
        <f t="shared" ca="1" si="280"/>
        <v>0.45087458912404066</v>
      </c>
      <c r="T1949" s="26">
        <f ca="1">_xlfn.LOGNORM.INV(S1949,'Input Parameters'!$H$34,'Input Parameters'!$I$34)</f>
        <v>49.638787549324952</v>
      </c>
      <c r="U1949" s="10">
        <f t="shared" ca="1" si="281"/>
        <v>0.97291704013706315</v>
      </c>
      <c r="V1949" s="30">
        <f ca="1">_xlfn.BETA.INV(U1949,'Input Parameters'!$L$36,'Input Parameters'!$M$36,'Input Parameters'!$J$36,'Input Parameters'!$K$36)</f>
        <v>0.92232691416701473</v>
      </c>
      <c r="W1949" s="2">
        <f ca="1">N1949+(P1949-N1949)*(1-ERF((T1949-R1949)/(2*SQRT(L1949*'Input Parameters'!$E$38))))</f>
        <v>0.1002129312757964</v>
      </c>
      <c r="X1949">
        <f t="shared" ca="1" si="282"/>
        <v>1</v>
      </c>
      <c r="Y1949" s="7"/>
    </row>
    <row r="1950" spans="1:25" ht="15" customHeight="1" x14ac:dyDescent="0.25">
      <c r="A1950" s="139">
        <v>1943</v>
      </c>
      <c r="B1950" s="10">
        <f t="shared" ca="1" si="273"/>
        <v>0.68460993688109395</v>
      </c>
      <c r="C1950" s="60">
        <f ca="1">_xlfn.NORM.INV(B1950,'Input Parameters'!$E$15,'Input Parameters'!$F$15)</f>
        <v>297.01414454695936</v>
      </c>
      <c r="D1950" s="10">
        <f t="shared" ca="1" si="274"/>
        <v>0.69644224854749892</v>
      </c>
      <c r="E1950" s="62">
        <f ca="1">IF(_xlfn.NORM.INV(D1950,'Input Parameters'!$E$17,'Input Parameters'!$F$17)&lt;3500,3500,IF(_xlfn.NORM.INV(D1950,'Input Parameters'!$E$17,'Input Parameters'!$F$17)&gt;5500,5500,_xlfn.NORM.INV(D1950,'Input Parameters'!$E$17,'Input Parameters'!$F$17)))</f>
        <v>5159.9366604718325</v>
      </c>
      <c r="F1950" s="10">
        <f t="shared" ca="1" si="275"/>
        <v>0.24056179853946003</v>
      </c>
      <c r="G1950" s="64">
        <f ca="1">_xlfn.NORM.INV(F1950,'Input Parameters'!$E$20,'Input Parameters'!$F$20)</f>
        <v>277.92987310701722</v>
      </c>
      <c r="H1950" s="57">
        <f ca="1">EXP(E1950*(1/'Input Parameters'!$E$23-1/G1950))</f>
        <v>0.38652481511739994</v>
      </c>
      <c r="I1950" s="10">
        <f t="shared" ca="1" si="276"/>
        <v>0.4868815013650778</v>
      </c>
      <c r="J1950" s="30">
        <f ca="1">_xlfn.BETA.INV(I1950,'Input Parameters'!$L$26,'Input Parameters'!$M$26,'Input Parameters'!$J$26,'Input Parameters'!$K$26)</f>
        <v>0.65609432102500165</v>
      </c>
      <c r="K1950" s="168">
        <f ca="1">('Input Parameters'!$E$27/'Input Parameters'!$E$38)^$J1950</f>
        <v>9.039240249735514E-3</v>
      </c>
      <c r="L1950" s="69">
        <f ca="1">$H1950*$C1950*'Input Parameters'!$E$25*K1950</f>
        <v>1.0377349474008424</v>
      </c>
      <c r="M1950" s="24">
        <f t="shared" ca="1" si="277"/>
        <v>0.66722156708704727</v>
      </c>
      <c r="N1950" s="15">
        <f ca="1">_xlfn.NORM.INV(M1950,'Input Parameters'!$E$29,'Input Parameters'!$F$29)</f>
        <v>0.10004322539314206</v>
      </c>
      <c r="O1950" s="8">
        <f t="shared" ca="1" si="278"/>
        <v>0.78252665728183235</v>
      </c>
      <c r="P1950" s="30">
        <f ca="1">_xlfn.LOGNORM.INV(O1950,'Input Parameters'!$H$30,'Input Parameters'!$I$30)</f>
        <v>3.8800733703794812</v>
      </c>
      <c r="Q1950" s="10">
        <f t="shared" ca="1" si="279"/>
        <v>0.12781757828983897</v>
      </c>
      <c r="R1950" s="30">
        <f>IF('Input Parameters'!$E$32=0,0,_xlfn.BETA.INV(Q1950,'Input Parameters'!$L$32,'Input Parameters'!$M$32,'Input Parameters'!$J$32,'Input Parameters'!$K$32))</f>
        <v>0</v>
      </c>
      <c r="S1950" s="10">
        <f t="shared" ca="1" si="280"/>
        <v>0.14224023220841053</v>
      </c>
      <c r="T1950" s="26">
        <f ca="1">_xlfn.LOGNORM.INV(S1950,'Input Parameters'!$H$34,'Input Parameters'!$I$34)</f>
        <v>44.118267767735212</v>
      </c>
      <c r="U1950" s="10">
        <f t="shared" ca="1" si="281"/>
        <v>0.1083762008329775</v>
      </c>
      <c r="V1950" s="30">
        <f ca="1">_xlfn.BETA.INV(U1950,'Input Parameters'!$L$36,'Input Parameters'!$M$36,'Input Parameters'!$J$36,'Input Parameters'!$K$36)</f>
        <v>0.42199737090854328</v>
      </c>
      <c r="W1950" s="2">
        <f ca="1">N1950+(P1950-N1950)*(1-ERF((T1950-R1950)/(2*SQRT(L1950*'Input Parameters'!$E$38))))</f>
        <v>0.10834336010210494</v>
      </c>
      <c r="X1950">
        <f t="shared" ca="1" si="282"/>
        <v>1</v>
      </c>
      <c r="Y1950" s="7"/>
    </row>
    <row r="1951" spans="1:25" ht="15" customHeight="1" x14ac:dyDescent="0.25">
      <c r="A1951" s="139">
        <v>1944</v>
      </c>
      <c r="B1951" s="10">
        <f t="shared" ca="1" si="273"/>
        <v>0.46462839116135946</v>
      </c>
      <c r="C1951" s="60">
        <f ca="1">_xlfn.NORM.INV(B1951,'Input Parameters'!$E$15,'Input Parameters'!$F$15)</f>
        <v>266.15590842324951</v>
      </c>
      <c r="D1951" s="10">
        <f t="shared" ca="1" si="274"/>
        <v>0.4587062096707869</v>
      </c>
      <c r="E1951" s="62">
        <f ca="1">IF(_xlfn.NORM.INV(D1951,'Input Parameters'!$E$17,'Input Parameters'!$F$17)&lt;3500,3500,IF(_xlfn.NORM.INV(D1951,'Input Parameters'!$E$17,'Input Parameters'!$F$17)&gt;5500,5500,_xlfn.NORM.INV(D1951,'Input Parameters'!$E$17,'Input Parameters'!$F$17)))</f>
        <v>4727.4144037959104</v>
      </c>
      <c r="F1951" s="10">
        <f t="shared" ca="1" si="275"/>
        <v>0.71596136349440975</v>
      </c>
      <c r="G1951" s="64">
        <f ca="1">_xlfn.NORM.INV(F1951,'Input Parameters'!$E$20,'Input Parameters'!$F$20)</f>
        <v>286.47493272690184</v>
      </c>
      <c r="H1951" s="57">
        <f ca="1">EXP(E1951*(1/'Input Parameters'!$E$23-1/G1951))</f>
        <v>0.69522516121996503</v>
      </c>
      <c r="I1951" s="10">
        <f t="shared" ca="1" si="276"/>
        <v>0.64542803235426693</v>
      </c>
      <c r="J1951" s="30">
        <f ca="1">_xlfn.BETA.INV(I1951,'Input Parameters'!$L$26,'Input Parameters'!$M$26,'Input Parameters'!$J$26,'Input Parameters'!$K$26)</f>
        <v>0.71942243346523838</v>
      </c>
      <c r="K1951" s="168">
        <f ca="1">('Input Parameters'!$E$27/'Input Parameters'!$E$38)^$J1951</f>
        <v>5.7392071447991723E-3</v>
      </c>
      <c r="L1951" s="69">
        <f ca="1">$H1951*$C1951*'Input Parameters'!$E$25*K1951</f>
        <v>1.0619730435638737</v>
      </c>
      <c r="M1951" s="24">
        <f t="shared" ca="1" si="277"/>
        <v>0.77235743350060559</v>
      </c>
      <c r="N1951" s="15">
        <f ca="1">_xlfn.NORM.INV(M1951,'Input Parameters'!$E$29,'Input Parameters'!$F$29)</f>
        <v>0.10007466329833833</v>
      </c>
      <c r="O1951" s="8">
        <f t="shared" ca="1" si="278"/>
        <v>0.53633467810726276</v>
      </c>
      <c r="P1951" s="30">
        <f ca="1">_xlfn.LOGNORM.INV(O1951,'Input Parameters'!$H$30,'Input Parameters'!$I$30)</f>
        <v>2.8014116122599479</v>
      </c>
      <c r="Q1951" s="10">
        <f t="shared" ca="1" si="279"/>
        <v>0.59857500719572343</v>
      </c>
      <c r="R1951" s="30">
        <f>IF('Input Parameters'!$E$32=0,0,_xlfn.BETA.INV(Q1951,'Input Parameters'!$L$32,'Input Parameters'!$M$32,'Input Parameters'!$J$32,'Input Parameters'!$K$32))</f>
        <v>0</v>
      </c>
      <c r="S1951" s="10">
        <f t="shared" ca="1" si="280"/>
        <v>0.43102975560581791</v>
      </c>
      <c r="T1951" s="26">
        <f ca="1">_xlfn.LOGNORM.INV(S1951,'Input Parameters'!$H$34,'Input Parameters'!$I$34)</f>
        <v>49.328857503053413</v>
      </c>
      <c r="U1951" s="10">
        <f t="shared" ca="1" si="281"/>
        <v>0.10088525665499304</v>
      </c>
      <c r="V1951" s="30">
        <f ca="1">_xlfn.BETA.INV(U1951,'Input Parameters'!$L$36,'Input Parameters'!$M$36,'Input Parameters'!$J$36,'Input Parameters'!$K$36)</f>
        <v>0.41740341397345904</v>
      </c>
      <c r="W1951" s="2">
        <f ca="1">N1951+(P1951-N1951)*(1-ERF((T1951-R1951)/(2*SQRT(L1951*'Input Parameters'!$E$38))))</f>
        <v>0.10199903135342983</v>
      </c>
      <c r="X1951">
        <f t="shared" ca="1" si="282"/>
        <v>1</v>
      </c>
      <c r="Y1951" s="7"/>
    </row>
    <row r="1952" spans="1:25" ht="15" customHeight="1" x14ac:dyDescent="0.25">
      <c r="A1952" s="139">
        <v>1945</v>
      </c>
      <c r="B1952" s="10">
        <f t="shared" ca="1" si="273"/>
        <v>0.75199191078330718</v>
      </c>
      <c r="C1952" s="60">
        <f ca="1">_xlfn.NORM.INV(B1952,'Input Parameters'!$E$15,'Input Parameters'!$F$15)</f>
        <v>307.86054154204601</v>
      </c>
      <c r="D1952" s="10">
        <f t="shared" ca="1" si="274"/>
        <v>5.621915057507676E-2</v>
      </c>
      <c r="E1952" s="62">
        <f ca="1">IF(_xlfn.NORM.INV(D1952,'Input Parameters'!$E$17,'Input Parameters'!$F$17)&lt;3500,3500,IF(_xlfn.NORM.INV(D1952,'Input Parameters'!$E$17,'Input Parameters'!$F$17)&gt;5500,5500,_xlfn.NORM.INV(D1952,'Input Parameters'!$E$17,'Input Parameters'!$F$17)))</f>
        <v>3688.8701659893914</v>
      </c>
      <c r="F1952" s="10">
        <f t="shared" ca="1" si="275"/>
        <v>0.90003558786515869</v>
      </c>
      <c r="G1952" s="64">
        <f ca="1">_xlfn.NORM.INV(F1952,'Input Parameters'!$E$20,'Input Parameters'!$F$20)</f>
        <v>291.23775430369199</v>
      </c>
      <c r="H1952" s="57">
        <f ca="1">EXP(E1952*(1/'Input Parameters'!$E$23-1/G1952))</f>
        <v>0.92952969673959918</v>
      </c>
      <c r="I1952" s="10">
        <f t="shared" ca="1" si="276"/>
        <v>0.78768393095302125</v>
      </c>
      <c r="J1952" s="30">
        <f ca="1">_xlfn.BETA.INV(I1952,'Input Parameters'!$L$26,'Input Parameters'!$M$26,'Input Parameters'!$J$26,'Input Parameters'!$K$26)</f>
        <v>0.7797377987025691</v>
      </c>
      <c r="K1952" s="168">
        <f ca="1">('Input Parameters'!$E$27/'Input Parameters'!$E$38)^$J1952</f>
        <v>3.7235500397206312E-3</v>
      </c>
      <c r="L1952" s="69">
        <f ca="1">$H1952*$C1952*'Input Parameters'!$E$25*K1952</f>
        <v>1.0655516177895481</v>
      </c>
      <c r="M1952" s="24">
        <f t="shared" ca="1" si="277"/>
        <v>0.94553944586289196</v>
      </c>
      <c r="N1952" s="15">
        <f ca="1">_xlfn.NORM.INV(M1952,'Input Parameters'!$E$29,'Input Parameters'!$F$29)</f>
        <v>0.1001603061357841</v>
      </c>
      <c r="O1952" s="8">
        <f t="shared" ca="1" si="278"/>
        <v>0.7194294950468979</v>
      </c>
      <c r="P1952" s="30">
        <f ca="1">_xlfn.LOGNORM.INV(O1952,'Input Parameters'!$H$30,'Input Parameters'!$I$30)</f>
        <v>3.5309375052780343</v>
      </c>
      <c r="Q1952" s="10">
        <f t="shared" ca="1" si="279"/>
        <v>0.84877080252911596</v>
      </c>
      <c r="R1952" s="30">
        <f>IF('Input Parameters'!$E$32=0,0,_xlfn.BETA.INV(Q1952,'Input Parameters'!$L$32,'Input Parameters'!$M$32,'Input Parameters'!$J$32,'Input Parameters'!$K$32))</f>
        <v>0</v>
      </c>
      <c r="S1952" s="10">
        <f t="shared" ca="1" si="280"/>
        <v>0.49187956518822262</v>
      </c>
      <c r="T1952" s="26">
        <f ca="1">_xlfn.LOGNORM.INV(S1952,'Input Parameters'!$H$34,'Input Parameters'!$I$34)</f>
        <v>50.280110329107167</v>
      </c>
      <c r="U1952" s="10">
        <f t="shared" ca="1" si="281"/>
        <v>0.37297961484801623</v>
      </c>
      <c r="V1952" s="30">
        <f ca="1">_xlfn.BETA.INV(U1952,'Input Parameters'!$L$36,'Input Parameters'!$M$36,'Input Parameters'!$J$36,'Input Parameters'!$K$36)</f>
        <v>0.53811214876509128</v>
      </c>
      <c r="W1952" s="2">
        <f ca="1">N1952+(P1952-N1952)*(1-ERF((T1952-R1952)/(2*SQRT(L1952*'Input Parameters'!$E$38))))</f>
        <v>0.10212496650005057</v>
      </c>
      <c r="X1952">
        <f t="shared" ca="1" si="282"/>
        <v>1</v>
      </c>
      <c r="Y1952" s="7"/>
    </row>
    <row r="1953" spans="1:25" ht="15" customHeight="1" x14ac:dyDescent="0.25">
      <c r="A1953" s="139">
        <v>1946</v>
      </c>
      <c r="B1953" s="10">
        <f t="shared" ca="1" si="273"/>
        <v>0.13488243841222836</v>
      </c>
      <c r="C1953" s="60">
        <f ca="1">_xlfn.NORM.INV(B1953,'Input Parameters'!$E$15,'Input Parameters'!$F$15)</f>
        <v>211.15909304416002</v>
      </c>
      <c r="D1953" s="10">
        <f t="shared" ca="1" si="274"/>
        <v>0.32555146834799897</v>
      </c>
      <c r="E1953" s="62">
        <f ca="1">IF(_xlfn.NORM.INV(D1953,'Input Parameters'!$E$17,'Input Parameters'!$F$17)&lt;3500,3500,IF(_xlfn.NORM.INV(D1953,'Input Parameters'!$E$17,'Input Parameters'!$F$17)&gt;5500,5500,_xlfn.NORM.INV(D1953,'Input Parameters'!$E$17,'Input Parameters'!$F$17)))</f>
        <v>4483.4386487233041</v>
      </c>
      <c r="F1953" s="10">
        <f t="shared" ca="1" si="275"/>
        <v>0.47305945058911458</v>
      </c>
      <c r="G1953" s="64">
        <f ca="1">_xlfn.NORM.INV(F1953,'Input Parameters'!$E$20,'Input Parameters'!$F$20)</f>
        <v>282.1972049481177</v>
      </c>
      <c r="H1953" s="57">
        <f ca="1">EXP(E1953*(1/'Input Parameters'!$E$23-1/G1953))</f>
        <v>0.55878127021092505</v>
      </c>
      <c r="I1953" s="10">
        <f t="shared" ca="1" si="276"/>
        <v>0.66657078902463796</v>
      </c>
      <c r="J1953" s="30">
        <f ca="1">_xlfn.BETA.INV(I1953,'Input Parameters'!$L$26,'Input Parameters'!$M$26,'Input Parameters'!$J$26,'Input Parameters'!$K$26)</f>
        <v>0.72796567348743668</v>
      </c>
      <c r="K1953" s="168">
        <f ca="1">('Input Parameters'!$E$27/'Input Parameters'!$E$38)^$J1953</f>
        <v>5.3980631271386519E-3</v>
      </c>
      <c r="L1953" s="69">
        <f ca="1">$H1953*$C1953*'Input Parameters'!$E$25*K1953</f>
        <v>0.63692689461900254</v>
      </c>
      <c r="M1953" s="24">
        <f t="shared" ca="1" si="277"/>
        <v>5.9591721876284254E-2</v>
      </c>
      <c r="N1953" s="15">
        <f ca="1">_xlfn.NORM.INV(M1953,'Input Parameters'!$E$29,'Input Parameters'!$F$29)</f>
        <v>9.9844178986718421E-2</v>
      </c>
      <c r="O1953" s="8">
        <f t="shared" ca="1" si="278"/>
        <v>5.6856341415212897E-2</v>
      </c>
      <c r="P1953" s="30">
        <f ca="1">_xlfn.LOGNORM.INV(O1953,'Input Parameters'!$H$30,'Input Parameters'!$I$30)</f>
        <v>1.2710772497361364</v>
      </c>
      <c r="Q1953" s="10">
        <f t="shared" ca="1" si="279"/>
        <v>0.15632319514401327</v>
      </c>
      <c r="R1953" s="30">
        <f>IF('Input Parameters'!$E$32=0,0,_xlfn.BETA.INV(Q1953,'Input Parameters'!$L$32,'Input Parameters'!$M$32,'Input Parameters'!$J$32,'Input Parameters'!$K$32))</f>
        <v>0</v>
      </c>
      <c r="S1953" s="10">
        <f t="shared" ca="1" si="280"/>
        <v>0.34627882943063371</v>
      </c>
      <c r="T1953" s="26">
        <f ca="1">_xlfn.LOGNORM.INV(S1953,'Input Parameters'!$H$34,'Input Parameters'!$I$34)</f>
        <v>47.986148179604207</v>
      </c>
      <c r="U1953" s="10">
        <f t="shared" ca="1" si="281"/>
        <v>0.91124418416205177</v>
      </c>
      <c r="V1953" s="30">
        <f ca="1">_xlfn.BETA.INV(U1953,'Input Parameters'!$L$36,'Input Parameters'!$M$36,'Input Parameters'!$J$36,'Input Parameters'!$K$36)</f>
        <v>0.81435950244375399</v>
      </c>
      <c r="W1953" s="2">
        <f ca="1">N1953+(P1953-N1953)*(1-ERF((T1953-R1953)/(2*SQRT(L1953*'Input Parameters'!$E$38))))</f>
        <v>9.9869034234447304E-2</v>
      </c>
      <c r="X1953">
        <f t="shared" ca="1" si="282"/>
        <v>1</v>
      </c>
      <c r="Y1953" s="7"/>
    </row>
    <row r="1954" spans="1:25" ht="15" customHeight="1" x14ac:dyDescent="0.25">
      <c r="A1954" s="139">
        <v>1947</v>
      </c>
      <c r="B1954" s="10">
        <f t="shared" ca="1" si="273"/>
        <v>0.87032447160317827</v>
      </c>
      <c r="C1954" s="60">
        <f ca="1">_xlfn.NORM.INV(B1954,'Input Parameters'!$E$15,'Input Parameters'!$F$15)</f>
        <v>332.09340483827822</v>
      </c>
      <c r="D1954" s="10">
        <f t="shared" ca="1" si="274"/>
        <v>0.39551758566734452</v>
      </c>
      <c r="E1954" s="62">
        <f ca="1">IF(_xlfn.NORM.INV(D1954,'Input Parameters'!$E$17,'Input Parameters'!$F$17)&lt;3500,3500,IF(_xlfn.NORM.INV(D1954,'Input Parameters'!$E$17,'Input Parameters'!$F$17)&gt;5500,5500,_xlfn.NORM.INV(D1954,'Input Parameters'!$E$17,'Input Parameters'!$F$17)))</f>
        <v>4614.5233614173494</v>
      </c>
      <c r="F1954" s="10">
        <f t="shared" ca="1" si="275"/>
        <v>0.61165950918254641</v>
      </c>
      <c r="G1954" s="64">
        <f ca="1">_xlfn.NORM.INV(F1954,'Input Parameters'!$E$20,'Input Parameters'!$F$20)</f>
        <v>284.55043431678837</v>
      </c>
      <c r="H1954" s="57">
        <f ca="1">EXP(E1954*(1/'Input Parameters'!$E$23-1/G1954))</f>
        <v>0.62890099480804562</v>
      </c>
      <c r="I1954" s="10">
        <f t="shared" ca="1" si="276"/>
        <v>0.41562210526172305</v>
      </c>
      <c r="J1954" s="30">
        <f ca="1">_xlfn.BETA.INV(I1954,'Input Parameters'!$L$26,'Input Parameters'!$M$26,'Input Parameters'!$J$26,'Input Parameters'!$K$26)</f>
        <v>0.62658633493558857</v>
      </c>
      <c r="K1954" s="168">
        <f ca="1">('Input Parameters'!$E$27/'Input Parameters'!$E$38)^$J1954</f>
        <v>1.1170055848452895E-2</v>
      </c>
      <c r="L1954" s="69">
        <f ca="1">$H1954*$C1954*'Input Parameters'!$E$25*K1954</f>
        <v>2.332909421911733</v>
      </c>
      <c r="M1954" s="24">
        <f t="shared" ca="1" si="277"/>
        <v>0.78029449263500006</v>
      </c>
      <c r="N1954" s="15">
        <f ca="1">_xlfn.NORM.INV(M1954,'Input Parameters'!$E$29,'Input Parameters'!$F$29)</f>
        <v>0.10007731881895801</v>
      </c>
      <c r="O1954" s="8">
        <f t="shared" ca="1" si="278"/>
        <v>0.48784467596343062</v>
      </c>
      <c r="P1954" s="30">
        <f ca="1">_xlfn.LOGNORM.INV(O1954,'Input Parameters'!$H$30,'Input Parameters'!$I$30)</f>
        <v>2.6449320477844904</v>
      </c>
      <c r="Q1954" s="10">
        <f t="shared" ca="1" si="279"/>
        <v>0.97066917608273895</v>
      </c>
      <c r="R1954" s="30">
        <f>IF('Input Parameters'!$E$32=0,0,_xlfn.BETA.INV(Q1954,'Input Parameters'!$L$32,'Input Parameters'!$M$32,'Input Parameters'!$J$32,'Input Parameters'!$K$32))</f>
        <v>0</v>
      </c>
      <c r="S1954" s="10">
        <f t="shared" ca="1" si="280"/>
        <v>0.39199864827764053</v>
      </c>
      <c r="T1954" s="26">
        <f ca="1">_xlfn.LOGNORM.INV(S1954,'Input Parameters'!$H$34,'Input Parameters'!$I$34)</f>
        <v>48.716256362043147</v>
      </c>
      <c r="U1954" s="10">
        <f t="shared" ca="1" si="281"/>
        <v>0.91132281851461028</v>
      </c>
      <c r="V1954" s="30">
        <f ca="1">_xlfn.BETA.INV(U1954,'Input Parameters'!$L$36,'Input Parameters'!$M$36,'Input Parameters'!$J$36,'Input Parameters'!$K$36)</f>
        <v>0.81444924069181668</v>
      </c>
      <c r="W1954" s="2">
        <f ca="1">N1954+(P1954-N1954)*(1-ERF((T1954-R1954)/(2*SQRT(L1954*'Input Parameters'!$E$38))))</f>
        <v>0.16144054575155303</v>
      </c>
      <c r="X1954">
        <f t="shared" ca="1" si="282"/>
        <v>1</v>
      </c>
      <c r="Y1954" s="7"/>
    </row>
    <row r="1955" spans="1:25" ht="15" customHeight="1" x14ac:dyDescent="0.25">
      <c r="A1955" s="139">
        <v>1948</v>
      </c>
      <c r="B1955" s="10">
        <f t="shared" ca="1" si="273"/>
        <v>0.44503167034458424</v>
      </c>
      <c r="C1955" s="60">
        <f ca="1">_xlfn.NORM.INV(B1955,'Input Parameters'!$E$15,'Input Parameters'!$F$15)</f>
        <v>263.47636271223575</v>
      </c>
      <c r="D1955" s="10">
        <f t="shared" ca="1" si="274"/>
        <v>0.95732469636697504</v>
      </c>
      <c r="E1955" s="62">
        <f ca="1">IF(_xlfn.NORM.INV(D1955,'Input Parameters'!$E$17,'Input Parameters'!$F$17)&lt;3500,3500,IF(_xlfn.NORM.INV(D1955,'Input Parameters'!$E$17,'Input Parameters'!$F$17)&gt;5500,5500,_xlfn.NORM.INV(D1955,'Input Parameters'!$E$17,'Input Parameters'!$F$17)))</f>
        <v>5500</v>
      </c>
      <c r="F1955" s="10">
        <f t="shared" ca="1" si="275"/>
        <v>0.88167926954265063</v>
      </c>
      <c r="G1955" s="64">
        <f ca="1">_xlfn.NORM.INV(F1955,'Input Parameters'!$E$20,'Input Parameters'!$F$20)</f>
        <v>290.57893554631255</v>
      </c>
      <c r="H1955" s="57">
        <f ca="1">EXP(E1955*(1/'Input Parameters'!$E$23-1/G1955))</f>
        <v>0.85918409424743081</v>
      </c>
      <c r="I1955" s="10">
        <f t="shared" ca="1" si="276"/>
        <v>0.90813128744358607</v>
      </c>
      <c r="J1955" s="30">
        <f ca="1">_xlfn.BETA.INV(I1955,'Input Parameters'!$L$26,'Input Parameters'!$M$26,'Input Parameters'!$J$26,'Input Parameters'!$K$26)</f>
        <v>0.84431546813693548</v>
      </c>
      <c r="K1955" s="168">
        <f ca="1">('Input Parameters'!$E$27/'Input Parameters'!$E$38)^$J1955</f>
        <v>2.3430660933256397E-3</v>
      </c>
      <c r="L1955" s="69">
        <f ca="1">$H1955*$C1955*'Input Parameters'!$E$25*K1955</f>
        <v>0.53041088407982118</v>
      </c>
      <c r="M1955" s="24">
        <f t="shared" ca="1" si="277"/>
        <v>0.89879621010713495</v>
      </c>
      <c r="N1955" s="15">
        <f ca="1">_xlfn.NORM.INV(M1955,'Input Parameters'!$E$29,'Input Parameters'!$F$29)</f>
        <v>0.10012747222183956</v>
      </c>
      <c r="O1955" s="8">
        <f t="shared" ca="1" si="278"/>
        <v>0.20619195929343304</v>
      </c>
      <c r="P1955" s="30">
        <f ca="1">_xlfn.LOGNORM.INV(O1955,'Input Parameters'!$H$30,'Input Parameters'!$I$30)</f>
        <v>1.8218042460338302</v>
      </c>
      <c r="Q1955" s="10">
        <f t="shared" ca="1" si="279"/>
        <v>0.67179506169375158</v>
      </c>
      <c r="R1955" s="30">
        <f>IF('Input Parameters'!$E$32=0,0,_xlfn.BETA.INV(Q1955,'Input Parameters'!$L$32,'Input Parameters'!$M$32,'Input Parameters'!$J$32,'Input Parameters'!$K$32))</f>
        <v>0</v>
      </c>
      <c r="S1955" s="10">
        <f t="shared" ca="1" si="280"/>
        <v>0.11291905251257528</v>
      </c>
      <c r="T1955" s="26">
        <f ca="1">_xlfn.LOGNORM.INV(S1955,'Input Parameters'!$H$34,'Input Parameters'!$I$34)</f>
        <v>43.351313369151654</v>
      </c>
      <c r="U1955" s="10">
        <f t="shared" ca="1" si="281"/>
        <v>0.951119661777452</v>
      </c>
      <c r="V1955" s="30">
        <f ca="1">_xlfn.BETA.INV(U1955,'Input Parameters'!$L$36,'Input Parameters'!$M$36,'Input Parameters'!$J$36,'Input Parameters'!$K$36)</f>
        <v>0.87138094774632924</v>
      </c>
      <c r="W1955" s="2">
        <f ca="1">N1955+(P1955-N1955)*(1-ERF((T1955-R1955)/(2*SQRT(L1955*'Input Parameters'!$E$38))))</f>
        <v>0.10017162979534344</v>
      </c>
      <c r="X1955">
        <f t="shared" ca="1" si="282"/>
        <v>1</v>
      </c>
      <c r="Y1955" s="7"/>
    </row>
    <row r="1956" spans="1:25" ht="15" customHeight="1" x14ac:dyDescent="0.25">
      <c r="A1956" s="139">
        <v>1949</v>
      </c>
      <c r="B1956" s="10">
        <f t="shared" ca="1" si="273"/>
        <v>0.9581134080839413</v>
      </c>
      <c r="C1956" s="60">
        <f ca="1">_xlfn.NORM.INV(B1956,'Input Parameters'!$E$15,'Input Parameters'!$F$15)</f>
        <v>364.67853356355045</v>
      </c>
      <c r="D1956" s="10">
        <f t="shared" ca="1" si="274"/>
        <v>0.8467296903123277</v>
      </c>
      <c r="E1956" s="62">
        <f ca="1">IF(_xlfn.NORM.INV(D1956,'Input Parameters'!$E$17,'Input Parameters'!$F$17)&lt;3500,3500,IF(_xlfn.NORM.INV(D1956,'Input Parameters'!$E$17,'Input Parameters'!$F$17)&gt;5500,5500,_xlfn.NORM.INV(D1956,'Input Parameters'!$E$17,'Input Parameters'!$F$17)))</f>
        <v>5500</v>
      </c>
      <c r="F1956" s="10">
        <f t="shared" ca="1" si="275"/>
        <v>0.56722575107712603</v>
      </c>
      <c r="G1956" s="64">
        <f ca="1">_xlfn.NORM.INV(F1956,'Input Parameters'!$E$20,'Input Parameters'!$F$20)</f>
        <v>283.78441373853622</v>
      </c>
      <c r="H1956" s="57">
        <f ca="1">EXP(E1956*(1/'Input Parameters'!$E$23-1/G1956))</f>
        <v>0.54610163688043467</v>
      </c>
      <c r="I1956" s="10">
        <f t="shared" ca="1" si="276"/>
        <v>0.30026906357714878</v>
      </c>
      <c r="J1956" s="30">
        <f ca="1">_xlfn.BETA.INV(I1956,'Input Parameters'!$L$26,'Input Parameters'!$M$26,'Input Parameters'!$J$26,'Input Parameters'!$K$26)</f>
        <v>0.57436288167566096</v>
      </c>
      <c r="K1956" s="168">
        <f ca="1">('Input Parameters'!$E$27/'Input Parameters'!$E$38)^$J1956</f>
        <v>1.6245836877760177E-2</v>
      </c>
      <c r="L1956" s="69">
        <f ca="1">$H1956*$C1956*'Input Parameters'!$E$25*K1956</f>
        <v>3.2353834996335391</v>
      </c>
      <c r="M1956" s="24">
        <f t="shared" ca="1" si="277"/>
        <v>9.6665484107006927E-3</v>
      </c>
      <c r="N1956" s="15">
        <f ca="1">_xlfn.NORM.INV(M1956,'Input Parameters'!$E$29,'Input Parameters'!$F$29)</f>
        <v>9.9766095484814729E-2</v>
      </c>
      <c r="O1956" s="8">
        <f t="shared" ca="1" si="278"/>
        <v>0.24444821501967817</v>
      </c>
      <c r="P1956" s="30">
        <f ca="1">_xlfn.LOGNORM.INV(O1956,'Input Parameters'!$H$30,'Input Parameters'!$I$30)</f>
        <v>1.9350289445477664</v>
      </c>
      <c r="Q1956" s="10">
        <f t="shared" ca="1" si="279"/>
        <v>0.40291719709378881</v>
      </c>
      <c r="R1956" s="30">
        <f>IF('Input Parameters'!$E$32=0,0,_xlfn.BETA.INV(Q1956,'Input Parameters'!$L$32,'Input Parameters'!$M$32,'Input Parameters'!$J$32,'Input Parameters'!$K$32))</f>
        <v>0</v>
      </c>
      <c r="S1956" s="10">
        <f t="shared" ca="1" si="280"/>
        <v>5.6015822456226716E-2</v>
      </c>
      <c r="T1956" s="26">
        <f ca="1">_xlfn.LOGNORM.INV(S1956,'Input Parameters'!$H$34,'Input Parameters'!$I$34)</f>
        <v>41.358285866719918</v>
      </c>
      <c r="U1956" s="10">
        <f t="shared" ca="1" si="281"/>
        <v>0.25449341945481851</v>
      </c>
      <c r="V1956" s="30">
        <f ca="1">_xlfn.BETA.INV(U1956,'Input Parameters'!$L$36,'Input Parameters'!$M$36,'Input Parameters'!$J$36,'Input Parameters'!$K$36)</f>
        <v>0.49200299877375114</v>
      </c>
      <c r="W1956" s="2">
        <f ca="1">N1956+(P1956-N1956)*(1-ERF((T1956-R1956)/(2*SQRT(L1956*'Input Parameters'!$E$38))))</f>
        <v>0.29059350304705561</v>
      </c>
      <c r="X1956">
        <f t="shared" ca="1" si="282"/>
        <v>1</v>
      </c>
      <c r="Y1956" s="7"/>
    </row>
    <row r="1957" spans="1:25" ht="15" customHeight="1" x14ac:dyDescent="0.25">
      <c r="A1957" s="139">
        <v>1950</v>
      </c>
      <c r="B1957" s="10">
        <f t="shared" ca="1" si="273"/>
        <v>0.74680331829952595</v>
      </c>
      <c r="C1957" s="60">
        <f ca="1">_xlfn.NORM.INV(B1957,'Input Parameters'!$E$15,'Input Parameters'!$F$15)</f>
        <v>306.97679154739808</v>
      </c>
      <c r="D1957" s="10">
        <f t="shared" ca="1" si="274"/>
        <v>0.25670977808432893</v>
      </c>
      <c r="E1957" s="62">
        <f ca="1">IF(_xlfn.NORM.INV(D1957,'Input Parameters'!$E$17,'Input Parameters'!$F$17)&lt;3500,3500,IF(_xlfn.NORM.INV(D1957,'Input Parameters'!$E$17,'Input Parameters'!$F$17)&gt;5500,5500,_xlfn.NORM.INV(D1957,'Input Parameters'!$E$17,'Input Parameters'!$F$17)))</f>
        <v>4342.534323080421</v>
      </c>
      <c r="F1957" s="10">
        <f t="shared" ca="1" si="275"/>
        <v>0.47053154652042883</v>
      </c>
      <c r="G1957" s="64">
        <f ca="1">_xlfn.NORM.INV(F1957,'Input Parameters'!$E$20,'Input Parameters'!$F$20)</f>
        <v>282.1546438104142</v>
      </c>
      <c r="H1957" s="57">
        <f ca="1">EXP(E1957*(1/'Input Parameters'!$E$23-1/G1957))</f>
        <v>0.56777643495976948</v>
      </c>
      <c r="I1957" s="10">
        <f t="shared" ca="1" si="276"/>
        <v>0.6147833161611268</v>
      </c>
      <c r="J1957" s="30">
        <f ca="1">_xlfn.BETA.INV(I1957,'Input Parameters'!$L$26,'Input Parameters'!$M$26,'Input Parameters'!$J$26,'Input Parameters'!$K$26)</f>
        <v>0.7071569949582408</v>
      </c>
      <c r="K1957" s="168">
        <f ca="1">('Input Parameters'!$E$27/'Input Parameters'!$E$38)^$J1957</f>
        <v>6.2670224563330336E-3</v>
      </c>
      <c r="L1957" s="69">
        <f ca="1">$H1957*$C1957*'Input Parameters'!$E$25*K1957</f>
        <v>1.092305592210844</v>
      </c>
      <c r="M1957" s="24">
        <f t="shared" ca="1" si="277"/>
        <v>0.46521085332284673</v>
      </c>
      <c r="N1957" s="15">
        <f ca="1">_xlfn.NORM.INV(M1957,'Input Parameters'!$E$29,'Input Parameters'!$F$29)</f>
        <v>9.9991268572386618E-2</v>
      </c>
      <c r="O1957" s="8">
        <f t="shared" ca="1" si="278"/>
        <v>0.41544427115846938</v>
      </c>
      <c r="P1957" s="30">
        <f ca="1">_xlfn.LOGNORM.INV(O1957,'Input Parameters'!$H$30,'Input Parameters'!$I$30)</f>
        <v>2.4257915508706418</v>
      </c>
      <c r="Q1957" s="10">
        <f t="shared" ca="1" si="279"/>
        <v>0.67708901060923898</v>
      </c>
      <c r="R1957" s="30">
        <f>IF('Input Parameters'!$E$32=0,0,_xlfn.BETA.INV(Q1957,'Input Parameters'!$L$32,'Input Parameters'!$M$32,'Input Parameters'!$J$32,'Input Parameters'!$K$32))</f>
        <v>0</v>
      </c>
      <c r="S1957" s="10">
        <f t="shared" ca="1" si="280"/>
        <v>0.96310513551706933</v>
      </c>
      <c r="T1957" s="26">
        <f ca="1">_xlfn.LOGNORM.INV(S1957,'Input Parameters'!$H$34,'Input Parameters'!$I$34)</f>
        <v>62.976896558426326</v>
      </c>
      <c r="U1957" s="10">
        <f t="shared" ca="1" si="281"/>
        <v>0.85285276709137958</v>
      </c>
      <c r="V1957" s="30">
        <f ca="1">_xlfn.BETA.INV(U1957,'Input Parameters'!$L$36,'Input Parameters'!$M$36,'Input Parameters'!$J$36,'Input Parameters'!$K$36)</f>
        <v>0.76015770742047617</v>
      </c>
      <c r="W1957" s="2">
        <f ca="1">N1957+(P1957-N1957)*(1-ERF((T1957-R1957)/(2*SQRT(L1957*'Input Parameters'!$E$38))))</f>
        <v>0.10003863799885003</v>
      </c>
      <c r="X1957">
        <f t="shared" ca="1" si="282"/>
        <v>1</v>
      </c>
      <c r="Y1957" s="7"/>
    </row>
    <row r="1958" spans="1:25" ht="15" customHeight="1" x14ac:dyDescent="0.25">
      <c r="A1958" s="139">
        <v>1951</v>
      </c>
      <c r="B1958" s="10">
        <f t="shared" ca="1" si="273"/>
        <v>0.420679274982249</v>
      </c>
      <c r="C1958" s="60">
        <f ca="1">_xlfn.NORM.INV(B1958,'Input Parameters'!$E$15,'Input Parameters'!$F$15)</f>
        <v>260.12005590106111</v>
      </c>
      <c r="D1958" s="10">
        <f t="shared" ca="1" si="274"/>
        <v>0.81837713613679652</v>
      </c>
      <c r="E1958" s="62">
        <f ca="1">IF(_xlfn.NORM.INV(D1958,'Input Parameters'!$E$17,'Input Parameters'!$F$17)&lt;3500,3500,IF(_xlfn.NORM.INV(D1958,'Input Parameters'!$E$17,'Input Parameters'!$F$17)&gt;5500,5500,_xlfn.NORM.INV(D1958,'Input Parameters'!$E$17,'Input Parameters'!$F$17)))</f>
        <v>5436.4384567661527</v>
      </c>
      <c r="F1958" s="10">
        <f t="shared" ca="1" si="275"/>
        <v>9.563174750715997E-3</v>
      </c>
      <c r="G1958" s="64">
        <f ca="1">_xlfn.NORM.INV(F1958,'Input Parameters'!$E$20,'Input Parameters'!$F$20)</f>
        <v>266.95150355355418</v>
      </c>
      <c r="H1958" s="57">
        <f ca="1">EXP(E1958*(1/'Input Parameters'!$E$23-1/G1958))</f>
        <v>0.16432327771690994</v>
      </c>
      <c r="I1958" s="10">
        <f t="shared" ca="1" si="276"/>
        <v>0.21618716901596458</v>
      </c>
      <c r="J1958" s="30">
        <f ca="1">_xlfn.BETA.INV(I1958,'Input Parameters'!$L$26,'Input Parameters'!$M$26,'Input Parameters'!$J$26,'Input Parameters'!$K$26)</f>
        <v>0.52958495071373823</v>
      </c>
      <c r="K1958" s="168">
        <f ca="1">('Input Parameters'!$E$27/'Input Parameters'!$E$38)^$J1958</f>
        <v>2.2399303091182668E-2</v>
      </c>
      <c r="L1958" s="69">
        <f ca="1">$H1958*$C1958*'Input Parameters'!$E$25*K1958</f>
        <v>0.95743088763943041</v>
      </c>
      <c r="M1958" s="24">
        <f t="shared" ca="1" si="277"/>
        <v>0.65413465056430842</v>
      </c>
      <c r="N1958" s="15">
        <f ca="1">_xlfn.NORM.INV(M1958,'Input Parameters'!$E$29,'Input Parameters'!$F$29)</f>
        <v>0.10003965074691396</v>
      </c>
      <c r="O1958" s="8">
        <f t="shared" ca="1" si="278"/>
        <v>0.73512263617298979</v>
      </c>
      <c r="P1958" s="30">
        <f ca="1">_xlfn.LOGNORM.INV(O1958,'Input Parameters'!$H$30,'Input Parameters'!$I$30)</f>
        <v>3.6106049571133996</v>
      </c>
      <c r="Q1958" s="10">
        <f t="shared" ca="1" si="279"/>
        <v>0.18558008876428711</v>
      </c>
      <c r="R1958" s="30">
        <f>IF('Input Parameters'!$E$32=0,0,_xlfn.BETA.INV(Q1958,'Input Parameters'!$L$32,'Input Parameters'!$M$32,'Input Parameters'!$J$32,'Input Parameters'!$K$32))</f>
        <v>0</v>
      </c>
      <c r="S1958" s="10">
        <f t="shared" ca="1" si="280"/>
        <v>0.32754035095680156</v>
      </c>
      <c r="T1958" s="26">
        <f ca="1">_xlfn.LOGNORM.INV(S1958,'Input Parameters'!$H$34,'Input Parameters'!$I$34)</f>
        <v>47.680435495644211</v>
      </c>
      <c r="U1958" s="10">
        <f t="shared" ca="1" si="281"/>
        <v>0.60901070537937207</v>
      </c>
      <c r="V1958" s="30">
        <f ca="1">_xlfn.BETA.INV(U1958,'Input Parameters'!$L$36,'Input Parameters'!$M$36,'Input Parameters'!$J$36,'Input Parameters'!$K$36)</f>
        <v>0.6291514797851615</v>
      </c>
      <c r="W1958" s="2">
        <f ca="1">N1958+(P1958-N1958)*(1-ERF((T1958-R1958)/(2*SQRT(L1958*'Input Parameters'!$E$38))))</f>
        <v>0.10203955677647161</v>
      </c>
      <c r="X1958">
        <f t="shared" ca="1" si="282"/>
        <v>1</v>
      </c>
      <c r="Y1958" s="7"/>
    </row>
    <row r="1959" spans="1:25" ht="15" customHeight="1" x14ac:dyDescent="0.25">
      <c r="A1959" s="139">
        <v>1952</v>
      </c>
      <c r="B1959" s="10">
        <f t="shared" ca="1" si="273"/>
        <v>0.35084889135458497</v>
      </c>
      <c r="C1959" s="60">
        <f ca="1">_xlfn.NORM.INV(B1959,'Input Parameters'!$E$15,'Input Parameters'!$F$15)</f>
        <v>250.20950584600988</v>
      </c>
      <c r="D1959" s="10">
        <f t="shared" ca="1" si="274"/>
        <v>0.57124568394392372</v>
      </c>
      <c r="E1959" s="62">
        <f ca="1">IF(_xlfn.NORM.INV(D1959,'Input Parameters'!$E$17,'Input Parameters'!$F$17)&lt;3500,3500,IF(_xlfn.NORM.INV(D1959,'Input Parameters'!$E$17,'Input Parameters'!$F$17)&gt;5500,5500,_xlfn.NORM.INV(D1959,'Input Parameters'!$E$17,'Input Parameters'!$F$17)))</f>
        <v>4925.6825291911891</v>
      </c>
      <c r="F1959" s="10">
        <f t="shared" ca="1" si="275"/>
        <v>0.52216737294394222</v>
      </c>
      <c r="G1959" s="64">
        <f ca="1">_xlfn.NORM.INV(F1959,'Input Parameters'!$E$20,'Input Parameters'!$F$20)</f>
        <v>283.02247971849368</v>
      </c>
      <c r="H1959" s="57">
        <f ca="1">EXP(E1959*(1/'Input Parameters'!$E$23-1/G1959))</f>
        <v>0.5551548785928816</v>
      </c>
      <c r="I1959" s="10">
        <f t="shared" ca="1" si="276"/>
        <v>0.91301574621946635</v>
      </c>
      <c r="J1959" s="30">
        <f ca="1">_xlfn.BETA.INV(I1959,'Input Parameters'!$L$26,'Input Parameters'!$M$26,'Input Parameters'!$J$26,'Input Parameters'!$K$26)</f>
        <v>0.84760381185641132</v>
      </c>
      <c r="K1959" s="168">
        <f ca="1">('Input Parameters'!$E$27/'Input Parameters'!$E$38)^$J1959</f>
        <v>2.2884460360723751E-3</v>
      </c>
      <c r="L1959" s="69">
        <f ca="1">$H1959*$C1959*'Input Parameters'!$E$25*K1959</f>
        <v>0.31787666035263351</v>
      </c>
      <c r="M1959" s="24">
        <f t="shared" ca="1" si="277"/>
        <v>0.33686939393230941</v>
      </c>
      <c r="N1959" s="15">
        <f ca="1">_xlfn.NORM.INV(M1959,'Input Parameters'!$E$29,'Input Parameters'!$F$29)</f>
        <v>9.9957897768602158E-2</v>
      </c>
      <c r="O1959" s="8">
        <f t="shared" ca="1" si="278"/>
        <v>0.79125815582830872</v>
      </c>
      <c r="P1959" s="30">
        <f ca="1">_xlfn.LOGNORM.INV(O1959,'Input Parameters'!$H$30,'Input Parameters'!$I$30)</f>
        <v>3.9355246917302473</v>
      </c>
      <c r="Q1959" s="10">
        <f t="shared" ca="1" si="279"/>
        <v>0.75422005938244729</v>
      </c>
      <c r="R1959" s="30">
        <f>IF('Input Parameters'!$E$32=0,0,_xlfn.BETA.INV(Q1959,'Input Parameters'!$L$32,'Input Parameters'!$M$32,'Input Parameters'!$J$32,'Input Parameters'!$K$32))</f>
        <v>0</v>
      </c>
      <c r="S1959" s="10">
        <f t="shared" ca="1" si="280"/>
        <v>0.84533072544745635</v>
      </c>
      <c r="T1959" s="26">
        <f ca="1">_xlfn.LOGNORM.INV(S1959,'Input Parameters'!$H$34,'Input Parameters'!$I$34)</f>
        <v>57.209982018527931</v>
      </c>
      <c r="U1959" s="10">
        <f t="shared" ca="1" si="281"/>
        <v>0.1470909753755868</v>
      </c>
      <c r="V1959" s="30">
        <f ca="1">_xlfn.BETA.INV(U1959,'Input Parameters'!$L$36,'Input Parameters'!$M$36,'Input Parameters'!$J$36,'Input Parameters'!$K$36)</f>
        <v>0.44343801179143816</v>
      </c>
      <c r="W1959" s="2">
        <f ca="1">N1959+(P1959-N1959)*(1-ERF((T1959-R1959)/(2*SQRT(L1959*'Input Parameters'!$E$38))))</f>
        <v>9.9957897771373483E-2</v>
      </c>
      <c r="X1959">
        <f t="shared" ca="1" si="282"/>
        <v>1</v>
      </c>
      <c r="Y1959" s="7"/>
    </row>
    <row r="1960" spans="1:25" ht="15" customHeight="1" x14ac:dyDescent="0.25">
      <c r="A1960" s="139">
        <v>1953</v>
      </c>
      <c r="B1960" s="10">
        <f t="shared" ca="1" si="273"/>
        <v>0.27374832689841611</v>
      </c>
      <c r="C1960" s="60">
        <f ca="1">_xlfn.NORM.INV(B1960,'Input Parameters'!$E$15,'Input Parameters'!$F$15)</f>
        <v>238.36900279950771</v>
      </c>
      <c r="D1960" s="10">
        <f t="shared" ca="1" si="274"/>
        <v>0.97431561137262357</v>
      </c>
      <c r="E1960" s="62">
        <f ca="1">IF(_xlfn.NORM.INV(D1960,'Input Parameters'!$E$17,'Input Parameters'!$F$17)&lt;3500,3500,IF(_xlfn.NORM.INV(D1960,'Input Parameters'!$E$17,'Input Parameters'!$F$17)&gt;5500,5500,_xlfn.NORM.INV(D1960,'Input Parameters'!$E$17,'Input Parameters'!$F$17)))</f>
        <v>5500</v>
      </c>
      <c r="F1960" s="10">
        <f t="shared" ca="1" si="275"/>
        <v>0.18816846348275584</v>
      </c>
      <c r="G1960" s="64">
        <f ca="1">_xlfn.NORM.INV(F1960,'Input Parameters'!$E$20,'Input Parameters'!$F$20)</f>
        <v>276.72273939550138</v>
      </c>
      <c r="H1960" s="57">
        <f ca="1">EXP(E1960*(1/'Input Parameters'!$E$23-1/G1960))</f>
        <v>0.33302734648400961</v>
      </c>
      <c r="I1960" s="10">
        <f t="shared" ca="1" si="276"/>
        <v>0.8307654954026189</v>
      </c>
      <c r="J1960" s="30">
        <f ca="1">_xlfn.BETA.INV(I1960,'Input Parameters'!$L$26,'Input Parameters'!$M$26,'Input Parameters'!$J$26,'Input Parameters'!$K$26)</f>
        <v>0.80037083054608371</v>
      </c>
      <c r="K1960" s="168">
        <f ca="1">('Input Parameters'!$E$27/'Input Parameters'!$E$38)^$J1960</f>
        <v>3.2113014701535465E-3</v>
      </c>
      <c r="L1960" s="69">
        <f ca="1">$H1960*$C1960*'Input Parameters'!$E$25*K1960</f>
        <v>0.25492401784242819</v>
      </c>
      <c r="M1960" s="24">
        <f t="shared" ca="1" si="277"/>
        <v>0.75229572700902281</v>
      </c>
      <c r="N1960" s="15">
        <f ca="1">_xlfn.NORM.INV(M1960,'Input Parameters'!$E$29,'Input Parameters'!$F$29)</f>
        <v>0.10006817318153166</v>
      </c>
      <c r="O1960" s="8">
        <f t="shared" ca="1" si="278"/>
        <v>0.35633172559651716</v>
      </c>
      <c r="P1960" s="30">
        <f ca="1">_xlfn.LOGNORM.INV(O1960,'Input Parameters'!$H$30,'Input Parameters'!$I$30)</f>
        <v>2.2548230441840236</v>
      </c>
      <c r="Q1960" s="10">
        <f t="shared" ca="1" si="279"/>
        <v>0.86237353152798846</v>
      </c>
      <c r="R1960" s="30">
        <f>IF('Input Parameters'!$E$32=0,0,_xlfn.BETA.INV(Q1960,'Input Parameters'!$L$32,'Input Parameters'!$M$32,'Input Parameters'!$J$32,'Input Parameters'!$K$32))</f>
        <v>0</v>
      </c>
      <c r="S1960" s="10">
        <f t="shared" ca="1" si="280"/>
        <v>0.88879359625611654</v>
      </c>
      <c r="T1960" s="26">
        <f ca="1">_xlfn.LOGNORM.INV(S1960,'Input Parameters'!$H$34,'Input Parameters'!$I$34)</f>
        <v>58.678339256850776</v>
      </c>
      <c r="U1960" s="10">
        <f t="shared" ca="1" si="281"/>
        <v>3.9157717584507257E-2</v>
      </c>
      <c r="V1960" s="30">
        <f ca="1">_xlfn.BETA.INV(U1960,'Input Parameters'!$L$36,'Input Parameters'!$M$36,'Input Parameters'!$J$36,'Input Parameters'!$K$36)</f>
        <v>0.36799333384886723</v>
      </c>
      <c r="W1960" s="2">
        <f ca="1">N1960+(P1960-N1960)*(1-ERF((T1960-R1960)/(2*SQRT(L1960*'Input Parameters'!$E$38))))</f>
        <v>0.10006817318153213</v>
      </c>
      <c r="X1960">
        <f t="shared" ca="1" si="282"/>
        <v>1</v>
      </c>
      <c r="Y1960" s="7"/>
    </row>
    <row r="1961" spans="1:25" ht="15" customHeight="1" x14ac:dyDescent="0.25">
      <c r="A1961" s="139">
        <v>1954</v>
      </c>
      <c r="B1961" s="10">
        <f t="shared" ca="1" si="273"/>
        <v>0.785165654768189</v>
      </c>
      <c r="C1961" s="60">
        <f ca="1">_xlfn.NORM.INV(B1961,'Input Parameters'!$E$15,'Input Parameters'!$F$15)</f>
        <v>313.76694186584427</v>
      </c>
      <c r="D1961" s="10">
        <f t="shared" ca="1" si="274"/>
        <v>0.30452234746960549</v>
      </c>
      <c r="E1961" s="62">
        <f ca="1">IF(_xlfn.NORM.INV(D1961,'Input Parameters'!$E$17,'Input Parameters'!$F$17)&lt;3500,3500,IF(_xlfn.NORM.INV(D1961,'Input Parameters'!$E$17,'Input Parameters'!$F$17)&gt;5500,5500,_xlfn.NORM.INV(D1961,'Input Parameters'!$E$17,'Input Parameters'!$F$17)))</f>
        <v>4441.9937028822305</v>
      </c>
      <c r="F1961" s="10">
        <f t="shared" ca="1" si="275"/>
        <v>0.51525705109417208</v>
      </c>
      <c r="G1961" s="64">
        <f ca="1">_xlfn.NORM.INV(F1961,'Input Parameters'!$E$20,'Input Parameters'!$F$20)</f>
        <v>282.90629565537387</v>
      </c>
      <c r="H1961" s="57">
        <f ca="1">EXP(E1961*(1/'Input Parameters'!$E$23-1/G1961))</f>
        <v>0.58440339762821525</v>
      </c>
      <c r="I1961" s="10">
        <f t="shared" ca="1" si="276"/>
        <v>0.33920973506393926</v>
      </c>
      <c r="J1961" s="30">
        <f ca="1">_xlfn.BETA.INV(I1961,'Input Parameters'!$L$26,'Input Parameters'!$M$26,'Input Parameters'!$J$26,'Input Parameters'!$K$26)</f>
        <v>0.59285363500853383</v>
      </c>
      <c r="K1961" s="168">
        <f ca="1">('Input Parameters'!$E$27/'Input Parameters'!$E$38)^$J1961</f>
        <v>1.4227860805237556E-2</v>
      </c>
      <c r="L1961" s="69">
        <f ca="1">$H1961*$C1961*'Input Parameters'!$E$25*K1961</f>
        <v>2.6089125672564757</v>
      </c>
      <c r="M1961" s="24">
        <f t="shared" ca="1" si="277"/>
        <v>0.23963095766065567</v>
      </c>
      <c r="N1961" s="15">
        <f ca="1">_xlfn.NORM.INV(M1961,'Input Parameters'!$E$29,'Input Parameters'!$F$29)</f>
        <v>9.9929250982357776E-2</v>
      </c>
      <c r="O1961" s="8">
        <f t="shared" ca="1" si="278"/>
        <v>0.99403333911786196</v>
      </c>
      <c r="P1961" s="30">
        <f ca="1">_xlfn.LOGNORM.INV(O1961,'Input Parameters'!$H$30,'Input Parameters'!$I$30)</f>
        <v>8.7991718365538976</v>
      </c>
      <c r="Q1961" s="10">
        <f t="shared" ca="1" si="279"/>
        <v>0.64299780941641371</v>
      </c>
      <c r="R1961" s="30">
        <f>IF('Input Parameters'!$E$32=0,0,_xlfn.BETA.INV(Q1961,'Input Parameters'!$L$32,'Input Parameters'!$M$32,'Input Parameters'!$J$32,'Input Parameters'!$K$32))</f>
        <v>0</v>
      </c>
      <c r="S1961" s="10">
        <f t="shared" ca="1" si="280"/>
        <v>0.42629470194912911</v>
      </c>
      <c r="T1961" s="26">
        <f ca="1">_xlfn.LOGNORM.INV(S1961,'Input Parameters'!$H$34,'Input Parameters'!$I$34)</f>
        <v>49.254822764080778</v>
      </c>
      <c r="U1961" s="10">
        <f t="shared" ca="1" si="281"/>
        <v>0.73377082796811877</v>
      </c>
      <c r="V1961" s="30">
        <f ca="1">_xlfn.BETA.INV(U1961,'Input Parameters'!$L$36,'Input Parameters'!$M$36,'Input Parameters'!$J$36,'Input Parameters'!$K$36)</f>
        <v>0.68639281064540669</v>
      </c>
      <c r="W1961" s="2">
        <f ca="1">N1961+(P1961-N1961)*(1-ERF((T1961-R1961)/(2*SQRT(L1961*'Input Parameters'!$E$38))))</f>
        <v>0.37014734458938292</v>
      </c>
      <c r="X1961">
        <f t="shared" ca="1" si="282"/>
        <v>1</v>
      </c>
      <c r="Y1961" s="7"/>
    </row>
    <row r="1962" spans="1:25" ht="15" customHeight="1" x14ac:dyDescent="0.25">
      <c r="A1962" s="139">
        <v>1955</v>
      </c>
      <c r="B1962" s="10">
        <f t="shared" ca="1" si="273"/>
        <v>0.41302060058388612</v>
      </c>
      <c r="C1962" s="60">
        <f ca="1">_xlfn.NORM.INV(B1962,'Input Parameters'!$E$15,'Input Parameters'!$F$15)</f>
        <v>259.05647562507812</v>
      </c>
      <c r="D1962" s="10">
        <f t="shared" ca="1" si="274"/>
        <v>0.69147237935504446</v>
      </c>
      <c r="E1962" s="62">
        <f ca="1">IF(_xlfn.NORM.INV(D1962,'Input Parameters'!$E$17,'Input Parameters'!$F$17)&lt;3500,3500,IF(_xlfn.NORM.INV(D1962,'Input Parameters'!$E$17,'Input Parameters'!$F$17)&gt;5500,5500,_xlfn.NORM.INV(D1962,'Input Parameters'!$E$17,'Input Parameters'!$F$17)))</f>
        <v>5150.0197199357372</v>
      </c>
      <c r="F1962" s="10">
        <f t="shared" ca="1" si="275"/>
        <v>0.95105351080212508</v>
      </c>
      <c r="G1962" s="64">
        <f ca="1">_xlfn.NORM.INV(F1962,'Input Parameters'!$E$20,'Input Parameters'!$F$20)</f>
        <v>293.73954121831275</v>
      </c>
      <c r="H1962" s="57">
        <f ca="1">EXP(E1962*(1/'Input Parameters'!$E$23-1/G1962))</f>
        <v>1.0497861504083414</v>
      </c>
      <c r="I1962" s="10">
        <f t="shared" ca="1" si="276"/>
        <v>0.90646299718121248</v>
      </c>
      <c r="J1962" s="30">
        <f ca="1">_xlfn.BETA.INV(I1962,'Input Parameters'!$L$26,'Input Parameters'!$M$26,'Input Parameters'!$J$26,'Input Parameters'!$K$26)</f>
        <v>0.84321258680058364</v>
      </c>
      <c r="K1962" s="168">
        <f ca="1">('Input Parameters'!$E$27/'Input Parameters'!$E$38)^$J1962</f>
        <v>2.3616755879393167E-3</v>
      </c>
      <c r="L1962" s="69">
        <f ca="1">$H1962*$C1962*'Input Parameters'!$E$25*K1962</f>
        <v>0.6422668873475027</v>
      </c>
      <c r="M1962" s="24">
        <f t="shared" ca="1" si="277"/>
        <v>0.1322573724445979</v>
      </c>
      <c r="N1962" s="15">
        <f ca="1">_xlfn.NORM.INV(M1962,'Input Parameters'!$E$29,'Input Parameters'!$F$29)</f>
        <v>9.9888421632866084E-2</v>
      </c>
      <c r="O1962" s="8">
        <f t="shared" ca="1" si="278"/>
        <v>0.91148146738493208</v>
      </c>
      <c r="P1962" s="30">
        <f ca="1">_xlfn.LOGNORM.INV(O1962,'Input Parameters'!$H$30,'Input Parameters'!$I$30)</f>
        <v>5.0770147883221268</v>
      </c>
      <c r="Q1962" s="10">
        <f t="shared" ca="1" si="279"/>
        <v>0.74297324208601556</v>
      </c>
      <c r="R1962" s="30">
        <f>IF('Input Parameters'!$E$32=0,0,_xlfn.BETA.INV(Q1962,'Input Parameters'!$L$32,'Input Parameters'!$M$32,'Input Parameters'!$J$32,'Input Parameters'!$K$32))</f>
        <v>0</v>
      </c>
      <c r="S1962" s="10">
        <f t="shared" ca="1" si="280"/>
        <v>0.67064878110000792</v>
      </c>
      <c r="T1962" s="26">
        <f ca="1">_xlfn.LOGNORM.INV(S1962,'Input Parameters'!$H$34,'Input Parameters'!$I$34)</f>
        <v>53.257762042793566</v>
      </c>
      <c r="U1962" s="10">
        <f t="shared" ca="1" si="281"/>
        <v>0.23019434971169672</v>
      </c>
      <c r="V1962" s="30">
        <f ca="1">_xlfn.BETA.INV(U1962,'Input Parameters'!$L$36,'Input Parameters'!$M$36,'Input Parameters'!$J$36,'Input Parameters'!$K$36)</f>
        <v>0.48187167492579869</v>
      </c>
      <c r="W1962" s="2">
        <f ca="1">N1962+(P1962-N1962)*(1-ERF((T1962-R1962)/(2*SQRT(L1962*'Input Parameters'!$E$38))))</f>
        <v>9.9901430513099479E-2</v>
      </c>
      <c r="X1962">
        <f t="shared" ca="1" si="282"/>
        <v>1</v>
      </c>
      <c r="Y1962" s="7"/>
    </row>
    <row r="1963" spans="1:25" ht="15" customHeight="1" x14ac:dyDescent="0.25">
      <c r="A1963" s="139">
        <v>1956</v>
      </c>
      <c r="B1963" s="10">
        <f t="shared" ca="1" si="273"/>
        <v>0.26784997007668465</v>
      </c>
      <c r="C1963" s="60">
        <f ca="1">_xlfn.NORM.INV(B1963,'Input Parameters'!$E$15,'Input Parameters'!$F$15)</f>
        <v>237.40365539188161</v>
      </c>
      <c r="D1963" s="10">
        <f t="shared" ca="1" si="274"/>
        <v>0.31386871618414769</v>
      </c>
      <c r="E1963" s="62">
        <f ca="1">IF(_xlfn.NORM.INV(D1963,'Input Parameters'!$E$17,'Input Parameters'!$F$17)&lt;3500,3500,IF(_xlfn.NORM.INV(D1963,'Input Parameters'!$E$17,'Input Parameters'!$F$17)&gt;5500,5500,_xlfn.NORM.INV(D1963,'Input Parameters'!$E$17,'Input Parameters'!$F$17)))</f>
        <v>4460.5602802621333</v>
      </c>
      <c r="F1963" s="10">
        <f t="shared" ca="1" si="275"/>
        <v>0.47330592804328864</v>
      </c>
      <c r="G1963" s="64">
        <f ca="1">_xlfn.NORM.INV(F1963,'Input Parameters'!$E$20,'Input Parameters'!$F$20)</f>
        <v>282.2013537685695</v>
      </c>
      <c r="H1963" s="57">
        <f ca="1">EXP(E1963*(1/'Input Parameters'!$E$23-1/G1963))</f>
        <v>0.560573486097389</v>
      </c>
      <c r="I1963" s="10">
        <f t="shared" ca="1" si="276"/>
        <v>0.5555353820590615</v>
      </c>
      <c r="J1963" s="30">
        <f ca="1">_xlfn.BETA.INV(I1963,'Input Parameters'!$L$26,'Input Parameters'!$M$26,'Input Parameters'!$J$26,'Input Parameters'!$K$26)</f>
        <v>0.68360643927327036</v>
      </c>
      <c r="K1963" s="168">
        <f ca="1">('Input Parameters'!$E$27/'Input Parameters'!$E$38)^$J1963</f>
        <v>7.4203783757258611E-3</v>
      </c>
      <c r="L1963" s="69">
        <f ca="1">$H1963*$C1963*'Input Parameters'!$E$25*K1963</f>
        <v>0.98752023985947845</v>
      </c>
      <c r="M1963" s="24">
        <f t="shared" ca="1" si="277"/>
        <v>9.0424178400952959E-3</v>
      </c>
      <c r="N1963" s="15">
        <f ca="1">_xlfn.NORM.INV(M1963,'Input Parameters'!$E$29,'Input Parameters'!$F$29)</f>
        <v>9.9763612340784583E-2</v>
      </c>
      <c r="O1963" s="8">
        <f t="shared" ca="1" si="278"/>
        <v>1.9456396243805019E-2</v>
      </c>
      <c r="P1963" s="30">
        <f ca="1">_xlfn.LOGNORM.INV(O1963,'Input Parameters'!$H$30,'Input Parameters'!$I$30)</f>
        <v>1.0115899930786953</v>
      </c>
      <c r="Q1963" s="10">
        <f t="shared" ca="1" si="279"/>
        <v>0.83096475648303403</v>
      </c>
      <c r="R1963" s="30">
        <f>IF('Input Parameters'!$E$32=0,0,_xlfn.BETA.INV(Q1963,'Input Parameters'!$L$32,'Input Parameters'!$M$32,'Input Parameters'!$J$32,'Input Parameters'!$K$32))</f>
        <v>0</v>
      </c>
      <c r="S1963" s="10">
        <f t="shared" ca="1" si="280"/>
        <v>0.39912158707030476</v>
      </c>
      <c r="T1963" s="26">
        <f ca="1">_xlfn.LOGNORM.INV(S1963,'Input Parameters'!$H$34,'Input Parameters'!$I$34)</f>
        <v>48.828558316946548</v>
      </c>
      <c r="U1963" s="10">
        <f t="shared" ca="1" si="281"/>
        <v>0.96443670091604539</v>
      </c>
      <c r="V1963" s="30">
        <f ca="1">_xlfn.BETA.INV(U1963,'Input Parameters'!$L$36,'Input Parameters'!$M$36,'Input Parameters'!$J$36,'Input Parameters'!$K$36)</f>
        <v>0.89941312491081793</v>
      </c>
      <c r="W1963" s="2">
        <f ca="1">N1963+(P1963-N1963)*(1-ERF((T1963-R1963)/(2*SQRT(L1963*'Input Parameters'!$E$38))))</f>
        <v>0.10023038016411932</v>
      </c>
      <c r="X1963">
        <f t="shared" ca="1" si="282"/>
        <v>1</v>
      </c>
      <c r="Y1963" s="7"/>
    </row>
    <row r="1964" spans="1:25" ht="15" customHeight="1" x14ac:dyDescent="0.25">
      <c r="A1964" s="139">
        <v>1957</v>
      </c>
      <c r="B1964" s="10">
        <f t="shared" ca="1" si="273"/>
        <v>0.76214455998273389</v>
      </c>
      <c r="C1964" s="60">
        <f ca="1">_xlfn.NORM.INV(B1964,'Input Parameters'!$E$15,'Input Parameters'!$F$15)</f>
        <v>309.61893597452723</v>
      </c>
      <c r="D1964" s="10">
        <f t="shared" ca="1" si="274"/>
        <v>0.97501379421677759</v>
      </c>
      <c r="E1964" s="62">
        <f ca="1">IF(_xlfn.NORM.INV(D1964,'Input Parameters'!$E$17,'Input Parameters'!$F$17)&lt;3500,3500,IF(_xlfn.NORM.INV(D1964,'Input Parameters'!$E$17,'Input Parameters'!$F$17)&gt;5500,5500,_xlfn.NORM.INV(D1964,'Input Parameters'!$E$17,'Input Parameters'!$F$17)))</f>
        <v>5500</v>
      </c>
      <c r="F1964" s="10">
        <f t="shared" ca="1" si="275"/>
        <v>0.68476357377333419</v>
      </c>
      <c r="G1964" s="64">
        <f ca="1">_xlfn.NORM.INV(F1964,'Input Parameters'!$E$20,'Input Parameters'!$F$20)</f>
        <v>285.87311146005749</v>
      </c>
      <c r="H1964" s="57">
        <f ca="1">EXP(E1964*(1/'Input Parameters'!$E$23-1/G1964))</f>
        <v>0.62917497922954102</v>
      </c>
      <c r="I1964" s="10">
        <f t="shared" ca="1" si="276"/>
        <v>0.60144749831759725</v>
      </c>
      <c r="J1964" s="30">
        <f ca="1">_xlfn.BETA.INV(I1964,'Input Parameters'!$L$26,'Input Parameters'!$M$26,'Input Parameters'!$J$26,'Input Parameters'!$K$26)</f>
        <v>0.70184731482531837</v>
      </c>
      <c r="K1964" s="168">
        <f ca="1">('Input Parameters'!$E$27/'Input Parameters'!$E$38)^$J1964</f>
        <v>6.5103148313155777E-3</v>
      </c>
      <c r="L1964" s="69">
        <f ca="1">$H1964*$C1964*'Input Parameters'!$E$25*K1964</f>
        <v>1.2682385448997209</v>
      </c>
      <c r="M1964" s="24">
        <f t="shared" ca="1" si="277"/>
        <v>9.5397467677364012E-2</v>
      </c>
      <c r="N1964" s="15">
        <f ca="1">_xlfn.NORM.INV(M1964,'Input Parameters'!$E$29,'Input Parameters'!$F$29)</f>
        <v>9.9869176889645458E-2</v>
      </c>
      <c r="O1964" s="8">
        <f t="shared" ca="1" si="278"/>
        <v>9.3257024873987682E-2</v>
      </c>
      <c r="P1964" s="30">
        <f ca="1">_xlfn.LOGNORM.INV(O1964,'Input Parameters'!$H$30,'Input Parameters'!$I$30)</f>
        <v>1.4376984608591463</v>
      </c>
      <c r="Q1964" s="10">
        <f t="shared" ca="1" si="279"/>
        <v>0.51136730728926172</v>
      </c>
      <c r="R1964" s="30">
        <f>IF('Input Parameters'!$E$32=0,0,_xlfn.BETA.INV(Q1964,'Input Parameters'!$L$32,'Input Parameters'!$M$32,'Input Parameters'!$J$32,'Input Parameters'!$K$32))</f>
        <v>0</v>
      </c>
      <c r="S1964" s="10">
        <f t="shared" ca="1" si="280"/>
        <v>0.23680813415900193</v>
      </c>
      <c r="T1964" s="26">
        <f ca="1">_xlfn.LOGNORM.INV(S1964,'Input Parameters'!$H$34,'Input Parameters'!$I$34)</f>
        <v>46.104718099522394</v>
      </c>
      <c r="U1964" s="10">
        <f t="shared" ca="1" si="281"/>
        <v>0.77069572561308164</v>
      </c>
      <c r="V1964" s="30">
        <f ca="1">_xlfn.BETA.INV(U1964,'Input Parameters'!$L$36,'Input Parameters'!$M$36,'Input Parameters'!$J$36,'Input Parameters'!$K$36)</f>
        <v>0.70631115290316515</v>
      </c>
      <c r="W1964" s="2">
        <f ca="1">N1964+(P1964-N1964)*(1-ERF((T1964-R1964)/(2*SQRT(L1964*'Input Parameters'!$E$38))))</f>
        <v>0.10494368209294171</v>
      </c>
      <c r="X1964">
        <f t="shared" ca="1" si="282"/>
        <v>1</v>
      </c>
      <c r="Y1964" s="7"/>
    </row>
    <row r="1965" spans="1:25" ht="15" customHeight="1" x14ac:dyDescent="0.25">
      <c r="A1965" s="139">
        <v>1958</v>
      </c>
      <c r="B1965" s="10">
        <f t="shared" ca="1" si="273"/>
        <v>0.57318631057693037</v>
      </c>
      <c r="C1965" s="60">
        <f ca="1">_xlfn.NORM.INV(B1965,'Input Parameters'!$E$15,'Input Parameters'!$F$15)</f>
        <v>280.96546467653491</v>
      </c>
      <c r="D1965" s="10">
        <f t="shared" ca="1" si="274"/>
        <v>0.84177457525750798</v>
      </c>
      <c r="E1965" s="62">
        <f ca="1">IF(_xlfn.NORM.INV(D1965,'Input Parameters'!$E$17,'Input Parameters'!$F$17)&lt;3500,3500,IF(_xlfn.NORM.INV(D1965,'Input Parameters'!$E$17,'Input Parameters'!$F$17)&gt;5500,5500,_xlfn.NORM.INV(D1965,'Input Parameters'!$E$17,'Input Parameters'!$F$17)))</f>
        <v>5500</v>
      </c>
      <c r="F1965" s="10">
        <f t="shared" ca="1" si="275"/>
        <v>0.19754669139133951</v>
      </c>
      <c r="G1965" s="64">
        <f ca="1">_xlfn.NORM.INV(F1965,'Input Parameters'!$E$20,'Input Parameters'!$F$20)</f>
        <v>276.95220724335633</v>
      </c>
      <c r="H1965" s="57">
        <f ca="1">EXP(E1965*(1/'Input Parameters'!$E$23-1/G1965))</f>
        <v>0.33855697032022458</v>
      </c>
      <c r="I1965" s="10">
        <f t="shared" ca="1" si="276"/>
        <v>0.83397237269551006</v>
      </c>
      <c r="J1965" s="30">
        <f ca="1">_xlfn.BETA.INV(I1965,'Input Parameters'!$L$26,'Input Parameters'!$M$26,'Input Parameters'!$J$26,'Input Parameters'!$K$26)</f>
        <v>0.80198485691291532</v>
      </c>
      <c r="K1965" s="168">
        <f ca="1">('Input Parameters'!$E$27/'Input Parameters'!$E$38)^$J1965</f>
        <v>3.1743371786308052E-3</v>
      </c>
      <c r="L1965" s="69">
        <f ca="1">$H1965*$C1965*'Input Parameters'!$E$25*K1965</f>
        <v>0.30195189290600338</v>
      </c>
      <c r="M1965" s="24">
        <f t="shared" ca="1" si="277"/>
        <v>0.69744817952508564</v>
      </c>
      <c r="N1965" s="15">
        <f ca="1">_xlfn.NORM.INV(M1965,'Input Parameters'!$E$29,'Input Parameters'!$F$29)</f>
        <v>0.10005170752344224</v>
      </c>
      <c r="O1965" s="8">
        <f t="shared" ca="1" si="278"/>
        <v>0.67078844813277017</v>
      </c>
      <c r="P1965" s="30">
        <f ca="1">_xlfn.LOGNORM.INV(O1965,'Input Parameters'!$H$30,'Input Parameters'!$I$30)</f>
        <v>3.3064527772489019</v>
      </c>
      <c r="Q1965" s="10">
        <f t="shared" ca="1" si="279"/>
        <v>0.3776522898641852</v>
      </c>
      <c r="R1965" s="30">
        <f>IF('Input Parameters'!$E$32=0,0,_xlfn.BETA.INV(Q1965,'Input Parameters'!$L$32,'Input Parameters'!$M$32,'Input Parameters'!$J$32,'Input Parameters'!$K$32))</f>
        <v>0</v>
      </c>
      <c r="S1965" s="10">
        <f t="shared" ca="1" si="280"/>
        <v>0.28967544893402553</v>
      </c>
      <c r="T1965" s="26">
        <f ca="1">_xlfn.LOGNORM.INV(S1965,'Input Parameters'!$H$34,'Input Parameters'!$I$34)</f>
        <v>47.045773244730533</v>
      </c>
      <c r="U1965" s="10">
        <f t="shared" ca="1" si="281"/>
        <v>0.63528754103651708</v>
      </c>
      <c r="V1965" s="30">
        <f ca="1">_xlfn.BETA.INV(U1965,'Input Parameters'!$L$36,'Input Parameters'!$M$36,'Input Parameters'!$J$36,'Input Parameters'!$K$36)</f>
        <v>0.640292792979263</v>
      </c>
      <c r="W1965" s="2">
        <f ca="1">N1965+(P1965-N1965)*(1-ERF((T1965-R1965)/(2*SQRT(L1965*'Input Parameters'!$E$38))))</f>
        <v>0.10005171205607918</v>
      </c>
      <c r="X1965">
        <f t="shared" ca="1" si="282"/>
        <v>1</v>
      </c>
      <c r="Y1965" s="7"/>
    </row>
    <row r="1966" spans="1:25" ht="15" customHeight="1" x14ac:dyDescent="0.25">
      <c r="A1966" s="139">
        <v>1959</v>
      </c>
      <c r="B1966" s="10">
        <f t="shared" ca="1" si="273"/>
        <v>0.74387829057754973</v>
      </c>
      <c r="C1966" s="60">
        <f ca="1">_xlfn.NORM.INV(B1966,'Input Parameters'!$E$15,'Input Parameters'!$F$15)</f>
        <v>306.48278812547943</v>
      </c>
      <c r="D1966" s="10">
        <f t="shared" ca="1" si="274"/>
        <v>0.74716527891766027</v>
      </c>
      <c r="E1966" s="62">
        <f ca="1">IF(_xlfn.NORM.INV(D1966,'Input Parameters'!$E$17,'Input Parameters'!$F$17)&lt;3500,3500,IF(_xlfn.NORM.INV(D1966,'Input Parameters'!$E$17,'Input Parameters'!$F$17)&gt;5500,5500,_xlfn.NORM.INV(D1966,'Input Parameters'!$E$17,'Input Parameters'!$F$17)))</f>
        <v>5265.9171142144569</v>
      </c>
      <c r="F1966" s="10">
        <f t="shared" ca="1" si="275"/>
        <v>0.43409218999049737</v>
      </c>
      <c r="G1966" s="64">
        <f ca="1">_xlfn.NORM.INV(F1966,'Input Parameters'!$E$20,'Input Parameters'!$F$20)</f>
        <v>281.53803352854533</v>
      </c>
      <c r="H1966" s="57">
        <f ca="1">EXP(E1966*(1/'Input Parameters'!$E$23-1/G1966))</f>
        <v>0.48323069734316587</v>
      </c>
      <c r="I1966" s="10">
        <f t="shared" ca="1" si="276"/>
        <v>0.76012805702950015</v>
      </c>
      <c r="J1966" s="30">
        <f ca="1">_xlfn.BETA.INV(I1966,'Input Parameters'!$L$26,'Input Parameters'!$M$26,'Input Parameters'!$J$26,'Input Parameters'!$K$26)</f>
        <v>0.76733664229626719</v>
      </c>
      <c r="K1966" s="168">
        <f ca="1">('Input Parameters'!$E$27/'Input Parameters'!$E$38)^$J1966</f>
        <v>4.069952442446379E-3</v>
      </c>
      <c r="L1966" s="69">
        <f ca="1">$H1966*$C1966*'Input Parameters'!$E$25*K1966</f>
        <v>0.60276765475463834</v>
      </c>
      <c r="M1966" s="24">
        <f t="shared" ca="1" si="277"/>
        <v>0.26224514655651054</v>
      </c>
      <c r="N1966" s="15">
        <f ca="1">_xlfn.NORM.INV(M1966,'Input Parameters'!$E$29,'Input Parameters'!$F$29)</f>
        <v>9.993635609464141E-2</v>
      </c>
      <c r="O1966" s="8">
        <f t="shared" ca="1" si="278"/>
        <v>0.47198551027312807</v>
      </c>
      <c r="P1966" s="30">
        <f ca="1">_xlfn.LOGNORM.INV(O1966,'Input Parameters'!$H$30,'Input Parameters'!$I$30)</f>
        <v>2.5956623526447213</v>
      </c>
      <c r="Q1966" s="10">
        <f t="shared" ca="1" si="279"/>
        <v>0.9662948809580495</v>
      </c>
      <c r="R1966" s="30">
        <f>IF('Input Parameters'!$E$32=0,0,_xlfn.BETA.INV(Q1966,'Input Parameters'!$L$32,'Input Parameters'!$M$32,'Input Parameters'!$J$32,'Input Parameters'!$K$32))</f>
        <v>0</v>
      </c>
      <c r="S1966" s="10">
        <f t="shared" ca="1" si="280"/>
        <v>0.86153271092159689</v>
      </c>
      <c r="T1966" s="26">
        <f ca="1">_xlfn.LOGNORM.INV(S1966,'Input Parameters'!$H$34,'Input Parameters'!$I$34)</f>
        <v>57.715268201036572</v>
      </c>
      <c r="U1966" s="10">
        <f t="shared" ca="1" si="281"/>
        <v>0.53421810625739796</v>
      </c>
      <c r="V1966" s="30">
        <f ca="1">_xlfn.BETA.INV(U1966,'Input Parameters'!$L$36,'Input Parameters'!$M$36,'Input Parameters'!$J$36,'Input Parameters'!$K$36)</f>
        <v>0.59908106007649353</v>
      </c>
      <c r="W1966" s="2">
        <f ca="1">N1966+(P1966-N1966)*(1-ERF((T1966-R1966)/(2*SQRT(L1966*'Input Parameters'!$E$38))))</f>
        <v>9.9936722425683897E-2</v>
      </c>
      <c r="X1966">
        <f t="shared" ca="1" si="282"/>
        <v>1</v>
      </c>
      <c r="Y1966" s="7"/>
    </row>
    <row r="1967" spans="1:25" ht="15" customHeight="1" x14ac:dyDescent="0.25">
      <c r="A1967" s="139">
        <v>1960</v>
      </c>
      <c r="B1967" s="10">
        <f t="shared" ca="1" si="273"/>
        <v>0.31893808092582765</v>
      </c>
      <c r="C1967" s="60">
        <f ca="1">_xlfn.NORM.INV(B1967,'Input Parameters'!$E$15,'Input Parameters'!$F$15)</f>
        <v>245.45995468856967</v>
      </c>
      <c r="D1967" s="10">
        <f t="shared" ca="1" si="274"/>
        <v>0.89070787282005781</v>
      </c>
      <c r="E1967" s="62">
        <f ca="1">IF(_xlfn.NORM.INV(D1967,'Input Parameters'!$E$17,'Input Parameters'!$F$17)&lt;3500,3500,IF(_xlfn.NORM.INV(D1967,'Input Parameters'!$E$17,'Input Parameters'!$F$17)&gt;5500,5500,_xlfn.NORM.INV(D1967,'Input Parameters'!$E$17,'Input Parameters'!$F$17)))</f>
        <v>5500</v>
      </c>
      <c r="F1967" s="10">
        <f t="shared" ca="1" si="275"/>
        <v>0.32257491869778354</v>
      </c>
      <c r="G1967" s="64">
        <f ca="1">_xlfn.NORM.INV(F1967,'Input Parameters'!$E$20,'Input Parameters'!$F$20)</f>
        <v>279.56457965789349</v>
      </c>
      <c r="H1967" s="57">
        <f ca="1">EXP(E1967*(1/'Input Parameters'!$E$23-1/G1967))</f>
        <v>0.40759077836342117</v>
      </c>
      <c r="I1967" s="10">
        <f t="shared" ca="1" si="276"/>
        <v>0.24001251099265875</v>
      </c>
      <c r="J1967" s="30">
        <f ca="1">_xlfn.BETA.INV(I1967,'Input Parameters'!$L$26,'Input Parameters'!$M$26,'Input Parameters'!$J$26,'Input Parameters'!$K$26)</f>
        <v>0.54313100068249454</v>
      </c>
      <c r="K1967" s="168">
        <f ca="1">('Input Parameters'!$E$27/'Input Parameters'!$E$38)^$J1967</f>
        <v>2.0325244972774891E-2</v>
      </c>
      <c r="L1967" s="69">
        <f ca="1">$H1967*$C1967*'Input Parameters'!$E$25*K1967</f>
        <v>2.0334841331611981</v>
      </c>
      <c r="M1967" s="24">
        <f t="shared" ca="1" si="277"/>
        <v>8.704022048798965E-2</v>
      </c>
      <c r="N1967" s="15">
        <f ca="1">_xlfn.NORM.INV(M1967,'Input Parameters'!$E$29,'Input Parameters'!$F$29)</f>
        <v>9.9864079122350347E-2</v>
      </c>
      <c r="O1967" s="8">
        <f t="shared" ca="1" si="278"/>
        <v>0.7530740594234433</v>
      </c>
      <c r="P1967" s="30">
        <f ca="1">_xlfn.LOGNORM.INV(O1967,'Input Parameters'!$H$30,'Input Parameters'!$I$30)</f>
        <v>3.7070676111453107</v>
      </c>
      <c r="Q1967" s="10">
        <f t="shared" ca="1" si="279"/>
        <v>0.57092805910486466</v>
      </c>
      <c r="R1967" s="30">
        <f>IF('Input Parameters'!$E$32=0,0,_xlfn.BETA.INV(Q1967,'Input Parameters'!$L$32,'Input Parameters'!$M$32,'Input Parameters'!$J$32,'Input Parameters'!$K$32))</f>
        <v>0</v>
      </c>
      <c r="S1967" s="10">
        <f t="shared" ca="1" si="280"/>
        <v>0.65147752203428411</v>
      </c>
      <c r="T1967" s="26">
        <f ca="1">_xlfn.LOGNORM.INV(S1967,'Input Parameters'!$H$34,'Input Parameters'!$I$34)</f>
        <v>52.911453504650119</v>
      </c>
      <c r="U1967" s="10">
        <f t="shared" ca="1" si="281"/>
        <v>0.30545159294193869</v>
      </c>
      <c r="V1967" s="30">
        <f ca="1">_xlfn.BETA.INV(U1967,'Input Parameters'!$L$36,'Input Parameters'!$M$36,'Input Parameters'!$J$36,'Input Parameters'!$K$36)</f>
        <v>0.51232810592302891</v>
      </c>
      <c r="W1967" s="2">
        <f ca="1">N1967+(P1967-N1967)*(1-ERF((T1967-R1967)/(2*SQRT(L1967*'Input Parameters'!$E$38))))</f>
        <v>0.13123959619877157</v>
      </c>
      <c r="X1967">
        <f t="shared" ca="1" si="282"/>
        <v>1</v>
      </c>
      <c r="Y1967" s="7"/>
    </row>
    <row r="1968" spans="1:25" ht="15" customHeight="1" x14ac:dyDescent="0.25">
      <c r="A1968" s="139">
        <v>1961</v>
      </c>
      <c r="B1968" s="10">
        <f t="shared" ca="1" si="273"/>
        <v>0.75802306462042901</v>
      </c>
      <c r="C1968" s="60">
        <f ca="1">_xlfn.NORM.INV(B1968,'Input Parameters'!$E$15,'Input Parameters'!$F$15)</f>
        <v>308.9003026672234</v>
      </c>
      <c r="D1968" s="10">
        <f t="shared" ca="1" si="274"/>
        <v>0.79332427251584303</v>
      </c>
      <c r="E1968" s="62">
        <f ca="1">IF(_xlfn.NORM.INV(D1968,'Input Parameters'!$E$17,'Input Parameters'!$F$17)&lt;3500,3500,IF(_xlfn.NORM.INV(D1968,'Input Parameters'!$E$17,'Input Parameters'!$F$17)&gt;5500,5500,_xlfn.NORM.INV(D1968,'Input Parameters'!$E$17,'Input Parameters'!$F$17)))</f>
        <v>5372.6070272858178</v>
      </c>
      <c r="F1968" s="10">
        <f t="shared" ca="1" si="275"/>
        <v>0.505469442707978</v>
      </c>
      <c r="G1968" s="64">
        <f ca="1">_xlfn.NORM.INV(F1968,'Input Parameters'!$E$20,'Input Parameters'!$F$20)</f>
        <v>282.74185893798392</v>
      </c>
      <c r="H1968" s="57">
        <f ca="1">EXP(E1968*(1/'Input Parameters'!$E$23-1/G1968))</f>
        <v>0.51646584543161878</v>
      </c>
      <c r="I1968" s="10">
        <f t="shared" ca="1" si="276"/>
        <v>0.48699828113764021</v>
      </c>
      <c r="J1968" s="30">
        <f ca="1">_xlfn.BETA.INV(I1968,'Input Parameters'!$L$26,'Input Parameters'!$M$26,'Input Parameters'!$J$26,'Input Parameters'!$K$26)</f>
        <v>0.65614167402797174</v>
      </c>
      <c r="K1968" s="168">
        <f ca="1">('Input Parameters'!$E$27/'Input Parameters'!$E$38)^$J1968</f>
        <v>9.0361704646672106E-3</v>
      </c>
      <c r="L1968" s="69">
        <f ca="1">$H1968*$C1968*'Input Parameters'!$E$25*K1968</f>
        <v>1.4415986114838291</v>
      </c>
      <c r="M1968" s="24">
        <f t="shared" ca="1" si="277"/>
        <v>0.60005340915545702</v>
      </c>
      <c r="N1968" s="15">
        <f ca="1">_xlfn.NORM.INV(M1968,'Input Parameters'!$E$29,'Input Parameters'!$F$29)</f>
        <v>0.10002534853485691</v>
      </c>
      <c r="O1968" s="8">
        <f t="shared" ca="1" si="278"/>
        <v>0.56405335102444099</v>
      </c>
      <c r="P1968" s="30">
        <f ca="1">_xlfn.LOGNORM.INV(O1968,'Input Parameters'!$H$30,'Input Parameters'!$I$30)</f>
        <v>2.895662208540986</v>
      </c>
      <c r="Q1968" s="10">
        <f t="shared" ca="1" si="279"/>
        <v>0.61776539632983229</v>
      </c>
      <c r="R1968" s="30">
        <f>IF('Input Parameters'!$E$32=0,0,_xlfn.BETA.INV(Q1968,'Input Parameters'!$L$32,'Input Parameters'!$M$32,'Input Parameters'!$J$32,'Input Parameters'!$K$32))</f>
        <v>0</v>
      </c>
      <c r="S1968" s="10">
        <f t="shared" ca="1" si="280"/>
        <v>0.60477483636221629</v>
      </c>
      <c r="T1968" s="26">
        <f ca="1">_xlfn.LOGNORM.INV(S1968,'Input Parameters'!$H$34,'Input Parameters'!$I$34)</f>
        <v>52.103458815611624</v>
      </c>
      <c r="U1968" s="10">
        <f t="shared" ca="1" si="281"/>
        <v>0.26540203212251479</v>
      </c>
      <c r="V1968" s="30">
        <f ca="1">_xlfn.BETA.INV(U1968,'Input Parameters'!$L$36,'Input Parameters'!$M$36,'Input Parameters'!$J$36,'Input Parameters'!$K$36)</f>
        <v>0.49644629041857624</v>
      </c>
      <c r="W1968" s="2">
        <f ca="1">N1968+(P1968-N1968)*(1-ERF((T1968-R1968)/(2*SQRT(L1968*'Input Parameters'!$E$38))))</f>
        <v>0.10603931665485372</v>
      </c>
      <c r="X1968">
        <f t="shared" ca="1" si="282"/>
        <v>1</v>
      </c>
      <c r="Y1968" s="7"/>
    </row>
    <row r="1969" spans="1:25" ht="15" customHeight="1" x14ac:dyDescent="0.25">
      <c r="A1969" s="139">
        <v>1962</v>
      </c>
      <c r="B1969" s="10">
        <f t="shared" ca="1" si="273"/>
        <v>0.96965230769095978</v>
      </c>
      <c r="C1969" s="60">
        <f ca="1">_xlfn.NORM.INV(B1969,'Input Parameters'!$E$15,'Input Parameters'!$F$15)</f>
        <v>372.6182698136688</v>
      </c>
      <c r="D1969" s="10">
        <f t="shared" ca="1" si="274"/>
        <v>0.18427825377966922</v>
      </c>
      <c r="E1969" s="62">
        <f ca="1">IF(_xlfn.NORM.INV(D1969,'Input Parameters'!$E$17,'Input Parameters'!$F$17)&lt;3500,3500,IF(_xlfn.NORM.INV(D1969,'Input Parameters'!$E$17,'Input Parameters'!$F$17)&gt;5500,5500,_xlfn.NORM.INV(D1969,'Input Parameters'!$E$17,'Input Parameters'!$F$17)))</f>
        <v>4170.57362676497</v>
      </c>
      <c r="F1969" s="10">
        <f t="shared" ca="1" si="275"/>
        <v>0.33912039708515074</v>
      </c>
      <c r="G1969" s="64">
        <f ca="1">_xlfn.NORM.INV(F1969,'Input Parameters'!$E$20,'Input Parameters'!$F$20)</f>
        <v>279.8704050607397</v>
      </c>
      <c r="H1969" s="57">
        <f ca="1">EXP(E1969*(1/'Input Parameters'!$E$23-1/G1969))</f>
        <v>0.51465741178775848</v>
      </c>
      <c r="I1969" s="10">
        <f t="shared" ca="1" si="276"/>
        <v>7.2374402216602962E-2</v>
      </c>
      <c r="J1969" s="30">
        <f ca="1">_xlfn.BETA.INV(I1969,'Input Parameters'!$L$26,'Input Parameters'!$M$26,'Input Parameters'!$J$26,'Input Parameters'!$K$26)</f>
        <v>0.41494290077831519</v>
      </c>
      <c r="K1969" s="168">
        <f ca="1">('Input Parameters'!$E$27/'Input Parameters'!$E$38)^$J1969</f>
        <v>5.097625795656311E-2</v>
      </c>
      <c r="L1969" s="69">
        <f ca="1">$H1969*$C1969*'Input Parameters'!$E$25*K1969</f>
        <v>9.7757554411047476</v>
      </c>
      <c r="M1969" s="24">
        <f t="shared" ca="1" si="277"/>
        <v>0.45273326186737994</v>
      </c>
      <c r="N1969" s="15">
        <f ca="1">_xlfn.NORM.INV(M1969,'Input Parameters'!$E$29,'Input Parameters'!$F$29)</f>
        <v>9.9988124129249789E-2</v>
      </c>
      <c r="O1969" s="8">
        <f t="shared" ca="1" si="278"/>
        <v>0.10106591319633684</v>
      </c>
      <c r="P1969" s="30">
        <f ca="1">_xlfn.LOGNORM.INV(O1969,'Input Parameters'!$H$30,'Input Parameters'!$I$30)</f>
        <v>1.4689064771884623</v>
      </c>
      <c r="Q1969" s="10">
        <f t="shared" ca="1" si="279"/>
        <v>0.18607964631913454</v>
      </c>
      <c r="R1969" s="30">
        <f>IF('Input Parameters'!$E$32=0,0,_xlfn.BETA.INV(Q1969,'Input Parameters'!$L$32,'Input Parameters'!$M$32,'Input Parameters'!$J$32,'Input Parameters'!$K$32))</f>
        <v>0</v>
      </c>
      <c r="S1969" s="10">
        <f t="shared" ca="1" si="280"/>
        <v>0.33341770913646718</v>
      </c>
      <c r="T1969" s="26">
        <f ca="1">_xlfn.LOGNORM.INV(S1969,'Input Parameters'!$H$34,'Input Parameters'!$I$34)</f>
        <v>47.776830134077571</v>
      </c>
      <c r="U1969" s="10">
        <f t="shared" ca="1" si="281"/>
        <v>0.42127524458318166</v>
      </c>
      <c r="V1969" s="30">
        <f ca="1">_xlfn.BETA.INV(U1969,'Input Parameters'!$L$36,'Input Parameters'!$M$36,'Input Parameters'!$J$36,'Input Parameters'!$K$36)</f>
        <v>0.5562149824224033</v>
      </c>
      <c r="W1969" s="2">
        <f ca="1">N1969+(P1969-N1969)*(1-ERF((T1969-R1969)/(2*SQRT(L1969*'Input Parameters'!$E$38))))</f>
        <v>0.48317154767133541</v>
      </c>
      <c r="X1969">
        <f t="shared" ca="1" si="282"/>
        <v>1</v>
      </c>
      <c r="Y1969" s="7"/>
    </row>
    <row r="1970" spans="1:25" ht="15" customHeight="1" x14ac:dyDescent="0.25">
      <c r="A1970" s="139">
        <v>1963</v>
      </c>
      <c r="B1970" s="10">
        <f t="shared" ca="1" si="273"/>
        <v>0.30401313145632602</v>
      </c>
      <c r="C1970" s="60">
        <f ca="1">_xlfn.NORM.INV(B1970,'Input Parameters'!$E$15,'Input Parameters'!$F$15)</f>
        <v>243.17177115526715</v>
      </c>
      <c r="D1970" s="10">
        <f t="shared" ca="1" si="274"/>
        <v>0.79789700693310528</v>
      </c>
      <c r="E1970" s="62">
        <f ca="1">IF(_xlfn.NORM.INV(D1970,'Input Parameters'!$E$17,'Input Parameters'!$F$17)&lt;3500,3500,IF(_xlfn.NORM.INV(D1970,'Input Parameters'!$E$17,'Input Parameters'!$F$17)&gt;5500,5500,_xlfn.NORM.INV(D1970,'Input Parameters'!$E$17,'Input Parameters'!$F$17)))</f>
        <v>5383.893168300081</v>
      </c>
      <c r="F1970" s="10">
        <f t="shared" ca="1" si="275"/>
        <v>0.24975912760060248</v>
      </c>
      <c r="G1970" s="64">
        <f ca="1">_xlfn.NORM.INV(F1970,'Input Parameters'!$E$20,'Input Parameters'!$F$20)</f>
        <v>278.12583882181531</v>
      </c>
      <c r="H1970" s="57">
        <f ca="1">EXP(E1970*(1/'Input Parameters'!$E$23-1/G1970))</f>
        <v>0.37599955619345299</v>
      </c>
      <c r="I1970" s="10">
        <f t="shared" ca="1" si="276"/>
        <v>0.38665453250830961</v>
      </c>
      <c r="J1970" s="30">
        <f ca="1">_xlfn.BETA.INV(I1970,'Input Parameters'!$L$26,'Input Parameters'!$M$26,'Input Parameters'!$J$26,'Input Parameters'!$K$26)</f>
        <v>0.6141205014176081</v>
      </c>
      <c r="K1970" s="168">
        <f ca="1">('Input Parameters'!$E$27/'Input Parameters'!$E$38)^$J1970</f>
        <v>1.2214873309005891E-2</v>
      </c>
      <c r="L1970" s="69">
        <f ca="1">$H1970*$C1970*'Input Parameters'!$E$25*K1970</f>
        <v>1.1168361355034691</v>
      </c>
      <c r="M1970" s="24">
        <f t="shared" ca="1" si="277"/>
        <v>0.11221756440671338</v>
      </c>
      <c r="N1970" s="15">
        <f ca="1">_xlfn.NORM.INV(M1970,'Input Parameters'!$E$29,'Input Parameters'!$F$29)</f>
        <v>9.9878518099017516E-2</v>
      </c>
      <c r="O1970" s="8">
        <f t="shared" ca="1" si="278"/>
        <v>0.76110297135281046</v>
      </c>
      <c r="P1970" s="30">
        <f ca="1">_xlfn.LOGNORM.INV(O1970,'Input Parameters'!$H$30,'Input Parameters'!$I$30)</f>
        <v>3.7522750453591804</v>
      </c>
      <c r="Q1970" s="10">
        <f t="shared" ca="1" si="279"/>
        <v>0.55770753738945933</v>
      </c>
      <c r="R1970" s="30">
        <f>IF('Input Parameters'!$E$32=0,0,_xlfn.BETA.INV(Q1970,'Input Parameters'!$L$32,'Input Parameters'!$M$32,'Input Parameters'!$J$32,'Input Parameters'!$K$32))</f>
        <v>0</v>
      </c>
      <c r="S1970" s="10">
        <f t="shared" ca="1" si="280"/>
        <v>0.19926047291055971</v>
      </c>
      <c r="T1970" s="26">
        <f ca="1">_xlfn.LOGNORM.INV(S1970,'Input Parameters'!$H$34,'Input Parameters'!$I$34)</f>
        <v>45.37765642207183</v>
      </c>
      <c r="U1970" s="10">
        <f t="shared" ca="1" si="281"/>
        <v>0.81827947955649671</v>
      </c>
      <c r="V1970" s="30">
        <f ca="1">_xlfn.BETA.INV(U1970,'Input Parameters'!$L$36,'Input Parameters'!$M$36,'Input Parameters'!$J$36,'Input Parameters'!$K$36)</f>
        <v>0.73542089042093117</v>
      </c>
      <c r="W1970" s="2">
        <f ca="1">N1970+(P1970-N1970)*(1-ERF((T1970-R1970)/(2*SQRT(L1970*'Input Parameters'!$E$38))))</f>
        <v>0.10862854621840626</v>
      </c>
      <c r="X1970">
        <f t="shared" ca="1" si="282"/>
        <v>1</v>
      </c>
      <c r="Y1970" s="7"/>
    </row>
    <row r="1971" spans="1:25" ht="15" customHeight="1" x14ac:dyDescent="0.25">
      <c r="A1971" s="139">
        <v>1964</v>
      </c>
      <c r="B1971" s="10">
        <f t="shared" ca="1" si="273"/>
        <v>0.16724885240762377</v>
      </c>
      <c r="C1971" s="60">
        <f ca="1">_xlfn.NORM.INV(B1971,'Input Parameters'!$E$15,'Input Parameters'!$F$15)</f>
        <v>218.66543328473844</v>
      </c>
      <c r="D1971" s="10">
        <f t="shared" ca="1" si="274"/>
        <v>0.68241017529471371</v>
      </c>
      <c r="E1971" s="62">
        <f ca="1">IF(_xlfn.NORM.INV(D1971,'Input Parameters'!$E$17,'Input Parameters'!$F$17)&lt;3500,3500,IF(_xlfn.NORM.INV(D1971,'Input Parameters'!$E$17,'Input Parameters'!$F$17)&gt;5500,5500,_xlfn.NORM.INV(D1971,'Input Parameters'!$E$17,'Input Parameters'!$F$17)))</f>
        <v>5132.1144066562283</v>
      </c>
      <c r="F1971" s="10">
        <f t="shared" ca="1" si="275"/>
        <v>0.79372304624790146</v>
      </c>
      <c r="G1971" s="64">
        <f ca="1">_xlfn.NORM.INV(F1971,'Input Parameters'!$E$20,'Input Parameters'!$F$20)</f>
        <v>288.14003083498687</v>
      </c>
      <c r="H1971" s="57">
        <f ca="1">EXP(E1971*(1/'Input Parameters'!$E$23-1/G1971))</f>
        <v>0.74743033083584365</v>
      </c>
      <c r="I1971" s="10">
        <f t="shared" ca="1" si="276"/>
        <v>0.26784077459490419</v>
      </c>
      <c r="J1971" s="30">
        <f ca="1">_xlfn.BETA.INV(I1971,'Input Parameters'!$L$26,'Input Parameters'!$M$26,'Input Parameters'!$J$26,'Input Parameters'!$K$26)</f>
        <v>0.55802305074299285</v>
      </c>
      <c r="K1971" s="168">
        <f ca="1">('Input Parameters'!$E$27/'Input Parameters'!$E$38)^$J1971</f>
        <v>1.8266023216181478E-2</v>
      </c>
      <c r="L1971" s="69">
        <f ca="1">$H1971*$C1971*'Input Parameters'!$E$25*K1971</f>
        <v>2.9853472720697893</v>
      </c>
      <c r="M1971" s="24">
        <f t="shared" ca="1" si="277"/>
        <v>0.86381441877833631</v>
      </c>
      <c r="N1971" s="15">
        <f ca="1">_xlfn.NORM.INV(M1971,'Input Parameters'!$E$29,'Input Parameters'!$F$29)</f>
        <v>0.10010976183825378</v>
      </c>
      <c r="O1971" s="8">
        <f t="shared" ca="1" si="278"/>
        <v>0.35014542262265935</v>
      </c>
      <c r="P1971" s="30">
        <f ca="1">_xlfn.LOGNORM.INV(O1971,'Input Parameters'!$H$30,'Input Parameters'!$I$30)</f>
        <v>2.2371617770599457</v>
      </c>
      <c r="Q1971" s="10">
        <f t="shared" ca="1" si="279"/>
        <v>0.68678770271228851</v>
      </c>
      <c r="R1971" s="30">
        <f>IF('Input Parameters'!$E$32=0,0,_xlfn.BETA.INV(Q1971,'Input Parameters'!$L$32,'Input Parameters'!$M$32,'Input Parameters'!$J$32,'Input Parameters'!$K$32))</f>
        <v>0</v>
      </c>
      <c r="S1971" s="10">
        <f t="shared" ca="1" si="280"/>
        <v>0.99451307577428416</v>
      </c>
      <c r="T1971" s="26">
        <f ca="1">_xlfn.LOGNORM.INV(S1971,'Input Parameters'!$H$34,'Input Parameters'!$I$34)</f>
        <v>69.189838839242</v>
      </c>
      <c r="U1971" s="10">
        <f t="shared" ca="1" si="281"/>
        <v>0.72313757580371174</v>
      </c>
      <c r="V1971" s="30">
        <f ca="1">_xlfn.BETA.INV(U1971,'Input Parameters'!$L$36,'Input Parameters'!$M$36,'Input Parameters'!$J$36,'Input Parameters'!$K$36)</f>
        <v>0.68098374045267929</v>
      </c>
      <c r="W1971" s="2">
        <f ca="1">N1971+(P1971-N1971)*(1-ERF((T1971-R1971)/(2*SQRT(L1971*'Input Parameters'!$E$38))))</f>
        <v>0.11000808410107002</v>
      </c>
      <c r="X1971">
        <f t="shared" ca="1" si="282"/>
        <v>1</v>
      </c>
      <c r="Y1971" s="7"/>
    </row>
    <row r="1972" spans="1:25" ht="15" customHeight="1" x14ac:dyDescent="0.25">
      <c r="A1972" s="139">
        <v>1965</v>
      </c>
      <c r="B1972" s="10">
        <f t="shared" ca="1" si="273"/>
        <v>0.54821943807260498</v>
      </c>
      <c r="C1972" s="60">
        <f ca="1">_xlfn.NORM.INV(B1972,'Input Parameters'!$E$15,'Input Parameters'!$F$15)</f>
        <v>277.53349492027843</v>
      </c>
      <c r="D1972" s="10">
        <f t="shared" ca="1" si="274"/>
        <v>0.76182227185912088</v>
      </c>
      <c r="E1972" s="62">
        <f ca="1">IF(_xlfn.NORM.INV(D1972,'Input Parameters'!$E$17,'Input Parameters'!$F$17)&lt;3500,3500,IF(_xlfn.NORM.INV(D1972,'Input Parameters'!$E$17,'Input Parameters'!$F$17)&gt;5500,5500,_xlfn.NORM.INV(D1972,'Input Parameters'!$E$17,'Input Parameters'!$F$17)))</f>
        <v>5298.5235848842767</v>
      </c>
      <c r="F1972" s="10">
        <f t="shared" ca="1" si="275"/>
        <v>0.66226120470516014</v>
      </c>
      <c r="G1972" s="64">
        <f ca="1">_xlfn.NORM.INV(F1972,'Input Parameters'!$E$20,'Input Parameters'!$F$20)</f>
        <v>285.45490322581111</v>
      </c>
      <c r="H1972" s="57">
        <f ca="1">EXP(E1972*(1/'Input Parameters'!$E$23-1/G1972))</f>
        <v>0.62280193631385472</v>
      </c>
      <c r="I1972" s="10">
        <f t="shared" ca="1" si="276"/>
        <v>0.10608372332583649</v>
      </c>
      <c r="J1972" s="30">
        <f ca="1">_xlfn.BETA.INV(I1972,'Input Parameters'!$L$26,'Input Parameters'!$M$26,'Input Parameters'!$J$26,'Input Parameters'!$K$26)</f>
        <v>0.45037339798330361</v>
      </c>
      <c r="K1972" s="168">
        <f ca="1">('Input Parameters'!$E$27/'Input Parameters'!$E$38)^$J1972</f>
        <v>3.9536179757250232E-2</v>
      </c>
      <c r="L1972" s="69">
        <f ca="1">$H1972*$C1972*'Input Parameters'!$E$25*K1972</f>
        <v>6.8337653351996366</v>
      </c>
      <c r="M1972" s="24">
        <f t="shared" ca="1" si="277"/>
        <v>0.98067280488080955</v>
      </c>
      <c r="N1972" s="15">
        <f ca="1">_xlfn.NORM.INV(M1972,'Input Parameters'!$E$29,'Input Parameters'!$F$29)</f>
        <v>0.10020678472367887</v>
      </c>
      <c r="O1972" s="8">
        <f t="shared" ca="1" si="278"/>
        <v>9.3850422250634447E-2</v>
      </c>
      <c r="P1972" s="30">
        <f ca="1">_xlfn.LOGNORM.INV(O1972,'Input Parameters'!$H$30,'Input Parameters'!$I$30)</f>
        <v>1.4401119803891509</v>
      </c>
      <c r="Q1972" s="10">
        <f t="shared" ca="1" si="279"/>
        <v>0.73917535420984393</v>
      </c>
      <c r="R1972" s="30">
        <f>IF('Input Parameters'!$E$32=0,0,_xlfn.BETA.INV(Q1972,'Input Parameters'!$L$32,'Input Parameters'!$M$32,'Input Parameters'!$J$32,'Input Parameters'!$K$32))</f>
        <v>0</v>
      </c>
      <c r="S1972" s="10">
        <f t="shared" ca="1" si="280"/>
        <v>0.67592313396123749</v>
      </c>
      <c r="T1972" s="26">
        <f ca="1">_xlfn.LOGNORM.INV(S1972,'Input Parameters'!$H$34,'Input Parameters'!$I$34)</f>
        <v>53.354823199610429</v>
      </c>
      <c r="U1972" s="10">
        <f t="shared" ca="1" si="281"/>
        <v>0.2083260284347086</v>
      </c>
      <c r="V1972" s="30">
        <f ca="1">_xlfn.BETA.INV(U1972,'Input Parameters'!$L$36,'Input Parameters'!$M$36,'Input Parameters'!$J$36,'Input Parameters'!$K$36)</f>
        <v>0.47241801019622759</v>
      </c>
      <c r="W1972" s="2">
        <f ca="1">N1972+(P1972-N1972)*(1-ERF((T1972-R1972)/(2*SQRT(L1972*'Input Parameters'!$E$38))))</f>
        <v>0.29980193039663</v>
      </c>
      <c r="X1972">
        <f t="shared" ca="1" si="282"/>
        <v>1</v>
      </c>
      <c r="Y1972" s="7"/>
    </row>
    <row r="1973" spans="1:25" ht="15" customHeight="1" x14ac:dyDescent="0.25">
      <c r="A1973" s="139">
        <v>1966</v>
      </c>
      <c r="B1973" s="10">
        <f t="shared" ca="1" si="273"/>
        <v>0.38199885128708666</v>
      </c>
      <c r="C1973" s="60">
        <f ca="1">_xlfn.NORM.INV(B1973,'Input Parameters'!$E$15,'Input Parameters'!$F$15)</f>
        <v>254.69641782695635</v>
      </c>
      <c r="D1973" s="10">
        <f t="shared" ca="1" si="274"/>
        <v>0.24093761818954995</v>
      </c>
      <c r="E1973" s="62">
        <f ca="1">IF(_xlfn.NORM.INV(D1973,'Input Parameters'!$E$17,'Input Parameters'!$F$17)&lt;3500,3500,IF(_xlfn.NORM.INV(D1973,'Input Parameters'!$E$17,'Input Parameters'!$F$17)&gt;5500,5500,_xlfn.NORM.INV(D1973,'Input Parameters'!$E$17,'Input Parameters'!$F$17)))</f>
        <v>4307.6972191019859</v>
      </c>
      <c r="F1973" s="10">
        <f t="shared" ca="1" si="275"/>
        <v>5.3848681513414931E-2</v>
      </c>
      <c r="G1973" s="64">
        <f ca="1">_xlfn.NORM.INV(F1973,'Input Parameters'!$E$20,'Input Parameters'!$F$20)</f>
        <v>271.87218183806442</v>
      </c>
      <c r="H1973" s="57">
        <f ca="1">EXP(E1973*(1/'Input Parameters'!$E$23-1/G1973))</f>
        <v>0.32016951735489974</v>
      </c>
      <c r="I1973" s="10">
        <f t="shared" ca="1" si="276"/>
        <v>0.14934050530679599</v>
      </c>
      <c r="J1973" s="30">
        <f ca="1">_xlfn.BETA.INV(I1973,'Input Parameters'!$L$26,'Input Parameters'!$M$26,'Input Parameters'!$J$26,'Input Parameters'!$K$26)</f>
        <v>0.48592380301165666</v>
      </c>
      <c r="K1973" s="168">
        <f ca="1">('Input Parameters'!$E$27/'Input Parameters'!$E$38)^$J1973</f>
        <v>3.0637118480613887E-2</v>
      </c>
      <c r="L1973" s="69">
        <f ca="1">$H1973*$C1973*'Input Parameters'!$E$25*K1973</f>
        <v>2.4983353572337621</v>
      </c>
      <c r="M1973" s="24">
        <f t="shared" ca="1" si="277"/>
        <v>0.38541634418204107</v>
      </c>
      <c r="N1973" s="15">
        <f ca="1">_xlfn.NORM.INV(M1973,'Input Parameters'!$E$29,'Input Parameters'!$F$29)</f>
        <v>9.9970871412361662E-2</v>
      </c>
      <c r="O1973" s="8">
        <f t="shared" ca="1" si="278"/>
        <v>0.15413813605238957</v>
      </c>
      <c r="P1973" s="30">
        <f ca="1">_xlfn.LOGNORM.INV(O1973,'Input Parameters'!$H$30,'Input Parameters'!$I$30)</f>
        <v>1.6582411400904067</v>
      </c>
      <c r="Q1973" s="10">
        <f t="shared" ca="1" si="279"/>
        <v>1.0649367750798611E-2</v>
      </c>
      <c r="R1973" s="30">
        <f>IF('Input Parameters'!$E$32=0,0,_xlfn.BETA.INV(Q1973,'Input Parameters'!$L$32,'Input Parameters'!$M$32,'Input Parameters'!$J$32,'Input Parameters'!$K$32))</f>
        <v>0</v>
      </c>
      <c r="S1973" s="10">
        <f t="shared" ca="1" si="280"/>
        <v>0.8922727131152608</v>
      </c>
      <c r="T1973" s="26">
        <f ca="1">_xlfn.LOGNORM.INV(S1973,'Input Parameters'!$H$34,'Input Parameters'!$I$34)</f>
        <v>58.814162248062672</v>
      </c>
      <c r="U1973" s="10">
        <f t="shared" ca="1" si="281"/>
        <v>0.79355248913513898</v>
      </c>
      <c r="V1973" s="30">
        <f ca="1">_xlfn.BETA.INV(U1973,'Input Parameters'!$L$36,'Input Parameters'!$M$36,'Input Parameters'!$J$36,'Input Parameters'!$K$36)</f>
        <v>0.71971850541624471</v>
      </c>
      <c r="W1973" s="2">
        <f ca="1">N1973+(P1973-N1973)*(1-ERF((T1973-R1973)/(2*SQRT(L1973*'Input Parameters'!$E$38))))</f>
        <v>0.11323216019113909</v>
      </c>
      <c r="X1973">
        <f t="shared" ca="1" si="282"/>
        <v>1</v>
      </c>
      <c r="Y1973" s="7"/>
    </row>
    <row r="1974" spans="1:25" ht="15" customHeight="1" x14ac:dyDescent="0.25">
      <c r="A1974" s="139">
        <v>1967</v>
      </c>
      <c r="B1974" s="10">
        <f t="shared" ca="1" si="273"/>
        <v>0.70565825854461206</v>
      </c>
      <c r="C1974" s="60">
        <f ca="1">_xlfn.NORM.INV(B1974,'Input Parameters'!$E$15,'Input Parameters'!$F$15)</f>
        <v>300.272021813587</v>
      </c>
      <c r="D1974" s="10">
        <f t="shared" ca="1" si="274"/>
        <v>0.81150258697392053</v>
      </c>
      <c r="E1974" s="62">
        <f ca="1">IF(_xlfn.NORM.INV(D1974,'Input Parameters'!$E$17,'Input Parameters'!$F$17)&lt;3500,3500,IF(_xlfn.NORM.INV(D1974,'Input Parameters'!$E$17,'Input Parameters'!$F$17)&gt;5500,5500,_xlfn.NORM.INV(D1974,'Input Parameters'!$E$17,'Input Parameters'!$F$17)))</f>
        <v>5418.4128744140426</v>
      </c>
      <c r="F1974" s="10">
        <f t="shared" ca="1" si="275"/>
        <v>0.38106610019948672</v>
      </c>
      <c r="G1974" s="64">
        <f ca="1">_xlfn.NORM.INV(F1974,'Input Parameters'!$E$20,'Input Parameters'!$F$20)</f>
        <v>280.62203045739238</v>
      </c>
      <c r="H1974" s="57">
        <f ca="1">EXP(E1974*(1/'Input Parameters'!$E$23-1/G1974))</f>
        <v>0.4443495988531142</v>
      </c>
      <c r="I1974" s="10">
        <f t="shared" ca="1" si="276"/>
        <v>0.47626040756709376</v>
      </c>
      <c r="J1974" s="30">
        <f ca="1">_xlfn.BETA.INV(I1974,'Input Parameters'!$L$26,'Input Parameters'!$M$26,'Input Parameters'!$J$26,'Input Parameters'!$K$26)</f>
        <v>0.65177647457248844</v>
      </c>
      <c r="K1974" s="168">
        <f ca="1">('Input Parameters'!$E$27/'Input Parameters'!$E$38)^$J1974</f>
        <v>9.3235843612800851E-3</v>
      </c>
      <c r="L1974" s="69">
        <f ca="1">$H1974*$C1974*'Input Parameters'!$E$25*K1974</f>
        <v>1.2440062588386374</v>
      </c>
      <c r="M1974" s="24">
        <f t="shared" ca="1" si="277"/>
        <v>0.56341980486785925</v>
      </c>
      <c r="N1974" s="15">
        <f ca="1">_xlfn.NORM.INV(M1974,'Input Parameters'!$E$29,'Input Parameters'!$F$29)</f>
        <v>0.10001596454295936</v>
      </c>
      <c r="O1974" s="8">
        <f t="shared" ca="1" si="278"/>
        <v>0.74395975410671544</v>
      </c>
      <c r="P1974" s="30">
        <f ca="1">_xlfn.LOGNORM.INV(O1974,'Input Parameters'!$H$30,'Input Parameters'!$I$30)</f>
        <v>3.6573325726836781</v>
      </c>
      <c r="Q1974" s="10">
        <f t="shared" ca="1" si="279"/>
        <v>0.14798910572983492</v>
      </c>
      <c r="R1974" s="30">
        <f>IF('Input Parameters'!$E$32=0,0,_xlfn.BETA.INV(Q1974,'Input Parameters'!$L$32,'Input Parameters'!$M$32,'Input Parameters'!$J$32,'Input Parameters'!$K$32))</f>
        <v>0</v>
      </c>
      <c r="S1974" s="10">
        <f t="shared" ca="1" si="280"/>
        <v>0.80068399661759615</v>
      </c>
      <c r="T1974" s="26">
        <f ca="1">_xlfn.LOGNORM.INV(S1974,'Input Parameters'!$H$34,'Input Parameters'!$I$34)</f>
        <v>55.993966130674004</v>
      </c>
      <c r="U1974" s="10">
        <f t="shared" ca="1" si="281"/>
        <v>0.32676354530391283</v>
      </c>
      <c r="V1974" s="30">
        <f ca="1">_xlfn.BETA.INV(U1974,'Input Parameters'!$L$36,'Input Parameters'!$M$36,'Input Parameters'!$J$36,'Input Parameters'!$K$36)</f>
        <v>0.52056701435592034</v>
      </c>
      <c r="W1974" s="2">
        <f ca="1">N1974+(P1974-N1974)*(1-ERF((T1974-R1974)/(2*SQRT(L1974*'Input Parameters'!$E$38))))</f>
        <v>0.10138692414004531</v>
      </c>
      <c r="X1974">
        <f t="shared" ca="1" si="282"/>
        <v>1</v>
      </c>
      <c r="Y1974" s="7"/>
    </row>
    <row r="1975" spans="1:25" ht="15" customHeight="1" x14ac:dyDescent="0.25">
      <c r="A1975" s="139">
        <v>1968</v>
      </c>
      <c r="B1975" s="10">
        <f t="shared" ca="1" si="273"/>
        <v>3.4979990608281497E-3</v>
      </c>
      <c r="C1975" s="60">
        <f ca="1">_xlfn.NORM.INV(B1975,'Input Parameters'!$E$15,'Input Parameters'!$F$15)</f>
        <v>124.80561218042408</v>
      </c>
      <c r="D1975" s="10">
        <f t="shared" ca="1" si="274"/>
        <v>0.50843800190200106</v>
      </c>
      <c r="E1975" s="62">
        <f ca="1">IF(_xlfn.NORM.INV(D1975,'Input Parameters'!$E$17,'Input Parameters'!$F$17)&lt;3500,3500,IF(_xlfn.NORM.INV(D1975,'Input Parameters'!$E$17,'Input Parameters'!$F$17)&gt;5500,5500,_xlfn.NORM.INV(D1975,'Input Parameters'!$E$17,'Input Parameters'!$F$17)))</f>
        <v>4814.8067579916715</v>
      </c>
      <c r="F1975" s="10">
        <f t="shared" ca="1" si="275"/>
        <v>0.99829484630686838</v>
      </c>
      <c r="G1975" s="64">
        <f ca="1">_xlfn.NORM.INV(F1975,'Input Parameters'!$E$20,'Input Parameters'!$F$20)</f>
        <v>302.26832863744158</v>
      </c>
      <c r="H1975" s="57">
        <f ca="1">EXP(E1975*(1/'Input Parameters'!$E$23-1/G1975))</f>
        <v>1.6618364997472825</v>
      </c>
      <c r="I1975" s="10">
        <f t="shared" ca="1" si="276"/>
        <v>4.9757510989616449E-2</v>
      </c>
      <c r="J1975" s="30">
        <f ca="1">_xlfn.BETA.INV(I1975,'Input Parameters'!$L$26,'Input Parameters'!$M$26,'Input Parameters'!$J$26,'Input Parameters'!$K$26)</f>
        <v>0.38384169514918753</v>
      </c>
      <c r="K1975" s="168">
        <f ca="1">('Input Parameters'!$E$27/'Input Parameters'!$E$38)^$J1975</f>
        <v>6.371689027625535E-2</v>
      </c>
      <c r="L1975" s="69">
        <f ca="1">$H1975*$C1975*'Input Parameters'!$E$25*K1975</f>
        <v>13.215298585403062</v>
      </c>
      <c r="M1975" s="24">
        <f t="shared" ca="1" si="277"/>
        <v>0.41297513309669254</v>
      </c>
      <c r="N1975" s="15">
        <f ca="1">_xlfn.NORM.INV(M1975,'Input Parameters'!$E$29,'Input Parameters'!$F$29)</f>
        <v>9.9978010157915048E-2</v>
      </c>
      <c r="O1975" s="8">
        <f t="shared" ca="1" si="278"/>
        <v>0.12524120928818716</v>
      </c>
      <c r="P1975" s="30">
        <f ca="1">_xlfn.LOGNORM.INV(O1975,'Input Parameters'!$H$30,'Input Parameters'!$I$30)</f>
        <v>1.5592279217589811</v>
      </c>
      <c r="Q1975" s="10">
        <f t="shared" ca="1" si="279"/>
        <v>0.8321334448189639</v>
      </c>
      <c r="R1975" s="30">
        <f>IF('Input Parameters'!$E$32=0,0,_xlfn.BETA.INV(Q1975,'Input Parameters'!$L$32,'Input Parameters'!$M$32,'Input Parameters'!$J$32,'Input Parameters'!$K$32))</f>
        <v>0</v>
      </c>
      <c r="S1975" s="10">
        <f t="shared" ca="1" si="280"/>
        <v>0.21145735080463179</v>
      </c>
      <c r="T1975" s="26">
        <f ca="1">_xlfn.LOGNORM.INV(S1975,'Input Parameters'!$H$34,'Input Parameters'!$I$34)</f>
        <v>45.620648442778965</v>
      </c>
      <c r="U1975" s="10">
        <f t="shared" ca="1" si="281"/>
        <v>0.46729563980445821</v>
      </c>
      <c r="V1975" s="30">
        <f ca="1">_xlfn.BETA.INV(U1975,'Input Parameters'!$L$36,'Input Parameters'!$M$36,'Input Parameters'!$J$36,'Input Parameters'!$K$36)</f>
        <v>0.57348462599105132</v>
      </c>
      <c r="W1975" s="2">
        <f ca="1">N1975+(P1975-N1975)*(1-ERF((T1975-R1975)/(2*SQRT(L1975*'Input Parameters'!$E$38))))</f>
        <v>0.64701604876247354</v>
      </c>
      <c r="X1975">
        <f t="shared" ca="1" si="282"/>
        <v>0</v>
      </c>
      <c r="Y1975" s="7"/>
    </row>
    <row r="1976" spans="1:25" ht="15" customHeight="1" x14ac:dyDescent="0.25">
      <c r="A1976" s="139">
        <v>1969</v>
      </c>
      <c r="B1976" s="10">
        <f t="shared" ca="1" si="273"/>
        <v>0.73313253080724206</v>
      </c>
      <c r="C1976" s="60">
        <f ca="1">_xlfn.NORM.INV(B1976,'Input Parameters'!$E$15,'Input Parameters'!$F$15)</f>
        <v>304.69257589405299</v>
      </c>
      <c r="D1976" s="10">
        <f t="shared" ca="1" si="274"/>
        <v>2.7723037698386355E-2</v>
      </c>
      <c r="E1976" s="62">
        <f ca="1">IF(_xlfn.NORM.INV(D1976,'Input Parameters'!$E$17,'Input Parameters'!$F$17)&lt;3500,3500,IF(_xlfn.NORM.INV(D1976,'Input Parameters'!$E$17,'Input Parameters'!$F$17)&gt;5500,5500,_xlfn.NORM.INV(D1976,'Input Parameters'!$E$17,'Input Parameters'!$F$17)))</f>
        <v>3500</v>
      </c>
      <c r="F1976" s="10">
        <f t="shared" ca="1" si="275"/>
        <v>0.18961093534771967</v>
      </c>
      <c r="G1976" s="64">
        <f ca="1">_xlfn.NORM.INV(F1976,'Input Parameters'!$E$20,'Input Parameters'!$F$20)</f>
        <v>276.75848277554866</v>
      </c>
      <c r="H1976" s="57">
        <f ca="1">EXP(E1976*(1/'Input Parameters'!$E$23-1/G1976))</f>
        <v>0.49754571322692548</v>
      </c>
      <c r="I1976" s="10">
        <f t="shared" ca="1" si="276"/>
        <v>0.80236927258379753</v>
      </c>
      <c r="J1976" s="30">
        <f ca="1">_xlfn.BETA.INV(I1976,'Input Parameters'!$L$26,'Input Parameters'!$M$26,'Input Parameters'!$J$26,'Input Parameters'!$K$26)</f>
        <v>0.7865752925335926</v>
      </c>
      <c r="K1976" s="168">
        <f ca="1">('Input Parameters'!$E$27/'Input Parameters'!$E$38)^$J1976</f>
        <v>3.5453327468422369E-3</v>
      </c>
      <c r="L1976" s="69">
        <f ca="1">$H1976*$C1976*'Input Parameters'!$E$25*K1976</f>
        <v>0.53746707320017972</v>
      </c>
      <c r="M1976" s="24">
        <f t="shared" ca="1" si="277"/>
        <v>0.67051862659896999</v>
      </c>
      <c r="N1976" s="15">
        <f ca="1">_xlfn.NORM.INV(M1976,'Input Parameters'!$E$29,'Input Parameters'!$F$29)</f>
        <v>0.10004413456992854</v>
      </c>
      <c r="O1976" s="8">
        <f t="shared" ca="1" si="278"/>
        <v>0.83143166880424169</v>
      </c>
      <c r="P1976" s="30">
        <f ca="1">_xlfn.LOGNORM.INV(O1976,'Input Parameters'!$H$30,'Input Parameters'!$I$30)</f>
        <v>4.2225937474431223</v>
      </c>
      <c r="Q1976" s="10">
        <f t="shared" ca="1" si="279"/>
        <v>0.76208121972706644</v>
      </c>
      <c r="R1976" s="30">
        <f>IF('Input Parameters'!$E$32=0,0,_xlfn.BETA.INV(Q1976,'Input Parameters'!$L$32,'Input Parameters'!$M$32,'Input Parameters'!$J$32,'Input Parameters'!$K$32))</f>
        <v>0</v>
      </c>
      <c r="S1976" s="10">
        <f t="shared" ca="1" si="280"/>
        <v>0.54218252147190138</v>
      </c>
      <c r="T1976" s="26">
        <f ca="1">_xlfn.LOGNORM.INV(S1976,'Input Parameters'!$H$34,'Input Parameters'!$I$34)</f>
        <v>51.0770195811509</v>
      </c>
      <c r="U1976" s="10">
        <f t="shared" ca="1" si="281"/>
        <v>3.332415710552683E-2</v>
      </c>
      <c r="V1976" s="30">
        <f ca="1">_xlfn.BETA.INV(U1976,'Input Parameters'!$L$36,'Input Parameters'!$M$36,'Input Parameters'!$J$36,'Input Parameters'!$K$36)</f>
        <v>0.36119855615116814</v>
      </c>
      <c r="W1976" s="2">
        <f ca="1">N1976+(P1976-N1976)*(1-ERF((T1976-R1976)/(2*SQRT(L1976*'Input Parameters'!$E$38))))</f>
        <v>0.100047586562487</v>
      </c>
      <c r="X1976">
        <f t="shared" ca="1" si="282"/>
        <v>1</v>
      </c>
      <c r="Y1976" s="7"/>
    </row>
    <row r="1977" spans="1:25" ht="15" customHeight="1" x14ac:dyDescent="0.25">
      <c r="A1977" s="139">
        <v>1970</v>
      </c>
      <c r="B1977" s="10">
        <f t="shared" ca="1" si="273"/>
        <v>0.17471288279283603</v>
      </c>
      <c r="C1977" s="60">
        <f ca="1">_xlfn.NORM.INV(B1977,'Input Parameters'!$E$15,'Input Parameters'!$F$15)</f>
        <v>220.25819772999671</v>
      </c>
      <c r="D1977" s="10">
        <f t="shared" ca="1" si="274"/>
        <v>0.17686125715730006</v>
      </c>
      <c r="E1977" s="62">
        <f ca="1">IF(_xlfn.NORM.INV(D1977,'Input Parameters'!$E$17,'Input Parameters'!$F$17)&lt;3500,3500,IF(_xlfn.NORM.INV(D1977,'Input Parameters'!$E$17,'Input Parameters'!$F$17)&gt;5500,5500,_xlfn.NORM.INV(D1977,'Input Parameters'!$E$17,'Input Parameters'!$F$17)))</f>
        <v>4150.8248872632694</v>
      </c>
      <c r="F1977" s="10">
        <f t="shared" ca="1" si="275"/>
        <v>0.55452494498426363</v>
      </c>
      <c r="G1977" s="64">
        <f ca="1">_xlfn.NORM.INV(F1977,'Input Parameters'!$E$20,'Input Parameters'!$F$20)</f>
        <v>283.56858392211853</v>
      </c>
      <c r="H1977" s="57">
        <f ca="1">EXP(E1977*(1/'Input Parameters'!$E$23-1/G1977))</f>
        <v>0.62645032375937748</v>
      </c>
      <c r="I1977" s="10">
        <f t="shared" ca="1" si="276"/>
        <v>8.4123292614608602E-2</v>
      </c>
      <c r="J1977" s="30">
        <f ca="1">_xlfn.BETA.INV(I1977,'Input Parameters'!$L$26,'Input Parameters'!$M$26,'Input Parameters'!$J$26,'Input Parameters'!$K$26)</f>
        <v>0.4283959858409403</v>
      </c>
      <c r="K1977" s="168">
        <f ca="1">('Input Parameters'!$E$27/'Input Parameters'!$E$38)^$J1977</f>
        <v>4.6286979225717444E-2</v>
      </c>
      <c r="L1977" s="69">
        <f ca="1">$H1977*$C1977*'Input Parameters'!$E$25*K1977</f>
        <v>6.3867153154966516</v>
      </c>
      <c r="M1977" s="24">
        <f t="shared" ca="1" si="277"/>
        <v>0.79894748756639966</v>
      </c>
      <c r="N1977" s="15">
        <f ca="1">_xlfn.NORM.INV(M1977,'Input Parameters'!$E$29,'Input Parameters'!$F$29)</f>
        <v>0.10008378676756084</v>
      </c>
      <c r="O1977" s="8">
        <f t="shared" ca="1" si="278"/>
        <v>0.33518014704305232</v>
      </c>
      <c r="P1977" s="30">
        <f ca="1">_xlfn.LOGNORM.INV(O1977,'Input Parameters'!$H$30,'Input Parameters'!$I$30)</f>
        <v>2.1945345346288581</v>
      </c>
      <c r="Q1977" s="10">
        <f t="shared" ca="1" si="279"/>
        <v>0.86310601941586107</v>
      </c>
      <c r="R1977" s="30">
        <f>IF('Input Parameters'!$E$32=0,0,_xlfn.BETA.INV(Q1977,'Input Parameters'!$L$32,'Input Parameters'!$M$32,'Input Parameters'!$J$32,'Input Parameters'!$K$32))</f>
        <v>0</v>
      </c>
      <c r="S1977" s="10">
        <f t="shared" ca="1" si="280"/>
        <v>0.25674414878969687</v>
      </c>
      <c r="T1977" s="26">
        <f ca="1">_xlfn.LOGNORM.INV(S1977,'Input Parameters'!$H$34,'Input Parameters'!$I$34)</f>
        <v>46.46891864633826</v>
      </c>
      <c r="U1977" s="10">
        <f t="shared" ca="1" si="281"/>
        <v>0.85915709433197585</v>
      </c>
      <c r="V1977" s="30">
        <f ca="1">_xlfn.BETA.INV(U1977,'Input Parameters'!$L$36,'Input Parameters'!$M$36,'Input Parameters'!$J$36,'Input Parameters'!$K$36)</f>
        <v>0.76511677657126365</v>
      </c>
      <c r="W1977" s="2">
        <f ca="1">N1977+(P1977-N1977)*(1-ERF((T1977-R1977)/(2*SQRT(L1977*'Input Parameters'!$E$38))))</f>
        <v>0.50543087920287066</v>
      </c>
      <c r="X1977">
        <f t="shared" ca="1" si="282"/>
        <v>1</v>
      </c>
      <c r="Y1977" s="7"/>
    </row>
    <row r="1978" spans="1:25" ht="15" customHeight="1" x14ac:dyDescent="0.25">
      <c r="A1978" s="139">
        <v>1971</v>
      </c>
      <c r="B1978" s="10">
        <f t="shared" ca="1" si="273"/>
        <v>5.5991742938007794E-2</v>
      </c>
      <c r="C1978" s="60">
        <f ca="1">_xlfn.NORM.INV(B1978,'Input Parameters'!$E$15,'Input Parameters'!$F$15)</f>
        <v>184.83535801186252</v>
      </c>
      <c r="D1978" s="10">
        <f t="shared" ca="1" si="274"/>
        <v>0.29084707397402432</v>
      </c>
      <c r="E1978" s="62">
        <f ca="1">IF(_xlfn.NORM.INV(D1978,'Input Parameters'!$E$17,'Input Parameters'!$F$17)&lt;3500,3500,IF(_xlfn.NORM.INV(D1978,'Input Parameters'!$E$17,'Input Parameters'!$F$17)&gt;5500,5500,_xlfn.NORM.INV(D1978,'Input Parameters'!$E$17,'Input Parameters'!$F$17)))</f>
        <v>4414.3617501199324</v>
      </c>
      <c r="F1978" s="10">
        <f t="shared" ca="1" si="275"/>
        <v>0.26040702651163961</v>
      </c>
      <c r="G1978" s="64">
        <f ca="1">_xlfn.NORM.INV(F1978,'Input Parameters'!$E$20,'Input Parameters'!$F$20)</f>
        <v>278.34798982358052</v>
      </c>
      <c r="H1978" s="57">
        <f ca="1">EXP(E1978*(1/'Input Parameters'!$E$23-1/G1978))</f>
        <v>0.45413917361365719</v>
      </c>
      <c r="I1978" s="10">
        <f t="shared" ca="1" si="276"/>
        <v>0.36257771009607542</v>
      </c>
      <c r="J1978" s="30">
        <f ca="1">_xlfn.BETA.INV(I1978,'Input Parameters'!$L$26,'Input Parameters'!$M$26,'Input Parameters'!$J$26,'Input Parameters'!$K$26)</f>
        <v>0.60347716518325245</v>
      </c>
      <c r="K1978" s="168">
        <f ca="1">('Input Parameters'!$E$27/'Input Parameters'!$E$38)^$J1978</f>
        <v>1.3183937552704443E-2</v>
      </c>
      <c r="L1978" s="69">
        <f ca="1">$H1978*$C1978*'Input Parameters'!$E$25*K1978</f>
        <v>1.1066725954807533</v>
      </c>
      <c r="M1978" s="24">
        <f t="shared" ca="1" si="277"/>
        <v>0.92640383338873167</v>
      </c>
      <c r="N1978" s="15">
        <f ca="1">_xlfn.NORM.INV(M1978,'Input Parameters'!$E$29,'Input Parameters'!$F$29)</f>
        <v>0.10014495203079218</v>
      </c>
      <c r="O1978" s="8">
        <f t="shared" ca="1" si="278"/>
        <v>0.8169970735319747</v>
      </c>
      <c r="P1978" s="30">
        <f ca="1">_xlfn.LOGNORM.INV(O1978,'Input Parameters'!$H$30,'Input Parameters'!$I$30)</f>
        <v>4.1126326855381947</v>
      </c>
      <c r="Q1978" s="10">
        <f t="shared" ca="1" si="279"/>
        <v>0.37159454845853701</v>
      </c>
      <c r="R1978" s="30">
        <f>IF('Input Parameters'!$E$32=0,0,_xlfn.BETA.INV(Q1978,'Input Parameters'!$L$32,'Input Parameters'!$M$32,'Input Parameters'!$J$32,'Input Parameters'!$K$32))</f>
        <v>0</v>
      </c>
      <c r="S1978" s="10">
        <f t="shared" ca="1" si="280"/>
        <v>0.81087346774108604</v>
      </c>
      <c r="T1978" s="26">
        <f ca="1">_xlfn.LOGNORM.INV(S1978,'Input Parameters'!$H$34,'Input Parameters'!$I$34)</f>
        <v>56.252899498497051</v>
      </c>
      <c r="U1978" s="10">
        <f t="shared" ca="1" si="281"/>
        <v>0.52848457873605115</v>
      </c>
      <c r="V1978" s="30">
        <f ca="1">_xlfn.BETA.INV(U1978,'Input Parameters'!$L$36,'Input Parameters'!$M$36,'Input Parameters'!$J$36,'Input Parameters'!$K$36)</f>
        <v>0.59685155647804744</v>
      </c>
      <c r="W1978" s="2">
        <f ca="1">N1978+(P1978-N1978)*(1-ERF((T1978-R1978)/(2*SQRT(L1978*'Input Parameters'!$E$38))))</f>
        <v>0.10077140194663078</v>
      </c>
      <c r="X1978">
        <f t="shared" ca="1" si="282"/>
        <v>1</v>
      </c>
      <c r="Y1978" s="7"/>
    </row>
    <row r="1979" spans="1:25" ht="15" customHeight="1" x14ac:dyDescent="0.25">
      <c r="A1979" s="139">
        <v>1972</v>
      </c>
      <c r="B1979" s="10">
        <f t="shared" ca="1" si="273"/>
        <v>0.10362451275476281</v>
      </c>
      <c r="C1979" s="60">
        <f ca="1">_xlfn.NORM.INV(B1979,'Input Parameters'!$E$15,'Input Parameters'!$F$15)</f>
        <v>202.62027302381688</v>
      </c>
      <c r="D1979" s="10">
        <f t="shared" ca="1" si="274"/>
        <v>1.5917847244844463E-2</v>
      </c>
      <c r="E1979" s="62">
        <f ca="1">IF(_xlfn.NORM.INV(D1979,'Input Parameters'!$E$17,'Input Parameters'!$F$17)&lt;3500,3500,IF(_xlfn.NORM.INV(D1979,'Input Parameters'!$E$17,'Input Parameters'!$F$17)&gt;5500,5500,_xlfn.NORM.INV(D1979,'Input Parameters'!$E$17,'Input Parameters'!$F$17)))</f>
        <v>3500</v>
      </c>
      <c r="F1979" s="10">
        <f t="shared" ca="1" si="275"/>
        <v>3.702556346461372E-2</v>
      </c>
      <c r="G1979" s="64">
        <f ca="1">_xlfn.NORM.INV(F1979,'Input Parameters'!$E$20,'Input Parameters'!$F$20)</f>
        <v>270.68180780330999</v>
      </c>
      <c r="H1979" s="57">
        <f ca="1">EXP(E1979*(1/'Input Parameters'!$E$23-1/G1979))</f>
        <v>0.37457115455227785</v>
      </c>
      <c r="I1979" s="10">
        <f t="shared" ca="1" si="276"/>
        <v>0.86936587021314771</v>
      </c>
      <c r="J1979" s="30">
        <f ca="1">_xlfn.BETA.INV(I1979,'Input Parameters'!$L$26,'Input Parameters'!$M$26,'Input Parameters'!$J$26,'Input Parameters'!$K$26)</f>
        <v>0.82077912676044251</v>
      </c>
      <c r="K1979" s="168">
        <f ca="1">('Input Parameters'!$E$27/'Input Parameters'!$E$38)^$J1979</f>
        <v>2.7739910730545858E-3</v>
      </c>
      <c r="L1979" s="69">
        <f ca="1">$H1979*$C1979*'Input Parameters'!$E$25*K1979</f>
        <v>0.21053402091972603</v>
      </c>
      <c r="M1979" s="24">
        <f t="shared" ca="1" si="277"/>
        <v>0.52066774839672814</v>
      </c>
      <c r="N1979" s="15">
        <f ca="1">_xlfn.NORM.INV(M1979,'Input Parameters'!$E$29,'Input Parameters'!$F$29)</f>
        <v>0.10000518295581406</v>
      </c>
      <c r="O1979" s="8">
        <f t="shared" ca="1" si="278"/>
        <v>0.93826549752213817</v>
      </c>
      <c r="P1979" s="30">
        <f ca="1">_xlfn.LOGNORM.INV(O1979,'Input Parameters'!$H$30,'Input Parameters'!$I$30)</f>
        <v>5.5549193854978869</v>
      </c>
      <c r="Q1979" s="10">
        <f t="shared" ca="1" si="279"/>
        <v>0.71485095407987942</v>
      </c>
      <c r="R1979" s="30">
        <f>IF('Input Parameters'!$E$32=0,0,_xlfn.BETA.INV(Q1979,'Input Parameters'!$L$32,'Input Parameters'!$M$32,'Input Parameters'!$J$32,'Input Parameters'!$K$32))</f>
        <v>0</v>
      </c>
      <c r="S1979" s="10">
        <f t="shared" ca="1" si="280"/>
        <v>0.95773875724057911</v>
      </c>
      <c r="T1979" s="26">
        <f ca="1">_xlfn.LOGNORM.INV(S1979,'Input Parameters'!$H$34,'Input Parameters'!$I$34)</f>
        <v>62.48568412524326</v>
      </c>
      <c r="U1979" s="10">
        <f t="shared" ca="1" si="281"/>
        <v>0.94824053291805721</v>
      </c>
      <c r="V1979" s="30">
        <f ca="1">_xlfn.BETA.INV(U1979,'Input Parameters'!$L$36,'Input Parameters'!$M$36,'Input Parameters'!$J$36,'Input Parameters'!$K$36)</f>
        <v>0.86617664775319736</v>
      </c>
      <c r="W1979" s="2">
        <f ca="1">N1979+(P1979-N1979)*(1-ERF((T1979-R1979)/(2*SQRT(L1979*'Input Parameters'!$E$38))))</f>
        <v>0.10000518295581406</v>
      </c>
      <c r="X1979">
        <f t="shared" ca="1" si="282"/>
        <v>1</v>
      </c>
      <c r="Y1979" s="7"/>
    </row>
    <row r="1980" spans="1:25" ht="15" customHeight="1" x14ac:dyDescent="0.25">
      <c r="A1980" s="139">
        <v>1973</v>
      </c>
      <c r="B1980" s="10">
        <f t="shared" ca="1" si="273"/>
        <v>0.36641795364306518</v>
      </c>
      <c r="C1980" s="60">
        <f ca="1">_xlfn.NORM.INV(B1980,'Input Parameters'!$E$15,'Input Parameters'!$F$15)</f>
        <v>252.46796659161774</v>
      </c>
      <c r="D1980" s="10">
        <f t="shared" ca="1" si="274"/>
        <v>0.81581575957172137</v>
      </c>
      <c r="E1980" s="62">
        <f ca="1">IF(_xlfn.NORM.INV(D1980,'Input Parameters'!$E$17,'Input Parameters'!$F$17)&lt;3500,3500,IF(_xlfn.NORM.INV(D1980,'Input Parameters'!$E$17,'Input Parameters'!$F$17)&gt;5500,5500,_xlfn.NORM.INV(D1980,'Input Parameters'!$E$17,'Input Parameters'!$F$17)))</f>
        <v>5429.673554513236</v>
      </c>
      <c r="F1980" s="10">
        <f t="shared" ca="1" si="275"/>
        <v>0.6620565378379194</v>
      </c>
      <c r="G1980" s="64">
        <f ca="1">_xlfn.NORM.INV(F1980,'Input Parameters'!$E$20,'Input Parameters'!$F$20)</f>
        <v>285.45115160516747</v>
      </c>
      <c r="H1980" s="57">
        <f ca="1">EXP(E1980*(1/'Input Parameters'!$E$23-1/G1980))</f>
        <v>0.61539094163876196</v>
      </c>
      <c r="I1980" s="10">
        <f t="shared" ca="1" si="276"/>
        <v>0.16114884183661882</v>
      </c>
      <c r="J1980" s="30">
        <f ca="1">_xlfn.BETA.INV(I1980,'Input Parameters'!$L$26,'Input Parameters'!$M$26,'Input Parameters'!$J$26,'Input Parameters'!$K$26)</f>
        <v>0.49441858158992424</v>
      </c>
      <c r="K1980" s="168">
        <f ca="1">('Input Parameters'!$E$27/'Input Parameters'!$E$38)^$J1980</f>
        <v>2.8826037181923211E-2</v>
      </c>
      <c r="L1980" s="69">
        <f ca="1">$H1980*$C1980*'Input Parameters'!$E$25*K1980</f>
        <v>4.4786004970171636</v>
      </c>
      <c r="M1980" s="24">
        <f t="shared" ca="1" si="277"/>
        <v>0.42813875698158643</v>
      </c>
      <c r="N1980" s="15">
        <f ca="1">_xlfn.NORM.INV(M1980,'Input Parameters'!$E$29,'Input Parameters'!$F$29)</f>
        <v>9.9981888525857404E-2</v>
      </c>
      <c r="O1980" s="8">
        <f t="shared" ca="1" si="278"/>
        <v>0.39834084546052628</v>
      </c>
      <c r="P1980" s="30">
        <f ca="1">_xlfn.LOGNORM.INV(O1980,'Input Parameters'!$H$30,'Input Parameters'!$I$30)</f>
        <v>2.3758005789905647</v>
      </c>
      <c r="Q1980" s="10">
        <f t="shared" ca="1" si="279"/>
        <v>0.23356767374510867</v>
      </c>
      <c r="R1980" s="30">
        <f>IF('Input Parameters'!$E$32=0,0,_xlfn.BETA.INV(Q1980,'Input Parameters'!$L$32,'Input Parameters'!$M$32,'Input Parameters'!$J$32,'Input Parameters'!$K$32))</f>
        <v>0</v>
      </c>
      <c r="S1980" s="10">
        <f t="shared" ca="1" si="280"/>
        <v>3.6611467912187612E-2</v>
      </c>
      <c r="T1980" s="26">
        <f ca="1">_xlfn.LOGNORM.INV(S1980,'Input Parameters'!$H$34,'Input Parameters'!$I$34)</f>
        <v>40.329444428279686</v>
      </c>
      <c r="U1980" s="10">
        <f t="shared" ca="1" si="281"/>
        <v>9.6334948883396443E-2</v>
      </c>
      <c r="V1980" s="30">
        <f ca="1">_xlfn.BETA.INV(U1980,'Input Parameters'!$L$36,'Input Parameters'!$M$36,'Input Parameters'!$J$36,'Input Parameters'!$K$36)</f>
        <v>0.41452098595244846</v>
      </c>
      <c r="W1980" s="2">
        <f ca="1">N1980+(P1980-N1980)*(1-ERF((T1980-R1980)/(2*SQRT(L1980*'Input Parameters'!$E$38))))</f>
        <v>0.50464966590889881</v>
      </c>
      <c r="X1980">
        <f t="shared" ca="1" si="282"/>
        <v>0</v>
      </c>
      <c r="Y1980" s="7"/>
    </row>
    <row r="1981" spans="1:25" ht="15" customHeight="1" x14ac:dyDescent="0.25">
      <c r="A1981" s="139">
        <v>1974</v>
      </c>
      <c r="B1981" s="10">
        <f t="shared" ca="1" si="273"/>
        <v>0.18588318555269268</v>
      </c>
      <c r="C1981" s="60">
        <f ca="1">_xlfn.NORM.INV(B1981,'Input Parameters'!$E$15,'Input Parameters'!$F$15)</f>
        <v>222.56326847792934</v>
      </c>
      <c r="D1981" s="10">
        <f t="shared" ca="1" si="274"/>
        <v>0.32919973211780196</v>
      </c>
      <c r="E1981" s="62">
        <f ca="1">IF(_xlfn.NORM.INV(D1981,'Input Parameters'!$E$17,'Input Parameters'!$F$17)&lt;3500,3500,IF(_xlfn.NORM.INV(D1981,'Input Parameters'!$E$17,'Input Parameters'!$F$17)&gt;5500,5500,_xlfn.NORM.INV(D1981,'Input Parameters'!$E$17,'Input Parameters'!$F$17)))</f>
        <v>4490.5131865756402</v>
      </c>
      <c r="F1981" s="10">
        <f t="shared" ca="1" si="275"/>
        <v>0.9986523250029643</v>
      </c>
      <c r="G1981" s="64">
        <f ca="1">_xlfn.NORM.INV(F1981,'Input Parameters'!$E$20,'Input Parameters'!$F$20)</f>
        <v>302.75336328070631</v>
      </c>
      <c r="H1981" s="57">
        <f ca="1">EXP(E1981*(1/'Input Parameters'!$E$23-1/G1981))</f>
        <v>1.6446268407105669</v>
      </c>
      <c r="I1981" s="10">
        <f t="shared" ca="1" si="276"/>
        <v>0.12446048335587567</v>
      </c>
      <c r="J1981" s="30">
        <f ca="1">_xlfn.BETA.INV(I1981,'Input Parameters'!$L$26,'Input Parameters'!$M$26,'Input Parameters'!$J$26,'Input Parameters'!$K$26)</f>
        <v>0.46647561282031763</v>
      </c>
      <c r="K1981" s="168">
        <f ca="1">('Input Parameters'!$E$27/'Input Parameters'!$E$38)^$J1981</f>
        <v>3.5223540607903066E-2</v>
      </c>
      <c r="L1981" s="69">
        <f ca="1">$H1981*$C1981*'Input Parameters'!$E$25*K1981</f>
        <v>12.892996735040267</v>
      </c>
      <c r="M1981" s="24">
        <f t="shared" ca="1" si="277"/>
        <v>0.57699602470215738</v>
      </c>
      <c r="N1981" s="15">
        <f ca="1">_xlfn.NORM.INV(M1981,'Input Parameters'!$E$29,'Input Parameters'!$F$29)</f>
        <v>0.10001942144732831</v>
      </c>
      <c r="O1981" s="8">
        <f t="shared" ca="1" si="278"/>
        <v>0.52681835763547191</v>
      </c>
      <c r="P1981" s="30">
        <f ca="1">_xlfn.LOGNORM.INV(O1981,'Input Parameters'!$H$30,'Input Parameters'!$I$30)</f>
        <v>2.7699232888905772</v>
      </c>
      <c r="Q1981" s="10">
        <f t="shared" ca="1" si="279"/>
        <v>0.89553141261613678</v>
      </c>
      <c r="R1981" s="30">
        <f>IF('Input Parameters'!$E$32=0,0,_xlfn.BETA.INV(Q1981,'Input Parameters'!$L$32,'Input Parameters'!$M$32,'Input Parameters'!$J$32,'Input Parameters'!$K$32))</f>
        <v>0</v>
      </c>
      <c r="S1981" s="10">
        <f t="shared" ca="1" si="280"/>
        <v>0.95603322988858752</v>
      </c>
      <c r="T1981" s="26">
        <f ca="1">_xlfn.LOGNORM.INV(S1981,'Input Parameters'!$H$34,'Input Parameters'!$I$34)</f>
        <v>62.340924065664062</v>
      </c>
      <c r="U1981" s="10">
        <f t="shared" ca="1" si="281"/>
        <v>0.60318909507373542</v>
      </c>
      <c r="V1981" s="30">
        <f ca="1">_xlfn.BETA.INV(U1981,'Input Parameters'!$L$36,'Input Parameters'!$M$36,'Input Parameters'!$J$36,'Input Parameters'!$K$36)</f>
        <v>0.62673074434599629</v>
      </c>
      <c r="W1981" s="2">
        <f ca="1">N1981+(P1981-N1981)*(1-ERF((T1981-R1981)/(2*SQRT(L1981*'Input Parameters'!$E$38))))</f>
        <v>0.68625351282835134</v>
      </c>
      <c r="X1981">
        <f t="shared" ca="1" si="282"/>
        <v>0</v>
      </c>
      <c r="Y1981" s="7"/>
    </row>
    <row r="1982" spans="1:25" ht="15" customHeight="1" x14ac:dyDescent="0.25">
      <c r="A1982" s="139">
        <v>1975</v>
      </c>
      <c r="B1982" s="10">
        <f t="shared" ca="1" si="273"/>
        <v>0.45966402604186363</v>
      </c>
      <c r="C1982" s="60">
        <f ca="1">_xlfn.NORM.INV(B1982,'Input Parameters'!$E$15,'Input Parameters'!$F$15)</f>
        <v>265.47847882852631</v>
      </c>
      <c r="D1982" s="10">
        <f t="shared" ca="1" si="274"/>
        <v>0.740910310957822</v>
      </c>
      <c r="E1982" s="62">
        <f ca="1">IF(_xlfn.NORM.INV(D1982,'Input Parameters'!$E$17,'Input Parameters'!$F$17)&lt;3500,3500,IF(_xlfn.NORM.INV(D1982,'Input Parameters'!$E$17,'Input Parameters'!$F$17)&gt;5500,5500,_xlfn.NORM.INV(D1982,'Input Parameters'!$E$17,'Input Parameters'!$F$17)))</f>
        <v>5252.3080687615493</v>
      </c>
      <c r="F1982" s="10">
        <f t="shared" ca="1" si="275"/>
        <v>0.54684621095854935</v>
      </c>
      <c r="G1982" s="64">
        <f ca="1">_xlfn.NORM.INV(F1982,'Input Parameters'!$E$20,'Input Parameters'!$F$20)</f>
        <v>283.43857130218464</v>
      </c>
      <c r="H1982" s="57">
        <f ca="1">EXP(E1982*(1/'Input Parameters'!$E$23-1/G1982))</f>
        <v>0.54865290423295887</v>
      </c>
      <c r="I1982" s="10">
        <f t="shared" ca="1" si="276"/>
        <v>0.47201885267857291</v>
      </c>
      <c r="J1982" s="30">
        <f ca="1">_xlfn.BETA.INV(I1982,'Input Parameters'!$L$26,'Input Parameters'!$M$26,'Input Parameters'!$J$26,'Input Parameters'!$K$26)</f>
        <v>0.65004565111783075</v>
      </c>
      <c r="K1982" s="168">
        <f ca="1">('Input Parameters'!$E$27/'Input Parameters'!$E$38)^$J1982</f>
        <v>9.4400604207618612E-3</v>
      </c>
      <c r="L1982" s="69">
        <f ca="1">$H1982*$C1982*'Input Parameters'!$E$25*K1982</f>
        <v>1.3749970833092446</v>
      </c>
      <c r="M1982" s="24">
        <f t="shared" ca="1" si="277"/>
        <v>0.35744001158263172</v>
      </c>
      <c r="N1982" s="15">
        <f ca="1">_xlfn.NORM.INV(M1982,'Input Parameters'!$E$29,'Input Parameters'!$F$29)</f>
        <v>9.9963469001151981E-2</v>
      </c>
      <c r="O1982" s="8">
        <f t="shared" ca="1" si="278"/>
        <v>0.74517870043183232</v>
      </c>
      <c r="P1982" s="30">
        <f ca="1">_xlfn.LOGNORM.INV(O1982,'Input Parameters'!$H$30,'Input Parameters'!$I$30)</f>
        <v>3.6638909124517918</v>
      </c>
      <c r="Q1982" s="10">
        <f t="shared" ca="1" si="279"/>
        <v>0.70192094488470491</v>
      </c>
      <c r="R1982" s="30">
        <f>IF('Input Parameters'!$E$32=0,0,_xlfn.BETA.INV(Q1982,'Input Parameters'!$L$32,'Input Parameters'!$M$32,'Input Parameters'!$J$32,'Input Parameters'!$K$32))</f>
        <v>0</v>
      </c>
      <c r="S1982" s="10">
        <f t="shared" ca="1" si="280"/>
        <v>0.94859816724836477</v>
      </c>
      <c r="T1982" s="26">
        <f ca="1">_xlfn.LOGNORM.INV(S1982,'Input Parameters'!$H$34,'Input Parameters'!$I$34)</f>
        <v>61.761531133877163</v>
      </c>
      <c r="U1982" s="10">
        <f t="shared" ca="1" si="281"/>
        <v>7.9041951820133849E-2</v>
      </c>
      <c r="V1982" s="30">
        <f ca="1">_xlfn.BETA.INV(U1982,'Input Parameters'!$L$36,'Input Parameters'!$M$36,'Input Parameters'!$J$36,'Input Parameters'!$K$36)</f>
        <v>0.40280280179009598</v>
      </c>
      <c r="W1982" s="2">
        <f ca="1">N1982+(P1982-N1982)*(1-ERF((T1982-R1982)/(2*SQRT(L1982*'Input Parameters'!$E$38))))</f>
        <v>0.10066131421019801</v>
      </c>
      <c r="X1982">
        <f t="shared" ca="1" si="282"/>
        <v>1</v>
      </c>
      <c r="Y1982" s="7"/>
    </row>
    <row r="1983" spans="1:25" ht="15" customHeight="1" x14ac:dyDescent="0.25">
      <c r="A1983" s="139">
        <v>1976</v>
      </c>
      <c r="B1983" s="10">
        <f t="shared" ca="1" si="273"/>
        <v>0.70385605228195891</v>
      </c>
      <c r="C1983" s="60">
        <f ca="1">_xlfn.NORM.INV(B1983,'Input Parameters'!$E$15,'Input Parameters'!$F$15)</f>
        <v>299.98906196304551</v>
      </c>
      <c r="D1983" s="10">
        <f t="shared" ca="1" si="274"/>
        <v>0.83410937140589592</v>
      </c>
      <c r="E1983" s="62">
        <f ca="1">IF(_xlfn.NORM.INV(D1983,'Input Parameters'!$E$17,'Input Parameters'!$F$17)&lt;3500,3500,IF(_xlfn.NORM.INV(D1983,'Input Parameters'!$E$17,'Input Parameters'!$F$17)&gt;5500,5500,_xlfn.NORM.INV(D1983,'Input Parameters'!$E$17,'Input Parameters'!$F$17)))</f>
        <v>5479.3725758277578</v>
      </c>
      <c r="F1983" s="10">
        <f t="shared" ca="1" si="275"/>
        <v>0.17973462313570965</v>
      </c>
      <c r="G1983" s="64">
        <f ca="1">_xlfn.NORM.INV(F1983,'Input Parameters'!$E$20,'Input Parameters'!$F$20)</f>
        <v>276.51027476249362</v>
      </c>
      <c r="H1983" s="57">
        <f ca="1">EXP(E1983*(1/'Input Parameters'!$E$23-1/G1983))</f>
        <v>0.32935417917353277</v>
      </c>
      <c r="I1983" s="10">
        <f t="shared" ca="1" si="276"/>
        <v>0.91307826246731638</v>
      </c>
      <c r="J1983" s="30">
        <f ca="1">_xlfn.BETA.INV(I1983,'Input Parameters'!$L$26,'Input Parameters'!$M$26,'Input Parameters'!$J$26,'Input Parameters'!$K$26)</f>
        <v>0.8476464971038058</v>
      </c>
      <c r="K1983" s="168">
        <f ca="1">('Input Parameters'!$E$27/'Input Parameters'!$E$38)^$J1983</f>
        <v>2.2877454616734433E-3</v>
      </c>
      <c r="L1983" s="69">
        <f ca="1">$H1983*$C1983*'Input Parameters'!$E$25*K1983</f>
        <v>0.2260353170302383</v>
      </c>
      <c r="M1983" s="24">
        <f t="shared" ca="1" si="277"/>
        <v>0.80305611890835316</v>
      </c>
      <c r="N1983" s="15">
        <f ca="1">_xlfn.NORM.INV(M1983,'Input Parameters'!$E$29,'Input Parameters'!$F$29)</f>
        <v>0.10008525881033374</v>
      </c>
      <c r="O1983" s="8">
        <f t="shared" ca="1" si="278"/>
        <v>0.14277057867846932</v>
      </c>
      <c r="P1983" s="30">
        <f ca="1">_xlfn.LOGNORM.INV(O1983,'Input Parameters'!$H$30,'Input Parameters'!$I$30)</f>
        <v>1.6202160690149099</v>
      </c>
      <c r="Q1983" s="10">
        <f t="shared" ca="1" si="279"/>
        <v>0.66925052345942315</v>
      </c>
      <c r="R1983" s="30">
        <f>IF('Input Parameters'!$E$32=0,0,_xlfn.BETA.INV(Q1983,'Input Parameters'!$L$32,'Input Parameters'!$M$32,'Input Parameters'!$J$32,'Input Parameters'!$K$32))</f>
        <v>0</v>
      </c>
      <c r="S1983" s="10">
        <f t="shared" ca="1" si="280"/>
        <v>0.86448280744698058</v>
      </c>
      <c r="T1983" s="26">
        <f ca="1">_xlfn.LOGNORM.INV(S1983,'Input Parameters'!$H$34,'Input Parameters'!$I$34)</f>
        <v>57.812023316465272</v>
      </c>
      <c r="U1983" s="10">
        <f t="shared" ca="1" si="281"/>
        <v>0.46384745617677448</v>
      </c>
      <c r="V1983" s="30">
        <f ca="1">_xlfn.BETA.INV(U1983,'Input Parameters'!$L$36,'Input Parameters'!$M$36,'Input Parameters'!$J$36,'Input Parameters'!$K$36)</f>
        <v>0.57218507744882974</v>
      </c>
      <c r="W1983" s="2">
        <f ca="1">N1983+(P1983-N1983)*(1-ERF((T1983-R1983)/(2*SQRT(L1983*'Input Parameters'!$E$38))))</f>
        <v>0.10008525881033374</v>
      </c>
      <c r="X1983">
        <f t="shared" ca="1" si="282"/>
        <v>1</v>
      </c>
      <c r="Y1983" s="7"/>
    </row>
    <row r="1984" spans="1:25" ht="15" customHeight="1" x14ac:dyDescent="0.25">
      <c r="A1984" s="139">
        <v>1977</v>
      </c>
      <c r="B1984" s="10">
        <f t="shared" ca="1" si="273"/>
        <v>0.2858700235218754</v>
      </c>
      <c r="C1984" s="60">
        <f ca="1">_xlfn.NORM.INV(B1984,'Input Parameters'!$E$15,'Input Parameters'!$F$15)</f>
        <v>240.32131359106955</v>
      </c>
      <c r="D1984" s="10">
        <f t="shared" ca="1" si="274"/>
        <v>0.59862935119003691</v>
      </c>
      <c r="E1984" s="62">
        <f ca="1">IF(_xlfn.NORM.INV(D1984,'Input Parameters'!$E$17,'Input Parameters'!$F$17)&lt;3500,3500,IF(_xlfn.NORM.INV(D1984,'Input Parameters'!$E$17,'Input Parameters'!$F$17)&gt;5500,5500,_xlfn.NORM.INV(D1984,'Input Parameters'!$E$17,'Input Parameters'!$F$17)))</f>
        <v>4974.8606536140906</v>
      </c>
      <c r="F1984" s="10">
        <f t="shared" ca="1" si="275"/>
        <v>7.5446473937527458E-2</v>
      </c>
      <c r="G1984" s="64">
        <f ca="1">_xlfn.NORM.INV(F1984,'Input Parameters'!$E$20,'Input Parameters'!$F$20)</f>
        <v>273.02622353533542</v>
      </c>
      <c r="H1984" s="57">
        <f ca="1">EXP(E1984*(1/'Input Parameters'!$E$23-1/G1984))</f>
        <v>0.28997815324638931</v>
      </c>
      <c r="I1984" s="10">
        <f t="shared" ca="1" si="276"/>
        <v>6.1430653782023725E-2</v>
      </c>
      <c r="J1984" s="30">
        <f ca="1">_xlfn.BETA.INV(I1984,'Input Parameters'!$L$26,'Input Parameters'!$M$26,'Input Parameters'!$J$26,'Input Parameters'!$K$26)</f>
        <v>0.40093331116281478</v>
      </c>
      <c r="K1984" s="168">
        <f ca="1">('Input Parameters'!$E$27/'Input Parameters'!$E$38)^$J1984</f>
        <v>5.6365153014479932E-2</v>
      </c>
      <c r="L1984" s="69">
        <f ca="1">$H1984*$C1984*'Input Parameters'!$E$25*K1984</f>
        <v>3.9279708772178425</v>
      </c>
      <c r="M1984" s="24">
        <f t="shared" ca="1" si="277"/>
        <v>0.18393980852866532</v>
      </c>
      <c r="N1984" s="15">
        <f ca="1">_xlfn.NORM.INV(M1984,'Input Parameters'!$E$29,'Input Parameters'!$F$29)</f>
        <v>9.9909954773400353E-2</v>
      </c>
      <c r="O1984" s="8">
        <f t="shared" ca="1" si="278"/>
        <v>0.69817056324800819</v>
      </c>
      <c r="P1984" s="30">
        <f ca="1">_xlfn.LOGNORM.INV(O1984,'Input Parameters'!$H$30,'Input Parameters'!$I$30)</f>
        <v>3.4290220978498391</v>
      </c>
      <c r="Q1984" s="10">
        <f t="shared" ca="1" si="279"/>
        <v>0.22064844118222449</v>
      </c>
      <c r="R1984" s="30">
        <f>IF('Input Parameters'!$E$32=0,0,_xlfn.BETA.INV(Q1984,'Input Parameters'!$L$32,'Input Parameters'!$M$32,'Input Parameters'!$J$32,'Input Parameters'!$K$32))</f>
        <v>0</v>
      </c>
      <c r="S1984" s="10">
        <f t="shared" ca="1" si="280"/>
        <v>0.51854801575107601</v>
      </c>
      <c r="T1984" s="26">
        <f ca="1">_xlfn.LOGNORM.INV(S1984,'Input Parameters'!$H$34,'Input Parameters'!$I$34)</f>
        <v>50.700484136511413</v>
      </c>
      <c r="U1984" s="10">
        <f t="shared" ca="1" si="281"/>
        <v>0.94022955539289854</v>
      </c>
      <c r="V1984" s="30">
        <f ca="1">_xlfn.BETA.INV(U1984,'Input Parameters'!$L$36,'Input Parameters'!$M$36,'Input Parameters'!$J$36,'Input Parameters'!$K$36)</f>
        <v>0.85285748723633281</v>
      </c>
      <c r="W1984" s="2">
        <f ca="1">N1984+(P1984-N1984)*(1-ERF((T1984-R1984)/(2*SQRT(L1984*'Input Parameters'!$E$38))))</f>
        <v>0.33450437397725069</v>
      </c>
      <c r="X1984">
        <f t="shared" ca="1" si="282"/>
        <v>1</v>
      </c>
      <c r="Y1984" s="7"/>
    </row>
    <row r="1985" spans="1:25" ht="15" customHeight="1" x14ac:dyDescent="0.25">
      <c r="A1985" s="139">
        <v>1978</v>
      </c>
      <c r="B1985" s="10">
        <f t="shared" ca="1" si="273"/>
        <v>1.519051074115807E-2</v>
      </c>
      <c r="C1985" s="60">
        <f ca="1">_xlfn.NORM.INV(B1985,'Input Parameters'!$E$15,'Input Parameters'!$F$15)</f>
        <v>153.63368625845754</v>
      </c>
      <c r="D1985" s="10">
        <f t="shared" ca="1" si="274"/>
        <v>5.2489268840584913E-2</v>
      </c>
      <c r="E1985" s="62">
        <f ca="1">IF(_xlfn.NORM.INV(D1985,'Input Parameters'!$E$17,'Input Parameters'!$F$17)&lt;3500,3500,IF(_xlfn.NORM.INV(D1985,'Input Parameters'!$E$17,'Input Parameters'!$F$17)&gt;5500,5500,_xlfn.NORM.INV(D1985,'Input Parameters'!$E$17,'Input Parameters'!$F$17)))</f>
        <v>3665.1723575272863</v>
      </c>
      <c r="F1985" s="10">
        <f t="shared" ca="1" si="275"/>
        <v>8.9028232317310829E-3</v>
      </c>
      <c r="G1985" s="64">
        <f ca="1">_xlfn.NORM.INV(F1985,'Input Parameters'!$E$20,'Input Parameters'!$F$20)</f>
        <v>266.77344453108498</v>
      </c>
      <c r="H1985" s="57">
        <f ca="1">EXP(E1985*(1/'Input Parameters'!$E$23-1/G1985))</f>
        <v>0.29326160504791032</v>
      </c>
      <c r="I1985" s="10">
        <f t="shared" ca="1" si="276"/>
        <v>0.51615332214016618</v>
      </c>
      <c r="J1985" s="30">
        <f ca="1">_xlfn.BETA.INV(I1985,'Input Parameters'!$L$26,'Input Parameters'!$M$26,'Input Parameters'!$J$26,'Input Parameters'!$K$26)</f>
        <v>0.66789287025522126</v>
      </c>
      <c r="K1985" s="168">
        <f ca="1">('Input Parameters'!$E$27/'Input Parameters'!$E$38)^$J1985</f>
        <v>8.3057151802750483E-3</v>
      </c>
      <c r="L1985" s="69">
        <f ca="1">$H1985*$C1985*'Input Parameters'!$E$25*K1985</f>
        <v>0.37421284645442515</v>
      </c>
      <c r="M1985" s="24">
        <f t="shared" ca="1" si="277"/>
        <v>0.12285825181079779</v>
      </c>
      <c r="N1985" s="15">
        <f ca="1">_xlfn.NORM.INV(M1985,'Input Parameters'!$E$29,'Input Parameters'!$F$29)</f>
        <v>9.988391834316028E-2</v>
      </c>
      <c r="O1985" s="8">
        <f t="shared" ca="1" si="278"/>
        <v>0.86549298509928763</v>
      </c>
      <c r="P1985" s="30">
        <f ca="1">_xlfn.LOGNORM.INV(O1985,'Input Parameters'!$H$30,'Input Parameters'!$I$30)</f>
        <v>4.5230200814557335</v>
      </c>
      <c r="Q1985" s="10">
        <f t="shared" ca="1" si="279"/>
        <v>0.17485268835430423</v>
      </c>
      <c r="R1985" s="30">
        <f>IF('Input Parameters'!$E$32=0,0,_xlfn.BETA.INV(Q1985,'Input Parameters'!$L$32,'Input Parameters'!$M$32,'Input Parameters'!$J$32,'Input Parameters'!$K$32))</f>
        <v>0</v>
      </c>
      <c r="S1985" s="10">
        <f t="shared" ca="1" si="280"/>
        <v>0.52365815787531511</v>
      </c>
      <c r="T1985" s="26">
        <f ca="1">_xlfn.LOGNORM.INV(S1985,'Input Parameters'!$H$34,'Input Parameters'!$I$34)</f>
        <v>50.781527518934276</v>
      </c>
      <c r="U1985" s="10">
        <f t="shared" ca="1" si="281"/>
        <v>0.96144153447420533</v>
      </c>
      <c r="V1985" s="30">
        <f ca="1">_xlfn.BETA.INV(U1985,'Input Parameters'!$L$36,'Input Parameters'!$M$36,'Input Parameters'!$J$36,'Input Parameters'!$K$36)</f>
        <v>0.89242340192735958</v>
      </c>
      <c r="W1985" s="2">
        <f ca="1">N1985+(P1985-N1985)*(1-ERF((T1985-R1985)/(2*SQRT(L1985*'Input Parameters'!$E$38))))</f>
        <v>9.9883937629480266E-2</v>
      </c>
      <c r="X1985">
        <f t="shared" ca="1" si="282"/>
        <v>1</v>
      </c>
      <c r="Y1985" s="7"/>
    </row>
    <row r="1986" spans="1:25" ht="15" customHeight="1" x14ac:dyDescent="0.25">
      <c r="A1986" s="139">
        <v>1979</v>
      </c>
      <c r="B1986" s="10">
        <f t="shared" ca="1" si="273"/>
        <v>0.65140572995938417</v>
      </c>
      <c r="C1986" s="60">
        <f ca="1">_xlfn.NORM.INV(B1986,'Input Parameters'!$E$15,'Input Parameters'!$F$15)</f>
        <v>292.05486632621586</v>
      </c>
      <c r="D1986" s="10">
        <f t="shared" ca="1" si="274"/>
        <v>0.51420640886144497</v>
      </c>
      <c r="E1986" s="62">
        <f ca="1">IF(_xlfn.NORM.INV(D1986,'Input Parameters'!$E$17,'Input Parameters'!$F$17)&lt;3500,3500,IF(_xlfn.NORM.INV(D1986,'Input Parameters'!$E$17,'Input Parameters'!$F$17)&gt;5500,5500,_xlfn.NORM.INV(D1986,'Input Parameters'!$E$17,'Input Parameters'!$F$17)))</f>
        <v>4824.9324009208021</v>
      </c>
      <c r="F1986" s="10">
        <f t="shared" ca="1" si="275"/>
        <v>0.74408320044783072</v>
      </c>
      <c r="G1986" s="64">
        <f ca="1">_xlfn.NORM.INV(F1986,'Input Parameters'!$E$20,'Input Parameters'!$F$20)</f>
        <v>287.04510133733282</v>
      </c>
      <c r="H1986" s="57">
        <f ca="1">EXP(E1986*(1/'Input Parameters'!$E$23-1/G1986))</f>
        <v>0.71350665603747598</v>
      </c>
      <c r="I1986" s="10">
        <f t="shared" ca="1" si="276"/>
        <v>0.38290289541093703</v>
      </c>
      <c r="J1986" s="30">
        <f ca="1">_xlfn.BETA.INV(I1986,'Input Parameters'!$L$26,'Input Parameters'!$M$26,'Input Parameters'!$J$26,'Input Parameters'!$K$26)</f>
        <v>0.61248024919426325</v>
      </c>
      <c r="K1986" s="168">
        <f ca="1">('Input Parameters'!$E$27/'Input Parameters'!$E$38)^$J1986</f>
        <v>1.2359437002903642E-2</v>
      </c>
      <c r="L1986" s="69">
        <f ca="1">$H1986*$C1986*'Input Parameters'!$E$25*K1986</f>
        <v>2.5754976863261718</v>
      </c>
      <c r="M1986" s="24">
        <f t="shared" ca="1" si="277"/>
        <v>0.5097679618396036</v>
      </c>
      <c r="N1986" s="15">
        <f ca="1">_xlfn.NORM.INV(M1986,'Input Parameters'!$E$29,'Input Parameters'!$F$29)</f>
        <v>0.10000244870962628</v>
      </c>
      <c r="O1986" s="8">
        <f t="shared" ca="1" si="278"/>
        <v>0.90672462124300024</v>
      </c>
      <c r="P1986" s="30">
        <f ca="1">_xlfn.LOGNORM.INV(O1986,'Input Parameters'!$H$30,'Input Parameters'!$I$30)</f>
        <v>5.0077438485172063</v>
      </c>
      <c r="Q1986" s="10">
        <f t="shared" ca="1" si="279"/>
        <v>4.5435701172945042E-2</v>
      </c>
      <c r="R1986" s="30">
        <f>IF('Input Parameters'!$E$32=0,0,_xlfn.BETA.INV(Q1986,'Input Parameters'!$L$32,'Input Parameters'!$M$32,'Input Parameters'!$J$32,'Input Parameters'!$K$32))</f>
        <v>0</v>
      </c>
      <c r="S1986" s="10">
        <f t="shared" ca="1" si="280"/>
        <v>0.48507175486307463</v>
      </c>
      <c r="T1986" s="26">
        <f ca="1">_xlfn.LOGNORM.INV(S1986,'Input Parameters'!$H$34,'Input Parameters'!$I$34)</f>
        <v>50.173341834978466</v>
      </c>
      <c r="U1986" s="10">
        <f t="shared" ca="1" si="281"/>
        <v>0.25510769315097948</v>
      </c>
      <c r="V1986" s="30">
        <f ca="1">_xlfn.BETA.INV(U1986,'Input Parameters'!$L$36,'Input Parameters'!$M$36,'Input Parameters'!$J$36,'Input Parameters'!$K$36)</f>
        <v>0.4922547879845901</v>
      </c>
      <c r="W1986" s="2">
        <f ca="1">N1986+(P1986-N1986)*(1-ERF((T1986-R1986)/(2*SQRT(L1986*'Input Parameters'!$E$38))))</f>
        <v>0.23279342562858779</v>
      </c>
      <c r="X1986">
        <f t="shared" ca="1" si="282"/>
        <v>1</v>
      </c>
      <c r="Y1986" s="7"/>
    </row>
    <row r="1987" spans="1:25" ht="15" customHeight="1" x14ac:dyDescent="0.25">
      <c r="A1987" s="139">
        <v>1980</v>
      </c>
      <c r="B1987" s="10">
        <f t="shared" ca="1" si="273"/>
        <v>0.15339248300097252</v>
      </c>
      <c r="C1987" s="60">
        <f ca="1">_xlfn.NORM.INV(B1987,'Input Parameters'!$E$15,'Input Parameters'!$F$15)</f>
        <v>215.58196983684712</v>
      </c>
      <c r="D1987" s="10">
        <f t="shared" ca="1" si="274"/>
        <v>5.0214897813354864E-2</v>
      </c>
      <c r="E1987" s="62">
        <f ca="1">IF(_xlfn.NORM.INV(D1987,'Input Parameters'!$E$17,'Input Parameters'!$F$17)&lt;3500,3500,IF(_xlfn.NORM.INV(D1987,'Input Parameters'!$E$17,'Input Parameters'!$F$17)&gt;5500,5500,_xlfn.NORM.INV(D1987,'Input Parameters'!$E$17,'Input Parameters'!$F$17)))</f>
        <v>3650.0585182613522</v>
      </c>
      <c r="F1987" s="10">
        <f t="shared" ca="1" si="275"/>
        <v>0.44795458002375022</v>
      </c>
      <c r="G1987" s="64">
        <f ca="1">_xlfn.NORM.INV(F1987,'Input Parameters'!$E$20,'Input Parameters'!$F$20)</f>
        <v>281.77343366135796</v>
      </c>
      <c r="H1987" s="57">
        <f ca="1">EXP(E1987*(1/'Input Parameters'!$E$23-1/G1987))</f>
        <v>0.6106273754055489</v>
      </c>
      <c r="I1987" s="10">
        <f t="shared" ca="1" si="276"/>
        <v>0.18546104078278758</v>
      </c>
      <c r="J1987" s="30">
        <f ca="1">_xlfn.BETA.INV(I1987,'Input Parameters'!$L$26,'Input Parameters'!$M$26,'Input Parameters'!$J$26,'Input Parameters'!$K$26)</f>
        <v>0.51074050699907936</v>
      </c>
      <c r="K1987" s="168">
        <f ca="1">('Input Parameters'!$E$27/'Input Parameters'!$E$38)^$J1987</f>
        <v>2.5641227076915466E-2</v>
      </c>
      <c r="L1987" s="69">
        <f ca="1">$H1987*$C1987*'Input Parameters'!$E$25*K1987</f>
        <v>3.375417604923491</v>
      </c>
      <c r="M1987" s="24">
        <f t="shared" ca="1" si="277"/>
        <v>0.20960366723224355</v>
      </c>
      <c r="N1987" s="15">
        <f ca="1">_xlfn.NORM.INV(M1987,'Input Parameters'!$E$29,'Input Parameters'!$F$29)</f>
        <v>9.991922027951218E-2</v>
      </c>
      <c r="O1987" s="8">
        <f t="shared" ca="1" si="278"/>
        <v>0.11158223908727416</v>
      </c>
      <c r="P1987" s="30">
        <f ca="1">_xlfn.LOGNORM.INV(O1987,'Input Parameters'!$H$30,'Input Parameters'!$I$30)</f>
        <v>1.5092409231333039</v>
      </c>
      <c r="Q1987" s="10">
        <f t="shared" ca="1" si="279"/>
        <v>0.12857209727163299</v>
      </c>
      <c r="R1987" s="30">
        <f>IF('Input Parameters'!$E$32=0,0,_xlfn.BETA.INV(Q1987,'Input Parameters'!$L$32,'Input Parameters'!$M$32,'Input Parameters'!$J$32,'Input Parameters'!$K$32))</f>
        <v>0</v>
      </c>
      <c r="S1987" s="10">
        <f t="shared" ca="1" si="280"/>
        <v>0.50950309913719083</v>
      </c>
      <c r="T1987" s="26">
        <f ca="1">_xlfn.LOGNORM.INV(S1987,'Input Parameters'!$H$34,'Input Parameters'!$I$34)</f>
        <v>50.557464497798179</v>
      </c>
      <c r="U1987" s="10">
        <f t="shared" ca="1" si="281"/>
        <v>0.69074778267248316</v>
      </c>
      <c r="V1987" s="30">
        <f ca="1">_xlfn.BETA.INV(U1987,'Input Parameters'!$L$36,'Input Parameters'!$M$36,'Input Parameters'!$J$36,'Input Parameters'!$K$36)</f>
        <v>0.66523734967941173</v>
      </c>
      <c r="W1987" s="2">
        <f ca="1">N1987+(P1987-N1987)*(1-ERF((T1987-R1987)/(2*SQRT(L1987*'Input Parameters'!$E$38))))</f>
        <v>0.17274490770860923</v>
      </c>
      <c r="X1987">
        <f t="shared" ca="1" si="282"/>
        <v>1</v>
      </c>
      <c r="Y1987" s="7"/>
    </row>
    <row r="1988" spans="1:25" ht="15" customHeight="1" x14ac:dyDescent="0.25">
      <c r="A1988" s="139">
        <v>1981</v>
      </c>
      <c r="B1988" s="10">
        <f t="shared" ca="1" si="273"/>
        <v>0.7559964147128726</v>
      </c>
      <c r="C1988" s="60">
        <f ca="1">_xlfn.NORM.INV(B1988,'Input Parameters'!$E$15,'Input Parameters'!$F$15)</f>
        <v>308.54937062232011</v>
      </c>
      <c r="D1988" s="10">
        <f t="shared" ca="1" si="274"/>
        <v>0.8506817080742447</v>
      </c>
      <c r="E1988" s="62">
        <f ca="1">IF(_xlfn.NORM.INV(D1988,'Input Parameters'!$E$17,'Input Parameters'!$F$17)&lt;3500,3500,IF(_xlfn.NORM.INV(D1988,'Input Parameters'!$E$17,'Input Parameters'!$F$17)&gt;5500,5500,_xlfn.NORM.INV(D1988,'Input Parameters'!$E$17,'Input Parameters'!$F$17)))</f>
        <v>5500</v>
      </c>
      <c r="F1988" s="10">
        <f t="shared" ca="1" si="275"/>
        <v>0.52586622688735796</v>
      </c>
      <c r="G1988" s="64">
        <f ca="1">_xlfn.NORM.INV(F1988,'Input Parameters'!$E$20,'Input Parameters'!$F$20)</f>
        <v>283.08471281717647</v>
      </c>
      <c r="H1988" s="57">
        <f ca="1">EXP(E1988*(1/'Input Parameters'!$E$23-1/G1988))</f>
        <v>0.52055798429616129</v>
      </c>
      <c r="I1988" s="10">
        <f t="shared" ca="1" si="276"/>
        <v>0.61440920120322362</v>
      </c>
      <c r="J1988" s="30">
        <f ca="1">_xlfn.BETA.INV(I1988,'Input Parameters'!$L$26,'Input Parameters'!$M$26,'Input Parameters'!$J$26,'Input Parameters'!$K$26)</f>
        <v>0.70700786730894971</v>
      </c>
      <c r="K1988" s="168">
        <f ca="1">('Input Parameters'!$E$27/'Input Parameters'!$E$38)^$J1988</f>
        <v>6.2737298530576822E-3</v>
      </c>
      <c r="L1988" s="69">
        <f ca="1">$H1988*$C1988*'Input Parameters'!$E$25*K1988</f>
        <v>1.0076729278730914</v>
      </c>
      <c r="M1988" s="24">
        <f t="shared" ca="1" si="277"/>
        <v>0.84558063849419396</v>
      </c>
      <c r="N1988" s="15">
        <f ca="1">_xlfn.NORM.INV(M1988,'Input Parameters'!$E$29,'Input Parameters'!$F$29)</f>
        <v>0.10010176617663558</v>
      </c>
      <c r="O1988" s="8">
        <f t="shared" ca="1" si="278"/>
        <v>0.98002597212693832</v>
      </c>
      <c r="P1988" s="30">
        <f ca="1">_xlfn.LOGNORM.INV(O1988,'Input Parameters'!$H$30,'Input Parameters'!$I$30)</f>
        <v>7.0812146065877233</v>
      </c>
      <c r="Q1988" s="10">
        <f t="shared" ca="1" si="279"/>
        <v>4.8527718877592885E-2</v>
      </c>
      <c r="R1988" s="30">
        <f>IF('Input Parameters'!$E$32=0,0,_xlfn.BETA.INV(Q1988,'Input Parameters'!$L$32,'Input Parameters'!$M$32,'Input Parameters'!$J$32,'Input Parameters'!$K$32))</f>
        <v>0</v>
      </c>
      <c r="S1988" s="10">
        <f t="shared" ca="1" si="280"/>
        <v>0.61752924627287065</v>
      </c>
      <c r="T1988" s="26">
        <f ca="1">_xlfn.LOGNORM.INV(S1988,'Input Parameters'!$H$34,'Input Parameters'!$I$34)</f>
        <v>52.319766773798683</v>
      </c>
      <c r="U1988" s="10">
        <f t="shared" ca="1" si="281"/>
        <v>0.88810054653400405</v>
      </c>
      <c r="V1988" s="30">
        <f ca="1">_xlfn.BETA.INV(U1988,'Input Parameters'!$L$36,'Input Parameters'!$M$36,'Input Parameters'!$J$36,'Input Parameters'!$K$36)</f>
        <v>0.79030275045696996</v>
      </c>
      <c r="W1988" s="2">
        <f ca="1">N1988+(P1988-N1988)*(1-ERF((T1988-R1988)/(2*SQRT(L1988*'Input Parameters'!$E$38))))</f>
        <v>0.10169552094114312</v>
      </c>
      <c r="X1988">
        <f t="shared" ca="1" si="282"/>
        <v>1</v>
      </c>
      <c r="Y1988" s="7"/>
    </row>
    <row r="1989" spans="1:25" ht="15" customHeight="1" x14ac:dyDescent="0.25">
      <c r="A1989" s="139">
        <v>1982</v>
      </c>
      <c r="B1989" s="10">
        <f t="shared" ref="B1989:B2052" ca="1" si="283">RAND()</f>
        <v>0.2912122278407353</v>
      </c>
      <c r="C1989" s="60">
        <f ca="1">_xlfn.NORM.INV(B1989,'Input Parameters'!$E$15,'Input Parameters'!$F$15)</f>
        <v>241.16911040980133</v>
      </c>
      <c r="D1989" s="10">
        <f t="shared" ref="D1989:D2052" ca="1" si="284">RAND()</f>
        <v>0.11320625852072952</v>
      </c>
      <c r="E1989" s="62">
        <f ca="1">IF(_xlfn.NORM.INV(D1989,'Input Parameters'!$E$17,'Input Parameters'!$F$17)&lt;3500,3500,IF(_xlfn.NORM.INV(D1989,'Input Parameters'!$E$17,'Input Parameters'!$F$17)&gt;5500,5500,_xlfn.NORM.INV(D1989,'Input Parameters'!$E$17,'Input Parameters'!$F$17)))</f>
        <v>3953.2437119071392</v>
      </c>
      <c r="F1989" s="10">
        <f t="shared" ref="F1989:F2052" ca="1" si="285">RAND()</f>
        <v>3.8750585576140528E-3</v>
      </c>
      <c r="G1989" s="64">
        <f ca="1">_xlfn.NORM.INV(F1989,'Input Parameters'!$E$20,'Input Parameters'!$F$20)</f>
        <v>264.80946440638456</v>
      </c>
      <c r="H1989" s="57">
        <f ca="1">EXP(E1989*(1/'Input Parameters'!$E$23-1/G1989))</f>
        <v>0.23859002026920045</v>
      </c>
      <c r="I1989" s="10">
        <f t="shared" ref="I1989:I2052" ca="1" si="286">RAND()</f>
        <v>0.85307175315966766</v>
      </c>
      <c r="J1989" s="30">
        <f ca="1">_xlfn.BETA.INV(I1989,'Input Parameters'!$L$26,'Input Parameters'!$M$26,'Input Parameters'!$J$26,'Input Parameters'!$K$26)</f>
        <v>0.81188265065686782</v>
      </c>
      <c r="K1989" s="168">
        <f ca="1">('Input Parameters'!$E$27/'Input Parameters'!$E$38)^$J1989</f>
        <v>2.9567826607435916E-3</v>
      </c>
      <c r="L1989" s="69">
        <f ca="1">$H1989*$C1989*'Input Parameters'!$E$25*K1989</f>
        <v>0.17013487965766039</v>
      </c>
      <c r="M1989" s="24">
        <f t="shared" ref="M1989:M2052" ca="1" si="287">RAND()</f>
        <v>0.42634498701172618</v>
      </c>
      <c r="N1989" s="15">
        <f ca="1">_xlfn.NORM.INV(M1989,'Input Parameters'!$E$29,'Input Parameters'!$F$29)</f>
        <v>9.9981431268186441E-2</v>
      </c>
      <c r="O1989" s="8">
        <f t="shared" ref="O1989:O2052" ca="1" si="288">RAND()</f>
        <v>0.22870707313168315</v>
      </c>
      <c r="P1989" s="30">
        <f ca="1">_xlfn.LOGNORM.INV(O1989,'Input Parameters'!$H$30,'Input Parameters'!$I$30)</f>
        <v>1.8889269901491357</v>
      </c>
      <c r="Q1989" s="10">
        <f t="shared" ref="Q1989:Q2052" ca="1" si="289">RAND()</f>
        <v>0.61756021364415292</v>
      </c>
      <c r="R1989" s="30">
        <f>IF('Input Parameters'!$E$32=0,0,_xlfn.BETA.INV(Q1989,'Input Parameters'!$L$32,'Input Parameters'!$M$32,'Input Parameters'!$J$32,'Input Parameters'!$K$32))</f>
        <v>0</v>
      </c>
      <c r="S1989" s="10">
        <f t="shared" ref="S1989:S2052" ca="1" si="290">RAND()</f>
        <v>0.26783700879970751</v>
      </c>
      <c r="T1989" s="26">
        <f ca="1">_xlfn.LOGNORM.INV(S1989,'Input Parameters'!$H$34,'Input Parameters'!$I$34)</f>
        <v>46.66634147741766</v>
      </c>
      <c r="U1989" s="10">
        <f t="shared" ref="U1989:U2052" ca="1" si="291">RAND()</f>
        <v>0.62413679994374516</v>
      </c>
      <c r="V1989" s="30">
        <f ca="1">_xlfn.BETA.INV(U1989,'Input Parameters'!$L$36,'Input Parameters'!$M$36,'Input Parameters'!$J$36,'Input Parameters'!$K$36)</f>
        <v>0.63551975174664421</v>
      </c>
      <c r="W1989" s="2">
        <f ca="1">N1989+(P1989-N1989)*(1-ERF((T1989-R1989)/(2*SQRT(L1989*'Input Parameters'!$E$38))))</f>
        <v>9.998143126818862E-2</v>
      </c>
      <c r="X1989">
        <f t="shared" ca="1" si="282"/>
        <v>1</v>
      </c>
      <c r="Y1989" s="7"/>
    </row>
    <row r="1990" spans="1:25" ht="15" customHeight="1" x14ac:dyDescent="0.25">
      <c r="A1990" s="139">
        <v>1983</v>
      </c>
      <c r="B1990" s="10">
        <f t="shared" ca="1" si="283"/>
        <v>0.8359920159761548</v>
      </c>
      <c r="C1990" s="60">
        <f ca="1">_xlfn.NORM.INV(B1990,'Input Parameters'!$E$15,'Input Parameters'!$F$15)</f>
        <v>323.97477894919183</v>
      </c>
      <c r="D1990" s="10">
        <f t="shared" ca="1" si="284"/>
        <v>0.85146352246212997</v>
      </c>
      <c r="E1990" s="62">
        <f ca="1">IF(_xlfn.NORM.INV(D1990,'Input Parameters'!$E$17,'Input Parameters'!$F$17)&lt;3500,3500,IF(_xlfn.NORM.INV(D1990,'Input Parameters'!$E$17,'Input Parameters'!$F$17)&gt;5500,5500,_xlfn.NORM.INV(D1990,'Input Parameters'!$E$17,'Input Parameters'!$F$17)))</f>
        <v>5500</v>
      </c>
      <c r="F1990" s="10">
        <f t="shared" ca="1" si="285"/>
        <v>0.14922144416856964</v>
      </c>
      <c r="G1990" s="64">
        <f ca="1">_xlfn.NORM.INV(F1990,'Input Parameters'!$E$20,'Input Parameters'!$F$20)</f>
        <v>275.68348503400688</v>
      </c>
      <c r="H1990" s="57">
        <f ca="1">EXP(E1990*(1/'Input Parameters'!$E$23-1/G1990))</f>
        <v>0.30898700761839437</v>
      </c>
      <c r="I1990" s="10">
        <f t="shared" ca="1" si="286"/>
        <v>0.99330295630514842</v>
      </c>
      <c r="J1990" s="30">
        <f ca="1">_xlfn.BETA.INV(I1990,'Input Parameters'!$L$26,'Input Parameters'!$M$26,'Input Parameters'!$J$26,'Input Parameters'!$K$26)</f>
        <v>0.93917157376426397</v>
      </c>
      <c r="K1990" s="168">
        <f ca="1">('Input Parameters'!$E$27/'Input Parameters'!$E$38)^$J1990</f>
        <v>1.186556326813683E-3</v>
      </c>
      <c r="L1990" s="69">
        <f ca="1">$H1990*$C1990*'Input Parameters'!$E$25*K1990</f>
        <v>0.11877903156269239</v>
      </c>
      <c r="M1990" s="24">
        <f t="shared" ca="1" si="287"/>
        <v>0.90864199487950215</v>
      </c>
      <c r="N1990" s="15">
        <f ca="1">_xlfn.NORM.INV(M1990,'Input Parameters'!$E$29,'Input Parameters'!$F$29)</f>
        <v>0.10013324388888653</v>
      </c>
      <c r="O1990" s="8">
        <f t="shared" ca="1" si="288"/>
        <v>0.11178058461598828</v>
      </c>
      <c r="P1990" s="30">
        <f ca="1">_xlfn.LOGNORM.INV(O1990,'Input Parameters'!$H$30,'Input Parameters'!$I$30)</f>
        <v>1.5099850040081866</v>
      </c>
      <c r="Q1990" s="10">
        <f t="shared" ca="1" si="289"/>
        <v>8.0082289655340255E-2</v>
      </c>
      <c r="R1990" s="30">
        <f>IF('Input Parameters'!$E$32=0,0,_xlfn.BETA.INV(Q1990,'Input Parameters'!$L$32,'Input Parameters'!$M$32,'Input Parameters'!$J$32,'Input Parameters'!$K$32))</f>
        <v>0</v>
      </c>
      <c r="S1990" s="10">
        <f t="shared" ca="1" si="290"/>
        <v>3.5678782674048004E-2</v>
      </c>
      <c r="T1990" s="26">
        <f ca="1">_xlfn.LOGNORM.INV(S1990,'Input Parameters'!$H$34,'Input Parameters'!$I$34)</f>
        <v>40.270450200377113</v>
      </c>
      <c r="U1990" s="10">
        <f t="shared" ca="1" si="291"/>
        <v>0.25046136624899862</v>
      </c>
      <c r="V1990" s="30">
        <f ca="1">_xlfn.BETA.INV(U1990,'Input Parameters'!$L$36,'Input Parameters'!$M$36,'Input Parameters'!$J$36,'Input Parameters'!$K$36)</f>
        <v>0.49034533430914595</v>
      </c>
      <c r="W1990" s="2">
        <f ca="1">N1990+(P1990-N1990)*(1-ERF((T1990-R1990)/(2*SQRT(L1990*'Input Parameters'!$E$38))))</f>
        <v>0.10013324388888668</v>
      </c>
      <c r="X1990">
        <f t="shared" ca="1" si="282"/>
        <v>1</v>
      </c>
      <c r="Y1990" s="7"/>
    </row>
    <row r="1991" spans="1:25" ht="15" customHeight="1" x14ac:dyDescent="0.25">
      <c r="A1991" s="139">
        <v>1984</v>
      </c>
      <c r="B1991" s="10">
        <f t="shared" ca="1" si="283"/>
        <v>0.21491212966796225</v>
      </c>
      <c r="C1991" s="60">
        <f ca="1">_xlfn.NORM.INV(B1991,'Input Parameters'!$E$15,'Input Parameters'!$F$15)</f>
        <v>228.1818900012631</v>
      </c>
      <c r="D1991" s="10">
        <f t="shared" ca="1" si="284"/>
        <v>0.72110796652671749</v>
      </c>
      <c r="E1991" s="62">
        <f ca="1">IF(_xlfn.NORM.INV(D1991,'Input Parameters'!$E$17,'Input Parameters'!$F$17)&lt;3500,3500,IF(_xlfn.NORM.INV(D1991,'Input Parameters'!$E$17,'Input Parameters'!$F$17)&gt;5500,5500,_xlfn.NORM.INV(D1991,'Input Parameters'!$E$17,'Input Parameters'!$F$17)))</f>
        <v>5210.2952613007974</v>
      </c>
      <c r="F1991" s="10">
        <f t="shared" ca="1" si="285"/>
        <v>0.41029560808194987</v>
      </c>
      <c r="G1991" s="64">
        <f ca="1">_xlfn.NORM.INV(F1991,'Input Parameters'!$E$20,'Input Parameters'!$F$20)</f>
        <v>281.13054298192105</v>
      </c>
      <c r="H1991" s="57">
        <f ca="1">EXP(E1991*(1/'Input Parameters'!$E$23-1/G1991))</f>
        <v>0.47406823124526953</v>
      </c>
      <c r="I1991" s="10">
        <f t="shared" ca="1" si="286"/>
        <v>0.943796056682631</v>
      </c>
      <c r="J1991" s="30">
        <f ca="1">_xlfn.BETA.INV(I1991,'Input Parameters'!$L$26,'Input Parameters'!$M$26,'Input Parameters'!$J$26,'Input Parameters'!$K$26)</f>
        <v>0.87100970841819936</v>
      </c>
      <c r="K1991" s="168">
        <f ca="1">('Input Parameters'!$E$27/'Input Parameters'!$E$38)^$J1991</f>
        <v>1.9347574083718318E-3</v>
      </c>
      <c r="L1991" s="69">
        <f ca="1">$H1991*$C1991*'Input Parameters'!$E$25*K1991</f>
        <v>0.20929003191089424</v>
      </c>
      <c r="M1991" s="24">
        <f t="shared" ca="1" si="287"/>
        <v>0.79163965775674083</v>
      </c>
      <c r="N1991" s="15">
        <f ca="1">_xlfn.NORM.INV(M1991,'Input Parameters'!$E$29,'Input Parameters'!$F$29)</f>
        <v>0.10008121236489832</v>
      </c>
      <c r="O1991" s="8">
        <f t="shared" ca="1" si="288"/>
        <v>0.96421461158009814</v>
      </c>
      <c r="P1991" s="30">
        <f ca="1">_xlfn.LOGNORM.INV(O1991,'Input Parameters'!$H$30,'Input Parameters'!$I$30)</f>
        <v>6.2851796067254746</v>
      </c>
      <c r="Q1991" s="10">
        <f t="shared" ca="1" si="289"/>
        <v>0.41121642541075909</v>
      </c>
      <c r="R1991" s="30">
        <f>IF('Input Parameters'!$E$32=0,0,_xlfn.BETA.INV(Q1991,'Input Parameters'!$L$32,'Input Parameters'!$M$32,'Input Parameters'!$J$32,'Input Parameters'!$K$32))</f>
        <v>0</v>
      </c>
      <c r="S1991" s="10">
        <f t="shared" ca="1" si="290"/>
        <v>0.35510090881351586</v>
      </c>
      <c r="T1991" s="26">
        <f ca="1">_xlfn.LOGNORM.INV(S1991,'Input Parameters'!$H$34,'Input Parameters'!$I$34)</f>
        <v>48.128573661461779</v>
      </c>
      <c r="U1991" s="10">
        <f t="shared" ca="1" si="291"/>
        <v>0.2427804491737402</v>
      </c>
      <c r="V1991" s="30">
        <f ca="1">_xlfn.BETA.INV(U1991,'Input Parameters'!$L$36,'Input Parameters'!$M$36,'Input Parameters'!$J$36,'Input Parameters'!$K$36)</f>
        <v>0.48716281430620079</v>
      </c>
      <c r="W1991" s="2">
        <f ca="1">N1991+(P1991-N1991)*(1-ERF((T1991-R1991)/(2*SQRT(L1991*'Input Parameters'!$E$38))))</f>
        <v>0.10008121236552595</v>
      </c>
      <c r="X1991">
        <f t="shared" ca="1" si="282"/>
        <v>1</v>
      </c>
      <c r="Y1991" s="7"/>
    </row>
    <row r="1992" spans="1:25" ht="15" customHeight="1" x14ac:dyDescent="0.25">
      <c r="A1992" s="139">
        <v>1985</v>
      </c>
      <c r="B1992" s="10">
        <f t="shared" ca="1" si="283"/>
        <v>0.159880077140378</v>
      </c>
      <c r="C1992" s="60">
        <f ca="1">_xlfn.NORM.INV(B1992,'Input Parameters'!$E$15,'Input Parameters'!$F$15)</f>
        <v>217.04738910232476</v>
      </c>
      <c r="D1992" s="10">
        <f t="shared" ca="1" si="284"/>
        <v>0.81112056694078349</v>
      </c>
      <c r="E1992" s="62">
        <f ca="1">IF(_xlfn.NORM.INV(D1992,'Input Parameters'!$E$17,'Input Parameters'!$F$17)&lt;3500,3500,IF(_xlfn.NORM.INV(D1992,'Input Parameters'!$E$17,'Input Parameters'!$F$17)&gt;5500,5500,_xlfn.NORM.INV(D1992,'Input Parameters'!$E$17,'Input Parameters'!$F$17)))</f>
        <v>5417.4232240891479</v>
      </c>
      <c r="F1992" s="10">
        <f t="shared" ca="1" si="285"/>
        <v>0.44137897723341879</v>
      </c>
      <c r="G1992" s="64">
        <f ca="1">_xlfn.NORM.INV(F1992,'Input Parameters'!$E$20,'Input Parameters'!$F$20)</f>
        <v>281.66192465962183</v>
      </c>
      <c r="H1992" s="57">
        <f ca="1">EXP(E1992*(1/'Input Parameters'!$E$23-1/G1992))</f>
        <v>0.47724688446194713</v>
      </c>
      <c r="I1992" s="10">
        <f t="shared" ca="1" si="286"/>
        <v>0.10655055282070069</v>
      </c>
      <c r="J1992" s="30">
        <f ca="1">_xlfn.BETA.INV(I1992,'Input Parameters'!$L$26,'Input Parameters'!$M$26,'Input Parameters'!$J$26,'Input Parameters'!$K$26)</f>
        <v>0.45080495539065568</v>
      </c>
      <c r="K1992" s="168">
        <f ca="1">('Input Parameters'!$E$27/'Input Parameters'!$E$38)^$J1992</f>
        <v>3.9413981918237057E-2</v>
      </c>
      <c r="L1992" s="69">
        <f ca="1">$H1992*$C1992*'Input Parameters'!$E$25*K1992</f>
        <v>4.0827048147099294</v>
      </c>
      <c r="M1992" s="24">
        <f t="shared" ca="1" si="287"/>
        <v>0.33810886056649381</v>
      </c>
      <c r="N1992" s="15">
        <f ca="1">_xlfn.NORM.INV(M1992,'Input Parameters'!$E$29,'Input Parameters'!$F$29)</f>
        <v>9.9958237008480527E-2</v>
      </c>
      <c r="O1992" s="8">
        <f t="shared" ca="1" si="288"/>
        <v>0.54609889399718003</v>
      </c>
      <c r="P1992" s="30">
        <f ca="1">_xlfn.LOGNORM.INV(O1992,'Input Parameters'!$H$30,'Input Parameters'!$I$30)</f>
        <v>2.8341653061139018</v>
      </c>
      <c r="Q1992" s="10">
        <f t="shared" ca="1" si="289"/>
        <v>0.87008498777784993</v>
      </c>
      <c r="R1992" s="30">
        <f>IF('Input Parameters'!$E$32=0,0,_xlfn.BETA.INV(Q1992,'Input Parameters'!$L$32,'Input Parameters'!$M$32,'Input Parameters'!$J$32,'Input Parameters'!$K$32))</f>
        <v>0</v>
      </c>
      <c r="S1992" s="10">
        <f t="shared" ca="1" si="290"/>
        <v>0.31329434754122709</v>
      </c>
      <c r="T1992" s="26">
        <f ca="1">_xlfn.LOGNORM.INV(S1992,'Input Parameters'!$H$34,'Input Parameters'!$I$34)</f>
        <v>47.444618419237557</v>
      </c>
      <c r="U1992" s="10">
        <f t="shared" ca="1" si="291"/>
        <v>0.92640583776162633</v>
      </c>
      <c r="V1992" s="30">
        <f ca="1">_xlfn.BETA.INV(U1992,'Input Parameters'!$L$36,'Input Parameters'!$M$36,'Input Parameters'!$J$36,'Input Parameters'!$K$36)</f>
        <v>0.83296882794879501</v>
      </c>
      <c r="W1992" s="2">
        <f ca="1">N1992+(P1992-N1992)*(1-ERF((T1992-R1992)/(2*SQRT(L1992*'Input Parameters'!$E$38))))</f>
        <v>0.36475348126259233</v>
      </c>
      <c r="X1992">
        <f t="shared" ref="X1992:X2055" ca="1" si="292">IF(W1992&gt;V1992,0,1)</f>
        <v>1</v>
      </c>
      <c r="Y1992" s="7"/>
    </row>
    <row r="1993" spans="1:25" ht="15" customHeight="1" x14ac:dyDescent="0.25">
      <c r="A1993" s="139">
        <v>1986</v>
      </c>
      <c r="B1993" s="10">
        <f t="shared" ca="1" si="283"/>
        <v>0.86722199481363893</v>
      </c>
      <c r="C1993" s="60">
        <f ca="1">_xlfn.NORM.INV(B1993,'Input Parameters'!$E$15,'Input Parameters'!$F$15)</f>
        <v>331.30373526897552</v>
      </c>
      <c r="D1993" s="10">
        <f t="shared" ca="1" si="284"/>
        <v>0.46057700710289928</v>
      </c>
      <c r="E1993" s="62">
        <f ca="1">IF(_xlfn.NORM.INV(D1993,'Input Parameters'!$E$17,'Input Parameters'!$F$17)&lt;3500,3500,IF(_xlfn.NORM.INV(D1993,'Input Parameters'!$E$17,'Input Parameters'!$F$17)&gt;5500,5500,_xlfn.NORM.INV(D1993,'Input Parameters'!$E$17,'Input Parameters'!$F$17)))</f>
        <v>4730.7138804539591</v>
      </c>
      <c r="F1993" s="10">
        <f t="shared" ca="1" si="285"/>
        <v>0.74518470244875745</v>
      </c>
      <c r="G1993" s="64">
        <f ca="1">_xlfn.NORM.INV(F1993,'Input Parameters'!$E$20,'Input Parameters'!$F$20)</f>
        <v>287.06806711359894</v>
      </c>
      <c r="H1993" s="57">
        <f ca="1">EXP(E1993*(1/'Input Parameters'!$E$23-1/G1993))</f>
        <v>0.71917303579587899</v>
      </c>
      <c r="I1993" s="10">
        <f t="shared" ca="1" si="286"/>
        <v>0.56536741156879688</v>
      </c>
      <c r="J1993" s="30">
        <f ca="1">_xlfn.BETA.INV(I1993,'Input Parameters'!$L$26,'Input Parameters'!$M$26,'Input Parameters'!$J$26,'Input Parameters'!$K$26)</f>
        <v>0.68751379474567753</v>
      </c>
      <c r="K1993" s="168">
        <f ca="1">('Input Parameters'!$E$27/'Input Parameters'!$E$38)^$J1993</f>
        <v>7.215290799634246E-3</v>
      </c>
      <c r="L1993" s="69">
        <f ca="1">$H1993*$C1993*'Input Parameters'!$E$25*K1993</f>
        <v>1.7191491920474753</v>
      </c>
      <c r="M1993" s="24">
        <f t="shared" ca="1" si="287"/>
        <v>0.56639427560035027</v>
      </c>
      <c r="N1993" s="15">
        <f ca="1">_xlfn.NORM.INV(M1993,'Input Parameters'!$E$29,'Input Parameters'!$F$29)</f>
        <v>0.10001672015704184</v>
      </c>
      <c r="O1993" s="8">
        <f t="shared" ca="1" si="288"/>
        <v>0.71392297349793588</v>
      </c>
      <c r="P1993" s="30">
        <f ca="1">_xlfn.LOGNORM.INV(O1993,'Input Parameters'!$H$30,'Input Parameters'!$I$30)</f>
        <v>3.5039113225035123</v>
      </c>
      <c r="Q1993" s="10">
        <f t="shared" ca="1" si="289"/>
        <v>0.43072034905187706</v>
      </c>
      <c r="R1993" s="30">
        <f>IF('Input Parameters'!$E$32=0,0,_xlfn.BETA.INV(Q1993,'Input Parameters'!$L$32,'Input Parameters'!$M$32,'Input Parameters'!$J$32,'Input Parameters'!$K$32))</f>
        <v>0</v>
      </c>
      <c r="S1993" s="10">
        <f t="shared" ca="1" si="290"/>
        <v>2.7220605937503195E-2</v>
      </c>
      <c r="T1993" s="26">
        <f ca="1">_xlfn.LOGNORM.INV(S1993,'Input Parameters'!$H$34,'Input Parameters'!$I$34)</f>
        <v>39.672642472422339</v>
      </c>
      <c r="U1993" s="10">
        <f t="shared" ca="1" si="291"/>
        <v>0.44586969471942761</v>
      </c>
      <c r="V1993" s="30">
        <f ca="1">_xlfn.BETA.INV(U1993,'Input Parameters'!$L$36,'Input Parameters'!$M$36,'Input Parameters'!$J$36,'Input Parameters'!$K$36)</f>
        <v>0.56542771858736052</v>
      </c>
      <c r="W1993" s="2">
        <f ca="1">N1993+(P1993-N1993)*(1-ERF((T1993-R1993)/(2*SQRT(L1993*'Input Parameters'!$E$38))))</f>
        <v>0.21027698051368127</v>
      </c>
      <c r="X1993">
        <f t="shared" ca="1" si="292"/>
        <v>1</v>
      </c>
      <c r="Y1993" s="7"/>
    </row>
    <row r="1994" spans="1:25" ht="15" customHeight="1" x14ac:dyDescent="0.25">
      <c r="A1994" s="139">
        <v>1987</v>
      </c>
      <c r="B1994" s="10">
        <f t="shared" ca="1" si="283"/>
        <v>0.21489467388518313</v>
      </c>
      <c r="C1994" s="60">
        <f ca="1">_xlfn.NORM.INV(B1994,'Input Parameters'!$E$15,'Input Parameters'!$F$15)</f>
        <v>228.17865157712052</v>
      </c>
      <c r="D1994" s="10">
        <f t="shared" ca="1" si="284"/>
        <v>0.20063355234204716</v>
      </c>
      <c r="E1994" s="62">
        <f ca="1">IF(_xlfn.NORM.INV(D1994,'Input Parameters'!$E$17,'Input Parameters'!$F$17)&lt;3500,3500,IF(_xlfn.NORM.INV(D1994,'Input Parameters'!$E$17,'Input Parameters'!$F$17)&gt;5500,5500,_xlfn.NORM.INV(D1994,'Input Parameters'!$E$17,'Input Parameters'!$F$17)))</f>
        <v>4212.4477275265781</v>
      </c>
      <c r="F1994" s="10">
        <f t="shared" ca="1" si="285"/>
        <v>0.24062586076169368</v>
      </c>
      <c r="G1994" s="64">
        <f ca="1">_xlfn.NORM.INV(F1994,'Input Parameters'!$E$20,'Input Parameters'!$F$20)</f>
        <v>277.93125193082813</v>
      </c>
      <c r="H1994" s="57">
        <f ca="1">EXP(E1994*(1/'Input Parameters'!$E$23-1/G1994))</f>
        <v>0.46027165976410511</v>
      </c>
      <c r="I1994" s="10">
        <f t="shared" ca="1" si="286"/>
        <v>0.85666551443167738</v>
      </c>
      <c r="J1994" s="30">
        <f ca="1">_xlfn.BETA.INV(I1994,'Input Parameters'!$L$26,'Input Parameters'!$M$26,'Input Parameters'!$J$26,'Input Parameters'!$K$26)</f>
        <v>0.81380555580399039</v>
      </c>
      <c r="K1994" s="168">
        <f ca="1">('Input Parameters'!$E$27/'Input Parameters'!$E$38)^$J1994</f>
        <v>2.9162795989094593E-3</v>
      </c>
      <c r="L1994" s="69">
        <f ca="1">$H1994*$C1994*'Input Parameters'!$E$25*K1994</f>
        <v>0.30627983469341435</v>
      </c>
      <c r="M1994" s="24">
        <f t="shared" ca="1" si="287"/>
        <v>0.49035905110545241</v>
      </c>
      <c r="N1994" s="15">
        <f ca="1">_xlfn.NORM.INV(M1994,'Input Parameters'!$E$29,'Input Parameters'!$F$29)</f>
        <v>9.9997583137220597E-2</v>
      </c>
      <c r="O1994" s="8">
        <f t="shared" ca="1" si="288"/>
        <v>0.60855901666338497</v>
      </c>
      <c r="P1994" s="30">
        <f ca="1">_xlfn.LOGNORM.INV(O1994,'Input Parameters'!$H$30,'Input Parameters'!$I$30)</f>
        <v>3.0563220497554746</v>
      </c>
      <c r="Q1994" s="10">
        <f t="shared" ca="1" si="289"/>
        <v>0.8484893060476062</v>
      </c>
      <c r="R1994" s="30">
        <f>IF('Input Parameters'!$E$32=0,0,_xlfn.BETA.INV(Q1994,'Input Parameters'!$L$32,'Input Parameters'!$M$32,'Input Parameters'!$J$32,'Input Parameters'!$K$32))</f>
        <v>0</v>
      </c>
      <c r="S1994" s="10">
        <f t="shared" ca="1" si="290"/>
        <v>0.31804084616116068</v>
      </c>
      <c r="T1994" s="26">
        <f ca="1">_xlfn.LOGNORM.INV(S1994,'Input Parameters'!$H$34,'Input Parameters'!$I$34)</f>
        <v>47.523547960630538</v>
      </c>
      <c r="U1994" s="10">
        <f t="shared" ca="1" si="291"/>
        <v>0.68548939709374779</v>
      </c>
      <c r="V1994" s="30">
        <f ca="1">_xlfn.BETA.INV(U1994,'Input Parameters'!$L$36,'Input Parameters'!$M$36,'Input Parameters'!$J$36,'Input Parameters'!$K$36)</f>
        <v>0.66277288399658452</v>
      </c>
      <c r="W1994" s="2">
        <f ca="1">N1994+(P1994-N1994)*(1-ERF((T1994-R1994)/(2*SQRT(L1994*'Input Parameters'!$E$38))))</f>
        <v>9.9997586870913771E-2</v>
      </c>
      <c r="X1994">
        <f t="shared" ca="1" si="292"/>
        <v>1</v>
      </c>
      <c r="Y1994" s="7"/>
    </row>
    <row r="1995" spans="1:25" ht="15" customHeight="1" x14ac:dyDescent="0.25">
      <c r="A1995" s="139">
        <v>1988</v>
      </c>
      <c r="B1995" s="10">
        <f t="shared" ca="1" si="283"/>
        <v>0.73624840129302449</v>
      </c>
      <c r="C1995" s="60">
        <f ca="1">_xlfn.NORM.INV(B1995,'Input Parameters'!$E$15,'Input Parameters'!$F$15)</f>
        <v>305.20780754921736</v>
      </c>
      <c r="D1995" s="10">
        <f t="shared" ca="1" si="284"/>
        <v>0.50237252831280454</v>
      </c>
      <c r="E1995" s="62">
        <f ca="1">IF(_xlfn.NORM.INV(D1995,'Input Parameters'!$E$17,'Input Parameters'!$F$17)&lt;3500,3500,IF(_xlfn.NORM.INV(D1995,'Input Parameters'!$E$17,'Input Parameters'!$F$17)&gt;5500,5500,_xlfn.NORM.INV(D1995,'Input Parameters'!$E$17,'Input Parameters'!$F$17)))</f>
        <v>4804.1629571248286</v>
      </c>
      <c r="F1995" s="10">
        <f t="shared" ca="1" si="285"/>
        <v>0.38378897025577718</v>
      </c>
      <c r="G1995" s="64">
        <f ca="1">_xlfn.NORM.INV(F1995,'Input Parameters'!$E$20,'Input Parameters'!$F$20)</f>
        <v>280.66985164802639</v>
      </c>
      <c r="H1995" s="57">
        <f ca="1">EXP(E1995*(1/'Input Parameters'!$E$23-1/G1995))</f>
        <v>0.48856990556402302</v>
      </c>
      <c r="I1995" s="10">
        <f t="shared" ca="1" si="286"/>
        <v>0.87639845128960314</v>
      </c>
      <c r="J1995" s="30">
        <f ca="1">_xlfn.BETA.INV(I1995,'Input Parameters'!$L$26,'Input Parameters'!$M$26,'Input Parameters'!$J$26,'Input Parameters'!$K$26)</f>
        <v>0.82477309991047676</v>
      </c>
      <c r="K1995" s="168">
        <f ca="1">('Input Parameters'!$E$27/'Input Parameters'!$E$38)^$J1995</f>
        <v>2.6956469724042855E-3</v>
      </c>
      <c r="L1995" s="69">
        <f ca="1">$H1995*$C1995*'Input Parameters'!$E$25*K1995</f>
        <v>0.40196234098941408</v>
      </c>
      <c r="M1995" s="24">
        <f t="shared" ca="1" si="287"/>
        <v>0.63017700023248813</v>
      </c>
      <c r="N1995" s="15">
        <f ca="1">_xlfn.NORM.INV(M1995,'Input Parameters'!$E$29,'Input Parameters'!$F$29)</f>
        <v>0.1000332322171982</v>
      </c>
      <c r="O1995" s="8">
        <f t="shared" ca="1" si="288"/>
        <v>0.92927082623867485</v>
      </c>
      <c r="P1995" s="30">
        <f ca="1">_xlfn.LOGNORM.INV(O1995,'Input Parameters'!$H$30,'Input Parameters'!$I$30)</f>
        <v>5.3742583847072503</v>
      </c>
      <c r="Q1995" s="10">
        <f t="shared" ca="1" si="289"/>
        <v>0.17735319896602464</v>
      </c>
      <c r="R1995" s="30">
        <f>IF('Input Parameters'!$E$32=0,0,_xlfn.BETA.INV(Q1995,'Input Parameters'!$L$32,'Input Parameters'!$M$32,'Input Parameters'!$J$32,'Input Parameters'!$K$32))</f>
        <v>0</v>
      </c>
      <c r="S1995" s="10">
        <f t="shared" ca="1" si="290"/>
        <v>0.47466765152738977</v>
      </c>
      <c r="T1995" s="26">
        <f ca="1">_xlfn.LOGNORM.INV(S1995,'Input Parameters'!$H$34,'Input Parameters'!$I$34)</f>
        <v>50.010467744311569</v>
      </c>
      <c r="U1995" s="10">
        <f t="shared" ca="1" si="291"/>
        <v>0.29368351668017878</v>
      </c>
      <c r="V1995" s="30">
        <f ca="1">_xlfn.BETA.INV(U1995,'Input Parameters'!$L$36,'Input Parameters'!$M$36,'Input Parameters'!$J$36,'Input Parameters'!$K$36)</f>
        <v>0.50772238002590186</v>
      </c>
      <c r="W1995" s="2">
        <f ca="1">N1995+(P1995-N1995)*(1-ERF((T1995-R1995)/(2*SQRT(L1995*'Input Parameters'!$E$38))))</f>
        <v>0.10003336077853385</v>
      </c>
      <c r="X1995">
        <f t="shared" ca="1" si="292"/>
        <v>1</v>
      </c>
      <c r="Y1995" s="7"/>
    </row>
    <row r="1996" spans="1:25" ht="15" customHeight="1" x14ac:dyDescent="0.25">
      <c r="A1996" s="139">
        <v>1989</v>
      </c>
      <c r="B1996" s="10">
        <f t="shared" ca="1" si="283"/>
        <v>0.33997516822618179</v>
      </c>
      <c r="C1996" s="60">
        <f ca="1">_xlfn.NORM.INV(B1996,'Input Parameters'!$E$15,'Input Parameters'!$F$15)</f>
        <v>248.61073138009669</v>
      </c>
      <c r="D1996" s="10">
        <f t="shared" ca="1" si="284"/>
        <v>0.79649489674567509</v>
      </c>
      <c r="E1996" s="62">
        <f ca="1">IF(_xlfn.NORM.INV(D1996,'Input Parameters'!$E$17,'Input Parameters'!$F$17)&lt;3500,3500,IF(_xlfn.NORM.INV(D1996,'Input Parameters'!$E$17,'Input Parameters'!$F$17)&gt;5500,5500,_xlfn.NORM.INV(D1996,'Input Parameters'!$E$17,'Input Parameters'!$F$17)))</f>
        <v>5380.4165399032354</v>
      </c>
      <c r="F1996" s="10">
        <f t="shared" ca="1" si="285"/>
        <v>0.38208808602752597</v>
      </c>
      <c r="G1996" s="64">
        <f ca="1">_xlfn.NORM.INV(F1996,'Input Parameters'!$E$20,'Input Parameters'!$F$20)</f>
        <v>280.63999136063057</v>
      </c>
      <c r="H1996" s="57">
        <f ca="1">EXP(E1996*(1/'Input Parameters'!$E$23-1/G1996))</f>
        <v>0.44743300591756097</v>
      </c>
      <c r="I1996" s="10">
        <f t="shared" ca="1" si="286"/>
        <v>0.39990083510619234</v>
      </c>
      <c r="J1996" s="30">
        <f ca="1">_xlfn.BETA.INV(I1996,'Input Parameters'!$L$26,'Input Parameters'!$M$26,'Input Parameters'!$J$26,'Input Parameters'!$K$26)</f>
        <v>0.61986281901817042</v>
      </c>
      <c r="K1996" s="168">
        <f ca="1">('Input Parameters'!$E$27/'Input Parameters'!$E$38)^$J1996</f>
        <v>1.172196640807086E-2</v>
      </c>
      <c r="L1996" s="69">
        <f ca="1">$H1996*$C1996*'Input Parameters'!$E$25*K1996</f>
        <v>1.3039122376607177</v>
      </c>
      <c r="M1996" s="24">
        <f t="shared" ca="1" si="287"/>
        <v>0.91793977503823554</v>
      </c>
      <c r="N1996" s="15">
        <f ca="1">_xlfn.NORM.INV(M1996,'Input Parameters'!$E$29,'Input Parameters'!$F$29)</f>
        <v>0.10013913462677562</v>
      </c>
      <c r="O1996" s="8">
        <f t="shared" ca="1" si="288"/>
        <v>0.27264909109901669</v>
      </c>
      <c r="P1996" s="30">
        <f ca="1">_xlfn.LOGNORM.INV(O1996,'Input Parameters'!$H$30,'Input Parameters'!$I$30)</f>
        <v>2.0164426657370798</v>
      </c>
      <c r="Q1996" s="10">
        <f t="shared" ca="1" si="289"/>
        <v>0.28079063169163687</v>
      </c>
      <c r="R1996" s="30">
        <f>IF('Input Parameters'!$E$32=0,0,_xlfn.BETA.INV(Q1996,'Input Parameters'!$L$32,'Input Parameters'!$M$32,'Input Parameters'!$J$32,'Input Parameters'!$K$32))</f>
        <v>0</v>
      </c>
      <c r="S1996" s="10">
        <f t="shared" ca="1" si="290"/>
        <v>0.8095809394842709</v>
      </c>
      <c r="T1996" s="26">
        <f ca="1">_xlfn.LOGNORM.INV(S1996,'Input Parameters'!$H$34,'Input Parameters'!$I$34)</f>
        <v>56.219522533837576</v>
      </c>
      <c r="U1996" s="10">
        <f t="shared" ca="1" si="291"/>
        <v>0.3696858252558215</v>
      </c>
      <c r="V1996" s="30">
        <f ca="1">_xlfn.BETA.INV(U1996,'Input Parameters'!$L$36,'Input Parameters'!$M$36,'Input Parameters'!$J$36,'Input Parameters'!$K$36)</f>
        <v>0.53687196245930435</v>
      </c>
      <c r="W1996" s="2">
        <f ca="1">N1996+(P1996-N1996)*(1-ERF((T1996-R1996)/(2*SQRT(L1996*'Input Parameters'!$E$38))))</f>
        <v>0.10109515707614751</v>
      </c>
      <c r="X1996">
        <f t="shared" ca="1" si="292"/>
        <v>1</v>
      </c>
      <c r="Y1996" s="7"/>
    </row>
    <row r="1997" spans="1:25" ht="15" customHeight="1" x14ac:dyDescent="0.25">
      <c r="A1997" s="139">
        <v>1990</v>
      </c>
      <c r="B1997" s="10">
        <f t="shared" ca="1" si="283"/>
        <v>0.23075866346994289</v>
      </c>
      <c r="C1997" s="60">
        <f ca="1">_xlfn.NORM.INV(B1997,'Input Parameters'!$E$15,'Input Parameters'!$F$15)</f>
        <v>231.0618250105278</v>
      </c>
      <c r="D1997" s="10">
        <f t="shared" ca="1" si="284"/>
        <v>0.4620506691055547</v>
      </c>
      <c r="E1997" s="62">
        <f ca="1">IF(_xlfn.NORM.INV(D1997,'Input Parameters'!$E$17,'Input Parameters'!$F$17)&lt;3500,3500,IF(_xlfn.NORM.INV(D1997,'Input Parameters'!$E$17,'Input Parameters'!$F$17)&gt;5500,5500,_xlfn.NORM.INV(D1997,'Input Parameters'!$E$17,'Input Parameters'!$F$17)))</f>
        <v>4733.3118526107237</v>
      </c>
      <c r="F1997" s="10">
        <f t="shared" ca="1" si="285"/>
        <v>3.8676010980840614E-2</v>
      </c>
      <c r="G1997" s="64">
        <f ca="1">_xlfn.NORM.INV(F1997,'Input Parameters'!$E$20,'Input Parameters'!$F$20)</f>
        <v>270.81604932707029</v>
      </c>
      <c r="H1997" s="57">
        <f ca="1">EXP(E1997*(1/'Input Parameters'!$E$23-1/G1997))</f>
        <v>0.26731481531952989</v>
      </c>
      <c r="I1997" s="10">
        <f t="shared" ca="1" si="286"/>
        <v>0.95346150386707484</v>
      </c>
      <c r="J1997" s="30">
        <f ca="1">_xlfn.BETA.INV(I1997,'Input Parameters'!$L$26,'Input Parameters'!$M$26,'Input Parameters'!$J$26,'Input Parameters'!$K$26)</f>
        <v>0.87975545975041358</v>
      </c>
      <c r="K1997" s="168">
        <f ca="1">('Input Parameters'!$E$27/'Input Parameters'!$E$38)^$J1997</f>
        <v>1.817112070169749E-3</v>
      </c>
      <c r="L1997" s="69">
        <f ca="1">$H1997*$C1997*'Input Parameters'!$E$25*K1997</f>
        <v>0.11223619673252956</v>
      </c>
      <c r="M1997" s="24">
        <f t="shared" ca="1" si="287"/>
        <v>0.93269729720678762</v>
      </c>
      <c r="N1997" s="15">
        <f ca="1">_xlfn.NORM.INV(M1997,'Input Parameters'!$E$29,'Input Parameters'!$F$29)</f>
        <v>0.10014961851794198</v>
      </c>
      <c r="O1997" s="8">
        <f t="shared" ca="1" si="288"/>
        <v>0.30550546822701863</v>
      </c>
      <c r="P1997" s="30">
        <f ca="1">_xlfn.LOGNORM.INV(O1997,'Input Parameters'!$H$30,'Input Parameters'!$I$30)</f>
        <v>2.1101795928813405</v>
      </c>
      <c r="Q1997" s="10">
        <f t="shared" ca="1" si="289"/>
        <v>0.53331021385313571</v>
      </c>
      <c r="R1997" s="30">
        <f>IF('Input Parameters'!$E$32=0,0,_xlfn.BETA.INV(Q1997,'Input Parameters'!$L$32,'Input Parameters'!$M$32,'Input Parameters'!$J$32,'Input Parameters'!$K$32))</f>
        <v>0</v>
      </c>
      <c r="S1997" s="10">
        <f t="shared" ca="1" si="290"/>
        <v>0.79056744993185835</v>
      </c>
      <c r="T1997" s="26">
        <f ca="1">_xlfn.LOGNORM.INV(S1997,'Input Parameters'!$H$34,'Input Parameters'!$I$34)</f>
        <v>55.745785633328289</v>
      </c>
      <c r="U1997" s="10">
        <f t="shared" ca="1" si="291"/>
        <v>0.28728935921096022</v>
      </c>
      <c r="V1997" s="30">
        <f ca="1">_xlfn.BETA.INV(U1997,'Input Parameters'!$L$36,'Input Parameters'!$M$36,'Input Parameters'!$J$36,'Input Parameters'!$K$36)</f>
        <v>0.50520030684259498</v>
      </c>
      <c r="W1997" s="2">
        <f ca="1">N1997+(P1997-N1997)*(1-ERF((T1997-R1997)/(2*SQRT(L1997*'Input Parameters'!$E$38))))</f>
        <v>0.10014961851794198</v>
      </c>
      <c r="X1997">
        <f t="shared" ca="1" si="292"/>
        <v>1</v>
      </c>
      <c r="Y1997" s="7"/>
    </row>
    <row r="1998" spans="1:25" ht="15" customHeight="1" x14ac:dyDescent="0.25">
      <c r="A1998" s="139">
        <v>1991</v>
      </c>
      <c r="B1998" s="10">
        <f t="shared" ca="1" si="283"/>
        <v>0.73496630996175838</v>
      </c>
      <c r="C1998" s="60">
        <f ca="1">_xlfn.NORM.INV(B1998,'Input Parameters'!$E$15,'Input Parameters'!$F$15)</f>
        <v>304.99543228609326</v>
      </c>
      <c r="D1998" s="10">
        <f t="shared" ca="1" si="284"/>
        <v>3.3009986288060511E-2</v>
      </c>
      <c r="E1998" s="62">
        <f ca="1">IF(_xlfn.NORM.INV(D1998,'Input Parameters'!$E$17,'Input Parameters'!$F$17)&lt;3500,3500,IF(_xlfn.NORM.INV(D1998,'Input Parameters'!$E$17,'Input Parameters'!$F$17)&gt;5500,5500,_xlfn.NORM.INV(D1998,'Input Parameters'!$E$17,'Input Parameters'!$F$17)))</f>
        <v>3513.1983722439454</v>
      </c>
      <c r="F1998" s="10">
        <f t="shared" ca="1" si="285"/>
        <v>0.91483558589658376</v>
      </c>
      <c r="G1998" s="64">
        <f ca="1">_xlfn.NORM.INV(F1998,'Input Parameters'!$E$20,'Input Parameters'!$F$20)</f>
        <v>291.83669151816815</v>
      </c>
      <c r="H1998" s="57">
        <f ca="1">EXP(E1998*(1/'Input Parameters'!$E$23-1/G1998))</f>
        <v>0.95615087762984896</v>
      </c>
      <c r="I1998" s="10">
        <f t="shared" ca="1" si="286"/>
        <v>0.50944721116769331</v>
      </c>
      <c r="J1998" s="30">
        <f ca="1">_xlfn.BETA.INV(I1998,'Input Parameters'!$L$26,'Input Parameters'!$M$26,'Input Parameters'!$J$26,'Input Parameters'!$K$26)</f>
        <v>0.66520121704356949</v>
      </c>
      <c r="K1998" s="168">
        <f ca="1">('Input Parameters'!$E$27/'Input Parameters'!$E$38)^$J1998</f>
        <v>8.4676341305094226E-3</v>
      </c>
      <c r="L1998" s="69">
        <f ca="1">$H1998*$C1998*'Input Parameters'!$E$25*K1998</f>
        <v>2.4693454388815379</v>
      </c>
      <c r="M1998" s="24">
        <f t="shared" ca="1" si="287"/>
        <v>0.94497693392349258</v>
      </c>
      <c r="N1998" s="15">
        <f ca="1">_xlfn.NORM.INV(M1998,'Input Parameters'!$E$29,'Input Parameters'!$F$29)</f>
        <v>0.10015979858234428</v>
      </c>
      <c r="O1998" s="8">
        <f t="shared" ca="1" si="288"/>
        <v>0.16546799112152333</v>
      </c>
      <c r="P1998" s="30">
        <f ca="1">_xlfn.LOGNORM.INV(O1998,'Input Parameters'!$H$30,'Input Parameters'!$I$30)</f>
        <v>1.6951608783260941</v>
      </c>
      <c r="Q1998" s="10">
        <f t="shared" ca="1" si="289"/>
        <v>0.69678864961980458</v>
      </c>
      <c r="R1998" s="30">
        <f>IF('Input Parameters'!$E$32=0,0,_xlfn.BETA.INV(Q1998,'Input Parameters'!$L$32,'Input Parameters'!$M$32,'Input Parameters'!$J$32,'Input Parameters'!$K$32))</f>
        <v>0</v>
      </c>
      <c r="S1998" s="10">
        <f t="shared" ca="1" si="290"/>
        <v>0.66881587846316826</v>
      </c>
      <c r="T1998" s="26">
        <f ca="1">_xlfn.LOGNORM.INV(S1998,'Input Parameters'!$H$34,'Input Parameters'!$I$34)</f>
        <v>53.224220531310003</v>
      </c>
      <c r="U1998" s="10">
        <f t="shared" ca="1" si="291"/>
        <v>0.71811801820774634</v>
      </c>
      <c r="V1998" s="30">
        <f ca="1">_xlfn.BETA.INV(U1998,'Input Parameters'!$L$36,'Input Parameters'!$M$36,'Input Parameters'!$J$36,'Input Parameters'!$K$36)</f>
        <v>0.67847435093916197</v>
      </c>
      <c r="W1998" s="2">
        <f ca="1">N1998+(P1998-N1998)*(1-ERF((T1998-R1998)/(2*SQRT(L1998*'Input Parameters'!$E$38))))</f>
        <v>0.12667014827781495</v>
      </c>
      <c r="X1998">
        <f t="shared" ca="1" si="292"/>
        <v>1</v>
      </c>
      <c r="Y1998" s="7"/>
    </row>
    <row r="1999" spans="1:25" ht="15" customHeight="1" x14ac:dyDescent="0.25">
      <c r="A1999" s="139">
        <v>1992</v>
      </c>
      <c r="B1999" s="10">
        <f t="shared" ca="1" si="283"/>
        <v>0.12446316166889304</v>
      </c>
      <c r="C1999" s="60">
        <f ca="1">_xlfn.NORM.INV(B1999,'Input Parameters'!$E$15,'Input Parameters'!$F$15)</f>
        <v>208.48426809325963</v>
      </c>
      <c r="D1999" s="10">
        <f t="shared" ca="1" si="284"/>
        <v>0.80235886099117804</v>
      </c>
      <c r="E1999" s="62">
        <f ca="1">IF(_xlfn.NORM.INV(D1999,'Input Parameters'!$E$17,'Input Parameters'!$F$17)&lt;3500,3500,IF(_xlfn.NORM.INV(D1999,'Input Parameters'!$E$17,'Input Parameters'!$F$17)&gt;5500,5500,_xlfn.NORM.INV(D1999,'Input Parameters'!$E$17,'Input Parameters'!$F$17)))</f>
        <v>5395.0538999448945</v>
      </c>
      <c r="F1999" s="10">
        <f t="shared" ca="1" si="285"/>
        <v>0.3897356002341702</v>
      </c>
      <c r="G1999" s="64">
        <f ca="1">_xlfn.NORM.INV(F1999,'Input Parameters'!$E$20,'Input Parameters'!$F$20)</f>
        <v>280.77394494399084</v>
      </c>
      <c r="H1999" s="57">
        <f ca="1">EXP(E1999*(1/'Input Parameters'!$E$23-1/G1999))</f>
        <v>0.45056867023582525</v>
      </c>
      <c r="I1999" s="10">
        <f t="shared" ca="1" si="286"/>
        <v>0.27197693944371704</v>
      </c>
      <c r="J1999" s="30">
        <f ca="1">_xlfn.BETA.INV(I1999,'Input Parameters'!$L$26,'Input Parameters'!$M$26,'Input Parameters'!$J$26,'Input Parameters'!$K$26)</f>
        <v>0.56016298051059632</v>
      </c>
      <c r="K1999" s="168">
        <f ca="1">('Input Parameters'!$E$27/'Input Parameters'!$E$38)^$J1999</f>
        <v>1.798778492425572E-2</v>
      </c>
      <c r="L1999" s="69">
        <f ca="1">$H1999*$C1999*'Input Parameters'!$E$25*K1999</f>
        <v>1.6897091887061382</v>
      </c>
      <c r="M1999" s="24">
        <f t="shared" ca="1" si="287"/>
        <v>0.52413581991415181</v>
      </c>
      <c r="N1999" s="15">
        <f ca="1">_xlfn.NORM.INV(M1999,'Input Parameters'!$E$29,'Input Parameters'!$F$29)</f>
        <v>0.10000605364826412</v>
      </c>
      <c r="O1999" s="8">
        <f t="shared" ca="1" si="288"/>
        <v>0.1132650642712254</v>
      </c>
      <c r="P1999" s="30">
        <f ca="1">_xlfn.LOGNORM.INV(O1999,'Input Parameters'!$H$30,'Input Parameters'!$I$30)</f>
        <v>1.5155357331273909</v>
      </c>
      <c r="Q1999" s="10">
        <f t="shared" ca="1" si="289"/>
        <v>0.50133546279945551</v>
      </c>
      <c r="R1999" s="30">
        <f>IF('Input Parameters'!$E$32=0,0,_xlfn.BETA.INV(Q1999,'Input Parameters'!$L$32,'Input Parameters'!$M$32,'Input Parameters'!$J$32,'Input Parameters'!$K$32))</f>
        <v>0</v>
      </c>
      <c r="S1999" s="10">
        <f t="shared" ca="1" si="290"/>
        <v>0.11824986629671852</v>
      </c>
      <c r="T1999" s="26">
        <f ca="1">_xlfn.LOGNORM.INV(S1999,'Input Parameters'!$H$34,'Input Parameters'!$I$34)</f>
        <v>43.499298124141596</v>
      </c>
      <c r="U1999" s="10">
        <f t="shared" ca="1" si="291"/>
        <v>0.40757867797537006</v>
      </c>
      <c r="V1999" s="30">
        <f ca="1">_xlfn.BETA.INV(U1999,'Input Parameters'!$L$36,'Input Parameters'!$M$36,'Input Parameters'!$J$36,'Input Parameters'!$K$36)</f>
        <v>0.55108950107602683</v>
      </c>
      <c r="W1999" s="2">
        <f ca="1">N1999+(P1999-N1999)*(1-ERF((T1999-R1999)/(2*SQRT(L1999*'Input Parameters'!$E$38))))</f>
        <v>0.12544189897921149</v>
      </c>
      <c r="X1999">
        <f t="shared" ca="1" si="292"/>
        <v>1</v>
      </c>
      <c r="Y1999" s="7"/>
    </row>
    <row r="2000" spans="1:25" ht="15" customHeight="1" x14ac:dyDescent="0.25">
      <c r="A2000" s="139">
        <v>1993</v>
      </c>
      <c r="B2000" s="10">
        <f t="shared" ca="1" si="283"/>
        <v>0.40309451937606078</v>
      </c>
      <c r="C2000" s="60">
        <f ca="1">_xlfn.NORM.INV(B2000,'Input Parameters'!$E$15,'Input Parameters'!$F$15)</f>
        <v>257.67109138697754</v>
      </c>
      <c r="D2000" s="10">
        <f t="shared" ca="1" si="284"/>
        <v>0.6797117780405858</v>
      </c>
      <c r="E2000" s="62">
        <f ca="1">IF(_xlfn.NORM.INV(D2000,'Input Parameters'!$E$17,'Input Parameters'!$F$17)&lt;3500,3500,IF(_xlfn.NORM.INV(D2000,'Input Parameters'!$E$17,'Input Parameters'!$F$17)&gt;5500,5500,_xlfn.NORM.INV(D2000,'Input Parameters'!$E$17,'Input Parameters'!$F$17)))</f>
        <v>5126.8250900263538</v>
      </c>
      <c r="F2000" s="10">
        <f t="shared" ca="1" si="285"/>
        <v>0.96037791549806983</v>
      </c>
      <c r="G2000" s="64">
        <f ca="1">_xlfn.NORM.INV(F2000,'Input Parameters'!$E$20,'Input Parameters'!$F$20)</f>
        <v>294.40909303120065</v>
      </c>
      <c r="H2000" s="57">
        <f ca="1">EXP(E2000*(1/'Input Parameters'!$E$23-1/G2000))</f>
        <v>1.0920548696813615</v>
      </c>
      <c r="I2000" s="10">
        <f t="shared" ca="1" si="286"/>
        <v>0.7839486674860574</v>
      </c>
      <c r="J2000" s="30">
        <f ca="1">_xlfn.BETA.INV(I2000,'Input Parameters'!$L$26,'Input Parameters'!$M$26,'Input Parameters'!$J$26,'Input Parameters'!$K$26)</f>
        <v>0.77802603026915018</v>
      </c>
      <c r="K2000" s="168">
        <f ca="1">('Input Parameters'!$E$27/'Input Parameters'!$E$38)^$J2000</f>
        <v>3.7695516950551951E-3</v>
      </c>
      <c r="L2000" s="69">
        <f ca="1">$H2000*$C2000*'Input Parameters'!$E$25*K2000</f>
        <v>1.0607178084088993</v>
      </c>
      <c r="M2000" s="24">
        <f t="shared" ca="1" si="287"/>
        <v>0.38126045278927667</v>
      </c>
      <c r="N2000" s="15">
        <f ca="1">_xlfn.NORM.INV(M2000,'Input Parameters'!$E$29,'Input Parameters'!$F$29)</f>
        <v>9.9969782794447334E-2</v>
      </c>
      <c r="O2000" s="8">
        <f t="shared" ca="1" si="288"/>
        <v>0.31573000824719988</v>
      </c>
      <c r="P2000" s="30">
        <f ca="1">_xlfn.LOGNORM.INV(O2000,'Input Parameters'!$H$30,'Input Parameters'!$I$30)</f>
        <v>2.1392435607506322</v>
      </c>
      <c r="Q2000" s="10">
        <f t="shared" ca="1" si="289"/>
        <v>0.79495712661380125</v>
      </c>
      <c r="R2000" s="30">
        <f>IF('Input Parameters'!$E$32=0,0,_xlfn.BETA.INV(Q2000,'Input Parameters'!$L$32,'Input Parameters'!$M$32,'Input Parameters'!$J$32,'Input Parameters'!$K$32))</f>
        <v>0</v>
      </c>
      <c r="S2000" s="10">
        <f t="shared" ca="1" si="290"/>
        <v>0.25365882064623479</v>
      </c>
      <c r="T2000" s="26">
        <f ca="1">_xlfn.LOGNORM.INV(S2000,'Input Parameters'!$H$34,'Input Parameters'!$I$34)</f>
        <v>46.413379542340579</v>
      </c>
      <c r="U2000" s="10">
        <f t="shared" ca="1" si="291"/>
        <v>0.45507767750858996</v>
      </c>
      <c r="V2000" s="30">
        <f ca="1">_xlfn.BETA.INV(U2000,'Input Parameters'!$L$36,'Input Parameters'!$M$36,'Input Parameters'!$J$36,'Input Parameters'!$K$36)</f>
        <v>0.56888531937467657</v>
      </c>
      <c r="W2000" s="2">
        <f ca="1">N2000+(P2000-N2000)*(1-ERF((T2000-R2000)/(2*SQRT(L2000*'Input Parameters'!$E$38))))</f>
        <v>0.10290538085555609</v>
      </c>
      <c r="X2000">
        <f t="shared" ca="1" si="292"/>
        <v>1</v>
      </c>
      <c r="Y2000" s="7"/>
    </row>
    <row r="2001" spans="1:25" ht="15" customHeight="1" x14ac:dyDescent="0.25">
      <c r="A2001" s="139">
        <v>1994</v>
      </c>
      <c r="B2001" s="10">
        <f t="shared" ca="1" si="283"/>
        <v>0.6160185385059509</v>
      </c>
      <c r="C2001" s="60">
        <f ca="1">_xlfn.NORM.INV(B2001,'Input Parameters'!$E$15,'Input Parameters'!$F$15)</f>
        <v>286.95646094705398</v>
      </c>
      <c r="D2001" s="10">
        <f t="shared" ca="1" si="284"/>
        <v>7.2492569837994236E-2</v>
      </c>
      <c r="E2001" s="62">
        <f ca="1">IF(_xlfn.NORM.INV(D2001,'Input Parameters'!$E$17,'Input Parameters'!$F$17)&lt;3500,3500,IF(_xlfn.NORM.INV(D2001,'Input Parameters'!$E$17,'Input Parameters'!$F$17)&gt;5500,5500,_xlfn.NORM.INV(D2001,'Input Parameters'!$E$17,'Input Parameters'!$F$17)))</f>
        <v>3779.7670743294379</v>
      </c>
      <c r="F2001" s="10">
        <f t="shared" ca="1" si="285"/>
        <v>2.5134938569845611E-2</v>
      </c>
      <c r="G2001" s="64">
        <f ca="1">_xlfn.NORM.INV(F2001,'Input Parameters'!$E$20,'Input Parameters'!$F$20)</f>
        <v>269.53367545028647</v>
      </c>
      <c r="H2001" s="57">
        <f ca="1">EXP(E2001*(1/'Input Parameters'!$E$23-1/G2001))</f>
        <v>0.32629678369257265</v>
      </c>
      <c r="I2001" s="10">
        <f t="shared" ca="1" si="286"/>
        <v>0.8140097305396683</v>
      </c>
      <c r="J2001" s="30">
        <f ca="1">_xlfn.BETA.INV(I2001,'Input Parameters'!$L$26,'Input Parameters'!$M$26,'Input Parameters'!$J$26,'Input Parameters'!$K$26)</f>
        <v>0.79213029416273106</v>
      </c>
      <c r="K2001" s="168">
        <f ca="1">('Input Parameters'!$E$27/'Input Parameters'!$E$38)^$J2001</f>
        <v>3.4068423343450354E-3</v>
      </c>
      <c r="L2001" s="69">
        <f ca="1">$H2001*$C2001*'Input Parameters'!$E$25*K2001</f>
        <v>0.31899276699549634</v>
      </c>
      <c r="M2001" s="24">
        <f t="shared" ca="1" si="287"/>
        <v>0.1747354148939787</v>
      </c>
      <c r="N2001" s="15">
        <f ca="1">_xlfn.NORM.INV(M2001,'Input Parameters'!$E$29,'Input Parameters'!$F$29)</f>
        <v>9.99064383798412E-2</v>
      </c>
      <c r="O2001" s="8">
        <f t="shared" ca="1" si="288"/>
        <v>0.8285227841846855</v>
      </c>
      <c r="P2001" s="30">
        <f ca="1">_xlfn.LOGNORM.INV(O2001,'Input Parameters'!$H$30,'Input Parameters'!$I$30)</f>
        <v>4.1997284689773604</v>
      </c>
      <c r="Q2001" s="10">
        <f t="shared" ca="1" si="289"/>
        <v>0.42254965201520056</v>
      </c>
      <c r="R2001" s="30">
        <f>IF('Input Parameters'!$E$32=0,0,_xlfn.BETA.INV(Q2001,'Input Parameters'!$L$32,'Input Parameters'!$M$32,'Input Parameters'!$J$32,'Input Parameters'!$K$32))</f>
        <v>0</v>
      </c>
      <c r="S2001" s="10">
        <f t="shared" ca="1" si="290"/>
        <v>0.87615823109948299</v>
      </c>
      <c r="T2001" s="26">
        <f ca="1">_xlfn.LOGNORM.INV(S2001,'Input Parameters'!$H$34,'Input Parameters'!$I$34)</f>
        <v>58.21155130344399</v>
      </c>
      <c r="U2001" s="10">
        <f t="shared" ca="1" si="291"/>
        <v>0.77727047307868879</v>
      </c>
      <c r="V2001" s="30">
        <f ca="1">_xlfn.BETA.INV(U2001,'Input Parameters'!$L$36,'Input Parameters'!$M$36,'Input Parameters'!$J$36,'Input Parameters'!$K$36)</f>
        <v>0.71007234850547696</v>
      </c>
      <c r="W2001" s="2">
        <f ca="1">N2001+(P2001-N2001)*(1-ERF((T2001-R2001)/(2*SQRT(L2001*'Input Parameters'!$E$38))))</f>
        <v>9.9906438381131613E-2</v>
      </c>
      <c r="X2001">
        <f t="shared" ca="1" si="292"/>
        <v>1</v>
      </c>
      <c r="Y2001" s="7"/>
    </row>
    <row r="2002" spans="1:25" ht="15" customHeight="1" x14ac:dyDescent="0.25">
      <c r="A2002" s="139">
        <v>1995</v>
      </c>
      <c r="B2002" s="10">
        <f t="shared" ca="1" si="283"/>
        <v>0.29123891059438956</v>
      </c>
      <c r="C2002" s="60">
        <f ca="1">_xlfn.NORM.INV(B2002,'Input Parameters'!$E$15,'Input Parameters'!$F$15)</f>
        <v>241.17332648611927</v>
      </c>
      <c r="D2002" s="10">
        <f t="shared" ca="1" si="284"/>
        <v>0.97259507672191425</v>
      </c>
      <c r="E2002" s="62">
        <f ca="1">IF(_xlfn.NORM.INV(D2002,'Input Parameters'!$E$17,'Input Parameters'!$F$17)&lt;3500,3500,IF(_xlfn.NORM.INV(D2002,'Input Parameters'!$E$17,'Input Parameters'!$F$17)&gt;5500,5500,_xlfn.NORM.INV(D2002,'Input Parameters'!$E$17,'Input Parameters'!$F$17)))</f>
        <v>5500</v>
      </c>
      <c r="F2002" s="10">
        <f t="shared" ca="1" si="285"/>
        <v>0.78037126005787938</v>
      </c>
      <c r="G2002" s="64">
        <f ca="1">_xlfn.NORM.INV(F2002,'Input Parameters'!$E$20,'Input Parameters'!$F$20)</f>
        <v>287.83209947240107</v>
      </c>
      <c r="H2002" s="57">
        <f ca="1">EXP(E2002*(1/'Input Parameters'!$E$23-1/G2002))</f>
        <v>0.71719824735892201</v>
      </c>
      <c r="I2002" s="10">
        <f t="shared" ca="1" si="286"/>
        <v>0.99805750063800147</v>
      </c>
      <c r="J2002" s="30">
        <f ca="1">_xlfn.BETA.INV(I2002,'Input Parameters'!$L$26,'Input Parameters'!$M$26,'Input Parameters'!$J$26,'Input Parameters'!$K$26)</f>
        <v>0.9597532278666232</v>
      </c>
      <c r="K2002" s="168">
        <f ca="1">('Input Parameters'!$E$27/'Input Parameters'!$E$38)^$J2002</f>
        <v>1.023699037804952E-3</v>
      </c>
      <c r="L2002" s="69">
        <f ca="1">$H2002*$C2002*'Input Parameters'!$E$25*K2002</f>
        <v>0.17706828799902069</v>
      </c>
      <c r="M2002" s="24">
        <f t="shared" ca="1" si="287"/>
        <v>0.83396244632597205</v>
      </c>
      <c r="N2002" s="15">
        <f ca="1">_xlfn.NORM.INV(M2002,'Input Parameters'!$E$29,'Input Parameters'!$F$29)</f>
        <v>0.10009699425938012</v>
      </c>
      <c r="O2002" s="8">
        <f t="shared" ca="1" si="288"/>
        <v>0.79498200128840191</v>
      </c>
      <c r="P2002" s="30">
        <f ca="1">_xlfn.LOGNORM.INV(O2002,'Input Parameters'!$H$30,'Input Parameters'!$I$30)</f>
        <v>3.9598338276808409</v>
      </c>
      <c r="Q2002" s="10">
        <f t="shared" ca="1" si="289"/>
        <v>0.34166732650818055</v>
      </c>
      <c r="R2002" s="30">
        <f>IF('Input Parameters'!$E$32=0,0,_xlfn.BETA.INV(Q2002,'Input Parameters'!$L$32,'Input Parameters'!$M$32,'Input Parameters'!$J$32,'Input Parameters'!$K$32))</f>
        <v>0</v>
      </c>
      <c r="S2002" s="10">
        <f t="shared" ca="1" si="290"/>
        <v>0.27971598911329387</v>
      </c>
      <c r="T2002" s="26">
        <f ca="1">_xlfn.LOGNORM.INV(S2002,'Input Parameters'!$H$34,'Input Parameters'!$I$34)</f>
        <v>46.874142903071849</v>
      </c>
      <c r="U2002" s="10">
        <f t="shared" ca="1" si="291"/>
        <v>0.34966672636506257</v>
      </c>
      <c r="V2002" s="30">
        <f ca="1">_xlfn.BETA.INV(U2002,'Input Parameters'!$L$36,'Input Parameters'!$M$36,'Input Parameters'!$J$36,'Input Parameters'!$K$36)</f>
        <v>0.52930530618266214</v>
      </c>
      <c r="W2002" s="2">
        <f ca="1">N2002+(P2002-N2002)*(1-ERF((T2002-R2002)/(2*SQRT(L2002*'Input Parameters'!$E$38))))</f>
        <v>0.10009699425939297</v>
      </c>
      <c r="X2002">
        <f t="shared" ca="1" si="292"/>
        <v>1</v>
      </c>
      <c r="Y2002" s="7"/>
    </row>
    <row r="2003" spans="1:25" ht="15" customHeight="1" x14ac:dyDescent="0.25">
      <c r="A2003" s="139">
        <v>1996</v>
      </c>
      <c r="B2003" s="10">
        <f t="shared" ca="1" si="283"/>
        <v>0.14880669980576211</v>
      </c>
      <c r="C2003" s="60">
        <f ca="1">_xlfn.NORM.INV(B2003,'Input Parameters'!$E$15,'Input Parameters'!$F$15)</f>
        <v>214.52120930342477</v>
      </c>
      <c r="D2003" s="10">
        <f t="shared" ca="1" si="284"/>
        <v>0.83568079909381565</v>
      </c>
      <c r="E2003" s="62">
        <f ca="1">IF(_xlfn.NORM.INV(D2003,'Input Parameters'!$E$17,'Input Parameters'!$F$17)&lt;3500,3500,IF(_xlfn.NORM.INV(D2003,'Input Parameters'!$E$17,'Input Parameters'!$F$17)&gt;5500,5500,_xlfn.NORM.INV(D2003,'Input Parameters'!$E$17,'Input Parameters'!$F$17)))</f>
        <v>5483.8020920532399</v>
      </c>
      <c r="F2003" s="10">
        <f t="shared" ca="1" si="285"/>
        <v>0.3907071298340381</v>
      </c>
      <c r="G2003" s="64">
        <f ca="1">_xlfn.NORM.INV(F2003,'Input Parameters'!$E$20,'Input Parameters'!$F$20)</f>
        <v>280.79090755233864</v>
      </c>
      <c r="H2003" s="57">
        <f ca="1">EXP(E2003*(1/'Input Parameters'!$E$23-1/G2003))</f>
        <v>0.4452232121341575</v>
      </c>
      <c r="I2003" s="10">
        <f t="shared" ca="1" si="286"/>
        <v>0.22350360152895199</v>
      </c>
      <c r="J2003" s="30">
        <f ca="1">_xlfn.BETA.INV(I2003,'Input Parameters'!$L$26,'Input Parameters'!$M$26,'Input Parameters'!$J$26,'Input Parameters'!$K$26)</f>
        <v>0.53383286336856017</v>
      </c>
      <c r="K2003" s="168">
        <f ca="1">('Input Parameters'!$E$27/'Input Parameters'!$E$38)^$J2003</f>
        <v>2.1727081285946234E-2</v>
      </c>
      <c r="L2003" s="69">
        <f ca="1">$H2003*$C2003*'Input Parameters'!$E$25*K2003</f>
        <v>2.075149663527275</v>
      </c>
      <c r="M2003" s="24">
        <f t="shared" ca="1" si="287"/>
        <v>0.53170675893357455</v>
      </c>
      <c r="N2003" s="15">
        <f ca="1">_xlfn.NORM.INV(M2003,'Input Parameters'!$E$29,'Input Parameters'!$F$29)</f>
        <v>0.10000795609147617</v>
      </c>
      <c r="O2003" s="8">
        <f t="shared" ca="1" si="288"/>
        <v>0.7704450497645513</v>
      </c>
      <c r="P2003" s="30">
        <f ca="1">_xlfn.LOGNORM.INV(O2003,'Input Parameters'!$H$30,'Input Parameters'!$I$30)</f>
        <v>3.8066527413285516</v>
      </c>
      <c r="Q2003" s="10">
        <f t="shared" ca="1" si="289"/>
        <v>0.73978277035416706</v>
      </c>
      <c r="R2003" s="30">
        <f>IF('Input Parameters'!$E$32=0,0,_xlfn.BETA.INV(Q2003,'Input Parameters'!$L$32,'Input Parameters'!$M$32,'Input Parameters'!$J$32,'Input Parameters'!$K$32))</f>
        <v>0</v>
      </c>
      <c r="S2003" s="10">
        <f t="shared" ca="1" si="290"/>
        <v>0.100489575090697</v>
      </c>
      <c r="T2003" s="26">
        <f ca="1">_xlfn.LOGNORM.INV(S2003,'Input Parameters'!$H$34,'Input Parameters'!$I$34)</f>
        <v>42.987852078723414</v>
      </c>
      <c r="U2003" s="10">
        <f t="shared" ca="1" si="291"/>
        <v>0.69661079525718761</v>
      </c>
      <c r="V2003" s="30">
        <f ca="1">_xlfn.BETA.INV(U2003,'Input Parameters'!$L$36,'Input Parameters'!$M$36,'Input Parameters'!$J$36,'Input Parameters'!$K$36)</f>
        <v>0.66801350350212074</v>
      </c>
      <c r="W2003" s="2">
        <f ca="1">N2003+(P2003-N2003)*(1-ERF((T2003-R2003)/(2*SQRT(L2003*'Input Parameters'!$E$38))))</f>
        <v>0.22917892525639286</v>
      </c>
      <c r="X2003">
        <f t="shared" ca="1" si="292"/>
        <v>1</v>
      </c>
      <c r="Y2003" s="7"/>
    </row>
    <row r="2004" spans="1:25" ht="15" customHeight="1" x14ac:dyDescent="0.25">
      <c r="A2004" s="139">
        <v>1997</v>
      </c>
      <c r="B2004" s="10">
        <f t="shared" ca="1" si="283"/>
        <v>0.86903960303334737</v>
      </c>
      <c r="C2004" s="60">
        <f ca="1">_xlfn.NORM.INV(B2004,'Input Parameters'!$E$15,'Input Parameters'!$F$15)</f>
        <v>331.76480251756749</v>
      </c>
      <c r="D2004" s="10">
        <f t="shared" ca="1" si="284"/>
        <v>0.99996292611853688</v>
      </c>
      <c r="E2004" s="62">
        <f ca="1">IF(_xlfn.NORM.INV(D2004,'Input Parameters'!$E$17,'Input Parameters'!$F$17)&lt;3500,3500,IF(_xlfn.NORM.INV(D2004,'Input Parameters'!$E$17,'Input Parameters'!$F$17)&gt;5500,5500,_xlfn.NORM.INV(D2004,'Input Parameters'!$E$17,'Input Parameters'!$F$17)))</f>
        <v>5500</v>
      </c>
      <c r="F2004" s="10">
        <f t="shared" ca="1" si="285"/>
        <v>0.37359186176655679</v>
      </c>
      <c r="G2004" s="64">
        <f ca="1">_xlfn.NORM.INV(F2004,'Input Parameters'!$E$20,'Input Parameters'!$F$20)</f>
        <v>280.49022108075957</v>
      </c>
      <c r="H2004" s="57">
        <f ca="1">EXP(E2004*(1/'Input Parameters'!$E$23-1/G2004))</f>
        <v>0.43493114286689649</v>
      </c>
      <c r="I2004" s="10">
        <f t="shared" ca="1" si="286"/>
        <v>0.8936246383482761</v>
      </c>
      <c r="J2004" s="30">
        <f ca="1">_xlfn.BETA.INV(I2004,'Input Parameters'!$L$26,'Input Parameters'!$M$26,'Input Parameters'!$J$26,'Input Parameters'!$K$26)</f>
        <v>0.83503234799195847</v>
      </c>
      <c r="K2004" s="168">
        <f ca="1">('Input Parameters'!$E$27/'Input Parameters'!$E$38)^$J2004</f>
        <v>2.5043980576377328E-3</v>
      </c>
      <c r="L2004" s="69">
        <f ca="1">$H2004*$C2004*'Input Parameters'!$E$25*K2004</f>
        <v>0.36137172884885455</v>
      </c>
      <c r="M2004" s="24">
        <f t="shared" ca="1" si="287"/>
        <v>0.20048736930417843</v>
      </c>
      <c r="N2004" s="15">
        <f ca="1">_xlfn.NORM.INV(M2004,'Input Parameters'!$E$29,'Input Parameters'!$F$29)</f>
        <v>9.9916011833467946E-2</v>
      </c>
      <c r="O2004" s="8">
        <f t="shared" ca="1" si="288"/>
        <v>1.4194026188725561E-2</v>
      </c>
      <c r="P2004" s="30">
        <f ca="1">_xlfn.LOGNORM.INV(O2004,'Input Parameters'!$H$30,'Input Parameters'!$I$30)</f>
        <v>0.95278868060548161</v>
      </c>
      <c r="Q2004" s="10">
        <f t="shared" ca="1" si="289"/>
        <v>0.21314649770027749</v>
      </c>
      <c r="R2004" s="30">
        <f>IF('Input Parameters'!$E$32=0,0,_xlfn.BETA.INV(Q2004,'Input Parameters'!$L$32,'Input Parameters'!$M$32,'Input Parameters'!$J$32,'Input Parameters'!$K$32))</f>
        <v>0</v>
      </c>
      <c r="S2004" s="10">
        <f t="shared" ca="1" si="290"/>
        <v>0.68060797149700514</v>
      </c>
      <c r="T2004" s="26">
        <f ca="1">_xlfn.LOGNORM.INV(S2004,'Input Parameters'!$H$34,'Input Parameters'!$I$34)</f>
        <v>53.441731418180268</v>
      </c>
      <c r="U2004" s="10">
        <f t="shared" ca="1" si="291"/>
        <v>0.97734478697115656</v>
      </c>
      <c r="V2004" s="30">
        <f ca="1">_xlfn.BETA.INV(U2004,'Input Parameters'!$L$36,'Input Parameters'!$M$36,'Input Parameters'!$J$36,'Input Parameters'!$K$36)</f>
        <v>0.93684795056642178</v>
      </c>
      <c r="W2004" s="2">
        <f ca="1">N2004+(P2004-N2004)*(1-ERF((T2004-R2004)/(2*SQRT(L2004*'Input Parameters'!$E$38))))</f>
        <v>9.9916012110927419E-2</v>
      </c>
      <c r="X2004">
        <f t="shared" ca="1" si="292"/>
        <v>1</v>
      </c>
      <c r="Y2004" s="7"/>
    </row>
    <row r="2005" spans="1:25" ht="15" customHeight="1" x14ac:dyDescent="0.25">
      <c r="A2005" s="139">
        <v>1998</v>
      </c>
      <c r="B2005" s="10">
        <f t="shared" ca="1" si="283"/>
        <v>0.43000502596175738</v>
      </c>
      <c r="C2005" s="60">
        <f ca="1">_xlfn.NORM.INV(B2005,'Input Parameters'!$E$15,'Input Parameters'!$F$15)</f>
        <v>261.40957072569182</v>
      </c>
      <c r="D2005" s="10">
        <f t="shared" ca="1" si="284"/>
        <v>0.61234902631240185</v>
      </c>
      <c r="E2005" s="62">
        <f ca="1">IF(_xlfn.NORM.INV(D2005,'Input Parameters'!$E$17,'Input Parameters'!$F$17)&lt;3500,3500,IF(_xlfn.NORM.INV(D2005,'Input Parameters'!$E$17,'Input Parameters'!$F$17)&gt;5500,5500,_xlfn.NORM.INV(D2005,'Input Parameters'!$E$17,'Input Parameters'!$F$17)))</f>
        <v>4999.8126774124357</v>
      </c>
      <c r="F2005" s="10">
        <f t="shared" ca="1" si="285"/>
        <v>0.9971238941372037</v>
      </c>
      <c r="G2005" s="64">
        <f ca="1">_xlfn.NORM.INV(F2005,'Input Parameters'!$E$20,'Input Parameters'!$F$20)</f>
        <v>301.152597602887</v>
      </c>
      <c r="H2005" s="57">
        <f ca="1">EXP(E2005*(1/'Input Parameters'!$E$23-1/G2005))</f>
        <v>1.5938584910764038</v>
      </c>
      <c r="I2005" s="10">
        <f t="shared" ca="1" si="286"/>
        <v>0.46515661176898682</v>
      </c>
      <c r="J2005" s="30">
        <f ca="1">_xlfn.BETA.INV(I2005,'Input Parameters'!$L$26,'Input Parameters'!$M$26,'Input Parameters'!$J$26,'Input Parameters'!$K$26)</f>
        <v>0.64723696996250202</v>
      </c>
      <c r="K2005" s="168">
        <f ca="1">('Input Parameters'!$E$27/'Input Parameters'!$E$38)^$J2005</f>
        <v>9.6321755806965965E-3</v>
      </c>
      <c r="L2005" s="69">
        <f ca="1">$H2005*$C2005*'Input Parameters'!$E$25*K2005</f>
        <v>4.0132446452376458</v>
      </c>
      <c r="M2005" s="24">
        <f t="shared" ca="1" si="287"/>
        <v>0.98618111780129503</v>
      </c>
      <c r="N2005" s="15">
        <f ca="1">_xlfn.NORM.INV(M2005,'Input Parameters'!$E$29,'Input Parameters'!$F$29)</f>
        <v>0.10022023901027532</v>
      </c>
      <c r="O2005" s="8">
        <f t="shared" ca="1" si="288"/>
        <v>0.78035367845561399</v>
      </c>
      <c r="P2005" s="30">
        <f ca="1">_xlfn.LOGNORM.INV(O2005,'Input Parameters'!$H$30,'Input Parameters'!$I$30)</f>
        <v>3.8665947717834439</v>
      </c>
      <c r="Q2005" s="10">
        <f t="shared" ca="1" si="289"/>
        <v>0.49520134646106595</v>
      </c>
      <c r="R2005" s="30">
        <f>IF('Input Parameters'!$E$32=0,0,_xlfn.BETA.INV(Q2005,'Input Parameters'!$L$32,'Input Parameters'!$M$32,'Input Parameters'!$J$32,'Input Parameters'!$K$32))</f>
        <v>0</v>
      </c>
      <c r="S2005" s="10">
        <f t="shared" ca="1" si="290"/>
        <v>0.24009994576477378</v>
      </c>
      <c r="T2005" s="26">
        <f ca="1">_xlfn.LOGNORM.INV(S2005,'Input Parameters'!$H$34,'Input Parameters'!$I$34)</f>
        <v>46.165762597736496</v>
      </c>
      <c r="U2005" s="10">
        <f t="shared" ca="1" si="291"/>
        <v>0.67054850865233273</v>
      </c>
      <c r="V2005" s="30">
        <f ca="1">_xlfn.BETA.INV(U2005,'Input Parameters'!$L$36,'Input Parameters'!$M$36,'Input Parameters'!$J$36,'Input Parameters'!$K$36)</f>
        <v>0.65589360964609744</v>
      </c>
      <c r="W2005" s="2">
        <f ca="1">N2005+(P2005-N2005)*(1-ERF((T2005-R2005)/(2*SQRT(L2005*'Input Parameters'!$E$38))))</f>
        <v>0.48892879396134353</v>
      </c>
      <c r="X2005">
        <f t="shared" ca="1" si="292"/>
        <v>1</v>
      </c>
      <c r="Y2005" s="7"/>
    </row>
    <row r="2006" spans="1:25" ht="15" customHeight="1" x14ac:dyDescent="0.25">
      <c r="A2006" s="139">
        <v>1999</v>
      </c>
      <c r="B2006" s="10">
        <f t="shared" ca="1" si="283"/>
        <v>7.8685595009005516E-2</v>
      </c>
      <c r="C2006" s="60">
        <f ca="1">_xlfn.NORM.INV(B2006,'Input Parameters'!$E$15,'Input Parameters'!$F$15)</f>
        <v>194.33939003714147</v>
      </c>
      <c r="D2006" s="10">
        <f t="shared" ca="1" si="284"/>
        <v>0.52800765106575287</v>
      </c>
      <c r="E2006" s="62">
        <f ca="1">IF(_xlfn.NORM.INV(D2006,'Input Parameters'!$E$17,'Input Parameters'!$F$17)&lt;3500,3500,IF(_xlfn.NORM.INV(D2006,'Input Parameters'!$E$17,'Input Parameters'!$F$17)&gt;5500,5500,_xlfn.NORM.INV(D2006,'Input Parameters'!$E$17,'Input Parameters'!$F$17)))</f>
        <v>4849.183777709708</v>
      </c>
      <c r="F2006" s="10">
        <f t="shared" ca="1" si="285"/>
        <v>0.46137356585364087</v>
      </c>
      <c r="G2006" s="64">
        <f ca="1">_xlfn.NORM.INV(F2006,'Input Parameters'!$E$20,'Input Parameters'!$F$20)</f>
        <v>282.00027495591746</v>
      </c>
      <c r="H2006" s="57">
        <f ca="1">EXP(E2006*(1/'Input Parameters'!$E$23-1/G2006))</f>
        <v>0.5265154379422512</v>
      </c>
      <c r="I2006" s="10">
        <f t="shared" ca="1" si="286"/>
        <v>0.57580024681578656</v>
      </c>
      <c r="J2006" s="30">
        <f ca="1">_xlfn.BETA.INV(I2006,'Input Parameters'!$L$26,'Input Parameters'!$M$26,'Input Parameters'!$J$26,'Input Parameters'!$K$26)</f>
        <v>0.69165738160411117</v>
      </c>
      <c r="K2006" s="168">
        <f ca="1">('Input Parameters'!$E$27/'Input Parameters'!$E$38)^$J2006</f>
        <v>7.0039932403486794E-3</v>
      </c>
      <c r="L2006" s="69">
        <f ca="1">$H2006*$C2006*'Input Parameters'!$E$25*K2006</f>
        <v>0.71666742247436765</v>
      </c>
      <c r="M2006" s="24">
        <f t="shared" ca="1" si="287"/>
        <v>0.61801341654072106</v>
      </c>
      <c r="N2006" s="15">
        <f ca="1">_xlfn.NORM.INV(M2006,'Input Parameters'!$E$29,'Input Parameters'!$F$29)</f>
        <v>0.10003002674402289</v>
      </c>
      <c r="O2006" s="8">
        <f t="shared" ca="1" si="288"/>
        <v>0.63659145908351766</v>
      </c>
      <c r="P2006" s="30">
        <f ca="1">_xlfn.LOGNORM.INV(O2006,'Input Parameters'!$H$30,'Input Parameters'!$I$30)</f>
        <v>3.1647456470477553</v>
      </c>
      <c r="Q2006" s="10">
        <f t="shared" ca="1" si="289"/>
        <v>0.66034174727491812</v>
      </c>
      <c r="R2006" s="30">
        <f>IF('Input Parameters'!$E$32=0,0,_xlfn.BETA.INV(Q2006,'Input Parameters'!$L$32,'Input Parameters'!$M$32,'Input Parameters'!$J$32,'Input Parameters'!$K$32))</f>
        <v>0</v>
      </c>
      <c r="S2006" s="10">
        <f t="shared" ca="1" si="290"/>
        <v>0.43637576733050865</v>
      </c>
      <c r="T2006" s="26">
        <f ca="1">_xlfn.LOGNORM.INV(S2006,'Input Parameters'!$H$34,'Input Parameters'!$I$34)</f>
        <v>49.41239262929831</v>
      </c>
      <c r="U2006" s="10">
        <f t="shared" ca="1" si="291"/>
        <v>0.75641669578112558</v>
      </c>
      <c r="V2006" s="30">
        <f ca="1">_xlfn.BETA.INV(U2006,'Input Parameters'!$L$36,'Input Parameters'!$M$36,'Input Parameters'!$J$36,'Input Parameters'!$K$36)</f>
        <v>0.69838020755762464</v>
      </c>
      <c r="W2006" s="2">
        <f ca="1">N2006+(P2006-N2006)*(1-ERF((T2006-R2006)/(2*SQRT(L2006*'Input Parameters'!$E$38))))</f>
        <v>0.10014253485237498</v>
      </c>
      <c r="X2006">
        <f t="shared" ca="1" si="292"/>
        <v>1</v>
      </c>
      <c r="Y2006" s="7"/>
    </row>
    <row r="2007" spans="1:25" ht="15" customHeight="1" x14ac:dyDescent="0.25">
      <c r="A2007" s="139">
        <v>2000</v>
      </c>
      <c r="B2007" s="10">
        <f t="shared" ca="1" si="283"/>
        <v>0.57930159551291305</v>
      </c>
      <c r="C2007" s="60">
        <f ca="1">_xlfn.NORM.INV(B2007,'Input Parameters'!$E$15,'Input Parameters'!$F$15)</f>
        <v>281.81169292816213</v>
      </c>
      <c r="D2007" s="10">
        <f t="shared" ca="1" si="284"/>
        <v>0.41676638414836731</v>
      </c>
      <c r="E2007" s="62">
        <f ca="1">IF(_xlfn.NORM.INV(D2007,'Input Parameters'!$E$17,'Input Parameters'!$F$17)&lt;3500,3500,IF(_xlfn.NORM.INV(D2007,'Input Parameters'!$E$17,'Input Parameters'!$F$17)&gt;5500,5500,_xlfn.NORM.INV(D2007,'Input Parameters'!$E$17,'Input Parameters'!$F$17)))</f>
        <v>4652.8790044884008</v>
      </c>
      <c r="F2007" s="10">
        <f t="shared" ca="1" si="285"/>
        <v>0.8097643551015129</v>
      </c>
      <c r="G2007" s="64">
        <f ca="1">_xlfn.NORM.INV(F2007,'Input Parameters'!$E$20,'Input Parameters'!$F$20)</f>
        <v>288.52608932761899</v>
      </c>
      <c r="H2007" s="57">
        <f ca="1">EXP(E2007*(1/'Input Parameters'!$E$23-1/G2007))</f>
        <v>0.78480230559815733</v>
      </c>
      <c r="I2007" s="10">
        <f t="shared" ca="1" si="286"/>
        <v>0.21203793506036062</v>
      </c>
      <c r="J2007" s="30">
        <f ca="1">_xlfn.BETA.INV(I2007,'Input Parameters'!$L$26,'Input Parameters'!$M$26,'Input Parameters'!$J$26,'Input Parameters'!$K$26)</f>
        <v>0.52713830028062025</v>
      </c>
      <c r="K2007" s="168">
        <f ca="1">('Input Parameters'!$E$27/'Input Parameters'!$E$38)^$J2007</f>
        <v>2.2795877952464936E-2</v>
      </c>
      <c r="L2007" s="69">
        <f ca="1">$H2007*$C2007*'Input Parameters'!$E$25*K2007</f>
        <v>5.0416837741960725</v>
      </c>
      <c r="M2007" s="24">
        <f t="shared" ca="1" si="287"/>
        <v>0.53498051399819291</v>
      </c>
      <c r="N2007" s="15">
        <f ca="1">_xlfn.NORM.INV(M2007,'Input Parameters'!$E$29,'Input Parameters'!$F$29)</f>
        <v>0.10000877958050161</v>
      </c>
      <c r="O2007" s="8">
        <f t="shared" ca="1" si="288"/>
        <v>0.36718174500737433</v>
      </c>
      <c r="P2007" s="30">
        <f ca="1">_xlfn.LOGNORM.INV(O2007,'Input Parameters'!$H$30,'Input Parameters'!$I$30)</f>
        <v>2.285875338765806</v>
      </c>
      <c r="Q2007" s="10">
        <f t="shared" ca="1" si="289"/>
        <v>0.25270039231815722</v>
      </c>
      <c r="R2007" s="30">
        <f>IF('Input Parameters'!$E$32=0,0,_xlfn.BETA.INV(Q2007,'Input Parameters'!$L$32,'Input Parameters'!$M$32,'Input Parameters'!$J$32,'Input Parameters'!$K$32))</f>
        <v>0</v>
      </c>
      <c r="S2007" s="10">
        <f t="shared" ca="1" si="290"/>
        <v>0.66924028729095753</v>
      </c>
      <c r="T2007" s="26">
        <f ca="1">_xlfn.LOGNORM.INV(S2007,'Input Parameters'!$H$34,'Input Parameters'!$I$34)</f>
        <v>53.231978572337141</v>
      </c>
      <c r="U2007" s="10">
        <f t="shared" ca="1" si="291"/>
        <v>0.22764723174599122</v>
      </c>
      <c r="V2007" s="30">
        <f ca="1">_xlfn.BETA.INV(U2007,'Input Parameters'!$L$36,'Input Parameters'!$M$36,'Input Parameters'!$J$36,'Input Parameters'!$K$36)</f>
        <v>0.48078843837583191</v>
      </c>
      <c r="W2007" s="2">
        <f ca="1">N2007+(P2007-N2007)*(1-ERF((T2007-R2007)/(2*SQRT(L2007*'Input Parameters'!$E$38))))</f>
        <v>0.30474970775238008</v>
      </c>
      <c r="X2007">
        <f t="shared" ca="1" si="292"/>
        <v>1</v>
      </c>
      <c r="Y2007" s="7"/>
    </row>
    <row r="2008" spans="1:25" ht="15" customHeight="1" x14ac:dyDescent="0.25">
      <c r="A2008" s="139">
        <v>2001</v>
      </c>
      <c r="B2008" s="10">
        <f t="shared" ca="1" si="283"/>
        <v>5.7526928626539187E-2</v>
      </c>
      <c r="C2008" s="60">
        <f ca="1">_xlfn.NORM.INV(B2008,'Input Parameters'!$E$15,'Input Parameters'!$F$15)</f>
        <v>185.56493493795932</v>
      </c>
      <c r="D2008" s="10">
        <f t="shared" ca="1" si="284"/>
        <v>0.8090007716231945</v>
      </c>
      <c r="E2008" s="62">
        <f ca="1">IF(_xlfn.NORM.INV(D2008,'Input Parameters'!$E$17,'Input Parameters'!$F$17)&lt;3500,3500,IF(_xlfn.NORM.INV(D2008,'Input Parameters'!$E$17,'Input Parameters'!$F$17)&gt;5500,5500,_xlfn.NORM.INV(D2008,'Input Parameters'!$E$17,'Input Parameters'!$F$17)))</f>
        <v>5411.9539994436527</v>
      </c>
      <c r="F2008" s="10">
        <f t="shared" ca="1" si="285"/>
        <v>3.92429214314719E-2</v>
      </c>
      <c r="G2008" s="64">
        <f ca="1">_xlfn.NORM.INV(F2008,'Input Parameters'!$E$20,'Input Parameters'!$F$20)</f>
        <v>270.86108241291049</v>
      </c>
      <c r="H2008" s="57">
        <f ca="1">EXP(E2008*(1/'Input Parameters'!$E$23-1/G2008))</f>
        <v>0.22198057287298312</v>
      </c>
      <c r="I2008" s="10">
        <f t="shared" ca="1" si="286"/>
        <v>0.88725111980167359</v>
      </c>
      <c r="J2008" s="30">
        <f ca="1">_xlfn.BETA.INV(I2008,'Input Parameters'!$L$26,'Input Parameters'!$M$26,'Input Parameters'!$J$26,'Input Parameters'!$K$26)</f>
        <v>0.83115047989356716</v>
      </c>
      <c r="K2008" s="168">
        <f ca="1">('Input Parameters'!$E$27/'Input Parameters'!$E$38)^$J2008</f>
        <v>2.5751122912017247E-3</v>
      </c>
      <c r="L2008" s="69">
        <f ca="1">$H2008*$C2008*'Input Parameters'!$E$25*K2008</f>
        <v>0.10607353767677437</v>
      </c>
      <c r="M2008" s="24">
        <f t="shared" ca="1" si="287"/>
        <v>0.26522315652576611</v>
      </c>
      <c r="N2008" s="15">
        <f ca="1">_xlfn.NORM.INV(M2008,'Input Parameters'!$E$29,'Input Parameters'!$F$29)</f>
        <v>9.9937267514331588E-2</v>
      </c>
      <c r="O2008" s="8">
        <f t="shared" ca="1" si="288"/>
        <v>0.78461672342155531</v>
      </c>
      <c r="P2008" s="30">
        <f ca="1">_xlfn.LOGNORM.INV(O2008,'Input Parameters'!$H$30,'Input Parameters'!$I$30)</f>
        <v>3.8931559269015166</v>
      </c>
      <c r="Q2008" s="10">
        <f t="shared" ca="1" si="289"/>
        <v>0.22590712966946158</v>
      </c>
      <c r="R2008" s="30">
        <f>IF('Input Parameters'!$E$32=0,0,_xlfn.BETA.INV(Q2008,'Input Parameters'!$L$32,'Input Parameters'!$M$32,'Input Parameters'!$J$32,'Input Parameters'!$K$32))</f>
        <v>0</v>
      </c>
      <c r="S2008" s="10">
        <f t="shared" ca="1" si="290"/>
        <v>0.64408493304908587</v>
      </c>
      <c r="T2008" s="26">
        <f ca="1">_xlfn.LOGNORM.INV(S2008,'Input Parameters'!$H$34,'Input Parameters'!$I$34)</f>
        <v>52.780421202782883</v>
      </c>
      <c r="U2008" s="10">
        <f t="shared" ca="1" si="291"/>
        <v>0.13385749528830981</v>
      </c>
      <c r="V2008" s="30">
        <f ca="1">_xlfn.BETA.INV(U2008,'Input Parameters'!$L$36,'Input Parameters'!$M$36,'Input Parameters'!$J$36,'Input Parameters'!$K$36)</f>
        <v>0.43647467521482969</v>
      </c>
      <c r="W2008" s="2">
        <f ca="1">N2008+(P2008-N2008)*(1-ERF((T2008-R2008)/(2*SQRT(L2008*'Input Parameters'!$E$38))))</f>
        <v>9.9937267514331588E-2</v>
      </c>
      <c r="X2008">
        <f t="shared" ca="1" si="292"/>
        <v>1</v>
      </c>
      <c r="Y2008" s="7"/>
    </row>
    <row r="2009" spans="1:25" ht="15" customHeight="1" x14ac:dyDescent="0.25">
      <c r="A2009" s="139">
        <v>2002</v>
      </c>
      <c r="B2009" s="10">
        <f t="shared" ca="1" si="283"/>
        <v>8.7168492833761602E-2</v>
      </c>
      <c r="C2009" s="60">
        <f ca="1">_xlfn.NORM.INV(B2009,'Input Parameters'!$E$15,'Input Parameters'!$F$15)</f>
        <v>197.35086380840124</v>
      </c>
      <c r="D2009" s="10">
        <f t="shared" ca="1" si="284"/>
        <v>0.66649300328786765</v>
      </c>
      <c r="E2009" s="62">
        <f ca="1">IF(_xlfn.NORM.INV(D2009,'Input Parameters'!$E$17,'Input Parameters'!$F$17)&lt;3500,3500,IF(_xlfn.NORM.INV(D2009,'Input Parameters'!$E$17,'Input Parameters'!$F$17)&gt;5500,5500,_xlfn.NORM.INV(D2009,'Input Parameters'!$E$17,'Input Parameters'!$F$17)))</f>
        <v>5101.1748082350741</v>
      </c>
      <c r="F2009" s="10">
        <f t="shared" ca="1" si="285"/>
        <v>0.38308856805609903</v>
      </c>
      <c r="G2009" s="64">
        <f ca="1">_xlfn.NORM.INV(F2009,'Input Parameters'!$E$20,'Input Parameters'!$F$20)</f>
        <v>280.65756036337802</v>
      </c>
      <c r="H2009" s="57">
        <f ca="1">EXP(E2009*(1/'Input Parameters'!$E$23-1/G2009))</f>
        <v>0.46703484050854321</v>
      </c>
      <c r="I2009" s="10">
        <f t="shared" ca="1" si="286"/>
        <v>0.17502185796327563</v>
      </c>
      <c r="J2009" s="30">
        <f ca="1">_xlfn.BETA.INV(I2009,'Input Parameters'!$L$26,'Input Parameters'!$M$26,'Input Parameters'!$J$26,'Input Parameters'!$K$26)</f>
        <v>0.50390700570207136</v>
      </c>
      <c r="K2009" s="168">
        <f ca="1">('Input Parameters'!$E$27/'Input Parameters'!$E$38)^$J2009</f>
        <v>2.6929392712241585E-2</v>
      </c>
      <c r="L2009" s="69">
        <f ca="1">$H2009*$C2009*'Input Parameters'!$E$25*K2009</f>
        <v>2.4820748338880074</v>
      </c>
      <c r="M2009" s="24">
        <f t="shared" ca="1" si="287"/>
        <v>0.36633268001260222</v>
      </c>
      <c r="N2009" s="15">
        <f ca="1">_xlfn.NORM.INV(M2009,'Input Parameters'!$E$29,'Input Parameters'!$F$29)</f>
        <v>9.9965841783370202E-2</v>
      </c>
      <c r="O2009" s="8">
        <f t="shared" ca="1" si="288"/>
        <v>1.9377453273210499E-3</v>
      </c>
      <c r="P2009" s="30">
        <f ca="1">_xlfn.LOGNORM.INV(O2009,'Input Parameters'!$H$30,'Input Parameters'!$I$30)</f>
        <v>0.68574267341847772</v>
      </c>
      <c r="Q2009" s="10">
        <f t="shared" ca="1" si="289"/>
        <v>4.8467720691348637E-3</v>
      </c>
      <c r="R2009" s="30">
        <f>IF('Input Parameters'!$E$32=0,0,_xlfn.BETA.INV(Q2009,'Input Parameters'!$L$32,'Input Parameters'!$M$32,'Input Parameters'!$J$32,'Input Parameters'!$K$32))</f>
        <v>0</v>
      </c>
      <c r="S2009" s="10">
        <f t="shared" ca="1" si="290"/>
        <v>0.65535509174512674</v>
      </c>
      <c r="T2009" s="26">
        <f ca="1">_xlfn.LOGNORM.INV(S2009,'Input Parameters'!$H$34,'Input Parameters'!$I$34)</f>
        <v>52.980718766247584</v>
      </c>
      <c r="U2009" s="10">
        <f t="shared" ca="1" si="291"/>
        <v>0.17993390344474203</v>
      </c>
      <c r="V2009" s="30">
        <f ca="1">_xlfn.BETA.INV(U2009,'Input Parameters'!$L$36,'Input Parameters'!$M$36,'Input Parameters'!$J$36,'Input Parameters'!$K$36)</f>
        <v>0.45952874431759572</v>
      </c>
      <c r="W2009" s="2">
        <f ca="1">N2009+(P2009-N2009)*(1-ERF((T2009-R2009)/(2*SQRT(L2009*'Input Parameters'!$E$38))))</f>
        <v>0.11016484620770721</v>
      </c>
      <c r="X2009">
        <f t="shared" ca="1" si="292"/>
        <v>1</v>
      </c>
      <c r="Y2009" s="7"/>
    </row>
    <row r="2010" spans="1:25" ht="15" customHeight="1" x14ac:dyDescent="0.25">
      <c r="A2010" s="139">
        <v>2003</v>
      </c>
      <c r="B2010" s="10">
        <f t="shared" ca="1" si="283"/>
        <v>0.20770720830574763</v>
      </c>
      <c r="C2010" s="60">
        <f ca="1">_xlfn.NORM.INV(B2010,'Input Parameters'!$E$15,'Input Parameters'!$F$15)</f>
        <v>226.83192789698973</v>
      </c>
      <c r="D2010" s="10">
        <f t="shared" ca="1" si="284"/>
        <v>0.61657686507275455</v>
      </c>
      <c r="E2010" s="62">
        <f ca="1">IF(_xlfn.NORM.INV(D2010,'Input Parameters'!$E$17,'Input Parameters'!$F$17)&lt;3500,3500,IF(_xlfn.NORM.INV(D2010,'Input Parameters'!$E$17,'Input Parameters'!$F$17)&gt;5500,5500,_xlfn.NORM.INV(D2010,'Input Parameters'!$E$17,'Input Parameters'!$F$17)))</f>
        <v>5007.5518308401352</v>
      </c>
      <c r="F2010" s="10">
        <f t="shared" ca="1" si="285"/>
        <v>0.87935023347696994</v>
      </c>
      <c r="G2010" s="64">
        <f ca="1">_xlfn.NORM.INV(F2010,'Input Parameters'!$E$20,'Input Parameters'!$F$20)</f>
        <v>290.50069011963581</v>
      </c>
      <c r="H2010" s="57">
        <f ca="1">EXP(E2010*(1/'Input Parameters'!$E$23-1/G2010))</f>
        <v>0.86690606151487737</v>
      </c>
      <c r="I2010" s="10">
        <f t="shared" ca="1" si="286"/>
        <v>0.71882834244493765</v>
      </c>
      <c r="J2010" s="30">
        <f ca="1">_xlfn.BETA.INV(I2010,'Input Parameters'!$L$26,'Input Parameters'!$M$26,'Input Parameters'!$J$26,'Input Parameters'!$K$26)</f>
        <v>0.74954988393598621</v>
      </c>
      <c r="K2010" s="168">
        <f ca="1">('Input Parameters'!$E$27/'Input Parameters'!$E$38)^$J2010</f>
        <v>4.623796656602037E-3</v>
      </c>
      <c r="L2010" s="69">
        <f ca="1">$H2010*$C2010*'Input Parameters'!$E$25*K2010</f>
        <v>0.9092324984101432</v>
      </c>
      <c r="M2010" s="24">
        <f t="shared" ca="1" si="287"/>
        <v>5.9684887460689118E-2</v>
      </c>
      <c r="N2010" s="15">
        <f ca="1">_xlfn.NORM.INV(M2010,'Input Parameters'!$E$29,'Input Parameters'!$F$29)</f>
        <v>9.984425756764842E-2</v>
      </c>
      <c r="O2010" s="8">
        <f t="shared" ca="1" si="288"/>
        <v>0.24386151389836308</v>
      </c>
      <c r="P2010" s="30">
        <f ca="1">_xlfn.LOGNORM.INV(O2010,'Input Parameters'!$H$30,'Input Parameters'!$I$30)</f>
        <v>1.9333205841654089</v>
      </c>
      <c r="Q2010" s="10">
        <f t="shared" ca="1" si="289"/>
        <v>0.40077313745538601</v>
      </c>
      <c r="R2010" s="30">
        <f>IF('Input Parameters'!$E$32=0,0,_xlfn.BETA.INV(Q2010,'Input Parameters'!$L$32,'Input Parameters'!$M$32,'Input Parameters'!$J$32,'Input Parameters'!$K$32))</f>
        <v>0</v>
      </c>
      <c r="S2010" s="10">
        <f t="shared" ca="1" si="290"/>
        <v>0.59518176929566458</v>
      </c>
      <c r="T2010" s="26">
        <f ca="1">_xlfn.LOGNORM.INV(S2010,'Input Parameters'!$H$34,'Input Parameters'!$I$34)</f>
        <v>51.942612467677719</v>
      </c>
      <c r="U2010" s="10">
        <f t="shared" ca="1" si="291"/>
        <v>0.80896720535179112</v>
      </c>
      <c r="V2010" s="30">
        <f ca="1">_xlfn.BETA.INV(U2010,'Input Parameters'!$L$36,'Input Parameters'!$M$36,'Input Parameters'!$J$36,'Input Parameters'!$K$36)</f>
        <v>0.72934222896392287</v>
      </c>
      <c r="W2010" s="2">
        <f ca="1">N2010+(P2010-N2010)*(1-ERF((T2010-R2010)/(2*SQRT(L2010*'Input Parameters'!$E$38))))</f>
        <v>0.10005917866665794</v>
      </c>
      <c r="X2010">
        <f t="shared" ca="1" si="292"/>
        <v>1</v>
      </c>
      <c r="Y2010" s="7"/>
    </row>
    <row r="2011" spans="1:25" ht="15" customHeight="1" x14ac:dyDescent="0.25">
      <c r="A2011" s="139">
        <v>2004</v>
      </c>
      <c r="B2011" s="10">
        <f t="shared" ca="1" si="283"/>
        <v>0.22083369260569086</v>
      </c>
      <c r="C2011" s="60">
        <f ca="1">_xlfn.NORM.INV(B2011,'Input Parameters'!$E$15,'Input Parameters'!$F$15)</f>
        <v>229.27181709491242</v>
      </c>
      <c r="D2011" s="10">
        <f t="shared" ca="1" si="284"/>
        <v>0.53153381356027607</v>
      </c>
      <c r="E2011" s="62">
        <f ca="1">IF(_xlfn.NORM.INV(D2011,'Input Parameters'!$E$17,'Input Parameters'!$F$17)&lt;3500,3500,IF(_xlfn.NORM.INV(D2011,'Input Parameters'!$E$17,'Input Parameters'!$F$17)&gt;5500,5500,_xlfn.NORM.INV(D2011,'Input Parameters'!$E$17,'Input Parameters'!$F$17)))</f>
        <v>4855.3882268028856</v>
      </c>
      <c r="F2011" s="10">
        <f t="shared" ca="1" si="285"/>
        <v>0.52187044015297612</v>
      </c>
      <c r="G2011" s="64">
        <f ca="1">_xlfn.NORM.INV(F2011,'Input Parameters'!$E$20,'Input Parameters'!$F$20)</f>
        <v>283.01748529834919</v>
      </c>
      <c r="H2011" s="57">
        <f ca="1">EXP(E2011*(1/'Input Parameters'!$E$23-1/G2011))</f>
        <v>0.55966756753368696</v>
      </c>
      <c r="I2011" s="10">
        <f t="shared" ca="1" si="286"/>
        <v>4.919410869997809E-3</v>
      </c>
      <c r="J2011" s="30">
        <f ca="1">_xlfn.BETA.INV(I2011,'Input Parameters'!$L$26,'Input Parameters'!$M$26,'Input Parameters'!$J$26,'Input Parameters'!$K$26)</f>
        <v>0.2446867762893655</v>
      </c>
      <c r="K2011" s="168">
        <f ca="1">('Input Parameters'!$E$27/'Input Parameters'!$E$38)^$J2011</f>
        <v>0.17288233519837856</v>
      </c>
      <c r="L2011" s="69">
        <f ca="1">$H2011*$C2011*'Input Parameters'!$E$25*K2011</f>
        <v>22.183569754008332</v>
      </c>
      <c r="M2011" s="24">
        <f t="shared" ca="1" si="287"/>
        <v>0.52128006206599942</v>
      </c>
      <c r="N2011" s="15">
        <f ca="1">_xlfn.NORM.INV(M2011,'Input Parameters'!$E$29,'Input Parameters'!$F$29)</f>
        <v>0.10000533665256296</v>
      </c>
      <c r="O2011" s="8">
        <f t="shared" ca="1" si="288"/>
        <v>1.1007275514064774E-2</v>
      </c>
      <c r="P2011" s="30">
        <f ca="1">_xlfn.LOGNORM.INV(O2011,'Input Parameters'!$H$30,'Input Parameters'!$I$30)</f>
        <v>0.9095853059428215</v>
      </c>
      <c r="Q2011" s="10">
        <f t="shared" ca="1" si="289"/>
        <v>0.36353083036298728</v>
      </c>
      <c r="R2011" s="30">
        <f>IF('Input Parameters'!$E$32=0,0,_xlfn.BETA.INV(Q2011,'Input Parameters'!$L$32,'Input Parameters'!$M$32,'Input Parameters'!$J$32,'Input Parameters'!$K$32))</f>
        <v>0</v>
      </c>
      <c r="S2011" s="10">
        <f t="shared" ca="1" si="290"/>
        <v>0.34816563897677455</v>
      </c>
      <c r="T2011" s="26">
        <f ca="1">_xlfn.LOGNORM.INV(S2011,'Input Parameters'!$H$34,'Input Parameters'!$I$34)</f>
        <v>48.016683778492919</v>
      </c>
      <c r="U2011" s="10">
        <f t="shared" ca="1" si="291"/>
        <v>0.48324772204844502</v>
      </c>
      <c r="V2011" s="30">
        <f ca="1">_xlfn.BETA.INV(U2011,'Input Parameters'!$L$36,'Input Parameters'!$M$36,'Input Parameters'!$J$36,'Input Parameters'!$K$36)</f>
        <v>0.5795153746493984</v>
      </c>
      <c r="W2011" s="2">
        <f ca="1">N2011+(P2011-N2011)*(1-ERF((T2011-R2011)/(2*SQRT(L2011*'Input Parameters'!$E$38))))</f>
        <v>0.48130528586902921</v>
      </c>
      <c r="X2011">
        <f t="shared" ca="1" si="292"/>
        <v>1</v>
      </c>
      <c r="Y2011" s="7"/>
    </row>
    <row r="2012" spans="1:25" ht="15" customHeight="1" x14ac:dyDescent="0.25">
      <c r="A2012" s="139">
        <v>2005</v>
      </c>
      <c r="B2012" s="10">
        <f t="shared" ca="1" si="283"/>
        <v>0.88550222759156227</v>
      </c>
      <c r="C2012" s="60">
        <f ca="1">_xlfn.NORM.INV(B2012,'Input Parameters'!$E$15,'Input Parameters'!$F$15)</f>
        <v>336.15921615994773</v>
      </c>
      <c r="D2012" s="10">
        <f t="shared" ca="1" si="284"/>
        <v>0.76068666165323617</v>
      </c>
      <c r="E2012" s="62">
        <f ca="1">IF(_xlfn.NORM.INV(D2012,'Input Parameters'!$E$17,'Input Parameters'!$F$17)&lt;3500,3500,IF(_xlfn.NORM.INV(D2012,'Input Parameters'!$E$17,'Input Parameters'!$F$17)&gt;5500,5500,_xlfn.NORM.INV(D2012,'Input Parameters'!$E$17,'Input Parameters'!$F$17)))</f>
        <v>5295.9591737214323</v>
      </c>
      <c r="F2012" s="10">
        <f t="shared" ca="1" si="285"/>
        <v>0.25330610722706848</v>
      </c>
      <c r="G2012" s="64">
        <f ca="1">_xlfn.NORM.INV(F2012,'Input Parameters'!$E$20,'Input Parameters'!$F$20)</f>
        <v>278.20038243180011</v>
      </c>
      <c r="H2012" s="57">
        <f ca="1">EXP(E2012*(1/'Input Parameters'!$E$23-1/G2012))</f>
        <v>0.38400913699251293</v>
      </c>
      <c r="I2012" s="10">
        <f t="shared" ca="1" si="286"/>
        <v>8.1166898021257095E-2</v>
      </c>
      <c r="J2012" s="30">
        <f ca="1">_xlfn.BETA.INV(I2012,'Input Parameters'!$L$26,'Input Parameters'!$M$26,'Input Parameters'!$J$26,'Input Parameters'!$K$26)</f>
        <v>0.42514214876529582</v>
      </c>
      <c r="K2012" s="168">
        <f ca="1">('Input Parameters'!$E$27/'Input Parameters'!$E$38)^$J2012</f>
        <v>4.7380016451633623E-2</v>
      </c>
      <c r="L2012" s="69">
        <f ca="1">$H2012*$C2012*'Input Parameters'!$E$25*K2012</f>
        <v>6.1162015367120883</v>
      </c>
      <c r="M2012" s="24">
        <f t="shared" ca="1" si="287"/>
        <v>0.4029754959487587</v>
      </c>
      <c r="N2012" s="15">
        <f ca="1">_xlfn.NORM.INV(M2012,'Input Parameters'!$E$29,'Input Parameters'!$F$29)</f>
        <v>9.9975434717299846E-2</v>
      </c>
      <c r="O2012" s="8">
        <f t="shared" ca="1" si="288"/>
        <v>0.35191039103265032</v>
      </c>
      <c r="P2012" s="30">
        <f ca="1">_xlfn.LOGNORM.INV(O2012,'Input Parameters'!$H$30,'Input Parameters'!$I$30)</f>
        <v>2.2421977465348943</v>
      </c>
      <c r="Q2012" s="10">
        <f t="shared" ca="1" si="289"/>
        <v>0.63697154058105576</v>
      </c>
      <c r="R2012" s="30">
        <f>IF('Input Parameters'!$E$32=0,0,_xlfn.BETA.INV(Q2012,'Input Parameters'!$L$32,'Input Parameters'!$M$32,'Input Parameters'!$J$32,'Input Parameters'!$K$32))</f>
        <v>0</v>
      </c>
      <c r="S2012" s="10">
        <f t="shared" ca="1" si="290"/>
        <v>0.91474328885054568</v>
      </c>
      <c r="T2012" s="26">
        <f ca="1">_xlfn.LOGNORM.INV(S2012,'Input Parameters'!$H$34,'Input Parameters'!$I$34)</f>
        <v>59.7877113202806</v>
      </c>
      <c r="U2012" s="10">
        <f t="shared" ca="1" si="291"/>
        <v>0.80566988940023776</v>
      </c>
      <c r="V2012" s="30">
        <f ca="1">_xlfn.BETA.INV(U2012,'Input Parameters'!$L$36,'Input Parameters'!$M$36,'Input Parameters'!$J$36,'Input Parameters'!$K$36)</f>
        <v>0.72723965243988875</v>
      </c>
      <c r="W2012" s="2">
        <f ca="1">N2012+(P2012-N2012)*(1-ERF((T2012-R2012)/(2*SQRT(L2012*'Input Parameters'!$E$38))))</f>
        <v>0.28713688239277657</v>
      </c>
      <c r="X2012">
        <f t="shared" ca="1" si="292"/>
        <v>1</v>
      </c>
      <c r="Y2012" s="7"/>
    </row>
    <row r="2013" spans="1:25" ht="15" customHeight="1" x14ac:dyDescent="0.25">
      <c r="A2013" s="139">
        <v>2006</v>
      </c>
      <c r="B2013" s="10">
        <f t="shared" ca="1" si="283"/>
        <v>0.9581830092782081</v>
      </c>
      <c r="C2013" s="60">
        <f ca="1">_xlfn.NORM.INV(B2013,'Input Parameters'!$E$15,'Input Parameters'!$F$15)</f>
        <v>364.72072703615015</v>
      </c>
      <c r="D2013" s="10">
        <f t="shared" ca="1" si="284"/>
        <v>0.44168809741824311</v>
      </c>
      <c r="E2013" s="62">
        <f ca="1">IF(_xlfn.NORM.INV(D2013,'Input Parameters'!$E$17,'Input Parameters'!$F$17)&lt;3500,3500,IF(_xlfn.NORM.INV(D2013,'Input Parameters'!$E$17,'Input Parameters'!$F$17)&gt;5500,5500,_xlfn.NORM.INV(D2013,'Input Parameters'!$E$17,'Input Parameters'!$F$17)))</f>
        <v>4697.3165413207189</v>
      </c>
      <c r="F2013" s="10">
        <f t="shared" ca="1" si="285"/>
        <v>0.89846717753983163</v>
      </c>
      <c r="G2013" s="64">
        <f ca="1">_xlfn.NORM.INV(F2013,'Input Parameters'!$E$20,'Input Parameters'!$F$20)</f>
        <v>291.17820127678505</v>
      </c>
      <c r="H2013" s="57">
        <f ca="1">EXP(E2013*(1/'Input Parameters'!$E$23-1/G2013))</f>
        <v>0.90814376623029991</v>
      </c>
      <c r="I2013" s="10">
        <f t="shared" ca="1" si="286"/>
        <v>0.42447986787722236</v>
      </c>
      <c r="J2013" s="30">
        <f ca="1">_xlfn.BETA.INV(I2013,'Input Parameters'!$L$26,'Input Parameters'!$M$26,'Input Parameters'!$J$26,'Input Parameters'!$K$26)</f>
        <v>0.63033466934246041</v>
      </c>
      <c r="K2013" s="168">
        <f ca="1">('Input Parameters'!$E$27/'Input Parameters'!$E$38)^$J2013</f>
        <v>1.0873729267500919E-2</v>
      </c>
      <c r="L2013" s="69">
        <f ca="1">$H2013*$C2013*'Input Parameters'!$E$25*K2013</f>
        <v>3.6015841540044393</v>
      </c>
      <c r="M2013" s="24">
        <f t="shared" ca="1" si="287"/>
        <v>0.15820746410566333</v>
      </c>
      <c r="N2013" s="15">
        <f ca="1">_xlfn.NORM.INV(M2013,'Input Parameters'!$E$29,'Input Parameters'!$F$29)</f>
        <v>9.9899814768942066E-2</v>
      </c>
      <c r="O2013" s="8">
        <f t="shared" ca="1" si="288"/>
        <v>0.45449696167528708</v>
      </c>
      <c r="P2013" s="30">
        <f ca="1">_xlfn.LOGNORM.INV(O2013,'Input Parameters'!$H$30,'Input Parameters'!$I$30)</f>
        <v>2.5422354315208078</v>
      </c>
      <c r="Q2013" s="10">
        <f t="shared" ca="1" si="289"/>
        <v>0.1985376154676296</v>
      </c>
      <c r="R2013" s="30">
        <f>IF('Input Parameters'!$E$32=0,0,_xlfn.BETA.INV(Q2013,'Input Parameters'!$L$32,'Input Parameters'!$M$32,'Input Parameters'!$J$32,'Input Parameters'!$K$32))</f>
        <v>0</v>
      </c>
      <c r="S2013" s="10">
        <f t="shared" ca="1" si="290"/>
        <v>0.19790952775621096</v>
      </c>
      <c r="T2013" s="26">
        <f ca="1">_xlfn.LOGNORM.INV(S2013,'Input Parameters'!$H$34,'Input Parameters'!$I$34)</f>
        <v>45.350282802542701</v>
      </c>
      <c r="U2013" s="10">
        <f t="shared" ca="1" si="291"/>
        <v>0.5334324584569724</v>
      </c>
      <c r="V2013" s="30">
        <f ca="1">_xlfn.BETA.INV(U2013,'Input Parameters'!$L$36,'Input Parameters'!$M$36,'Input Parameters'!$J$36,'Input Parameters'!$K$36)</f>
        <v>0.59877505138874665</v>
      </c>
      <c r="W2013" s="2">
        <f ca="1">N2013+(P2013-N2013)*(1-ERF((T2013-R2013)/(2*SQRT(L2013*'Input Parameters'!$E$38))))</f>
        <v>0.32234517383200217</v>
      </c>
      <c r="X2013">
        <f t="shared" ca="1" si="292"/>
        <v>1</v>
      </c>
      <c r="Y2013" s="7"/>
    </row>
    <row r="2014" spans="1:25" ht="15" customHeight="1" x14ac:dyDescent="0.25">
      <c r="A2014" s="139">
        <v>2007</v>
      </c>
      <c r="B2014" s="10">
        <f t="shared" ca="1" si="283"/>
        <v>0.90840671817868568</v>
      </c>
      <c r="C2014" s="60">
        <f ca="1">_xlfn.NORM.INV(B2014,'Input Parameters'!$E$15,'Input Parameters'!$F$15)</f>
        <v>343.09907171290638</v>
      </c>
      <c r="D2014" s="10">
        <f t="shared" ca="1" si="284"/>
        <v>0.71469207351965347</v>
      </c>
      <c r="E2014" s="62">
        <f ca="1">IF(_xlfn.NORM.INV(D2014,'Input Parameters'!$E$17,'Input Parameters'!$F$17)&lt;3500,3500,IF(_xlfn.NORM.INV(D2014,'Input Parameters'!$E$17,'Input Parameters'!$F$17)&gt;5500,5500,_xlfn.NORM.INV(D2014,'Input Parameters'!$E$17,'Input Parameters'!$F$17)))</f>
        <v>5197.0013132734111</v>
      </c>
      <c r="F2014" s="10">
        <f t="shared" ca="1" si="285"/>
        <v>0.18029668608244032</v>
      </c>
      <c r="G2014" s="64">
        <f ca="1">_xlfn.NORM.INV(F2014,'Input Parameters'!$E$20,'Input Parameters'!$F$20)</f>
        <v>276.52462544002424</v>
      </c>
      <c r="H2014" s="57">
        <f ca="1">EXP(E2014*(1/'Input Parameters'!$E$23-1/G2014))</f>
        <v>0.34909473014898801</v>
      </c>
      <c r="I2014" s="10">
        <f t="shared" ca="1" si="286"/>
        <v>9.6208308649214924E-2</v>
      </c>
      <c r="J2014" s="30">
        <f ca="1">_xlfn.BETA.INV(I2014,'Input Parameters'!$L$26,'Input Parameters'!$M$26,'Input Parameters'!$J$26,'Input Parameters'!$K$26)</f>
        <v>0.44092265398470065</v>
      </c>
      <c r="K2014" s="168">
        <f ca="1">('Input Parameters'!$E$27/'Input Parameters'!$E$38)^$J2014</f>
        <v>4.2309286760790613E-2</v>
      </c>
      <c r="L2014" s="69">
        <f ca="1">$H2014*$C2014*'Input Parameters'!$E$25*K2014</f>
        <v>5.0675558064335258</v>
      </c>
      <c r="M2014" s="24">
        <f t="shared" ca="1" si="287"/>
        <v>0.77924983557842686</v>
      </c>
      <c r="N2014" s="15">
        <f ca="1">_xlfn.NORM.INV(M2014,'Input Parameters'!$E$29,'Input Parameters'!$F$29)</f>
        <v>0.10007696621482881</v>
      </c>
      <c r="O2014" s="8">
        <f t="shared" ca="1" si="288"/>
        <v>0.85311433651112301</v>
      </c>
      <c r="P2014" s="30">
        <f ca="1">_xlfn.LOGNORM.INV(O2014,'Input Parameters'!$H$30,'Input Parameters'!$I$30)</f>
        <v>4.4060808812449084</v>
      </c>
      <c r="Q2014" s="10">
        <f t="shared" ca="1" si="289"/>
        <v>0.61102829099620681</v>
      </c>
      <c r="R2014" s="30">
        <f>IF('Input Parameters'!$E$32=0,0,_xlfn.BETA.INV(Q2014,'Input Parameters'!$L$32,'Input Parameters'!$M$32,'Input Parameters'!$J$32,'Input Parameters'!$K$32))</f>
        <v>0</v>
      </c>
      <c r="S2014" s="10">
        <f t="shared" ca="1" si="290"/>
        <v>0.26785076529593499</v>
      </c>
      <c r="T2014" s="26">
        <f ca="1">_xlfn.LOGNORM.INV(S2014,'Input Parameters'!$H$34,'Input Parameters'!$I$34)</f>
        <v>46.666584207058612</v>
      </c>
      <c r="U2014" s="10">
        <f t="shared" ca="1" si="291"/>
        <v>0.62796031248505979</v>
      </c>
      <c r="V2014" s="30">
        <f ca="1">_xlfn.BETA.INV(U2014,'Input Parameters'!$L$36,'Input Parameters'!$M$36,'Input Parameters'!$J$36,'Input Parameters'!$K$36)</f>
        <v>0.63714855458176101</v>
      </c>
      <c r="W2014" s="2">
        <f ca="1">N2014+(P2014-N2014)*(1-ERF((T2014-R2014)/(2*SQRT(L2014*'Input Parameters'!$E$38))))</f>
        <v>0.71448826114627439</v>
      </c>
      <c r="X2014">
        <f t="shared" ca="1" si="292"/>
        <v>0</v>
      </c>
      <c r="Y2014" s="7"/>
    </row>
    <row r="2015" spans="1:25" ht="15" customHeight="1" x14ac:dyDescent="0.25">
      <c r="A2015" s="139">
        <v>2008</v>
      </c>
      <c r="B2015" s="10">
        <f t="shared" ca="1" si="283"/>
        <v>0.20151581883464931</v>
      </c>
      <c r="C2015" s="60">
        <f ca="1">_xlfn.NORM.INV(B2015,'Input Parameters'!$E$15,'Input Parameters'!$F$15)</f>
        <v>225.64960868685256</v>
      </c>
      <c r="D2015" s="10">
        <f t="shared" ca="1" si="284"/>
        <v>0.39097603799459546</v>
      </c>
      <c r="E2015" s="62">
        <f ca="1">IF(_xlfn.NORM.INV(D2015,'Input Parameters'!$E$17,'Input Parameters'!$F$17)&lt;3500,3500,IF(_xlfn.NORM.INV(D2015,'Input Parameters'!$E$17,'Input Parameters'!$F$17)&gt;5500,5500,_xlfn.NORM.INV(D2015,'Input Parameters'!$E$17,'Input Parameters'!$F$17)))</f>
        <v>4606.2567683180878</v>
      </c>
      <c r="F2015" s="10">
        <f t="shared" ca="1" si="285"/>
        <v>0.86175273122622165</v>
      </c>
      <c r="G2015" s="64">
        <f ca="1">_xlfn.NORM.INV(F2015,'Input Parameters'!$E$20,'Input Parameters'!$F$20)</f>
        <v>289.94112652424968</v>
      </c>
      <c r="H2015" s="57">
        <f ca="1">EXP(E2015*(1/'Input Parameters'!$E$23-1/G2015))</f>
        <v>0.85045793328929276</v>
      </c>
      <c r="I2015" s="10">
        <f t="shared" ca="1" si="286"/>
        <v>0.15393008773783112</v>
      </c>
      <c r="J2015" s="30">
        <f ca="1">_xlfn.BETA.INV(I2015,'Input Parameters'!$L$26,'Input Parameters'!$M$26,'Input Parameters'!$J$26,'Input Parameters'!$K$26)</f>
        <v>0.48927502363594239</v>
      </c>
      <c r="K2015" s="168">
        <f ca="1">('Input Parameters'!$E$27/'Input Parameters'!$E$38)^$J2015</f>
        <v>2.9909432860633821E-2</v>
      </c>
      <c r="L2015" s="69">
        <f ca="1">$H2015*$C2015*'Input Parameters'!$E$25*K2015</f>
        <v>5.7397846633905738</v>
      </c>
      <c r="M2015" s="24">
        <f t="shared" ca="1" si="287"/>
        <v>0.99953247749288809</v>
      </c>
      <c r="N2015" s="15">
        <f ca="1">_xlfn.NORM.INV(M2015,'Input Parameters'!$E$29,'Input Parameters'!$F$29)</f>
        <v>0.10033093750194123</v>
      </c>
      <c r="O2015" s="8">
        <f t="shared" ca="1" si="288"/>
        <v>0.34865518400960083</v>
      </c>
      <c r="P2015" s="30">
        <f ca="1">_xlfn.LOGNORM.INV(O2015,'Input Parameters'!$H$30,'Input Parameters'!$I$30)</f>
        <v>2.2329113296865164</v>
      </c>
      <c r="Q2015" s="10">
        <f t="shared" ca="1" si="289"/>
        <v>0.89827063737513213</v>
      </c>
      <c r="R2015" s="30">
        <f>IF('Input Parameters'!$E$32=0,0,_xlfn.BETA.INV(Q2015,'Input Parameters'!$L$32,'Input Parameters'!$M$32,'Input Parameters'!$J$32,'Input Parameters'!$K$32))</f>
        <v>0</v>
      </c>
      <c r="S2015" s="10">
        <f t="shared" ca="1" si="290"/>
        <v>0.82331515376935849</v>
      </c>
      <c r="T2015" s="26">
        <f ca="1">_xlfn.LOGNORM.INV(S2015,'Input Parameters'!$H$34,'Input Parameters'!$I$34)</f>
        <v>56.582741823111</v>
      </c>
      <c r="U2015" s="10">
        <f t="shared" ca="1" si="291"/>
        <v>0.61983503569686438</v>
      </c>
      <c r="V2015" s="30">
        <f ca="1">_xlfn.BETA.INV(U2015,'Input Parameters'!$L$36,'Input Parameters'!$M$36,'Input Parameters'!$J$36,'Input Parameters'!$K$36)</f>
        <v>0.63369664523924973</v>
      </c>
      <c r="W2015" s="2">
        <f ca="1">N2015+(P2015-N2015)*(1-ERF((T2015-R2015)/(2*SQRT(L2015*'Input Parameters'!$E$38))))</f>
        <v>0.30274645407830875</v>
      </c>
      <c r="X2015">
        <f t="shared" ca="1" si="292"/>
        <v>1</v>
      </c>
      <c r="Y2015" s="7"/>
    </row>
    <row r="2016" spans="1:25" ht="15" customHeight="1" x14ac:dyDescent="0.25">
      <c r="A2016" s="139">
        <v>2009</v>
      </c>
      <c r="B2016" s="10">
        <f t="shared" ca="1" si="283"/>
        <v>0.71573855166169198</v>
      </c>
      <c r="C2016" s="60">
        <f ca="1">_xlfn.NORM.INV(B2016,'Input Parameters'!$E$15,'Input Parameters'!$F$15)</f>
        <v>301.86983055165649</v>
      </c>
      <c r="D2016" s="10">
        <f t="shared" ca="1" si="284"/>
        <v>0.14202409908732305</v>
      </c>
      <c r="E2016" s="62">
        <f ca="1">IF(_xlfn.NORM.INV(D2016,'Input Parameters'!$E$17,'Input Parameters'!$F$17)&lt;3500,3500,IF(_xlfn.NORM.INV(D2016,'Input Parameters'!$E$17,'Input Parameters'!$F$17)&gt;5500,5500,_xlfn.NORM.INV(D2016,'Input Parameters'!$E$17,'Input Parameters'!$F$17)))</f>
        <v>4050.1112387456287</v>
      </c>
      <c r="F2016" s="10">
        <f t="shared" ca="1" si="285"/>
        <v>0.21288061459603991</v>
      </c>
      <c r="G2016" s="64">
        <f ca="1">_xlfn.NORM.INV(F2016,'Input Parameters'!$E$20,'Input Parameters'!$F$20)</f>
        <v>277.31367779157517</v>
      </c>
      <c r="H2016" s="57">
        <f ca="1">EXP(E2016*(1/'Input Parameters'!$E$23-1/G2016))</f>
        <v>0.45909953223574929</v>
      </c>
      <c r="I2016" s="10">
        <f t="shared" ca="1" si="286"/>
        <v>0.26007906155997429</v>
      </c>
      <c r="J2016" s="30">
        <f ca="1">_xlfn.BETA.INV(I2016,'Input Parameters'!$L$26,'Input Parameters'!$M$26,'Input Parameters'!$J$26,'Input Parameters'!$K$26)</f>
        <v>0.55395870347666198</v>
      </c>
      <c r="K2016" s="168">
        <f ca="1">('Input Parameters'!$E$27/'Input Parameters'!$E$38)^$J2016</f>
        <v>1.8806383099338408E-2</v>
      </c>
      <c r="L2016" s="69">
        <f ca="1">$H2016*$C2016*'Input Parameters'!$E$25*K2016</f>
        <v>2.6063446253174773</v>
      </c>
      <c r="M2016" s="24">
        <f t="shared" ca="1" si="287"/>
        <v>0.74645101942394632</v>
      </c>
      <c r="N2016" s="15">
        <f ca="1">_xlfn.NORM.INV(M2016,'Input Parameters'!$E$29,'Input Parameters'!$F$29)</f>
        <v>0.10006633632117873</v>
      </c>
      <c r="O2016" s="8">
        <f t="shared" ca="1" si="288"/>
        <v>0.55089880973141048</v>
      </c>
      <c r="P2016" s="30">
        <f ca="1">_xlfn.LOGNORM.INV(O2016,'Input Parameters'!$H$30,'Input Parameters'!$I$30)</f>
        <v>2.8504399952798916</v>
      </c>
      <c r="Q2016" s="10">
        <f t="shared" ca="1" si="289"/>
        <v>0.42933269412211938</v>
      </c>
      <c r="R2016" s="30">
        <f>IF('Input Parameters'!$E$32=0,0,_xlfn.BETA.INV(Q2016,'Input Parameters'!$L$32,'Input Parameters'!$M$32,'Input Parameters'!$J$32,'Input Parameters'!$K$32))</f>
        <v>0</v>
      </c>
      <c r="S2016" s="10">
        <f t="shared" ca="1" si="290"/>
        <v>6.8447298365966081E-2</v>
      </c>
      <c r="T2016" s="26">
        <f ca="1">_xlfn.LOGNORM.INV(S2016,'Input Parameters'!$H$34,'Input Parameters'!$I$34)</f>
        <v>41.885200743861176</v>
      </c>
      <c r="U2016" s="10">
        <f t="shared" ca="1" si="291"/>
        <v>0.21318604192851731</v>
      </c>
      <c r="V2016" s="30">
        <f ca="1">_xlfn.BETA.INV(U2016,'Input Parameters'!$L$36,'Input Parameters'!$M$36,'Input Parameters'!$J$36,'Input Parameters'!$K$36)</f>
        <v>0.47455055608883034</v>
      </c>
      <c r="W2016" s="2">
        <f ca="1">N2016+(P2016-N2016)*(1-ERF((T2016-R2016)/(2*SQRT(L2016*'Input Parameters'!$E$38))))</f>
        <v>0.28316506714649414</v>
      </c>
      <c r="X2016">
        <f t="shared" ca="1" si="292"/>
        <v>1</v>
      </c>
      <c r="Y2016" s="7"/>
    </row>
    <row r="2017" spans="1:25" ht="15" customHeight="1" x14ac:dyDescent="0.25">
      <c r="A2017" s="139">
        <v>2010</v>
      </c>
      <c r="B2017" s="10">
        <f t="shared" ca="1" si="283"/>
        <v>0.38128036527394282</v>
      </c>
      <c r="C2017" s="60">
        <f ca="1">_xlfn.NORM.INV(B2017,'Input Parameters'!$E$15,'Input Parameters'!$F$15)</f>
        <v>254.59428813953582</v>
      </c>
      <c r="D2017" s="10">
        <f t="shared" ca="1" si="284"/>
        <v>0.33910874188673057</v>
      </c>
      <c r="E2017" s="62">
        <f ca="1">IF(_xlfn.NORM.INV(D2017,'Input Parameters'!$E$17,'Input Parameters'!$F$17)&lt;3500,3500,IF(_xlfn.NORM.INV(D2017,'Input Parameters'!$E$17,'Input Parameters'!$F$17)&gt;5500,5500,_xlfn.NORM.INV(D2017,'Input Parameters'!$E$17,'Input Parameters'!$F$17)))</f>
        <v>4509.5722699044318</v>
      </c>
      <c r="F2017" s="10">
        <f t="shared" ca="1" si="285"/>
        <v>0.29589039982318655</v>
      </c>
      <c r="G2017" s="64">
        <f ca="1">_xlfn.NORM.INV(F2017,'Input Parameters'!$E$20,'Input Parameters'!$F$20)</f>
        <v>279.05707669643766</v>
      </c>
      <c r="H2017" s="57">
        <f ca="1">EXP(E2017*(1/'Input Parameters'!$E$23-1/G2017))</f>
        <v>0.46523660665443584</v>
      </c>
      <c r="I2017" s="10">
        <f t="shared" ca="1" si="286"/>
        <v>0.42597793471792011</v>
      </c>
      <c r="J2017" s="30">
        <f ca="1">_xlfn.BETA.INV(I2017,'Input Parameters'!$L$26,'Input Parameters'!$M$26,'Input Parameters'!$J$26,'Input Parameters'!$K$26)</f>
        <v>0.63096595106183662</v>
      </c>
      <c r="K2017" s="168">
        <f ca="1">('Input Parameters'!$E$27/'Input Parameters'!$E$38)^$J2017</f>
        <v>1.0824602172574039E-2</v>
      </c>
      <c r="L2017" s="69">
        <f ca="1">$H2017*$C2017*'Input Parameters'!$E$25*K2017</f>
        <v>1.2821371362945913</v>
      </c>
      <c r="M2017" s="24">
        <f t="shared" ca="1" si="287"/>
        <v>0.80277977092979991</v>
      </c>
      <c r="N2017" s="15">
        <f ca="1">_xlfn.NORM.INV(M2017,'Input Parameters'!$E$29,'Input Parameters'!$F$29)</f>
        <v>0.10008515922218814</v>
      </c>
      <c r="O2017" s="8">
        <f t="shared" ca="1" si="288"/>
        <v>1.6109951688192736E-2</v>
      </c>
      <c r="P2017" s="30">
        <f ca="1">_xlfn.LOGNORM.INV(O2017,'Input Parameters'!$H$30,'Input Parameters'!$I$30)</f>
        <v>0.97565722509486552</v>
      </c>
      <c r="Q2017" s="10">
        <f t="shared" ca="1" si="289"/>
        <v>0.86120065898245568</v>
      </c>
      <c r="R2017" s="30">
        <f>IF('Input Parameters'!$E$32=0,0,_xlfn.BETA.INV(Q2017,'Input Parameters'!$L$32,'Input Parameters'!$M$32,'Input Parameters'!$J$32,'Input Parameters'!$K$32))</f>
        <v>0</v>
      </c>
      <c r="S2017" s="10">
        <f t="shared" ca="1" si="290"/>
        <v>0.54420658498962138</v>
      </c>
      <c r="T2017" s="26">
        <f ca="1">_xlfn.LOGNORM.INV(S2017,'Input Parameters'!$H$34,'Input Parameters'!$I$34)</f>
        <v>51.109487780318851</v>
      </c>
      <c r="U2017" s="10">
        <f t="shared" ca="1" si="291"/>
        <v>0.42946142741348914</v>
      </c>
      <c r="V2017" s="30">
        <f ca="1">_xlfn.BETA.INV(U2017,'Input Parameters'!$L$36,'Input Parameters'!$M$36,'Input Parameters'!$J$36,'Input Parameters'!$K$36)</f>
        <v>0.55927903260733935</v>
      </c>
      <c r="W2017" s="2">
        <f ca="1">N2017+(P2017-N2017)*(1-ERF((T2017-R2017)/(2*SQRT(L2017*'Input Parameters'!$E$38))))</f>
        <v>0.10132363953908666</v>
      </c>
      <c r="X2017">
        <f t="shared" ca="1" si="292"/>
        <v>1</v>
      </c>
      <c r="Y2017" s="7"/>
    </row>
    <row r="2018" spans="1:25" ht="15" customHeight="1" x14ac:dyDescent="0.25">
      <c r="A2018" s="139">
        <v>2011</v>
      </c>
      <c r="B2018" s="10">
        <f t="shared" ca="1" si="283"/>
        <v>0.11050303235344261</v>
      </c>
      <c r="C2018" s="60">
        <f ca="1">_xlfn.NORM.INV(B2018,'Input Parameters'!$E$15,'Input Parameters'!$F$15)</f>
        <v>204.64216293457093</v>
      </c>
      <c r="D2018" s="10">
        <f t="shared" ca="1" si="284"/>
        <v>0.1456774331658639</v>
      </c>
      <c r="E2018" s="62">
        <f ca="1">IF(_xlfn.NORM.INV(D2018,'Input Parameters'!$E$17,'Input Parameters'!$F$17)&lt;3500,3500,IF(_xlfn.NORM.INV(D2018,'Input Parameters'!$E$17,'Input Parameters'!$F$17)&gt;5500,5500,_xlfn.NORM.INV(D2018,'Input Parameters'!$E$17,'Input Parameters'!$F$17)))</f>
        <v>4061.3921509198149</v>
      </c>
      <c r="F2018" s="10">
        <f t="shared" ca="1" si="285"/>
        <v>0.65958052871610062</v>
      </c>
      <c r="G2018" s="64">
        <f ca="1">_xlfn.NORM.INV(F2018,'Input Parameters'!$E$20,'Input Parameters'!$F$20)</f>
        <v>285.40583452932083</v>
      </c>
      <c r="H2018" s="57">
        <f ca="1">EXP(E2018*(1/'Input Parameters'!$E$23-1/G2018))</f>
        <v>0.69391141995136818</v>
      </c>
      <c r="I2018" s="10">
        <f t="shared" ca="1" si="286"/>
        <v>0.76648011512169023</v>
      </c>
      <c r="J2018" s="30">
        <f ca="1">_xlfn.BETA.INV(I2018,'Input Parameters'!$L$26,'Input Parameters'!$M$26,'Input Parameters'!$J$26,'Input Parameters'!$K$26)</f>
        <v>0.77015135299161597</v>
      </c>
      <c r="K2018" s="168">
        <f ca="1">('Input Parameters'!$E$27/'Input Parameters'!$E$38)^$J2018</f>
        <v>3.9886041308394293E-3</v>
      </c>
      <c r="L2018" s="69">
        <f ca="1">$H2018*$C2018*'Input Parameters'!$E$25*K2018</f>
        <v>0.56639588176313838</v>
      </c>
      <c r="M2018" s="24">
        <f t="shared" ca="1" si="287"/>
        <v>0.82807949402534775</v>
      </c>
      <c r="N2018" s="15">
        <f ca="1">_xlfn.NORM.INV(M2018,'Input Parameters'!$E$29,'Input Parameters'!$F$29)</f>
        <v>0.10009466032015137</v>
      </c>
      <c r="O2018" s="8">
        <f t="shared" ca="1" si="288"/>
        <v>0.11782715919245113</v>
      </c>
      <c r="P2018" s="30">
        <f ca="1">_xlfn.LOGNORM.INV(O2018,'Input Parameters'!$H$30,'Input Parameters'!$I$30)</f>
        <v>1.5324002065745435</v>
      </c>
      <c r="Q2018" s="10">
        <f t="shared" ca="1" si="289"/>
        <v>8.4650097177811578E-2</v>
      </c>
      <c r="R2018" s="30">
        <f>IF('Input Parameters'!$E$32=0,0,_xlfn.BETA.INV(Q2018,'Input Parameters'!$L$32,'Input Parameters'!$M$32,'Input Parameters'!$J$32,'Input Parameters'!$K$32))</f>
        <v>0</v>
      </c>
      <c r="S2018" s="10">
        <f t="shared" ca="1" si="290"/>
        <v>0.35428452894710216</v>
      </c>
      <c r="T2018" s="26">
        <f ca="1">_xlfn.LOGNORM.INV(S2018,'Input Parameters'!$H$34,'Input Parameters'!$I$34)</f>
        <v>48.115430179663967</v>
      </c>
      <c r="U2018" s="10">
        <f t="shared" ca="1" si="291"/>
        <v>0.2894770367769286</v>
      </c>
      <c r="V2018" s="30">
        <f ca="1">_xlfn.BETA.INV(U2018,'Input Parameters'!$L$36,'Input Parameters'!$M$36,'Input Parameters'!$J$36,'Input Parameters'!$K$36)</f>
        <v>0.50606484557820663</v>
      </c>
      <c r="W2018" s="2">
        <f ca="1">N2018+(P2018-N2018)*(1-ERF((T2018-R2018)/(2*SQRT(L2018*'Input Parameters'!$E$38))))</f>
        <v>0.10010348682267972</v>
      </c>
      <c r="X2018">
        <f t="shared" ca="1" si="292"/>
        <v>1</v>
      </c>
      <c r="Y2018" s="7"/>
    </row>
    <row r="2019" spans="1:25" ht="15" customHeight="1" x14ac:dyDescent="0.25">
      <c r="A2019" s="139">
        <v>2012</v>
      </c>
      <c r="B2019" s="10">
        <f t="shared" ca="1" si="283"/>
        <v>0.42817632283085294</v>
      </c>
      <c r="C2019" s="60">
        <f ca="1">_xlfn.NORM.INV(B2019,'Input Parameters'!$E$15,'Input Parameters'!$F$15)</f>
        <v>261.15715651960716</v>
      </c>
      <c r="D2019" s="10">
        <f t="shared" ca="1" si="284"/>
        <v>0.81401564353609612</v>
      </c>
      <c r="E2019" s="62">
        <f ca="1">IF(_xlfn.NORM.INV(D2019,'Input Parameters'!$E$17,'Input Parameters'!$F$17)&lt;3500,3500,IF(_xlfn.NORM.INV(D2019,'Input Parameters'!$E$17,'Input Parameters'!$F$17)&gt;5500,5500,_xlfn.NORM.INV(D2019,'Input Parameters'!$E$17,'Input Parameters'!$F$17)))</f>
        <v>5424.9542149116642</v>
      </c>
      <c r="F2019" s="10">
        <f t="shared" ca="1" si="285"/>
        <v>0.84039498931918133</v>
      </c>
      <c r="G2019" s="64">
        <f ca="1">_xlfn.NORM.INV(F2019,'Input Parameters'!$E$20,'Input Parameters'!$F$20)</f>
        <v>289.32375330984706</v>
      </c>
      <c r="H2019" s="57">
        <f ca="1">EXP(E2019*(1/'Input Parameters'!$E$23-1/G2019))</f>
        <v>0.79398118071037638</v>
      </c>
      <c r="I2019" s="10">
        <f t="shared" ca="1" si="286"/>
        <v>0.45499498169762465</v>
      </c>
      <c r="J2019" s="30">
        <f ca="1">_xlfn.BETA.INV(I2019,'Input Parameters'!$L$26,'Input Parameters'!$M$26,'Input Parameters'!$J$26,'Input Parameters'!$K$26)</f>
        <v>0.64305727887218411</v>
      </c>
      <c r="K2019" s="168">
        <f ca="1">('Input Parameters'!$E$27/'Input Parameters'!$E$38)^$J2019</f>
        <v>9.9253306490028996E-3</v>
      </c>
      <c r="L2019" s="69">
        <f ca="1">$H2019*$C2019*'Input Parameters'!$E$25*K2019</f>
        <v>2.0580556961322234</v>
      </c>
      <c r="M2019" s="24">
        <f t="shared" ca="1" si="287"/>
        <v>0.89298055865707104</v>
      </c>
      <c r="N2019" s="15">
        <f ca="1">_xlfn.NORM.INV(M2019,'Input Parameters'!$E$29,'Input Parameters'!$F$29)</f>
        <v>0.10012425359562578</v>
      </c>
      <c r="O2019" s="8">
        <f t="shared" ca="1" si="288"/>
        <v>0.31894907399035177</v>
      </c>
      <c r="P2019" s="30">
        <f ca="1">_xlfn.LOGNORM.INV(O2019,'Input Parameters'!$H$30,'Input Parameters'!$I$30)</f>
        <v>2.1483915645870155</v>
      </c>
      <c r="Q2019" s="10">
        <f t="shared" ca="1" si="289"/>
        <v>0.21083689992574006</v>
      </c>
      <c r="R2019" s="30">
        <f>IF('Input Parameters'!$E$32=0,0,_xlfn.BETA.INV(Q2019,'Input Parameters'!$L$32,'Input Parameters'!$M$32,'Input Parameters'!$J$32,'Input Parameters'!$K$32))</f>
        <v>0</v>
      </c>
      <c r="S2019" s="10">
        <f t="shared" ca="1" si="290"/>
        <v>0.42974769070934293</v>
      </c>
      <c r="T2019" s="26">
        <f ca="1">_xlfn.LOGNORM.INV(S2019,'Input Parameters'!$H$34,'Input Parameters'!$I$34)</f>
        <v>49.308816619815417</v>
      </c>
      <c r="U2019" s="10">
        <f t="shared" ca="1" si="291"/>
        <v>0.71020128266285221</v>
      </c>
      <c r="V2019" s="30">
        <f ca="1">_xlfn.BETA.INV(U2019,'Input Parameters'!$L$36,'Input Parameters'!$M$36,'Input Parameters'!$J$36,'Input Parameters'!$K$36)</f>
        <v>0.67457062485306296</v>
      </c>
      <c r="W2019" s="2">
        <f ca="1">N2019+(P2019-N2019)*(1-ERF((T2019-R2019)/(2*SQRT(L2019*'Input Parameters'!$E$38))))</f>
        <v>0.13101500712192818</v>
      </c>
      <c r="X2019">
        <f t="shared" ca="1" si="292"/>
        <v>1</v>
      </c>
      <c r="Y2019" s="7"/>
    </row>
    <row r="2020" spans="1:25" ht="15" customHeight="1" x14ac:dyDescent="0.25">
      <c r="A2020" s="139">
        <v>2013</v>
      </c>
      <c r="B2020" s="10">
        <f t="shared" ca="1" si="283"/>
        <v>6.8250736007871571E-2</v>
      </c>
      <c r="C2020" s="60">
        <f ca="1">_xlfn.NORM.INV(B2020,'Input Parameters'!$E$15,'Input Parameters'!$F$15)</f>
        <v>190.27607019955076</v>
      </c>
      <c r="D2020" s="10">
        <f t="shared" ca="1" si="284"/>
        <v>0.40235817186879175</v>
      </c>
      <c r="E2020" s="62">
        <f ca="1">IF(_xlfn.NORM.INV(D2020,'Input Parameters'!$E$17,'Input Parameters'!$F$17)&lt;3500,3500,IF(_xlfn.NORM.INV(D2020,'Input Parameters'!$E$17,'Input Parameters'!$F$17)&gt;5500,5500,_xlfn.NORM.INV(D2020,'Input Parameters'!$E$17,'Input Parameters'!$F$17)))</f>
        <v>4626.9264399813064</v>
      </c>
      <c r="F2020" s="10">
        <f t="shared" ca="1" si="285"/>
        <v>0.13528325940663877</v>
      </c>
      <c r="G2020" s="64">
        <f ca="1">_xlfn.NORM.INV(F2020,'Input Parameters'!$E$20,'Input Parameters'!$F$20)</f>
        <v>275.26821561680788</v>
      </c>
      <c r="H2020" s="57">
        <f ca="1">EXP(E2020*(1/'Input Parameters'!$E$23-1/G2020))</f>
        <v>0.36300391087421024</v>
      </c>
      <c r="I2020" s="10">
        <f t="shared" ca="1" si="286"/>
        <v>0.69564061344542771</v>
      </c>
      <c r="J2020" s="30">
        <f ca="1">_xlfn.BETA.INV(I2020,'Input Parameters'!$L$26,'Input Parameters'!$M$26,'Input Parameters'!$J$26,'Input Parameters'!$K$26)</f>
        <v>0.7398727760483983</v>
      </c>
      <c r="K2020" s="168">
        <f ca="1">('Input Parameters'!$E$27/'Input Parameters'!$E$38)^$J2020</f>
        <v>4.9561552033401488E-3</v>
      </c>
      <c r="L2020" s="69">
        <f ca="1">$H2020*$C2020*'Input Parameters'!$E$25*K2020</f>
        <v>0.34232638604875332</v>
      </c>
      <c r="M2020" s="24">
        <f t="shared" ca="1" si="287"/>
        <v>0.82987990718189575</v>
      </c>
      <c r="N2020" s="15">
        <f ca="1">_xlfn.NORM.INV(M2020,'Input Parameters'!$E$29,'Input Parameters'!$F$29)</f>
        <v>0.10009536907858016</v>
      </c>
      <c r="O2020" s="8">
        <f t="shared" ca="1" si="288"/>
        <v>0.54908041374658956</v>
      </c>
      <c r="P2020" s="30">
        <f ca="1">_xlfn.LOGNORM.INV(O2020,'Input Parameters'!$H$30,'Input Parameters'!$I$30)</f>
        <v>2.8442606965681723</v>
      </c>
      <c r="Q2020" s="10">
        <f t="shared" ca="1" si="289"/>
        <v>0.12903302608863199</v>
      </c>
      <c r="R2020" s="30">
        <f>IF('Input Parameters'!$E$32=0,0,_xlfn.BETA.INV(Q2020,'Input Parameters'!$L$32,'Input Parameters'!$M$32,'Input Parameters'!$J$32,'Input Parameters'!$K$32))</f>
        <v>0</v>
      </c>
      <c r="S2020" s="10">
        <f t="shared" ca="1" si="290"/>
        <v>2.7917090208235851E-2</v>
      </c>
      <c r="T2020" s="26">
        <f ca="1">_xlfn.LOGNORM.INV(S2020,'Input Parameters'!$H$34,'Input Parameters'!$I$34)</f>
        <v>39.726927688724608</v>
      </c>
      <c r="U2020" s="10">
        <f t="shared" ca="1" si="291"/>
        <v>0.52995839108198506</v>
      </c>
      <c r="V2020" s="30">
        <f ca="1">_xlfn.BETA.INV(U2020,'Input Parameters'!$L$36,'Input Parameters'!$M$36,'Input Parameters'!$J$36,'Input Parameters'!$K$36)</f>
        <v>0.59742384472629917</v>
      </c>
      <c r="W2020" s="2">
        <f ca="1">N2020+(P2020-N2020)*(1-ERF((T2020-R2020)/(2*SQRT(L2020*'Input Parameters'!$E$38))))</f>
        <v>0.10009969711241229</v>
      </c>
      <c r="X2020">
        <f t="shared" ca="1" si="292"/>
        <v>1</v>
      </c>
      <c r="Y2020" s="7"/>
    </row>
    <row r="2021" spans="1:25" ht="15" customHeight="1" x14ac:dyDescent="0.25">
      <c r="A2021" s="139">
        <v>2014</v>
      </c>
      <c r="B2021" s="10">
        <f t="shared" ca="1" si="283"/>
        <v>0.4036787053300791</v>
      </c>
      <c r="C2021" s="60">
        <f ca="1">_xlfn.NORM.INV(B2021,'Input Parameters'!$E$15,'Input Parameters'!$F$15)</f>
        <v>257.75285848390951</v>
      </c>
      <c r="D2021" s="10">
        <f t="shared" ca="1" si="284"/>
        <v>0.17887848571852194</v>
      </c>
      <c r="E2021" s="62">
        <f ca="1">IF(_xlfn.NORM.INV(D2021,'Input Parameters'!$E$17,'Input Parameters'!$F$17)&lt;3500,3500,IF(_xlfn.NORM.INV(D2021,'Input Parameters'!$E$17,'Input Parameters'!$F$17)&gt;5500,5500,_xlfn.NORM.INV(D2021,'Input Parameters'!$E$17,'Input Parameters'!$F$17)))</f>
        <v>4156.2467171887065</v>
      </c>
      <c r="F2021" s="10">
        <f t="shared" ca="1" si="285"/>
        <v>0.97224580844576414</v>
      </c>
      <c r="G2021" s="64">
        <f ca="1">_xlfn.NORM.INV(F2021,'Input Parameters'!$E$20,'Input Parameters'!$F$20)</f>
        <v>295.47966584352577</v>
      </c>
      <c r="H2021" s="57">
        <f ca="1">EXP(E2021*(1/'Input Parameters'!$E$23-1/G2021))</f>
        <v>1.1303633476879151</v>
      </c>
      <c r="I2021" s="10">
        <f t="shared" ca="1" si="286"/>
        <v>0.20787148911506537</v>
      </c>
      <c r="J2021" s="30">
        <f ca="1">_xlfn.BETA.INV(I2021,'Input Parameters'!$L$26,'Input Parameters'!$M$26,'Input Parameters'!$J$26,'Input Parameters'!$K$26)</f>
        <v>0.52465280510885759</v>
      </c>
      <c r="K2021" s="168">
        <f ca="1">('Input Parameters'!$E$27/'Input Parameters'!$E$38)^$J2021</f>
        <v>2.320593915500788E-2</v>
      </c>
      <c r="L2021" s="69">
        <f ca="1">$H2021*$C2021*'Input Parameters'!$E$25*K2021</f>
        <v>6.761152107463186</v>
      </c>
      <c r="M2021" s="24">
        <f t="shared" ca="1" si="287"/>
        <v>0.99954619662325361</v>
      </c>
      <c r="N2021" s="15">
        <f ca="1">_xlfn.NORM.INV(M2021,'Input Parameters'!$E$29,'Input Parameters'!$F$29)</f>
        <v>0.10033177038025191</v>
      </c>
      <c r="O2021" s="8">
        <f t="shared" ca="1" si="288"/>
        <v>2.5861295804881057E-2</v>
      </c>
      <c r="P2021" s="30">
        <f ca="1">_xlfn.LOGNORM.INV(O2021,'Input Parameters'!$H$30,'Input Parameters'!$I$30)</f>
        <v>1.0704234315771983</v>
      </c>
      <c r="Q2021" s="10">
        <f t="shared" ca="1" si="289"/>
        <v>3.1965307100480844E-2</v>
      </c>
      <c r="R2021" s="30">
        <f>IF('Input Parameters'!$E$32=0,0,_xlfn.BETA.INV(Q2021,'Input Parameters'!$L$32,'Input Parameters'!$M$32,'Input Parameters'!$J$32,'Input Parameters'!$K$32))</f>
        <v>0</v>
      </c>
      <c r="S2021" s="10">
        <f t="shared" ca="1" si="290"/>
        <v>8.5618928045083642E-2</v>
      </c>
      <c r="T2021" s="26">
        <f ca="1">_xlfn.LOGNORM.INV(S2021,'Input Parameters'!$H$34,'Input Parameters'!$I$34)</f>
        <v>42.511605376504356</v>
      </c>
      <c r="U2021" s="10">
        <f t="shared" ca="1" si="291"/>
        <v>0.94520312012579499</v>
      </c>
      <c r="V2021" s="30">
        <f ca="1">_xlfn.BETA.INV(U2021,'Input Parameters'!$L$36,'Input Parameters'!$M$36,'Input Parameters'!$J$36,'Input Parameters'!$K$36)</f>
        <v>0.86093926143777444</v>
      </c>
      <c r="W2021" s="2">
        <f ca="1">N2021+(P2021-N2021)*(1-ERF((T2021-R2021)/(2*SQRT(L2021*'Input Parameters'!$E$38))))</f>
        <v>0.34057950843706164</v>
      </c>
      <c r="X2021">
        <f t="shared" ca="1" si="292"/>
        <v>1</v>
      </c>
      <c r="Y2021" s="7"/>
    </row>
    <row r="2022" spans="1:25" ht="15" customHeight="1" x14ac:dyDescent="0.25">
      <c r="A2022" s="139">
        <v>2015</v>
      </c>
      <c r="B2022" s="10">
        <f t="shared" ca="1" si="283"/>
        <v>0.39258945616695284</v>
      </c>
      <c r="C2022" s="60">
        <f ca="1">_xlfn.NORM.INV(B2022,'Input Parameters'!$E$15,'Input Parameters'!$F$15)</f>
        <v>256.19535124351285</v>
      </c>
      <c r="D2022" s="10">
        <f t="shared" ca="1" si="284"/>
        <v>0.49302674004101577</v>
      </c>
      <c r="E2022" s="62">
        <f ca="1">IF(_xlfn.NORM.INV(D2022,'Input Parameters'!$E$17,'Input Parameters'!$F$17)&lt;3500,3500,IF(_xlfn.NORM.INV(D2022,'Input Parameters'!$E$17,'Input Parameters'!$F$17)&gt;5500,5500,_xlfn.NORM.INV(D2022,'Input Parameters'!$E$17,'Input Parameters'!$F$17)))</f>
        <v>4787.7638174758795</v>
      </c>
      <c r="F2022" s="10">
        <f t="shared" ca="1" si="285"/>
        <v>0.81197785823130031</v>
      </c>
      <c r="G2022" s="64">
        <f ca="1">_xlfn.NORM.INV(F2022,'Input Parameters'!$E$20,'Input Parameters'!$F$20)</f>
        <v>288.58089577235154</v>
      </c>
      <c r="H2022" s="57">
        <f ca="1">EXP(E2022*(1/'Input Parameters'!$E$23-1/G2022))</f>
        <v>0.78176834358455594</v>
      </c>
      <c r="I2022" s="10">
        <f t="shared" ca="1" si="286"/>
        <v>8.4181690874010284E-2</v>
      </c>
      <c r="J2022" s="30">
        <f ca="1">_xlfn.BETA.INV(I2022,'Input Parameters'!$L$26,'Input Parameters'!$M$26,'Input Parameters'!$J$26,'Input Parameters'!$K$26)</f>
        <v>0.42845944594482405</v>
      </c>
      <c r="K2022" s="168">
        <f ca="1">('Input Parameters'!$E$27/'Input Parameters'!$E$38)^$J2022</f>
        <v>4.626591414901219E-2</v>
      </c>
      <c r="L2022" s="69">
        <f ca="1">$H2022*$C2022*'Input Parameters'!$E$25*K2022</f>
        <v>9.2663878330715921</v>
      </c>
      <c r="M2022" s="24">
        <f t="shared" ca="1" si="287"/>
        <v>0.79889817707544042</v>
      </c>
      <c r="N2022" s="15">
        <f ca="1">_xlfn.NORM.INV(M2022,'Input Parameters'!$E$29,'Input Parameters'!$F$29)</f>
        <v>0.10008376921099729</v>
      </c>
      <c r="O2022" s="8">
        <f t="shared" ca="1" si="288"/>
        <v>0.80158389344343983</v>
      </c>
      <c r="P2022" s="30">
        <f ca="1">_xlfn.LOGNORM.INV(O2022,'Input Parameters'!$H$30,'Input Parameters'!$I$30)</f>
        <v>4.0039647968325767</v>
      </c>
      <c r="Q2022" s="10">
        <f t="shared" ca="1" si="289"/>
        <v>0.69094690646939383</v>
      </c>
      <c r="R2022" s="30">
        <f>IF('Input Parameters'!$E$32=0,0,_xlfn.BETA.INV(Q2022,'Input Parameters'!$L$32,'Input Parameters'!$M$32,'Input Parameters'!$J$32,'Input Parameters'!$K$32))</f>
        <v>0</v>
      </c>
      <c r="S2022" s="10">
        <f t="shared" ca="1" si="290"/>
        <v>0.2568622551151637</v>
      </c>
      <c r="T2022" s="26">
        <f ca="1">_xlfn.LOGNORM.INV(S2022,'Input Parameters'!$H$34,'Input Parameters'!$I$34)</f>
        <v>46.47103905489336</v>
      </c>
      <c r="U2022" s="10">
        <f t="shared" ca="1" si="291"/>
        <v>3.6881810061388576E-2</v>
      </c>
      <c r="V2022" s="30">
        <f ca="1">_xlfn.BETA.INV(U2022,'Input Parameters'!$L$36,'Input Parameters'!$M$36,'Input Parameters'!$J$36,'Input Parameters'!$K$36)</f>
        <v>0.36542621770475481</v>
      </c>
      <c r="W2022" s="2">
        <f ca="1">N2022+(P2022-N2022)*(1-ERF((T2022-R2022)/(2*SQRT(L2022*'Input Parameters'!$E$38))))</f>
        <v>1.1946403463735034</v>
      </c>
      <c r="X2022">
        <f t="shared" ca="1" si="292"/>
        <v>0</v>
      </c>
      <c r="Y2022" s="7"/>
    </row>
    <row r="2023" spans="1:25" ht="15" customHeight="1" x14ac:dyDescent="0.25">
      <c r="A2023" s="139">
        <v>2016</v>
      </c>
      <c r="B2023" s="10">
        <f t="shared" ca="1" si="283"/>
        <v>0.60758034531139937</v>
      </c>
      <c r="C2023" s="60">
        <f ca="1">_xlfn.NORM.INV(B2023,'Input Parameters'!$E$15,'Input Parameters'!$F$15)</f>
        <v>285.7629895122418</v>
      </c>
      <c r="D2023" s="10">
        <f t="shared" ca="1" si="284"/>
        <v>0.98604202727083257</v>
      </c>
      <c r="E2023" s="62">
        <f ca="1">IF(_xlfn.NORM.INV(D2023,'Input Parameters'!$E$17,'Input Parameters'!$F$17)&lt;3500,3500,IF(_xlfn.NORM.INV(D2023,'Input Parameters'!$E$17,'Input Parameters'!$F$17)&gt;5500,5500,_xlfn.NORM.INV(D2023,'Input Parameters'!$E$17,'Input Parameters'!$F$17)))</f>
        <v>5500</v>
      </c>
      <c r="F2023" s="10">
        <f t="shared" ca="1" si="285"/>
        <v>0.4420117803576068</v>
      </c>
      <c r="G2023" s="64">
        <f ca="1">_xlfn.NORM.INV(F2023,'Input Parameters'!$E$20,'Input Parameters'!$F$20)</f>
        <v>281.67266714648622</v>
      </c>
      <c r="H2023" s="57">
        <f ca="1">EXP(E2023*(1/'Input Parameters'!$E$23-1/G2023))</f>
        <v>0.47224750458361836</v>
      </c>
      <c r="I2023" s="10">
        <f t="shared" ca="1" si="286"/>
        <v>0.58647048704648874</v>
      </c>
      <c r="J2023" s="30">
        <f ca="1">_xlfn.BETA.INV(I2023,'Input Parameters'!$L$26,'Input Parameters'!$M$26,'Input Parameters'!$J$26,'Input Parameters'!$K$26)</f>
        <v>0.69589496584986266</v>
      </c>
      <c r="K2023" s="168">
        <f ca="1">('Input Parameters'!$E$27/'Input Parameters'!$E$38)^$J2023</f>
        <v>6.7943008932637447E-3</v>
      </c>
      <c r="L2023" s="69">
        <f ca="1">$H2023*$C2023*'Input Parameters'!$E$25*K2023</f>
        <v>0.91689673980879627</v>
      </c>
      <c r="M2023" s="24">
        <f t="shared" ca="1" si="287"/>
        <v>0.17369217438946816</v>
      </c>
      <c r="N2023" s="15">
        <f ca="1">_xlfn.NORM.INV(M2023,'Input Parameters'!$E$29,'Input Parameters'!$F$29)</f>
        <v>9.9906032510971812E-2</v>
      </c>
      <c r="O2023" s="8">
        <f t="shared" ca="1" si="288"/>
        <v>0.6756893104457985</v>
      </c>
      <c r="P2023" s="30">
        <f ca="1">_xlfn.LOGNORM.INV(O2023,'Input Parameters'!$H$30,'Input Parameters'!$I$30)</f>
        <v>3.3277424345828064</v>
      </c>
      <c r="Q2023" s="10">
        <f t="shared" ca="1" si="289"/>
        <v>4.5358780898440365E-2</v>
      </c>
      <c r="R2023" s="30">
        <f>IF('Input Parameters'!$E$32=0,0,_xlfn.BETA.INV(Q2023,'Input Parameters'!$L$32,'Input Parameters'!$M$32,'Input Parameters'!$J$32,'Input Parameters'!$K$32))</f>
        <v>0</v>
      </c>
      <c r="S2023" s="10">
        <f t="shared" ca="1" si="290"/>
        <v>0.34160685581443373</v>
      </c>
      <c r="T2023" s="26">
        <f ca="1">_xlfn.LOGNORM.INV(S2023,'Input Parameters'!$H$34,'Input Parameters'!$I$34)</f>
        <v>47.910354081472128</v>
      </c>
      <c r="U2023" s="10">
        <f t="shared" ca="1" si="291"/>
        <v>0.50348839077180529</v>
      </c>
      <c r="V2023" s="30">
        <f ca="1">_xlfn.BETA.INV(U2023,'Input Parameters'!$L$36,'Input Parameters'!$M$36,'Input Parameters'!$J$36,'Input Parameters'!$K$36)</f>
        <v>0.58722250680371901</v>
      </c>
      <c r="W2023" s="2">
        <f ca="1">N2023+(P2023-N2023)*(1-ERF((T2023-R2023)/(2*SQRT(L2023*'Input Parameters'!$E$38))))</f>
        <v>0.10120754646717516</v>
      </c>
      <c r="X2023">
        <f t="shared" ca="1" si="292"/>
        <v>1</v>
      </c>
      <c r="Y2023" s="7"/>
    </row>
    <row r="2024" spans="1:25" ht="15" customHeight="1" x14ac:dyDescent="0.25">
      <c r="A2024" s="139">
        <v>2017</v>
      </c>
      <c r="B2024" s="10">
        <f t="shared" ca="1" si="283"/>
        <v>0.86975584448010135</v>
      </c>
      <c r="C2024" s="60">
        <f ca="1">_xlfn.NORM.INV(B2024,'Input Parameters'!$E$15,'Input Parameters'!$F$15)</f>
        <v>331.9477031294968</v>
      </c>
      <c r="D2024" s="10">
        <f t="shared" ca="1" si="284"/>
        <v>0.24328234526026782</v>
      </c>
      <c r="E2024" s="62">
        <f ca="1">IF(_xlfn.NORM.INV(D2024,'Input Parameters'!$E$17,'Input Parameters'!$F$17)&lt;3500,3500,IF(_xlfn.NORM.INV(D2024,'Input Parameters'!$E$17,'Input Parameters'!$F$17)&gt;5500,5500,_xlfn.NORM.INV(D2024,'Input Parameters'!$E$17,'Input Parameters'!$F$17)))</f>
        <v>4312.9518479292665</v>
      </c>
      <c r="F2024" s="10">
        <f t="shared" ca="1" si="285"/>
        <v>0.43948992186414526</v>
      </c>
      <c r="G2024" s="64">
        <f ca="1">_xlfn.NORM.INV(F2024,'Input Parameters'!$E$20,'Input Parameters'!$F$20)</f>
        <v>281.62984076626702</v>
      </c>
      <c r="H2024" s="57">
        <f ca="1">EXP(E2024*(1/'Input Parameters'!$E$23-1/G2024))</f>
        <v>0.55396383153731699</v>
      </c>
      <c r="I2024" s="10">
        <f t="shared" ca="1" si="286"/>
        <v>0.82107810689669947</v>
      </c>
      <c r="J2024" s="30">
        <f ca="1">_xlfn.BETA.INV(I2024,'Input Parameters'!$L$26,'Input Parameters'!$M$26,'Input Parameters'!$J$26,'Input Parameters'!$K$26)</f>
        <v>0.79556895820558915</v>
      </c>
      <c r="K2024" s="168">
        <f ca="1">('Input Parameters'!$E$27/'Input Parameters'!$E$38)^$J2024</f>
        <v>3.3238383404237096E-3</v>
      </c>
      <c r="L2024" s="69">
        <f ca="1">$H2024*$C2024*'Input Parameters'!$E$25*K2024</f>
        <v>0.61121073235348677</v>
      </c>
      <c r="M2024" s="24">
        <f t="shared" ca="1" si="287"/>
        <v>0.2736967208428861</v>
      </c>
      <c r="N2024" s="15">
        <f ca="1">_xlfn.NORM.INV(M2024,'Input Parameters'!$E$29,'Input Parameters'!$F$29)</f>
        <v>9.993983294268842E-2</v>
      </c>
      <c r="O2024" s="8">
        <f t="shared" ca="1" si="288"/>
        <v>0.13381113881379481</v>
      </c>
      <c r="P2024" s="30">
        <f ca="1">_xlfn.LOGNORM.INV(O2024,'Input Parameters'!$H$30,'Input Parameters'!$I$30)</f>
        <v>1.5894381373971818</v>
      </c>
      <c r="Q2024" s="10">
        <f t="shared" ca="1" si="289"/>
        <v>0.14260757644896838</v>
      </c>
      <c r="R2024" s="30">
        <f>IF('Input Parameters'!$E$32=0,0,_xlfn.BETA.INV(Q2024,'Input Parameters'!$L$32,'Input Parameters'!$M$32,'Input Parameters'!$J$32,'Input Parameters'!$K$32))</f>
        <v>0</v>
      </c>
      <c r="S2024" s="10">
        <f t="shared" ca="1" si="290"/>
        <v>0.23375866358200981</v>
      </c>
      <c r="T2024" s="26">
        <f ca="1">_xlfn.LOGNORM.INV(S2024,'Input Parameters'!$H$34,'Input Parameters'!$I$34)</f>
        <v>46.04782280734743</v>
      </c>
      <c r="U2024" s="10">
        <f t="shared" ca="1" si="291"/>
        <v>0.42834056117645702</v>
      </c>
      <c r="V2024" s="30">
        <f ca="1">_xlfn.BETA.INV(U2024,'Input Parameters'!$L$36,'Input Parameters'!$M$36,'Input Parameters'!$J$36,'Input Parameters'!$K$36)</f>
        <v>0.55885940816593993</v>
      </c>
      <c r="W2024" s="2">
        <f ca="1">N2024+(P2024-N2024)*(1-ERF((T2024-R2024)/(2*SQRT(L2024*'Input Parameters'!$E$38))))</f>
        <v>9.9986240812051819E-2</v>
      </c>
      <c r="X2024">
        <f t="shared" ca="1" si="292"/>
        <v>1</v>
      </c>
      <c r="Y2024" s="7"/>
    </row>
    <row r="2025" spans="1:25" ht="15" customHeight="1" x14ac:dyDescent="0.25">
      <c r="A2025" s="139">
        <v>2018</v>
      </c>
      <c r="B2025" s="10">
        <f t="shared" ca="1" si="283"/>
        <v>0.53298170349632967</v>
      </c>
      <c r="C2025" s="60">
        <f ca="1">_xlfn.NORM.INV(B2025,'Input Parameters'!$E$15,'Input Parameters'!$F$15)</f>
        <v>275.45264318652784</v>
      </c>
      <c r="D2025" s="10">
        <f t="shared" ca="1" si="284"/>
        <v>0.28962804828941946</v>
      </c>
      <c r="E2025" s="62">
        <f ca="1">IF(_xlfn.NORM.INV(D2025,'Input Parameters'!$E$17,'Input Parameters'!$F$17)&lt;3500,3500,IF(_xlfn.NORM.INV(D2025,'Input Parameters'!$E$17,'Input Parameters'!$F$17)&gt;5500,5500,_xlfn.NORM.INV(D2025,'Input Parameters'!$E$17,'Input Parameters'!$F$17)))</f>
        <v>4411.8698389696028</v>
      </c>
      <c r="F2025" s="10">
        <f t="shared" ca="1" si="285"/>
        <v>0.72535793411879401</v>
      </c>
      <c r="G2025" s="64">
        <f ca="1">_xlfn.NORM.INV(F2025,'Input Parameters'!$E$20,'Input Parameters'!$F$20)</f>
        <v>286.66218232701652</v>
      </c>
      <c r="H2025" s="57">
        <f ca="1">EXP(E2025*(1/'Input Parameters'!$E$23-1/G2025))</f>
        <v>0.71950223556295345</v>
      </c>
      <c r="I2025" s="10">
        <f t="shared" ca="1" si="286"/>
        <v>0.30044479217331799</v>
      </c>
      <c r="J2025" s="30">
        <f ca="1">_xlfn.BETA.INV(I2025,'Input Parameters'!$L$26,'Input Parameters'!$M$26,'Input Parameters'!$J$26,'Input Parameters'!$K$26)</f>
        <v>0.57444887885022566</v>
      </c>
      <c r="K2025" s="168">
        <f ca="1">('Input Parameters'!$E$27/'Input Parameters'!$E$38)^$J2025</f>
        <v>1.6235818564725186E-2</v>
      </c>
      <c r="L2025" s="69">
        <f ca="1">$H2025*$C2025*'Input Parameters'!$E$25*K2025</f>
        <v>3.2177572776380625</v>
      </c>
      <c r="M2025" s="24">
        <f t="shared" ca="1" si="287"/>
        <v>0.62717500492609302</v>
      </c>
      <c r="N2025" s="15">
        <f ca="1">_xlfn.NORM.INV(M2025,'Input Parameters'!$E$29,'Input Parameters'!$F$29)</f>
        <v>0.10003243804879661</v>
      </c>
      <c r="O2025" s="8">
        <f t="shared" ca="1" si="288"/>
        <v>8.7809473254669257E-2</v>
      </c>
      <c r="P2025" s="30">
        <f ca="1">_xlfn.LOGNORM.INV(O2025,'Input Parameters'!$H$30,'Input Parameters'!$I$30)</f>
        <v>1.4151889998893343</v>
      </c>
      <c r="Q2025" s="10">
        <f t="shared" ca="1" si="289"/>
        <v>0.36590573695467954</v>
      </c>
      <c r="R2025" s="30">
        <f>IF('Input Parameters'!$E$32=0,0,_xlfn.BETA.INV(Q2025,'Input Parameters'!$L$32,'Input Parameters'!$M$32,'Input Parameters'!$J$32,'Input Parameters'!$K$32))</f>
        <v>0</v>
      </c>
      <c r="S2025" s="10">
        <f t="shared" ca="1" si="290"/>
        <v>0.83133212252863287</v>
      </c>
      <c r="T2025" s="26">
        <f ca="1">_xlfn.LOGNORM.INV(S2025,'Input Parameters'!$H$34,'Input Parameters'!$I$34)</f>
        <v>56.80418764200941</v>
      </c>
      <c r="U2025" s="10">
        <f t="shared" ca="1" si="291"/>
        <v>0.10453971701442666</v>
      </c>
      <c r="V2025" s="30">
        <f ca="1">_xlfn.BETA.INV(U2025,'Input Parameters'!$L$36,'Input Parameters'!$M$36,'Input Parameters'!$J$36,'Input Parameters'!$K$36)</f>
        <v>0.41966696178405039</v>
      </c>
      <c r="W2025" s="2">
        <f ca="1">N2025+(P2025-N2025)*(1-ERF((T2025-R2025)/(2*SQRT(L2025*'Input Parameters'!$E$38))))</f>
        <v>0.13310113494245635</v>
      </c>
      <c r="X2025">
        <f t="shared" ca="1" si="292"/>
        <v>1</v>
      </c>
      <c r="Y2025" s="7"/>
    </row>
    <row r="2026" spans="1:25" ht="15" customHeight="1" x14ac:dyDescent="0.25">
      <c r="A2026" s="139">
        <v>2019</v>
      </c>
      <c r="B2026" s="10">
        <f t="shared" ca="1" si="283"/>
        <v>0.82132530352355704</v>
      </c>
      <c r="C2026" s="60">
        <f ca="1">_xlfn.NORM.INV(B2026,'Input Parameters'!$E$15,'Input Parameters'!$F$15)</f>
        <v>320.84833357672579</v>
      </c>
      <c r="D2026" s="10">
        <f t="shared" ca="1" si="284"/>
        <v>0.24902688585503374</v>
      </c>
      <c r="E2026" s="62">
        <f ca="1">IF(_xlfn.NORM.INV(D2026,'Input Parameters'!$E$17,'Input Parameters'!$F$17)&lt;3500,3500,IF(_xlfn.NORM.INV(D2026,'Input Parameters'!$E$17,'Input Parameters'!$F$17)&gt;5500,5500,_xlfn.NORM.INV(D2026,'Input Parameters'!$E$17,'Input Parameters'!$F$17)))</f>
        <v>4325.7113734587638</v>
      </c>
      <c r="F2026" s="10">
        <f t="shared" ca="1" si="285"/>
        <v>0.64228127941856394</v>
      </c>
      <c r="G2026" s="64">
        <f ca="1">_xlfn.NORM.INV(F2026,'Input Parameters'!$E$20,'Input Parameters'!$F$20)</f>
        <v>285.092573869479</v>
      </c>
      <c r="H2026" s="57">
        <f ca="1">EXP(E2026*(1/'Input Parameters'!$E$23-1/G2026))</f>
        <v>0.66641271861523088</v>
      </c>
      <c r="I2026" s="10">
        <f t="shared" ca="1" si="286"/>
        <v>1.6957614319123682E-2</v>
      </c>
      <c r="J2026" s="30">
        <f ca="1">_xlfn.BETA.INV(I2026,'Input Parameters'!$L$26,'Input Parameters'!$M$26,'Input Parameters'!$J$26,'Input Parameters'!$K$26)</f>
        <v>0.30970649214814844</v>
      </c>
      <c r="K2026" s="168">
        <f ca="1">('Input Parameters'!$E$27/'Input Parameters'!$E$38)^$J2026</f>
        <v>0.10844284426675771</v>
      </c>
      <c r="L2026" s="69">
        <f ca="1">$H2026*$C2026*'Input Parameters'!$E$25*K2026</f>
        <v>23.186968120398156</v>
      </c>
      <c r="M2026" s="24">
        <f t="shared" ca="1" si="287"/>
        <v>0.84914964031169493</v>
      </c>
      <c r="N2026" s="15">
        <f ca="1">_xlfn.NORM.INV(M2026,'Input Parameters'!$E$29,'Input Parameters'!$F$29)</f>
        <v>0.10010327931301162</v>
      </c>
      <c r="O2026" s="8">
        <f t="shared" ca="1" si="288"/>
        <v>0.41002209335871509</v>
      </c>
      <c r="P2026" s="30">
        <f ca="1">_xlfn.LOGNORM.INV(O2026,'Input Parameters'!$H$30,'Input Parameters'!$I$30)</f>
        <v>2.4098861308789963</v>
      </c>
      <c r="Q2026" s="10">
        <f t="shared" ca="1" si="289"/>
        <v>0.15009062100252457</v>
      </c>
      <c r="R2026" s="30">
        <f>IF('Input Parameters'!$E$32=0,0,_xlfn.BETA.INV(Q2026,'Input Parameters'!$L$32,'Input Parameters'!$M$32,'Input Parameters'!$J$32,'Input Parameters'!$K$32))</f>
        <v>0</v>
      </c>
      <c r="S2026" s="10">
        <f t="shared" ca="1" si="290"/>
        <v>0.75091784575687304</v>
      </c>
      <c r="T2026" s="26">
        <f ca="1">_xlfn.LOGNORM.INV(S2026,'Input Parameters'!$H$34,'Input Parameters'!$I$34)</f>
        <v>54.843786173249839</v>
      </c>
      <c r="U2026" s="10">
        <f t="shared" ca="1" si="291"/>
        <v>0.86143291911432862</v>
      </c>
      <c r="V2026" s="30">
        <f ca="1">_xlfn.BETA.INV(U2026,'Input Parameters'!$L$36,'Input Parameters'!$M$36,'Input Parameters'!$J$36,'Input Parameters'!$K$36)</f>
        <v>0.76694751718890153</v>
      </c>
      <c r="W2026" s="2">
        <f ca="1">N2026+(P2026-N2026)*(1-ERF((T2026-R2026)/(2*SQRT(L2026*'Input Parameters'!$E$38))))</f>
        <v>1.071624617146012</v>
      </c>
      <c r="X2026">
        <f t="shared" ca="1" si="292"/>
        <v>0</v>
      </c>
      <c r="Y2026" s="7"/>
    </row>
    <row r="2027" spans="1:25" ht="15" customHeight="1" x14ac:dyDescent="0.25">
      <c r="A2027" s="139">
        <v>2020</v>
      </c>
      <c r="B2027" s="10">
        <f t="shared" ca="1" si="283"/>
        <v>0.37170289488596842</v>
      </c>
      <c r="C2027" s="60">
        <f ca="1">_xlfn.NORM.INV(B2027,'Input Parameters'!$E$15,'Input Parameters'!$F$15)</f>
        <v>253.2271644933723</v>
      </c>
      <c r="D2027" s="10">
        <f t="shared" ca="1" si="284"/>
        <v>0.98606698719294938</v>
      </c>
      <c r="E2027" s="62">
        <f ca="1">IF(_xlfn.NORM.INV(D2027,'Input Parameters'!$E$17,'Input Parameters'!$F$17)&lt;3500,3500,IF(_xlfn.NORM.INV(D2027,'Input Parameters'!$E$17,'Input Parameters'!$F$17)&gt;5500,5500,_xlfn.NORM.INV(D2027,'Input Parameters'!$E$17,'Input Parameters'!$F$17)))</f>
        <v>5500</v>
      </c>
      <c r="F2027" s="10">
        <f t="shared" ca="1" si="285"/>
        <v>0.33849721568220059</v>
      </c>
      <c r="G2027" s="64">
        <f ca="1">_xlfn.NORM.INV(F2027,'Input Parameters'!$E$20,'Input Parameters'!$F$20)</f>
        <v>279.85899450787707</v>
      </c>
      <c r="H2027" s="57">
        <f ca="1">EXP(E2027*(1/'Input Parameters'!$E$23-1/G2027))</f>
        <v>0.41611446188759832</v>
      </c>
      <c r="I2027" s="10">
        <f t="shared" ca="1" si="286"/>
        <v>0.75276060777831422</v>
      </c>
      <c r="J2027" s="30">
        <f ca="1">_xlfn.BETA.INV(I2027,'Input Parameters'!$L$26,'Input Parameters'!$M$26,'Input Parameters'!$J$26,'Input Parameters'!$K$26)</f>
        <v>0.76410135796822964</v>
      </c>
      <c r="K2027" s="168">
        <f ca="1">('Input Parameters'!$E$27/'Input Parameters'!$E$38)^$J2027</f>
        <v>4.1655073704220478E-3</v>
      </c>
      <c r="L2027" s="69">
        <f ca="1">$H2027*$C2027*'Input Parameters'!$E$25*K2027</f>
        <v>0.43892569860149</v>
      </c>
      <c r="M2027" s="24">
        <f t="shared" ca="1" si="287"/>
        <v>0.61998244298019844</v>
      </c>
      <c r="N2027" s="15">
        <f ca="1">_xlfn.NORM.INV(M2027,'Input Parameters'!$E$29,'Input Parameters'!$F$29)</f>
        <v>0.10003054346774189</v>
      </c>
      <c r="O2027" s="8">
        <f t="shared" ca="1" si="288"/>
        <v>0.68861528573169162</v>
      </c>
      <c r="P2027" s="30">
        <f ca="1">_xlfn.LOGNORM.INV(O2027,'Input Parameters'!$H$30,'Input Parameters'!$I$30)</f>
        <v>3.3852181955066269</v>
      </c>
      <c r="Q2027" s="10">
        <f t="shared" ca="1" si="289"/>
        <v>0.88423679603414718</v>
      </c>
      <c r="R2027" s="30">
        <f>IF('Input Parameters'!$E$32=0,0,_xlfn.BETA.INV(Q2027,'Input Parameters'!$L$32,'Input Parameters'!$M$32,'Input Parameters'!$J$32,'Input Parameters'!$K$32))</f>
        <v>0</v>
      </c>
      <c r="S2027" s="10">
        <f t="shared" ca="1" si="290"/>
        <v>0.8717089335147501</v>
      </c>
      <c r="T2027" s="26">
        <f ca="1">_xlfn.LOGNORM.INV(S2027,'Input Parameters'!$H$34,'Input Parameters'!$I$34)</f>
        <v>58.056011494335934</v>
      </c>
      <c r="U2027" s="10">
        <f t="shared" ca="1" si="291"/>
        <v>0.79364744497218798</v>
      </c>
      <c r="V2027" s="30">
        <f ca="1">_xlfn.BETA.INV(U2027,'Input Parameters'!$L$36,'Input Parameters'!$M$36,'Input Parameters'!$J$36,'Input Parameters'!$K$36)</f>
        <v>0.71977624856940814</v>
      </c>
      <c r="W2027" s="2">
        <f ca="1">N2027+(P2027-N2027)*(1-ERF((T2027-R2027)/(2*SQRT(L2027*'Input Parameters'!$E$38))))</f>
        <v>0.10003054536604195</v>
      </c>
      <c r="X2027">
        <f t="shared" ca="1" si="292"/>
        <v>1</v>
      </c>
      <c r="Y2027" s="7"/>
    </row>
    <row r="2028" spans="1:25" ht="15" customHeight="1" x14ac:dyDescent="0.25">
      <c r="A2028" s="139">
        <v>2021</v>
      </c>
      <c r="B2028" s="10">
        <f t="shared" ca="1" si="283"/>
        <v>0.45319007435678771</v>
      </c>
      <c r="C2028" s="60">
        <f ca="1">_xlfn.NORM.INV(B2028,'Input Parameters'!$E$15,'Input Parameters'!$F$15)</f>
        <v>264.59374668207249</v>
      </c>
      <c r="D2028" s="10">
        <f t="shared" ca="1" si="284"/>
        <v>0.40592562290707979</v>
      </c>
      <c r="E2028" s="62">
        <f ca="1">IF(_xlfn.NORM.INV(D2028,'Input Parameters'!$E$17,'Input Parameters'!$F$17)&lt;3500,3500,IF(_xlfn.NORM.INV(D2028,'Input Parameters'!$E$17,'Input Parameters'!$F$17)&gt;5500,5500,_xlfn.NORM.INV(D2028,'Input Parameters'!$E$17,'Input Parameters'!$F$17)))</f>
        <v>4633.3730610328521</v>
      </c>
      <c r="F2028" s="10">
        <f t="shared" ca="1" si="285"/>
        <v>0.79580617089347128</v>
      </c>
      <c r="G2028" s="64">
        <f ca="1">_xlfn.NORM.INV(F2028,'Input Parameters'!$E$20,'Input Parameters'!$F$20)</f>
        <v>288.1891200168983</v>
      </c>
      <c r="H2028" s="57">
        <f ca="1">EXP(E2028*(1/'Input Parameters'!$E$23-1/G2028))</f>
        <v>0.77098643258292088</v>
      </c>
      <c r="I2028" s="10">
        <f t="shared" ca="1" si="286"/>
        <v>0.36072146675764161</v>
      </c>
      <c r="J2028" s="30">
        <f ca="1">_xlfn.BETA.INV(I2028,'Input Parameters'!$L$26,'Input Parameters'!$M$26,'Input Parameters'!$J$26,'Input Parameters'!$K$26)</f>
        <v>0.6026444981235014</v>
      </c>
      <c r="K2028" s="168">
        <f ca="1">('Input Parameters'!$E$27/'Input Parameters'!$E$38)^$J2028</f>
        <v>1.3262917420144663E-2</v>
      </c>
      <c r="L2028" s="69">
        <f ca="1">$H2028*$C2028*'Input Parameters'!$E$25*K2028</f>
        <v>2.7056111324195946</v>
      </c>
      <c r="M2028" s="24">
        <f t="shared" ca="1" si="287"/>
        <v>0.63221409804303441</v>
      </c>
      <c r="N2028" s="15">
        <f ca="1">_xlfn.NORM.INV(M2028,'Input Parameters'!$E$29,'Input Parameters'!$F$29)</f>
        <v>0.10003377231813831</v>
      </c>
      <c r="O2028" s="8">
        <f t="shared" ca="1" si="288"/>
        <v>0.33671060679719889</v>
      </c>
      <c r="P2028" s="30">
        <f ca="1">_xlfn.LOGNORM.INV(O2028,'Input Parameters'!$H$30,'Input Parameters'!$I$30)</f>
        <v>2.1988889840662766</v>
      </c>
      <c r="Q2028" s="10">
        <f t="shared" ca="1" si="289"/>
        <v>0.4000265567889999</v>
      </c>
      <c r="R2028" s="30">
        <f>IF('Input Parameters'!$E$32=0,0,_xlfn.BETA.INV(Q2028,'Input Parameters'!$L$32,'Input Parameters'!$M$32,'Input Parameters'!$J$32,'Input Parameters'!$K$32))</f>
        <v>0</v>
      </c>
      <c r="S2028" s="10">
        <f t="shared" ca="1" si="290"/>
        <v>8.5869736174994826E-2</v>
      </c>
      <c r="T2028" s="26">
        <f ca="1">_xlfn.LOGNORM.INV(S2028,'Input Parameters'!$H$34,'Input Parameters'!$I$34)</f>
        <v>42.520082463590505</v>
      </c>
      <c r="U2028" s="10">
        <f t="shared" ca="1" si="291"/>
        <v>0.66788776720843634</v>
      </c>
      <c r="V2028" s="30">
        <f ca="1">_xlfn.BETA.INV(U2028,'Input Parameters'!$L$36,'Input Parameters'!$M$36,'Input Parameters'!$J$36,'Input Parameters'!$K$36)</f>
        <v>0.65468660647182486</v>
      </c>
      <c r="W2028" s="2">
        <f ca="1">N2028+(P2028-N2028)*(1-ERF((T2028-R2028)/(2*SQRT(L2028*'Input Parameters'!$E$38))))</f>
        <v>0.24184998781814324</v>
      </c>
      <c r="X2028">
        <f t="shared" ca="1" si="292"/>
        <v>1</v>
      </c>
      <c r="Y2028" s="7"/>
    </row>
    <row r="2029" spans="1:25" ht="15" customHeight="1" x14ac:dyDescent="0.25">
      <c r="A2029" s="139">
        <v>2022</v>
      </c>
      <c r="B2029" s="10">
        <f t="shared" ca="1" si="283"/>
        <v>0.47817877827037203</v>
      </c>
      <c r="C2029" s="60">
        <f ca="1">_xlfn.NORM.INV(B2029,'Input Parameters'!$E$15,'Input Parameters'!$F$15)</f>
        <v>268.00146429920244</v>
      </c>
      <c r="D2029" s="10">
        <f t="shared" ca="1" si="284"/>
        <v>0.21272091297658668</v>
      </c>
      <c r="E2029" s="62">
        <f ca="1">IF(_xlfn.NORM.INV(D2029,'Input Parameters'!$E$17,'Input Parameters'!$F$17)&lt;3500,3500,IF(_xlfn.NORM.INV(D2029,'Input Parameters'!$E$17,'Input Parameters'!$F$17)&gt;5500,5500,_xlfn.NORM.INV(D2029,'Input Parameters'!$E$17,'Input Parameters'!$F$17)))</f>
        <v>4242.0889047851942</v>
      </c>
      <c r="F2029" s="10">
        <f t="shared" ca="1" si="285"/>
        <v>0.68579560075966484</v>
      </c>
      <c r="G2029" s="64">
        <f ca="1">_xlfn.NORM.INV(F2029,'Input Parameters'!$E$20,'Input Parameters'!$F$20)</f>
        <v>285.89258353319315</v>
      </c>
      <c r="H2029" s="57">
        <f ca="1">EXP(E2029*(1/'Input Parameters'!$E$23-1/G2029))</f>
        <v>0.7002185059678</v>
      </c>
      <c r="I2029" s="10">
        <f t="shared" ca="1" si="286"/>
        <v>0.61034956235208948</v>
      </c>
      <c r="J2029" s="30">
        <f ca="1">_xlfn.BETA.INV(I2029,'Input Parameters'!$L$26,'Input Parameters'!$M$26,'Input Parameters'!$J$26,'Input Parameters'!$K$26)</f>
        <v>0.7053903388132996</v>
      </c>
      <c r="K2029" s="168">
        <f ca="1">('Input Parameters'!$E$27/'Input Parameters'!$E$38)^$J2029</f>
        <v>6.3469451664473486E-3</v>
      </c>
      <c r="L2029" s="69">
        <f ca="1">$H2029*$C2029*'Input Parameters'!$E$25*K2029</f>
        <v>1.1910650955011739</v>
      </c>
      <c r="M2029" s="24">
        <f t="shared" ca="1" si="287"/>
        <v>0.72830678547869843</v>
      </c>
      <c r="N2029" s="15">
        <f ca="1">_xlfn.NORM.INV(M2029,'Input Parameters'!$E$29,'Input Parameters'!$F$29)</f>
        <v>0.10006077000512609</v>
      </c>
      <c r="O2029" s="8">
        <f t="shared" ca="1" si="288"/>
        <v>0.55787441892115119</v>
      </c>
      <c r="P2029" s="30">
        <f ca="1">_xlfn.LOGNORM.INV(O2029,'Input Parameters'!$H$30,'Input Parameters'!$I$30)</f>
        <v>2.8743046193614559</v>
      </c>
      <c r="Q2029" s="10">
        <f t="shared" ca="1" si="289"/>
        <v>0.56540689981369596</v>
      </c>
      <c r="R2029" s="30">
        <f>IF('Input Parameters'!$E$32=0,0,_xlfn.BETA.INV(Q2029,'Input Parameters'!$L$32,'Input Parameters'!$M$32,'Input Parameters'!$J$32,'Input Parameters'!$K$32))</f>
        <v>0</v>
      </c>
      <c r="S2029" s="10">
        <f t="shared" ca="1" si="290"/>
        <v>0.81169077989004812</v>
      </c>
      <c r="T2029" s="26">
        <f ca="1">_xlfn.LOGNORM.INV(S2029,'Input Parameters'!$H$34,'Input Parameters'!$I$34)</f>
        <v>56.274087757802398</v>
      </c>
      <c r="U2029" s="10">
        <f t="shared" ca="1" si="291"/>
        <v>8.3399689143741518E-2</v>
      </c>
      <c r="V2029" s="30">
        <f ca="1">_xlfn.BETA.INV(U2029,'Input Parameters'!$L$36,'Input Parameters'!$M$36,'Input Parameters'!$J$36,'Input Parameters'!$K$36)</f>
        <v>0.40588358675950564</v>
      </c>
      <c r="W2029" s="2">
        <f ca="1">N2029+(P2029-N2029)*(1-ERF((T2029-R2029)/(2*SQRT(L2029*'Input Parameters'!$E$38))))</f>
        <v>0.10079948249501604</v>
      </c>
      <c r="X2029">
        <f t="shared" ca="1" si="292"/>
        <v>1</v>
      </c>
      <c r="Y2029" s="7"/>
    </row>
    <row r="2030" spans="1:25" ht="15" customHeight="1" x14ac:dyDescent="0.25">
      <c r="A2030" s="139">
        <v>2023</v>
      </c>
      <c r="B2030" s="10">
        <f t="shared" ca="1" si="283"/>
        <v>0.48504323504836211</v>
      </c>
      <c r="C2030" s="60">
        <f ca="1">_xlfn.NORM.INV(B2030,'Input Parameters'!$E$15,'Input Parameters'!$F$15)</f>
        <v>268.93495483249575</v>
      </c>
      <c r="D2030" s="10">
        <f t="shared" ca="1" si="284"/>
        <v>0.62861398287366188</v>
      </c>
      <c r="E2030" s="62">
        <f ca="1">IF(_xlfn.NORM.INV(D2030,'Input Parameters'!$E$17,'Input Parameters'!$F$17)&lt;3500,3500,IF(_xlfn.NORM.INV(D2030,'Input Parameters'!$E$17,'Input Parameters'!$F$17)&gt;5500,5500,_xlfn.NORM.INV(D2030,'Input Parameters'!$E$17,'Input Parameters'!$F$17)))</f>
        <v>5029.7292725672696</v>
      </c>
      <c r="F2030" s="10">
        <f t="shared" ca="1" si="285"/>
        <v>0.20976733994776087</v>
      </c>
      <c r="G2030" s="64">
        <f ca="1">_xlfn.NORM.INV(F2030,'Input Parameters'!$E$20,'Input Parameters'!$F$20)</f>
        <v>277.241567085616</v>
      </c>
      <c r="H2030" s="57">
        <f ca="1">EXP(E2030*(1/'Input Parameters'!$E$23-1/G2030))</f>
        <v>0.37851403818298607</v>
      </c>
      <c r="I2030" s="10">
        <f t="shared" ca="1" si="286"/>
        <v>0.12868483740040404</v>
      </c>
      <c r="J2030" s="30">
        <f ca="1">_xlfn.BETA.INV(I2030,'Input Parameters'!$L$26,'Input Parameters'!$M$26,'Input Parameters'!$J$26,'Input Parameters'!$K$26)</f>
        <v>0.46994791675672992</v>
      </c>
      <c r="K2030" s="168">
        <f ca="1">('Input Parameters'!$E$27/'Input Parameters'!$E$38)^$J2030</f>
        <v>3.4357066145710803E-2</v>
      </c>
      <c r="L2030" s="69">
        <f ca="1">$H2030*$C2030*'Input Parameters'!$E$25*K2030</f>
        <v>3.4974000783681505</v>
      </c>
      <c r="M2030" s="24">
        <f t="shared" ca="1" si="287"/>
        <v>5.8312447615744278E-2</v>
      </c>
      <c r="N2030" s="15">
        <f ca="1">_xlfn.NORM.INV(M2030,'Input Parameters'!$E$29,'Input Parameters'!$F$29)</f>
        <v>9.9843090109641111E-2</v>
      </c>
      <c r="O2030" s="8">
        <f t="shared" ca="1" si="288"/>
        <v>0.33910131992713333</v>
      </c>
      <c r="P2030" s="30">
        <f ca="1">_xlfn.LOGNORM.INV(O2030,'Input Parameters'!$H$30,'Input Parameters'!$I$30)</f>
        <v>2.2056929068082383</v>
      </c>
      <c r="Q2030" s="10">
        <f t="shared" ca="1" si="289"/>
        <v>0.70738148730460149</v>
      </c>
      <c r="R2030" s="30">
        <f>IF('Input Parameters'!$E$32=0,0,_xlfn.BETA.INV(Q2030,'Input Parameters'!$L$32,'Input Parameters'!$M$32,'Input Parameters'!$J$32,'Input Parameters'!$K$32))</f>
        <v>0</v>
      </c>
      <c r="S2030" s="10">
        <f t="shared" ca="1" si="290"/>
        <v>6.3563097332890783E-2</v>
      </c>
      <c r="T2030" s="26">
        <f ca="1">_xlfn.LOGNORM.INV(S2030,'Input Parameters'!$H$34,'Input Parameters'!$I$34)</f>
        <v>41.687081282225158</v>
      </c>
      <c r="U2030" s="10">
        <f t="shared" ca="1" si="291"/>
        <v>0.28373004585165984</v>
      </c>
      <c r="V2030" s="30">
        <f ca="1">_xlfn.BETA.INV(U2030,'Input Parameters'!$L$36,'Input Parameters'!$M$36,'Input Parameters'!$J$36,'Input Parameters'!$K$36)</f>
        <v>0.50378992663760735</v>
      </c>
      <c r="W2030" s="2">
        <f ca="1">N2030+(P2030-N2030)*(1-ERF((T2030-R2030)/(2*SQRT(L2030*'Input Parameters'!$E$38))))</f>
        <v>0.34196868904287919</v>
      </c>
      <c r="X2030">
        <f t="shared" ca="1" si="292"/>
        <v>1</v>
      </c>
      <c r="Y2030" s="7"/>
    </row>
    <row r="2031" spans="1:25" ht="15" customHeight="1" x14ac:dyDescent="0.25">
      <c r="A2031" s="139">
        <v>2024</v>
      </c>
      <c r="B2031" s="10">
        <f t="shared" ca="1" si="283"/>
        <v>0.72311344715159531</v>
      </c>
      <c r="C2031" s="60">
        <f ca="1">_xlfn.NORM.INV(B2031,'Input Parameters'!$E$15,'Input Parameters'!$F$15)</f>
        <v>303.05598736094373</v>
      </c>
      <c r="D2031" s="10">
        <f t="shared" ca="1" si="284"/>
        <v>0.1610334799278339</v>
      </c>
      <c r="E2031" s="62">
        <f ca="1">IF(_xlfn.NORM.INV(D2031,'Input Parameters'!$E$17,'Input Parameters'!$F$17)&lt;3500,3500,IF(_xlfn.NORM.INV(D2031,'Input Parameters'!$E$17,'Input Parameters'!$F$17)&gt;5500,5500,_xlfn.NORM.INV(D2031,'Input Parameters'!$E$17,'Input Parameters'!$F$17)))</f>
        <v>4106.8465169387109</v>
      </c>
      <c r="F2031" s="10">
        <f t="shared" ca="1" si="285"/>
        <v>0.17125572236549058</v>
      </c>
      <c r="G2031" s="64">
        <f ca="1">_xlfn.NORM.INV(F2031,'Input Parameters'!$E$20,'Input Parameters'!$F$20)</f>
        <v>276.29026174875816</v>
      </c>
      <c r="H2031" s="57">
        <f ca="1">EXP(E2031*(1/'Input Parameters'!$E$23-1/G2031))</f>
        <v>0.4298798515712442</v>
      </c>
      <c r="I2031" s="10">
        <f t="shared" ca="1" si="286"/>
        <v>6.7742468756794016E-3</v>
      </c>
      <c r="J2031" s="30">
        <f ca="1">_xlfn.BETA.INV(I2031,'Input Parameters'!$L$26,'Input Parameters'!$M$26,'Input Parameters'!$J$26,'Input Parameters'!$K$26)</f>
        <v>0.25983780183545468</v>
      </c>
      <c r="K2031" s="168">
        <f ca="1">('Input Parameters'!$E$27/'Input Parameters'!$E$38)^$J2031</f>
        <v>0.15507867263746108</v>
      </c>
      <c r="L2031" s="69">
        <f ca="1">$H2031*$C2031*'Input Parameters'!$E$25*K2031</f>
        <v>20.203287031337215</v>
      </c>
      <c r="M2031" s="24">
        <f t="shared" ca="1" si="287"/>
        <v>0.93609466103781414</v>
      </c>
      <c r="N2031" s="15">
        <f ca="1">_xlfn.NORM.INV(M2031,'Input Parameters'!$E$29,'Input Parameters'!$F$29)</f>
        <v>0.10015227922963339</v>
      </c>
      <c r="O2031" s="8">
        <f t="shared" ca="1" si="288"/>
        <v>1.610507573045139E-2</v>
      </c>
      <c r="P2031" s="30">
        <f ca="1">_xlfn.LOGNORM.INV(O2031,'Input Parameters'!$H$30,'Input Parameters'!$I$30)</f>
        <v>0.97560140570952569</v>
      </c>
      <c r="Q2031" s="10">
        <f t="shared" ca="1" si="289"/>
        <v>0.18914668618667196</v>
      </c>
      <c r="R2031" s="30">
        <f>IF('Input Parameters'!$E$32=0,0,_xlfn.BETA.INV(Q2031,'Input Parameters'!$L$32,'Input Parameters'!$M$32,'Input Parameters'!$J$32,'Input Parameters'!$K$32))</f>
        <v>0</v>
      </c>
      <c r="S2031" s="10">
        <f t="shared" ca="1" si="290"/>
        <v>0.47795417513647209</v>
      </c>
      <c r="T2031" s="26">
        <f ca="1">_xlfn.LOGNORM.INV(S2031,'Input Parameters'!$H$34,'Input Parameters'!$I$34)</f>
        <v>50.061884308198003</v>
      </c>
      <c r="U2031" s="10">
        <f t="shared" ca="1" si="291"/>
        <v>0.23783180825753669</v>
      </c>
      <c r="V2031" s="30">
        <f ca="1">_xlfn.BETA.INV(U2031,'Input Parameters'!$L$36,'Input Parameters'!$M$36,'Input Parameters'!$J$36,'Input Parameters'!$K$36)</f>
        <v>0.48509420719233332</v>
      </c>
      <c r="W2031" s="2">
        <f ca="1">N2031+(P2031-N2031)*(1-ERF((T2031-R2031)/(2*SQRT(L2031*'Input Parameters'!$E$38))))</f>
        <v>0.47743298395521672</v>
      </c>
      <c r="X2031">
        <f t="shared" ca="1" si="292"/>
        <v>1</v>
      </c>
      <c r="Y2031" s="7"/>
    </row>
    <row r="2032" spans="1:25" ht="15" customHeight="1" x14ac:dyDescent="0.25">
      <c r="A2032" s="139">
        <v>2025</v>
      </c>
      <c r="B2032" s="10">
        <f t="shared" ca="1" si="283"/>
        <v>0.76352101000622241</v>
      </c>
      <c r="C2032" s="60">
        <f ca="1">_xlfn.NORM.INV(B2032,'Input Parameters'!$E$15,'Input Parameters'!$F$15)</f>
        <v>309.86045257811685</v>
      </c>
      <c r="D2032" s="10">
        <f t="shared" ca="1" si="284"/>
        <v>0.32121160811161353</v>
      </c>
      <c r="E2032" s="62">
        <f ca="1">IF(_xlfn.NORM.INV(D2032,'Input Parameters'!$E$17,'Input Parameters'!$F$17)&lt;3500,3500,IF(_xlfn.NORM.INV(D2032,'Input Parameters'!$E$17,'Input Parameters'!$F$17)&gt;5500,5500,_xlfn.NORM.INV(D2032,'Input Parameters'!$E$17,'Input Parameters'!$F$17)))</f>
        <v>4474.9806115663368</v>
      </c>
      <c r="F2032" s="10">
        <f t="shared" ca="1" si="285"/>
        <v>0.17637957866534237</v>
      </c>
      <c r="G2032" s="64">
        <f ca="1">_xlfn.NORM.INV(F2032,'Input Parameters'!$E$20,'Input Parameters'!$F$20)</f>
        <v>276.42402004210891</v>
      </c>
      <c r="H2032" s="57">
        <f ca="1">EXP(E2032*(1/'Input Parameters'!$E$23-1/G2032))</f>
        <v>0.40168385386485511</v>
      </c>
      <c r="I2032" s="10">
        <f t="shared" ca="1" si="286"/>
        <v>0.96544508953414865</v>
      </c>
      <c r="J2032" s="30">
        <f ca="1">_xlfn.BETA.INV(I2032,'Input Parameters'!$L$26,'Input Parameters'!$M$26,'Input Parameters'!$J$26,'Input Parameters'!$K$26)</f>
        <v>0.89216541032620744</v>
      </c>
      <c r="K2032" s="168">
        <f ca="1">('Input Parameters'!$E$27/'Input Parameters'!$E$38)^$J2032</f>
        <v>1.6623488895251932E-3</v>
      </c>
      <c r="L2032" s="69">
        <f ca="1">$H2032*$C2032*'Input Parameters'!$E$25*K2032</f>
        <v>0.20690581839260644</v>
      </c>
      <c r="M2032" s="24">
        <f t="shared" ca="1" si="287"/>
        <v>5.9148425131473337E-2</v>
      </c>
      <c r="N2032" s="15">
        <f ca="1">_xlfn.NORM.INV(M2032,'Input Parameters'!$E$29,'Input Parameters'!$F$29)</f>
        <v>9.9843803761448385E-2</v>
      </c>
      <c r="O2032" s="8">
        <f t="shared" ca="1" si="288"/>
        <v>0.76893132910118211</v>
      </c>
      <c r="P2032" s="30">
        <f ca="1">_xlfn.LOGNORM.INV(O2032,'Input Parameters'!$H$30,'Input Parameters'!$I$30)</f>
        <v>3.7977058626895586</v>
      </c>
      <c r="Q2032" s="10">
        <f t="shared" ca="1" si="289"/>
        <v>0.63414720556246207</v>
      </c>
      <c r="R2032" s="30">
        <f>IF('Input Parameters'!$E$32=0,0,_xlfn.BETA.INV(Q2032,'Input Parameters'!$L$32,'Input Parameters'!$M$32,'Input Parameters'!$J$32,'Input Parameters'!$K$32))</f>
        <v>0</v>
      </c>
      <c r="S2032" s="10">
        <f t="shared" ca="1" si="290"/>
        <v>0.52602168495363688</v>
      </c>
      <c r="T2032" s="26">
        <f ca="1">_xlfn.LOGNORM.INV(S2032,'Input Parameters'!$H$34,'Input Parameters'!$I$34)</f>
        <v>50.819075350456416</v>
      </c>
      <c r="U2032" s="10">
        <f t="shared" ca="1" si="291"/>
        <v>0.21119356110239829</v>
      </c>
      <c r="V2032" s="30">
        <f ca="1">_xlfn.BETA.INV(U2032,'Input Parameters'!$L$36,'Input Parameters'!$M$36,'Input Parameters'!$J$36,'Input Parameters'!$K$36)</f>
        <v>0.47367859450234079</v>
      </c>
      <c r="W2032" s="2">
        <f ca="1">N2032+(P2032-N2032)*(1-ERF((T2032-R2032)/(2*SQRT(L2032*'Input Parameters'!$E$38))))</f>
        <v>9.9843803761458655E-2</v>
      </c>
      <c r="X2032">
        <f t="shared" ca="1" si="292"/>
        <v>1</v>
      </c>
      <c r="Y2032" s="7"/>
    </row>
    <row r="2033" spans="1:25" ht="15" customHeight="1" x14ac:dyDescent="0.25">
      <c r="A2033" s="139">
        <v>2026</v>
      </c>
      <c r="B2033" s="10">
        <f t="shared" ca="1" si="283"/>
        <v>0.86154733548995266</v>
      </c>
      <c r="C2033" s="60">
        <f ca="1">_xlfn.NORM.INV(B2033,'Input Parameters'!$E$15,'Input Parameters'!$F$15)</f>
        <v>329.89159478287166</v>
      </c>
      <c r="D2033" s="10">
        <f t="shared" ca="1" si="284"/>
        <v>8.6841740679728496E-2</v>
      </c>
      <c r="E2033" s="62">
        <f ca="1">IF(_xlfn.NORM.INV(D2033,'Input Parameters'!$E$17,'Input Parameters'!$F$17)&lt;3500,3500,IF(_xlfn.NORM.INV(D2033,'Input Parameters'!$E$17,'Input Parameters'!$F$17)&gt;5500,5500,_xlfn.NORM.INV(D2033,'Input Parameters'!$E$17,'Input Parameters'!$F$17)))</f>
        <v>3847.6759608616858</v>
      </c>
      <c r="F2033" s="10">
        <f t="shared" ca="1" si="285"/>
        <v>0.90246432189337977</v>
      </c>
      <c r="G2033" s="64">
        <f ca="1">_xlfn.NORM.INV(F2033,'Input Parameters'!$E$20,'Input Parameters'!$F$20)</f>
        <v>291.3313359002637</v>
      </c>
      <c r="H2033" s="57">
        <f ca="1">EXP(E2033*(1/'Input Parameters'!$E$23-1/G2033))</f>
        <v>0.93055074012992889</v>
      </c>
      <c r="I2033" s="10">
        <f t="shared" ca="1" si="286"/>
        <v>0.77775389549327723</v>
      </c>
      <c r="J2033" s="30">
        <f ca="1">_xlfn.BETA.INV(I2033,'Input Parameters'!$L$26,'Input Parameters'!$M$26,'Input Parameters'!$J$26,'Input Parameters'!$K$26)</f>
        <v>0.7752096483403661</v>
      </c>
      <c r="K2033" s="168">
        <f ca="1">('Input Parameters'!$E$27/'Input Parameters'!$E$38)^$J2033</f>
        <v>3.8464785026509386E-3</v>
      </c>
      <c r="L2033" s="69">
        <f ca="1">$H2033*$C2033*'Input Parameters'!$E$25*K2033</f>
        <v>1.1807953082864235</v>
      </c>
      <c r="M2033" s="24">
        <f t="shared" ca="1" si="287"/>
        <v>0.89374140450518469</v>
      </c>
      <c r="N2033" s="15">
        <f ca="1">_xlfn.NORM.INV(M2033,'Input Parameters'!$E$29,'Input Parameters'!$F$29)</f>
        <v>0.10012466736318612</v>
      </c>
      <c r="O2033" s="8">
        <f t="shared" ca="1" si="288"/>
        <v>0.66509813734509093</v>
      </c>
      <c r="P2033" s="30">
        <f ca="1">_xlfn.LOGNORM.INV(O2033,'Input Parameters'!$H$30,'Input Parameters'!$I$30)</f>
        <v>3.282061969306866</v>
      </c>
      <c r="Q2033" s="10">
        <f t="shared" ca="1" si="289"/>
        <v>0.58850163128387867</v>
      </c>
      <c r="R2033" s="30">
        <f>IF('Input Parameters'!$E$32=0,0,_xlfn.BETA.INV(Q2033,'Input Parameters'!$L$32,'Input Parameters'!$M$32,'Input Parameters'!$J$32,'Input Parameters'!$K$32))</f>
        <v>0</v>
      </c>
      <c r="S2033" s="10">
        <f t="shared" ca="1" si="290"/>
        <v>7.3127547102349588E-2</v>
      </c>
      <c r="T2033" s="26">
        <f ca="1">_xlfn.LOGNORM.INV(S2033,'Input Parameters'!$H$34,'Input Parameters'!$I$34)</f>
        <v>42.065875152143541</v>
      </c>
      <c r="U2033" s="10">
        <f t="shared" ca="1" si="291"/>
        <v>0.77718932600352286</v>
      </c>
      <c r="V2033" s="30">
        <f ca="1">_xlfn.BETA.INV(U2033,'Input Parameters'!$L$36,'Input Parameters'!$M$36,'Input Parameters'!$J$36,'Input Parameters'!$K$36)</f>
        <v>0.71002548033525148</v>
      </c>
      <c r="W2033" s="2">
        <f ca="1">N2033+(P2033-N2033)*(1-ERF((T2033-R2033)/(2*SQRT(L2033*'Input Parameters'!$E$38))))</f>
        <v>0.11983345131252468</v>
      </c>
      <c r="X2033">
        <f t="shared" ca="1" si="292"/>
        <v>1</v>
      </c>
      <c r="Y2033" s="7"/>
    </row>
    <row r="2034" spans="1:25" ht="15" customHeight="1" x14ac:dyDescent="0.25">
      <c r="A2034" s="139">
        <v>2027</v>
      </c>
      <c r="B2034" s="10">
        <f t="shared" ca="1" si="283"/>
        <v>0.20769358066063814</v>
      </c>
      <c r="C2034" s="60">
        <f ca="1">_xlfn.NORM.INV(B2034,'Input Parameters'!$E$15,'Input Parameters'!$F$15)</f>
        <v>226.82934867277243</v>
      </c>
      <c r="D2034" s="10">
        <f t="shared" ca="1" si="284"/>
        <v>0.7100453233250591</v>
      </c>
      <c r="E2034" s="62">
        <f ca="1">IF(_xlfn.NORM.INV(D2034,'Input Parameters'!$E$17,'Input Parameters'!$F$17)&lt;3500,3500,IF(_xlfn.NORM.INV(D2034,'Input Parameters'!$E$17,'Input Parameters'!$F$17)&gt;5500,5500,_xlfn.NORM.INV(D2034,'Input Parameters'!$E$17,'Input Parameters'!$F$17)))</f>
        <v>5187.4619917205509</v>
      </c>
      <c r="F2034" s="10">
        <f t="shared" ca="1" si="285"/>
        <v>8.7759683033899361E-2</v>
      </c>
      <c r="G2034" s="64">
        <f ca="1">_xlfn.NORM.INV(F2034,'Input Parameters'!$E$20,'Input Parameters'!$F$20)</f>
        <v>273.57364049808848</v>
      </c>
      <c r="H2034" s="57">
        <f ca="1">EXP(E2034*(1/'Input Parameters'!$E$23-1/G2034))</f>
        <v>0.28569365607678504</v>
      </c>
      <c r="I2034" s="10">
        <f t="shared" ca="1" si="286"/>
        <v>0.72627242747359433</v>
      </c>
      <c r="J2034" s="30">
        <f ca="1">_xlfn.BETA.INV(I2034,'Input Parameters'!$L$26,'Input Parameters'!$M$26,'Input Parameters'!$J$26,'Input Parameters'!$K$26)</f>
        <v>0.752698325253922</v>
      </c>
      <c r="K2034" s="168">
        <f ca="1">('Input Parameters'!$E$27/'Input Parameters'!$E$38)^$J2034</f>
        <v>4.5205438634817628E-3</v>
      </c>
      <c r="L2034" s="69">
        <f ca="1">$H2034*$C2034*'Input Parameters'!$E$25*K2034</f>
        <v>0.29294799516297476</v>
      </c>
      <c r="M2034" s="24">
        <f t="shared" ca="1" si="287"/>
        <v>0.75180442321068597</v>
      </c>
      <c r="N2034" s="15">
        <f ca="1">_xlfn.NORM.INV(M2034,'Input Parameters'!$E$29,'Input Parameters'!$F$29)</f>
        <v>0.10006801789588787</v>
      </c>
      <c r="O2034" s="8">
        <f t="shared" ca="1" si="288"/>
        <v>6.496271499191919E-2</v>
      </c>
      <c r="P2034" s="30">
        <f ca="1">_xlfn.LOGNORM.INV(O2034,'Input Parameters'!$H$30,'Input Parameters'!$I$30)</f>
        <v>1.3121526377389077</v>
      </c>
      <c r="Q2034" s="10">
        <f t="shared" ca="1" si="289"/>
        <v>0.78330175217618314</v>
      </c>
      <c r="R2034" s="30">
        <f>IF('Input Parameters'!$E$32=0,0,_xlfn.BETA.INV(Q2034,'Input Parameters'!$L$32,'Input Parameters'!$M$32,'Input Parameters'!$J$32,'Input Parameters'!$K$32))</f>
        <v>0</v>
      </c>
      <c r="S2034" s="10">
        <f t="shared" ca="1" si="290"/>
        <v>0.63053910113883616</v>
      </c>
      <c r="T2034" s="26">
        <f ca="1">_xlfn.LOGNORM.INV(S2034,'Input Parameters'!$H$34,'Input Parameters'!$I$34)</f>
        <v>52.543588251479008</v>
      </c>
      <c r="U2034" s="10">
        <f t="shared" ca="1" si="291"/>
        <v>0.48241275984605725</v>
      </c>
      <c r="V2034" s="30">
        <f ca="1">_xlfn.BETA.INV(U2034,'Input Parameters'!$L$36,'Input Parameters'!$M$36,'Input Parameters'!$J$36,'Input Parameters'!$K$36)</f>
        <v>0.57919886361317774</v>
      </c>
      <c r="W2034" s="2">
        <f ca="1">N2034+(P2034-N2034)*(1-ERF((T2034-R2034)/(2*SQRT(L2034*'Input Parameters'!$E$38))))</f>
        <v>0.10006801790397489</v>
      </c>
      <c r="X2034">
        <f t="shared" ca="1" si="292"/>
        <v>1</v>
      </c>
      <c r="Y2034" s="7"/>
    </row>
    <row r="2035" spans="1:25" ht="15" customHeight="1" x14ac:dyDescent="0.25">
      <c r="A2035" s="139">
        <v>2028</v>
      </c>
      <c r="B2035" s="10">
        <f t="shared" ca="1" si="283"/>
        <v>0.12311455860355536</v>
      </c>
      <c r="C2035" s="60">
        <f ca="1">_xlfn.NORM.INV(B2035,'Input Parameters'!$E$15,'Input Parameters'!$F$15)</f>
        <v>208.12680405787543</v>
      </c>
      <c r="D2035" s="10">
        <f t="shared" ca="1" si="284"/>
        <v>0.11609403931923201</v>
      </c>
      <c r="E2035" s="62">
        <f ca="1">IF(_xlfn.NORM.INV(D2035,'Input Parameters'!$E$17,'Input Parameters'!$F$17)&lt;3500,3500,IF(_xlfn.NORM.INV(D2035,'Input Parameters'!$E$17,'Input Parameters'!$F$17)&gt;5500,5500,_xlfn.NORM.INV(D2035,'Input Parameters'!$E$17,'Input Parameters'!$F$17)))</f>
        <v>3963.6810141543806</v>
      </c>
      <c r="F2035" s="10">
        <f t="shared" ca="1" si="285"/>
        <v>0.72700423050072416</v>
      </c>
      <c r="G2035" s="64">
        <f ca="1">_xlfn.NORM.INV(F2035,'Input Parameters'!$E$20,'Input Parameters'!$F$20)</f>
        <v>286.69530966735442</v>
      </c>
      <c r="H2035" s="57">
        <f ca="1">EXP(E2035*(1/'Input Parameters'!$E$23-1/G2035))</f>
        <v>0.74516028517550481</v>
      </c>
      <c r="I2035" s="10">
        <f t="shared" ca="1" si="286"/>
        <v>0.1908237560967796</v>
      </c>
      <c r="J2035" s="30">
        <f ca="1">_xlfn.BETA.INV(I2035,'Input Parameters'!$L$26,'Input Parameters'!$M$26,'Input Parameters'!$J$26,'Input Parameters'!$K$26)</f>
        <v>0.51415883142383012</v>
      </c>
      <c r="K2035" s="168">
        <f ca="1">('Input Parameters'!$E$27/'Input Parameters'!$E$38)^$J2035</f>
        <v>2.5020156662621928E-2</v>
      </c>
      <c r="L2035" s="69">
        <f ca="1">$H2035*$C2035*'Input Parameters'!$E$25*K2035</f>
        <v>3.8803217696499779</v>
      </c>
      <c r="M2035" s="24">
        <f t="shared" ca="1" si="287"/>
        <v>0.73790432270314121</v>
      </c>
      <c r="N2035" s="15">
        <f ca="1">_xlfn.NORM.INV(M2035,'Input Parameters'!$E$29,'Input Parameters'!$F$29)</f>
        <v>0.10006368978940891</v>
      </c>
      <c r="O2035" s="8">
        <f t="shared" ca="1" si="288"/>
        <v>0.79767227230015414</v>
      </c>
      <c r="P2035" s="30">
        <f ca="1">_xlfn.LOGNORM.INV(O2035,'Input Parameters'!$H$30,'Input Parameters'!$I$30)</f>
        <v>3.9776540607474997</v>
      </c>
      <c r="Q2035" s="10">
        <f t="shared" ca="1" si="289"/>
        <v>6.2095508427778001E-2</v>
      </c>
      <c r="R2035" s="30">
        <f>IF('Input Parameters'!$E$32=0,0,_xlfn.BETA.INV(Q2035,'Input Parameters'!$L$32,'Input Parameters'!$M$32,'Input Parameters'!$J$32,'Input Parameters'!$K$32))</f>
        <v>0</v>
      </c>
      <c r="S2035" s="10">
        <f t="shared" ca="1" si="290"/>
        <v>0.23107079810279718</v>
      </c>
      <c r="T2035" s="26">
        <f ca="1">_xlfn.LOGNORM.INV(S2035,'Input Parameters'!$H$34,'Input Parameters'!$I$34)</f>
        <v>45.997390957584471</v>
      </c>
      <c r="U2035" s="10">
        <f t="shared" ca="1" si="291"/>
        <v>0.14295710733325784</v>
      </c>
      <c r="V2035" s="30">
        <f ca="1">_xlfn.BETA.INV(U2035,'Input Parameters'!$L$36,'Input Parameters'!$M$36,'Input Parameters'!$J$36,'Input Parameters'!$K$36)</f>
        <v>0.44129723785293046</v>
      </c>
      <c r="W2035" s="2">
        <f ca="1">N2035+(P2035-N2035)*(1-ERF((T2035-R2035)/(2*SQRT(L2035*'Input Parameters'!$E$38))))</f>
        <v>0.4828193013830101</v>
      </c>
      <c r="X2035">
        <f t="shared" ca="1" si="292"/>
        <v>0</v>
      </c>
      <c r="Y2035" s="7"/>
    </row>
    <row r="2036" spans="1:25" ht="15" customHeight="1" x14ac:dyDescent="0.25">
      <c r="A2036" s="139">
        <v>2029</v>
      </c>
      <c r="B2036" s="10">
        <f t="shared" ca="1" si="283"/>
        <v>0.19992227498206561</v>
      </c>
      <c r="C2036" s="60">
        <f ca="1">_xlfn.NORM.INV(B2036,'Input Parameters'!$E$15,'Input Parameters'!$F$15)</f>
        <v>225.34180284947644</v>
      </c>
      <c r="D2036" s="10">
        <f t="shared" ca="1" si="284"/>
        <v>2.0734684835309936E-2</v>
      </c>
      <c r="E2036" s="62">
        <f ca="1">IF(_xlfn.NORM.INV(D2036,'Input Parameters'!$E$17,'Input Parameters'!$F$17)&lt;3500,3500,IF(_xlfn.NORM.INV(D2036,'Input Parameters'!$E$17,'Input Parameters'!$F$17)&gt;5500,5500,_xlfn.NORM.INV(D2036,'Input Parameters'!$E$17,'Input Parameters'!$F$17)))</f>
        <v>3500</v>
      </c>
      <c r="F2036" s="10">
        <f t="shared" ca="1" si="285"/>
        <v>0.69155729756220852</v>
      </c>
      <c r="G2036" s="64">
        <f ca="1">_xlfn.NORM.INV(F2036,'Input Parameters'!$E$20,'Input Parameters'!$F$20)</f>
        <v>286.00180490915739</v>
      </c>
      <c r="H2036" s="57">
        <f ca="1">EXP(E2036*(1/'Input Parameters'!$E$23-1/G2036))</f>
        <v>0.74875208606485266</v>
      </c>
      <c r="I2036" s="10">
        <f t="shared" ca="1" si="286"/>
        <v>0.72244109112752142</v>
      </c>
      <c r="J2036" s="30">
        <f ca="1">_xlfn.BETA.INV(I2036,'Input Parameters'!$L$26,'Input Parameters'!$M$26,'Input Parameters'!$J$26,'Input Parameters'!$K$26)</f>
        <v>0.75107510473583095</v>
      </c>
      <c r="K2036" s="168">
        <f ca="1">('Input Parameters'!$E$27/'Input Parameters'!$E$38)^$J2036</f>
        <v>4.573485975882933E-3</v>
      </c>
      <c r="L2036" s="69">
        <f ca="1">$H2036*$C2036*'Input Parameters'!$E$25*K2036</f>
        <v>0.77166208425868132</v>
      </c>
      <c r="M2036" s="24">
        <f t="shared" ca="1" si="287"/>
        <v>0.60614635890848878</v>
      </c>
      <c r="N2036" s="15">
        <f ca="1">_xlfn.NORM.INV(M2036,'Input Parameters'!$E$29,'Input Parameters'!$F$29)</f>
        <v>0.10002692890184353</v>
      </c>
      <c r="O2036" s="8">
        <f t="shared" ca="1" si="288"/>
        <v>0.56274568238334122</v>
      </c>
      <c r="P2036" s="30">
        <f ca="1">_xlfn.LOGNORM.INV(O2036,'Input Parameters'!$H$30,'Input Parameters'!$I$30)</f>
        <v>2.8911246920517781</v>
      </c>
      <c r="Q2036" s="10">
        <f t="shared" ca="1" si="289"/>
        <v>0.67303511739770883</v>
      </c>
      <c r="R2036" s="30">
        <f>IF('Input Parameters'!$E$32=0,0,_xlfn.BETA.INV(Q2036,'Input Parameters'!$L$32,'Input Parameters'!$M$32,'Input Parameters'!$J$32,'Input Parameters'!$K$32))</f>
        <v>0</v>
      </c>
      <c r="S2036" s="10">
        <f t="shared" ca="1" si="290"/>
        <v>2.710799978749967E-2</v>
      </c>
      <c r="T2036" s="26">
        <f ca="1">_xlfn.LOGNORM.INV(S2036,'Input Parameters'!$H$34,'Input Parameters'!$I$34)</f>
        <v>39.663764307260116</v>
      </c>
      <c r="U2036" s="10">
        <f t="shared" ca="1" si="291"/>
        <v>4.0725531914617696E-2</v>
      </c>
      <c r="V2036" s="30">
        <f ca="1">_xlfn.BETA.INV(U2036,'Input Parameters'!$L$36,'Input Parameters'!$M$36,'Input Parameters'!$J$36,'Input Parameters'!$K$36)</f>
        <v>0.36970623782371204</v>
      </c>
      <c r="W2036" s="2">
        <f ca="1">N2036+(P2036-N2036)*(1-ERF((T2036-R2036)/(2*SQRT(L2036*'Input Parameters'!$E$38))))</f>
        <v>0.10396023683931384</v>
      </c>
      <c r="X2036">
        <f t="shared" ca="1" si="292"/>
        <v>1</v>
      </c>
      <c r="Y2036" s="7"/>
    </row>
    <row r="2037" spans="1:25" ht="15" customHeight="1" x14ac:dyDescent="0.25">
      <c r="A2037" s="139">
        <v>2030</v>
      </c>
      <c r="B2037" s="10">
        <f t="shared" ca="1" si="283"/>
        <v>0.67296283686881808</v>
      </c>
      <c r="C2037" s="60">
        <f ca="1">_xlfn.NORM.INV(B2037,'Input Parameters'!$E$15,'Input Parameters'!$F$15)</f>
        <v>295.25178373289765</v>
      </c>
      <c r="D2037" s="10">
        <f t="shared" ca="1" si="284"/>
        <v>3.9443449798842067E-2</v>
      </c>
      <c r="E2037" s="62">
        <f ca="1">IF(_xlfn.NORM.INV(D2037,'Input Parameters'!$E$17,'Input Parameters'!$F$17)&lt;3500,3500,IF(_xlfn.NORM.INV(D2037,'Input Parameters'!$E$17,'Input Parameters'!$F$17)&gt;5500,5500,_xlfn.NORM.INV(D2037,'Input Parameters'!$E$17,'Input Parameters'!$F$17)))</f>
        <v>3569.973040623684</v>
      </c>
      <c r="F2037" s="10">
        <f t="shared" ca="1" si="285"/>
        <v>0.51595341592296218</v>
      </c>
      <c r="G2037" s="64">
        <f ca="1">_xlfn.NORM.INV(F2037,'Input Parameters'!$E$20,'Input Parameters'!$F$20)</f>
        <v>282.91799964821388</v>
      </c>
      <c r="H2037" s="57">
        <f ca="1">EXP(E2037*(1/'Input Parameters'!$E$23-1/G2037))</f>
        <v>0.64973572558089376</v>
      </c>
      <c r="I2037" s="10">
        <f t="shared" ca="1" si="286"/>
        <v>0.42831640956522665</v>
      </c>
      <c r="J2037" s="30">
        <f ca="1">_xlfn.BETA.INV(I2037,'Input Parameters'!$L$26,'Input Parameters'!$M$26,'Input Parameters'!$J$26,'Input Parameters'!$K$26)</f>
        <v>0.63194989439132154</v>
      </c>
      <c r="K2037" s="168">
        <f ca="1">('Input Parameters'!$E$27/'Input Parameters'!$E$38)^$J2037</f>
        <v>1.0748472737325905E-2</v>
      </c>
      <c r="L2037" s="69">
        <f ca="1">$H2037*$C2037*'Input Parameters'!$E$25*K2037</f>
        <v>2.0619400598768221</v>
      </c>
      <c r="M2037" s="24">
        <f t="shared" ca="1" si="287"/>
        <v>0.30227405010616315</v>
      </c>
      <c r="N2037" s="15">
        <f ca="1">_xlfn.NORM.INV(M2037,'Input Parameters'!$E$29,'Input Parameters'!$F$29)</f>
        <v>9.9948212874694617E-2</v>
      </c>
      <c r="O2037" s="8">
        <f t="shared" ca="1" si="288"/>
        <v>0.8806807144883978</v>
      </c>
      <c r="P2037" s="30">
        <f ca="1">_xlfn.LOGNORM.INV(O2037,'Input Parameters'!$H$30,'Input Parameters'!$I$30)</f>
        <v>4.6818452204498753</v>
      </c>
      <c r="Q2037" s="10">
        <f t="shared" ca="1" si="289"/>
        <v>0.52530101123412098</v>
      </c>
      <c r="R2037" s="30">
        <f>IF('Input Parameters'!$E$32=0,0,_xlfn.BETA.INV(Q2037,'Input Parameters'!$L$32,'Input Parameters'!$M$32,'Input Parameters'!$J$32,'Input Parameters'!$K$32))</f>
        <v>0</v>
      </c>
      <c r="S2037" s="10">
        <f t="shared" ca="1" si="290"/>
        <v>0.9517940994593288</v>
      </c>
      <c r="T2037" s="26">
        <f ca="1">_xlfn.LOGNORM.INV(S2037,'Input Parameters'!$H$34,'Input Parameters'!$I$34)</f>
        <v>62.001108661269342</v>
      </c>
      <c r="U2037" s="10">
        <f t="shared" ca="1" si="291"/>
        <v>0.78247503670010532</v>
      </c>
      <c r="V2037" s="30">
        <f ca="1">_xlfn.BETA.INV(U2037,'Input Parameters'!$L$36,'Input Parameters'!$M$36,'Input Parameters'!$J$36,'Input Parameters'!$K$36)</f>
        <v>0.71310250592570323</v>
      </c>
      <c r="W2037" s="2">
        <f ca="1">N2037+(P2037-N2037)*(1-ERF((T2037-R2037)/(2*SQRT(L2037*'Input Parameters'!$E$38))))</f>
        <v>0.11032445673749035</v>
      </c>
      <c r="X2037">
        <f t="shared" ca="1" si="292"/>
        <v>1</v>
      </c>
      <c r="Y2037" s="7"/>
    </row>
    <row r="2038" spans="1:25" ht="15" customHeight="1" x14ac:dyDescent="0.25">
      <c r="A2038" s="139">
        <v>2031</v>
      </c>
      <c r="B2038" s="10">
        <f t="shared" ca="1" si="283"/>
        <v>0.78589445302936878</v>
      </c>
      <c r="C2038" s="60">
        <f ca="1">_xlfn.NORM.INV(B2038,'Input Parameters'!$E$15,'Input Parameters'!$F$15)</f>
        <v>313.90230847540164</v>
      </c>
      <c r="D2038" s="10">
        <f t="shared" ca="1" si="284"/>
        <v>0.37849159643435293</v>
      </c>
      <c r="E2038" s="62">
        <f ca="1">IF(_xlfn.NORM.INV(D2038,'Input Parameters'!$E$17,'Input Parameters'!$F$17)&lt;3500,3500,IF(_xlfn.NORM.INV(D2038,'Input Parameters'!$E$17,'Input Parameters'!$F$17)&gt;5500,5500,_xlfn.NORM.INV(D2038,'Input Parameters'!$E$17,'Input Parameters'!$F$17)))</f>
        <v>4583.388637105425</v>
      </c>
      <c r="F2038" s="10">
        <f t="shared" ca="1" si="285"/>
        <v>0.35761700877947511</v>
      </c>
      <c r="G2038" s="64">
        <f ca="1">_xlfn.NORM.INV(F2038,'Input Parameters'!$E$20,'Input Parameters'!$F$20)</f>
        <v>280.20560047887142</v>
      </c>
      <c r="H2038" s="57">
        <f ca="1">EXP(E2038*(1/'Input Parameters'!$E$23-1/G2038))</f>
        <v>0.49144130359779337</v>
      </c>
      <c r="I2038" s="10">
        <f t="shared" ca="1" si="286"/>
        <v>8.3930128600486764E-2</v>
      </c>
      <c r="J2038" s="30">
        <f ca="1">_xlfn.BETA.INV(I2038,'Input Parameters'!$L$26,'Input Parameters'!$M$26,'Input Parameters'!$J$26,'Input Parameters'!$K$26)</f>
        <v>0.4281858586506137</v>
      </c>
      <c r="K2038" s="168">
        <f ca="1">('Input Parameters'!$E$27/'Input Parameters'!$E$38)^$J2038</f>
        <v>4.6356797755160342E-2</v>
      </c>
      <c r="L2038" s="69">
        <f ca="1">$H2038*$C2038*'Input Parameters'!$E$25*K2038</f>
        <v>7.1512109938518167</v>
      </c>
      <c r="M2038" s="24">
        <f t="shared" ca="1" si="287"/>
        <v>0.69739859427644602</v>
      </c>
      <c r="N2038" s="15">
        <f ca="1">_xlfn.NORM.INV(M2038,'Input Parameters'!$E$29,'Input Parameters'!$F$29)</f>
        <v>0.10005169331702904</v>
      </c>
      <c r="O2038" s="8">
        <f t="shared" ca="1" si="288"/>
        <v>0.51242981431028634</v>
      </c>
      <c r="P2038" s="30">
        <f ca="1">_xlfn.LOGNORM.INV(O2038,'Input Parameters'!$H$30,'Input Parameters'!$I$30)</f>
        <v>2.7230724648651567</v>
      </c>
      <c r="Q2038" s="10">
        <f t="shared" ca="1" si="289"/>
        <v>0.72276444394424733</v>
      </c>
      <c r="R2038" s="30">
        <f>IF('Input Parameters'!$E$32=0,0,_xlfn.BETA.INV(Q2038,'Input Parameters'!$L$32,'Input Parameters'!$M$32,'Input Parameters'!$J$32,'Input Parameters'!$K$32))</f>
        <v>0</v>
      </c>
      <c r="S2038" s="10">
        <f t="shared" ca="1" si="290"/>
        <v>0.55600015738994302</v>
      </c>
      <c r="T2038" s="26">
        <f ca="1">_xlfn.LOGNORM.INV(S2038,'Input Parameters'!$H$34,'Input Parameters'!$I$34)</f>
        <v>51.299476165356928</v>
      </c>
      <c r="U2038" s="10">
        <f t="shared" ca="1" si="291"/>
        <v>0.2533802628714924</v>
      </c>
      <c r="V2038" s="30">
        <f ca="1">_xlfn.BETA.INV(U2038,'Input Parameters'!$L$36,'Input Parameters'!$M$36,'Input Parameters'!$J$36,'Input Parameters'!$K$36)</f>
        <v>0.49154621714069557</v>
      </c>
      <c r="W2038" s="2">
        <f ca="1">N2038+(P2038-N2038)*(1-ERF((T2038-R2038)/(2*SQRT(L2038*'Input Parameters'!$E$38))))</f>
        <v>0.55895368055226535</v>
      </c>
      <c r="X2038">
        <f t="shared" ca="1" si="292"/>
        <v>0</v>
      </c>
      <c r="Y2038" s="7"/>
    </row>
    <row r="2039" spans="1:25" ht="15" customHeight="1" x14ac:dyDescent="0.25">
      <c r="A2039" s="139">
        <v>2032</v>
      </c>
      <c r="B2039" s="10">
        <f t="shared" ca="1" si="283"/>
        <v>0.83612854261289682</v>
      </c>
      <c r="C2039" s="60">
        <f ca="1">_xlfn.NORM.INV(B2039,'Input Parameters'!$E$15,'Input Parameters'!$F$15)</f>
        <v>324.00470981982903</v>
      </c>
      <c r="D2039" s="10">
        <f t="shared" ca="1" si="284"/>
        <v>0.56629472822404969</v>
      </c>
      <c r="E2039" s="62">
        <f ca="1">IF(_xlfn.NORM.INV(D2039,'Input Parameters'!$E$17,'Input Parameters'!$F$17)&lt;3500,3500,IF(_xlfn.NORM.INV(D2039,'Input Parameters'!$E$17,'Input Parameters'!$F$17)&gt;5500,5500,_xlfn.NORM.INV(D2039,'Input Parameters'!$E$17,'Input Parameters'!$F$17)))</f>
        <v>4916.8639745398905</v>
      </c>
      <c r="F2039" s="10">
        <f t="shared" ca="1" si="285"/>
        <v>0.27491099367975669</v>
      </c>
      <c r="G2039" s="64">
        <f ca="1">_xlfn.NORM.INV(F2039,'Input Parameters'!$E$20,'Input Parameters'!$F$20)</f>
        <v>278.64321980120286</v>
      </c>
      <c r="H2039" s="57">
        <f ca="1">EXP(E2039*(1/'Input Parameters'!$E$23-1/G2039))</f>
        <v>0.42295467033399187</v>
      </c>
      <c r="I2039" s="10">
        <f t="shared" ca="1" si="286"/>
        <v>8.8120157701449431E-2</v>
      </c>
      <c r="J2039" s="30">
        <f ca="1">_xlfn.BETA.INV(I2039,'Input Parameters'!$L$26,'Input Parameters'!$M$26,'Input Parameters'!$J$26,'Input Parameters'!$K$26)</f>
        <v>0.43267005289183813</v>
      </c>
      <c r="K2039" s="168">
        <f ca="1">('Input Parameters'!$E$27/'Input Parameters'!$E$38)^$J2039</f>
        <v>4.4889445972253327E-2</v>
      </c>
      <c r="L2039" s="69">
        <f ca="1">$H2039*$C2039*'Input Parameters'!$E$25*K2039</f>
        <v>6.1516184881301754</v>
      </c>
      <c r="M2039" s="24">
        <f t="shared" ca="1" si="287"/>
        <v>0.7406112863324813</v>
      </c>
      <c r="N2039" s="15">
        <f ca="1">_xlfn.NORM.INV(M2039,'Input Parameters'!$E$29,'Input Parameters'!$F$29)</f>
        <v>0.10006452311117947</v>
      </c>
      <c r="O2039" s="8">
        <f t="shared" ca="1" si="288"/>
        <v>0.77857904318859539</v>
      </c>
      <c r="P2039" s="30">
        <f ca="1">_xlfn.LOGNORM.INV(O2039,'Input Parameters'!$H$30,'Input Parameters'!$I$30)</f>
        <v>3.8556782249326322</v>
      </c>
      <c r="Q2039" s="10">
        <f t="shared" ca="1" si="289"/>
        <v>0.61574511569382351</v>
      </c>
      <c r="R2039" s="30">
        <f>IF('Input Parameters'!$E$32=0,0,_xlfn.BETA.INV(Q2039,'Input Parameters'!$L$32,'Input Parameters'!$M$32,'Input Parameters'!$J$32,'Input Parameters'!$K$32))</f>
        <v>0</v>
      </c>
      <c r="S2039" s="10">
        <f t="shared" ca="1" si="290"/>
        <v>0.45481884537003736</v>
      </c>
      <c r="T2039" s="26">
        <f ca="1">_xlfn.LOGNORM.INV(S2039,'Input Parameters'!$H$34,'Input Parameters'!$I$34)</f>
        <v>49.700364701799145</v>
      </c>
      <c r="U2039" s="10">
        <f t="shared" ca="1" si="291"/>
        <v>1.0891490344790422E-2</v>
      </c>
      <c r="V2039" s="30">
        <f ca="1">_xlfn.BETA.INV(U2039,'Input Parameters'!$L$36,'Input Parameters'!$M$36,'Input Parameters'!$J$36,'Input Parameters'!$K$36)</f>
        <v>0.32280782302715372</v>
      </c>
      <c r="W2039" s="2">
        <f ca="1">N2039+(P2039-N2039)*(1-ERF((T2039-R2039)/(2*SQRT(L2039*'Input Parameters'!$E$38))))</f>
        <v>0.6878254931404717</v>
      </c>
      <c r="X2039">
        <f t="shared" ca="1" si="292"/>
        <v>0</v>
      </c>
      <c r="Y2039" s="7"/>
    </row>
    <row r="2040" spans="1:25" ht="15" customHeight="1" x14ac:dyDescent="0.25">
      <c r="A2040" s="139">
        <v>2033</v>
      </c>
      <c r="B2040" s="10">
        <f t="shared" ca="1" si="283"/>
        <v>0.96326929256359528</v>
      </c>
      <c r="C2040" s="60">
        <f ca="1">_xlfn.NORM.INV(B2040,'Input Parameters'!$E$15,'Input Parameters'!$F$15)</f>
        <v>367.97092822948508</v>
      </c>
      <c r="D2040" s="10">
        <f t="shared" ca="1" si="284"/>
        <v>0.98802993252009719</v>
      </c>
      <c r="E2040" s="62">
        <f ca="1">IF(_xlfn.NORM.INV(D2040,'Input Parameters'!$E$17,'Input Parameters'!$F$17)&lt;3500,3500,IF(_xlfn.NORM.INV(D2040,'Input Parameters'!$E$17,'Input Parameters'!$F$17)&gt;5500,5500,_xlfn.NORM.INV(D2040,'Input Parameters'!$E$17,'Input Parameters'!$F$17)))</f>
        <v>5500</v>
      </c>
      <c r="F2040" s="10">
        <f t="shared" ca="1" si="285"/>
        <v>0.42911293031488029</v>
      </c>
      <c r="G2040" s="64">
        <f ca="1">_xlfn.NORM.INV(F2040,'Input Parameters'!$E$20,'Input Parameters'!$F$20)</f>
        <v>281.45315872634058</v>
      </c>
      <c r="H2040" s="57">
        <f ca="1">EXP(E2040*(1/'Input Parameters'!$E$23-1/G2040))</f>
        <v>0.46511026892016516</v>
      </c>
      <c r="I2040" s="10">
        <f t="shared" ca="1" si="286"/>
        <v>0.67721999242182551</v>
      </c>
      <c r="J2040" s="30">
        <f ca="1">_xlfn.BETA.INV(I2040,'Input Parameters'!$L$26,'Input Parameters'!$M$26,'Input Parameters'!$J$26,'Input Parameters'!$K$26)</f>
        <v>0.732303004610807</v>
      </c>
      <c r="K2040" s="168">
        <f ca="1">('Input Parameters'!$E$27/'Input Parameters'!$E$38)^$J2040</f>
        <v>5.2327054034299577E-3</v>
      </c>
      <c r="L2040" s="69">
        <f ca="1">$H2040*$C2040*'Input Parameters'!$E$25*K2040</f>
        <v>0.89556213195239809</v>
      </c>
      <c r="M2040" s="24">
        <f t="shared" ca="1" si="287"/>
        <v>0.33583217238490359</v>
      </c>
      <c r="N2040" s="15">
        <f ca="1">_xlfn.NORM.INV(M2040,'Input Parameters'!$E$29,'Input Parameters'!$F$29)</f>
        <v>9.9957613510156279E-2</v>
      </c>
      <c r="O2040" s="8">
        <f t="shared" ca="1" si="288"/>
        <v>0.27756351487894348</v>
      </c>
      <c r="P2040" s="30">
        <f ca="1">_xlfn.LOGNORM.INV(O2040,'Input Parameters'!$H$30,'Input Parameters'!$I$30)</f>
        <v>2.0305182508730191</v>
      </c>
      <c r="Q2040" s="10">
        <f t="shared" ca="1" si="289"/>
        <v>7.1269141740358921E-2</v>
      </c>
      <c r="R2040" s="30">
        <f>IF('Input Parameters'!$E$32=0,0,_xlfn.BETA.INV(Q2040,'Input Parameters'!$L$32,'Input Parameters'!$M$32,'Input Parameters'!$J$32,'Input Parameters'!$K$32))</f>
        <v>0</v>
      </c>
      <c r="S2040" s="10">
        <f t="shared" ca="1" si="290"/>
        <v>0.46054525791725398</v>
      </c>
      <c r="T2040" s="26">
        <f ca="1">_xlfn.LOGNORM.INV(S2040,'Input Parameters'!$H$34,'Input Parameters'!$I$34)</f>
        <v>49.789778265314126</v>
      </c>
      <c r="U2040" s="10">
        <f t="shared" ca="1" si="291"/>
        <v>0.46641017791737349</v>
      </c>
      <c r="V2040" s="30">
        <f ca="1">_xlfn.BETA.INV(U2040,'Input Parameters'!$L$36,'Input Parameters'!$M$36,'Input Parameters'!$J$36,'Input Parameters'!$K$36)</f>
        <v>0.57315079039082073</v>
      </c>
      <c r="W2040" s="2">
        <f ca="1">N2040+(P2040-N2040)*(1-ERF((T2040-R2040)/(2*SQRT(L2040*'Input Parameters'!$E$38))))</f>
        <v>0.10034177675890174</v>
      </c>
      <c r="X2040">
        <f t="shared" ca="1" si="292"/>
        <v>1</v>
      </c>
      <c r="Y2040" s="7"/>
    </row>
    <row r="2041" spans="1:25" ht="15" customHeight="1" x14ac:dyDescent="0.25">
      <c r="A2041" s="139">
        <v>2034</v>
      </c>
      <c r="B2041" s="10">
        <f t="shared" ca="1" si="283"/>
        <v>5.1021635828920719E-2</v>
      </c>
      <c r="C2041" s="60">
        <f ca="1">_xlfn.NORM.INV(B2041,'Input Parameters'!$E$15,'Input Parameters'!$F$15)</f>
        <v>182.35943237793424</v>
      </c>
      <c r="D2041" s="10">
        <f t="shared" ca="1" si="284"/>
        <v>0.81780676134324826</v>
      </c>
      <c r="E2041" s="62">
        <f ca="1">IF(_xlfn.NORM.INV(D2041,'Input Parameters'!$E$17,'Input Parameters'!$F$17)&lt;3500,3500,IF(_xlfn.NORM.INV(D2041,'Input Parameters'!$E$17,'Input Parameters'!$F$17)&gt;5500,5500,_xlfn.NORM.INV(D2041,'Input Parameters'!$E$17,'Input Parameters'!$F$17)))</f>
        <v>5434.9268982127005</v>
      </c>
      <c r="F2041" s="10">
        <f t="shared" ca="1" si="285"/>
        <v>0.46771034346165341</v>
      </c>
      <c r="G2041" s="64">
        <f ca="1">_xlfn.NORM.INV(F2041,'Input Parameters'!$E$20,'Input Parameters'!$F$20)</f>
        <v>282.10712084158803</v>
      </c>
      <c r="H2041" s="57">
        <f ca="1">EXP(E2041*(1/'Input Parameters'!$E$23-1/G2041))</f>
        <v>0.49082860566559011</v>
      </c>
      <c r="I2041" s="10">
        <f t="shared" ca="1" si="286"/>
        <v>4.6564524192751811E-2</v>
      </c>
      <c r="J2041" s="30">
        <f ca="1">_xlfn.BETA.INV(I2041,'Input Parameters'!$L$26,'Input Parameters'!$M$26,'Input Parameters'!$J$26,'Input Parameters'!$K$26)</f>
        <v>0.37866241120545757</v>
      </c>
      <c r="K2041" s="168">
        <f ca="1">('Input Parameters'!$E$27/'Input Parameters'!$E$38)^$J2041</f>
        <v>6.6128565390581442E-2</v>
      </c>
      <c r="L2041" s="69">
        <f ca="1">$H2041*$C2041*'Input Parameters'!$E$25*K2041</f>
        <v>5.9189844424467593</v>
      </c>
      <c r="M2041" s="24">
        <f t="shared" ca="1" si="287"/>
        <v>0.60402343941118264</v>
      </c>
      <c r="N2041" s="15">
        <f ca="1">_xlfn.NORM.INV(M2041,'Input Parameters'!$E$29,'Input Parameters'!$F$29)</f>
        <v>0.10002637752315645</v>
      </c>
      <c r="O2041" s="8">
        <f t="shared" ca="1" si="288"/>
        <v>0.62373284047122901</v>
      </c>
      <c r="P2041" s="30">
        <f ca="1">_xlfn.LOGNORM.INV(O2041,'Input Parameters'!$H$30,'Input Parameters'!$I$30)</f>
        <v>3.1142298614529995</v>
      </c>
      <c r="Q2041" s="10">
        <f t="shared" ca="1" si="289"/>
        <v>3.2326401373405922E-5</v>
      </c>
      <c r="R2041" s="30">
        <f>IF('Input Parameters'!$E$32=0,0,_xlfn.BETA.INV(Q2041,'Input Parameters'!$L$32,'Input Parameters'!$M$32,'Input Parameters'!$J$32,'Input Parameters'!$K$32))</f>
        <v>0</v>
      </c>
      <c r="S2041" s="10">
        <f t="shared" ca="1" si="290"/>
        <v>0.6865704958493325</v>
      </c>
      <c r="T2041" s="26">
        <f ca="1">_xlfn.LOGNORM.INV(S2041,'Input Parameters'!$H$34,'Input Parameters'!$I$34)</f>
        <v>53.553327841405981</v>
      </c>
      <c r="U2041" s="10">
        <f t="shared" ca="1" si="291"/>
        <v>0.12284501333037123</v>
      </c>
      <c r="V2041" s="30">
        <f ca="1">_xlfn.BETA.INV(U2041,'Input Parameters'!$L$36,'Input Parameters'!$M$36,'Input Parameters'!$J$36,'Input Parameters'!$K$36)</f>
        <v>0.430411477710963</v>
      </c>
      <c r="W2041" s="2">
        <f ca="1">N2041+(P2041-N2041)*(1-ERF((T2041-R2041)/(2*SQRT(L2041*'Input Parameters'!$E$38))))</f>
        <v>0.46049592029630471</v>
      </c>
      <c r="X2041">
        <f t="shared" ca="1" si="292"/>
        <v>0</v>
      </c>
      <c r="Y2041" s="7"/>
    </row>
    <row r="2042" spans="1:25" ht="15" customHeight="1" x14ac:dyDescent="0.25">
      <c r="A2042" s="139">
        <v>2035</v>
      </c>
      <c r="B2042" s="10">
        <f t="shared" ca="1" si="283"/>
        <v>0.32328961132078726</v>
      </c>
      <c r="C2042" s="60">
        <f ca="1">_xlfn.NORM.INV(B2042,'Input Parameters'!$E$15,'Input Parameters'!$F$15)</f>
        <v>246.11844845573128</v>
      </c>
      <c r="D2042" s="10">
        <f t="shared" ca="1" si="284"/>
        <v>0.24701103786855061</v>
      </c>
      <c r="E2042" s="62">
        <f ca="1">IF(_xlfn.NORM.INV(D2042,'Input Parameters'!$E$17,'Input Parameters'!$F$17)&lt;3500,3500,IF(_xlfn.NORM.INV(D2042,'Input Parameters'!$E$17,'Input Parameters'!$F$17)&gt;5500,5500,_xlfn.NORM.INV(D2042,'Input Parameters'!$E$17,'Input Parameters'!$F$17)))</f>
        <v>4321.2520002553701</v>
      </c>
      <c r="F2042" s="10">
        <f t="shared" ca="1" si="285"/>
        <v>0.27543525788120038</v>
      </c>
      <c r="G2042" s="64">
        <f ca="1">_xlfn.NORM.INV(F2042,'Input Parameters'!$E$20,'Input Parameters'!$F$20)</f>
        <v>278.65374355884614</v>
      </c>
      <c r="H2042" s="57">
        <f ca="1">EXP(E2042*(1/'Input Parameters'!$E$23-1/G2042))</f>
        <v>0.46969686971671354</v>
      </c>
      <c r="I2042" s="10">
        <f t="shared" ca="1" si="286"/>
        <v>0.58109431940447909</v>
      </c>
      <c r="J2042" s="30">
        <f ca="1">_xlfn.BETA.INV(I2042,'Input Parameters'!$L$26,'Input Parameters'!$M$26,'Input Parameters'!$J$26,'Input Parameters'!$K$26)</f>
        <v>0.69375975305017079</v>
      </c>
      <c r="K2042" s="168">
        <f ca="1">('Input Parameters'!$E$27/'Input Parameters'!$E$38)^$J2042</f>
        <v>6.899162924695371E-3</v>
      </c>
      <c r="L2042" s="69">
        <f ca="1">$H2042*$C2042*'Input Parameters'!$E$25*K2042</f>
        <v>0.79755058045587091</v>
      </c>
      <c r="M2042" s="24">
        <f t="shared" ca="1" si="287"/>
        <v>2.6393165158278387E-2</v>
      </c>
      <c r="N2042" s="15">
        <f ca="1">_xlfn.NORM.INV(M2042,'Input Parameters'!$E$29,'Input Parameters'!$F$29)</f>
        <v>9.9806333519248391E-2</v>
      </c>
      <c r="O2042" s="8">
        <f t="shared" ca="1" si="288"/>
        <v>0.18381794008665575</v>
      </c>
      <c r="P2042" s="30">
        <f ca="1">_xlfn.LOGNORM.INV(O2042,'Input Parameters'!$H$30,'Input Parameters'!$I$30)</f>
        <v>1.7532439036770977</v>
      </c>
      <c r="Q2042" s="10">
        <f t="shared" ca="1" si="289"/>
        <v>0.79858588173764367</v>
      </c>
      <c r="R2042" s="30">
        <f>IF('Input Parameters'!$E$32=0,0,_xlfn.BETA.INV(Q2042,'Input Parameters'!$L$32,'Input Parameters'!$M$32,'Input Parameters'!$J$32,'Input Parameters'!$K$32))</f>
        <v>0</v>
      </c>
      <c r="S2042" s="10">
        <f t="shared" ca="1" si="290"/>
        <v>0.77182071689418441</v>
      </c>
      <c r="T2042" s="26">
        <f ca="1">_xlfn.LOGNORM.INV(S2042,'Input Parameters'!$H$34,'Input Parameters'!$I$34)</f>
        <v>55.306511579042883</v>
      </c>
      <c r="U2042" s="10">
        <f t="shared" ca="1" si="291"/>
        <v>0.79568640521660372</v>
      </c>
      <c r="V2042" s="30">
        <f ca="1">_xlfn.BETA.INV(U2042,'Input Parameters'!$L$36,'Input Parameters'!$M$36,'Input Parameters'!$J$36,'Input Parameters'!$K$36)</f>
        <v>0.72102055860451397</v>
      </c>
      <c r="W2042" s="2">
        <f ca="1">N2042+(P2042-N2042)*(1-ERF((T2042-R2042)/(2*SQRT(L2042*'Input Parameters'!$E$38))))</f>
        <v>9.982604008006031E-2</v>
      </c>
      <c r="X2042">
        <f t="shared" ca="1" si="292"/>
        <v>1</v>
      </c>
      <c r="Y2042" s="7"/>
    </row>
    <row r="2043" spans="1:25" ht="15" customHeight="1" x14ac:dyDescent="0.25">
      <c r="A2043" s="139">
        <v>2036</v>
      </c>
      <c r="B2043" s="10">
        <f t="shared" ca="1" si="283"/>
        <v>0.12632644089864908</v>
      </c>
      <c r="C2043" s="60">
        <f ca="1">_xlfn.NORM.INV(B2043,'Input Parameters'!$E$15,'Input Parameters'!$F$15)</f>
        <v>208.97372607237222</v>
      </c>
      <c r="D2043" s="10">
        <f t="shared" ca="1" si="284"/>
        <v>0.48766484985025171</v>
      </c>
      <c r="E2043" s="62">
        <f ca="1">IF(_xlfn.NORM.INV(D2043,'Input Parameters'!$E$17,'Input Parameters'!$F$17)&lt;3500,3500,IF(_xlfn.NORM.INV(D2043,'Input Parameters'!$E$17,'Input Parameters'!$F$17)&gt;5500,5500,_xlfn.NORM.INV(D2043,'Input Parameters'!$E$17,'Input Parameters'!$F$17)))</f>
        <v>4778.3528048932558</v>
      </c>
      <c r="F2043" s="10">
        <f t="shared" ca="1" si="285"/>
        <v>0.69778085542916735</v>
      </c>
      <c r="G2043" s="64">
        <f ca="1">_xlfn.NORM.INV(F2043,'Input Parameters'!$E$20,'Input Parameters'!$F$20)</f>
        <v>286.12079186836365</v>
      </c>
      <c r="H2043" s="57">
        <f ca="1">EXP(E2043*(1/'Input Parameters'!$E$23-1/G2043))</f>
        <v>0.67835696496192188</v>
      </c>
      <c r="I2043" s="10">
        <f t="shared" ca="1" si="286"/>
        <v>0.61776672168468794</v>
      </c>
      <c r="J2043" s="30">
        <f ca="1">_xlfn.BETA.INV(I2043,'Input Parameters'!$L$26,'Input Parameters'!$M$26,'Input Parameters'!$J$26,'Input Parameters'!$K$26)</f>
        <v>0.70834664271116743</v>
      </c>
      <c r="K2043" s="168">
        <f ca="1">('Input Parameters'!$E$27/'Input Parameters'!$E$38)^$J2043</f>
        <v>6.2137711546388233E-3</v>
      </c>
      <c r="L2043" s="69">
        <f ca="1">$H2043*$C2043*'Input Parameters'!$E$25*K2043</f>
        <v>0.8808566340827334</v>
      </c>
      <c r="M2043" s="24">
        <f t="shared" ca="1" si="287"/>
        <v>0.42601340176284797</v>
      </c>
      <c r="N2043" s="15">
        <f ca="1">_xlfn.NORM.INV(M2043,'Input Parameters'!$E$29,'Input Parameters'!$F$29)</f>
        <v>9.9981346700105458E-2</v>
      </c>
      <c r="O2043" s="8">
        <f t="shared" ca="1" si="288"/>
        <v>0.16771112577419811</v>
      </c>
      <c r="P2043" s="30">
        <f ca="1">_xlfn.LOGNORM.INV(O2043,'Input Parameters'!$H$30,'Input Parameters'!$I$30)</f>
        <v>1.7023675190511671</v>
      </c>
      <c r="Q2043" s="10">
        <f t="shared" ca="1" si="289"/>
        <v>0.94376794453554669</v>
      </c>
      <c r="R2043" s="30">
        <f>IF('Input Parameters'!$E$32=0,0,_xlfn.BETA.INV(Q2043,'Input Parameters'!$L$32,'Input Parameters'!$M$32,'Input Parameters'!$J$32,'Input Parameters'!$K$32))</f>
        <v>0</v>
      </c>
      <c r="S2043" s="10">
        <f t="shared" ca="1" si="290"/>
        <v>0.27721721351584838</v>
      </c>
      <c r="T2043" s="26">
        <f ca="1">_xlfn.LOGNORM.INV(S2043,'Input Parameters'!$H$34,'Input Parameters'!$I$34)</f>
        <v>46.830721843044785</v>
      </c>
      <c r="U2043" s="10">
        <f t="shared" ca="1" si="291"/>
        <v>0.30560543558585906</v>
      </c>
      <c r="V2043" s="30">
        <f ca="1">_xlfn.BETA.INV(U2043,'Input Parameters'!$L$36,'Input Parameters'!$M$36,'Input Parameters'!$J$36,'Input Parameters'!$K$36)</f>
        <v>0.51238802796747074</v>
      </c>
      <c r="W2043" s="2">
        <f ca="1">N2043+(P2043-N2043)*(1-ERF((T2043-R2043)/(2*SQRT(L2043*'Input Parameters'!$E$38))))</f>
        <v>0.10065157186913214</v>
      </c>
      <c r="X2043">
        <f t="shared" ca="1" si="292"/>
        <v>1</v>
      </c>
      <c r="Y2043" s="7"/>
    </row>
    <row r="2044" spans="1:25" ht="15" customHeight="1" x14ac:dyDescent="0.25">
      <c r="A2044" s="139">
        <v>2037</v>
      </c>
      <c r="B2044" s="10">
        <f t="shared" ca="1" si="283"/>
        <v>0.63560017925366752</v>
      </c>
      <c r="C2044" s="60">
        <f ca="1">_xlfn.NORM.INV(B2044,'Input Parameters'!$E$15,'Input Parameters'!$F$15)</f>
        <v>289.75729679744205</v>
      </c>
      <c r="D2044" s="10">
        <f t="shared" ca="1" si="284"/>
        <v>0.83775699695843109</v>
      </c>
      <c r="E2044" s="62">
        <f ca="1">IF(_xlfn.NORM.INV(D2044,'Input Parameters'!$E$17,'Input Parameters'!$F$17)&lt;3500,3500,IF(_xlfn.NORM.INV(D2044,'Input Parameters'!$E$17,'Input Parameters'!$F$17)&gt;5500,5500,_xlfn.NORM.INV(D2044,'Input Parameters'!$E$17,'Input Parameters'!$F$17)))</f>
        <v>5489.6967809325561</v>
      </c>
      <c r="F2044" s="10">
        <f t="shared" ca="1" si="285"/>
        <v>0.37334299594260334</v>
      </c>
      <c r="G2044" s="64">
        <f ca="1">_xlfn.NORM.INV(F2044,'Input Parameters'!$E$20,'Input Parameters'!$F$20)</f>
        <v>280.48581816473802</v>
      </c>
      <c r="H2044" s="57">
        <f ca="1">EXP(E2044*(1/'Input Parameters'!$E$23-1/G2044))</f>
        <v>0.43547620568335965</v>
      </c>
      <c r="I2044" s="10">
        <f t="shared" ca="1" si="286"/>
        <v>6.3445004993954224E-2</v>
      </c>
      <c r="J2044" s="30">
        <f ca="1">_xlfn.BETA.INV(I2044,'Input Parameters'!$L$26,'Input Parameters'!$M$26,'Input Parameters'!$J$26,'Input Parameters'!$K$26)</f>
        <v>0.40363916080490247</v>
      </c>
      <c r="K2044" s="168">
        <f ca="1">('Input Parameters'!$E$27/'Input Parameters'!$E$38)^$J2044</f>
        <v>5.5281703201726054E-2</v>
      </c>
      <c r="L2044" s="69">
        <f ca="1">$H2044*$C2044*'Input Parameters'!$E$25*K2044</f>
        <v>6.9755784381983075</v>
      </c>
      <c r="M2044" s="24">
        <f t="shared" ca="1" si="287"/>
        <v>0.31710504615675361</v>
      </c>
      <c r="N2044" s="15">
        <f ca="1">_xlfn.NORM.INV(M2044,'Input Parameters'!$E$29,'Input Parameters'!$F$29)</f>
        <v>9.9952419048753835E-2</v>
      </c>
      <c r="O2044" s="8">
        <f t="shared" ca="1" si="288"/>
        <v>0.11212179837036951</v>
      </c>
      <c r="P2044" s="30">
        <f ca="1">_xlfn.LOGNORM.INV(O2044,'Input Parameters'!$H$30,'Input Parameters'!$I$30)</f>
        <v>1.5112636956908616</v>
      </c>
      <c r="Q2044" s="10">
        <f t="shared" ca="1" si="289"/>
        <v>0.23660141107170551</v>
      </c>
      <c r="R2044" s="30">
        <f>IF('Input Parameters'!$E$32=0,0,_xlfn.BETA.INV(Q2044,'Input Parameters'!$L$32,'Input Parameters'!$M$32,'Input Parameters'!$J$32,'Input Parameters'!$K$32))</f>
        <v>0</v>
      </c>
      <c r="S2044" s="10">
        <f t="shared" ca="1" si="290"/>
        <v>0.5452021462110781</v>
      </c>
      <c r="T2044" s="26">
        <f ca="1">_xlfn.LOGNORM.INV(S2044,'Input Parameters'!$H$34,'Input Parameters'!$I$34)</f>
        <v>51.125471950732887</v>
      </c>
      <c r="U2044" s="10">
        <f t="shared" ca="1" si="291"/>
        <v>1.0508220447043914E-2</v>
      </c>
      <c r="V2044" s="30">
        <f ca="1">_xlfn.BETA.INV(U2044,'Input Parameters'!$L$36,'Input Parameters'!$M$36,'Input Parameters'!$J$36,'Input Parameters'!$K$36)</f>
        <v>0.32178292136354181</v>
      </c>
      <c r="W2044" s="2">
        <f ca="1">N2044+(P2044-N2044)*(1-ERF((T2044-R2044)/(2*SQRT(L2044*'Input Parameters'!$E$38))))</f>
        <v>0.34138468487238677</v>
      </c>
      <c r="X2044">
        <f t="shared" ca="1" si="292"/>
        <v>0</v>
      </c>
      <c r="Y2044" s="7"/>
    </row>
    <row r="2045" spans="1:25" ht="15" customHeight="1" x14ac:dyDescent="0.25">
      <c r="A2045" s="139">
        <v>2038</v>
      </c>
      <c r="B2045" s="10">
        <f t="shared" ca="1" si="283"/>
        <v>0.10557594424108097</v>
      </c>
      <c r="C2045" s="60">
        <f ca="1">_xlfn.NORM.INV(B2045,'Input Parameters'!$E$15,'Input Parameters'!$F$15)</f>
        <v>203.2034886840795</v>
      </c>
      <c r="D2045" s="10">
        <f t="shared" ca="1" si="284"/>
        <v>0.53398461796876939</v>
      </c>
      <c r="E2045" s="62">
        <f ca="1">IF(_xlfn.NORM.INV(D2045,'Input Parameters'!$E$17,'Input Parameters'!$F$17)&lt;3500,3500,IF(_xlfn.NORM.INV(D2045,'Input Parameters'!$E$17,'Input Parameters'!$F$17)&gt;5500,5500,_xlfn.NORM.INV(D2045,'Input Parameters'!$E$17,'Input Parameters'!$F$17)))</f>
        <v>4859.7030681046426</v>
      </c>
      <c r="F2045" s="10">
        <f t="shared" ca="1" si="285"/>
        <v>0.93999133576675131</v>
      </c>
      <c r="G2045" s="64">
        <f ca="1">_xlfn.NORM.INV(F2045,'Input Parameters'!$E$20,'Input Parameters'!$F$20)</f>
        <v>293.06649579672808</v>
      </c>
      <c r="H2045" s="57">
        <f ca="1">EXP(E2045*(1/'Input Parameters'!$E$23-1/G2045))</f>
        <v>1.0078835564110509</v>
      </c>
      <c r="I2045" s="10">
        <f t="shared" ca="1" si="286"/>
        <v>0.63801205859746135</v>
      </c>
      <c r="J2045" s="30">
        <f ca="1">_xlfn.BETA.INV(I2045,'Input Parameters'!$L$26,'Input Parameters'!$M$26,'Input Parameters'!$J$26,'Input Parameters'!$K$26)</f>
        <v>0.71644354040379399</v>
      </c>
      <c r="K2045" s="168">
        <f ca="1">('Input Parameters'!$E$27/'Input Parameters'!$E$38)^$J2045</f>
        <v>5.8631602111449532E-3</v>
      </c>
      <c r="L2045" s="69">
        <f ca="1">$H2045*$C2045*'Input Parameters'!$E$25*K2045</f>
        <v>1.2008071939022151</v>
      </c>
      <c r="M2045" s="24">
        <f t="shared" ca="1" si="287"/>
        <v>0.18532882696587383</v>
      </c>
      <c r="N2045" s="15">
        <f ca="1">_xlfn.NORM.INV(M2045,'Input Parameters'!$E$29,'Input Parameters'!$F$29)</f>
        <v>9.9910475784363059E-2</v>
      </c>
      <c r="O2045" s="8">
        <f t="shared" ca="1" si="288"/>
        <v>0.8949559917021912</v>
      </c>
      <c r="P2045" s="30">
        <f ca="1">_xlfn.LOGNORM.INV(O2045,'Input Parameters'!$H$30,'Input Parameters'!$I$30)</f>
        <v>4.85052214026235</v>
      </c>
      <c r="Q2045" s="10">
        <f t="shared" ca="1" si="289"/>
        <v>0.33771883834009941</v>
      </c>
      <c r="R2045" s="30">
        <f>IF('Input Parameters'!$E$32=0,0,_xlfn.BETA.INV(Q2045,'Input Parameters'!$L$32,'Input Parameters'!$M$32,'Input Parameters'!$J$32,'Input Parameters'!$K$32))</f>
        <v>0</v>
      </c>
      <c r="S2045" s="10">
        <f t="shared" ca="1" si="290"/>
        <v>0.22005415412015505</v>
      </c>
      <c r="T2045" s="26">
        <f ca="1">_xlfn.LOGNORM.INV(S2045,'Input Parameters'!$H$34,'Input Parameters'!$I$34)</f>
        <v>45.78775836444926</v>
      </c>
      <c r="U2045" s="10">
        <f t="shared" ca="1" si="291"/>
        <v>0.63031727220381506</v>
      </c>
      <c r="V2045" s="30">
        <f ca="1">_xlfn.BETA.INV(U2045,'Input Parameters'!$L$36,'Input Parameters'!$M$36,'Input Parameters'!$J$36,'Input Parameters'!$K$36)</f>
        <v>0.63815663976252668</v>
      </c>
      <c r="W2045" s="2">
        <f ca="1">N2045+(P2045-N2045)*(1-ERF((T2045-R2045)/(2*SQRT(L2045*'Input Parameters'!$E$38))))</f>
        <v>0.11478374912391229</v>
      </c>
      <c r="X2045">
        <f t="shared" ca="1" si="292"/>
        <v>1</v>
      </c>
      <c r="Y2045" s="7"/>
    </row>
    <row r="2046" spans="1:25" ht="15" customHeight="1" x14ac:dyDescent="0.25">
      <c r="A2046" s="139">
        <v>2039</v>
      </c>
      <c r="B2046" s="10">
        <f t="shared" ca="1" si="283"/>
        <v>0.31634348750547014</v>
      </c>
      <c r="C2046" s="60">
        <f ca="1">_xlfn.NORM.INV(B2046,'Input Parameters'!$E$15,'Input Parameters'!$F$15)</f>
        <v>245.06553536563266</v>
      </c>
      <c r="D2046" s="10">
        <f t="shared" ca="1" si="284"/>
        <v>0.92737325165575191</v>
      </c>
      <c r="E2046" s="62">
        <f ca="1">IF(_xlfn.NORM.INV(D2046,'Input Parameters'!$E$17,'Input Parameters'!$F$17)&lt;3500,3500,IF(_xlfn.NORM.INV(D2046,'Input Parameters'!$E$17,'Input Parameters'!$F$17)&gt;5500,5500,_xlfn.NORM.INV(D2046,'Input Parameters'!$E$17,'Input Parameters'!$F$17)))</f>
        <v>5500</v>
      </c>
      <c r="F2046" s="10">
        <f t="shared" ca="1" si="285"/>
        <v>0.74952043520710954</v>
      </c>
      <c r="G2046" s="64">
        <f ca="1">_xlfn.NORM.INV(F2046,'Input Parameters'!$E$20,'Input Parameters'!$F$20)</f>
        <v>287.15897532281343</v>
      </c>
      <c r="H2046" s="57">
        <f ca="1">EXP(E2046*(1/'Input Parameters'!$E$23-1/G2046))</f>
        <v>0.68578264436096537</v>
      </c>
      <c r="I2046" s="10">
        <f t="shared" ca="1" si="286"/>
        <v>0.2979656016773552</v>
      </c>
      <c r="J2046" s="30">
        <f ca="1">_xlfn.BETA.INV(I2046,'Input Parameters'!$L$26,'Input Parameters'!$M$26,'Input Parameters'!$J$26,'Input Parameters'!$K$26)</f>
        <v>0.57323326871557412</v>
      </c>
      <c r="K2046" s="168">
        <f ca="1">('Input Parameters'!$E$27/'Input Parameters'!$E$38)^$J2046</f>
        <v>1.6378007428498518E-2</v>
      </c>
      <c r="L2046" s="69">
        <f ca="1">$H2046*$C2046*'Input Parameters'!$E$25*K2046</f>
        <v>2.752515621756936</v>
      </c>
      <c r="M2046" s="24">
        <f t="shared" ca="1" si="287"/>
        <v>0.95867854858349677</v>
      </c>
      <c r="N2046" s="15">
        <f ca="1">_xlfn.NORM.INV(M2046,'Input Parameters'!$E$29,'Input Parameters'!$F$29)</f>
        <v>0.10017355529980211</v>
      </c>
      <c r="O2046" s="8">
        <f t="shared" ca="1" si="288"/>
        <v>0.19815256461955055</v>
      </c>
      <c r="P2046" s="30">
        <f ca="1">_xlfn.LOGNORM.INV(O2046,'Input Parameters'!$H$30,'Input Parameters'!$I$30)</f>
        <v>1.7974140041044735</v>
      </c>
      <c r="Q2046" s="10">
        <f t="shared" ca="1" si="289"/>
        <v>0.57620952124584213</v>
      </c>
      <c r="R2046" s="30">
        <f>IF('Input Parameters'!$E$32=0,0,_xlfn.BETA.INV(Q2046,'Input Parameters'!$L$32,'Input Parameters'!$M$32,'Input Parameters'!$J$32,'Input Parameters'!$K$32))</f>
        <v>0</v>
      </c>
      <c r="S2046" s="10">
        <f t="shared" ca="1" si="290"/>
        <v>0.85671797094788837</v>
      </c>
      <c r="T2046" s="26">
        <f ca="1">_xlfn.LOGNORM.INV(S2046,'Input Parameters'!$H$34,'Input Parameters'!$I$34)</f>
        <v>57.56066539433251</v>
      </c>
      <c r="U2046" s="10">
        <f t="shared" ca="1" si="291"/>
        <v>0.84726836524115712</v>
      </c>
      <c r="V2046" s="30">
        <f ca="1">_xlfn.BETA.INV(U2046,'Input Parameters'!$L$36,'Input Parameters'!$M$36,'Input Parameters'!$J$36,'Input Parameters'!$K$36)</f>
        <v>0.7558944658418465</v>
      </c>
      <c r="W2046" s="2">
        <f ca="1">N2046+(P2046-N2046)*(1-ERF((T2046-R2046)/(2*SQRT(L2046*'Input Parameters'!$E$38))))</f>
        <v>0.12420016363152801</v>
      </c>
      <c r="X2046">
        <f t="shared" ca="1" si="292"/>
        <v>1</v>
      </c>
      <c r="Y2046" s="7"/>
    </row>
    <row r="2047" spans="1:25" ht="15" customHeight="1" x14ac:dyDescent="0.25">
      <c r="A2047" s="139">
        <v>2040</v>
      </c>
      <c r="B2047" s="10">
        <f t="shared" ca="1" si="283"/>
        <v>0.78481038695893013</v>
      </c>
      <c r="C2047" s="60">
        <f ca="1">_xlfn.NORM.INV(B2047,'Input Parameters'!$E$15,'Input Parameters'!$F$15)</f>
        <v>313.70105134850894</v>
      </c>
      <c r="D2047" s="10">
        <f t="shared" ca="1" si="284"/>
        <v>0.48392702505188845</v>
      </c>
      <c r="E2047" s="62">
        <f ca="1">IF(_xlfn.NORM.INV(D2047,'Input Parameters'!$E$17,'Input Parameters'!$F$17)&lt;3500,3500,IF(_xlfn.NORM.INV(D2047,'Input Parameters'!$E$17,'Input Parameters'!$F$17)&gt;5500,5500,_xlfn.NORM.INV(D2047,'Input Parameters'!$E$17,'Input Parameters'!$F$17)))</f>
        <v>4771.7900845750291</v>
      </c>
      <c r="F2047" s="10">
        <f t="shared" ca="1" si="285"/>
        <v>0.35793712582783377</v>
      </c>
      <c r="G2047" s="64">
        <f ca="1">_xlfn.NORM.INV(F2047,'Input Parameters'!$E$20,'Input Parameters'!$F$20)</f>
        <v>280.21134573068883</v>
      </c>
      <c r="H2047" s="57">
        <f ca="1">EXP(E2047*(1/'Input Parameters'!$E$23-1/G2047))</f>
        <v>0.4774645710322471</v>
      </c>
      <c r="I2047" s="10">
        <f t="shared" ca="1" si="286"/>
        <v>0.5398261146999328</v>
      </c>
      <c r="J2047" s="30">
        <f ca="1">_xlfn.BETA.INV(I2047,'Input Parameters'!$L$26,'Input Parameters'!$M$26,'Input Parameters'!$J$26,'Input Parameters'!$K$26)</f>
        <v>0.6773536566509939</v>
      </c>
      <c r="K2047" s="168">
        <f ca="1">('Input Parameters'!$E$27/'Input Parameters'!$E$38)^$J2047</f>
        <v>7.7607688524158067E-3</v>
      </c>
      <c r="L2047" s="69">
        <f ca="1">$H2047*$C2047*'Input Parameters'!$E$25*K2047</f>
        <v>1.1624167898060984</v>
      </c>
      <c r="M2047" s="24">
        <f t="shared" ca="1" si="287"/>
        <v>0.48589795804318436</v>
      </c>
      <c r="N2047" s="15">
        <f ca="1">_xlfn.NORM.INV(M2047,'Input Parameters'!$E$29,'Input Parameters'!$F$29)</f>
        <v>9.9996464405820967E-2</v>
      </c>
      <c r="O2047" s="8">
        <f t="shared" ca="1" si="288"/>
        <v>0.21496202075579285</v>
      </c>
      <c r="P2047" s="30">
        <f ca="1">_xlfn.LOGNORM.INV(O2047,'Input Parameters'!$H$30,'Input Parameters'!$I$30)</f>
        <v>1.8481408402026356</v>
      </c>
      <c r="Q2047" s="10">
        <f t="shared" ca="1" si="289"/>
        <v>2.3628953601159131E-2</v>
      </c>
      <c r="R2047" s="30">
        <f>IF('Input Parameters'!$E$32=0,0,_xlfn.BETA.INV(Q2047,'Input Parameters'!$L$32,'Input Parameters'!$M$32,'Input Parameters'!$J$32,'Input Parameters'!$K$32))</f>
        <v>0</v>
      </c>
      <c r="S2047" s="10">
        <f t="shared" ca="1" si="290"/>
        <v>8.0395661247310124E-2</v>
      </c>
      <c r="T2047" s="26">
        <f ca="1">_xlfn.LOGNORM.INV(S2047,'Input Parameters'!$H$34,'Input Parameters'!$I$34)</f>
        <v>42.331073295703476</v>
      </c>
      <c r="U2047" s="10">
        <f t="shared" ca="1" si="291"/>
        <v>0.50336403202055546</v>
      </c>
      <c r="V2047" s="30">
        <f ca="1">_xlfn.BETA.INV(U2047,'Input Parameters'!$L$36,'Input Parameters'!$M$36,'Input Parameters'!$J$36,'Input Parameters'!$K$36)</f>
        <v>0.5871749324133444</v>
      </c>
      <c r="W2047" s="2">
        <f ca="1">N2047+(P2047-N2047)*(1-ERF((T2047-R2047)/(2*SQRT(L2047*'Input Parameters'!$E$38))))</f>
        <v>0.10960859180487931</v>
      </c>
      <c r="X2047">
        <f t="shared" ca="1" si="292"/>
        <v>1</v>
      </c>
      <c r="Y2047" s="7"/>
    </row>
    <row r="2048" spans="1:25" ht="15" customHeight="1" x14ac:dyDescent="0.25">
      <c r="A2048" s="139">
        <v>2041</v>
      </c>
      <c r="B2048" s="10">
        <f t="shared" ca="1" si="283"/>
        <v>0.63989369148557995</v>
      </c>
      <c r="C2048" s="60">
        <f ca="1">_xlfn.NORM.INV(B2048,'Input Parameters'!$E$15,'Input Parameters'!$F$15)</f>
        <v>290.37791639142029</v>
      </c>
      <c r="D2048" s="10">
        <f t="shared" ca="1" si="284"/>
        <v>3.4396344717357974E-2</v>
      </c>
      <c r="E2048" s="62">
        <f ca="1">IF(_xlfn.NORM.INV(D2048,'Input Parameters'!$E$17,'Input Parameters'!$F$17)&lt;3500,3500,IF(_xlfn.NORM.INV(D2048,'Input Parameters'!$E$17,'Input Parameters'!$F$17)&gt;5500,5500,_xlfn.NORM.INV(D2048,'Input Parameters'!$E$17,'Input Parameters'!$F$17)))</f>
        <v>3526.1548031378934</v>
      </c>
      <c r="F2048" s="10">
        <f t="shared" ca="1" si="285"/>
        <v>0.69421686661667004</v>
      </c>
      <c r="G2048" s="64">
        <f ca="1">_xlfn.NORM.INV(F2048,'Input Parameters'!$E$20,'Input Parameters'!$F$20)</f>
        <v>286.05252120381095</v>
      </c>
      <c r="H2048" s="57">
        <f ca="1">EXP(E2048*(1/'Input Parameters'!$E$23-1/G2048))</f>
        <v>0.74876982067898168</v>
      </c>
      <c r="I2048" s="10">
        <f t="shared" ca="1" si="286"/>
        <v>0.75370110061221673</v>
      </c>
      <c r="J2048" s="30">
        <f ca="1">_xlfn.BETA.INV(I2048,'Input Parameters'!$L$26,'Input Parameters'!$M$26,'Input Parameters'!$J$26,'Input Parameters'!$K$26)</f>
        <v>0.76451267512749788</v>
      </c>
      <c r="K2048" s="168">
        <f ca="1">('Input Parameters'!$E$27/'Input Parameters'!$E$38)^$J2048</f>
        <v>4.1532356205954205E-3</v>
      </c>
      <c r="L2048" s="69">
        <f ca="1">$H2048*$C2048*'Input Parameters'!$E$25*K2048</f>
        <v>0.90302232335665522</v>
      </c>
      <c r="M2048" s="24">
        <f t="shared" ca="1" si="287"/>
        <v>0.9594478180968864</v>
      </c>
      <c r="N2048" s="15">
        <f ca="1">_xlfn.NORM.INV(M2048,'Input Parameters'!$E$29,'Input Parameters'!$F$29)</f>
        <v>0.10017443139308056</v>
      </c>
      <c r="O2048" s="8">
        <f t="shared" ca="1" si="288"/>
        <v>0.56828249004971698</v>
      </c>
      <c r="P2048" s="30">
        <f ca="1">_xlfn.LOGNORM.INV(O2048,'Input Parameters'!$H$30,'Input Parameters'!$I$30)</f>
        <v>2.910402843210655</v>
      </c>
      <c r="Q2048" s="10">
        <f t="shared" ca="1" si="289"/>
        <v>0.76707602093308491</v>
      </c>
      <c r="R2048" s="30">
        <f>IF('Input Parameters'!$E$32=0,0,_xlfn.BETA.INV(Q2048,'Input Parameters'!$L$32,'Input Parameters'!$M$32,'Input Parameters'!$J$32,'Input Parameters'!$K$32))</f>
        <v>0</v>
      </c>
      <c r="S2048" s="10">
        <f t="shared" ca="1" si="290"/>
        <v>0.29457683000897772</v>
      </c>
      <c r="T2048" s="26">
        <f ca="1">_xlfn.LOGNORM.INV(S2048,'Input Parameters'!$H$34,'Input Parameters'!$I$34)</f>
        <v>47.129441640390702</v>
      </c>
      <c r="U2048" s="10">
        <f t="shared" ca="1" si="291"/>
        <v>0.29407305608481438</v>
      </c>
      <c r="V2048" s="30">
        <f ca="1">_xlfn.BETA.INV(U2048,'Input Parameters'!$L$36,'Input Parameters'!$M$36,'Input Parameters'!$J$36,'Input Parameters'!$K$36)</f>
        <v>0.50787556338904927</v>
      </c>
      <c r="W2048" s="2">
        <f ca="1">N2048+(P2048-N2048)*(1-ERF((T2048-R2048)/(2*SQRT(L2048*'Input Parameters'!$E$38))))</f>
        <v>0.10144829451511871</v>
      </c>
      <c r="X2048">
        <f t="shared" ca="1" si="292"/>
        <v>1</v>
      </c>
      <c r="Y2048" s="7"/>
    </row>
    <row r="2049" spans="1:25" ht="15" customHeight="1" x14ac:dyDescent="0.25">
      <c r="A2049" s="139">
        <v>2042</v>
      </c>
      <c r="B2049" s="10">
        <f t="shared" ca="1" si="283"/>
        <v>0.4427037415254379</v>
      </c>
      <c r="C2049" s="60">
        <f ca="1">_xlfn.NORM.INV(B2049,'Input Parameters'!$E$15,'Input Parameters'!$F$15)</f>
        <v>263.15696298374928</v>
      </c>
      <c r="D2049" s="10">
        <f t="shared" ca="1" si="284"/>
        <v>0.37242811760704198</v>
      </c>
      <c r="E2049" s="62">
        <f ca="1">IF(_xlfn.NORM.INV(D2049,'Input Parameters'!$E$17,'Input Parameters'!$F$17)&lt;3500,3500,IF(_xlfn.NORM.INV(D2049,'Input Parameters'!$E$17,'Input Parameters'!$F$17)&gt;5500,5500,_xlfn.NORM.INV(D2049,'Input Parameters'!$E$17,'Input Parameters'!$F$17)))</f>
        <v>4572.1995382061677</v>
      </c>
      <c r="F2049" s="10">
        <f t="shared" ca="1" si="285"/>
        <v>0.3612292773229886</v>
      </c>
      <c r="G2049" s="64">
        <f ca="1">_xlfn.NORM.INV(F2049,'Input Parameters'!$E$20,'Input Parameters'!$F$20)</f>
        <v>280.2703280562157</v>
      </c>
      <c r="H2049" s="57">
        <f ca="1">EXP(E2049*(1/'Input Parameters'!$E$23-1/G2049))</f>
        <v>0.49415301717081195</v>
      </c>
      <c r="I2049" s="10">
        <f t="shared" ca="1" si="286"/>
        <v>0.81978914517601675</v>
      </c>
      <c r="J2049" s="30">
        <f ca="1">_xlfn.BETA.INV(I2049,'Input Parameters'!$L$26,'Input Parameters'!$M$26,'Input Parameters'!$J$26,'Input Parameters'!$K$26)</f>
        <v>0.79493797093710694</v>
      </c>
      <c r="K2049" s="168">
        <f ca="1">('Input Parameters'!$E$27/'Input Parameters'!$E$38)^$J2049</f>
        <v>3.3389164174208695E-3</v>
      </c>
      <c r="L2049" s="69">
        <f ca="1">$H2049*$C2049*'Input Parameters'!$E$25*K2049</f>
        <v>0.4341920473383501</v>
      </c>
      <c r="M2049" s="24">
        <f t="shared" ca="1" si="287"/>
        <v>0.24245143231945498</v>
      </c>
      <c r="N2049" s="15">
        <f ca="1">_xlfn.NORM.INV(M2049,'Input Parameters'!$E$29,'Input Parameters'!$F$29)</f>
        <v>9.993015612735201E-2</v>
      </c>
      <c r="O2049" s="8">
        <f t="shared" ca="1" si="288"/>
        <v>0.23094209516768727</v>
      </c>
      <c r="P2049" s="30">
        <f ca="1">_xlfn.LOGNORM.INV(O2049,'Input Parameters'!$H$30,'Input Parameters'!$I$30)</f>
        <v>1.8955090481615315</v>
      </c>
      <c r="Q2049" s="10">
        <f t="shared" ca="1" si="289"/>
        <v>0.20824202827431848</v>
      </c>
      <c r="R2049" s="30">
        <f>IF('Input Parameters'!$E$32=0,0,_xlfn.BETA.INV(Q2049,'Input Parameters'!$L$32,'Input Parameters'!$M$32,'Input Parameters'!$J$32,'Input Parameters'!$K$32))</f>
        <v>0</v>
      </c>
      <c r="S2049" s="10">
        <f t="shared" ca="1" si="290"/>
        <v>0.45319528814793808</v>
      </c>
      <c r="T2049" s="26">
        <f ca="1">_xlfn.LOGNORM.INV(S2049,'Input Parameters'!$H$34,'Input Parameters'!$I$34)</f>
        <v>49.675017493173485</v>
      </c>
      <c r="U2049" s="10">
        <f t="shared" ca="1" si="291"/>
        <v>0.96989549326316937</v>
      </c>
      <c r="V2049" s="30">
        <f ca="1">_xlfn.BETA.INV(U2049,'Input Parameters'!$L$36,'Input Parameters'!$M$36,'Input Parameters'!$J$36,'Input Parameters'!$K$36)</f>
        <v>0.91354229287849886</v>
      </c>
      <c r="W2049" s="2">
        <f ca="1">N2049+(P2049-N2049)*(1-ERF((T2049-R2049)/(2*SQRT(L2049*'Input Parameters'!$E$38))))</f>
        <v>9.9930331823126467E-2</v>
      </c>
      <c r="X2049">
        <f t="shared" ca="1" si="292"/>
        <v>1</v>
      </c>
      <c r="Y2049" s="7"/>
    </row>
    <row r="2050" spans="1:25" ht="15" customHeight="1" x14ac:dyDescent="0.25">
      <c r="A2050" s="139">
        <v>2043</v>
      </c>
      <c r="B2050" s="10">
        <f t="shared" ca="1" si="283"/>
        <v>0.92136838013924371</v>
      </c>
      <c r="C2050" s="60">
        <f ca="1">_xlfn.NORM.INV(B2050,'Input Parameters'!$E$15,'Input Parameters'!$F$15)</f>
        <v>347.61493904575184</v>
      </c>
      <c r="D2050" s="10">
        <f t="shared" ca="1" si="284"/>
        <v>0.31720592923849933</v>
      </c>
      <c r="E2050" s="62">
        <f ca="1">IF(_xlfn.NORM.INV(D2050,'Input Parameters'!$E$17,'Input Parameters'!$F$17)&lt;3500,3500,IF(_xlfn.NORM.INV(D2050,'Input Parameters'!$E$17,'Input Parameters'!$F$17)&gt;5500,5500,_xlfn.NORM.INV(D2050,'Input Parameters'!$E$17,'Input Parameters'!$F$17)))</f>
        <v>4467.1315569748094</v>
      </c>
      <c r="F2050" s="10">
        <f t="shared" ca="1" si="285"/>
        <v>0.12780180288425058</v>
      </c>
      <c r="G2050" s="64">
        <f ca="1">_xlfn.NORM.INV(F2050,'Input Parameters'!$E$20,'Input Parameters'!$F$20)</f>
        <v>275.03314680133593</v>
      </c>
      <c r="H2050" s="57">
        <f ca="1">EXP(E2050*(1/'Input Parameters'!$E$23-1/G2050))</f>
        <v>0.37075446942368923</v>
      </c>
      <c r="I2050" s="10">
        <f t="shared" ca="1" si="286"/>
        <v>0.54610917075638887</v>
      </c>
      <c r="J2050" s="30">
        <f ca="1">_xlfn.BETA.INV(I2050,'Input Parameters'!$L$26,'Input Parameters'!$M$26,'Input Parameters'!$J$26,'Input Parameters'!$K$26)</f>
        <v>0.67985633813228818</v>
      </c>
      <c r="K2050" s="168">
        <f ca="1">('Input Parameters'!$E$27/'Input Parameters'!$E$38)^$J2050</f>
        <v>7.62269220075664E-3</v>
      </c>
      <c r="L2050" s="69">
        <f ca="1">$H2050*$C2050*'Input Parameters'!$E$25*K2050</f>
        <v>0.98241098752149503</v>
      </c>
      <c r="M2050" s="24">
        <f t="shared" ca="1" si="287"/>
        <v>0.91810355612160466</v>
      </c>
      <c r="N2050" s="15">
        <f ca="1">_xlfn.NORM.INV(M2050,'Input Parameters'!$E$29,'Input Parameters'!$F$29)</f>
        <v>0.10013924278106771</v>
      </c>
      <c r="O2050" s="8">
        <f t="shared" ca="1" si="288"/>
        <v>0.6076892548576166</v>
      </c>
      <c r="P2050" s="30">
        <f ca="1">_xlfn.LOGNORM.INV(O2050,'Input Parameters'!$H$30,'Input Parameters'!$I$30)</f>
        <v>3.0530553922693224</v>
      </c>
      <c r="Q2050" s="10">
        <f t="shared" ca="1" si="289"/>
        <v>0.62254738670192689</v>
      </c>
      <c r="R2050" s="30">
        <f>IF('Input Parameters'!$E$32=0,0,_xlfn.BETA.INV(Q2050,'Input Parameters'!$L$32,'Input Parameters'!$M$32,'Input Parameters'!$J$32,'Input Parameters'!$K$32))</f>
        <v>0</v>
      </c>
      <c r="S2050" s="10">
        <f t="shared" ca="1" si="290"/>
        <v>0.81762645280930824</v>
      </c>
      <c r="T2050" s="26">
        <f ca="1">_xlfn.LOGNORM.INV(S2050,'Input Parameters'!$H$34,'Input Parameters'!$I$34)</f>
        <v>56.429947177915153</v>
      </c>
      <c r="U2050" s="10">
        <f t="shared" ca="1" si="291"/>
        <v>0.31777305338731088</v>
      </c>
      <c r="V2050" s="30">
        <f ca="1">_xlfn.BETA.INV(U2050,'Input Parameters'!$L$36,'Input Parameters'!$M$36,'Input Parameters'!$J$36,'Input Parameters'!$K$36)</f>
        <v>0.51710592656324128</v>
      </c>
      <c r="W2050" s="2">
        <f ca="1">N2050+(P2050-N2050)*(1-ERF((T2050-R2050)/(2*SQRT(L2050*'Input Parameters'!$E$38))))</f>
        <v>0.10030694252846539</v>
      </c>
      <c r="X2050">
        <f t="shared" ca="1" si="292"/>
        <v>1</v>
      </c>
      <c r="Y2050" s="7"/>
    </row>
    <row r="2051" spans="1:25" ht="15" customHeight="1" x14ac:dyDescent="0.25">
      <c r="A2051" s="139">
        <v>2044</v>
      </c>
      <c r="B2051" s="10">
        <f t="shared" ca="1" si="283"/>
        <v>0.18465302698124797</v>
      </c>
      <c r="C2051" s="60">
        <f ca="1">_xlfn.NORM.INV(B2051,'Input Parameters'!$E$15,'Input Parameters'!$F$15)</f>
        <v>222.31373913588271</v>
      </c>
      <c r="D2051" s="10">
        <f t="shared" ca="1" si="284"/>
        <v>0.10018220080272344</v>
      </c>
      <c r="E2051" s="62">
        <f ca="1">IF(_xlfn.NORM.INV(D2051,'Input Parameters'!$E$17,'Input Parameters'!$F$17)&lt;3500,3500,IF(_xlfn.NORM.INV(D2051,'Input Parameters'!$E$17,'Input Parameters'!$F$17)&gt;5500,5500,_xlfn.NORM.INV(D2051,'Input Parameters'!$E$17,'Input Parameters'!$F$17)))</f>
        <v>3903.6401549752895</v>
      </c>
      <c r="F2051" s="10">
        <f t="shared" ca="1" si="285"/>
        <v>0.93918958571205657</v>
      </c>
      <c r="G2051" s="64">
        <f ca="1">_xlfn.NORM.INV(F2051,'Input Parameters'!$E$20,'Input Parameters'!$F$20)</f>
        <v>293.02164085023588</v>
      </c>
      <c r="H2051" s="57">
        <f ca="1">EXP(E2051*(1/'Input Parameters'!$E$23-1/G2051))</f>
        <v>1.0042779093205068</v>
      </c>
      <c r="I2051" s="10">
        <f t="shared" ca="1" si="286"/>
        <v>9.2718530627718398E-2</v>
      </c>
      <c r="J2051" s="30">
        <f ca="1">_xlfn.BETA.INV(I2051,'Input Parameters'!$L$26,'Input Parameters'!$M$26,'Input Parameters'!$J$26,'Input Parameters'!$K$26)</f>
        <v>0.43742334909479191</v>
      </c>
      <c r="K2051" s="168">
        <f ca="1">('Input Parameters'!$E$27/'Input Parameters'!$E$38)^$J2051</f>
        <v>4.3384715611802023E-2</v>
      </c>
      <c r="L2051" s="69">
        <f ca="1">$H2051*$C2051*'Input Parameters'!$E$25*K2051</f>
        <v>9.6862788628982877</v>
      </c>
      <c r="M2051" s="24">
        <f t="shared" ca="1" si="287"/>
        <v>0.48185726852747635</v>
      </c>
      <c r="N2051" s="15">
        <f ca="1">_xlfn.NORM.INV(M2051,'Input Parameters'!$E$29,'Input Parameters'!$F$29)</f>
        <v>9.9995450722926829E-2</v>
      </c>
      <c r="O2051" s="8">
        <f t="shared" ca="1" si="288"/>
        <v>0.75959712934801138</v>
      </c>
      <c r="P2051" s="30">
        <f ca="1">_xlfn.LOGNORM.INV(O2051,'Input Parameters'!$H$30,'Input Parameters'!$I$30)</f>
        <v>3.7436921768194518</v>
      </c>
      <c r="Q2051" s="10">
        <f t="shared" ca="1" si="289"/>
        <v>0.88202149332602753</v>
      </c>
      <c r="R2051" s="30">
        <f>IF('Input Parameters'!$E$32=0,0,_xlfn.BETA.INV(Q2051,'Input Parameters'!$L$32,'Input Parameters'!$M$32,'Input Parameters'!$J$32,'Input Parameters'!$K$32))</f>
        <v>0</v>
      </c>
      <c r="S2051" s="10">
        <f t="shared" ca="1" si="290"/>
        <v>0.14247505210328359</v>
      </c>
      <c r="T2051" s="26">
        <f ca="1">_xlfn.LOGNORM.INV(S2051,'Input Parameters'!$H$34,'Input Parameters'!$I$34)</f>
        <v>44.123998483274853</v>
      </c>
      <c r="U2051" s="10">
        <f t="shared" ca="1" si="291"/>
        <v>0.25633566221769954</v>
      </c>
      <c r="V2051" s="30">
        <f ca="1">_xlfn.BETA.INV(U2051,'Input Parameters'!$L$36,'Input Parameters'!$M$36,'Input Parameters'!$J$36,'Input Parameters'!$K$36)</f>
        <v>0.4927575451621683</v>
      </c>
      <c r="W2051" s="2">
        <f ca="1">N2051+(P2051-N2051)*(1-ERF((T2051-R2051)/(2*SQRT(L2051*'Input Parameters'!$E$38))))</f>
        <v>1.2517880694072339</v>
      </c>
      <c r="X2051">
        <f t="shared" ca="1" si="292"/>
        <v>0</v>
      </c>
      <c r="Y2051" s="7"/>
    </row>
    <row r="2052" spans="1:25" ht="15" customHeight="1" x14ac:dyDescent="0.25">
      <c r="A2052" s="139">
        <v>2045</v>
      </c>
      <c r="B2052" s="10">
        <f t="shared" ca="1" si="283"/>
        <v>0.98521765155188756</v>
      </c>
      <c r="C2052" s="60">
        <f ca="1">_xlfn.NORM.INV(B2052,'Input Parameters'!$E$15,'Input Parameters'!$F$15)</f>
        <v>388.88528730769934</v>
      </c>
      <c r="D2052" s="10">
        <f t="shared" ca="1" si="284"/>
        <v>2.5493423017660111E-2</v>
      </c>
      <c r="E2052" s="62">
        <f ca="1">IF(_xlfn.NORM.INV(D2052,'Input Parameters'!$E$17,'Input Parameters'!$F$17)&lt;3500,3500,IF(_xlfn.NORM.INV(D2052,'Input Parameters'!$E$17,'Input Parameters'!$F$17)&gt;5500,5500,_xlfn.NORM.INV(D2052,'Input Parameters'!$E$17,'Input Parameters'!$F$17)))</f>
        <v>3500</v>
      </c>
      <c r="F2052" s="10">
        <f t="shared" ca="1" si="285"/>
        <v>0.7091174430137257</v>
      </c>
      <c r="G2052" s="64">
        <f ca="1">_xlfn.NORM.INV(F2052,'Input Parameters'!$E$20,'Input Parameters'!$F$20)</f>
        <v>286.34041541302417</v>
      </c>
      <c r="H2052" s="57">
        <f ca="1">EXP(E2052*(1/'Input Parameters'!$E$23-1/G2052))</f>
        <v>0.75966652341863772</v>
      </c>
      <c r="I2052" s="10">
        <f t="shared" ca="1" si="286"/>
        <v>0.62670893034116137</v>
      </c>
      <c r="J2052" s="30">
        <f ca="1">_xlfn.BETA.INV(I2052,'Input Parameters'!$L$26,'Input Parameters'!$M$26,'Input Parameters'!$J$26,'Input Parameters'!$K$26)</f>
        <v>0.71191735670515566</v>
      </c>
      <c r="K2052" s="168">
        <f ca="1">('Input Parameters'!$E$27/'Input Parameters'!$E$38)^$J2052</f>
        <v>6.0566398530288801E-3</v>
      </c>
      <c r="L2052" s="69">
        <f ca="1">$H2052*$C2052*'Input Parameters'!$E$25*K2052</f>
        <v>1.7892715282096097</v>
      </c>
      <c r="M2052" s="24">
        <f t="shared" ca="1" si="287"/>
        <v>0.10750872196272165</v>
      </c>
      <c r="N2052" s="15">
        <f ca="1">_xlfn.NORM.INV(M2052,'Input Parameters'!$E$29,'Input Parameters'!$F$29)</f>
        <v>9.9876011367857398E-2</v>
      </c>
      <c r="O2052" s="8">
        <f t="shared" ca="1" si="288"/>
        <v>0.78026885785451061</v>
      </c>
      <c r="P2052" s="30">
        <f ca="1">_xlfn.LOGNORM.INV(O2052,'Input Parameters'!$H$30,'Input Parameters'!$I$30)</f>
        <v>3.8660711512078376</v>
      </c>
      <c r="Q2052" s="10">
        <f t="shared" ca="1" si="289"/>
        <v>0.34437934403235437</v>
      </c>
      <c r="R2052" s="30">
        <f>IF('Input Parameters'!$E$32=0,0,_xlfn.BETA.INV(Q2052,'Input Parameters'!$L$32,'Input Parameters'!$M$32,'Input Parameters'!$J$32,'Input Parameters'!$K$32))</f>
        <v>0</v>
      </c>
      <c r="S2052" s="10">
        <f t="shared" ca="1" si="290"/>
        <v>0.26698078344379805</v>
      </c>
      <c r="T2052" s="26">
        <f ca="1">_xlfn.LOGNORM.INV(S2052,'Input Parameters'!$H$34,'Input Parameters'!$I$34)</f>
        <v>46.651223711636192</v>
      </c>
      <c r="U2052" s="10">
        <f t="shared" ca="1" si="291"/>
        <v>0.57703360054764918</v>
      </c>
      <c r="V2052" s="30">
        <f ca="1">_xlfn.BETA.INV(U2052,'Input Parameters'!$L$36,'Input Parameters'!$M$36,'Input Parameters'!$J$36,'Input Parameters'!$K$36)</f>
        <v>0.61603983651080418</v>
      </c>
      <c r="W2052" s="2">
        <f ca="1">N2052+(P2052-N2052)*(1-ERF((T2052-R2052)/(2*SQRT(L2052*'Input Parameters'!$E$38))))</f>
        <v>0.15132029887594686</v>
      </c>
      <c r="X2052">
        <f t="shared" ca="1" si="292"/>
        <v>1</v>
      </c>
      <c r="Y2052" s="7"/>
    </row>
    <row r="2053" spans="1:25" ht="15" customHeight="1" x14ac:dyDescent="0.25">
      <c r="A2053" s="139">
        <v>2046</v>
      </c>
      <c r="B2053" s="10">
        <f t="shared" ref="B2053:B2116" ca="1" si="293">RAND()</f>
        <v>0.9661127395711584</v>
      </c>
      <c r="C2053" s="60">
        <f ca="1">_xlfn.NORM.INV(B2053,'Input Parameters'!$E$15,'Input Parameters'!$F$15)</f>
        <v>369.95168395446285</v>
      </c>
      <c r="D2053" s="10">
        <f t="shared" ref="D2053:D2116" ca="1" si="294">RAND()</f>
        <v>0.41276136574227651</v>
      </c>
      <c r="E2053" s="62">
        <f ca="1">IF(_xlfn.NORM.INV(D2053,'Input Parameters'!$E$17,'Input Parameters'!$F$17)&lt;3500,3500,IF(_xlfn.NORM.INV(D2053,'Input Parameters'!$E$17,'Input Parameters'!$F$17)&gt;5500,5500,_xlfn.NORM.INV(D2053,'Input Parameters'!$E$17,'Input Parameters'!$F$17)))</f>
        <v>4645.6868182968337</v>
      </c>
      <c r="F2053" s="10">
        <f t="shared" ref="F2053:F2116" ca="1" si="295">RAND()</f>
        <v>0.69813925095525442</v>
      </c>
      <c r="G2053" s="64">
        <f ca="1">_xlfn.NORM.INV(F2053,'Input Parameters'!$E$20,'Input Parameters'!$F$20)</f>
        <v>286.12767704750104</v>
      </c>
      <c r="H2053" s="57">
        <f ca="1">EXP(E2053*(1/'Input Parameters'!$E$23-1/G2053))</f>
        <v>0.68597352916282905</v>
      </c>
      <c r="I2053" s="10">
        <f t="shared" ref="I2053:I2116" ca="1" si="296">RAND()</f>
        <v>0.52045442963595701</v>
      </c>
      <c r="J2053" s="30">
        <f ca="1">_xlfn.BETA.INV(I2053,'Input Parameters'!$L$26,'Input Parameters'!$M$26,'Input Parameters'!$J$26,'Input Parameters'!$K$26)</f>
        <v>0.66961621634970414</v>
      </c>
      <c r="K2053" s="168">
        <f ca="1">('Input Parameters'!$E$27/'Input Parameters'!$E$38)^$J2053</f>
        <v>8.2036752190356044E-3</v>
      </c>
      <c r="L2053" s="69">
        <f ca="1">$H2053*$C2053*'Input Parameters'!$E$25*K2053</f>
        <v>2.0819045968382155</v>
      </c>
      <c r="M2053" s="24">
        <f t="shared" ref="M2053:M2116" ca="1" si="297">RAND()</f>
        <v>0.31437657211308856</v>
      </c>
      <c r="N2053" s="15">
        <f ca="1">_xlfn.NORM.INV(M2053,'Input Parameters'!$E$29,'Input Parameters'!$F$29)</f>
        <v>9.9951651744608933E-2</v>
      </c>
      <c r="O2053" s="8">
        <f t="shared" ref="O2053:O2116" ca="1" si="298">RAND()</f>
        <v>0.86659782303214838</v>
      </c>
      <c r="P2053" s="30">
        <f ca="1">_xlfn.LOGNORM.INV(O2053,'Input Parameters'!$H$30,'Input Parameters'!$I$30)</f>
        <v>4.5339638469107495</v>
      </c>
      <c r="Q2053" s="10">
        <f t="shared" ref="Q2053:Q2116" ca="1" si="299">RAND()</f>
        <v>0.11808865950533898</v>
      </c>
      <c r="R2053" s="30">
        <f>IF('Input Parameters'!$E$32=0,0,_xlfn.BETA.INV(Q2053,'Input Parameters'!$L$32,'Input Parameters'!$M$32,'Input Parameters'!$J$32,'Input Parameters'!$K$32))</f>
        <v>0</v>
      </c>
      <c r="S2053" s="10">
        <f t="shared" ref="S2053:S2116" ca="1" si="300">RAND()</f>
        <v>0.44149989443528048</v>
      </c>
      <c r="T2053" s="26">
        <f ca="1">_xlfn.LOGNORM.INV(S2053,'Input Parameters'!$H$34,'Input Parameters'!$I$34)</f>
        <v>49.492422515487412</v>
      </c>
      <c r="U2053" s="10">
        <f t="shared" ref="U2053:U2116" ca="1" si="301">RAND()</f>
        <v>0.47550693955926293</v>
      </c>
      <c r="V2053" s="30">
        <f ca="1">_xlfn.BETA.INV(U2053,'Input Parameters'!$L$36,'Input Parameters'!$M$36,'Input Parameters'!$J$36,'Input Parameters'!$K$36)</f>
        <v>0.57658482052048043</v>
      </c>
      <c r="W2053" s="2">
        <f ca="1">N2053+(P2053-N2053)*(1-ERF((T2053-R2053)/(2*SQRT(L2053*'Input Parameters'!$E$38))))</f>
        <v>0.16774411625088892</v>
      </c>
      <c r="X2053">
        <f t="shared" ca="1" si="292"/>
        <v>1</v>
      </c>
      <c r="Y2053" s="7"/>
    </row>
    <row r="2054" spans="1:25" ht="15" customHeight="1" x14ac:dyDescent="0.25">
      <c r="A2054" s="139">
        <v>2047</v>
      </c>
      <c r="B2054" s="10">
        <f t="shared" ca="1" si="293"/>
        <v>0.18604475764666961</v>
      </c>
      <c r="C2054" s="60">
        <f ca="1">_xlfn.NORM.INV(B2054,'Input Parameters'!$E$15,'Input Parameters'!$F$15)</f>
        <v>222.59596605927322</v>
      </c>
      <c r="D2054" s="10">
        <f t="shared" ca="1" si="294"/>
        <v>2.3713129990069359E-2</v>
      </c>
      <c r="E2054" s="62">
        <f ca="1">IF(_xlfn.NORM.INV(D2054,'Input Parameters'!$E$17,'Input Parameters'!$F$17)&lt;3500,3500,IF(_xlfn.NORM.INV(D2054,'Input Parameters'!$E$17,'Input Parameters'!$F$17)&gt;5500,5500,_xlfn.NORM.INV(D2054,'Input Parameters'!$E$17,'Input Parameters'!$F$17)))</f>
        <v>3500</v>
      </c>
      <c r="F2054" s="10">
        <f t="shared" ca="1" si="295"/>
        <v>0.17250760871001858</v>
      </c>
      <c r="G2054" s="64">
        <f ca="1">_xlfn.NORM.INV(F2054,'Input Parameters'!$E$20,'Input Parameters'!$F$20)</f>
        <v>276.32317493715294</v>
      </c>
      <c r="H2054" s="57">
        <f ca="1">EXP(E2054*(1/'Input Parameters'!$E$23-1/G2054))</f>
        <v>0.48773139103544066</v>
      </c>
      <c r="I2054" s="10">
        <f t="shared" ca="1" si="296"/>
        <v>0.85842676786119276</v>
      </c>
      <c r="J2054" s="30">
        <f ca="1">_xlfn.BETA.INV(I2054,'Input Parameters'!$L$26,'Input Parameters'!$M$26,'Input Parameters'!$J$26,'Input Parameters'!$K$26)</f>
        <v>0.81475567622360112</v>
      </c>
      <c r="K2054" s="168">
        <f ca="1">('Input Parameters'!$E$27/'Input Parameters'!$E$38)^$J2054</f>
        <v>2.8964720374787547E-3</v>
      </c>
      <c r="L2054" s="69">
        <f ca="1">$H2054*$C2054*'Input Parameters'!$E$25*K2054</f>
        <v>0.31446139602965995</v>
      </c>
      <c r="M2054" s="24">
        <f t="shared" ca="1" si="297"/>
        <v>0.45501273423270883</v>
      </c>
      <c r="N2054" s="15">
        <f ca="1">_xlfn.NORM.INV(M2054,'Input Parameters'!$E$29,'Input Parameters'!$F$29)</f>
        <v>9.9988699358387001E-2</v>
      </c>
      <c r="O2054" s="8">
        <f t="shared" ca="1" si="298"/>
        <v>0.8946003386459126</v>
      </c>
      <c r="P2054" s="30">
        <f ca="1">_xlfn.LOGNORM.INV(O2054,'Input Parameters'!$H$30,'Input Parameters'!$I$30)</f>
        <v>4.8460494928636875</v>
      </c>
      <c r="Q2054" s="10">
        <f t="shared" ca="1" si="299"/>
        <v>0.68143494836643126</v>
      </c>
      <c r="R2054" s="30">
        <f>IF('Input Parameters'!$E$32=0,0,_xlfn.BETA.INV(Q2054,'Input Parameters'!$L$32,'Input Parameters'!$M$32,'Input Parameters'!$J$32,'Input Parameters'!$K$32))</f>
        <v>0</v>
      </c>
      <c r="S2054" s="10">
        <f t="shared" ca="1" si="300"/>
        <v>0.73062639417039754</v>
      </c>
      <c r="T2054" s="26">
        <f ca="1">_xlfn.LOGNORM.INV(S2054,'Input Parameters'!$H$34,'Input Parameters'!$I$34)</f>
        <v>54.417467358242092</v>
      </c>
      <c r="U2054" s="10">
        <f t="shared" ca="1" si="301"/>
        <v>0.38308491885173135</v>
      </c>
      <c r="V2054" s="30">
        <f ca="1">_xlfn.BETA.INV(U2054,'Input Parameters'!$L$36,'Input Parameters'!$M$36,'Input Parameters'!$J$36,'Input Parameters'!$K$36)</f>
        <v>0.54191052475616563</v>
      </c>
      <c r="W2054" s="2">
        <f ca="1">N2054+(P2054-N2054)*(1-ERF((T2054-R2054)/(2*SQRT(L2054*'Input Parameters'!$E$38))))</f>
        <v>9.9988699390653385E-2</v>
      </c>
      <c r="X2054">
        <f t="shared" ca="1" si="292"/>
        <v>1</v>
      </c>
      <c r="Y2054" s="7"/>
    </row>
    <row r="2055" spans="1:25" ht="15" customHeight="1" x14ac:dyDescent="0.25">
      <c r="A2055" s="139">
        <v>2048</v>
      </c>
      <c r="B2055" s="10">
        <f t="shared" ca="1" si="293"/>
        <v>0.75839188236577504</v>
      </c>
      <c r="C2055" s="60">
        <f ca="1">_xlfn.NORM.INV(B2055,'Input Parameters'!$E$15,'Input Parameters'!$F$15)</f>
        <v>308.96433765973296</v>
      </c>
      <c r="D2055" s="10">
        <f t="shared" ca="1" si="294"/>
        <v>0.75077470588172035</v>
      </c>
      <c r="E2055" s="62">
        <f ca="1">IF(_xlfn.NORM.INV(D2055,'Input Parameters'!$E$17,'Input Parameters'!$F$17)&lt;3500,3500,IF(_xlfn.NORM.INV(D2055,'Input Parameters'!$E$17,'Input Parameters'!$F$17)&gt;5500,5500,_xlfn.NORM.INV(D2055,'Input Parameters'!$E$17,'Input Parameters'!$F$17)))</f>
        <v>5273.8507578439821</v>
      </c>
      <c r="F2055" s="10">
        <f t="shared" ca="1" si="295"/>
        <v>0.57201968550381843</v>
      </c>
      <c r="G2055" s="64">
        <f ca="1">_xlfn.NORM.INV(F2055,'Input Parameters'!$E$20,'Input Parameters'!$F$20)</f>
        <v>283.86617381730247</v>
      </c>
      <c r="H2055" s="57">
        <f ca="1">EXP(E2055*(1/'Input Parameters'!$E$23-1/G2055))</f>
        <v>0.56286065949504527</v>
      </c>
      <c r="I2055" s="10">
        <f t="shared" ca="1" si="296"/>
        <v>5.5097129716670024E-2</v>
      </c>
      <c r="J2055" s="30">
        <f ca="1">_xlfn.BETA.INV(I2055,'Input Parameters'!$L$26,'Input Parameters'!$M$26,'Input Parameters'!$J$26,'Input Parameters'!$K$26)</f>
        <v>0.39198525833419623</v>
      </c>
      <c r="K2055" s="168">
        <f ca="1">('Input Parameters'!$E$27/'Input Parameters'!$E$38)^$J2055</f>
        <v>6.0101554637262328E-2</v>
      </c>
      <c r="L2055" s="69">
        <f ca="1">$H2055*$C2055*'Input Parameters'!$E$25*K2055</f>
        <v>10.451892995859685</v>
      </c>
      <c r="M2055" s="24">
        <f t="shared" ca="1" si="297"/>
        <v>0.6359259695525411</v>
      </c>
      <c r="N2055" s="15">
        <f ca="1">_xlfn.NORM.INV(M2055,'Input Parameters'!$E$29,'Input Parameters'!$F$29)</f>
        <v>0.1000347590075209</v>
      </c>
      <c r="O2055" s="8">
        <f t="shared" ca="1" si="298"/>
        <v>0.19935395565789693</v>
      </c>
      <c r="P2055" s="30">
        <f ca="1">_xlfn.LOGNORM.INV(O2055,'Input Parameters'!$H$30,'Input Parameters'!$I$30)</f>
        <v>1.8010750363054371</v>
      </c>
      <c r="Q2055" s="10">
        <f t="shared" ca="1" si="299"/>
        <v>0.79596538428931296</v>
      </c>
      <c r="R2055" s="30">
        <f>IF('Input Parameters'!$E$32=0,0,_xlfn.BETA.INV(Q2055,'Input Parameters'!$L$32,'Input Parameters'!$M$32,'Input Parameters'!$J$32,'Input Parameters'!$K$32))</f>
        <v>0</v>
      </c>
      <c r="S2055" s="10">
        <f t="shared" ca="1" si="300"/>
        <v>0.88880732078536695</v>
      </c>
      <c r="T2055" s="26">
        <f ca="1">_xlfn.LOGNORM.INV(S2055,'Input Parameters'!$H$34,'Input Parameters'!$I$34)</f>
        <v>58.67886841511293</v>
      </c>
      <c r="U2055" s="10">
        <f t="shared" ca="1" si="301"/>
        <v>6.6550105595084785E-2</v>
      </c>
      <c r="V2055" s="30">
        <f ca="1">_xlfn.BETA.INV(U2055,'Input Parameters'!$L$36,'Input Parameters'!$M$36,'Input Parameters'!$J$36,'Input Parameters'!$K$36)</f>
        <v>0.39337693871657531</v>
      </c>
      <c r="W2055" s="2">
        <f ca="1">N2055+(P2055-N2055)*(1-ERF((T2055-R2055)/(2*SQRT(L2055*'Input Parameters'!$E$38))))</f>
        <v>0.43912778737642622</v>
      </c>
      <c r="X2055">
        <f t="shared" ca="1" si="292"/>
        <v>0</v>
      </c>
      <c r="Y2055" s="7"/>
    </row>
    <row r="2056" spans="1:25" ht="15" customHeight="1" x14ac:dyDescent="0.25">
      <c r="A2056" s="139">
        <v>2049</v>
      </c>
      <c r="B2056" s="10">
        <f t="shared" ca="1" si="293"/>
        <v>6.1895037547012866E-3</v>
      </c>
      <c r="C2056" s="60">
        <f ca="1">_xlfn.NORM.INV(B2056,'Input Parameters'!$E$15,'Input Parameters'!$F$15)</f>
        <v>135.42117528774884</v>
      </c>
      <c r="D2056" s="10">
        <f t="shared" ca="1" si="294"/>
        <v>0.78275891751631232</v>
      </c>
      <c r="E2056" s="62">
        <f ca="1">IF(_xlfn.NORM.INV(D2056,'Input Parameters'!$E$17,'Input Parameters'!$F$17)&lt;3500,3500,IF(_xlfn.NORM.INV(D2056,'Input Parameters'!$E$17,'Input Parameters'!$F$17)&gt;5500,5500,_xlfn.NORM.INV(D2056,'Input Parameters'!$E$17,'Input Parameters'!$F$17)))</f>
        <v>5347.0813282613753</v>
      </c>
      <c r="F2056" s="10">
        <f t="shared" ca="1" si="295"/>
        <v>0.97459757293046601</v>
      </c>
      <c r="G2056" s="64">
        <f ca="1">_xlfn.NORM.INV(F2056,'Input Parameters'!$E$20,'Input Parameters'!$F$20)</f>
        <v>295.73593360623892</v>
      </c>
      <c r="H2056" s="57">
        <f ca="1">EXP(E2056*(1/'Input Parameters'!$E$23-1/G2056))</f>
        <v>1.1892583069572309</v>
      </c>
      <c r="I2056" s="10">
        <f t="shared" ca="1" si="296"/>
        <v>0.59229275045128682</v>
      </c>
      <c r="J2056" s="30">
        <f ca="1">_xlfn.BETA.INV(I2056,'Input Parameters'!$L$26,'Input Parameters'!$M$26,'Input Parameters'!$J$26,'Input Parameters'!$K$26)</f>
        <v>0.6982080025919094</v>
      </c>
      <c r="K2056" s="168">
        <f ca="1">('Input Parameters'!$E$27/'Input Parameters'!$E$38)^$J2056</f>
        <v>6.6825034769944103E-3</v>
      </c>
      <c r="L2056" s="69">
        <f ca="1">$H2056*$C2056*'Input Parameters'!$E$25*K2056</f>
        <v>1.076222247961135</v>
      </c>
      <c r="M2056" s="24">
        <f t="shared" ca="1" si="297"/>
        <v>0.21641696772357399</v>
      </c>
      <c r="N2056" s="15">
        <f ca="1">_xlfn.NORM.INV(M2056,'Input Parameters'!$E$29,'Input Parameters'!$F$29)</f>
        <v>9.9921564858011264E-2</v>
      </c>
      <c r="O2056" s="8">
        <f t="shared" ca="1" si="298"/>
        <v>0.74896623977912336</v>
      </c>
      <c r="P2056" s="30">
        <f ca="1">_xlfn.LOGNORM.INV(O2056,'Input Parameters'!$H$30,'Input Parameters'!$I$30)</f>
        <v>3.6844506926165939</v>
      </c>
      <c r="Q2056" s="10">
        <f t="shared" ca="1" si="299"/>
        <v>0.58392461349812175</v>
      </c>
      <c r="R2056" s="30">
        <f>IF('Input Parameters'!$E$32=0,0,_xlfn.BETA.INV(Q2056,'Input Parameters'!$L$32,'Input Parameters'!$M$32,'Input Parameters'!$J$32,'Input Parameters'!$K$32))</f>
        <v>0</v>
      </c>
      <c r="S2056" s="10">
        <f t="shared" ca="1" si="300"/>
        <v>0.5588123905774407</v>
      </c>
      <c r="T2056" s="26">
        <f ca="1">_xlfn.LOGNORM.INV(S2056,'Input Parameters'!$H$34,'Input Parameters'!$I$34)</f>
        <v>51.344995912770905</v>
      </c>
      <c r="U2056" s="10">
        <f t="shared" ca="1" si="301"/>
        <v>7.2103111811437581E-2</v>
      </c>
      <c r="V2056" s="30">
        <f ca="1">_xlfn.BETA.INV(U2056,'Input Parameters'!$L$36,'Input Parameters'!$M$36,'Input Parameters'!$J$36,'Input Parameters'!$K$36)</f>
        <v>0.39768579520021152</v>
      </c>
      <c r="W2056" s="2">
        <f ca="1">N2056+(P2056-N2056)*(1-ERF((T2056-R2056)/(2*SQRT(L2056*'Input Parameters'!$E$38))))</f>
        <v>0.10159110726484603</v>
      </c>
      <c r="X2056">
        <f t="shared" ref="X2056:X2119" ca="1" si="302">IF(W2056&gt;V2056,0,1)</f>
        <v>1</v>
      </c>
      <c r="Y2056" s="7"/>
    </row>
    <row r="2057" spans="1:25" ht="15" customHeight="1" x14ac:dyDescent="0.25">
      <c r="A2057" s="139">
        <v>2050</v>
      </c>
      <c r="B2057" s="10">
        <f t="shared" ca="1" si="293"/>
        <v>0.66377335294170081</v>
      </c>
      <c r="C2057" s="60">
        <f ca="1">_xlfn.NORM.INV(B2057,'Input Parameters'!$E$15,'Input Parameters'!$F$15)</f>
        <v>293.87928726743814</v>
      </c>
      <c r="D2057" s="10">
        <f t="shared" ca="1" si="294"/>
        <v>0.56104637995295281</v>
      </c>
      <c r="E2057" s="62">
        <f ca="1">IF(_xlfn.NORM.INV(D2057,'Input Parameters'!$E$17,'Input Parameters'!$F$17)&lt;3500,3500,IF(_xlfn.NORM.INV(D2057,'Input Parameters'!$E$17,'Input Parameters'!$F$17)&gt;5500,5500,_xlfn.NORM.INV(D2057,'Input Parameters'!$E$17,'Input Parameters'!$F$17)))</f>
        <v>4907.5358876023647</v>
      </c>
      <c r="F2057" s="10">
        <f t="shared" ca="1" si="295"/>
        <v>0.62464980437111561</v>
      </c>
      <c r="G2057" s="64">
        <f ca="1">_xlfn.NORM.INV(F2057,'Input Parameters'!$E$20,'Input Parameters'!$F$20)</f>
        <v>284.77869704203295</v>
      </c>
      <c r="H2057" s="57">
        <f ca="1">EXP(E2057*(1/'Input Parameters'!$E$23-1/G2057))</f>
        <v>0.61915065920363188</v>
      </c>
      <c r="I2057" s="10">
        <f t="shared" ca="1" si="296"/>
        <v>2.5581284351837819E-2</v>
      </c>
      <c r="J2057" s="30">
        <f ca="1">_xlfn.BETA.INV(I2057,'Input Parameters'!$L$26,'Input Parameters'!$M$26,'Input Parameters'!$J$26,'Input Parameters'!$K$26)</f>
        <v>0.33571340333513566</v>
      </c>
      <c r="K2057" s="168">
        <f ca="1">('Input Parameters'!$E$27/'Input Parameters'!$E$38)^$J2057</f>
        <v>8.9987886016224872E-2</v>
      </c>
      <c r="L2057" s="69">
        <f ca="1">$H2057*$C2057*'Input Parameters'!$E$25*K2057</f>
        <v>16.373795692779247</v>
      </c>
      <c r="M2057" s="24">
        <f t="shared" ca="1" si="297"/>
        <v>0.98507832773523263</v>
      </c>
      <c r="N2057" s="15">
        <f ca="1">_xlfn.NORM.INV(M2057,'Input Parameters'!$E$29,'Input Parameters'!$F$29)</f>
        <v>0.10021721633432469</v>
      </c>
      <c r="O2057" s="8">
        <f t="shared" ca="1" si="298"/>
        <v>0.74623139683558326</v>
      </c>
      <c r="P2057" s="30">
        <f ca="1">_xlfn.LOGNORM.INV(O2057,'Input Parameters'!$H$30,'Input Parameters'!$I$30)</f>
        <v>3.6695774927187523</v>
      </c>
      <c r="Q2057" s="10">
        <f t="shared" ca="1" si="299"/>
        <v>0.55868717099500653</v>
      </c>
      <c r="R2057" s="30">
        <f>IF('Input Parameters'!$E$32=0,0,_xlfn.BETA.INV(Q2057,'Input Parameters'!$L$32,'Input Parameters'!$M$32,'Input Parameters'!$J$32,'Input Parameters'!$K$32))</f>
        <v>0</v>
      </c>
      <c r="S2057" s="10">
        <f t="shared" ca="1" si="300"/>
        <v>0.83150111443577723</v>
      </c>
      <c r="T2057" s="26">
        <f ca="1">_xlfn.LOGNORM.INV(S2057,'Input Parameters'!$H$34,'Input Parameters'!$I$34)</f>
        <v>56.808936720810379</v>
      </c>
      <c r="U2057" s="10">
        <f t="shared" ca="1" si="301"/>
        <v>0.47080628082865994</v>
      </c>
      <c r="V2057" s="30">
        <f ca="1">_xlfn.BETA.INV(U2057,'Input Parameters'!$L$36,'Input Parameters'!$M$36,'Input Parameters'!$J$36,'Input Parameters'!$K$36)</f>
        <v>0.57480908180741541</v>
      </c>
      <c r="W2057" s="2">
        <f ca="1">N2057+(P2057-N2057)*(1-ERF((T2057-R2057)/(2*SQRT(L2057*'Input Parameters'!$E$38))))</f>
        <v>1.2454328759485211</v>
      </c>
      <c r="X2057">
        <f t="shared" ca="1" si="302"/>
        <v>0</v>
      </c>
      <c r="Y2057" s="7"/>
    </row>
    <row r="2058" spans="1:25" ht="15" customHeight="1" x14ac:dyDescent="0.25">
      <c r="A2058" s="139">
        <v>2051</v>
      </c>
      <c r="B2058" s="10">
        <f t="shared" ca="1" si="293"/>
        <v>0.17872146603218564</v>
      </c>
      <c r="C2058" s="60">
        <f ca="1">_xlfn.NORM.INV(B2058,'Input Parameters'!$E$15,'Input Parameters'!$F$15)</f>
        <v>221.09576992289749</v>
      </c>
      <c r="D2058" s="10">
        <f t="shared" ca="1" si="294"/>
        <v>0.21157022173332551</v>
      </c>
      <c r="E2058" s="62">
        <f ca="1">IF(_xlfn.NORM.INV(D2058,'Input Parameters'!$E$17,'Input Parameters'!$F$17)&lt;3500,3500,IF(_xlfn.NORM.INV(D2058,'Input Parameters'!$E$17,'Input Parameters'!$F$17)&gt;5500,5500,_xlfn.NORM.INV(D2058,'Input Parameters'!$E$17,'Input Parameters'!$F$17)))</f>
        <v>4239.3106375666539</v>
      </c>
      <c r="F2058" s="10">
        <f t="shared" ca="1" si="295"/>
        <v>9.4273411626137893E-2</v>
      </c>
      <c r="G2058" s="64">
        <f ca="1">_xlfn.NORM.INV(F2058,'Input Parameters'!$E$20,'Input Parameters'!$F$20)</f>
        <v>273.84023598783108</v>
      </c>
      <c r="H2058" s="57">
        <f ca="1">EXP(E2058*(1/'Input Parameters'!$E$23-1/G2058))</f>
        <v>0.36467125422634722</v>
      </c>
      <c r="I2058" s="10">
        <f t="shared" ca="1" si="296"/>
        <v>0.52486089888555532</v>
      </c>
      <c r="J2058" s="30">
        <f ca="1">_xlfn.BETA.INV(I2058,'Input Parameters'!$L$26,'Input Parameters'!$M$26,'Input Parameters'!$J$26,'Input Parameters'!$K$26)</f>
        <v>0.6713795478965443</v>
      </c>
      <c r="K2058" s="168">
        <f ca="1">('Input Parameters'!$E$27/'Input Parameters'!$E$38)^$J2058</f>
        <v>8.1005651611581481E-3</v>
      </c>
      <c r="L2058" s="69">
        <f ca="1">$H2058*$C2058*'Input Parameters'!$E$25*K2058</f>
        <v>0.65312646834984034</v>
      </c>
      <c r="M2058" s="24">
        <f t="shared" ca="1" si="297"/>
        <v>0.95491729226480271</v>
      </c>
      <c r="N2058" s="15">
        <f ca="1">_xlfn.NORM.INV(M2058,'Input Parameters'!$E$29,'Input Parameters'!$F$29)</f>
        <v>0.10016945257888819</v>
      </c>
      <c r="O2058" s="8">
        <f t="shared" ca="1" si="298"/>
        <v>0.52534946479749589</v>
      </c>
      <c r="P2058" s="30">
        <f ca="1">_xlfn.LOGNORM.INV(O2058,'Input Parameters'!$H$30,'Input Parameters'!$I$30)</f>
        <v>2.7650994657363945</v>
      </c>
      <c r="Q2058" s="10">
        <f t="shared" ca="1" si="299"/>
        <v>0.88273633204732227</v>
      </c>
      <c r="R2058" s="30">
        <f>IF('Input Parameters'!$E$32=0,0,_xlfn.BETA.INV(Q2058,'Input Parameters'!$L$32,'Input Parameters'!$M$32,'Input Parameters'!$J$32,'Input Parameters'!$K$32))</f>
        <v>0</v>
      </c>
      <c r="S2058" s="10">
        <f t="shared" ca="1" si="300"/>
        <v>0.45630268846578126</v>
      </c>
      <c r="T2058" s="26">
        <f ca="1">_xlfn.LOGNORM.INV(S2058,'Input Parameters'!$H$34,'Input Parameters'!$I$34)</f>
        <v>49.723531663421184</v>
      </c>
      <c r="U2058" s="10">
        <f t="shared" ca="1" si="301"/>
        <v>0.66264382819351542</v>
      </c>
      <c r="V2058" s="30">
        <f ca="1">_xlfn.BETA.INV(U2058,'Input Parameters'!$L$36,'Input Parameters'!$M$36,'Input Parameters'!$J$36,'Input Parameters'!$K$36)</f>
        <v>0.65232293712232003</v>
      </c>
      <c r="W2058" s="2">
        <f ca="1">N2058+(P2058-N2058)*(1-ERF((T2058-R2058)/(2*SQRT(L2058*'Input Parameters'!$E$38))))</f>
        <v>0.10020563450902972</v>
      </c>
      <c r="X2058">
        <f t="shared" ca="1" si="302"/>
        <v>1</v>
      </c>
      <c r="Y2058" s="7"/>
    </row>
    <row r="2059" spans="1:25" ht="15" customHeight="1" x14ac:dyDescent="0.25">
      <c r="A2059" s="139">
        <v>2052</v>
      </c>
      <c r="B2059" s="10">
        <f t="shared" ca="1" si="293"/>
        <v>0.80424822936088514</v>
      </c>
      <c r="C2059" s="60">
        <f ca="1">_xlfn.NORM.INV(B2059,'Input Parameters'!$E$15,'Input Parameters'!$F$15)</f>
        <v>317.40522649182043</v>
      </c>
      <c r="D2059" s="10">
        <f t="shared" ca="1" si="294"/>
        <v>0.17361366527514532</v>
      </c>
      <c r="E2059" s="62">
        <f ca="1">IF(_xlfn.NORM.INV(D2059,'Input Parameters'!$E$17,'Input Parameters'!$F$17)&lt;3500,3500,IF(_xlfn.NORM.INV(D2059,'Input Parameters'!$E$17,'Input Parameters'!$F$17)&gt;5500,5500,_xlfn.NORM.INV(D2059,'Input Parameters'!$E$17,'Input Parameters'!$F$17)))</f>
        <v>4142.0133325835232</v>
      </c>
      <c r="F2059" s="10">
        <f t="shared" ca="1" si="295"/>
        <v>0.22101741546059528</v>
      </c>
      <c r="G2059" s="64">
        <f ca="1">_xlfn.NORM.INV(F2059,'Input Parameters'!$E$20,'Input Parameters'!$F$20)</f>
        <v>277.49929707885991</v>
      </c>
      <c r="H2059" s="57">
        <f ca="1">EXP(E2059*(1/'Input Parameters'!$E$23-1/G2059))</f>
        <v>0.45558986504507565</v>
      </c>
      <c r="I2059" s="10">
        <f t="shared" ca="1" si="296"/>
        <v>3.0533984708311368E-2</v>
      </c>
      <c r="J2059" s="30">
        <f ca="1">_xlfn.BETA.INV(I2059,'Input Parameters'!$L$26,'Input Parameters'!$M$26,'Input Parameters'!$J$26,'Input Parameters'!$K$26)</f>
        <v>0.34773228282613078</v>
      </c>
      <c r="K2059" s="168">
        <f ca="1">('Input Parameters'!$E$27/'Input Parameters'!$E$38)^$J2059</f>
        <v>8.2554885698619254E-2</v>
      </c>
      <c r="L2059" s="69">
        <f ca="1">$H2059*$C2059*'Input Parameters'!$E$25*K2059</f>
        <v>11.93798168941791</v>
      </c>
      <c r="M2059" s="24">
        <f t="shared" ca="1" si="297"/>
        <v>0.1146940929176431</v>
      </c>
      <c r="N2059" s="15">
        <f ca="1">_xlfn.NORM.INV(M2059,'Input Parameters'!$E$29,'Input Parameters'!$F$29)</f>
        <v>9.9879806364025686E-2</v>
      </c>
      <c r="O2059" s="8">
        <f t="shared" ca="1" si="298"/>
        <v>0.84331038989469154</v>
      </c>
      <c r="P2059" s="30">
        <f ca="1">_xlfn.LOGNORM.INV(O2059,'Input Parameters'!$H$30,'Input Parameters'!$I$30)</f>
        <v>4.320081762690517</v>
      </c>
      <c r="Q2059" s="10">
        <f t="shared" ca="1" si="299"/>
        <v>0.66635462818688362</v>
      </c>
      <c r="R2059" s="30">
        <f>IF('Input Parameters'!$E$32=0,0,_xlfn.BETA.INV(Q2059,'Input Parameters'!$L$32,'Input Parameters'!$M$32,'Input Parameters'!$J$32,'Input Parameters'!$K$32))</f>
        <v>0</v>
      </c>
      <c r="S2059" s="10">
        <f t="shared" ca="1" si="300"/>
        <v>0.24161110738895542</v>
      </c>
      <c r="T2059" s="26">
        <f ca="1">_xlfn.LOGNORM.INV(S2059,'Input Parameters'!$H$34,'Input Parameters'!$I$34)</f>
        <v>46.193659917497733</v>
      </c>
      <c r="U2059" s="10">
        <f t="shared" ca="1" si="301"/>
        <v>0.81283155881357394</v>
      </c>
      <c r="V2059" s="30">
        <f ca="1">_xlfn.BETA.INV(U2059,'Input Parameters'!$L$36,'Input Parameters'!$M$36,'Input Parameters'!$J$36,'Input Parameters'!$K$36)</f>
        <v>0.73183888651787776</v>
      </c>
      <c r="W2059" s="2">
        <f ca="1">N2059+(P2059-N2059)*(1-ERF((T2059-R2059)/(2*SQRT(L2059*'Input Parameters'!$E$38))))</f>
        <v>1.5536123387677863</v>
      </c>
      <c r="X2059">
        <f t="shared" ca="1" si="302"/>
        <v>0</v>
      </c>
      <c r="Y2059" s="7"/>
    </row>
    <row r="2060" spans="1:25" ht="15" customHeight="1" x14ac:dyDescent="0.25">
      <c r="A2060" s="139">
        <v>2053</v>
      </c>
      <c r="B2060" s="10">
        <f t="shared" ca="1" si="293"/>
        <v>0.74704053341479171</v>
      </c>
      <c r="C2060" s="60">
        <f ca="1">_xlfn.NORM.INV(B2060,'Input Parameters'!$E$15,'Input Parameters'!$F$15)</f>
        <v>307.01698536624201</v>
      </c>
      <c r="D2060" s="10">
        <f t="shared" ca="1" si="294"/>
        <v>0.29666160621696236</v>
      </c>
      <c r="E2060" s="62">
        <f ca="1">IF(_xlfn.NORM.INV(D2060,'Input Parameters'!$E$17,'Input Parameters'!$F$17)&lt;3500,3500,IF(_xlfn.NORM.INV(D2060,'Input Parameters'!$E$17,'Input Parameters'!$F$17)&gt;5500,5500,_xlfn.NORM.INV(D2060,'Input Parameters'!$E$17,'Input Parameters'!$F$17)))</f>
        <v>4426.1814627156045</v>
      </c>
      <c r="F2060" s="10">
        <f t="shared" ca="1" si="295"/>
        <v>0.32407082513321062</v>
      </c>
      <c r="G2060" s="64">
        <f ca="1">_xlfn.NORM.INV(F2060,'Input Parameters'!$E$20,'Input Parameters'!$F$20)</f>
        <v>279.5924860856627</v>
      </c>
      <c r="H2060" s="57">
        <f ca="1">EXP(E2060*(1/'Input Parameters'!$E$23-1/G2060))</f>
        <v>0.48641878415697343</v>
      </c>
      <c r="I2060" s="10">
        <f t="shared" ca="1" si="296"/>
        <v>8.9329401628834959E-2</v>
      </c>
      <c r="J2060" s="30">
        <f ca="1">_xlfn.BETA.INV(I2060,'Input Parameters'!$L$26,'Input Parameters'!$M$26,'Input Parameters'!$J$26,'Input Parameters'!$K$26)</f>
        <v>0.43393644455594765</v>
      </c>
      <c r="K2060" s="168">
        <f ca="1">('Input Parameters'!$E$27/'Input Parameters'!$E$38)^$J2060</f>
        <v>4.448352310616191E-2</v>
      </c>
      <c r="L2060" s="69">
        <f ca="1">$H2060*$C2060*'Input Parameters'!$E$25*K2060</f>
        <v>6.643117238786699</v>
      </c>
      <c r="M2060" s="24">
        <f t="shared" ca="1" si="297"/>
        <v>0.31976820501540559</v>
      </c>
      <c r="N2060" s="15">
        <f ca="1">_xlfn.NORM.INV(M2060,'Input Parameters'!$E$29,'Input Parameters'!$F$29)</f>
        <v>9.9953165292615373E-2</v>
      </c>
      <c r="O2060" s="8">
        <f t="shared" ca="1" si="298"/>
        <v>0.62028403374388486</v>
      </c>
      <c r="P2060" s="30">
        <f ca="1">_xlfn.LOGNORM.INV(O2060,'Input Parameters'!$H$30,'Input Parameters'!$I$30)</f>
        <v>3.1009117270893087</v>
      </c>
      <c r="Q2060" s="10">
        <f t="shared" ca="1" si="299"/>
        <v>2.1548848250618868E-2</v>
      </c>
      <c r="R2060" s="30">
        <f>IF('Input Parameters'!$E$32=0,0,_xlfn.BETA.INV(Q2060,'Input Parameters'!$L$32,'Input Parameters'!$M$32,'Input Parameters'!$J$32,'Input Parameters'!$K$32))</f>
        <v>0</v>
      </c>
      <c r="S2060" s="10">
        <f t="shared" ca="1" si="300"/>
        <v>0.11576264920382973</v>
      </c>
      <c r="T2060" s="26">
        <f ca="1">_xlfn.LOGNORM.INV(S2060,'Input Parameters'!$H$34,'Input Parameters'!$I$34)</f>
        <v>43.43079253030696</v>
      </c>
      <c r="U2060" s="10">
        <f t="shared" ca="1" si="301"/>
        <v>0.4015756615073891</v>
      </c>
      <c r="V2060" s="30">
        <f ca="1">_xlfn.BETA.INV(U2060,'Input Parameters'!$L$36,'Input Parameters'!$M$36,'Input Parameters'!$J$36,'Input Parameters'!$K$36)</f>
        <v>0.54884226553514015</v>
      </c>
      <c r="W2060" s="2">
        <f ca="1">N2060+(P2060-N2060)*(1-ERF((T2060-R2060)/(2*SQRT(L2060*'Input Parameters'!$E$38))))</f>
        <v>0.80054013066822172</v>
      </c>
      <c r="X2060">
        <f t="shared" ca="1" si="302"/>
        <v>0</v>
      </c>
      <c r="Y2060" s="7"/>
    </row>
    <row r="2061" spans="1:25" ht="15" customHeight="1" x14ac:dyDescent="0.25">
      <c r="A2061" s="139">
        <v>2054</v>
      </c>
      <c r="B2061" s="10">
        <f t="shared" ca="1" si="293"/>
        <v>4.9185126947456581E-2</v>
      </c>
      <c r="C2061" s="60">
        <f ca="1">_xlfn.NORM.INV(B2061,'Input Parameters'!$E$15,'Input Parameters'!$F$15)</f>
        <v>181.39593093562797</v>
      </c>
      <c r="D2061" s="10">
        <f t="shared" ca="1" si="294"/>
        <v>0.77376327380409649</v>
      </c>
      <c r="E2061" s="62">
        <f ca="1">IF(_xlfn.NORM.INV(D2061,'Input Parameters'!$E$17,'Input Parameters'!$F$17)&lt;3500,3500,IF(_xlfn.NORM.INV(D2061,'Input Parameters'!$E$17,'Input Parameters'!$F$17)&gt;5500,5500,_xlfn.NORM.INV(D2061,'Input Parameters'!$E$17,'Input Parameters'!$F$17)))</f>
        <v>5325.9084606280012</v>
      </c>
      <c r="F2061" s="10">
        <f t="shared" ca="1" si="295"/>
        <v>0.31078666248835163</v>
      </c>
      <c r="G2061" s="64">
        <f ca="1">_xlfn.NORM.INV(F2061,'Input Parameters'!$E$20,'Input Parameters'!$F$20)</f>
        <v>279.34273415847809</v>
      </c>
      <c r="H2061" s="57">
        <f ca="1">EXP(E2061*(1/'Input Parameters'!$E$23-1/G2061))</f>
        <v>0.41303918911048365</v>
      </c>
      <c r="I2061" s="10">
        <f t="shared" ca="1" si="296"/>
        <v>0.51492741223360206</v>
      </c>
      <c r="J2061" s="30">
        <f ca="1">_xlfn.BETA.INV(I2061,'Input Parameters'!$L$26,'Input Parameters'!$M$26,'Input Parameters'!$J$26,'Input Parameters'!$K$26)</f>
        <v>0.66740126185455229</v>
      </c>
      <c r="K2061" s="168">
        <f ca="1">('Input Parameters'!$E$27/'Input Parameters'!$E$38)^$J2061</f>
        <v>8.3350554805605818E-3</v>
      </c>
      <c r="L2061" s="69">
        <f ca="1">$H2061*$C2061*'Input Parameters'!$E$25*K2061</f>
        <v>0.62449259803187285</v>
      </c>
      <c r="M2061" s="24">
        <f t="shared" ca="1" si="297"/>
        <v>0.36565975010141516</v>
      </c>
      <c r="N2061" s="15">
        <f ca="1">_xlfn.NORM.INV(M2061,'Input Parameters'!$E$29,'Input Parameters'!$F$29)</f>
        <v>9.9965662916852868E-2</v>
      </c>
      <c r="O2061" s="8">
        <f t="shared" ca="1" si="298"/>
        <v>0.16931587174423424</v>
      </c>
      <c r="P2061" s="30">
        <f ca="1">_xlfn.LOGNORM.INV(O2061,'Input Parameters'!$H$30,'Input Parameters'!$I$30)</f>
        <v>1.707503748587665</v>
      </c>
      <c r="Q2061" s="10">
        <f t="shared" ca="1" si="299"/>
        <v>0.233295345733049</v>
      </c>
      <c r="R2061" s="30">
        <f>IF('Input Parameters'!$E$32=0,0,_xlfn.BETA.INV(Q2061,'Input Parameters'!$L$32,'Input Parameters'!$M$32,'Input Parameters'!$J$32,'Input Parameters'!$K$32))</f>
        <v>0</v>
      </c>
      <c r="S2061" s="10">
        <f t="shared" ca="1" si="300"/>
        <v>5.6726104974684555E-2</v>
      </c>
      <c r="T2061" s="26">
        <f ca="1">_xlfn.LOGNORM.INV(S2061,'Input Parameters'!$H$34,'Input Parameters'!$I$34)</f>
        <v>41.390547403114475</v>
      </c>
      <c r="U2061" s="10">
        <f t="shared" ca="1" si="301"/>
        <v>0.96358617886144904</v>
      </c>
      <c r="V2061" s="30">
        <f ca="1">_xlfn.BETA.INV(U2061,'Input Parameters'!$L$36,'Input Parameters'!$M$36,'Input Parameters'!$J$36,'Input Parameters'!$K$36)</f>
        <v>0.8973794270340727</v>
      </c>
      <c r="W2061" s="2">
        <f ca="1">N2061+(P2061-N2061)*(1-ERF((T2061-R2061)/(2*SQRT(L2061*'Input Parameters'!$E$38))))</f>
        <v>0.10030738117921995</v>
      </c>
      <c r="X2061">
        <f t="shared" ca="1" si="302"/>
        <v>1</v>
      </c>
      <c r="Y2061" s="7"/>
    </row>
    <row r="2062" spans="1:25" ht="15" customHeight="1" x14ac:dyDescent="0.25">
      <c r="A2062" s="139">
        <v>2055</v>
      </c>
      <c r="B2062" s="10">
        <f t="shared" ca="1" si="293"/>
        <v>0.7342928435228977</v>
      </c>
      <c r="C2062" s="60">
        <f ca="1">_xlfn.NORM.INV(B2062,'Input Parameters'!$E$15,'Input Parameters'!$F$15)</f>
        <v>304.8840834381042</v>
      </c>
      <c r="D2062" s="10">
        <f t="shared" ca="1" si="294"/>
        <v>0.10382207228195295</v>
      </c>
      <c r="E2062" s="62">
        <f ca="1">IF(_xlfn.NORM.INV(D2062,'Input Parameters'!$E$17,'Input Parameters'!$F$17)&lt;3500,3500,IF(_xlfn.NORM.INV(D2062,'Input Parameters'!$E$17,'Input Parameters'!$F$17)&gt;5500,5500,_xlfn.NORM.INV(D2062,'Input Parameters'!$E$17,'Input Parameters'!$F$17)))</f>
        <v>3917.951064371257</v>
      </c>
      <c r="F2062" s="10">
        <f t="shared" ca="1" si="295"/>
        <v>0.85614558788030648</v>
      </c>
      <c r="G2062" s="64">
        <f ca="1">_xlfn.NORM.INV(F2062,'Input Parameters'!$E$20,'Input Parameters'!$F$20)</f>
        <v>289.77318048802141</v>
      </c>
      <c r="H2062" s="57">
        <f ca="1">EXP(E2062*(1/'Input Parameters'!$E$23-1/G2062))</f>
        <v>0.86449682315419563</v>
      </c>
      <c r="I2062" s="10">
        <f t="shared" ca="1" si="296"/>
        <v>0.35013751913225322</v>
      </c>
      <c r="J2062" s="30">
        <f ca="1">_xlfn.BETA.INV(I2062,'Input Parameters'!$L$26,'Input Parameters'!$M$26,'Input Parameters'!$J$26,'Input Parameters'!$K$26)</f>
        <v>0.59786075198437416</v>
      </c>
      <c r="K2062" s="168">
        <f ca="1">('Input Parameters'!$E$27/'Input Parameters'!$E$38)^$J2062</f>
        <v>1.3725918431769155E-2</v>
      </c>
      <c r="L2062" s="69">
        <f ca="1">$H2062*$C2062*'Input Parameters'!$E$25*K2062</f>
        <v>3.6177584607207458</v>
      </c>
      <c r="M2062" s="24">
        <f t="shared" ca="1" si="297"/>
        <v>0.85048047662906623</v>
      </c>
      <c r="N2062" s="15">
        <f ca="1">_xlfn.NORM.INV(M2062,'Input Parameters'!$E$29,'Input Parameters'!$F$29)</f>
        <v>0.10010384963219492</v>
      </c>
      <c r="O2062" s="8">
        <f t="shared" ca="1" si="298"/>
        <v>0.31286747089735456</v>
      </c>
      <c r="P2062" s="30">
        <f ca="1">_xlfn.LOGNORM.INV(O2062,'Input Parameters'!$H$30,'Input Parameters'!$I$30)</f>
        <v>2.1311082616771384</v>
      </c>
      <c r="Q2062" s="10">
        <f t="shared" ca="1" si="299"/>
        <v>0.77141705907064073</v>
      </c>
      <c r="R2062" s="30">
        <f>IF('Input Parameters'!$E$32=0,0,_xlfn.BETA.INV(Q2062,'Input Parameters'!$L$32,'Input Parameters'!$M$32,'Input Parameters'!$J$32,'Input Parameters'!$K$32))</f>
        <v>0</v>
      </c>
      <c r="S2062" s="10">
        <f t="shared" ca="1" si="300"/>
        <v>0.72651841255021554</v>
      </c>
      <c r="T2062" s="26">
        <f ca="1">_xlfn.LOGNORM.INV(S2062,'Input Parameters'!$H$34,'Input Parameters'!$I$34)</f>
        <v>54.333568711156524</v>
      </c>
      <c r="U2062" s="10">
        <f t="shared" ca="1" si="301"/>
        <v>0.98362977176500799</v>
      </c>
      <c r="V2062" s="30">
        <f ca="1">_xlfn.BETA.INV(U2062,'Input Parameters'!$L$36,'Input Parameters'!$M$36,'Input Parameters'!$J$36,'Input Parameters'!$K$36)</f>
        <v>0.96236289507896244</v>
      </c>
      <c r="W2062" s="2">
        <f ca="1">N2062+(P2062-N2062)*(1-ERF((T2062-R2062)/(2*SQRT(L2062*'Input Parameters'!$E$38))))</f>
        <v>0.18823326170785259</v>
      </c>
      <c r="X2062">
        <f t="shared" ca="1" si="302"/>
        <v>1</v>
      </c>
      <c r="Y2062" s="7"/>
    </row>
    <row r="2063" spans="1:25" ht="15" customHeight="1" x14ac:dyDescent="0.25">
      <c r="A2063" s="139">
        <v>2056</v>
      </c>
      <c r="B2063" s="10">
        <f t="shared" ca="1" si="293"/>
        <v>0.58885269118061212</v>
      </c>
      <c r="C2063" s="60">
        <f ca="1">_xlfn.NORM.INV(B2063,'Input Parameters'!$E$15,'Input Parameters'!$F$15)</f>
        <v>283.13875735873364</v>
      </c>
      <c r="D2063" s="10">
        <f t="shared" ca="1" si="294"/>
        <v>0.56652203158047676</v>
      </c>
      <c r="E2063" s="62">
        <f ca="1">IF(_xlfn.NORM.INV(D2063,'Input Parameters'!$E$17,'Input Parameters'!$F$17)&lt;3500,3500,IF(_xlfn.NORM.INV(D2063,'Input Parameters'!$E$17,'Input Parameters'!$F$17)&gt;5500,5500,_xlfn.NORM.INV(D2063,'Input Parameters'!$E$17,'Input Parameters'!$F$17)))</f>
        <v>4917.268426626646</v>
      </c>
      <c r="F2063" s="10">
        <f t="shared" ca="1" si="295"/>
        <v>0.28044158332778246</v>
      </c>
      <c r="G2063" s="64">
        <f ca="1">_xlfn.NORM.INV(F2063,'Input Parameters'!$E$20,'Input Parameters'!$F$20)</f>
        <v>278.75374762196543</v>
      </c>
      <c r="H2063" s="57">
        <f ca="1">EXP(E2063*(1/'Input Parameters'!$E$23-1/G2063))</f>
        <v>0.42589441419090796</v>
      </c>
      <c r="I2063" s="10">
        <f t="shared" ca="1" si="296"/>
        <v>0.31926083199652988</v>
      </c>
      <c r="J2063" s="30">
        <f ca="1">_xlfn.BETA.INV(I2063,'Input Parameters'!$L$26,'Input Parameters'!$M$26,'Input Parameters'!$J$26,'Input Parameters'!$K$26)</f>
        <v>0.58351677671499558</v>
      </c>
      <c r="K2063" s="168">
        <f ca="1">('Input Parameters'!$E$27/'Input Parameters'!$E$38)^$J2063</f>
        <v>1.5213384159746884E-2</v>
      </c>
      <c r="L2063" s="69">
        <f ca="1">$H2063*$C2063*'Input Parameters'!$E$25*K2063</f>
        <v>1.8345396295922696</v>
      </c>
      <c r="M2063" s="24">
        <f t="shared" ca="1" si="297"/>
        <v>0.20641984444988482</v>
      </c>
      <c r="N2063" s="15">
        <f ca="1">_xlfn.NORM.INV(M2063,'Input Parameters'!$E$29,'Input Parameters'!$F$29)</f>
        <v>9.9918109337341438E-2</v>
      </c>
      <c r="O2063" s="8">
        <f t="shared" ca="1" si="298"/>
        <v>0.27597969572826198</v>
      </c>
      <c r="P2063" s="30">
        <f ca="1">_xlfn.LOGNORM.INV(O2063,'Input Parameters'!$H$30,'Input Parameters'!$I$30)</f>
        <v>2.0259847846828793</v>
      </c>
      <c r="Q2063" s="10">
        <f t="shared" ca="1" si="299"/>
        <v>0.5736596738877151</v>
      </c>
      <c r="R2063" s="30">
        <f>IF('Input Parameters'!$E$32=0,0,_xlfn.BETA.INV(Q2063,'Input Parameters'!$L$32,'Input Parameters'!$M$32,'Input Parameters'!$J$32,'Input Parameters'!$K$32))</f>
        <v>0</v>
      </c>
      <c r="S2063" s="10">
        <f t="shared" ca="1" si="300"/>
        <v>0.8311800188592644</v>
      </c>
      <c r="T2063" s="26">
        <f ca="1">_xlfn.LOGNORM.INV(S2063,'Input Parameters'!$H$34,'Input Parameters'!$I$34)</f>
        <v>56.799916116884432</v>
      </c>
      <c r="U2063" s="10">
        <f t="shared" ca="1" si="301"/>
        <v>0.82851466979228006</v>
      </c>
      <c r="V2063" s="30">
        <f ca="1">_xlfn.BETA.INV(U2063,'Input Parameters'!$L$36,'Input Parameters'!$M$36,'Input Parameters'!$J$36,'Input Parameters'!$K$36)</f>
        <v>0.74236174448928249</v>
      </c>
      <c r="W2063" s="2">
        <f ca="1">N2063+(P2063-N2063)*(1-ERF((T2063-R2063)/(2*SQRT(L2063*'Input Parameters'!$E$38))))</f>
        <v>0.10574223581336722</v>
      </c>
      <c r="X2063">
        <f t="shared" ca="1" si="302"/>
        <v>1</v>
      </c>
      <c r="Y2063" s="7"/>
    </row>
    <row r="2064" spans="1:25" ht="15" customHeight="1" x14ac:dyDescent="0.25">
      <c r="A2064" s="139">
        <v>2057</v>
      </c>
      <c r="B2064" s="10">
        <f t="shared" ca="1" si="293"/>
        <v>6.3009866445089213E-2</v>
      </c>
      <c r="C2064" s="60">
        <f ca="1">_xlfn.NORM.INV(B2064,'Input Parameters'!$E$15,'Input Parameters'!$F$15)</f>
        <v>188.05189448368537</v>
      </c>
      <c r="D2064" s="10">
        <f t="shared" ca="1" si="294"/>
        <v>0.75073050772264716</v>
      </c>
      <c r="E2064" s="62">
        <f ca="1">IF(_xlfn.NORM.INV(D2064,'Input Parameters'!$E$17,'Input Parameters'!$F$17)&lt;3500,3500,IF(_xlfn.NORM.INV(D2064,'Input Parameters'!$E$17,'Input Parameters'!$F$17)&gt;5500,5500,_xlfn.NORM.INV(D2064,'Input Parameters'!$E$17,'Input Parameters'!$F$17)))</f>
        <v>5273.7532418449046</v>
      </c>
      <c r="F2064" s="10">
        <f t="shared" ca="1" si="295"/>
        <v>0.51672979367896554</v>
      </c>
      <c r="G2064" s="64">
        <f ca="1">_xlfn.NORM.INV(F2064,'Input Parameters'!$E$20,'Input Parameters'!$F$20)</f>
        <v>282.93104940590263</v>
      </c>
      <c r="H2064" s="57">
        <f ca="1">EXP(E2064*(1/'Input Parameters'!$E$23-1/G2064))</f>
        <v>0.52934424706921579</v>
      </c>
      <c r="I2064" s="10">
        <f t="shared" ca="1" si="296"/>
        <v>0.48999626392018669</v>
      </c>
      <c r="J2064" s="30">
        <f ca="1">_xlfn.BETA.INV(I2064,'Input Parameters'!$L$26,'Input Parameters'!$M$26,'Input Parameters'!$J$26,'Input Parameters'!$K$26)</f>
        <v>0.65735646296199401</v>
      </c>
      <c r="K2064" s="168">
        <f ca="1">('Input Parameters'!$E$27/'Input Parameters'!$E$38)^$J2064</f>
        <v>8.9577739550502026E-3</v>
      </c>
      <c r="L2064" s="69">
        <f ca="1">$H2064*$C2064*'Input Parameters'!$E$25*K2064</f>
        <v>0.89169433908075635</v>
      </c>
      <c r="M2064" s="24">
        <f t="shared" ca="1" si="297"/>
        <v>0.23663135419630188</v>
      </c>
      <c r="N2064" s="15">
        <f ca="1">_xlfn.NORM.INV(M2064,'Input Parameters'!$E$29,'Input Parameters'!$F$29)</f>
        <v>9.9928281946537717E-2</v>
      </c>
      <c r="O2064" s="8">
        <f t="shared" ca="1" si="298"/>
        <v>0.89052108985606215</v>
      </c>
      <c r="P2064" s="30">
        <f ca="1">_xlfn.LOGNORM.INV(O2064,'Input Parameters'!$H$30,'Input Parameters'!$I$30)</f>
        <v>4.7957977485538308</v>
      </c>
      <c r="Q2064" s="10">
        <f t="shared" ca="1" si="299"/>
        <v>0.44925604937334929</v>
      </c>
      <c r="R2064" s="30">
        <f>IF('Input Parameters'!$E$32=0,0,_xlfn.BETA.INV(Q2064,'Input Parameters'!$L$32,'Input Parameters'!$M$32,'Input Parameters'!$J$32,'Input Parameters'!$K$32))</f>
        <v>0</v>
      </c>
      <c r="S2064" s="10">
        <f t="shared" ca="1" si="300"/>
        <v>0.80314871912466035</v>
      </c>
      <c r="T2064" s="26">
        <f ca="1">_xlfn.LOGNORM.INV(S2064,'Input Parameters'!$H$34,'Input Parameters'!$I$34)</f>
        <v>56.055738909359434</v>
      </c>
      <c r="U2064" s="10">
        <f t="shared" ca="1" si="301"/>
        <v>0.40840400137634403</v>
      </c>
      <c r="V2064" s="30">
        <f ca="1">_xlfn.BETA.INV(U2064,'Input Parameters'!$L$36,'Input Parameters'!$M$36,'Input Parameters'!$J$36,'Input Parameters'!$K$36)</f>
        <v>0.5513983958881592</v>
      </c>
      <c r="W2064" s="2">
        <f ca="1">N2064+(P2064-N2064)*(1-ERF((T2064-R2064)/(2*SQRT(L2064*'Input Parameters'!$E$38))))</f>
        <v>0.10005497851119736</v>
      </c>
      <c r="X2064">
        <f t="shared" ca="1" si="302"/>
        <v>1</v>
      </c>
      <c r="Y2064" s="7"/>
    </row>
    <row r="2065" spans="1:25" ht="15" customHeight="1" x14ac:dyDescent="0.25">
      <c r="A2065" s="139">
        <v>2058</v>
      </c>
      <c r="B2065" s="10">
        <f t="shared" ca="1" si="293"/>
        <v>0.72867279130669782</v>
      </c>
      <c r="C2065" s="60">
        <f ca="1">_xlfn.NORM.INV(B2065,'Input Parameters'!$E$15,'Input Parameters'!$F$15)</f>
        <v>303.96037851501063</v>
      </c>
      <c r="D2065" s="10">
        <f t="shared" ca="1" si="294"/>
        <v>0.12783836118971936</v>
      </c>
      <c r="E2065" s="62">
        <f ca="1">IF(_xlfn.NORM.INV(D2065,'Input Parameters'!$E$17,'Input Parameters'!$F$17)&lt;3500,3500,IF(_xlfn.NORM.INV(D2065,'Input Parameters'!$E$17,'Input Parameters'!$F$17)&gt;5500,5500,_xlfn.NORM.INV(D2065,'Input Parameters'!$E$17,'Input Parameters'!$F$17)))</f>
        <v>4004.331765479536</v>
      </c>
      <c r="F2065" s="10">
        <f t="shared" ca="1" si="295"/>
        <v>0.97537089925368436</v>
      </c>
      <c r="G2065" s="64">
        <f ca="1">_xlfn.NORM.INV(F2065,'Input Parameters'!$E$20,'Input Parameters'!$F$20)</f>
        <v>295.82454461465107</v>
      </c>
      <c r="H2065" s="57">
        <f ca="1">EXP(E2065*(1/'Input Parameters'!$E$23-1/G2065))</f>
        <v>1.1432320546175572</v>
      </c>
      <c r="I2065" s="10">
        <f t="shared" ca="1" si="296"/>
        <v>0.81737830956215829</v>
      </c>
      <c r="J2065" s="30">
        <f ca="1">_xlfn.BETA.INV(I2065,'Input Parameters'!$L$26,'Input Parameters'!$M$26,'Input Parameters'!$J$26,'Input Parameters'!$K$26)</f>
        <v>0.7937625488432607</v>
      </c>
      <c r="K2065" s="168">
        <f ca="1">('Input Parameters'!$E$27/'Input Parameters'!$E$38)^$J2065</f>
        <v>3.3671869371689222E-3</v>
      </c>
      <c r="L2065" s="69">
        <f ca="1">$H2065*$C2065*'Input Parameters'!$E$25*K2065</f>
        <v>1.1700881943429979</v>
      </c>
      <c r="M2065" s="24">
        <f t="shared" ca="1" si="297"/>
        <v>0.80668017247135893</v>
      </c>
      <c r="N2065" s="15">
        <f ca="1">_xlfn.NORM.INV(M2065,'Input Parameters'!$E$29,'Input Parameters'!$F$29)</f>
        <v>0.10008657274280253</v>
      </c>
      <c r="O2065" s="8">
        <f t="shared" ca="1" si="298"/>
        <v>0.46901055506053624</v>
      </c>
      <c r="P2065" s="30">
        <f ca="1">_xlfn.LOGNORM.INV(O2065,'Input Parameters'!$H$30,'Input Parameters'!$I$30)</f>
        <v>2.5865099601058121</v>
      </c>
      <c r="Q2065" s="10">
        <f t="shared" ca="1" si="299"/>
        <v>0.24163496356259684</v>
      </c>
      <c r="R2065" s="30">
        <f>IF('Input Parameters'!$E$32=0,0,_xlfn.BETA.INV(Q2065,'Input Parameters'!$L$32,'Input Parameters'!$M$32,'Input Parameters'!$J$32,'Input Parameters'!$K$32))</f>
        <v>0</v>
      </c>
      <c r="S2065" s="10">
        <f t="shared" ca="1" si="300"/>
        <v>0.26353174473717245</v>
      </c>
      <c r="T2065" s="26">
        <f ca="1">_xlfn.LOGNORM.INV(S2065,'Input Parameters'!$H$34,'Input Parameters'!$I$34)</f>
        <v>46.590126356747923</v>
      </c>
      <c r="U2065" s="10">
        <f t="shared" ca="1" si="301"/>
        <v>9.6732909425292557E-2</v>
      </c>
      <c r="V2065" s="30">
        <f ca="1">_xlfn.BETA.INV(U2065,'Input Parameters'!$L$36,'Input Parameters'!$M$36,'Input Parameters'!$J$36,'Input Parameters'!$K$36)</f>
        <v>0.41477604607095003</v>
      </c>
      <c r="W2065" s="2">
        <f ca="1">N2065+(P2065-N2065)*(1-ERF((T2065-R2065)/(2*SQRT(L2065*'Input Parameters'!$E$38))))</f>
        <v>0.10586089978424919</v>
      </c>
      <c r="X2065">
        <f t="shared" ca="1" si="302"/>
        <v>1</v>
      </c>
      <c r="Y2065" s="7"/>
    </row>
    <row r="2066" spans="1:25" ht="15" customHeight="1" x14ac:dyDescent="0.25">
      <c r="A2066" s="139">
        <v>2059</v>
      </c>
      <c r="B2066" s="10">
        <f t="shared" ca="1" si="293"/>
        <v>0.55299798075339934</v>
      </c>
      <c r="C2066" s="60">
        <f ca="1">_xlfn.NORM.INV(B2066,'Input Parameters'!$E$15,'Input Parameters'!$F$15)</f>
        <v>278.18790234979571</v>
      </c>
      <c r="D2066" s="10">
        <f t="shared" ca="1" si="294"/>
        <v>0.41091379069349199</v>
      </c>
      <c r="E2066" s="62">
        <f ca="1">IF(_xlfn.NORM.INV(D2066,'Input Parameters'!$E$17,'Input Parameters'!$F$17)&lt;3500,3500,IF(_xlfn.NORM.INV(D2066,'Input Parameters'!$E$17,'Input Parameters'!$F$17)&gt;5500,5500,_xlfn.NORM.INV(D2066,'Input Parameters'!$E$17,'Input Parameters'!$F$17)))</f>
        <v>4642.3635021623186</v>
      </c>
      <c r="F2066" s="10">
        <f t="shared" ca="1" si="295"/>
        <v>0.41195061778400066</v>
      </c>
      <c r="G2066" s="64">
        <f ca="1">_xlfn.NORM.INV(F2066,'Input Parameters'!$E$20,'Input Parameters'!$F$20)</f>
        <v>281.15904825566605</v>
      </c>
      <c r="H2066" s="57">
        <f ca="1">EXP(E2066*(1/'Input Parameters'!$E$23-1/G2066))</f>
        <v>0.51511225984526832</v>
      </c>
      <c r="I2066" s="10">
        <f t="shared" ca="1" si="296"/>
        <v>6.9106654303762838E-2</v>
      </c>
      <c r="J2066" s="30">
        <f ca="1">_xlfn.BETA.INV(I2066,'Input Parameters'!$L$26,'Input Parameters'!$M$26,'Input Parameters'!$J$26,'Input Parameters'!$K$26)</f>
        <v>0.41092823594932532</v>
      </c>
      <c r="K2066" s="168">
        <f ca="1">('Input Parameters'!$E$27/'Input Parameters'!$E$38)^$J2066</f>
        <v>5.2465577099876641E-2</v>
      </c>
      <c r="L2066" s="69">
        <f ca="1">$H2066*$C2066*'Input Parameters'!$E$25*K2066</f>
        <v>7.5182122169445842</v>
      </c>
      <c r="M2066" s="24">
        <f t="shared" ca="1" si="297"/>
        <v>0.5933314540337401</v>
      </c>
      <c r="N2066" s="15">
        <f ca="1">_xlfn.NORM.INV(M2066,'Input Parameters'!$E$29,'Input Parameters'!$F$29)</f>
        <v>0.10002361231741355</v>
      </c>
      <c r="O2066" s="8">
        <f t="shared" ca="1" si="298"/>
        <v>0.94296510918606158</v>
      </c>
      <c r="P2066" s="30">
        <f ca="1">_xlfn.LOGNORM.INV(O2066,'Input Parameters'!$H$30,'Input Parameters'!$I$30)</f>
        <v>5.6603094672982017</v>
      </c>
      <c r="Q2066" s="10">
        <f t="shared" ca="1" si="299"/>
        <v>0.8923277604696902</v>
      </c>
      <c r="R2066" s="30">
        <f>IF('Input Parameters'!$E$32=0,0,_xlfn.BETA.INV(Q2066,'Input Parameters'!$L$32,'Input Parameters'!$M$32,'Input Parameters'!$J$32,'Input Parameters'!$K$32))</f>
        <v>0</v>
      </c>
      <c r="S2066" s="10">
        <f t="shared" ca="1" si="300"/>
        <v>0.47736194371156648</v>
      </c>
      <c r="T2066" s="26">
        <f ca="1">_xlfn.LOGNORM.INV(S2066,'Input Parameters'!$H$34,'Input Parameters'!$I$34)</f>
        <v>50.052616977418239</v>
      </c>
      <c r="U2066" s="10">
        <f t="shared" ca="1" si="301"/>
        <v>0.64695930401937307</v>
      </c>
      <c r="V2066" s="30">
        <f ca="1">_xlfn.BETA.INV(U2066,'Input Parameters'!$L$36,'Input Parameters'!$M$36,'Input Parameters'!$J$36,'Input Parameters'!$K$36)</f>
        <v>0.64536684838026925</v>
      </c>
      <c r="W2066" s="2">
        <f ca="1">N2066+(P2066-N2066)*(1-ERF((T2066-R2066)/(2*SQRT(L2066*'Input Parameters'!$E$38))))</f>
        <v>1.1941634901162139</v>
      </c>
      <c r="X2066">
        <f t="shared" ca="1" si="302"/>
        <v>0</v>
      </c>
      <c r="Y2066" s="7"/>
    </row>
    <row r="2067" spans="1:25" ht="15" customHeight="1" x14ac:dyDescent="0.25">
      <c r="A2067" s="139">
        <v>2060</v>
      </c>
      <c r="B2067" s="10">
        <f t="shared" ca="1" si="293"/>
        <v>0.44312066559761232</v>
      </c>
      <c r="C2067" s="60">
        <f ca="1">_xlfn.NORM.INV(B2067,'Input Parameters'!$E$15,'Input Parameters'!$F$15)</f>
        <v>263.21418600620228</v>
      </c>
      <c r="D2067" s="10">
        <f t="shared" ca="1" si="294"/>
        <v>8.8061186251021439E-2</v>
      </c>
      <c r="E2067" s="62">
        <f ca="1">IF(_xlfn.NORM.INV(D2067,'Input Parameters'!$E$17,'Input Parameters'!$F$17)&lt;3500,3500,IF(_xlfn.NORM.INV(D2067,'Input Parameters'!$E$17,'Input Parameters'!$F$17)&gt;5500,5500,_xlfn.NORM.INV(D2067,'Input Parameters'!$E$17,'Input Parameters'!$F$17)))</f>
        <v>3853.0462205182357</v>
      </c>
      <c r="F2067" s="10">
        <f t="shared" ca="1" si="295"/>
        <v>0.10390764517354067</v>
      </c>
      <c r="G2067" s="64">
        <f ca="1">_xlfn.NORM.INV(F2067,'Input Parameters'!$E$20,'Input Parameters'!$F$20)</f>
        <v>274.21070960508206</v>
      </c>
      <c r="H2067" s="57">
        <f ca="1">EXP(E2067*(1/'Input Parameters'!$E$23-1/G2067))</f>
        <v>0.40745038171441883</v>
      </c>
      <c r="I2067" s="10">
        <f t="shared" ca="1" si="296"/>
        <v>0.55274460089212341</v>
      </c>
      <c r="J2067" s="30">
        <f ca="1">_xlfn.BETA.INV(I2067,'Input Parameters'!$L$26,'Input Parameters'!$M$26,'Input Parameters'!$J$26,'Input Parameters'!$K$26)</f>
        <v>0.68249665165549667</v>
      </c>
      <c r="K2067" s="168">
        <f ca="1">('Input Parameters'!$E$27/'Input Parameters'!$E$38)^$J2067</f>
        <v>7.4796842823928265E-3</v>
      </c>
      <c r="L2067" s="69">
        <f ca="1">$H2067*$C2067*'Input Parameters'!$E$25*K2067</f>
        <v>0.80217161011736848</v>
      </c>
      <c r="M2067" s="24">
        <f t="shared" ca="1" si="297"/>
        <v>0.80347222279078923</v>
      </c>
      <c r="N2067" s="15">
        <f ca="1">_xlfn.NORM.INV(M2067,'Input Parameters'!$E$29,'Input Parameters'!$F$29)</f>
        <v>0.10008540892235887</v>
      </c>
      <c r="O2067" s="8">
        <f t="shared" ca="1" si="298"/>
        <v>0.29198831889359833</v>
      </c>
      <c r="P2067" s="30">
        <f ca="1">_xlfn.LOGNORM.INV(O2067,'Input Parameters'!$H$30,'Input Parameters'!$I$30)</f>
        <v>2.0717045824182887</v>
      </c>
      <c r="Q2067" s="10">
        <f t="shared" ca="1" si="299"/>
        <v>0.9790218570888054</v>
      </c>
      <c r="R2067" s="30">
        <f>IF('Input Parameters'!$E$32=0,0,_xlfn.BETA.INV(Q2067,'Input Parameters'!$L$32,'Input Parameters'!$M$32,'Input Parameters'!$J$32,'Input Parameters'!$K$32))</f>
        <v>0</v>
      </c>
      <c r="S2067" s="10">
        <f t="shared" ca="1" si="300"/>
        <v>0.42862473755765673</v>
      </c>
      <c r="T2067" s="26">
        <f ca="1">_xlfn.LOGNORM.INV(S2067,'Input Parameters'!$H$34,'Input Parameters'!$I$34)</f>
        <v>49.291260112627171</v>
      </c>
      <c r="U2067" s="10">
        <f t="shared" ca="1" si="301"/>
        <v>0.441842907836413</v>
      </c>
      <c r="V2067" s="30">
        <f ca="1">_xlfn.BETA.INV(U2067,'Input Parameters'!$L$36,'Input Parameters'!$M$36,'Input Parameters'!$J$36,'Input Parameters'!$K$36)</f>
        <v>0.56391749916308997</v>
      </c>
      <c r="W2067" s="2">
        <f ca="1">N2067+(P2067-N2067)*(1-ERF((T2067-R2067)/(2*SQRT(L2067*'Input Parameters'!$E$38))))</f>
        <v>0.10028180342824906</v>
      </c>
      <c r="X2067">
        <f t="shared" ca="1" si="302"/>
        <v>1</v>
      </c>
      <c r="Y2067" s="7"/>
    </row>
    <row r="2068" spans="1:25" ht="15" customHeight="1" x14ac:dyDescent="0.25">
      <c r="A2068" s="139">
        <v>2061</v>
      </c>
      <c r="B2068" s="10">
        <f t="shared" ca="1" si="293"/>
        <v>0.35166685611749149</v>
      </c>
      <c r="C2068" s="60">
        <f ca="1">_xlfn.NORM.INV(B2068,'Input Parameters'!$E$15,'Input Parameters'!$F$15)</f>
        <v>250.32902738983668</v>
      </c>
      <c r="D2068" s="10">
        <f t="shared" ca="1" si="294"/>
        <v>0.46692228605889818</v>
      </c>
      <c r="E2068" s="62">
        <f ca="1">IF(_xlfn.NORM.INV(D2068,'Input Parameters'!$E$17,'Input Parameters'!$F$17)&lt;3500,3500,IF(_xlfn.NORM.INV(D2068,'Input Parameters'!$E$17,'Input Parameters'!$F$17)&gt;5500,5500,_xlfn.NORM.INV(D2068,'Input Parameters'!$E$17,'Input Parameters'!$F$17)))</f>
        <v>4741.8938661821239</v>
      </c>
      <c r="F2068" s="10">
        <f t="shared" ca="1" si="295"/>
        <v>0.40366734303678586</v>
      </c>
      <c r="G2068" s="64">
        <f ca="1">_xlfn.NORM.INV(F2068,'Input Parameters'!$E$20,'Input Parameters'!$F$20)</f>
        <v>281.01609852418545</v>
      </c>
      <c r="H2068" s="57">
        <f ca="1">EXP(E2068*(1/'Input Parameters'!$E$23-1/G2068))</f>
        <v>0.50349972557804967</v>
      </c>
      <c r="I2068" s="10">
        <f t="shared" ca="1" si="296"/>
        <v>0.8955995238293375</v>
      </c>
      <c r="J2068" s="30">
        <f ca="1">_xlfn.BETA.INV(I2068,'Input Parameters'!$L$26,'Input Parameters'!$M$26,'Input Parameters'!$J$26,'Input Parameters'!$K$26)</f>
        <v>0.83625783659300534</v>
      </c>
      <c r="K2068" s="168">
        <f ca="1">('Input Parameters'!$E$27/'Input Parameters'!$E$38)^$J2068</f>
        <v>2.4824797268033598E-3</v>
      </c>
      <c r="L2068" s="69">
        <f ca="1">$H2068*$C2068*'Input Parameters'!$E$25*K2068</f>
        <v>0.31289322580129514</v>
      </c>
      <c r="M2068" s="24">
        <f t="shared" ca="1" si="297"/>
        <v>0.31790912685012396</v>
      </c>
      <c r="N2068" s="15">
        <f ca="1">_xlfn.NORM.INV(M2068,'Input Parameters'!$E$29,'Input Parameters'!$F$29)</f>
        <v>9.9952644637701801E-2</v>
      </c>
      <c r="O2068" s="8">
        <f t="shared" ca="1" si="298"/>
        <v>0.21627162852223769</v>
      </c>
      <c r="P2068" s="30">
        <f ca="1">_xlfn.LOGNORM.INV(O2068,'Input Parameters'!$H$30,'Input Parameters'!$I$30)</f>
        <v>1.8520514160554049</v>
      </c>
      <c r="Q2068" s="10">
        <f t="shared" ca="1" si="299"/>
        <v>0.58056493862404512</v>
      </c>
      <c r="R2068" s="30">
        <f>IF('Input Parameters'!$E$32=0,0,_xlfn.BETA.INV(Q2068,'Input Parameters'!$L$32,'Input Parameters'!$M$32,'Input Parameters'!$J$32,'Input Parameters'!$K$32))</f>
        <v>0</v>
      </c>
      <c r="S2068" s="10">
        <f t="shared" ca="1" si="300"/>
        <v>0.530876021172069</v>
      </c>
      <c r="T2068" s="26">
        <f ca="1">_xlfn.LOGNORM.INV(S2068,'Input Parameters'!$H$34,'Input Parameters'!$I$34)</f>
        <v>50.896327355489454</v>
      </c>
      <c r="U2068" s="10">
        <f t="shared" ca="1" si="301"/>
        <v>0.34408720431605611</v>
      </c>
      <c r="V2068" s="30">
        <f ca="1">_xlfn.BETA.INV(U2068,'Input Parameters'!$L$36,'Input Parameters'!$M$36,'Input Parameters'!$J$36,'Input Parameters'!$K$36)</f>
        <v>0.52718570661393338</v>
      </c>
      <c r="W2068" s="2">
        <f ca="1">N2068+(P2068-N2068)*(1-ERF((T2068-R2068)/(2*SQRT(L2068*'Input Parameters'!$E$38))))</f>
        <v>9.9952644855631462E-2</v>
      </c>
      <c r="X2068">
        <f t="shared" ca="1" si="302"/>
        <v>1</v>
      </c>
      <c r="Y2068" s="7"/>
    </row>
    <row r="2069" spans="1:25" ht="15" customHeight="1" x14ac:dyDescent="0.25">
      <c r="A2069" s="139">
        <v>2062</v>
      </c>
      <c r="B2069" s="10">
        <f t="shared" ca="1" si="293"/>
        <v>0.88683244123984906</v>
      </c>
      <c r="C2069" s="60">
        <f ca="1">_xlfn.NORM.INV(B2069,'Input Parameters'!$E$15,'Input Parameters'!$F$15)</f>
        <v>336.53332240803798</v>
      </c>
      <c r="D2069" s="10">
        <f t="shared" ca="1" si="294"/>
        <v>0.24862693325803875</v>
      </c>
      <c r="E2069" s="62">
        <f ca="1">IF(_xlfn.NORM.INV(D2069,'Input Parameters'!$E$17,'Input Parameters'!$F$17)&lt;3500,3500,IF(_xlfn.NORM.INV(D2069,'Input Parameters'!$E$17,'Input Parameters'!$F$17)&gt;5500,5500,_xlfn.NORM.INV(D2069,'Input Parameters'!$E$17,'Input Parameters'!$F$17)))</f>
        <v>4324.8281503677827</v>
      </c>
      <c r="F2069" s="10">
        <f t="shared" ca="1" si="295"/>
        <v>0.58220893140141827</v>
      </c>
      <c r="G2069" s="64">
        <f ca="1">_xlfn.NORM.INV(F2069,'Input Parameters'!$E$20,'Input Parameters'!$F$20)</f>
        <v>284.04056965134578</v>
      </c>
      <c r="H2069" s="57">
        <f ca="1">EXP(E2069*(1/'Input Parameters'!$E$23-1/G2069))</f>
        <v>0.63005497932422116</v>
      </c>
      <c r="I2069" s="10">
        <f t="shared" ca="1" si="296"/>
        <v>0.97672247082151897</v>
      </c>
      <c r="J2069" s="30">
        <f ca="1">_xlfn.BETA.INV(I2069,'Input Parameters'!$L$26,'Input Parameters'!$M$26,'Input Parameters'!$J$26,'Input Parameters'!$K$26)</f>
        <v>0.90640410865766619</v>
      </c>
      <c r="K2069" s="168">
        <f ca="1">('Input Parameters'!$E$27/'Input Parameters'!$E$38)^$J2069</f>
        <v>1.5009482491923352E-3</v>
      </c>
      <c r="L2069" s="69">
        <f ca="1">$H2069*$C2069*'Input Parameters'!$E$25*K2069</f>
        <v>0.3182528047766589</v>
      </c>
      <c r="M2069" s="24">
        <f t="shared" ca="1" si="297"/>
        <v>2.7602469088380599E-2</v>
      </c>
      <c r="N2069" s="15">
        <f ca="1">_xlfn.NORM.INV(M2069,'Input Parameters'!$E$29,'Input Parameters'!$F$29)</f>
        <v>9.9808274023053117E-2</v>
      </c>
      <c r="O2069" s="8">
        <f t="shared" ca="1" si="298"/>
        <v>0.19362238955464806</v>
      </c>
      <c r="P2069" s="30">
        <f ca="1">_xlfn.LOGNORM.INV(O2069,'Input Parameters'!$H$30,'Input Parameters'!$I$30)</f>
        <v>1.7835547815666346</v>
      </c>
      <c r="Q2069" s="10">
        <f t="shared" ca="1" si="299"/>
        <v>0.75296359808202973</v>
      </c>
      <c r="R2069" s="30">
        <f>IF('Input Parameters'!$E$32=0,0,_xlfn.BETA.INV(Q2069,'Input Parameters'!$L$32,'Input Parameters'!$M$32,'Input Parameters'!$J$32,'Input Parameters'!$K$32))</f>
        <v>0</v>
      </c>
      <c r="S2069" s="10">
        <f t="shared" ca="1" si="300"/>
        <v>1.5382353331315768E-3</v>
      </c>
      <c r="T2069" s="26">
        <f ca="1">_xlfn.LOGNORM.INV(S2069,'Input Parameters'!$H$34,'Input Parameters'!$I$34)</f>
        <v>34.868312625364801</v>
      </c>
      <c r="U2069" s="10">
        <f t="shared" ca="1" si="301"/>
        <v>0.94538255278911187</v>
      </c>
      <c r="V2069" s="30">
        <f ca="1">_xlfn.BETA.INV(U2069,'Input Parameters'!$L$36,'Input Parameters'!$M$36,'Input Parameters'!$J$36,'Input Parameters'!$K$36)</f>
        <v>0.86124191991456445</v>
      </c>
      <c r="W2069" s="2">
        <f ca="1">N2069+(P2069-N2069)*(1-ERF((T2069-R2069)/(2*SQRT(L2069*'Input Parameters'!$E$38))))</f>
        <v>9.982914740255984E-2</v>
      </c>
      <c r="X2069">
        <f t="shared" ca="1" si="302"/>
        <v>1</v>
      </c>
      <c r="Y2069" s="7"/>
    </row>
    <row r="2070" spans="1:25" ht="15" customHeight="1" x14ac:dyDescent="0.25">
      <c r="A2070" s="139">
        <v>2063</v>
      </c>
      <c r="B2070" s="10">
        <f t="shared" ca="1" si="293"/>
        <v>4.3294728336601418E-3</v>
      </c>
      <c r="C2070" s="60">
        <f ca="1">_xlfn.NORM.INV(B2070,'Input Parameters'!$E$15,'Input Parameters'!$F$15)</f>
        <v>128.6967430600306</v>
      </c>
      <c r="D2070" s="10">
        <f t="shared" ca="1" si="294"/>
        <v>6.4076184344742826E-2</v>
      </c>
      <c r="E2070" s="62">
        <f ca="1">IF(_xlfn.NORM.INV(D2070,'Input Parameters'!$E$17,'Input Parameters'!$F$17)&lt;3500,3500,IF(_xlfn.NORM.INV(D2070,'Input Parameters'!$E$17,'Input Parameters'!$F$17)&gt;5500,5500,_xlfn.NORM.INV(D2070,'Input Parameters'!$E$17,'Input Parameters'!$F$17)))</f>
        <v>3735.0001262041869</v>
      </c>
      <c r="F2070" s="10">
        <f t="shared" ca="1" si="295"/>
        <v>0.96071287875084632</v>
      </c>
      <c r="G2070" s="64">
        <f ca="1">_xlfn.NORM.INV(F2070,'Input Parameters'!$E$20,'Input Parameters'!$F$20)</f>
        <v>294.43542883624394</v>
      </c>
      <c r="H2070" s="57">
        <f ca="1">EXP(E2070*(1/'Input Parameters'!$E$23-1/G2070))</f>
        <v>1.067467609091211</v>
      </c>
      <c r="I2070" s="10">
        <f t="shared" ca="1" si="296"/>
        <v>0.18945325527223755</v>
      </c>
      <c r="J2070" s="30">
        <f ca="1">_xlfn.BETA.INV(I2070,'Input Parameters'!$L$26,'Input Parameters'!$M$26,'Input Parameters'!$J$26,'Input Parameters'!$K$26)</f>
        <v>0.51329090239710107</v>
      </c>
      <c r="K2070" s="168">
        <f ca="1">('Input Parameters'!$E$27/'Input Parameters'!$E$38)^$J2070</f>
        <v>2.5176409926031235E-2</v>
      </c>
      <c r="L2070" s="69">
        <f ca="1">$H2070*$C2070*'Input Parameters'!$E$25*K2070</f>
        <v>3.4587252411907428</v>
      </c>
      <c r="M2070" s="24">
        <f t="shared" ca="1" si="297"/>
        <v>0.23382404348498265</v>
      </c>
      <c r="N2070" s="15">
        <f ca="1">_xlfn.NORM.INV(M2070,'Input Parameters'!$E$29,'Input Parameters'!$F$29)</f>
        <v>9.9927368891763693E-2</v>
      </c>
      <c r="O2070" s="8">
        <f t="shared" ca="1" si="298"/>
        <v>0.47900951779817202</v>
      </c>
      <c r="P2070" s="30">
        <f ca="1">_xlfn.LOGNORM.INV(O2070,'Input Parameters'!$H$30,'Input Parameters'!$I$30)</f>
        <v>2.6173819524111606</v>
      </c>
      <c r="Q2070" s="10">
        <f t="shared" ca="1" si="299"/>
        <v>0.29096400151654722</v>
      </c>
      <c r="R2070" s="30">
        <f>IF('Input Parameters'!$E$32=0,0,_xlfn.BETA.INV(Q2070,'Input Parameters'!$L$32,'Input Parameters'!$M$32,'Input Parameters'!$J$32,'Input Parameters'!$K$32))</f>
        <v>0</v>
      </c>
      <c r="S2070" s="10">
        <f t="shared" ca="1" si="300"/>
        <v>1.0564575145685429E-2</v>
      </c>
      <c r="T2070" s="26">
        <f ca="1">_xlfn.LOGNORM.INV(S2070,'Input Parameters'!$H$34,'Input Parameters'!$I$34)</f>
        <v>37.828094109284905</v>
      </c>
      <c r="U2070" s="10">
        <f t="shared" ca="1" si="301"/>
        <v>0.32796989463080706</v>
      </c>
      <c r="V2070" s="30">
        <f ca="1">_xlfn.BETA.INV(U2070,'Input Parameters'!$L$36,'Input Parameters'!$M$36,'Input Parameters'!$J$36,'Input Parameters'!$K$36)</f>
        <v>0.52102996306254645</v>
      </c>
      <c r="W2070" s="2">
        <f ca="1">N2070+(P2070-N2070)*(1-ERF((T2070-R2070)/(2*SQRT(L2070*'Input Parameters'!$E$38))))</f>
        <v>0.47844305994293118</v>
      </c>
      <c r="X2070">
        <f t="shared" ca="1" si="302"/>
        <v>1</v>
      </c>
      <c r="Y2070" s="7"/>
    </row>
    <row r="2071" spans="1:25" ht="15" customHeight="1" x14ac:dyDescent="0.25">
      <c r="A2071" s="139">
        <v>2064</v>
      </c>
      <c r="B2071" s="10">
        <f t="shared" ca="1" si="293"/>
        <v>0.3389798181467667</v>
      </c>
      <c r="C2071" s="60">
        <f ca="1">_xlfn.NORM.INV(B2071,'Input Parameters'!$E$15,'Input Parameters'!$F$15)</f>
        <v>248.46342857962497</v>
      </c>
      <c r="D2071" s="10">
        <f t="shared" ca="1" si="294"/>
        <v>4.0383785404804806E-2</v>
      </c>
      <c r="E2071" s="62">
        <f ca="1">IF(_xlfn.NORM.INV(D2071,'Input Parameters'!$E$17,'Input Parameters'!$F$17)&lt;3500,3500,IF(_xlfn.NORM.INV(D2071,'Input Parameters'!$E$17,'Input Parameters'!$F$17)&gt;5500,5500,_xlfn.NORM.INV(D2071,'Input Parameters'!$E$17,'Input Parameters'!$F$17)))</f>
        <v>3577.6252048610713</v>
      </c>
      <c r="F2071" s="10">
        <f t="shared" ca="1" si="295"/>
        <v>0.97445722441735561</v>
      </c>
      <c r="G2071" s="64">
        <f ca="1">_xlfn.NORM.INV(F2071,'Input Parameters'!$E$20,'Input Parameters'!$F$20)</f>
        <v>295.72009487241615</v>
      </c>
      <c r="H2071" s="57">
        <f ca="1">EXP(E2071*(1/'Input Parameters'!$E$23-1/G2071))</f>
        <v>1.1222365321053063</v>
      </c>
      <c r="I2071" s="10">
        <f t="shared" ca="1" si="296"/>
        <v>0.32841394265752832</v>
      </c>
      <c r="J2071" s="30">
        <f ca="1">_xlfn.BETA.INV(I2071,'Input Parameters'!$L$26,'Input Parameters'!$M$26,'Input Parameters'!$J$26,'Input Parameters'!$K$26)</f>
        <v>0.58783389001506703</v>
      </c>
      <c r="K2071" s="168">
        <f ca="1">('Input Parameters'!$E$27/'Input Parameters'!$E$38)^$J2071</f>
        <v>1.4749494646891775E-2</v>
      </c>
      <c r="L2071" s="69">
        <f ca="1">$H2071*$C2071*'Input Parameters'!$E$25*K2071</f>
        <v>4.1126714525511003</v>
      </c>
      <c r="M2071" s="24">
        <f t="shared" ca="1" si="297"/>
        <v>0.98777862903957792</v>
      </c>
      <c r="N2071" s="15">
        <f ca="1">_xlfn.NORM.INV(M2071,'Input Parameters'!$E$29,'Input Parameters'!$F$29)</f>
        <v>0.10022500977337651</v>
      </c>
      <c r="O2071" s="8">
        <f t="shared" ca="1" si="298"/>
        <v>0.61653893062774578</v>
      </c>
      <c r="P2071" s="30">
        <f ca="1">_xlfn.LOGNORM.INV(O2071,'Input Parameters'!$H$30,'Input Parameters'!$I$30)</f>
        <v>3.0865553597559345</v>
      </c>
      <c r="Q2071" s="10">
        <f t="shared" ca="1" si="299"/>
        <v>0.98127343298259551</v>
      </c>
      <c r="R2071" s="30">
        <f>IF('Input Parameters'!$E$32=0,0,_xlfn.BETA.INV(Q2071,'Input Parameters'!$L$32,'Input Parameters'!$M$32,'Input Parameters'!$J$32,'Input Parameters'!$K$32))</f>
        <v>0</v>
      </c>
      <c r="S2071" s="10">
        <f t="shared" ca="1" si="300"/>
        <v>0.67255627354297909</v>
      </c>
      <c r="T2071" s="26">
        <f ca="1">_xlfn.LOGNORM.INV(S2071,'Input Parameters'!$H$34,'Input Parameters'!$I$34)</f>
        <v>53.292770839712212</v>
      </c>
      <c r="U2071" s="10">
        <f t="shared" ca="1" si="301"/>
        <v>0.57027157630510161</v>
      </c>
      <c r="V2071" s="30">
        <f ca="1">_xlfn.BETA.INV(U2071,'Input Parameters'!$L$36,'Input Parameters'!$M$36,'Input Parameters'!$J$36,'Input Parameters'!$K$36)</f>
        <v>0.61332060280188516</v>
      </c>
      <c r="W2071" s="2">
        <f ca="1">N2071+(P2071-N2071)*(1-ERF((T2071-R2071)/(2*SQRT(L2071*'Input Parameters'!$E$38))))</f>
        <v>0.28878585929508671</v>
      </c>
      <c r="X2071">
        <f t="shared" ca="1" si="302"/>
        <v>1</v>
      </c>
      <c r="Y2071" s="7"/>
    </row>
    <row r="2072" spans="1:25" ht="15" customHeight="1" x14ac:dyDescent="0.25">
      <c r="A2072" s="139">
        <v>2065</v>
      </c>
      <c r="B2072" s="10">
        <f t="shared" ca="1" si="293"/>
        <v>0.87893522452606587</v>
      </c>
      <c r="C2072" s="60">
        <f ca="1">_xlfn.NORM.INV(B2072,'Input Parameters'!$E$15,'Input Parameters'!$F$15)</f>
        <v>334.35621233561608</v>
      </c>
      <c r="D2072" s="10">
        <f t="shared" ca="1" si="294"/>
        <v>0.49960323308830001</v>
      </c>
      <c r="E2072" s="62">
        <f ca="1">IF(_xlfn.NORM.INV(D2072,'Input Parameters'!$E$17,'Input Parameters'!$F$17)&lt;3500,3500,IF(_xlfn.NORM.INV(D2072,'Input Parameters'!$E$17,'Input Parameters'!$F$17)&gt;5500,5500,_xlfn.NORM.INV(D2072,'Input Parameters'!$E$17,'Input Parameters'!$F$17)))</f>
        <v>4799.3038168737176</v>
      </c>
      <c r="F2072" s="10">
        <f t="shared" ca="1" si="295"/>
        <v>0.2047485559230463</v>
      </c>
      <c r="G2072" s="64">
        <f ca="1">_xlfn.NORM.INV(F2072,'Input Parameters'!$E$20,'Input Parameters'!$F$20)</f>
        <v>277.12398118019291</v>
      </c>
      <c r="H2072" s="57">
        <f ca="1">EXP(E2072*(1/'Input Parameters'!$E$23-1/G2072))</f>
        <v>0.39284500129911476</v>
      </c>
      <c r="I2072" s="10">
        <f t="shared" ca="1" si="296"/>
        <v>0.86781668920876565</v>
      </c>
      <c r="J2072" s="30">
        <f ca="1">_xlfn.BETA.INV(I2072,'Input Parameters'!$L$26,'Input Parameters'!$M$26,'Input Parameters'!$J$26,'Input Parameters'!$K$26)</f>
        <v>0.81991264604216041</v>
      </c>
      <c r="K2072" s="168">
        <f ca="1">('Input Parameters'!$E$27/'Input Parameters'!$E$38)^$J2072</f>
        <v>2.7912859136123777E-3</v>
      </c>
      <c r="L2072" s="69">
        <f ca="1">$H2072*$C2072*'Input Parameters'!$E$25*K2072</f>
        <v>0.3666358699748008</v>
      </c>
      <c r="M2072" s="24">
        <f t="shared" ca="1" si="297"/>
        <v>0.81026365217404805</v>
      </c>
      <c r="N2072" s="15">
        <f ca="1">_xlfn.NORM.INV(M2072,'Input Parameters'!$E$29,'Input Parameters'!$F$29)</f>
        <v>0.10008788682864725</v>
      </c>
      <c r="O2072" s="8">
        <f t="shared" ca="1" si="298"/>
        <v>0.29666579783834979</v>
      </c>
      <c r="P2072" s="30">
        <f ca="1">_xlfn.LOGNORM.INV(O2072,'Input Parameters'!$H$30,'Input Parameters'!$I$30)</f>
        <v>2.0850282808441412</v>
      </c>
      <c r="Q2072" s="10">
        <f t="shared" ca="1" si="299"/>
        <v>0.66231867402867162</v>
      </c>
      <c r="R2072" s="30">
        <f>IF('Input Parameters'!$E$32=0,0,_xlfn.BETA.INV(Q2072,'Input Parameters'!$L$32,'Input Parameters'!$M$32,'Input Parameters'!$J$32,'Input Parameters'!$K$32))</f>
        <v>0</v>
      </c>
      <c r="S2072" s="10">
        <f t="shared" ca="1" si="300"/>
        <v>0.42809233832849392</v>
      </c>
      <c r="T2072" s="26">
        <f ca="1">_xlfn.LOGNORM.INV(S2072,'Input Parameters'!$H$34,'Input Parameters'!$I$34)</f>
        <v>49.282935498165195</v>
      </c>
      <c r="U2072" s="10">
        <f t="shared" ca="1" si="301"/>
        <v>3.1721901169938227E-2</v>
      </c>
      <c r="V2072" s="30">
        <f ca="1">_xlfn.BETA.INV(U2072,'Input Parameters'!$L$36,'Input Parameters'!$M$36,'Input Parameters'!$J$36,'Input Parameters'!$K$36)</f>
        <v>0.35919777175247281</v>
      </c>
      <c r="W2072" s="2">
        <f ca="1">N2072+(P2072-N2072)*(1-ERF((T2072-R2072)/(2*SQRT(L2072*'Input Parameters'!$E$38))))</f>
        <v>0.10008790400122787</v>
      </c>
      <c r="X2072">
        <f t="shared" ca="1" si="302"/>
        <v>1</v>
      </c>
      <c r="Y2072" s="7"/>
    </row>
    <row r="2073" spans="1:25" ht="15" customHeight="1" x14ac:dyDescent="0.25">
      <c r="A2073" s="139">
        <v>2066</v>
      </c>
      <c r="B2073" s="10">
        <f t="shared" ca="1" si="293"/>
        <v>0.40775517738889211</v>
      </c>
      <c r="C2073" s="60">
        <f ca="1">_xlfn.NORM.INV(B2073,'Input Parameters'!$E$15,'Input Parameters'!$F$15)</f>
        <v>258.32260688372639</v>
      </c>
      <c r="D2073" s="10">
        <f t="shared" ca="1" si="294"/>
        <v>5.9844181044989786E-2</v>
      </c>
      <c r="E2073" s="62">
        <f ca="1">IF(_xlfn.NORM.INV(D2073,'Input Parameters'!$E$17,'Input Parameters'!$F$17)&lt;3500,3500,IF(_xlfn.NORM.INV(D2073,'Input Parameters'!$E$17,'Input Parameters'!$F$17)&gt;5500,5500,_xlfn.NORM.INV(D2073,'Input Parameters'!$E$17,'Input Parameters'!$F$17)))</f>
        <v>3710.7419152381149</v>
      </c>
      <c r="F2073" s="10">
        <f t="shared" ca="1" si="295"/>
        <v>0.54689229697888175</v>
      </c>
      <c r="G2073" s="64">
        <f ca="1">_xlfn.NORM.INV(F2073,'Input Parameters'!$E$20,'Input Parameters'!$F$20)</f>
        <v>283.43935067450741</v>
      </c>
      <c r="H2073" s="57">
        <f ca="1">EXP(E2073*(1/'Input Parameters'!$E$23-1/G2073))</f>
        <v>0.65438016729667048</v>
      </c>
      <c r="I2073" s="10">
        <f t="shared" ca="1" si="296"/>
        <v>0.56679945103304941</v>
      </c>
      <c r="J2073" s="30">
        <f ca="1">_xlfn.BETA.INV(I2073,'Input Parameters'!$L$26,'Input Parameters'!$M$26,'Input Parameters'!$J$26,'Input Parameters'!$K$26)</f>
        <v>0.68808265945560632</v>
      </c>
      <c r="K2073" s="168">
        <f ca="1">('Input Parameters'!$E$27/'Input Parameters'!$E$38)^$J2073</f>
        <v>7.1859089360875074E-3</v>
      </c>
      <c r="L2073" s="69">
        <f ca="1">$H2073*$C2073*'Input Parameters'!$E$25*K2073</f>
        <v>1.214714602883286</v>
      </c>
      <c r="M2073" s="24">
        <f t="shared" ca="1" si="297"/>
        <v>0.85184598809907397</v>
      </c>
      <c r="N2073" s="15">
        <f ca="1">_xlfn.NORM.INV(M2073,'Input Parameters'!$E$29,'Input Parameters'!$F$29)</f>
        <v>0.10010443834364746</v>
      </c>
      <c r="O2073" s="8">
        <f t="shared" ca="1" si="298"/>
        <v>0.93209383712715566</v>
      </c>
      <c r="P2073" s="30">
        <f ca="1">_xlfn.LOGNORM.INV(O2073,'Input Parameters'!$H$30,'Input Parameters'!$I$30)</f>
        <v>5.4283145037697738</v>
      </c>
      <c r="Q2073" s="10">
        <f t="shared" ca="1" si="299"/>
        <v>0.16275674247798155</v>
      </c>
      <c r="R2073" s="30">
        <f>IF('Input Parameters'!$E$32=0,0,_xlfn.BETA.INV(Q2073,'Input Parameters'!$L$32,'Input Parameters'!$M$32,'Input Parameters'!$J$32,'Input Parameters'!$K$32))</f>
        <v>0</v>
      </c>
      <c r="S2073" s="10">
        <f t="shared" ca="1" si="300"/>
        <v>5.2873329141851944E-2</v>
      </c>
      <c r="T2073" s="26">
        <f ca="1">_xlfn.LOGNORM.INV(S2073,'Input Parameters'!$H$34,'Input Parameters'!$I$34)</f>
        <v>41.211866479824842</v>
      </c>
      <c r="U2073" s="10">
        <f t="shared" ca="1" si="301"/>
        <v>0.32845782271691493</v>
      </c>
      <c r="V2073" s="30">
        <f ca="1">_xlfn.BETA.INV(U2073,'Input Parameters'!$L$36,'Input Parameters'!$M$36,'Input Parameters'!$J$36,'Input Parameters'!$K$36)</f>
        <v>0.52121711673182003</v>
      </c>
      <c r="W2073" s="2">
        <f ca="1">N2073+(P2073-N2073)*(1-ERF((T2073-R2073)/(2*SQRT(L2073*'Input Parameters'!$E$38))))</f>
        <v>0.14375304060084848</v>
      </c>
      <c r="X2073">
        <f t="shared" ca="1" si="302"/>
        <v>1</v>
      </c>
      <c r="Y2073" s="7"/>
    </row>
    <row r="2074" spans="1:25" ht="15" customHeight="1" x14ac:dyDescent="0.25">
      <c r="A2074" s="139">
        <v>2067</v>
      </c>
      <c r="B2074" s="10">
        <f t="shared" ca="1" si="293"/>
        <v>0.51851761106383187</v>
      </c>
      <c r="C2074" s="60">
        <f ca="1">_xlfn.NORM.INV(B2074,'Input Parameters'!$E$15,'Input Parameters'!$F$15)</f>
        <v>273.48358826004585</v>
      </c>
      <c r="D2074" s="10">
        <f t="shared" ca="1" si="294"/>
        <v>0.90248116908723441</v>
      </c>
      <c r="E2074" s="62">
        <f ca="1">IF(_xlfn.NORM.INV(D2074,'Input Parameters'!$E$17,'Input Parameters'!$F$17)&lt;3500,3500,IF(_xlfn.NORM.INV(D2074,'Input Parameters'!$E$17,'Input Parameters'!$F$17)&gt;5500,5500,_xlfn.NORM.INV(D2074,'Input Parameters'!$E$17,'Input Parameters'!$F$17)))</f>
        <v>5500</v>
      </c>
      <c r="F2074" s="10">
        <f t="shared" ca="1" si="295"/>
        <v>0.37011100535488617</v>
      </c>
      <c r="G2074" s="64">
        <f ca="1">_xlfn.NORM.INV(F2074,'Input Parameters'!$E$20,'Input Parameters'!$F$20)</f>
        <v>280.4285522838602</v>
      </c>
      <c r="H2074" s="57">
        <f ca="1">EXP(E2074*(1/'Input Parameters'!$E$23-1/G2074))</f>
        <v>0.43305971671622651</v>
      </c>
      <c r="I2074" s="10">
        <f t="shared" ca="1" si="296"/>
        <v>0.37672566848173905</v>
      </c>
      <c r="J2074" s="30">
        <f ca="1">_xlfn.BETA.INV(I2074,'Input Parameters'!$L$26,'Input Parameters'!$M$26,'Input Parameters'!$J$26,'Input Parameters'!$K$26)</f>
        <v>0.60976536913680202</v>
      </c>
      <c r="K2074" s="168">
        <f ca="1">('Input Parameters'!$E$27/'Input Parameters'!$E$38)^$J2074</f>
        <v>1.260248227130769E-2</v>
      </c>
      <c r="L2074" s="69">
        <f ca="1">$H2074*$C2074*'Input Parameters'!$E$25*K2074</f>
        <v>1.4925715253765937</v>
      </c>
      <c r="M2074" s="24">
        <f t="shared" ca="1" si="297"/>
        <v>0.8047711000171166</v>
      </c>
      <c r="N2074" s="15">
        <f ca="1">_xlfn.NORM.INV(M2074,'Input Parameters'!$E$29,'Input Parameters'!$F$29)</f>
        <v>0.10008587874369677</v>
      </c>
      <c r="O2074" s="8">
        <f t="shared" ca="1" si="298"/>
        <v>0.88207697737395341</v>
      </c>
      <c r="P2074" s="30">
        <f ca="1">_xlfn.LOGNORM.INV(O2074,'Input Parameters'!$H$30,'Input Parameters'!$I$30)</f>
        <v>4.6974345004374909</v>
      </c>
      <c r="Q2074" s="10">
        <f t="shared" ca="1" si="299"/>
        <v>0.55552016563487128</v>
      </c>
      <c r="R2074" s="30">
        <f>IF('Input Parameters'!$E$32=0,0,_xlfn.BETA.INV(Q2074,'Input Parameters'!$L$32,'Input Parameters'!$M$32,'Input Parameters'!$J$32,'Input Parameters'!$K$32))</f>
        <v>0</v>
      </c>
      <c r="S2074" s="10">
        <f t="shared" ca="1" si="300"/>
        <v>0.34396814464624126</v>
      </c>
      <c r="T2074" s="26">
        <f ca="1">_xlfn.LOGNORM.INV(S2074,'Input Parameters'!$H$34,'Input Parameters'!$I$34)</f>
        <v>47.948694944255926</v>
      </c>
      <c r="U2074" s="10">
        <f t="shared" ca="1" si="301"/>
        <v>5.9391406659735524E-2</v>
      </c>
      <c r="V2074" s="30">
        <f ca="1">_xlfn.BETA.INV(U2074,'Input Parameters'!$L$36,'Input Parameters'!$M$36,'Input Parameters'!$J$36,'Input Parameters'!$K$36)</f>
        <v>0.38749019942097584</v>
      </c>
      <c r="W2074" s="2">
        <f ca="1">N2074+(P2074-N2074)*(1-ERF((T2074-R2074)/(2*SQRT(L2074*'Input Parameters'!$E$38))))</f>
        <v>0.1254484606888506</v>
      </c>
      <c r="X2074">
        <f t="shared" ca="1" si="302"/>
        <v>1</v>
      </c>
      <c r="Y2074" s="7"/>
    </row>
    <row r="2075" spans="1:25" ht="15" customHeight="1" x14ac:dyDescent="0.25">
      <c r="A2075" s="139">
        <v>2068</v>
      </c>
      <c r="B2075" s="10">
        <f t="shared" ca="1" si="293"/>
        <v>0.69716915211115182</v>
      </c>
      <c r="C2075" s="60">
        <f ca="1">_xlfn.NORM.INV(B2075,'Input Parameters'!$E$15,'Input Parameters'!$F$15)</f>
        <v>298.94596934879416</v>
      </c>
      <c r="D2075" s="10">
        <f t="shared" ca="1" si="294"/>
        <v>8.0327887450611479E-2</v>
      </c>
      <c r="E2075" s="62">
        <f ca="1">IF(_xlfn.NORM.INV(D2075,'Input Parameters'!$E$17,'Input Parameters'!$F$17)&lt;3500,3500,IF(_xlfn.NORM.INV(D2075,'Input Parameters'!$E$17,'Input Parameters'!$F$17)&gt;5500,5500,_xlfn.NORM.INV(D2075,'Input Parameters'!$E$17,'Input Parameters'!$F$17)))</f>
        <v>3817.9913910433488</v>
      </c>
      <c r="F2075" s="10">
        <f t="shared" ca="1" si="295"/>
        <v>0.94005361713443636</v>
      </c>
      <c r="G2075" s="64">
        <f ca="1">_xlfn.NORM.INV(F2075,'Input Parameters'!$E$20,'Input Parameters'!$F$20)</f>
        <v>293.06999980326685</v>
      </c>
      <c r="H2075" s="57">
        <f ca="1">EXP(E2075*(1/'Input Parameters'!$E$23-1/G2075))</f>
        <v>1.0063451821396134</v>
      </c>
      <c r="I2075" s="10">
        <f t="shared" ca="1" si="296"/>
        <v>0.23787889200026013</v>
      </c>
      <c r="J2075" s="30">
        <f ca="1">_xlfn.BETA.INV(I2075,'Input Parameters'!$L$26,'Input Parameters'!$M$26,'Input Parameters'!$J$26,'Input Parameters'!$K$26)</f>
        <v>0.54195033436314777</v>
      </c>
      <c r="K2075" s="168">
        <f ca="1">('Input Parameters'!$E$27/'Input Parameters'!$E$38)^$J2075</f>
        <v>2.049810936307046E-2</v>
      </c>
      <c r="L2075" s="69">
        <f ca="1">$H2075*$C2075*'Input Parameters'!$E$25*K2075</f>
        <v>6.1667093528957384</v>
      </c>
      <c r="M2075" s="24">
        <f t="shared" ca="1" si="297"/>
        <v>0.29873359944934486</v>
      </c>
      <c r="N2075" s="15">
        <f ca="1">_xlfn.NORM.INV(M2075,'Input Parameters'!$E$29,'Input Parameters'!$F$29)</f>
        <v>9.9947195369707947E-2</v>
      </c>
      <c r="O2075" s="8">
        <f t="shared" ca="1" si="298"/>
        <v>5.3256613249935914E-2</v>
      </c>
      <c r="P2075" s="30">
        <f ca="1">_xlfn.LOGNORM.INV(O2075,'Input Parameters'!$H$30,'Input Parameters'!$I$30)</f>
        <v>1.2518057306792172</v>
      </c>
      <c r="Q2075" s="10">
        <f t="shared" ca="1" si="299"/>
        <v>0.28106739202343611</v>
      </c>
      <c r="R2075" s="30">
        <f>IF('Input Parameters'!$E$32=0,0,_xlfn.BETA.INV(Q2075,'Input Parameters'!$L$32,'Input Parameters'!$M$32,'Input Parameters'!$J$32,'Input Parameters'!$K$32))</f>
        <v>0</v>
      </c>
      <c r="S2075" s="10">
        <f t="shared" ca="1" si="300"/>
        <v>3.1078944597090152E-2</v>
      </c>
      <c r="T2075" s="26">
        <f ca="1">_xlfn.LOGNORM.INV(S2075,'Input Parameters'!$H$34,'Input Parameters'!$I$34)</f>
        <v>39.96089642040161</v>
      </c>
      <c r="U2075" s="10">
        <f t="shared" ca="1" si="301"/>
        <v>0.96957129448593604</v>
      </c>
      <c r="V2075" s="30">
        <f ca="1">_xlfn.BETA.INV(U2075,'Input Parameters'!$L$36,'Input Parameters'!$M$36,'Input Parameters'!$J$36,'Input Parameters'!$K$36)</f>
        <v>0.91264487164622032</v>
      </c>
      <c r="W2075" s="2">
        <f ca="1">N2075+(P2075-N2075)*(1-ERF((T2075-R2075)/(2*SQRT(L2075*'Input Parameters'!$E$38))))</f>
        <v>0.39387137740686629</v>
      </c>
      <c r="X2075">
        <f t="shared" ca="1" si="302"/>
        <v>1</v>
      </c>
      <c r="Y2075" s="7"/>
    </row>
    <row r="2076" spans="1:25" ht="15" customHeight="1" x14ac:dyDescent="0.25">
      <c r="A2076" s="139">
        <v>2069</v>
      </c>
      <c r="B2076" s="10">
        <f t="shared" ca="1" si="293"/>
        <v>0.93251336630026505</v>
      </c>
      <c r="C2076" s="60">
        <f ca="1">_xlfn.NORM.INV(B2076,'Input Parameters'!$E$15,'Input Parameters'!$F$15)</f>
        <v>351.9741796737693</v>
      </c>
      <c r="D2076" s="10">
        <f t="shared" ca="1" si="294"/>
        <v>0.48781665590001144</v>
      </c>
      <c r="E2076" s="62">
        <f ca="1">IF(_xlfn.NORM.INV(D2076,'Input Parameters'!$E$17,'Input Parameters'!$F$17)&lt;3500,3500,IF(_xlfn.NORM.INV(D2076,'Input Parameters'!$E$17,'Input Parameters'!$F$17)&gt;5500,5500,_xlfn.NORM.INV(D2076,'Input Parameters'!$E$17,'Input Parameters'!$F$17)))</f>
        <v>4778.6192956632685</v>
      </c>
      <c r="F2076" s="10">
        <f t="shared" ca="1" si="295"/>
        <v>0.94534551658533283</v>
      </c>
      <c r="G2076" s="64">
        <f ca="1">_xlfn.NORM.INV(F2076,'Input Parameters'!$E$20,'Input Parameters'!$F$20)</f>
        <v>293.37875606915946</v>
      </c>
      <c r="H2076" s="57">
        <f ca="1">EXP(E2076*(1/'Input Parameters'!$E$23-1/G2076))</f>
        <v>1.025393674333632</v>
      </c>
      <c r="I2076" s="10">
        <f t="shared" ca="1" si="296"/>
        <v>0.32634908120065109</v>
      </c>
      <c r="J2076" s="30">
        <f ca="1">_xlfn.BETA.INV(I2076,'Input Parameters'!$L$26,'Input Parameters'!$M$26,'Input Parameters'!$J$26,'Input Parameters'!$K$26)</f>
        <v>0.58686503858086236</v>
      </c>
      <c r="K2076" s="168">
        <f ca="1">('Input Parameters'!$E$27/'Input Parameters'!$E$38)^$J2076</f>
        <v>1.4852354655299117E-2</v>
      </c>
      <c r="L2076" s="69">
        <f ca="1">$H2076*$C2076*'Input Parameters'!$E$25*K2076</f>
        <v>5.3603944694714256</v>
      </c>
      <c r="M2076" s="24">
        <f t="shared" ca="1" si="297"/>
        <v>0.99809892246825704</v>
      </c>
      <c r="N2076" s="15">
        <f ca="1">_xlfn.NORM.INV(M2076,'Input Parameters'!$E$29,'Input Parameters'!$F$29)</f>
        <v>0.10028941260408858</v>
      </c>
      <c r="O2076" s="8">
        <f t="shared" ca="1" si="298"/>
        <v>0.38179631992144247</v>
      </c>
      <c r="P2076" s="30">
        <f ca="1">_xlfn.LOGNORM.INV(O2076,'Input Parameters'!$H$30,'Input Parameters'!$I$30)</f>
        <v>2.3278946313159561</v>
      </c>
      <c r="Q2076" s="10">
        <f t="shared" ca="1" si="299"/>
        <v>0.30840067937667959</v>
      </c>
      <c r="R2076" s="30">
        <f>IF('Input Parameters'!$E$32=0,0,_xlfn.BETA.INV(Q2076,'Input Parameters'!$L$32,'Input Parameters'!$M$32,'Input Parameters'!$J$32,'Input Parameters'!$K$32))</f>
        <v>0</v>
      </c>
      <c r="S2076" s="10">
        <f t="shared" ca="1" si="300"/>
        <v>9.6239155014377631E-2</v>
      </c>
      <c r="T2076" s="26">
        <f ca="1">_xlfn.LOGNORM.INV(S2076,'Input Parameters'!$H$34,'Input Parameters'!$I$34)</f>
        <v>42.856827994043414</v>
      </c>
      <c r="U2076" s="10">
        <f t="shared" ca="1" si="301"/>
        <v>0.80597602198075591</v>
      </c>
      <c r="V2076" s="30">
        <f ca="1">_xlfn.BETA.INV(U2076,'Input Parameters'!$L$36,'Input Parameters'!$M$36,'Input Parameters'!$J$36,'Input Parameters'!$K$36)</f>
        <v>0.72743381141914631</v>
      </c>
      <c r="W2076" s="2">
        <f ca="1">N2076+(P2076-N2076)*(1-ERF((T2076-R2076)/(2*SQRT(L2076*'Input Parameters'!$E$38))))</f>
        <v>0.52479977195867689</v>
      </c>
      <c r="X2076">
        <f t="shared" ca="1" si="302"/>
        <v>1</v>
      </c>
      <c r="Y2076" s="7"/>
    </row>
    <row r="2077" spans="1:25" ht="15" customHeight="1" x14ac:dyDescent="0.25">
      <c r="A2077" s="139">
        <v>2070</v>
      </c>
      <c r="B2077" s="10">
        <f t="shared" ca="1" si="293"/>
        <v>0.43970964065758111</v>
      </c>
      <c r="C2077" s="60">
        <f ca="1">_xlfn.NORM.INV(B2077,'Input Parameters'!$E$15,'Input Parameters'!$F$15)</f>
        <v>262.74576136861037</v>
      </c>
      <c r="D2077" s="10">
        <f t="shared" ca="1" si="294"/>
        <v>0.70563986431735626</v>
      </c>
      <c r="E2077" s="62">
        <f ca="1">IF(_xlfn.NORM.INV(D2077,'Input Parameters'!$E$17,'Input Parameters'!$F$17)&lt;3500,3500,IF(_xlfn.NORM.INV(D2077,'Input Parameters'!$E$17,'Input Parameters'!$F$17)&gt;5500,5500,_xlfn.NORM.INV(D2077,'Input Parameters'!$E$17,'Input Parameters'!$F$17)))</f>
        <v>5178.4840163225135</v>
      </c>
      <c r="F2077" s="10">
        <f t="shared" ca="1" si="295"/>
        <v>0.59313401942239452</v>
      </c>
      <c r="G2077" s="64">
        <f ca="1">_xlfn.NORM.INV(F2077,'Input Parameters'!$E$20,'Input Parameters'!$F$20)</f>
        <v>284.22861593847961</v>
      </c>
      <c r="H2077" s="57">
        <f ca="1">EXP(E2077*(1/'Input Parameters'!$E$23-1/G2077))</f>
        <v>0.58212632266398379</v>
      </c>
      <c r="I2077" s="10">
        <f t="shared" ca="1" si="296"/>
        <v>0.71576200478540641</v>
      </c>
      <c r="J2077" s="30">
        <f ca="1">_xlfn.BETA.INV(I2077,'Input Parameters'!$L$26,'Input Parameters'!$M$26,'Input Parameters'!$J$26,'Input Parameters'!$K$26)</f>
        <v>0.74825930586099676</v>
      </c>
      <c r="K2077" s="168">
        <f ca="1">('Input Parameters'!$E$27/'Input Parameters'!$E$38)^$J2077</f>
        <v>4.6667994865533169E-3</v>
      </c>
      <c r="L2077" s="69">
        <f ca="1">$H2077*$C2077*'Input Parameters'!$E$25*K2077</f>
        <v>0.71379269298248582</v>
      </c>
      <c r="M2077" s="24">
        <f t="shared" ca="1" si="297"/>
        <v>0.70544372939966982</v>
      </c>
      <c r="N2077" s="15">
        <f ca="1">_xlfn.NORM.INV(M2077,'Input Parameters'!$E$29,'Input Parameters'!$F$29)</f>
        <v>0.10005401225197433</v>
      </c>
      <c r="O2077" s="8">
        <f t="shared" ca="1" si="298"/>
        <v>0.11502382495010932</v>
      </c>
      <c r="P2077" s="30">
        <f ca="1">_xlfn.LOGNORM.INV(O2077,'Input Parameters'!$H$30,'Input Parameters'!$I$30)</f>
        <v>1.5220712939586751</v>
      </c>
      <c r="Q2077" s="10">
        <f t="shared" ca="1" si="299"/>
        <v>0.46834705355625783</v>
      </c>
      <c r="R2077" s="30">
        <f>IF('Input Parameters'!$E$32=0,0,_xlfn.BETA.INV(Q2077,'Input Parameters'!$L$32,'Input Parameters'!$M$32,'Input Parameters'!$J$32,'Input Parameters'!$K$32))</f>
        <v>0</v>
      </c>
      <c r="S2077" s="10">
        <f t="shared" ca="1" si="300"/>
        <v>0.17317660067569318</v>
      </c>
      <c r="T2077" s="26">
        <f ca="1">_xlfn.LOGNORM.INV(S2077,'Input Parameters'!$H$34,'Input Parameters'!$I$34)</f>
        <v>44.830531475713784</v>
      </c>
      <c r="U2077" s="10">
        <f t="shared" ca="1" si="301"/>
        <v>0.99601032642165577</v>
      </c>
      <c r="V2077" s="30">
        <f ca="1">_xlfn.BETA.INV(U2077,'Input Parameters'!$L$36,'Input Parameters'!$M$36,'Input Parameters'!$J$36,'Input Parameters'!$K$36)</f>
        <v>1.0619047015701144</v>
      </c>
      <c r="W2077" s="2">
        <f ca="1">N2077+(P2077-N2077)*(1-ERF((T2077-R2077)/(2*SQRT(L2077*'Input Parameters'!$E$38))))</f>
        <v>0.10030338991258318</v>
      </c>
      <c r="X2077">
        <f t="shared" ca="1" si="302"/>
        <v>1</v>
      </c>
      <c r="Y2077" s="7"/>
    </row>
    <row r="2078" spans="1:25" ht="15" customHeight="1" x14ac:dyDescent="0.25">
      <c r="A2078" s="139">
        <v>2071</v>
      </c>
      <c r="B2078" s="10">
        <f t="shared" ca="1" si="293"/>
        <v>0.52847899823350408</v>
      </c>
      <c r="C2078" s="60">
        <f ca="1">_xlfn.NORM.INV(B2078,'Input Parameters'!$E$15,'Input Parameters'!$F$15)</f>
        <v>274.83915877803298</v>
      </c>
      <c r="D2078" s="10">
        <f t="shared" ca="1" si="294"/>
        <v>0.20712866280379627</v>
      </c>
      <c r="E2078" s="62">
        <f ca="1">IF(_xlfn.NORM.INV(D2078,'Input Parameters'!$E$17,'Input Parameters'!$F$17)&lt;3500,3500,IF(_xlfn.NORM.INV(D2078,'Input Parameters'!$E$17,'Input Parameters'!$F$17)&gt;5500,5500,_xlfn.NORM.INV(D2078,'Input Parameters'!$E$17,'Input Parameters'!$F$17)))</f>
        <v>4228.5027726444068</v>
      </c>
      <c r="F2078" s="10">
        <f t="shared" ca="1" si="295"/>
        <v>4.354395770140107E-2</v>
      </c>
      <c r="G2078" s="64">
        <f ca="1">_xlfn.NORM.INV(F2078,'Input Parameters'!$E$20,'Input Parameters'!$F$20)</f>
        <v>271.1865468866136</v>
      </c>
      <c r="H2078" s="57">
        <f ca="1">EXP(E2078*(1/'Input Parameters'!$E$23-1/G2078))</f>
        <v>0.31433700671604436</v>
      </c>
      <c r="I2078" s="10">
        <f t="shared" ca="1" si="296"/>
        <v>0.10728280972710069</v>
      </c>
      <c r="J2078" s="30">
        <f ca="1">_xlfn.BETA.INV(I2078,'Input Parameters'!$L$26,'Input Parameters'!$M$26,'Input Parameters'!$J$26,'Input Parameters'!$K$26)</f>
        <v>0.45147929583564195</v>
      </c>
      <c r="K2078" s="168">
        <f ca="1">('Input Parameters'!$E$27/'Input Parameters'!$E$38)^$J2078</f>
        <v>3.9223794466482456E-2</v>
      </c>
      <c r="L2078" s="69">
        <f ca="1">$H2078*$C2078*'Input Parameters'!$E$25*K2078</f>
        <v>3.3886266995147514</v>
      </c>
      <c r="M2078" s="24">
        <f t="shared" ca="1" si="297"/>
        <v>0.82188975649296891</v>
      </c>
      <c r="N2078" s="15">
        <f ca="1">_xlfn.NORM.INV(M2078,'Input Parameters'!$E$29,'Input Parameters'!$F$29)</f>
        <v>0.10009225908093206</v>
      </c>
      <c r="O2078" s="8">
        <f t="shared" ca="1" si="298"/>
        <v>0.80915041754817452</v>
      </c>
      <c r="P2078" s="30">
        <f ca="1">_xlfn.LOGNORM.INV(O2078,'Input Parameters'!$H$30,'Input Parameters'!$I$30)</f>
        <v>4.0562743871903155</v>
      </c>
      <c r="Q2078" s="10">
        <f t="shared" ca="1" si="299"/>
        <v>0.36743187070487138</v>
      </c>
      <c r="R2078" s="30">
        <f>IF('Input Parameters'!$E$32=0,0,_xlfn.BETA.INV(Q2078,'Input Parameters'!$L$32,'Input Parameters'!$M$32,'Input Parameters'!$J$32,'Input Parameters'!$K$32))</f>
        <v>0</v>
      </c>
      <c r="S2078" s="10">
        <f t="shared" ca="1" si="300"/>
        <v>0.10130056371048912</v>
      </c>
      <c r="T2078" s="26">
        <f ca="1">_xlfn.LOGNORM.INV(S2078,'Input Parameters'!$H$34,'Input Parameters'!$I$34)</f>
        <v>43.012433897259456</v>
      </c>
      <c r="U2078" s="10">
        <f t="shared" ca="1" si="301"/>
        <v>0.14375206760067227</v>
      </c>
      <c r="V2078" s="30">
        <f ca="1">_xlfn.BETA.INV(U2078,'Input Parameters'!$L$36,'Input Parameters'!$M$36,'Input Parameters'!$J$36,'Input Parameters'!$K$36)</f>
        <v>0.44171124079834551</v>
      </c>
      <c r="W2078" s="2">
        <f ca="1">N2078+(P2078-N2078)*(1-ERF((T2078-R2078)/(2*SQRT(L2078*'Input Parameters'!$E$38))))</f>
        <v>0.4897376972100278</v>
      </c>
      <c r="X2078">
        <f t="shared" ca="1" si="302"/>
        <v>0</v>
      </c>
      <c r="Y2078" s="7"/>
    </row>
    <row r="2079" spans="1:25" ht="15" customHeight="1" x14ac:dyDescent="0.25">
      <c r="A2079" s="139">
        <v>2072</v>
      </c>
      <c r="B2079" s="10">
        <f t="shared" ca="1" si="293"/>
        <v>0.68498196471792305</v>
      </c>
      <c r="C2079" s="60">
        <f ca="1">_xlfn.NORM.INV(B2079,'Input Parameters'!$E$15,'Input Parameters'!$F$15)</f>
        <v>297.07088377065941</v>
      </c>
      <c r="D2079" s="10">
        <f t="shared" ca="1" si="294"/>
        <v>0.42737318809172353</v>
      </c>
      <c r="E2079" s="62">
        <f ca="1">IF(_xlfn.NORM.INV(D2079,'Input Parameters'!$E$17,'Input Parameters'!$F$17)&lt;3500,3500,IF(_xlfn.NORM.INV(D2079,'Input Parameters'!$E$17,'Input Parameters'!$F$17)&gt;5500,5500,_xlfn.NORM.INV(D2079,'Input Parameters'!$E$17,'Input Parameters'!$F$17)))</f>
        <v>4671.8539277586242</v>
      </c>
      <c r="F2079" s="10">
        <f t="shared" ca="1" si="295"/>
        <v>0.61537138311784445</v>
      </c>
      <c r="G2079" s="64">
        <f ca="1">_xlfn.NORM.INV(F2079,'Input Parameters'!$E$20,'Input Parameters'!$F$20)</f>
        <v>284.61542225563386</v>
      </c>
      <c r="H2079" s="57">
        <f ca="1">EXP(E2079*(1/'Input Parameters'!$E$23-1/G2079))</f>
        <v>0.62763623454753792</v>
      </c>
      <c r="I2079" s="10">
        <f t="shared" ca="1" si="296"/>
        <v>0.3820667639966735</v>
      </c>
      <c r="J2079" s="30">
        <f ca="1">_xlfn.BETA.INV(I2079,'Input Parameters'!$L$26,'Input Parameters'!$M$26,'Input Parameters'!$J$26,'Input Parameters'!$K$26)</f>
        <v>0.61211381154736622</v>
      </c>
      <c r="K2079" s="168">
        <f ca="1">('Input Parameters'!$E$27/'Input Parameters'!$E$38)^$J2079</f>
        <v>1.2391966094260017E-2</v>
      </c>
      <c r="L2079" s="69">
        <f ca="1">$H2079*$C2079*'Input Parameters'!$E$25*K2079</f>
        <v>2.3105124495403349</v>
      </c>
      <c r="M2079" s="24">
        <f t="shared" ca="1" si="297"/>
        <v>9.9129726578269461E-2</v>
      </c>
      <c r="N2079" s="15">
        <f ca="1">_xlfn.NORM.INV(M2079,'Input Parameters'!$E$29,'Input Parameters'!$F$29)</f>
        <v>9.9871347371985081E-2</v>
      </c>
      <c r="O2079" s="8">
        <f t="shared" ca="1" si="298"/>
        <v>0.3182495148315555</v>
      </c>
      <c r="P2079" s="30">
        <f ca="1">_xlfn.LOGNORM.INV(O2079,'Input Parameters'!$H$30,'Input Parameters'!$I$30)</f>
        <v>2.1464035572246947</v>
      </c>
      <c r="Q2079" s="10">
        <f t="shared" ca="1" si="299"/>
        <v>0.17658857306208142</v>
      </c>
      <c r="R2079" s="30">
        <f>IF('Input Parameters'!$E$32=0,0,_xlfn.BETA.INV(Q2079,'Input Parameters'!$L$32,'Input Parameters'!$M$32,'Input Parameters'!$J$32,'Input Parameters'!$K$32))</f>
        <v>0</v>
      </c>
      <c r="S2079" s="10">
        <f t="shared" ca="1" si="300"/>
        <v>7.4142884448464397E-2</v>
      </c>
      <c r="T2079" s="26">
        <f ca="1">_xlfn.LOGNORM.INV(S2079,'Input Parameters'!$H$34,'Input Parameters'!$I$34)</f>
        <v>42.10399317002117</v>
      </c>
      <c r="U2079" s="10">
        <f t="shared" ca="1" si="301"/>
        <v>4.8156502532271883E-2</v>
      </c>
      <c r="V2079" s="30">
        <f ca="1">_xlfn.BETA.INV(U2079,'Input Parameters'!$L$36,'Input Parameters'!$M$36,'Input Parameters'!$J$36,'Input Parameters'!$K$36)</f>
        <v>0.37729870894941636</v>
      </c>
      <c r="W2079" s="2">
        <f ca="1">N2079+(P2079-N2079)*(1-ERF((T2079-R2079)/(2*SQRT(L2079*'Input Parameters'!$E$38))))</f>
        <v>0.20251561900849202</v>
      </c>
      <c r="X2079">
        <f t="shared" ca="1" si="302"/>
        <v>1</v>
      </c>
      <c r="Y2079" s="7"/>
    </row>
    <row r="2080" spans="1:25" ht="15" customHeight="1" x14ac:dyDescent="0.25">
      <c r="A2080" s="139">
        <v>2073</v>
      </c>
      <c r="B2080" s="10">
        <f t="shared" ca="1" si="293"/>
        <v>0.21111906913038259</v>
      </c>
      <c r="C2080" s="60">
        <f ca="1">_xlfn.NORM.INV(B2080,'Input Parameters'!$E$15,'Input Parameters'!$F$15)</f>
        <v>227.47456032323095</v>
      </c>
      <c r="D2080" s="10">
        <f t="shared" ca="1" si="294"/>
        <v>0.47327989794637715</v>
      </c>
      <c r="E2080" s="62">
        <f ca="1">IF(_xlfn.NORM.INV(D2080,'Input Parameters'!$E$17,'Input Parameters'!$F$17)&lt;3500,3500,IF(_xlfn.NORM.INV(D2080,'Input Parameters'!$E$17,'Input Parameters'!$F$17)&gt;5500,5500,_xlfn.NORM.INV(D2080,'Input Parameters'!$E$17,'Input Parameters'!$F$17)))</f>
        <v>4753.0807370769899</v>
      </c>
      <c r="F2080" s="10">
        <f t="shared" ca="1" si="295"/>
        <v>0.79790326554102886</v>
      </c>
      <c r="G2080" s="64">
        <f ca="1">_xlfn.NORM.INV(F2080,'Input Parameters'!$E$20,'Input Parameters'!$F$20)</f>
        <v>288.238840598227</v>
      </c>
      <c r="H2080" s="57">
        <f ca="1">EXP(E2080*(1/'Input Parameters'!$E$23-1/G2080))</f>
        <v>0.76800499355196827</v>
      </c>
      <c r="I2080" s="10">
        <f t="shared" ca="1" si="296"/>
        <v>0.13211590258559902</v>
      </c>
      <c r="J2080" s="30">
        <f ca="1">_xlfn.BETA.INV(I2080,'Input Parameters'!$L$26,'Input Parameters'!$M$26,'Input Parameters'!$J$26,'Input Parameters'!$K$26)</f>
        <v>0.47271286668995743</v>
      </c>
      <c r="K2080" s="168">
        <f ca="1">('Input Parameters'!$E$27/'Input Parameters'!$E$38)^$J2080</f>
        <v>3.3682373405172231E-2</v>
      </c>
      <c r="L2080" s="69">
        <f ca="1">$H2080*$C2080*'Input Parameters'!$E$25*K2080</f>
        <v>5.8843644662073897</v>
      </c>
      <c r="M2080" s="24">
        <f t="shared" ca="1" si="297"/>
        <v>0.30874755778119944</v>
      </c>
      <c r="N2080" s="15">
        <f ca="1">_xlfn.NORM.INV(M2080,'Input Parameters'!$E$29,'Input Parameters'!$F$29)</f>
        <v>9.9950059644542372E-2</v>
      </c>
      <c r="O2080" s="8">
        <f t="shared" ca="1" si="298"/>
        <v>0.62869083438885132</v>
      </c>
      <c r="P2080" s="30">
        <f ca="1">_xlfn.LOGNORM.INV(O2080,'Input Parameters'!$H$30,'Input Parameters'!$I$30)</f>
        <v>3.1335441024308657</v>
      </c>
      <c r="Q2080" s="10">
        <f t="shared" ca="1" si="299"/>
        <v>0.4911089923406099</v>
      </c>
      <c r="R2080" s="30">
        <f>IF('Input Parameters'!$E$32=0,0,_xlfn.BETA.INV(Q2080,'Input Parameters'!$L$32,'Input Parameters'!$M$32,'Input Parameters'!$J$32,'Input Parameters'!$K$32))</f>
        <v>0</v>
      </c>
      <c r="S2080" s="10">
        <f t="shared" ca="1" si="300"/>
        <v>0.20778559849968703</v>
      </c>
      <c r="T2080" s="26">
        <f ca="1">_xlfn.LOGNORM.INV(S2080,'Input Parameters'!$H$34,'Input Parameters'!$I$34)</f>
        <v>45.548257204565111</v>
      </c>
      <c r="U2080" s="10">
        <f t="shared" ca="1" si="301"/>
        <v>6.6746950056731924E-3</v>
      </c>
      <c r="V2080" s="30">
        <f ca="1">_xlfn.BETA.INV(U2080,'Input Parameters'!$L$36,'Input Parameters'!$M$36,'Input Parameters'!$J$36,'Input Parameters'!$K$36)</f>
        <v>0.3096708795610309</v>
      </c>
      <c r="W2080" s="2">
        <f ca="1">N2080+(P2080-N2080)*(1-ERF((T2080-R2080)/(2*SQRT(L2080*'Input Parameters'!$E$38))))</f>
        <v>0.6589508334146823</v>
      </c>
      <c r="X2080">
        <f t="shared" ca="1" si="302"/>
        <v>0</v>
      </c>
      <c r="Y2080" s="7"/>
    </row>
    <row r="2081" spans="1:25" ht="15" customHeight="1" x14ac:dyDescent="0.25">
      <c r="A2081" s="139">
        <v>2074</v>
      </c>
      <c r="B2081" s="10">
        <f t="shared" ca="1" si="293"/>
        <v>0.93894588825674608</v>
      </c>
      <c r="C2081" s="60">
        <f ca="1">_xlfn.NORM.INV(B2081,'Input Parameters'!$E$15,'Input Parameters'!$F$15)</f>
        <v>354.74943793549085</v>
      </c>
      <c r="D2081" s="10">
        <f t="shared" ca="1" si="294"/>
        <v>0.26644587398863007</v>
      </c>
      <c r="E2081" s="62">
        <f ca="1">IF(_xlfn.NORM.INV(D2081,'Input Parameters'!$E$17,'Input Parameters'!$F$17)&lt;3500,3500,IF(_xlfn.NORM.INV(D2081,'Input Parameters'!$E$17,'Input Parameters'!$F$17)&gt;5500,5500,_xlfn.NORM.INV(D2081,'Input Parameters'!$E$17,'Input Parameters'!$F$17)))</f>
        <v>4363.4815316690119</v>
      </c>
      <c r="F2081" s="10">
        <f t="shared" ca="1" si="295"/>
        <v>0.76410011522936772</v>
      </c>
      <c r="G2081" s="64">
        <f ca="1">_xlfn.NORM.INV(F2081,'Input Parameters'!$E$20,'Input Parameters'!$F$20)</f>
        <v>287.47101042309561</v>
      </c>
      <c r="H2081" s="57">
        <f ca="1">EXP(E2081*(1/'Input Parameters'!$E$23-1/G2081))</f>
        <v>0.75370261957857088</v>
      </c>
      <c r="I2081" s="10">
        <f t="shared" ca="1" si="296"/>
        <v>0.33346670818007218</v>
      </c>
      <c r="J2081" s="30">
        <f ca="1">_xlfn.BETA.INV(I2081,'Input Parameters'!$L$26,'Input Parameters'!$M$26,'Input Parameters'!$J$26,'Input Parameters'!$K$26)</f>
        <v>0.59019268714737594</v>
      </c>
      <c r="K2081" s="168">
        <f ca="1">('Input Parameters'!$E$27/'Input Parameters'!$E$38)^$J2081</f>
        <v>1.4502036866375433E-2</v>
      </c>
      <c r="L2081" s="69">
        <f ca="1">$H2081*$C2081*'Input Parameters'!$E$25*K2081</f>
        <v>3.8774905279869438</v>
      </c>
      <c r="M2081" s="24">
        <f t="shared" ca="1" si="297"/>
        <v>3.5945772846059487E-2</v>
      </c>
      <c r="N2081" s="15">
        <f ca="1">_xlfn.NORM.INV(M2081,'Input Parameters'!$E$29,'Input Parameters'!$F$29)</f>
        <v>9.9820019570589572E-2</v>
      </c>
      <c r="O2081" s="8">
        <f t="shared" ca="1" si="298"/>
        <v>0.2486326803463611</v>
      </c>
      <c r="P2081" s="30">
        <f ca="1">_xlfn.LOGNORM.INV(O2081,'Input Parameters'!$H$30,'Input Parameters'!$I$30)</f>
        <v>1.9471933871017506</v>
      </c>
      <c r="Q2081" s="10">
        <f t="shared" ca="1" si="299"/>
        <v>8.6159396186544779E-2</v>
      </c>
      <c r="R2081" s="30">
        <f>IF('Input Parameters'!$E$32=0,0,_xlfn.BETA.INV(Q2081,'Input Parameters'!$L$32,'Input Parameters'!$M$32,'Input Parameters'!$J$32,'Input Parameters'!$K$32))</f>
        <v>0</v>
      </c>
      <c r="S2081" s="10">
        <f t="shared" ca="1" si="300"/>
        <v>4.5203573501479744E-2</v>
      </c>
      <c r="T2081" s="26">
        <f ca="1">_xlfn.LOGNORM.INV(S2081,'Input Parameters'!$H$34,'Input Parameters'!$I$34)</f>
        <v>40.825520238125748</v>
      </c>
      <c r="U2081" s="10">
        <f t="shared" ca="1" si="301"/>
        <v>0.6432603732043376</v>
      </c>
      <c r="V2081" s="30">
        <f ca="1">_xlfn.BETA.INV(U2081,'Input Parameters'!$L$36,'Input Parameters'!$M$36,'Input Parameters'!$J$36,'Input Parameters'!$K$36)</f>
        <v>0.64374978685304129</v>
      </c>
      <c r="W2081" s="2">
        <f ca="1">N2081+(P2081-N2081)*(1-ERF((T2081-R2081)/(2*SQRT(L2081*'Input Parameters'!$E$38))))</f>
        <v>0.36333211666601023</v>
      </c>
      <c r="X2081">
        <f t="shared" ca="1" si="302"/>
        <v>1</v>
      </c>
      <c r="Y2081" s="7"/>
    </row>
    <row r="2082" spans="1:25" ht="15" customHeight="1" x14ac:dyDescent="0.25">
      <c r="A2082" s="139">
        <v>2075</v>
      </c>
      <c r="B2082" s="10">
        <f t="shared" ca="1" si="293"/>
        <v>8.3730015799124313E-2</v>
      </c>
      <c r="C2082" s="60">
        <f ca="1">_xlfn.NORM.INV(B2082,'Input Parameters'!$E$15,'Input Parameters'!$F$15)</f>
        <v>196.15796104677844</v>
      </c>
      <c r="D2082" s="10">
        <f t="shared" ca="1" si="294"/>
        <v>0.14220294184008442</v>
      </c>
      <c r="E2082" s="62">
        <f ca="1">IF(_xlfn.NORM.INV(D2082,'Input Parameters'!$E$17,'Input Parameters'!$F$17)&lt;3500,3500,IF(_xlfn.NORM.INV(D2082,'Input Parameters'!$E$17,'Input Parameters'!$F$17)&gt;5500,5500,_xlfn.NORM.INV(D2082,'Input Parameters'!$E$17,'Input Parameters'!$F$17)))</f>
        <v>4050.668009683146</v>
      </c>
      <c r="F2082" s="10">
        <f t="shared" ca="1" si="295"/>
        <v>0.67095331992468032</v>
      </c>
      <c r="G2082" s="64">
        <f ca="1">_xlfn.NORM.INV(F2082,'Input Parameters'!$E$20,'Input Parameters'!$F$20)</f>
        <v>285.61506552377205</v>
      </c>
      <c r="H2082" s="57">
        <f ca="1">EXP(E2082*(1/'Input Parameters'!$E$23-1/G2082))</f>
        <v>0.70184052242271078</v>
      </c>
      <c r="I2082" s="10">
        <f t="shared" ca="1" si="296"/>
        <v>0.17957283589736039</v>
      </c>
      <c r="J2082" s="30">
        <f ca="1">_xlfn.BETA.INV(I2082,'Input Parameters'!$L$26,'Input Parameters'!$M$26,'Input Parameters'!$J$26,'Input Parameters'!$K$26)</f>
        <v>0.50691634366023508</v>
      </c>
      <c r="K2082" s="168">
        <f ca="1">('Input Parameters'!$E$27/'Input Parameters'!$E$38)^$J2082</f>
        <v>2.6354322500533593E-2</v>
      </c>
      <c r="L2082" s="69">
        <f ca="1">$H2082*$C2082*'Input Parameters'!$E$25*K2082</f>
        <v>3.6282418999598027</v>
      </c>
      <c r="M2082" s="24">
        <f t="shared" ca="1" si="297"/>
        <v>0.65946643582869469</v>
      </c>
      <c r="N2082" s="15">
        <f ca="1">_xlfn.NORM.INV(M2082,'Input Parameters'!$E$29,'Input Parameters'!$F$29)</f>
        <v>0.10004110073730339</v>
      </c>
      <c r="O2082" s="8">
        <f t="shared" ca="1" si="298"/>
        <v>0.80973661923644691</v>
      </c>
      <c r="P2082" s="30">
        <f ca="1">_xlfn.LOGNORM.INV(O2082,'Input Parameters'!$H$30,'Input Parameters'!$I$30)</f>
        <v>4.0604082253354132</v>
      </c>
      <c r="Q2082" s="10">
        <f t="shared" ca="1" si="299"/>
        <v>0.24549217342334606</v>
      </c>
      <c r="R2082" s="30">
        <f>IF('Input Parameters'!$E$32=0,0,_xlfn.BETA.INV(Q2082,'Input Parameters'!$L$32,'Input Parameters'!$M$32,'Input Parameters'!$J$32,'Input Parameters'!$K$32))</f>
        <v>0</v>
      </c>
      <c r="S2082" s="10">
        <f t="shared" ca="1" si="300"/>
        <v>0.57168583360315162</v>
      </c>
      <c r="T2082" s="26">
        <f ca="1">_xlfn.LOGNORM.INV(S2082,'Input Parameters'!$H$34,'Input Parameters'!$I$34)</f>
        <v>51.554539090729676</v>
      </c>
      <c r="U2082" s="10">
        <f t="shared" ca="1" si="301"/>
        <v>8.6057340112714487E-2</v>
      </c>
      <c r="V2082" s="30">
        <f ca="1">_xlfn.BETA.INV(U2082,'Input Parameters'!$L$36,'Input Parameters'!$M$36,'Input Parameters'!$J$36,'Input Parameters'!$K$36)</f>
        <v>0.40771715496801358</v>
      </c>
      <c r="W2082" s="2">
        <f ca="1">N2082+(P2082-N2082)*(1-ERF((T2082-R2082)/(2*SQRT(L2082*'Input Parameters'!$E$38))))</f>
        <v>0.32040240530816599</v>
      </c>
      <c r="X2082">
        <f t="shared" ca="1" si="302"/>
        <v>1</v>
      </c>
      <c r="Y2082" s="7"/>
    </row>
    <row r="2083" spans="1:25" ht="15" customHeight="1" x14ac:dyDescent="0.25">
      <c r="A2083" s="139">
        <v>2076</v>
      </c>
      <c r="B2083" s="10">
        <f t="shared" ca="1" si="293"/>
        <v>0.17023237502659583</v>
      </c>
      <c r="C2083" s="60">
        <f ca="1">_xlfn.NORM.INV(B2083,'Input Parameters'!$E$15,'Input Parameters'!$F$15)</f>
        <v>219.3074457925843</v>
      </c>
      <c r="D2083" s="10">
        <f t="shared" ca="1" si="294"/>
        <v>0.66307517188806675</v>
      </c>
      <c r="E2083" s="62">
        <f ca="1">IF(_xlfn.NORM.INV(D2083,'Input Parameters'!$E$17,'Input Parameters'!$F$17)&lt;3500,3500,IF(_xlfn.NORM.INV(D2083,'Input Parameters'!$E$17,'Input Parameters'!$F$17)&gt;5500,5500,_xlfn.NORM.INV(D2083,'Input Parameters'!$E$17,'Input Parameters'!$F$17)))</f>
        <v>5094.6093418287119</v>
      </c>
      <c r="F2083" s="10">
        <f t="shared" ca="1" si="295"/>
        <v>0.40337977572320727</v>
      </c>
      <c r="G2083" s="64">
        <f ca="1">_xlfn.NORM.INV(F2083,'Input Parameters'!$E$20,'Input Parameters'!$F$20)</f>
        <v>281.01112278630148</v>
      </c>
      <c r="H2083" s="57">
        <f ca="1">EXP(E2083*(1/'Input Parameters'!$E$23-1/G2083))</f>
        <v>0.4782926284551105</v>
      </c>
      <c r="I2083" s="10">
        <f t="shared" ca="1" si="296"/>
        <v>0.77737578562325271</v>
      </c>
      <c r="J2083" s="30">
        <f ca="1">_xlfn.BETA.INV(I2083,'Input Parameters'!$L$26,'Input Parameters'!$M$26,'Input Parameters'!$J$26,'Input Parameters'!$K$26)</f>
        <v>0.77503862374853916</v>
      </c>
      <c r="K2083" s="168">
        <f ca="1">('Input Parameters'!$E$27/'Input Parameters'!$E$38)^$J2083</f>
        <v>3.8512001174883215E-3</v>
      </c>
      <c r="L2083" s="69">
        <f ca="1">$H2083*$C2083*'Input Parameters'!$E$25*K2083</f>
        <v>0.40396445263380432</v>
      </c>
      <c r="M2083" s="24">
        <f t="shared" ca="1" si="297"/>
        <v>0.56534153847523616</v>
      </c>
      <c r="N2083" s="15">
        <f ca="1">_xlfn.NORM.INV(M2083,'Input Parameters'!$E$29,'Input Parameters'!$F$29)</f>
        <v>0.10001645262001317</v>
      </c>
      <c r="O2083" s="8">
        <f t="shared" ca="1" si="298"/>
        <v>0.79391658833030843</v>
      </c>
      <c r="P2083" s="30">
        <f ca="1">_xlfn.LOGNORM.INV(O2083,'Input Parameters'!$H$30,'Input Parameters'!$I$30)</f>
        <v>3.9528369995402421</v>
      </c>
      <c r="Q2083" s="10">
        <f t="shared" ca="1" si="299"/>
        <v>0.78263561110327873</v>
      </c>
      <c r="R2083" s="30">
        <f>IF('Input Parameters'!$E$32=0,0,_xlfn.BETA.INV(Q2083,'Input Parameters'!$L$32,'Input Parameters'!$M$32,'Input Parameters'!$J$32,'Input Parameters'!$K$32))</f>
        <v>0</v>
      </c>
      <c r="S2083" s="10">
        <f t="shared" ca="1" si="300"/>
        <v>0.63657136543987458</v>
      </c>
      <c r="T2083" s="26">
        <f ca="1">_xlfn.LOGNORM.INV(S2083,'Input Parameters'!$H$34,'Input Parameters'!$I$34)</f>
        <v>52.648553588208706</v>
      </c>
      <c r="U2083" s="10">
        <f t="shared" ca="1" si="301"/>
        <v>0.58146849022525637</v>
      </c>
      <c r="V2083" s="30">
        <f ca="1">_xlfn.BETA.INV(U2083,'Input Parameters'!$L$36,'Input Parameters'!$M$36,'Input Parameters'!$J$36,'Input Parameters'!$K$36)</f>
        <v>0.61783267741732173</v>
      </c>
      <c r="W2083" s="2">
        <f ca="1">N2083+(P2083-N2083)*(1-ERF((T2083-R2083)/(2*SQRT(L2083*'Input Parameters'!$E$38))))</f>
        <v>0.10001647074218163</v>
      </c>
      <c r="X2083">
        <f t="shared" ca="1" si="302"/>
        <v>1</v>
      </c>
      <c r="Y2083" s="7"/>
    </row>
    <row r="2084" spans="1:25" ht="15" customHeight="1" x14ac:dyDescent="0.25">
      <c r="A2084" s="139">
        <v>2077</v>
      </c>
      <c r="B2084" s="10">
        <f t="shared" ca="1" si="293"/>
        <v>0.35681102718288371</v>
      </c>
      <c r="C2084" s="60">
        <f ca="1">_xlfn.NORM.INV(B2084,'Input Parameters'!$E$15,'Input Parameters'!$F$15)</f>
        <v>251.0784281208324</v>
      </c>
      <c r="D2084" s="10">
        <f t="shared" ca="1" si="294"/>
        <v>0.54450732504898181</v>
      </c>
      <c r="E2084" s="62">
        <f ca="1">IF(_xlfn.NORM.INV(D2084,'Input Parameters'!$E$17,'Input Parameters'!$F$17)&lt;3500,3500,IF(_xlfn.NORM.INV(D2084,'Input Parameters'!$E$17,'Input Parameters'!$F$17)&gt;5500,5500,_xlfn.NORM.INV(D2084,'Input Parameters'!$E$17,'Input Parameters'!$F$17)))</f>
        <v>4878.2570316265819</v>
      </c>
      <c r="F2084" s="10">
        <f t="shared" ca="1" si="295"/>
        <v>0.37524129096392778</v>
      </c>
      <c r="G2084" s="64">
        <f ca="1">_xlfn.NORM.INV(F2084,'Input Parameters'!$E$20,'Input Parameters'!$F$20)</f>
        <v>280.51937919914201</v>
      </c>
      <c r="H2084" s="57">
        <f ca="1">EXP(E2084*(1/'Input Parameters'!$E$23-1/G2084))</f>
        <v>0.47871834155106058</v>
      </c>
      <c r="I2084" s="10">
        <f t="shared" ca="1" si="296"/>
        <v>0.5816956209187385</v>
      </c>
      <c r="J2084" s="30">
        <f ca="1">_xlfn.BETA.INV(I2084,'Input Parameters'!$L$26,'Input Parameters'!$M$26,'Input Parameters'!$J$26,'Input Parameters'!$K$26)</f>
        <v>0.69399854958947527</v>
      </c>
      <c r="K2084" s="168">
        <f ca="1">('Input Parameters'!$E$27/'Input Parameters'!$E$38)^$J2084</f>
        <v>6.887355510402017E-3</v>
      </c>
      <c r="L2084" s="69">
        <f ca="1">$H2084*$C2084*'Input Parameters'!$E$25*K2084</f>
        <v>0.82783154093511435</v>
      </c>
      <c r="M2084" s="24">
        <f t="shared" ca="1" si="297"/>
        <v>0.66694232041119583</v>
      </c>
      <c r="N2084" s="15">
        <f ca="1">_xlfn.NORM.INV(M2084,'Input Parameters'!$E$29,'Input Parameters'!$F$29)</f>
        <v>0.10004314855472554</v>
      </c>
      <c r="O2084" s="8">
        <f t="shared" ca="1" si="298"/>
        <v>3.6870526213541699E-2</v>
      </c>
      <c r="P2084" s="30">
        <f ca="1">_xlfn.LOGNORM.INV(O2084,'Input Parameters'!$H$30,'Input Parameters'!$I$30)</f>
        <v>1.1529471536311131</v>
      </c>
      <c r="Q2084" s="10">
        <f t="shared" ca="1" si="299"/>
        <v>0.45235200039328027</v>
      </c>
      <c r="R2084" s="30">
        <f>IF('Input Parameters'!$E$32=0,0,_xlfn.BETA.INV(Q2084,'Input Parameters'!$L$32,'Input Parameters'!$M$32,'Input Parameters'!$J$32,'Input Parameters'!$K$32))</f>
        <v>0</v>
      </c>
      <c r="S2084" s="10">
        <f t="shared" ca="1" si="300"/>
        <v>0.47667149667508213</v>
      </c>
      <c r="T2084" s="26">
        <f ca="1">_xlfn.LOGNORM.INV(S2084,'Input Parameters'!$H$34,'Input Parameters'!$I$34)</f>
        <v>50.041813930228308</v>
      </c>
      <c r="U2084" s="10">
        <f t="shared" ca="1" si="301"/>
        <v>0.35503008742299236</v>
      </c>
      <c r="V2084" s="30">
        <f ca="1">_xlfn.BETA.INV(U2084,'Input Parameters'!$L$36,'Input Parameters'!$M$36,'Input Parameters'!$J$36,'Input Parameters'!$K$36)</f>
        <v>0.53133800663720399</v>
      </c>
      <c r="W2084" s="2">
        <f ca="1">N2084+(P2084-N2084)*(1-ERF((T2084-R2084)/(2*SQRT(L2084*'Input Parameters'!$E$38))))</f>
        <v>0.1001490962436376</v>
      </c>
      <c r="X2084">
        <f t="shared" ca="1" si="302"/>
        <v>1</v>
      </c>
      <c r="Y2084" s="7"/>
    </row>
    <row r="2085" spans="1:25" ht="15" customHeight="1" x14ac:dyDescent="0.25">
      <c r="A2085" s="139">
        <v>2078</v>
      </c>
      <c r="B2085" s="10">
        <f t="shared" ca="1" si="293"/>
        <v>0.10959333666191418</v>
      </c>
      <c r="C2085" s="60">
        <f ca="1">_xlfn.NORM.INV(B2085,'Input Parameters'!$E$15,'Input Parameters'!$F$15)</f>
        <v>204.38006229173388</v>
      </c>
      <c r="D2085" s="10">
        <f t="shared" ca="1" si="294"/>
        <v>0.30883308458474268</v>
      </c>
      <c r="E2085" s="62">
        <f ca="1">IF(_xlfn.NORM.INV(D2085,'Input Parameters'!$E$17,'Input Parameters'!$F$17)&lt;3500,3500,IF(_xlfn.NORM.INV(D2085,'Input Parameters'!$E$17,'Input Parameters'!$F$17)&gt;5500,5500,_xlfn.NORM.INV(D2085,'Input Parameters'!$E$17,'Input Parameters'!$F$17)))</f>
        <v>4450.5875009674537</v>
      </c>
      <c r="F2085" s="10">
        <f t="shared" ca="1" si="295"/>
        <v>0.21397724334580626</v>
      </c>
      <c r="G2085" s="64">
        <f ca="1">_xlfn.NORM.INV(F2085,'Input Parameters'!$E$20,'Input Parameters'!$F$20)</f>
        <v>277.33893134272751</v>
      </c>
      <c r="H2085" s="57">
        <f ca="1">EXP(E2085*(1/'Input Parameters'!$E$23-1/G2085))</f>
        <v>0.42570696472545888</v>
      </c>
      <c r="I2085" s="10">
        <f t="shared" ca="1" si="296"/>
        <v>0.17019235486545448</v>
      </c>
      <c r="J2085" s="30">
        <f ca="1">_xlfn.BETA.INV(I2085,'Input Parameters'!$L$26,'Input Parameters'!$M$26,'Input Parameters'!$J$26,'Input Parameters'!$K$26)</f>
        <v>0.50065951743801851</v>
      </c>
      <c r="K2085" s="168">
        <f ca="1">('Input Parameters'!$E$27/'Input Parameters'!$E$38)^$J2085</f>
        <v>2.7564057689799814E-2</v>
      </c>
      <c r="L2085" s="69">
        <f ca="1">$H2085*$C2085*'Input Parameters'!$E$25*K2085</f>
        <v>2.3982388435185271</v>
      </c>
      <c r="M2085" s="24">
        <f t="shared" ca="1" si="297"/>
        <v>0.28713052480862455</v>
      </c>
      <c r="N2085" s="15">
        <f ca="1">_xlfn.NORM.INV(M2085,'Input Parameters'!$E$29,'Input Parameters'!$F$29)</f>
        <v>9.9943821285212286E-2</v>
      </c>
      <c r="O2085" s="8">
        <f t="shared" ca="1" si="298"/>
        <v>0.44016833173298631</v>
      </c>
      <c r="P2085" s="30">
        <f ca="1">_xlfn.LOGNORM.INV(O2085,'Input Parameters'!$H$30,'Input Parameters'!$I$30)</f>
        <v>2.4990912401801459</v>
      </c>
      <c r="Q2085" s="10">
        <f t="shared" ca="1" si="299"/>
        <v>0.56573896083530506</v>
      </c>
      <c r="R2085" s="30">
        <f>IF('Input Parameters'!$E$32=0,0,_xlfn.BETA.INV(Q2085,'Input Parameters'!$L$32,'Input Parameters'!$M$32,'Input Parameters'!$J$32,'Input Parameters'!$K$32))</f>
        <v>0</v>
      </c>
      <c r="S2085" s="10">
        <f t="shared" ca="1" si="300"/>
        <v>0.68602741187201333</v>
      </c>
      <c r="T2085" s="26">
        <f ca="1">_xlfn.LOGNORM.INV(S2085,'Input Parameters'!$H$34,'Input Parameters'!$I$34)</f>
        <v>53.543116413635857</v>
      </c>
      <c r="U2085" s="10">
        <f t="shared" ca="1" si="301"/>
        <v>0.20932929364905428</v>
      </c>
      <c r="V2085" s="30">
        <f ca="1">_xlfn.BETA.INV(U2085,'Input Parameters'!$L$36,'Input Parameters'!$M$36,'Input Parameters'!$J$36,'Input Parameters'!$K$36)</f>
        <v>0.47285982373625091</v>
      </c>
      <c r="W2085" s="2">
        <f ca="1">N2085+(P2085-N2085)*(1-ERF((T2085-R2085)/(2*SQRT(L2085*'Input Parameters'!$E$38))))</f>
        <v>0.13471575340246517</v>
      </c>
      <c r="X2085">
        <f t="shared" ca="1" si="302"/>
        <v>1</v>
      </c>
      <c r="Y2085" s="7"/>
    </row>
    <row r="2086" spans="1:25" ht="15" customHeight="1" x14ac:dyDescent="0.25">
      <c r="A2086" s="139">
        <v>2079</v>
      </c>
      <c r="B2086" s="10">
        <f t="shared" ca="1" si="293"/>
        <v>5.6227555466840107E-2</v>
      </c>
      <c r="C2086" s="60">
        <f ca="1">_xlfn.NORM.INV(B2086,'Input Parameters'!$E$15,'Input Parameters'!$F$15)</f>
        <v>184.94844126448601</v>
      </c>
      <c r="D2086" s="10">
        <f t="shared" ca="1" si="294"/>
        <v>0.70767801478267156</v>
      </c>
      <c r="E2086" s="62">
        <f ca="1">IF(_xlfn.NORM.INV(D2086,'Input Parameters'!$E$17,'Input Parameters'!$F$17)&lt;3500,3500,IF(_xlfn.NORM.INV(D2086,'Input Parameters'!$E$17,'Input Parameters'!$F$17)&gt;5500,5500,_xlfn.NORM.INV(D2086,'Input Parameters'!$E$17,'Input Parameters'!$F$17)))</f>
        <v>5182.6297779402203</v>
      </c>
      <c r="F2086" s="10">
        <f t="shared" ca="1" si="295"/>
        <v>0.69468746117583247</v>
      </c>
      <c r="G2086" s="64">
        <f ca="1">_xlfn.NORM.INV(F2086,'Input Parameters'!$E$20,'Input Parameters'!$F$20)</f>
        <v>286.06151539602723</v>
      </c>
      <c r="H2086" s="57">
        <f ca="1">EXP(E2086*(1/'Input Parameters'!$E$23-1/G2086))</f>
        <v>0.65398619968073834</v>
      </c>
      <c r="I2086" s="10">
        <f t="shared" ca="1" si="296"/>
        <v>0.90466749582624428</v>
      </c>
      <c r="J2086" s="30">
        <f ca="1">_xlfn.BETA.INV(I2086,'Input Parameters'!$L$26,'Input Parameters'!$M$26,'Input Parameters'!$J$26,'Input Parameters'!$K$26)</f>
        <v>0.84203654196225763</v>
      </c>
      <c r="K2086" s="168">
        <f ca="1">('Input Parameters'!$E$27/'Input Parameters'!$E$38)^$J2086</f>
        <v>2.3816824734843485E-3</v>
      </c>
      <c r="L2086" s="69">
        <f ca="1">$H2086*$C2086*'Input Parameters'!$E$25*K2086</f>
        <v>0.28807337465045707</v>
      </c>
      <c r="M2086" s="24">
        <f t="shared" ca="1" si="297"/>
        <v>0.43960247508626482</v>
      </c>
      <c r="N2086" s="15">
        <f ca="1">_xlfn.NORM.INV(M2086,'Input Parameters'!$E$29,'Input Parameters'!$F$29)</f>
        <v>9.9984802284014601E-2</v>
      </c>
      <c r="O2086" s="8">
        <f t="shared" ca="1" si="298"/>
        <v>0.18472087082594901</v>
      </c>
      <c r="P2086" s="30">
        <f ca="1">_xlfn.LOGNORM.INV(O2086,'Input Parameters'!$H$30,'Input Parameters'!$I$30)</f>
        <v>1.7560545706681241</v>
      </c>
      <c r="Q2086" s="10">
        <f t="shared" ca="1" si="299"/>
        <v>0.81455388171477416</v>
      </c>
      <c r="R2086" s="30">
        <f>IF('Input Parameters'!$E$32=0,0,_xlfn.BETA.INV(Q2086,'Input Parameters'!$L$32,'Input Parameters'!$M$32,'Input Parameters'!$J$32,'Input Parameters'!$K$32))</f>
        <v>0</v>
      </c>
      <c r="S2086" s="10">
        <f t="shared" ca="1" si="300"/>
        <v>0.71717921088371384</v>
      </c>
      <c r="T2086" s="26">
        <f ca="1">_xlfn.LOGNORM.INV(S2086,'Input Parameters'!$H$34,'Input Parameters'!$I$34)</f>
        <v>54.14558136723636</v>
      </c>
      <c r="U2086" s="10">
        <f t="shared" ca="1" si="301"/>
        <v>0.81169992086835874</v>
      </c>
      <c r="V2086" s="30">
        <f ca="1">_xlfn.BETA.INV(U2086,'Input Parameters'!$L$36,'Input Parameters'!$M$36,'Input Parameters'!$J$36,'Input Parameters'!$K$36)</f>
        <v>0.73110405734647643</v>
      </c>
      <c r="W2086" s="2">
        <f ca="1">N2086+(P2086-N2086)*(1-ERF((T2086-R2086)/(2*SQRT(L2086*'Input Parameters'!$E$38))))</f>
        <v>9.9984802285636248E-2</v>
      </c>
      <c r="X2086">
        <f t="shared" ca="1" si="302"/>
        <v>1</v>
      </c>
      <c r="Y2086" s="7"/>
    </row>
    <row r="2087" spans="1:25" ht="15" customHeight="1" x14ac:dyDescent="0.25">
      <c r="A2087" s="139">
        <v>2080</v>
      </c>
      <c r="B2087" s="10">
        <f t="shared" ca="1" si="293"/>
        <v>0.44818433786308287</v>
      </c>
      <c r="C2087" s="60">
        <f ca="1">_xlfn.NORM.INV(B2087,'Input Parameters'!$E$15,'Input Parameters'!$F$15)</f>
        <v>263.90850707927416</v>
      </c>
      <c r="D2087" s="10">
        <f t="shared" ca="1" si="294"/>
        <v>0.87462612715654942</v>
      </c>
      <c r="E2087" s="62">
        <f ca="1">IF(_xlfn.NORM.INV(D2087,'Input Parameters'!$E$17,'Input Parameters'!$F$17)&lt;3500,3500,IF(_xlfn.NORM.INV(D2087,'Input Parameters'!$E$17,'Input Parameters'!$F$17)&gt;5500,5500,_xlfn.NORM.INV(D2087,'Input Parameters'!$E$17,'Input Parameters'!$F$17)))</f>
        <v>5500</v>
      </c>
      <c r="F2087" s="10">
        <f t="shared" ca="1" si="295"/>
        <v>0.40691052249305593</v>
      </c>
      <c r="G2087" s="64">
        <f ca="1">_xlfn.NORM.INV(F2087,'Input Parameters'!$E$20,'Input Parameters'!$F$20)</f>
        <v>281.07215316094994</v>
      </c>
      <c r="H2087" s="57">
        <f ca="1">EXP(E2087*(1/'Input Parameters'!$E$23-1/G2087))</f>
        <v>0.45295158373064986</v>
      </c>
      <c r="I2087" s="10">
        <f t="shared" ca="1" si="296"/>
        <v>0.90227086301708481</v>
      </c>
      <c r="J2087" s="30">
        <f ca="1">_xlfn.BETA.INV(I2087,'Input Parameters'!$L$26,'Input Parameters'!$M$26,'Input Parameters'!$J$26,'Input Parameters'!$K$26)</f>
        <v>0.84048380328012273</v>
      </c>
      <c r="K2087" s="168">
        <f ca="1">('Input Parameters'!$E$27/'Input Parameters'!$E$38)^$J2087</f>
        <v>2.4083575268211217E-3</v>
      </c>
      <c r="L2087" s="69">
        <f ca="1">$H2087*$C2087*'Input Parameters'!$E$25*K2087</f>
        <v>0.28788970315079276</v>
      </c>
      <c r="M2087" s="24">
        <f t="shared" ca="1" si="297"/>
        <v>0.96685570106394703</v>
      </c>
      <c r="N2087" s="15">
        <f ca="1">_xlfn.NORM.INV(M2087,'Input Parameters'!$E$29,'Input Parameters'!$F$29)</f>
        <v>0.10018364671387038</v>
      </c>
      <c r="O2087" s="8">
        <f t="shared" ca="1" si="298"/>
        <v>0.57751797467980637</v>
      </c>
      <c r="P2087" s="30">
        <f ca="1">_xlfn.LOGNORM.INV(O2087,'Input Parameters'!$H$30,'Input Parameters'!$I$30)</f>
        <v>2.9429532010700581</v>
      </c>
      <c r="Q2087" s="10">
        <f t="shared" ca="1" si="299"/>
        <v>0.39364008320045429</v>
      </c>
      <c r="R2087" s="30">
        <f>IF('Input Parameters'!$E$32=0,0,_xlfn.BETA.INV(Q2087,'Input Parameters'!$L$32,'Input Parameters'!$M$32,'Input Parameters'!$J$32,'Input Parameters'!$K$32))</f>
        <v>0</v>
      </c>
      <c r="S2087" s="10">
        <f t="shared" ca="1" si="300"/>
        <v>0.85614706175043342</v>
      </c>
      <c r="T2087" s="26">
        <f ca="1">_xlfn.LOGNORM.INV(S2087,'Input Parameters'!$H$34,'Input Parameters'!$I$34)</f>
        <v>57.542594955866136</v>
      </c>
      <c r="U2087" s="10">
        <f t="shared" ca="1" si="301"/>
        <v>0.728116768107681</v>
      </c>
      <c r="V2087" s="30">
        <f ca="1">_xlfn.BETA.INV(U2087,'Input Parameters'!$L$36,'Input Parameters'!$M$36,'Input Parameters'!$J$36,'Input Parameters'!$K$36)</f>
        <v>0.68350043940911775</v>
      </c>
      <c r="W2087" s="2">
        <f ca="1">N2087+(P2087-N2087)*(1-ERF((T2087-R2087)/(2*SQRT(L2087*'Input Parameters'!$E$38))))</f>
        <v>0.10018364671396601</v>
      </c>
      <c r="X2087">
        <f t="shared" ca="1" si="302"/>
        <v>1</v>
      </c>
      <c r="Y2087" s="7"/>
    </row>
    <row r="2088" spans="1:25" ht="15" customHeight="1" x14ac:dyDescent="0.25">
      <c r="A2088" s="139">
        <v>2081</v>
      </c>
      <c r="B2088" s="10">
        <f t="shared" ca="1" si="293"/>
        <v>0.97359251955215476</v>
      </c>
      <c r="C2088" s="60">
        <f ca="1">_xlfn.NORM.INV(B2088,'Input Parameters'!$E$15,'Input Parameters'!$F$15)</f>
        <v>375.90904609303118</v>
      </c>
      <c r="D2088" s="10">
        <f t="shared" ca="1" si="294"/>
        <v>0.56326639572462534</v>
      </c>
      <c r="E2088" s="62">
        <f ca="1">IF(_xlfn.NORM.INV(D2088,'Input Parameters'!$E$17,'Input Parameters'!$F$17)&lt;3500,3500,IF(_xlfn.NORM.INV(D2088,'Input Parameters'!$E$17,'Input Parameters'!$F$17)&gt;5500,5500,_xlfn.NORM.INV(D2088,'Input Parameters'!$E$17,'Input Parameters'!$F$17)))</f>
        <v>4911.4791792255664</v>
      </c>
      <c r="F2088" s="10">
        <f t="shared" ca="1" si="295"/>
        <v>0.8502724974948368</v>
      </c>
      <c r="G2088" s="64">
        <f ca="1">_xlfn.NORM.INV(F2088,'Input Parameters'!$E$20,'Input Parameters'!$F$20)</f>
        <v>289.60193888664639</v>
      </c>
      <c r="H2088" s="57">
        <f ca="1">EXP(E2088*(1/'Input Parameters'!$E$23-1/G2088))</f>
        <v>0.82485015988123589</v>
      </c>
      <c r="I2088" s="10">
        <f t="shared" ca="1" si="296"/>
        <v>0.50963546853192854</v>
      </c>
      <c r="J2088" s="30">
        <f ca="1">_xlfn.BETA.INV(I2088,'Input Parameters'!$L$26,'Input Parameters'!$M$26,'Input Parameters'!$J$26,'Input Parameters'!$K$26)</f>
        <v>0.66527686092812055</v>
      </c>
      <c r="K2088" s="168">
        <f ca="1">('Input Parameters'!$E$27/'Input Parameters'!$E$38)^$J2088</f>
        <v>8.4630408775944431E-3</v>
      </c>
      <c r="L2088" s="69">
        <f ca="1">$H2088*$C2088*'Input Parameters'!$E$25*K2088</f>
        <v>2.6241235478499063</v>
      </c>
      <c r="M2088" s="24">
        <f t="shared" ca="1" si="297"/>
        <v>0.6445175298933763</v>
      </c>
      <c r="N2088" s="15">
        <f ca="1">_xlfn.NORM.INV(M2088,'Input Parameters'!$E$29,'Input Parameters'!$F$29)</f>
        <v>0.10003705604554909</v>
      </c>
      <c r="O2088" s="8">
        <f t="shared" ca="1" si="298"/>
        <v>0.22597640175415401</v>
      </c>
      <c r="P2088" s="30">
        <f ca="1">_xlfn.LOGNORM.INV(O2088,'Input Parameters'!$H$30,'Input Parameters'!$I$30)</f>
        <v>1.8808673396935167</v>
      </c>
      <c r="Q2088" s="10">
        <f t="shared" ca="1" si="299"/>
        <v>0.48535704551990844</v>
      </c>
      <c r="R2088" s="30">
        <f>IF('Input Parameters'!$E$32=0,0,_xlfn.BETA.INV(Q2088,'Input Parameters'!$L$32,'Input Parameters'!$M$32,'Input Parameters'!$J$32,'Input Parameters'!$K$32))</f>
        <v>0</v>
      </c>
      <c r="S2088" s="10">
        <f t="shared" ca="1" si="300"/>
        <v>0.60970543862802762</v>
      </c>
      <c r="T2088" s="26">
        <f ca="1">_xlfn.LOGNORM.INV(S2088,'Input Parameters'!$H$34,'Input Parameters'!$I$34)</f>
        <v>52.186733373573816</v>
      </c>
      <c r="U2088" s="10">
        <f t="shared" ca="1" si="301"/>
        <v>0.58115520569492651</v>
      </c>
      <c r="V2088" s="30">
        <f ca="1">_xlfn.BETA.INV(U2088,'Input Parameters'!$L$36,'Input Parameters'!$M$36,'Input Parameters'!$J$36,'Input Parameters'!$K$36)</f>
        <v>0.61770577752291489</v>
      </c>
      <c r="W2088" s="2">
        <f ca="1">N2088+(P2088-N2088)*(1-ERF((T2088-R2088)/(2*SQRT(L2088*'Input Parameters'!$E$38))))</f>
        <v>0.14050964759571052</v>
      </c>
      <c r="X2088">
        <f t="shared" ca="1" si="302"/>
        <v>1</v>
      </c>
      <c r="Y2088" s="7"/>
    </row>
    <row r="2089" spans="1:25" ht="15" customHeight="1" x14ac:dyDescent="0.25">
      <c r="A2089" s="139">
        <v>2082</v>
      </c>
      <c r="B2089" s="10">
        <f t="shared" ca="1" si="293"/>
        <v>0.23399856697739529</v>
      </c>
      <c r="C2089" s="60">
        <f ca="1">_xlfn.NORM.INV(B2089,'Input Parameters'!$E$15,'Input Parameters'!$F$15)</f>
        <v>231.63676081377633</v>
      </c>
      <c r="D2089" s="10">
        <f t="shared" ca="1" si="294"/>
        <v>0.71571296993736888</v>
      </c>
      <c r="E2089" s="62">
        <f ca="1">IF(_xlfn.NORM.INV(D2089,'Input Parameters'!$E$17,'Input Parameters'!$F$17)&lt;3500,3500,IF(_xlfn.NORM.INV(D2089,'Input Parameters'!$E$17,'Input Parameters'!$F$17)&gt;5500,5500,_xlfn.NORM.INV(D2089,'Input Parameters'!$E$17,'Input Parameters'!$F$17)))</f>
        <v>5199.1069662865766</v>
      </c>
      <c r="F2089" s="10">
        <f t="shared" ca="1" si="295"/>
        <v>0.27113995741664609</v>
      </c>
      <c r="G2089" s="64">
        <f ca="1">_xlfn.NORM.INV(F2089,'Input Parameters'!$E$20,'Input Parameters'!$F$20)</f>
        <v>278.56722804287864</v>
      </c>
      <c r="H2089" s="57">
        <f ca="1">EXP(E2089*(1/'Input Parameters'!$E$23-1/G2089))</f>
        <v>0.4005266302119404</v>
      </c>
      <c r="I2089" s="10">
        <f t="shared" ca="1" si="296"/>
        <v>0.20614942993897156</v>
      </c>
      <c r="J2089" s="30">
        <f ca="1">_xlfn.BETA.INV(I2089,'Input Parameters'!$L$26,'Input Parameters'!$M$26,'Input Parameters'!$J$26,'Input Parameters'!$K$26)</f>
        <v>0.52361685221067222</v>
      </c>
      <c r="K2089" s="168">
        <f ca="1">('Input Parameters'!$E$27/'Input Parameters'!$E$38)^$J2089</f>
        <v>2.3379022798999213E-2</v>
      </c>
      <c r="L2089" s="69">
        <f ca="1">$H2089*$C2089*'Input Parameters'!$E$25*K2089</f>
        <v>2.169028379761285</v>
      </c>
      <c r="M2089" s="24">
        <f t="shared" ca="1" si="297"/>
        <v>0.48401066084724476</v>
      </c>
      <c r="N2089" s="15">
        <f ca="1">_xlfn.NORM.INV(M2089,'Input Parameters'!$E$29,'Input Parameters'!$F$29)</f>
        <v>9.9995990993409375E-2</v>
      </c>
      <c r="O2089" s="8">
        <f t="shared" ca="1" si="298"/>
        <v>0.49223251644201338</v>
      </c>
      <c r="P2089" s="30">
        <f ca="1">_xlfn.LOGNORM.INV(O2089,'Input Parameters'!$H$30,'Input Parameters'!$I$30)</f>
        <v>2.6587141069717215</v>
      </c>
      <c r="Q2089" s="10">
        <f t="shared" ca="1" si="299"/>
        <v>0.7548380133491368</v>
      </c>
      <c r="R2089" s="30">
        <f>IF('Input Parameters'!$E$32=0,0,_xlfn.BETA.INV(Q2089,'Input Parameters'!$L$32,'Input Parameters'!$M$32,'Input Parameters'!$J$32,'Input Parameters'!$K$32))</f>
        <v>0</v>
      </c>
      <c r="S2089" s="10">
        <f t="shared" ca="1" si="300"/>
        <v>0.19447882547505768</v>
      </c>
      <c r="T2089" s="26">
        <f ca="1">_xlfn.LOGNORM.INV(S2089,'Input Parameters'!$H$34,'Input Parameters'!$I$34)</f>
        <v>45.28033107665712</v>
      </c>
      <c r="U2089" s="10">
        <f t="shared" ca="1" si="301"/>
        <v>0.27811326390964952</v>
      </c>
      <c r="V2089" s="30">
        <f ca="1">_xlfn.BETA.INV(U2089,'Input Parameters'!$L$36,'Input Parameters'!$M$36,'Input Parameters'!$J$36,'Input Parameters'!$K$36)</f>
        <v>0.5015543195656601</v>
      </c>
      <c r="W2089" s="2">
        <f ca="1">N2089+(P2089-N2089)*(1-ERF((T2089-R2089)/(2*SQRT(L2089*'Input Parameters'!$E$38))))</f>
        <v>0.17600071261443823</v>
      </c>
      <c r="X2089">
        <f t="shared" ca="1" si="302"/>
        <v>1</v>
      </c>
      <c r="Y2089" s="7"/>
    </row>
    <row r="2090" spans="1:25" ht="15" customHeight="1" x14ac:dyDescent="0.25">
      <c r="A2090" s="139">
        <v>2083</v>
      </c>
      <c r="B2090" s="10">
        <f t="shared" ca="1" si="293"/>
        <v>9.5811475766553467E-2</v>
      </c>
      <c r="C2090" s="60">
        <f ca="1">_xlfn.NORM.INV(B2090,'Input Parameters'!$E$15,'Input Parameters'!$F$15)</f>
        <v>200.20178386412974</v>
      </c>
      <c r="D2090" s="10">
        <f t="shared" ca="1" si="294"/>
        <v>0.99673112752080584</v>
      </c>
      <c r="E2090" s="62">
        <f ca="1">IF(_xlfn.NORM.INV(D2090,'Input Parameters'!$E$17,'Input Parameters'!$F$17)&lt;3500,3500,IF(_xlfn.NORM.INV(D2090,'Input Parameters'!$E$17,'Input Parameters'!$F$17)&gt;5500,5500,_xlfn.NORM.INV(D2090,'Input Parameters'!$E$17,'Input Parameters'!$F$17)))</f>
        <v>5500</v>
      </c>
      <c r="F2090" s="10">
        <f t="shared" ca="1" si="295"/>
        <v>0.53782813844881205</v>
      </c>
      <c r="G2090" s="64">
        <f ca="1">_xlfn.NORM.INV(F2090,'Input Parameters'!$E$20,'Input Parameters'!$F$20)</f>
        <v>283.28625625585664</v>
      </c>
      <c r="H2090" s="57">
        <f ca="1">EXP(E2090*(1/'Input Parameters'!$E$23-1/G2090))</f>
        <v>0.52780340383881352</v>
      </c>
      <c r="I2090" s="10">
        <f t="shared" ca="1" si="296"/>
        <v>0.13575845219461291</v>
      </c>
      <c r="J2090" s="30">
        <f ca="1">_xlfn.BETA.INV(I2090,'Input Parameters'!$L$26,'Input Parameters'!$M$26,'Input Parameters'!$J$26,'Input Parameters'!$K$26)</f>
        <v>0.47559679382540215</v>
      </c>
      <c r="K2090" s="168">
        <f ca="1">('Input Parameters'!$E$27/'Input Parameters'!$E$38)^$J2090</f>
        <v>3.2992761149944136E-2</v>
      </c>
      <c r="L2090" s="69">
        <f ca="1">$H2090*$C2090*'Input Parameters'!$E$25*K2090</f>
        <v>3.48625212938357</v>
      </c>
      <c r="M2090" s="24">
        <f t="shared" ca="1" si="297"/>
        <v>0.34954334800639164</v>
      </c>
      <c r="N2090" s="15">
        <f ca="1">_xlfn.NORM.INV(M2090,'Input Parameters'!$E$29,'Input Parameters'!$F$29)</f>
        <v>9.996134463752844E-2</v>
      </c>
      <c r="O2090" s="8">
        <f t="shared" ca="1" si="298"/>
        <v>0.57547545944555933</v>
      </c>
      <c r="P2090" s="30">
        <f ca="1">_xlfn.LOGNORM.INV(O2090,'Input Parameters'!$H$30,'Input Parameters'!$I$30)</f>
        <v>2.9357108464081607</v>
      </c>
      <c r="Q2090" s="10">
        <f t="shared" ca="1" si="299"/>
        <v>0.85107246130332448</v>
      </c>
      <c r="R2090" s="30">
        <f>IF('Input Parameters'!$E$32=0,0,_xlfn.BETA.INV(Q2090,'Input Parameters'!$L$32,'Input Parameters'!$M$32,'Input Parameters'!$J$32,'Input Parameters'!$K$32))</f>
        <v>0</v>
      </c>
      <c r="S2090" s="10">
        <f t="shared" ca="1" si="300"/>
        <v>0.42531163646395598</v>
      </c>
      <c r="T2090" s="26">
        <f ca="1">_xlfn.LOGNORM.INV(S2090,'Input Parameters'!$H$34,'Input Parameters'!$I$34)</f>
        <v>49.239445573286595</v>
      </c>
      <c r="U2090" s="10">
        <f t="shared" ca="1" si="301"/>
        <v>0.55797862310644608</v>
      </c>
      <c r="V2090" s="30">
        <f ca="1">_xlfn.BETA.INV(U2090,'Input Parameters'!$L$36,'Input Parameters'!$M$36,'Input Parameters'!$J$36,'Input Parameters'!$K$36)</f>
        <v>0.60841901063502579</v>
      </c>
      <c r="W2090" s="2">
        <f ca="1">N2090+(P2090-N2090)*(1-ERF((T2090-R2090)/(2*SQRT(L2090*'Input Parameters'!$E$38))))</f>
        <v>0.27639479374696024</v>
      </c>
      <c r="X2090">
        <f t="shared" ca="1" si="302"/>
        <v>1</v>
      </c>
      <c r="Y2090" s="7"/>
    </row>
    <row r="2091" spans="1:25" ht="15" customHeight="1" x14ac:dyDescent="0.25">
      <c r="A2091" s="139">
        <v>2084</v>
      </c>
      <c r="B2091" s="10">
        <f t="shared" ca="1" si="293"/>
        <v>0.1796020488093989</v>
      </c>
      <c r="C2091" s="60">
        <f ca="1">_xlfn.NORM.INV(B2091,'Input Parameters'!$E$15,'Input Parameters'!$F$15)</f>
        <v>221.27817109574337</v>
      </c>
      <c r="D2091" s="10">
        <f t="shared" ca="1" si="294"/>
        <v>0.35965083038929002</v>
      </c>
      <c r="E2091" s="62">
        <f ca="1">IF(_xlfn.NORM.INV(D2091,'Input Parameters'!$E$17,'Input Parameters'!$F$17)&lt;3500,3500,IF(_xlfn.NORM.INV(D2091,'Input Parameters'!$E$17,'Input Parameters'!$F$17)&gt;5500,5500,_xlfn.NORM.INV(D2091,'Input Parameters'!$E$17,'Input Parameters'!$F$17)))</f>
        <v>4548.4254148735035</v>
      </c>
      <c r="F2091" s="10">
        <f t="shared" ca="1" si="295"/>
        <v>0.56417106191379129</v>
      </c>
      <c r="G2091" s="64">
        <f ca="1">_xlfn.NORM.INV(F2091,'Input Parameters'!$E$20,'Input Parameters'!$F$20)</f>
        <v>283.73240506071568</v>
      </c>
      <c r="H2091" s="57">
        <f ca="1">EXP(E2091*(1/'Input Parameters'!$E$23-1/G2091))</f>
        <v>0.60457865284028012</v>
      </c>
      <c r="I2091" s="10">
        <f t="shared" ca="1" si="296"/>
        <v>0.97479935882555369</v>
      </c>
      <c r="J2091" s="30">
        <f ca="1">_xlfn.BETA.INV(I2091,'Input Parameters'!$L$26,'Input Parameters'!$M$26,'Input Parameters'!$J$26,'Input Parameters'!$K$26)</f>
        <v>0.90372553681337708</v>
      </c>
      <c r="K2091" s="168">
        <f ca="1">('Input Parameters'!$E$27/'Input Parameters'!$E$38)^$J2091</f>
        <v>1.5300654832165158E-3</v>
      </c>
      <c r="L2091" s="69">
        <f ca="1">$H2091*$C2091*'Input Parameters'!$E$25*K2091</f>
        <v>0.20469224998210084</v>
      </c>
      <c r="M2091" s="24">
        <f t="shared" ca="1" si="297"/>
        <v>0.88014434013023568</v>
      </c>
      <c r="N2091" s="15">
        <f ca="1">_xlfn.NORM.INV(M2091,'Input Parameters'!$E$29,'Input Parameters'!$F$29)</f>
        <v>0.10011757086527699</v>
      </c>
      <c r="O2091" s="8">
        <f t="shared" ca="1" si="298"/>
        <v>3.0877572450021873E-2</v>
      </c>
      <c r="P2091" s="30">
        <f ca="1">_xlfn.LOGNORM.INV(O2091,'Input Parameters'!$H$30,'Input Parameters'!$I$30)</f>
        <v>1.1102773416593728</v>
      </c>
      <c r="Q2091" s="10">
        <f t="shared" ca="1" si="299"/>
        <v>8.0073462834481246E-2</v>
      </c>
      <c r="R2091" s="30">
        <f>IF('Input Parameters'!$E$32=0,0,_xlfn.BETA.INV(Q2091,'Input Parameters'!$L$32,'Input Parameters'!$M$32,'Input Parameters'!$J$32,'Input Parameters'!$K$32))</f>
        <v>0</v>
      </c>
      <c r="S2091" s="10">
        <f t="shared" ca="1" si="300"/>
        <v>0.51381103066275569</v>
      </c>
      <c r="T2091" s="26">
        <f ca="1">_xlfn.LOGNORM.INV(S2091,'Input Parameters'!$H$34,'Input Parameters'!$I$34)</f>
        <v>50.625517642987916</v>
      </c>
      <c r="U2091" s="10">
        <f t="shared" ca="1" si="301"/>
        <v>0.82792034451255159</v>
      </c>
      <c r="V2091" s="30">
        <f ca="1">_xlfn.BETA.INV(U2091,'Input Parameters'!$L$36,'Input Parameters'!$M$36,'Input Parameters'!$J$36,'Input Parameters'!$K$36)</f>
        <v>0.74195074735468869</v>
      </c>
      <c r="W2091" s="2">
        <f ca="1">N2091+(P2091-N2091)*(1-ERF((T2091-R2091)/(2*SQRT(L2091*'Input Parameters'!$E$38))))</f>
        <v>0.10011757086527957</v>
      </c>
      <c r="X2091">
        <f t="shared" ca="1" si="302"/>
        <v>1</v>
      </c>
      <c r="Y2091" s="7"/>
    </row>
    <row r="2092" spans="1:25" ht="15" customHeight="1" x14ac:dyDescent="0.25">
      <c r="A2092" s="139">
        <v>2085</v>
      </c>
      <c r="B2092" s="10">
        <f t="shared" ca="1" si="293"/>
        <v>9.702071084716124E-2</v>
      </c>
      <c r="C2092" s="60">
        <f ca="1">_xlfn.NORM.INV(B2092,'Input Parameters'!$E$15,'Input Parameters'!$F$15)</f>
        <v>200.58531405167548</v>
      </c>
      <c r="D2092" s="10">
        <f t="shared" ca="1" si="294"/>
        <v>0.34720982047503435</v>
      </c>
      <c r="E2092" s="62">
        <f ca="1">IF(_xlfn.NORM.INV(D2092,'Input Parameters'!$E$17,'Input Parameters'!$F$17)&lt;3500,3500,IF(_xlfn.NORM.INV(D2092,'Input Parameters'!$E$17,'Input Parameters'!$F$17)&gt;5500,5500,_xlfn.NORM.INV(D2092,'Input Parameters'!$E$17,'Input Parameters'!$F$17)))</f>
        <v>4524.994924213268</v>
      </c>
      <c r="F2092" s="10">
        <f t="shared" ca="1" si="295"/>
        <v>0.5486277959400041</v>
      </c>
      <c r="G2092" s="64">
        <f ca="1">_xlfn.NORM.INV(F2092,'Input Parameters'!$E$20,'Input Parameters'!$F$20)</f>
        <v>283.46870800661287</v>
      </c>
      <c r="H2092" s="57">
        <f ca="1">EXP(E2092*(1/'Input Parameters'!$E$23-1/G2092))</f>
        <v>0.59722164336338868</v>
      </c>
      <c r="I2092" s="10">
        <f t="shared" ca="1" si="296"/>
        <v>0.19324215063322658</v>
      </c>
      <c r="J2092" s="30">
        <f ca="1">_xlfn.BETA.INV(I2092,'Input Parameters'!$L$26,'Input Parameters'!$M$26,'Input Parameters'!$J$26,'Input Parameters'!$K$26)</f>
        <v>0.51568114472429682</v>
      </c>
      <c r="K2092" s="168">
        <f ca="1">('Input Parameters'!$E$27/'Input Parameters'!$E$38)^$J2092</f>
        <v>2.4748433078368035E-2</v>
      </c>
      <c r="L2092" s="69">
        <f ca="1">$H2092*$C2092*'Input Parameters'!$E$25*K2092</f>
        <v>2.9647110919504334</v>
      </c>
      <c r="M2092" s="24">
        <f t="shared" ca="1" si="297"/>
        <v>0.72381931453949688</v>
      </c>
      <c r="N2092" s="15">
        <f ca="1">_xlfn.NORM.INV(M2092,'Input Parameters'!$E$29,'Input Parameters'!$F$29)</f>
        <v>0.10005942253931976</v>
      </c>
      <c r="O2092" s="8">
        <f t="shared" ca="1" si="298"/>
        <v>0.74827260753501501</v>
      </c>
      <c r="P2092" s="30">
        <f ca="1">_xlfn.LOGNORM.INV(O2092,'Input Parameters'!$H$30,'Input Parameters'!$I$30)</f>
        <v>3.6806646754829355</v>
      </c>
      <c r="Q2092" s="10">
        <f t="shared" ca="1" si="299"/>
        <v>7.7561069359575852E-2</v>
      </c>
      <c r="R2092" s="30">
        <f>IF('Input Parameters'!$E$32=0,0,_xlfn.BETA.INV(Q2092,'Input Parameters'!$L$32,'Input Parameters'!$M$32,'Input Parameters'!$J$32,'Input Parameters'!$K$32))</f>
        <v>0</v>
      </c>
      <c r="S2092" s="10">
        <f t="shared" ca="1" si="300"/>
        <v>2.3484087663144804E-2</v>
      </c>
      <c r="T2092" s="26">
        <f ca="1">_xlfn.LOGNORM.INV(S2092,'Input Parameters'!$H$34,'Input Parameters'!$I$34)</f>
        <v>39.361286868011625</v>
      </c>
      <c r="U2092" s="10">
        <f t="shared" ca="1" si="301"/>
        <v>0.39406244391418521</v>
      </c>
      <c r="V2092" s="30">
        <f ca="1">_xlfn.BETA.INV(U2092,'Input Parameters'!$L$36,'Input Parameters'!$M$36,'Input Parameters'!$J$36,'Input Parameters'!$K$36)</f>
        <v>0.54602794019474277</v>
      </c>
      <c r="W2092" s="2">
        <f ca="1">N2092+(P2092-N2092)*(1-ERF((T2092-R2092)/(2*SQRT(L2092*'Input Parameters'!$E$38))))</f>
        <v>0.47959065719730282</v>
      </c>
      <c r="X2092">
        <f t="shared" ca="1" si="302"/>
        <v>1</v>
      </c>
      <c r="Y2092" s="7"/>
    </row>
    <row r="2093" spans="1:25" ht="15" customHeight="1" x14ac:dyDescent="0.25">
      <c r="A2093" s="139">
        <v>2086</v>
      </c>
      <c r="B2093" s="10">
        <f t="shared" ca="1" si="293"/>
        <v>0.17989020788803067</v>
      </c>
      <c r="C2093" s="60">
        <f ca="1">_xlfn.NORM.INV(B2093,'Input Parameters'!$E$15,'Input Parameters'!$F$15)</f>
        <v>221.33773733978302</v>
      </c>
      <c r="D2093" s="10">
        <f t="shared" ca="1" si="294"/>
        <v>0.32309605513647088</v>
      </c>
      <c r="E2093" s="62">
        <f ca="1">IF(_xlfn.NORM.INV(D2093,'Input Parameters'!$E$17,'Input Parameters'!$F$17)&lt;3500,3500,IF(_xlfn.NORM.INV(D2093,'Input Parameters'!$E$17,'Input Parameters'!$F$17)&gt;5500,5500,_xlfn.NORM.INV(D2093,'Input Parameters'!$E$17,'Input Parameters'!$F$17)))</f>
        <v>4478.6590042756625</v>
      </c>
      <c r="F2093" s="10">
        <f t="shared" ca="1" si="295"/>
        <v>0.23328209641371667</v>
      </c>
      <c r="G2093" s="64">
        <f ca="1">_xlfn.NORM.INV(F2093,'Input Parameters'!$E$20,'Input Parameters'!$F$20)</f>
        <v>277.77185936824003</v>
      </c>
      <c r="H2093" s="57">
        <f ca="1">EXP(E2093*(1/'Input Parameters'!$E$23-1/G2093))</f>
        <v>0.4342123219636807</v>
      </c>
      <c r="I2093" s="10">
        <f t="shared" ca="1" si="296"/>
        <v>0.14574591194794939</v>
      </c>
      <c r="J2093" s="30">
        <f ca="1">_xlfn.BETA.INV(I2093,'Input Parameters'!$L$26,'Input Parameters'!$M$26,'Input Parameters'!$J$26,'Input Parameters'!$K$26)</f>
        <v>0.48325231937905033</v>
      </c>
      <c r="K2093" s="168">
        <f ca="1">('Input Parameters'!$E$27/'Input Parameters'!$E$38)^$J2093</f>
        <v>3.122986697143296E-2</v>
      </c>
      <c r="L2093" s="69">
        <f ca="1">$H2093*$C2093*'Input Parameters'!$E$25*K2093</f>
        <v>3.0014267156303815</v>
      </c>
      <c r="M2093" s="24">
        <f t="shared" ca="1" si="297"/>
        <v>0.60544600723843778</v>
      </c>
      <c r="N2093" s="15">
        <f ca="1">_xlfn.NORM.INV(M2093,'Input Parameters'!$E$29,'Input Parameters'!$F$29)</f>
        <v>0.10002674691219202</v>
      </c>
      <c r="O2093" s="8">
        <f t="shared" ca="1" si="298"/>
        <v>0.77742931434561702</v>
      </c>
      <c r="P2093" s="30">
        <f ca="1">_xlfn.LOGNORM.INV(O2093,'Input Parameters'!$H$30,'Input Parameters'!$I$30)</f>
        <v>3.8486488137299677</v>
      </c>
      <c r="Q2093" s="10">
        <f t="shared" ca="1" si="299"/>
        <v>0.17670586006716194</v>
      </c>
      <c r="R2093" s="30">
        <f>IF('Input Parameters'!$E$32=0,0,_xlfn.BETA.INV(Q2093,'Input Parameters'!$L$32,'Input Parameters'!$M$32,'Input Parameters'!$J$32,'Input Parameters'!$K$32))</f>
        <v>0</v>
      </c>
      <c r="S2093" s="10">
        <f t="shared" ca="1" si="300"/>
        <v>0.76282071118974648</v>
      </c>
      <c r="T2093" s="26">
        <f ca="1">_xlfn.LOGNORM.INV(S2093,'Input Parameters'!$H$34,'Input Parameters'!$I$34)</f>
        <v>55.104067999920836</v>
      </c>
      <c r="U2093" s="10">
        <f t="shared" ca="1" si="301"/>
        <v>0.92493264522612473</v>
      </c>
      <c r="V2093" s="30">
        <f ca="1">_xlfn.BETA.INV(U2093,'Input Parameters'!$L$36,'Input Parameters'!$M$36,'Input Parameters'!$J$36,'Input Parameters'!$K$36)</f>
        <v>0.83103262833044367</v>
      </c>
      <c r="W2093" s="2">
        <f ca="1">N2093+(P2093-N2093)*(1-ERF((T2093-R2093)/(2*SQRT(L2093*'Input Parameters'!$E$38))))</f>
        <v>0.19189589095896925</v>
      </c>
      <c r="X2093">
        <f t="shared" ca="1" si="302"/>
        <v>1</v>
      </c>
      <c r="Y2093" s="7"/>
    </row>
    <row r="2094" spans="1:25" ht="15" customHeight="1" x14ac:dyDescent="0.25">
      <c r="A2094" s="139">
        <v>2087</v>
      </c>
      <c r="B2094" s="10">
        <f t="shared" ca="1" si="293"/>
        <v>0.6507232183157835</v>
      </c>
      <c r="C2094" s="60">
        <f ca="1">_xlfn.NORM.INV(B2094,'Input Parameters'!$E$15,'Input Parameters'!$F$15)</f>
        <v>291.95489624731522</v>
      </c>
      <c r="D2094" s="10">
        <f t="shared" ca="1" si="294"/>
        <v>0.16001827740871744</v>
      </c>
      <c r="E2094" s="62">
        <f ca="1">IF(_xlfn.NORM.INV(D2094,'Input Parameters'!$E$17,'Input Parameters'!$F$17)&lt;3500,3500,IF(_xlfn.NORM.INV(D2094,'Input Parameters'!$E$17,'Input Parameters'!$F$17)&gt;5500,5500,_xlfn.NORM.INV(D2094,'Input Parameters'!$E$17,'Input Parameters'!$F$17)))</f>
        <v>4103.9320633023199</v>
      </c>
      <c r="F2094" s="10">
        <f t="shared" ca="1" si="295"/>
        <v>0.68148831363536255</v>
      </c>
      <c r="G2094" s="64">
        <f ca="1">_xlfn.NORM.INV(F2094,'Input Parameters'!$E$20,'Input Parameters'!$F$20)</f>
        <v>285.81149342524401</v>
      </c>
      <c r="H2094" s="57">
        <f ca="1">EXP(E2094*(1/'Input Parameters'!$E$23-1/G2094))</f>
        <v>0.70551340750183344</v>
      </c>
      <c r="I2094" s="10">
        <f t="shared" ca="1" si="296"/>
        <v>0.90144665628833154</v>
      </c>
      <c r="J2094" s="30">
        <f ca="1">_xlfn.BETA.INV(I2094,'Input Parameters'!$L$26,'Input Parameters'!$M$26,'Input Parameters'!$J$26,'Input Parameters'!$K$26)</f>
        <v>0.83995418327639582</v>
      </c>
      <c r="K2094" s="168">
        <f ca="1">('Input Parameters'!$E$27/'Input Parameters'!$E$38)^$J2094</f>
        <v>2.4175242223645971E-3</v>
      </c>
      <c r="L2094" s="69">
        <f ca="1">$H2094*$C2094*'Input Parameters'!$E$25*K2094</f>
        <v>0.49795703076791958</v>
      </c>
      <c r="M2094" s="24">
        <f t="shared" ca="1" si="297"/>
        <v>0.30872357837482756</v>
      </c>
      <c r="N2094" s="15">
        <f ca="1">_xlfn.NORM.INV(M2094,'Input Parameters'!$E$29,'Input Parameters'!$F$29)</f>
        <v>9.9950052835388992E-2</v>
      </c>
      <c r="O2094" s="8">
        <f t="shared" ca="1" si="298"/>
        <v>0.12063881236770113</v>
      </c>
      <c r="P2094" s="30">
        <f ca="1">_xlfn.LOGNORM.INV(O2094,'Input Parameters'!$H$30,'Input Parameters'!$I$30)</f>
        <v>1.5426551963462853</v>
      </c>
      <c r="Q2094" s="10">
        <f t="shared" ca="1" si="299"/>
        <v>0.19571159125296167</v>
      </c>
      <c r="R2094" s="30">
        <f>IF('Input Parameters'!$E$32=0,0,_xlfn.BETA.INV(Q2094,'Input Parameters'!$L$32,'Input Parameters'!$M$32,'Input Parameters'!$J$32,'Input Parameters'!$K$32))</f>
        <v>0</v>
      </c>
      <c r="S2094" s="10">
        <f t="shared" ca="1" si="300"/>
        <v>0.28362883112243442</v>
      </c>
      <c r="T2094" s="26">
        <f ca="1">_xlfn.LOGNORM.INV(S2094,'Input Parameters'!$H$34,'Input Parameters'!$I$34)</f>
        <v>46.941840456794871</v>
      </c>
      <c r="U2094" s="10">
        <f t="shared" ca="1" si="301"/>
        <v>0.78569993070680444</v>
      </c>
      <c r="V2094" s="30">
        <f ca="1">_xlfn.BETA.INV(U2094,'Input Parameters'!$L$36,'Input Parameters'!$M$36,'Input Parameters'!$J$36,'Input Parameters'!$K$36)</f>
        <v>0.71500457227066039</v>
      </c>
      <c r="W2094" s="2">
        <f ca="1">N2094+(P2094-N2094)*(1-ERF((T2094-R2094)/(2*SQRT(L2094*'Input Parameters'!$E$38))))</f>
        <v>9.9953736911295749E-2</v>
      </c>
      <c r="X2094">
        <f t="shared" ca="1" si="302"/>
        <v>1</v>
      </c>
      <c r="Y2094" s="7"/>
    </row>
    <row r="2095" spans="1:25" ht="15" customHeight="1" x14ac:dyDescent="0.25">
      <c r="A2095" s="139">
        <v>2088</v>
      </c>
      <c r="B2095" s="10">
        <f t="shared" ca="1" si="293"/>
        <v>0.97918432592106719</v>
      </c>
      <c r="C2095" s="60">
        <f ca="1">_xlfn.NORM.INV(B2095,'Input Parameters'!$E$15,'Input Parameters'!$F$15)</f>
        <v>381.36934869481615</v>
      </c>
      <c r="D2095" s="10">
        <f t="shared" ca="1" si="294"/>
        <v>0.50117628939779979</v>
      </c>
      <c r="E2095" s="62">
        <f ca="1">IF(_xlfn.NORM.INV(D2095,'Input Parameters'!$E$17,'Input Parameters'!$F$17)&lt;3500,3500,IF(_xlfn.NORM.INV(D2095,'Input Parameters'!$E$17,'Input Parameters'!$F$17)&gt;5500,5500,_xlfn.NORM.INV(D2095,'Input Parameters'!$E$17,'Input Parameters'!$F$17)))</f>
        <v>4802.063967175186</v>
      </c>
      <c r="F2095" s="10">
        <f t="shared" ca="1" si="295"/>
        <v>0.72492070007122877</v>
      </c>
      <c r="G2095" s="64">
        <f ca="1">_xlfn.NORM.INV(F2095,'Input Parameters'!$E$20,'Input Parameters'!$F$20)</f>
        <v>286.65340064628413</v>
      </c>
      <c r="H2095" s="57">
        <f ca="1">EXP(E2095*(1/'Input Parameters'!$E$23-1/G2095))</f>
        <v>0.69849760987431475</v>
      </c>
      <c r="I2095" s="10">
        <f t="shared" ca="1" si="296"/>
        <v>0.6556294916222386</v>
      </c>
      <c r="J2095" s="30">
        <f ca="1">_xlfn.BETA.INV(I2095,'Input Parameters'!$L$26,'Input Parameters'!$M$26,'Input Parameters'!$J$26,'Input Parameters'!$K$26)</f>
        <v>0.72353438670244863</v>
      </c>
      <c r="K2095" s="168">
        <f ca="1">('Input Parameters'!$E$27/'Input Parameters'!$E$38)^$J2095</f>
        <v>5.5724005215804923E-3</v>
      </c>
      <c r="L2095" s="69">
        <f ca="1">$H2095*$C2095*'Input Parameters'!$E$25*K2095</f>
        <v>1.4844071368126019</v>
      </c>
      <c r="M2095" s="24">
        <f t="shared" ca="1" si="297"/>
        <v>0.66358924568934696</v>
      </c>
      <c r="N2095" s="15">
        <f ca="1">_xlfn.NORM.INV(M2095,'Input Parameters'!$E$29,'Input Parameters'!$F$29)</f>
        <v>0.1000422278829806</v>
      </c>
      <c r="O2095" s="8">
        <f t="shared" ca="1" si="298"/>
        <v>0.70169886797358738</v>
      </c>
      <c r="P2095" s="30">
        <f ca="1">_xlfn.LOGNORM.INV(O2095,'Input Parameters'!$H$30,'Input Parameters'!$I$30)</f>
        <v>3.4454974402547003</v>
      </c>
      <c r="Q2095" s="10">
        <f t="shared" ca="1" si="299"/>
        <v>0.92411405059584073</v>
      </c>
      <c r="R2095" s="30">
        <f>IF('Input Parameters'!$E$32=0,0,_xlfn.BETA.INV(Q2095,'Input Parameters'!$L$32,'Input Parameters'!$M$32,'Input Parameters'!$J$32,'Input Parameters'!$K$32))</f>
        <v>0</v>
      </c>
      <c r="S2095" s="10">
        <f t="shared" ca="1" si="300"/>
        <v>0.65424901393085222</v>
      </c>
      <c r="T2095" s="26">
        <f ca="1">_xlfn.LOGNORM.INV(S2095,'Input Parameters'!$H$34,'Input Parameters'!$I$34)</f>
        <v>52.960922240746505</v>
      </c>
      <c r="U2095" s="10">
        <f t="shared" ca="1" si="301"/>
        <v>0.8202990462782862</v>
      </c>
      <c r="V2095" s="30">
        <f ca="1">_xlfn.BETA.INV(U2095,'Input Parameters'!$L$36,'Input Parameters'!$M$36,'Input Parameters'!$J$36,'Input Parameters'!$K$36)</f>
        <v>0.73676800987045432</v>
      </c>
      <c r="W2095" s="2">
        <f ca="1">N2095+(P2095-N2095)*(1-ERF((T2095-R2095)/(2*SQRT(L2095*'Input Parameters'!$E$38))))</f>
        <v>0.10711482615157356</v>
      </c>
      <c r="X2095">
        <f t="shared" ca="1" si="302"/>
        <v>1</v>
      </c>
      <c r="Y2095" s="7"/>
    </row>
    <row r="2096" spans="1:25" ht="15" customHeight="1" x14ac:dyDescent="0.25">
      <c r="A2096" s="139">
        <v>2089</v>
      </c>
      <c r="B2096" s="10">
        <f t="shared" ca="1" si="293"/>
        <v>0.86144322905826365</v>
      </c>
      <c r="C2096" s="60">
        <f ca="1">_xlfn.NORM.INV(B2096,'Input Parameters'!$E$15,'Input Parameters'!$F$15)</f>
        <v>329.8660608378438</v>
      </c>
      <c r="D2096" s="10">
        <f t="shared" ca="1" si="294"/>
        <v>0.90568742887115539</v>
      </c>
      <c r="E2096" s="62">
        <f ca="1">IF(_xlfn.NORM.INV(D2096,'Input Parameters'!$E$17,'Input Parameters'!$F$17)&lt;3500,3500,IF(_xlfn.NORM.INV(D2096,'Input Parameters'!$E$17,'Input Parameters'!$F$17)&gt;5500,5500,_xlfn.NORM.INV(D2096,'Input Parameters'!$E$17,'Input Parameters'!$F$17)))</f>
        <v>5500</v>
      </c>
      <c r="F2096" s="10">
        <f t="shared" ca="1" si="295"/>
        <v>0.53194194766308389</v>
      </c>
      <c r="G2096" s="64">
        <f ca="1">_xlfn.NORM.INV(F2096,'Input Parameters'!$E$20,'Input Parameters'!$F$20)</f>
        <v>283.18702059915307</v>
      </c>
      <c r="H2096" s="57">
        <f ca="1">EXP(E2096*(1/'Input Parameters'!$E$23-1/G2096))</f>
        <v>0.52422468768292008</v>
      </c>
      <c r="I2096" s="10">
        <f t="shared" ca="1" si="296"/>
        <v>0.49199126179875285</v>
      </c>
      <c r="J2096" s="30">
        <f ca="1">_xlfn.BETA.INV(I2096,'Input Parameters'!$L$26,'Input Parameters'!$M$26,'Input Parameters'!$J$26,'Input Parameters'!$K$26)</f>
        <v>0.65816393867342049</v>
      </c>
      <c r="K2096" s="168">
        <f ca="1">('Input Parameters'!$E$27/'Input Parameters'!$E$38)^$J2096</f>
        <v>8.9060401148759981E-3</v>
      </c>
      <c r="L2096" s="69">
        <f ca="1">$H2096*$C2096*'Input Parameters'!$E$25*K2096</f>
        <v>1.5400674816256703</v>
      </c>
      <c r="M2096" s="24">
        <f t="shared" ca="1" si="297"/>
        <v>7.7591917235675489E-2</v>
      </c>
      <c r="N2096" s="15">
        <f ca="1">_xlfn.NORM.INV(M2096,'Input Parameters'!$E$29,'Input Parameters'!$F$29)</f>
        <v>9.9857854261673221E-2</v>
      </c>
      <c r="O2096" s="8">
        <f t="shared" ca="1" si="298"/>
        <v>0.3640599924584208</v>
      </c>
      <c r="P2096" s="30">
        <f ca="1">_xlfn.LOGNORM.INV(O2096,'Input Parameters'!$H$30,'Input Parameters'!$I$30)</f>
        <v>2.2769299062210213</v>
      </c>
      <c r="Q2096" s="10">
        <f t="shared" ca="1" si="299"/>
        <v>0.56095471503547945</v>
      </c>
      <c r="R2096" s="30">
        <f>IF('Input Parameters'!$E$32=0,0,_xlfn.BETA.INV(Q2096,'Input Parameters'!$L$32,'Input Parameters'!$M$32,'Input Parameters'!$J$32,'Input Parameters'!$K$32))</f>
        <v>0</v>
      </c>
      <c r="S2096" s="10">
        <f t="shared" ca="1" si="300"/>
        <v>0.94866526197205769</v>
      </c>
      <c r="T2096" s="26">
        <f ca="1">_xlfn.LOGNORM.INV(S2096,'Input Parameters'!$H$34,'Input Parameters'!$I$34)</f>
        <v>61.766427808900907</v>
      </c>
      <c r="U2096" s="10">
        <f t="shared" ca="1" si="301"/>
        <v>0.89766414661035099</v>
      </c>
      <c r="V2096" s="30">
        <f ca="1">_xlfn.BETA.INV(U2096,'Input Parameters'!$L$36,'Input Parameters'!$M$36,'Input Parameters'!$J$36,'Input Parameters'!$K$36)</f>
        <v>0.79972344555027775</v>
      </c>
      <c r="W2096" s="2">
        <f ca="1">N2096+(P2096-N2096)*(1-ERF((T2096-R2096)/(2*SQRT(L2096*'Input Parameters'!$E$38))))</f>
        <v>0.10079951957388557</v>
      </c>
      <c r="X2096">
        <f t="shared" ca="1" si="302"/>
        <v>1</v>
      </c>
      <c r="Y2096" s="7"/>
    </row>
    <row r="2097" spans="1:25" ht="15" customHeight="1" x14ac:dyDescent="0.25">
      <c r="A2097" s="139">
        <v>2090</v>
      </c>
      <c r="B2097" s="10">
        <f t="shared" ca="1" si="293"/>
        <v>0.4481248096351037</v>
      </c>
      <c r="C2097" s="60">
        <f ca="1">_xlfn.NORM.INV(B2097,'Input Parameters'!$E$15,'Input Parameters'!$F$15)</f>
        <v>263.90035163208165</v>
      </c>
      <c r="D2097" s="10">
        <f t="shared" ca="1" si="294"/>
        <v>0.45352286086778404</v>
      </c>
      <c r="E2097" s="62">
        <f ca="1">IF(_xlfn.NORM.INV(D2097,'Input Parameters'!$E$17,'Input Parameters'!$F$17)&lt;3500,3500,IF(_xlfn.NORM.INV(D2097,'Input Parameters'!$E$17,'Input Parameters'!$F$17)&gt;5500,5500,_xlfn.NORM.INV(D2097,'Input Parameters'!$E$17,'Input Parameters'!$F$17)))</f>
        <v>4718.2640069344961</v>
      </c>
      <c r="F2097" s="10">
        <f t="shared" ca="1" si="295"/>
        <v>0.47924309285468114</v>
      </c>
      <c r="G2097" s="64">
        <f ca="1">_xlfn.NORM.INV(F2097,'Input Parameters'!$E$20,'Input Parameters'!$F$20)</f>
        <v>282.30124257067666</v>
      </c>
      <c r="H2097" s="57">
        <f ca="1">EXP(E2097*(1/'Input Parameters'!$E$23-1/G2097))</f>
        <v>0.54535508699311375</v>
      </c>
      <c r="I2097" s="10">
        <f t="shared" ca="1" si="296"/>
        <v>0.90754811705318628</v>
      </c>
      <c r="J2097" s="30">
        <f ca="1">_xlfn.BETA.INV(I2097,'Input Parameters'!$L$26,'Input Parameters'!$M$26,'Input Parameters'!$J$26,'Input Parameters'!$K$26)</f>
        <v>0.84392881065773007</v>
      </c>
      <c r="K2097" s="168">
        <f ca="1">('Input Parameters'!$E$27/'Input Parameters'!$E$38)^$J2097</f>
        <v>2.3495736149749592E-3</v>
      </c>
      <c r="L2097" s="69">
        <f ca="1">$H2097*$C2097*'Input Parameters'!$E$25*K2097</f>
        <v>0.3381492230946529</v>
      </c>
      <c r="M2097" s="24">
        <f t="shared" ca="1" si="297"/>
        <v>0.99684859342559096</v>
      </c>
      <c r="N2097" s="15">
        <f ca="1">_xlfn.NORM.INV(M2097,'Input Parameters'!$E$29,'Input Parameters'!$F$29)</f>
        <v>0.10027315972764757</v>
      </c>
      <c r="O2097" s="8">
        <f t="shared" ca="1" si="298"/>
        <v>0.14413493918106235</v>
      </c>
      <c r="P2097" s="30">
        <f ca="1">_xlfn.LOGNORM.INV(O2097,'Input Parameters'!$H$30,'Input Parameters'!$I$30)</f>
        <v>1.6248374157299956</v>
      </c>
      <c r="Q2097" s="10">
        <f t="shared" ca="1" si="299"/>
        <v>0.4442651712233977</v>
      </c>
      <c r="R2097" s="30">
        <f>IF('Input Parameters'!$E$32=0,0,_xlfn.BETA.INV(Q2097,'Input Parameters'!$L$32,'Input Parameters'!$M$32,'Input Parameters'!$J$32,'Input Parameters'!$K$32))</f>
        <v>0</v>
      </c>
      <c r="S2097" s="10">
        <f t="shared" ca="1" si="300"/>
        <v>6.9324884020708688E-2</v>
      </c>
      <c r="T2097" s="26">
        <f ca="1">_xlfn.LOGNORM.INV(S2097,'Input Parameters'!$H$34,'Input Parameters'!$I$34)</f>
        <v>41.919727107443009</v>
      </c>
      <c r="U2097" s="10">
        <f t="shared" ca="1" si="301"/>
        <v>0.86846240328482782</v>
      </c>
      <c r="V2097" s="30">
        <f ca="1">_xlfn.BETA.INV(U2097,'Input Parameters'!$L$36,'Input Parameters'!$M$36,'Input Parameters'!$J$36,'Input Parameters'!$K$36)</f>
        <v>0.77274813145845878</v>
      </c>
      <c r="W2097" s="2">
        <f ca="1">N2097+(P2097-N2097)*(1-ERF((T2097-R2097)/(2*SQRT(L2097*'Input Parameters'!$E$38))))</f>
        <v>0.1002736846941889</v>
      </c>
      <c r="X2097">
        <f t="shared" ca="1" si="302"/>
        <v>1</v>
      </c>
      <c r="Y2097" s="7"/>
    </row>
    <row r="2098" spans="1:25" ht="15" customHeight="1" x14ac:dyDescent="0.25">
      <c r="A2098" s="139">
        <v>2091</v>
      </c>
      <c r="B2098" s="10">
        <f t="shared" ca="1" si="293"/>
        <v>0.84970551971015884</v>
      </c>
      <c r="C2098" s="60">
        <f ca="1">_xlfn.NORM.INV(B2098,'Input Parameters'!$E$15,'Input Parameters'!$F$15)</f>
        <v>327.06668895858502</v>
      </c>
      <c r="D2098" s="10">
        <f t="shared" ca="1" si="294"/>
        <v>0.71352938764278862</v>
      </c>
      <c r="E2098" s="62">
        <f ca="1">IF(_xlfn.NORM.INV(D2098,'Input Parameters'!$E$17,'Input Parameters'!$F$17)&lt;3500,3500,IF(_xlfn.NORM.INV(D2098,'Input Parameters'!$E$17,'Input Parameters'!$F$17)&gt;5500,5500,_xlfn.NORM.INV(D2098,'Input Parameters'!$E$17,'Input Parameters'!$F$17)))</f>
        <v>5194.6075780851934</v>
      </c>
      <c r="F2098" s="10">
        <f t="shared" ca="1" si="295"/>
        <v>0.43206050259826057</v>
      </c>
      <c r="G2098" s="64">
        <f ca="1">_xlfn.NORM.INV(F2098,'Input Parameters'!$E$20,'Input Parameters'!$F$20)</f>
        <v>281.50342438140052</v>
      </c>
      <c r="H2098" s="57">
        <f ca="1">EXP(E2098*(1/'Input Parameters'!$E$23-1/G2098))</f>
        <v>0.48690747620558106</v>
      </c>
      <c r="I2098" s="10">
        <f t="shared" ca="1" si="296"/>
        <v>0.2215084542408674</v>
      </c>
      <c r="J2098" s="30">
        <f ca="1">_xlfn.BETA.INV(I2098,'Input Parameters'!$L$26,'Input Parameters'!$M$26,'Input Parameters'!$J$26,'Input Parameters'!$K$26)</f>
        <v>0.53268264414401145</v>
      </c>
      <c r="K2098" s="168">
        <f ca="1">('Input Parameters'!$E$27/'Input Parameters'!$E$38)^$J2098</f>
        <v>2.1907083188854794E-2</v>
      </c>
      <c r="L2098" s="69">
        <f ca="1">$H2098*$C2098*'Input Parameters'!$E$25*K2098</f>
        <v>3.4887296384099069</v>
      </c>
      <c r="M2098" s="24">
        <f t="shared" ca="1" si="297"/>
        <v>0.90407319634376193</v>
      </c>
      <c r="N2098" s="15">
        <f ca="1">_xlfn.NORM.INV(M2098,'Input Parameters'!$E$29,'Input Parameters'!$F$29)</f>
        <v>0.10013051152481703</v>
      </c>
      <c r="O2098" s="8">
        <f t="shared" ca="1" si="298"/>
        <v>0.82886800074607381</v>
      </c>
      <c r="P2098" s="30">
        <f ca="1">_xlfn.LOGNORM.INV(O2098,'Input Parameters'!$H$30,'Input Parameters'!$I$30)</f>
        <v>4.2024225245479414</v>
      </c>
      <c r="Q2098" s="10">
        <f t="shared" ca="1" si="299"/>
        <v>0.27003735998096845</v>
      </c>
      <c r="R2098" s="30">
        <f>IF('Input Parameters'!$E$32=0,0,_xlfn.BETA.INV(Q2098,'Input Parameters'!$L$32,'Input Parameters'!$M$32,'Input Parameters'!$J$32,'Input Parameters'!$K$32))</f>
        <v>0</v>
      </c>
      <c r="S2098" s="10">
        <f t="shared" ca="1" si="300"/>
        <v>0.4831613017031724</v>
      </c>
      <c r="T2098" s="26">
        <f ca="1">_xlfn.LOGNORM.INV(S2098,'Input Parameters'!$H$34,'Input Parameters'!$I$34)</f>
        <v>50.14340960437702</v>
      </c>
      <c r="U2098" s="10">
        <f t="shared" ca="1" si="301"/>
        <v>0.81493757368680853</v>
      </c>
      <c r="V2098" s="30">
        <f ca="1">_xlfn.BETA.INV(U2098,'Input Parameters'!$L$36,'Input Parameters'!$M$36,'Input Parameters'!$J$36,'Input Parameters'!$K$36)</f>
        <v>0.73321477333744145</v>
      </c>
      <c r="W2098" s="2">
        <f ca="1">N2098+(P2098-N2098)*(1-ERF((T2098-R2098)/(2*SQRT(L2098*'Input Parameters'!$E$38))))</f>
        <v>0.33665376835104577</v>
      </c>
      <c r="X2098">
        <f t="shared" ca="1" si="302"/>
        <v>1</v>
      </c>
      <c r="Y2098" s="7"/>
    </row>
    <row r="2099" spans="1:25" ht="15" customHeight="1" x14ac:dyDescent="0.25">
      <c r="A2099" s="139">
        <v>2092</v>
      </c>
      <c r="B2099" s="10">
        <f t="shared" ca="1" si="293"/>
        <v>0.65781963097800045</v>
      </c>
      <c r="C2099" s="60">
        <f ca="1">_xlfn.NORM.INV(B2099,'Input Parameters'!$E$15,'Input Parameters'!$F$15)</f>
        <v>292.99790444759208</v>
      </c>
      <c r="D2099" s="10">
        <f t="shared" ca="1" si="294"/>
        <v>0.90231240962303938</v>
      </c>
      <c r="E2099" s="62">
        <f ca="1">IF(_xlfn.NORM.INV(D2099,'Input Parameters'!$E$17,'Input Parameters'!$F$17)&lt;3500,3500,IF(_xlfn.NORM.INV(D2099,'Input Parameters'!$E$17,'Input Parameters'!$F$17)&gt;5500,5500,_xlfn.NORM.INV(D2099,'Input Parameters'!$E$17,'Input Parameters'!$F$17)))</f>
        <v>5500</v>
      </c>
      <c r="F2099" s="10">
        <f t="shared" ca="1" si="295"/>
        <v>0.49565255009866238</v>
      </c>
      <c r="G2099" s="64">
        <f ca="1">_xlfn.NORM.INV(F2099,'Input Parameters'!$E$20,'Input Parameters'!$F$20)</f>
        <v>282.57698570117947</v>
      </c>
      <c r="H2099" s="57">
        <f ca="1">EXP(E2099*(1/'Input Parameters'!$E$23-1/G2099))</f>
        <v>0.5026992543118074</v>
      </c>
      <c r="I2099" s="10">
        <f t="shared" ca="1" si="296"/>
        <v>0.58837945660154634</v>
      </c>
      <c r="J2099" s="30">
        <f ca="1">_xlfn.BETA.INV(I2099,'Input Parameters'!$L$26,'Input Parameters'!$M$26,'Input Parameters'!$J$26,'Input Parameters'!$K$26)</f>
        <v>0.6966532568578242</v>
      </c>
      <c r="K2099" s="168">
        <f ca="1">('Input Parameters'!$E$27/'Input Parameters'!$E$38)^$J2099</f>
        <v>6.757445387874891E-3</v>
      </c>
      <c r="L2099" s="69">
        <f ca="1">$H2099*$C2099*'Input Parameters'!$E$25*K2099</f>
        <v>0.99530296944499241</v>
      </c>
      <c r="M2099" s="24">
        <f t="shared" ca="1" si="297"/>
        <v>0.21179965150799496</v>
      </c>
      <c r="N2099" s="15">
        <f ca="1">_xlfn.NORM.INV(M2099,'Input Parameters'!$E$29,'Input Parameters'!$F$29)</f>
        <v>9.9919980754921311E-2</v>
      </c>
      <c r="O2099" s="8">
        <f t="shared" ca="1" si="298"/>
        <v>0.21387630967972637</v>
      </c>
      <c r="P2099" s="30">
        <f ca="1">_xlfn.LOGNORM.INV(O2099,'Input Parameters'!$H$30,'Input Parameters'!$I$30)</f>
        <v>1.8448946241288786</v>
      </c>
      <c r="Q2099" s="10">
        <f t="shared" ca="1" si="299"/>
        <v>0.14118964188630045</v>
      </c>
      <c r="R2099" s="30">
        <f>IF('Input Parameters'!$E$32=0,0,_xlfn.BETA.INV(Q2099,'Input Parameters'!$L$32,'Input Parameters'!$M$32,'Input Parameters'!$J$32,'Input Parameters'!$K$32))</f>
        <v>0</v>
      </c>
      <c r="S2099" s="10">
        <f t="shared" ca="1" si="300"/>
        <v>6.1808384084072521E-2</v>
      </c>
      <c r="T2099" s="26">
        <f ca="1">_xlfn.LOGNORM.INV(S2099,'Input Parameters'!$H$34,'Input Parameters'!$I$34)</f>
        <v>41.613254289740624</v>
      </c>
      <c r="U2099" s="10">
        <f t="shared" ca="1" si="301"/>
        <v>0.16628772387500779</v>
      </c>
      <c r="V2099" s="30">
        <f ca="1">_xlfn.BETA.INV(U2099,'Input Parameters'!$L$36,'Input Parameters'!$M$36,'Input Parameters'!$J$36,'Input Parameters'!$K$36)</f>
        <v>0.45302259559267205</v>
      </c>
      <c r="W2099" s="2">
        <f ca="1">N2099+(P2099-N2099)*(1-ERF((T2099-R2099)/(2*SQRT(L2099*'Input Parameters'!$E$38))))</f>
        <v>0.10547517928150689</v>
      </c>
      <c r="X2099">
        <f t="shared" ca="1" si="302"/>
        <v>1</v>
      </c>
      <c r="Y2099" s="7"/>
    </row>
    <row r="2100" spans="1:25" ht="15" customHeight="1" x14ac:dyDescent="0.25">
      <c r="A2100" s="139">
        <v>2093</v>
      </c>
      <c r="B2100" s="10">
        <f t="shared" ca="1" si="293"/>
        <v>0.95635155345403977</v>
      </c>
      <c r="C2100" s="60">
        <f ca="1">_xlfn.NORM.INV(B2100,'Input Parameters'!$E$15,'Input Parameters'!$F$15)</f>
        <v>363.62889275268054</v>
      </c>
      <c r="D2100" s="10">
        <f t="shared" ca="1" si="294"/>
        <v>5.0232521903629257E-3</v>
      </c>
      <c r="E2100" s="62">
        <f ca="1">IF(_xlfn.NORM.INV(D2100,'Input Parameters'!$E$17,'Input Parameters'!$F$17)&lt;3500,3500,IF(_xlfn.NORM.INV(D2100,'Input Parameters'!$E$17,'Input Parameters'!$F$17)&gt;5500,5500,_xlfn.NORM.INV(D2100,'Input Parameters'!$E$17,'Input Parameters'!$F$17)))</f>
        <v>3500</v>
      </c>
      <c r="F2100" s="10">
        <f t="shared" ca="1" si="295"/>
        <v>0.85778414279965498</v>
      </c>
      <c r="G2100" s="64">
        <f ca="1">_xlfn.NORM.INV(F2100,'Input Parameters'!$E$20,'Input Parameters'!$F$20)</f>
        <v>289.82179294990755</v>
      </c>
      <c r="H2100" s="57">
        <f ca="1">EXP(E2100*(1/'Input Parameters'!$E$23-1/G2100))</f>
        <v>0.87981037443409293</v>
      </c>
      <c r="I2100" s="10">
        <f t="shared" ca="1" si="296"/>
        <v>0.28711289969458054</v>
      </c>
      <c r="J2100" s="30">
        <f ca="1">_xlfn.BETA.INV(I2100,'Input Parameters'!$L$26,'Input Parameters'!$M$26,'Input Parameters'!$J$26,'Input Parameters'!$K$26)</f>
        <v>0.56785026936993788</v>
      </c>
      <c r="K2100" s="168">
        <f ca="1">('Input Parameters'!$E$27/'Input Parameters'!$E$38)^$J2100</f>
        <v>1.7022769097663797E-2</v>
      </c>
      <c r="L2100" s="69">
        <f ca="1">$H2100*$C2100*'Input Parameters'!$E$25*K2100</f>
        <v>5.4460004204469978</v>
      </c>
      <c r="M2100" s="24">
        <f t="shared" ca="1" si="297"/>
        <v>0.66711024123609686</v>
      </c>
      <c r="N2100" s="15">
        <f ca="1">_xlfn.NORM.INV(M2100,'Input Parameters'!$E$29,'Input Parameters'!$F$29)</f>
        <v>0.10004319475730504</v>
      </c>
      <c r="O2100" s="8">
        <f t="shared" ca="1" si="298"/>
        <v>0.76646469935952466</v>
      </c>
      <c r="P2100" s="30">
        <f ca="1">_xlfn.LOGNORM.INV(O2100,'Input Parameters'!$H$30,'Input Parameters'!$I$30)</f>
        <v>3.7832412253246601</v>
      </c>
      <c r="Q2100" s="10">
        <f t="shared" ca="1" si="299"/>
        <v>0.89025260538527684</v>
      </c>
      <c r="R2100" s="30">
        <f>IF('Input Parameters'!$E$32=0,0,_xlfn.BETA.INV(Q2100,'Input Parameters'!$L$32,'Input Parameters'!$M$32,'Input Parameters'!$J$32,'Input Parameters'!$K$32))</f>
        <v>0</v>
      </c>
      <c r="S2100" s="10">
        <f t="shared" ca="1" si="300"/>
        <v>0.52541145208390627</v>
      </c>
      <c r="T2100" s="26">
        <f ca="1">_xlfn.LOGNORM.INV(S2100,'Input Parameters'!$H$34,'Input Parameters'!$I$34)</f>
        <v>50.809376975904961</v>
      </c>
      <c r="U2100" s="10">
        <f t="shared" ca="1" si="301"/>
        <v>1.79593733861525E-2</v>
      </c>
      <c r="V2100" s="30">
        <f ca="1">_xlfn.BETA.INV(U2100,'Input Parameters'!$L$36,'Input Parameters'!$M$36,'Input Parameters'!$J$36,'Input Parameters'!$K$36)</f>
        <v>0.33832097008010387</v>
      </c>
      <c r="W2100" s="2">
        <f ca="1">N2100+(P2100-N2100)*(1-ERF((T2100-R2100)/(2*SQRT(L2100*'Input Parameters'!$E$38))))</f>
        <v>0.55555657432995886</v>
      </c>
      <c r="X2100">
        <f t="shared" ca="1" si="302"/>
        <v>0</v>
      </c>
      <c r="Y2100" s="7"/>
    </row>
    <row r="2101" spans="1:25" ht="15" customHeight="1" x14ac:dyDescent="0.25">
      <c r="A2101" s="139">
        <v>2094</v>
      </c>
      <c r="B2101" s="10">
        <f t="shared" ca="1" si="293"/>
        <v>0.9421840175460986</v>
      </c>
      <c r="C2101" s="60">
        <f ca="1">_xlfn.NORM.INV(B2101,'Input Parameters'!$E$15,'Input Parameters'!$F$15)</f>
        <v>356.23381474856586</v>
      </c>
      <c r="D2101" s="10">
        <f t="shared" ca="1" si="294"/>
        <v>0.65407188563976304</v>
      </c>
      <c r="E2101" s="62">
        <f ca="1">IF(_xlfn.NORM.INV(D2101,'Input Parameters'!$E$17,'Input Parameters'!$F$17)&lt;3500,3500,IF(_xlfn.NORM.INV(D2101,'Input Parameters'!$E$17,'Input Parameters'!$F$17)&gt;5500,5500,_xlfn.NORM.INV(D2101,'Input Parameters'!$E$17,'Input Parameters'!$F$17)))</f>
        <v>5077.4360960153945</v>
      </c>
      <c r="F2101" s="10">
        <f t="shared" ca="1" si="295"/>
        <v>0.80545943746686699</v>
      </c>
      <c r="G2101" s="64">
        <f ca="1">_xlfn.NORM.INV(F2101,'Input Parameters'!$E$20,'Input Parameters'!$F$20)</f>
        <v>288.42060913478485</v>
      </c>
      <c r="H2101" s="57">
        <f ca="1">EXP(E2101*(1/'Input Parameters'!$E$23-1/G2101))</f>
        <v>0.76271539566341906</v>
      </c>
      <c r="I2101" s="10">
        <f t="shared" ca="1" si="296"/>
        <v>9.5656511243882636E-2</v>
      </c>
      <c r="J2101" s="30">
        <f ca="1">_xlfn.BETA.INV(I2101,'Input Parameters'!$L$26,'Input Parameters'!$M$26,'Input Parameters'!$J$26,'Input Parameters'!$K$26)</f>
        <v>0.44037525874405531</v>
      </c>
      <c r="K2101" s="168">
        <f ca="1">('Input Parameters'!$E$27/'Input Parameters'!$E$38)^$J2101</f>
        <v>4.2475739862985452E-2</v>
      </c>
      <c r="L2101" s="69">
        <f ca="1">$H2101*$C2101*'Input Parameters'!$E$25*K2101</f>
        <v>11.540871535106684</v>
      </c>
      <c r="M2101" s="24">
        <f t="shared" ca="1" si="297"/>
        <v>0.2758448919413794</v>
      </c>
      <c r="N2101" s="15">
        <f ca="1">_xlfn.NORM.INV(M2101,'Input Parameters'!$E$29,'Input Parameters'!$F$29)</f>
        <v>9.9940477006630252E-2</v>
      </c>
      <c r="O2101" s="8">
        <f t="shared" ca="1" si="298"/>
        <v>0.10434313395406325</v>
      </c>
      <c r="P2101" s="30">
        <f ca="1">_xlfn.LOGNORM.INV(O2101,'Input Parameters'!$H$30,'Input Parameters'!$I$30)</f>
        <v>1.4816703190971481</v>
      </c>
      <c r="Q2101" s="10">
        <f t="shared" ca="1" si="299"/>
        <v>0.66166087632954118</v>
      </c>
      <c r="R2101" s="30">
        <f>IF('Input Parameters'!$E$32=0,0,_xlfn.BETA.INV(Q2101,'Input Parameters'!$L$32,'Input Parameters'!$M$32,'Input Parameters'!$J$32,'Input Parameters'!$K$32))</f>
        <v>0</v>
      </c>
      <c r="S2101" s="10">
        <f t="shared" ca="1" si="300"/>
        <v>0.82448661263365441</v>
      </c>
      <c r="T2101" s="26">
        <f ca="1">_xlfn.LOGNORM.INV(S2101,'Input Parameters'!$H$34,'Input Parameters'!$I$34)</f>
        <v>56.614642095841461</v>
      </c>
      <c r="U2101" s="10">
        <f t="shared" ca="1" si="301"/>
        <v>0.65053655083458206</v>
      </c>
      <c r="V2101" s="30">
        <f ca="1">_xlfn.BETA.INV(U2101,'Input Parameters'!$L$36,'Input Parameters'!$M$36,'Input Parameters'!$J$36,'Input Parameters'!$K$36)</f>
        <v>0.64693897190558636</v>
      </c>
      <c r="W2101" s="2">
        <f ca="1">N2101+(P2101-N2101)*(1-ERF((T2101-R2101)/(2*SQRT(L2101*'Input Parameters'!$E$38))))</f>
        <v>0.42967000074381412</v>
      </c>
      <c r="X2101">
        <f t="shared" ca="1" si="302"/>
        <v>1</v>
      </c>
      <c r="Y2101" s="7"/>
    </row>
    <row r="2102" spans="1:25" ht="15" customHeight="1" x14ac:dyDescent="0.25">
      <c r="A2102" s="139">
        <v>2095</v>
      </c>
      <c r="B2102" s="10">
        <f t="shared" ca="1" si="293"/>
        <v>0.22008040366216008</v>
      </c>
      <c r="C2102" s="60">
        <f ca="1">_xlfn.NORM.INV(B2102,'Input Parameters'!$E$15,'Input Parameters'!$F$15)</f>
        <v>229.13410796383226</v>
      </c>
      <c r="D2102" s="10">
        <f t="shared" ca="1" si="294"/>
        <v>0.78590129732962233</v>
      </c>
      <c r="E2102" s="62">
        <f ca="1">IF(_xlfn.NORM.INV(D2102,'Input Parameters'!$E$17,'Input Parameters'!$F$17)&lt;3500,3500,IF(_xlfn.NORM.INV(D2102,'Input Parameters'!$E$17,'Input Parameters'!$F$17)&gt;5500,5500,_xlfn.NORM.INV(D2102,'Input Parameters'!$E$17,'Input Parameters'!$F$17)))</f>
        <v>5354.5960304598157</v>
      </c>
      <c r="F2102" s="10">
        <f t="shared" ca="1" si="295"/>
        <v>0.92915005094718994</v>
      </c>
      <c r="G2102" s="64">
        <f ca="1">_xlfn.NORM.INV(F2102,'Input Parameters'!$E$20,'Input Parameters'!$F$20)</f>
        <v>292.49558384255016</v>
      </c>
      <c r="H2102" s="57">
        <f ca="1">EXP(E2102*(1/'Input Parameters'!$E$23-1/G2102))</f>
        <v>0.97335145193437356</v>
      </c>
      <c r="I2102" s="10">
        <f t="shared" ca="1" si="296"/>
        <v>0.29806914949770691</v>
      </c>
      <c r="J2102" s="30">
        <f ca="1">_xlfn.BETA.INV(I2102,'Input Parameters'!$L$26,'Input Parameters'!$M$26,'Input Parameters'!$J$26,'Input Parameters'!$K$26)</f>
        <v>0.57328414288638241</v>
      </c>
      <c r="K2102" s="168">
        <f ca="1">('Input Parameters'!$E$27/'Input Parameters'!$E$38)^$J2102</f>
        <v>1.6372031829615451E-2</v>
      </c>
      <c r="L2102" s="69">
        <f ca="1">$H2102*$C2102*'Input Parameters'!$E$25*K2102</f>
        <v>3.6514217878873771</v>
      </c>
      <c r="M2102" s="24">
        <f t="shared" ca="1" si="297"/>
        <v>0.65495856625168114</v>
      </c>
      <c r="N2102" s="15">
        <f ca="1">_xlfn.NORM.INV(M2102,'Input Parameters'!$E$29,'Input Parameters'!$F$29)</f>
        <v>0.10003987426104878</v>
      </c>
      <c r="O2102" s="8">
        <f t="shared" ca="1" si="298"/>
        <v>0.40650672197644211</v>
      </c>
      <c r="P2102" s="30">
        <f ca="1">_xlfn.LOGNORM.INV(O2102,'Input Parameters'!$H$30,'Input Parameters'!$I$30)</f>
        <v>2.3996033115672009</v>
      </c>
      <c r="Q2102" s="10">
        <f t="shared" ca="1" si="299"/>
        <v>0.21082189113810557</v>
      </c>
      <c r="R2102" s="30">
        <f>IF('Input Parameters'!$E$32=0,0,_xlfn.BETA.INV(Q2102,'Input Parameters'!$L$32,'Input Parameters'!$M$32,'Input Parameters'!$J$32,'Input Parameters'!$K$32))</f>
        <v>0</v>
      </c>
      <c r="S2102" s="10">
        <f t="shared" ca="1" si="300"/>
        <v>0.61369109683635836</v>
      </c>
      <c r="T2102" s="26">
        <f ca="1">_xlfn.LOGNORM.INV(S2102,'Input Parameters'!$H$34,'Input Parameters'!$I$34)</f>
        <v>52.254363669515044</v>
      </c>
      <c r="U2102" s="10">
        <f t="shared" ca="1" si="301"/>
        <v>0.69964025287851439</v>
      </c>
      <c r="V2102" s="30">
        <f ca="1">_xlfn.BETA.INV(U2102,'Input Parameters'!$L$36,'Input Parameters'!$M$36,'Input Parameters'!$J$36,'Input Parameters'!$K$36)</f>
        <v>0.66946006808390535</v>
      </c>
      <c r="W2102" s="2">
        <f ca="1">N2102+(P2102-N2102)*(1-ERF((T2102-R2102)/(2*SQRT(L2102*'Input Parameters'!$E$38))))</f>
        <v>0.22227751295224377</v>
      </c>
      <c r="X2102">
        <f t="shared" ca="1" si="302"/>
        <v>1</v>
      </c>
      <c r="Y2102" s="7"/>
    </row>
    <row r="2103" spans="1:25" ht="15" customHeight="1" x14ac:dyDescent="0.25">
      <c r="A2103" s="139">
        <v>2096</v>
      </c>
      <c r="B2103" s="10">
        <f t="shared" ca="1" si="293"/>
        <v>0.87295706569483522</v>
      </c>
      <c r="C2103" s="60">
        <f ca="1">_xlfn.NORM.INV(B2103,'Input Parameters'!$E$15,'Input Parameters'!$F$15)</f>
        <v>332.77380105595046</v>
      </c>
      <c r="D2103" s="10">
        <f t="shared" ca="1" si="294"/>
        <v>0.23706588429442299</v>
      </c>
      <c r="E2103" s="62">
        <f ca="1">IF(_xlfn.NORM.INV(D2103,'Input Parameters'!$E$17,'Input Parameters'!$F$17)&lt;3500,3500,IF(_xlfn.NORM.INV(D2103,'Input Parameters'!$E$17,'Input Parameters'!$F$17)&gt;5500,5500,_xlfn.NORM.INV(D2103,'Input Parameters'!$E$17,'Input Parameters'!$F$17)))</f>
        <v>4298.9591741084814</v>
      </c>
      <c r="F2103" s="10">
        <f t="shared" ca="1" si="295"/>
        <v>0.28576034382932947</v>
      </c>
      <c r="G2103" s="64">
        <f ca="1">_xlfn.NORM.INV(F2103,'Input Parameters'!$E$20,'Input Parameters'!$F$20)</f>
        <v>278.85905072630692</v>
      </c>
      <c r="H2103" s="57">
        <f ca="1">EXP(E2103*(1/'Input Parameters'!$E$23-1/G2103))</f>
        <v>0.47691789382178668</v>
      </c>
      <c r="I2103" s="10">
        <f t="shared" ca="1" si="296"/>
        <v>0.61437084940252407</v>
      </c>
      <c r="J2103" s="30">
        <f ca="1">_xlfn.BETA.INV(I2103,'Input Parameters'!$L$26,'Input Parameters'!$M$26,'Input Parameters'!$J$26,'Input Parameters'!$K$26)</f>
        <v>0.70699258036619772</v>
      </c>
      <c r="K2103" s="168">
        <f ca="1">('Input Parameters'!$E$27/'Input Parameters'!$E$38)^$J2103</f>
        <v>6.2744178278623828E-3</v>
      </c>
      <c r="L2103" s="69">
        <f ca="1">$H2103*$C2103*'Input Parameters'!$E$25*K2103</f>
        <v>0.99578637741629983</v>
      </c>
      <c r="M2103" s="24">
        <f t="shared" ca="1" si="297"/>
        <v>0.90902948871864164</v>
      </c>
      <c r="N2103" s="15">
        <f ca="1">_xlfn.NORM.INV(M2103,'Input Parameters'!$E$29,'Input Parameters'!$F$29)</f>
        <v>0.10013348024159836</v>
      </c>
      <c r="O2103" s="8">
        <f t="shared" ca="1" si="298"/>
        <v>8.6309568542670134E-2</v>
      </c>
      <c r="P2103" s="30">
        <f ca="1">_xlfn.LOGNORM.INV(O2103,'Input Parameters'!$H$30,'Input Parameters'!$I$30)</f>
        <v>1.4088737079632676</v>
      </c>
      <c r="Q2103" s="10">
        <f t="shared" ca="1" si="299"/>
        <v>0.51664678256150154</v>
      </c>
      <c r="R2103" s="30">
        <f>IF('Input Parameters'!$E$32=0,0,_xlfn.BETA.INV(Q2103,'Input Parameters'!$L$32,'Input Parameters'!$M$32,'Input Parameters'!$J$32,'Input Parameters'!$K$32))</f>
        <v>0</v>
      </c>
      <c r="S2103" s="10">
        <f t="shared" ca="1" si="300"/>
        <v>0.8365251995503189</v>
      </c>
      <c r="T2103" s="26">
        <f ca="1">_xlfn.LOGNORM.INV(S2103,'Input Parameters'!$H$34,'Input Parameters'!$I$34)</f>
        <v>56.951737287484846</v>
      </c>
      <c r="U2103" s="10">
        <f t="shared" ca="1" si="301"/>
        <v>0.5267414436868979</v>
      </c>
      <c r="V2103" s="30">
        <f ca="1">_xlfn.BETA.INV(U2103,'Input Parameters'!$L$36,'Input Parameters'!$M$36,'Input Parameters'!$J$36,'Input Parameters'!$K$36)</f>
        <v>0.59617539455294766</v>
      </c>
      <c r="W2103" s="2">
        <f ca="1">N2103+(P2103-N2103)*(1-ERF((T2103-R2103)/(2*SQRT(L2103*'Input Parameters'!$E$38))))</f>
        <v>0.10020475589056378</v>
      </c>
      <c r="X2103">
        <f t="shared" ca="1" si="302"/>
        <v>1</v>
      </c>
      <c r="Y2103" s="7"/>
    </row>
    <row r="2104" spans="1:25" ht="15" customHeight="1" x14ac:dyDescent="0.25">
      <c r="A2104" s="139">
        <v>2097</v>
      </c>
      <c r="B2104" s="10">
        <f t="shared" ca="1" si="293"/>
        <v>4.1301163078341752E-2</v>
      </c>
      <c r="C2104" s="60">
        <f ca="1">_xlfn.NORM.INV(B2104,'Input Parameters'!$E$15,'Input Parameters'!$F$15)</f>
        <v>176.89918338629602</v>
      </c>
      <c r="D2104" s="10">
        <f t="shared" ca="1" si="294"/>
        <v>0.34283810171990448</v>
      </c>
      <c r="E2104" s="62">
        <f ca="1">IF(_xlfn.NORM.INV(D2104,'Input Parameters'!$E$17,'Input Parameters'!$F$17)&lt;3500,3500,IF(_xlfn.NORM.INV(D2104,'Input Parameters'!$E$17,'Input Parameters'!$F$17)&gt;5500,5500,_xlfn.NORM.INV(D2104,'Input Parameters'!$E$17,'Input Parameters'!$F$17)))</f>
        <v>4516.6892052797011</v>
      </c>
      <c r="F2104" s="10">
        <f t="shared" ca="1" si="295"/>
        <v>0.57178855697709041</v>
      </c>
      <c r="G2104" s="64">
        <f ca="1">_xlfn.NORM.INV(F2104,'Input Parameters'!$E$20,'Input Parameters'!$F$20)</f>
        <v>283.86222788278184</v>
      </c>
      <c r="H2104" s="57">
        <f ca="1">EXP(E2104*(1/'Input Parameters'!$E$23-1/G2104))</f>
        <v>0.61113834622088037</v>
      </c>
      <c r="I2104" s="10">
        <f t="shared" ca="1" si="296"/>
        <v>0.12228552087902056</v>
      </c>
      <c r="J2104" s="30">
        <f ca="1">_xlfn.BETA.INV(I2104,'Input Parameters'!$L$26,'Input Parameters'!$M$26,'Input Parameters'!$J$26,'Input Parameters'!$K$26)</f>
        <v>0.46465714401816455</v>
      </c>
      <c r="K2104" s="168">
        <f ca="1">('Input Parameters'!$E$27/'Input Parameters'!$E$38)^$J2104</f>
        <v>3.5686003256636137E-2</v>
      </c>
      <c r="L2104" s="69">
        <f ca="1">$H2104*$C2104*'Input Parameters'!$E$25*K2104</f>
        <v>3.8580093292893172</v>
      </c>
      <c r="M2104" s="24">
        <f t="shared" ca="1" si="297"/>
        <v>0.63049231473345269</v>
      </c>
      <c r="N2104" s="15">
        <f ca="1">_xlfn.NORM.INV(M2104,'Input Parameters'!$E$29,'Input Parameters'!$F$29)</f>
        <v>0.10003331575355331</v>
      </c>
      <c r="O2104" s="8">
        <f t="shared" ca="1" si="298"/>
        <v>0.91930402215692364</v>
      </c>
      <c r="P2104" s="30">
        <f ca="1">_xlfn.LOGNORM.INV(O2104,'Input Parameters'!$H$30,'Input Parameters'!$I$30)</f>
        <v>5.1995133320886247</v>
      </c>
      <c r="Q2104" s="10">
        <f t="shared" ca="1" si="299"/>
        <v>0.60368336509204668</v>
      </c>
      <c r="R2104" s="30">
        <f>IF('Input Parameters'!$E$32=0,0,_xlfn.BETA.INV(Q2104,'Input Parameters'!$L$32,'Input Parameters'!$M$32,'Input Parameters'!$J$32,'Input Parameters'!$K$32))</f>
        <v>0</v>
      </c>
      <c r="S2104" s="10">
        <f t="shared" ca="1" si="300"/>
        <v>0.48765462703217188</v>
      </c>
      <c r="T2104" s="26">
        <f ca="1">_xlfn.LOGNORM.INV(S2104,'Input Parameters'!$H$34,'Input Parameters'!$I$34)</f>
        <v>50.213829256486839</v>
      </c>
      <c r="U2104" s="10">
        <f t="shared" ca="1" si="301"/>
        <v>0.66975881017136252</v>
      </c>
      <c r="V2104" s="30">
        <f ca="1">_xlfn.BETA.INV(U2104,'Input Parameters'!$L$36,'Input Parameters'!$M$36,'Input Parameters'!$J$36,'Input Parameters'!$K$36)</f>
        <v>0.65553482590393197</v>
      </c>
      <c r="W2104" s="2">
        <f ca="1">N2104+(P2104-N2104)*(1-ERF((T2104-R2104)/(2*SQRT(L2104*'Input Parameters'!$E$38))))</f>
        <v>0.46032676750386814</v>
      </c>
      <c r="X2104">
        <f t="shared" ca="1" si="302"/>
        <v>1</v>
      </c>
      <c r="Y2104" s="7"/>
    </row>
    <row r="2105" spans="1:25" ht="15" customHeight="1" x14ac:dyDescent="0.25">
      <c r="A2105" s="139">
        <v>2098</v>
      </c>
      <c r="B2105" s="10">
        <f t="shared" ca="1" si="293"/>
        <v>0.89438580514637467</v>
      </c>
      <c r="C2105" s="60">
        <f ca="1">_xlfn.NORM.INV(B2105,'Input Parameters'!$E$15,'Input Parameters'!$F$15)</f>
        <v>338.71955780306257</v>
      </c>
      <c r="D2105" s="10">
        <f t="shared" ca="1" si="294"/>
        <v>0.24827133880294405</v>
      </c>
      <c r="E2105" s="62">
        <f ca="1">IF(_xlfn.NORM.INV(D2105,'Input Parameters'!$E$17,'Input Parameters'!$F$17)&lt;3500,3500,IF(_xlfn.NORM.INV(D2105,'Input Parameters'!$E$17,'Input Parameters'!$F$17)&gt;5500,5500,_xlfn.NORM.INV(D2105,'Input Parameters'!$E$17,'Input Parameters'!$F$17)))</f>
        <v>4324.0422484830333</v>
      </c>
      <c r="F2105" s="10">
        <f t="shared" ca="1" si="295"/>
        <v>0.75046195281351091</v>
      </c>
      <c r="G2105" s="64">
        <f ca="1">_xlfn.NORM.INV(F2105,'Input Parameters'!$E$20,'Input Parameters'!$F$20)</f>
        <v>287.1788259191452</v>
      </c>
      <c r="H2105" s="57">
        <f ca="1">EXP(E2105*(1/'Input Parameters'!$E$23-1/G2105))</f>
        <v>0.74415529173603256</v>
      </c>
      <c r="I2105" s="10">
        <f t="shared" ca="1" si="296"/>
        <v>0.51355777777237643</v>
      </c>
      <c r="J2105" s="30">
        <f ca="1">_xlfn.BETA.INV(I2105,'Input Parameters'!$L$26,'Input Parameters'!$M$26,'Input Parameters'!$J$26,'Input Parameters'!$K$26)</f>
        <v>0.66685179050200105</v>
      </c>
      <c r="K2105" s="168">
        <f ca="1">('Input Parameters'!$E$27/'Input Parameters'!$E$38)^$J2105</f>
        <v>8.3679718522664936E-3</v>
      </c>
      <c r="L2105" s="69">
        <f ca="1">$H2105*$C2105*'Input Parameters'!$E$25*K2105</f>
        <v>2.1092305780109042</v>
      </c>
      <c r="M2105" s="24">
        <f t="shared" ca="1" si="297"/>
        <v>0.44646235165048243</v>
      </c>
      <c r="N2105" s="15">
        <f ca="1">_xlfn.NORM.INV(M2105,'Input Parameters'!$E$29,'Input Parameters'!$F$29)</f>
        <v>9.9986539565150703E-2</v>
      </c>
      <c r="O2105" s="8">
        <f t="shared" ca="1" si="298"/>
        <v>0.85472748029554102</v>
      </c>
      <c r="P2105" s="30">
        <f ca="1">_xlfn.LOGNORM.INV(O2105,'Input Parameters'!$H$30,'Input Parameters'!$I$30)</f>
        <v>4.4207630570864511</v>
      </c>
      <c r="Q2105" s="10">
        <f t="shared" ca="1" si="299"/>
        <v>0.11613297636480191</v>
      </c>
      <c r="R2105" s="30">
        <f>IF('Input Parameters'!$E$32=0,0,_xlfn.BETA.INV(Q2105,'Input Parameters'!$L$32,'Input Parameters'!$M$32,'Input Parameters'!$J$32,'Input Parameters'!$K$32))</f>
        <v>0</v>
      </c>
      <c r="S2105" s="10">
        <f t="shared" ca="1" si="300"/>
        <v>0.69191690153103813</v>
      </c>
      <c r="T2105" s="26">
        <f ca="1">_xlfn.LOGNORM.INV(S2105,'Input Parameters'!$H$34,'Input Parameters'!$I$34)</f>
        <v>53.654371116606328</v>
      </c>
      <c r="U2105" s="10">
        <f t="shared" ca="1" si="301"/>
        <v>0.82224929412976688</v>
      </c>
      <c r="V2105" s="30">
        <f ca="1">_xlfn.BETA.INV(U2105,'Input Parameters'!$L$36,'Input Parameters'!$M$36,'Input Parameters'!$J$36,'Input Parameters'!$K$36)</f>
        <v>0.73807911452334451</v>
      </c>
      <c r="W2105" s="2">
        <f ca="1">N2105+(P2105-N2105)*(1-ERF((T2105-R2105)/(2*SQRT(L2105*'Input Parameters'!$E$38))))</f>
        <v>0.13884213121958738</v>
      </c>
      <c r="X2105">
        <f t="shared" ca="1" si="302"/>
        <v>1</v>
      </c>
      <c r="Y2105" s="7"/>
    </row>
    <row r="2106" spans="1:25" ht="15" customHeight="1" x14ac:dyDescent="0.25">
      <c r="A2106" s="139">
        <v>2099</v>
      </c>
      <c r="B2106" s="10">
        <f t="shared" ca="1" si="293"/>
        <v>0.39316429366238559</v>
      </c>
      <c r="C2106" s="60">
        <f ca="1">_xlfn.NORM.INV(B2106,'Input Parameters'!$E$15,'Input Parameters'!$F$15)</f>
        <v>256.27637772470905</v>
      </c>
      <c r="D2106" s="10">
        <f t="shared" ca="1" si="294"/>
        <v>3.6422328001671E-2</v>
      </c>
      <c r="E2106" s="62">
        <f ca="1">IF(_xlfn.NORM.INV(D2106,'Input Parameters'!$E$17,'Input Parameters'!$F$17)&lt;3500,3500,IF(_xlfn.NORM.INV(D2106,'Input Parameters'!$E$17,'Input Parameters'!$F$17)&gt;5500,5500,_xlfn.NORM.INV(D2106,'Input Parameters'!$E$17,'Input Parameters'!$F$17)))</f>
        <v>3544.3380668071286</v>
      </c>
      <c r="F2106" s="10">
        <f t="shared" ca="1" si="295"/>
        <v>0.26354022534329069</v>
      </c>
      <c r="G2106" s="64">
        <f ca="1">_xlfn.NORM.INV(F2106,'Input Parameters'!$E$20,'Input Parameters'!$F$20)</f>
        <v>278.41245761556843</v>
      </c>
      <c r="H2106" s="57">
        <f ca="1">EXP(E2106*(1/'Input Parameters'!$E$23-1/G2106))</f>
        <v>0.53214977933794705</v>
      </c>
      <c r="I2106" s="10">
        <f t="shared" ca="1" si="296"/>
        <v>8.6516302638816711E-2</v>
      </c>
      <c r="J2106" s="30">
        <f ca="1">_xlfn.BETA.INV(I2106,'Input Parameters'!$L$26,'Input Parameters'!$M$26,'Input Parameters'!$J$26,'Input Parameters'!$K$26)</f>
        <v>0.43097156957367094</v>
      </c>
      <c r="K2106" s="168">
        <f ca="1">('Input Parameters'!$E$27/'Input Parameters'!$E$38)^$J2106</f>
        <v>4.5439690899967813E-2</v>
      </c>
      <c r="L2106" s="69">
        <f ca="1">$H2106*$C2106*'Input Parameters'!$E$25*K2106</f>
        <v>6.1969477131002266</v>
      </c>
      <c r="M2106" s="24">
        <f t="shared" ca="1" si="297"/>
        <v>0.7394272171768187</v>
      </c>
      <c r="N2106" s="15">
        <f ca="1">_xlfn.NORM.INV(M2106,'Input Parameters'!$E$29,'Input Parameters'!$F$29)</f>
        <v>0.10006415805490469</v>
      </c>
      <c r="O2106" s="8">
        <f t="shared" ca="1" si="298"/>
        <v>4.9500080058543228E-3</v>
      </c>
      <c r="P2106" s="30">
        <f ca="1">_xlfn.LOGNORM.INV(O2106,'Input Parameters'!$H$30,'Input Parameters'!$I$30)</f>
        <v>0.79344417244797805</v>
      </c>
      <c r="Q2106" s="10">
        <f t="shared" ca="1" si="299"/>
        <v>0.93579218445538492</v>
      </c>
      <c r="R2106" s="30">
        <f>IF('Input Parameters'!$E$32=0,0,_xlfn.BETA.INV(Q2106,'Input Parameters'!$L$32,'Input Parameters'!$M$32,'Input Parameters'!$J$32,'Input Parameters'!$K$32))</f>
        <v>0</v>
      </c>
      <c r="S2106" s="10">
        <f t="shared" ca="1" si="300"/>
        <v>2.6320330605572151E-2</v>
      </c>
      <c r="T2106" s="26">
        <f ca="1">_xlfn.LOGNORM.INV(S2106,'Input Parameters'!$H$34,'Input Parameters'!$I$34)</f>
        <v>39.600843562714935</v>
      </c>
      <c r="U2106" s="10">
        <f t="shared" ca="1" si="301"/>
        <v>0.36985590886672992</v>
      </c>
      <c r="V2106" s="30">
        <f ca="1">_xlfn.BETA.INV(U2106,'Input Parameters'!$L$36,'Input Parameters'!$M$36,'Input Parameters'!$J$36,'Input Parameters'!$K$36)</f>
        <v>0.53693603121265321</v>
      </c>
      <c r="W2106" s="2">
        <f ca="1">N2106+(P2106-N2106)*(1-ERF((T2106-R2106)/(2*SQRT(L2106*'Input Parameters'!$E$38))))</f>
        <v>0.28079096442823565</v>
      </c>
      <c r="X2106">
        <f t="shared" ca="1" si="302"/>
        <v>1</v>
      </c>
      <c r="Y2106" s="7"/>
    </row>
    <row r="2107" spans="1:25" ht="15" customHeight="1" x14ac:dyDescent="0.25">
      <c r="A2107" s="139">
        <v>2100</v>
      </c>
      <c r="B2107" s="10">
        <f t="shared" ca="1" si="293"/>
        <v>0.48713585304581886</v>
      </c>
      <c r="C2107" s="60">
        <f ca="1">_xlfn.NORM.INV(B2107,'Input Parameters'!$E$15,'Input Parameters'!$F$15)</f>
        <v>269.2193951955295</v>
      </c>
      <c r="D2107" s="10">
        <f t="shared" ca="1" si="294"/>
        <v>7.644588267381125E-3</v>
      </c>
      <c r="E2107" s="62">
        <f ca="1">IF(_xlfn.NORM.INV(D2107,'Input Parameters'!$E$17,'Input Parameters'!$F$17)&lt;3500,3500,IF(_xlfn.NORM.INV(D2107,'Input Parameters'!$E$17,'Input Parameters'!$F$17)&gt;5500,5500,_xlfn.NORM.INV(D2107,'Input Parameters'!$E$17,'Input Parameters'!$F$17)))</f>
        <v>3500</v>
      </c>
      <c r="F2107" s="10">
        <f t="shared" ca="1" si="295"/>
        <v>0.11024328107917669</v>
      </c>
      <c r="G2107" s="64">
        <f ca="1">_xlfn.NORM.INV(F2107,'Input Parameters'!$E$20,'Input Parameters'!$F$20)</f>
        <v>274.44092321109343</v>
      </c>
      <c r="H2107" s="57">
        <f ca="1">EXP(E2107*(1/'Input Parameters'!$E$23-1/G2107))</f>
        <v>0.44714944912834309</v>
      </c>
      <c r="I2107" s="10">
        <f t="shared" ca="1" si="296"/>
        <v>0.70939921086134117</v>
      </c>
      <c r="J2107" s="30">
        <f ca="1">_xlfn.BETA.INV(I2107,'Input Parameters'!$L$26,'Input Parameters'!$M$26,'Input Parameters'!$J$26,'Input Parameters'!$K$26)</f>
        <v>0.74559238783444404</v>
      </c>
      <c r="K2107" s="168">
        <f ca="1">('Input Parameters'!$E$27/'Input Parameters'!$E$38)^$J2107</f>
        <v>4.7569341200859308E-3</v>
      </c>
      <c r="L2107" s="69">
        <f ca="1">$H2107*$C2107*'Input Parameters'!$E$25*K2107</f>
        <v>0.5726459336374613</v>
      </c>
      <c r="M2107" s="24">
        <f t="shared" ca="1" si="297"/>
        <v>0.71134556753196765</v>
      </c>
      <c r="N2107" s="15">
        <f ca="1">_xlfn.NORM.INV(M2107,'Input Parameters'!$E$29,'Input Parameters'!$F$29)</f>
        <v>0.1000557319924493</v>
      </c>
      <c r="O2107" s="8">
        <f t="shared" ca="1" si="298"/>
        <v>0.65105680893062223</v>
      </c>
      <c r="P2107" s="30">
        <f ca="1">_xlfn.LOGNORM.INV(O2107,'Input Parameters'!$H$30,'Input Parameters'!$I$30)</f>
        <v>3.2233042493078243</v>
      </c>
      <c r="Q2107" s="10">
        <f t="shared" ca="1" si="299"/>
        <v>0.24782935030462794</v>
      </c>
      <c r="R2107" s="30">
        <f>IF('Input Parameters'!$E$32=0,0,_xlfn.BETA.INV(Q2107,'Input Parameters'!$L$32,'Input Parameters'!$M$32,'Input Parameters'!$J$32,'Input Parameters'!$K$32))</f>
        <v>0</v>
      </c>
      <c r="S2107" s="10">
        <f t="shared" ca="1" si="300"/>
        <v>0.33149180207792228</v>
      </c>
      <c r="T2107" s="26">
        <f ca="1">_xlfn.LOGNORM.INV(S2107,'Input Parameters'!$H$34,'Input Parameters'!$I$34)</f>
        <v>47.745297199043897</v>
      </c>
      <c r="U2107" s="10">
        <f t="shared" ca="1" si="301"/>
        <v>0.90610652099925515</v>
      </c>
      <c r="V2107" s="30">
        <f ca="1">_xlfn.BETA.INV(U2107,'Input Parameters'!$L$36,'Input Parameters'!$M$36,'Input Parameters'!$J$36,'Input Parameters'!$K$36)</f>
        <v>0.80862792577301179</v>
      </c>
      <c r="W2107" s="2">
        <f ca="1">N2107+(P2107-N2107)*(1-ERF((T2107-R2107)/(2*SQRT(L2107*'Input Parameters'!$E$38))))</f>
        <v>0.10008116169182758</v>
      </c>
      <c r="X2107">
        <f t="shared" ca="1" si="302"/>
        <v>1</v>
      </c>
      <c r="Y2107" s="7"/>
    </row>
    <row r="2108" spans="1:25" ht="15" customHeight="1" x14ac:dyDescent="0.25">
      <c r="A2108" s="139">
        <v>2101</v>
      </c>
      <c r="B2108" s="10">
        <f t="shared" ca="1" si="293"/>
        <v>0.37747257769690812</v>
      </c>
      <c r="C2108" s="60">
        <f ca="1">_xlfn.NORM.INV(B2108,'Input Parameters'!$E$15,'Input Parameters'!$F$15)</f>
        <v>254.05204598984349</v>
      </c>
      <c r="D2108" s="10">
        <f t="shared" ca="1" si="294"/>
        <v>6.8609037225249692E-2</v>
      </c>
      <c r="E2108" s="62">
        <f ca="1">IF(_xlfn.NORM.INV(D2108,'Input Parameters'!$E$17,'Input Parameters'!$F$17)&lt;3500,3500,IF(_xlfn.NORM.INV(D2108,'Input Parameters'!$E$17,'Input Parameters'!$F$17)&gt;5500,5500,_xlfn.NORM.INV(D2108,'Input Parameters'!$E$17,'Input Parameters'!$F$17)))</f>
        <v>3759.6384164127107</v>
      </c>
      <c r="F2108" s="10">
        <f t="shared" ca="1" si="295"/>
        <v>0.73211517845680441</v>
      </c>
      <c r="G2108" s="64">
        <f ca="1">_xlfn.NORM.INV(F2108,'Input Parameters'!$E$20,'Input Parameters'!$F$20)</f>
        <v>286.79879225801659</v>
      </c>
      <c r="H2108" s="57">
        <f ca="1">EXP(E2108*(1/'Input Parameters'!$E$23-1/G2108))</f>
        <v>0.76011793607032319</v>
      </c>
      <c r="I2108" s="10">
        <f t="shared" ca="1" si="296"/>
        <v>0.47103581582278042</v>
      </c>
      <c r="J2108" s="30">
        <f ca="1">_xlfn.BETA.INV(I2108,'Input Parameters'!$L$26,'Input Parameters'!$M$26,'Input Parameters'!$J$26,'Input Parameters'!$K$26)</f>
        <v>0.64964395140340114</v>
      </c>
      <c r="K2108" s="168">
        <f ca="1">('Input Parameters'!$E$27/'Input Parameters'!$E$38)^$J2108</f>
        <v>9.4673002515109506E-3</v>
      </c>
      <c r="L2108" s="69">
        <f ca="1">$H2108*$C2108*'Input Parameters'!$E$25*K2108</f>
        <v>1.8282257774643951</v>
      </c>
      <c r="M2108" s="24">
        <f t="shared" ca="1" si="297"/>
        <v>0.7497964816162912</v>
      </c>
      <c r="N2108" s="15">
        <f ca="1">_xlfn.NORM.INV(M2108,'Input Parameters'!$E$29,'Input Parameters'!$F$29)</f>
        <v>0.10006738494435452</v>
      </c>
      <c r="O2108" s="8">
        <f t="shared" ca="1" si="298"/>
        <v>0.77775178655901978</v>
      </c>
      <c r="P2108" s="30">
        <f ca="1">_xlfn.LOGNORM.INV(O2108,'Input Parameters'!$H$30,'Input Parameters'!$I$30)</f>
        <v>3.8506170111274525</v>
      </c>
      <c r="Q2108" s="10">
        <f t="shared" ca="1" si="299"/>
        <v>0.59575627285222299</v>
      </c>
      <c r="R2108" s="30">
        <f>IF('Input Parameters'!$E$32=0,0,_xlfn.BETA.INV(Q2108,'Input Parameters'!$L$32,'Input Parameters'!$M$32,'Input Parameters'!$J$32,'Input Parameters'!$K$32))</f>
        <v>0</v>
      </c>
      <c r="S2108" s="10">
        <f t="shared" ca="1" si="300"/>
        <v>0.53418280547003627</v>
      </c>
      <c r="T2108" s="26">
        <f ca="1">_xlfn.LOGNORM.INV(S2108,'Input Parameters'!$H$34,'Input Parameters'!$I$34)</f>
        <v>50.949060034141809</v>
      </c>
      <c r="U2108" s="10">
        <f t="shared" ca="1" si="301"/>
        <v>0.62352084161645127</v>
      </c>
      <c r="V2108" s="30">
        <f ca="1">_xlfn.BETA.INV(U2108,'Input Parameters'!$L$36,'Input Parameters'!$M$36,'Input Parameters'!$J$36,'Input Parameters'!$K$36)</f>
        <v>0.63525809985655657</v>
      </c>
      <c r="W2108" s="2">
        <f ca="1">N2108+(P2108-N2108)*(1-ERF((T2108-R2108)/(2*SQRT(L2108*'Input Parameters'!$E$38))))</f>
        <v>0.12899018823110089</v>
      </c>
      <c r="X2108">
        <f t="shared" ca="1" si="302"/>
        <v>1</v>
      </c>
      <c r="Y2108" s="7"/>
    </row>
    <row r="2109" spans="1:25" ht="15" customHeight="1" x14ac:dyDescent="0.25">
      <c r="A2109" s="139">
        <v>2102</v>
      </c>
      <c r="B2109" s="10">
        <f t="shared" ca="1" si="293"/>
        <v>0.20255338804279754</v>
      </c>
      <c r="C2109" s="60">
        <f ca="1">_xlfn.NORM.INV(B2109,'Input Parameters'!$E$15,'Input Parameters'!$F$15)</f>
        <v>225.84923995041333</v>
      </c>
      <c r="D2109" s="10">
        <f t="shared" ca="1" si="294"/>
        <v>0.30106572357068395</v>
      </c>
      <c r="E2109" s="62">
        <f ca="1">IF(_xlfn.NORM.INV(D2109,'Input Parameters'!$E$17,'Input Parameters'!$F$17)&lt;3500,3500,IF(_xlfn.NORM.INV(D2109,'Input Parameters'!$E$17,'Input Parameters'!$F$17)&gt;5500,5500,_xlfn.NORM.INV(D2109,'Input Parameters'!$E$17,'Input Parameters'!$F$17)))</f>
        <v>4435.0635139574915</v>
      </c>
      <c r="F2109" s="10">
        <f t="shared" ca="1" si="295"/>
        <v>0.79965377572442686</v>
      </c>
      <c r="G2109" s="64">
        <f ca="1">_xlfn.NORM.INV(F2109,'Input Parameters'!$E$20,'Input Parameters'!$F$20)</f>
        <v>288.2805807926768</v>
      </c>
      <c r="H2109" s="57">
        <f ca="1">EXP(E2109*(1/'Input Parameters'!$E$23-1/G2109))</f>
        <v>0.78343253714311378</v>
      </c>
      <c r="I2109" s="10">
        <f t="shared" ca="1" si="296"/>
        <v>0.81466521502495537</v>
      </c>
      <c r="J2109" s="30">
        <f ca="1">_xlfn.BETA.INV(I2109,'Input Parameters'!$L$26,'Input Parameters'!$M$26,'Input Parameters'!$J$26,'Input Parameters'!$K$26)</f>
        <v>0.79244700330135243</v>
      </c>
      <c r="K2109" s="168">
        <f ca="1">('Input Parameters'!$E$27/'Input Parameters'!$E$38)^$J2109</f>
        <v>3.3991115833314637E-3</v>
      </c>
      <c r="L2109" s="69">
        <f ca="1">$H2109*$C2109*'Input Parameters'!$E$25*K2109</f>
        <v>0.60143079207367556</v>
      </c>
      <c r="M2109" s="24">
        <f t="shared" ca="1" si="297"/>
        <v>0.88327058841260908</v>
      </c>
      <c r="N2109" s="15">
        <f ca="1">_xlfn.NORM.INV(M2109,'Input Parameters'!$E$29,'Input Parameters'!$F$29)</f>
        <v>0.10011914962620894</v>
      </c>
      <c r="O2109" s="8">
        <f t="shared" ca="1" si="298"/>
        <v>0.30659459179615045</v>
      </c>
      <c r="P2109" s="30">
        <f ca="1">_xlfn.LOGNORM.INV(O2109,'Input Parameters'!$H$30,'Input Parameters'!$I$30)</f>
        <v>2.1132765279844405</v>
      </c>
      <c r="Q2109" s="10">
        <f t="shared" ca="1" si="299"/>
        <v>0.4060210358006674</v>
      </c>
      <c r="R2109" s="30">
        <f>IF('Input Parameters'!$E$32=0,0,_xlfn.BETA.INV(Q2109,'Input Parameters'!$L$32,'Input Parameters'!$M$32,'Input Parameters'!$J$32,'Input Parameters'!$K$32))</f>
        <v>0</v>
      </c>
      <c r="S2109" s="10">
        <f t="shared" ca="1" si="300"/>
        <v>0.40273487545611431</v>
      </c>
      <c r="T2109" s="26">
        <f ca="1">_xlfn.LOGNORM.INV(S2109,'Input Parameters'!$H$34,'Input Parameters'!$I$34)</f>
        <v>48.885420038615322</v>
      </c>
      <c r="U2109" s="10">
        <f t="shared" ca="1" si="301"/>
        <v>0.58091032532636577</v>
      </c>
      <c r="V2109" s="30">
        <f ca="1">_xlfn.BETA.INV(U2109,'Input Parameters'!$L$36,'Input Parameters'!$M$36,'Input Parameters'!$J$36,'Input Parameters'!$K$36)</f>
        <v>0.61760661255018723</v>
      </c>
      <c r="W2109" s="2">
        <f ca="1">N2109+(P2109-N2109)*(1-ERF((T2109-R2109)/(2*SQRT(L2109*'Input Parameters'!$E$38))))</f>
        <v>0.10013585878604594</v>
      </c>
      <c r="X2109">
        <f t="shared" ca="1" si="302"/>
        <v>1</v>
      </c>
      <c r="Y2109" s="7"/>
    </row>
    <row r="2110" spans="1:25" ht="15" customHeight="1" x14ac:dyDescent="0.25">
      <c r="A2110" s="139">
        <v>2103</v>
      </c>
      <c r="B2110" s="10">
        <f t="shared" ca="1" si="293"/>
        <v>0.16029921355136312</v>
      </c>
      <c r="C2110" s="60">
        <f ca="1">_xlfn.NORM.INV(B2110,'Input Parameters'!$E$15,'Input Parameters'!$F$15)</f>
        <v>217.14071026437739</v>
      </c>
      <c r="D2110" s="10">
        <f t="shared" ca="1" si="294"/>
        <v>0.17431271146044391</v>
      </c>
      <c r="E2110" s="62">
        <f ca="1">IF(_xlfn.NORM.INV(D2110,'Input Parameters'!$E$17,'Input Parameters'!$F$17)&lt;3500,3500,IF(_xlfn.NORM.INV(D2110,'Input Parameters'!$E$17,'Input Parameters'!$F$17)&gt;5500,5500,_xlfn.NORM.INV(D2110,'Input Parameters'!$E$17,'Input Parameters'!$F$17)))</f>
        <v>4143.9188028208919</v>
      </c>
      <c r="F2110" s="10">
        <f t="shared" ca="1" si="295"/>
        <v>0.34025990127686245</v>
      </c>
      <c r="G2110" s="64">
        <f ca="1">_xlfn.NORM.INV(F2110,'Input Parameters'!$E$20,'Input Parameters'!$F$20)</f>
        <v>279.89124876562903</v>
      </c>
      <c r="H2110" s="57">
        <f ca="1">EXP(E2110*(1/'Input Parameters'!$E$23-1/G2110))</f>
        <v>0.51741717846695956</v>
      </c>
      <c r="I2110" s="10">
        <f t="shared" ca="1" si="296"/>
        <v>0.9313216003997844</v>
      </c>
      <c r="J2110" s="30">
        <f ca="1">_xlfn.BETA.INV(I2110,'Input Parameters'!$L$26,'Input Parameters'!$M$26,'Input Parameters'!$J$26,'Input Parameters'!$K$26)</f>
        <v>0.86086238309397001</v>
      </c>
      <c r="K2110" s="168">
        <f ca="1">('Input Parameters'!$E$27/'Input Parameters'!$E$38)^$J2110</f>
        <v>2.0808343724698941E-3</v>
      </c>
      <c r="L2110" s="69">
        <f ca="1">$H2110*$C2110*'Input Parameters'!$E$25*K2110</f>
        <v>0.23378659765554954</v>
      </c>
      <c r="M2110" s="24">
        <f t="shared" ca="1" si="297"/>
        <v>0.15563153682081921</v>
      </c>
      <c r="N2110" s="15">
        <f ca="1">_xlfn.NORM.INV(M2110,'Input Parameters'!$E$29,'Input Parameters'!$F$29)</f>
        <v>9.9898742472277091E-2</v>
      </c>
      <c r="O2110" s="8">
        <f t="shared" ca="1" si="298"/>
        <v>0.10189787588197563</v>
      </c>
      <c r="P2110" s="30">
        <f ca="1">_xlfn.LOGNORM.INV(O2110,'Input Parameters'!$H$30,'Input Parameters'!$I$30)</f>
        <v>1.47216440081122</v>
      </c>
      <c r="Q2110" s="10">
        <f t="shared" ca="1" si="299"/>
        <v>0.29631375877052957</v>
      </c>
      <c r="R2110" s="30">
        <f>IF('Input Parameters'!$E$32=0,0,_xlfn.BETA.INV(Q2110,'Input Parameters'!$L$32,'Input Parameters'!$M$32,'Input Parameters'!$J$32,'Input Parameters'!$K$32))</f>
        <v>0</v>
      </c>
      <c r="S2110" s="10">
        <f t="shared" ca="1" si="300"/>
        <v>0.53060239697860545</v>
      </c>
      <c r="T2110" s="26">
        <f ca="1">_xlfn.LOGNORM.INV(S2110,'Input Parameters'!$H$34,'Input Parameters'!$I$34)</f>
        <v>50.891967937313815</v>
      </c>
      <c r="U2110" s="10">
        <f t="shared" ca="1" si="301"/>
        <v>0.53981216950741884</v>
      </c>
      <c r="V2110" s="30">
        <f ca="1">_xlfn.BETA.INV(U2110,'Input Parameters'!$L$36,'Input Parameters'!$M$36,'Input Parameters'!$J$36,'Input Parameters'!$K$36)</f>
        <v>0.60126475856725503</v>
      </c>
      <c r="W2110" s="2">
        <f ca="1">N2110+(P2110-N2110)*(1-ERF((T2110-R2110)/(2*SQRT(L2110*'Input Parameters'!$E$38))))</f>
        <v>9.9898742472412538E-2</v>
      </c>
      <c r="X2110">
        <f t="shared" ca="1" si="302"/>
        <v>1</v>
      </c>
      <c r="Y2110" s="7"/>
    </row>
    <row r="2111" spans="1:25" ht="15" customHeight="1" x14ac:dyDescent="0.25">
      <c r="A2111" s="139">
        <v>2104</v>
      </c>
      <c r="B2111" s="10">
        <f t="shared" ca="1" si="293"/>
        <v>0.76006064001232876</v>
      </c>
      <c r="C2111" s="60">
        <f ca="1">_xlfn.NORM.INV(B2111,'Input Parameters'!$E$15,'Input Parameters'!$F$15)</f>
        <v>309.25473745140903</v>
      </c>
      <c r="D2111" s="10">
        <f t="shared" ca="1" si="294"/>
        <v>0.74981659381023136</v>
      </c>
      <c r="E2111" s="62">
        <f ca="1">IF(_xlfn.NORM.INV(D2111,'Input Parameters'!$E$17,'Input Parameters'!$F$17)&lt;3500,3500,IF(_xlfn.NORM.INV(D2111,'Input Parameters'!$E$17,'Input Parameters'!$F$17)&gt;5500,5500,_xlfn.NORM.INV(D2111,'Input Parameters'!$E$17,'Input Parameters'!$F$17)))</f>
        <v>5271.7388955576662</v>
      </c>
      <c r="F2111" s="10">
        <f t="shared" ca="1" si="295"/>
        <v>0.97877561516810441</v>
      </c>
      <c r="G2111" s="64">
        <f ca="1">_xlfn.NORM.INV(F2111,'Input Parameters'!$E$20,'Input Parameters'!$F$20)</f>
        <v>296.24492632996589</v>
      </c>
      <c r="H2111" s="57">
        <f ca="1">EXP(E2111*(1/'Input Parameters'!$E$23-1/G2111))</f>
        <v>1.223254560764145</v>
      </c>
      <c r="I2111" s="10">
        <f t="shared" ca="1" si="296"/>
        <v>0.59971182333335282</v>
      </c>
      <c r="J2111" s="30">
        <f ca="1">_xlfn.BETA.INV(I2111,'Input Parameters'!$L$26,'Input Parameters'!$M$26,'Input Parameters'!$J$26,'Input Parameters'!$K$26)</f>
        <v>0.70115704372863996</v>
      </c>
      <c r="K2111" s="168">
        <f ca="1">('Input Parameters'!$E$27/'Input Parameters'!$E$38)^$J2111</f>
        <v>6.542629489061624E-3</v>
      </c>
      <c r="L2111" s="69">
        <f ca="1">$H2111*$C2111*'Input Parameters'!$E$25*K2111</f>
        <v>2.4750588614141322</v>
      </c>
      <c r="M2111" s="24">
        <f t="shared" ca="1" si="297"/>
        <v>0.40468051265963922</v>
      </c>
      <c r="N2111" s="15">
        <f ca="1">_xlfn.NORM.INV(M2111,'Input Parameters'!$E$29,'Input Parameters'!$F$29)</f>
        <v>9.997587495673016E-2</v>
      </c>
      <c r="O2111" s="8">
        <f t="shared" ca="1" si="298"/>
        <v>0.44287396620291208</v>
      </c>
      <c r="P2111" s="30">
        <f ca="1">_xlfn.LOGNORM.INV(O2111,'Input Parameters'!$H$30,'Input Parameters'!$I$30)</f>
        <v>2.5071978123904586</v>
      </c>
      <c r="Q2111" s="10">
        <f t="shared" ca="1" si="299"/>
        <v>0.551946891538174</v>
      </c>
      <c r="R2111" s="30">
        <f>IF('Input Parameters'!$E$32=0,0,_xlfn.BETA.INV(Q2111,'Input Parameters'!$L$32,'Input Parameters'!$M$32,'Input Parameters'!$J$32,'Input Parameters'!$K$32))</f>
        <v>0</v>
      </c>
      <c r="S2111" s="10">
        <f t="shared" ca="1" si="300"/>
        <v>0.77386779761514424</v>
      </c>
      <c r="T2111" s="26">
        <f ca="1">_xlfn.LOGNORM.INV(S2111,'Input Parameters'!$H$34,'Input Parameters'!$I$34)</f>
        <v>55.353283568554147</v>
      </c>
      <c r="U2111" s="10">
        <f t="shared" ca="1" si="301"/>
        <v>0.37809871739233136</v>
      </c>
      <c r="V2111" s="30">
        <f ca="1">_xlfn.BETA.INV(U2111,'Input Parameters'!$L$36,'Input Parameters'!$M$36,'Input Parameters'!$J$36,'Input Parameters'!$K$36)</f>
        <v>0.54003745075926146</v>
      </c>
      <c r="W2111" s="2">
        <f ca="1">N2111+(P2111-N2111)*(1-ERF((T2111-R2111)/(2*SQRT(L2111*'Input Parameters'!$E$38))))</f>
        <v>0.13090729541088802</v>
      </c>
      <c r="X2111">
        <f t="shared" ca="1" si="302"/>
        <v>1</v>
      </c>
      <c r="Y2111" s="7"/>
    </row>
    <row r="2112" spans="1:25" ht="15" customHeight="1" x14ac:dyDescent="0.25">
      <c r="A2112" s="139">
        <v>2105</v>
      </c>
      <c r="B2112" s="10">
        <f t="shared" ca="1" si="293"/>
        <v>0.52302582977522794</v>
      </c>
      <c r="C2112" s="60">
        <f ca="1">_xlfn.NORM.INV(B2112,'Input Parameters'!$E$15,'Input Parameters'!$F$15)</f>
        <v>274.09683206941816</v>
      </c>
      <c r="D2112" s="10">
        <f t="shared" ca="1" si="294"/>
        <v>3.3858532627876969E-2</v>
      </c>
      <c r="E2112" s="62">
        <f ca="1">IF(_xlfn.NORM.INV(D2112,'Input Parameters'!$E$17,'Input Parameters'!$F$17)&lt;3500,3500,IF(_xlfn.NORM.INV(D2112,'Input Parameters'!$E$17,'Input Parameters'!$F$17)&gt;5500,5500,_xlfn.NORM.INV(D2112,'Input Parameters'!$E$17,'Input Parameters'!$F$17)))</f>
        <v>3521.1805149639199</v>
      </c>
      <c r="F2112" s="10">
        <f t="shared" ca="1" si="295"/>
        <v>0.34745273503000385</v>
      </c>
      <c r="G2112" s="64">
        <f ca="1">_xlfn.NORM.INV(F2112,'Input Parameters'!$E$20,'Input Parameters'!$F$20)</f>
        <v>280.022214892497</v>
      </c>
      <c r="H2112" s="57">
        <f ca="1">EXP(E2112*(1/'Input Parameters'!$E$23-1/G2112))</f>
        <v>0.57464483695303747</v>
      </c>
      <c r="I2112" s="10">
        <f t="shared" ca="1" si="296"/>
        <v>0.13971443939292716</v>
      </c>
      <c r="J2112" s="30">
        <f ca="1">_xlfn.BETA.INV(I2112,'Input Parameters'!$L$26,'Input Parameters'!$M$26,'Input Parameters'!$J$26,'Input Parameters'!$K$26)</f>
        <v>0.47867178998041354</v>
      </c>
      <c r="K2112" s="168">
        <f ca="1">('Input Parameters'!$E$27/'Input Parameters'!$E$38)^$J2112</f>
        <v>3.2273006147821484E-2</v>
      </c>
      <c r="L2112" s="69">
        <f ca="1">$H2112*$C2112*'Input Parameters'!$E$25*K2112</f>
        <v>5.0832672822161555</v>
      </c>
      <c r="M2112" s="24">
        <f t="shared" ca="1" si="297"/>
        <v>0.2364174549253929</v>
      </c>
      <c r="N2112" s="15">
        <f ca="1">_xlfn.NORM.INV(M2112,'Input Parameters'!$E$29,'Input Parameters'!$F$29)</f>
        <v>9.9928212588545257E-2</v>
      </c>
      <c r="O2112" s="8">
        <f t="shared" ca="1" si="298"/>
        <v>0.89284776082875783</v>
      </c>
      <c r="P2112" s="30">
        <f ca="1">_xlfn.LOGNORM.INV(O2112,'Input Parameters'!$H$30,'Input Parameters'!$I$30)</f>
        <v>4.8242266008853649</v>
      </c>
      <c r="Q2112" s="10">
        <f t="shared" ca="1" si="299"/>
        <v>0.5532830349024519</v>
      </c>
      <c r="R2112" s="30">
        <f>IF('Input Parameters'!$E$32=0,0,_xlfn.BETA.INV(Q2112,'Input Parameters'!$L$32,'Input Parameters'!$M$32,'Input Parameters'!$J$32,'Input Parameters'!$K$32))</f>
        <v>0</v>
      </c>
      <c r="S2112" s="10">
        <f t="shared" ca="1" si="300"/>
        <v>0.41769126355770025</v>
      </c>
      <c r="T2112" s="26">
        <f ca="1">_xlfn.LOGNORM.INV(S2112,'Input Parameters'!$H$34,'Input Parameters'!$I$34)</f>
        <v>49.120156055218999</v>
      </c>
      <c r="U2112" s="10">
        <f t="shared" ca="1" si="301"/>
        <v>0.60290282524892791</v>
      </c>
      <c r="V2112" s="30">
        <f ca="1">_xlfn.BETA.INV(U2112,'Input Parameters'!$L$36,'Input Parameters'!$M$36,'Input Parameters'!$J$36,'Input Parameters'!$K$36)</f>
        <v>0.62661211964765373</v>
      </c>
      <c r="W2112" s="2">
        <f ca="1">N2112+(P2112-N2112)*(1-ERF((T2112-R2112)/(2*SQRT(L2112*'Input Parameters'!$E$38))))</f>
        <v>0.68304142581005556</v>
      </c>
      <c r="X2112">
        <f t="shared" ca="1" si="302"/>
        <v>0</v>
      </c>
      <c r="Y2112" s="7"/>
    </row>
    <row r="2113" spans="1:25" ht="15" customHeight="1" x14ac:dyDescent="0.25">
      <c r="A2113" s="139">
        <v>2106</v>
      </c>
      <c r="B2113" s="10">
        <f t="shared" ca="1" si="293"/>
        <v>0.24193267003081398</v>
      </c>
      <c r="C2113" s="60">
        <f ca="1">_xlfn.NORM.INV(B2113,'Input Parameters'!$E$15,'Input Parameters'!$F$15)</f>
        <v>233.02641467817409</v>
      </c>
      <c r="D2113" s="10">
        <f t="shared" ca="1" si="294"/>
        <v>0.93427314099952641</v>
      </c>
      <c r="E2113" s="62">
        <f ca="1">IF(_xlfn.NORM.INV(D2113,'Input Parameters'!$E$17,'Input Parameters'!$F$17)&lt;3500,3500,IF(_xlfn.NORM.INV(D2113,'Input Parameters'!$E$17,'Input Parameters'!$F$17)&gt;5500,5500,_xlfn.NORM.INV(D2113,'Input Parameters'!$E$17,'Input Parameters'!$F$17)))</f>
        <v>5500</v>
      </c>
      <c r="F2113" s="10">
        <f t="shared" ca="1" si="295"/>
        <v>0.71916769261323799</v>
      </c>
      <c r="G2113" s="64">
        <f ca="1">_xlfn.NORM.INV(F2113,'Input Parameters'!$E$20,'Input Parameters'!$F$20)</f>
        <v>286.53848413411822</v>
      </c>
      <c r="H2113" s="57">
        <f ca="1">EXP(E2113*(1/'Input Parameters'!$E$23-1/G2113))</f>
        <v>0.65792115974630905</v>
      </c>
      <c r="I2113" s="10">
        <f t="shared" ca="1" si="296"/>
        <v>0.9832403090463262</v>
      </c>
      <c r="J2113" s="30">
        <f ca="1">_xlfn.BETA.INV(I2113,'Input Parameters'!$L$26,'Input Parameters'!$M$26,'Input Parameters'!$J$26,'Input Parameters'!$K$26)</f>
        <v>0.91662648137564695</v>
      </c>
      <c r="K2113" s="168">
        <f ca="1">('Input Parameters'!$E$27/'Input Parameters'!$E$38)^$J2113</f>
        <v>1.3948288954354503E-3</v>
      </c>
      <c r="L2113" s="69">
        <f ca="1">$H2113*$C2113*'Input Parameters'!$E$25*K2113</f>
        <v>0.21384541499459694</v>
      </c>
      <c r="M2113" s="24">
        <f t="shared" ca="1" si="297"/>
        <v>0.517764433717948</v>
      </c>
      <c r="N2113" s="15">
        <f ca="1">_xlfn.NORM.INV(M2113,'Input Parameters'!$E$29,'Input Parameters'!$F$29)</f>
        <v>0.10000445435574812</v>
      </c>
      <c r="O2113" s="8">
        <f t="shared" ca="1" si="298"/>
        <v>0.19659910695488236</v>
      </c>
      <c r="P2113" s="30">
        <f ca="1">_xlfn.LOGNORM.INV(O2113,'Input Parameters'!$H$30,'Input Parameters'!$I$30)</f>
        <v>1.7926712845617627</v>
      </c>
      <c r="Q2113" s="10">
        <f t="shared" ca="1" si="299"/>
        <v>0.29736152688349449</v>
      </c>
      <c r="R2113" s="30">
        <f>IF('Input Parameters'!$E$32=0,0,_xlfn.BETA.INV(Q2113,'Input Parameters'!$L$32,'Input Parameters'!$M$32,'Input Parameters'!$J$32,'Input Parameters'!$K$32))</f>
        <v>0</v>
      </c>
      <c r="S2113" s="10">
        <f t="shared" ca="1" si="300"/>
        <v>0.56760049479636288</v>
      </c>
      <c r="T2113" s="26">
        <f ca="1">_xlfn.LOGNORM.INV(S2113,'Input Parameters'!$H$34,'Input Parameters'!$I$34)</f>
        <v>51.487825253300812</v>
      </c>
      <c r="U2113" s="10">
        <f t="shared" ca="1" si="301"/>
        <v>0.11644703709565263</v>
      </c>
      <c r="V2113" s="30">
        <f ca="1">_xlfn.BETA.INV(U2113,'Input Parameters'!$L$36,'Input Parameters'!$M$36,'Input Parameters'!$J$36,'Input Parameters'!$K$36)</f>
        <v>0.42675927927912582</v>
      </c>
      <c r="W2113" s="2">
        <f ca="1">N2113+(P2113-N2113)*(1-ERF((T2113-R2113)/(2*SQRT(L2113*'Input Parameters'!$E$38))))</f>
        <v>0.10000445435575395</v>
      </c>
      <c r="X2113">
        <f t="shared" ca="1" si="302"/>
        <v>1</v>
      </c>
      <c r="Y2113" s="7"/>
    </row>
    <row r="2114" spans="1:25" ht="15" customHeight="1" x14ac:dyDescent="0.25">
      <c r="A2114" s="139">
        <v>2107</v>
      </c>
      <c r="B2114" s="10">
        <f t="shared" ca="1" si="293"/>
        <v>0.14593056993188125</v>
      </c>
      <c r="C2114" s="60">
        <f ca="1">_xlfn.NORM.INV(B2114,'Input Parameters'!$E$15,'Input Parameters'!$F$15)</f>
        <v>213.84473641562221</v>
      </c>
      <c r="D2114" s="10">
        <f t="shared" ca="1" si="294"/>
        <v>0.15630395632908811</v>
      </c>
      <c r="E2114" s="62">
        <f ca="1">IF(_xlfn.NORM.INV(D2114,'Input Parameters'!$E$17,'Input Parameters'!$F$17)&lt;3500,3500,IF(_xlfn.NORM.INV(D2114,'Input Parameters'!$E$17,'Input Parameters'!$F$17)&gt;5500,5500,_xlfn.NORM.INV(D2114,'Input Parameters'!$E$17,'Input Parameters'!$F$17)))</f>
        <v>4093.1645295623503</v>
      </c>
      <c r="F2114" s="10">
        <f t="shared" ca="1" si="295"/>
        <v>0.37022605161350386</v>
      </c>
      <c r="G2114" s="64">
        <f ca="1">_xlfn.NORM.INV(F2114,'Input Parameters'!$E$20,'Input Parameters'!$F$20)</f>
        <v>280.43059348900516</v>
      </c>
      <c r="H2114" s="57">
        <f ca="1">EXP(E2114*(1/'Input Parameters'!$E$23-1/G2114))</f>
        <v>0.53648889863704752</v>
      </c>
      <c r="I2114" s="10">
        <f t="shared" ca="1" si="296"/>
        <v>0.88121790868508543</v>
      </c>
      <c r="J2114" s="30">
        <f ca="1">_xlfn.BETA.INV(I2114,'Input Parameters'!$L$26,'Input Parameters'!$M$26,'Input Parameters'!$J$26,'Input Parameters'!$K$26)</f>
        <v>0.82757124941702143</v>
      </c>
      <c r="K2114" s="168">
        <f ca="1">('Input Parameters'!$E$27/'Input Parameters'!$E$38)^$J2114</f>
        <v>2.6420814819553087E-3</v>
      </c>
      <c r="L2114" s="69">
        <f ca="1">$H2114*$C2114*'Input Parameters'!$E$25*K2114</f>
        <v>0.3031136622922348</v>
      </c>
      <c r="M2114" s="24">
        <f t="shared" ca="1" si="297"/>
        <v>5.1646103516698627E-2</v>
      </c>
      <c r="N2114" s="15">
        <f ca="1">_xlfn.NORM.INV(M2114,'Input Parameters'!$E$29,'Input Parameters'!$F$29)</f>
        <v>9.9837090168096207E-2</v>
      </c>
      <c r="O2114" s="8">
        <f t="shared" ca="1" si="298"/>
        <v>0.71461408272141513</v>
      </c>
      <c r="P2114" s="30">
        <f ca="1">_xlfn.LOGNORM.INV(O2114,'Input Parameters'!$H$30,'Input Parameters'!$I$30)</f>
        <v>3.5072782208984523</v>
      </c>
      <c r="Q2114" s="10">
        <f t="shared" ca="1" si="299"/>
        <v>9.1349669301423631E-2</v>
      </c>
      <c r="R2114" s="30">
        <f>IF('Input Parameters'!$E$32=0,0,_xlfn.BETA.INV(Q2114,'Input Parameters'!$L$32,'Input Parameters'!$M$32,'Input Parameters'!$J$32,'Input Parameters'!$K$32))</f>
        <v>0</v>
      </c>
      <c r="S2114" s="10">
        <f t="shared" ca="1" si="300"/>
        <v>2.4174244592658378E-2</v>
      </c>
      <c r="T2114" s="26">
        <f ca="1">_xlfn.LOGNORM.INV(S2114,'Input Parameters'!$H$34,'Input Parameters'!$I$34)</f>
        <v>39.421589784052081</v>
      </c>
      <c r="U2114" s="10">
        <f t="shared" ca="1" si="301"/>
        <v>0.18070768981342578</v>
      </c>
      <c r="V2114" s="30">
        <f ca="1">_xlfn.BETA.INV(U2114,'Input Parameters'!$L$36,'Input Parameters'!$M$36,'Input Parameters'!$J$36,'Input Parameters'!$K$36)</f>
        <v>0.45989098401961576</v>
      </c>
      <c r="W2114" s="2">
        <f ca="1">N2114+(P2114-N2114)*(1-ERF((T2114-R2114)/(2*SQRT(L2114*'Input Parameters'!$E$38))))</f>
        <v>9.9838495725570242E-2</v>
      </c>
      <c r="X2114">
        <f t="shared" ca="1" si="302"/>
        <v>1</v>
      </c>
      <c r="Y2114" s="7"/>
    </row>
    <row r="2115" spans="1:25" ht="15" customHeight="1" x14ac:dyDescent="0.25">
      <c r="A2115" s="139">
        <v>2108</v>
      </c>
      <c r="B2115" s="10">
        <f t="shared" ca="1" si="293"/>
        <v>0.29139714868878808</v>
      </c>
      <c r="C2115" s="60">
        <f ca="1">_xlfn.NORM.INV(B2115,'Input Parameters'!$E$15,'Input Parameters'!$F$15)</f>
        <v>241.19832559442273</v>
      </c>
      <c r="D2115" s="10">
        <f t="shared" ca="1" si="294"/>
        <v>0.39794751867727374</v>
      </c>
      <c r="E2115" s="62">
        <f ca="1">IF(_xlfn.NORM.INV(D2115,'Input Parameters'!$E$17,'Input Parameters'!$F$17)&lt;3500,3500,IF(_xlfn.NORM.INV(D2115,'Input Parameters'!$E$17,'Input Parameters'!$F$17)&gt;5500,5500,_xlfn.NORM.INV(D2115,'Input Parameters'!$E$17,'Input Parameters'!$F$17)))</f>
        <v>4618.9356890496647</v>
      </c>
      <c r="F2115" s="10">
        <f t="shared" ca="1" si="295"/>
        <v>0.45889736631980593</v>
      </c>
      <c r="G2115" s="64">
        <f ca="1">_xlfn.NORM.INV(F2115,'Input Parameters'!$E$20,'Input Parameters'!$F$20)</f>
        <v>281.95847973916807</v>
      </c>
      <c r="H2115" s="57">
        <f ca="1">EXP(E2115*(1/'Input Parameters'!$E$23-1/G2115))</f>
        <v>0.54148270191184777</v>
      </c>
      <c r="I2115" s="10">
        <f t="shared" ca="1" si="296"/>
        <v>0.81098934269470868</v>
      </c>
      <c r="J2115" s="30">
        <f ca="1">_xlfn.BETA.INV(I2115,'Input Parameters'!$L$26,'Input Parameters'!$M$26,'Input Parameters'!$J$26,'Input Parameters'!$K$26)</f>
        <v>0.79067647863751755</v>
      </c>
      <c r="K2115" s="168">
        <f ca="1">('Input Parameters'!$E$27/'Input Parameters'!$E$38)^$J2115</f>
        <v>3.4425556392089504E-3</v>
      </c>
      <c r="L2115" s="69">
        <f ca="1">$H2115*$C2115*'Input Parameters'!$E$25*K2115</f>
        <v>0.44961401892177927</v>
      </c>
      <c r="M2115" s="24">
        <f t="shared" ca="1" si="297"/>
        <v>2.0175821350395307E-2</v>
      </c>
      <c r="N2115" s="15">
        <f ca="1">_xlfn.NORM.INV(M2115,'Input Parameters'!$E$29,'Input Parameters'!$F$29)</f>
        <v>9.9794986893523702E-2</v>
      </c>
      <c r="O2115" s="8">
        <f t="shared" ca="1" si="298"/>
        <v>0.10807996681375243</v>
      </c>
      <c r="P2115" s="30">
        <f ca="1">_xlfn.LOGNORM.INV(O2115,'Input Parameters'!$H$30,'Input Parameters'!$I$30)</f>
        <v>1.4960050243528851</v>
      </c>
      <c r="Q2115" s="10">
        <f t="shared" ca="1" si="299"/>
        <v>0.1130877835758024</v>
      </c>
      <c r="R2115" s="30">
        <f>IF('Input Parameters'!$E$32=0,0,_xlfn.BETA.INV(Q2115,'Input Parameters'!$L$32,'Input Parameters'!$M$32,'Input Parameters'!$J$32,'Input Parameters'!$K$32))</f>
        <v>0</v>
      </c>
      <c r="S2115" s="10">
        <f t="shared" ca="1" si="300"/>
        <v>0.13488241742702411</v>
      </c>
      <c r="T2115" s="26">
        <f ca="1">_xlfn.LOGNORM.INV(S2115,'Input Parameters'!$H$34,'Input Parameters'!$I$34)</f>
        <v>43.935738712843602</v>
      </c>
      <c r="U2115" s="10">
        <f t="shared" ca="1" si="301"/>
        <v>0.32988266267099731</v>
      </c>
      <c r="V2115" s="30">
        <f ca="1">_xlfn.BETA.INV(U2115,'Input Parameters'!$L$36,'Input Parameters'!$M$36,'Input Parameters'!$J$36,'Input Parameters'!$K$36)</f>
        <v>0.52176333556265031</v>
      </c>
      <c r="W2115" s="2">
        <f ca="1">N2115+(P2115-N2115)*(1-ERF((T2115-R2115)/(2*SQRT(L2115*'Input Parameters'!$E$38))))</f>
        <v>9.9800013527595696E-2</v>
      </c>
      <c r="X2115">
        <f t="shared" ca="1" si="302"/>
        <v>1</v>
      </c>
      <c r="Y2115" s="7"/>
    </row>
    <row r="2116" spans="1:25" ht="15" customHeight="1" x14ac:dyDescent="0.25">
      <c r="A2116" s="139">
        <v>2109</v>
      </c>
      <c r="B2116" s="10">
        <f t="shared" ca="1" si="293"/>
        <v>0.15468186308642173</v>
      </c>
      <c r="C2116" s="60">
        <f ca="1">_xlfn.NORM.INV(B2116,'Input Parameters'!$E$15,'Input Parameters'!$F$15)</f>
        <v>215.8764231266922</v>
      </c>
      <c r="D2116" s="10">
        <f t="shared" ca="1" si="294"/>
        <v>0.27464529649038949</v>
      </c>
      <c r="E2116" s="62">
        <f ca="1">IF(_xlfn.NORM.INV(D2116,'Input Parameters'!$E$17,'Input Parameters'!$F$17)&lt;3500,3500,IF(_xlfn.NORM.INV(D2116,'Input Parameters'!$E$17,'Input Parameters'!$F$17)&gt;5500,5500,_xlfn.NORM.INV(D2116,'Input Parameters'!$E$17,'Input Parameters'!$F$17)))</f>
        <v>4380.8235535326721</v>
      </c>
      <c r="F2116" s="10">
        <f t="shared" ca="1" si="295"/>
        <v>6.8547365634926694E-3</v>
      </c>
      <c r="G2116" s="64">
        <f ca="1">_xlfn.NORM.INV(F2116,'Input Parameters'!$E$20,'Input Parameters'!$F$20)</f>
        <v>266.13592726879369</v>
      </c>
      <c r="H2116" s="57">
        <f ca="1">EXP(E2116*(1/'Input Parameters'!$E$23-1/G2116))</f>
        <v>0.2218958132088554</v>
      </c>
      <c r="I2116" s="10">
        <f t="shared" ca="1" si="296"/>
        <v>1.0909378567784955E-2</v>
      </c>
      <c r="J2116" s="30">
        <f ca="1">_xlfn.BETA.INV(I2116,'Input Parameters'!$L$26,'Input Parameters'!$M$26,'Input Parameters'!$J$26,'Input Parameters'!$K$26)</f>
        <v>0.28445067168371785</v>
      </c>
      <c r="K2116" s="168">
        <f ca="1">('Input Parameters'!$E$27/'Input Parameters'!$E$38)^$J2116</f>
        <v>0.1299804238587963</v>
      </c>
      <c r="L2116" s="69">
        <f ca="1">$H2116*$C2116*'Input Parameters'!$E$25*K2116</f>
        <v>6.2263319423274979</v>
      </c>
      <c r="M2116" s="24">
        <f t="shared" ca="1" si="297"/>
        <v>0.31390578556172255</v>
      </c>
      <c r="N2116" s="15">
        <f ca="1">_xlfn.NORM.INV(M2116,'Input Parameters'!$E$29,'Input Parameters'!$F$29)</f>
        <v>9.9951519062386598E-2</v>
      </c>
      <c r="O2116" s="8">
        <f t="shared" ca="1" si="298"/>
        <v>8.1516570864679228E-3</v>
      </c>
      <c r="P2116" s="30">
        <f ca="1">_xlfn.LOGNORM.INV(O2116,'Input Parameters'!$H$30,'Input Parameters'!$I$30)</f>
        <v>0.86273874002187567</v>
      </c>
      <c r="Q2116" s="10">
        <f t="shared" ca="1" si="299"/>
        <v>0.95930285552153371</v>
      </c>
      <c r="R2116" s="30">
        <f>IF('Input Parameters'!$E$32=0,0,_xlfn.BETA.INV(Q2116,'Input Parameters'!$L$32,'Input Parameters'!$M$32,'Input Parameters'!$J$32,'Input Parameters'!$K$32))</f>
        <v>0</v>
      </c>
      <c r="S2116" s="10">
        <f t="shared" ca="1" si="300"/>
        <v>0.70929164856041982</v>
      </c>
      <c r="T2116" s="26">
        <f ca="1">_xlfn.LOGNORM.INV(S2116,'Input Parameters'!$H$34,'Input Parameters'!$I$34)</f>
        <v>53.98962431683583</v>
      </c>
      <c r="U2116" s="10">
        <f t="shared" ca="1" si="301"/>
        <v>0.29521222676302561</v>
      </c>
      <c r="V2116" s="30">
        <f ca="1">_xlfn.BETA.INV(U2116,'Input Parameters'!$L$36,'Input Parameters'!$M$36,'Input Parameters'!$J$36,'Input Parameters'!$K$36)</f>
        <v>0.50832323645426003</v>
      </c>
      <c r="W2116" s="2">
        <f ca="1">N2116+(P2116-N2116)*(1-ERF((T2116-R2116)/(2*SQRT(L2116*'Input Parameters'!$E$38))))</f>
        <v>0.19608362352236366</v>
      </c>
      <c r="X2116">
        <f t="shared" ca="1" si="302"/>
        <v>1</v>
      </c>
      <c r="Y2116" s="7"/>
    </row>
    <row r="2117" spans="1:25" ht="15" customHeight="1" x14ac:dyDescent="0.25">
      <c r="A2117" s="139">
        <v>2110</v>
      </c>
      <c r="B2117" s="10">
        <f t="shared" ref="B2117:B2180" ca="1" si="303">RAND()</f>
        <v>0.58450683489834387</v>
      </c>
      <c r="C2117" s="60">
        <f ca="1">_xlfn.NORM.INV(B2117,'Input Parameters'!$E$15,'Input Parameters'!$F$15)</f>
        <v>282.53407089000473</v>
      </c>
      <c r="D2117" s="10">
        <f t="shared" ref="D2117:D2180" ca="1" si="304">RAND()</f>
        <v>0.89162082802765408</v>
      </c>
      <c r="E2117" s="62">
        <f ca="1">IF(_xlfn.NORM.INV(D2117,'Input Parameters'!$E$17,'Input Parameters'!$F$17)&lt;3500,3500,IF(_xlfn.NORM.INV(D2117,'Input Parameters'!$E$17,'Input Parameters'!$F$17)&gt;5500,5500,_xlfn.NORM.INV(D2117,'Input Parameters'!$E$17,'Input Parameters'!$F$17)))</f>
        <v>5500</v>
      </c>
      <c r="F2117" s="10">
        <f t="shared" ref="F2117:F2180" ca="1" si="305">RAND()</f>
        <v>2.1941486898002793E-3</v>
      </c>
      <c r="G2117" s="64">
        <f ca="1">_xlfn.NORM.INV(F2117,'Input Parameters'!$E$20,'Input Parameters'!$F$20)</f>
        <v>263.56296790893128</v>
      </c>
      <c r="H2117" s="57">
        <f ca="1">EXP(E2117*(1/'Input Parameters'!$E$23-1/G2117))</f>
        <v>0.1234499650197247</v>
      </c>
      <c r="I2117" s="10">
        <f t="shared" ref="I2117:I2180" ca="1" si="306">RAND()</f>
        <v>0.60421786398148691</v>
      </c>
      <c r="J2117" s="30">
        <f ca="1">_xlfn.BETA.INV(I2117,'Input Parameters'!$L$26,'Input Parameters'!$M$26,'Input Parameters'!$J$26,'Input Parameters'!$K$26)</f>
        <v>0.70294940719457166</v>
      </c>
      <c r="K2117" s="168">
        <f ca="1">('Input Parameters'!$E$27/'Input Parameters'!$E$38)^$J2117</f>
        <v>6.4590515071091207E-3</v>
      </c>
      <c r="L2117" s="69">
        <f ca="1">$H2117*$C2117*'Input Parameters'!$E$25*K2117</f>
        <v>0.22528410243298438</v>
      </c>
      <c r="M2117" s="24">
        <f t="shared" ref="M2117:M2180" ca="1" si="307">RAND()</f>
        <v>0.7884150271824808</v>
      </c>
      <c r="N2117" s="15">
        <f ca="1">_xlfn.NORM.INV(M2117,'Input Parameters'!$E$29,'Input Parameters'!$F$29)</f>
        <v>0.10008009338443923</v>
      </c>
      <c r="O2117" s="8">
        <f t="shared" ref="O2117:O2180" ca="1" si="308">RAND()</f>
        <v>6.1021333195660832E-2</v>
      </c>
      <c r="P2117" s="30">
        <f ca="1">_xlfn.LOGNORM.INV(O2117,'Input Parameters'!$H$30,'Input Parameters'!$I$30)</f>
        <v>1.2925523228097433</v>
      </c>
      <c r="Q2117" s="10">
        <f t="shared" ref="Q2117:Q2180" ca="1" si="309">RAND()</f>
        <v>0.26510506331053718</v>
      </c>
      <c r="R2117" s="30">
        <f>IF('Input Parameters'!$E$32=0,0,_xlfn.BETA.INV(Q2117,'Input Parameters'!$L$32,'Input Parameters'!$M$32,'Input Parameters'!$J$32,'Input Parameters'!$K$32))</f>
        <v>0</v>
      </c>
      <c r="S2117" s="10">
        <f t="shared" ref="S2117:S2180" ca="1" si="310">RAND()</f>
        <v>0.95342021459786819</v>
      </c>
      <c r="T2117" s="26">
        <f ca="1">_xlfn.LOGNORM.INV(S2117,'Input Parameters'!$H$34,'Input Parameters'!$I$34)</f>
        <v>62.12829335275368</v>
      </c>
      <c r="U2117" s="10">
        <f t="shared" ref="U2117:U2180" ca="1" si="311">RAND()</f>
        <v>0.93447634613228669</v>
      </c>
      <c r="V2117" s="30">
        <f ca="1">_xlfn.BETA.INV(U2117,'Input Parameters'!$L$36,'Input Parameters'!$M$36,'Input Parameters'!$J$36,'Input Parameters'!$K$36)</f>
        <v>0.84416827645182901</v>
      </c>
      <c r="W2117" s="2">
        <f ca="1">N2117+(P2117-N2117)*(1-ERF((T2117-R2117)/(2*SQRT(L2117*'Input Parameters'!$E$38))))</f>
        <v>0.10008009338443923</v>
      </c>
      <c r="X2117">
        <f t="shared" ca="1" si="302"/>
        <v>1</v>
      </c>
      <c r="Y2117" s="7"/>
    </row>
    <row r="2118" spans="1:25" ht="15" customHeight="1" x14ac:dyDescent="0.25">
      <c r="A2118" s="139">
        <v>2111</v>
      </c>
      <c r="B2118" s="10">
        <f t="shared" ca="1" si="303"/>
        <v>0.9516304908779265</v>
      </c>
      <c r="C2118" s="60">
        <f ca="1">_xlfn.NORM.INV(B2118,'Input Parameters'!$E$15,'Input Parameters'!$F$15)</f>
        <v>360.97560446757916</v>
      </c>
      <c r="D2118" s="10">
        <f t="shared" ca="1" si="304"/>
        <v>0.66791911994199449</v>
      </c>
      <c r="E2118" s="62">
        <f ca="1">IF(_xlfn.NORM.INV(D2118,'Input Parameters'!$E$17,'Input Parameters'!$F$17)&lt;3500,3500,IF(_xlfn.NORM.INV(D2118,'Input Parameters'!$E$17,'Input Parameters'!$F$17)&gt;5500,5500,_xlfn.NORM.INV(D2118,'Input Parameters'!$E$17,'Input Parameters'!$F$17)))</f>
        <v>5103.9221199655776</v>
      </c>
      <c r="F2118" s="10">
        <f t="shared" ca="1" si="305"/>
        <v>0.10646772836738916</v>
      </c>
      <c r="G2118" s="64">
        <f ca="1">_xlfn.NORM.INV(F2118,'Input Parameters'!$E$20,'Input Parameters'!$F$20)</f>
        <v>274.30492094194915</v>
      </c>
      <c r="H2118" s="57">
        <f ca="1">EXP(E2118*(1/'Input Parameters'!$E$23-1/G2118))</f>
        <v>0.30638211476060978</v>
      </c>
      <c r="I2118" s="10">
        <f t="shared" ca="1" si="306"/>
        <v>0.57770800035022007</v>
      </c>
      <c r="J2118" s="30">
        <f ca="1">_xlfn.BETA.INV(I2118,'Input Parameters'!$L$26,'Input Parameters'!$M$26,'Input Parameters'!$J$26,'Input Parameters'!$K$26)</f>
        <v>0.69241497763979321</v>
      </c>
      <c r="K2118" s="168">
        <f ca="1">('Input Parameters'!$E$27/'Input Parameters'!$E$38)^$J2118</f>
        <v>6.9660349903372118E-3</v>
      </c>
      <c r="L2118" s="69">
        <f ca="1">$H2118*$C2118*'Input Parameters'!$E$25*K2118</f>
        <v>0.77041887337560355</v>
      </c>
      <c r="M2118" s="24">
        <f t="shared" ca="1" si="307"/>
        <v>0.40638868886657997</v>
      </c>
      <c r="N2118" s="15">
        <f ca="1">_xlfn.NORM.INV(M2118,'Input Parameters'!$E$29,'Input Parameters'!$F$29)</f>
        <v>9.9976315543581259E-2</v>
      </c>
      <c r="O2118" s="8">
        <f t="shared" ca="1" si="308"/>
        <v>0.78052915964094327</v>
      </c>
      <c r="P2118" s="30">
        <f ca="1">_xlfn.LOGNORM.INV(O2118,'Input Parameters'!$H$30,'Input Parameters'!$I$30)</f>
        <v>3.8676786587604441</v>
      </c>
      <c r="Q2118" s="10">
        <f t="shared" ca="1" si="309"/>
        <v>0.10202600963681141</v>
      </c>
      <c r="R2118" s="30">
        <f>IF('Input Parameters'!$E$32=0,0,_xlfn.BETA.INV(Q2118,'Input Parameters'!$L$32,'Input Parameters'!$M$32,'Input Parameters'!$J$32,'Input Parameters'!$K$32))</f>
        <v>0</v>
      </c>
      <c r="S2118" s="10">
        <f t="shared" ca="1" si="310"/>
        <v>0.87380947251041485</v>
      </c>
      <c r="T2118" s="26">
        <f ca="1">_xlfn.LOGNORM.INV(S2118,'Input Parameters'!$H$34,'Input Parameters'!$I$34)</f>
        <v>58.12891427640092</v>
      </c>
      <c r="U2118" s="10">
        <f t="shared" ca="1" si="311"/>
        <v>0.48218824991155718</v>
      </c>
      <c r="V2118" s="30">
        <f ca="1">_xlfn.BETA.INV(U2118,'Input Parameters'!$L$36,'Input Parameters'!$M$36,'Input Parameters'!$J$36,'Input Parameters'!$K$36)</f>
        <v>0.57911377544340359</v>
      </c>
      <c r="W2118" s="2">
        <f ca="1">N2118+(P2118-N2118)*(1-ERF((T2118-R2118)/(2*SQRT(L2118*'Input Parameters'!$E$38))))</f>
        <v>9.9986972915193761E-2</v>
      </c>
      <c r="X2118">
        <f t="shared" ca="1" si="302"/>
        <v>1</v>
      </c>
      <c r="Y2118" s="7"/>
    </row>
    <row r="2119" spans="1:25" ht="15" customHeight="1" x14ac:dyDescent="0.25">
      <c r="A2119" s="139">
        <v>2112</v>
      </c>
      <c r="B2119" s="10">
        <f t="shared" ca="1" si="303"/>
        <v>0.78673818988191424</v>
      </c>
      <c r="C2119" s="60">
        <f ca="1">_xlfn.NORM.INV(B2119,'Input Parameters'!$E$15,'Input Parameters'!$F$15)</f>
        <v>314.05935909275519</v>
      </c>
      <c r="D2119" s="10">
        <f t="shared" ca="1" si="304"/>
        <v>0.16486697709206855</v>
      </c>
      <c r="E2119" s="62">
        <f ca="1">IF(_xlfn.NORM.INV(D2119,'Input Parameters'!$E$17,'Input Parameters'!$F$17)&lt;3500,3500,IF(_xlfn.NORM.INV(D2119,'Input Parameters'!$E$17,'Input Parameters'!$F$17)&gt;5500,5500,_xlfn.NORM.INV(D2119,'Input Parameters'!$E$17,'Input Parameters'!$F$17)))</f>
        <v>4117.7450726423203</v>
      </c>
      <c r="F2119" s="10">
        <f t="shared" ca="1" si="305"/>
        <v>0.59081541751846234</v>
      </c>
      <c r="G2119" s="64">
        <f ca="1">_xlfn.NORM.INV(F2119,'Input Parameters'!$E$20,'Input Parameters'!$F$20)</f>
        <v>284.18860832024905</v>
      </c>
      <c r="H2119" s="57">
        <f ca="1">EXP(E2119*(1/'Input Parameters'!$E$23-1/G2119))</f>
        <v>0.64902939888084299</v>
      </c>
      <c r="I2119" s="10">
        <f t="shared" ca="1" si="306"/>
        <v>9.1959718076775165E-2</v>
      </c>
      <c r="J2119" s="30">
        <f ca="1">_xlfn.BETA.INV(I2119,'Input Parameters'!$L$26,'Input Parameters'!$M$26,'Input Parameters'!$J$26,'Input Parameters'!$K$26)</f>
        <v>0.43665043371217227</v>
      </c>
      <c r="K2119" s="168">
        <f ca="1">('Input Parameters'!$E$27/'Input Parameters'!$E$38)^$J2119</f>
        <v>4.3625914569048567E-2</v>
      </c>
      <c r="L2119" s="69">
        <f ca="1">$H2119*$C2119*'Input Parameters'!$E$25*K2119</f>
        <v>8.8924340711278624</v>
      </c>
      <c r="M2119" s="24">
        <f t="shared" ca="1" si="307"/>
        <v>0.93188776481185798</v>
      </c>
      <c r="N2119" s="15">
        <f ca="1">_xlfn.NORM.INV(M2119,'Input Parameters'!$E$29,'Input Parameters'!$F$29)</f>
        <v>0.10014899991083689</v>
      </c>
      <c r="O2119" s="8">
        <f t="shared" ca="1" si="308"/>
        <v>0.18189181685681233</v>
      </c>
      <c r="P2119" s="30">
        <f ca="1">_xlfn.LOGNORM.INV(O2119,'Input Parameters'!$H$30,'Input Parameters'!$I$30)</f>
        <v>1.7472344709588044</v>
      </c>
      <c r="Q2119" s="10">
        <f t="shared" ca="1" si="309"/>
        <v>0.60831740023259817</v>
      </c>
      <c r="R2119" s="30">
        <f>IF('Input Parameters'!$E$32=0,0,_xlfn.BETA.INV(Q2119,'Input Parameters'!$L$32,'Input Parameters'!$M$32,'Input Parameters'!$J$32,'Input Parameters'!$K$32))</f>
        <v>0</v>
      </c>
      <c r="S2119" s="10">
        <f t="shared" ca="1" si="310"/>
        <v>0.70784992179426554</v>
      </c>
      <c r="T2119" s="26">
        <f ca="1">_xlfn.LOGNORM.INV(S2119,'Input Parameters'!$H$34,'Input Parameters'!$I$34)</f>
        <v>53.961382405906065</v>
      </c>
      <c r="U2119" s="10">
        <f t="shared" ca="1" si="311"/>
        <v>0.54526316961255317</v>
      </c>
      <c r="V2119" s="30">
        <f ca="1">_xlfn.BETA.INV(U2119,'Input Parameters'!$L$36,'Input Parameters'!$M$36,'Input Parameters'!$J$36,'Input Parameters'!$K$36)</f>
        <v>0.60340104033916231</v>
      </c>
      <c r="W2119" s="2">
        <f ca="1">N2119+(P2119-N2119)*(1-ERF((T2119-R2119)/(2*SQRT(L2119*'Input Parameters'!$E$38))))</f>
        <v>0.4307239052323506</v>
      </c>
      <c r="X2119">
        <f t="shared" ca="1" si="302"/>
        <v>1</v>
      </c>
      <c r="Y2119" s="7"/>
    </row>
    <row r="2120" spans="1:25" ht="15" customHeight="1" x14ac:dyDescent="0.25">
      <c r="A2120" s="139">
        <v>2113</v>
      </c>
      <c r="B2120" s="10">
        <f t="shared" ca="1" si="303"/>
        <v>0.83289261584900764</v>
      </c>
      <c r="C2120" s="60">
        <f ca="1">_xlfn.NORM.INV(B2120,'Input Parameters'!$E$15,'Input Parameters'!$F$15)</f>
        <v>323.29959103544633</v>
      </c>
      <c r="D2120" s="10">
        <f t="shared" ca="1" si="304"/>
        <v>0.47425063942611123</v>
      </c>
      <c r="E2120" s="62">
        <f ca="1">IF(_xlfn.NORM.INV(D2120,'Input Parameters'!$E$17,'Input Parameters'!$F$17)&lt;3500,3500,IF(_xlfn.NORM.INV(D2120,'Input Parameters'!$E$17,'Input Parameters'!$F$17)&gt;5500,5500,_xlfn.NORM.INV(D2120,'Input Parameters'!$E$17,'Input Parameters'!$F$17)))</f>
        <v>4754.787731387175</v>
      </c>
      <c r="F2120" s="10">
        <f t="shared" ca="1" si="305"/>
        <v>0.83408404058624308</v>
      </c>
      <c r="G2120" s="64">
        <f ca="1">_xlfn.NORM.INV(F2120,'Input Parameters'!$E$20,'Input Parameters'!$F$20)</f>
        <v>289.15188479503161</v>
      </c>
      <c r="H2120" s="57">
        <f ca="1">EXP(E2120*(1/'Input Parameters'!$E$23-1/G2120))</f>
        <v>0.80899298401552588</v>
      </c>
      <c r="I2120" s="10">
        <f t="shared" ca="1" si="306"/>
        <v>0.12803734180360538</v>
      </c>
      <c r="J2120" s="30">
        <f ca="1">_xlfn.BETA.INV(I2120,'Input Parameters'!$L$26,'Input Parameters'!$M$26,'Input Parameters'!$J$26,'Input Parameters'!$K$26)</f>
        <v>0.469420662653042</v>
      </c>
      <c r="K2120" s="168">
        <f ca="1">('Input Parameters'!$E$27/'Input Parameters'!$E$38)^$J2120</f>
        <v>3.4487250807708106E-2</v>
      </c>
      <c r="L2120" s="69">
        <f ca="1">$H2120*$C2120*'Input Parameters'!$E$25*K2120</f>
        <v>9.0200404661728459</v>
      </c>
      <c r="M2120" s="24">
        <f t="shared" ca="1" si="307"/>
        <v>0.18700427430684263</v>
      </c>
      <c r="N2120" s="15">
        <f ca="1">_xlfn.NORM.INV(M2120,'Input Parameters'!$E$29,'Input Parameters'!$F$29)</f>
        <v>9.991110101757586E-2</v>
      </c>
      <c r="O2120" s="8">
        <f t="shared" ca="1" si="308"/>
        <v>0.17657494997935286</v>
      </c>
      <c r="P2120" s="30">
        <f ca="1">_xlfn.LOGNORM.INV(O2120,'Input Parameters'!$H$30,'Input Parameters'!$I$30)</f>
        <v>1.7305451854254759</v>
      </c>
      <c r="Q2120" s="10">
        <f t="shared" ca="1" si="309"/>
        <v>0.40829300494081977</v>
      </c>
      <c r="R2120" s="30">
        <f>IF('Input Parameters'!$E$32=0,0,_xlfn.BETA.INV(Q2120,'Input Parameters'!$L$32,'Input Parameters'!$M$32,'Input Parameters'!$J$32,'Input Parameters'!$K$32))</f>
        <v>0</v>
      </c>
      <c r="S2120" s="10">
        <f t="shared" ca="1" si="310"/>
        <v>0.74227091645516086</v>
      </c>
      <c r="T2120" s="26">
        <f ca="1">_xlfn.LOGNORM.INV(S2120,'Input Parameters'!$H$34,'Input Parameters'!$I$34)</f>
        <v>54.659588914424297</v>
      </c>
      <c r="U2120" s="10">
        <f t="shared" ca="1" si="311"/>
        <v>0.78295428429961011</v>
      </c>
      <c r="V2120" s="30">
        <f ca="1">_xlfn.BETA.INV(U2120,'Input Parameters'!$L$36,'Input Parameters'!$M$36,'Input Parameters'!$J$36,'Input Parameters'!$K$36)</f>
        <v>0.71338396333755005</v>
      </c>
      <c r="W2120" s="2">
        <f ca="1">N2120+(P2120-N2120)*(1-ERF((T2120-R2120)/(2*SQRT(L2120*'Input Parameters'!$E$38))))</f>
        <v>0.42298333165880908</v>
      </c>
      <c r="X2120">
        <f t="shared" ref="X2120:X2183" ca="1" si="312">IF(W2120&gt;V2120,0,1)</f>
        <v>1</v>
      </c>
      <c r="Y2120" s="7"/>
    </row>
    <row r="2121" spans="1:25" ht="15" customHeight="1" x14ac:dyDescent="0.25">
      <c r="A2121" s="139">
        <v>2114</v>
      </c>
      <c r="B2121" s="10">
        <f t="shared" ca="1" si="303"/>
        <v>0.80141340359384838</v>
      </c>
      <c r="C2121" s="60">
        <f ca="1">_xlfn.NORM.INV(B2121,'Input Parameters'!$E$15,'Input Parameters'!$F$15)</f>
        <v>316.85173255141757</v>
      </c>
      <c r="D2121" s="10">
        <f t="shared" ca="1" si="304"/>
        <v>5.7064688400368602E-2</v>
      </c>
      <c r="E2121" s="62">
        <f ca="1">IF(_xlfn.NORM.INV(D2121,'Input Parameters'!$E$17,'Input Parameters'!$F$17)&lt;3500,3500,IF(_xlfn.NORM.INV(D2121,'Input Parameters'!$E$17,'Input Parameters'!$F$17)&gt;5500,5500,_xlfn.NORM.INV(D2121,'Input Parameters'!$E$17,'Input Parameters'!$F$17)))</f>
        <v>3694.0688006275245</v>
      </c>
      <c r="F2121" s="10">
        <f t="shared" ca="1" si="305"/>
        <v>0.12615603348439974</v>
      </c>
      <c r="G2121" s="64">
        <f ca="1">_xlfn.NORM.INV(F2121,'Input Parameters'!$E$20,'Input Parameters'!$F$20)</f>
        <v>274.98016423368318</v>
      </c>
      <c r="H2121" s="57">
        <f ca="1">EXP(E2121*(1/'Input Parameters'!$E$23-1/G2121))</f>
        <v>0.43907079073205141</v>
      </c>
      <c r="I2121" s="10">
        <f t="shared" ca="1" si="306"/>
        <v>0.67702799747918174</v>
      </c>
      <c r="J2121" s="30">
        <f ca="1">_xlfn.BETA.INV(I2121,'Input Parameters'!$L$26,'Input Parameters'!$M$26,'Input Parameters'!$J$26,'Input Parameters'!$K$26)</f>
        <v>0.73222457359027404</v>
      </c>
      <c r="K2121" s="168">
        <f ca="1">('Input Parameters'!$E$27/'Input Parameters'!$E$38)^$J2121</f>
        <v>5.2356500867093503E-3</v>
      </c>
      <c r="L2121" s="69">
        <f ca="1">$H2121*$C2121*'Input Parameters'!$E$25*K2121</f>
        <v>0.72838542414308305</v>
      </c>
      <c r="M2121" s="24">
        <f t="shared" ca="1" si="307"/>
        <v>0.35019344882919645</v>
      </c>
      <c r="N2121" s="15">
        <f ca="1">_xlfn.NORM.INV(M2121,'Input Parameters'!$E$29,'Input Parameters'!$F$29)</f>
        <v>9.9961520175253282E-2</v>
      </c>
      <c r="O2121" s="8">
        <f t="shared" ca="1" si="308"/>
        <v>0.50059548012764121</v>
      </c>
      <c r="P2121" s="30">
        <f ca="1">_xlfn.LOGNORM.INV(O2121,'Input Parameters'!$H$30,'Input Parameters'!$I$30)</f>
        <v>2.685174216884378</v>
      </c>
      <c r="Q2121" s="10">
        <f t="shared" ca="1" si="309"/>
        <v>0.45656930389751227</v>
      </c>
      <c r="R2121" s="30">
        <f>IF('Input Parameters'!$E$32=0,0,_xlfn.BETA.INV(Q2121,'Input Parameters'!$L$32,'Input Parameters'!$M$32,'Input Parameters'!$J$32,'Input Parameters'!$K$32))</f>
        <v>0</v>
      </c>
      <c r="S2121" s="10">
        <f t="shared" ca="1" si="310"/>
        <v>0.44405893680317465</v>
      </c>
      <c r="T2121" s="26">
        <f ca="1">_xlfn.LOGNORM.INV(S2121,'Input Parameters'!$H$34,'Input Parameters'!$I$34)</f>
        <v>49.532380613443664</v>
      </c>
      <c r="U2121" s="10">
        <f t="shared" ca="1" si="311"/>
        <v>0.11881573962060255</v>
      </c>
      <c r="V2121" s="30">
        <f ca="1">_xlfn.BETA.INV(U2121,'Input Parameters'!$L$36,'Input Parameters'!$M$36,'Input Parameters'!$J$36,'Input Parameters'!$K$36)</f>
        <v>0.42812338511664966</v>
      </c>
      <c r="W2121" s="2">
        <f ca="1">N2121+(P2121-N2121)*(1-ERF((T2121-R2121)/(2*SQRT(L2121*'Input Parameters'!$E$38))))</f>
        <v>0.10006655635070036</v>
      </c>
      <c r="X2121">
        <f t="shared" ca="1" si="312"/>
        <v>1</v>
      </c>
      <c r="Y2121" s="7"/>
    </row>
    <row r="2122" spans="1:25" ht="15" customHeight="1" x14ac:dyDescent="0.25">
      <c r="A2122" s="139">
        <v>2115</v>
      </c>
      <c r="B2122" s="10">
        <f t="shared" ca="1" si="303"/>
        <v>0.11120051936133024</v>
      </c>
      <c r="C2122" s="60">
        <f ca="1">_xlfn.NORM.INV(B2122,'Input Parameters'!$E$15,'Input Parameters'!$F$15)</f>
        <v>204.8420763676875</v>
      </c>
      <c r="D2122" s="10">
        <f t="shared" ca="1" si="304"/>
        <v>0.89147575360230802</v>
      </c>
      <c r="E2122" s="62">
        <f ca="1">IF(_xlfn.NORM.INV(D2122,'Input Parameters'!$E$17,'Input Parameters'!$F$17)&lt;3500,3500,IF(_xlfn.NORM.INV(D2122,'Input Parameters'!$E$17,'Input Parameters'!$F$17)&gt;5500,5500,_xlfn.NORM.INV(D2122,'Input Parameters'!$E$17,'Input Parameters'!$F$17)))</f>
        <v>5500</v>
      </c>
      <c r="F2122" s="10">
        <f t="shared" ca="1" si="305"/>
        <v>0.1220134336380112</v>
      </c>
      <c r="G2122" s="64">
        <f ca="1">_xlfn.NORM.INV(F2122,'Input Parameters'!$E$20,'Input Parameters'!$F$20)</f>
        <v>274.84463033679481</v>
      </c>
      <c r="H2122" s="57">
        <f ca="1">EXP(E2122*(1/'Input Parameters'!$E$23-1/G2122))</f>
        <v>0.29073391442192148</v>
      </c>
      <c r="I2122" s="10">
        <f t="shared" ca="1" si="306"/>
        <v>0.63106468062488774</v>
      </c>
      <c r="J2122" s="30">
        <f ca="1">_xlfn.BETA.INV(I2122,'Input Parameters'!$L$26,'Input Parameters'!$M$26,'Input Parameters'!$J$26,'Input Parameters'!$K$26)</f>
        <v>0.71365971440482368</v>
      </c>
      <c r="K2122" s="168">
        <f ca="1">('Input Parameters'!$E$27/'Input Parameters'!$E$38)^$J2122</f>
        <v>5.981415187724097E-3</v>
      </c>
      <c r="L2122" s="69">
        <f ca="1">$H2122*$C2122*'Input Parameters'!$E$25*K2122</f>
        <v>0.35622042228222145</v>
      </c>
      <c r="M2122" s="24">
        <f t="shared" ca="1" si="307"/>
        <v>1.1421729712220663E-2</v>
      </c>
      <c r="N2122" s="15">
        <f ca="1">_xlfn.NORM.INV(M2122,'Input Parameters'!$E$29,'Input Parameters'!$F$29)</f>
        <v>9.9772395738971439E-2</v>
      </c>
      <c r="O2122" s="8">
        <f t="shared" ca="1" si="308"/>
        <v>0.97791395911337875</v>
      </c>
      <c r="P2122" s="30">
        <f ca="1">_xlfn.LOGNORM.INV(O2122,'Input Parameters'!$H$30,'Input Parameters'!$I$30)</f>
        <v>6.9426606723331981</v>
      </c>
      <c r="Q2122" s="10">
        <f t="shared" ca="1" si="309"/>
        <v>0.49554016982428639</v>
      </c>
      <c r="R2122" s="30">
        <f>IF('Input Parameters'!$E$32=0,0,_xlfn.BETA.INV(Q2122,'Input Parameters'!$L$32,'Input Parameters'!$M$32,'Input Parameters'!$J$32,'Input Parameters'!$K$32))</f>
        <v>0</v>
      </c>
      <c r="S2122" s="10">
        <f t="shared" ca="1" si="310"/>
        <v>0.44480212402887109</v>
      </c>
      <c r="T2122" s="26">
        <f ca="1">_xlfn.LOGNORM.INV(S2122,'Input Parameters'!$H$34,'Input Parameters'!$I$34)</f>
        <v>49.543984231431573</v>
      </c>
      <c r="U2122" s="10">
        <f t="shared" ca="1" si="311"/>
        <v>0.75665238006063273</v>
      </c>
      <c r="V2122" s="30">
        <f ca="1">_xlfn.BETA.INV(U2122,'Input Parameters'!$L$36,'Input Parameters'!$M$36,'Input Parameters'!$J$36,'Input Parameters'!$K$36)</f>
        <v>0.69850862471338382</v>
      </c>
      <c r="W2122" s="2">
        <f ca="1">N2122+(P2122-N2122)*(1-ERF((T2122-R2122)/(2*SQRT(L2122*'Input Parameters'!$E$38))))</f>
        <v>9.9772425612447785E-2</v>
      </c>
      <c r="X2122">
        <f t="shared" ca="1" si="312"/>
        <v>1</v>
      </c>
      <c r="Y2122" s="7"/>
    </row>
    <row r="2123" spans="1:25" ht="15" customHeight="1" x14ac:dyDescent="0.25">
      <c r="A2123" s="139">
        <v>2116</v>
      </c>
      <c r="B2123" s="10">
        <f t="shared" ca="1" si="303"/>
        <v>0.21169567606119943</v>
      </c>
      <c r="C2123" s="60">
        <f ca="1">_xlfn.NORM.INV(B2123,'Input Parameters'!$E$15,'Input Parameters'!$F$15)</f>
        <v>227.58256165078049</v>
      </c>
      <c r="D2123" s="10">
        <f t="shared" ca="1" si="304"/>
        <v>0.73588737011975092</v>
      </c>
      <c r="E2123" s="62">
        <f ca="1">IF(_xlfn.NORM.INV(D2123,'Input Parameters'!$E$17,'Input Parameters'!$F$17)&lt;3500,3500,IF(_xlfn.NORM.INV(D2123,'Input Parameters'!$E$17,'Input Parameters'!$F$17)&gt;5500,5500,_xlfn.NORM.INV(D2123,'Input Parameters'!$E$17,'Input Parameters'!$F$17)))</f>
        <v>5241.5022444034712</v>
      </c>
      <c r="F2123" s="10">
        <f t="shared" ca="1" si="305"/>
        <v>9.2587021004152614E-2</v>
      </c>
      <c r="G2123" s="64">
        <f ca="1">_xlfn.NORM.INV(F2123,'Input Parameters'!$E$20,'Input Parameters'!$F$20)</f>
        <v>273.7725583933763</v>
      </c>
      <c r="H2123" s="57">
        <f ca="1">EXP(E2123*(1/'Input Parameters'!$E$23-1/G2123))</f>
        <v>0.28594216398987859</v>
      </c>
      <c r="I2123" s="10">
        <f t="shared" ca="1" si="306"/>
        <v>0.84801823859062631</v>
      </c>
      <c r="J2123" s="30">
        <f ca="1">_xlfn.BETA.INV(I2123,'Input Parameters'!$L$26,'Input Parameters'!$M$26,'Input Parameters'!$J$26,'Input Parameters'!$K$26)</f>
        <v>0.80921296878659743</v>
      </c>
      <c r="K2123" s="168">
        <f ca="1">('Input Parameters'!$E$27/'Input Parameters'!$E$38)^$J2123</f>
        <v>3.0139497556076599E-3</v>
      </c>
      <c r="L2123" s="69">
        <f ca="1">$H2123*$C2123*'Input Parameters'!$E$25*K2123</f>
        <v>0.19613413712020958</v>
      </c>
      <c r="M2123" s="24">
        <f t="shared" ca="1" si="307"/>
        <v>0.46237393765333656</v>
      </c>
      <c r="N2123" s="15">
        <f ca="1">_xlfn.NORM.INV(M2123,'Input Parameters'!$E$29,'Input Parameters'!$F$29)</f>
        <v>9.9990554518624555E-2</v>
      </c>
      <c r="O2123" s="8">
        <f t="shared" ca="1" si="308"/>
        <v>0.25964154378290039</v>
      </c>
      <c r="P2123" s="30">
        <f ca="1">_xlfn.LOGNORM.INV(O2123,'Input Parameters'!$H$30,'Input Parameters'!$I$30)</f>
        <v>1.9790448486184506</v>
      </c>
      <c r="Q2123" s="10">
        <f t="shared" ca="1" si="309"/>
        <v>0.84016966046215924</v>
      </c>
      <c r="R2123" s="30">
        <f>IF('Input Parameters'!$E$32=0,0,_xlfn.BETA.INV(Q2123,'Input Parameters'!$L$32,'Input Parameters'!$M$32,'Input Parameters'!$J$32,'Input Parameters'!$K$32))</f>
        <v>0</v>
      </c>
      <c r="S2123" s="10">
        <f t="shared" ca="1" si="310"/>
        <v>0.65023709492528903</v>
      </c>
      <c r="T2123" s="26">
        <f ca="1">_xlfn.LOGNORM.INV(S2123,'Input Parameters'!$H$34,'Input Parameters'!$I$34)</f>
        <v>52.889374783129007</v>
      </c>
      <c r="U2123" s="10">
        <f t="shared" ca="1" si="311"/>
        <v>0.96803083589018013</v>
      </c>
      <c r="V2123" s="30">
        <f ca="1">_xlfn.BETA.INV(U2123,'Input Parameters'!$L$36,'Input Parameters'!$M$36,'Input Parameters'!$J$36,'Input Parameters'!$K$36)</f>
        <v>0.90848840367328099</v>
      </c>
      <c r="W2123" s="2">
        <f ca="1">N2123+(P2123-N2123)*(1-ERF((T2123-R2123)/(2*SQRT(L2123*'Input Parameters'!$E$38))))</f>
        <v>9.9990554518624555E-2</v>
      </c>
      <c r="X2123">
        <f t="shared" ca="1" si="312"/>
        <v>1</v>
      </c>
      <c r="Y2123" s="7"/>
    </row>
    <row r="2124" spans="1:25" ht="15" customHeight="1" x14ac:dyDescent="0.25">
      <c r="A2124" s="139">
        <v>2117</v>
      </c>
      <c r="B2124" s="10">
        <f t="shared" ca="1" si="303"/>
        <v>0.88652174263198136</v>
      </c>
      <c r="C2124" s="60">
        <f ca="1">_xlfn.NORM.INV(B2124,'Input Parameters'!$E$15,'Input Parameters'!$F$15)</f>
        <v>336.44566282154619</v>
      </c>
      <c r="D2124" s="10">
        <f t="shared" ca="1" si="304"/>
        <v>0.35568902820900838</v>
      </c>
      <c r="E2124" s="62">
        <f ca="1">IF(_xlfn.NORM.INV(D2124,'Input Parameters'!$E$17,'Input Parameters'!$F$17)&lt;3500,3500,IF(_xlfn.NORM.INV(D2124,'Input Parameters'!$E$17,'Input Parameters'!$F$17)&gt;5500,5500,_xlfn.NORM.INV(D2124,'Input Parameters'!$E$17,'Input Parameters'!$F$17)))</f>
        <v>4540.9958343792223</v>
      </c>
      <c r="F2124" s="10">
        <f t="shared" ca="1" si="305"/>
        <v>0.6938439093528489</v>
      </c>
      <c r="G2124" s="64">
        <f ca="1">_xlfn.NORM.INV(F2124,'Input Parameters'!$E$20,'Input Parameters'!$F$20)</f>
        <v>286.04539744838172</v>
      </c>
      <c r="H2124" s="57">
        <f ca="1">EXP(E2124*(1/'Input Parameters'!$E$23-1/G2124))</f>
        <v>0.6886738568877836</v>
      </c>
      <c r="I2124" s="10">
        <f t="shared" ca="1" si="306"/>
        <v>5.3525294189848749E-2</v>
      </c>
      <c r="J2124" s="30">
        <f ca="1">_xlfn.BETA.INV(I2124,'Input Parameters'!$L$26,'Input Parameters'!$M$26,'Input Parameters'!$J$26,'Input Parameters'!$K$26)</f>
        <v>0.3896499878951965</v>
      </c>
      <c r="K2124" s="168">
        <f ca="1">('Input Parameters'!$E$27/'Input Parameters'!$E$38)^$J2124</f>
        <v>6.1116792151714359E-2</v>
      </c>
      <c r="L2124" s="69">
        <f ca="1">$H2124*$C2124*'Input Parameters'!$E$25*K2124</f>
        <v>14.160842164305725</v>
      </c>
      <c r="M2124" s="24">
        <f t="shared" ca="1" si="307"/>
        <v>2.3695672001670998E-2</v>
      </c>
      <c r="N2124" s="15">
        <f ca="1">_xlfn.NORM.INV(M2124,'Input Parameters'!$E$29,'Input Parameters'!$F$29)</f>
        <v>9.9801721404945656E-2</v>
      </c>
      <c r="O2124" s="8">
        <f t="shared" ca="1" si="308"/>
        <v>0.55306020791845034</v>
      </c>
      <c r="P2124" s="30">
        <f ca="1">_xlfn.LOGNORM.INV(O2124,'Input Parameters'!$H$30,'Input Parameters'!$I$30)</f>
        <v>2.85780710869841</v>
      </c>
      <c r="Q2124" s="10">
        <f t="shared" ca="1" si="309"/>
        <v>0.88810974724158276</v>
      </c>
      <c r="R2124" s="30">
        <f>IF('Input Parameters'!$E$32=0,0,_xlfn.BETA.INV(Q2124,'Input Parameters'!$L$32,'Input Parameters'!$M$32,'Input Parameters'!$J$32,'Input Parameters'!$K$32))</f>
        <v>0</v>
      </c>
      <c r="S2124" s="10">
        <f t="shared" ca="1" si="310"/>
        <v>0.97869276396098448</v>
      </c>
      <c r="T2124" s="26">
        <f ca="1">_xlfn.LOGNORM.INV(S2124,'Input Parameters'!$H$34,'Input Parameters'!$I$34)</f>
        <v>64.883684801079397</v>
      </c>
      <c r="U2124" s="10">
        <f t="shared" ca="1" si="311"/>
        <v>0.81770772703603101</v>
      </c>
      <c r="V2124" s="30">
        <f ca="1">_xlfn.BETA.INV(U2124,'Input Parameters'!$L$36,'Input Parameters'!$M$36,'Input Parameters'!$J$36,'Input Parameters'!$K$36)</f>
        <v>0.73504143672855715</v>
      </c>
      <c r="W2124" s="2">
        <f ca="1">N2124+(P2124-N2124)*(1-ERF((T2124-R2124)/(2*SQRT(L2124*'Input Parameters'!$E$38))))</f>
        <v>0.7141948947620218</v>
      </c>
      <c r="X2124">
        <f t="shared" ca="1" si="312"/>
        <v>1</v>
      </c>
      <c r="Y2124" s="7"/>
    </row>
    <row r="2125" spans="1:25" ht="15" customHeight="1" x14ac:dyDescent="0.25">
      <c r="A2125" s="139">
        <v>2118</v>
      </c>
      <c r="B2125" s="10">
        <f t="shared" ca="1" si="303"/>
        <v>0.34246130163170219</v>
      </c>
      <c r="C2125" s="60">
        <f ca="1">_xlfn.NORM.INV(B2125,'Input Parameters'!$E$15,'Input Parameters'!$F$15)</f>
        <v>248.97793908137317</v>
      </c>
      <c r="D2125" s="10">
        <f t="shared" ca="1" si="304"/>
        <v>0.55443249714917997</v>
      </c>
      <c r="E2125" s="62">
        <f ca="1">IF(_xlfn.NORM.INV(D2125,'Input Parameters'!$E$17,'Input Parameters'!$F$17)&lt;3500,3500,IF(_xlfn.NORM.INV(D2125,'Input Parameters'!$E$17,'Input Parameters'!$F$17)&gt;5500,5500,_xlfn.NORM.INV(D2125,'Input Parameters'!$E$17,'Input Parameters'!$F$17)))</f>
        <v>4895.8077127830265</v>
      </c>
      <c r="F2125" s="10">
        <f t="shared" ca="1" si="305"/>
        <v>5.5663435064603695E-2</v>
      </c>
      <c r="G2125" s="64">
        <f ca="1">_xlfn.NORM.INV(F2125,'Input Parameters'!$E$20,'Input Parameters'!$F$20)</f>
        <v>271.9818751075851</v>
      </c>
      <c r="H2125" s="57">
        <f ca="1">EXP(E2125*(1/'Input Parameters'!$E$23-1/G2125))</f>
        <v>0.27606153594164662</v>
      </c>
      <c r="I2125" s="10">
        <f t="shared" ca="1" si="306"/>
        <v>0.36257228788749307</v>
      </c>
      <c r="J2125" s="30">
        <f ca="1">_xlfn.BETA.INV(I2125,'Input Parameters'!$L$26,'Input Parameters'!$M$26,'Input Parameters'!$J$26,'Input Parameters'!$K$26)</f>
        <v>0.60347473557564446</v>
      </c>
      <c r="K2125" s="168">
        <f ca="1">('Input Parameters'!$E$27/'Input Parameters'!$E$38)^$J2125</f>
        <v>1.3184167319532951E-2</v>
      </c>
      <c r="L2125" s="69">
        <f ca="1">$H2125*$C2125*'Input Parameters'!$E$25*K2125</f>
        <v>0.90619043477061145</v>
      </c>
      <c r="M2125" s="24">
        <f t="shared" ca="1" si="307"/>
        <v>0.16702992221100643</v>
      </c>
      <c r="N2125" s="15">
        <f ca="1">_xlfn.NORM.INV(M2125,'Input Parameters'!$E$29,'Input Parameters'!$F$29)</f>
        <v>9.9903403130194302E-2</v>
      </c>
      <c r="O2125" s="8">
        <f t="shared" ca="1" si="308"/>
        <v>0.61661076863856035</v>
      </c>
      <c r="P2125" s="30">
        <f ca="1">_xlfn.LOGNORM.INV(O2125,'Input Parameters'!$H$30,'Input Parameters'!$I$30)</f>
        <v>3.0868297188341054</v>
      </c>
      <c r="Q2125" s="10">
        <f t="shared" ca="1" si="309"/>
        <v>0.31422897262304317</v>
      </c>
      <c r="R2125" s="30">
        <f>IF('Input Parameters'!$E$32=0,0,_xlfn.BETA.INV(Q2125,'Input Parameters'!$L$32,'Input Parameters'!$M$32,'Input Parameters'!$J$32,'Input Parameters'!$K$32))</f>
        <v>0</v>
      </c>
      <c r="S2125" s="10">
        <f t="shared" ca="1" si="310"/>
        <v>0.16539765371270843</v>
      </c>
      <c r="T2125" s="26">
        <f ca="1">_xlfn.LOGNORM.INV(S2125,'Input Parameters'!$H$34,'Input Parameters'!$I$34)</f>
        <v>44.658782995385423</v>
      </c>
      <c r="U2125" s="10">
        <f t="shared" ca="1" si="311"/>
        <v>0.7701495928758828</v>
      </c>
      <c r="V2125" s="30">
        <f ca="1">_xlfn.BETA.INV(U2125,'Input Parameters'!$L$36,'Input Parameters'!$M$36,'Input Parameters'!$J$36,'Input Parameters'!$K$36)</f>
        <v>0.70600195645674124</v>
      </c>
      <c r="W2125" s="2">
        <f ca="1">N2125+(P2125-N2125)*(1-ERF((T2125-R2125)/(2*SQRT(L2125*'Input Parameters'!$E$38))))</f>
        <v>0.10261847207677756</v>
      </c>
      <c r="X2125">
        <f t="shared" ca="1" si="312"/>
        <v>1</v>
      </c>
      <c r="Y2125" s="7"/>
    </row>
    <row r="2126" spans="1:25" ht="15" customHeight="1" x14ac:dyDescent="0.25">
      <c r="A2126" s="139">
        <v>2119</v>
      </c>
      <c r="B2126" s="10">
        <f t="shared" ca="1" si="303"/>
        <v>0.62689434248241349</v>
      </c>
      <c r="C2126" s="60">
        <f ca="1">_xlfn.NORM.INV(B2126,'Input Parameters'!$E$15,'Input Parameters'!$F$15)</f>
        <v>288.50631380342531</v>
      </c>
      <c r="D2126" s="10">
        <f t="shared" ca="1" si="304"/>
        <v>0.14185230091093137</v>
      </c>
      <c r="E2126" s="62">
        <f ca="1">IF(_xlfn.NORM.INV(D2126,'Input Parameters'!$E$17,'Input Parameters'!$F$17)&lt;3500,3500,IF(_xlfn.NORM.INV(D2126,'Input Parameters'!$E$17,'Input Parameters'!$F$17)&gt;5500,5500,_xlfn.NORM.INV(D2126,'Input Parameters'!$E$17,'Input Parameters'!$F$17)))</f>
        <v>4049.5759517774381</v>
      </c>
      <c r="F2126" s="10">
        <f t="shared" ca="1" si="305"/>
        <v>0.94991510163359749</v>
      </c>
      <c r="G2126" s="64">
        <f ca="1">_xlfn.NORM.INV(F2126,'Input Parameters'!$E$20,'Input Parameters'!$F$20)</f>
        <v>293.66500777832687</v>
      </c>
      <c r="H2126" s="57">
        <f ca="1">EXP(E2126*(1/'Input Parameters'!$E$23-1/G2126))</f>
        <v>1.0353148866204418</v>
      </c>
      <c r="I2126" s="10">
        <f t="shared" ca="1" si="306"/>
        <v>0.73201053959639828</v>
      </c>
      <c r="J2126" s="30">
        <f ca="1">_xlfn.BETA.INV(I2126,'Input Parameters'!$L$26,'Input Parameters'!$M$26,'Input Parameters'!$J$26,'Input Parameters'!$K$26)</f>
        <v>0.75514089872163659</v>
      </c>
      <c r="K2126" s="168">
        <f ca="1">('Input Parameters'!$E$27/'Input Parameters'!$E$38)^$J2126</f>
        <v>4.4420308604650183E-3</v>
      </c>
      <c r="L2126" s="69">
        <f ca="1">$H2126*$C2126*'Input Parameters'!$E$25*K2126</f>
        <v>1.3268118817732293</v>
      </c>
      <c r="M2126" s="24">
        <f t="shared" ca="1" si="307"/>
        <v>0.81001347289353676</v>
      </c>
      <c r="N2126" s="15">
        <f ca="1">_xlfn.NORM.INV(M2126,'Input Parameters'!$E$29,'Input Parameters'!$F$29)</f>
        <v>0.10008779459446873</v>
      </c>
      <c r="O2126" s="8">
        <f t="shared" ca="1" si="308"/>
        <v>0.51415026652289331</v>
      </c>
      <c r="P2126" s="30">
        <f ca="1">_xlfn.LOGNORM.INV(O2126,'Input Parameters'!$H$30,'Input Parameters'!$I$30)</f>
        <v>2.7286285387419689</v>
      </c>
      <c r="Q2126" s="10">
        <f t="shared" ca="1" si="309"/>
        <v>0.8511820193722438</v>
      </c>
      <c r="R2126" s="30">
        <f>IF('Input Parameters'!$E$32=0,0,_xlfn.BETA.INV(Q2126,'Input Parameters'!$L$32,'Input Parameters'!$M$32,'Input Parameters'!$J$32,'Input Parameters'!$K$32))</f>
        <v>0</v>
      </c>
      <c r="S2126" s="10">
        <f t="shared" ca="1" si="310"/>
        <v>0.28569441491804548</v>
      </c>
      <c r="T2126" s="26">
        <f ca="1">_xlfn.LOGNORM.INV(S2126,'Input Parameters'!$H$34,'Input Parameters'!$I$34)</f>
        <v>46.977436265052411</v>
      </c>
      <c r="U2126" s="10">
        <f t="shared" ca="1" si="311"/>
        <v>0.20831145688590336</v>
      </c>
      <c r="V2126" s="30">
        <f ca="1">_xlfn.BETA.INV(U2126,'Input Parameters'!$L$36,'Input Parameters'!$M$36,'Input Parameters'!$J$36,'Input Parameters'!$K$36)</f>
        <v>0.47241158705592656</v>
      </c>
      <c r="W2126" s="2">
        <f ca="1">N2126+(P2126-N2126)*(1-ERF((T2126-R2126)/(2*SQRT(L2126*'Input Parameters'!$E$38))))</f>
        <v>0.11041456677543661</v>
      </c>
      <c r="X2126">
        <f t="shared" ca="1" si="312"/>
        <v>1</v>
      </c>
      <c r="Y2126" s="7"/>
    </row>
    <row r="2127" spans="1:25" ht="15" customHeight="1" x14ac:dyDescent="0.25">
      <c r="A2127" s="139">
        <v>2120</v>
      </c>
      <c r="B2127" s="10">
        <f t="shared" ca="1" si="303"/>
        <v>0.61088575074115603</v>
      </c>
      <c r="C2127" s="60">
        <f ca="1">_xlfn.NORM.INV(B2127,'Input Parameters'!$E$15,'Input Parameters'!$F$15)</f>
        <v>286.22960916344294</v>
      </c>
      <c r="D2127" s="10">
        <f t="shared" ca="1" si="304"/>
        <v>0.70127071120791584</v>
      </c>
      <c r="E2127" s="62">
        <f ca="1">IF(_xlfn.NORM.INV(D2127,'Input Parameters'!$E$17,'Input Parameters'!$F$17)&lt;3500,3500,IF(_xlfn.NORM.INV(D2127,'Input Parameters'!$E$17,'Input Parameters'!$F$17)&gt;5500,5500,_xlfn.NORM.INV(D2127,'Input Parameters'!$E$17,'Input Parameters'!$F$17)))</f>
        <v>5169.6411072666742</v>
      </c>
      <c r="F2127" s="10">
        <f t="shared" ca="1" si="305"/>
        <v>0.9203673414267074</v>
      </c>
      <c r="G2127" s="64">
        <f ca="1">_xlfn.NORM.INV(F2127,'Input Parameters'!$E$20,'Input Parameters'!$F$20)</f>
        <v>292.08056339814652</v>
      </c>
      <c r="H2127" s="57">
        <f ca="1">EXP(E2127*(1/'Input Parameters'!$E$23-1/G2127))</f>
        <v>0.95009753355419813</v>
      </c>
      <c r="I2127" s="10">
        <f t="shared" ca="1" si="306"/>
        <v>0.18805400008317164</v>
      </c>
      <c r="J2127" s="30">
        <f ca="1">_xlfn.BETA.INV(I2127,'Input Parameters'!$L$26,'Input Parameters'!$M$26,'Input Parameters'!$J$26,'Input Parameters'!$K$26)</f>
        <v>0.51240078790919286</v>
      </c>
      <c r="K2127" s="168">
        <f ca="1">('Input Parameters'!$E$27/'Input Parameters'!$E$38)^$J2127</f>
        <v>2.533767084202309E-2</v>
      </c>
      <c r="L2127" s="69">
        <f ca="1">$H2127*$C2127*'Input Parameters'!$E$25*K2127</f>
        <v>6.8904793926443739</v>
      </c>
      <c r="M2127" s="24">
        <f t="shared" ca="1" si="307"/>
        <v>0.93871262619229912</v>
      </c>
      <c r="N2127" s="15">
        <f ca="1">_xlfn.NORM.INV(M2127,'Input Parameters'!$E$29,'Input Parameters'!$F$29)</f>
        <v>0.10015440560794431</v>
      </c>
      <c r="O2127" s="8">
        <f t="shared" ca="1" si="308"/>
        <v>0.76951928396777436</v>
      </c>
      <c r="P2127" s="30">
        <f ca="1">_xlfn.LOGNORM.INV(O2127,'Input Parameters'!$H$30,'Input Parameters'!$I$30)</f>
        <v>3.8011745797155707</v>
      </c>
      <c r="Q2127" s="10">
        <f t="shared" ca="1" si="309"/>
        <v>9.0321898681259505E-2</v>
      </c>
      <c r="R2127" s="30">
        <f>IF('Input Parameters'!$E$32=0,0,_xlfn.BETA.INV(Q2127,'Input Parameters'!$L$32,'Input Parameters'!$M$32,'Input Parameters'!$J$32,'Input Parameters'!$K$32))</f>
        <v>0</v>
      </c>
      <c r="S2127" s="10">
        <f t="shared" ca="1" si="310"/>
        <v>0.26131729678797577</v>
      </c>
      <c r="T2127" s="26">
        <f ca="1">_xlfn.LOGNORM.INV(S2127,'Input Parameters'!$H$34,'Input Parameters'!$I$34)</f>
        <v>46.550726374866059</v>
      </c>
      <c r="U2127" s="10">
        <f t="shared" ca="1" si="311"/>
        <v>0.87356316042785342</v>
      </c>
      <c r="V2127" s="30">
        <f ca="1">_xlfn.BETA.INV(U2127,'Input Parameters'!$L$36,'Input Parameters'!$M$36,'Input Parameters'!$J$36,'Input Parameters'!$K$36)</f>
        <v>0.77710498929298377</v>
      </c>
      <c r="W2127" s="2">
        <f ca="1">N2127+(P2127-N2127)*(1-ERF((T2127-R2127)/(2*SQRT(L2127*'Input Parameters'!$E$38))))</f>
        <v>0.87682581772159163</v>
      </c>
      <c r="X2127">
        <f t="shared" ca="1" si="312"/>
        <v>0</v>
      </c>
      <c r="Y2127" s="7"/>
    </row>
    <row r="2128" spans="1:25" ht="15" customHeight="1" x14ac:dyDescent="0.25">
      <c r="A2128" s="139">
        <v>2121</v>
      </c>
      <c r="B2128" s="10">
        <f t="shared" ca="1" si="303"/>
        <v>0.51742322411371966</v>
      </c>
      <c r="C2128" s="60">
        <f ca="1">_xlfn.NORM.INV(B2128,'Input Parameters'!$E$15,'Input Parameters'!$F$15)</f>
        <v>273.33477261176876</v>
      </c>
      <c r="D2128" s="10">
        <f t="shared" ca="1" si="304"/>
        <v>0.17758855404861673</v>
      </c>
      <c r="E2128" s="62">
        <f ca="1">IF(_xlfn.NORM.INV(D2128,'Input Parameters'!$E$17,'Input Parameters'!$F$17)&lt;3500,3500,IF(_xlfn.NORM.INV(D2128,'Input Parameters'!$E$17,'Input Parameters'!$F$17)&gt;5500,5500,_xlfn.NORM.INV(D2128,'Input Parameters'!$E$17,'Input Parameters'!$F$17)))</f>
        <v>4152.7841635101722</v>
      </c>
      <c r="F2128" s="10">
        <f t="shared" ca="1" si="305"/>
        <v>0.27500700459763694</v>
      </c>
      <c r="G2128" s="64">
        <f ca="1">_xlfn.NORM.INV(F2128,'Input Parameters'!$E$20,'Input Parameters'!$F$20)</f>
        <v>278.64514780418955</v>
      </c>
      <c r="H2128" s="57">
        <f ca="1">EXP(E2128*(1/'Input Parameters'!$E$23-1/G2128))</f>
        <v>0.48351782013654693</v>
      </c>
      <c r="I2128" s="10">
        <f t="shared" ca="1" si="306"/>
        <v>0.61907063229948167</v>
      </c>
      <c r="J2128" s="30">
        <f ca="1">_xlfn.BETA.INV(I2128,'Input Parameters'!$L$26,'Input Parameters'!$M$26,'Input Parameters'!$J$26,'Input Parameters'!$K$26)</f>
        <v>0.70886682732263284</v>
      </c>
      <c r="K2128" s="168">
        <f ca="1">('Input Parameters'!$E$27/'Input Parameters'!$E$38)^$J2128</f>
        <v>6.1906289337011582E-3</v>
      </c>
      <c r="L2128" s="69">
        <f ca="1">$H2128*$C2128*'Input Parameters'!$E$25*K2128</f>
        <v>0.81816734615713027</v>
      </c>
      <c r="M2128" s="24">
        <f t="shared" ca="1" si="307"/>
        <v>0.95586821887287832</v>
      </c>
      <c r="N2128" s="15">
        <f ca="1">_xlfn.NORM.INV(M2128,'Input Parameters'!$E$29,'Input Parameters'!$F$29)</f>
        <v>0.10017046294123401</v>
      </c>
      <c r="O2128" s="8">
        <f t="shared" ca="1" si="308"/>
        <v>0.20848008229235926</v>
      </c>
      <c r="P2128" s="30">
        <f ca="1">_xlfn.LOGNORM.INV(O2128,'Input Parameters'!$H$30,'Input Parameters'!$I$30)</f>
        <v>1.8287013852183289</v>
      </c>
      <c r="Q2128" s="10">
        <f t="shared" ca="1" si="309"/>
        <v>0.93247407883271527</v>
      </c>
      <c r="R2128" s="30">
        <f>IF('Input Parameters'!$E$32=0,0,_xlfn.BETA.INV(Q2128,'Input Parameters'!$L$32,'Input Parameters'!$M$32,'Input Parameters'!$J$32,'Input Parameters'!$K$32))</f>
        <v>0</v>
      </c>
      <c r="S2128" s="10">
        <f t="shared" ca="1" si="310"/>
        <v>0.87514442074600074</v>
      </c>
      <c r="T2128" s="26">
        <f ca="1">_xlfn.LOGNORM.INV(S2128,'Input Parameters'!$H$34,'Input Parameters'!$I$34)</f>
        <v>58.17573458188928</v>
      </c>
      <c r="U2128" s="10">
        <f t="shared" ca="1" si="311"/>
        <v>6.6602938500750608E-2</v>
      </c>
      <c r="V2128" s="30">
        <f ca="1">_xlfn.BETA.INV(U2128,'Input Parameters'!$L$36,'Input Parameters'!$M$36,'Input Parameters'!$J$36,'Input Parameters'!$K$36)</f>
        <v>0.39341892650969579</v>
      </c>
      <c r="W2128" s="2">
        <f ca="1">N2128+(P2128-N2128)*(1-ERF((T2128-R2128)/(2*SQRT(L2128*'Input Parameters'!$E$38))))</f>
        <v>0.10017983116697984</v>
      </c>
      <c r="X2128">
        <f t="shared" ca="1" si="312"/>
        <v>1</v>
      </c>
      <c r="Y2128" s="7"/>
    </row>
    <row r="2129" spans="1:25" ht="15" customHeight="1" x14ac:dyDescent="0.25">
      <c r="A2129" s="139">
        <v>2122</v>
      </c>
      <c r="B2129" s="10">
        <f t="shared" ca="1" si="303"/>
        <v>0.43821883972516629</v>
      </c>
      <c r="C2129" s="60">
        <f ca="1">_xlfn.NORM.INV(B2129,'Input Parameters'!$E$15,'Input Parameters'!$F$15)</f>
        <v>262.54084368241331</v>
      </c>
      <c r="D2129" s="10">
        <f t="shared" ca="1" si="304"/>
        <v>0.54464669624050266</v>
      </c>
      <c r="E2129" s="62">
        <f ca="1">IF(_xlfn.NORM.INV(D2129,'Input Parameters'!$E$17,'Input Parameters'!$F$17)&lt;3500,3500,IF(_xlfn.NORM.INV(D2129,'Input Parameters'!$E$17,'Input Parameters'!$F$17)&gt;5500,5500,_xlfn.NORM.INV(D2129,'Input Parameters'!$E$17,'Input Parameters'!$F$17)))</f>
        <v>4878.5031156959558</v>
      </c>
      <c r="F2129" s="10">
        <f t="shared" ca="1" si="305"/>
        <v>7.0215593227259787E-2</v>
      </c>
      <c r="G2129" s="64">
        <f ca="1">_xlfn.NORM.INV(F2129,'Input Parameters'!$E$20,'Input Parameters'!$F$20)</f>
        <v>272.77294554119135</v>
      </c>
      <c r="H2129" s="57">
        <f ca="1">EXP(E2129*(1/'Input Parameters'!$E$23-1/G2129))</f>
        <v>0.29212800445689524</v>
      </c>
      <c r="I2129" s="10">
        <f t="shared" ca="1" si="306"/>
        <v>0.95177889473248845</v>
      </c>
      <c r="J2129" s="30">
        <f ca="1">_xlfn.BETA.INV(I2129,'Input Parameters'!$L$26,'Input Parameters'!$M$26,'Input Parameters'!$J$26,'Input Parameters'!$K$26)</f>
        <v>0.87816499573905471</v>
      </c>
      <c r="K2129" s="168">
        <f ca="1">('Input Parameters'!$E$27/'Input Parameters'!$E$38)^$J2129</f>
        <v>1.8379611789100727E-3</v>
      </c>
      <c r="L2129" s="69">
        <f ca="1">$H2129*$C2129*'Input Parameters'!$E$25*K2129</f>
        <v>0.14096341179652566</v>
      </c>
      <c r="M2129" s="24">
        <f t="shared" ca="1" si="307"/>
        <v>0.47673468789933893</v>
      </c>
      <c r="N2129" s="15">
        <f ca="1">_xlfn.NORM.INV(M2129,'Input Parameters'!$E$29,'Input Parameters'!$F$29)</f>
        <v>9.9994164941585376E-2</v>
      </c>
      <c r="O2129" s="8">
        <f t="shared" ca="1" si="308"/>
        <v>0.95716212826257774</v>
      </c>
      <c r="P2129" s="30">
        <f ca="1">_xlfn.LOGNORM.INV(O2129,'Input Parameters'!$H$30,'Input Parameters'!$I$30)</f>
        <v>6.0430195656779739</v>
      </c>
      <c r="Q2129" s="10">
        <f t="shared" ca="1" si="309"/>
        <v>0.83190436043722715</v>
      </c>
      <c r="R2129" s="30">
        <f>IF('Input Parameters'!$E$32=0,0,_xlfn.BETA.INV(Q2129,'Input Parameters'!$L$32,'Input Parameters'!$M$32,'Input Parameters'!$J$32,'Input Parameters'!$K$32))</f>
        <v>0</v>
      </c>
      <c r="S2129" s="10">
        <f t="shared" ca="1" si="310"/>
        <v>0.48646494340450597</v>
      </c>
      <c r="T2129" s="26">
        <f ca="1">_xlfn.LOGNORM.INV(S2129,'Input Parameters'!$H$34,'Input Parameters'!$I$34)</f>
        <v>50.195177605182828</v>
      </c>
      <c r="U2129" s="10">
        <f t="shared" ca="1" si="311"/>
        <v>0.79067862234333364</v>
      </c>
      <c r="V2129" s="30">
        <f ca="1">_xlfn.BETA.INV(U2129,'Input Parameters'!$L$36,'Input Parameters'!$M$36,'Input Parameters'!$J$36,'Input Parameters'!$K$36)</f>
        <v>0.71797939707713287</v>
      </c>
      <c r="W2129" s="2">
        <f ca="1">N2129+(P2129-N2129)*(1-ERF((T2129-R2129)/(2*SQRT(L2129*'Input Parameters'!$E$38))))</f>
        <v>9.9994164941585376E-2</v>
      </c>
      <c r="X2129">
        <f t="shared" ca="1" si="312"/>
        <v>1</v>
      </c>
      <c r="Y2129" s="7"/>
    </row>
    <row r="2130" spans="1:25" ht="15" customHeight="1" x14ac:dyDescent="0.25">
      <c r="A2130" s="139">
        <v>2123</v>
      </c>
      <c r="B2130" s="10">
        <f t="shared" ca="1" si="303"/>
        <v>0.11090891843122352</v>
      </c>
      <c r="C2130" s="60">
        <f ca="1">_xlfn.NORM.INV(B2130,'Input Parameters'!$E$15,'Input Parameters'!$F$15)</f>
        <v>204.75860741897299</v>
      </c>
      <c r="D2130" s="10">
        <f t="shared" ca="1" si="304"/>
        <v>0.70848071632226151</v>
      </c>
      <c r="E2130" s="62">
        <f ca="1">IF(_xlfn.NORM.INV(D2130,'Input Parameters'!$E$17,'Input Parameters'!$F$17)&lt;3500,3500,IF(_xlfn.NORM.INV(D2130,'Input Parameters'!$E$17,'Input Parameters'!$F$17)&gt;5500,5500,_xlfn.NORM.INV(D2130,'Input Parameters'!$E$17,'Input Parameters'!$F$17)))</f>
        <v>5184.2662200850409</v>
      </c>
      <c r="F2130" s="10">
        <f t="shared" ca="1" si="305"/>
        <v>0.80279650042353878</v>
      </c>
      <c r="G2130" s="64">
        <f ca="1">_xlfn.NORM.INV(F2130,'Input Parameters'!$E$20,'Input Parameters'!$F$20)</f>
        <v>288.35607165830896</v>
      </c>
      <c r="H2130" s="57">
        <f ca="1">EXP(E2130*(1/'Input Parameters'!$E$23-1/G2130))</f>
        <v>0.75533612865603128</v>
      </c>
      <c r="I2130" s="10">
        <f t="shared" ca="1" si="306"/>
        <v>0.91749765274435224</v>
      </c>
      <c r="J2130" s="30">
        <f ca="1">_xlfn.BETA.INV(I2130,'Input Parameters'!$L$26,'Input Parameters'!$M$26,'Input Parameters'!$J$26,'Input Parameters'!$K$26)</f>
        <v>0.85070470884999383</v>
      </c>
      <c r="K2130" s="168">
        <f ca="1">('Input Parameters'!$E$27/'Input Parameters'!$E$38)^$J2130</f>
        <v>2.2381064925321393E-3</v>
      </c>
      <c r="L2130" s="69">
        <f ca="1">$H2130*$C2130*'Input Parameters'!$E$25*K2130</f>
        <v>0.34614907254948651</v>
      </c>
      <c r="M2130" s="24">
        <f t="shared" ca="1" si="307"/>
        <v>0.10006749567894935</v>
      </c>
      <c r="N2130" s="15">
        <f ca="1">_xlfn.NORM.INV(M2130,'Input Parameters'!$E$29,'Input Parameters'!$F$29)</f>
        <v>9.987188329341358E-2</v>
      </c>
      <c r="O2130" s="8">
        <f t="shared" ca="1" si="308"/>
        <v>0.39804749191449618</v>
      </c>
      <c r="P2130" s="30">
        <f ca="1">_xlfn.LOGNORM.INV(O2130,'Input Parameters'!$H$30,'Input Parameters'!$I$30)</f>
        <v>2.3749475528312822</v>
      </c>
      <c r="Q2130" s="10">
        <f t="shared" ca="1" si="309"/>
        <v>0.47424883253534722</v>
      </c>
      <c r="R2130" s="30">
        <f>IF('Input Parameters'!$E$32=0,0,_xlfn.BETA.INV(Q2130,'Input Parameters'!$L$32,'Input Parameters'!$M$32,'Input Parameters'!$J$32,'Input Parameters'!$K$32))</f>
        <v>0</v>
      </c>
      <c r="S2130" s="10">
        <f t="shared" ca="1" si="310"/>
        <v>0.64342867032015527</v>
      </c>
      <c r="T2130" s="26">
        <f ca="1">_xlfn.LOGNORM.INV(S2130,'Input Parameters'!$H$34,'Input Parameters'!$I$34)</f>
        <v>52.768851893914828</v>
      </c>
      <c r="U2130" s="10">
        <f t="shared" ca="1" si="311"/>
        <v>0.73171588549388111</v>
      </c>
      <c r="V2130" s="30">
        <f ca="1">_xlfn.BETA.INV(U2130,'Input Parameters'!$L$36,'Input Parameters'!$M$36,'Input Parameters'!$J$36,'Input Parameters'!$K$36)</f>
        <v>0.68533724375287974</v>
      </c>
      <c r="W2130" s="2">
        <f ca="1">N2130+(P2130-N2130)*(1-ERF((T2130-R2130)/(2*SQRT(L2130*'Input Parameters'!$E$38))))</f>
        <v>9.9871883809167908E-2</v>
      </c>
      <c r="X2130">
        <f t="shared" ca="1" si="312"/>
        <v>1</v>
      </c>
      <c r="Y2130" s="7"/>
    </row>
    <row r="2131" spans="1:25" ht="15" customHeight="1" x14ac:dyDescent="0.25">
      <c r="A2131" s="139">
        <v>2124</v>
      </c>
      <c r="B2131" s="10">
        <f t="shared" ca="1" si="303"/>
        <v>0.19778471554516974</v>
      </c>
      <c r="C2131" s="60">
        <f ca="1">_xlfn.NORM.INV(B2131,'Input Parameters'!$E$15,'Input Parameters'!$F$15)</f>
        <v>224.92658919276118</v>
      </c>
      <c r="D2131" s="10">
        <f t="shared" ca="1" si="304"/>
        <v>0.84599781752459546</v>
      </c>
      <c r="E2131" s="62">
        <f ca="1">IF(_xlfn.NORM.INV(D2131,'Input Parameters'!$E$17,'Input Parameters'!$F$17)&lt;3500,3500,IF(_xlfn.NORM.INV(D2131,'Input Parameters'!$E$17,'Input Parameters'!$F$17)&gt;5500,5500,_xlfn.NORM.INV(D2131,'Input Parameters'!$E$17,'Input Parameters'!$F$17)))</f>
        <v>5500</v>
      </c>
      <c r="F2131" s="10">
        <f t="shared" ca="1" si="305"/>
        <v>0.67824442585649858</v>
      </c>
      <c r="G2131" s="64">
        <f ca="1">_xlfn.NORM.INV(F2131,'Input Parameters'!$E$20,'Input Parameters'!$F$20)</f>
        <v>285.75072806296993</v>
      </c>
      <c r="H2131" s="57">
        <f ca="1">EXP(E2131*(1/'Input Parameters'!$E$23-1/G2131))</f>
        <v>0.62401191022786573</v>
      </c>
      <c r="I2131" s="10">
        <f t="shared" ca="1" si="306"/>
        <v>0.40297851076917113</v>
      </c>
      <c r="J2131" s="30">
        <f ca="1">_xlfn.BETA.INV(I2131,'Input Parameters'!$L$26,'Input Parameters'!$M$26,'Input Parameters'!$J$26,'Input Parameters'!$K$26)</f>
        <v>0.62118656971593311</v>
      </c>
      <c r="K2131" s="168">
        <f ca="1">('Input Parameters'!$E$27/'Input Parameters'!$E$38)^$J2131</f>
        <v>1.1611189638042065E-2</v>
      </c>
      <c r="L2131" s="69">
        <f ca="1">$H2131*$C2131*'Input Parameters'!$E$25*K2131</f>
        <v>1.6297102413438176</v>
      </c>
      <c r="M2131" s="24">
        <f t="shared" ca="1" si="307"/>
        <v>0.61575525795968977</v>
      </c>
      <c r="N2131" s="15">
        <f ca="1">_xlfn.NORM.INV(M2131,'Input Parameters'!$E$29,'Input Parameters'!$F$29)</f>
        <v>0.10002943512897176</v>
      </c>
      <c r="O2131" s="8">
        <f t="shared" ca="1" si="308"/>
        <v>0.39978770813374098</v>
      </c>
      <c r="P2131" s="30">
        <f ca="1">_xlfn.LOGNORM.INV(O2131,'Input Parameters'!$H$30,'Input Parameters'!$I$30)</f>
        <v>2.3800098754896246</v>
      </c>
      <c r="Q2131" s="10">
        <f t="shared" ca="1" si="309"/>
        <v>3.2171540756453898E-2</v>
      </c>
      <c r="R2131" s="30">
        <f>IF('Input Parameters'!$E$32=0,0,_xlfn.BETA.INV(Q2131,'Input Parameters'!$L$32,'Input Parameters'!$M$32,'Input Parameters'!$J$32,'Input Parameters'!$K$32))</f>
        <v>0</v>
      </c>
      <c r="S2131" s="10">
        <f t="shared" ca="1" si="310"/>
        <v>0.20753464520431231</v>
      </c>
      <c r="T2131" s="26">
        <f ca="1">_xlfn.LOGNORM.INV(S2131,'Input Parameters'!$H$34,'Input Parameters'!$I$34)</f>
        <v>45.543286284148721</v>
      </c>
      <c r="U2131" s="10">
        <f t="shared" ca="1" si="311"/>
        <v>0.51233551269814981</v>
      </c>
      <c r="V2131" s="30">
        <f ca="1">_xlfn.BETA.INV(U2131,'Input Parameters'!$L$36,'Input Parameters'!$M$36,'Input Parameters'!$J$36,'Input Parameters'!$K$36)</f>
        <v>0.59061495507982653</v>
      </c>
      <c r="W2131" s="2">
        <f ca="1">N2131+(P2131-N2131)*(1-ERF((T2131-R2131)/(2*SQRT(L2131*'Input Parameters'!$E$38))))</f>
        <v>0.12658658048268751</v>
      </c>
      <c r="X2131">
        <f t="shared" ca="1" si="312"/>
        <v>1</v>
      </c>
      <c r="Y2131" s="7"/>
    </row>
    <row r="2132" spans="1:25" ht="15" customHeight="1" x14ac:dyDescent="0.25">
      <c r="A2132" s="139">
        <v>2125</v>
      </c>
      <c r="B2132" s="10">
        <f t="shared" ca="1" si="303"/>
        <v>4.1581413133262579E-3</v>
      </c>
      <c r="C2132" s="60">
        <f ca="1">_xlfn.NORM.INV(B2132,'Input Parameters'!$E$15,'Input Parameters'!$F$15)</f>
        <v>127.9533288805294</v>
      </c>
      <c r="D2132" s="10">
        <f t="shared" ca="1" si="304"/>
        <v>0.41358357482818964</v>
      </c>
      <c r="E2132" s="62">
        <f ca="1">IF(_xlfn.NORM.INV(D2132,'Input Parameters'!$E$17,'Input Parameters'!$F$17)&lt;3500,3500,IF(_xlfn.NORM.INV(D2132,'Input Parameters'!$E$17,'Input Parameters'!$F$17)&gt;5500,5500,_xlfn.NORM.INV(D2132,'Input Parameters'!$E$17,'Input Parameters'!$F$17)))</f>
        <v>4647.1646406133759</v>
      </c>
      <c r="F2132" s="10">
        <f t="shared" ca="1" si="305"/>
        <v>9.1522167907821306E-2</v>
      </c>
      <c r="G2132" s="64">
        <f ca="1">_xlfn.NORM.INV(F2132,'Input Parameters'!$E$20,'Input Parameters'!$F$20)</f>
        <v>273.72935323646078</v>
      </c>
      <c r="H2132" s="57">
        <f ca="1">EXP(E2132*(1/'Input Parameters'!$E$23-1/G2132))</f>
        <v>0.32867571282202379</v>
      </c>
      <c r="I2132" s="10">
        <f t="shared" ca="1" si="306"/>
        <v>0.28014662265461954</v>
      </c>
      <c r="J2132" s="30">
        <f ca="1">_xlfn.BETA.INV(I2132,'Input Parameters'!$L$26,'Input Parameters'!$M$26,'Input Parameters'!$J$26,'Input Parameters'!$K$26)</f>
        <v>0.56433938326529309</v>
      </c>
      <c r="K2132" s="168">
        <f ca="1">('Input Parameters'!$E$27/'Input Parameters'!$E$38)^$J2132</f>
        <v>1.7456908555135812E-2</v>
      </c>
      <c r="L2132" s="69">
        <f ca="1">$H2132*$C2132*'Input Parameters'!$E$25*K2132</f>
        <v>0.73415293536531168</v>
      </c>
      <c r="M2132" s="24">
        <f t="shared" ca="1" si="307"/>
        <v>5.7291826909397048E-2</v>
      </c>
      <c r="N2132" s="15">
        <f ca="1">_xlfn.NORM.INV(M2132,'Input Parameters'!$E$29,'Input Parameters'!$F$29)</f>
        <v>9.9842207853822459E-2</v>
      </c>
      <c r="O2132" s="8">
        <f t="shared" ca="1" si="308"/>
        <v>0.53087054866877714</v>
      </c>
      <c r="P2132" s="30">
        <f ca="1">_xlfn.LOGNORM.INV(O2132,'Input Parameters'!$H$30,'Input Parameters'!$I$30)</f>
        <v>2.7832807481001325</v>
      </c>
      <c r="Q2132" s="10">
        <f t="shared" ca="1" si="309"/>
        <v>0.98618015759095312</v>
      </c>
      <c r="R2132" s="30">
        <f>IF('Input Parameters'!$E$32=0,0,_xlfn.BETA.INV(Q2132,'Input Parameters'!$L$32,'Input Parameters'!$M$32,'Input Parameters'!$J$32,'Input Parameters'!$K$32))</f>
        <v>0</v>
      </c>
      <c r="S2132" s="10">
        <f t="shared" ca="1" si="310"/>
        <v>9.922166945307076E-2</v>
      </c>
      <c r="T2132" s="26">
        <f ca="1">_xlfn.LOGNORM.INV(S2132,'Input Parameters'!$H$34,'Input Parameters'!$I$34)</f>
        <v>42.949157424685779</v>
      </c>
      <c r="U2132" s="10">
        <f t="shared" ca="1" si="311"/>
        <v>0.62545232817980356</v>
      </c>
      <c r="V2132" s="30">
        <f ca="1">_xlfn.BETA.INV(U2132,'Input Parameters'!$L$36,'Input Parameters'!$M$36,'Input Parameters'!$J$36,'Input Parameters'!$K$36)</f>
        <v>0.63607926013283422</v>
      </c>
      <c r="W2132" s="2">
        <f ca="1">N2132+(P2132-N2132)*(1-ERF((T2132-R2132)/(2*SQRT(L2132*'Input Parameters'!$E$38))))</f>
        <v>0.10089804230354772</v>
      </c>
      <c r="X2132">
        <f t="shared" ca="1" si="312"/>
        <v>1</v>
      </c>
      <c r="Y2132" s="7"/>
    </row>
    <row r="2133" spans="1:25" ht="15" customHeight="1" x14ac:dyDescent="0.25">
      <c r="A2133" s="139">
        <v>2126</v>
      </c>
      <c r="B2133" s="10">
        <f t="shared" ca="1" si="303"/>
        <v>1.25369735663583E-3</v>
      </c>
      <c r="C2133" s="60">
        <f ca="1">_xlfn.NORM.INV(B2133,'Input Parameters'!$E$15,'Input Parameters'!$F$15)</f>
        <v>107.17036615334044</v>
      </c>
      <c r="D2133" s="10">
        <f t="shared" ca="1" si="304"/>
        <v>0.1330751129127401</v>
      </c>
      <c r="E2133" s="62">
        <f ca="1">IF(_xlfn.NORM.INV(D2133,'Input Parameters'!$E$17,'Input Parameters'!$F$17)&lt;3500,3500,IF(_xlfn.NORM.INV(D2133,'Input Parameters'!$E$17,'Input Parameters'!$F$17)&gt;5500,5500,_xlfn.NORM.INV(D2133,'Input Parameters'!$E$17,'Input Parameters'!$F$17)))</f>
        <v>4021.6196592959468</v>
      </c>
      <c r="F2133" s="10">
        <f t="shared" ca="1" si="305"/>
        <v>9.1248691484783206E-3</v>
      </c>
      <c r="G2133" s="64">
        <f ca="1">_xlfn.NORM.INV(F2133,'Input Parameters'!$E$20,'Input Parameters'!$F$20)</f>
        <v>266.83457101920044</v>
      </c>
      <c r="H2133" s="57">
        <f ca="1">EXP(E2133*(1/'Input Parameters'!$E$23-1/G2133))</f>
        <v>0.26118258408584438</v>
      </c>
      <c r="I2133" s="10">
        <f t="shared" ca="1" si="306"/>
        <v>0.48077296907000611</v>
      </c>
      <c r="J2133" s="30">
        <f ca="1">_xlfn.BETA.INV(I2133,'Input Parameters'!$L$26,'Input Parameters'!$M$26,'Input Parameters'!$J$26,'Input Parameters'!$K$26)</f>
        <v>0.65361373464879158</v>
      </c>
      <c r="K2133" s="168">
        <f ca="1">('Input Parameters'!$E$27/'Input Parameters'!$E$38)^$J2133</f>
        <v>9.2015176527739488E-3</v>
      </c>
      <c r="L2133" s="69">
        <f ca="1">$H2133*$C2133*'Input Parameters'!$E$25*K2133</f>
        <v>0.25755998582720641</v>
      </c>
      <c r="M2133" s="24">
        <f t="shared" ca="1" si="307"/>
        <v>0.58692207473006641</v>
      </c>
      <c r="N2133" s="15">
        <f ca="1">_xlfn.NORM.INV(M2133,'Input Parameters'!$E$29,'Input Parameters'!$F$29)</f>
        <v>0.10002196344611616</v>
      </c>
      <c r="O2133" s="8">
        <f t="shared" ca="1" si="308"/>
        <v>0.3171036763414421</v>
      </c>
      <c r="P2133" s="30">
        <f ca="1">_xlfn.LOGNORM.INV(O2133,'Input Parameters'!$H$30,'Input Parameters'!$I$30)</f>
        <v>2.1431473078056937</v>
      </c>
      <c r="Q2133" s="10">
        <f t="shared" ca="1" si="309"/>
        <v>0.20090818738165928</v>
      </c>
      <c r="R2133" s="30">
        <f>IF('Input Parameters'!$E$32=0,0,_xlfn.BETA.INV(Q2133,'Input Parameters'!$L$32,'Input Parameters'!$M$32,'Input Parameters'!$J$32,'Input Parameters'!$K$32))</f>
        <v>0</v>
      </c>
      <c r="S2133" s="10">
        <f t="shared" ca="1" si="310"/>
        <v>0.17064697001430473</v>
      </c>
      <c r="T2133" s="26">
        <f ca="1">_xlfn.LOGNORM.INV(S2133,'Input Parameters'!$H$34,'Input Parameters'!$I$34)</f>
        <v>44.775161723463434</v>
      </c>
      <c r="U2133" s="10">
        <f t="shared" ca="1" si="311"/>
        <v>0.40657953343318065</v>
      </c>
      <c r="V2133" s="30">
        <f ca="1">_xlfn.BETA.INV(U2133,'Input Parameters'!$L$36,'Input Parameters'!$M$36,'Input Parameters'!$J$36,'Input Parameters'!$K$36)</f>
        <v>0.55071553217017377</v>
      </c>
      <c r="W2133" s="2">
        <f ca="1">N2133+(P2133-N2133)*(1-ERF((T2133-R2133)/(2*SQRT(L2133*'Input Parameters'!$E$38))))</f>
        <v>0.10002196434851043</v>
      </c>
      <c r="X2133">
        <f t="shared" ca="1" si="312"/>
        <v>1</v>
      </c>
      <c r="Y2133" s="7"/>
    </row>
    <row r="2134" spans="1:25" ht="15" customHeight="1" x14ac:dyDescent="0.25">
      <c r="A2134" s="139">
        <v>2127</v>
      </c>
      <c r="B2134" s="10">
        <f t="shared" ca="1" si="303"/>
        <v>0.49552199426846322</v>
      </c>
      <c r="C2134" s="60">
        <f ca="1">_xlfn.NORM.INV(B2134,'Input Parameters'!$E$15,'Input Parameters'!$F$15)</f>
        <v>270.3588823483575</v>
      </c>
      <c r="D2134" s="10">
        <f t="shared" ca="1" si="304"/>
        <v>0.64503098265296654</v>
      </c>
      <c r="E2134" s="62">
        <f ca="1">IF(_xlfn.NORM.INV(D2134,'Input Parameters'!$E$17,'Input Parameters'!$F$17)&lt;3500,3500,IF(_xlfn.NORM.INV(D2134,'Input Parameters'!$E$17,'Input Parameters'!$F$17)&gt;5500,5500,_xlfn.NORM.INV(D2134,'Input Parameters'!$E$17,'Input Parameters'!$F$17)))</f>
        <v>5060.3575184480378</v>
      </c>
      <c r="F2134" s="10">
        <f t="shared" ca="1" si="305"/>
        <v>6.3650931459350191E-2</v>
      </c>
      <c r="G2134" s="64">
        <f ca="1">_xlfn.NORM.INV(F2134,'Input Parameters'!$E$20,'Input Parameters'!$F$20)</f>
        <v>272.43364860882093</v>
      </c>
      <c r="H2134" s="57">
        <f ca="1">EXP(E2134*(1/'Input Parameters'!$E$23-1/G2134))</f>
        <v>0.27265741910713914</v>
      </c>
      <c r="I2134" s="10">
        <f t="shared" ca="1" si="306"/>
        <v>0.60813732983145274</v>
      </c>
      <c r="J2134" s="30">
        <f ca="1">_xlfn.BETA.INV(I2134,'Input Parameters'!$L$26,'Input Parameters'!$M$26,'Input Parameters'!$J$26,'Input Parameters'!$K$26)</f>
        <v>0.70450940044919608</v>
      </c>
      <c r="K2134" s="168">
        <f ca="1">('Input Parameters'!$E$27/'Input Parameters'!$E$38)^$J2134</f>
        <v>6.3871784439975951E-3</v>
      </c>
      <c r="L2134" s="69">
        <f ca="1">$H2134*$C2134*'Input Parameters'!$E$25*K2134</f>
        <v>0.47083312704670827</v>
      </c>
      <c r="M2134" s="24">
        <f t="shared" ca="1" si="307"/>
        <v>0.48926431308268514</v>
      </c>
      <c r="N2134" s="15">
        <f ca="1">_xlfn.NORM.INV(M2134,'Input Parameters'!$E$29,'Input Parameters'!$F$29)</f>
        <v>9.9997308637486154E-2</v>
      </c>
      <c r="O2134" s="8">
        <f t="shared" ca="1" si="308"/>
        <v>0.98014018872346997</v>
      </c>
      <c r="P2134" s="30">
        <f ca="1">_xlfn.LOGNORM.INV(O2134,'Input Parameters'!$H$30,'Input Parameters'!$I$30)</f>
        <v>7.0891377714774473</v>
      </c>
      <c r="Q2134" s="10">
        <f t="shared" ca="1" si="309"/>
        <v>6.3997256545288872E-2</v>
      </c>
      <c r="R2134" s="30">
        <f>IF('Input Parameters'!$E$32=0,0,_xlfn.BETA.INV(Q2134,'Input Parameters'!$L$32,'Input Parameters'!$M$32,'Input Parameters'!$J$32,'Input Parameters'!$K$32))</f>
        <v>0</v>
      </c>
      <c r="S2134" s="10">
        <f t="shared" ca="1" si="310"/>
        <v>0.93372451210073515</v>
      </c>
      <c r="T2134" s="26">
        <f ca="1">_xlfn.LOGNORM.INV(S2134,'Input Parameters'!$H$34,'Input Parameters'!$I$34)</f>
        <v>60.790330293361983</v>
      </c>
      <c r="U2134" s="10">
        <f t="shared" ca="1" si="311"/>
        <v>0.20648053523207055</v>
      </c>
      <c r="V2134" s="30">
        <f ca="1">_xlfn.BETA.INV(U2134,'Input Parameters'!$L$36,'Input Parameters'!$M$36,'Input Parameters'!$J$36,'Input Parameters'!$K$36)</f>
        <v>0.47160309324618871</v>
      </c>
      <c r="W2134" s="2">
        <f ca="1">N2134+(P2134-N2134)*(1-ERF((T2134-R2134)/(2*SQRT(L2134*'Input Parameters'!$E$38))))</f>
        <v>9.9997311251689661E-2</v>
      </c>
      <c r="X2134">
        <f t="shared" ca="1" si="312"/>
        <v>1</v>
      </c>
      <c r="Y2134" s="7"/>
    </row>
    <row r="2135" spans="1:25" ht="15" customHeight="1" x14ac:dyDescent="0.25">
      <c r="A2135" s="139">
        <v>2128</v>
      </c>
      <c r="B2135" s="10">
        <f t="shared" ca="1" si="303"/>
        <v>0.40997500001106402</v>
      </c>
      <c r="C2135" s="60">
        <f ca="1">_xlfn.NORM.INV(B2135,'Input Parameters'!$E$15,'Input Parameters'!$F$15)</f>
        <v>258.63226980030959</v>
      </c>
      <c r="D2135" s="10">
        <f t="shared" ca="1" si="304"/>
        <v>0.27547135753185437</v>
      </c>
      <c r="E2135" s="62">
        <f ca="1">IF(_xlfn.NORM.INV(D2135,'Input Parameters'!$E$17,'Input Parameters'!$F$17)&lt;3500,3500,IF(_xlfn.NORM.INV(D2135,'Input Parameters'!$E$17,'Input Parameters'!$F$17)&gt;5500,5500,_xlfn.NORM.INV(D2135,'Input Parameters'!$E$17,'Input Parameters'!$F$17)))</f>
        <v>4382.5563412920146</v>
      </c>
      <c r="F2135" s="10">
        <f t="shared" ca="1" si="305"/>
        <v>0.33504539220978435</v>
      </c>
      <c r="G2135" s="64">
        <f ca="1">_xlfn.NORM.INV(F2135,'Input Parameters'!$E$20,'Input Parameters'!$F$20)</f>
        <v>279.79564312150262</v>
      </c>
      <c r="H2135" s="57">
        <f ca="1">EXP(E2135*(1/'Input Parameters'!$E$23-1/G2135))</f>
        <v>0.4954936118209281</v>
      </c>
      <c r="I2135" s="10">
        <f t="shared" ca="1" si="306"/>
        <v>0.12163170002575185</v>
      </c>
      <c r="J2135" s="30">
        <f ca="1">_xlfn.BETA.INV(I2135,'Input Parameters'!$L$26,'Input Parameters'!$M$26,'Input Parameters'!$J$26,'Input Parameters'!$K$26)</f>
        <v>0.46410626649207093</v>
      </c>
      <c r="K2135" s="168">
        <f ca="1">('Input Parameters'!$E$27/'Input Parameters'!$E$38)^$J2135</f>
        <v>3.5827293953016988E-2</v>
      </c>
      <c r="L2135" s="69">
        <f ca="1">$H2135*$C2135*'Input Parameters'!$E$25*K2135</f>
        <v>4.5912905598643805</v>
      </c>
      <c r="M2135" s="24">
        <f t="shared" ca="1" si="307"/>
        <v>0.43756817773497314</v>
      </c>
      <c r="N2135" s="15">
        <f ca="1">_xlfn.NORM.INV(M2135,'Input Parameters'!$E$29,'Input Parameters'!$F$29)</f>
        <v>9.9984286233696526E-2</v>
      </c>
      <c r="O2135" s="8">
        <f t="shared" ca="1" si="308"/>
        <v>0.98737888659008333</v>
      </c>
      <c r="P2135" s="30">
        <f ca="1">_xlfn.LOGNORM.INV(O2135,'Input Parameters'!$H$30,'Input Parameters'!$I$30)</f>
        <v>7.7220144782702143</v>
      </c>
      <c r="Q2135" s="10">
        <f t="shared" ca="1" si="309"/>
        <v>0.25586180830566385</v>
      </c>
      <c r="R2135" s="30">
        <f>IF('Input Parameters'!$E$32=0,0,_xlfn.BETA.INV(Q2135,'Input Parameters'!$L$32,'Input Parameters'!$M$32,'Input Parameters'!$J$32,'Input Parameters'!$K$32))</f>
        <v>0</v>
      </c>
      <c r="S2135" s="10">
        <f t="shared" ca="1" si="310"/>
        <v>0.78826037644785274</v>
      </c>
      <c r="T2135" s="26">
        <f ca="1">_xlfn.LOGNORM.INV(S2135,'Input Parameters'!$H$34,'Input Parameters'!$I$34)</f>
        <v>55.690338653754075</v>
      </c>
      <c r="U2135" s="10">
        <f t="shared" ca="1" si="311"/>
        <v>0.23415154842786057</v>
      </c>
      <c r="V2135" s="30">
        <f ca="1">_xlfn.BETA.INV(U2135,'Input Parameters'!$L$36,'Input Parameters'!$M$36,'Input Parameters'!$J$36,'Input Parameters'!$K$36)</f>
        <v>0.48354603955069586</v>
      </c>
      <c r="W2135" s="2">
        <f ca="1">N2135+(P2135-N2135)*(1-ERF((T2135-R2135)/(2*SQRT(L2135*'Input Parameters'!$E$38))))</f>
        <v>0.60374228911096584</v>
      </c>
      <c r="X2135">
        <f t="shared" ca="1" si="312"/>
        <v>0</v>
      </c>
      <c r="Y2135" s="7"/>
    </row>
    <row r="2136" spans="1:25" ht="15" customHeight="1" x14ac:dyDescent="0.25">
      <c r="A2136" s="139">
        <v>2129</v>
      </c>
      <c r="B2136" s="10">
        <f t="shared" ca="1" si="303"/>
        <v>3.7248737457319714E-2</v>
      </c>
      <c r="C2136" s="60">
        <f ca="1">_xlfn.NORM.INV(B2136,'Input Parameters'!$E$15,'Input Parameters'!$F$15)</f>
        <v>174.31070952053221</v>
      </c>
      <c r="D2136" s="10">
        <f t="shared" ca="1" si="304"/>
        <v>0.29104652801177544</v>
      </c>
      <c r="E2136" s="62">
        <f ca="1">IF(_xlfn.NORM.INV(D2136,'Input Parameters'!$E$17,'Input Parameters'!$F$17)&lt;3500,3500,IF(_xlfn.NORM.INV(D2136,'Input Parameters'!$E$17,'Input Parameters'!$F$17)&gt;5500,5500,_xlfn.NORM.INV(D2136,'Input Parameters'!$E$17,'Input Parameters'!$F$17)))</f>
        <v>4414.7690049483244</v>
      </c>
      <c r="F2136" s="10">
        <f t="shared" ca="1" si="305"/>
        <v>0.69451930930711314</v>
      </c>
      <c r="G2136" s="64">
        <f ca="1">_xlfn.NORM.INV(F2136,'Input Parameters'!$E$20,'Input Parameters'!$F$20)</f>
        <v>286.05830090487513</v>
      </c>
      <c r="H2136" s="57">
        <f ca="1">EXP(E2136*(1/'Input Parameters'!$E$23-1/G2136))</f>
        <v>0.69633577721994111</v>
      </c>
      <c r="I2136" s="10">
        <f t="shared" ca="1" si="306"/>
        <v>0.5500196224845183</v>
      </c>
      <c r="J2136" s="30">
        <f ca="1">_xlfn.BETA.INV(I2136,'Input Parameters'!$L$26,'Input Parameters'!$M$26,'Input Parameters'!$J$26,'Input Parameters'!$K$26)</f>
        <v>0.68141265357215675</v>
      </c>
      <c r="K2136" s="168">
        <f ca="1">('Input Parameters'!$E$27/'Input Parameters'!$E$38)^$J2136</f>
        <v>7.5380695912751735E-3</v>
      </c>
      <c r="L2136" s="69">
        <f ca="1">$H2136*$C2136*'Input Parameters'!$E$25*K2136</f>
        <v>0.91496171611124522</v>
      </c>
      <c r="M2136" s="24">
        <f t="shared" ca="1" si="307"/>
        <v>0.65076542863809228</v>
      </c>
      <c r="N2136" s="15">
        <f ca="1">_xlfn.NORM.INV(M2136,'Input Parameters'!$E$29,'Input Parameters'!$F$29)</f>
        <v>0.10003873877886141</v>
      </c>
      <c r="O2136" s="8">
        <f t="shared" ca="1" si="308"/>
        <v>5.1433409399774477E-2</v>
      </c>
      <c r="P2136" s="30">
        <f ca="1">_xlfn.LOGNORM.INV(O2136,'Input Parameters'!$H$30,'Input Parameters'!$I$30)</f>
        <v>1.2417664607216981</v>
      </c>
      <c r="Q2136" s="10">
        <f t="shared" ca="1" si="309"/>
        <v>0.89877581783739402</v>
      </c>
      <c r="R2136" s="30">
        <f>IF('Input Parameters'!$E$32=0,0,_xlfn.BETA.INV(Q2136,'Input Parameters'!$L$32,'Input Parameters'!$M$32,'Input Parameters'!$J$32,'Input Parameters'!$K$32))</f>
        <v>0</v>
      </c>
      <c r="S2136" s="10">
        <f t="shared" ca="1" si="310"/>
        <v>0.22499089222078861</v>
      </c>
      <c r="T2136" s="26">
        <f ca="1">_xlfn.LOGNORM.INV(S2136,'Input Parameters'!$H$34,'Input Parameters'!$I$34)</f>
        <v>45.882297500034269</v>
      </c>
      <c r="U2136" s="10">
        <f t="shared" ca="1" si="311"/>
        <v>0.15554924335083353</v>
      </c>
      <c r="V2136" s="30">
        <f ca="1">_xlfn.BETA.INV(U2136,'Input Parameters'!$L$36,'Input Parameters'!$M$36,'Input Parameters'!$J$36,'Input Parameters'!$K$36)</f>
        <v>0.44772961135677347</v>
      </c>
      <c r="W2136" s="2">
        <f ca="1">N2136+(P2136-N2136)*(1-ERF((T2136-R2136)/(2*SQRT(L2136*'Input Parameters'!$E$38))))</f>
        <v>0.10083153336819006</v>
      </c>
      <c r="X2136">
        <f t="shared" ca="1" si="312"/>
        <v>1</v>
      </c>
      <c r="Y2136" s="7"/>
    </row>
    <row r="2137" spans="1:25" ht="15" customHeight="1" x14ac:dyDescent="0.25">
      <c r="A2137" s="139">
        <v>2130</v>
      </c>
      <c r="B2137" s="10">
        <f t="shared" ca="1" si="303"/>
        <v>0.91520985281234346</v>
      </c>
      <c r="C2137" s="60">
        <f ca="1">_xlfn.NORM.INV(B2137,'Input Parameters'!$E$15,'Input Parameters'!$F$15)</f>
        <v>345.40479737463329</v>
      </c>
      <c r="D2137" s="10">
        <f t="shared" ca="1" si="304"/>
        <v>0.19190558680805003</v>
      </c>
      <c r="E2137" s="62">
        <f ca="1">IF(_xlfn.NORM.INV(D2137,'Input Parameters'!$E$17,'Input Parameters'!$F$17)&lt;3500,3500,IF(_xlfn.NORM.INV(D2137,'Input Parameters'!$E$17,'Input Parameters'!$F$17)&gt;5500,5500,_xlfn.NORM.INV(D2137,'Input Parameters'!$E$17,'Input Parameters'!$F$17)))</f>
        <v>4190.3730981263943</v>
      </c>
      <c r="F2137" s="10">
        <f t="shared" ca="1" si="305"/>
        <v>0.7097041531923961</v>
      </c>
      <c r="G2137" s="64">
        <f ca="1">_xlfn.NORM.INV(F2137,'Input Parameters'!$E$20,'Input Parameters'!$F$20)</f>
        <v>286.35188832374956</v>
      </c>
      <c r="H2137" s="57">
        <f ca="1">EXP(E2137*(1/'Input Parameters'!$E$23-1/G2137))</f>
        <v>0.71999682065370219</v>
      </c>
      <c r="I2137" s="10">
        <f t="shared" ca="1" si="306"/>
        <v>0.62006355213068776</v>
      </c>
      <c r="J2137" s="30">
        <f ca="1">_xlfn.BETA.INV(I2137,'Input Parameters'!$L$26,'Input Parameters'!$M$26,'Input Parameters'!$J$26,'Input Parameters'!$K$26)</f>
        <v>0.709263048733346</v>
      </c>
      <c r="K2137" s="168">
        <f ca="1">('Input Parameters'!$E$27/'Input Parameters'!$E$38)^$J2137</f>
        <v>6.173059491522654E-3</v>
      </c>
      <c r="L2137" s="69">
        <f ca="1">$H2137*$C2137*'Input Parameters'!$E$25*K2137</f>
        <v>1.5351803622366289</v>
      </c>
      <c r="M2137" s="24">
        <f t="shared" ca="1" si="307"/>
        <v>0.60588765786232379</v>
      </c>
      <c r="N2137" s="15">
        <f ca="1">_xlfn.NORM.INV(M2137,'Input Parameters'!$E$29,'Input Parameters'!$F$29)</f>
        <v>0.1000268616668125</v>
      </c>
      <c r="O2137" s="8">
        <f t="shared" ca="1" si="308"/>
        <v>0.51203162149288861</v>
      </c>
      <c r="P2137" s="30">
        <f ca="1">_xlfn.LOGNORM.INV(O2137,'Input Parameters'!$H$30,'Input Parameters'!$I$30)</f>
        <v>2.7217882535940512</v>
      </c>
      <c r="Q2137" s="10">
        <f t="shared" ca="1" si="309"/>
        <v>0.27050126700104615</v>
      </c>
      <c r="R2137" s="30">
        <f>IF('Input Parameters'!$E$32=0,0,_xlfn.BETA.INV(Q2137,'Input Parameters'!$L$32,'Input Parameters'!$M$32,'Input Parameters'!$J$32,'Input Parameters'!$K$32))</f>
        <v>0</v>
      </c>
      <c r="S2137" s="10">
        <f t="shared" ca="1" si="310"/>
        <v>4.7709763186955301E-2</v>
      </c>
      <c r="T2137" s="26">
        <f ca="1">_xlfn.LOGNORM.INV(S2137,'Input Parameters'!$H$34,'Input Parameters'!$I$34)</f>
        <v>40.956763941140494</v>
      </c>
      <c r="U2137" s="10">
        <f t="shared" ca="1" si="311"/>
        <v>0.27883951375696547</v>
      </c>
      <c r="V2137" s="30">
        <f ca="1">_xlfn.BETA.INV(U2137,'Input Parameters'!$L$36,'Input Parameters'!$M$36,'Input Parameters'!$J$36,'Input Parameters'!$K$36)</f>
        <v>0.50184409051712464</v>
      </c>
      <c r="W2137" s="2">
        <f ca="1">N2137+(P2137-N2137)*(1-ERF((T2137-R2137)/(2*SQRT(L2137*'Input Parameters'!$E$38))))</f>
        <v>0.15093880383765179</v>
      </c>
      <c r="X2137">
        <f t="shared" ca="1" si="312"/>
        <v>1</v>
      </c>
      <c r="Y2137" s="7"/>
    </row>
    <row r="2138" spans="1:25" ht="15" customHeight="1" x14ac:dyDescent="0.25">
      <c r="A2138" s="139">
        <v>2131</v>
      </c>
      <c r="B2138" s="10">
        <f t="shared" ca="1" si="303"/>
        <v>0.73507218547658482</v>
      </c>
      <c r="C2138" s="60">
        <f ca="1">_xlfn.NORM.INV(B2138,'Input Parameters'!$E$15,'Input Parameters'!$F$15)</f>
        <v>305.01295047713285</v>
      </c>
      <c r="D2138" s="10">
        <f t="shared" ca="1" si="304"/>
        <v>0.41087854643348154</v>
      </c>
      <c r="E2138" s="62">
        <f ca="1">IF(_xlfn.NORM.INV(D2138,'Input Parameters'!$E$17,'Input Parameters'!$F$17)&lt;3500,3500,IF(_xlfn.NORM.INV(D2138,'Input Parameters'!$E$17,'Input Parameters'!$F$17)&gt;5500,5500,_xlfn.NORM.INV(D2138,'Input Parameters'!$E$17,'Input Parameters'!$F$17)))</f>
        <v>4642.3000724204394</v>
      </c>
      <c r="F2138" s="10">
        <f t="shared" ca="1" si="305"/>
        <v>0.12605017747412162</v>
      </c>
      <c r="G2138" s="64">
        <f ca="1">_xlfn.NORM.INV(F2138,'Input Parameters'!$E$20,'Input Parameters'!$F$20)</f>
        <v>274.9767399536467</v>
      </c>
      <c r="H2138" s="57">
        <f ca="1">EXP(E2138*(1/'Input Parameters'!$E$23-1/G2138))</f>
        <v>0.35537376436410106</v>
      </c>
      <c r="I2138" s="10">
        <f t="shared" ca="1" si="306"/>
        <v>0.72498906891313819</v>
      </c>
      <c r="J2138" s="30">
        <f ca="1">_xlfn.BETA.INV(I2138,'Input Parameters'!$L$26,'Input Parameters'!$M$26,'Input Parameters'!$J$26,'Input Parameters'!$K$26)</f>
        <v>0.75215393604810654</v>
      </c>
      <c r="K2138" s="168">
        <f ca="1">('Input Parameters'!$E$27/'Input Parameters'!$E$38)^$J2138</f>
        <v>4.5382307211134301E-3</v>
      </c>
      <c r="L2138" s="69">
        <f ca="1">$H2138*$C2138*'Input Parameters'!$E$25*K2138</f>
        <v>0.49191516726589279</v>
      </c>
      <c r="M2138" s="24">
        <f t="shared" ca="1" si="307"/>
        <v>6.9526795357287674E-2</v>
      </c>
      <c r="N2138" s="15">
        <f ca="1">_xlfn.NORM.INV(M2138,'Input Parameters'!$E$29,'Input Parameters'!$F$29)</f>
        <v>9.9852067543570303E-2</v>
      </c>
      <c r="O2138" s="8">
        <f t="shared" ca="1" si="308"/>
        <v>2.1457693068185346E-3</v>
      </c>
      <c r="P2138" s="30">
        <f ca="1">_xlfn.LOGNORM.INV(O2138,'Input Parameters'!$H$30,'Input Parameters'!$I$30)</f>
        <v>0.69626123436206855</v>
      </c>
      <c r="Q2138" s="10">
        <f t="shared" ca="1" si="309"/>
        <v>4.7621219393332304E-2</v>
      </c>
      <c r="R2138" s="30">
        <f>IF('Input Parameters'!$E$32=0,0,_xlfn.BETA.INV(Q2138,'Input Parameters'!$L$32,'Input Parameters'!$M$32,'Input Parameters'!$J$32,'Input Parameters'!$K$32))</f>
        <v>0</v>
      </c>
      <c r="S2138" s="10">
        <f t="shared" ca="1" si="310"/>
        <v>0.92394408789075577</v>
      </c>
      <c r="T2138" s="26">
        <f ca="1">_xlfn.LOGNORM.INV(S2138,'Input Parameters'!$H$34,'Input Parameters'!$I$34)</f>
        <v>60.247725547593618</v>
      </c>
      <c r="U2138" s="10">
        <f t="shared" ca="1" si="311"/>
        <v>7.1115787045899936E-2</v>
      </c>
      <c r="V2138" s="30">
        <f ca="1">_xlfn.BETA.INV(U2138,'Input Parameters'!$L$36,'Input Parameters'!$M$36,'Input Parameters'!$J$36,'Input Parameters'!$K$36)</f>
        <v>0.39693448660333808</v>
      </c>
      <c r="W2138" s="2">
        <f ca="1">N2138+(P2138-N2138)*(1-ERF((T2138-R2138)/(2*SQRT(L2138*'Input Parameters'!$E$38))))</f>
        <v>9.9852068287292969E-2</v>
      </c>
      <c r="X2138">
        <f t="shared" ca="1" si="312"/>
        <v>1</v>
      </c>
      <c r="Y2138" s="7"/>
    </row>
    <row r="2139" spans="1:25" ht="15" customHeight="1" x14ac:dyDescent="0.25">
      <c r="A2139" s="139">
        <v>2132</v>
      </c>
      <c r="B2139" s="10">
        <f t="shared" ca="1" si="303"/>
        <v>0.648406753258987</v>
      </c>
      <c r="C2139" s="60">
        <f ca="1">_xlfn.NORM.INV(B2139,'Input Parameters'!$E$15,'Input Parameters'!$F$15)</f>
        <v>291.61612434208553</v>
      </c>
      <c r="D2139" s="10">
        <f t="shared" ca="1" si="304"/>
        <v>0.21550397265261756</v>
      </c>
      <c r="E2139" s="62">
        <f ca="1">IF(_xlfn.NORM.INV(D2139,'Input Parameters'!$E$17,'Input Parameters'!$F$17)&lt;3500,3500,IF(_xlfn.NORM.INV(D2139,'Input Parameters'!$E$17,'Input Parameters'!$F$17)&gt;5500,5500,_xlfn.NORM.INV(D2139,'Input Parameters'!$E$17,'Input Parameters'!$F$17)))</f>
        <v>4248.772389856108</v>
      </c>
      <c r="F2139" s="10">
        <f t="shared" ca="1" si="305"/>
        <v>0.94072964620181787</v>
      </c>
      <c r="G2139" s="64">
        <f ca="1">_xlfn.NORM.INV(F2139,'Input Parameters'!$E$20,'Input Parameters'!$F$20)</f>
        <v>293.10821851841905</v>
      </c>
      <c r="H2139" s="57">
        <f ca="1">EXP(E2139*(1/'Input Parameters'!$E$23-1/G2139))</f>
        <v>1.0089691212430509</v>
      </c>
      <c r="I2139" s="10">
        <f t="shared" ca="1" si="306"/>
        <v>0.20866651686174631</v>
      </c>
      <c r="J2139" s="30">
        <f ca="1">_xlfn.BETA.INV(I2139,'Input Parameters'!$L$26,'Input Parameters'!$M$26,'Input Parameters'!$J$26,'Input Parameters'!$K$26)</f>
        <v>0.52512935013409301</v>
      </c>
      <c r="K2139" s="168">
        <f ca="1">('Input Parameters'!$E$27/'Input Parameters'!$E$38)^$J2139</f>
        <v>2.3126750438784514E-2</v>
      </c>
      <c r="L2139" s="69">
        <f ca="1">$H2139*$C2139*'Input Parameters'!$E$25*K2139</f>
        <v>6.8046222811152521</v>
      </c>
      <c r="M2139" s="24">
        <f t="shared" ca="1" si="307"/>
        <v>0.29589214632194794</v>
      </c>
      <c r="N2139" s="15">
        <f ca="1">_xlfn.NORM.INV(M2139,'Input Parameters'!$E$29,'Input Parameters'!$F$29)</f>
        <v>9.9946374784530237E-2</v>
      </c>
      <c r="O2139" s="8">
        <f t="shared" ca="1" si="308"/>
        <v>0.37540532949954541</v>
      </c>
      <c r="P2139" s="30">
        <f ca="1">_xlfn.LOGNORM.INV(O2139,'Input Parameters'!$H$30,'Input Parameters'!$I$30)</f>
        <v>2.3094889587225054</v>
      </c>
      <c r="Q2139" s="10">
        <f t="shared" ca="1" si="309"/>
        <v>0.67960824079271132</v>
      </c>
      <c r="R2139" s="30">
        <f>IF('Input Parameters'!$E$32=0,0,_xlfn.BETA.INV(Q2139,'Input Parameters'!$L$32,'Input Parameters'!$M$32,'Input Parameters'!$J$32,'Input Parameters'!$K$32))</f>
        <v>0</v>
      </c>
      <c r="S2139" s="10">
        <f t="shared" ca="1" si="310"/>
        <v>0.85591008584297479</v>
      </c>
      <c r="T2139" s="26">
        <f ca="1">_xlfn.LOGNORM.INV(S2139,'Input Parameters'!$H$34,'Input Parameters'!$I$34)</f>
        <v>57.535110059462696</v>
      </c>
      <c r="U2139" s="10">
        <f t="shared" ca="1" si="311"/>
        <v>0.83669708277081978</v>
      </c>
      <c r="V2139" s="30">
        <f ca="1">_xlfn.BETA.INV(U2139,'Input Parameters'!$L$36,'Input Parameters'!$M$36,'Input Parameters'!$J$36,'Input Parameters'!$K$36)</f>
        <v>0.74812713403298226</v>
      </c>
      <c r="W2139" s="2">
        <f ca="1">N2139+(P2139-N2139)*(1-ERF((T2139-R2139)/(2*SQRT(L2139*'Input Parameters'!$E$38))))</f>
        <v>0.3625552244147156</v>
      </c>
      <c r="X2139">
        <f t="shared" ca="1" si="312"/>
        <v>1</v>
      </c>
      <c r="Y2139" s="7"/>
    </row>
    <row r="2140" spans="1:25" ht="15" customHeight="1" x14ac:dyDescent="0.25">
      <c r="A2140" s="139">
        <v>2133</v>
      </c>
      <c r="B2140" s="10">
        <f t="shared" ca="1" si="303"/>
        <v>2.3810496518112179E-2</v>
      </c>
      <c r="C2140" s="60">
        <f ca="1">_xlfn.NORM.INV(B2140,'Input Parameters'!$E$15,'Input Parameters'!$F$15)</f>
        <v>163.62435348091122</v>
      </c>
      <c r="D2140" s="10">
        <f t="shared" ca="1" si="304"/>
        <v>0.95284135066831488</v>
      </c>
      <c r="E2140" s="62">
        <f ca="1">IF(_xlfn.NORM.INV(D2140,'Input Parameters'!$E$17,'Input Parameters'!$F$17)&lt;3500,3500,IF(_xlfn.NORM.INV(D2140,'Input Parameters'!$E$17,'Input Parameters'!$F$17)&gt;5500,5500,_xlfn.NORM.INV(D2140,'Input Parameters'!$E$17,'Input Parameters'!$F$17)))</f>
        <v>5500</v>
      </c>
      <c r="F2140" s="10">
        <f t="shared" ca="1" si="305"/>
        <v>0.93702743236745833</v>
      </c>
      <c r="G2140" s="64">
        <f ca="1">_xlfn.NORM.INV(F2140,'Input Parameters'!$E$20,'Input Parameters'!$F$20)</f>
        <v>292.90293831973952</v>
      </c>
      <c r="H2140" s="57">
        <f ca="1">EXP(E2140*(1/'Input Parameters'!$E$23-1/G2140))</f>
        <v>0.99840898305219872</v>
      </c>
      <c r="I2140" s="10">
        <f t="shared" ca="1" si="306"/>
        <v>0.55568137356814806</v>
      </c>
      <c r="J2140" s="30">
        <f ca="1">_xlfn.BETA.INV(I2140,'Input Parameters'!$L$26,'Input Parameters'!$M$26,'Input Parameters'!$J$26,'Input Parameters'!$K$26)</f>
        <v>0.68366448460110396</v>
      </c>
      <c r="K2140" s="168">
        <f ca="1">('Input Parameters'!$E$27/'Input Parameters'!$E$38)^$J2140</f>
        <v>7.4172894662546561E-3</v>
      </c>
      <c r="L2140" s="69">
        <f ca="1">$H2140*$C2140*'Input Parameters'!$E$25*K2140</f>
        <v>1.2117182570611527</v>
      </c>
      <c r="M2140" s="24">
        <f t="shared" ca="1" si="307"/>
        <v>0.43690404104370173</v>
      </c>
      <c r="N2140" s="15">
        <f ca="1">_xlfn.NORM.INV(M2140,'Input Parameters'!$E$29,'Input Parameters'!$F$29)</f>
        <v>9.9984117668860131E-2</v>
      </c>
      <c r="O2140" s="8">
        <f t="shared" ca="1" si="308"/>
        <v>0.70492267337876047</v>
      </c>
      <c r="P2140" s="30">
        <f ca="1">_xlfn.LOGNORM.INV(O2140,'Input Parameters'!$H$30,'Input Parameters'!$I$30)</f>
        <v>3.4606983662195145</v>
      </c>
      <c r="Q2140" s="10">
        <f t="shared" ca="1" si="309"/>
        <v>0.4777112918250711</v>
      </c>
      <c r="R2140" s="30">
        <f>IF('Input Parameters'!$E$32=0,0,_xlfn.BETA.INV(Q2140,'Input Parameters'!$L$32,'Input Parameters'!$M$32,'Input Parameters'!$J$32,'Input Parameters'!$K$32))</f>
        <v>0</v>
      </c>
      <c r="S2140" s="10">
        <f t="shared" ca="1" si="310"/>
        <v>0.75964153676538282</v>
      </c>
      <c r="T2140" s="26">
        <f ca="1">_xlfn.LOGNORM.INV(S2140,'Input Parameters'!$H$34,'Input Parameters'!$I$34)</f>
        <v>55.033746894681826</v>
      </c>
      <c r="U2140" s="10">
        <f t="shared" ca="1" si="311"/>
        <v>0.51212767154257843</v>
      </c>
      <c r="V2140" s="30">
        <f ca="1">_xlfn.BETA.INV(U2140,'Input Parameters'!$L$36,'Input Parameters'!$M$36,'Input Parameters'!$J$36,'Input Parameters'!$K$36)</f>
        <v>0.59053507281377093</v>
      </c>
      <c r="W2140" s="2">
        <f ca="1">N2140+(P2140-N2140)*(1-ERF((T2140-R2140)/(2*SQRT(L2140*'Input Parameters'!$E$38))))</f>
        <v>0.10135352737280461</v>
      </c>
      <c r="X2140">
        <f t="shared" ca="1" si="312"/>
        <v>1</v>
      </c>
      <c r="Y2140" s="7"/>
    </row>
    <row r="2141" spans="1:25" ht="15" customHeight="1" x14ac:dyDescent="0.25">
      <c r="A2141" s="139">
        <v>2134</v>
      </c>
      <c r="B2141" s="10">
        <f t="shared" ca="1" si="303"/>
        <v>0.78678903412064183</v>
      </c>
      <c r="C2141" s="60">
        <f ca="1">_xlfn.NORM.INV(B2141,'Input Parameters'!$E$15,'Input Parameters'!$F$15)</f>
        <v>314.06883464295936</v>
      </c>
      <c r="D2141" s="10">
        <f t="shared" ca="1" si="304"/>
        <v>0.86876833754358784</v>
      </c>
      <c r="E2141" s="62">
        <f ca="1">IF(_xlfn.NORM.INV(D2141,'Input Parameters'!$E$17,'Input Parameters'!$F$17)&lt;3500,3500,IF(_xlfn.NORM.INV(D2141,'Input Parameters'!$E$17,'Input Parameters'!$F$17)&gt;5500,5500,_xlfn.NORM.INV(D2141,'Input Parameters'!$E$17,'Input Parameters'!$F$17)))</f>
        <v>5500</v>
      </c>
      <c r="F2141" s="10">
        <f t="shared" ca="1" si="305"/>
        <v>0.80213440247218204</v>
      </c>
      <c r="G2141" s="64">
        <f ca="1">_xlfn.NORM.INV(F2141,'Input Parameters'!$E$20,'Input Parameters'!$F$20)</f>
        <v>288.3401074949295</v>
      </c>
      <c r="H2141" s="57">
        <f ca="1">EXP(E2141*(1/'Input Parameters'!$E$23-1/G2141))</f>
        <v>0.74175433324734441</v>
      </c>
      <c r="I2141" s="10">
        <f t="shared" ca="1" si="306"/>
        <v>8.0564360322980755E-2</v>
      </c>
      <c r="J2141" s="30">
        <f ca="1">_xlfn.BETA.INV(I2141,'Input Parameters'!$L$26,'Input Parameters'!$M$26,'Input Parameters'!$J$26,'Input Parameters'!$K$26)</f>
        <v>0.42446881572512402</v>
      </c>
      <c r="K2141" s="168">
        <f ca="1">('Input Parameters'!$E$27/'Input Parameters'!$E$38)^$J2141</f>
        <v>4.7609407575544486E-2</v>
      </c>
      <c r="L2141" s="69">
        <f ca="1">$H2141*$C2141*'Input Parameters'!$E$25*K2141</f>
        <v>11.091178952887782</v>
      </c>
      <c r="M2141" s="24">
        <f t="shared" ca="1" si="307"/>
        <v>0.67670969416397286</v>
      </c>
      <c r="N2141" s="15">
        <f ca="1">_xlfn.NORM.INV(M2141,'Input Parameters'!$E$29,'Input Parameters'!$F$29)</f>
        <v>0.10004585176128671</v>
      </c>
      <c r="O2141" s="8">
        <f t="shared" ca="1" si="308"/>
        <v>0.86448829041765718</v>
      </c>
      <c r="P2141" s="30">
        <f ca="1">_xlfn.LOGNORM.INV(O2141,'Input Parameters'!$H$30,'Input Parameters'!$I$30)</f>
        <v>4.5131444676357253</v>
      </c>
      <c r="Q2141" s="10">
        <f t="shared" ca="1" si="309"/>
        <v>0.44557783786634697</v>
      </c>
      <c r="R2141" s="30">
        <f>IF('Input Parameters'!$E$32=0,0,_xlfn.BETA.INV(Q2141,'Input Parameters'!$L$32,'Input Parameters'!$M$32,'Input Parameters'!$J$32,'Input Parameters'!$K$32))</f>
        <v>0</v>
      </c>
      <c r="S2141" s="10">
        <f t="shared" ca="1" si="310"/>
        <v>0.94205295804151912</v>
      </c>
      <c r="T2141" s="26">
        <f ca="1">_xlfn.LOGNORM.INV(S2141,'Input Parameters'!$H$34,'Input Parameters'!$I$34)</f>
        <v>61.308189759174653</v>
      </c>
      <c r="U2141" s="10">
        <f t="shared" ca="1" si="311"/>
        <v>0.14308577869794115</v>
      </c>
      <c r="V2141" s="30">
        <f ca="1">_xlfn.BETA.INV(U2141,'Input Parameters'!$L$36,'Input Parameters'!$M$36,'Input Parameters'!$J$36,'Input Parameters'!$K$36)</f>
        <v>0.44136432426296957</v>
      </c>
      <c r="W2141" s="2">
        <f ca="1">N2141+(P2141-N2141)*(1-ERF((T2141-R2141)/(2*SQRT(L2141*'Input Parameters'!$E$38))))</f>
        <v>0.95184066470246698</v>
      </c>
      <c r="X2141">
        <f t="shared" ca="1" si="312"/>
        <v>0</v>
      </c>
      <c r="Y2141" s="7"/>
    </row>
    <row r="2142" spans="1:25" ht="15" customHeight="1" x14ac:dyDescent="0.25">
      <c r="A2142" s="139">
        <v>2135</v>
      </c>
      <c r="B2142" s="10">
        <f t="shared" ca="1" si="303"/>
        <v>0.51535865692936444</v>
      </c>
      <c r="C2142" s="60">
        <f ca="1">_xlfn.NORM.INV(B2142,'Input Parameters'!$E$15,'Input Parameters'!$F$15)</f>
        <v>273.0540787442759</v>
      </c>
      <c r="D2142" s="10">
        <f t="shared" ca="1" si="304"/>
        <v>0.32548874475008349</v>
      </c>
      <c r="E2142" s="62">
        <f ca="1">IF(_xlfn.NORM.INV(D2142,'Input Parameters'!$E$17,'Input Parameters'!$F$17)&lt;3500,3500,IF(_xlfn.NORM.INV(D2142,'Input Parameters'!$E$17,'Input Parameters'!$F$17)&gt;5500,5500,_xlfn.NORM.INV(D2142,'Input Parameters'!$E$17,'Input Parameters'!$F$17)))</f>
        <v>4483.316737033726</v>
      </c>
      <c r="F2142" s="10">
        <f t="shared" ca="1" si="305"/>
        <v>7.3185147238581161E-2</v>
      </c>
      <c r="G2142" s="64">
        <f ca="1">_xlfn.NORM.INV(F2142,'Input Parameters'!$E$20,'Input Parameters'!$F$20)</f>
        <v>272.91843483450469</v>
      </c>
      <c r="H2142" s="57">
        <f ca="1">EXP(E2142*(1/'Input Parameters'!$E$23-1/G2142))</f>
        <v>0.32558921987260286</v>
      </c>
      <c r="I2142" s="10">
        <f t="shared" ca="1" si="306"/>
        <v>0.14215346402092199</v>
      </c>
      <c r="J2142" s="30">
        <f ca="1">_xlfn.BETA.INV(I2142,'Input Parameters'!$L$26,'Input Parameters'!$M$26,'Input Parameters'!$J$26,'Input Parameters'!$K$26)</f>
        <v>0.4805393177978225</v>
      </c>
      <c r="K2142" s="168">
        <f ca="1">('Input Parameters'!$E$27/'Input Parameters'!$E$38)^$J2142</f>
        <v>3.1843565498370328E-2</v>
      </c>
      <c r="L2142" s="69">
        <f ca="1">$H2142*$C2142*'Input Parameters'!$E$25*K2142</f>
        <v>2.8310032942448982</v>
      </c>
      <c r="M2142" s="24">
        <f t="shared" ca="1" si="307"/>
        <v>0.63593427747897624</v>
      </c>
      <c r="N2142" s="15">
        <f ca="1">_xlfn.NORM.INV(M2142,'Input Parameters'!$E$29,'Input Parameters'!$F$29)</f>
        <v>0.10003476121969716</v>
      </c>
      <c r="O2142" s="8">
        <f t="shared" ca="1" si="308"/>
        <v>0.78174859311097511</v>
      </c>
      <c r="P2142" s="30">
        <f ca="1">_xlfn.LOGNORM.INV(O2142,'Input Parameters'!$H$30,'Input Parameters'!$I$30)</f>
        <v>3.8752329057672048</v>
      </c>
      <c r="Q2142" s="10">
        <f t="shared" ca="1" si="309"/>
        <v>0.92659876534172847</v>
      </c>
      <c r="R2142" s="30">
        <f>IF('Input Parameters'!$E$32=0,0,_xlfn.BETA.INV(Q2142,'Input Parameters'!$L$32,'Input Parameters'!$M$32,'Input Parameters'!$J$32,'Input Parameters'!$K$32))</f>
        <v>0</v>
      </c>
      <c r="S2142" s="10">
        <f t="shared" ca="1" si="310"/>
        <v>0.27051457311355975</v>
      </c>
      <c r="T2142" s="26">
        <f ca="1">_xlfn.LOGNORM.INV(S2142,'Input Parameters'!$H$34,'Input Parameters'!$I$34)</f>
        <v>46.713492617150905</v>
      </c>
      <c r="U2142" s="10">
        <f t="shared" ca="1" si="311"/>
        <v>0.45821253368227111</v>
      </c>
      <c r="V2142" s="30">
        <f ca="1">_xlfn.BETA.INV(U2142,'Input Parameters'!$L$36,'Input Parameters'!$M$36,'Input Parameters'!$J$36,'Input Parameters'!$K$36)</f>
        <v>0.57006402495236475</v>
      </c>
      <c r="W2142" s="2">
        <f ca="1">N2142+(P2142-N2142)*(1-ERF((T2142-R2142)/(2*SQRT(L2142*'Input Parameters'!$E$38))))</f>
        <v>0.28738584099831188</v>
      </c>
      <c r="X2142">
        <f t="shared" ca="1" si="312"/>
        <v>1</v>
      </c>
      <c r="Y2142" s="7"/>
    </row>
    <row r="2143" spans="1:25" ht="15" customHeight="1" x14ac:dyDescent="0.25">
      <c r="A2143" s="139">
        <v>2136</v>
      </c>
      <c r="B2143" s="10">
        <f t="shared" ca="1" si="303"/>
        <v>0.84577858036376896</v>
      </c>
      <c r="C2143" s="60">
        <f ca="1">_xlfn.NORM.INV(B2143,'Input Parameters'!$E$15,'Input Parameters'!$F$15)</f>
        <v>326.16294042915587</v>
      </c>
      <c r="D2143" s="10">
        <f t="shared" ca="1" si="304"/>
        <v>0.29429600910999199</v>
      </c>
      <c r="E2143" s="62">
        <f ca="1">IF(_xlfn.NORM.INV(D2143,'Input Parameters'!$E$17,'Input Parameters'!$F$17)&lt;3500,3500,IF(_xlfn.NORM.INV(D2143,'Input Parameters'!$E$17,'Input Parameters'!$F$17)&gt;5500,5500,_xlfn.NORM.INV(D2143,'Input Parameters'!$E$17,'Input Parameters'!$F$17)))</f>
        <v>4421.3857479178332</v>
      </c>
      <c r="F2143" s="10">
        <f t="shared" ca="1" si="305"/>
        <v>0.63507618830731494</v>
      </c>
      <c r="G2143" s="64">
        <f ca="1">_xlfn.NORM.INV(F2143,'Input Parameters'!$E$20,'Input Parameters'!$F$20)</f>
        <v>284.96369916482024</v>
      </c>
      <c r="H2143" s="57">
        <f ca="1">EXP(E2143*(1/'Input Parameters'!$E$23-1/G2143))</f>
        <v>0.65584145590474541</v>
      </c>
      <c r="I2143" s="10">
        <f t="shared" ca="1" si="306"/>
        <v>0.65301397135104833</v>
      </c>
      <c r="J2143" s="30">
        <f ca="1">_xlfn.BETA.INV(I2143,'Input Parameters'!$L$26,'Input Parameters'!$M$26,'Input Parameters'!$J$26,'Input Parameters'!$K$26)</f>
        <v>0.72247844363702396</v>
      </c>
      <c r="K2143" s="168">
        <f ca="1">('Input Parameters'!$E$27/'Input Parameters'!$E$38)^$J2143</f>
        <v>5.6147678299074116E-3</v>
      </c>
      <c r="L2143" s="69">
        <f ca="1">$H2143*$C2143*'Input Parameters'!$E$25*K2143</f>
        <v>1.2010615990818529</v>
      </c>
      <c r="M2143" s="24">
        <f t="shared" ca="1" si="307"/>
        <v>0.1047926114963349</v>
      </c>
      <c r="N2143" s="15">
        <f ca="1">_xlfn.NORM.INV(M2143,'Input Parameters'!$E$29,'Input Parameters'!$F$29)</f>
        <v>9.987452932183713E-2</v>
      </c>
      <c r="O2143" s="8">
        <f t="shared" ca="1" si="308"/>
        <v>4.9215148675034293E-2</v>
      </c>
      <c r="P2143" s="30">
        <f ca="1">_xlfn.LOGNORM.INV(O2143,'Input Parameters'!$H$30,'Input Parameters'!$I$30)</f>
        <v>1.2292766048398021</v>
      </c>
      <c r="Q2143" s="10">
        <f t="shared" ca="1" si="309"/>
        <v>0.34783188942189591</v>
      </c>
      <c r="R2143" s="30">
        <f>IF('Input Parameters'!$E$32=0,0,_xlfn.BETA.INV(Q2143,'Input Parameters'!$L$32,'Input Parameters'!$M$32,'Input Parameters'!$J$32,'Input Parameters'!$K$32))</f>
        <v>0</v>
      </c>
      <c r="S2143" s="10">
        <f t="shared" ca="1" si="310"/>
        <v>0.83915150165941232</v>
      </c>
      <c r="T2143" s="26">
        <f ca="1">_xlfn.LOGNORM.INV(S2143,'Input Parameters'!$H$34,'Input Parameters'!$I$34)</f>
        <v>57.02766587236097</v>
      </c>
      <c r="U2143" s="10">
        <f t="shared" ca="1" si="311"/>
        <v>0.47547892718340201</v>
      </c>
      <c r="V2143" s="30">
        <f ca="1">_xlfn.BETA.INV(U2143,'Input Parameters'!$L$36,'Input Parameters'!$M$36,'Input Parameters'!$J$36,'Input Parameters'!$K$36)</f>
        <v>0.57657423017892384</v>
      </c>
      <c r="W2143" s="2">
        <f ca="1">N2143+(P2143-N2143)*(1-ERF((T2143-R2143)/(2*SQRT(L2143*'Input Parameters'!$E$38))))</f>
        <v>0.10013846864992748</v>
      </c>
      <c r="X2143">
        <f t="shared" ca="1" si="312"/>
        <v>1</v>
      </c>
      <c r="Y2143" s="7"/>
    </row>
    <row r="2144" spans="1:25" ht="15" customHeight="1" x14ac:dyDescent="0.25">
      <c r="A2144" s="139">
        <v>2137</v>
      </c>
      <c r="B2144" s="10">
        <f t="shared" ca="1" si="303"/>
        <v>0.73111550328345098</v>
      </c>
      <c r="C2144" s="60">
        <f ca="1">_xlfn.NORM.INV(B2144,'Input Parameters'!$E$15,'Input Parameters'!$F$15)</f>
        <v>304.36066681348063</v>
      </c>
      <c r="D2144" s="10">
        <f t="shared" ca="1" si="304"/>
        <v>0.61193806756744373</v>
      </c>
      <c r="E2144" s="62">
        <f ca="1">IF(_xlfn.NORM.INV(D2144,'Input Parameters'!$E$17,'Input Parameters'!$F$17)&lt;3500,3500,IF(_xlfn.NORM.INV(D2144,'Input Parameters'!$E$17,'Input Parameters'!$F$17)&gt;5500,5500,_xlfn.NORM.INV(D2144,'Input Parameters'!$E$17,'Input Parameters'!$F$17)))</f>
        <v>4999.0617241610589</v>
      </c>
      <c r="F2144" s="10">
        <f t="shared" ca="1" si="305"/>
        <v>0.18092721386358679</v>
      </c>
      <c r="G2144" s="64">
        <f ca="1">_xlfn.NORM.INV(F2144,'Input Parameters'!$E$20,'Input Parameters'!$F$20)</f>
        <v>276.54069080158132</v>
      </c>
      <c r="H2144" s="57">
        <f ca="1">EXP(E2144*(1/'Input Parameters'!$E$23-1/G2144))</f>
        <v>0.36375372191562438</v>
      </c>
      <c r="I2144" s="10">
        <f t="shared" ca="1" si="306"/>
        <v>0.29614672120203156</v>
      </c>
      <c r="J2144" s="30">
        <f ca="1">_xlfn.BETA.INV(I2144,'Input Parameters'!$L$26,'Input Parameters'!$M$26,'Input Parameters'!$J$26,'Input Parameters'!$K$26)</f>
        <v>0.57233816737011167</v>
      </c>
      <c r="K2144" s="168">
        <f ca="1">('Input Parameters'!$E$27/'Input Parameters'!$E$38)^$J2144</f>
        <v>1.6483502094330589E-2</v>
      </c>
      <c r="L2144" s="69">
        <f ca="1">$H2144*$C2144*'Input Parameters'!$E$25*K2144</f>
        <v>1.8249268469088604</v>
      </c>
      <c r="M2144" s="24">
        <f t="shared" ca="1" si="307"/>
        <v>0.84030463800156063</v>
      </c>
      <c r="N2144" s="15">
        <f ca="1">_xlfn.NORM.INV(M2144,'Input Parameters'!$E$29,'Input Parameters'!$F$29)</f>
        <v>0.10009957107117486</v>
      </c>
      <c r="O2144" s="8">
        <f t="shared" ca="1" si="308"/>
        <v>0.37192282921028719</v>
      </c>
      <c r="P2144" s="30">
        <f ca="1">_xlfn.LOGNORM.INV(O2144,'Input Parameters'!$H$30,'Input Parameters'!$I$30)</f>
        <v>2.2994800687839061</v>
      </c>
      <c r="Q2144" s="10">
        <f t="shared" ca="1" si="309"/>
        <v>2.1550254525295798E-2</v>
      </c>
      <c r="R2144" s="30">
        <f>IF('Input Parameters'!$E$32=0,0,_xlfn.BETA.INV(Q2144,'Input Parameters'!$L$32,'Input Parameters'!$M$32,'Input Parameters'!$J$32,'Input Parameters'!$K$32))</f>
        <v>0</v>
      </c>
      <c r="S2144" s="10">
        <f t="shared" ca="1" si="310"/>
        <v>0.28530143068762437</v>
      </c>
      <c r="T2144" s="26">
        <f ca="1">_xlfn.LOGNORM.INV(S2144,'Input Parameters'!$H$34,'Input Parameters'!$I$34)</f>
        <v>46.970671448212173</v>
      </c>
      <c r="U2144" s="10">
        <f t="shared" ca="1" si="311"/>
        <v>0.93912895640832783</v>
      </c>
      <c r="V2144" s="30">
        <f ca="1">_xlfn.BETA.INV(U2144,'Input Parameters'!$L$36,'Input Parameters'!$M$36,'Input Parameters'!$J$36,'Input Parameters'!$K$36)</f>
        <v>0.85114396178950003</v>
      </c>
      <c r="W2144" s="2">
        <f ca="1">N2144+(P2144-N2144)*(1-ERF((T2144-R2144)/(2*SQRT(L2144*'Input Parameters'!$E$38))))</f>
        <v>0.1307759512808277</v>
      </c>
      <c r="X2144">
        <f t="shared" ca="1" si="312"/>
        <v>1</v>
      </c>
      <c r="Y2144" s="7"/>
    </row>
    <row r="2145" spans="1:25" ht="15" customHeight="1" x14ac:dyDescent="0.25">
      <c r="A2145" s="139">
        <v>2138</v>
      </c>
      <c r="B2145" s="10">
        <f t="shared" ca="1" si="303"/>
        <v>0.31299408807916562</v>
      </c>
      <c r="C2145" s="60">
        <f ca="1">_xlfn.NORM.INV(B2145,'Input Parameters'!$E$15,'Input Parameters'!$F$15)</f>
        <v>244.55433329599822</v>
      </c>
      <c r="D2145" s="10">
        <f t="shared" ca="1" si="304"/>
        <v>0.23558112687185573</v>
      </c>
      <c r="E2145" s="62">
        <f ca="1">IF(_xlfn.NORM.INV(D2145,'Input Parameters'!$E$17,'Input Parameters'!$F$17)&lt;3500,3500,IF(_xlfn.NORM.INV(D2145,'Input Parameters'!$E$17,'Input Parameters'!$F$17)&gt;5500,5500,_xlfn.NORM.INV(D2145,'Input Parameters'!$E$17,'Input Parameters'!$F$17)))</f>
        <v>4295.5875067154921</v>
      </c>
      <c r="F2145" s="10">
        <f t="shared" ca="1" si="305"/>
        <v>0.86811024824078686</v>
      </c>
      <c r="G2145" s="64">
        <f ca="1">_xlfn.NORM.INV(F2145,'Input Parameters'!$E$20,'Input Parameters'!$F$20)</f>
        <v>290.13726718489414</v>
      </c>
      <c r="H2145" s="57">
        <f ca="1">EXP(E2145*(1/'Input Parameters'!$E$23-1/G2145))</f>
        <v>0.86845460843269562</v>
      </c>
      <c r="I2145" s="10">
        <f t="shared" ca="1" si="306"/>
        <v>0.23049601280952359</v>
      </c>
      <c r="J2145" s="30">
        <f ca="1">_xlfn.BETA.INV(I2145,'Input Parameters'!$L$26,'Input Parameters'!$M$26,'Input Parameters'!$J$26,'Input Parameters'!$K$26)</f>
        <v>0.53781769952393377</v>
      </c>
      <c r="K2145" s="168">
        <f ca="1">('Input Parameters'!$E$27/'Input Parameters'!$E$38)^$J2145</f>
        <v>2.1114840691994763E-2</v>
      </c>
      <c r="L2145" s="69">
        <f ca="1">$H2145*$C2145*'Input Parameters'!$E$25*K2145</f>
        <v>4.4844614573425599</v>
      </c>
      <c r="M2145" s="24">
        <f t="shared" ca="1" si="307"/>
        <v>0.39976842163213799</v>
      </c>
      <c r="N2145" s="15">
        <f ca="1">_xlfn.NORM.INV(M2145,'Input Parameters'!$E$29,'Input Parameters'!$F$29)</f>
        <v>9.9974605343926617E-2</v>
      </c>
      <c r="O2145" s="8">
        <f t="shared" ca="1" si="308"/>
        <v>0.42825212604421503</v>
      </c>
      <c r="P2145" s="30">
        <f ca="1">_xlfn.LOGNORM.INV(O2145,'Input Parameters'!$H$30,'Input Parameters'!$I$30)</f>
        <v>2.4635954659328987</v>
      </c>
      <c r="Q2145" s="10">
        <f t="shared" ca="1" si="309"/>
        <v>0.30649692121940353</v>
      </c>
      <c r="R2145" s="30">
        <f>IF('Input Parameters'!$E$32=0,0,_xlfn.BETA.INV(Q2145,'Input Parameters'!$L$32,'Input Parameters'!$M$32,'Input Parameters'!$J$32,'Input Parameters'!$K$32))</f>
        <v>0</v>
      </c>
      <c r="S2145" s="10">
        <f t="shared" ca="1" si="310"/>
        <v>0.64166260955904331</v>
      </c>
      <c r="T2145" s="26">
        <f ca="1">_xlfn.LOGNORM.INV(S2145,'Input Parameters'!$H$34,'Input Parameters'!$I$34)</f>
        <v>52.737767472945272</v>
      </c>
      <c r="U2145" s="10">
        <f t="shared" ca="1" si="311"/>
        <v>0.63421598363311393</v>
      </c>
      <c r="V2145" s="30">
        <f ca="1">_xlfn.BETA.INV(U2145,'Input Parameters'!$L$36,'Input Parameters'!$M$36,'Input Parameters'!$J$36,'Input Parameters'!$K$36)</f>
        <v>0.63983104851379091</v>
      </c>
      <c r="W2145" s="2">
        <f ca="1">N2145+(P2145-N2145)*(1-ERF((T2145-R2145)/(2*SQRT(L2145*'Input Parameters'!$E$38))))</f>
        <v>0.28491311598158675</v>
      </c>
      <c r="X2145">
        <f t="shared" ca="1" si="312"/>
        <v>1</v>
      </c>
      <c r="Y2145" s="7"/>
    </row>
    <row r="2146" spans="1:25" ht="15" customHeight="1" x14ac:dyDescent="0.25">
      <c r="A2146" s="139">
        <v>2139</v>
      </c>
      <c r="B2146" s="10">
        <f t="shared" ca="1" si="303"/>
        <v>0.22266266698504655</v>
      </c>
      <c r="C2146" s="60">
        <f ca="1">_xlfn.NORM.INV(B2146,'Input Parameters'!$E$15,'Input Parameters'!$F$15)</f>
        <v>229.6050584149406</v>
      </c>
      <c r="D2146" s="10">
        <f t="shared" ca="1" si="304"/>
        <v>0.85085460295249815</v>
      </c>
      <c r="E2146" s="62">
        <f ca="1">IF(_xlfn.NORM.INV(D2146,'Input Parameters'!$E$17,'Input Parameters'!$F$17)&lt;3500,3500,IF(_xlfn.NORM.INV(D2146,'Input Parameters'!$E$17,'Input Parameters'!$F$17)&gt;5500,5500,_xlfn.NORM.INV(D2146,'Input Parameters'!$E$17,'Input Parameters'!$F$17)))</f>
        <v>5500</v>
      </c>
      <c r="F2146" s="10">
        <f t="shared" ca="1" si="305"/>
        <v>3.405753763482855E-2</v>
      </c>
      <c r="G2146" s="64">
        <f ca="1">_xlfn.NORM.INV(F2146,'Input Parameters'!$E$20,'Input Parameters'!$F$20)</f>
        <v>270.42756000886408</v>
      </c>
      <c r="H2146" s="57">
        <f ca="1">EXP(E2146*(1/'Input Parameters'!$E$23-1/G2146))</f>
        <v>0.20967332147714968</v>
      </c>
      <c r="I2146" s="10">
        <f t="shared" ca="1" si="306"/>
        <v>0.71118733038627002</v>
      </c>
      <c r="J2146" s="30">
        <f ca="1">_xlfn.BETA.INV(I2146,'Input Parameters'!$L$26,'Input Parameters'!$M$26,'Input Parameters'!$J$26,'Input Parameters'!$K$26)</f>
        <v>0.74634039246389305</v>
      </c>
      <c r="K2146" s="168">
        <f ca="1">('Input Parameters'!$E$27/'Input Parameters'!$E$38)^$J2146</f>
        <v>4.731479353503867E-3</v>
      </c>
      <c r="L2146" s="69">
        <f ca="1">$H2146*$C2146*'Input Parameters'!$E$25*K2146</f>
        <v>0.22778314033618932</v>
      </c>
      <c r="M2146" s="24">
        <f t="shared" ca="1" si="307"/>
        <v>0.74133795450652806</v>
      </c>
      <c r="N2146" s="15">
        <f ca="1">_xlfn.NORM.INV(M2146,'Input Parameters'!$E$29,'Input Parameters'!$F$29)</f>
        <v>0.10006474757395421</v>
      </c>
      <c r="O2146" s="8">
        <f t="shared" ca="1" si="308"/>
        <v>0.51109564256865903</v>
      </c>
      <c r="P2146" s="30">
        <f ca="1">_xlfn.LOGNORM.INV(O2146,'Input Parameters'!$H$30,'Input Parameters'!$I$30)</f>
        <v>2.7187721631301329</v>
      </c>
      <c r="Q2146" s="10">
        <f t="shared" ca="1" si="309"/>
        <v>0.30531777477042898</v>
      </c>
      <c r="R2146" s="30">
        <f>IF('Input Parameters'!$E$32=0,0,_xlfn.BETA.INV(Q2146,'Input Parameters'!$L$32,'Input Parameters'!$M$32,'Input Parameters'!$J$32,'Input Parameters'!$K$32))</f>
        <v>0</v>
      </c>
      <c r="S2146" s="10">
        <f t="shared" ca="1" si="310"/>
        <v>0.12733877982983233</v>
      </c>
      <c r="T2146" s="26">
        <f ca="1">_xlfn.LOGNORM.INV(S2146,'Input Parameters'!$H$34,'Input Parameters'!$I$34)</f>
        <v>43.742191394488202</v>
      </c>
      <c r="U2146" s="10">
        <f t="shared" ca="1" si="311"/>
        <v>0.63228540509936859</v>
      </c>
      <c r="V2146" s="30">
        <f ca="1">_xlfn.BETA.INV(U2146,'Input Parameters'!$L$36,'Input Parameters'!$M$36,'Input Parameters'!$J$36,'Input Parameters'!$K$36)</f>
        <v>0.63900082136354452</v>
      </c>
      <c r="W2146" s="2">
        <f ca="1">N2146+(P2146-N2146)*(1-ERF((T2146-R2146)/(2*SQRT(L2146*'Input Parameters'!$E$38))))</f>
        <v>0.10006474781297001</v>
      </c>
      <c r="X2146">
        <f t="shared" ca="1" si="312"/>
        <v>1</v>
      </c>
      <c r="Y2146" s="7"/>
    </row>
    <row r="2147" spans="1:25" ht="15" customHeight="1" x14ac:dyDescent="0.25">
      <c r="A2147" s="139">
        <v>2140</v>
      </c>
      <c r="B2147" s="10">
        <f t="shared" ca="1" si="303"/>
        <v>3.949355400879595E-4</v>
      </c>
      <c r="C2147" s="60">
        <f ca="1">_xlfn.NORM.INV(B2147,'Input Parameters'!$E$15,'Input Parameters'!$F$15)</f>
        <v>89.076671463299192</v>
      </c>
      <c r="D2147" s="10">
        <f t="shared" ca="1" si="304"/>
        <v>0.69381836730294333</v>
      </c>
      <c r="E2147" s="62">
        <f ca="1">IF(_xlfn.NORM.INV(D2147,'Input Parameters'!$E$17,'Input Parameters'!$F$17)&lt;3500,3500,IF(_xlfn.NORM.INV(D2147,'Input Parameters'!$E$17,'Input Parameters'!$F$17)&gt;5500,5500,_xlfn.NORM.INV(D2147,'Input Parameters'!$E$17,'Input Parameters'!$F$17)))</f>
        <v>5154.6920599982022</v>
      </c>
      <c r="F2147" s="10">
        <f t="shared" ca="1" si="305"/>
        <v>0.36611335156477831</v>
      </c>
      <c r="G2147" s="64">
        <f ca="1">_xlfn.NORM.INV(F2147,'Input Parameters'!$E$20,'Input Parameters'!$F$20)</f>
        <v>280.35749432118058</v>
      </c>
      <c r="H2147" s="57">
        <f ca="1">EXP(E2147*(1/'Input Parameters'!$E$23-1/G2147))</f>
        <v>0.45430046264942481</v>
      </c>
      <c r="I2147" s="10">
        <f t="shared" ca="1" si="306"/>
        <v>0.76178576964270461</v>
      </c>
      <c r="J2147" s="30">
        <f ca="1">_xlfn.BETA.INV(I2147,'Input Parameters'!$L$26,'Input Parameters'!$M$26,'Input Parameters'!$J$26,'Input Parameters'!$K$26)</f>
        <v>0.76806887649394917</v>
      </c>
      <c r="K2147" s="168">
        <f ca="1">('Input Parameters'!$E$27/'Input Parameters'!$E$38)^$J2147</f>
        <v>4.0486317364638305E-3</v>
      </c>
      <c r="L2147" s="69">
        <f ca="1">$H2147*$C2147*'Input Parameters'!$E$25*K2147</f>
        <v>0.1638383005764317</v>
      </c>
      <c r="M2147" s="24">
        <f t="shared" ca="1" si="307"/>
        <v>0.92671738222410793</v>
      </c>
      <c r="N2147" s="15">
        <f ca="1">_xlfn.NORM.INV(M2147,'Input Parameters'!$E$29,'Input Parameters'!$F$29)</f>
        <v>0.10014517711956683</v>
      </c>
      <c r="O2147" s="8">
        <f t="shared" ca="1" si="308"/>
        <v>0.30926105630191092</v>
      </c>
      <c r="P2147" s="30">
        <f ca="1">_xlfn.LOGNORM.INV(O2147,'Input Parameters'!$H$30,'Input Parameters'!$I$30)</f>
        <v>2.1208573672456574</v>
      </c>
      <c r="Q2147" s="10">
        <f t="shared" ca="1" si="309"/>
        <v>0.21460129618486179</v>
      </c>
      <c r="R2147" s="30">
        <f>IF('Input Parameters'!$E$32=0,0,_xlfn.BETA.INV(Q2147,'Input Parameters'!$L$32,'Input Parameters'!$M$32,'Input Parameters'!$J$32,'Input Parameters'!$K$32))</f>
        <v>0</v>
      </c>
      <c r="S2147" s="10">
        <f t="shared" ca="1" si="310"/>
        <v>0.80967414713207042</v>
      </c>
      <c r="T2147" s="26">
        <f ca="1">_xlfn.LOGNORM.INV(S2147,'Input Parameters'!$H$34,'Input Parameters'!$I$34)</f>
        <v>56.221924105921687</v>
      </c>
      <c r="U2147" s="10">
        <f t="shared" ca="1" si="311"/>
        <v>0.1563311569213417</v>
      </c>
      <c r="V2147" s="30">
        <f ca="1">_xlfn.BETA.INV(U2147,'Input Parameters'!$L$36,'Input Parameters'!$M$36,'Input Parameters'!$J$36,'Input Parameters'!$K$36)</f>
        <v>0.44812066559163466</v>
      </c>
      <c r="W2147" s="2">
        <f ca="1">N2147+(P2147-N2147)*(1-ERF((T2147-R2147)/(2*SQRT(L2147*'Input Parameters'!$E$38))))</f>
        <v>0.10014517711956683</v>
      </c>
      <c r="X2147">
        <f t="shared" ca="1" si="312"/>
        <v>1</v>
      </c>
      <c r="Y2147" s="7"/>
    </row>
    <row r="2148" spans="1:25" ht="15" customHeight="1" x14ac:dyDescent="0.25">
      <c r="A2148" s="139">
        <v>2141</v>
      </c>
      <c r="B2148" s="10">
        <f t="shared" ca="1" si="303"/>
        <v>0.9148106821987233</v>
      </c>
      <c r="C2148" s="60">
        <f ca="1">_xlfn.NORM.INV(B2148,'Input Parameters'!$E$15,'Input Parameters'!$F$15)</f>
        <v>345.26576656611365</v>
      </c>
      <c r="D2148" s="10">
        <f t="shared" ca="1" si="304"/>
        <v>0.78618659312680828</v>
      </c>
      <c r="E2148" s="62">
        <f ca="1">IF(_xlfn.NORM.INV(D2148,'Input Parameters'!$E$17,'Input Parameters'!$F$17)&lt;3500,3500,IF(_xlfn.NORM.INV(D2148,'Input Parameters'!$E$17,'Input Parameters'!$F$17)&gt;5500,5500,_xlfn.NORM.INV(D2148,'Input Parameters'!$E$17,'Input Parameters'!$F$17)))</f>
        <v>5355.2814505863025</v>
      </c>
      <c r="F2148" s="10">
        <f t="shared" ca="1" si="305"/>
        <v>5.6336169482436027E-3</v>
      </c>
      <c r="G2148" s="64">
        <f ca="1">_xlfn.NORM.INV(F2148,'Input Parameters'!$E$20,'Input Parameters'!$F$20)</f>
        <v>265.67019238540979</v>
      </c>
      <c r="H2148" s="57">
        <f ca="1">EXP(E2148*(1/'Input Parameters'!$E$23-1/G2148))</f>
        <v>0.15324572584052157</v>
      </c>
      <c r="I2148" s="10">
        <f t="shared" ca="1" si="306"/>
        <v>0.58735188254940196</v>
      </c>
      <c r="J2148" s="30">
        <f ca="1">_xlfn.BETA.INV(I2148,'Input Parameters'!$L$26,'Input Parameters'!$M$26,'Input Parameters'!$J$26,'Input Parameters'!$K$26)</f>
        <v>0.6962450686490379</v>
      </c>
      <c r="K2148" s="168">
        <f ca="1">('Input Parameters'!$E$27/'Input Parameters'!$E$38)^$J2148</f>
        <v>6.7772598012414359E-3</v>
      </c>
      <c r="L2148" s="69">
        <f ca="1">$H2148*$C2148*'Input Parameters'!$E$25*K2148</f>
        <v>0.35858822508133925</v>
      </c>
      <c r="M2148" s="24">
        <f t="shared" ca="1" si="307"/>
        <v>0.17722837724218743</v>
      </c>
      <c r="N2148" s="15">
        <f ca="1">_xlfn.NORM.INV(M2148,'Input Parameters'!$E$29,'Input Parameters'!$F$29)</f>
        <v>9.9907402073197829E-2</v>
      </c>
      <c r="O2148" s="8">
        <f t="shared" ca="1" si="308"/>
        <v>0.21947244515755837</v>
      </c>
      <c r="P2148" s="30">
        <f ca="1">_xlfn.LOGNORM.INV(O2148,'Input Parameters'!$H$30,'Input Parameters'!$I$30)</f>
        <v>1.8615865211645268</v>
      </c>
      <c r="Q2148" s="10">
        <f t="shared" ca="1" si="309"/>
        <v>0.31263507442104732</v>
      </c>
      <c r="R2148" s="30">
        <f>IF('Input Parameters'!$E$32=0,0,_xlfn.BETA.INV(Q2148,'Input Parameters'!$L$32,'Input Parameters'!$M$32,'Input Parameters'!$J$32,'Input Parameters'!$K$32))</f>
        <v>0</v>
      </c>
      <c r="S2148" s="10">
        <f t="shared" ca="1" si="310"/>
        <v>0.14154348161745955</v>
      </c>
      <c r="T2148" s="26">
        <f ca="1">_xlfn.LOGNORM.INV(S2148,'Input Parameters'!$H$34,'Input Parameters'!$I$34)</f>
        <v>44.101230377736599</v>
      </c>
      <c r="U2148" s="10">
        <f t="shared" ca="1" si="311"/>
        <v>0.69270999183291515</v>
      </c>
      <c r="V2148" s="30">
        <f ca="1">_xlfn.BETA.INV(U2148,'Input Parameters'!$L$36,'Input Parameters'!$M$36,'Input Parameters'!$J$36,'Input Parameters'!$K$36)</f>
        <v>0.66616307927320317</v>
      </c>
      <c r="W2148" s="2">
        <f ca="1">N2148+(P2148-N2148)*(1-ERF((T2148-R2148)/(2*SQRT(L2148*'Input Parameters'!$E$38))))</f>
        <v>9.9907739078519894E-2</v>
      </c>
      <c r="X2148">
        <f t="shared" ca="1" si="312"/>
        <v>1</v>
      </c>
      <c r="Y2148" s="7"/>
    </row>
    <row r="2149" spans="1:25" ht="15" customHeight="1" x14ac:dyDescent="0.25">
      <c r="A2149" s="139">
        <v>2142</v>
      </c>
      <c r="B2149" s="10">
        <f t="shared" ca="1" si="303"/>
        <v>9.4360242281828266E-2</v>
      </c>
      <c r="C2149" s="60">
        <f ca="1">_xlfn.NORM.INV(B2149,'Input Parameters'!$E$15,'Input Parameters'!$F$15)</f>
        <v>199.7367690458035</v>
      </c>
      <c r="D2149" s="10">
        <f t="shared" ca="1" si="304"/>
        <v>0.11545518192047965</v>
      </c>
      <c r="E2149" s="62">
        <f ca="1">IF(_xlfn.NORM.INV(D2149,'Input Parameters'!$E$17,'Input Parameters'!$F$17)&lt;3500,3500,IF(_xlfn.NORM.INV(D2149,'Input Parameters'!$E$17,'Input Parameters'!$F$17)&gt;5500,5500,_xlfn.NORM.INV(D2149,'Input Parameters'!$E$17,'Input Parameters'!$F$17)))</f>
        <v>3961.3880370067104</v>
      </c>
      <c r="F2149" s="10">
        <f t="shared" ca="1" si="305"/>
        <v>0.39730429442490645</v>
      </c>
      <c r="G2149" s="64">
        <f ca="1">_xlfn.NORM.INV(F2149,'Input Parameters'!$E$20,'Input Parameters'!$F$20)</f>
        <v>280.90578340018652</v>
      </c>
      <c r="H2149" s="57">
        <f ca="1">EXP(E2149*(1/'Input Parameters'!$E$23-1/G2149))</f>
        <v>0.56058996289147467</v>
      </c>
      <c r="I2149" s="10">
        <f t="shared" ca="1" si="306"/>
        <v>0.85333518991404156</v>
      </c>
      <c r="J2149" s="30">
        <f ca="1">_xlfn.BETA.INV(I2149,'Input Parameters'!$L$26,'Input Parameters'!$M$26,'Input Parameters'!$J$26,'Input Parameters'!$K$26)</f>
        <v>0.81202290337067151</v>
      </c>
      <c r="K2149" s="168">
        <f ca="1">('Input Parameters'!$E$27/'Input Parameters'!$E$38)^$J2149</f>
        <v>2.9538095265914878E-3</v>
      </c>
      <c r="L2149" s="69">
        <f ca="1">$H2149*$C2149*'Input Parameters'!$E$25*K2149</f>
        <v>0.33073931676770368</v>
      </c>
      <c r="M2149" s="24">
        <f t="shared" ca="1" si="307"/>
        <v>0.46323382255631496</v>
      </c>
      <c r="N2149" s="15">
        <f ca="1">_xlfn.NORM.INV(M2149,'Input Parameters'!$E$29,'Input Parameters'!$F$29)</f>
        <v>9.9990771001486095E-2</v>
      </c>
      <c r="O2149" s="8">
        <f t="shared" ca="1" si="308"/>
        <v>0.93550793283229461</v>
      </c>
      <c r="P2149" s="30">
        <f ca="1">_xlfn.LOGNORM.INV(O2149,'Input Parameters'!$H$30,'Input Parameters'!$I$30)</f>
        <v>5.4968278539719293</v>
      </c>
      <c r="Q2149" s="10">
        <f t="shared" ca="1" si="309"/>
        <v>0.6899996382503818</v>
      </c>
      <c r="R2149" s="30">
        <f>IF('Input Parameters'!$E$32=0,0,_xlfn.BETA.INV(Q2149,'Input Parameters'!$L$32,'Input Parameters'!$M$32,'Input Parameters'!$J$32,'Input Parameters'!$K$32))</f>
        <v>0</v>
      </c>
      <c r="S2149" s="10">
        <f t="shared" ca="1" si="310"/>
        <v>0.1645112192257997</v>
      </c>
      <c r="T2149" s="26">
        <f ca="1">_xlfn.LOGNORM.INV(S2149,'Input Parameters'!$H$34,'Input Parameters'!$I$34)</f>
        <v>44.638926606405178</v>
      </c>
      <c r="U2149" s="10">
        <f t="shared" ca="1" si="311"/>
        <v>3.5105762094396864E-2</v>
      </c>
      <c r="V2149" s="30">
        <f ca="1">_xlfn.BETA.INV(U2149,'Input Parameters'!$L$36,'Input Parameters'!$M$36,'Input Parameters'!$J$36,'Input Parameters'!$K$36)</f>
        <v>0.36335062095798909</v>
      </c>
      <c r="W2149" s="2">
        <f ca="1">N2149+(P2149-N2149)*(1-ERF((T2149-R2149)/(2*SQRT(L2149*'Input Parameters'!$E$38))))</f>
        <v>9.9990989734496299E-2</v>
      </c>
      <c r="X2149">
        <f t="shared" ca="1" si="312"/>
        <v>1</v>
      </c>
      <c r="Y2149" s="7"/>
    </row>
    <row r="2150" spans="1:25" ht="15" customHeight="1" x14ac:dyDescent="0.25">
      <c r="A2150" s="139">
        <v>2143</v>
      </c>
      <c r="B2150" s="10">
        <f t="shared" ca="1" si="303"/>
        <v>0.8165584418700349</v>
      </c>
      <c r="C2150" s="60">
        <f ca="1">_xlfn.NORM.INV(B2150,'Input Parameters'!$E$15,'Input Parameters'!$F$15)</f>
        <v>319.8674113436976</v>
      </c>
      <c r="D2150" s="10">
        <f t="shared" ca="1" si="304"/>
        <v>0.16263310339824588</v>
      </c>
      <c r="E2150" s="62">
        <f ca="1">IF(_xlfn.NORM.INV(D2150,'Input Parameters'!$E$17,'Input Parameters'!$F$17)&lt;3500,3500,IF(_xlfn.NORM.INV(D2150,'Input Parameters'!$E$17,'Input Parameters'!$F$17)&gt;5500,5500,_xlfn.NORM.INV(D2150,'Input Parameters'!$E$17,'Input Parameters'!$F$17)))</f>
        <v>4111.4145074018725</v>
      </c>
      <c r="F2150" s="10">
        <f t="shared" ca="1" si="305"/>
        <v>0.35984523728753781</v>
      </c>
      <c r="G2150" s="64">
        <f ca="1">_xlfn.NORM.INV(F2150,'Input Parameters'!$E$20,'Input Parameters'!$F$20)</f>
        <v>280.24555426460194</v>
      </c>
      <c r="H2150" s="57">
        <f ca="1">EXP(E2150*(1/'Input Parameters'!$E$23-1/G2150))</f>
        <v>0.52984742119577311</v>
      </c>
      <c r="I2150" s="10">
        <f t="shared" ca="1" si="306"/>
        <v>0.49701034084546003</v>
      </c>
      <c r="J2150" s="30">
        <f ca="1">_xlfn.BETA.INV(I2150,'Input Parameters'!$L$26,'Input Parameters'!$M$26,'Input Parameters'!$J$26,'Input Parameters'!$K$26)</f>
        <v>0.66019235138051779</v>
      </c>
      <c r="K2150" s="168">
        <f ca="1">('Input Parameters'!$E$27/'Input Parameters'!$E$38)^$J2150</f>
        <v>8.777396685444418E-3</v>
      </c>
      <c r="L2150" s="69">
        <f ca="1">$H2150*$C2150*'Input Parameters'!$E$25*K2150</f>
        <v>1.4876012920059216</v>
      </c>
      <c r="M2150" s="24">
        <f t="shared" ca="1" si="307"/>
        <v>0.50381980439994933</v>
      </c>
      <c r="N2150" s="15">
        <f ca="1">_xlfn.NORM.INV(M2150,'Input Parameters'!$E$29,'Input Parameters'!$F$29)</f>
        <v>0.10000095749760164</v>
      </c>
      <c r="O2150" s="8">
        <f t="shared" ca="1" si="308"/>
        <v>0.35999402621965881</v>
      </c>
      <c r="P2150" s="30">
        <f ca="1">_xlfn.LOGNORM.INV(O2150,'Input Parameters'!$H$30,'Input Parameters'!$I$30)</f>
        <v>2.2652926248756509</v>
      </c>
      <c r="Q2150" s="10">
        <f t="shared" ca="1" si="309"/>
        <v>0.79731782918818572</v>
      </c>
      <c r="R2150" s="30">
        <f>IF('Input Parameters'!$E$32=0,0,_xlfn.BETA.INV(Q2150,'Input Parameters'!$L$32,'Input Parameters'!$M$32,'Input Parameters'!$J$32,'Input Parameters'!$K$32))</f>
        <v>0</v>
      </c>
      <c r="S2150" s="10">
        <f t="shared" ca="1" si="310"/>
        <v>0.52796049511271381</v>
      </c>
      <c r="T2150" s="26">
        <f ca="1">_xlfn.LOGNORM.INV(S2150,'Input Parameters'!$H$34,'Input Parameters'!$I$34)</f>
        <v>50.849907521743958</v>
      </c>
      <c r="U2150" s="10">
        <f t="shared" ca="1" si="311"/>
        <v>0.35977116579314883</v>
      </c>
      <c r="V2150" s="30">
        <f ca="1">_xlfn.BETA.INV(U2150,'Input Parameters'!$L$36,'Input Parameters'!$M$36,'Input Parameters'!$J$36,'Input Parameters'!$K$36)</f>
        <v>0.53313130132534481</v>
      </c>
      <c r="W2150" s="2">
        <f ca="1">N2150+(P2150-N2150)*(1-ERF((T2150-R2150)/(2*SQRT(L2150*'Input Parameters'!$E$38))))</f>
        <v>0.10692569115673443</v>
      </c>
      <c r="X2150">
        <f t="shared" ca="1" si="312"/>
        <v>1</v>
      </c>
      <c r="Y2150" s="7"/>
    </row>
    <row r="2151" spans="1:25" ht="15" customHeight="1" x14ac:dyDescent="0.25">
      <c r="A2151" s="139">
        <v>2144</v>
      </c>
      <c r="B2151" s="10">
        <f t="shared" ca="1" si="303"/>
        <v>0.77083052799250917</v>
      </c>
      <c r="C2151" s="60">
        <f ca="1">_xlfn.NORM.INV(B2151,'Input Parameters'!$E$15,'Input Parameters'!$F$15)</f>
        <v>311.15623062110024</v>
      </c>
      <c r="D2151" s="10">
        <f t="shared" ca="1" si="304"/>
        <v>0.85638742617569019</v>
      </c>
      <c r="E2151" s="62">
        <f ca="1">IF(_xlfn.NORM.INV(D2151,'Input Parameters'!$E$17,'Input Parameters'!$F$17)&lt;3500,3500,IF(_xlfn.NORM.INV(D2151,'Input Parameters'!$E$17,'Input Parameters'!$F$17)&gt;5500,5500,_xlfn.NORM.INV(D2151,'Input Parameters'!$E$17,'Input Parameters'!$F$17)))</f>
        <v>5500</v>
      </c>
      <c r="F2151" s="10">
        <f t="shared" ca="1" si="305"/>
        <v>0.45864015952292614</v>
      </c>
      <c r="G2151" s="64">
        <f ca="1">_xlfn.NORM.INV(F2151,'Input Parameters'!$E$20,'Input Parameters'!$F$20)</f>
        <v>281.9541368880349</v>
      </c>
      <c r="H2151" s="57">
        <f ca="1">EXP(E2151*(1/'Input Parameters'!$E$23-1/G2151))</f>
        <v>0.48154317147756709</v>
      </c>
      <c r="I2151" s="10">
        <f t="shared" ca="1" si="306"/>
        <v>9.7767808155430735E-2</v>
      </c>
      <c r="J2151" s="30">
        <f ca="1">_xlfn.BETA.INV(I2151,'Input Parameters'!$L$26,'Input Parameters'!$M$26,'Input Parameters'!$J$26,'Input Parameters'!$K$26)</f>
        <v>0.44245808820735255</v>
      </c>
      <c r="K2151" s="168">
        <f ca="1">('Input Parameters'!$E$27/'Input Parameters'!$E$38)^$J2151</f>
        <v>4.1845861408589043E-2</v>
      </c>
      <c r="L2151" s="69">
        <f ca="1">$H2151*$C2151*'Input Parameters'!$E$25*K2151</f>
        <v>6.269981260751984</v>
      </c>
      <c r="M2151" s="24">
        <f t="shared" ca="1" si="307"/>
        <v>0.17057746495160497</v>
      </c>
      <c r="N2151" s="15">
        <f ca="1">_xlfn.NORM.INV(M2151,'Input Parameters'!$E$29,'Input Parameters'!$F$29)</f>
        <v>9.9904811425529927E-2</v>
      </c>
      <c r="O2151" s="8">
        <f t="shared" ca="1" si="308"/>
        <v>0.10325587235077505</v>
      </c>
      <c r="P2151" s="30">
        <f ca="1">_xlfn.LOGNORM.INV(O2151,'Input Parameters'!$H$30,'Input Parameters'!$I$30)</f>
        <v>1.4774562479948845</v>
      </c>
      <c r="Q2151" s="10">
        <f t="shared" ca="1" si="309"/>
        <v>0.43949628007400321</v>
      </c>
      <c r="R2151" s="30">
        <f>IF('Input Parameters'!$E$32=0,0,_xlfn.BETA.INV(Q2151,'Input Parameters'!$L$32,'Input Parameters'!$M$32,'Input Parameters'!$J$32,'Input Parameters'!$K$32))</f>
        <v>0</v>
      </c>
      <c r="S2151" s="10">
        <f t="shared" ca="1" si="310"/>
        <v>0.93522434907835106</v>
      </c>
      <c r="T2151" s="26">
        <f ca="1">_xlfn.LOGNORM.INV(S2151,'Input Parameters'!$H$34,'Input Parameters'!$I$34)</f>
        <v>60.879377926070546</v>
      </c>
      <c r="U2151" s="10">
        <f t="shared" ca="1" si="311"/>
        <v>7.7372226193005433E-3</v>
      </c>
      <c r="V2151" s="30">
        <f ca="1">_xlfn.BETA.INV(U2151,'Input Parameters'!$L$36,'Input Parameters'!$M$36,'Input Parameters'!$J$36,'Input Parameters'!$K$36)</f>
        <v>0.31344368696036096</v>
      </c>
      <c r="W2151" s="2">
        <f ca="1">N2151+(P2151-N2151)*(1-ERF((T2151-R2151)/(2*SQRT(L2151*'Input Parameters'!$E$38))))</f>
        <v>0.21779713808992651</v>
      </c>
      <c r="X2151">
        <f t="shared" ca="1" si="312"/>
        <v>1</v>
      </c>
      <c r="Y2151" s="7"/>
    </row>
    <row r="2152" spans="1:25" ht="15" customHeight="1" x14ac:dyDescent="0.25">
      <c r="A2152" s="139">
        <v>2145</v>
      </c>
      <c r="B2152" s="10">
        <f t="shared" ca="1" si="303"/>
        <v>0.59389689199489204</v>
      </c>
      <c r="C2152" s="60">
        <f ca="1">_xlfn.NORM.INV(B2152,'Input Parameters'!$E$15,'Input Parameters'!$F$15)</f>
        <v>283.84252275468089</v>
      </c>
      <c r="D2152" s="10">
        <f t="shared" ca="1" si="304"/>
        <v>0.95732770772106446</v>
      </c>
      <c r="E2152" s="62">
        <f ca="1">IF(_xlfn.NORM.INV(D2152,'Input Parameters'!$E$17,'Input Parameters'!$F$17)&lt;3500,3500,IF(_xlfn.NORM.INV(D2152,'Input Parameters'!$E$17,'Input Parameters'!$F$17)&gt;5500,5500,_xlfn.NORM.INV(D2152,'Input Parameters'!$E$17,'Input Parameters'!$F$17)))</f>
        <v>5500</v>
      </c>
      <c r="F2152" s="10">
        <f t="shared" ca="1" si="305"/>
        <v>0.42835691344667515</v>
      </c>
      <c r="G2152" s="64">
        <f ca="1">_xlfn.NORM.INV(F2152,'Input Parameters'!$E$20,'Input Parameters'!$F$20)</f>
        <v>281.44025544079295</v>
      </c>
      <c r="H2152" s="57">
        <f ca="1">EXP(E2152*(1/'Input Parameters'!$E$23-1/G2152))</f>
        <v>0.46469375257406109</v>
      </c>
      <c r="I2152" s="10">
        <f t="shared" ca="1" si="306"/>
        <v>0.20525397255990385</v>
      </c>
      <c r="J2152" s="30">
        <f ca="1">_xlfn.BETA.INV(I2152,'Input Parameters'!$L$26,'Input Parameters'!$M$26,'Input Parameters'!$J$26,'Input Parameters'!$K$26)</f>
        <v>0.5230761216267017</v>
      </c>
      <c r="K2152" s="168">
        <f ca="1">('Input Parameters'!$E$27/'Input Parameters'!$E$38)^$J2152</f>
        <v>2.3469878476931848E-2</v>
      </c>
      <c r="L2152" s="69">
        <f ca="1">$H2152*$C2152*'Input Parameters'!$E$25*K2152</f>
        <v>3.0956733811303132</v>
      </c>
      <c r="M2152" s="24">
        <f t="shared" ca="1" si="307"/>
        <v>0.2601543860295048</v>
      </c>
      <c r="N2152" s="15">
        <f ca="1">_xlfn.NORM.INV(M2152,'Input Parameters'!$E$29,'Input Parameters'!$F$29)</f>
        <v>9.9935713048534824E-2</v>
      </c>
      <c r="O2152" s="8">
        <f t="shared" ca="1" si="308"/>
        <v>0.21866376157736622</v>
      </c>
      <c r="P2152" s="30">
        <f ca="1">_xlfn.LOGNORM.INV(O2152,'Input Parameters'!$H$30,'Input Parameters'!$I$30)</f>
        <v>1.8591804778784933</v>
      </c>
      <c r="Q2152" s="10">
        <f t="shared" ca="1" si="309"/>
        <v>0.31823998524490038</v>
      </c>
      <c r="R2152" s="30">
        <f>IF('Input Parameters'!$E$32=0,0,_xlfn.BETA.INV(Q2152,'Input Parameters'!$L$32,'Input Parameters'!$M$32,'Input Parameters'!$J$32,'Input Parameters'!$K$32))</f>
        <v>0</v>
      </c>
      <c r="S2152" s="10">
        <f t="shared" ca="1" si="310"/>
        <v>0.69844024534830784</v>
      </c>
      <c r="T2152" s="26">
        <f ca="1">_xlfn.LOGNORM.INV(S2152,'Input Parameters'!$H$34,'Input Parameters'!$I$34)</f>
        <v>53.778969501154066</v>
      </c>
      <c r="U2152" s="10">
        <f t="shared" ca="1" si="311"/>
        <v>0.72583771766635297</v>
      </c>
      <c r="V2152" s="30">
        <f ca="1">_xlfn.BETA.INV(U2152,'Input Parameters'!$L$36,'Input Parameters'!$M$36,'Input Parameters'!$J$36,'Input Parameters'!$K$36)</f>
        <v>0.68234504330070211</v>
      </c>
      <c r="W2152" s="2">
        <f ca="1">N2152+(P2152-N2152)*(1-ERF((T2152-R2152)/(2*SQRT(L2152*'Input Parameters'!$E$38))))</f>
        <v>0.15389228917123371</v>
      </c>
      <c r="X2152">
        <f t="shared" ca="1" si="312"/>
        <v>1</v>
      </c>
      <c r="Y2152" s="7"/>
    </row>
    <row r="2153" spans="1:25" ht="15" customHeight="1" x14ac:dyDescent="0.25">
      <c r="A2153" s="139">
        <v>2146</v>
      </c>
      <c r="B2153" s="10">
        <f t="shared" ca="1" si="303"/>
        <v>0.89455742170826003</v>
      </c>
      <c r="C2153" s="60">
        <f ca="1">_xlfn.NORM.INV(B2153,'Input Parameters'!$E$15,'Input Parameters'!$F$15)</f>
        <v>338.77052016083348</v>
      </c>
      <c r="D2153" s="10">
        <f t="shared" ca="1" si="304"/>
        <v>0.20472805098593228</v>
      </c>
      <c r="E2153" s="62">
        <f ca="1">IF(_xlfn.NORM.INV(D2153,'Input Parameters'!$E$17,'Input Parameters'!$F$17)&lt;3500,3500,IF(_xlfn.NORM.INV(D2153,'Input Parameters'!$E$17,'Input Parameters'!$F$17)&gt;5500,5500,_xlfn.NORM.INV(D2153,'Input Parameters'!$E$17,'Input Parameters'!$F$17)))</f>
        <v>4222.6041937865166</v>
      </c>
      <c r="F2153" s="10">
        <f t="shared" ca="1" si="305"/>
        <v>0.14760632071490032</v>
      </c>
      <c r="G2153" s="64">
        <f ca="1">_xlfn.NORM.INV(F2153,'Input Parameters'!$E$20,'Input Parameters'!$F$20)</f>
        <v>275.63674224972931</v>
      </c>
      <c r="H2153" s="57">
        <f ca="1">EXP(E2153*(1/'Input Parameters'!$E$23-1/G2153))</f>
        <v>0.40483259682615652</v>
      </c>
      <c r="I2153" s="10">
        <f t="shared" ca="1" si="306"/>
        <v>0.12333381033369162</v>
      </c>
      <c r="J2153" s="30">
        <f ca="1">_xlfn.BETA.INV(I2153,'Input Parameters'!$L$26,'Input Parameters'!$M$26,'Input Parameters'!$J$26,'Input Parameters'!$K$26)</f>
        <v>0.46553628470968994</v>
      </c>
      <c r="K2153" s="168">
        <f ca="1">('Input Parameters'!$E$27/'Input Parameters'!$E$38)^$J2153</f>
        <v>3.546167192719419E-2</v>
      </c>
      <c r="L2153" s="69">
        <f ca="1">$H2153*$C2153*'Input Parameters'!$E$25*K2153</f>
        <v>4.8634033869354925</v>
      </c>
      <c r="M2153" s="24">
        <f t="shared" ca="1" si="307"/>
        <v>0.71138699184402232</v>
      </c>
      <c r="N2153" s="15">
        <f ca="1">_xlfn.NORM.INV(M2153,'Input Parameters'!$E$29,'Input Parameters'!$F$29)</f>
        <v>0.10005574412094796</v>
      </c>
      <c r="O2153" s="8">
        <f t="shared" ca="1" si="308"/>
        <v>0.36940823748512375</v>
      </c>
      <c r="P2153" s="30">
        <f ca="1">_xlfn.LOGNORM.INV(O2153,'Input Parameters'!$H$30,'Input Parameters'!$I$30)</f>
        <v>2.2922613846328677</v>
      </c>
      <c r="Q2153" s="10">
        <f t="shared" ca="1" si="309"/>
        <v>0.56086689221109842</v>
      </c>
      <c r="R2153" s="30">
        <f>IF('Input Parameters'!$E$32=0,0,_xlfn.BETA.INV(Q2153,'Input Parameters'!$L$32,'Input Parameters'!$M$32,'Input Parameters'!$J$32,'Input Parameters'!$K$32))</f>
        <v>0</v>
      </c>
      <c r="S2153" s="10">
        <f t="shared" ca="1" si="310"/>
        <v>5.9389336439318652E-2</v>
      </c>
      <c r="T2153" s="26">
        <f ca="1">_xlfn.LOGNORM.INV(S2153,'Input Parameters'!$H$34,'Input Parameters'!$I$34)</f>
        <v>41.508968034393455</v>
      </c>
      <c r="U2153" s="10">
        <f t="shared" ca="1" si="311"/>
        <v>0.63097020663672942</v>
      </c>
      <c r="V2153" s="30">
        <f ca="1">_xlfn.BETA.INV(U2153,'Input Parameters'!$L$36,'Input Parameters'!$M$36,'Input Parameters'!$J$36,'Input Parameters'!$K$36)</f>
        <v>0.63843645590445719</v>
      </c>
      <c r="W2153" s="2">
        <f ca="1">N2153+(P2153-N2153)*(1-ERF((T2153-R2153)/(2*SQRT(L2153*'Input Parameters'!$E$38))))</f>
        <v>0.50169073448582102</v>
      </c>
      <c r="X2153">
        <f t="shared" ca="1" si="312"/>
        <v>1</v>
      </c>
      <c r="Y2153" s="7"/>
    </row>
    <row r="2154" spans="1:25" ht="15" customHeight="1" x14ac:dyDescent="0.25">
      <c r="A2154" s="139">
        <v>2147</v>
      </c>
      <c r="B2154" s="10">
        <f t="shared" ca="1" si="303"/>
        <v>8.8220493418131096E-2</v>
      </c>
      <c r="C2154" s="60">
        <f ca="1">_xlfn.NORM.INV(B2154,'Input Parameters'!$E$15,'Input Parameters'!$F$15)</f>
        <v>197.70879278742262</v>
      </c>
      <c r="D2154" s="10">
        <f t="shared" ca="1" si="304"/>
        <v>0.33696716014239159</v>
      </c>
      <c r="E2154" s="62">
        <f ca="1">IF(_xlfn.NORM.INV(D2154,'Input Parameters'!$E$17,'Input Parameters'!$F$17)&lt;3500,3500,IF(_xlfn.NORM.INV(D2154,'Input Parameters'!$E$17,'Input Parameters'!$F$17)&gt;5500,5500,_xlfn.NORM.INV(D2154,'Input Parameters'!$E$17,'Input Parameters'!$F$17)))</f>
        <v>4505.4718122212198</v>
      </c>
      <c r="F2154" s="10">
        <f t="shared" ca="1" si="305"/>
        <v>0.82321643770038</v>
      </c>
      <c r="G2154" s="64">
        <f ca="1">_xlfn.NORM.INV(F2154,'Input Parameters'!$E$20,'Input Parameters'!$F$20)</f>
        <v>288.8655394324054</v>
      </c>
      <c r="H2154" s="57">
        <f ca="1">EXP(E2154*(1/'Input Parameters'!$E$23-1/G2154))</f>
        <v>0.80549647923727064</v>
      </c>
      <c r="I2154" s="10">
        <f t="shared" ca="1" si="306"/>
        <v>0.5109756280609179</v>
      </c>
      <c r="J2154" s="30">
        <f ca="1">_xlfn.BETA.INV(I2154,'Input Parameters'!$L$26,'Input Parameters'!$M$26,'Input Parameters'!$J$26,'Input Parameters'!$K$26)</f>
        <v>0.66581521053403381</v>
      </c>
      <c r="K2154" s="168">
        <f ca="1">('Input Parameters'!$E$27/'Input Parameters'!$E$38)^$J2154</f>
        <v>8.430423064299095E-3</v>
      </c>
      <c r="L2154" s="69">
        <f ca="1">$H2154*$C2154*'Input Parameters'!$E$25*K2154</f>
        <v>1.3425763733035163</v>
      </c>
      <c r="M2154" s="24">
        <f t="shared" ca="1" si="307"/>
        <v>0.59014268528621039</v>
      </c>
      <c r="N2154" s="15">
        <f ca="1">_xlfn.NORM.INV(M2154,'Input Parameters'!$E$29,'Input Parameters'!$F$29)</f>
        <v>0.10002279120310477</v>
      </c>
      <c r="O2154" s="8">
        <f t="shared" ca="1" si="308"/>
        <v>0.46428445104267024</v>
      </c>
      <c r="P2154" s="30">
        <f ca="1">_xlfn.LOGNORM.INV(O2154,'Input Parameters'!$H$30,'Input Parameters'!$I$30)</f>
        <v>2.5720254265341502</v>
      </c>
      <c r="Q2154" s="10">
        <f t="shared" ca="1" si="309"/>
        <v>0.29299123880361255</v>
      </c>
      <c r="R2154" s="30">
        <f>IF('Input Parameters'!$E$32=0,0,_xlfn.BETA.INV(Q2154,'Input Parameters'!$L$32,'Input Parameters'!$M$32,'Input Parameters'!$J$32,'Input Parameters'!$K$32))</f>
        <v>0</v>
      </c>
      <c r="S2154" s="10">
        <f t="shared" ca="1" si="310"/>
        <v>0.88111407884799564</v>
      </c>
      <c r="T2154" s="26">
        <f ca="1">_xlfn.LOGNORM.INV(S2154,'Input Parameters'!$H$34,'Input Parameters'!$I$34)</f>
        <v>58.389987945767054</v>
      </c>
      <c r="U2154" s="10">
        <f t="shared" ca="1" si="311"/>
        <v>4.7194284909372719E-2</v>
      </c>
      <c r="V2154" s="30">
        <f ca="1">_xlfn.BETA.INV(U2154,'Input Parameters'!$L$36,'Input Parameters'!$M$36,'Input Parameters'!$J$36,'Input Parameters'!$K$36)</f>
        <v>0.37635952035304887</v>
      </c>
      <c r="W2154" s="2">
        <f ca="1">N2154+(P2154-N2154)*(1-ERF((T2154-R2154)/(2*SQRT(L2154*'Input Parameters'!$E$38))))</f>
        <v>0.1009280498516522</v>
      </c>
      <c r="X2154">
        <f t="shared" ca="1" si="312"/>
        <v>1</v>
      </c>
      <c r="Y2154" s="7"/>
    </row>
    <row r="2155" spans="1:25" ht="15" customHeight="1" x14ac:dyDescent="0.25">
      <c r="A2155" s="139">
        <v>2148</v>
      </c>
      <c r="B2155" s="10">
        <f t="shared" ca="1" si="303"/>
        <v>0.83792211164395103</v>
      </c>
      <c r="C2155" s="60">
        <f ca="1">_xlfn.NORM.INV(B2155,'Input Parameters'!$E$15,'Input Parameters'!$F$15)</f>
        <v>324.39942895891397</v>
      </c>
      <c r="D2155" s="10">
        <f t="shared" ca="1" si="304"/>
        <v>0.19056785252358088</v>
      </c>
      <c r="E2155" s="62">
        <f ca="1">IF(_xlfn.NORM.INV(D2155,'Input Parameters'!$E$17,'Input Parameters'!$F$17)&lt;3500,3500,IF(_xlfn.NORM.INV(D2155,'Input Parameters'!$E$17,'Input Parameters'!$F$17)&gt;5500,5500,_xlfn.NORM.INV(D2155,'Input Parameters'!$E$17,'Input Parameters'!$F$17)))</f>
        <v>4186.9360540628404</v>
      </c>
      <c r="F2155" s="10">
        <f t="shared" ca="1" si="305"/>
        <v>0.66890638433259431</v>
      </c>
      <c r="G2155" s="64">
        <f ca="1">_xlfn.NORM.INV(F2155,'Input Parameters'!$E$20,'Input Parameters'!$F$20)</f>
        <v>285.57719896549861</v>
      </c>
      <c r="H2155" s="57">
        <f ca="1">EXP(E2155*(1/'Input Parameters'!$E$23-1/G2155))</f>
        <v>0.69218405600681276</v>
      </c>
      <c r="I2155" s="10">
        <f t="shared" ca="1" si="306"/>
        <v>0.80872504668722622</v>
      </c>
      <c r="J2155" s="30">
        <f ca="1">_xlfn.BETA.INV(I2155,'Input Parameters'!$L$26,'Input Parameters'!$M$26,'Input Parameters'!$J$26,'Input Parameters'!$K$26)</f>
        <v>0.78959244153617869</v>
      </c>
      <c r="K2155" s="168">
        <f ca="1">('Input Parameters'!$E$27/'Input Parameters'!$E$38)^$J2155</f>
        <v>3.4694286902126892E-3</v>
      </c>
      <c r="L2155" s="69">
        <f ca="1">$H2155*$C2155*'Input Parameters'!$E$25*K2155</f>
        <v>0.77903978613651415</v>
      </c>
      <c r="M2155" s="24">
        <f t="shared" ca="1" si="307"/>
        <v>0.7971308820817794</v>
      </c>
      <c r="N2155" s="15">
        <f ca="1">_xlfn.NORM.INV(M2155,'Input Parameters'!$E$29,'Input Parameters'!$F$29)</f>
        <v>0.1000831416757164</v>
      </c>
      <c r="O2155" s="8">
        <f t="shared" ca="1" si="308"/>
        <v>0.57270751343575865</v>
      </c>
      <c r="P2155" s="30">
        <f ca="1">_xlfn.LOGNORM.INV(O2155,'Input Parameters'!$H$30,'Input Parameters'!$I$30)</f>
        <v>2.9259360623607318</v>
      </c>
      <c r="Q2155" s="10">
        <f t="shared" ca="1" si="309"/>
        <v>0.91750975295209858</v>
      </c>
      <c r="R2155" s="30">
        <f>IF('Input Parameters'!$E$32=0,0,_xlfn.BETA.INV(Q2155,'Input Parameters'!$L$32,'Input Parameters'!$M$32,'Input Parameters'!$J$32,'Input Parameters'!$K$32))</f>
        <v>0</v>
      </c>
      <c r="S2155" s="10">
        <f t="shared" ca="1" si="310"/>
        <v>0.92200530295298144</v>
      </c>
      <c r="T2155" s="26">
        <f ca="1">_xlfn.LOGNORM.INV(S2155,'Input Parameters'!$H$34,'Input Parameters'!$I$34)</f>
        <v>60.14712246518269</v>
      </c>
      <c r="U2155" s="10">
        <f t="shared" ca="1" si="311"/>
        <v>0.15715877429698721</v>
      </c>
      <c r="V2155" s="30">
        <f ca="1">_xlfn.BETA.INV(U2155,'Input Parameters'!$L$36,'Input Parameters'!$M$36,'Input Parameters'!$J$36,'Input Parameters'!$K$36)</f>
        <v>0.4485335743014493</v>
      </c>
      <c r="W2155" s="2">
        <f ca="1">N2155+(P2155-N2155)*(1-ERF((T2155-R2155)/(2*SQRT(L2155*'Input Parameters'!$E$38))))</f>
        <v>0.10008722717518388</v>
      </c>
      <c r="X2155">
        <f t="shared" ca="1" si="312"/>
        <v>1</v>
      </c>
      <c r="Y2155" s="7"/>
    </row>
    <row r="2156" spans="1:25" ht="15" customHeight="1" x14ac:dyDescent="0.25">
      <c r="A2156" s="139">
        <v>2149</v>
      </c>
      <c r="B2156" s="10">
        <f t="shared" ca="1" si="303"/>
        <v>0.43792685611137472</v>
      </c>
      <c r="C2156" s="60">
        <f ca="1">_xlfn.NORM.INV(B2156,'Input Parameters'!$E$15,'Input Parameters'!$F$15)</f>
        <v>262.50069512376336</v>
      </c>
      <c r="D2156" s="10">
        <f t="shared" ca="1" si="304"/>
        <v>0.69279318407842472</v>
      </c>
      <c r="E2156" s="62">
        <f ca="1">IF(_xlfn.NORM.INV(D2156,'Input Parameters'!$E$17,'Input Parameters'!$F$17)&lt;3500,3500,IF(_xlfn.NORM.INV(D2156,'Input Parameters'!$E$17,'Input Parameters'!$F$17)&gt;5500,5500,_xlfn.NORM.INV(D2156,'Input Parameters'!$E$17,'Input Parameters'!$F$17)))</f>
        <v>5152.648342354797</v>
      </c>
      <c r="F2156" s="10">
        <f t="shared" ca="1" si="305"/>
        <v>0.36366460341997431</v>
      </c>
      <c r="G2156" s="64">
        <f ca="1">_xlfn.NORM.INV(F2156,'Input Parameters'!$E$20,'Input Parameters'!$F$20)</f>
        <v>280.31384084189688</v>
      </c>
      <c r="H2156" s="57">
        <f ca="1">EXP(E2156*(1/'Input Parameters'!$E$23-1/G2156))</f>
        <v>0.45314377465887673</v>
      </c>
      <c r="I2156" s="10">
        <f t="shared" ca="1" si="306"/>
        <v>0.49964374574358095</v>
      </c>
      <c r="J2156" s="30">
        <f ca="1">_xlfn.BETA.INV(I2156,'Input Parameters'!$L$26,'Input Parameters'!$M$26,'Input Parameters'!$J$26,'Input Parameters'!$K$26)</f>
        <v>0.66125493407913871</v>
      </c>
      <c r="K2156" s="168">
        <f ca="1">('Input Parameters'!$E$27/'Input Parameters'!$E$38)^$J2156</f>
        <v>8.71075028385037E-3</v>
      </c>
      <c r="L2156" s="69">
        <f ca="1">$H2156*$C2156*'Input Parameters'!$E$25*K2156</f>
        <v>1.0361485880383898</v>
      </c>
      <c r="M2156" s="24">
        <f t="shared" ca="1" si="307"/>
        <v>4.0576534353649163E-2</v>
      </c>
      <c r="N2156" s="15">
        <f ca="1">_xlfn.NORM.INV(M2156,'Input Parameters'!$E$29,'Input Parameters'!$F$29)</f>
        <v>9.9825596546875756E-2</v>
      </c>
      <c r="O2156" s="8">
        <f t="shared" ca="1" si="308"/>
        <v>0.44954513043222022</v>
      </c>
      <c r="P2156" s="30">
        <f ca="1">_xlfn.LOGNORM.INV(O2156,'Input Parameters'!$H$30,'Input Parameters'!$I$30)</f>
        <v>2.5272647785411535</v>
      </c>
      <c r="Q2156" s="10">
        <f t="shared" ca="1" si="309"/>
        <v>0.31724920917678179</v>
      </c>
      <c r="R2156" s="30">
        <f>IF('Input Parameters'!$E$32=0,0,_xlfn.BETA.INV(Q2156,'Input Parameters'!$L$32,'Input Parameters'!$M$32,'Input Parameters'!$J$32,'Input Parameters'!$K$32))</f>
        <v>0</v>
      </c>
      <c r="S2156" s="10">
        <f t="shared" ca="1" si="310"/>
        <v>0.90704705601342972</v>
      </c>
      <c r="T2156" s="26">
        <f ca="1">_xlfn.LOGNORM.INV(S2156,'Input Parameters'!$H$34,'Input Parameters'!$I$34)</f>
        <v>59.433157566642464</v>
      </c>
      <c r="U2156" s="10">
        <f t="shared" ca="1" si="311"/>
        <v>0.55707261100525118</v>
      </c>
      <c r="V2156" s="30">
        <f ca="1">_xlfn.BETA.INV(U2156,'Input Parameters'!$L$36,'Input Parameters'!$M$36,'Input Parameters'!$J$36,'Input Parameters'!$K$36)</f>
        <v>0.60805977745599749</v>
      </c>
      <c r="W2156" s="2">
        <f ca="1">N2156+(P2156-N2156)*(1-ERF((T2156-R2156)/(2*SQRT(L2156*'Input Parameters'!$E$38))))</f>
        <v>9.9914192986578818E-2</v>
      </c>
      <c r="X2156">
        <f t="shared" ca="1" si="312"/>
        <v>1</v>
      </c>
      <c r="Y2156" s="7"/>
    </row>
    <row r="2157" spans="1:25" ht="15" customHeight="1" x14ac:dyDescent="0.25">
      <c r="A2157" s="139">
        <v>2150</v>
      </c>
      <c r="B2157" s="10">
        <f t="shared" ca="1" si="303"/>
        <v>0.58582765145876103</v>
      </c>
      <c r="C2157" s="60">
        <f ca="1">_xlfn.NORM.INV(B2157,'Input Parameters'!$E$15,'Input Parameters'!$F$15)</f>
        <v>282.71769479265129</v>
      </c>
      <c r="D2157" s="10">
        <f t="shared" ca="1" si="304"/>
        <v>0.74286741997956673</v>
      </c>
      <c r="E2157" s="62">
        <f ca="1">IF(_xlfn.NORM.INV(D2157,'Input Parameters'!$E$17,'Input Parameters'!$F$17)&lt;3500,3500,IF(_xlfn.NORM.INV(D2157,'Input Parameters'!$E$17,'Input Parameters'!$F$17)&gt;5500,5500,_xlfn.NORM.INV(D2157,'Input Parameters'!$E$17,'Input Parameters'!$F$17)))</f>
        <v>5256.5475966026979</v>
      </c>
      <c r="F2157" s="10">
        <f t="shared" ca="1" si="305"/>
        <v>0.87816126802966543</v>
      </c>
      <c r="G2157" s="64">
        <f ca="1">_xlfn.NORM.INV(F2157,'Input Parameters'!$E$20,'Input Parameters'!$F$20)</f>
        <v>290.46115579220969</v>
      </c>
      <c r="H2157" s="57">
        <f ca="1">EXP(E2157*(1/'Input Parameters'!$E$23-1/G2157))</f>
        <v>0.85865390941741049</v>
      </c>
      <c r="I2157" s="10">
        <f t="shared" ca="1" si="306"/>
        <v>0.50725860785646926</v>
      </c>
      <c r="J2157" s="30">
        <f ca="1">_xlfn.BETA.INV(I2157,'Input Parameters'!$L$26,'Input Parameters'!$M$26,'Input Parameters'!$J$26,'Input Parameters'!$K$26)</f>
        <v>0.66432144661113612</v>
      </c>
      <c r="K2157" s="168">
        <f ca="1">('Input Parameters'!$E$27/'Input Parameters'!$E$38)^$J2157</f>
        <v>8.5212390649314733E-3</v>
      </c>
      <c r="L2157" s="69">
        <f ca="1">$H2157*$C2157*'Input Parameters'!$E$25*K2157</f>
        <v>2.0685874824437276</v>
      </c>
      <c r="M2157" s="24">
        <f t="shared" ca="1" si="307"/>
        <v>0.86939839403916408</v>
      </c>
      <c r="N2157" s="15">
        <f ca="1">_xlfn.NORM.INV(M2157,'Input Parameters'!$E$29,'Input Parameters'!$F$29)</f>
        <v>0.10011235518043271</v>
      </c>
      <c r="O2157" s="8">
        <f t="shared" ca="1" si="308"/>
        <v>0.71978258461409261</v>
      </c>
      <c r="P2157" s="30">
        <f ca="1">_xlfn.LOGNORM.INV(O2157,'Input Parameters'!$H$30,'Input Parameters'!$I$30)</f>
        <v>3.5326862828413361</v>
      </c>
      <c r="Q2157" s="10">
        <f t="shared" ca="1" si="309"/>
        <v>0.51561014368892144</v>
      </c>
      <c r="R2157" s="30">
        <f>IF('Input Parameters'!$E$32=0,0,_xlfn.BETA.INV(Q2157,'Input Parameters'!$L$32,'Input Parameters'!$M$32,'Input Parameters'!$J$32,'Input Parameters'!$K$32))</f>
        <v>0</v>
      </c>
      <c r="S2157" s="10">
        <f t="shared" ca="1" si="310"/>
        <v>0.84844433140918429</v>
      </c>
      <c r="T2157" s="26">
        <f ca="1">_xlfn.LOGNORM.INV(S2157,'Input Parameters'!$H$34,'Input Parameters'!$I$34)</f>
        <v>57.303899109448238</v>
      </c>
      <c r="U2157" s="10">
        <f t="shared" ca="1" si="311"/>
        <v>0.24353164032538932</v>
      </c>
      <c r="V2157" s="30">
        <f ca="1">_xlfn.BETA.INV(U2157,'Input Parameters'!$L$36,'Input Parameters'!$M$36,'Input Parameters'!$J$36,'Input Parameters'!$K$36)</f>
        <v>0.48747554869816262</v>
      </c>
      <c r="W2157" s="2">
        <f ca="1">N2157+(P2157-N2157)*(1-ERF((T2157-R2157)/(2*SQRT(L2157*'Input Parameters'!$E$38))))</f>
        <v>0.11673634958703946</v>
      </c>
      <c r="X2157">
        <f t="shared" ca="1" si="312"/>
        <v>1</v>
      </c>
      <c r="Y2157" s="7"/>
    </row>
    <row r="2158" spans="1:25" ht="15" customHeight="1" x14ac:dyDescent="0.25">
      <c r="A2158" s="139">
        <v>2151</v>
      </c>
      <c r="B2158" s="10">
        <f t="shared" ca="1" si="303"/>
        <v>5.6215543360507048E-2</v>
      </c>
      <c r="C2158" s="60">
        <f ca="1">_xlfn.NORM.INV(B2158,'Input Parameters'!$E$15,'Input Parameters'!$F$15)</f>
        <v>184.94268994038742</v>
      </c>
      <c r="D2158" s="10">
        <f t="shared" ca="1" si="304"/>
        <v>0.18374225346357531</v>
      </c>
      <c r="E2158" s="62">
        <f ca="1">IF(_xlfn.NORM.INV(D2158,'Input Parameters'!$E$17,'Input Parameters'!$F$17)&lt;3500,3500,IF(_xlfn.NORM.INV(D2158,'Input Parameters'!$E$17,'Input Parameters'!$F$17)&gt;5500,5500,_xlfn.NORM.INV(D2158,'Input Parameters'!$E$17,'Input Parameters'!$F$17)))</f>
        <v>4169.1633129816746</v>
      </c>
      <c r="F2158" s="10">
        <f t="shared" ca="1" si="305"/>
        <v>0.66563590773229864</v>
      </c>
      <c r="G2158" s="64">
        <f ca="1">_xlfn.NORM.INV(F2158,'Input Parameters'!$E$20,'Input Parameters'!$F$20)</f>
        <v>285.51689082212312</v>
      </c>
      <c r="H2158" s="57">
        <f ca="1">EXP(E2158*(1/'Input Parameters'!$E$23-1/G2158))</f>
        <v>0.69113135161677863</v>
      </c>
      <c r="I2158" s="10">
        <f t="shared" ca="1" si="306"/>
        <v>0.15170795355934352</v>
      </c>
      <c r="J2158" s="30">
        <f ca="1">_xlfn.BETA.INV(I2158,'Input Parameters'!$L$26,'Input Parameters'!$M$26,'Input Parameters'!$J$26,'Input Parameters'!$K$26)</f>
        <v>0.48766062965136137</v>
      </c>
      <c r="K2158" s="168">
        <f ca="1">('Input Parameters'!$E$27/'Input Parameters'!$E$38)^$J2158</f>
        <v>3.0257799844391985E-2</v>
      </c>
      <c r="L2158" s="69">
        <f ca="1">$H2158*$C2158*'Input Parameters'!$E$25*K2158</f>
        <v>3.8675426346239576</v>
      </c>
      <c r="M2158" s="24">
        <f t="shared" ca="1" si="307"/>
        <v>0.78091578298063424</v>
      </c>
      <c r="N2158" s="15">
        <f ca="1">_xlfn.NORM.INV(M2158,'Input Parameters'!$E$29,'Input Parameters'!$F$29)</f>
        <v>0.10007752898019749</v>
      </c>
      <c r="O2158" s="8">
        <f t="shared" ca="1" si="308"/>
        <v>0.7550115767067086</v>
      </c>
      <c r="P2158" s="30">
        <f ca="1">_xlfn.LOGNORM.INV(O2158,'Input Parameters'!$H$30,'Input Parameters'!$I$30)</f>
        <v>3.717853528014635</v>
      </c>
      <c r="Q2158" s="10">
        <f t="shared" ca="1" si="309"/>
        <v>9.3297379522404911E-2</v>
      </c>
      <c r="R2158" s="30">
        <f>IF('Input Parameters'!$E$32=0,0,_xlfn.BETA.INV(Q2158,'Input Parameters'!$L$32,'Input Parameters'!$M$32,'Input Parameters'!$J$32,'Input Parameters'!$K$32))</f>
        <v>0</v>
      </c>
      <c r="S2158" s="10">
        <f t="shared" ca="1" si="310"/>
        <v>0.50915146968231839</v>
      </c>
      <c r="T2158" s="26">
        <f ca="1">_xlfn.LOGNORM.INV(S2158,'Input Parameters'!$H$34,'Input Parameters'!$I$34)</f>
        <v>50.55191466555592</v>
      </c>
      <c r="U2158" s="10">
        <f t="shared" ca="1" si="311"/>
        <v>0.46520001255863108</v>
      </c>
      <c r="V2158" s="30">
        <f ca="1">_xlfn.BETA.INV(U2158,'Input Parameters'!$L$36,'Input Parameters'!$M$36,'Input Parameters'!$J$36,'Input Parameters'!$K$36)</f>
        <v>0.5726946747810826</v>
      </c>
      <c r="W2158" s="2">
        <f ca="1">N2158+(P2158-N2158)*(1-ERF((T2158-R2158)/(2*SQRT(L2158*'Input Parameters'!$E$38))))</f>
        <v>0.35014173577384244</v>
      </c>
      <c r="X2158">
        <f t="shared" ca="1" si="312"/>
        <v>1</v>
      </c>
      <c r="Y2158" s="7"/>
    </row>
    <row r="2159" spans="1:25" ht="15" customHeight="1" x14ac:dyDescent="0.25">
      <c r="A2159" s="139">
        <v>2152</v>
      </c>
      <c r="B2159" s="10">
        <f t="shared" ca="1" si="303"/>
        <v>0.65373053751154142</v>
      </c>
      <c r="C2159" s="60">
        <f ca="1">_xlfn.NORM.INV(B2159,'Input Parameters'!$E$15,'Input Parameters'!$F$15)</f>
        <v>292.39593131452443</v>
      </c>
      <c r="D2159" s="10">
        <f t="shared" ca="1" si="304"/>
        <v>1.7676131902041425E-2</v>
      </c>
      <c r="E2159" s="62">
        <f ca="1">IF(_xlfn.NORM.INV(D2159,'Input Parameters'!$E$17,'Input Parameters'!$F$17)&lt;3500,3500,IF(_xlfn.NORM.INV(D2159,'Input Parameters'!$E$17,'Input Parameters'!$F$17)&gt;5500,5500,_xlfn.NORM.INV(D2159,'Input Parameters'!$E$17,'Input Parameters'!$F$17)))</f>
        <v>3500</v>
      </c>
      <c r="F2159" s="10">
        <f t="shared" ca="1" si="305"/>
        <v>0.60441635324407039</v>
      </c>
      <c r="G2159" s="64">
        <f ca="1">_xlfn.NORM.INV(F2159,'Input Parameters'!$E$20,'Input Parameters'!$F$20)</f>
        <v>284.42412732935651</v>
      </c>
      <c r="H2159" s="57">
        <f ca="1">EXP(E2159*(1/'Input Parameters'!$E$23-1/G2159))</f>
        <v>0.69961241490112713</v>
      </c>
      <c r="I2159" s="10">
        <f t="shared" ca="1" si="306"/>
        <v>0.5344407118931096</v>
      </c>
      <c r="J2159" s="30">
        <f ca="1">_xlfn.BETA.INV(I2159,'Input Parameters'!$L$26,'Input Parameters'!$M$26,'Input Parameters'!$J$26,'Input Parameters'!$K$26)</f>
        <v>0.67520614077197516</v>
      </c>
      <c r="K2159" s="168">
        <f ca="1">('Input Parameters'!$E$27/'Input Parameters'!$E$38)^$J2159</f>
        <v>7.8812426696013727E-3</v>
      </c>
      <c r="L2159" s="69">
        <f ca="1">$H2159*$C2159*'Input Parameters'!$E$25*K2159</f>
        <v>1.612217135325188</v>
      </c>
      <c r="M2159" s="24">
        <f t="shared" ca="1" si="307"/>
        <v>0.82983434869494832</v>
      </c>
      <c r="N2159" s="15">
        <f ca="1">_xlfn.NORM.INV(M2159,'Input Parameters'!$E$29,'Input Parameters'!$F$29)</f>
        <v>0.10009535108477344</v>
      </c>
      <c r="O2159" s="8">
        <f t="shared" ca="1" si="308"/>
        <v>0.59732896352486509</v>
      </c>
      <c r="P2159" s="30">
        <f ca="1">_xlfn.LOGNORM.INV(O2159,'Input Parameters'!$H$30,'Input Parameters'!$I$30)</f>
        <v>3.0145596257274851</v>
      </c>
      <c r="Q2159" s="10">
        <f t="shared" ca="1" si="309"/>
        <v>3.1304345481084739E-2</v>
      </c>
      <c r="R2159" s="30">
        <f>IF('Input Parameters'!$E$32=0,0,_xlfn.BETA.INV(Q2159,'Input Parameters'!$L$32,'Input Parameters'!$M$32,'Input Parameters'!$J$32,'Input Parameters'!$K$32))</f>
        <v>0</v>
      </c>
      <c r="S2159" s="10">
        <f t="shared" ca="1" si="310"/>
        <v>0.18544708492386774</v>
      </c>
      <c r="T2159" s="26">
        <f ca="1">_xlfn.LOGNORM.INV(S2159,'Input Parameters'!$H$34,'Input Parameters'!$I$34)</f>
        <v>45.093023868087379</v>
      </c>
      <c r="U2159" s="10">
        <f t="shared" ca="1" si="311"/>
        <v>0.26944781182577471</v>
      </c>
      <c r="V2159" s="30">
        <f ca="1">_xlfn.BETA.INV(U2159,'Input Parameters'!$L$36,'Input Parameters'!$M$36,'Input Parameters'!$J$36,'Input Parameters'!$K$36)</f>
        <v>0.49807979206240705</v>
      </c>
      <c r="W2159" s="2">
        <f ca="1">N2159+(P2159-N2159)*(1-ERF((T2159-R2159)/(2*SQRT(L2159*'Input Parameters'!$E$38))))</f>
        <v>0.13516188195058354</v>
      </c>
      <c r="X2159">
        <f t="shared" ca="1" si="312"/>
        <v>1</v>
      </c>
      <c r="Y2159" s="7"/>
    </row>
    <row r="2160" spans="1:25" ht="15" customHeight="1" x14ac:dyDescent="0.25">
      <c r="A2160" s="139">
        <v>2153</v>
      </c>
      <c r="B2160" s="10">
        <f t="shared" ca="1" si="303"/>
        <v>0.75827775958710364</v>
      </c>
      <c r="C2160" s="60">
        <f ca="1">_xlfn.NORM.INV(B2160,'Input Parameters'!$E$15,'Input Parameters'!$F$15)</f>
        <v>308.94451773372003</v>
      </c>
      <c r="D2160" s="10">
        <f t="shared" ca="1" si="304"/>
        <v>1.3982550421328566E-2</v>
      </c>
      <c r="E2160" s="62">
        <f ca="1">IF(_xlfn.NORM.INV(D2160,'Input Parameters'!$E$17,'Input Parameters'!$F$17)&lt;3500,3500,IF(_xlfn.NORM.INV(D2160,'Input Parameters'!$E$17,'Input Parameters'!$F$17)&gt;5500,5500,_xlfn.NORM.INV(D2160,'Input Parameters'!$E$17,'Input Parameters'!$F$17)))</f>
        <v>3500</v>
      </c>
      <c r="F2160" s="10">
        <f t="shared" ca="1" si="305"/>
        <v>0.37804528451206043</v>
      </c>
      <c r="G2160" s="64">
        <f ca="1">_xlfn.NORM.INV(F2160,'Input Parameters'!$E$20,'Input Parameters'!$F$20)</f>
        <v>280.56885523532287</v>
      </c>
      <c r="H2160" s="57">
        <f ca="1">EXP(E2160*(1/'Input Parameters'!$E$23-1/G2160))</f>
        <v>0.59077591118721906</v>
      </c>
      <c r="I2160" s="10">
        <f t="shared" ca="1" si="306"/>
        <v>0.9979211819471695</v>
      </c>
      <c r="J2160" s="30">
        <f ca="1">_xlfn.BETA.INV(I2160,'Input Parameters'!$L$26,'Input Parameters'!$M$26,'Input Parameters'!$J$26,'Input Parameters'!$K$26)</f>
        <v>0.95884301311645626</v>
      </c>
      <c r="K2160" s="168">
        <f ca="1">('Input Parameters'!$E$27/'Input Parameters'!$E$38)^$J2160</f>
        <v>1.0304046272099246E-3</v>
      </c>
      <c r="L2160" s="69">
        <f ca="1">$H2160*$C2160*'Input Parameters'!$E$25*K2160</f>
        <v>0.18806633967551212</v>
      </c>
      <c r="M2160" s="24">
        <f t="shared" ca="1" si="307"/>
        <v>4.7867848739387875E-2</v>
      </c>
      <c r="N2160" s="15">
        <f ca="1">_xlfn.NORM.INV(M2160,'Input Parameters'!$E$29,'Input Parameters'!$F$29)</f>
        <v>9.9833411186605228E-2</v>
      </c>
      <c r="O2160" s="8">
        <f t="shared" ca="1" si="308"/>
        <v>0.57409845390624037</v>
      </c>
      <c r="P2160" s="30">
        <f ca="1">_xlfn.LOGNORM.INV(O2160,'Input Parameters'!$H$30,'Input Parameters'!$I$30)</f>
        <v>2.9308423729680713</v>
      </c>
      <c r="Q2160" s="10">
        <f t="shared" ca="1" si="309"/>
        <v>0.90480988933551143</v>
      </c>
      <c r="R2160" s="30">
        <f>IF('Input Parameters'!$E$32=0,0,_xlfn.BETA.INV(Q2160,'Input Parameters'!$L$32,'Input Parameters'!$M$32,'Input Parameters'!$J$32,'Input Parameters'!$K$32))</f>
        <v>0</v>
      </c>
      <c r="S2160" s="10">
        <f t="shared" ca="1" si="310"/>
        <v>4.4630286757232684E-2</v>
      </c>
      <c r="T2160" s="26">
        <f ca="1">_xlfn.LOGNORM.INV(S2160,'Input Parameters'!$H$34,'Input Parameters'!$I$34)</f>
        <v>40.794740355706814</v>
      </c>
      <c r="U2160" s="10">
        <f t="shared" ca="1" si="311"/>
        <v>0.67145002376159346</v>
      </c>
      <c r="V2160" s="30">
        <f ca="1">_xlfn.BETA.INV(U2160,'Input Parameters'!$L$36,'Input Parameters'!$M$36,'Input Parameters'!$J$36,'Input Parameters'!$K$36)</f>
        <v>0.65630376690959757</v>
      </c>
      <c r="W2160" s="2">
        <f ca="1">N2160+(P2160-N2160)*(1-ERF((T2160-R2160)/(2*SQRT(L2160*'Input Parameters'!$E$38))))</f>
        <v>9.9833411268618749E-2</v>
      </c>
      <c r="X2160">
        <f t="shared" ca="1" si="312"/>
        <v>1</v>
      </c>
      <c r="Y2160" s="7"/>
    </row>
    <row r="2161" spans="1:25" ht="15" customHeight="1" x14ac:dyDescent="0.25">
      <c r="A2161" s="139">
        <v>2154</v>
      </c>
      <c r="B2161" s="10">
        <f t="shared" ca="1" si="303"/>
        <v>6.2344600566339059E-2</v>
      </c>
      <c r="C2161" s="60">
        <f ca="1">_xlfn.NORM.INV(B2161,'Input Parameters'!$E$15,'Input Parameters'!$F$15)</f>
        <v>187.75938637814724</v>
      </c>
      <c r="D2161" s="10">
        <f t="shared" ca="1" si="304"/>
        <v>0.87182528684439542</v>
      </c>
      <c r="E2161" s="62">
        <f ca="1">IF(_xlfn.NORM.INV(D2161,'Input Parameters'!$E$17,'Input Parameters'!$F$17)&lt;3500,3500,IF(_xlfn.NORM.INV(D2161,'Input Parameters'!$E$17,'Input Parameters'!$F$17)&gt;5500,5500,_xlfn.NORM.INV(D2161,'Input Parameters'!$E$17,'Input Parameters'!$F$17)))</f>
        <v>5500</v>
      </c>
      <c r="F2161" s="10">
        <f t="shared" ca="1" si="305"/>
        <v>0.13674356196754256</v>
      </c>
      <c r="G2161" s="64">
        <f ca="1">_xlfn.NORM.INV(F2161,'Input Parameters'!$E$20,'Input Parameters'!$F$20)</f>
        <v>275.31304864067664</v>
      </c>
      <c r="H2161" s="57">
        <f ca="1">EXP(E2161*(1/'Input Parameters'!$E$23-1/G2161))</f>
        <v>0.30080305585140749</v>
      </c>
      <c r="I2161" s="10">
        <f t="shared" ca="1" si="306"/>
        <v>0.32997445871748954</v>
      </c>
      <c r="J2161" s="30">
        <f ca="1">_xlfn.BETA.INV(I2161,'Input Parameters'!$L$26,'Input Parameters'!$M$26,'Input Parameters'!$J$26,'Input Parameters'!$K$26)</f>
        <v>0.58856419407686278</v>
      </c>
      <c r="K2161" s="168">
        <f ca="1">('Input Parameters'!$E$27/'Input Parameters'!$E$38)^$J2161</f>
        <v>1.4672431613633361E-2</v>
      </c>
      <c r="L2161" s="69">
        <f ca="1">$H2161*$C2161*'Input Parameters'!$E$25*K2161</f>
        <v>0.82867835486507169</v>
      </c>
      <c r="M2161" s="24">
        <f t="shared" ca="1" si="307"/>
        <v>0.42878158760754725</v>
      </c>
      <c r="N2161" s="15">
        <f ca="1">_xlfn.NORM.INV(M2161,'Input Parameters'!$E$29,'Input Parameters'!$F$29)</f>
        <v>9.9982052299971647E-2</v>
      </c>
      <c r="O2161" s="8">
        <f t="shared" ca="1" si="308"/>
        <v>8.929763833887272E-2</v>
      </c>
      <c r="P2161" s="30">
        <f ca="1">_xlfn.LOGNORM.INV(O2161,'Input Parameters'!$H$30,'Input Parameters'!$I$30)</f>
        <v>1.421403282523833</v>
      </c>
      <c r="Q2161" s="10">
        <f t="shared" ca="1" si="309"/>
        <v>0.99061113238285592</v>
      </c>
      <c r="R2161" s="30">
        <f>IF('Input Parameters'!$E$32=0,0,_xlfn.BETA.INV(Q2161,'Input Parameters'!$L$32,'Input Parameters'!$M$32,'Input Parameters'!$J$32,'Input Parameters'!$K$32))</f>
        <v>0</v>
      </c>
      <c r="S2161" s="10">
        <f t="shared" ca="1" si="310"/>
        <v>0.88321592265591764</v>
      </c>
      <c r="T2161" s="26">
        <f ca="1">_xlfn.LOGNORM.INV(S2161,'Input Parameters'!$H$34,'Input Parameters'!$I$34)</f>
        <v>58.467420771808058</v>
      </c>
      <c r="U2161" s="10">
        <f t="shared" ca="1" si="311"/>
        <v>0.48944389445962766</v>
      </c>
      <c r="V2161" s="30">
        <f ca="1">_xlfn.BETA.INV(U2161,'Input Parameters'!$L$36,'Input Parameters'!$M$36,'Input Parameters'!$J$36,'Input Parameters'!$K$36)</f>
        <v>0.58186746235498599</v>
      </c>
      <c r="W2161" s="2">
        <f ca="1">N2161+(P2161-N2161)*(1-ERF((T2161-R2161)/(2*SQRT(L2161*'Input Parameters'!$E$38))))</f>
        <v>9.9989430724872194E-2</v>
      </c>
      <c r="X2161">
        <f t="shared" ca="1" si="312"/>
        <v>1</v>
      </c>
      <c r="Y2161" s="7"/>
    </row>
    <row r="2162" spans="1:25" ht="15" customHeight="1" x14ac:dyDescent="0.25">
      <c r="A2162" s="139">
        <v>2155</v>
      </c>
      <c r="B2162" s="10">
        <f t="shared" ca="1" si="303"/>
        <v>9.1758831338373592E-2</v>
      </c>
      <c r="C2162" s="60">
        <f ca="1">_xlfn.NORM.INV(B2162,'Input Parameters'!$E$15,'Input Parameters'!$F$15)</f>
        <v>198.8898246922069</v>
      </c>
      <c r="D2162" s="10">
        <f t="shared" ca="1" si="304"/>
        <v>0.16404812583560202</v>
      </c>
      <c r="E2162" s="62">
        <f ca="1">IF(_xlfn.NORM.INV(D2162,'Input Parameters'!$E$17,'Input Parameters'!$F$17)&lt;3500,3500,IF(_xlfn.NORM.INV(D2162,'Input Parameters'!$E$17,'Input Parameters'!$F$17)&gt;5500,5500,_xlfn.NORM.INV(D2162,'Input Parameters'!$E$17,'Input Parameters'!$F$17)))</f>
        <v>4115.4310339652257</v>
      </c>
      <c r="F2162" s="10">
        <f t="shared" ca="1" si="305"/>
        <v>0.64893825220768919</v>
      </c>
      <c r="G2162" s="64">
        <f ca="1">_xlfn.NORM.INV(F2162,'Input Parameters'!$E$20,'Input Parameters'!$F$20)</f>
        <v>285.21245216457805</v>
      </c>
      <c r="H2162" s="57">
        <f ca="1">EXP(E2162*(1/'Input Parameters'!$E$23-1/G2162))</f>
        <v>0.68382732989606165</v>
      </c>
      <c r="I2162" s="10">
        <f t="shared" ca="1" si="306"/>
        <v>0.78073940798225328</v>
      </c>
      <c r="J2162" s="30">
        <f ca="1">_xlfn.BETA.INV(I2162,'Input Parameters'!$L$26,'Input Parameters'!$M$26,'Input Parameters'!$J$26,'Input Parameters'!$K$26)</f>
        <v>0.77656355167730196</v>
      </c>
      <c r="K2162" s="168">
        <f ca="1">('Input Parameters'!$E$27/'Input Parameters'!$E$38)^$J2162</f>
        <v>3.8093039200341192E-3</v>
      </c>
      <c r="L2162" s="69">
        <f ca="1">$H2162*$C2162*'Input Parameters'!$E$25*K2162</f>
        <v>0.51808932321703849</v>
      </c>
      <c r="M2162" s="24">
        <f t="shared" ca="1" si="307"/>
        <v>0.45291442902671664</v>
      </c>
      <c r="N2162" s="15">
        <f ca="1">_xlfn.NORM.INV(M2162,'Input Parameters'!$E$29,'Input Parameters'!$F$29)</f>
        <v>9.9988169861249809E-2</v>
      </c>
      <c r="O2162" s="8">
        <f t="shared" ca="1" si="308"/>
        <v>0.3169205507651679</v>
      </c>
      <c r="P2162" s="30">
        <f ca="1">_xlfn.LOGNORM.INV(O2162,'Input Parameters'!$H$30,'Input Parameters'!$I$30)</f>
        <v>2.1426268981911858</v>
      </c>
      <c r="Q2162" s="10">
        <f t="shared" ca="1" si="309"/>
        <v>0.27187470730091667</v>
      </c>
      <c r="R2162" s="30">
        <f>IF('Input Parameters'!$E$32=0,0,_xlfn.BETA.INV(Q2162,'Input Parameters'!$L$32,'Input Parameters'!$M$32,'Input Parameters'!$J$32,'Input Parameters'!$K$32))</f>
        <v>0</v>
      </c>
      <c r="S2162" s="10">
        <f t="shared" ca="1" si="310"/>
        <v>0.92448340074756175</v>
      </c>
      <c r="T2162" s="26">
        <f ca="1">_xlfn.LOGNORM.INV(S2162,'Input Parameters'!$H$34,'Input Parameters'!$I$34)</f>
        <v>60.276087156872613</v>
      </c>
      <c r="U2162" s="10">
        <f t="shared" ca="1" si="311"/>
        <v>0.95555539457626637</v>
      </c>
      <c r="V2162" s="30">
        <f ca="1">_xlfn.BETA.INV(U2162,'Input Parameters'!$L$36,'Input Parameters'!$M$36,'Input Parameters'!$J$36,'Input Parameters'!$K$36)</f>
        <v>0.87991991625617771</v>
      </c>
      <c r="W2162" s="2">
        <f ca="1">N2162+(P2162-N2162)*(1-ERF((T2162-R2162)/(2*SQRT(L2162*'Input Parameters'!$E$38))))</f>
        <v>9.998817637980327E-2</v>
      </c>
      <c r="X2162">
        <f t="shared" ca="1" si="312"/>
        <v>1</v>
      </c>
      <c r="Y2162" s="7"/>
    </row>
    <row r="2163" spans="1:25" ht="15" customHeight="1" x14ac:dyDescent="0.25">
      <c r="A2163" s="139">
        <v>2156</v>
      </c>
      <c r="B2163" s="10">
        <f t="shared" ca="1" si="303"/>
        <v>0.10936461474358483</v>
      </c>
      <c r="C2163" s="60">
        <f ca="1">_xlfn.NORM.INV(B2163,'Input Parameters'!$E$15,'Input Parameters'!$F$15)</f>
        <v>204.31391763379796</v>
      </c>
      <c r="D2163" s="10">
        <f t="shared" ca="1" si="304"/>
        <v>2.8583104359753975E-2</v>
      </c>
      <c r="E2163" s="62">
        <f ca="1">IF(_xlfn.NORM.INV(D2163,'Input Parameters'!$E$17,'Input Parameters'!$F$17)&lt;3500,3500,IF(_xlfn.NORM.INV(D2163,'Input Parameters'!$E$17,'Input Parameters'!$F$17)&gt;5500,5500,_xlfn.NORM.INV(D2163,'Input Parameters'!$E$17,'Input Parameters'!$F$17)))</f>
        <v>3500</v>
      </c>
      <c r="F2163" s="10">
        <f t="shared" ca="1" si="305"/>
        <v>0.32047755023321423</v>
      </c>
      <c r="G2163" s="64">
        <f ca="1">_xlfn.NORM.INV(F2163,'Input Parameters'!$E$20,'Input Parameters'!$F$20)</f>
        <v>279.52536237150349</v>
      </c>
      <c r="H2163" s="57">
        <f ca="1">EXP(E2163*(1/'Input Parameters'!$E$23-1/G2163))</f>
        <v>0.56389484182922289</v>
      </c>
      <c r="I2163" s="10">
        <f t="shared" ca="1" si="306"/>
        <v>0.48906794536944687</v>
      </c>
      <c r="J2163" s="30">
        <f ca="1">_xlfn.BETA.INV(I2163,'Input Parameters'!$L$26,'Input Parameters'!$M$26,'Input Parameters'!$J$26,'Input Parameters'!$K$26)</f>
        <v>0.6569804822593176</v>
      </c>
      <c r="K2163" s="168">
        <f ca="1">('Input Parameters'!$E$27/'Input Parameters'!$E$38)^$J2163</f>
        <v>8.9819649473637624E-3</v>
      </c>
      <c r="L2163" s="69">
        <f ca="1">$H2163*$C2163*'Input Parameters'!$E$25*K2163</f>
        <v>1.0348262317827046</v>
      </c>
      <c r="M2163" s="24">
        <f t="shared" ca="1" si="307"/>
        <v>0.32996006557827895</v>
      </c>
      <c r="N2163" s="15">
        <f ca="1">_xlfn.NORM.INV(M2163,'Input Parameters'!$E$29,'Input Parameters'!$F$29)</f>
        <v>9.9955997656087148E-2</v>
      </c>
      <c r="O2163" s="8">
        <f t="shared" ca="1" si="308"/>
        <v>2.7232775814381882E-2</v>
      </c>
      <c r="P2163" s="30">
        <f ca="1">_xlfn.LOGNORM.INV(O2163,'Input Parameters'!$H$30,'Input Parameters'!$I$30)</f>
        <v>1.0817691853496141</v>
      </c>
      <c r="Q2163" s="10">
        <f t="shared" ca="1" si="309"/>
        <v>0.26126742681023962</v>
      </c>
      <c r="R2163" s="30">
        <f>IF('Input Parameters'!$E$32=0,0,_xlfn.BETA.INV(Q2163,'Input Parameters'!$L$32,'Input Parameters'!$M$32,'Input Parameters'!$J$32,'Input Parameters'!$K$32))</f>
        <v>0</v>
      </c>
      <c r="S2163" s="10">
        <f t="shared" ca="1" si="310"/>
        <v>0.87929844811850699</v>
      </c>
      <c r="T2163" s="26">
        <f ca="1">_xlfn.LOGNORM.INV(S2163,'Input Parameters'!$H$34,'Input Parameters'!$I$34)</f>
        <v>58.323955229330153</v>
      </c>
      <c r="U2163" s="10">
        <f t="shared" ca="1" si="311"/>
        <v>0.28647934263931751</v>
      </c>
      <c r="V2163" s="30">
        <f ca="1">_xlfn.BETA.INV(U2163,'Input Parameters'!$L$36,'Input Parameters'!$M$36,'Input Parameters'!$J$36,'Input Parameters'!$K$36)</f>
        <v>0.50487975446338629</v>
      </c>
      <c r="W2163" s="2">
        <f ca="1">N2163+(P2163-N2163)*(1-ERF((T2163-R2163)/(2*SQRT(L2163*'Input Parameters'!$E$38))))</f>
        <v>0.10000540254773789</v>
      </c>
      <c r="X2163">
        <f t="shared" ca="1" si="312"/>
        <v>1</v>
      </c>
      <c r="Y2163" s="7"/>
    </row>
    <row r="2164" spans="1:25" ht="15" customHeight="1" x14ac:dyDescent="0.25">
      <c r="A2164" s="139">
        <v>2157</v>
      </c>
      <c r="B2164" s="10">
        <f t="shared" ca="1" si="303"/>
        <v>0.98142713309230023</v>
      </c>
      <c r="C2164" s="60">
        <f ca="1">_xlfn.NORM.INV(B2164,'Input Parameters'!$E$15,'Input Parameters'!$F$15)</f>
        <v>383.91492960914258</v>
      </c>
      <c r="D2164" s="10">
        <f t="shared" ca="1" si="304"/>
        <v>8.2134047761451057E-2</v>
      </c>
      <c r="E2164" s="62">
        <f ca="1">IF(_xlfn.NORM.INV(D2164,'Input Parameters'!$E$17,'Input Parameters'!$F$17)&lt;3500,3500,IF(_xlfn.NORM.INV(D2164,'Input Parameters'!$E$17,'Input Parameters'!$F$17)&gt;5500,5500,_xlfn.NORM.INV(D2164,'Input Parameters'!$E$17,'Input Parameters'!$F$17)))</f>
        <v>3826.3984871759412</v>
      </c>
      <c r="F2164" s="10">
        <f t="shared" ca="1" si="305"/>
        <v>0.28323809113171039</v>
      </c>
      <c r="G2164" s="64">
        <f ca="1">_xlfn.NORM.INV(F2164,'Input Parameters'!$E$20,'Input Parameters'!$F$20)</f>
        <v>278.80923240129744</v>
      </c>
      <c r="H2164" s="57">
        <f ca="1">EXP(E2164*(1/'Input Parameters'!$E$23-1/G2164))</f>
        <v>0.51609032092271678</v>
      </c>
      <c r="I2164" s="10">
        <f t="shared" ca="1" si="306"/>
        <v>0.93554317666495324</v>
      </c>
      <c r="J2164" s="30">
        <f ca="1">_xlfn.BETA.INV(I2164,'Input Parameters'!$L$26,'Input Parameters'!$M$26,'Input Parameters'!$J$26,'Input Parameters'!$K$26)</f>
        <v>0.86417603771257101</v>
      </c>
      <c r="K2164" s="168">
        <f ca="1">('Input Parameters'!$E$27/'Input Parameters'!$E$38)^$J2164</f>
        <v>2.0319583461983304E-3</v>
      </c>
      <c r="L2164" s="69">
        <f ca="1">$H2164*$C2164*'Input Parameters'!$E$25*K2164</f>
        <v>0.40260161832653951</v>
      </c>
      <c r="M2164" s="24">
        <f t="shared" ca="1" si="307"/>
        <v>0.18235835887312923</v>
      </c>
      <c r="N2164" s="15">
        <f ca="1">_xlfn.NORM.INV(M2164,'Input Parameters'!$E$29,'Input Parameters'!$F$29)</f>
        <v>9.9909358590991787E-2</v>
      </c>
      <c r="O2164" s="8">
        <f t="shared" ca="1" si="308"/>
        <v>0.98010384768924663</v>
      </c>
      <c r="P2164" s="30">
        <f ca="1">_xlfn.LOGNORM.INV(O2164,'Input Parameters'!$H$30,'Input Parameters'!$I$30)</f>
        <v>7.0866116601284483</v>
      </c>
      <c r="Q2164" s="10">
        <f t="shared" ca="1" si="309"/>
        <v>0.94907771692540643</v>
      </c>
      <c r="R2164" s="30">
        <f>IF('Input Parameters'!$E$32=0,0,_xlfn.BETA.INV(Q2164,'Input Parameters'!$L$32,'Input Parameters'!$M$32,'Input Parameters'!$J$32,'Input Parameters'!$K$32))</f>
        <v>0</v>
      </c>
      <c r="S2164" s="10">
        <f t="shared" ca="1" si="310"/>
        <v>0.5020136346028562</v>
      </c>
      <c r="T2164" s="26">
        <f ca="1">_xlfn.LOGNORM.INV(S2164,'Input Parameters'!$H$34,'Input Parameters'!$I$34)</f>
        <v>50.439406735380224</v>
      </c>
      <c r="U2164" s="10">
        <f t="shared" ca="1" si="311"/>
        <v>4.1913258583674229E-2</v>
      </c>
      <c r="V2164" s="30">
        <f ca="1">_xlfn.BETA.INV(U2164,'Input Parameters'!$L$36,'Input Parameters'!$M$36,'Input Parameters'!$J$36,'Input Parameters'!$K$36)</f>
        <v>0.37097589333593323</v>
      </c>
      <c r="W2164" s="2">
        <f ca="1">N2164+(P2164-N2164)*(1-ERF((T2164-R2164)/(2*SQRT(L2164*'Input Parameters'!$E$38))))</f>
        <v>9.990949120116055E-2</v>
      </c>
      <c r="X2164">
        <f t="shared" ca="1" si="312"/>
        <v>1</v>
      </c>
      <c r="Y2164" s="7"/>
    </row>
    <row r="2165" spans="1:25" ht="15" customHeight="1" x14ac:dyDescent="0.25">
      <c r="A2165" s="139">
        <v>2158</v>
      </c>
      <c r="B2165" s="10">
        <f t="shared" ca="1" si="303"/>
        <v>0.7730680130033678</v>
      </c>
      <c r="C2165" s="60">
        <f ca="1">_xlfn.NORM.INV(B2165,'Input Parameters'!$E$15,'Input Parameters'!$F$15)</f>
        <v>311.55747797488567</v>
      </c>
      <c r="D2165" s="10">
        <f t="shared" ca="1" si="304"/>
        <v>0.10623195823281029</v>
      </c>
      <c r="E2165" s="62">
        <f ca="1">IF(_xlfn.NORM.INV(D2165,'Input Parameters'!$E$17,'Input Parameters'!$F$17)&lt;3500,3500,IF(_xlfn.NORM.INV(D2165,'Input Parameters'!$E$17,'Input Parameters'!$F$17)&gt;5500,5500,_xlfn.NORM.INV(D2165,'Input Parameters'!$E$17,'Input Parameters'!$F$17)))</f>
        <v>3927.226784597181</v>
      </c>
      <c r="F2165" s="10">
        <f t="shared" ca="1" si="305"/>
        <v>0.32667229822909138</v>
      </c>
      <c r="G2165" s="64">
        <f ca="1">_xlfn.NORM.INV(F2165,'Input Parameters'!$E$20,'Input Parameters'!$F$20)</f>
        <v>279.64089138239933</v>
      </c>
      <c r="H2165" s="57">
        <f ca="1">EXP(E2165*(1/'Input Parameters'!$E$23-1/G2165))</f>
        <v>0.5288700550673846</v>
      </c>
      <c r="I2165" s="10">
        <f t="shared" ca="1" si="306"/>
        <v>0.89572813264766216</v>
      </c>
      <c r="J2165" s="30">
        <f ca="1">_xlfn.BETA.INV(I2165,'Input Parameters'!$L$26,'Input Parameters'!$M$26,'Input Parameters'!$J$26,'Input Parameters'!$K$26)</f>
        <v>0.83633803234094617</v>
      </c>
      <c r="K2165" s="168">
        <f ca="1">('Input Parameters'!$E$27/'Input Parameters'!$E$38)^$J2165</f>
        <v>2.4810521009150451E-3</v>
      </c>
      <c r="L2165" s="69">
        <f ca="1">$H2165*$C2165*'Input Parameters'!$E$25*K2165</f>
        <v>0.40881144118893664</v>
      </c>
      <c r="M2165" s="24">
        <f t="shared" ca="1" si="307"/>
        <v>0.29755922403260782</v>
      </c>
      <c r="N2165" s="15">
        <f ca="1">_xlfn.NORM.INV(M2165,'Input Parameters'!$E$29,'Input Parameters'!$F$29)</f>
        <v>9.994685665517157E-2</v>
      </c>
      <c r="O2165" s="8">
        <f t="shared" ca="1" si="308"/>
        <v>0.75139252020456648</v>
      </c>
      <c r="P2165" s="30">
        <f ca="1">_xlfn.LOGNORM.INV(O2165,'Input Parameters'!$H$30,'Input Parameters'!$I$30)</f>
        <v>3.6977685767849384</v>
      </c>
      <c r="Q2165" s="10">
        <f t="shared" ca="1" si="309"/>
        <v>0.1220452361281541</v>
      </c>
      <c r="R2165" s="30">
        <f>IF('Input Parameters'!$E$32=0,0,_xlfn.BETA.INV(Q2165,'Input Parameters'!$L$32,'Input Parameters'!$M$32,'Input Parameters'!$J$32,'Input Parameters'!$K$32))</f>
        <v>0</v>
      </c>
      <c r="S2165" s="10">
        <f t="shared" ca="1" si="310"/>
        <v>0.2662960196196823</v>
      </c>
      <c r="T2165" s="26">
        <f ca="1">_xlfn.LOGNORM.INV(S2165,'Input Parameters'!$H$34,'Input Parameters'!$I$34)</f>
        <v>46.639119224704899</v>
      </c>
      <c r="U2165" s="10">
        <f t="shared" ca="1" si="311"/>
        <v>0.93115128586717433</v>
      </c>
      <c r="V2165" s="30">
        <f ca="1">_xlfn.BETA.INV(U2165,'Input Parameters'!$L$36,'Input Parameters'!$M$36,'Input Parameters'!$J$36,'Input Parameters'!$K$36)</f>
        <v>0.83942587611609265</v>
      </c>
      <c r="W2165" s="2">
        <f ca="1">N2165+(P2165-N2165)*(1-ERF((T2165-R2165)/(2*SQRT(L2165*'Input Parameters'!$E$38))))</f>
        <v>9.9947755105434841E-2</v>
      </c>
      <c r="X2165">
        <f t="shared" ca="1" si="312"/>
        <v>1</v>
      </c>
      <c r="Y2165" s="7"/>
    </row>
    <row r="2166" spans="1:25" ht="15" customHeight="1" x14ac:dyDescent="0.25">
      <c r="A2166" s="139">
        <v>2159</v>
      </c>
      <c r="B2166" s="10">
        <f t="shared" ca="1" si="303"/>
        <v>0.78709567487454268</v>
      </c>
      <c r="C2166" s="60">
        <f ca="1">_xlfn.NORM.INV(B2166,'Input Parameters'!$E$15,'Input Parameters'!$F$15)</f>
        <v>314.12600949233183</v>
      </c>
      <c r="D2166" s="10">
        <f t="shared" ca="1" si="304"/>
        <v>0.30785490731027421</v>
      </c>
      <c r="E2166" s="62">
        <f ca="1">IF(_xlfn.NORM.INV(D2166,'Input Parameters'!$E$17,'Input Parameters'!$F$17)&lt;3500,3500,IF(_xlfn.NORM.INV(D2166,'Input Parameters'!$E$17,'Input Parameters'!$F$17)&gt;5500,5500,_xlfn.NORM.INV(D2166,'Input Parameters'!$E$17,'Input Parameters'!$F$17)))</f>
        <v>4448.6420870492038</v>
      </c>
      <c r="F2166" s="10">
        <f t="shared" ca="1" si="305"/>
        <v>0.61153574805533706</v>
      </c>
      <c r="G2166" s="64">
        <f ca="1">_xlfn.NORM.INV(F2166,'Input Parameters'!$E$20,'Input Parameters'!$F$20)</f>
        <v>284.54827060298931</v>
      </c>
      <c r="H2166" s="57">
        <f ca="1">EXP(E2166*(1/'Input Parameters'!$E$23-1/G2166))</f>
        <v>0.6393978125765537</v>
      </c>
      <c r="I2166" s="10">
        <f t="shared" ca="1" si="306"/>
        <v>0.97808629745970121</v>
      </c>
      <c r="J2166" s="30">
        <f ca="1">_xlfn.BETA.INV(I2166,'Input Parameters'!$L$26,'Input Parameters'!$M$26,'Input Parameters'!$J$26,'Input Parameters'!$K$26)</f>
        <v>0.90838464774247762</v>
      </c>
      <c r="K2166" s="168">
        <f ca="1">('Input Parameters'!$E$27/'Input Parameters'!$E$38)^$J2166</f>
        <v>1.4797758455519859E-3</v>
      </c>
      <c r="L2166" s="69">
        <f ca="1">$H2166*$C2166*'Input Parameters'!$E$25*K2166</f>
        <v>0.2972151735939606</v>
      </c>
      <c r="M2166" s="24">
        <f t="shared" ca="1" si="307"/>
        <v>7.4888225698747091E-3</v>
      </c>
      <c r="N2166" s="15">
        <f ca="1">_xlfn.NORM.INV(M2166,'Input Parameters'!$E$29,'Input Parameters'!$F$29)</f>
        <v>9.9756708085677173E-2</v>
      </c>
      <c r="O2166" s="8">
        <f t="shared" ca="1" si="308"/>
        <v>0.61827859842304478</v>
      </c>
      <c r="P2166" s="30">
        <f ca="1">_xlfn.LOGNORM.INV(O2166,'Input Parameters'!$H$30,'Input Parameters'!$I$30)</f>
        <v>3.0932105838147494</v>
      </c>
      <c r="Q2166" s="10">
        <f t="shared" ca="1" si="309"/>
        <v>0.60692692835605777</v>
      </c>
      <c r="R2166" s="30">
        <f>IF('Input Parameters'!$E$32=0,0,_xlfn.BETA.INV(Q2166,'Input Parameters'!$L$32,'Input Parameters'!$M$32,'Input Parameters'!$J$32,'Input Parameters'!$K$32))</f>
        <v>0</v>
      </c>
      <c r="S2166" s="10">
        <f t="shared" ca="1" si="310"/>
        <v>0.1442066901396144</v>
      </c>
      <c r="T2166" s="26">
        <f ca="1">_xlfn.LOGNORM.INV(S2166,'Input Parameters'!$H$34,'Input Parameters'!$I$34)</f>
        <v>44.16608561273172</v>
      </c>
      <c r="U2166" s="10">
        <f t="shared" ca="1" si="311"/>
        <v>0.66382921662883909</v>
      </c>
      <c r="V2166" s="30">
        <f ca="1">_xlfn.BETA.INV(U2166,'Input Parameters'!$L$36,'Input Parameters'!$M$36,'Input Parameters'!$J$36,'Input Parameters'!$K$36)</f>
        <v>0.65285551103616579</v>
      </c>
      <c r="W2166" s="2">
        <f ca="1">N2166+(P2166-N2166)*(1-ERF((T2166-R2166)/(2*SQRT(L2166*'Input Parameters'!$E$38))))</f>
        <v>9.9756738421997365E-2</v>
      </c>
      <c r="X2166">
        <f t="shared" ca="1" si="312"/>
        <v>1</v>
      </c>
      <c r="Y2166" s="7"/>
    </row>
    <row r="2167" spans="1:25" ht="15" customHeight="1" x14ac:dyDescent="0.25">
      <c r="A2167" s="139">
        <v>2160</v>
      </c>
      <c r="B2167" s="10">
        <f t="shared" ca="1" si="303"/>
        <v>8.1713628990812359E-2</v>
      </c>
      <c r="C2167" s="60">
        <f ca="1">_xlfn.NORM.INV(B2167,'Input Parameters'!$E$15,'Input Parameters'!$F$15)</f>
        <v>195.44121838147976</v>
      </c>
      <c r="D2167" s="10">
        <f t="shared" ca="1" si="304"/>
        <v>2.7688355844502688E-2</v>
      </c>
      <c r="E2167" s="62">
        <f ca="1">IF(_xlfn.NORM.INV(D2167,'Input Parameters'!$E$17,'Input Parameters'!$F$17)&lt;3500,3500,IF(_xlfn.NORM.INV(D2167,'Input Parameters'!$E$17,'Input Parameters'!$F$17)&gt;5500,5500,_xlfn.NORM.INV(D2167,'Input Parameters'!$E$17,'Input Parameters'!$F$17)))</f>
        <v>3500</v>
      </c>
      <c r="F2167" s="10">
        <f t="shared" ca="1" si="305"/>
        <v>4.3176260920240406E-2</v>
      </c>
      <c r="G2167" s="64">
        <f ca="1">_xlfn.NORM.INV(F2167,'Input Parameters'!$E$20,'Input Parameters'!$F$20)</f>
        <v>271.15976657465052</v>
      </c>
      <c r="H2167" s="57">
        <f ca="1">EXP(E2167*(1/'Input Parameters'!$E$23-1/G2167))</f>
        <v>0.38320624748159998</v>
      </c>
      <c r="I2167" s="10">
        <f t="shared" ca="1" si="306"/>
        <v>0.97013825471681225</v>
      </c>
      <c r="J2167" s="30">
        <f ca="1">_xlfn.BETA.INV(I2167,'Input Parameters'!$L$26,'Input Parameters'!$M$26,'Input Parameters'!$J$26,'Input Parameters'!$K$26)</f>
        <v>0.8976991598011127</v>
      </c>
      <c r="K2167" s="168">
        <f ca="1">('Input Parameters'!$E$27/'Input Parameters'!$E$38)^$J2167</f>
        <v>1.5976565182278691E-3</v>
      </c>
      <c r="L2167" s="69">
        <f ca="1">$H2167*$C2167*'Input Parameters'!$E$25*K2167</f>
        <v>0.11965536002144166</v>
      </c>
      <c r="M2167" s="24">
        <f t="shared" ca="1" si="307"/>
        <v>0.40781641610515496</v>
      </c>
      <c r="N2167" s="15">
        <f ca="1">_xlfn.NORM.INV(M2167,'Input Parameters'!$E$29,'Input Parameters'!$F$29)</f>
        <v>9.997668344196918E-2</v>
      </c>
      <c r="O2167" s="8">
        <f t="shared" ca="1" si="308"/>
        <v>0.7487998630032906</v>
      </c>
      <c r="P2167" s="30">
        <f ca="1">_xlfn.LOGNORM.INV(O2167,'Input Parameters'!$H$30,'Input Parameters'!$I$30)</f>
        <v>3.68354170814247</v>
      </c>
      <c r="Q2167" s="10">
        <f t="shared" ca="1" si="309"/>
        <v>6.558108126687201E-2</v>
      </c>
      <c r="R2167" s="30">
        <f>IF('Input Parameters'!$E$32=0,0,_xlfn.BETA.INV(Q2167,'Input Parameters'!$L$32,'Input Parameters'!$M$32,'Input Parameters'!$J$32,'Input Parameters'!$K$32))</f>
        <v>0</v>
      </c>
      <c r="S2167" s="10">
        <f t="shared" ca="1" si="310"/>
        <v>0.72227774848344828</v>
      </c>
      <c r="T2167" s="26">
        <f ca="1">_xlfn.LOGNORM.INV(S2167,'Input Parameters'!$H$34,'Input Parameters'!$I$34)</f>
        <v>54.247746167062807</v>
      </c>
      <c r="U2167" s="10">
        <f t="shared" ca="1" si="311"/>
        <v>0.93742032490754701</v>
      </c>
      <c r="V2167" s="30">
        <f ca="1">_xlfn.BETA.INV(U2167,'Input Parameters'!$L$36,'Input Parameters'!$M$36,'Input Parameters'!$J$36,'Input Parameters'!$K$36)</f>
        <v>0.84853326904497939</v>
      </c>
      <c r="W2167" s="2">
        <f ca="1">N2167+(P2167-N2167)*(1-ERF((T2167-R2167)/(2*SQRT(L2167*'Input Parameters'!$E$38))))</f>
        <v>9.997668344196918E-2</v>
      </c>
      <c r="X2167">
        <f t="shared" ca="1" si="312"/>
        <v>1</v>
      </c>
      <c r="Y2167" s="7"/>
    </row>
    <row r="2168" spans="1:25" ht="15" customHeight="1" x14ac:dyDescent="0.25">
      <c r="A2168" s="139">
        <v>2161</v>
      </c>
      <c r="B2168" s="10">
        <f t="shared" ca="1" si="303"/>
        <v>0.67909190759119631</v>
      </c>
      <c r="C2168" s="60">
        <f ca="1">_xlfn.NORM.INV(B2168,'Input Parameters'!$E$15,'Input Parameters'!$F$15)</f>
        <v>296.1758732566193</v>
      </c>
      <c r="D2168" s="10">
        <f t="shared" ca="1" si="304"/>
        <v>0.15156401264643593</v>
      </c>
      <c r="E2168" s="62">
        <f ca="1">IF(_xlfn.NORM.INV(D2168,'Input Parameters'!$E$17,'Input Parameters'!$F$17)&lt;3500,3500,IF(_xlfn.NORM.INV(D2168,'Input Parameters'!$E$17,'Input Parameters'!$F$17)&gt;5500,5500,_xlfn.NORM.INV(D2168,'Input Parameters'!$E$17,'Input Parameters'!$F$17)))</f>
        <v>4079.1759656231311</v>
      </c>
      <c r="F2168" s="10">
        <f t="shared" ca="1" si="305"/>
        <v>0.7048104527190111</v>
      </c>
      <c r="G2168" s="64">
        <f ca="1">_xlfn.NORM.INV(F2168,'Input Parameters'!$E$20,'Input Parameters'!$F$20)</f>
        <v>286.25652125300832</v>
      </c>
      <c r="H2168" s="57">
        <f ca="1">EXP(E2168*(1/'Input Parameters'!$E$23-1/G2168))</f>
        <v>0.72286200593443395</v>
      </c>
      <c r="I2168" s="10">
        <f t="shared" ca="1" si="306"/>
        <v>7.0500208328669212E-2</v>
      </c>
      <c r="J2168" s="30">
        <f ca="1">_xlfn.BETA.INV(I2168,'Input Parameters'!$L$26,'Input Parameters'!$M$26,'Input Parameters'!$J$26,'Input Parameters'!$K$26)</f>
        <v>0.41265649603865706</v>
      </c>
      <c r="K2168" s="168">
        <f ca="1">('Input Parameters'!$E$27/'Input Parameters'!$E$38)^$J2168</f>
        <v>5.1819184071960595E-2</v>
      </c>
      <c r="L2168" s="69">
        <f ca="1">$H2168*$C2168*'Input Parameters'!$E$25*K2168</f>
        <v>11.094191207302249</v>
      </c>
      <c r="M2168" s="24">
        <f t="shared" ca="1" si="307"/>
        <v>0.84072096669307073</v>
      </c>
      <c r="N2168" s="15">
        <f ca="1">_xlfn.NORM.INV(M2168,'Input Parameters'!$E$29,'Input Parameters'!$F$29)</f>
        <v>0.10009974254016915</v>
      </c>
      <c r="O2168" s="8">
        <f t="shared" ca="1" si="308"/>
        <v>0.47703250768035144</v>
      </c>
      <c r="P2168" s="30">
        <f ca="1">_xlfn.LOGNORM.INV(O2168,'Input Parameters'!$H$30,'Input Parameters'!$I$30)</f>
        <v>2.6112526745479818</v>
      </c>
      <c r="Q2168" s="10">
        <f t="shared" ca="1" si="309"/>
        <v>6.699507467075283E-2</v>
      </c>
      <c r="R2168" s="30">
        <f>IF('Input Parameters'!$E$32=0,0,_xlfn.BETA.INV(Q2168,'Input Parameters'!$L$32,'Input Parameters'!$M$32,'Input Parameters'!$J$32,'Input Parameters'!$K$32))</f>
        <v>0</v>
      </c>
      <c r="S2168" s="10">
        <f t="shared" ca="1" si="310"/>
        <v>2.3306029863843225E-3</v>
      </c>
      <c r="T2168" s="26">
        <f ca="1">_xlfn.LOGNORM.INV(S2168,'Input Parameters'!$H$34,'Input Parameters'!$I$34)</f>
        <v>35.439226898559831</v>
      </c>
      <c r="U2168" s="10">
        <f t="shared" ca="1" si="311"/>
        <v>0.42305864861456977</v>
      </c>
      <c r="V2168" s="30">
        <f ca="1">_xlfn.BETA.INV(U2168,'Input Parameters'!$L$36,'Input Parameters'!$M$36,'Input Parameters'!$J$36,'Input Parameters'!$K$36)</f>
        <v>0.55688239554904084</v>
      </c>
      <c r="W2168" s="2">
        <f ca="1">N2168+(P2168-N2168)*(1-ERF((T2168-R2168)/(2*SQRT(L2168*'Input Parameters'!$E$38))))</f>
        <v>1.2347367025210971</v>
      </c>
      <c r="X2168">
        <f t="shared" ca="1" si="312"/>
        <v>0</v>
      </c>
      <c r="Y2168" s="7"/>
    </row>
    <row r="2169" spans="1:25" ht="15" customHeight="1" x14ac:dyDescent="0.25">
      <c r="A2169" s="139">
        <v>2162</v>
      </c>
      <c r="B2169" s="10">
        <f t="shared" ca="1" si="303"/>
        <v>0.47315381592397032</v>
      </c>
      <c r="C2169" s="60">
        <f ca="1">_xlfn.NORM.INV(B2169,'Input Parameters'!$E$15,'Input Parameters'!$F$15)</f>
        <v>267.31758216417217</v>
      </c>
      <c r="D2169" s="10">
        <f t="shared" ca="1" si="304"/>
        <v>0.48457938835952041</v>
      </c>
      <c r="E2169" s="62">
        <f ca="1">IF(_xlfn.NORM.INV(D2169,'Input Parameters'!$E$17,'Input Parameters'!$F$17)&lt;3500,3500,IF(_xlfn.NORM.INV(D2169,'Input Parameters'!$E$17,'Input Parameters'!$F$17)&gt;5500,5500,_xlfn.NORM.INV(D2169,'Input Parameters'!$E$17,'Input Parameters'!$F$17)))</f>
        <v>4772.9356398183199</v>
      </c>
      <c r="F2169" s="10">
        <f t="shared" ca="1" si="305"/>
        <v>0.65319767670814033</v>
      </c>
      <c r="G2169" s="64">
        <f ca="1">_xlfn.NORM.INV(F2169,'Input Parameters'!$E$20,'Input Parameters'!$F$20)</f>
        <v>285.28958576605214</v>
      </c>
      <c r="H2169" s="57">
        <f ca="1">EXP(E2169*(1/'Input Parameters'!$E$23-1/G2169))</f>
        <v>0.64645983562125142</v>
      </c>
      <c r="I2169" s="10">
        <f t="shared" ca="1" si="306"/>
        <v>0.64545685123996688</v>
      </c>
      <c r="J2169" s="30">
        <f ca="1">_xlfn.BETA.INV(I2169,'Input Parameters'!$L$26,'Input Parameters'!$M$26,'Input Parameters'!$J$26,'Input Parameters'!$K$26)</f>
        <v>0.71943402559432124</v>
      </c>
      <c r="K2169" s="168">
        <f ca="1">('Input Parameters'!$E$27/'Input Parameters'!$E$38)^$J2169</f>
        <v>5.7387299460222264E-3</v>
      </c>
      <c r="L2169" s="69">
        <f ca="1">$H2169*$C2169*'Input Parameters'!$E$25*K2169</f>
        <v>0.99171038235896258</v>
      </c>
      <c r="M2169" s="24">
        <f t="shared" ca="1" si="307"/>
        <v>0.48946757756166537</v>
      </c>
      <c r="N2169" s="15">
        <f ca="1">_xlfn.NORM.INV(M2169,'Input Parameters'!$E$29,'Input Parameters'!$F$29)</f>
        <v>9.9997359606444097E-2</v>
      </c>
      <c r="O2169" s="8">
        <f t="shared" ca="1" si="308"/>
        <v>0.78033342815563222</v>
      </c>
      <c r="P2169" s="30">
        <f ca="1">_xlfn.LOGNORM.INV(O2169,'Input Parameters'!$H$30,'Input Parameters'!$I$30)</f>
        <v>3.8664697441955336</v>
      </c>
      <c r="Q2169" s="10">
        <f t="shared" ca="1" si="309"/>
        <v>0.85859206092617946</v>
      </c>
      <c r="R2169" s="30">
        <f>IF('Input Parameters'!$E$32=0,0,_xlfn.BETA.INV(Q2169,'Input Parameters'!$L$32,'Input Parameters'!$M$32,'Input Parameters'!$J$32,'Input Parameters'!$K$32))</f>
        <v>0</v>
      </c>
      <c r="S2169" s="10">
        <f t="shared" ca="1" si="310"/>
        <v>0.49061202262692727</v>
      </c>
      <c r="T2169" s="26">
        <f ca="1">_xlfn.LOGNORM.INV(S2169,'Input Parameters'!$H$34,'Input Parameters'!$I$34)</f>
        <v>50.260217706920486</v>
      </c>
      <c r="U2169" s="10">
        <f t="shared" ca="1" si="311"/>
        <v>0.92710283024270024</v>
      </c>
      <c r="V2169" s="30">
        <f ca="1">_xlfn.BETA.INV(U2169,'Input Parameters'!$L$36,'Input Parameters'!$M$36,'Input Parameters'!$J$36,'Input Parameters'!$K$36)</f>
        <v>0.83389576637678564</v>
      </c>
      <c r="W2169" s="2">
        <f ca="1">N2169+(P2169-N2169)*(1-ERF((T2169-R2169)/(2*SQRT(L2169*'Input Parameters'!$E$38))))</f>
        <v>0.10134831548397313</v>
      </c>
      <c r="X2169">
        <f t="shared" ca="1" si="312"/>
        <v>1</v>
      </c>
      <c r="Y2169" s="7"/>
    </row>
    <row r="2170" spans="1:25" ht="15" customHeight="1" x14ac:dyDescent="0.25">
      <c r="A2170" s="139">
        <v>2163</v>
      </c>
      <c r="B2170" s="10">
        <f t="shared" ca="1" si="303"/>
        <v>0.6222913775450033</v>
      </c>
      <c r="C2170" s="60">
        <f ca="1">_xlfn.NORM.INV(B2170,'Input Parameters'!$E$15,'Input Parameters'!$F$15)</f>
        <v>287.84869169903993</v>
      </c>
      <c r="D2170" s="10">
        <f t="shared" ca="1" si="304"/>
        <v>0.76948291353204001</v>
      </c>
      <c r="E2170" s="62">
        <f ca="1">IF(_xlfn.NORM.INV(D2170,'Input Parameters'!$E$17,'Input Parameters'!$F$17)&lt;3500,3500,IF(_xlfn.NORM.INV(D2170,'Input Parameters'!$E$17,'Input Parameters'!$F$17)&gt;5500,5500,_xlfn.NORM.INV(D2170,'Input Parameters'!$E$17,'Input Parameters'!$F$17)))</f>
        <v>5316.0015035768702</v>
      </c>
      <c r="F2170" s="10">
        <f t="shared" ca="1" si="305"/>
        <v>0.22546043181987863</v>
      </c>
      <c r="G2170" s="64">
        <f ca="1">_xlfn.NORM.INV(F2170,'Input Parameters'!$E$20,'Input Parameters'!$F$20)</f>
        <v>277.59899934443411</v>
      </c>
      <c r="H2170" s="57">
        <f ca="1">EXP(E2170*(1/'Input Parameters'!$E$23-1/G2170))</f>
        <v>0.36710505651237557</v>
      </c>
      <c r="I2170" s="10">
        <f t="shared" ca="1" si="306"/>
        <v>0.3786603674757657</v>
      </c>
      <c r="J2170" s="30">
        <f ca="1">_xlfn.BETA.INV(I2170,'Input Parameters'!$L$26,'Input Parameters'!$M$26,'Input Parameters'!$J$26,'Input Parameters'!$K$26)</f>
        <v>0.61061759397633664</v>
      </c>
      <c r="K2170" s="168">
        <f ca="1">('Input Parameters'!$E$27/'Input Parameters'!$E$38)^$J2170</f>
        <v>1.2525677924236889E-2</v>
      </c>
      <c r="L2170" s="69">
        <f ca="1">$H2170*$C2170*'Input Parameters'!$E$25*K2170</f>
        <v>1.3235972824062938</v>
      </c>
      <c r="M2170" s="24">
        <f t="shared" ca="1" si="307"/>
        <v>0.53886053242043452</v>
      </c>
      <c r="N2170" s="15">
        <f ca="1">_xlfn.NORM.INV(M2170,'Input Parameters'!$E$29,'Input Parameters'!$F$29)</f>
        <v>0.10000975634670163</v>
      </c>
      <c r="O2170" s="8">
        <f t="shared" ca="1" si="308"/>
        <v>0.95753508906541518</v>
      </c>
      <c r="P2170" s="30">
        <f ca="1">_xlfn.LOGNORM.INV(O2170,'Input Parameters'!$H$30,'Input Parameters'!$I$30)</f>
        <v>6.0547594707389436</v>
      </c>
      <c r="Q2170" s="10">
        <f t="shared" ca="1" si="309"/>
        <v>0.75528562855300874</v>
      </c>
      <c r="R2170" s="30">
        <f>IF('Input Parameters'!$E$32=0,0,_xlfn.BETA.INV(Q2170,'Input Parameters'!$L$32,'Input Parameters'!$M$32,'Input Parameters'!$J$32,'Input Parameters'!$K$32))</f>
        <v>0</v>
      </c>
      <c r="S2170" s="10">
        <f t="shared" ca="1" si="310"/>
        <v>0.56214384833691899</v>
      </c>
      <c r="T2170" s="26">
        <f ca="1">_xlfn.LOGNORM.INV(S2170,'Input Parameters'!$H$34,'Input Parameters'!$I$34)</f>
        <v>51.399034702338284</v>
      </c>
      <c r="U2170" s="10">
        <f t="shared" ca="1" si="311"/>
        <v>0.91637090628022555</v>
      </c>
      <c r="V2170" s="30">
        <f ca="1">_xlfn.BETA.INV(U2170,'Input Parameters'!$L$36,'Input Parameters'!$M$36,'Input Parameters'!$J$36,'Input Parameters'!$K$36)</f>
        <v>0.82034684672842428</v>
      </c>
      <c r="W2170" s="2">
        <f ca="1">N2170+(P2170-N2170)*(1-ERF((T2170-R2170)/(2*SQRT(L2170*'Input Parameters'!$E$38))))</f>
        <v>0.10943389086352756</v>
      </c>
      <c r="X2170">
        <f t="shared" ca="1" si="312"/>
        <v>1</v>
      </c>
      <c r="Y2170" s="7"/>
    </row>
    <row r="2171" spans="1:25" ht="15" customHeight="1" x14ac:dyDescent="0.25">
      <c r="A2171" s="139">
        <v>2164</v>
      </c>
      <c r="B2171" s="10">
        <f t="shared" ca="1" si="303"/>
        <v>0.13982258636984823</v>
      </c>
      <c r="C2171" s="60">
        <f ca="1">_xlfn.NORM.INV(B2171,'Input Parameters'!$E$15,'Input Parameters'!$F$15)</f>
        <v>212.37776296928337</v>
      </c>
      <c r="D2171" s="10">
        <f t="shared" ca="1" si="304"/>
        <v>0.74961896106576575</v>
      </c>
      <c r="E2171" s="62">
        <f ca="1">IF(_xlfn.NORM.INV(D2171,'Input Parameters'!$E$17,'Input Parameters'!$F$17)&lt;3500,3500,IF(_xlfn.NORM.INV(D2171,'Input Parameters'!$E$17,'Input Parameters'!$F$17)&gt;5500,5500,_xlfn.NORM.INV(D2171,'Input Parameters'!$E$17,'Input Parameters'!$F$17)))</f>
        <v>5271.3038094926978</v>
      </c>
      <c r="F2171" s="10">
        <f t="shared" ca="1" si="305"/>
        <v>0.29943803325815888</v>
      </c>
      <c r="G2171" s="64">
        <f ca="1">_xlfn.NORM.INV(F2171,'Input Parameters'!$E$20,'Input Parameters'!$F$20)</f>
        <v>279.12568292848908</v>
      </c>
      <c r="H2171" s="57">
        <f ca="1">EXP(E2171*(1/'Input Parameters'!$E$23-1/G2171))</f>
        <v>0.41072922604413714</v>
      </c>
      <c r="I2171" s="10">
        <f t="shared" ca="1" si="306"/>
        <v>0.90333072463634878</v>
      </c>
      <c r="J2171" s="30">
        <f ca="1">_xlfn.BETA.INV(I2171,'Input Parameters'!$L$26,'Input Parameters'!$M$26,'Input Parameters'!$J$26,'Input Parameters'!$K$26)</f>
        <v>0.84116811162526528</v>
      </c>
      <c r="K2171" s="168">
        <f ca="1">('Input Parameters'!$E$27/'Input Parameters'!$E$38)^$J2171</f>
        <v>2.3965649253829095E-3</v>
      </c>
      <c r="L2171" s="69">
        <f ca="1">$H2171*$C2171*'Input Parameters'!$E$25*K2171</f>
        <v>0.20905176939750819</v>
      </c>
      <c r="M2171" s="24">
        <f t="shared" ca="1" si="307"/>
        <v>0.24250659673400843</v>
      </c>
      <c r="N2171" s="15">
        <f ca="1">_xlfn.NORM.INV(M2171,'Input Parameters'!$E$29,'Input Parameters'!$F$29)</f>
        <v>9.9930173773512612E-2</v>
      </c>
      <c r="O2171" s="8">
        <f t="shared" ca="1" si="308"/>
        <v>0.20712731866197209</v>
      </c>
      <c r="P2171" s="30">
        <f ca="1">_xlfn.LOGNORM.INV(O2171,'Input Parameters'!$H$30,'Input Parameters'!$I$30)</f>
        <v>1.8246260114458721</v>
      </c>
      <c r="Q2171" s="10">
        <f t="shared" ca="1" si="309"/>
        <v>0.92307081124383272</v>
      </c>
      <c r="R2171" s="30">
        <f>IF('Input Parameters'!$E$32=0,0,_xlfn.BETA.INV(Q2171,'Input Parameters'!$L$32,'Input Parameters'!$M$32,'Input Parameters'!$J$32,'Input Parameters'!$K$32))</f>
        <v>0</v>
      </c>
      <c r="S2171" s="10">
        <f t="shared" ca="1" si="310"/>
        <v>0.3654234554330662</v>
      </c>
      <c r="T2171" s="26">
        <f ca="1">_xlfn.LOGNORM.INV(S2171,'Input Parameters'!$H$34,'Input Parameters'!$I$34)</f>
        <v>48.294173730179196</v>
      </c>
      <c r="U2171" s="10">
        <f t="shared" ca="1" si="311"/>
        <v>0.95747304968877378</v>
      </c>
      <c r="V2171" s="30">
        <f ca="1">_xlfn.BETA.INV(U2171,'Input Parameters'!$L$36,'Input Parameters'!$M$36,'Input Parameters'!$J$36,'Input Parameters'!$K$36)</f>
        <v>0.88383288531440063</v>
      </c>
      <c r="W2171" s="2">
        <f ca="1">N2171+(P2171-N2171)*(1-ERF((T2171-R2171)/(2*SQRT(L2171*'Input Parameters'!$E$38))))</f>
        <v>9.9930173773652195E-2</v>
      </c>
      <c r="X2171">
        <f t="shared" ca="1" si="312"/>
        <v>1</v>
      </c>
      <c r="Y2171" s="7"/>
    </row>
    <row r="2172" spans="1:25" ht="15" customHeight="1" x14ac:dyDescent="0.25">
      <c r="A2172" s="139">
        <v>2165</v>
      </c>
      <c r="B2172" s="10">
        <f t="shared" ca="1" si="303"/>
        <v>0.25393712450837369</v>
      </c>
      <c r="C2172" s="60">
        <f ca="1">_xlfn.NORM.INV(B2172,'Input Parameters'!$E$15,'Input Parameters'!$F$15)</f>
        <v>235.08294220256761</v>
      </c>
      <c r="D2172" s="10">
        <f t="shared" ca="1" si="304"/>
        <v>0.13805803237321423</v>
      </c>
      <c r="E2172" s="62">
        <f ca="1">IF(_xlfn.NORM.INV(D2172,'Input Parameters'!$E$17,'Input Parameters'!$F$17)&lt;3500,3500,IF(_xlfn.NORM.INV(D2172,'Input Parameters'!$E$17,'Input Parameters'!$F$17)&gt;5500,5500,_xlfn.NORM.INV(D2172,'Input Parameters'!$E$17,'Input Parameters'!$F$17)))</f>
        <v>4037.6399614726474</v>
      </c>
      <c r="F2172" s="10">
        <f t="shared" ca="1" si="305"/>
        <v>8.6702163168057234E-2</v>
      </c>
      <c r="G2172" s="64">
        <f ca="1">_xlfn.NORM.INV(F2172,'Input Parameters'!$E$20,'Input Parameters'!$F$20)</f>
        <v>273.52898082071084</v>
      </c>
      <c r="H2172" s="57">
        <f ca="1">EXP(E2172*(1/'Input Parameters'!$E$23-1/G2172))</f>
        <v>0.37623215910060565</v>
      </c>
      <c r="I2172" s="10">
        <f t="shared" ca="1" si="306"/>
        <v>0.5377308291356373</v>
      </c>
      <c r="J2172" s="30">
        <f ca="1">_xlfn.BETA.INV(I2172,'Input Parameters'!$L$26,'Input Parameters'!$M$26,'Input Parameters'!$J$26,'Input Parameters'!$K$26)</f>
        <v>0.67651840967458843</v>
      </c>
      <c r="K2172" s="168">
        <f ca="1">('Input Parameters'!$E$27/'Input Parameters'!$E$38)^$J2172</f>
        <v>7.8074050960107496E-3</v>
      </c>
      <c r="L2172" s="69">
        <f ca="1">$H2172*$C2172*'Input Parameters'!$E$25*K2172</f>
        <v>0.69053190008435195</v>
      </c>
      <c r="M2172" s="24">
        <f t="shared" ca="1" si="307"/>
        <v>0.22724783921763092</v>
      </c>
      <c r="N2172" s="15">
        <f ca="1">_xlfn.NORM.INV(M2172,'Input Parameters'!$E$29,'Input Parameters'!$F$29)</f>
        <v>9.9925205888829707E-2</v>
      </c>
      <c r="O2172" s="8">
        <f t="shared" ca="1" si="308"/>
        <v>6.7015162232853531E-2</v>
      </c>
      <c r="P2172" s="30">
        <f ca="1">_xlfn.LOGNORM.INV(O2172,'Input Parameters'!$H$30,'Input Parameters'!$I$30)</f>
        <v>1.3221074185187669</v>
      </c>
      <c r="Q2172" s="10">
        <f t="shared" ca="1" si="309"/>
        <v>0.8047248753430879</v>
      </c>
      <c r="R2172" s="30">
        <f>IF('Input Parameters'!$E$32=0,0,_xlfn.BETA.INV(Q2172,'Input Parameters'!$L$32,'Input Parameters'!$M$32,'Input Parameters'!$J$32,'Input Parameters'!$K$32))</f>
        <v>0</v>
      </c>
      <c r="S2172" s="10">
        <f t="shared" ca="1" si="310"/>
        <v>8.6096818583719981E-2</v>
      </c>
      <c r="T2172" s="26">
        <f ca="1">_xlfn.LOGNORM.INV(S2172,'Input Parameters'!$H$34,'Input Parameters'!$I$34)</f>
        <v>42.527743126764676</v>
      </c>
      <c r="U2172" s="10">
        <f t="shared" ca="1" si="311"/>
        <v>0.2641913496177446</v>
      </c>
      <c r="V2172" s="30">
        <f ca="1">_xlfn.BETA.INV(U2172,'Input Parameters'!$L$36,'Input Parameters'!$M$36,'Input Parameters'!$J$36,'Input Parameters'!$K$36)</f>
        <v>0.49595600544582813</v>
      </c>
      <c r="W2172" s="2">
        <f ca="1">N2172+(P2172-N2172)*(1-ERF((T2172-R2172)/(2*SQRT(L2172*'Input Parameters'!$E$38))))</f>
        <v>0.10028692763043696</v>
      </c>
      <c r="X2172">
        <f t="shared" ca="1" si="312"/>
        <v>1</v>
      </c>
      <c r="Y2172" s="7"/>
    </row>
    <row r="2173" spans="1:25" ht="15" customHeight="1" x14ac:dyDescent="0.25">
      <c r="A2173" s="139">
        <v>2166</v>
      </c>
      <c r="B2173" s="10">
        <f t="shared" ca="1" si="303"/>
        <v>0.99552333898408119</v>
      </c>
      <c r="C2173" s="60">
        <f ca="1">_xlfn.NORM.INV(B2173,'Input Parameters'!$E$15,'Input Parameters'!$F$15)</f>
        <v>412.61971228719511</v>
      </c>
      <c r="D2173" s="10">
        <f t="shared" ca="1" si="304"/>
        <v>8.397180872194232E-2</v>
      </c>
      <c r="E2173" s="62">
        <f ca="1">IF(_xlfn.NORM.INV(D2173,'Input Parameters'!$E$17,'Input Parameters'!$F$17)&lt;3500,3500,IF(_xlfn.NORM.INV(D2173,'Input Parameters'!$E$17,'Input Parameters'!$F$17)&gt;5500,5500,_xlfn.NORM.INV(D2173,'Input Parameters'!$E$17,'Input Parameters'!$F$17)))</f>
        <v>3834.8109255519221</v>
      </c>
      <c r="F2173" s="10">
        <f t="shared" ca="1" si="305"/>
        <v>0.72348268291118223</v>
      </c>
      <c r="G2173" s="64">
        <f ca="1">_xlfn.NORM.INV(F2173,'Input Parameters'!$E$20,'Input Parameters'!$F$20)</f>
        <v>286.62456694475929</v>
      </c>
      <c r="H2173" s="57">
        <f ca="1">EXP(E2173*(1/'Input Parameters'!$E$23-1/G2173))</f>
        <v>0.7498414650867824</v>
      </c>
      <c r="I2173" s="10">
        <f t="shared" ca="1" si="306"/>
        <v>0.54359534956388356</v>
      </c>
      <c r="J2173" s="30">
        <f ca="1">_xlfn.BETA.INV(I2173,'Input Parameters'!$L$26,'Input Parameters'!$M$26,'Input Parameters'!$J$26,'Input Parameters'!$K$26)</f>
        <v>0.67885535788082429</v>
      </c>
      <c r="K2173" s="168">
        <f ca="1">('Input Parameters'!$E$27/'Input Parameters'!$E$38)^$J2173</f>
        <v>7.6776205091122346E-3</v>
      </c>
      <c r="L2173" s="69">
        <f ca="1">$H2173*$C2173*'Input Parameters'!$E$25*K2173</f>
        <v>2.3754509454330908</v>
      </c>
      <c r="M2173" s="24">
        <f t="shared" ca="1" si="307"/>
        <v>0.1148696106885837</v>
      </c>
      <c r="N2173" s="15">
        <f ca="1">_xlfn.NORM.INV(M2173,'Input Parameters'!$E$29,'Input Parameters'!$F$29)</f>
        <v>9.987989691157946E-2</v>
      </c>
      <c r="O2173" s="8">
        <f t="shared" ca="1" si="308"/>
        <v>0.11148874377501894</v>
      </c>
      <c r="P2173" s="30">
        <f ca="1">_xlfn.LOGNORM.INV(O2173,'Input Parameters'!$H$30,'Input Parameters'!$I$30)</f>
        <v>1.5088899804248375</v>
      </c>
      <c r="Q2173" s="10">
        <f t="shared" ca="1" si="309"/>
        <v>0.19177329018385203</v>
      </c>
      <c r="R2173" s="30">
        <f>IF('Input Parameters'!$E$32=0,0,_xlfn.BETA.INV(Q2173,'Input Parameters'!$L$32,'Input Parameters'!$M$32,'Input Parameters'!$J$32,'Input Parameters'!$K$32))</f>
        <v>0</v>
      </c>
      <c r="S2173" s="10">
        <f t="shared" ca="1" si="310"/>
        <v>7.1402840544778745E-2</v>
      </c>
      <c r="T2173" s="26">
        <f ca="1">_xlfn.LOGNORM.INV(S2173,'Input Parameters'!$H$34,'Input Parameters'!$I$34)</f>
        <v>42.000267759505086</v>
      </c>
      <c r="U2173" s="10">
        <f t="shared" ca="1" si="311"/>
        <v>9.39706214614493E-2</v>
      </c>
      <c r="V2173" s="30">
        <f ca="1">_xlfn.BETA.INV(U2173,'Input Parameters'!$L$36,'Input Parameters'!$M$36,'Input Parameters'!$J$36,'Input Parameters'!$K$36)</f>
        <v>0.41299339901217247</v>
      </c>
      <c r="W2173" s="2">
        <f ca="1">N2173+(P2173-N2173)*(1-ERF((T2173-R2173)/(2*SQRT(L2173*'Input Parameters'!$E$38))))</f>
        <v>0.17595152077148296</v>
      </c>
      <c r="X2173">
        <f t="shared" ca="1" si="312"/>
        <v>1</v>
      </c>
      <c r="Y2173" s="7"/>
    </row>
    <row r="2174" spans="1:25" ht="15" customHeight="1" x14ac:dyDescent="0.25">
      <c r="A2174" s="139">
        <v>2167</v>
      </c>
      <c r="B2174" s="10">
        <f t="shared" ca="1" si="303"/>
        <v>0.75599954293626492</v>
      </c>
      <c r="C2174" s="60">
        <f ca="1">_xlfn.NORM.INV(B2174,'Input Parameters'!$E$15,'Input Parameters'!$F$15)</f>
        <v>308.54991108505033</v>
      </c>
      <c r="D2174" s="10">
        <f t="shared" ca="1" si="304"/>
        <v>0.10746822813382628</v>
      </c>
      <c r="E2174" s="62">
        <f ca="1">IF(_xlfn.NORM.INV(D2174,'Input Parameters'!$E$17,'Input Parameters'!$F$17)&lt;3500,3500,IF(_xlfn.NORM.INV(D2174,'Input Parameters'!$E$17,'Input Parameters'!$F$17)&gt;5500,5500,_xlfn.NORM.INV(D2174,'Input Parameters'!$E$17,'Input Parameters'!$F$17)))</f>
        <v>3931.9263039443849</v>
      </c>
      <c r="F2174" s="10">
        <f t="shared" ca="1" si="305"/>
        <v>0.16287987219326827</v>
      </c>
      <c r="G2174" s="64">
        <f ca="1">_xlfn.NORM.INV(F2174,'Input Parameters'!$E$20,'Input Parameters'!$F$20)</f>
        <v>276.06597306029698</v>
      </c>
      <c r="H2174" s="57">
        <f ca="1">EXP(E2174*(1/'Input Parameters'!$E$23-1/G2174))</f>
        <v>0.44049640511374771</v>
      </c>
      <c r="I2174" s="10">
        <f t="shared" ca="1" si="306"/>
        <v>0.74884321719267877</v>
      </c>
      <c r="J2174" s="30">
        <f ca="1">_xlfn.BETA.INV(I2174,'Input Parameters'!$L$26,'Input Parameters'!$M$26,'Input Parameters'!$J$26,'Input Parameters'!$K$26)</f>
        <v>0.76239322539172893</v>
      </c>
      <c r="K2174" s="168">
        <f ca="1">('Input Parameters'!$E$27/'Input Parameters'!$E$38)^$J2174</f>
        <v>4.2168590981061758E-3</v>
      </c>
      <c r="L2174" s="69">
        <f ca="1">$H2174*$C2174*'Input Parameters'!$E$25*K2174</f>
        <v>0.57313493830473838</v>
      </c>
      <c r="M2174" s="24">
        <f t="shared" ca="1" si="307"/>
        <v>0.22291285369524427</v>
      </c>
      <c r="N2174" s="15">
        <f ca="1">_xlfn.NORM.INV(M2174,'Input Parameters'!$E$29,'Input Parameters'!$F$29)</f>
        <v>9.9923760737634898E-2</v>
      </c>
      <c r="O2174" s="8">
        <f t="shared" ca="1" si="308"/>
        <v>0.41950069067605533</v>
      </c>
      <c r="P2174" s="30">
        <f ca="1">_xlfn.LOGNORM.INV(O2174,'Input Parameters'!$H$30,'Input Parameters'!$I$30)</f>
        <v>2.4377279802678768</v>
      </c>
      <c r="Q2174" s="10">
        <f t="shared" ca="1" si="309"/>
        <v>0.94014632716620161</v>
      </c>
      <c r="R2174" s="30">
        <f>IF('Input Parameters'!$E$32=0,0,_xlfn.BETA.INV(Q2174,'Input Parameters'!$L$32,'Input Parameters'!$M$32,'Input Parameters'!$J$32,'Input Parameters'!$K$32))</f>
        <v>0</v>
      </c>
      <c r="S2174" s="10">
        <f t="shared" ca="1" si="310"/>
        <v>0.60633207895660424</v>
      </c>
      <c r="T2174" s="26">
        <f ca="1">_xlfn.LOGNORM.INV(S2174,'Input Parameters'!$H$34,'Input Parameters'!$I$34)</f>
        <v>52.129713940673511</v>
      </c>
      <c r="U2174" s="10">
        <f t="shared" ca="1" si="311"/>
        <v>0.12212888526504118</v>
      </c>
      <c r="V2174" s="30">
        <f ca="1">_xlfn.BETA.INV(U2174,'Input Parameters'!$L$36,'Input Parameters'!$M$36,'Input Parameters'!$J$36,'Input Parameters'!$K$36)</f>
        <v>0.43000770053105497</v>
      </c>
      <c r="W2174" s="2">
        <f ca="1">N2174+(P2174-N2174)*(1-ERF((T2174-R2174)/(2*SQRT(L2174*'Input Parameters'!$E$38))))</f>
        <v>9.9926382605449643E-2</v>
      </c>
      <c r="X2174">
        <f t="shared" ca="1" si="312"/>
        <v>1</v>
      </c>
      <c r="Y2174" s="7"/>
    </row>
    <row r="2175" spans="1:25" ht="15" customHeight="1" x14ac:dyDescent="0.25">
      <c r="A2175" s="139">
        <v>2168</v>
      </c>
      <c r="B2175" s="10">
        <f t="shared" ca="1" si="303"/>
        <v>0.8900744815786561</v>
      </c>
      <c r="C2175" s="60">
        <f ca="1">_xlfn.NORM.INV(B2175,'Input Parameters'!$E$15,'Input Parameters'!$F$15)</f>
        <v>337.45844951887005</v>
      </c>
      <c r="D2175" s="10">
        <f t="shared" ca="1" si="304"/>
        <v>0.39871409082315001</v>
      </c>
      <c r="E2175" s="62">
        <f ca="1">IF(_xlfn.NORM.INV(D2175,'Input Parameters'!$E$17,'Input Parameters'!$F$17)&lt;3500,3500,IF(_xlfn.NORM.INV(D2175,'Input Parameters'!$E$17,'Input Parameters'!$F$17)&gt;5500,5500,_xlfn.NORM.INV(D2175,'Input Parameters'!$E$17,'Input Parameters'!$F$17)))</f>
        <v>4620.326148490889</v>
      </c>
      <c r="F2175" s="10">
        <f t="shared" ca="1" si="305"/>
        <v>6.2759236504517202E-2</v>
      </c>
      <c r="G2175" s="64">
        <f ca="1">_xlfn.NORM.INV(F2175,'Input Parameters'!$E$20,'Input Parameters'!$F$20)</f>
        <v>272.38549243362326</v>
      </c>
      <c r="H2175" s="57">
        <f ca="1">EXP(E2175*(1/'Input Parameters'!$E$23-1/G2175))</f>
        <v>0.30436306306279798</v>
      </c>
      <c r="I2175" s="10">
        <f t="shared" ca="1" si="306"/>
        <v>0.8205210250238163</v>
      </c>
      <c r="J2175" s="30">
        <f ca="1">_xlfn.BETA.INV(I2175,'Input Parameters'!$L$26,'Input Parameters'!$M$26,'Input Parameters'!$J$26,'Input Parameters'!$K$26)</f>
        <v>0.79529602915476483</v>
      </c>
      <c r="K2175" s="168">
        <f ca="1">('Input Parameters'!$E$27/'Input Parameters'!$E$38)^$J2175</f>
        <v>3.3303518808271205E-3</v>
      </c>
      <c r="L2175" s="69">
        <f ca="1">$H2175*$C2175*'Input Parameters'!$E$25*K2175</f>
        <v>0.34206006652222781</v>
      </c>
      <c r="M2175" s="24">
        <f t="shared" ca="1" si="307"/>
        <v>3.1132591323805303E-2</v>
      </c>
      <c r="N2175" s="15">
        <f ca="1">_xlfn.NORM.INV(M2175,'Input Parameters'!$E$29,'Input Parameters'!$F$29)</f>
        <v>9.9813559736152704E-2</v>
      </c>
      <c r="O2175" s="8">
        <f t="shared" ca="1" si="308"/>
        <v>2.6465934637460831E-2</v>
      </c>
      <c r="P2175" s="30">
        <f ca="1">_xlfn.LOGNORM.INV(O2175,'Input Parameters'!$H$30,'Input Parameters'!$I$30)</f>
        <v>1.0754710935005958</v>
      </c>
      <c r="Q2175" s="10">
        <f t="shared" ca="1" si="309"/>
        <v>0.54723611663940364</v>
      </c>
      <c r="R2175" s="30">
        <f>IF('Input Parameters'!$E$32=0,0,_xlfn.BETA.INV(Q2175,'Input Parameters'!$L$32,'Input Parameters'!$M$32,'Input Parameters'!$J$32,'Input Parameters'!$K$32))</f>
        <v>0</v>
      </c>
      <c r="S2175" s="10">
        <f t="shared" ca="1" si="310"/>
        <v>0.36999801620734796</v>
      </c>
      <c r="T2175" s="26">
        <f ca="1">_xlfn.LOGNORM.INV(S2175,'Input Parameters'!$H$34,'Input Parameters'!$I$34)</f>
        <v>48.367234890239267</v>
      </c>
      <c r="U2175" s="10">
        <f t="shared" ca="1" si="311"/>
        <v>0.17849712291112896</v>
      </c>
      <c r="V2175" s="30">
        <f ca="1">_xlfn.BETA.INV(U2175,'Input Parameters'!$L$36,'Input Parameters'!$M$36,'Input Parameters'!$J$36,'Input Parameters'!$K$36)</f>
        <v>0.45885431702444751</v>
      </c>
      <c r="W2175" s="2">
        <f ca="1">N2175+(P2175-N2175)*(1-ERF((T2175-R2175)/(2*SQRT(L2175*'Input Parameters'!$E$38))))</f>
        <v>9.9813564598993834E-2</v>
      </c>
      <c r="X2175">
        <f t="shared" ca="1" si="312"/>
        <v>1</v>
      </c>
      <c r="Y2175" s="7"/>
    </row>
    <row r="2176" spans="1:25" ht="15" customHeight="1" x14ac:dyDescent="0.25">
      <c r="A2176" s="139">
        <v>2169</v>
      </c>
      <c r="B2176" s="10">
        <f t="shared" ca="1" si="303"/>
        <v>0.91973565237058297</v>
      </c>
      <c r="C2176" s="60">
        <f ca="1">_xlfn.NORM.INV(B2176,'Input Parameters'!$E$15,'Input Parameters'!$F$15)</f>
        <v>347.01661853381972</v>
      </c>
      <c r="D2176" s="10">
        <f t="shared" ca="1" si="304"/>
        <v>0.42004112990086206</v>
      </c>
      <c r="E2176" s="62">
        <f ca="1">IF(_xlfn.NORM.INV(D2176,'Input Parameters'!$E$17,'Input Parameters'!$F$17)&lt;3500,3500,IF(_xlfn.NORM.INV(D2176,'Input Parameters'!$E$17,'Input Parameters'!$F$17)&gt;5500,5500,_xlfn.NORM.INV(D2176,'Input Parameters'!$E$17,'Input Parameters'!$F$17)))</f>
        <v>4658.7482178919763</v>
      </c>
      <c r="F2176" s="10">
        <f t="shared" ca="1" si="305"/>
        <v>0.43513385979205343</v>
      </c>
      <c r="G2176" s="64">
        <f ca="1">_xlfn.NORM.INV(F2176,'Input Parameters'!$E$20,'Input Parameters'!$F$20)</f>
        <v>281.5557664841524</v>
      </c>
      <c r="H2176" s="57">
        <f ca="1">EXP(E2176*(1/'Input Parameters'!$E$23-1/G2176))</f>
        <v>0.52604710873350247</v>
      </c>
      <c r="I2176" s="10">
        <f t="shared" ca="1" si="306"/>
        <v>0.79649128723286622</v>
      </c>
      <c r="J2176" s="30">
        <f ca="1">_xlfn.BETA.INV(I2176,'Input Parameters'!$L$26,'Input Parameters'!$M$26,'Input Parameters'!$J$26,'Input Parameters'!$K$26)</f>
        <v>0.78381702273834808</v>
      </c>
      <c r="K2176" s="168">
        <f ca="1">('Input Parameters'!$E$27/'Input Parameters'!$E$38)^$J2176</f>
        <v>3.6161761451641221E-3</v>
      </c>
      <c r="L2176" s="69">
        <f ca="1">$H2176*$C2176*'Input Parameters'!$E$25*K2176</f>
        <v>0.66012242811261612</v>
      </c>
      <c r="M2176" s="24">
        <f t="shared" ca="1" si="307"/>
        <v>0.54354528518458312</v>
      </c>
      <c r="N2176" s="15">
        <f ca="1">_xlfn.NORM.INV(M2176,'Input Parameters'!$E$29,'Input Parameters'!$F$29)</f>
        <v>0.10001093694929959</v>
      </c>
      <c r="O2176" s="8">
        <f t="shared" ca="1" si="308"/>
        <v>0.90925532160418554</v>
      </c>
      <c r="P2176" s="30">
        <f ca="1">_xlfn.LOGNORM.INV(O2176,'Input Parameters'!$H$30,'Input Parameters'!$I$30)</f>
        <v>5.0441429999704726</v>
      </c>
      <c r="Q2176" s="10">
        <f t="shared" ca="1" si="309"/>
        <v>0.84998215689076628</v>
      </c>
      <c r="R2176" s="30">
        <f>IF('Input Parameters'!$E$32=0,0,_xlfn.BETA.INV(Q2176,'Input Parameters'!$L$32,'Input Parameters'!$M$32,'Input Parameters'!$J$32,'Input Parameters'!$K$32))</f>
        <v>0</v>
      </c>
      <c r="S2176" s="10">
        <f t="shared" ca="1" si="310"/>
        <v>0.9150007468318434</v>
      </c>
      <c r="T2176" s="26">
        <f ca="1">_xlfn.LOGNORM.INV(S2176,'Input Parameters'!$H$34,'Input Parameters'!$I$34)</f>
        <v>59.800015817217449</v>
      </c>
      <c r="U2176" s="10">
        <f t="shared" ca="1" si="311"/>
        <v>0.21574534354992758</v>
      </c>
      <c r="V2176" s="30">
        <f ca="1">_xlfn.BETA.INV(U2176,'Input Parameters'!$L$36,'Input Parameters'!$M$36,'Input Parameters'!$J$36,'Input Parameters'!$K$36)</f>
        <v>0.47566594864600698</v>
      </c>
      <c r="W2176" s="2">
        <f ca="1">N2176+(P2176-N2176)*(1-ERF((T2176-R2176)/(2*SQRT(L2176*'Input Parameters'!$E$38))))</f>
        <v>0.10001189898762063</v>
      </c>
      <c r="X2176">
        <f t="shared" ca="1" si="312"/>
        <v>1</v>
      </c>
      <c r="Y2176" s="7"/>
    </row>
    <row r="2177" spans="1:25" ht="15" customHeight="1" x14ac:dyDescent="0.25">
      <c r="A2177" s="139">
        <v>2170</v>
      </c>
      <c r="B2177" s="10">
        <f t="shared" ca="1" si="303"/>
        <v>0.33807030644917102</v>
      </c>
      <c r="C2177" s="60">
        <f ca="1">_xlfn.NORM.INV(B2177,'Input Parameters'!$E$15,'Input Parameters'!$F$15)</f>
        <v>248.32868358518348</v>
      </c>
      <c r="D2177" s="10">
        <f t="shared" ca="1" si="304"/>
        <v>0.42682047184727534</v>
      </c>
      <c r="E2177" s="62">
        <f ca="1">IF(_xlfn.NORM.INV(D2177,'Input Parameters'!$E$17,'Input Parameters'!$F$17)&lt;3500,3500,IF(_xlfn.NORM.INV(D2177,'Input Parameters'!$E$17,'Input Parameters'!$F$17)&gt;5500,5500,_xlfn.NORM.INV(D2177,'Input Parameters'!$E$17,'Input Parameters'!$F$17)))</f>
        <v>4670.8675945987889</v>
      </c>
      <c r="F2177" s="10">
        <f t="shared" ca="1" si="305"/>
        <v>0.37110453078657102</v>
      </c>
      <c r="G2177" s="64">
        <f ca="1">_xlfn.NORM.INV(F2177,'Input Parameters'!$E$20,'Input Parameters'!$F$20)</f>
        <v>280.44617310761123</v>
      </c>
      <c r="H2177" s="57">
        <f ca="1">EXP(E2177*(1/'Input Parameters'!$E$23-1/G2177))</f>
        <v>0.49180529520864802</v>
      </c>
      <c r="I2177" s="10">
        <f t="shared" ca="1" si="306"/>
        <v>0.21033658088046192</v>
      </c>
      <c r="J2177" s="30">
        <f ca="1">_xlfn.BETA.INV(I2177,'Input Parameters'!$L$26,'Input Parameters'!$M$26,'Input Parameters'!$J$26,'Input Parameters'!$K$26)</f>
        <v>0.52612689191300144</v>
      </c>
      <c r="K2177" s="168">
        <f ca="1">('Input Parameters'!$E$27/'Input Parameters'!$E$38)^$J2177</f>
        <v>2.2961860130480054E-2</v>
      </c>
      <c r="L2177" s="69">
        <f ca="1">$H2177*$C2177*'Input Parameters'!$E$25*K2177</f>
        <v>2.804317317492214</v>
      </c>
      <c r="M2177" s="24">
        <f t="shared" ca="1" si="307"/>
        <v>0.10747760360320224</v>
      </c>
      <c r="N2177" s="15">
        <f ca="1">_xlfn.NORM.INV(M2177,'Input Parameters'!$E$29,'Input Parameters'!$F$29)</f>
        <v>9.9875994542034524E-2</v>
      </c>
      <c r="O2177" s="8">
        <f t="shared" ca="1" si="308"/>
        <v>0.44875838831489867</v>
      </c>
      <c r="P2177" s="30">
        <f ca="1">_xlfn.LOGNORM.INV(O2177,'Input Parameters'!$H$30,'Input Parameters'!$I$30)</f>
        <v>2.524892267261289</v>
      </c>
      <c r="Q2177" s="10">
        <f t="shared" ca="1" si="309"/>
        <v>0.84294635677725038</v>
      </c>
      <c r="R2177" s="30">
        <f>IF('Input Parameters'!$E$32=0,0,_xlfn.BETA.INV(Q2177,'Input Parameters'!$L$32,'Input Parameters'!$M$32,'Input Parameters'!$J$32,'Input Parameters'!$K$32))</f>
        <v>0</v>
      </c>
      <c r="S2177" s="10">
        <f t="shared" ca="1" si="310"/>
        <v>0.75426694881072398</v>
      </c>
      <c r="T2177" s="26">
        <f ca="1">_xlfn.LOGNORM.INV(S2177,'Input Parameters'!$H$34,'Input Parameters'!$I$34)</f>
        <v>54.916206403145281</v>
      </c>
      <c r="U2177" s="10">
        <f t="shared" ca="1" si="311"/>
        <v>0.48355839971361869</v>
      </c>
      <c r="V2177" s="30">
        <f ca="1">_xlfn.BETA.INV(U2177,'Input Parameters'!$L$36,'Input Parameters'!$M$36,'Input Parameters'!$J$36,'Input Parameters'!$K$36)</f>
        <v>0.57963317004988557</v>
      </c>
      <c r="W2177" s="2">
        <f ca="1">N2177+(P2177-N2177)*(1-ERF((T2177-R2177)/(2*SQRT(L2177*'Input Parameters'!$E$38))))</f>
        <v>0.1493545095436952</v>
      </c>
      <c r="X2177">
        <f t="shared" ca="1" si="312"/>
        <v>1</v>
      </c>
      <c r="Y2177" s="7"/>
    </row>
    <row r="2178" spans="1:25" ht="15" customHeight="1" x14ac:dyDescent="0.25">
      <c r="A2178" s="139">
        <v>2171</v>
      </c>
      <c r="B2178" s="10">
        <f t="shared" ca="1" si="303"/>
        <v>0.31851184293488921</v>
      </c>
      <c r="C2178" s="60">
        <f ca="1">_xlfn.NORM.INV(B2178,'Input Parameters'!$E$15,'Input Parameters'!$F$15)</f>
        <v>245.39525298982133</v>
      </c>
      <c r="D2178" s="10">
        <f t="shared" ca="1" si="304"/>
        <v>0.32723396900912782</v>
      </c>
      <c r="E2178" s="62">
        <f ca="1">IF(_xlfn.NORM.INV(D2178,'Input Parameters'!$E$17,'Input Parameters'!$F$17)&lt;3500,3500,IF(_xlfn.NORM.INV(D2178,'Input Parameters'!$E$17,'Input Parameters'!$F$17)&gt;5500,5500,_xlfn.NORM.INV(D2178,'Input Parameters'!$E$17,'Input Parameters'!$F$17)))</f>
        <v>4486.7052472625528</v>
      </c>
      <c r="F2178" s="10">
        <f t="shared" ca="1" si="305"/>
        <v>0.75938436783644159</v>
      </c>
      <c r="G2178" s="64">
        <f ca="1">_xlfn.NORM.INV(F2178,'Input Parameters'!$E$20,'Input Parameters'!$F$20)</f>
        <v>287.36896820789354</v>
      </c>
      <c r="H2178" s="57">
        <f ca="1">EXP(E2178*(1/'Input Parameters'!$E$23-1/G2178))</f>
        <v>0.7435758615535194</v>
      </c>
      <c r="I2178" s="10">
        <f t="shared" ca="1" si="306"/>
        <v>4.3518278297162372E-2</v>
      </c>
      <c r="J2178" s="30">
        <f ca="1">_xlfn.BETA.INV(I2178,'Input Parameters'!$L$26,'Input Parameters'!$M$26,'Input Parameters'!$J$26,'Input Parameters'!$K$26)</f>
        <v>0.37347233483029268</v>
      </c>
      <c r="K2178" s="168">
        <f ca="1">('Input Parameters'!$E$27/'Input Parameters'!$E$38)^$J2178</f>
        <v>6.8636835331924342E-2</v>
      </c>
      <c r="L2178" s="69">
        <f ca="1">$H2178*$C2178*'Input Parameters'!$E$25*K2178</f>
        <v>12.524162427610213</v>
      </c>
      <c r="M2178" s="24">
        <f t="shared" ca="1" si="307"/>
        <v>0.80065751529359086</v>
      </c>
      <c r="N2178" s="15">
        <f ca="1">_xlfn.NORM.INV(M2178,'Input Parameters'!$E$29,'Input Parameters'!$F$29)</f>
        <v>0.10008439721482484</v>
      </c>
      <c r="O2178" s="8">
        <f t="shared" ca="1" si="308"/>
        <v>7.4559459902019842E-2</v>
      </c>
      <c r="P2178" s="30">
        <f ca="1">_xlfn.LOGNORM.INV(O2178,'Input Parameters'!$H$30,'Input Parameters'!$I$30)</f>
        <v>1.3573851571707434</v>
      </c>
      <c r="Q2178" s="10">
        <f t="shared" ca="1" si="309"/>
        <v>0.16426006934514503</v>
      </c>
      <c r="R2178" s="30">
        <f>IF('Input Parameters'!$E$32=0,0,_xlfn.BETA.INV(Q2178,'Input Parameters'!$L$32,'Input Parameters'!$M$32,'Input Parameters'!$J$32,'Input Parameters'!$K$32))</f>
        <v>0</v>
      </c>
      <c r="S2178" s="10">
        <f t="shared" ca="1" si="310"/>
        <v>0.56748506362268125</v>
      </c>
      <c r="T2178" s="26">
        <f ca="1">_xlfn.LOGNORM.INV(S2178,'Input Parameters'!$H$34,'Input Parameters'!$I$34)</f>
        <v>51.485943257313075</v>
      </c>
      <c r="U2178" s="10">
        <f t="shared" ca="1" si="311"/>
        <v>0.19965940096170964</v>
      </c>
      <c r="V2178" s="30">
        <f ca="1">_xlfn.BETA.INV(U2178,'Input Parameters'!$L$36,'Input Parameters'!$M$36,'Input Parameters'!$J$36,'Input Parameters'!$K$36)</f>
        <v>0.46856539863290636</v>
      </c>
      <c r="W2178" s="2">
        <f ca="1">N2178+(P2178-N2178)*(1-ERF((T2178-R2178)/(2*SQRT(L2178*'Input Parameters'!$E$38))))</f>
        <v>0.48181207097490564</v>
      </c>
      <c r="X2178">
        <f t="shared" ca="1" si="312"/>
        <v>0</v>
      </c>
      <c r="Y2178" s="7"/>
    </row>
    <row r="2179" spans="1:25" ht="15" customHeight="1" x14ac:dyDescent="0.25">
      <c r="A2179" s="139">
        <v>2172</v>
      </c>
      <c r="B2179" s="10">
        <f t="shared" ca="1" si="303"/>
        <v>0.48300469150059955</v>
      </c>
      <c r="C2179" s="60">
        <f ca="1">_xlfn.NORM.INV(B2179,'Input Parameters'!$E$15,'Input Parameters'!$F$15)</f>
        <v>268.65781079294544</v>
      </c>
      <c r="D2179" s="10">
        <f t="shared" ca="1" si="304"/>
        <v>6.7627398915683146E-2</v>
      </c>
      <c r="E2179" s="62">
        <f ca="1">IF(_xlfn.NORM.INV(D2179,'Input Parameters'!$E$17,'Input Parameters'!$F$17)&lt;3500,3500,IF(_xlfn.NORM.INV(D2179,'Input Parameters'!$E$17,'Input Parameters'!$F$17)&gt;5500,5500,_xlfn.NORM.INV(D2179,'Input Parameters'!$E$17,'Input Parameters'!$F$17)))</f>
        <v>3754.4120058065373</v>
      </c>
      <c r="F2179" s="10">
        <f t="shared" ca="1" si="305"/>
        <v>0.69564235251209183</v>
      </c>
      <c r="G2179" s="64">
        <f ca="1">_xlfn.NORM.INV(F2179,'Input Parameters'!$E$20,'Input Parameters'!$F$20)</f>
        <v>286.07978459532814</v>
      </c>
      <c r="H2179" s="57">
        <f ca="1">EXP(E2179*(1/'Input Parameters'!$E$23-1/G2179))</f>
        <v>0.73579661937193708</v>
      </c>
      <c r="I2179" s="10">
        <f t="shared" ca="1" si="306"/>
        <v>6.3201964038108516E-2</v>
      </c>
      <c r="J2179" s="30">
        <f ca="1">_xlfn.BETA.INV(I2179,'Input Parameters'!$L$26,'Input Parameters'!$M$26,'Input Parameters'!$J$26,'Input Parameters'!$K$26)</f>
        <v>0.40331599297050424</v>
      </c>
      <c r="K2179" s="168">
        <f ca="1">('Input Parameters'!$E$27/'Input Parameters'!$E$38)^$J2179</f>
        <v>5.5409999839861564E-2</v>
      </c>
      <c r="L2179" s="69">
        <f ca="1">$H2179*$C2179*'Input Parameters'!$E$25*K2179</f>
        <v>10.953310739225763</v>
      </c>
      <c r="M2179" s="24">
        <f t="shared" ca="1" si="307"/>
        <v>0.20263280944416273</v>
      </c>
      <c r="N2179" s="15">
        <f ca="1">_xlfn.NORM.INV(M2179,'Input Parameters'!$E$29,'Input Parameters'!$F$29)</f>
        <v>9.9916774605236056E-2</v>
      </c>
      <c r="O2179" s="8">
        <f t="shared" ca="1" si="308"/>
        <v>0.65813464592723658</v>
      </c>
      <c r="P2179" s="30">
        <f ca="1">_xlfn.LOGNORM.INV(O2179,'Input Parameters'!$H$30,'Input Parameters'!$I$30)</f>
        <v>3.2526752755318484</v>
      </c>
      <c r="Q2179" s="10">
        <f t="shared" ca="1" si="309"/>
        <v>8.2808060589598442E-2</v>
      </c>
      <c r="R2179" s="30">
        <f>IF('Input Parameters'!$E$32=0,0,_xlfn.BETA.INV(Q2179,'Input Parameters'!$L$32,'Input Parameters'!$M$32,'Input Parameters'!$J$32,'Input Parameters'!$K$32))</f>
        <v>0</v>
      </c>
      <c r="S2179" s="10">
        <f t="shared" ca="1" si="310"/>
        <v>0.40918482145036561</v>
      </c>
      <c r="T2179" s="26">
        <f ca="1">_xlfn.LOGNORM.INV(S2179,'Input Parameters'!$H$34,'Input Parameters'!$I$34)</f>
        <v>48.986764531334522</v>
      </c>
      <c r="U2179" s="10">
        <f t="shared" ca="1" si="311"/>
        <v>0.52404022082060941</v>
      </c>
      <c r="V2179" s="30">
        <f ca="1">_xlfn.BETA.INV(U2179,'Input Parameters'!$L$36,'Input Parameters'!$M$36,'Input Parameters'!$J$36,'Input Parameters'!$K$36)</f>
        <v>0.59512907215678124</v>
      </c>
      <c r="W2179" s="2">
        <f ca="1">N2179+(P2179-N2179)*(1-ERF((T2179-R2179)/(2*SQRT(L2179*'Input Parameters'!$E$38))))</f>
        <v>1.0308400457427513</v>
      </c>
      <c r="X2179">
        <f t="shared" ca="1" si="312"/>
        <v>0</v>
      </c>
      <c r="Y2179" s="7"/>
    </row>
    <row r="2180" spans="1:25" ht="15" customHeight="1" x14ac:dyDescent="0.25">
      <c r="A2180" s="139">
        <v>2173</v>
      </c>
      <c r="B2180" s="10">
        <f t="shared" ca="1" si="303"/>
        <v>0.26175301186975686</v>
      </c>
      <c r="C2180" s="60">
        <f ca="1">_xlfn.NORM.INV(B2180,'Input Parameters'!$E$15,'Input Parameters'!$F$15)</f>
        <v>236.39447791379482</v>
      </c>
      <c r="D2180" s="10">
        <f t="shared" ca="1" si="304"/>
        <v>0.97894760826376692</v>
      </c>
      <c r="E2180" s="62">
        <f ca="1">IF(_xlfn.NORM.INV(D2180,'Input Parameters'!$E$17,'Input Parameters'!$F$17)&lt;3500,3500,IF(_xlfn.NORM.INV(D2180,'Input Parameters'!$E$17,'Input Parameters'!$F$17)&gt;5500,5500,_xlfn.NORM.INV(D2180,'Input Parameters'!$E$17,'Input Parameters'!$F$17)))</f>
        <v>5500</v>
      </c>
      <c r="F2180" s="10">
        <f t="shared" ca="1" si="305"/>
        <v>0.80085486956976648</v>
      </c>
      <c r="G2180" s="64">
        <f ca="1">_xlfn.NORM.INV(F2180,'Input Parameters'!$E$20,'Input Parameters'!$F$20)</f>
        <v>288.30934722024847</v>
      </c>
      <c r="H2180" s="57">
        <f ca="1">EXP(E2180*(1/'Input Parameters'!$E$23-1/G2180))</f>
        <v>0.74024631232420501</v>
      </c>
      <c r="I2180" s="10">
        <f t="shared" ca="1" si="306"/>
        <v>0.10763951207981803</v>
      </c>
      <c r="J2180" s="30">
        <f ca="1">_xlfn.BETA.INV(I2180,'Input Parameters'!$L$26,'Input Parameters'!$M$26,'Input Parameters'!$J$26,'Input Parameters'!$K$26)</f>
        <v>0.45180664992668129</v>
      </c>
      <c r="K2180" s="168">
        <f ca="1">('Input Parameters'!$E$27/'Input Parameters'!$E$38)^$J2180</f>
        <v>3.9131800391086852E-2</v>
      </c>
      <c r="L2180" s="69">
        <f ca="1">$H2180*$C2180*'Input Parameters'!$E$25*K2180</f>
        <v>6.8476792496083316</v>
      </c>
      <c r="M2180" s="24">
        <f t="shared" ca="1" si="307"/>
        <v>0.40077690991093962</v>
      </c>
      <c r="N2180" s="15">
        <f ca="1">_xlfn.NORM.INV(M2180,'Input Parameters'!$E$29,'Input Parameters'!$F$29)</f>
        <v>9.9974866332162945E-2</v>
      </c>
      <c r="O2180" s="8">
        <f t="shared" ca="1" si="308"/>
        <v>6.621469268123048E-2</v>
      </c>
      <c r="P2180" s="30">
        <f ca="1">_xlfn.LOGNORM.INV(O2180,'Input Parameters'!$H$30,'Input Parameters'!$I$30)</f>
        <v>1.3182445297612142</v>
      </c>
      <c r="Q2180" s="10">
        <f t="shared" ca="1" si="309"/>
        <v>0.6879628398150569</v>
      </c>
      <c r="R2180" s="30">
        <f>IF('Input Parameters'!$E$32=0,0,_xlfn.BETA.INV(Q2180,'Input Parameters'!$L$32,'Input Parameters'!$M$32,'Input Parameters'!$J$32,'Input Parameters'!$K$32))</f>
        <v>0</v>
      </c>
      <c r="S2180" s="10">
        <f t="shared" ca="1" si="310"/>
        <v>0.95900096814911939</v>
      </c>
      <c r="T2180" s="26">
        <f ca="1">_xlfn.LOGNORM.INV(S2180,'Input Parameters'!$H$34,'Input Parameters'!$I$34)</f>
        <v>62.596116266046621</v>
      </c>
      <c r="U2180" s="10">
        <f t="shared" ca="1" si="311"/>
        <v>0.69501750864678202</v>
      </c>
      <c r="V2180" s="30">
        <f ca="1">_xlfn.BETA.INV(U2180,'Input Parameters'!$L$36,'Input Parameters'!$M$36,'Input Parameters'!$J$36,'Input Parameters'!$K$36)</f>
        <v>0.66725605456291837</v>
      </c>
      <c r="W2180" s="2">
        <f ca="1">N2180+(P2180-N2180)*(1-ERF((T2180-R2180)/(2*SQRT(L2180*'Input Parameters'!$E$38))))</f>
        <v>0.21053254428327794</v>
      </c>
      <c r="X2180">
        <f t="shared" ca="1" si="312"/>
        <v>1</v>
      </c>
      <c r="Y2180" s="7"/>
    </row>
    <row r="2181" spans="1:25" ht="15" customHeight="1" x14ac:dyDescent="0.25">
      <c r="A2181" s="139">
        <v>2174</v>
      </c>
      <c r="B2181" s="10">
        <f t="shared" ref="B2181:B2244" ca="1" si="313">RAND()</f>
        <v>4.5429099662113392E-2</v>
      </c>
      <c r="C2181" s="60">
        <f ca="1">_xlfn.NORM.INV(B2181,'Input Parameters'!$E$15,'Input Parameters'!$F$15)</f>
        <v>179.33216367964786</v>
      </c>
      <c r="D2181" s="10">
        <f t="shared" ref="D2181:D2244" ca="1" si="314">RAND()</f>
        <v>0.86196503156409654</v>
      </c>
      <c r="E2181" s="62">
        <f ca="1">IF(_xlfn.NORM.INV(D2181,'Input Parameters'!$E$17,'Input Parameters'!$F$17)&lt;3500,3500,IF(_xlfn.NORM.INV(D2181,'Input Parameters'!$E$17,'Input Parameters'!$F$17)&gt;5500,5500,_xlfn.NORM.INV(D2181,'Input Parameters'!$E$17,'Input Parameters'!$F$17)))</f>
        <v>5500</v>
      </c>
      <c r="F2181" s="10">
        <f t="shared" ref="F2181:F2244" ca="1" si="315">RAND()</f>
        <v>0.48636219654123036</v>
      </c>
      <c r="G2181" s="64">
        <f ca="1">_xlfn.NORM.INV(F2181,'Input Parameters'!$E$20,'Input Parameters'!$F$20)</f>
        <v>282.42091651716959</v>
      </c>
      <c r="H2181" s="57">
        <f ca="1">EXP(E2181*(1/'Input Parameters'!$E$23-1/G2181))</f>
        <v>0.49732125271968824</v>
      </c>
      <c r="I2181" s="10">
        <f t="shared" ref="I2181:I2244" ca="1" si="316">RAND()</f>
        <v>0.88086709275594677</v>
      </c>
      <c r="J2181" s="30">
        <f ca="1">_xlfn.BETA.INV(I2181,'Input Parameters'!$L$26,'Input Parameters'!$M$26,'Input Parameters'!$J$26,'Input Parameters'!$K$26)</f>
        <v>0.82736579692878265</v>
      </c>
      <c r="K2181" s="168">
        <f ca="1">('Input Parameters'!$E$27/'Input Parameters'!$E$38)^$J2181</f>
        <v>2.6459780290921113E-3</v>
      </c>
      <c r="L2181" s="69">
        <f ca="1">$H2181*$C2181*'Input Parameters'!$E$25*K2181</f>
        <v>0.23598339290345619</v>
      </c>
      <c r="M2181" s="24">
        <f t="shared" ref="M2181:M2244" ca="1" si="317">RAND()</f>
        <v>0.62080221192169072</v>
      </c>
      <c r="N2181" s="15">
        <f ca="1">_xlfn.NORM.INV(M2181,'Input Parameters'!$E$29,'Input Parameters'!$F$29)</f>
        <v>0.10003075883630193</v>
      </c>
      <c r="O2181" s="8">
        <f t="shared" ref="O2181:O2244" ca="1" si="318">RAND()</f>
        <v>0.26195139750673202</v>
      </c>
      <c r="P2181" s="30">
        <f ca="1">_xlfn.LOGNORM.INV(O2181,'Input Parameters'!$H$30,'Input Parameters'!$I$30)</f>
        <v>1.9857028668149586</v>
      </c>
      <c r="Q2181" s="10">
        <f t="shared" ref="Q2181:Q2244" ca="1" si="319">RAND()</f>
        <v>0.82813907506964213</v>
      </c>
      <c r="R2181" s="30">
        <f>IF('Input Parameters'!$E$32=0,0,_xlfn.BETA.INV(Q2181,'Input Parameters'!$L$32,'Input Parameters'!$M$32,'Input Parameters'!$J$32,'Input Parameters'!$K$32))</f>
        <v>0</v>
      </c>
      <c r="S2181" s="10">
        <f t="shared" ref="S2181:S2244" ca="1" si="320">RAND()</f>
        <v>0.29913736418295411</v>
      </c>
      <c r="T2181" s="26">
        <f ca="1">_xlfn.LOGNORM.INV(S2181,'Input Parameters'!$H$34,'Input Parameters'!$I$34)</f>
        <v>47.206848558546923</v>
      </c>
      <c r="U2181" s="10">
        <f t="shared" ref="U2181:U2244" ca="1" si="321">RAND()</f>
        <v>0.95662897679700387</v>
      </c>
      <c r="V2181" s="30">
        <f ca="1">_xlfn.BETA.INV(U2181,'Input Parameters'!$L$36,'Input Parameters'!$M$36,'Input Parameters'!$J$36,'Input Parameters'!$K$36)</f>
        <v>0.88209278816170178</v>
      </c>
      <c r="W2181" s="2">
        <f ca="1">N2181+(P2181-N2181)*(1-ERF((T2181-R2181)/(2*SQRT(L2181*'Input Parameters'!$E$38))))</f>
        <v>0.10003075884828459</v>
      </c>
      <c r="X2181">
        <f t="shared" ca="1" si="312"/>
        <v>1</v>
      </c>
      <c r="Y2181" s="7"/>
    </row>
    <row r="2182" spans="1:25" ht="15" customHeight="1" x14ac:dyDescent="0.25">
      <c r="A2182" s="139">
        <v>2175</v>
      </c>
      <c r="B2182" s="10">
        <f t="shared" ca="1" si="313"/>
        <v>0.30255623834385537</v>
      </c>
      <c r="C2182" s="60">
        <f ca="1">_xlfn.NORM.INV(B2182,'Input Parameters'!$E$15,'Input Parameters'!$F$15)</f>
        <v>242.94580027927202</v>
      </c>
      <c r="D2182" s="10">
        <f t="shared" ca="1" si="314"/>
        <v>0.41491232463696381</v>
      </c>
      <c r="E2182" s="62">
        <f ca="1">IF(_xlfn.NORM.INV(D2182,'Input Parameters'!$E$17,'Input Parameters'!$F$17)&lt;3500,3500,IF(_xlfn.NORM.INV(D2182,'Input Parameters'!$E$17,'Input Parameters'!$F$17)&gt;5500,5500,_xlfn.NORM.INV(D2182,'Input Parameters'!$E$17,'Input Parameters'!$F$17)))</f>
        <v>4649.5514730058212</v>
      </c>
      <c r="F2182" s="10">
        <f t="shared" ca="1" si="315"/>
        <v>0.29436928703596243</v>
      </c>
      <c r="G2182" s="64">
        <f ca="1">_xlfn.NORM.INV(F2182,'Input Parameters'!$E$20,'Input Parameters'!$F$20)</f>
        <v>279.02754515325091</v>
      </c>
      <c r="H2182" s="57">
        <f ca="1">EXP(E2182*(1/'Input Parameters'!$E$23-1/G2182))</f>
        <v>0.45351585789151749</v>
      </c>
      <c r="I2182" s="10">
        <f t="shared" ca="1" si="316"/>
        <v>0.81874862806487758</v>
      </c>
      <c r="J2182" s="30">
        <f ca="1">_xlfn.BETA.INV(I2182,'Input Parameters'!$L$26,'Input Parameters'!$M$26,'Input Parameters'!$J$26,'Input Parameters'!$K$26)</f>
        <v>0.79442990441570194</v>
      </c>
      <c r="K2182" s="168">
        <f ca="1">('Input Parameters'!$E$27/'Input Parameters'!$E$38)^$J2182</f>
        <v>3.3511068748189872E-3</v>
      </c>
      <c r="L2182" s="69">
        <f ca="1">$H2182*$C2182*'Input Parameters'!$E$25*K2182</f>
        <v>0.36922419488289826</v>
      </c>
      <c r="M2182" s="24">
        <f t="shared" ca="1" si="317"/>
        <v>0.58892838765876043</v>
      </c>
      <c r="N2182" s="15">
        <f ca="1">_xlfn.NORM.INV(M2182,'Input Parameters'!$E$29,'Input Parameters'!$F$29)</f>
        <v>0.10002247892559812</v>
      </c>
      <c r="O2182" s="8">
        <f t="shared" ca="1" si="318"/>
        <v>0.46208750941293864</v>
      </c>
      <c r="P2182" s="30">
        <f ca="1">_xlfn.LOGNORM.INV(O2182,'Input Parameters'!$H$30,'Input Parameters'!$I$30)</f>
        <v>2.5653147911900409</v>
      </c>
      <c r="Q2182" s="10">
        <f t="shared" ca="1" si="319"/>
        <v>0.87714243035942596</v>
      </c>
      <c r="R2182" s="30">
        <f>IF('Input Parameters'!$E$32=0,0,_xlfn.BETA.INV(Q2182,'Input Parameters'!$L$32,'Input Parameters'!$M$32,'Input Parameters'!$J$32,'Input Parameters'!$K$32))</f>
        <v>0</v>
      </c>
      <c r="S2182" s="10">
        <f t="shared" ca="1" si="320"/>
        <v>0.40758805402652265</v>
      </c>
      <c r="T2182" s="26">
        <f ca="1">_xlfn.LOGNORM.INV(S2182,'Input Parameters'!$H$34,'Input Parameters'!$I$34)</f>
        <v>48.961692973956971</v>
      </c>
      <c r="U2182" s="10">
        <f t="shared" ca="1" si="321"/>
        <v>0.80150413125978159</v>
      </c>
      <c r="V2182" s="30">
        <f ca="1">_xlfn.BETA.INV(U2182,'Input Parameters'!$L$36,'Input Parameters'!$M$36,'Input Parameters'!$J$36,'Input Parameters'!$K$36)</f>
        <v>0.7246184368327373</v>
      </c>
      <c r="W2182" s="2">
        <f ca="1">N2182+(P2182-N2182)*(1-ERF((T2182-R2182)/(2*SQRT(L2182*'Input Parameters'!$E$38))))</f>
        <v>0.1000225088701804</v>
      </c>
      <c r="X2182">
        <f t="shared" ca="1" si="312"/>
        <v>1</v>
      </c>
      <c r="Y2182" s="7"/>
    </row>
    <row r="2183" spans="1:25" ht="15" customHeight="1" x14ac:dyDescent="0.25">
      <c r="A2183" s="139">
        <v>2176</v>
      </c>
      <c r="B2183" s="10">
        <f t="shared" ca="1" si="313"/>
        <v>0.4275433400548232</v>
      </c>
      <c r="C2183" s="60">
        <f ca="1">_xlfn.NORM.INV(B2183,'Input Parameters'!$E$15,'Input Parameters'!$F$15)</f>
        <v>261.06973716491046</v>
      </c>
      <c r="D2183" s="10">
        <f t="shared" ca="1" si="314"/>
        <v>0.82041829795994936</v>
      </c>
      <c r="E2183" s="62">
        <f ca="1">IF(_xlfn.NORM.INV(D2183,'Input Parameters'!$E$17,'Input Parameters'!$F$17)&lt;3500,3500,IF(_xlfn.NORM.INV(D2183,'Input Parameters'!$E$17,'Input Parameters'!$F$17)&gt;5500,5500,_xlfn.NORM.INV(D2183,'Input Parameters'!$E$17,'Input Parameters'!$F$17)))</f>
        <v>5441.872263161601</v>
      </c>
      <c r="F2183" s="10">
        <f t="shared" ca="1" si="315"/>
        <v>0.78861282117530895</v>
      </c>
      <c r="G2183" s="64">
        <f ca="1">_xlfn.NORM.INV(F2183,'Input Parameters'!$E$20,'Input Parameters'!$F$20)</f>
        <v>288.0208360206388</v>
      </c>
      <c r="H2183" s="57">
        <f ca="1">EXP(E2183*(1/'Input Parameters'!$E$23-1/G2183))</f>
        <v>0.72869444408142703</v>
      </c>
      <c r="I2183" s="10">
        <f t="shared" ca="1" si="316"/>
        <v>0.10998666047149053</v>
      </c>
      <c r="J2183" s="30">
        <f ca="1">_xlfn.BETA.INV(I2183,'Input Parameters'!$L$26,'Input Parameters'!$M$26,'Input Parameters'!$J$26,'Input Parameters'!$K$26)</f>
        <v>0.45394248226209061</v>
      </c>
      <c r="K2183" s="168">
        <f ca="1">('Input Parameters'!$E$27/'Input Parameters'!$E$38)^$J2183</f>
        <v>3.8536855518701098E-2</v>
      </c>
      <c r="L2183" s="69">
        <f ca="1">$H2183*$C2183*'Input Parameters'!$E$25*K2183</f>
        <v>7.3312539754565877</v>
      </c>
      <c r="M2183" s="24">
        <f t="shared" ca="1" si="317"/>
        <v>0.64899121966963502</v>
      </c>
      <c r="N2183" s="15">
        <f ca="1">_xlfn.NORM.INV(M2183,'Input Parameters'!$E$29,'Input Parameters'!$F$29)</f>
        <v>0.10003825983947588</v>
      </c>
      <c r="O2183" s="8">
        <f t="shared" ca="1" si="318"/>
        <v>0.64120530121501451</v>
      </c>
      <c r="P2183" s="30">
        <f ca="1">_xlfn.LOGNORM.INV(O2183,'Input Parameters'!$H$30,'Input Parameters'!$I$30)</f>
        <v>3.1832169260338756</v>
      </c>
      <c r="Q2183" s="10">
        <f t="shared" ca="1" si="319"/>
        <v>0.57506175274859106</v>
      </c>
      <c r="R2183" s="30">
        <f>IF('Input Parameters'!$E$32=0,0,_xlfn.BETA.INV(Q2183,'Input Parameters'!$L$32,'Input Parameters'!$M$32,'Input Parameters'!$J$32,'Input Parameters'!$K$32))</f>
        <v>0</v>
      </c>
      <c r="S2183" s="10">
        <f t="shared" ca="1" si="320"/>
        <v>0.68392818831528146</v>
      </c>
      <c r="T2183" s="26">
        <f ca="1">_xlfn.LOGNORM.INV(S2183,'Input Parameters'!$H$34,'Input Parameters'!$I$34)</f>
        <v>53.503734555472697</v>
      </c>
      <c r="U2183" s="10">
        <f t="shared" ca="1" si="321"/>
        <v>0.48512100176812734</v>
      </c>
      <c r="V2183" s="30">
        <f ca="1">_xlfn.BETA.INV(U2183,'Input Parameters'!$L$36,'Input Parameters'!$M$36,'Input Parameters'!$J$36,'Input Parameters'!$K$36)</f>
        <v>0.58022585812744076</v>
      </c>
      <c r="W2183" s="2">
        <f ca="1">N2183+(P2183-N2183)*(1-ERF((T2183-R2183)/(2*SQRT(L2183*'Input Parameters'!$E$38))))</f>
        <v>0.60053913069201048</v>
      </c>
      <c r="X2183">
        <f t="shared" ca="1" si="312"/>
        <v>0</v>
      </c>
      <c r="Y2183" s="7"/>
    </row>
    <row r="2184" spans="1:25" ht="15" customHeight="1" x14ac:dyDescent="0.25">
      <c r="A2184" s="139">
        <v>2177</v>
      </c>
      <c r="B2184" s="10">
        <f t="shared" ca="1" si="313"/>
        <v>3.5375237038045015E-2</v>
      </c>
      <c r="C2184" s="60">
        <f ca="1">_xlfn.NORM.INV(B2184,'Input Parameters'!$E$15,'Input Parameters'!$F$15)</f>
        <v>173.03555049251773</v>
      </c>
      <c r="D2184" s="10">
        <f t="shared" ca="1" si="314"/>
        <v>0.65980458040744427</v>
      </c>
      <c r="E2184" s="62">
        <f ca="1">IF(_xlfn.NORM.INV(D2184,'Input Parameters'!$E$17,'Input Parameters'!$F$17)&lt;3500,3500,IF(_xlfn.NORM.INV(D2184,'Input Parameters'!$E$17,'Input Parameters'!$F$17)&gt;5500,5500,_xlfn.NORM.INV(D2184,'Input Parameters'!$E$17,'Input Parameters'!$F$17)))</f>
        <v>5088.3508968839724</v>
      </c>
      <c r="F2184" s="10">
        <f t="shared" ca="1" si="315"/>
        <v>0.89945229362552914</v>
      </c>
      <c r="G2184" s="64">
        <f ca="1">_xlfn.NORM.INV(F2184,'Input Parameters'!$E$20,'Input Parameters'!$F$20)</f>
        <v>291.21552737230195</v>
      </c>
      <c r="H2184" s="57">
        <f ca="1">EXP(E2184*(1/'Input Parameters'!$E$23-1/G2184))</f>
        <v>0.90290878627884108</v>
      </c>
      <c r="I2184" s="10">
        <f t="shared" ca="1" si="316"/>
        <v>3.2756854426410076E-2</v>
      </c>
      <c r="J2184" s="30">
        <f ca="1">_xlfn.BETA.INV(I2184,'Input Parameters'!$L$26,'Input Parameters'!$M$26,'Input Parameters'!$J$26,'Input Parameters'!$K$26)</f>
        <v>0.3526535231045812</v>
      </c>
      <c r="K2184" s="168">
        <f ca="1">('Input Parameters'!$E$27/'Input Parameters'!$E$38)^$J2184</f>
        <v>7.9691519901675181E-2</v>
      </c>
      <c r="L2184" s="69">
        <f ca="1">$H2184*$C2184*'Input Parameters'!$E$25*K2184</f>
        <v>12.45063002373384</v>
      </c>
      <c r="M2184" s="24">
        <f t="shared" ca="1" si="317"/>
        <v>0.93914802785120732</v>
      </c>
      <c r="N2184" s="15">
        <f ca="1">_xlfn.NORM.INV(M2184,'Input Parameters'!$E$29,'Input Parameters'!$F$29)</f>
        <v>0.10015476609676079</v>
      </c>
      <c r="O2184" s="8">
        <f t="shared" ca="1" si="318"/>
        <v>0.48602452861795964</v>
      </c>
      <c r="P2184" s="30">
        <f ca="1">_xlfn.LOGNORM.INV(O2184,'Input Parameters'!$H$30,'Input Parameters'!$I$30)</f>
        <v>2.6392347571813826</v>
      </c>
      <c r="Q2184" s="10">
        <f t="shared" ca="1" si="319"/>
        <v>0.52760066614492229</v>
      </c>
      <c r="R2184" s="30">
        <f>IF('Input Parameters'!$E$32=0,0,_xlfn.BETA.INV(Q2184,'Input Parameters'!$L$32,'Input Parameters'!$M$32,'Input Parameters'!$J$32,'Input Parameters'!$K$32))</f>
        <v>0</v>
      </c>
      <c r="S2184" s="10">
        <f t="shared" ca="1" si="320"/>
        <v>0.61174635305762048</v>
      </c>
      <c r="T2184" s="26">
        <f ca="1">_xlfn.LOGNORM.INV(S2184,'Input Parameters'!$H$34,'Input Parameters'!$I$34)</f>
        <v>52.221328571470174</v>
      </c>
      <c r="U2184" s="10">
        <f t="shared" ca="1" si="321"/>
        <v>3.3419284872811428E-2</v>
      </c>
      <c r="V2184" s="30">
        <f ca="1">_xlfn.BETA.INV(U2184,'Input Parameters'!$L$36,'Input Parameters'!$M$36,'Input Parameters'!$J$36,'Input Parameters'!$K$36)</f>
        <v>0.3613153410648301</v>
      </c>
      <c r="W2184" s="2">
        <f ca="1">N2184+(P2184-N2184)*(1-ERF((T2184-R2184)/(2*SQRT(L2184*'Input Parameters'!$E$38))))</f>
        <v>0.85002746612754454</v>
      </c>
      <c r="X2184">
        <f t="shared" ref="X2184:X2247" ca="1" si="322">IF(W2184&gt;V2184,0,1)</f>
        <v>0</v>
      </c>
      <c r="Y2184" s="7"/>
    </row>
    <row r="2185" spans="1:25" ht="15" customHeight="1" x14ac:dyDescent="0.25">
      <c r="A2185" s="139">
        <v>2178</v>
      </c>
      <c r="B2185" s="10">
        <f t="shared" ca="1" si="313"/>
        <v>0.3147355632557538</v>
      </c>
      <c r="C2185" s="60">
        <f ca="1">_xlfn.NORM.INV(B2185,'Input Parameters'!$E$15,'Input Parameters'!$F$15)</f>
        <v>244.8204163496244</v>
      </c>
      <c r="D2185" s="10">
        <f t="shared" ca="1" si="314"/>
        <v>0.75079470371470802</v>
      </c>
      <c r="E2185" s="62">
        <f ca="1">IF(_xlfn.NORM.INV(D2185,'Input Parameters'!$E$17,'Input Parameters'!$F$17)&lt;3500,3500,IF(_xlfn.NORM.INV(D2185,'Input Parameters'!$E$17,'Input Parameters'!$F$17)&gt;5500,5500,_xlfn.NORM.INV(D2185,'Input Parameters'!$E$17,'Input Parameters'!$F$17)))</f>
        <v>5273.894882808916</v>
      </c>
      <c r="F2185" s="10">
        <f t="shared" ca="1" si="315"/>
        <v>0.9409436965317215</v>
      </c>
      <c r="G2185" s="64">
        <f ca="1">_xlfn.NORM.INV(F2185,'Input Parameters'!$E$20,'Input Parameters'!$F$20)</f>
        <v>293.12039088585226</v>
      </c>
      <c r="H2185" s="57">
        <f ca="1">EXP(E2185*(1/'Input Parameters'!$E$23-1/G2185))</f>
        <v>1.0119009672146635</v>
      </c>
      <c r="I2185" s="10">
        <f t="shared" ca="1" si="316"/>
        <v>0.78020834634173553</v>
      </c>
      <c r="J2185" s="30">
        <f ca="1">_xlfn.BETA.INV(I2185,'Input Parameters'!$L$26,'Input Parameters'!$M$26,'Input Parameters'!$J$26,'Input Parameters'!$K$26)</f>
        <v>0.77632225970889468</v>
      </c>
      <c r="K2185" s="168">
        <f ca="1">('Input Parameters'!$E$27/'Input Parameters'!$E$38)^$J2185</f>
        <v>3.8159027456296348E-3</v>
      </c>
      <c r="L2185" s="69">
        <f ca="1">$H2185*$C2185*'Input Parameters'!$E$25*K2185</f>
        <v>0.94532891221452553</v>
      </c>
      <c r="M2185" s="24">
        <f t="shared" ca="1" si="317"/>
        <v>0.30262914368722516</v>
      </c>
      <c r="N2185" s="15">
        <f ca="1">_xlfn.NORM.INV(M2185,'Input Parameters'!$E$29,'Input Parameters'!$F$29)</f>
        <v>9.9948314629576485E-2</v>
      </c>
      <c r="O2185" s="8">
        <f t="shared" ca="1" si="318"/>
        <v>4.0651821479796069E-2</v>
      </c>
      <c r="P2185" s="30">
        <f ca="1">_xlfn.LOGNORM.INV(O2185,'Input Parameters'!$H$30,'Input Parameters'!$I$30)</f>
        <v>1.1777429357266314</v>
      </c>
      <c r="Q2185" s="10">
        <f t="shared" ca="1" si="319"/>
        <v>0.11155765953581798</v>
      </c>
      <c r="R2185" s="30">
        <f>IF('Input Parameters'!$E$32=0,0,_xlfn.BETA.INV(Q2185,'Input Parameters'!$L$32,'Input Parameters'!$M$32,'Input Parameters'!$J$32,'Input Parameters'!$K$32))</f>
        <v>0</v>
      </c>
      <c r="S2185" s="10">
        <f t="shared" ca="1" si="320"/>
        <v>9.8553325642253498E-2</v>
      </c>
      <c r="T2185" s="26">
        <f ca="1">_xlfn.LOGNORM.INV(S2185,'Input Parameters'!$H$34,'Input Parameters'!$I$34)</f>
        <v>42.928629038399997</v>
      </c>
      <c r="U2185" s="10">
        <f t="shared" ca="1" si="321"/>
        <v>0.34167621791090208</v>
      </c>
      <c r="V2185" s="30">
        <f ca="1">_xlfn.BETA.INV(U2185,'Input Parameters'!$L$36,'Input Parameters'!$M$36,'Input Parameters'!$J$36,'Input Parameters'!$K$36)</f>
        <v>0.5262681102907607</v>
      </c>
      <c r="W2185" s="2">
        <f ca="1">N2185+(P2185-N2185)*(1-ERF((T2185-R2185)/(2*SQRT(L2185*'Input Parameters'!$E$38))))</f>
        <v>0.10188396239345507</v>
      </c>
      <c r="X2185">
        <f t="shared" ca="1" si="322"/>
        <v>1</v>
      </c>
      <c r="Y2185" s="7"/>
    </row>
    <row r="2186" spans="1:25" ht="15" customHeight="1" x14ac:dyDescent="0.25">
      <c r="A2186" s="139">
        <v>2179</v>
      </c>
      <c r="B2186" s="10">
        <f t="shared" ca="1" si="313"/>
        <v>8.5904718220164211E-2</v>
      </c>
      <c r="C2186" s="60">
        <f ca="1">_xlfn.NORM.INV(B2186,'Input Parameters'!$E$15,'Input Parameters'!$F$15)</f>
        <v>196.91659042127066</v>
      </c>
      <c r="D2186" s="10">
        <f t="shared" ca="1" si="314"/>
        <v>0.37441999978268381</v>
      </c>
      <c r="E2186" s="62">
        <f ca="1">IF(_xlfn.NORM.INV(D2186,'Input Parameters'!$E$17,'Input Parameters'!$F$17)&lt;3500,3500,IF(_xlfn.NORM.INV(D2186,'Input Parameters'!$E$17,'Input Parameters'!$F$17)&gt;5500,5500,_xlfn.NORM.INV(D2186,'Input Parameters'!$E$17,'Input Parameters'!$F$17)))</f>
        <v>4575.8814948676845</v>
      </c>
      <c r="F2186" s="10">
        <f t="shared" ca="1" si="315"/>
        <v>0.40949608120066872</v>
      </c>
      <c r="G2186" s="64">
        <f ca="1">_xlfn.NORM.INV(F2186,'Input Parameters'!$E$20,'Input Parameters'!$F$20)</f>
        <v>281.11676240004726</v>
      </c>
      <c r="H2186" s="57">
        <f ca="1">EXP(E2186*(1/'Input Parameters'!$E$23-1/G2186))</f>
        <v>0.51875758397809291</v>
      </c>
      <c r="I2186" s="10">
        <f t="shared" ca="1" si="316"/>
        <v>0.3211000896171573</v>
      </c>
      <c r="J2186" s="30">
        <f ca="1">_xlfn.BETA.INV(I2186,'Input Parameters'!$L$26,'Input Parameters'!$M$26,'Input Parameters'!$J$26,'Input Parameters'!$K$26)</f>
        <v>0.58438897264078993</v>
      </c>
      <c r="K2186" s="168">
        <f ca="1">('Input Parameters'!$E$27/'Input Parameters'!$E$38)^$J2186</f>
        <v>1.5118502050908133E-2</v>
      </c>
      <c r="L2186" s="69">
        <f ca="1">$H2186*$C2186*'Input Parameters'!$E$25*K2186</f>
        <v>1.544384838887465</v>
      </c>
      <c r="M2186" s="24">
        <f t="shared" ca="1" si="317"/>
        <v>0.80152755032938239</v>
      </c>
      <c r="N2186" s="15">
        <f ca="1">_xlfn.NORM.INV(M2186,'Input Parameters'!$E$29,'Input Parameters'!$F$29)</f>
        <v>0.1000847090106232</v>
      </c>
      <c r="O2186" s="8">
        <f t="shared" ca="1" si="318"/>
        <v>9.872825456868739E-2</v>
      </c>
      <c r="P2186" s="30">
        <f ca="1">_xlfn.LOGNORM.INV(O2186,'Input Parameters'!$H$30,'Input Parameters'!$I$30)</f>
        <v>1.4596856877623687</v>
      </c>
      <c r="Q2186" s="10">
        <f t="shared" ca="1" si="319"/>
        <v>9.1545234488937477E-2</v>
      </c>
      <c r="R2186" s="30">
        <f>IF('Input Parameters'!$E$32=0,0,_xlfn.BETA.INV(Q2186,'Input Parameters'!$L$32,'Input Parameters'!$M$32,'Input Parameters'!$J$32,'Input Parameters'!$K$32))</f>
        <v>0</v>
      </c>
      <c r="S2186" s="10">
        <f t="shared" ca="1" si="320"/>
        <v>0.19029454129069034</v>
      </c>
      <c r="T2186" s="26">
        <f ca="1">_xlfn.LOGNORM.INV(S2186,'Input Parameters'!$H$34,'Input Parameters'!$I$34)</f>
        <v>45.194137642574056</v>
      </c>
      <c r="U2186" s="10">
        <f t="shared" ca="1" si="321"/>
        <v>0.939738074751439</v>
      </c>
      <c r="V2186" s="30">
        <f ca="1">_xlfn.BETA.INV(U2186,'Input Parameters'!$L$36,'Input Parameters'!$M$36,'Input Parameters'!$J$36,'Input Parameters'!$K$36)</f>
        <v>0.85208913924782603</v>
      </c>
      <c r="W2186" s="2">
        <f ca="1">N2186+(P2186-N2186)*(1-ERF((T2186-R2186)/(2*SQRT(L2186*'Input Parameters'!$E$38))))</f>
        <v>0.11385123249481706</v>
      </c>
      <c r="X2186">
        <f t="shared" ca="1" si="322"/>
        <v>1</v>
      </c>
      <c r="Y2186" s="7"/>
    </row>
    <row r="2187" spans="1:25" ht="15" customHeight="1" x14ac:dyDescent="0.25">
      <c r="A2187" s="139">
        <v>2180</v>
      </c>
      <c r="B2187" s="10">
        <f t="shared" ca="1" si="313"/>
        <v>0.67264730124042293</v>
      </c>
      <c r="C2187" s="60">
        <f ca="1">_xlfn.NORM.INV(B2187,'Input Parameters'!$E$15,'Input Parameters'!$F$15)</f>
        <v>295.20440279837646</v>
      </c>
      <c r="D2187" s="10">
        <f t="shared" ca="1" si="314"/>
        <v>0.11458417591137648</v>
      </c>
      <c r="E2187" s="62">
        <f ca="1">IF(_xlfn.NORM.INV(D2187,'Input Parameters'!$E$17,'Input Parameters'!$F$17)&lt;3500,3500,IF(_xlfn.NORM.INV(D2187,'Input Parameters'!$E$17,'Input Parameters'!$F$17)&gt;5500,5500,_xlfn.NORM.INV(D2187,'Input Parameters'!$E$17,'Input Parameters'!$F$17)))</f>
        <v>3958.2472624267625</v>
      </c>
      <c r="F2187" s="10">
        <f t="shared" ca="1" si="315"/>
        <v>0.57241764162849729</v>
      </c>
      <c r="G2187" s="64">
        <f ca="1">_xlfn.NORM.INV(F2187,'Input Parameters'!$E$20,'Input Parameters'!$F$20)</f>
        <v>283.87296890012931</v>
      </c>
      <c r="H2187" s="57">
        <f ca="1">EXP(E2187*(1/'Input Parameters'!$E$23-1/G2187))</f>
        <v>0.64984579205357584</v>
      </c>
      <c r="I2187" s="10">
        <f t="shared" ca="1" si="316"/>
        <v>0.56841921944787666</v>
      </c>
      <c r="J2187" s="30">
        <f ca="1">_xlfn.BETA.INV(I2187,'Input Parameters'!$L$26,'Input Parameters'!$M$26,'Input Parameters'!$J$26,'Input Parameters'!$K$26)</f>
        <v>0.68872604507110569</v>
      </c>
      <c r="K2187" s="168">
        <f ca="1">('Input Parameters'!$E$27/'Input Parameters'!$E$38)^$J2187</f>
        <v>7.1528222270816942E-3</v>
      </c>
      <c r="L2187" s="69">
        <f ca="1">$H2187*$C2187*'Input Parameters'!$E$25*K2187</f>
        <v>1.3721783820559055</v>
      </c>
      <c r="M2187" s="24">
        <f t="shared" ca="1" si="317"/>
        <v>0.9250895446140508</v>
      </c>
      <c r="N2187" s="15">
        <f ca="1">_xlfn.NORM.INV(M2187,'Input Parameters'!$E$29,'Input Parameters'!$F$29)</f>
        <v>0.10014401643355338</v>
      </c>
      <c r="O2187" s="8">
        <f t="shared" ca="1" si="318"/>
        <v>0.90328368007651383</v>
      </c>
      <c r="P2187" s="30">
        <f ca="1">_xlfn.LOGNORM.INV(O2187,'Input Parameters'!$H$30,'Input Parameters'!$I$30)</f>
        <v>4.959810497114634</v>
      </c>
      <c r="Q2187" s="10">
        <f t="shared" ca="1" si="319"/>
        <v>0.84119666708705343</v>
      </c>
      <c r="R2187" s="30">
        <f>IF('Input Parameters'!$E$32=0,0,_xlfn.BETA.INV(Q2187,'Input Parameters'!$L$32,'Input Parameters'!$M$32,'Input Parameters'!$J$32,'Input Parameters'!$K$32))</f>
        <v>0</v>
      </c>
      <c r="S2187" s="10">
        <f t="shared" ca="1" si="320"/>
        <v>0.94553361530500668</v>
      </c>
      <c r="T2187" s="26">
        <f ca="1">_xlfn.LOGNORM.INV(S2187,'Input Parameters'!$H$34,'Input Parameters'!$I$34)</f>
        <v>61.543495276150601</v>
      </c>
      <c r="U2187" s="10">
        <f t="shared" ca="1" si="321"/>
        <v>0.94711005588046038</v>
      </c>
      <c r="V2187" s="30">
        <f ca="1">_xlfn.BETA.INV(U2187,'Input Parameters'!$L$36,'Input Parameters'!$M$36,'Input Parameters'!$J$36,'Input Parameters'!$K$36)</f>
        <v>0.86419848001644128</v>
      </c>
      <c r="W2187" s="2">
        <f ca="1">N2187+(P2187-N2187)*(1-ERF((T2187-R2187)/(2*SQRT(L2187*'Input Parameters'!$E$38))))</f>
        <v>0.10113141655428252</v>
      </c>
      <c r="X2187">
        <f t="shared" ca="1" si="322"/>
        <v>1</v>
      </c>
      <c r="Y2187" s="7"/>
    </row>
    <row r="2188" spans="1:25" ht="15" customHeight="1" x14ac:dyDescent="0.25">
      <c r="A2188" s="139">
        <v>2181</v>
      </c>
      <c r="B2188" s="10">
        <f t="shared" ca="1" si="313"/>
        <v>0.78949585929953536</v>
      </c>
      <c r="C2188" s="60">
        <f ca="1">_xlfn.NORM.INV(B2188,'Input Parameters'!$E$15,'Input Parameters'!$F$15)</f>
        <v>314.57520947627836</v>
      </c>
      <c r="D2188" s="10">
        <f t="shared" ca="1" si="314"/>
        <v>0.69798590589611831</v>
      </c>
      <c r="E2188" s="62">
        <f ca="1">IF(_xlfn.NORM.INV(D2188,'Input Parameters'!$E$17,'Input Parameters'!$F$17)&lt;3500,3500,IF(_xlfn.NORM.INV(D2188,'Input Parameters'!$E$17,'Input Parameters'!$F$17)&gt;5500,5500,_xlfn.NORM.INV(D2188,'Input Parameters'!$E$17,'Input Parameters'!$F$17)))</f>
        <v>5163.0315623494589</v>
      </c>
      <c r="F2188" s="10">
        <f t="shared" ca="1" si="315"/>
        <v>0.38456522693724438</v>
      </c>
      <c r="G2188" s="64">
        <f ca="1">_xlfn.NORM.INV(F2188,'Input Parameters'!$E$20,'Input Parameters'!$F$20)</f>
        <v>280.68346631546842</v>
      </c>
      <c r="H2188" s="57">
        <f ca="1">EXP(E2188*(1/'Input Parameters'!$E$23-1/G2188))</f>
        <v>0.46352931077577325</v>
      </c>
      <c r="I2188" s="10">
        <f t="shared" ca="1" si="316"/>
        <v>4.9801466410198669E-3</v>
      </c>
      <c r="J2188" s="30">
        <f ca="1">_xlfn.BETA.INV(I2188,'Input Parameters'!$L$26,'Input Parameters'!$M$26,'Input Parameters'!$J$26,'Input Parameters'!$K$26)</f>
        <v>0.24524896261277859</v>
      </c>
      <c r="K2188" s="168">
        <f ca="1">('Input Parameters'!$E$27/'Input Parameters'!$E$38)^$J2188</f>
        <v>0.17218657785793814</v>
      </c>
      <c r="L2188" s="69">
        <f ca="1">$H2188*$C2188*'Input Parameters'!$E$25*K2188</f>
        <v>25.107356584781286</v>
      </c>
      <c r="M2188" s="24">
        <f t="shared" ca="1" si="317"/>
        <v>8.4615519829738584E-2</v>
      </c>
      <c r="N2188" s="15">
        <f ca="1">_xlfn.NORM.INV(M2188,'Input Parameters'!$E$29,'Input Parameters'!$F$29)</f>
        <v>9.9862532117770922E-2</v>
      </c>
      <c r="O2188" s="8">
        <f t="shared" ca="1" si="318"/>
        <v>6.5245722368924119E-2</v>
      </c>
      <c r="P2188" s="30">
        <f ca="1">_xlfn.LOGNORM.INV(O2188,'Input Parameters'!$H$30,'Input Parameters'!$I$30)</f>
        <v>1.3135351354974363</v>
      </c>
      <c r="Q2188" s="10">
        <f t="shared" ca="1" si="319"/>
        <v>0.25336592918548484</v>
      </c>
      <c r="R2188" s="30">
        <f>IF('Input Parameters'!$E$32=0,0,_xlfn.BETA.INV(Q2188,'Input Parameters'!$L$32,'Input Parameters'!$M$32,'Input Parameters'!$J$32,'Input Parameters'!$K$32))</f>
        <v>0</v>
      </c>
      <c r="S2188" s="10">
        <f t="shared" ca="1" si="320"/>
        <v>0.34006518207034686</v>
      </c>
      <c r="T2188" s="26">
        <f ca="1">_xlfn.LOGNORM.INV(S2188,'Input Parameters'!$H$34,'Input Parameters'!$I$34)</f>
        <v>47.885283868546871</v>
      </c>
      <c r="U2188" s="10">
        <f t="shared" ca="1" si="321"/>
        <v>0.50823824215726277</v>
      </c>
      <c r="V2188" s="30">
        <f ca="1">_xlfn.BETA.INV(U2188,'Input Parameters'!$L$36,'Input Parameters'!$M$36,'Input Parameters'!$J$36,'Input Parameters'!$K$36)</f>
        <v>0.58904187064128843</v>
      </c>
      <c r="W2188" s="2">
        <f ca="1">N2188+(P2188-N2188)*(1-ERF((T2188-R2188)/(2*SQRT(L2188*'Input Parameters'!$E$38))))</f>
        <v>0.70572652697100757</v>
      </c>
      <c r="X2188">
        <f t="shared" ca="1" si="322"/>
        <v>0</v>
      </c>
      <c r="Y2188" s="7"/>
    </row>
    <row r="2189" spans="1:25" ht="15" customHeight="1" x14ac:dyDescent="0.25">
      <c r="A2189" s="139">
        <v>2182</v>
      </c>
      <c r="B2189" s="10">
        <f t="shared" ca="1" si="313"/>
        <v>0.63584001555101377</v>
      </c>
      <c r="C2189" s="60">
        <f ca="1">_xlfn.NORM.INV(B2189,'Input Parameters'!$E$15,'Input Parameters'!$F$15)</f>
        <v>289.79189905046218</v>
      </c>
      <c r="D2189" s="10">
        <f t="shared" ca="1" si="314"/>
        <v>0.51543311722013074</v>
      </c>
      <c r="E2189" s="62">
        <f ca="1">IF(_xlfn.NORM.INV(D2189,'Input Parameters'!$E$17,'Input Parameters'!$F$17)&lt;3500,3500,IF(_xlfn.NORM.INV(D2189,'Input Parameters'!$E$17,'Input Parameters'!$F$17)&gt;5500,5500,_xlfn.NORM.INV(D2189,'Input Parameters'!$E$17,'Input Parameters'!$F$17)))</f>
        <v>4827.0863193894693</v>
      </c>
      <c r="F2189" s="10">
        <f t="shared" ca="1" si="315"/>
        <v>0.36195517410830913</v>
      </c>
      <c r="G2189" s="64">
        <f ca="1">_xlfn.NORM.INV(F2189,'Input Parameters'!$E$20,'Input Parameters'!$F$20)</f>
        <v>280.28330831675765</v>
      </c>
      <c r="H2189" s="57">
        <f ca="1">EXP(E2189*(1/'Input Parameters'!$E$23-1/G2189))</f>
        <v>0.47549014606015971</v>
      </c>
      <c r="I2189" s="10">
        <f t="shared" ca="1" si="316"/>
        <v>0.71274176311681814</v>
      </c>
      <c r="J2189" s="30">
        <f ca="1">_xlfn.BETA.INV(I2189,'Input Parameters'!$L$26,'Input Parameters'!$M$26,'Input Parameters'!$J$26,'Input Parameters'!$K$26)</f>
        <v>0.74699156680418333</v>
      </c>
      <c r="K2189" s="168">
        <f ca="1">('Input Parameters'!$E$27/'Input Parameters'!$E$38)^$J2189</f>
        <v>4.7094306721367695E-3</v>
      </c>
      <c r="L2189" s="69">
        <f ca="1">$H2189*$C2189*'Input Parameters'!$E$25*K2189</f>
        <v>0.64892748673107492</v>
      </c>
      <c r="M2189" s="24">
        <f t="shared" ca="1" si="317"/>
        <v>3.3693065574272207E-2</v>
      </c>
      <c r="N2189" s="15">
        <f ca="1">_xlfn.NORM.INV(M2189,'Input Parameters'!$E$29,'Input Parameters'!$F$29)</f>
        <v>9.9817091002914304E-2</v>
      </c>
      <c r="O2189" s="8">
        <f t="shared" ca="1" si="318"/>
        <v>0.16749040448749519</v>
      </c>
      <c r="P2189" s="30">
        <f ca="1">_xlfn.LOGNORM.INV(O2189,'Input Parameters'!$H$30,'Input Parameters'!$I$30)</f>
        <v>1.7016598119315713</v>
      </c>
      <c r="Q2189" s="10">
        <f t="shared" ca="1" si="319"/>
        <v>0.26686729771308881</v>
      </c>
      <c r="R2189" s="30">
        <f>IF('Input Parameters'!$E$32=0,0,_xlfn.BETA.INV(Q2189,'Input Parameters'!$L$32,'Input Parameters'!$M$32,'Input Parameters'!$J$32,'Input Parameters'!$K$32))</f>
        <v>0</v>
      </c>
      <c r="S2189" s="10">
        <f t="shared" ca="1" si="320"/>
        <v>0.75694788945062974</v>
      </c>
      <c r="T2189" s="26">
        <f ca="1">_xlfn.LOGNORM.INV(S2189,'Input Parameters'!$H$34,'Input Parameters'!$I$34)</f>
        <v>54.974630564857463</v>
      </c>
      <c r="U2189" s="10">
        <f t="shared" ca="1" si="321"/>
        <v>0.33923747699043294</v>
      </c>
      <c r="V2189" s="30">
        <f ca="1">_xlfn.BETA.INV(U2189,'Input Parameters'!$L$36,'Input Parameters'!$M$36,'Input Parameters'!$J$36,'Input Parameters'!$K$36)</f>
        <v>0.52533885577396378</v>
      </c>
      <c r="W2189" s="2">
        <f ca="1">N2189+(P2189-N2189)*(1-ERF((T2189-R2189)/(2*SQRT(L2189*'Input Parameters'!$E$38))))</f>
        <v>9.9819327153235687E-2</v>
      </c>
      <c r="X2189">
        <f t="shared" ca="1" si="322"/>
        <v>1</v>
      </c>
      <c r="Y2189" s="7"/>
    </row>
    <row r="2190" spans="1:25" ht="15" customHeight="1" x14ac:dyDescent="0.25">
      <c r="A2190" s="139">
        <v>2183</v>
      </c>
      <c r="B2190" s="10">
        <f t="shared" ca="1" si="313"/>
        <v>0.59822253018182092</v>
      </c>
      <c r="C2190" s="60">
        <f ca="1">_xlfn.NORM.INV(B2190,'Input Parameters'!$E$15,'Input Parameters'!$F$15)</f>
        <v>284.44776426390257</v>
      </c>
      <c r="D2190" s="10">
        <f t="shared" ca="1" si="314"/>
        <v>0.36316735213209761</v>
      </c>
      <c r="E2190" s="62">
        <f ca="1">IF(_xlfn.NORM.INV(D2190,'Input Parameters'!$E$17,'Input Parameters'!$F$17)&lt;3500,3500,IF(_xlfn.NORM.INV(D2190,'Input Parameters'!$E$17,'Input Parameters'!$F$17)&gt;5500,5500,_xlfn.NORM.INV(D2190,'Input Parameters'!$E$17,'Input Parameters'!$F$17)))</f>
        <v>4554.9962752249021</v>
      </c>
      <c r="F2190" s="10">
        <f t="shared" ca="1" si="315"/>
        <v>0.52491779510353209</v>
      </c>
      <c r="G2190" s="64">
        <f ca="1">_xlfn.NORM.INV(F2190,'Input Parameters'!$E$20,'Input Parameters'!$F$20)</f>
        <v>283.06875212148265</v>
      </c>
      <c r="H2190" s="57">
        <f ca="1">EXP(E2190*(1/'Input Parameters'!$E$23-1/G2190))</f>
        <v>0.58182321789654812</v>
      </c>
      <c r="I2190" s="10">
        <f t="shared" ca="1" si="316"/>
        <v>0.95474088672982826</v>
      </c>
      <c r="J2190" s="30">
        <f ca="1">_xlfn.BETA.INV(I2190,'Input Parameters'!$L$26,'Input Parameters'!$M$26,'Input Parameters'!$J$26,'Input Parameters'!$K$26)</f>
        <v>0.88098645819894728</v>
      </c>
      <c r="K2190" s="168">
        <f ca="1">('Input Parameters'!$E$27/'Input Parameters'!$E$38)^$J2190</f>
        <v>1.8011376356744093E-3</v>
      </c>
      <c r="L2190" s="69">
        <f ca="1">$H2190*$C2190*'Input Parameters'!$E$25*K2190</f>
        <v>0.29808524113502805</v>
      </c>
      <c r="M2190" s="24">
        <f t="shared" ca="1" si="317"/>
        <v>0.11086273712534889</v>
      </c>
      <c r="N2190" s="15">
        <f ca="1">_xlfn.NORM.INV(M2190,'Input Parameters'!$E$29,'Input Parameters'!$F$29)</f>
        <v>9.9877804719343266E-2</v>
      </c>
      <c r="O2190" s="8">
        <f t="shared" ca="1" si="318"/>
        <v>0.96229395032014642</v>
      </c>
      <c r="P2190" s="30">
        <f ca="1">_xlfn.LOGNORM.INV(O2190,'Input Parameters'!$H$30,'Input Parameters'!$I$30)</f>
        <v>6.2146520272768617</v>
      </c>
      <c r="Q2190" s="10">
        <f t="shared" ca="1" si="319"/>
        <v>0.45823789752304689</v>
      </c>
      <c r="R2190" s="30">
        <f>IF('Input Parameters'!$E$32=0,0,_xlfn.BETA.INV(Q2190,'Input Parameters'!$L$32,'Input Parameters'!$M$32,'Input Parameters'!$J$32,'Input Parameters'!$K$32))</f>
        <v>0</v>
      </c>
      <c r="S2190" s="10">
        <f t="shared" ca="1" si="320"/>
        <v>0.27855186856847547</v>
      </c>
      <c r="T2190" s="26">
        <f ca="1">_xlfn.LOGNORM.INV(S2190,'Input Parameters'!$H$34,'Input Parameters'!$I$34)</f>
        <v>46.853932663930742</v>
      </c>
      <c r="U2190" s="10">
        <f t="shared" ca="1" si="321"/>
        <v>0.145246614050765</v>
      </c>
      <c r="V2190" s="30">
        <f ca="1">_xlfn.BETA.INV(U2190,'Input Parameters'!$L$36,'Input Parameters'!$M$36,'Input Parameters'!$J$36,'Input Parameters'!$K$36)</f>
        <v>0.44248655836019068</v>
      </c>
      <c r="W2190" s="2">
        <f ca="1">N2190+(P2190-N2190)*(1-ERF((T2190-R2190)/(2*SQRT(L2190*'Input Parameters'!$E$38))))</f>
        <v>9.987781262827268E-2</v>
      </c>
      <c r="X2190">
        <f t="shared" ca="1" si="322"/>
        <v>1</v>
      </c>
      <c r="Y2190" s="7"/>
    </row>
    <row r="2191" spans="1:25" ht="15" customHeight="1" x14ac:dyDescent="0.25">
      <c r="A2191" s="139">
        <v>2184</v>
      </c>
      <c r="B2191" s="10">
        <f t="shared" ca="1" si="313"/>
        <v>0.61459608464299575</v>
      </c>
      <c r="C2191" s="60">
        <f ca="1">_xlfn.NORM.INV(B2191,'Input Parameters'!$E$15,'Input Parameters'!$F$15)</f>
        <v>286.75474520733496</v>
      </c>
      <c r="D2191" s="10">
        <f t="shared" ca="1" si="314"/>
        <v>0.48946384703159385</v>
      </c>
      <c r="E2191" s="62">
        <f ca="1">IF(_xlfn.NORM.INV(D2191,'Input Parameters'!$E$17,'Input Parameters'!$F$17)&lt;3500,3500,IF(_xlfn.NORM.INV(D2191,'Input Parameters'!$E$17,'Input Parameters'!$F$17)&gt;5500,5500,_xlfn.NORM.INV(D2191,'Input Parameters'!$E$17,'Input Parameters'!$F$17)))</f>
        <v>4781.5106970891429</v>
      </c>
      <c r="F2191" s="10">
        <f t="shared" ca="1" si="315"/>
        <v>0.99167169950426104</v>
      </c>
      <c r="G2191" s="64">
        <f ca="1">_xlfn.NORM.INV(F2191,'Input Parameters'!$E$20,'Input Parameters'!$F$20)</f>
        <v>298.69114920567114</v>
      </c>
      <c r="H2191" s="57">
        <f ca="1">EXP(E2191*(1/'Input Parameters'!$E$23-1/G2191))</f>
        <v>1.3702079084276408</v>
      </c>
      <c r="I2191" s="10">
        <f t="shared" ca="1" si="316"/>
        <v>0.82669527390471409</v>
      </c>
      <c r="J2191" s="30">
        <f ca="1">_xlfn.BETA.INV(I2191,'Input Parameters'!$L$26,'Input Parameters'!$M$26,'Input Parameters'!$J$26,'Input Parameters'!$K$26)</f>
        <v>0.79834014880412663</v>
      </c>
      <c r="K2191" s="168">
        <f ca="1">('Input Parameters'!$E$27/'Input Parameters'!$E$38)^$J2191</f>
        <v>3.2584200340500928E-3</v>
      </c>
      <c r="L2191" s="69">
        <f ca="1">$H2191*$C2191*'Input Parameters'!$E$25*K2191</f>
        <v>1.2802776099585926</v>
      </c>
      <c r="M2191" s="24">
        <f t="shared" ca="1" si="317"/>
        <v>0.62251876567782782</v>
      </c>
      <c r="N2191" s="15">
        <f ca="1">_xlfn.NORM.INV(M2191,'Input Parameters'!$E$29,'Input Parameters'!$F$29)</f>
        <v>0.10003121027079068</v>
      </c>
      <c r="O2191" s="8">
        <f t="shared" ca="1" si="318"/>
        <v>2.6562045031560677E-2</v>
      </c>
      <c r="P2191" s="30">
        <f ca="1">_xlfn.LOGNORM.INV(O2191,'Input Parameters'!$H$30,'Input Parameters'!$I$30)</f>
        <v>1.0762667073467223</v>
      </c>
      <c r="Q2191" s="10">
        <f t="shared" ca="1" si="319"/>
        <v>0.32798184185081458</v>
      </c>
      <c r="R2191" s="30">
        <f>IF('Input Parameters'!$E$32=0,0,_xlfn.BETA.INV(Q2191,'Input Parameters'!$L$32,'Input Parameters'!$M$32,'Input Parameters'!$J$32,'Input Parameters'!$K$32))</f>
        <v>0</v>
      </c>
      <c r="S2191" s="10">
        <f t="shared" ca="1" si="320"/>
        <v>0.34196653753620443</v>
      </c>
      <c r="T2191" s="26">
        <f ca="1">_xlfn.LOGNORM.INV(S2191,'Input Parameters'!$H$34,'Input Parameters'!$I$34)</f>
        <v>47.916198799858719</v>
      </c>
      <c r="U2191" s="10">
        <f t="shared" ca="1" si="321"/>
        <v>0.85897577989615925</v>
      </c>
      <c r="V2191" s="30">
        <f ca="1">_xlfn.BETA.INV(U2191,'Input Parameters'!$L$36,'Input Parameters'!$M$36,'Input Parameters'!$J$36,'Input Parameters'!$K$36)</f>
        <v>0.76497187256074595</v>
      </c>
      <c r="W2191" s="2">
        <f ca="1">N2191+(P2191-N2191)*(1-ERF((T2191-R2191)/(2*SQRT(L2191*'Input Parameters'!$E$38))))</f>
        <v>0.10271538129237931</v>
      </c>
      <c r="X2191">
        <f t="shared" ca="1" si="322"/>
        <v>1</v>
      </c>
      <c r="Y2191" s="7"/>
    </row>
    <row r="2192" spans="1:25" ht="15" customHeight="1" x14ac:dyDescent="0.25">
      <c r="A2192" s="139">
        <v>2185</v>
      </c>
      <c r="B2192" s="10">
        <f t="shared" ca="1" si="313"/>
        <v>0.61977396195280121</v>
      </c>
      <c r="C2192" s="60">
        <f ca="1">_xlfn.NORM.INV(B2192,'Input Parameters'!$E$15,'Input Parameters'!$F$15)</f>
        <v>287.49008537987874</v>
      </c>
      <c r="D2192" s="10">
        <f t="shared" ca="1" si="314"/>
        <v>0.42915440506547309</v>
      </c>
      <c r="E2192" s="62">
        <f ca="1">IF(_xlfn.NORM.INV(D2192,'Input Parameters'!$E$17,'Input Parameters'!$F$17)&lt;3500,3500,IF(_xlfn.NORM.INV(D2192,'Input Parameters'!$E$17,'Input Parameters'!$F$17)&gt;5500,5500,_xlfn.NORM.INV(D2192,'Input Parameters'!$E$17,'Input Parameters'!$F$17)))</f>
        <v>4675.0308248070714</v>
      </c>
      <c r="F2192" s="10">
        <f t="shared" ca="1" si="315"/>
        <v>0.39906194383799998</v>
      </c>
      <c r="G2192" s="64">
        <f ca="1">_xlfn.NORM.INV(F2192,'Input Parameters'!$E$20,'Input Parameters'!$F$20)</f>
        <v>280.9363015014585</v>
      </c>
      <c r="H2192" s="57">
        <f ca="1">EXP(E2192*(1/'Input Parameters'!$E$23-1/G2192))</f>
        <v>0.50599824586601005</v>
      </c>
      <c r="I2192" s="10">
        <f t="shared" ca="1" si="316"/>
        <v>0.96356172139196705</v>
      </c>
      <c r="J2192" s="30">
        <f ca="1">_xlfn.BETA.INV(I2192,'Input Parameters'!$L$26,'Input Parameters'!$M$26,'Input Parameters'!$J$26,'Input Parameters'!$K$26)</f>
        <v>0.89006778985904966</v>
      </c>
      <c r="K2192" s="168">
        <f ca="1">('Input Parameters'!$E$27/'Input Parameters'!$E$38)^$J2192</f>
        <v>1.6875501761568447E-3</v>
      </c>
      <c r="L2192" s="69">
        <f ca="1">$H2192*$C2192*'Input Parameters'!$E$25*K2192</f>
        <v>0.2454870447534134</v>
      </c>
      <c r="M2192" s="24">
        <f t="shared" ca="1" si="317"/>
        <v>0.19858715646952951</v>
      </c>
      <c r="N2192" s="15">
        <f ca="1">_xlfn.NORM.INV(M2192,'Input Parameters'!$E$29,'Input Parameters'!$F$29)</f>
        <v>9.9915332144123709E-2</v>
      </c>
      <c r="O2192" s="8">
        <f t="shared" ca="1" si="318"/>
        <v>0.46683893735401716</v>
      </c>
      <c r="P2192" s="30">
        <f ca="1">_xlfn.LOGNORM.INV(O2192,'Input Parameters'!$H$30,'Input Parameters'!$I$30)</f>
        <v>2.5798460849094451</v>
      </c>
      <c r="Q2192" s="10">
        <f t="shared" ca="1" si="319"/>
        <v>0.71427384450783038</v>
      </c>
      <c r="R2192" s="30">
        <f>IF('Input Parameters'!$E$32=0,0,_xlfn.BETA.INV(Q2192,'Input Parameters'!$L$32,'Input Parameters'!$M$32,'Input Parameters'!$J$32,'Input Parameters'!$K$32))</f>
        <v>0</v>
      </c>
      <c r="S2192" s="10">
        <f t="shared" ca="1" si="320"/>
        <v>0.97865816825248364</v>
      </c>
      <c r="T2192" s="26">
        <f ca="1">_xlfn.LOGNORM.INV(S2192,'Input Parameters'!$H$34,'Input Parameters'!$I$34)</f>
        <v>64.878217562870717</v>
      </c>
      <c r="U2192" s="10">
        <f t="shared" ca="1" si="321"/>
        <v>0.38658245218839515</v>
      </c>
      <c r="V2192" s="30">
        <f ca="1">_xlfn.BETA.INV(U2192,'Input Parameters'!$L$36,'Input Parameters'!$M$36,'Input Parameters'!$J$36,'Input Parameters'!$K$36)</f>
        <v>0.54322322137300705</v>
      </c>
      <c r="W2192" s="2">
        <f ca="1">N2192+(P2192-N2192)*(1-ERF((T2192-R2192)/(2*SQRT(L2192*'Input Parameters'!$E$38))))</f>
        <v>9.9915332144123709E-2</v>
      </c>
      <c r="X2192">
        <f t="shared" ca="1" si="322"/>
        <v>1</v>
      </c>
      <c r="Y2192" s="7"/>
    </row>
    <row r="2193" spans="1:25" ht="15" customHeight="1" x14ac:dyDescent="0.25">
      <c r="A2193" s="139">
        <v>2186</v>
      </c>
      <c r="B2193" s="10">
        <f t="shared" ca="1" si="313"/>
        <v>0.19659763531789243</v>
      </c>
      <c r="C2193" s="60">
        <f ca="1">_xlfn.NORM.INV(B2193,'Input Parameters'!$E$15,'Input Parameters'!$F$15)</f>
        <v>224.69483187945016</v>
      </c>
      <c r="D2193" s="10">
        <f t="shared" ca="1" si="314"/>
        <v>1.3827024270138821E-3</v>
      </c>
      <c r="E2193" s="62">
        <f ca="1">IF(_xlfn.NORM.INV(D2193,'Input Parameters'!$E$17,'Input Parameters'!$F$17)&lt;3500,3500,IF(_xlfn.NORM.INV(D2193,'Input Parameters'!$E$17,'Input Parameters'!$F$17)&gt;5500,5500,_xlfn.NORM.INV(D2193,'Input Parameters'!$E$17,'Input Parameters'!$F$17)))</f>
        <v>3500</v>
      </c>
      <c r="F2193" s="10">
        <f t="shared" ca="1" si="315"/>
        <v>0.31468968364499117</v>
      </c>
      <c r="G2193" s="64">
        <f ca="1">_xlfn.NORM.INV(F2193,'Input Parameters'!$E$20,'Input Parameters'!$F$20)</f>
        <v>279.41657611470276</v>
      </c>
      <c r="H2193" s="57">
        <f ca="1">EXP(E2193*(1/'Input Parameters'!$E$23-1/G2193))</f>
        <v>0.56115258159683901</v>
      </c>
      <c r="I2193" s="10">
        <f t="shared" ca="1" si="316"/>
        <v>0.71661985561991948</v>
      </c>
      <c r="J2193" s="30">
        <f ca="1">_xlfn.BETA.INV(I2193,'Input Parameters'!$L$26,'Input Parameters'!$M$26,'Input Parameters'!$J$26,'Input Parameters'!$K$26)</f>
        <v>0.74862000405166929</v>
      </c>
      <c r="K2193" s="168">
        <f ca="1">('Input Parameters'!$E$27/'Input Parameters'!$E$38)^$J2193</f>
        <v>4.6547406982442464E-3</v>
      </c>
      <c r="L2193" s="69">
        <f ca="1">$H2193*$C2193*'Input Parameters'!$E$25*K2193</f>
        <v>0.58690734072297646</v>
      </c>
      <c r="M2193" s="24">
        <f t="shared" ca="1" si="317"/>
        <v>6.7937311369068443E-3</v>
      </c>
      <c r="N2193" s="15">
        <f ca="1">_xlfn.NORM.INV(M2193,'Input Parameters'!$E$29,'Input Parameters'!$F$29)</f>
        <v>9.9753201133664843E-2</v>
      </c>
      <c r="O2193" s="8">
        <f t="shared" ca="1" si="318"/>
        <v>0.23296945763678423</v>
      </c>
      <c r="P2193" s="30">
        <f ca="1">_xlfn.LOGNORM.INV(O2193,'Input Parameters'!$H$30,'Input Parameters'!$I$30)</f>
        <v>1.9014685433348744</v>
      </c>
      <c r="Q2193" s="10">
        <f t="shared" ca="1" si="319"/>
        <v>0.45412946468468407</v>
      </c>
      <c r="R2193" s="30">
        <f>IF('Input Parameters'!$E$32=0,0,_xlfn.BETA.INV(Q2193,'Input Parameters'!$L$32,'Input Parameters'!$M$32,'Input Parameters'!$J$32,'Input Parameters'!$K$32))</f>
        <v>0</v>
      </c>
      <c r="S2193" s="10">
        <f t="shared" ca="1" si="320"/>
        <v>0.37373809880896958</v>
      </c>
      <c r="T2193" s="26">
        <f ca="1">_xlfn.LOGNORM.INV(S2193,'Input Parameters'!$H$34,'Input Parameters'!$I$34)</f>
        <v>48.426831695891444</v>
      </c>
      <c r="U2193" s="10">
        <f t="shared" ca="1" si="321"/>
        <v>3.893680658560883E-2</v>
      </c>
      <c r="V2193" s="30">
        <f ca="1">_xlfn.BETA.INV(U2193,'Input Parameters'!$L$36,'Input Parameters'!$M$36,'Input Parameters'!$J$36,'Input Parameters'!$K$36)</f>
        <v>0.36774845117674587</v>
      </c>
      <c r="W2193" s="2">
        <f ca="1">N2193+(P2193-N2193)*(1-ERF((T2193-R2193)/(2*SQRT(L2193*'Input Parameters'!$E$38))))</f>
        <v>9.9767308486742423E-2</v>
      </c>
      <c r="X2193">
        <f t="shared" ca="1" si="322"/>
        <v>1</v>
      </c>
      <c r="Y2193" s="7"/>
    </row>
    <row r="2194" spans="1:25" ht="15" customHeight="1" x14ac:dyDescent="0.25">
      <c r="A2194" s="139">
        <v>2187</v>
      </c>
      <c r="B2194" s="10">
        <f t="shared" ca="1" si="313"/>
        <v>0.19906772184174171</v>
      </c>
      <c r="C2194" s="60">
        <f ca="1">_xlfn.NORM.INV(B2194,'Input Parameters'!$E$15,'Input Parameters'!$F$15)</f>
        <v>225.17613136401093</v>
      </c>
      <c r="D2194" s="10">
        <f t="shared" ca="1" si="314"/>
        <v>0.6315145507391664</v>
      </c>
      <c r="E2194" s="62">
        <f ca="1">IF(_xlfn.NORM.INV(D2194,'Input Parameters'!$E$17,'Input Parameters'!$F$17)&lt;3500,3500,IF(_xlfn.NORM.INV(D2194,'Input Parameters'!$E$17,'Input Parameters'!$F$17)&gt;5500,5500,_xlfn.NORM.INV(D2194,'Input Parameters'!$E$17,'Input Parameters'!$F$17)))</f>
        <v>5035.1071455929596</v>
      </c>
      <c r="F2194" s="10">
        <f t="shared" ca="1" si="315"/>
        <v>0.18822092876408802</v>
      </c>
      <c r="G2194" s="64">
        <f ca="1">_xlfn.NORM.INV(F2194,'Input Parameters'!$E$20,'Input Parameters'!$F$20)</f>
        <v>276.72404240053277</v>
      </c>
      <c r="H2194" s="57">
        <f ca="1">EXP(E2194*(1/'Input Parameters'!$E$23-1/G2194))</f>
        <v>0.36549375224494868</v>
      </c>
      <c r="I2194" s="10">
        <f t="shared" ca="1" si="316"/>
        <v>0.1408040627990117</v>
      </c>
      <c r="J2194" s="30">
        <f ca="1">_xlfn.BETA.INV(I2194,'Input Parameters'!$L$26,'Input Parameters'!$M$26,'Input Parameters'!$J$26,'Input Parameters'!$K$26)</f>
        <v>0.47950871174526177</v>
      </c>
      <c r="K2194" s="168">
        <f ca="1">('Input Parameters'!$E$27/'Input Parameters'!$E$38)^$J2194</f>
        <v>3.2079843294068461E-2</v>
      </c>
      <c r="L2194" s="69">
        <f ca="1">$H2194*$C2194*'Input Parameters'!$E$25*K2194</f>
        <v>2.6401861539452542</v>
      </c>
      <c r="M2194" s="24">
        <f t="shared" ca="1" si="317"/>
        <v>0.31250511490916377</v>
      </c>
      <c r="N2194" s="15">
        <f ca="1">_xlfn.NORM.INV(M2194,'Input Parameters'!$E$29,'Input Parameters'!$F$29)</f>
        <v>9.9951123803673853E-2</v>
      </c>
      <c r="O2194" s="8">
        <f t="shared" ca="1" si="318"/>
        <v>0.67768318969126629</v>
      </c>
      <c r="P2194" s="30">
        <f ca="1">_xlfn.LOGNORM.INV(O2194,'Input Parameters'!$H$30,'Input Parameters'!$I$30)</f>
        <v>3.3364810121544153</v>
      </c>
      <c r="Q2194" s="10">
        <f t="shared" ca="1" si="319"/>
        <v>0.25692171460490965</v>
      </c>
      <c r="R2194" s="30">
        <f>IF('Input Parameters'!$E$32=0,0,_xlfn.BETA.INV(Q2194,'Input Parameters'!$L$32,'Input Parameters'!$M$32,'Input Parameters'!$J$32,'Input Parameters'!$K$32))</f>
        <v>0</v>
      </c>
      <c r="S2194" s="10">
        <f t="shared" ca="1" si="320"/>
        <v>0.29354351883000507</v>
      </c>
      <c r="T2194" s="26">
        <f ca="1">_xlfn.LOGNORM.INV(S2194,'Input Parameters'!$H$34,'Input Parameters'!$I$34)</f>
        <v>47.111844423976997</v>
      </c>
      <c r="U2194" s="10">
        <f t="shared" ca="1" si="321"/>
        <v>0.26461381557695518</v>
      </c>
      <c r="V2194" s="30">
        <f ca="1">_xlfn.BETA.INV(U2194,'Input Parameters'!$L$36,'Input Parameters'!$M$36,'Input Parameters'!$J$36,'Input Parameters'!$K$36)</f>
        <v>0.49612716772501214</v>
      </c>
      <c r="W2194" s="2">
        <f ca="1">N2194+(P2194-N2194)*(1-ERF((T2194-R2194)/(2*SQRT(L2194*'Input Parameters'!$E$38))))</f>
        <v>0.23052626389285547</v>
      </c>
      <c r="X2194">
        <f t="shared" ca="1" si="322"/>
        <v>1</v>
      </c>
      <c r="Y2194" s="7"/>
    </row>
    <row r="2195" spans="1:25" ht="15" customHeight="1" x14ac:dyDescent="0.25">
      <c r="A2195" s="139">
        <v>2188</v>
      </c>
      <c r="B2195" s="10">
        <f t="shared" ca="1" si="313"/>
        <v>0.82219463001642068</v>
      </c>
      <c r="C2195" s="60">
        <f ca="1">_xlfn.NORM.INV(B2195,'Input Parameters'!$E$15,'Input Parameters'!$F$15)</f>
        <v>321.02898889397505</v>
      </c>
      <c r="D2195" s="10">
        <f t="shared" ca="1" si="314"/>
        <v>0.878542475905427</v>
      </c>
      <c r="E2195" s="62">
        <f ca="1">IF(_xlfn.NORM.INV(D2195,'Input Parameters'!$E$17,'Input Parameters'!$F$17)&lt;3500,3500,IF(_xlfn.NORM.INV(D2195,'Input Parameters'!$E$17,'Input Parameters'!$F$17)&gt;5500,5500,_xlfn.NORM.INV(D2195,'Input Parameters'!$E$17,'Input Parameters'!$F$17)))</f>
        <v>5500</v>
      </c>
      <c r="F2195" s="10">
        <f t="shared" ca="1" si="315"/>
        <v>0.79183637897940973</v>
      </c>
      <c r="G2195" s="64">
        <f ca="1">_xlfn.NORM.INV(F2195,'Input Parameters'!$E$20,'Input Parameters'!$F$20)</f>
        <v>288.09582418640815</v>
      </c>
      <c r="H2195" s="57">
        <f ca="1">EXP(E2195*(1/'Input Parameters'!$E$23-1/G2195))</f>
        <v>0.72985377939967455</v>
      </c>
      <c r="I2195" s="10">
        <f t="shared" ca="1" si="316"/>
        <v>0.34832696695538412</v>
      </c>
      <c r="J2195" s="30">
        <f ca="1">_xlfn.BETA.INV(I2195,'Input Parameters'!$L$26,'Input Parameters'!$M$26,'Input Parameters'!$J$26,'Input Parameters'!$K$26)</f>
        <v>0.59703606662216369</v>
      </c>
      <c r="K2195" s="168">
        <f ca="1">('Input Parameters'!$E$27/'Input Parameters'!$E$38)^$J2195</f>
        <v>1.3807354563094863E-2</v>
      </c>
      <c r="L2195" s="69">
        <f ca="1">$H2195*$C2195*'Input Parameters'!$E$25*K2195</f>
        <v>3.2351214527830781</v>
      </c>
      <c r="M2195" s="24">
        <f t="shared" ca="1" si="317"/>
        <v>0.6987102219421405</v>
      </c>
      <c r="N2195" s="15">
        <f ca="1">_xlfn.NORM.INV(M2195,'Input Parameters'!$E$29,'Input Parameters'!$F$29)</f>
        <v>0.10005206945722118</v>
      </c>
      <c r="O2195" s="8">
        <f t="shared" ca="1" si="318"/>
        <v>0.93315382705128802</v>
      </c>
      <c r="P2195" s="30">
        <f ca="1">_xlfn.LOGNORM.INV(O2195,'Input Parameters'!$H$30,'Input Parameters'!$I$30)</f>
        <v>5.4492037491734298</v>
      </c>
      <c r="Q2195" s="10">
        <f t="shared" ca="1" si="319"/>
        <v>0.89814080527954476</v>
      </c>
      <c r="R2195" s="30">
        <f>IF('Input Parameters'!$E$32=0,0,_xlfn.BETA.INV(Q2195,'Input Parameters'!$L$32,'Input Parameters'!$M$32,'Input Parameters'!$J$32,'Input Parameters'!$K$32))</f>
        <v>0</v>
      </c>
      <c r="S2195" s="10">
        <f t="shared" ca="1" si="320"/>
        <v>0.38242680513572413</v>
      </c>
      <c r="T2195" s="26">
        <f ca="1">_xlfn.LOGNORM.INV(S2195,'Input Parameters'!$H$34,'Input Parameters'!$I$34)</f>
        <v>48.564845661278852</v>
      </c>
      <c r="U2195" s="10">
        <f t="shared" ca="1" si="321"/>
        <v>0.49194594559685756</v>
      </c>
      <c r="V2195" s="30">
        <f ca="1">_xlfn.BETA.INV(U2195,'Input Parameters'!$L$36,'Input Parameters'!$M$36,'Input Parameters'!$J$36,'Input Parameters'!$K$36)</f>
        <v>0.58281897014524131</v>
      </c>
      <c r="W2195" s="2">
        <f ca="1">N2195+(P2195-N2195)*(1-ERF((T2195-R2195)/(2*SQRT(L2195*'Input Parameters'!$E$38))))</f>
        <v>0.4008373324305381</v>
      </c>
      <c r="X2195">
        <f t="shared" ca="1" si="322"/>
        <v>1</v>
      </c>
      <c r="Y2195" s="7"/>
    </row>
    <row r="2196" spans="1:25" ht="15" customHeight="1" x14ac:dyDescent="0.25">
      <c r="A2196" s="139">
        <v>2189</v>
      </c>
      <c r="B2196" s="10">
        <f t="shared" ca="1" si="313"/>
        <v>0.57964741975974032</v>
      </c>
      <c r="C2196" s="60">
        <f ca="1">_xlfn.NORM.INV(B2196,'Input Parameters'!$E$15,'Input Parameters'!$F$15)</f>
        <v>281.85962495320712</v>
      </c>
      <c r="D2196" s="10">
        <f t="shared" ca="1" si="314"/>
        <v>0.24684004912555968</v>
      </c>
      <c r="E2196" s="62">
        <f ca="1">IF(_xlfn.NORM.INV(D2196,'Input Parameters'!$E$17,'Input Parameters'!$F$17)&lt;3500,3500,IF(_xlfn.NORM.INV(D2196,'Input Parameters'!$E$17,'Input Parameters'!$F$17)&gt;5500,5500,_xlfn.NORM.INV(D2196,'Input Parameters'!$E$17,'Input Parameters'!$F$17)))</f>
        <v>4320.8728533406993</v>
      </c>
      <c r="F2196" s="10">
        <f t="shared" ca="1" si="315"/>
        <v>0.73162089631031013</v>
      </c>
      <c r="G2196" s="64">
        <f ca="1">_xlfn.NORM.INV(F2196,'Input Parameters'!$E$20,'Input Parameters'!$F$20)</f>
        <v>286.78874146479779</v>
      </c>
      <c r="H2196" s="57">
        <f ca="1">EXP(E2196*(1/'Input Parameters'!$E$23-1/G2196))</f>
        <v>0.72923872905118425</v>
      </c>
      <c r="I2196" s="10">
        <f t="shared" ca="1" si="316"/>
        <v>7.3194150323598883E-2</v>
      </c>
      <c r="J2196" s="30">
        <f ca="1">_xlfn.BETA.INV(I2196,'Input Parameters'!$L$26,'Input Parameters'!$M$26,'Input Parameters'!$J$26,'Input Parameters'!$K$26)</f>
        <v>0.41592972798106648</v>
      </c>
      <c r="K2196" s="168">
        <f ca="1">('Input Parameters'!$E$27/'Input Parameters'!$E$38)^$J2196</f>
        <v>5.0616694823479171E-2</v>
      </c>
      <c r="L2196" s="69">
        <f ca="1">$H2196*$C2196*'Input Parameters'!$E$25*K2196</f>
        <v>10.403905009734675</v>
      </c>
      <c r="M2196" s="24">
        <f t="shared" ca="1" si="317"/>
        <v>0.13833015090434131</v>
      </c>
      <c r="N2196" s="15">
        <f ca="1">_xlfn.NORM.INV(M2196,'Input Parameters'!$E$29,'Input Parameters'!$F$29)</f>
        <v>9.9891214766625269E-2</v>
      </c>
      <c r="O2196" s="8">
        <f t="shared" ca="1" si="318"/>
        <v>8.6419832069034364E-2</v>
      </c>
      <c r="P2196" s="30">
        <f ca="1">_xlfn.LOGNORM.INV(O2196,'Input Parameters'!$H$30,'Input Parameters'!$I$30)</f>
        <v>1.4093397821487712</v>
      </c>
      <c r="Q2196" s="10">
        <f t="shared" ca="1" si="319"/>
        <v>0.88161118753347334</v>
      </c>
      <c r="R2196" s="30">
        <f>IF('Input Parameters'!$E$32=0,0,_xlfn.BETA.INV(Q2196,'Input Parameters'!$L$32,'Input Parameters'!$M$32,'Input Parameters'!$J$32,'Input Parameters'!$K$32))</f>
        <v>0</v>
      </c>
      <c r="S2196" s="10">
        <f t="shared" ca="1" si="320"/>
        <v>0.83278888778226223</v>
      </c>
      <c r="T2196" s="26">
        <f ca="1">_xlfn.LOGNORM.INV(S2196,'Input Parameters'!$H$34,'Input Parameters'!$I$34)</f>
        <v>56.845240419087098</v>
      </c>
      <c r="U2196" s="10">
        <f t="shared" ca="1" si="321"/>
        <v>0.34039558991657892</v>
      </c>
      <c r="V2196" s="30">
        <f ca="1">_xlfn.BETA.INV(U2196,'Input Parameters'!$L$36,'Input Parameters'!$M$36,'Input Parameters'!$J$36,'Input Parameters'!$K$36)</f>
        <v>0.52578028148646716</v>
      </c>
      <c r="W2196" s="2">
        <f ca="1">N2196+(P2196-N2196)*(1-ERF((T2196-R2196)/(2*SQRT(L2196*'Input Parameters'!$E$38))))</f>
        <v>0.37840852687354753</v>
      </c>
      <c r="X2196">
        <f t="shared" ca="1" si="322"/>
        <v>1</v>
      </c>
      <c r="Y2196" s="7"/>
    </row>
    <row r="2197" spans="1:25" ht="15" customHeight="1" x14ac:dyDescent="0.25">
      <c r="A2197" s="139">
        <v>2190</v>
      </c>
      <c r="B2197" s="10">
        <f t="shared" ca="1" si="313"/>
        <v>0.42608808999325265</v>
      </c>
      <c r="C2197" s="60">
        <f ca="1">_xlfn.NORM.INV(B2197,'Input Parameters'!$E$15,'Input Parameters'!$F$15)</f>
        <v>260.86865884397241</v>
      </c>
      <c r="D2197" s="10">
        <f t="shared" ca="1" si="314"/>
        <v>0.47951769011454759</v>
      </c>
      <c r="E2197" s="62">
        <f ca="1">IF(_xlfn.NORM.INV(D2197,'Input Parameters'!$E$17,'Input Parameters'!$F$17)&lt;3500,3500,IF(_xlfn.NORM.INV(D2197,'Input Parameters'!$E$17,'Input Parameters'!$F$17)&gt;5500,5500,_xlfn.NORM.INV(D2197,'Input Parameters'!$E$17,'Input Parameters'!$F$17)))</f>
        <v>4764.0451204996234</v>
      </c>
      <c r="F2197" s="10">
        <f t="shared" ca="1" si="315"/>
        <v>0.85737109426333502</v>
      </c>
      <c r="G2197" s="64">
        <f ca="1">_xlfn.NORM.INV(F2197,'Input Parameters'!$E$20,'Input Parameters'!$F$20)</f>
        <v>289.8095031372427</v>
      </c>
      <c r="H2197" s="57">
        <f ca="1">EXP(E2197*(1/'Input Parameters'!$E$23-1/G2197))</f>
        <v>0.83946412379925772</v>
      </c>
      <c r="I2197" s="10">
        <f t="shared" ca="1" si="316"/>
        <v>3.2625738534160176E-2</v>
      </c>
      <c r="J2197" s="30">
        <f ca="1">_xlfn.BETA.INV(I2197,'Input Parameters'!$L$26,'Input Parameters'!$M$26,'Input Parameters'!$J$26,'Input Parameters'!$K$26)</f>
        <v>0.3523702956949174</v>
      </c>
      <c r="K2197" s="168">
        <f ca="1">('Input Parameters'!$E$27/'Input Parameters'!$E$38)^$J2197</f>
        <v>7.9853585519759449E-2</v>
      </c>
      <c r="L2197" s="69">
        <f ca="1">$H2197*$C2197*'Input Parameters'!$E$25*K2197</f>
        <v>17.487127120375252</v>
      </c>
      <c r="M2197" s="24">
        <f t="shared" ca="1" si="317"/>
        <v>0.46838878922686822</v>
      </c>
      <c r="N2197" s="15">
        <f ca="1">_xlfn.NORM.INV(M2197,'Input Parameters'!$E$29,'Input Parameters'!$F$29)</f>
        <v>9.9992067934588771E-2</v>
      </c>
      <c r="O2197" s="8">
        <f t="shared" ca="1" si="318"/>
        <v>0.97752677906312668</v>
      </c>
      <c r="P2197" s="30">
        <f ca="1">_xlfn.LOGNORM.INV(O2197,'Input Parameters'!$H$30,'Input Parameters'!$I$30)</f>
        <v>6.9187647862793096</v>
      </c>
      <c r="Q2197" s="10">
        <f t="shared" ca="1" si="319"/>
        <v>0.68484204209623045</v>
      </c>
      <c r="R2197" s="30">
        <f>IF('Input Parameters'!$E$32=0,0,_xlfn.BETA.INV(Q2197,'Input Parameters'!$L$32,'Input Parameters'!$M$32,'Input Parameters'!$J$32,'Input Parameters'!$K$32))</f>
        <v>0</v>
      </c>
      <c r="S2197" s="10">
        <f t="shared" ca="1" si="320"/>
        <v>0.45649510410708738</v>
      </c>
      <c r="T2197" s="26">
        <f ca="1">_xlfn.LOGNORM.INV(S2197,'Input Parameters'!$H$34,'Input Parameters'!$I$34)</f>
        <v>49.726535899292621</v>
      </c>
      <c r="U2197" s="10">
        <f t="shared" ca="1" si="321"/>
        <v>0.88578911156518747</v>
      </c>
      <c r="V2197" s="30">
        <f ca="1">_xlfn.BETA.INV(U2197,'Input Parameters'!$L$36,'Input Parameters'!$M$36,'Input Parameters'!$J$36,'Input Parameters'!$K$36)</f>
        <v>0.78811976567198339</v>
      </c>
      <c r="W2197" s="2">
        <f ca="1">N2197+(P2197-N2197)*(1-ERF((T2197-R2197)/(2*SQRT(L2197*'Input Parameters'!$E$38))))</f>
        <v>2.8304803601634818</v>
      </c>
      <c r="X2197">
        <f t="shared" ca="1" si="322"/>
        <v>0</v>
      </c>
      <c r="Y2197" s="7"/>
    </row>
    <row r="2198" spans="1:25" ht="15" customHeight="1" x14ac:dyDescent="0.25">
      <c r="A2198" s="139">
        <v>2191</v>
      </c>
      <c r="B2198" s="10">
        <f t="shared" ca="1" si="313"/>
        <v>0.80730314769750988</v>
      </c>
      <c r="C2198" s="60">
        <f ca="1">_xlfn.NORM.INV(B2198,'Input Parameters'!$E$15,'Input Parameters'!$F$15)</f>
        <v>318.00716809233882</v>
      </c>
      <c r="D2198" s="10">
        <f t="shared" ca="1" si="314"/>
        <v>0.5217257134972989</v>
      </c>
      <c r="E2198" s="62">
        <f ca="1">IF(_xlfn.NORM.INV(D2198,'Input Parameters'!$E$17,'Input Parameters'!$F$17)&lt;3500,3500,IF(_xlfn.NORM.INV(D2198,'Input Parameters'!$E$17,'Input Parameters'!$F$17)&gt;5500,5500,_xlfn.NORM.INV(D2198,'Input Parameters'!$E$17,'Input Parameters'!$F$17)))</f>
        <v>4838.1396635099773</v>
      </c>
      <c r="F2198" s="10">
        <f t="shared" ca="1" si="315"/>
        <v>0.68738346320859189</v>
      </c>
      <c r="G2198" s="64">
        <f ca="1">_xlfn.NORM.INV(F2198,'Input Parameters'!$E$20,'Input Parameters'!$F$20)</f>
        <v>285.92259664339281</v>
      </c>
      <c r="H2198" s="57">
        <f ca="1">EXP(E2198*(1/'Input Parameters'!$E$23-1/G2198))</f>
        <v>0.66720458073899624</v>
      </c>
      <c r="I2198" s="10">
        <f t="shared" ca="1" si="316"/>
        <v>0.87699364994079365</v>
      </c>
      <c r="J2198" s="30">
        <f ca="1">_xlfn.BETA.INV(I2198,'Input Parameters'!$L$26,'Input Parameters'!$M$26,'Input Parameters'!$J$26,'Input Parameters'!$K$26)</f>
        <v>0.82511588220615506</v>
      </c>
      <c r="K2198" s="168">
        <f ca="1">('Input Parameters'!$E$27/'Input Parameters'!$E$38)^$J2198</f>
        <v>2.6890270963428973E-3</v>
      </c>
      <c r="L2198" s="69">
        <f ca="1">$H2198*$C2198*'Input Parameters'!$E$25*K2198</f>
        <v>0.57054658095686561</v>
      </c>
      <c r="M2198" s="24">
        <f t="shared" ca="1" si="317"/>
        <v>0.24894725117645999</v>
      </c>
      <c r="N2198" s="15">
        <f ca="1">_xlfn.NORM.INV(M2198,'Input Parameters'!$E$29,'Input Parameters'!$F$29)</f>
        <v>9.9932219367841302E-2</v>
      </c>
      <c r="O2198" s="8">
        <f t="shared" ca="1" si="318"/>
        <v>0.4547641253768081</v>
      </c>
      <c r="P2198" s="30">
        <f ca="1">_xlfn.LOGNORM.INV(O2198,'Input Parameters'!$H$30,'Input Parameters'!$I$30)</f>
        <v>2.5430450213912379</v>
      </c>
      <c r="Q2198" s="10">
        <f t="shared" ca="1" si="319"/>
        <v>0.11697914699891276</v>
      </c>
      <c r="R2198" s="30">
        <f>IF('Input Parameters'!$E$32=0,0,_xlfn.BETA.INV(Q2198,'Input Parameters'!$L$32,'Input Parameters'!$M$32,'Input Parameters'!$J$32,'Input Parameters'!$K$32))</f>
        <v>0</v>
      </c>
      <c r="S2198" s="10">
        <f t="shared" ca="1" si="320"/>
        <v>0.36604420317304165</v>
      </c>
      <c r="T2198" s="26">
        <f ca="1">_xlfn.LOGNORM.INV(S2198,'Input Parameters'!$H$34,'Input Parameters'!$I$34)</f>
        <v>48.304098994040572</v>
      </c>
      <c r="U2198" s="10">
        <f t="shared" ca="1" si="321"/>
        <v>0.64587978145990799</v>
      </c>
      <c r="V2198" s="30">
        <f ca="1">_xlfn.BETA.INV(U2198,'Input Parameters'!$L$36,'Input Parameters'!$M$36,'Input Parameters'!$J$36,'Input Parameters'!$K$36)</f>
        <v>0.6448940261207079</v>
      </c>
      <c r="W2198" s="2">
        <f ca="1">N2198+(P2198-N2198)*(1-ERF((T2198-R2198)/(2*SQRT(L2198*'Input Parameters'!$E$38))))</f>
        <v>9.9947190649374448E-2</v>
      </c>
      <c r="X2198">
        <f t="shared" ca="1" si="322"/>
        <v>1</v>
      </c>
      <c r="Y2198" s="7"/>
    </row>
    <row r="2199" spans="1:25" ht="15" customHeight="1" x14ac:dyDescent="0.25">
      <c r="A2199" s="139">
        <v>2192</v>
      </c>
      <c r="B2199" s="10">
        <f t="shared" ca="1" si="313"/>
        <v>0.97678811715237368</v>
      </c>
      <c r="C2199" s="60">
        <f ca="1">_xlfn.NORM.INV(B2199,'Input Parameters'!$E$15,'Input Parameters'!$F$15)</f>
        <v>378.89451123378865</v>
      </c>
      <c r="D2199" s="10">
        <f t="shared" ca="1" si="314"/>
        <v>0.33915331710668251</v>
      </c>
      <c r="E2199" s="62">
        <f ca="1">IF(_xlfn.NORM.INV(D2199,'Input Parameters'!$E$17,'Input Parameters'!$F$17)&lt;3500,3500,IF(_xlfn.NORM.INV(D2199,'Input Parameters'!$E$17,'Input Parameters'!$F$17)&gt;5500,5500,_xlfn.NORM.INV(D2199,'Input Parameters'!$E$17,'Input Parameters'!$F$17)))</f>
        <v>4509.6575112069513</v>
      </c>
      <c r="F2199" s="10">
        <f t="shared" ca="1" si="315"/>
        <v>6.3198402818598343E-2</v>
      </c>
      <c r="G2199" s="64">
        <f ca="1">_xlfn.NORM.INV(F2199,'Input Parameters'!$E$20,'Input Parameters'!$F$20)</f>
        <v>272.40927582015593</v>
      </c>
      <c r="H2199" s="57">
        <f ca="1">EXP(E2199*(1/'Input Parameters'!$E$23-1/G2199))</f>
        <v>0.31361281034775218</v>
      </c>
      <c r="I2199" s="10">
        <f t="shared" ca="1" si="316"/>
        <v>0.10848488237624321</v>
      </c>
      <c r="J2199" s="30">
        <f ca="1">_xlfn.BETA.INV(I2199,'Input Parameters'!$L$26,'Input Parameters'!$M$26,'Input Parameters'!$J$26,'Input Parameters'!$K$26)</f>
        <v>0.45257952730274231</v>
      </c>
      <c r="K2199" s="168">
        <f ca="1">('Input Parameters'!$E$27/'Input Parameters'!$E$38)^$J2199</f>
        <v>3.8915459101594309E-2</v>
      </c>
      <c r="L2199" s="69">
        <f ca="1">$H2199*$C2199*'Input Parameters'!$E$25*K2199</f>
        <v>4.6241750558645913</v>
      </c>
      <c r="M2199" s="24">
        <f t="shared" ca="1" si="317"/>
        <v>0.11246356145235503</v>
      </c>
      <c r="N2199" s="15">
        <f ca="1">_xlfn.NORM.INV(M2199,'Input Parameters'!$E$29,'Input Parameters'!$F$29)</f>
        <v>9.9878646966292992E-2</v>
      </c>
      <c r="O2199" s="8">
        <f t="shared" ca="1" si="318"/>
        <v>0.3025684347506894</v>
      </c>
      <c r="P2199" s="30">
        <f ca="1">_xlfn.LOGNORM.INV(O2199,'Input Parameters'!$H$30,'Input Parameters'!$I$30)</f>
        <v>2.1018262801783183</v>
      </c>
      <c r="Q2199" s="10">
        <f t="shared" ca="1" si="319"/>
        <v>0.20610008118428969</v>
      </c>
      <c r="R2199" s="30">
        <f>IF('Input Parameters'!$E$32=0,0,_xlfn.BETA.INV(Q2199,'Input Parameters'!$L$32,'Input Parameters'!$M$32,'Input Parameters'!$J$32,'Input Parameters'!$K$32))</f>
        <v>0</v>
      </c>
      <c r="S2199" s="10">
        <f t="shared" ca="1" si="320"/>
        <v>0.82023528904794241</v>
      </c>
      <c r="T2199" s="26">
        <f ca="1">_xlfn.LOGNORM.INV(S2199,'Input Parameters'!$H$34,'Input Parameters'!$I$34)</f>
        <v>56.499590027810669</v>
      </c>
      <c r="U2199" s="10">
        <f t="shared" ca="1" si="321"/>
        <v>0.43525208319943631</v>
      </c>
      <c r="V2199" s="30">
        <f ca="1">_xlfn.BETA.INV(U2199,'Input Parameters'!$L$36,'Input Parameters'!$M$36,'Input Parameters'!$J$36,'Input Parameters'!$K$36)</f>
        <v>0.56144756739907087</v>
      </c>
      <c r="W2199" s="2">
        <f ca="1">N2199+(P2199-N2199)*(1-ERF((T2199-R2199)/(2*SQRT(L2199*'Input Parameters'!$E$38))))</f>
        <v>0.22637929162908732</v>
      </c>
      <c r="X2199">
        <f t="shared" ca="1" si="322"/>
        <v>1</v>
      </c>
      <c r="Y2199" s="7"/>
    </row>
    <row r="2200" spans="1:25" ht="15" customHeight="1" x14ac:dyDescent="0.25">
      <c r="A2200" s="139">
        <v>2193</v>
      </c>
      <c r="B2200" s="10">
        <f t="shared" ca="1" si="313"/>
        <v>0.27664069466645569</v>
      </c>
      <c r="C2200" s="60">
        <f ca="1">_xlfn.NORM.INV(B2200,'Input Parameters'!$E$15,'Input Parameters'!$F$15)</f>
        <v>238.8386067031073</v>
      </c>
      <c r="D2200" s="10">
        <f t="shared" ca="1" si="314"/>
        <v>0.66807906615389423</v>
      </c>
      <c r="E2200" s="62">
        <f ca="1">IF(_xlfn.NORM.INV(D2200,'Input Parameters'!$E$17,'Input Parameters'!$F$17)&lt;3500,3500,IF(_xlfn.NORM.INV(D2200,'Input Parameters'!$E$17,'Input Parameters'!$F$17)&gt;5500,5500,_xlfn.NORM.INV(D2200,'Input Parameters'!$E$17,'Input Parameters'!$F$17)))</f>
        <v>5104.230536292268</v>
      </c>
      <c r="F2200" s="10">
        <f t="shared" ca="1" si="315"/>
        <v>0.19576687319596531</v>
      </c>
      <c r="G2200" s="64">
        <f ca="1">_xlfn.NORM.INV(F2200,'Input Parameters'!$E$20,'Input Parameters'!$F$20)</f>
        <v>276.90917721738725</v>
      </c>
      <c r="H2200" s="57">
        <f ca="1">EXP(E2200*(1/'Input Parameters'!$E$23-1/G2200))</f>
        <v>0.36495118304830404</v>
      </c>
      <c r="I2200" s="10">
        <f t="shared" ca="1" si="316"/>
        <v>0.81332642980171688</v>
      </c>
      <c r="J2200" s="30">
        <f ca="1">_xlfn.BETA.INV(I2200,'Input Parameters'!$L$26,'Input Parameters'!$M$26,'Input Parameters'!$J$26,'Input Parameters'!$K$26)</f>
        <v>0.79180060530945229</v>
      </c>
      <c r="K2200" s="168">
        <f ca="1">('Input Parameters'!$E$27/'Input Parameters'!$E$38)^$J2200</f>
        <v>3.4149085939221796E-3</v>
      </c>
      <c r="L2200" s="69">
        <f ca="1">$H2200*$C2200*'Input Parameters'!$E$25*K2200</f>
        <v>0.29765856817353314</v>
      </c>
      <c r="M2200" s="24">
        <f t="shared" ca="1" si="317"/>
        <v>0.62764847915915389</v>
      </c>
      <c r="N2200" s="15">
        <f ca="1">_xlfn.NORM.INV(M2200,'Input Parameters'!$E$29,'Input Parameters'!$F$29)</f>
        <v>0.10003256316781965</v>
      </c>
      <c r="O2200" s="8">
        <f t="shared" ca="1" si="318"/>
        <v>0.29180784750218114</v>
      </c>
      <c r="P2200" s="30">
        <f ca="1">_xlfn.LOGNORM.INV(O2200,'Input Parameters'!$H$30,'Input Parameters'!$I$30)</f>
        <v>2.0711902564598241</v>
      </c>
      <c r="Q2200" s="10">
        <f t="shared" ca="1" si="319"/>
        <v>0.8306267341262602</v>
      </c>
      <c r="R2200" s="30">
        <f>IF('Input Parameters'!$E$32=0,0,_xlfn.BETA.INV(Q2200,'Input Parameters'!$L$32,'Input Parameters'!$M$32,'Input Parameters'!$J$32,'Input Parameters'!$K$32))</f>
        <v>0</v>
      </c>
      <c r="S2200" s="10">
        <f t="shared" ca="1" si="320"/>
        <v>0.59792822552244851</v>
      </c>
      <c r="T2200" s="26">
        <f ca="1">_xlfn.LOGNORM.INV(S2200,'Input Parameters'!$H$34,'Input Parameters'!$I$34)</f>
        <v>51.988508851712176</v>
      </c>
      <c r="U2200" s="10">
        <f t="shared" ca="1" si="321"/>
        <v>0.16417133880826584</v>
      </c>
      <c r="V2200" s="30">
        <f ca="1">_xlfn.BETA.INV(U2200,'Input Parameters'!$L$36,'Input Parameters'!$M$36,'Input Parameters'!$J$36,'Input Parameters'!$K$36)</f>
        <v>0.45199225906525686</v>
      </c>
      <c r="W2200" s="2">
        <f ca="1">N2200+(P2200-N2200)*(1-ERF((T2200-R2200)/(2*SQRT(L2200*'Input Parameters'!$E$38))))</f>
        <v>0.10003256319946559</v>
      </c>
      <c r="X2200">
        <f t="shared" ca="1" si="322"/>
        <v>1</v>
      </c>
      <c r="Y2200" s="7"/>
    </row>
    <row r="2201" spans="1:25" ht="15" customHeight="1" x14ac:dyDescent="0.25">
      <c r="A2201" s="139">
        <v>2194</v>
      </c>
      <c r="B2201" s="10">
        <f t="shared" ca="1" si="313"/>
        <v>0.42824397029871131</v>
      </c>
      <c r="C2201" s="60">
        <f ca="1">_xlfn.NORM.INV(B2201,'Input Parameters'!$E$15,'Input Parameters'!$F$15)</f>
        <v>261.16649759508647</v>
      </c>
      <c r="D2201" s="10">
        <f t="shared" ca="1" si="314"/>
        <v>0.75906761827632685</v>
      </c>
      <c r="E2201" s="62">
        <f ca="1">IF(_xlfn.NORM.INV(D2201,'Input Parameters'!$E$17,'Input Parameters'!$F$17)&lt;3500,3500,IF(_xlfn.NORM.INV(D2201,'Input Parameters'!$E$17,'Input Parameters'!$F$17)&gt;5500,5500,_xlfn.NORM.INV(D2201,'Input Parameters'!$E$17,'Input Parameters'!$F$17)))</f>
        <v>5292.3145470215022</v>
      </c>
      <c r="F2201" s="10">
        <f t="shared" ca="1" si="315"/>
        <v>0.84238328447303035</v>
      </c>
      <c r="G2201" s="64">
        <f ca="1">_xlfn.NORM.INV(F2201,'Input Parameters'!$E$20,'Input Parameters'!$F$20)</f>
        <v>289.37881837886215</v>
      </c>
      <c r="H2201" s="57">
        <f ca="1">EXP(E2201*(1/'Input Parameters'!$E$23-1/G2201))</f>
        <v>0.80125638760325213</v>
      </c>
      <c r="I2201" s="10">
        <f t="shared" ca="1" si="316"/>
        <v>0.8337220090357047</v>
      </c>
      <c r="J2201" s="30">
        <f ca="1">_xlfn.BETA.INV(I2201,'Input Parameters'!$L$26,'Input Parameters'!$M$26,'Input Parameters'!$J$26,'Input Parameters'!$K$26)</f>
        <v>0.80185838998027537</v>
      </c>
      <c r="K2201" s="168">
        <f ca="1">('Input Parameters'!$E$27/'Input Parameters'!$E$38)^$J2201</f>
        <v>3.1772180861040816E-3</v>
      </c>
      <c r="L2201" s="69">
        <f ca="1">$H2201*$C2201*'Input Parameters'!$E$25*K2201</f>
        <v>0.66486886468848405</v>
      </c>
      <c r="M2201" s="24">
        <f t="shared" ca="1" si="317"/>
        <v>0.67446156199121643</v>
      </c>
      <c r="N2201" s="15">
        <f ca="1">_xlfn.NORM.INV(M2201,'Input Parameters'!$E$29,'Input Parameters'!$F$29)</f>
        <v>0.10004522666809872</v>
      </c>
      <c r="O2201" s="8">
        <f t="shared" ca="1" si="318"/>
        <v>0.3743724901061245</v>
      </c>
      <c r="P2201" s="30">
        <f ca="1">_xlfn.LOGNORM.INV(O2201,'Input Parameters'!$H$30,'Input Parameters'!$I$30)</f>
        <v>2.3065190759416141</v>
      </c>
      <c r="Q2201" s="10">
        <f t="shared" ca="1" si="319"/>
        <v>2.1469436026181232E-2</v>
      </c>
      <c r="R2201" s="30">
        <f>IF('Input Parameters'!$E$32=0,0,_xlfn.BETA.INV(Q2201,'Input Parameters'!$L$32,'Input Parameters'!$M$32,'Input Parameters'!$J$32,'Input Parameters'!$K$32))</f>
        <v>0</v>
      </c>
      <c r="S2201" s="10">
        <f t="shared" ca="1" si="320"/>
        <v>0.83180182568306826</v>
      </c>
      <c r="T2201" s="26">
        <f ca="1">_xlfn.LOGNORM.INV(S2201,'Input Parameters'!$H$34,'Input Parameters'!$I$34)</f>
        <v>56.817395992412038</v>
      </c>
      <c r="U2201" s="10">
        <f t="shared" ca="1" si="321"/>
        <v>0.57345966084017308</v>
      </c>
      <c r="V2201" s="30">
        <f ca="1">_xlfn.BETA.INV(U2201,'Input Parameters'!$L$36,'Input Parameters'!$M$36,'Input Parameters'!$J$36,'Input Parameters'!$K$36)</f>
        <v>0.61460051918527669</v>
      </c>
      <c r="W2201" s="2">
        <f ca="1">N2201+(P2201-N2201)*(1-ERF((T2201-R2201)/(2*SQRT(L2201*'Input Parameters'!$E$38))))</f>
        <v>0.10004706742709595</v>
      </c>
      <c r="X2201">
        <f t="shared" ca="1" si="322"/>
        <v>1</v>
      </c>
      <c r="Y2201" s="7"/>
    </row>
    <row r="2202" spans="1:25" ht="15" customHeight="1" x14ac:dyDescent="0.25">
      <c r="A2202" s="139">
        <v>2195</v>
      </c>
      <c r="B2202" s="10">
        <f t="shared" ca="1" si="313"/>
        <v>0.11567800522581506</v>
      </c>
      <c r="C2202" s="60">
        <f ca="1">_xlfn.NORM.INV(B2202,'Input Parameters'!$E$15,'Input Parameters'!$F$15)</f>
        <v>206.10452807789602</v>
      </c>
      <c r="D2202" s="10">
        <f t="shared" ca="1" si="314"/>
        <v>5.5169684760716264E-2</v>
      </c>
      <c r="E2202" s="62">
        <f ca="1">IF(_xlfn.NORM.INV(D2202,'Input Parameters'!$E$17,'Input Parameters'!$F$17)&lt;3500,3500,IF(_xlfn.NORM.INV(D2202,'Input Parameters'!$E$17,'Input Parameters'!$F$17)&gt;5500,5500,_xlfn.NORM.INV(D2202,'Input Parameters'!$E$17,'Input Parameters'!$F$17)))</f>
        <v>3682.3312612935824</v>
      </c>
      <c r="F2202" s="10">
        <f t="shared" ca="1" si="315"/>
        <v>0.74334773064118875</v>
      </c>
      <c r="G2202" s="64">
        <f ca="1">_xlfn.NORM.INV(F2202,'Input Parameters'!$E$20,'Input Parameters'!$F$20)</f>
        <v>287.02979586980865</v>
      </c>
      <c r="H2202" s="57">
        <f ca="1">EXP(E2202*(1/'Input Parameters'!$E$23-1/G2202))</f>
        <v>0.77235689825675347</v>
      </c>
      <c r="I2202" s="10">
        <f t="shared" ca="1" si="316"/>
        <v>0.62192334941148308</v>
      </c>
      <c r="J2202" s="30">
        <f ca="1">_xlfn.BETA.INV(I2202,'Input Parameters'!$L$26,'Input Parameters'!$M$26,'Input Parameters'!$J$26,'Input Parameters'!$K$26)</f>
        <v>0.71000544532938514</v>
      </c>
      <c r="K2202" s="168">
        <f ca="1">('Input Parameters'!$E$27/'Input Parameters'!$E$38)^$J2202</f>
        <v>6.1402739125052648E-3</v>
      </c>
      <c r="L2202" s="69">
        <f ca="1">$H2202*$C2202*'Input Parameters'!$E$25*K2202</f>
        <v>0.97744720280634578</v>
      </c>
      <c r="M2202" s="24">
        <f t="shared" ca="1" si="317"/>
        <v>0.85075321841821483</v>
      </c>
      <c r="N2202" s="15">
        <f ca="1">_xlfn.NORM.INV(M2202,'Input Parameters'!$E$29,'Input Parameters'!$F$29)</f>
        <v>0.10010396693110991</v>
      </c>
      <c r="O2202" s="8">
        <f t="shared" ca="1" si="318"/>
        <v>0.75994919000354566</v>
      </c>
      <c r="P2202" s="30">
        <f ca="1">_xlfn.LOGNORM.INV(O2202,'Input Parameters'!$H$30,'Input Parameters'!$I$30)</f>
        <v>3.7456944301538528</v>
      </c>
      <c r="Q2202" s="10">
        <f t="shared" ca="1" si="319"/>
        <v>0.18419281836566981</v>
      </c>
      <c r="R2202" s="30">
        <f>IF('Input Parameters'!$E$32=0,0,_xlfn.BETA.INV(Q2202,'Input Parameters'!$L$32,'Input Parameters'!$M$32,'Input Parameters'!$J$32,'Input Parameters'!$K$32))</f>
        <v>0</v>
      </c>
      <c r="S2202" s="10">
        <f t="shared" ca="1" si="320"/>
        <v>0.95057809285887118</v>
      </c>
      <c r="T2202" s="26">
        <f ca="1">_xlfn.LOGNORM.INV(S2202,'Input Parameters'!$H$34,'Input Parameters'!$I$34)</f>
        <v>61.908390122074273</v>
      </c>
      <c r="U2202" s="10">
        <f t="shared" ca="1" si="321"/>
        <v>0.13905194137959365</v>
      </c>
      <c r="V2202" s="30">
        <f ca="1">_xlfn.BETA.INV(U2202,'Input Parameters'!$L$36,'Input Parameters'!$M$36,'Input Parameters'!$J$36,'Input Parameters'!$K$36)</f>
        <v>0.43924684122929519</v>
      </c>
      <c r="W2202" s="2">
        <f ca="1">N2202+(P2202-N2202)*(1-ERF((T2202-R2202)/(2*SQRT(L2202*'Input Parameters'!$E$38))))</f>
        <v>0.10013867285328831</v>
      </c>
      <c r="X2202">
        <f t="shared" ca="1" si="322"/>
        <v>1</v>
      </c>
      <c r="Y2202" s="7"/>
    </row>
    <row r="2203" spans="1:25" ht="15" customHeight="1" x14ac:dyDescent="0.25">
      <c r="A2203" s="139">
        <v>2196</v>
      </c>
      <c r="B2203" s="10">
        <f t="shared" ca="1" si="313"/>
        <v>0.5444115412639251</v>
      </c>
      <c r="C2203" s="60">
        <f ca="1">_xlfn.NORM.INV(B2203,'Input Parameters'!$E$15,'Input Parameters'!$F$15)</f>
        <v>277.01270385558161</v>
      </c>
      <c r="D2203" s="10">
        <f t="shared" ca="1" si="314"/>
        <v>0.3803345314895028</v>
      </c>
      <c r="E2203" s="62">
        <f ca="1">IF(_xlfn.NORM.INV(D2203,'Input Parameters'!$E$17,'Input Parameters'!$F$17)&lt;3500,3500,IF(_xlfn.NORM.INV(D2203,'Input Parameters'!$E$17,'Input Parameters'!$F$17)&gt;5500,5500,_xlfn.NORM.INV(D2203,'Input Parameters'!$E$17,'Input Parameters'!$F$17)))</f>
        <v>4586.7783853192741</v>
      </c>
      <c r="F2203" s="10">
        <f t="shared" ca="1" si="315"/>
        <v>0.38861094044524269</v>
      </c>
      <c r="G2203" s="64">
        <f ca="1">_xlfn.NORM.INV(F2203,'Input Parameters'!$E$20,'Input Parameters'!$F$20)</f>
        <v>280.75429369336973</v>
      </c>
      <c r="H2203" s="57">
        <f ca="1">EXP(E2203*(1/'Input Parameters'!$E$23-1/G2203))</f>
        <v>0.50715088999996316</v>
      </c>
      <c r="I2203" s="10">
        <f t="shared" ca="1" si="316"/>
        <v>0.45724125665930571</v>
      </c>
      <c r="J2203" s="30">
        <f ca="1">_xlfn.BETA.INV(I2203,'Input Parameters'!$L$26,'Input Parameters'!$M$26,'Input Parameters'!$J$26,'Input Parameters'!$K$26)</f>
        <v>0.64398343596375118</v>
      </c>
      <c r="K2203" s="168">
        <f ca="1">('Input Parameters'!$E$27/'Input Parameters'!$E$38)^$J2203</f>
        <v>9.8596117735412579E-3</v>
      </c>
      <c r="L2203" s="69">
        <f ca="1">$H2203*$C2203*'Input Parameters'!$E$25*K2203</f>
        <v>1.3851496386509001</v>
      </c>
      <c r="M2203" s="24">
        <f t="shared" ca="1" si="317"/>
        <v>0.34034491691116031</v>
      </c>
      <c r="N2203" s="15">
        <f ca="1">_xlfn.NORM.INV(M2203,'Input Parameters'!$E$29,'Input Parameters'!$F$29)</f>
        <v>9.9958847802857131E-2</v>
      </c>
      <c r="O2203" s="8">
        <f t="shared" ca="1" si="318"/>
        <v>0.30103617438627095</v>
      </c>
      <c r="P2203" s="30">
        <f ca="1">_xlfn.LOGNORM.INV(O2203,'Input Parameters'!$H$30,'Input Parameters'!$I$30)</f>
        <v>2.097467120725653</v>
      </c>
      <c r="Q2203" s="10">
        <f t="shared" ca="1" si="319"/>
        <v>0.61250426922736256</v>
      </c>
      <c r="R2203" s="30">
        <f>IF('Input Parameters'!$E$32=0,0,_xlfn.BETA.INV(Q2203,'Input Parameters'!$L$32,'Input Parameters'!$M$32,'Input Parameters'!$J$32,'Input Parameters'!$K$32))</f>
        <v>0</v>
      </c>
      <c r="S2203" s="10">
        <f t="shared" ca="1" si="320"/>
        <v>0.3550205249157099</v>
      </c>
      <c r="T2203" s="26">
        <f ca="1">_xlfn.LOGNORM.INV(S2203,'Input Parameters'!$H$34,'Input Parameters'!$I$34)</f>
        <v>48.12727982087852</v>
      </c>
      <c r="U2203" s="10">
        <f t="shared" ca="1" si="321"/>
        <v>0.34916413872132313</v>
      </c>
      <c r="V2203" s="30">
        <f ca="1">_xlfn.BETA.INV(U2203,'Input Parameters'!$L$36,'Input Parameters'!$M$36,'Input Parameters'!$J$36,'Input Parameters'!$K$36)</f>
        <v>0.5291145933906618</v>
      </c>
      <c r="W2203" s="2">
        <f ca="1">N2203+(P2203-N2203)*(1-ERF((T2203-R2203)/(2*SQRT(L2203*'Input Parameters'!$E$38))))</f>
        <v>0.10761667138748415</v>
      </c>
      <c r="X2203">
        <f t="shared" ca="1" si="322"/>
        <v>1</v>
      </c>
      <c r="Y2203" s="7"/>
    </row>
    <row r="2204" spans="1:25" ht="15" customHeight="1" x14ac:dyDescent="0.25">
      <c r="A2204" s="139">
        <v>2197</v>
      </c>
      <c r="B2204" s="10">
        <f t="shared" ca="1" si="313"/>
        <v>0.55967926370000498</v>
      </c>
      <c r="C2204" s="60">
        <f ca="1">_xlfn.NORM.INV(B2204,'Input Parameters'!$E$15,'Input Parameters'!$F$15)</f>
        <v>279.10467474797156</v>
      </c>
      <c r="D2204" s="10">
        <f t="shared" ca="1" si="314"/>
        <v>0.89113193679484481</v>
      </c>
      <c r="E2204" s="62">
        <f ca="1">IF(_xlfn.NORM.INV(D2204,'Input Parameters'!$E$17,'Input Parameters'!$F$17)&lt;3500,3500,IF(_xlfn.NORM.INV(D2204,'Input Parameters'!$E$17,'Input Parameters'!$F$17)&gt;5500,5500,_xlfn.NORM.INV(D2204,'Input Parameters'!$E$17,'Input Parameters'!$F$17)))</f>
        <v>5500</v>
      </c>
      <c r="F2204" s="10">
        <f t="shared" ca="1" si="315"/>
        <v>0.55476422949151472</v>
      </c>
      <c r="G2204" s="64">
        <f ca="1">_xlfn.NORM.INV(F2204,'Input Parameters'!$E$20,'Input Parameters'!$F$20)</f>
        <v>283.5726406799418</v>
      </c>
      <c r="H2204" s="57">
        <f ca="1">EXP(E2204*(1/'Input Parameters'!$E$23-1/G2204))</f>
        <v>0.53825443419460839</v>
      </c>
      <c r="I2204" s="10">
        <f t="shared" ca="1" si="316"/>
        <v>0.3367021591881173</v>
      </c>
      <c r="J2204" s="30">
        <f ca="1">_xlfn.BETA.INV(I2204,'Input Parameters'!$L$26,'Input Parameters'!$M$26,'Input Parameters'!$J$26,'Input Parameters'!$K$26)</f>
        <v>0.5916943640448955</v>
      </c>
      <c r="K2204" s="168">
        <f ca="1">('Input Parameters'!$E$27/'Input Parameters'!$E$38)^$J2204</f>
        <v>1.4346665545591183E-2</v>
      </c>
      <c r="L2204" s="69">
        <f ca="1">$H2204*$C2204*'Input Parameters'!$E$25*K2204</f>
        <v>2.1552899352534847</v>
      </c>
      <c r="M2204" s="24">
        <f t="shared" ca="1" si="317"/>
        <v>0.6474529918212476</v>
      </c>
      <c r="N2204" s="15">
        <f ca="1">_xlfn.NORM.INV(M2204,'Input Parameters'!$E$29,'Input Parameters'!$F$29)</f>
        <v>0.10003784531158399</v>
      </c>
      <c r="O2204" s="8">
        <f t="shared" ca="1" si="318"/>
        <v>0.97939754774392651</v>
      </c>
      <c r="P2204" s="30">
        <f ca="1">_xlfn.LOGNORM.INV(O2204,'Input Parameters'!$H$30,'Input Parameters'!$I$30)</f>
        <v>7.0384496452918963</v>
      </c>
      <c r="Q2204" s="10">
        <f t="shared" ca="1" si="319"/>
        <v>0.39284508100521243</v>
      </c>
      <c r="R2204" s="30">
        <f>IF('Input Parameters'!$E$32=0,0,_xlfn.BETA.INV(Q2204,'Input Parameters'!$L$32,'Input Parameters'!$M$32,'Input Parameters'!$J$32,'Input Parameters'!$K$32))</f>
        <v>0</v>
      </c>
      <c r="S2204" s="10">
        <f t="shared" ca="1" si="320"/>
        <v>0.12980919014178782</v>
      </c>
      <c r="T2204" s="26">
        <f ca="1">_xlfn.LOGNORM.INV(S2204,'Input Parameters'!$H$34,'Input Parameters'!$I$34)</f>
        <v>43.80633279198382</v>
      </c>
      <c r="U2204" s="10">
        <f t="shared" ca="1" si="321"/>
        <v>0.68195437749100341</v>
      </c>
      <c r="V2204" s="30">
        <f ca="1">_xlfn.BETA.INV(U2204,'Input Parameters'!$L$36,'Input Parameters'!$M$36,'Input Parameters'!$J$36,'Input Parameters'!$K$36)</f>
        <v>0.66112914251169563</v>
      </c>
      <c r="W2204" s="2">
        <f ca="1">N2204+(P2204-N2204)*(1-ERF((T2204-R2204)/(2*SQRT(L2204*'Input Parameters'!$E$38))))</f>
        <v>0.34193839915982355</v>
      </c>
      <c r="X2204">
        <f t="shared" ca="1" si="322"/>
        <v>1</v>
      </c>
      <c r="Y2204" s="7"/>
    </row>
    <row r="2205" spans="1:25" ht="15" customHeight="1" x14ac:dyDescent="0.25">
      <c r="A2205" s="139">
        <v>2198</v>
      </c>
      <c r="B2205" s="10">
        <f t="shared" ca="1" si="313"/>
        <v>0.14969421310683528</v>
      </c>
      <c r="C2205" s="60">
        <f ca="1">_xlfn.NORM.INV(B2205,'Input Parameters'!$E$15,'Input Parameters'!$F$15)</f>
        <v>214.72818642202142</v>
      </c>
      <c r="D2205" s="10">
        <f t="shared" ca="1" si="314"/>
        <v>0.87596367196368208</v>
      </c>
      <c r="E2205" s="62">
        <f ca="1">IF(_xlfn.NORM.INV(D2205,'Input Parameters'!$E$17,'Input Parameters'!$F$17)&lt;3500,3500,IF(_xlfn.NORM.INV(D2205,'Input Parameters'!$E$17,'Input Parameters'!$F$17)&gt;5500,5500,_xlfn.NORM.INV(D2205,'Input Parameters'!$E$17,'Input Parameters'!$F$17)))</f>
        <v>5500</v>
      </c>
      <c r="F2205" s="10">
        <f t="shared" ca="1" si="315"/>
        <v>0.31811073108280818</v>
      </c>
      <c r="G2205" s="64">
        <f ca="1">_xlfn.NORM.INV(F2205,'Input Parameters'!$E$20,'Input Parameters'!$F$20)</f>
        <v>279.4809777862198</v>
      </c>
      <c r="H2205" s="57">
        <f ca="1">EXP(E2205*(1/'Input Parameters'!$E$23-1/G2205))</f>
        <v>0.40519916285447155</v>
      </c>
      <c r="I2205" s="10">
        <f t="shared" ca="1" si="316"/>
        <v>0.54987351155127251</v>
      </c>
      <c r="J2205" s="30">
        <f ca="1">_xlfn.BETA.INV(I2205,'Input Parameters'!$L$26,'Input Parameters'!$M$26,'Input Parameters'!$J$26,'Input Parameters'!$K$26)</f>
        <v>0.68135451920215218</v>
      </c>
      <c r="K2205" s="168">
        <f ca="1">('Input Parameters'!$E$27/'Input Parameters'!$E$38)^$J2205</f>
        <v>7.5412136158756514E-3</v>
      </c>
      <c r="L2205" s="69">
        <f ca="1">$H2205*$C2205*'Input Parameters'!$E$25*K2205</f>
        <v>0.65614351150456907</v>
      </c>
      <c r="M2205" s="24">
        <f t="shared" ca="1" si="317"/>
        <v>0.53625716668914147</v>
      </c>
      <c r="N2205" s="15">
        <f ca="1">_xlfn.NORM.INV(M2205,'Input Parameters'!$E$29,'Input Parameters'!$F$29)</f>
        <v>0.10000910087145046</v>
      </c>
      <c r="O2205" s="8">
        <f t="shared" ca="1" si="318"/>
        <v>0.70288510503586377</v>
      </c>
      <c r="P2205" s="30">
        <f ca="1">_xlfn.LOGNORM.INV(O2205,'Input Parameters'!$H$30,'Input Parameters'!$I$30)</f>
        <v>3.4510742401070602</v>
      </c>
      <c r="Q2205" s="10">
        <f t="shared" ca="1" si="319"/>
        <v>0.76890209246671304</v>
      </c>
      <c r="R2205" s="30">
        <f>IF('Input Parameters'!$E$32=0,0,_xlfn.BETA.INV(Q2205,'Input Parameters'!$L$32,'Input Parameters'!$M$32,'Input Parameters'!$J$32,'Input Parameters'!$K$32))</f>
        <v>0</v>
      </c>
      <c r="S2205" s="10">
        <f t="shared" ca="1" si="320"/>
        <v>2.2889062963874385E-2</v>
      </c>
      <c r="T2205" s="26">
        <f ca="1">_xlfn.LOGNORM.INV(S2205,'Input Parameters'!$H$34,'Input Parameters'!$I$34)</f>
        <v>39.308163922356492</v>
      </c>
      <c r="U2205" s="10">
        <f t="shared" ca="1" si="321"/>
        <v>0.4794390500794693</v>
      </c>
      <c r="V2205" s="30">
        <f ca="1">_xlfn.BETA.INV(U2205,'Input Parameters'!$L$36,'Input Parameters'!$M$36,'Input Parameters'!$J$36,'Input Parameters'!$K$36)</f>
        <v>0.57807242611217835</v>
      </c>
      <c r="W2205" s="2">
        <f ca="1">N2205+(P2205-N2205)*(1-ERF((T2205-R2205)/(2*SQRT(L2205*'Input Parameters'!$E$38))))</f>
        <v>0.10202150611961387</v>
      </c>
      <c r="X2205">
        <f t="shared" ca="1" si="322"/>
        <v>1</v>
      </c>
      <c r="Y2205" s="7"/>
    </row>
    <row r="2206" spans="1:25" ht="15" customHeight="1" x14ac:dyDescent="0.25">
      <c r="A2206" s="139">
        <v>2199</v>
      </c>
      <c r="B2206" s="10">
        <f t="shared" ca="1" si="313"/>
        <v>0.25750470895922162</v>
      </c>
      <c r="C2206" s="60">
        <f ca="1">_xlfn.NORM.INV(B2206,'Input Parameters'!$E$15,'Input Parameters'!$F$15)</f>
        <v>235.68415846754624</v>
      </c>
      <c r="D2206" s="10">
        <f t="shared" ca="1" si="314"/>
        <v>6.7761574264532665E-2</v>
      </c>
      <c r="E2206" s="62">
        <f ca="1">IF(_xlfn.NORM.INV(D2206,'Input Parameters'!$E$17,'Input Parameters'!$F$17)&lt;3500,3500,IF(_xlfn.NORM.INV(D2206,'Input Parameters'!$E$17,'Input Parameters'!$F$17)&gt;5500,5500,_xlfn.NORM.INV(D2206,'Input Parameters'!$E$17,'Input Parameters'!$F$17)))</f>
        <v>3755.1298201023319</v>
      </c>
      <c r="F2206" s="10">
        <f t="shared" ca="1" si="315"/>
        <v>0.18956716769422455</v>
      </c>
      <c r="G2206" s="64">
        <f ca="1">_xlfn.NORM.INV(F2206,'Input Parameters'!$E$20,'Input Parameters'!$F$20)</f>
        <v>276.75740071377368</v>
      </c>
      <c r="H2206" s="57">
        <f ca="1">EXP(E2206*(1/'Input Parameters'!$E$23-1/G2206))</f>
        <v>0.47283631360004408</v>
      </c>
      <c r="I2206" s="10">
        <f t="shared" ca="1" si="316"/>
        <v>0.73676194622476643</v>
      </c>
      <c r="J2206" s="30">
        <f ca="1">_xlfn.BETA.INV(I2206,'Input Parameters'!$L$26,'Input Parameters'!$M$26,'Input Parameters'!$J$26,'Input Parameters'!$K$26)</f>
        <v>0.75717441813578823</v>
      </c>
      <c r="K2206" s="168">
        <f ca="1">('Input Parameters'!$E$27/'Input Parameters'!$E$38)^$J2206</f>
        <v>4.3777075186809183E-3</v>
      </c>
      <c r="L2206" s="69">
        <f ca="1">$H2206*$C2206*'Input Parameters'!$E$25*K2206</f>
        <v>0.48785185136319803</v>
      </c>
      <c r="M2206" s="24">
        <f t="shared" ca="1" si="317"/>
        <v>0.51812900964484521</v>
      </c>
      <c r="N2206" s="15">
        <f ca="1">_xlfn.NORM.INV(M2206,'Input Parameters'!$E$29,'Input Parameters'!$F$29)</f>
        <v>0.10000454583396268</v>
      </c>
      <c r="O2206" s="8">
        <f t="shared" ca="1" si="318"/>
        <v>0.14641427300625254</v>
      </c>
      <c r="P2206" s="30">
        <f ca="1">_xlfn.LOGNORM.INV(O2206,'Input Parameters'!$H$30,'Input Parameters'!$I$30)</f>
        <v>1.6325216466503072</v>
      </c>
      <c r="Q2206" s="10">
        <f t="shared" ca="1" si="319"/>
        <v>0.96086411770776814</v>
      </c>
      <c r="R2206" s="30">
        <f>IF('Input Parameters'!$E$32=0,0,_xlfn.BETA.INV(Q2206,'Input Parameters'!$L$32,'Input Parameters'!$M$32,'Input Parameters'!$J$32,'Input Parameters'!$K$32))</f>
        <v>0</v>
      </c>
      <c r="S2206" s="10">
        <f t="shared" ca="1" si="320"/>
        <v>0.94737948650494974</v>
      </c>
      <c r="T2206" s="26">
        <f ca="1">_xlfn.LOGNORM.INV(S2206,'Input Parameters'!$H$34,'Input Parameters'!$I$34)</f>
        <v>61.673528245927436</v>
      </c>
      <c r="U2206" s="10">
        <f t="shared" ca="1" si="321"/>
        <v>0.80908799740242188</v>
      </c>
      <c r="V2206" s="30">
        <f ca="1">_xlfn.BETA.INV(U2206,'Input Parameters'!$L$36,'Input Parameters'!$M$36,'Input Parameters'!$J$36,'Input Parameters'!$K$36)</f>
        <v>0.72941973226727264</v>
      </c>
      <c r="W2206" s="2">
        <f ca="1">N2206+(P2206-N2206)*(1-ERF((T2206-R2206)/(2*SQRT(L2206*'Input Parameters'!$E$38))))</f>
        <v>0.10000454648900048</v>
      </c>
      <c r="X2206">
        <f t="shared" ca="1" si="322"/>
        <v>1</v>
      </c>
      <c r="Y2206" s="7"/>
    </row>
    <row r="2207" spans="1:25" ht="15" customHeight="1" x14ac:dyDescent="0.25">
      <c r="A2207" s="139">
        <v>2200</v>
      </c>
      <c r="B2207" s="10">
        <f t="shared" ca="1" si="313"/>
        <v>0.58473179881167514</v>
      </c>
      <c r="C2207" s="60">
        <f ca="1">_xlfn.NORM.INV(B2207,'Input Parameters'!$E$15,'Input Parameters'!$F$15)</f>
        <v>282.56533661251126</v>
      </c>
      <c r="D2207" s="10">
        <f t="shared" ca="1" si="314"/>
        <v>0.2082451264136902</v>
      </c>
      <c r="E2207" s="62">
        <f ca="1">IF(_xlfn.NORM.INV(D2207,'Input Parameters'!$E$17,'Input Parameters'!$F$17)&lt;3500,3500,IF(_xlfn.NORM.INV(D2207,'Input Parameters'!$E$17,'Input Parameters'!$F$17)&gt;5500,5500,_xlfn.NORM.INV(D2207,'Input Parameters'!$E$17,'Input Parameters'!$F$17)))</f>
        <v>4231.2322625490197</v>
      </c>
      <c r="F2207" s="10">
        <f t="shared" ca="1" si="315"/>
        <v>0.57316084798832134</v>
      </c>
      <c r="G2207" s="64">
        <f ca="1">_xlfn.NORM.INV(F2207,'Input Parameters'!$E$20,'Input Parameters'!$F$20)</f>
        <v>283.88566248981408</v>
      </c>
      <c r="H2207" s="57">
        <f ca="1">EXP(E2207*(1/'Input Parameters'!$E$23-1/G2207))</f>
        <v>0.63123345597643188</v>
      </c>
      <c r="I2207" s="10">
        <f t="shared" ca="1" si="316"/>
        <v>0.20885930848906442</v>
      </c>
      <c r="J2207" s="30">
        <f ca="1">_xlfn.BETA.INV(I2207,'Input Parameters'!$L$26,'Input Parameters'!$M$26,'Input Parameters'!$J$26,'Input Parameters'!$K$26)</f>
        <v>0.52524474783016173</v>
      </c>
      <c r="K2207" s="168">
        <f ca="1">('Input Parameters'!$E$27/'Input Parameters'!$E$38)^$J2207</f>
        <v>2.3107615182203806E-2</v>
      </c>
      <c r="L2207" s="69">
        <f ca="1">$H2207*$C2207*'Input Parameters'!$E$25*K2207</f>
        <v>4.1215827103285703</v>
      </c>
      <c r="M2207" s="24">
        <f t="shared" ca="1" si="317"/>
        <v>0.38932012737089172</v>
      </c>
      <c r="N2207" s="15">
        <f ca="1">_xlfn.NORM.INV(M2207,'Input Parameters'!$E$29,'Input Parameters'!$F$29)</f>
        <v>9.9971890854468309E-2</v>
      </c>
      <c r="O2207" s="8">
        <f t="shared" ca="1" si="318"/>
        <v>0.97410460604046223</v>
      </c>
      <c r="P2207" s="30">
        <f ca="1">_xlfn.LOGNORM.INV(O2207,'Input Parameters'!$H$30,'Input Parameters'!$I$30)</f>
        <v>6.7245094890796873</v>
      </c>
      <c r="Q2207" s="10">
        <f t="shared" ca="1" si="319"/>
        <v>0.85455115556920402</v>
      </c>
      <c r="R2207" s="30">
        <f>IF('Input Parameters'!$E$32=0,0,_xlfn.BETA.INV(Q2207,'Input Parameters'!$L$32,'Input Parameters'!$M$32,'Input Parameters'!$J$32,'Input Parameters'!$K$32))</f>
        <v>0</v>
      </c>
      <c r="S2207" s="10">
        <f t="shared" ca="1" si="320"/>
        <v>0.19643157509412446</v>
      </c>
      <c r="T2207" s="26">
        <f ca="1">_xlfn.LOGNORM.INV(S2207,'Input Parameters'!$H$34,'Input Parameters'!$I$34)</f>
        <v>45.320225109768046</v>
      </c>
      <c r="U2207" s="10">
        <f t="shared" ca="1" si="321"/>
        <v>0.45863981539653187</v>
      </c>
      <c r="V2207" s="30">
        <f ca="1">_xlfn.BETA.INV(U2207,'Input Parameters'!$L$36,'Input Parameters'!$M$36,'Input Parameters'!$J$36,'Input Parameters'!$K$36)</f>
        <v>0.5702247514785912</v>
      </c>
      <c r="W2207" s="2">
        <f ca="1">N2207+(P2207-N2207)*(1-ERF((T2207-R2207)/(2*SQRT(L2207*'Input Parameters'!$E$38))))</f>
        <v>0.85815287233471249</v>
      </c>
      <c r="X2207">
        <f t="shared" ca="1" si="322"/>
        <v>0</v>
      </c>
      <c r="Y2207" s="7"/>
    </row>
    <row r="2208" spans="1:25" ht="15" customHeight="1" x14ac:dyDescent="0.25">
      <c r="A2208" s="139">
        <v>2201</v>
      </c>
      <c r="B2208" s="10">
        <f t="shared" ca="1" si="313"/>
        <v>0.44663746654475001</v>
      </c>
      <c r="C2208" s="60">
        <f ca="1">_xlfn.NORM.INV(B2208,'Input Parameters'!$E$15,'Input Parameters'!$F$15)</f>
        <v>263.69653117995273</v>
      </c>
      <c r="D2208" s="10">
        <f t="shared" ca="1" si="314"/>
        <v>0.95167637602981259</v>
      </c>
      <c r="E2208" s="62">
        <f ca="1">IF(_xlfn.NORM.INV(D2208,'Input Parameters'!$E$17,'Input Parameters'!$F$17)&lt;3500,3500,IF(_xlfn.NORM.INV(D2208,'Input Parameters'!$E$17,'Input Parameters'!$F$17)&gt;5500,5500,_xlfn.NORM.INV(D2208,'Input Parameters'!$E$17,'Input Parameters'!$F$17)))</f>
        <v>5500</v>
      </c>
      <c r="F2208" s="10">
        <f t="shared" ca="1" si="315"/>
        <v>0.12953321763443515</v>
      </c>
      <c r="G2208" s="64">
        <f ca="1">_xlfn.NORM.INV(F2208,'Input Parameters'!$E$20,'Input Parameters'!$F$20)</f>
        <v>275.08837721489675</v>
      </c>
      <c r="H2208" s="57">
        <f ca="1">EXP(E2208*(1/'Input Parameters'!$E$23-1/G2208))</f>
        <v>0.29593499947971641</v>
      </c>
      <c r="I2208" s="10">
        <f t="shared" ca="1" si="316"/>
        <v>9.5015715816523461E-2</v>
      </c>
      <c r="J2208" s="30">
        <f ca="1">_xlfn.BETA.INV(I2208,'Input Parameters'!$L$26,'Input Parameters'!$M$26,'Input Parameters'!$J$26,'Input Parameters'!$K$26)</f>
        <v>0.43973683079091097</v>
      </c>
      <c r="K2208" s="168">
        <f ca="1">('Input Parameters'!$E$27/'Input Parameters'!$E$38)^$J2208</f>
        <v>4.2670701836313954E-2</v>
      </c>
      <c r="L2208" s="69">
        <f ca="1">$H2208*$C2208*'Input Parameters'!$E$25*K2208</f>
        <v>3.3298949595479961</v>
      </c>
      <c r="M2208" s="24">
        <f t="shared" ca="1" si="317"/>
        <v>0.21219500813591796</v>
      </c>
      <c r="N2208" s="15">
        <f ca="1">_xlfn.NORM.INV(M2208,'Input Parameters'!$E$29,'Input Parameters'!$F$29)</f>
        <v>9.9920117176519233E-2</v>
      </c>
      <c r="O2208" s="8">
        <f t="shared" ca="1" si="318"/>
        <v>0.41790493412622443</v>
      </c>
      <c r="P2208" s="30">
        <f ca="1">_xlfn.LOGNORM.INV(O2208,'Input Parameters'!$H$30,'Input Parameters'!$I$30)</f>
        <v>2.4330283905975061</v>
      </c>
      <c r="Q2208" s="10">
        <f t="shared" ca="1" si="319"/>
        <v>0.46415247307904817</v>
      </c>
      <c r="R2208" s="30">
        <f>IF('Input Parameters'!$E$32=0,0,_xlfn.BETA.INV(Q2208,'Input Parameters'!$L$32,'Input Parameters'!$M$32,'Input Parameters'!$J$32,'Input Parameters'!$K$32))</f>
        <v>0</v>
      </c>
      <c r="S2208" s="10">
        <f t="shared" ca="1" si="320"/>
        <v>0.98261107983257168</v>
      </c>
      <c r="T2208" s="26">
        <f ca="1">_xlfn.LOGNORM.INV(S2208,'Input Parameters'!$H$34,'Input Parameters'!$I$34)</f>
        <v>65.561532199078016</v>
      </c>
      <c r="U2208" s="10">
        <f t="shared" ca="1" si="321"/>
        <v>0.5337250167732347</v>
      </c>
      <c r="V2208" s="30">
        <f ca="1">_xlfn.BETA.INV(U2208,'Input Parameters'!$L$36,'Input Parameters'!$M$36,'Input Parameters'!$J$36,'Input Parameters'!$K$36)</f>
        <v>0.59888898331948115</v>
      </c>
      <c r="W2208" s="2">
        <f ca="1">N2208+(P2208-N2208)*(1-ERF((T2208-R2208)/(2*SQRT(L2208*'Input Parameters'!$E$38))))</f>
        <v>0.12574640736423648</v>
      </c>
      <c r="X2208">
        <f t="shared" ca="1" si="322"/>
        <v>1</v>
      </c>
      <c r="Y2208" s="7"/>
    </row>
    <row r="2209" spans="1:25" ht="15" customHeight="1" x14ac:dyDescent="0.25">
      <c r="A2209" s="139">
        <v>2202</v>
      </c>
      <c r="B2209" s="10">
        <f t="shared" ca="1" si="313"/>
        <v>0.56850113776584865</v>
      </c>
      <c r="C2209" s="60">
        <f ca="1">_xlfn.NORM.INV(B2209,'Input Parameters'!$E$15,'Input Parameters'!$F$15)</f>
        <v>280.31879043459975</v>
      </c>
      <c r="D2209" s="10">
        <f t="shared" ca="1" si="314"/>
        <v>0.65545104072796101</v>
      </c>
      <c r="E2209" s="62">
        <f ca="1">IF(_xlfn.NORM.INV(D2209,'Input Parameters'!$E$17,'Input Parameters'!$F$17)&lt;3500,3500,IF(_xlfn.NORM.INV(D2209,'Input Parameters'!$E$17,'Input Parameters'!$F$17)&gt;5500,5500,_xlfn.NORM.INV(D2209,'Input Parameters'!$E$17,'Input Parameters'!$F$17)))</f>
        <v>5080.0556920218887</v>
      </c>
      <c r="F2209" s="10">
        <f t="shared" ca="1" si="315"/>
        <v>0.897285134691721</v>
      </c>
      <c r="G2209" s="64">
        <f ca="1">_xlfn.NORM.INV(F2209,'Input Parameters'!$E$20,'Input Parameters'!$F$20)</f>
        <v>291.13376008023977</v>
      </c>
      <c r="H2209" s="57">
        <f ca="1">EXP(E2209*(1/'Input Parameters'!$E$23-1/G2209))</f>
        <v>0.89864552715374957</v>
      </c>
      <c r="I2209" s="10">
        <f t="shared" ca="1" si="316"/>
        <v>0.61805168214717543</v>
      </c>
      <c r="J2209" s="30">
        <f ca="1">_xlfn.BETA.INV(I2209,'Input Parameters'!$L$26,'Input Parameters'!$M$26,'Input Parameters'!$J$26,'Input Parameters'!$K$26)</f>
        <v>0.70846031236191642</v>
      </c>
      <c r="K2209" s="168">
        <f ca="1">('Input Parameters'!$E$27/'Input Parameters'!$E$38)^$J2209</f>
        <v>6.2087067895137222E-3</v>
      </c>
      <c r="L2209" s="69">
        <f ca="1">$H2209*$C2209*'Input Parameters'!$E$25*K2209</f>
        <v>1.5640181118516807</v>
      </c>
      <c r="M2209" s="24">
        <f t="shared" ca="1" si="317"/>
        <v>0.37504891249351968</v>
      </c>
      <c r="N2209" s="15">
        <f ca="1">_xlfn.NORM.INV(M2209,'Input Parameters'!$E$29,'Input Parameters'!$F$29)</f>
        <v>9.9968148962364695E-2</v>
      </c>
      <c r="O2209" s="8">
        <f t="shared" ca="1" si="318"/>
        <v>0.59249868688100049</v>
      </c>
      <c r="P2209" s="30">
        <f ca="1">_xlfn.LOGNORM.INV(O2209,'Input Parameters'!$H$30,'Input Parameters'!$I$30)</f>
        <v>2.9968653680313073</v>
      </c>
      <c r="Q2209" s="10">
        <f t="shared" ca="1" si="319"/>
        <v>0.73050489825355513</v>
      </c>
      <c r="R2209" s="30">
        <f>IF('Input Parameters'!$E$32=0,0,_xlfn.BETA.INV(Q2209,'Input Parameters'!$L$32,'Input Parameters'!$M$32,'Input Parameters'!$J$32,'Input Parameters'!$K$32))</f>
        <v>0</v>
      </c>
      <c r="S2209" s="10">
        <f t="shared" ca="1" si="320"/>
        <v>0.93478534857824991</v>
      </c>
      <c r="T2209" s="26">
        <f ca="1">_xlfn.LOGNORM.INV(S2209,'Input Parameters'!$H$34,'Input Parameters'!$I$34)</f>
        <v>60.853136138079876</v>
      </c>
      <c r="U2209" s="10">
        <f t="shared" ca="1" si="321"/>
        <v>1.4994186170361634E-2</v>
      </c>
      <c r="V2209" s="30">
        <f ca="1">_xlfn.BETA.INV(U2209,'Input Parameters'!$L$36,'Input Parameters'!$M$36,'Input Parameters'!$J$36,'Input Parameters'!$K$36)</f>
        <v>0.33245114232176465</v>
      </c>
      <c r="W2209" s="2">
        <f ca="1">N2209+(P2209-N2209)*(1-ERF((T2209-R2209)/(2*SQRT(L2209*'Input Parameters'!$E$38))))</f>
        <v>0.10164894858806199</v>
      </c>
      <c r="X2209">
        <f t="shared" ca="1" si="322"/>
        <v>1</v>
      </c>
      <c r="Y2209" s="7"/>
    </row>
    <row r="2210" spans="1:25" ht="15" customHeight="1" x14ac:dyDescent="0.25">
      <c r="A2210" s="139">
        <v>2203</v>
      </c>
      <c r="B2210" s="10">
        <f t="shared" ca="1" si="313"/>
        <v>0.52225276006096777</v>
      </c>
      <c r="C2210" s="60">
        <f ca="1">_xlfn.NORM.INV(B2210,'Input Parameters'!$E$15,'Input Parameters'!$F$15)</f>
        <v>273.99164667790404</v>
      </c>
      <c r="D2210" s="10">
        <f t="shared" ca="1" si="314"/>
        <v>0.74402013974339543</v>
      </c>
      <c r="E2210" s="62">
        <f ca="1">IF(_xlfn.NORM.INV(D2210,'Input Parameters'!$E$17,'Input Parameters'!$F$17)&lt;3500,3500,IF(_xlfn.NORM.INV(D2210,'Input Parameters'!$E$17,'Input Parameters'!$F$17)&gt;5500,5500,_xlfn.NORM.INV(D2210,'Input Parameters'!$E$17,'Input Parameters'!$F$17)))</f>
        <v>5259.0524897982641</v>
      </c>
      <c r="F2210" s="10">
        <f t="shared" ca="1" si="315"/>
        <v>0.96818635676250764</v>
      </c>
      <c r="G2210" s="64">
        <f ca="1">_xlfn.NORM.INV(F2210,'Input Parameters'!$E$20,'Input Parameters'!$F$20)</f>
        <v>295.07704301106537</v>
      </c>
      <c r="H2210" s="57">
        <f ca="1">EXP(E2210*(1/'Input Parameters'!$E$23-1/G2210))</f>
        <v>1.1397033592947901</v>
      </c>
      <c r="I2210" s="10">
        <f t="shared" ca="1" si="316"/>
        <v>0.91970554155027617</v>
      </c>
      <c r="J2210" s="30">
        <f ca="1">_xlfn.BETA.INV(I2210,'Input Parameters'!$L$26,'Input Parameters'!$M$26,'Input Parameters'!$J$26,'Input Parameters'!$K$26)</f>
        <v>0.85226404282988899</v>
      </c>
      <c r="K2210" s="168">
        <f ca="1">('Input Parameters'!$E$27/'Input Parameters'!$E$38)^$J2210</f>
        <v>2.2132124400517294E-3</v>
      </c>
      <c r="L2210" s="69">
        <f ca="1">$H2210*$C2210*'Input Parameters'!$E$25*K2210</f>
        <v>0.69111807838935901</v>
      </c>
      <c r="M2210" s="24">
        <f t="shared" ca="1" si="317"/>
        <v>0.43868125539541158</v>
      </c>
      <c r="N2210" s="15">
        <f ca="1">_xlfn.NORM.INV(M2210,'Input Parameters'!$E$29,'Input Parameters'!$F$29)</f>
        <v>9.9984568644601909E-2</v>
      </c>
      <c r="O2210" s="8">
        <f t="shared" ca="1" si="318"/>
        <v>0.27386203807766707</v>
      </c>
      <c r="P2210" s="30">
        <f ca="1">_xlfn.LOGNORM.INV(O2210,'Input Parameters'!$H$30,'Input Parameters'!$I$30)</f>
        <v>2.0199191482851768</v>
      </c>
      <c r="Q2210" s="10">
        <f t="shared" ca="1" si="319"/>
        <v>0.13379669780552894</v>
      </c>
      <c r="R2210" s="30">
        <f>IF('Input Parameters'!$E$32=0,0,_xlfn.BETA.INV(Q2210,'Input Parameters'!$L$32,'Input Parameters'!$M$32,'Input Parameters'!$J$32,'Input Parameters'!$K$32))</f>
        <v>0</v>
      </c>
      <c r="S2210" s="10">
        <f t="shared" ca="1" si="320"/>
        <v>0.27205811000643343</v>
      </c>
      <c r="T2210" s="26">
        <f ca="1">_xlfn.LOGNORM.INV(S2210,'Input Parameters'!$H$34,'Input Parameters'!$I$34)</f>
        <v>46.740589349970278</v>
      </c>
      <c r="U2210" s="10">
        <f t="shared" ca="1" si="321"/>
        <v>0.68939913351224635</v>
      </c>
      <c r="V2210" s="30">
        <f ca="1">_xlfn.BETA.INV(U2210,'Input Parameters'!$L$36,'Input Parameters'!$M$36,'Input Parameters'!$J$36,'Input Parameters'!$K$36)</f>
        <v>0.66460302375480085</v>
      </c>
      <c r="W2210" s="2">
        <f ca="1">N2210+(P2210-N2210)*(1-ERF((T2210-R2210)/(2*SQRT(L2210*'Input Parameters'!$E$38))))</f>
        <v>0.1001193500045989</v>
      </c>
      <c r="X2210">
        <f t="shared" ca="1" si="322"/>
        <v>1</v>
      </c>
      <c r="Y2210" s="7"/>
    </row>
    <row r="2211" spans="1:25" ht="15" customHeight="1" x14ac:dyDescent="0.25">
      <c r="A2211" s="139">
        <v>2204</v>
      </c>
      <c r="B2211" s="10">
        <f t="shared" ca="1" si="313"/>
        <v>0.85101095237404112</v>
      </c>
      <c r="C2211" s="60">
        <f ca="1">_xlfn.NORM.INV(B2211,'Input Parameters'!$E$15,'Input Parameters'!$F$15)</f>
        <v>327.37059817488</v>
      </c>
      <c r="D2211" s="10">
        <f t="shared" ca="1" si="314"/>
        <v>5.4567304109602421E-2</v>
      </c>
      <c r="E2211" s="62">
        <f ca="1">IF(_xlfn.NORM.INV(D2211,'Input Parameters'!$E$17,'Input Parameters'!$F$17)&lt;3500,3500,IF(_xlfn.NORM.INV(D2211,'Input Parameters'!$E$17,'Input Parameters'!$F$17)&gt;5500,5500,_xlfn.NORM.INV(D2211,'Input Parameters'!$E$17,'Input Parameters'!$F$17)))</f>
        <v>3678.5335149212929</v>
      </c>
      <c r="F2211" s="10">
        <f t="shared" ca="1" si="315"/>
        <v>2.8474934727153123E-2</v>
      </c>
      <c r="G2211" s="64">
        <f ca="1">_xlfn.NORM.INV(F2211,'Input Parameters'!$E$20,'Input Parameters'!$F$20)</f>
        <v>269.89524100375246</v>
      </c>
      <c r="H2211" s="57">
        <f ca="1">EXP(E2211*(1/'Input Parameters'!$E$23-1/G2211))</f>
        <v>0.34243648107486674</v>
      </c>
      <c r="I2211" s="10">
        <f t="shared" ca="1" si="316"/>
        <v>0.69789941780083209</v>
      </c>
      <c r="J2211" s="30">
        <f ca="1">_xlfn.BETA.INV(I2211,'Input Parameters'!$L$26,'Input Parameters'!$M$26,'Input Parameters'!$J$26,'Input Parameters'!$K$26)</f>
        <v>0.74080763568987995</v>
      </c>
      <c r="K2211" s="168">
        <f ca="1">('Input Parameters'!$E$27/'Input Parameters'!$E$38)^$J2211</f>
        <v>4.9230315483298386E-3</v>
      </c>
      <c r="L2211" s="69">
        <f ca="1">$H2211*$C2211*'Input Parameters'!$E$25*K2211</f>
        <v>0.5518897349696027</v>
      </c>
      <c r="M2211" s="24">
        <f t="shared" ca="1" si="317"/>
        <v>4.7339607555325069E-2</v>
      </c>
      <c r="N2211" s="15">
        <f ca="1">_xlfn.NORM.INV(M2211,'Input Parameters'!$E$29,'Input Parameters'!$F$29)</f>
        <v>9.9832878498290159E-2</v>
      </c>
      <c r="O2211" s="8">
        <f t="shared" ca="1" si="318"/>
        <v>0.67643316699780653</v>
      </c>
      <c r="P2211" s="30">
        <f ca="1">_xlfn.LOGNORM.INV(O2211,'Input Parameters'!$H$30,'Input Parameters'!$I$30)</f>
        <v>3.330997257804388</v>
      </c>
      <c r="Q2211" s="10">
        <f t="shared" ca="1" si="319"/>
        <v>0.96398921568686868</v>
      </c>
      <c r="R2211" s="30">
        <f>IF('Input Parameters'!$E$32=0,0,_xlfn.BETA.INV(Q2211,'Input Parameters'!$L$32,'Input Parameters'!$M$32,'Input Parameters'!$J$32,'Input Parameters'!$K$32))</f>
        <v>0</v>
      </c>
      <c r="S2211" s="10">
        <f t="shared" ca="1" si="320"/>
        <v>0.44501010355925263</v>
      </c>
      <c r="T2211" s="26">
        <f ca="1">_xlfn.LOGNORM.INV(S2211,'Input Parameters'!$H$34,'Input Parameters'!$I$34)</f>
        <v>49.547231424218552</v>
      </c>
      <c r="U2211" s="10">
        <f t="shared" ca="1" si="321"/>
        <v>0.5602013555602704</v>
      </c>
      <c r="V2211" s="30">
        <f ca="1">_xlfn.BETA.INV(U2211,'Input Parameters'!$L$36,'Input Parameters'!$M$36,'Input Parameters'!$J$36,'Input Parameters'!$K$36)</f>
        <v>0.60930146662651763</v>
      </c>
      <c r="W2211" s="2">
        <f ca="1">N2211+(P2211-N2211)*(1-ERF((T2211-R2211)/(2*SQRT(L2211*'Input Parameters'!$E$38))))</f>
        <v>9.9840648462375794E-2</v>
      </c>
      <c r="X2211">
        <f t="shared" ca="1" si="322"/>
        <v>1</v>
      </c>
      <c r="Y2211" s="7"/>
    </row>
    <row r="2212" spans="1:25" ht="15" customHeight="1" x14ac:dyDescent="0.25">
      <c r="A2212" s="139">
        <v>2205</v>
      </c>
      <c r="B2212" s="10">
        <f t="shared" ca="1" si="313"/>
        <v>6.9277533588776974E-2</v>
      </c>
      <c r="C2212" s="60">
        <f ca="1">_xlfn.NORM.INV(B2212,'Input Parameters'!$E$15,'Input Parameters'!$F$15)</f>
        <v>190.69623897195987</v>
      </c>
      <c r="D2212" s="10">
        <f t="shared" ca="1" si="314"/>
        <v>0.10095096340542131</v>
      </c>
      <c r="E2212" s="62">
        <f ca="1">IF(_xlfn.NORM.INV(D2212,'Input Parameters'!$E$17,'Input Parameters'!$F$17)&lt;3500,3500,IF(_xlfn.NORM.INV(D2212,'Input Parameters'!$E$17,'Input Parameters'!$F$17)&gt;5500,5500,_xlfn.NORM.INV(D2212,'Input Parameters'!$E$17,'Input Parameters'!$F$17)))</f>
        <v>3906.6938655963249</v>
      </c>
      <c r="F2212" s="10">
        <f t="shared" ca="1" si="315"/>
        <v>0.11648986054407429</v>
      </c>
      <c r="G2212" s="64">
        <f ca="1">_xlfn.NORM.INV(F2212,'Input Parameters'!$E$20,'Input Parameters'!$F$20)</f>
        <v>274.65878747400325</v>
      </c>
      <c r="H2212" s="57">
        <f ca="1">EXP(E2212*(1/'Input Parameters'!$E$23-1/G2212))</f>
        <v>0.4118506616673111</v>
      </c>
      <c r="I2212" s="10">
        <f t="shared" ca="1" si="316"/>
        <v>6.3268778345937693E-2</v>
      </c>
      <c r="J2212" s="30">
        <f ca="1">_xlfn.BETA.INV(I2212,'Input Parameters'!$L$26,'Input Parameters'!$M$26,'Input Parameters'!$J$26,'Input Parameters'!$K$26)</f>
        <v>0.40340492376704667</v>
      </c>
      <c r="K2212" s="168">
        <f ca="1">('Input Parameters'!$E$27/'Input Parameters'!$E$38)^$J2212</f>
        <v>5.5374664921772294E-2</v>
      </c>
      <c r="L2212" s="69">
        <f ca="1">$H2212*$C2212*'Input Parameters'!$E$25*K2212</f>
        <v>4.3490360439695275</v>
      </c>
      <c r="M2212" s="24">
        <f t="shared" ca="1" si="317"/>
        <v>0.95042500150910225</v>
      </c>
      <c r="N2212" s="15">
        <f ca="1">_xlfn.NORM.INV(M2212,'Input Parameters'!$E$29,'Input Parameters'!$F$29)</f>
        <v>0.10016489884693909</v>
      </c>
      <c r="O2212" s="8">
        <f t="shared" ca="1" si="318"/>
        <v>0.6543748873298213</v>
      </c>
      <c r="P2212" s="30">
        <f ca="1">_xlfn.LOGNORM.INV(O2212,'Input Parameters'!$H$30,'Input Parameters'!$I$30)</f>
        <v>3.2370122623904063</v>
      </c>
      <c r="Q2212" s="10">
        <f t="shared" ca="1" si="319"/>
        <v>0.39246147203736537</v>
      </c>
      <c r="R2212" s="30">
        <f>IF('Input Parameters'!$E$32=0,0,_xlfn.BETA.INV(Q2212,'Input Parameters'!$L$32,'Input Parameters'!$M$32,'Input Parameters'!$J$32,'Input Parameters'!$K$32))</f>
        <v>0</v>
      </c>
      <c r="S2212" s="10">
        <f t="shared" ca="1" si="320"/>
        <v>0.78106061721155928</v>
      </c>
      <c r="T2212" s="26">
        <f ca="1">_xlfn.LOGNORM.INV(S2212,'Input Parameters'!$H$34,'Input Parameters'!$I$34)</f>
        <v>55.519880420245315</v>
      </c>
      <c r="U2212" s="10">
        <f t="shared" ca="1" si="321"/>
        <v>0.74130810245933121</v>
      </c>
      <c r="V2212" s="30">
        <f ca="1">_xlfn.BETA.INV(U2212,'Input Parameters'!$L$36,'Input Parameters'!$M$36,'Input Parameters'!$J$36,'Input Parameters'!$K$36)</f>
        <v>0.69030850427610957</v>
      </c>
      <c r="W2212" s="2">
        <f ca="1">N2212+(P2212-N2212)*(1-ERF((T2212-R2212)/(2*SQRT(L2212*'Input Parameters'!$E$38))))</f>
        <v>0.28764473870250401</v>
      </c>
      <c r="X2212">
        <f t="shared" ca="1" si="322"/>
        <v>1</v>
      </c>
      <c r="Y2212" s="7"/>
    </row>
    <row r="2213" spans="1:25" ht="15" customHeight="1" x14ac:dyDescent="0.25">
      <c r="A2213" s="139">
        <v>2206</v>
      </c>
      <c r="B2213" s="10">
        <f t="shared" ca="1" si="313"/>
        <v>0.16704614678602558</v>
      </c>
      <c r="C2213" s="60">
        <f ca="1">_xlfn.NORM.INV(B2213,'Input Parameters'!$E$15,'Input Parameters'!$F$15)</f>
        <v>218.62154743117389</v>
      </c>
      <c r="D2213" s="10">
        <f t="shared" ca="1" si="314"/>
        <v>0.39319284039053759</v>
      </c>
      <c r="E2213" s="62">
        <f ca="1">IF(_xlfn.NORM.INV(D2213,'Input Parameters'!$E$17,'Input Parameters'!$F$17)&lt;3500,3500,IF(_xlfn.NORM.INV(D2213,'Input Parameters'!$E$17,'Input Parameters'!$F$17)&gt;5500,5500,_xlfn.NORM.INV(D2213,'Input Parameters'!$E$17,'Input Parameters'!$F$17)))</f>
        <v>4610.2951294316299</v>
      </c>
      <c r="F2213" s="10">
        <f t="shared" ca="1" si="315"/>
        <v>0.54407085951617384</v>
      </c>
      <c r="G2213" s="64">
        <f ca="1">_xlfn.NORM.INV(F2213,'Input Parameters'!$E$20,'Input Parameters'!$F$20)</f>
        <v>283.39165590915604</v>
      </c>
      <c r="H2213" s="57">
        <f ca="1">EXP(E2213*(1/'Input Parameters'!$E$23-1/G2213))</f>
        <v>0.58883692007721922</v>
      </c>
      <c r="I2213" s="10">
        <f t="shared" ca="1" si="316"/>
        <v>0.87801284415327274</v>
      </c>
      <c r="J2213" s="30">
        <f ca="1">_xlfn.BETA.INV(I2213,'Input Parameters'!$L$26,'Input Parameters'!$M$26,'Input Parameters'!$J$26,'Input Parameters'!$K$26)</f>
        <v>0.82570464400092958</v>
      </c>
      <c r="K2213" s="168">
        <f ca="1">('Input Parameters'!$E$27/'Input Parameters'!$E$38)^$J2213</f>
        <v>2.677694737081101E-3</v>
      </c>
      <c r="L2213" s="69">
        <f ca="1">$H2213*$C2213*'Input Parameters'!$E$25*K2213</f>
        <v>0.34470617346977661</v>
      </c>
      <c r="M2213" s="24">
        <f t="shared" ca="1" si="317"/>
        <v>0.29531917296205346</v>
      </c>
      <c r="N2213" s="15">
        <f ca="1">_xlfn.NORM.INV(M2213,'Input Parameters'!$E$29,'Input Parameters'!$F$29)</f>
        <v>9.9946208878571696E-2</v>
      </c>
      <c r="O2213" s="8">
        <f t="shared" ca="1" si="318"/>
        <v>0.95466554119300051</v>
      </c>
      <c r="P2213" s="30">
        <f ca="1">_xlfn.LOGNORM.INV(O2213,'Input Parameters'!$H$30,'Input Parameters'!$I$30)</f>
        <v>5.9670452094294877</v>
      </c>
      <c r="Q2213" s="10">
        <f t="shared" ca="1" si="319"/>
        <v>0.13696411714848544</v>
      </c>
      <c r="R2213" s="30">
        <f>IF('Input Parameters'!$E$32=0,0,_xlfn.BETA.INV(Q2213,'Input Parameters'!$L$32,'Input Parameters'!$M$32,'Input Parameters'!$J$32,'Input Parameters'!$K$32))</f>
        <v>0</v>
      </c>
      <c r="S2213" s="10">
        <f t="shared" ca="1" si="320"/>
        <v>0.19727781994708293</v>
      </c>
      <c r="T2213" s="26">
        <f ca="1">_xlfn.LOGNORM.INV(S2213,'Input Parameters'!$H$34,'Input Parameters'!$I$34)</f>
        <v>45.337449754935143</v>
      </c>
      <c r="U2213" s="10">
        <f t="shared" ca="1" si="321"/>
        <v>0.34454467039675751</v>
      </c>
      <c r="V2213" s="30">
        <f ca="1">_xlfn.BETA.INV(U2213,'Input Parameters'!$L$36,'Input Parameters'!$M$36,'Input Parameters'!$J$36,'Input Parameters'!$K$36)</f>
        <v>0.52735969524988624</v>
      </c>
      <c r="W2213" s="2">
        <f ca="1">N2213+(P2213-N2213)*(1-ERF((T2213-R2213)/(2*SQRT(L2213*'Input Parameters'!$E$38))))</f>
        <v>9.9946487738969608E-2</v>
      </c>
      <c r="X2213">
        <f t="shared" ca="1" si="322"/>
        <v>1</v>
      </c>
      <c r="Y2213" s="7"/>
    </row>
    <row r="2214" spans="1:25" ht="15" customHeight="1" x14ac:dyDescent="0.25">
      <c r="A2214" s="139">
        <v>2207</v>
      </c>
      <c r="B2214" s="10">
        <f t="shared" ca="1" si="313"/>
        <v>0.83593883099704802</v>
      </c>
      <c r="C2214" s="60">
        <f ca="1">_xlfn.NORM.INV(B2214,'Input Parameters'!$E$15,'Input Parameters'!$F$15)</f>
        <v>323.9631235285608</v>
      </c>
      <c r="D2214" s="10">
        <f t="shared" ca="1" si="314"/>
        <v>0.35462692802457785</v>
      </c>
      <c r="E2214" s="62">
        <f ca="1">IF(_xlfn.NORM.INV(D2214,'Input Parameters'!$E$17,'Input Parameters'!$F$17)&lt;3500,3500,IF(_xlfn.NORM.INV(D2214,'Input Parameters'!$E$17,'Input Parameters'!$F$17)&gt;5500,5500,_xlfn.NORM.INV(D2214,'Input Parameters'!$E$17,'Input Parameters'!$F$17)))</f>
        <v>4538.9991398843331</v>
      </c>
      <c r="F2214" s="10">
        <f t="shared" ca="1" si="315"/>
        <v>4.4088075242211477E-2</v>
      </c>
      <c r="G2214" s="64">
        <f ca="1">_xlfn.NORM.INV(F2214,'Input Parameters'!$E$20,'Input Parameters'!$F$20)</f>
        <v>271.22584346843297</v>
      </c>
      <c r="H2214" s="57">
        <f ca="1">EXP(E2214*(1/'Input Parameters'!$E$23-1/G2214))</f>
        <v>0.28942946874433279</v>
      </c>
      <c r="I2214" s="10">
        <f t="shared" ca="1" si="316"/>
        <v>0.76918846468716562</v>
      </c>
      <c r="J2214" s="30">
        <f ca="1">_xlfn.BETA.INV(I2214,'Input Parameters'!$L$26,'Input Parameters'!$M$26,'Input Parameters'!$J$26,'Input Parameters'!$K$26)</f>
        <v>0.77135899314015566</v>
      </c>
      <c r="K2214" s="168">
        <f ca="1">('Input Parameters'!$E$27/'Input Parameters'!$E$38)^$J2214</f>
        <v>3.9542023375829672E-3</v>
      </c>
      <c r="L2214" s="69">
        <f ca="1">$H2214*$C2214*'Input Parameters'!$E$25*K2214</f>
        <v>0.37076370518185142</v>
      </c>
      <c r="M2214" s="24">
        <f t="shared" ca="1" si="317"/>
        <v>0.56971906444961529</v>
      </c>
      <c r="N2214" s="15">
        <f ca="1">_xlfn.NORM.INV(M2214,'Input Parameters'!$E$29,'Input Parameters'!$F$29)</f>
        <v>0.10001756589701227</v>
      </c>
      <c r="O2214" s="8">
        <f t="shared" ca="1" si="318"/>
        <v>0.61102760688274738</v>
      </c>
      <c r="P2214" s="30">
        <f ca="1">_xlfn.LOGNORM.INV(O2214,'Input Parameters'!$H$30,'Input Parameters'!$I$30)</f>
        <v>3.0656238602880381</v>
      </c>
      <c r="Q2214" s="10">
        <f t="shared" ca="1" si="319"/>
        <v>0.65473409241110492</v>
      </c>
      <c r="R2214" s="30">
        <f>IF('Input Parameters'!$E$32=0,0,_xlfn.BETA.INV(Q2214,'Input Parameters'!$L$32,'Input Parameters'!$M$32,'Input Parameters'!$J$32,'Input Parameters'!$K$32))</f>
        <v>0</v>
      </c>
      <c r="S2214" s="10">
        <f t="shared" ca="1" si="320"/>
        <v>9.4658500980587479E-2</v>
      </c>
      <c r="T2214" s="26">
        <f ca="1">_xlfn.LOGNORM.INV(S2214,'Input Parameters'!$H$34,'Input Parameters'!$I$34)</f>
        <v>42.807123588514493</v>
      </c>
      <c r="U2214" s="10">
        <f t="shared" ca="1" si="321"/>
        <v>0.50544859715043977</v>
      </c>
      <c r="V2214" s="30">
        <f ca="1">_xlfn.BETA.INV(U2214,'Input Parameters'!$L$36,'Input Parameters'!$M$36,'Input Parameters'!$J$36,'Input Parameters'!$K$36)</f>
        <v>0.58797279533150382</v>
      </c>
      <c r="W2214" s="2">
        <f ca="1">N2214+(P2214-N2214)*(1-ERF((T2214-R2214)/(2*SQRT(L2214*'Input Parameters'!$E$38))))</f>
        <v>0.10001954022938978</v>
      </c>
      <c r="X2214">
        <f t="shared" ca="1" si="322"/>
        <v>1</v>
      </c>
      <c r="Y2214" s="7"/>
    </row>
    <row r="2215" spans="1:25" ht="15" customHeight="1" x14ac:dyDescent="0.25">
      <c r="A2215" s="139">
        <v>2208</v>
      </c>
      <c r="B2215" s="10">
        <f t="shared" ca="1" si="313"/>
        <v>0.10517350541487469</v>
      </c>
      <c r="C2215" s="60">
        <f ca="1">_xlfn.NORM.INV(B2215,'Input Parameters'!$E$15,'Input Parameters'!$F$15)</f>
        <v>203.08385644879877</v>
      </c>
      <c r="D2215" s="10">
        <f t="shared" ca="1" si="314"/>
        <v>0.64827404784134313</v>
      </c>
      <c r="E2215" s="62">
        <f ca="1">IF(_xlfn.NORM.INV(D2215,'Input Parameters'!$E$17,'Input Parameters'!$F$17)&lt;3500,3500,IF(_xlfn.NORM.INV(D2215,'Input Parameters'!$E$17,'Input Parameters'!$F$17)&gt;5500,5500,_xlfn.NORM.INV(D2215,'Input Parameters'!$E$17,'Input Parameters'!$F$17)))</f>
        <v>5066.4654420628403</v>
      </c>
      <c r="F2215" s="10">
        <f t="shared" ca="1" si="315"/>
        <v>0.91626622222868814</v>
      </c>
      <c r="G2215" s="64">
        <f ca="1">_xlfn.NORM.INV(F2215,'Input Parameters'!$E$20,'Input Parameters'!$F$20)</f>
        <v>291.89859214078189</v>
      </c>
      <c r="H2215" s="57">
        <f ca="1">EXP(E2215*(1/'Input Parameters'!$E$23-1/G2215))</f>
        <v>0.94083956961836879</v>
      </c>
      <c r="I2215" s="10">
        <f t="shared" ca="1" si="316"/>
        <v>0.51370034606201731</v>
      </c>
      <c r="J2215" s="30">
        <f ca="1">_xlfn.BETA.INV(I2215,'Input Parameters'!$L$26,'Input Parameters'!$M$26,'Input Parameters'!$J$26,'Input Parameters'!$K$26)</f>
        <v>0.66690899752455879</v>
      </c>
      <c r="K2215" s="168">
        <f ca="1">('Input Parameters'!$E$27/'Input Parameters'!$E$38)^$J2215</f>
        <v>8.3645387817677455E-3</v>
      </c>
      <c r="L2215" s="69">
        <f ca="1">$H2215*$C2215*'Input Parameters'!$E$25*K2215</f>
        <v>1.5982068048797382</v>
      </c>
      <c r="M2215" s="24">
        <f t="shared" ca="1" si="317"/>
        <v>0.69881896989489756</v>
      </c>
      <c r="N2215" s="15">
        <f ca="1">_xlfn.NORM.INV(M2215,'Input Parameters'!$E$29,'Input Parameters'!$F$29)</f>
        <v>0.10005210067628716</v>
      </c>
      <c r="O2215" s="8">
        <f t="shared" ca="1" si="318"/>
        <v>7.0868748071106213E-2</v>
      </c>
      <c r="P2215" s="30">
        <f ca="1">_xlfn.LOGNORM.INV(O2215,'Input Parameters'!$H$30,'Input Parameters'!$I$30)</f>
        <v>1.3403720437985271</v>
      </c>
      <c r="Q2215" s="10">
        <f t="shared" ca="1" si="319"/>
        <v>0.72897128542213641</v>
      </c>
      <c r="R2215" s="30">
        <f>IF('Input Parameters'!$E$32=0,0,_xlfn.BETA.INV(Q2215,'Input Parameters'!$L$32,'Input Parameters'!$M$32,'Input Parameters'!$J$32,'Input Parameters'!$K$32))</f>
        <v>0</v>
      </c>
      <c r="S2215" s="10">
        <f t="shared" ca="1" si="320"/>
        <v>0.92965407668618871</v>
      </c>
      <c r="T2215" s="26">
        <f ca="1">_xlfn.LOGNORM.INV(S2215,'Input Parameters'!$H$34,'Input Parameters'!$I$34)</f>
        <v>60.556897876043578</v>
      </c>
      <c r="U2215" s="10">
        <f t="shared" ca="1" si="321"/>
        <v>5.1700863547596843E-2</v>
      </c>
      <c r="V2215" s="30">
        <f ca="1">_xlfn.BETA.INV(U2215,'Input Parameters'!$L$36,'Input Parameters'!$M$36,'Input Parameters'!$J$36,'Input Parameters'!$K$36)</f>
        <v>0.38066006956457393</v>
      </c>
      <c r="W2215" s="2">
        <f ca="1">N2215+(P2215-N2215)*(1-ERF((T2215-R2215)/(2*SQRT(L2215*'Input Parameters'!$E$38))))</f>
        <v>0.10092810607044017</v>
      </c>
      <c r="X2215">
        <f t="shared" ca="1" si="322"/>
        <v>1</v>
      </c>
      <c r="Y2215" s="7"/>
    </row>
    <row r="2216" spans="1:25" ht="15" customHeight="1" x14ac:dyDescent="0.25">
      <c r="A2216" s="139">
        <v>2209</v>
      </c>
      <c r="B2216" s="10">
        <f t="shared" ca="1" si="313"/>
        <v>0.7976999487165789</v>
      </c>
      <c r="C2216" s="60">
        <f ca="1">_xlfn.NORM.INV(B2216,'Input Parameters'!$E$15,'Input Parameters'!$F$15)</f>
        <v>316.1338461952468</v>
      </c>
      <c r="D2216" s="10">
        <f t="shared" ca="1" si="314"/>
        <v>0.92041548811513385</v>
      </c>
      <c r="E2216" s="62">
        <f ca="1">IF(_xlfn.NORM.INV(D2216,'Input Parameters'!$E$17,'Input Parameters'!$F$17)&lt;3500,3500,IF(_xlfn.NORM.INV(D2216,'Input Parameters'!$E$17,'Input Parameters'!$F$17)&gt;5500,5500,_xlfn.NORM.INV(D2216,'Input Parameters'!$E$17,'Input Parameters'!$F$17)))</f>
        <v>5500</v>
      </c>
      <c r="F2216" s="10">
        <f t="shared" ca="1" si="315"/>
        <v>0.37888839130519913</v>
      </c>
      <c r="G2216" s="64">
        <f ca="1">_xlfn.NORM.INV(F2216,'Input Parameters'!$E$20,'Input Parameters'!$F$20)</f>
        <v>280.58370943822212</v>
      </c>
      <c r="H2216" s="57">
        <f ca="1">EXP(E2216*(1/'Input Parameters'!$E$23-1/G2216))</f>
        <v>0.43778203005748817</v>
      </c>
      <c r="I2216" s="10">
        <f t="shared" ca="1" si="316"/>
        <v>0.10068014743030129</v>
      </c>
      <c r="J2216" s="30">
        <f ca="1">_xlfn.BETA.INV(I2216,'Input Parameters'!$L$26,'Input Parameters'!$M$26,'Input Parameters'!$J$26,'Input Parameters'!$K$26)</f>
        <v>0.44528090725777297</v>
      </c>
      <c r="K2216" s="168">
        <f ca="1">('Input Parameters'!$E$27/'Input Parameters'!$E$38)^$J2216</f>
        <v>4.1007080743864395E-2</v>
      </c>
      <c r="L2216" s="69">
        <f ca="1">$H2216*$C2216*'Input Parameters'!$E$25*K2216</f>
        <v>5.6752863540319032</v>
      </c>
      <c r="M2216" s="24">
        <f t="shared" ca="1" si="317"/>
        <v>2.7849501173126678E-2</v>
      </c>
      <c r="N2216" s="15">
        <f ca="1">_xlfn.NORM.INV(M2216,'Input Parameters'!$E$29,'Input Parameters'!$F$29)</f>
        <v>9.9808661671271184E-2</v>
      </c>
      <c r="O2216" s="8">
        <f t="shared" ca="1" si="318"/>
        <v>0.77148856207568062</v>
      </c>
      <c r="P2216" s="30">
        <f ca="1">_xlfn.LOGNORM.INV(O2216,'Input Parameters'!$H$30,'Input Parameters'!$I$30)</f>
        <v>3.8128520231708087</v>
      </c>
      <c r="Q2216" s="10">
        <f t="shared" ca="1" si="319"/>
        <v>0.95854001039775993</v>
      </c>
      <c r="R2216" s="30">
        <f>IF('Input Parameters'!$E$32=0,0,_xlfn.BETA.INV(Q2216,'Input Parameters'!$L$32,'Input Parameters'!$M$32,'Input Parameters'!$J$32,'Input Parameters'!$K$32))</f>
        <v>0</v>
      </c>
      <c r="S2216" s="10">
        <f t="shared" ca="1" si="320"/>
        <v>5.1844330138396622E-2</v>
      </c>
      <c r="T2216" s="26">
        <f ca="1">_xlfn.LOGNORM.INV(S2216,'Input Parameters'!$H$34,'Input Parameters'!$I$34)</f>
        <v>41.162540768264691</v>
      </c>
      <c r="U2216" s="10">
        <f t="shared" ca="1" si="321"/>
        <v>0.47804823105900884</v>
      </c>
      <c r="V2216" s="30">
        <f ca="1">_xlfn.BETA.INV(U2216,'Input Parameters'!$L$36,'Input Parameters'!$M$36,'Input Parameters'!$J$36,'Input Parameters'!$K$36)</f>
        <v>0.57754600998128258</v>
      </c>
      <c r="W2216" s="2">
        <f ca="1">N2216+(P2216-N2216)*(1-ERF((T2216-R2216)/(2*SQRT(L2216*'Input Parameters'!$E$38))))</f>
        <v>0.92332655907878214</v>
      </c>
      <c r="X2216">
        <f t="shared" ca="1" si="322"/>
        <v>0</v>
      </c>
      <c r="Y2216" s="7"/>
    </row>
    <row r="2217" spans="1:25" ht="15" customHeight="1" x14ac:dyDescent="0.25">
      <c r="A2217" s="139">
        <v>2210</v>
      </c>
      <c r="B2217" s="10">
        <f t="shared" ca="1" si="313"/>
        <v>0.72171117548640462</v>
      </c>
      <c r="C2217" s="60">
        <f ca="1">_xlfn.NORM.INV(B2217,'Input Parameters'!$E$15,'Input Parameters'!$F$15)</f>
        <v>302.82928077284669</v>
      </c>
      <c r="D2217" s="10">
        <f t="shared" ca="1" si="314"/>
        <v>3.525116248382254E-2</v>
      </c>
      <c r="E2217" s="62">
        <f ca="1">IF(_xlfn.NORM.INV(D2217,'Input Parameters'!$E$17,'Input Parameters'!$F$17)&lt;3500,3500,IF(_xlfn.NORM.INV(D2217,'Input Parameters'!$E$17,'Input Parameters'!$F$17)&gt;5500,5500,_xlfn.NORM.INV(D2217,'Input Parameters'!$E$17,'Input Parameters'!$F$17)))</f>
        <v>3533.9311738847464</v>
      </c>
      <c r="F2217" s="10">
        <f t="shared" ca="1" si="315"/>
        <v>0.11029549815902673</v>
      </c>
      <c r="G2217" s="64">
        <f ca="1">_xlfn.NORM.INV(F2217,'Input Parameters'!$E$20,'Input Parameters'!$F$20)</f>
        <v>274.44278052522156</v>
      </c>
      <c r="H2217" s="57">
        <f ca="1">EXP(E2217*(1/'Input Parameters'!$E$23-1/G2217))</f>
        <v>0.44371265781861108</v>
      </c>
      <c r="I2217" s="10">
        <f t="shared" ca="1" si="316"/>
        <v>0.22814620582140499</v>
      </c>
      <c r="J2217" s="30">
        <f ca="1">_xlfn.BETA.INV(I2217,'Input Parameters'!$L$26,'Input Parameters'!$M$26,'Input Parameters'!$J$26,'Input Parameters'!$K$26)</f>
        <v>0.53648648453221892</v>
      </c>
      <c r="K2217" s="168">
        <f ca="1">('Input Parameters'!$E$27/'Input Parameters'!$E$38)^$J2217</f>
        <v>2.1317428558893764E-2</v>
      </c>
      <c r="L2217" s="69">
        <f ca="1">$H2217*$C2217*'Input Parameters'!$E$25*K2217</f>
        <v>2.8644055025434128</v>
      </c>
      <c r="M2217" s="24">
        <f t="shared" ca="1" si="317"/>
        <v>0.78676797630602446</v>
      </c>
      <c r="N2217" s="15">
        <f ca="1">_xlfn.NORM.INV(M2217,'Input Parameters'!$E$29,'Input Parameters'!$F$29)</f>
        <v>0.10007952569546896</v>
      </c>
      <c r="O2217" s="8">
        <f t="shared" ca="1" si="318"/>
        <v>0.66213843410221918</v>
      </c>
      <c r="P2217" s="30">
        <f ca="1">_xlfn.LOGNORM.INV(O2217,'Input Parameters'!$H$30,'Input Parameters'!$I$30)</f>
        <v>3.2695108315448183</v>
      </c>
      <c r="Q2217" s="10">
        <f t="shared" ca="1" si="319"/>
        <v>0.51435004497676484</v>
      </c>
      <c r="R2217" s="30">
        <f>IF('Input Parameters'!$E$32=0,0,_xlfn.BETA.INV(Q2217,'Input Parameters'!$L$32,'Input Parameters'!$M$32,'Input Parameters'!$J$32,'Input Parameters'!$K$32))</f>
        <v>0</v>
      </c>
      <c r="S2217" s="10">
        <f t="shared" ca="1" si="320"/>
        <v>0.98859311381527559</v>
      </c>
      <c r="T2217" s="26">
        <f ca="1">_xlfn.LOGNORM.INV(S2217,'Input Parameters'!$H$34,'Input Parameters'!$I$34)</f>
        <v>66.92746014510405</v>
      </c>
      <c r="U2217" s="10">
        <f t="shared" ca="1" si="321"/>
        <v>0.85928519151208516</v>
      </c>
      <c r="V2217" s="30">
        <f ca="1">_xlfn.BETA.INV(U2217,'Input Parameters'!$L$36,'Input Parameters'!$M$36,'Input Parameters'!$J$36,'Input Parameters'!$K$36)</f>
        <v>0.76521923383151402</v>
      </c>
      <c r="W2217" s="2">
        <f ca="1">N2217+(P2217-N2217)*(1-ERF((T2217-R2217)/(2*SQRT(L2217*'Input Parameters'!$E$38))))</f>
        <v>0.1164665661671743</v>
      </c>
      <c r="X2217">
        <f t="shared" ca="1" si="322"/>
        <v>1</v>
      </c>
      <c r="Y2217" s="7"/>
    </row>
    <row r="2218" spans="1:25" ht="15" customHeight="1" x14ac:dyDescent="0.25">
      <c r="A2218" s="139">
        <v>2211</v>
      </c>
      <c r="B2218" s="10">
        <f t="shared" ca="1" si="313"/>
        <v>0.63349562198979925</v>
      </c>
      <c r="C2218" s="60">
        <f ca="1">_xlfn.NORM.INV(B2218,'Input Parameters'!$E$15,'Input Parameters'!$F$15)</f>
        <v>289.45398944769101</v>
      </c>
      <c r="D2218" s="10">
        <f t="shared" ca="1" si="314"/>
        <v>0.54015028952628497</v>
      </c>
      <c r="E2218" s="62">
        <f ca="1">IF(_xlfn.NORM.INV(D2218,'Input Parameters'!$E$17,'Input Parameters'!$F$17)&lt;3500,3500,IF(_xlfn.NORM.INV(D2218,'Input Parameters'!$E$17,'Input Parameters'!$F$17)&gt;5500,5500,_xlfn.NORM.INV(D2218,'Input Parameters'!$E$17,'Input Parameters'!$F$17)))</f>
        <v>4870.5686467285195</v>
      </c>
      <c r="F2218" s="10">
        <f t="shared" ca="1" si="315"/>
        <v>0.40830095233746611</v>
      </c>
      <c r="G2218" s="64">
        <f ca="1">_xlfn.NORM.INV(F2218,'Input Parameters'!$E$20,'Input Parameters'!$F$20)</f>
        <v>281.09615113393545</v>
      </c>
      <c r="H2218" s="57">
        <f ca="1">EXP(E2218*(1/'Input Parameters'!$E$23-1/G2218))</f>
        <v>0.49665683392449794</v>
      </c>
      <c r="I2218" s="10">
        <f t="shared" ca="1" si="316"/>
        <v>1.7526592518107842E-3</v>
      </c>
      <c r="J2218" s="30">
        <f ca="1">_xlfn.BETA.INV(I2218,'Input Parameters'!$L$26,'Input Parameters'!$M$26,'Input Parameters'!$J$26,'Input Parameters'!$K$26)</f>
        <v>0.20219218171755948</v>
      </c>
      <c r="K2218" s="168">
        <f ca="1">('Input Parameters'!$E$27/'Input Parameters'!$E$38)^$J2218</f>
        <v>0.23449305145465893</v>
      </c>
      <c r="L2218" s="69">
        <f ca="1">$H2218*$C2218*'Input Parameters'!$E$25*K2218</f>
        <v>33.710557392976874</v>
      </c>
      <c r="M2218" s="24">
        <f t="shared" ca="1" si="317"/>
        <v>0.99352403225657437</v>
      </c>
      <c r="N2218" s="15">
        <f ca="1">_xlfn.NORM.INV(M2218,'Input Parameters'!$E$29,'Input Parameters'!$F$29)</f>
        <v>0.10024850881600468</v>
      </c>
      <c r="O2218" s="8">
        <f t="shared" ca="1" si="318"/>
        <v>0.50881356978873604</v>
      </c>
      <c r="P2218" s="30">
        <f ca="1">_xlfn.LOGNORM.INV(O2218,'Input Parameters'!$H$30,'Input Parameters'!$I$30)</f>
        <v>2.7114332218248482</v>
      </c>
      <c r="Q2218" s="10">
        <f t="shared" ca="1" si="319"/>
        <v>0.26618957300241897</v>
      </c>
      <c r="R2218" s="30">
        <f>IF('Input Parameters'!$E$32=0,0,_xlfn.BETA.INV(Q2218,'Input Parameters'!$L$32,'Input Parameters'!$M$32,'Input Parameters'!$J$32,'Input Parameters'!$K$32))</f>
        <v>0</v>
      </c>
      <c r="S2218" s="10">
        <f t="shared" ca="1" si="320"/>
        <v>0.1654713618701964</v>
      </c>
      <c r="T2218" s="26">
        <f ca="1">_xlfn.LOGNORM.INV(S2218,'Input Parameters'!$H$34,'Input Parameters'!$I$34)</f>
        <v>44.660431371134571</v>
      </c>
      <c r="U2218" s="10">
        <f t="shared" ca="1" si="321"/>
        <v>0.90719335504732035</v>
      </c>
      <c r="V2218" s="30">
        <f ca="1">_xlfn.BETA.INV(U2218,'Input Parameters'!$L$36,'Input Parameters'!$M$36,'Input Parameters'!$J$36,'Input Parameters'!$K$36)</f>
        <v>0.80981939465850972</v>
      </c>
      <c r="W2218" s="2">
        <f ca="1">N2218+(P2218-N2218)*(1-ERF((T2218-R2218)/(2*SQRT(L2218*'Input Parameters'!$E$38))))</f>
        <v>1.6317219536405798</v>
      </c>
      <c r="X2218">
        <f t="shared" ca="1" si="322"/>
        <v>0</v>
      </c>
      <c r="Y2218" s="7"/>
    </row>
    <row r="2219" spans="1:25" ht="15" customHeight="1" x14ac:dyDescent="0.25">
      <c r="A2219" s="139">
        <v>2212</v>
      </c>
      <c r="B2219" s="10">
        <f t="shared" ca="1" si="313"/>
        <v>0.97218588418477248</v>
      </c>
      <c r="C2219" s="60">
        <f ca="1">_xlfn.NORM.INV(B2219,'Input Parameters'!$E$15,'Input Parameters'!$F$15)</f>
        <v>374.69001911293503</v>
      </c>
      <c r="D2219" s="10">
        <f t="shared" ca="1" si="314"/>
        <v>0.23833986420634745</v>
      </c>
      <c r="E2219" s="62">
        <f ca="1">IF(_xlfn.NORM.INV(D2219,'Input Parameters'!$E$17,'Input Parameters'!$F$17)&lt;3500,3500,IF(_xlfn.NORM.INV(D2219,'Input Parameters'!$E$17,'Input Parameters'!$F$17)&gt;5500,5500,_xlfn.NORM.INV(D2219,'Input Parameters'!$E$17,'Input Parameters'!$F$17)))</f>
        <v>4301.8429562618148</v>
      </c>
      <c r="F2219" s="10">
        <f t="shared" ca="1" si="315"/>
        <v>0.92292485681147984</v>
      </c>
      <c r="G2219" s="64">
        <f ca="1">_xlfn.NORM.INV(F2219,'Input Parameters'!$E$20,'Input Parameters'!$F$20)</f>
        <v>292.19766027353074</v>
      </c>
      <c r="H2219" s="57">
        <f ca="1">EXP(E2219*(1/'Input Parameters'!$E$23-1/G2219))</f>
        <v>0.96396984650563367</v>
      </c>
      <c r="I2219" s="10">
        <f t="shared" ca="1" si="316"/>
        <v>0.37336566987274178</v>
      </c>
      <c r="J2219" s="30">
        <f ca="1">_xlfn.BETA.INV(I2219,'Input Parameters'!$L$26,'Input Parameters'!$M$26,'Input Parameters'!$J$26,'Input Parameters'!$K$26)</f>
        <v>0.60828103246857124</v>
      </c>
      <c r="K2219" s="168">
        <f ca="1">('Input Parameters'!$E$27/'Input Parameters'!$E$38)^$J2219</f>
        <v>1.2737380062339669E-2</v>
      </c>
      <c r="L2219" s="69">
        <f ca="1">$H2219*$C2219*'Input Parameters'!$E$25*K2219</f>
        <v>4.6006127789246722</v>
      </c>
      <c r="M2219" s="24">
        <f t="shared" ca="1" si="317"/>
        <v>0.36236651125428165</v>
      </c>
      <c r="N2219" s="15">
        <f ca="1">_xlfn.NORM.INV(M2219,'Input Parameters'!$E$29,'Input Parameters'!$F$29)</f>
        <v>9.996478596679792E-2</v>
      </c>
      <c r="O2219" s="8">
        <f t="shared" ca="1" si="318"/>
        <v>0.45353151817045623</v>
      </c>
      <c r="P2219" s="30">
        <f ca="1">_xlfn.LOGNORM.INV(O2219,'Input Parameters'!$H$30,'Input Parameters'!$I$30)</f>
        <v>2.5393114605289764</v>
      </c>
      <c r="Q2219" s="10">
        <f t="shared" ca="1" si="319"/>
        <v>9.6381118408479849E-2</v>
      </c>
      <c r="R2219" s="30">
        <f>IF('Input Parameters'!$E$32=0,0,_xlfn.BETA.INV(Q2219,'Input Parameters'!$L$32,'Input Parameters'!$M$32,'Input Parameters'!$J$32,'Input Parameters'!$K$32))</f>
        <v>0</v>
      </c>
      <c r="S2219" s="10">
        <f t="shared" ca="1" si="320"/>
        <v>0.63421547521355415</v>
      </c>
      <c r="T2219" s="26">
        <f ca="1">_xlfn.LOGNORM.INV(S2219,'Input Parameters'!$H$34,'Input Parameters'!$I$34)</f>
        <v>52.607466137608235</v>
      </c>
      <c r="U2219" s="10">
        <f t="shared" ca="1" si="321"/>
        <v>0.59358961364442375</v>
      </c>
      <c r="V2219" s="30">
        <f ca="1">_xlfn.BETA.INV(U2219,'Input Parameters'!$L$36,'Input Parameters'!$M$36,'Input Parameters'!$J$36,'Input Parameters'!$K$36)</f>
        <v>0.62277318000229098</v>
      </c>
      <c r="W2219" s="2">
        <f ca="1">N2219+(P2219-N2219)*(1-ERF((T2219-R2219)/(2*SQRT(L2219*'Input Parameters'!$E$38))))</f>
        <v>0.30210036922635342</v>
      </c>
      <c r="X2219">
        <f t="shared" ca="1" si="322"/>
        <v>1</v>
      </c>
      <c r="Y2219" s="7"/>
    </row>
    <row r="2220" spans="1:25" ht="15" customHeight="1" x14ac:dyDescent="0.25">
      <c r="A2220" s="139">
        <v>2213</v>
      </c>
      <c r="B2220" s="10">
        <f t="shared" ca="1" si="313"/>
        <v>0.76855964736786875</v>
      </c>
      <c r="C2220" s="60">
        <f ca="1">_xlfn.NORM.INV(B2220,'Input Parameters'!$E$15,'Input Parameters'!$F$15)</f>
        <v>310.75123463853697</v>
      </c>
      <c r="D2220" s="10">
        <f t="shared" ca="1" si="314"/>
        <v>0.33550378803377801</v>
      </c>
      <c r="E2220" s="62">
        <f ca="1">IF(_xlfn.NORM.INV(D2220,'Input Parameters'!$E$17,'Input Parameters'!$F$17)&lt;3500,3500,IF(_xlfn.NORM.INV(D2220,'Input Parameters'!$E$17,'Input Parameters'!$F$17)&gt;5500,5500,_xlfn.NORM.INV(D2220,'Input Parameters'!$E$17,'Input Parameters'!$F$17)))</f>
        <v>4502.6640982703857</v>
      </c>
      <c r="F2220" s="10">
        <f t="shared" ca="1" si="315"/>
        <v>0.77178486942820879</v>
      </c>
      <c r="G2220" s="64">
        <f ca="1">_xlfn.NORM.INV(F2220,'Input Parameters'!$E$20,'Input Parameters'!$F$20)</f>
        <v>287.63974306062858</v>
      </c>
      <c r="H2220" s="57">
        <f ca="1">EXP(E2220*(1/'Input Parameters'!$E$23-1/G2220))</f>
        <v>0.75382996724501194</v>
      </c>
      <c r="I2220" s="10">
        <f t="shared" ca="1" si="316"/>
        <v>0.14646570379254054</v>
      </c>
      <c r="J2220" s="30">
        <f ca="1">_xlfn.BETA.INV(I2220,'Input Parameters'!$L$26,'Input Parameters'!$M$26,'Input Parameters'!$J$26,'Input Parameters'!$K$26)</f>
        <v>0.48379065790176595</v>
      </c>
      <c r="K2220" s="168">
        <f ca="1">('Input Parameters'!$E$27/'Input Parameters'!$E$38)^$J2220</f>
        <v>3.1109504910798325E-2</v>
      </c>
      <c r="L2220" s="69">
        <f ca="1">$H2220*$C2220*'Input Parameters'!$E$25*K2220</f>
        <v>7.2875133027051939</v>
      </c>
      <c r="M2220" s="24">
        <f t="shared" ca="1" si="317"/>
        <v>0.68347947141907661</v>
      </c>
      <c r="N2220" s="15">
        <f ca="1">_xlfn.NORM.INV(M2220,'Input Parameters'!$E$29,'Input Parameters'!$F$29)</f>
        <v>0.10004774509269689</v>
      </c>
      <c r="O2220" s="8">
        <f t="shared" ca="1" si="318"/>
        <v>0.32543124553191727</v>
      </c>
      <c r="P2220" s="30">
        <f ca="1">_xlfn.LOGNORM.INV(O2220,'Input Parameters'!$H$30,'Input Parameters'!$I$30)</f>
        <v>2.1668139161637701</v>
      </c>
      <c r="Q2220" s="10">
        <f t="shared" ca="1" si="319"/>
        <v>0.57875715765403224</v>
      </c>
      <c r="R2220" s="30">
        <f>IF('Input Parameters'!$E$32=0,0,_xlfn.BETA.INV(Q2220,'Input Parameters'!$L$32,'Input Parameters'!$M$32,'Input Parameters'!$J$32,'Input Parameters'!$K$32))</f>
        <v>0</v>
      </c>
      <c r="S2220" s="10">
        <f t="shared" ca="1" si="320"/>
        <v>0.74446423629326675</v>
      </c>
      <c r="T2220" s="26">
        <f ca="1">_xlfn.LOGNORM.INV(S2220,'Input Parameters'!$H$34,'Input Parameters'!$I$34)</f>
        <v>54.705941961650872</v>
      </c>
      <c r="U2220" s="10">
        <f t="shared" ca="1" si="321"/>
        <v>0.3396840787532891</v>
      </c>
      <c r="V2220" s="30">
        <f ca="1">_xlfn.BETA.INV(U2220,'Input Parameters'!$L$36,'Input Parameters'!$M$36,'Input Parameters'!$J$36,'Input Parameters'!$K$36)</f>
        <v>0.52550911255362598</v>
      </c>
      <c r="W2220" s="2">
        <f ca="1">N2220+(P2220-N2220)*(1-ERF((T2220-R2220)/(2*SQRT(L2220*'Input Parameters'!$E$38))))</f>
        <v>0.41393428609342103</v>
      </c>
      <c r="X2220">
        <f t="shared" ca="1" si="322"/>
        <v>1</v>
      </c>
      <c r="Y2220" s="7"/>
    </row>
    <row r="2221" spans="1:25" ht="15" customHeight="1" x14ac:dyDescent="0.25">
      <c r="A2221" s="139">
        <v>2214</v>
      </c>
      <c r="B2221" s="10">
        <f t="shared" ca="1" si="313"/>
        <v>0.96618388121967669</v>
      </c>
      <c r="C2221" s="60">
        <f ca="1">_xlfn.NORM.INV(B2221,'Input Parameters'!$E$15,'Input Parameters'!$F$15)</f>
        <v>370.00296580942523</v>
      </c>
      <c r="D2221" s="10">
        <f t="shared" ca="1" si="314"/>
        <v>0.92389356678343149</v>
      </c>
      <c r="E2221" s="62">
        <f ca="1">IF(_xlfn.NORM.INV(D2221,'Input Parameters'!$E$17,'Input Parameters'!$F$17)&lt;3500,3500,IF(_xlfn.NORM.INV(D2221,'Input Parameters'!$E$17,'Input Parameters'!$F$17)&gt;5500,5500,_xlfn.NORM.INV(D2221,'Input Parameters'!$E$17,'Input Parameters'!$F$17)))</f>
        <v>5500</v>
      </c>
      <c r="F2221" s="10">
        <f t="shared" ca="1" si="315"/>
        <v>0.68208726270818743</v>
      </c>
      <c r="G2221" s="64">
        <f ca="1">_xlfn.NORM.INV(F2221,'Input Parameters'!$E$20,'Input Parameters'!$F$20)</f>
        <v>285.82274144427009</v>
      </c>
      <c r="H2221" s="57">
        <f ca="1">EXP(E2221*(1/'Input Parameters'!$E$23-1/G2221))</f>
        <v>0.62704536912071174</v>
      </c>
      <c r="I2221" s="10">
        <f t="shared" ca="1" si="316"/>
        <v>0.42055761592085394</v>
      </c>
      <c r="J2221" s="30">
        <f ca="1">_xlfn.BETA.INV(I2221,'Input Parameters'!$L$26,'Input Parameters'!$M$26,'Input Parameters'!$J$26,'Input Parameters'!$K$26)</f>
        <v>0.62867825155129864</v>
      </c>
      <c r="K2221" s="168">
        <f ca="1">('Input Parameters'!$E$27/'Input Parameters'!$E$38)^$J2221</f>
        <v>1.100369631895076E-2</v>
      </c>
      <c r="L2221" s="69">
        <f ca="1">$H2221*$C2221*'Input Parameters'!$E$25*K2221</f>
        <v>2.552952686944975</v>
      </c>
      <c r="M2221" s="24">
        <f t="shared" ca="1" si="317"/>
        <v>0.49240680252913316</v>
      </c>
      <c r="N2221" s="15">
        <f ca="1">_xlfn.NORM.INV(M2221,'Input Parameters'!$E$29,'Input Parameters'!$F$29)</f>
        <v>9.9998096552718685E-2</v>
      </c>
      <c r="O2221" s="8">
        <f t="shared" ca="1" si="318"/>
        <v>0.42520733443261605</v>
      </c>
      <c r="P2221" s="30">
        <f ca="1">_xlfn.LOGNORM.INV(O2221,'Input Parameters'!$H$30,'Input Parameters'!$I$30)</f>
        <v>2.4545772129386401</v>
      </c>
      <c r="Q2221" s="10">
        <f t="shared" ca="1" si="319"/>
        <v>0.38696397023288764</v>
      </c>
      <c r="R2221" s="30">
        <f>IF('Input Parameters'!$E$32=0,0,_xlfn.BETA.INV(Q2221,'Input Parameters'!$L$32,'Input Parameters'!$M$32,'Input Parameters'!$J$32,'Input Parameters'!$K$32))</f>
        <v>0</v>
      </c>
      <c r="S2221" s="10">
        <f t="shared" ca="1" si="320"/>
        <v>0.67954343420267038</v>
      </c>
      <c r="T2221" s="26">
        <f ca="1">_xlfn.LOGNORM.INV(S2221,'Input Parameters'!$H$34,'Input Parameters'!$I$34)</f>
        <v>53.421924457782715</v>
      </c>
      <c r="U2221" s="10">
        <f t="shared" ca="1" si="321"/>
        <v>0.70884700851398752</v>
      </c>
      <c r="V2221" s="30">
        <f ca="1">_xlfn.BETA.INV(U2221,'Input Parameters'!$L$36,'Input Parameters'!$M$36,'Input Parameters'!$J$36,'Input Parameters'!$K$36)</f>
        <v>0.6739092235139873</v>
      </c>
      <c r="W2221" s="2">
        <f ca="1">N2221+(P2221-N2221)*(1-ERF((T2221-R2221)/(2*SQRT(L2221*'Input Parameters'!$E$38))))</f>
        <v>0.14254378207330445</v>
      </c>
      <c r="X2221">
        <f t="shared" ca="1" si="322"/>
        <v>1</v>
      </c>
      <c r="Y2221" s="7"/>
    </row>
    <row r="2222" spans="1:25" ht="15" customHeight="1" x14ac:dyDescent="0.25">
      <c r="A2222" s="139">
        <v>2215</v>
      </c>
      <c r="B2222" s="10">
        <f t="shared" ca="1" si="313"/>
        <v>0.65564939048276538</v>
      </c>
      <c r="C2222" s="60">
        <f ca="1">_xlfn.NORM.INV(B2222,'Input Parameters'!$E$15,'Input Parameters'!$F$15)</f>
        <v>292.67808021456295</v>
      </c>
      <c r="D2222" s="10">
        <f t="shared" ca="1" si="314"/>
        <v>0.54018974794847907</v>
      </c>
      <c r="E2222" s="62">
        <f ca="1">IF(_xlfn.NORM.INV(D2222,'Input Parameters'!$E$17,'Input Parameters'!$F$17)&lt;3500,3500,IF(_xlfn.NORM.INV(D2222,'Input Parameters'!$E$17,'Input Parameters'!$F$17)&gt;5500,5500,_xlfn.NORM.INV(D2222,'Input Parameters'!$E$17,'Input Parameters'!$F$17)))</f>
        <v>4870.6382351142647</v>
      </c>
      <c r="F2222" s="10">
        <f t="shared" ca="1" si="315"/>
        <v>0.75914538892781058</v>
      </c>
      <c r="G2222" s="64">
        <f ca="1">_xlfn.NORM.INV(F2222,'Input Parameters'!$E$20,'Input Parameters'!$F$20)</f>
        <v>287.36382626103506</v>
      </c>
      <c r="H2222" s="57">
        <f ca="1">EXP(E2222*(1/'Input Parameters'!$E$23-1/G2222))</f>
        <v>0.72474080515035777</v>
      </c>
      <c r="I2222" s="10">
        <f t="shared" ca="1" si="316"/>
        <v>0.25179222553031211</v>
      </c>
      <c r="J2222" s="30">
        <f ca="1">_xlfn.BETA.INV(I2222,'Input Parameters'!$L$26,'Input Parameters'!$M$26,'Input Parameters'!$J$26,'Input Parameters'!$K$26)</f>
        <v>0.54954554089728425</v>
      </c>
      <c r="K2222" s="168">
        <f ca="1">('Input Parameters'!$E$27/'Input Parameters'!$E$38)^$J2222</f>
        <v>1.941123571124238E-2</v>
      </c>
      <c r="L2222" s="69">
        <f ca="1">$H2222*$C2222*'Input Parameters'!$E$25*K2222</f>
        <v>4.1174287728774521</v>
      </c>
      <c r="M2222" s="24">
        <f t="shared" ca="1" si="317"/>
        <v>0.47108043433206981</v>
      </c>
      <c r="N2222" s="15">
        <f ca="1">_xlfn.NORM.INV(M2222,'Input Parameters'!$E$29,'Input Parameters'!$F$29)</f>
        <v>9.9992744579365037E-2</v>
      </c>
      <c r="O2222" s="8">
        <f t="shared" ca="1" si="318"/>
        <v>0.78921021298882288</v>
      </c>
      <c r="P2222" s="30">
        <f ca="1">_xlfn.LOGNORM.INV(O2222,'Input Parameters'!$H$30,'Input Parameters'!$I$30)</f>
        <v>3.922327714037193</v>
      </c>
      <c r="Q2222" s="10">
        <f t="shared" ca="1" si="319"/>
        <v>0.51514002688901761</v>
      </c>
      <c r="R2222" s="30">
        <f>IF('Input Parameters'!$E$32=0,0,_xlfn.BETA.INV(Q2222,'Input Parameters'!$L$32,'Input Parameters'!$M$32,'Input Parameters'!$J$32,'Input Parameters'!$K$32))</f>
        <v>0</v>
      </c>
      <c r="S2222" s="10">
        <f t="shared" ca="1" si="320"/>
        <v>0.76585867273561847</v>
      </c>
      <c r="T2222" s="26">
        <f ca="1">_xlfn.LOGNORM.INV(S2222,'Input Parameters'!$H$34,'Input Parameters'!$I$34)</f>
        <v>55.17183586906151</v>
      </c>
      <c r="U2222" s="10">
        <f t="shared" ca="1" si="321"/>
        <v>0.70106400717846518</v>
      </c>
      <c r="V2222" s="30">
        <f ca="1">_xlfn.BETA.INV(U2222,'Input Parameters'!$L$36,'Input Parameters'!$M$36,'Input Parameters'!$J$36,'Input Parameters'!$K$36)</f>
        <v>0.67014283219793991</v>
      </c>
      <c r="W2222" s="2">
        <f ca="1">N2222+(P2222-N2222)*(1-ERF((T2222-R2222)/(2*SQRT(L2222*'Input Parameters'!$E$38))))</f>
        <v>0.30842487079352549</v>
      </c>
      <c r="X2222">
        <f t="shared" ca="1" si="322"/>
        <v>1</v>
      </c>
      <c r="Y2222" s="7"/>
    </row>
    <row r="2223" spans="1:25" ht="15" customHeight="1" x14ac:dyDescent="0.25">
      <c r="A2223" s="139">
        <v>2216</v>
      </c>
      <c r="B2223" s="10">
        <f t="shared" ca="1" si="313"/>
        <v>0.52792644133746036</v>
      </c>
      <c r="C2223" s="60">
        <f ca="1">_xlfn.NORM.INV(B2223,'Input Parameters'!$E$15,'Input Parameters'!$F$15)</f>
        <v>274.76390978029764</v>
      </c>
      <c r="D2223" s="10">
        <f t="shared" ca="1" si="314"/>
        <v>3.975414992221693E-2</v>
      </c>
      <c r="E2223" s="62">
        <f ca="1">IF(_xlfn.NORM.INV(D2223,'Input Parameters'!$E$17,'Input Parameters'!$F$17)&lt;3500,3500,IF(_xlfn.NORM.INV(D2223,'Input Parameters'!$E$17,'Input Parameters'!$F$17)&gt;5500,5500,_xlfn.NORM.INV(D2223,'Input Parameters'!$E$17,'Input Parameters'!$F$17)))</f>
        <v>3572.5176734581523</v>
      </c>
      <c r="F2223" s="10">
        <f t="shared" ca="1" si="315"/>
        <v>0.19147242005211451</v>
      </c>
      <c r="G2223" s="64">
        <f ca="1">_xlfn.NORM.INV(F2223,'Input Parameters'!$E$20,'Input Parameters'!$F$20)</f>
        <v>276.80436269313782</v>
      </c>
      <c r="H2223" s="57">
        <f ca="1">EXP(E2223*(1/'Input Parameters'!$E$23-1/G2223))</f>
        <v>0.49145161445341212</v>
      </c>
      <c r="I2223" s="10">
        <f t="shared" ca="1" si="316"/>
        <v>0.19917589973205774</v>
      </c>
      <c r="J2223" s="30">
        <f ca="1">_xlfn.BETA.INV(I2223,'Input Parameters'!$L$26,'Input Parameters'!$M$26,'Input Parameters'!$J$26,'Input Parameters'!$K$26)</f>
        <v>0.51936785653624473</v>
      </c>
      <c r="K2223" s="168">
        <f ca="1">('Input Parameters'!$E$27/'Input Parameters'!$E$38)^$J2223</f>
        <v>2.4102541843865562E-2</v>
      </c>
      <c r="L2223" s="69">
        <f ca="1">$H2223*$C2223*'Input Parameters'!$E$25*K2223</f>
        <v>3.2546425592542469</v>
      </c>
      <c r="M2223" s="24">
        <f t="shared" ca="1" si="317"/>
        <v>0.66583012517044626</v>
      </c>
      <c r="N2223" s="15">
        <f ca="1">_xlfn.NORM.INV(M2223,'Input Parameters'!$E$29,'Input Parameters'!$F$29)</f>
        <v>0.10004284277158922</v>
      </c>
      <c r="O2223" s="8">
        <f t="shared" ca="1" si="318"/>
        <v>0.83096593252797135</v>
      </c>
      <c r="P2223" s="30">
        <f ca="1">_xlfn.LOGNORM.INV(O2223,'Input Parameters'!$H$30,'Input Parameters'!$I$30)</f>
        <v>4.2189075200843593</v>
      </c>
      <c r="Q2223" s="10">
        <f t="shared" ca="1" si="319"/>
        <v>0.53671475316063666</v>
      </c>
      <c r="R2223" s="30">
        <f>IF('Input Parameters'!$E$32=0,0,_xlfn.BETA.INV(Q2223,'Input Parameters'!$L$32,'Input Parameters'!$M$32,'Input Parameters'!$J$32,'Input Parameters'!$K$32))</f>
        <v>0</v>
      </c>
      <c r="S2223" s="10">
        <f t="shared" ca="1" si="320"/>
        <v>0.48103092385475943</v>
      </c>
      <c r="T2223" s="26">
        <f ca="1">_xlfn.LOGNORM.INV(S2223,'Input Parameters'!$H$34,'Input Parameters'!$I$34)</f>
        <v>50.11004556964842</v>
      </c>
      <c r="U2223" s="10">
        <f t="shared" ca="1" si="321"/>
        <v>0.33542763315150714</v>
      </c>
      <c r="V2223" s="30">
        <f ca="1">_xlfn.BETA.INV(U2223,'Input Parameters'!$L$36,'Input Parameters'!$M$36,'Input Parameters'!$J$36,'Input Parameters'!$K$36)</f>
        <v>0.52388485466363244</v>
      </c>
      <c r="W2223" s="2">
        <f ca="1">N2223+(P2223-N2223)*(1-ERF((T2223-R2223)/(2*SQRT(L2223*'Input Parameters'!$E$38))))</f>
        <v>0.30401458881535703</v>
      </c>
      <c r="X2223">
        <f t="shared" ca="1" si="322"/>
        <v>1</v>
      </c>
      <c r="Y2223" s="7"/>
    </row>
    <row r="2224" spans="1:25" ht="15" customHeight="1" x14ac:dyDescent="0.25">
      <c r="A2224" s="139">
        <v>2217</v>
      </c>
      <c r="B2224" s="10">
        <f t="shared" ca="1" si="313"/>
        <v>8.6912409311208472E-2</v>
      </c>
      <c r="C2224" s="60">
        <f ca="1">_xlfn.NORM.INV(B2224,'Input Parameters'!$E$15,'Input Parameters'!$F$15)</f>
        <v>197.26324728923919</v>
      </c>
      <c r="D2224" s="10">
        <f t="shared" ca="1" si="314"/>
        <v>0.25116056042736301</v>
      </c>
      <c r="E2224" s="62">
        <f ca="1">IF(_xlfn.NORM.INV(D2224,'Input Parameters'!$E$17,'Input Parameters'!$F$17)&lt;3500,3500,IF(_xlfn.NORM.INV(D2224,'Input Parameters'!$E$17,'Input Parameters'!$F$17)&gt;5500,5500,_xlfn.NORM.INV(D2224,'Input Parameters'!$E$17,'Input Parameters'!$F$17)))</f>
        <v>4330.4105259126081</v>
      </c>
      <c r="F2224" s="10">
        <f t="shared" ca="1" si="315"/>
        <v>0.94525194477795016</v>
      </c>
      <c r="G2224" s="64">
        <f ca="1">_xlfn.NORM.INV(F2224,'Input Parameters'!$E$20,'Input Parameters'!$F$20)</f>
        <v>293.37309600383747</v>
      </c>
      <c r="H2224" s="57">
        <f ca="1">EXP(E2224*(1/'Input Parameters'!$E$23-1/G2224))</f>
        <v>1.0226934512242081</v>
      </c>
      <c r="I2224" s="10">
        <f t="shared" ca="1" si="316"/>
        <v>0.73085963119558306</v>
      </c>
      <c r="J2224" s="30">
        <f ca="1">_xlfn.BETA.INV(I2224,'Input Parameters'!$L$26,'Input Parameters'!$M$26,'Input Parameters'!$J$26,'Input Parameters'!$K$26)</f>
        <v>0.75464984693770099</v>
      </c>
      <c r="K2224" s="168">
        <f ca="1">('Input Parameters'!$E$27/'Input Parameters'!$E$38)^$J2224</f>
        <v>4.4577047297890615E-3</v>
      </c>
      <c r="L2224" s="69">
        <f ca="1">$H2224*$C2224*'Input Parameters'!$E$25*K2224</f>
        <v>0.89929659959302788</v>
      </c>
      <c r="M2224" s="24">
        <f t="shared" ca="1" si="317"/>
        <v>4.1840400711520509E-2</v>
      </c>
      <c r="N2224" s="15">
        <f ca="1">_xlfn.NORM.INV(M2224,'Input Parameters'!$E$29,'Input Parameters'!$F$29)</f>
        <v>9.9827028272896759E-2</v>
      </c>
      <c r="O2224" s="8">
        <f t="shared" ca="1" si="318"/>
        <v>0.51912315586370361</v>
      </c>
      <c r="P2224" s="30">
        <f ca="1">_xlfn.LOGNORM.INV(O2224,'Input Parameters'!$H$30,'Input Parameters'!$I$30)</f>
        <v>2.7447571277521465</v>
      </c>
      <c r="Q2224" s="10">
        <f t="shared" ca="1" si="319"/>
        <v>0.35475884881831432</v>
      </c>
      <c r="R2224" s="30">
        <f>IF('Input Parameters'!$E$32=0,0,_xlfn.BETA.INV(Q2224,'Input Parameters'!$L$32,'Input Parameters'!$M$32,'Input Parameters'!$J$32,'Input Parameters'!$K$32))</f>
        <v>0</v>
      </c>
      <c r="S2224" s="10">
        <f t="shared" ca="1" si="320"/>
        <v>0.18359835853856488</v>
      </c>
      <c r="T2224" s="26">
        <f ca="1">_xlfn.LOGNORM.INV(S2224,'Input Parameters'!$H$34,'Input Parameters'!$I$34)</f>
        <v>45.054090491479506</v>
      </c>
      <c r="U2224" s="10">
        <f t="shared" ca="1" si="321"/>
        <v>0.49300172493131278</v>
      </c>
      <c r="V2224" s="30">
        <f ca="1">_xlfn.BETA.INV(U2224,'Input Parameters'!$L$36,'Input Parameters'!$M$36,'Input Parameters'!$J$36,'Input Parameters'!$K$36)</f>
        <v>0.58322078431478741</v>
      </c>
      <c r="W2224" s="2">
        <f ca="1">N2224+(P2224-N2224)*(1-ERF((T2224-R2224)/(2*SQRT(L2224*'Input Parameters'!$E$38))))</f>
        <v>0.10189268478202447</v>
      </c>
      <c r="X2224">
        <f t="shared" ca="1" si="322"/>
        <v>1</v>
      </c>
      <c r="Y2224" s="7"/>
    </row>
    <row r="2225" spans="1:25" ht="15" customHeight="1" x14ac:dyDescent="0.25">
      <c r="A2225" s="139">
        <v>2218</v>
      </c>
      <c r="B2225" s="10">
        <f t="shared" ca="1" si="313"/>
        <v>0.21498741248482101</v>
      </c>
      <c r="C2225" s="60">
        <f ca="1">_xlfn.NORM.INV(B2225,'Input Parameters'!$E$15,'Input Parameters'!$F$15)</f>
        <v>228.19585483737274</v>
      </c>
      <c r="D2225" s="10">
        <f t="shared" ca="1" si="314"/>
        <v>0.72824970892056695</v>
      </c>
      <c r="E2225" s="62">
        <f ca="1">IF(_xlfn.NORM.INV(D2225,'Input Parameters'!$E$17,'Input Parameters'!$F$17)&lt;3500,3500,IF(_xlfn.NORM.INV(D2225,'Input Parameters'!$E$17,'Input Parameters'!$F$17)&gt;5500,5500,_xlfn.NORM.INV(D2225,'Input Parameters'!$E$17,'Input Parameters'!$F$17)))</f>
        <v>5225.269583503934</v>
      </c>
      <c r="F2225" s="10">
        <f t="shared" ca="1" si="315"/>
        <v>0.41374557007154733</v>
      </c>
      <c r="G2225" s="64">
        <f ca="1">_xlfn.NORM.INV(F2225,'Input Parameters'!$E$20,'Input Parameters'!$F$20)</f>
        <v>281.18993338829301</v>
      </c>
      <c r="H2225" s="57">
        <f ca="1">EXP(E2225*(1/'Input Parameters'!$E$23-1/G2225))</f>
        <v>0.47491308307069785</v>
      </c>
      <c r="I2225" s="10">
        <f t="shared" ca="1" si="316"/>
        <v>0.22001916347301986</v>
      </c>
      <c r="J2225" s="30">
        <f ca="1">_xlfn.BETA.INV(I2225,'Input Parameters'!$L$26,'Input Parameters'!$M$26,'Input Parameters'!$J$26,'Input Parameters'!$K$26)</f>
        <v>0.53182011118026262</v>
      </c>
      <c r="K2225" s="168">
        <f ca="1">('Input Parameters'!$E$27/'Input Parameters'!$E$38)^$J2225</f>
        <v>2.2043041795239481E-2</v>
      </c>
      <c r="L2225" s="69">
        <f ca="1">$H2225*$C2225*'Input Parameters'!$E$25*K2225</f>
        <v>2.3888749101781479</v>
      </c>
      <c r="M2225" s="24">
        <f t="shared" ca="1" si="317"/>
        <v>1.0632020462095659E-2</v>
      </c>
      <c r="N2225" s="15">
        <f ca="1">_xlfn.NORM.INV(M2225,'Input Parameters'!$E$29,'Input Parameters'!$F$29)</f>
        <v>9.9769673683725274E-2</v>
      </c>
      <c r="O2225" s="8">
        <f t="shared" ca="1" si="318"/>
        <v>0.59302324592600053</v>
      </c>
      <c r="P2225" s="30">
        <f ca="1">_xlfn.LOGNORM.INV(O2225,'Input Parameters'!$H$30,'Input Parameters'!$I$30)</f>
        <v>2.9987793549688599</v>
      </c>
      <c r="Q2225" s="10">
        <f t="shared" ca="1" si="319"/>
        <v>0.8189055119148273</v>
      </c>
      <c r="R2225" s="30">
        <f>IF('Input Parameters'!$E$32=0,0,_xlfn.BETA.INV(Q2225,'Input Parameters'!$L$32,'Input Parameters'!$M$32,'Input Parameters'!$J$32,'Input Parameters'!$K$32))</f>
        <v>0</v>
      </c>
      <c r="S2225" s="10">
        <f t="shared" ca="1" si="320"/>
        <v>0.45597662118912996</v>
      </c>
      <c r="T2225" s="26">
        <f ca="1">_xlfn.LOGNORM.INV(S2225,'Input Parameters'!$H$34,'Input Parameters'!$I$34)</f>
        <v>49.71844073827566</v>
      </c>
      <c r="U2225" s="10">
        <f t="shared" ca="1" si="321"/>
        <v>0.8651475311462371</v>
      </c>
      <c r="V2225" s="30">
        <f ca="1">_xlfn.BETA.INV(U2225,'Input Parameters'!$L$36,'Input Parameters'!$M$36,'Input Parameters'!$J$36,'Input Parameters'!$K$36)</f>
        <v>0.76998451598783246</v>
      </c>
      <c r="W2225" s="2">
        <f ca="1">N2225+(P2225-N2225)*(1-ERF((T2225-R2225)/(2*SQRT(L2225*'Input Parameters'!$E$38))))</f>
        <v>0.16624308517698955</v>
      </c>
      <c r="X2225">
        <f t="shared" ca="1" si="322"/>
        <v>1</v>
      </c>
      <c r="Y2225" s="7"/>
    </row>
    <row r="2226" spans="1:25" ht="15" customHeight="1" x14ac:dyDescent="0.25">
      <c r="A2226" s="139">
        <v>2219</v>
      </c>
      <c r="B2226" s="10">
        <f t="shared" ca="1" si="313"/>
        <v>2.6927550980093695E-4</v>
      </c>
      <c r="C2226" s="60">
        <f ca="1">_xlfn.NORM.INV(B2226,'Input Parameters'!$E$15,'Input Parameters'!$F$15)</f>
        <v>83.413953535988441</v>
      </c>
      <c r="D2226" s="10">
        <f t="shared" ca="1" si="314"/>
        <v>0.92266626358834991</v>
      </c>
      <c r="E2226" s="62">
        <f ca="1">IF(_xlfn.NORM.INV(D2226,'Input Parameters'!$E$17,'Input Parameters'!$F$17)&lt;3500,3500,IF(_xlfn.NORM.INV(D2226,'Input Parameters'!$E$17,'Input Parameters'!$F$17)&gt;5500,5500,_xlfn.NORM.INV(D2226,'Input Parameters'!$E$17,'Input Parameters'!$F$17)))</f>
        <v>5500</v>
      </c>
      <c r="F2226" s="10">
        <f t="shared" ca="1" si="315"/>
        <v>0.56512252511186301</v>
      </c>
      <c r="G2226" s="64">
        <f ca="1">_xlfn.NORM.INV(F2226,'Input Parameters'!$E$20,'Input Parameters'!$F$20)</f>
        <v>283.74859739047776</v>
      </c>
      <c r="H2226" s="57">
        <f ca="1">EXP(E2226*(1/'Input Parameters'!$E$23-1/G2226))</f>
        <v>0.54476730429056031</v>
      </c>
      <c r="I2226" s="10">
        <f t="shared" ca="1" si="316"/>
        <v>0.75408508002596442</v>
      </c>
      <c r="J2226" s="30">
        <f ca="1">_xlfn.BETA.INV(I2226,'Input Parameters'!$L$26,'Input Parameters'!$M$26,'Input Parameters'!$J$26,'Input Parameters'!$K$26)</f>
        <v>0.76468074436376032</v>
      </c>
      <c r="K2226" s="168">
        <f ca="1">('Input Parameters'!$E$27/'Input Parameters'!$E$38)^$J2226</f>
        <v>4.1482316435690674E-3</v>
      </c>
      <c r="L2226" s="69">
        <f ca="1">$H2226*$C2226*'Input Parameters'!$E$25*K2226</f>
        <v>0.18850060139456232</v>
      </c>
      <c r="M2226" s="24">
        <f t="shared" ca="1" si="317"/>
        <v>0.78100559520476853</v>
      </c>
      <c r="N2226" s="15">
        <f ca="1">_xlfn.NORM.INV(M2226,'Input Parameters'!$E$29,'Input Parameters'!$F$29)</f>
        <v>0.10007755938892213</v>
      </c>
      <c r="O2226" s="8">
        <f t="shared" ca="1" si="318"/>
        <v>0.30820259334830125</v>
      </c>
      <c r="P2226" s="30">
        <f ca="1">_xlfn.LOGNORM.INV(O2226,'Input Parameters'!$H$30,'Input Parameters'!$I$30)</f>
        <v>2.117848325124875</v>
      </c>
      <c r="Q2226" s="10">
        <f t="shared" ca="1" si="319"/>
        <v>0.4429482784740435</v>
      </c>
      <c r="R2226" s="30">
        <f>IF('Input Parameters'!$E$32=0,0,_xlfn.BETA.INV(Q2226,'Input Parameters'!$L$32,'Input Parameters'!$M$32,'Input Parameters'!$J$32,'Input Parameters'!$K$32))</f>
        <v>0</v>
      </c>
      <c r="S2226" s="10">
        <f t="shared" ca="1" si="320"/>
        <v>0.83083229851364493</v>
      </c>
      <c r="T2226" s="26">
        <f ca="1">_xlfn.LOGNORM.INV(S2226,'Input Parameters'!$H$34,'Input Parameters'!$I$34)</f>
        <v>56.790161574489623</v>
      </c>
      <c r="U2226" s="10">
        <f t="shared" ca="1" si="321"/>
        <v>3.5421401779082817E-2</v>
      </c>
      <c r="V2226" s="30">
        <f ca="1">_xlfn.BETA.INV(U2226,'Input Parameters'!$L$36,'Input Parameters'!$M$36,'Input Parameters'!$J$36,'Input Parameters'!$K$36)</f>
        <v>0.36372440895260727</v>
      </c>
      <c r="W2226" s="2">
        <f ca="1">N2226+(P2226-N2226)*(1-ERF((T2226-R2226)/(2*SQRT(L2226*'Input Parameters'!$E$38))))</f>
        <v>0.10007755938892213</v>
      </c>
      <c r="X2226">
        <f t="shared" ca="1" si="322"/>
        <v>1</v>
      </c>
      <c r="Y2226" s="7"/>
    </row>
    <row r="2227" spans="1:25" ht="15" customHeight="1" x14ac:dyDescent="0.25">
      <c r="A2227" s="139">
        <v>2220</v>
      </c>
      <c r="B2227" s="10">
        <f t="shared" ca="1" si="313"/>
        <v>0.95666496747913543</v>
      </c>
      <c r="C2227" s="60">
        <f ca="1">_xlfn.NORM.INV(B2227,'Input Parameters'!$E$15,'Input Parameters'!$F$15)</f>
        <v>363.81307716179543</v>
      </c>
      <c r="D2227" s="10">
        <f t="shared" ca="1" si="314"/>
        <v>0.33671919488068602</v>
      </c>
      <c r="E2227" s="62">
        <f ca="1">IF(_xlfn.NORM.INV(D2227,'Input Parameters'!$E$17,'Input Parameters'!$F$17)&lt;3500,3500,IF(_xlfn.NORM.INV(D2227,'Input Parameters'!$E$17,'Input Parameters'!$F$17)&gt;5500,5500,_xlfn.NORM.INV(D2227,'Input Parameters'!$E$17,'Input Parameters'!$F$17)))</f>
        <v>4504.9963856684626</v>
      </c>
      <c r="F2227" s="10">
        <f t="shared" ca="1" si="315"/>
        <v>0.71535699418883814</v>
      </c>
      <c r="G2227" s="64">
        <f ca="1">_xlfn.NORM.INV(F2227,'Input Parameters'!$E$20,'Input Parameters'!$F$20)</f>
        <v>286.4629923803929</v>
      </c>
      <c r="H2227" s="57">
        <f ca="1">EXP(E2227*(1/'Input Parameters'!$E$23-1/G2227))</f>
        <v>0.70675449655152034</v>
      </c>
      <c r="I2227" s="10">
        <f t="shared" ca="1" si="316"/>
        <v>0.39183739470721701</v>
      </c>
      <c r="J2227" s="30">
        <f ca="1">_xlfn.BETA.INV(I2227,'Input Parameters'!$L$26,'Input Parameters'!$M$26,'Input Parameters'!$J$26,'Input Parameters'!$K$26)</f>
        <v>0.61637620611744237</v>
      </c>
      <c r="K2227" s="168">
        <f ca="1">('Input Parameters'!$E$27/'Input Parameters'!$E$38)^$J2227</f>
        <v>1.2018824265835996E-2</v>
      </c>
      <c r="L2227" s="69">
        <f ca="1">$H2227*$C2227*'Input Parameters'!$E$25*K2227</f>
        <v>3.090358556380234</v>
      </c>
      <c r="M2227" s="24">
        <f t="shared" ca="1" si="317"/>
        <v>0.13695370918475036</v>
      </c>
      <c r="N2227" s="15">
        <f ca="1">_xlfn.NORM.INV(M2227,'Input Parameters'!$E$29,'Input Parameters'!$F$29)</f>
        <v>9.9890589155345155E-2</v>
      </c>
      <c r="O2227" s="8">
        <f t="shared" ca="1" si="318"/>
        <v>0.34742535658767171</v>
      </c>
      <c r="P2227" s="30">
        <f ca="1">_xlfn.LOGNORM.INV(O2227,'Input Parameters'!$H$30,'Input Parameters'!$I$30)</f>
        <v>2.2294047039282732</v>
      </c>
      <c r="Q2227" s="10">
        <f t="shared" ca="1" si="319"/>
        <v>0.94362419530556507</v>
      </c>
      <c r="R2227" s="30">
        <f>IF('Input Parameters'!$E$32=0,0,_xlfn.BETA.INV(Q2227,'Input Parameters'!$L$32,'Input Parameters'!$M$32,'Input Parameters'!$J$32,'Input Parameters'!$K$32))</f>
        <v>0</v>
      </c>
      <c r="S2227" s="10">
        <f t="shared" ca="1" si="320"/>
        <v>0.29087415891240886</v>
      </c>
      <c r="T2227" s="26">
        <f ca="1">_xlfn.LOGNORM.INV(S2227,'Input Parameters'!$H$34,'Input Parameters'!$I$34)</f>
        <v>47.066282477457079</v>
      </c>
      <c r="U2227" s="10">
        <f t="shared" ca="1" si="321"/>
        <v>0.2854900531190625</v>
      </c>
      <c r="V2227" s="30">
        <f ca="1">_xlfn.BETA.INV(U2227,'Input Parameters'!$L$36,'Input Parameters'!$M$36,'Input Parameters'!$J$36,'Input Parameters'!$K$36)</f>
        <v>0.50448792605680248</v>
      </c>
      <c r="W2227" s="2">
        <f ca="1">N2227+(P2227-N2227)*(1-ERF((T2227-R2227)/(2*SQRT(L2227*'Input Parameters'!$E$38))))</f>
        <v>0.22411531185644051</v>
      </c>
      <c r="X2227">
        <f t="shared" ca="1" si="322"/>
        <v>1</v>
      </c>
      <c r="Y2227" s="7"/>
    </row>
    <row r="2228" spans="1:25" ht="15" customHeight="1" x14ac:dyDescent="0.25">
      <c r="A2228" s="139">
        <v>2221</v>
      </c>
      <c r="B2228" s="10">
        <f t="shared" ca="1" si="313"/>
        <v>0.27953252948777851</v>
      </c>
      <c r="C2228" s="60">
        <f ca="1">_xlfn.NORM.INV(B2228,'Input Parameters'!$E$15,'Input Parameters'!$F$15)</f>
        <v>239.30572454903174</v>
      </c>
      <c r="D2228" s="10">
        <f t="shared" ca="1" si="314"/>
        <v>0.5343753928547339</v>
      </c>
      <c r="E2228" s="62">
        <f ca="1">IF(_xlfn.NORM.INV(D2228,'Input Parameters'!$E$17,'Input Parameters'!$F$17)&lt;3500,3500,IF(_xlfn.NORM.INV(D2228,'Input Parameters'!$E$17,'Input Parameters'!$F$17)&gt;5500,5500,_xlfn.NORM.INV(D2228,'Input Parameters'!$E$17,'Input Parameters'!$F$17)))</f>
        <v>4860.391264689787</v>
      </c>
      <c r="F2228" s="10">
        <f t="shared" ca="1" si="315"/>
        <v>0.34079762204935315</v>
      </c>
      <c r="G2228" s="64">
        <f ca="1">_xlfn.NORM.INV(F2228,'Input Parameters'!$E$20,'Input Parameters'!$F$20)</f>
        <v>279.90107542690401</v>
      </c>
      <c r="H2228" s="57">
        <f ca="1">EXP(E2228*(1/'Input Parameters'!$E$23-1/G2228))</f>
        <v>0.46198668723679742</v>
      </c>
      <c r="I2228" s="10">
        <f t="shared" ca="1" si="316"/>
        <v>0.17071610426265971</v>
      </c>
      <c r="J2228" s="30">
        <f ca="1">_xlfn.BETA.INV(I2228,'Input Parameters'!$L$26,'Input Parameters'!$M$26,'Input Parameters'!$J$26,'Input Parameters'!$K$26)</f>
        <v>0.50101447353349216</v>
      </c>
      <c r="K2228" s="168">
        <f ca="1">('Input Parameters'!$E$27/'Input Parameters'!$E$38)^$J2228</f>
        <v>2.7493965876619005E-2</v>
      </c>
      <c r="L2228" s="69">
        <f ca="1">$H2228*$C2228*'Input Parameters'!$E$25*K2228</f>
        <v>3.0396245114331926</v>
      </c>
      <c r="M2228" s="24">
        <f t="shared" ca="1" si="317"/>
        <v>6.3288450479700775E-2</v>
      </c>
      <c r="N2228" s="15">
        <f ca="1">_xlfn.NORM.INV(M2228,'Input Parameters'!$E$29,'Input Parameters'!$F$29)</f>
        <v>9.9847225918039365E-2</v>
      </c>
      <c r="O2228" s="8">
        <f t="shared" ca="1" si="318"/>
        <v>0.69191444711972105</v>
      </c>
      <c r="P2228" s="30">
        <f ca="1">_xlfn.LOGNORM.INV(O2228,'Input Parameters'!$H$30,'Input Parameters'!$I$30)</f>
        <v>3.4002111059995377</v>
      </c>
      <c r="Q2228" s="10">
        <f t="shared" ca="1" si="319"/>
        <v>0.22993773375323645</v>
      </c>
      <c r="R2228" s="30">
        <f>IF('Input Parameters'!$E$32=0,0,_xlfn.BETA.INV(Q2228,'Input Parameters'!$L$32,'Input Parameters'!$M$32,'Input Parameters'!$J$32,'Input Parameters'!$K$32))</f>
        <v>0</v>
      </c>
      <c r="S2228" s="10">
        <f t="shared" ca="1" si="320"/>
        <v>0.58715148445864662</v>
      </c>
      <c r="T2228" s="26">
        <f ca="1">_xlfn.LOGNORM.INV(S2228,'Input Parameters'!$H$34,'Input Parameters'!$I$34)</f>
        <v>51.809088044066542</v>
      </c>
      <c r="U2228" s="10">
        <f t="shared" ca="1" si="321"/>
        <v>0.2663747280236235</v>
      </c>
      <c r="V2228" s="30">
        <f ca="1">_xlfn.BETA.INV(U2228,'Input Parameters'!$L$36,'Input Parameters'!$M$36,'Input Parameters'!$J$36,'Input Parameters'!$K$36)</f>
        <v>0.49683970434726177</v>
      </c>
      <c r="W2228" s="2">
        <f ca="1">N2228+(P2228-N2228)*(1-ERF((T2228-R2228)/(2*SQRT(L2228*'Input Parameters'!$E$38))))</f>
        <v>0.21739841445265021</v>
      </c>
      <c r="X2228">
        <f t="shared" ca="1" si="322"/>
        <v>1</v>
      </c>
      <c r="Y2228" s="7"/>
    </row>
    <row r="2229" spans="1:25" ht="15" customHeight="1" x14ac:dyDescent="0.25">
      <c r="A2229" s="139">
        <v>2222</v>
      </c>
      <c r="B2229" s="10">
        <f t="shared" ca="1" si="313"/>
        <v>0.46963313639319737</v>
      </c>
      <c r="C2229" s="60">
        <f ca="1">_xlfn.NORM.INV(B2229,'Input Parameters'!$E$15,'Input Parameters'!$F$15)</f>
        <v>266.83808834613899</v>
      </c>
      <c r="D2229" s="10">
        <f t="shared" ca="1" si="314"/>
        <v>0.99742580869292508</v>
      </c>
      <c r="E2229" s="62">
        <f ca="1">IF(_xlfn.NORM.INV(D2229,'Input Parameters'!$E$17,'Input Parameters'!$F$17)&lt;3500,3500,IF(_xlfn.NORM.INV(D2229,'Input Parameters'!$E$17,'Input Parameters'!$F$17)&gt;5500,5500,_xlfn.NORM.INV(D2229,'Input Parameters'!$E$17,'Input Parameters'!$F$17)))</f>
        <v>5500</v>
      </c>
      <c r="F2229" s="10">
        <f t="shared" ca="1" si="315"/>
        <v>0.31350109900842227</v>
      </c>
      <c r="G2229" s="64">
        <f ca="1">_xlfn.NORM.INV(F2229,'Input Parameters'!$E$20,'Input Parameters'!$F$20)</f>
        <v>279.39413104322097</v>
      </c>
      <c r="H2229" s="57">
        <f ca="1">EXP(E2229*(1/'Input Parameters'!$E$23-1/G2229))</f>
        <v>0.40272807836922198</v>
      </c>
      <c r="I2229" s="10">
        <f t="shared" ca="1" si="316"/>
        <v>1.2090522933832837E-2</v>
      </c>
      <c r="J2229" s="30">
        <f ca="1">_xlfn.BETA.INV(I2229,'Input Parameters'!$L$26,'Input Parameters'!$M$26,'Input Parameters'!$J$26,'Input Parameters'!$K$26)</f>
        <v>0.29011150358643273</v>
      </c>
      <c r="K2229" s="168">
        <f ca="1">('Input Parameters'!$E$27/'Input Parameters'!$E$38)^$J2229</f>
        <v>0.12480825151952875</v>
      </c>
      <c r="L2229" s="69">
        <f ca="1">$H2229*$C2229*'Input Parameters'!$E$25*K2229</f>
        <v>13.412292915924073</v>
      </c>
      <c r="M2229" s="24">
        <f t="shared" ca="1" si="317"/>
        <v>0.85429737444901088</v>
      </c>
      <c r="N2229" s="15">
        <f ca="1">_xlfn.NORM.INV(M2229,'Input Parameters'!$E$29,'Input Parameters'!$F$29)</f>
        <v>0.10010550438921152</v>
      </c>
      <c r="O2229" s="8">
        <f t="shared" ca="1" si="318"/>
        <v>0.16253903763391653</v>
      </c>
      <c r="P2229" s="30">
        <f ca="1">_xlfn.LOGNORM.INV(O2229,'Input Parameters'!$H$30,'Input Parameters'!$I$30)</f>
        <v>1.6857016866337928</v>
      </c>
      <c r="Q2229" s="10">
        <f t="shared" ca="1" si="319"/>
        <v>0.79031193385625265</v>
      </c>
      <c r="R2229" s="30">
        <f>IF('Input Parameters'!$E$32=0,0,_xlfn.BETA.INV(Q2229,'Input Parameters'!$L$32,'Input Parameters'!$M$32,'Input Parameters'!$J$32,'Input Parameters'!$K$32))</f>
        <v>0</v>
      </c>
      <c r="S2229" s="10">
        <f t="shared" ca="1" si="320"/>
        <v>0.42737060000782279</v>
      </c>
      <c r="T2229" s="26">
        <f ca="1">_xlfn.LOGNORM.INV(S2229,'Input Parameters'!$H$34,'Input Parameters'!$I$34)</f>
        <v>49.271649344808793</v>
      </c>
      <c r="U2229" s="10">
        <f t="shared" ca="1" si="321"/>
        <v>0.22874352951894528</v>
      </c>
      <c r="V2229" s="30">
        <f ca="1">_xlfn.BETA.INV(U2229,'Input Parameters'!$L$36,'Input Parameters'!$M$36,'Input Parameters'!$J$36,'Input Parameters'!$K$36)</f>
        <v>0.48125520927062693</v>
      </c>
      <c r="W2229" s="2">
        <f ca="1">N2229+(P2229-N2229)*(1-ERF((T2229-R2229)/(2*SQRT(L2229*'Input Parameters'!$E$38))))</f>
        <v>0.64148758749389578</v>
      </c>
      <c r="X2229">
        <f t="shared" ca="1" si="322"/>
        <v>0</v>
      </c>
      <c r="Y2229" s="7"/>
    </row>
    <row r="2230" spans="1:25" ht="15" customHeight="1" x14ac:dyDescent="0.25">
      <c r="A2230" s="139">
        <v>2223</v>
      </c>
      <c r="B2230" s="10">
        <f t="shared" ca="1" si="313"/>
        <v>0.41486712719115071</v>
      </c>
      <c r="C2230" s="60">
        <f ca="1">_xlfn.NORM.INV(B2230,'Input Parameters'!$E$15,'Input Parameters'!$F$15)</f>
        <v>259.31331211443018</v>
      </c>
      <c r="D2230" s="10">
        <f t="shared" ca="1" si="314"/>
        <v>0.33209061256441552</v>
      </c>
      <c r="E2230" s="62">
        <f ca="1">IF(_xlfn.NORM.INV(D2230,'Input Parameters'!$E$17,'Input Parameters'!$F$17)&lt;3500,3500,IF(_xlfn.NORM.INV(D2230,'Input Parameters'!$E$17,'Input Parameters'!$F$17)&gt;5500,5500,_xlfn.NORM.INV(D2230,'Input Parameters'!$E$17,'Input Parameters'!$F$17)))</f>
        <v>4496.0966448378804</v>
      </c>
      <c r="F2230" s="10">
        <f t="shared" ca="1" si="315"/>
        <v>0.54710453024719896</v>
      </c>
      <c r="G2230" s="64">
        <f ca="1">_xlfn.NORM.INV(F2230,'Input Parameters'!$E$20,'Input Parameters'!$F$20)</f>
        <v>283.44293994290109</v>
      </c>
      <c r="H2230" s="57">
        <f ca="1">EXP(E2230*(1/'Input Parameters'!$E$23-1/G2230))</f>
        <v>0.59832753988935394</v>
      </c>
      <c r="I2230" s="10">
        <f t="shared" ca="1" si="316"/>
        <v>0.85352938988533056</v>
      </c>
      <c r="J2230" s="30">
        <f ca="1">_xlfn.BETA.INV(I2230,'Input Parameters'!$L$26,'Input Parameters'!$M$26,'Input Parameters'!$J$26,'Input Parameters'!$K$26)</f>
        <v>0.81212636503925462</v>
      </c>
      <c r="K2230" s="168">
        <f ca="1">('Input Parameters'!$E$27/'Input Parameters'!$E$38)^$J2230</f>
        <v>2.951618220267415E-3</v>
      </c>
      <c r="L2230" s="69">
        <f ca="1">$H2230*$C2230*'Input Parameters'!$E$25*K2230</f>
        <v>0.45795624731558454</v>
      </c>
      <c r="M2230" s="24">
        <f t="shared" ca="1" si="317"/>
        <v>0.9517156203018492</v>
      </c>
      <c r="N2230" s="15">
        <f ca="1">_xlfn.NORM.INV(M2230,'Input Parameters'!$E$29,'Input Parameters'!$F$29)</f>
        <v>0.10016617208459885</v>
      </c>
      <c r="O2230" s="8">
        <f t="shared" ca="1" si="318"/>
        <v>0.76084813554839847</v>
      </c>
      <c r="P2230" s="30">
        <f ca="1">_xlfn.LOGNORM.INV(O2230,'Input Parameters'!$H$30,'Input Parameters'!$I$30)</f>
        <v>3.7508190983527219</v>
      </c>
      <c r="Q2230" s="10">
        <f t="shared" ca="1" si="319"/>
        <v>0.63813846972870103</v>
      </c>
      <c r="R2230" s="30">
        <f>IF('Input Parameters'!$E$32=0,0,_xlfn.BETA.INV(Q2230,'Input Parameters'!$L$32,'Input Parameters'!$M$32,'Input Parameters'!$J$32,'Input Parameters'!$K$32))</f>
        <v>0</v>
      </c>
      <c r="S2230" s="10">
        <f t="shared" ca="1" si="320"/>
        <v>0.29628417450202538</v>
      </c>
      <c r="T2230" s="26">
        <f ca="1">_xlfn.LOGNORM.INV(S2230,'Input Parameters'!$H$34,'Input Parameters'!$I$34)</f>
        <v>47.1584697130222</v>
      </c>
      <c r="U2230" s="10">
        <f t="shared" ca="1" si="321"/>
        <v>0.94597544627141272</v>
      </c>
      <c r="V2230" s="30">
        <f ca="1">_xlfn.BETA.INV(U2230,'Input Parameters'!$L$36,'Input Parameters'!$M$36,'Input Parameters'!$J$36,'Input Parameters'!$K$36)</f>
        <v>0.86224784004180344</v>
      </c>
      <c r="W2230" s="2">
        <f ca="1">N2230+(P2230-N2230)*(1-ERF((T2230-R2230)/(2*SQRT(L2230*'Input Parameters'!$E$38))))</f>
        <v>0.10016921158304185</v>
      </c>
      <c r="X2230">
        <f t="shared" ca="1" si="322"/>
        <v>1</v>
      </c>
      <c r="Y2230" s="7"/>
    </row>
    <row r="2231" spans="1:25" ht="15" customHeight="1" x14ac:dyDescent="0.25">
      <c r="A2231" s="139">
        <v>2224</v>
      </c>
      <c r="B2231" s="10">
        <f t="shared" ca="1" si="313"/>
        <v>0.20513698117733503</v>
      </c>
      <c r="C2231" s="60">
        <f ca="1">_xlfn.NORM.INV(B2231,'Input Parameters'!$E$15,'Input Parameters'!$F$15)</f>
        <v>226.34369225472335</v>
      </c>
      <c r="D2231" s="10">
        <f t="shared" ca="1" si="314"/>
        <v>0.57899925889317716</v>
      </c>
      <c r="E2231" s="62">
        <f ca="1">IF(_xlfn.NORM.INV(D2231,'Input Parameters'!$E$17,'Input Parameters'!$F$17)&lt;3500,3500,IF(_xlfn.NORM.INV(D2231,'Input Parameters'!$E$17,'Input Parameters'!$F$17)&gt;5500,5500,_xlfn.NORM.INV(D2231,'Input Parameters'!$E$17,'Input Parameters'!$F$17)))</f>
        <v>4939.5338021741472</v>
      </c>
      <c r="F2231" s="10">
        <f t="shared" ca="1" si="315"/>
        <v>0.99316280505971777</v>
      </c>
      <c r="G2231" s="64">
        <f ca="1">_xlfn.NORM.INV(F2231,'Input Parameters'!$E$20,'Input Parameters'!$F$20)</f>
        <v>299.17022355502837</v>
      </c>
      <c r="H2231" s="57">
        <f ca="1">EXP(E2231*(1/'Input Parameters'!$E$23-1/G2231))</f>
        <v>1.4217001626557677</v>
      </c>
      <c r="I2231" s="10">
        <f t="shared" ca="1" si="316"/>
        <v>0.80646991592047534</v>
      </c>
      <c r="J2231" s="30">
        <f ca="1">_xlfn.BETA.INV(I2231,'Input Parameters'!$L$26,'Input Parameters'!$M$26,'Input Parameters'!$J$26,'Input Parameters'!$K$26)</f>
        <v>0.7885176403884836</v>
      </c>
      <c r="K2231" s="168">
        <f ca="1">('Input Parameters'!$E$27/'Input Parameters'!$E$38)^$J2231</f>
        <v>3.4962798806384234E-3</v>
      </c>
      <c r="L2231" s="69">
        <f ca="1">$H2231*$C2231*'Input Parameters'!$E$25*K2231</f>
        <v>1.1250779164671296</v>
      </c>
      <c r="M2231" s="24">
        <f t="shared" ca="1" si="317"/>
        <v>0.5422224528881352</v>
      </c>
      <c r="N2231" s="15">
        <f ca="1">_xlfn.NORM.INV(M2231,'Input Parameters'!$E$29,'Input Parameters'!$F$29)</f>
        <v>0.10001060343553203</v>
      </c>
      <c r="O2231" s="8">
        <f t="shared" ca="1" si="318"/>
        <v>0.71430817686743686</v>
      </c>
      <c r="P2231" s="30">
        <f ca="1">_xlfn.LOGNORM.INV(O2231,'Input Parameters'!$H$30,'Input Parameters'!$I$30)</f>
        <v>3.5057870529573814</v>
      </c>
      <c r="Q2231" s="10">
        <f t="shared" ca="1" si="319"/>
        <v>4.6804520010087169E-2</v>
      </c>
      <c r="R2231" s="30">
        <f>IF('Input Parameters'!$E$32=0,0,_xlfn.BETA.INV(Q2231,'Input Parameters'!$L$32,'Input Parameters'!$M$32,'Input Parameters'!$J$32,'Input Parameters'!$K$32))</f>
        <v>0</v>
      </c>
      <c r="S2231" s="10">
        <f t="shared" ca="1" si="320"/>
        <v>0.98039270050293803</v>
      </c>
      <c r="T2231" s="26">
        <f ca="1">_xlfn.LOGNORM.INV(S2231,'Input Parameters'!$H$34,'Input Parameters'!$I$34)</f>
        <v>65.162678083382275</v>
      </c>
      <c r="U2231" s="10">
        <f t="shared" ca="1" si="321"/>
        <v>0.58010482033410338</v>
      </c>
      <c r="V2231" s="30">
        <f ca="1">_xlfn.BETA.INV(U2231,'Input Parameters'!$L$36,'Input Parameters'!$M$36,'Input Parameters'!$J$36,'Input Parameters'!$K$36)</f>
        <v>0.61728058731262769</v>
      </c>
      <c r="W2231" s="2">
        <f ca="1">N2231+(P2231-N2231)*(1-ERF((T2231-R2231)/(2*SQRT(L2231*'Input Parameters'!$E$38))))</f>
        <v>0.1000582480694403</v>
      </c>
      <c r="X2231">
        <f t="shared" ca="1" si="322"/>
        <v>1</v>
      </c>
      <c r="Y2231" s="7"/>
    </row>
    <row r="2232" spans="1:25" ht="15" customHeight="1" x14ac:dyDescent="0.25">
      <c r="A2232" s="139">
        <v>2225</v>
      </c>
      <c r="B2232" s="10">
        <f t="shared" ca="1" si="313"/>
        <v>0.67276242149160537</v>
      </c>
      <c r="C2232" s="60">
        <f ca="1">_xlfn.NORM.INV(B2232,'Input Parameters'!$E$15,'Input Parameters'!$F$15)</f>
        <v>295.22168714500339</v>
      </c>
      <c r="D2232" s="10">
        <f t="shared" ca="1" si="314"/>
        <v>0.87806781592506267</v>
      </c>
      <c r="E2232" s="62">
        <f ca="1">IF(_xlfn.NORM.INV(D2232,'Input Parameters'!$E$17,'Input Parameters'!$F$17)&lt;3500,3500,IF(_xlfn.NORM.INV(D2232,'Input Parameters'!$E$17,'Input Parameters'!$F$17)&gt;5500,5500,_xlfn.NORM.INV(D2232,'Input Parameters'!$E$17,'Input Parameters'!$F$17)))</f>
        <v>5500</v>
      </c>
      <c r="F2232" s="10">
        <f t="shared" ca="1" si="315"/>
        <v>4.2872638392822626E-2</v>
      </c>
      <c r="G2232" s="64">
        <f ca="1">_xlfn.NORM.INV(F2232,'Input Parameters'!$E$20,'Input Parameters'!$F$20)</f>
        <v>271.1375137547688</v>
      </c>
      <c r="H2232" s="57">
        <f ca="1">EXP(E2232*(1/'Input Parameters'!$E$23-1/G2232))</f>
        <v>0.22114192755748086</v>
      </c>
      <c r="I2232" s="10">
        <f t="shared" ca="1" si="316"/>
        <v>0.73352319295546342</v>
      </c>
      <c r="J2232" s="30">
        <f ca="1">_xlfn.BETA.INV(I2232,'Input Parameters'!$L$26,'Input Parameters'!$M$26,'Input Parameters'!$J$26,'Input Parameters'!$K$26)</f>
        <v>0.75578718427223845</v>
      </c>
      <c r="K2232" s="168">
        <f ca="1">('Input Parameters'!$E$27/'Input Parameters'!$E$38)^$J2232</f>
        <v>4.4214860556374387E-3</v>
      </c>
      <c r="L2232" s="69">
        <f ca="1">$H2232*$C2232*'Input Parameters'!$E$25*K2232</f>
        <v>0.28866066531718443</v>
      </c>
      <c r="M2232" s="24">
        <f t="shared" ca="1" si="317"/>
        <v>0.33134687045237154</v>
      </c>
      <c r="N2232" s="15">
        <f ca="1">_xlfn.NORM.INV(M2232,'Input Parameters'!$E$29,'Input Parameters'!$F$29)</f>
        <v>9.9956380291251992E-2</v>
      </c>
      <c r="O2232" s="8">
        <f t="shared" ca="1" si="318"/>
        <v>0.60622054830203487</v>
      </c>
      <c r="P2232" s="30">
        <f ca="1">_xlfn.LOGNORM.INV(O2232,'Input Parameters'!$H$30,'Input Parameters'!$I$30)</f>
        <v>3.0475517022674405</v>
      </c>
      <c r="Q2232" s="10">
        <f t="shared" ca="1" si="319"/>
        <v>6.6543756396066245E-2</v>
      </c>
      <c r="R2232" s="30">
        <f>IF('Input Parameters'!$E$32=0,0,_xlfn.BETA.INV(Q2232,'Input Parameters'!$L$32,'Input Parameters'!$M$32,'Input Parameters'!$J$32,'Input Parameters'!$K$32))</f>
        <v>0</v>
      </c>
      <c r="S2232" s="10">
        <f t="shared" ca="1" si="320"/>
        <v>0.61543705035543128</v>
      </c>
      <c r="T2232" s="26">
        <f ca="1">_xlfn.LOGNORM.INV(S2232,'Input Parameters'!$H$34,'Input Parameters'!$I$34)</f>
        <v>52.284081115863806</v>
      </c>
      <c r="U2232" s="10">
        <f t="shared" ca="1" si="321"/>
        <v>0.53469183497807593</v>
      </c>
      <c r="V2232" s="30">
        <f ca="1">_xlfn.BETA.INV(U2232,'Input Parameters'!$L$36,'Input Parameters'!$M$36,'Input Parameters'!$J$36,'Input Parameters'!$K$36)</f>
        <v>0.59926565601410964</v>
      </c>
      <c r="W2232" s="2">
        <f ca="1">N2232+(P2232-N2232)*(1-ERF((T2232-R2232)/(2*SQRT(L2232*'Input Parameters'!$E$38))))</f>
        <v>9.9956380308752937E-2</v>
      </c>
      <c r="X2232">
        <f t="shared" ca="1" si="322"/>
        <v>1</v>
      </c>
      <c r="Y2232" s="7"/>
    </row>
    <row r="2233" spans="1:25" ht="15" customHeight="1" x14ac:dyDescent="0.25">
      <c r="A2233" s="139">
        <v>2226</v>
      </c>
      <c r="B2233" s="10">
        <f t="shared" ca="1" si="313"/>
        <v>3.7874581163365395E-2</v>
      </c>
      <c r="C2233" s="60">
        <f ca="1">_xlfn.NORM.INV(B2233,'Input Parameters'!$E$15,'Input Parameters'!$F$15)</f>
        <v>174.72499145227675</v>
      </c>
      <c r="D2233" s="10">
        <f t="shared" ca="1" si="314"/>
        <v>0.27217101807724531</v>
      </c>
      <c r="E2233" s="62">
        <f ca="1">IF(_xlfn.NORM.INV(D2233,'Input Parameters'!$E$17,'Input Parameters'!$F$17)&lt;3500,3500,IF(_xlfn.NORM.INV(D2233,'Input Parameters'!$E$17,'Input Parameters'!$F$17)&gt;5500,5500,_xlfn.NORM.INV(D2233,'Input Parameters'!$E$17,'Input Parameters'!$F$17)))</f>
        <v>4375.617916021416</v>
      </c>
      <c r="F2233" s="10">
        <f t="shared" ca="1" si="315"/>
        <v>0.81978825016314694</v>
      </c>
      <c r="G2233" s="64">
        <f ca="1">_xlfn.NORM.INV(F2233,'Input Parameters'!$E$20,'Input Parameters'!$F$20)</f>
        <v>288.77754136203816</v>
      </c>
      <c r="H2233" s="57">
        <f ca="1">EXP(E2233*(1/'Input Parameters'!$E$23-1/G2233))</f>
        <v>0.8068009025699302</v>
      </c>
      <c r="I2233" s="10">
        <f t="shared" ca="1" si="316"/>
        <v>0.70131513739879281</v>
      </c>
      <c r="J2233" s="30">
        <f ca="1">_xlfn.BETA.INV(I2233,'Input Parameters'!$L$26,'Input Parameters'!$M$26,'Input Parameters'!$J$26,'Input Parameters'!$K$26)</f>
        <v>0.74222431913394127</v>
      </c>
      <c r="K2233" s="168">
        <f ca="1">('Input Parameters'!$E$27/'Input Parameters'!$E$38)^$J2233</f>
        <v>4.8732575022094968E-3</v>
      </c>
      <c r="L2233" s="69">
        <f ca="1">$H2233*$C2233*'Input Parameters'!$E$25*K2233</f>
        <v>0.68697473200761439</v>
      </c>
      <c r="M2233" s="24">
        <f t="shared" ca="1" si="317"/>
        <v>0.37802207619662487</v>
      </c>
      <c r="N2233" s="15">
        <f ca="1">_xlfn.NORM.INV(M2233,'Input Parameters'!$E$29,'Input Parameters'!$F$29)</f>
        <v>9.996893203279536E-2</v>
      </c>
      <c r="O2233" s="8">
        <f t="shared" ca="1" si="318"/>
        <v>0.12239907086449675</v>
      </c>
      <c r="P2233" s="30">
        <f ca="1">_xlfn.LOGNORM.INV(O2233,'Input Parameters'!$H$30,'Input Parameters'!$I$30)</f>
        <v>1.5490242445284512</v>
      </c>
      <c r="Q2233" s="10">
        <f t="shared" ca="1" si="319"/>
        <v>0.53140589904772106</v>
      </c>
      <c r="R2233" s="30">
        <f>IF('Input Parameters'!$E$32=0,0,_xlfn.BETA.INV(Q2233,'Input Parameters'!$L$32,'Input Parameters'!$M$32,'Input Parameters'!$J$32,'Input Parameters'!$K$32))</f>
        <v>0</v>
      </c>
      <c r="S2233" s="10">
        <f t="shared" ca="1" si="320"/>
        <v>0.41761036739284652</v>
      </c>
      <c r="T2233" s="26">
        <f ca="1">_xlfn.LOGNORM.INV(S2233,'Input Parameters'!$H$34,'Input Parameters'!$I$34)</f>
        <v>49.118888745546862</v>
      </c>
      <c r="U2233" s="10">
        <f t="shared" ca="1" si="321"/>
        <v>0.14406866044979605</v>
      </c>
      <c r="V2233" s="30">
        <f ca="1">_xlfn.BETA.INV(U2233,'Input Parameters'!$L$36,'Input Parameters'!$M$36,'Input Parameters'!$J$36,'Input Parameters'!$K$36)</f>
        <v>0.44187580533361459</v>
      </c>
      <c r="W2233" s="2">
        <f ca="1">N2233+(P2233-N2233)*(1-ERF((T2233-R2233)/(2*SQRT(L2233*'Input Parameters'!$E$38))))</f>
        <v>0.10000926971561619</v>
      </c>
      <c r="X2233">
        <f t="shared" ca="1" si="322"/>
        <v>1</v>
      </c>
      <c r="Y2233" s="7"/>
    </row>
    <row r="2234" spans="1:25" ht="15" customHeight="1" x14ac:dyDescent="0.25">
      <c r="A2234" s="139">
        <v>2227</v>
      </c>
      <c r="B2234" s="10">
        <f t="shared" ca="1" si="313"/>
        <v>0.69638353835615507</v>
      </c>
      <c r="C2234" s="60">
        <f ca="1">_xlfn.NORM.INV(B2234,'Input Parameters'!$E$15,'Input Parameters'!$F$15)</f>
        <v>298.8241061453719</v>
      </c>
      <c r="D2234" s="10">
        <f t="shared" ca="1" si="314"/>
        <v>0.33847570356372936</v>
      </c>
      <c r="E2234" s="62">
        <f ca="1">IF(_xlfn.NORM.INV(D2234,'Input Parameters'!$E$17,'Input Parameters'!$F$17)&lt;3500,3500,IF(_xlfn.NORM.INV(D2234,'Input Parameters'!$E$17,'Input Parameters'!$F$17)&gt;5500,5500,_xlfn.NORM.INV(D2234,'Input Parameters'!$E$17,'Input Parameters'!$F$17)))</f>
        <v>4508.3612434579563</v>
      </c>
      <c r="F2234" s="10">
        <f t="shared" ca="1" si="315"/>
        <v>2.8663357864664674E-2</v>
      </c>
      <c r="G2234" s="64">
        <f ca="1">_xlfn.NORM.INV(F2234,'Input Parameters'!$E$20,'Input Parameters'!$F$20)</f>
        <v>269.91456338442873</v>
      </c>
      <c r="H2234" s="57">
        <f ca="1">EXP(E2234*(1/'Input Parameters'!$E$23-1/G2234))</f>
        <v>0.26921971618856794</v>
      </c>
      <c r="I2234" s="10">
        <f t="shared" ca="1" si="316"/>
        <v>0.26028873377317563</v>
      </c>
      <c r="J2234" s="30">
        <f ca="1">_xlfn.BETA.INV(I2234,'Input Parameters'!$L$26,'Input Parameters'!$M$26,'Input Parameters'!$J$26,'Input Parameters'!$K$26)</f>
        <v>0.55406935612124664</v>
      </c>
      <c r="K2234" s="168">
        <f ca="1">('Input Parameters'!$E$27/'Input Parameters'!$E$38)^$J2234</f>
        <v>1.8791462131148431E-2</v>
      </c>
      <c r="L2234" s="69">
        <f ca="1">$H2234*$C2234*'Input Parameters'!$E$25*K2234</f>
        <v>1.5117607457560267</v>
      </c>
      <c r="M2234" s="24">
        <f t="shared" ca="1" si="317"/>
        <v>0.35666213648396561</v>
      </c>
      <c r="N2234" s="15">
        <f ca="1">_xlfn.NORM.INV(M2234,'Input Parameters'!$E$29,'Input Parameters'!$F$29)</f>
        <v>9.9963260482879915E-2</v>
      </c>
      <c r="O2234" s="8">
        <f t="shared" ca="1" si="318"/>
        <v>0.53158176262967682</v>
      </c>
      <c r="P2234" s="30">
        <f ca="1">_xlfn.LOGNORM.INV(O2234,'Input Parameters'!$H$30,'Input Parameters'!$I$30)</f>
        <v>2.7856328491989397</v>
      </c>
      <c r="Q2234" s="10">
        <f t="shared" ca="1" si="319"/>
        <v>0.78282906430254207</v>
      </c>
      <c r="R2234" s="30">
        <f>IF('Input Parameters'!$E$32=0,0,_xlfn.BETA.INV(Q2234,'Input Parameters'!$L$32,'Input Parameters'!$M$32,'Input Parameters'!$J$32,'Input Parameters'!$K$32))</f>
        <v>0</v>
      </c>
      <c r="S2234" s="10">
        <f t="shared" ca="1" si="320"/>
        <v>1.7449581664295666E-2</v>
      </c>
      <c r="T2234" s="26">
        <f ca="1">_xlfn.LOGNORM.INV(S2234,'Input Parameters'!$H$34,'Input Parameters'!$I$34)</f>
        <v>38.763336607190197</v>
      </c>
      <c r="U2234" s="10">
        <f t="shared" ca="1" si="321"/>
        <v>0.33602594914828765</v>
      </c>
      <c r="V2234" s="30">
        <f ca="1">_xlfn.BETA.INV(U2234,'Input Parameters'!$L$36,'Input Parameters'!$M$36,'Input Parameters'!$J$36,'Input Parameters'!$K$36)</f>
        <v>0.52411338910778138</v>
      </c>
      <c r="W2234" s="2">
        <f ca="1">N2234+(P2234-N2234)*(1-ERF((T2234-R2234)/(2*SQRT(L2234*'Input Parameters'!$E$38))))</f>
        <v>0.16924085838540162</v>
      </c>
      <c r="X2234">
        <f t="shared" ca="1" si="322"/>
        <v>1</v>
      </c>
      <c r="Y2234" s="7"/>
    </row>
    <row r="2235" spans="1:25" ht="15" customHeight="1" x14ac:dyDescent="0.25">
      <c r="A2235" s="139">
        <v>2228</v>
      </c>
      <c r="B2235" s="10">
        <f t="shared" ca="1" si="313"/>
        <v>0.17301565346805758</v>
      </c>
      <c r="C2235" s="60">
        <f ca="1">_xlfn.NORM.INV(B2235,'Input Parameters'!$E$15,'Input Parameters'!$F$15)</f>
        <v>219.89989971468322</v>
      </c>
      <c r="D2235" s="10">
        <f t="shared" ca="1" si="314"/>
        <v>0.81329575568205459</v>
      </c>
      <c r="E2235" s="62">
        <f ca="1">IF(_xlfn.NORM.INV(D2235,'Input Parameters'!$E$17,'Input Parameters'!$F$17)&lt;3500,3500,IF(_xlfn.NORM.INV(D2235,'Input Parameters'!$E$17,'Input Parameters'!$F$17)&gt;5500,5500,_xlfn.NORM.INV(D2235,'Input Parameters'!$E$17,'Input Parameters'!$F$17)))</f>
        <v>5423.0748296095753</v>
      </c>
      <c r="F2235" s="10">
        <f t="shared" ca="1" si="315"/>
        <v>0.68219406169460783</v>
      </c>
      <c r="G2235" s="64">
        <f ca="1">_xlfn.NORM.INV(F2235,'Input Parameters'!$E$20,'Input Parameters'!$F$20)</f>
        <v>285.82474802443841</v>
      </c>
      <c r="H2235" s="57">
        <f ca="1">EXP(E2235*(1/'Input Parameters'!$E$23-1/G2235))</f>
        <v>0.63123616067796084</v>
      </c>
      <c r="I2235" s="10">
        <f t="shared" ca="1" si="316"/>
        <v>0.93395430338304763</v>
      </c>
      <c r="J2235" s="30">
        <f ca="1">_xlfn.BETA.INV(I2235,'Input Parameters'!$L$26,'Input Parameters'!$M$26,'Input Parameters'!$J$26,'Input Parameters'!$K$26)</f>
        <v>0.86291565848565566</v>
      </c>
      <c r="K2235" s="168">
        <f ca="1">('Input Parameters'!$E$27/'Input Parameters'!$E$38)^$J2235</f>
        <v>2.0504120249284787E-3</v>
      </c>
      <c r="L2235" s="69">
        <f ca="1">$H2235*$C2235*'Input Parameters'!$E$25*K2235</f>
        <v>0.28461516795308306</v>
      </c>
      <c r="M2235" s="24">
        <f t="shared" ca="1" si="317"/>
        <v>0.144905560026381</v>
      </c>
      <c r="N2235" s="15">
        <f ca="1">_xlfn.NORM.INV(M2235,'Input Parameters'!$E$29,'Input Parameters'!$F$29)</f>
        <v>9.9894146394035946E-2</v>
      </c>
      <c r="O2235" s="8">
        <f t="shared" ca="1" si="318"/>
        <v>0.82289691271644461</v>
      </c>
      <c r="P2235" s="30">
        <f ca="1">_xlfn.LOGNORM.INV(O2235,'Input Parameters'!$H$30,'Input Parameters'!$I$30)</f>
        <v>4.1565403831449439</v>
      </c>
      <c r="Q2235" s="10">
        <f t="shared" ca="1" si="319"/>
        <v>0.69287046387659723</v>
      </c>
      <c r="R2235" s="30">
        <f>IF('Input Parameters'!$E$32=0,0,_xlfn.BETA.INV(Q2235,'Input Parameters'!$L$32,'Input Parameters'!$M$32,'Input Parameters'!$J$32,'Input Parameters'!$K$32))</f>
        <v>0</v>
      </c>
      <c r="S2235" s="10">
        <f t="shared" ca="1" si="320"/>
        <v>0.45116574335134418</v>
      </c>
      <c r="T2235" s="26">
        <f ca="1">_xlfn.LOGNORM.INV(S2235,'Input Parameters'!$H$34,'Input Parameters'!$I$34)</f>
        <v>49.643332909589816</v>
      </c>
      <c r="U2235" s="10">
        <f t="shared" ca="1" si="321"/>
        <v>0.65862523221260572</v>
      </c>
      <c r="V2235" s="30">
        <f ca="1">_xlfn.BETA.INV(U2235,'Input Parameters'!$L$36,'Input Parameters'!$M$36,'Input Parameters'!$J$36,'Input Parameters'!$K$36)</f>
        <v>0.65052481841078957</v>
      </c>
      <c r="W2235" s="2">
        <f ca="1">N2235+(P2235-N2235)*(1-ERF((T2235-R2235)/(2*SQRT(L2235*'Input Parameters'!$E$38))))</f>
        <v>9.9894146585054855E-2</v>
      </c>
      <c r="X2235">
        <f t="shared" ca="1" si="322"/>
        <v>1</v>
      </c>
      <c r="Y2235" s="7"/>
    </row>
    <row r="2236" spans="1:25" ht="15" customHeight="1" x14ac:dyDescent="0.25">
      <c r="A2236" s="139">
        <v>2229</v>
      </c>
      <c r="B2236" s="10">
        <f t="shared" ca="1" si="313"/>
        <v>0.9033951620842442</v>
      </c>
      <c r="C2236" s="60">
        <f ca="1">_xlfn.NORM.INV(B2236,'Input Parameters'!$E$15,'Input Parameters'!$F$15)</f>
        <v>341.48058908883684</v>
      </c>
      <c r="D2236" s="10">
        <f t="shared" ca="1" si="314"/>
        <v>0.63660806959101779</v>
      </c>
      <c r="E2236" s="62">
        <f ca="1">IF(_xlfn.NORM.INV(D2236,'Input Parameters'!$E$17,'Input Parameters'!$F$17)&lt;3500,3500,IF(_xlfn.NORM.INV(D2236,'Input Parameters'!$E$17,'Input Parameters'!$F$17)&gt;5500,5500,_xlfn.NORM.INV(D2236,'Input Parameters'!$E$17,'Input Parameters'!$F$17)))</f>
        <v>5044.5848235715184</v>
      </c>
      <c r="F2236" s="10">
        <f t="shared" ca="1" si="315"/>
        <v>0.63525552759958592</v>
      </c>
      <c r="G2236" s="64">
        <f ca="1">_xlfn.NORM.INV(F2236,'Input Parameters'!$E$20,'Input Parameters'!$F$20)</f>
        <v>284.96689637466403</v>
      </c>
      <c r="H2236" s="57">
        <f ca="1">EXP(E2236*(1/'Input Parameters'!$E$23-1/G2236))</f>
        <v>0.6181056673388321</v>
      </c>
      <c r="I2236" s="10">
        <f t="shared" ca="1" si="316"/>
        <v>0.11567689674540149</v>
      </c>
      <c r="J2236" s="30">
        <f ca="1">_xlfn.BETA.INV(I2236,'Input Parameters'!$L$26,'Input Parameters'!$M$26,'Input Parameters'!$J$26,'Input Parameters'!$K$26)</f>
        <v>0.45899512024289707</v>
      </c>
      <c r="K2236" s="168">
        <f ca="1">('Input Parameters'!$E$27/'Input Parameters'!$E$38)^$J2236</f>
        <v>3.7165182820305412E-2</v>
      </c>
      <c r="L2236" s="69">
        <f ca="1">$H2236*$C2236*'Input Parameters'!$E$25*K2236</f>
        <v>7.8444955513764763</v>
      </c>
      <c r="M2236" s="24">
        <f t="shared" ca="1" si="317"/>
        <v>0.76375144266958628</v>
      </c>
      <c r="N2236" s="15">
        <f ca="1">_xlfn.NORM.INV(M2236,'Input Parameters'!$E$29,'Input Parameters'!$F$29)</f>
        <v>0.10007184220181953</v>
      </c>
      <c r="O2236" s="8">
        <f t="shared" ca="1" si="318"/>
        <v>0.95887849797569713</v>
      </c>
      <c r="P2236" s="30">
        <f ca="1">_xlfn.LOGNORM.INV(O2236,'Input Parameters'!$H$30,'Input Parameters'!$I$30)</f>
        <v>6.097945628602341</v>
      </c>
      <c r="Q2236" s="10">
        <f t="shared" ca="1" si="319"/>
        <v>0.81606666906095593</v>
      </c>
      <c r="R2236" s="30">
        <f>IF('Input Parameters'!$E$32=0,0,_xlfn.BETA.INV(Q2236,'Input Parameters'!$L$32,'Input Parameters'!$M$32,'Input Parameters'!$J$32,'Input Parameters'!$K$32))</f>
        <v>0</v>
      </c>
      <c r="S2236" s="10">
        <f t="shared" ca="1" si="320"/>
        <v>0.52082916175554927</v>
      </c>
      <c r="T2236" s="26">
        <f ca="1">_xlfn.LOGNORM.INV(S2236,'Input Parameters'!$H$34,'Input Parameters'!$I$34)</f>
        <v>50.736638800684851</v>
      </c>
      <c r="U2236" s="10">
        <f t="shared" ca="1" si="321"/>
        <v>0.14200044893451225</v>
      </c>
      <c r="V2236" s="30">
        <f ca="1">_xlfn.BETA.INV(U2236,'Input Parameters'!$L$36,'Input Parameters'!$M$36,'Input Parameters'!$J$36,'Input Parameters'!$K$36)</f>
        <v>0.44079752522808602</v>
      </c>
      <c r="W2236" s="2">
        <f ca="1">N2236+(P2236-N2236)*(1-ERF((T2236-R2236)/(2*SQRT(L2236*'Input Parameters'!$E$38))))</f>
        <v>1.3009631980846517</v>
      </c>
      <c r="X2236">
        <f t="shared" ca="1" si="322"/>
        <v>0</v>
      </c>
      <c r="Y2236" s="7"/>
    </row>
    <row r="2237" spans="1:25" ht="15" customHeight="1" x14ac:dyDescent="0.25">
      <c r="A2237" s="139">
        <v>2230</v>
      </c>
      <c r="B2237" s="10">
        <f t="shared" ca="1" si="313"/>
        <v>0.63814459756876674</v>
      </c>
      <c r="C2237" s="60">
        <f ca="1">_xlfn.NORM.INV(B2237,'Input Parameters'!$E$15,'Input Parameters'!$F$15)</f>
        <v>290.12478520992784</v>
      </c>
      <c r="D2237" s="10">
        <f t="shared" ca="1" si="314"/>
        <v>0.15020988941615432</v>
      </c>
      <c r="E2237" s="62">
        <f ca="1">IF(_xlfn.NORM.INV(D2237,'Input Parameters'!$E$17,'Input Parameters'!$F$17)&lt;3500,3500,IF(_xlfn.NORM.INV(D2237,'Input Parameters'!$E$17,'Input Parameters'!$F$17)&gt;5500,5500,_xlfn.NORM.INV(D2237,'Input Parameters'!$E$17,'Input Parameters'!$F$17)))</f>
        <v>4075.1264733226362</v>
      </c>
      <c r="F2237" s="10">
        <f t="shared" ca="1" si="315"/>
        <v>0.49689687467856758</v>
      </c>
      <c r="G2237" s="64">
        <f ca="1">_xlfn.NORM.INV(F2237,'Input Parameters'!$E$20,'Input Parameters'!$F$20)</f>
        <v>282.59788431727452</v>
      </c>
      <c r="H2237" s="57">
        <f ca="1">EXP(E2237*(1/'Input Parameters'!$E$23-1/G2237))</f>
        <v>0.60138536970345335</v>
      </c>
      <c r="I2237" s="10">
        <f t="shared" ca="1" si="316"/>
        <v>4.0256278457396766E-2</v>
      </c>
      <c r="J2237" s="30">
        <f ca="1">_xlfn.BETA.INV(I2237,'Input Parameters'!$L$26,'Input Parameters'!$M$26,'Input Parameters'!$J$26,'Input Parameters'!$K$26)</f>
        <v>0.36760893927041066</v>
      </c>
      <c r="K2237" s="168">
        <f ca="1">('Input Parameters'!$E$27/'Input Parameters'!$E$38)^$J2237</f>
        <v>7.1585148155745057E-2</v>
      </c>
      <c r="L2237" s="69">
        <f ca="1">$H2237*$C2237*'Input Parameters'!$E$25*K2237</f>
        <v>12.489947664616567</v>
      </c>
      <c r="M2237" s="24">
        <f t="shared" ca="1" si="317"/>
        <v>0.24846695853143552</v>
      </c>
      <c r="N2237" s="15">
        <f ca="1">_xlfn.NORM.INV(M2237,'Input Parameters'!$E$29,'Input Parameters'!$F$29)</f>
        <v>9.9932067809034006E-2</v>
      </c>
      <c r="O2237" s="8">
        <f t="shared" ca="1" si="318"/>
        <v>5.1283543691398981E-2</v>
      </c>
      <c r="P2237" s="30">
        <f ca="1">_xlfn.LOGNORM.INV(O2237,'Input Parameters'!$H$30,'Input Parameters'!$I$30)</f>
        <v>1.240932380587316</v>
      </c>
      <c r="Q2237" s="10">
        <f t="shared" ca="1" si="319"/>
        <v>0.56144587483805408</v>
      </c>
      <c r="R2237" s="30">
        <f>IF('Input Parameters'!$E$32=0,0,_xlfn.BETA.INV(Q2237,'Input Parameters'!$L$32,'Input Parameters'!$M$32,'Input Parameters'!$J$32,'Input Parameters'!$K$32))</f>
        <v>0</v>
      </c>
      <c r="S2237" s="10">
        <f t="shared" ca="1" si="320"/>
        <v>0.69112695051344952</v>
      </c>
      <c r="T2237" s="26">
        <f ca="1">_xlfn.LOGNORM.INV(S2237,'Input Parameters'!$H$34,'Input Parameters'!$I$34)</f>
        <v>53.639381771502471</v>
      </c>
      <c r="U2237" s="10">
        <f t="shared" ca="1" si="321"/>
        <v>0.98204492422252587</v>
      </c>
      <c r="V2237" s="30">
        <f ca="1">_xlfn.BETA.INV(U2237,'Input Parameters'!$L$36,'Input Parameters'!$M$36,'Input Parameters'!$J$36,'Input Parameters'!$K$36)</f>
        <v>0.95522118195779804</v>
      </c>
      <c r="W2237" s="2">
        <f ca="1">N2237+(P2237-N2237)*(1-ERF((T2237-R2237)/(2*SQRT(L2237*'Input Parameters'!$E$38))))</f>
        <v>0.42303226718339687</v>
      </c>
      <c r="X2237">
        <f t="shared" ca="1" si="322"/>
        <v>1</v>
      </c>
      <c r="Y2237" s="7"/>
    </row>
    <row r="2238" spans="1:25" ht="15" customHeight="1" x14ac:dyDescent="0.25">
      <c r="A2238" s="139">
        <v>2231</v>
      </c>
      <c r="B2238" s="10">
        <f t="shared" ca="1" si="313"/>
        <v>7.4192827346835855E-2</v>
      </c>
      <c r="C2238" s="60">
        <f ca="1">_xlfn.NORM.INV(B2238,'Input Parameters'!$E$15,'Input Parameters'!$F$15)</f>
        <v>192.64374058826149</v>
      </c>
      <c r="D2238" s="10">
        <f t="shared" ca="1" si="314"/>
        <v>0.64790695272867327</v>
      </c>
      <c r="E2238" s="62">
        <f ca="1">IF(_xlfn.NORM.INV(D2238,'Input Parameters'!$E$17,'Input Parameters'!$F$17)&lt;3500,3500,IF(_xlfn.NORM.INV(D2238,'Input Parameters'!$E$17,'Input Parameters'!$F$17)&gt;5500,5500,_xlfn.NORM.INV(D2238,'Input Parameters'!$E$17,'Input Parameters'!$F$17)))</f>
        <v>5065.7730520841924</v>
      </c>
      <c r="F2238" s="10">
        <f t="shared" ca="1" si="315"/>
        <v>0.23610442244913132</v>
      </c>
      <c r="G2238" s="64">
        <f ca="1">_xlfn.NORM.INV(F2238,'Input Parameters'!$E$20,'Input Parameters'!$F$20)</f>
        <v>277.83343859303801</v>
      </c>
      <c r="H2238" s="57">
        <f ca="1">EXP(E2238*(1/'Input Parameters'!$E$23-1/G2238))</f>
        <v>0.39080799773198355</v>
      </c>
      <c r="I2238" s="10">
        <f t="shared" ca="1" si="316"/>
        <v>0.13079628550605105</v>
      </c>
      <c r="J2238" s="30">
        <f ca="1">_xlfn.BETA.INV(I2238,'Input Parameters'!$L$26,'Input Parameters'!$M$26,'Input Parameters'!$J$26,'Input Parameters'!$K$26)</f>
        <v>0.47165513494568884</v>
      </c>
      <c r="K2238" s="168">
        <f ca="1">('Input Parameters'!$E$27/'Input Parameters'!$E$38)^$J2238</f>
        <v>3.393889802986088E-2</v>
      </c>
      <c r="L2238" s="69">
        <f ca="1">$H2238*$C2238*'Input Parameters'!$E$25*K2238</f>
        <v>2.5551481276031525</v>
      </c>
      <c r="M2238" s="24">
        <f t="shared" ca="1" si="317"/>
        <v>0.99274872864798869</v>
      </c>
      <c r="N2238" s="15">
        <f ca="1">_xlfn.NORM.INV(M2238,'Input Parameters'!$E$29,'Input Parameters'!$F$29)</f>
        <v>0.10024445687751112</v>
      </c>
      <c r="O2238" s="8">
        <f t="shared" ca="1" si="318"/>
        <v>0.49019582897831449</v>
      </c>
      <c r="P2238" s="30">
        <f ca="1">_xlfn.LOGNORM.INV(O2238,'Input Parameters'!$H$30,'Input Parameters'!$I$30)</f>
        <v>2.6523085006350016</v>
      </c>
      <c r="Q2238" s="10">
        <f t="shared" ca="1" si="319"/>
        <v>0.53999362009039242</v>
      </c>
      <c r="R2238" s="30">
        <f>IF('Input Parameters'!$E$32=0,0,_xlfn.BETA.INV(Q2238,'Input Parameters'!$L$32,'Input Parameters'!$M$32,'Input Parameters'!$J$32,'Input Parameters'!$K$32))</f>
        <v>0</v>
      </c>
      <c r="S2238" s="10">
        <f t="shared" ca="1" si="320"/>
        <v>0.41266827508048121</v>
      </c>
      <c r="T2238" s="26">
        <f ca="1">_xlfn.LOGNORM.INV(S2238,'Input Parameters'!$H$34,'Input Parameters'!$I$34)</f>
        <v>49.041422806732662</v>
      </c>
      <c r="U2238" s="10">
        <f t="shared" ca="1" si="321"/>
        <v>0.95301117925827916</v>
      </c>
      <c r="V2238" s="30">
        <f ca="1">_xlfn.BETA.INV(U2238,'Input Parameters'!$L$36,'Input Parameters'!$M$36,'Input Parameters'!$J$36,'Input Parameters'!$K$36)</f>
        <v>0.87494002805310811</v>
      </c>
      <c r="W2238" s="2">
        <f ca="1">N2238+(P2238-N2238)*(1-ERF((T2238-R2238)/(2*SQRT(L2238*'Input Parameters'!$E$38))))</f>
        <v>0.17693955102513381</v>
      </c>
      <c r="X2238">
        <f t="shared" ca="1" si="322"/>
        <v>1</v>
      </c>
      <c r="Y2238" s="7"/>
    </row>
    <row r="2239" spans="1:25" ht="15" customHeight="1" x14ac:dyDescent="0.25">
      <c r="A2239" s="139">
        <v>2232</v>
      </c>
      <c r="B2239" s="10">
        <f t="shared" ca="1" si="313"/>
        <v>0.97811020048383213</v>
      </c>
      <c r="C2239" s="60">
        <f ca="1">_xlfn.NORM.INV(B2239,'Input Parameters'!$E$15,'Input Parameters'!$F$15)</f>
        <v>380.23173759643771</v>
      </c>
      <c r="D2239" s="10">
        <f t="shared" ca="1" si="314"/>
        <v>0.10248455676857304</v>
      </c>
      <c r="E2239" s="62">
        <f ca="1">IF(_xlfn.NORM.INV(D2239,'Input Parameters'!$E$17,'Input Parameters'!$F$17)&lt;3500,3500,IF(_xlfn.NORM.INV(D2239,'Input Parameters'!$E$17,'Input Parameters'!$F$17)&gt;5500,5500,_xlfn.NORM.INV(D2239,'Input Parameters'!$E$17,'Input Parameters'!$F$17)))</f>
        <v>3912.7354056890454</v>
      </c>
      <c r="F2239" s="10">
        <f t="shared" ca="1" si="315"/>
        <v>0.15987840460893399</v>
      </c>
      <c r="G2239" s="64">
        <f ca="1">_xlfn.NORM.INV(F2239,'Input Parameters'!$E$20,'Input Parameters'!$F$20)</f>
        <v>275.98378301544926</v>
      </c>
      <c r="H2239" s="57">
        <f ca="1">EXP(E2239*(1/'Input Parameters'!$E$23-1/G2239))</f>
        <v>0.44039979112536481</v>
      </c>
      <c r="I2239" s="10">
        <f t="shared" ca="1" si="316"/>
        <v>0.68407434154831293</v>
      </c>
      <c r="J2239" s="30">
        <f ca="1">_xlfn.BETA.INV(I2239,'Input Parameters'!$L$26,'Input Parameters'!$M$26,'Input Parameters'!$J$26,'Input Parameters'!$K$26)</f>
        <v>0.73510907229659117</v>
      </c>
      <c r="K2239" s="168">
        <f ca="1">('Input Parameters'!$E$27/'Input Parameters'!$E$38)^$J2239</f>
        <v>5.1284344630268004E-3</v>
      </c>
      <c r="L2239" s="69">
        <f ca="1">$H2239*$C2239*'Input Parameters'!$E$25*K2239</f>
        <v>0.85877675080611882</v>
      </c>
      <c r="M2239" s="24">
        <f t="shared" ca="1" si="317"/>
        <v>0.54559906803263236</v>
      </c>
      <c r="N2239" s="15">
        <f ca="1">_xlfn.NORM.INV(M2239,'Input Parameters'!$E$29,'Input Parameters'!$F$29)</f>
        <v>0.10001145499356684</v>
      </c>
      <c r="O2239" s="8">
        <f t="shared" ca="1" si="318"/>
        <v>0.85095874491551704</v>
      </c>
      <c r="P2239" s="30">
        <f ca="1">_xlfn.LOGNORM.INV(O2239,'Input Parameters'!$H$30,'Input Parameters'!$I$30)</f>
        <v>4.3867044439406593</v>
      </c>
      <c r="Q2239" s="10">
        <f t="shared" ca="1" si="319"/>
        <v>0.2967315025715167</v>
      </c>
      <c r="R2239" s="30">
        <f>IF('Input Parameters'!$E$32=0,0,_xlfn.BETA.INV(Q2239,'Input Parameters'!$L$32,'Input Parameters'!$M$32,'Input Parameters'!$J$32,'Input Parameters'!$K$32))</f>
        <v>0</v>
      </c>
      <c r="S2239" s="10">
        <f t="shared" ca="1" si="320"/>
        <v>0.50898250429566283</v>
      </c>
      <c r="T2239" s="26">
        <f ca="1">_xlfn.LOGNORM.INV(S2239,'Input Parameters'!$H$34,'Input Parameters'!$I$34)</f>
        <v>50.549248110738219</v>
      </c>
      <c r="U2239" s="10">
        <f t="shared" ca="1" si="321"/>
        <v>0.84609328710617604</v>
      </c>
      <c r="V2239" s="30">
        <f ca="1">_xlfn.BETA.INV(U2239,'Input Parameters'!$L$36,'Input Parameters'!$M$36,'Input Parameters'!$J$36,'Input Parameters'!$K$36)</f>
        <v>0.75501203143864992</v>
      </c>
      <c r="W2239" s="2">
        <f ca="1">N2239+(P2239-N2239)*(1-ERF((T2239-R2239)/(2*SQRT(L2239*'Input Parameters'!$E$38))))</f>
        <v>0.10050333499155054</v>
      </c>
      <c r="X2239">
        <f t="shared" ca="1" si="322"/>
        <v>1</v>
      </c>
      <c r="Y2239" s="7"/>
    </row>
    <row r="2240" spans="1:25" ht="15" customHeight="1" x14ac:dyDescent="0.25">
      <c r="A2240" s="139">
        <v>2233</v>
      </c>
      <c r="B2240" s="10">
        <f t="shared" ca="1" si="313"/>
        <v>0.38079760399040841</v>
      </c>
      <c r="C2240" s="60">
        <f ca="1">_xlfn.NORM.INV(B2240,'Input Parameters'!$E$15,'Input Parameters'!$F$15)</f>
        <v>254.52563305193482</v>
      </c>
      <c r="D2240" s="10">
        <f t="shared" ca="1" si="314"/>
        <v>0.83339689281147145</v>
      </c>
      <c r="E2240" s="62">
        <f ca="1">IF(_xlfn.NORM.INV(D2240,'Input Parameters'!$E$17,'Input Parameters'!$F$17)&lt;3500,3500,IF(_xlfn.NORM.INV(D2240,'Input Parameters'!$E$17,'Input Parameters'!$F$17)&gt;5500,5500,_xlfn.NORM.INV(D2240,'Input Parameters'!$E$17,'Input Parameters'!$F$17)))</f>
        <v>5477.3731909011531</v>
      </c>
      <c r="F2240" s="10">
        <f t="shared" ca="1" si="315"/>
        <v>0.94969370100389605</v>
      </c>
      <c r="G2240" s="64">
        <f ca="1">_xlfn.NORM.INV(F2240,'Input Parameters'!$E$20,'Input Parameters'!$F$20)</f>
        <v>293.65066961504021</v>
      </c>
      <c r="H2240" s="57">
        <f ca="1">EXP(E2240*(1/'Input Parameters'!$E$23-1/G2240))</f>
        <v>1.047107280334924</v>
      </c>
      <c r="I2240" s="10">
        <f t="shared" ca="1" si="316"/>
        <v>0.8094227705859971</v>
      </c>
      <c r="J2240" s="30">
        <f ca="1">_xlfn.BETA.INV(I2240,'Input Parameters'!$L$26,'Input Parameters'!$M$26,'Input Parameters'!$J$26,'Input Parameters'!$K$26)</f>
        <v>0.78992595316636138</v>
      </c>
      <c r="K2240" s="168">
        <f ca="1">('Input Parameters'!$E$27/'Input Parameters'!$E$38)^$J2240</f>
        <v>3.4611387415138173E-3</v>
      </c>
      <c r="L2240" s="69">
        <f ca="1">$H2240*$C2240*'Input Parameters'!$E$25*K2240</f>
        <v>0.92244761859307756</v>
      </c>
      <c r="M2240" s="24">
        <f t="shared" ca="1" si="317"/>
        <v>0.58097907207880362</v>
      </c>
      <c r="N2240" s="15">
        <f ca="1">_xlfn.NORM.INV(M2240,'Input Parameters'!$E$29,'Input Parameters'!$F$29)</f>
        <v>0.10002043988153698</v>
      </c>
      <c r="O2240" s="8">
        <f t="shared" ca="1" si="318"/>
        <v>6.5151811955881933E-2</v>
      </c>
      <c r="P2240" s="30">
        <f ca="1">_xlfn.LOGNORM.INV(O2240,'Input Parameters'!$H$30,'Input Parameters'!$I$30)</f>
        <v>1.313076736378785</v>
      </c>
      <c r="Q2240" s="10">
        <f t="shared" ca="1" si="319"/>
        <v>0.10133664096630879</v>
      </c>
      <c r="R2240" s="30">
        <f>IF('Input Parameters'!$E$32=0,0,_xlfn.BETA.INV(Q2240,'Input Parameters'!$L$32,'Input Parameters'!$M$32,'Input Parameters'!$J$32,'Input Parameters'!$K$32))</f>
        <v>0</v>
      </c>
      <c r="S2240" s="10">
        <f t="shared" ca="1" si="320"/>
        <v>0.24787808163707914</v>
      </c>
      <c r="T2240" s="26">
        <f ca="1">_xlfn.LOGNORM.INV(S2240,'Input Parameters'!$H$34,'Input Parameters'!$I$34)</f>
        <v>46.308535674055221</v>
      </c>
      <c r="U2240" s="10">
        <f t="shared" ca="1" si="321"/>
        <v>0.31711342552352151</v>
      </c>
      <c r="V2240" s="30">
        <f ca="1">_xlfn.BETA.INV(U2240,'Input Parameters'!$L$36,'Input Parameters'!$M$36,'Input Parameters'!$J$36,'Input Parameters'!$K$36)</f>
        <v>0.51685119508143806</v>
      </c>
      <c r="W2240" s="2">
        <f ca="1">N2240+(P2240-N2240)*(1-ERF((T2240-R2240)/(2*SQRT(L2240*'Input Parameters'!$E$38))))</f>
        <v>0.10081027442139097</v>
      </c>
      <c r="X2240">
        <f t="shared" ca="1" si="322"/>
        <v>1</v>
      </c>
      <c r="Y2240" s="7"/>
    </row>
    <row r="2241" spans="1:25" ht="15" customHeight="1" x14ac:dyDescent="0.25">
      <c r="A2241" s="139">
        <v>2234</v>
      </c>
      <c r="B2241" s="10">
        <f t="shared" ca="1" si="313"/>
        <v>0.76648764035034878</v>
      </c>
      <c r="C2241" s="60">
        <f ca="1">_xlfn.NORM.INV(B2241,'Input Parameters'!$E$15,'Input Parameters'!$F$15)</f>
        <v>310.38363554403088</v>
      </c>
      <c r="D2241" s="10">
        <f t="shared" ca="1" si="314"/>
        <v>0.66966669984889149</v>
      </c>
      <c r="E2241" s="62">
        <f ca="1">IF(_xlfn.NORM.INV(D2241,'Input Parameters'!$E$17,'Input Parameters'!$F$17)&lt;3500,3500,IF(_xlfn.NORM.INV(D2241,'Input Parameters'!$E$17,'Input Parameters'!$F$17)&gt;5500,5500,_xlfn.NORM.INV(D2241,'Input Parameters'!$E$17,'Input Parameters'!$F$17)))</f>
        <v>5107.2951078740116</v>
      </c>
      <c r="F2241" s="10">
        <f t="shared" ca="1" si="315"/>
        <v>0.32721881116558205</v>
      </c>
      <c r="G2241" s="64">
        <f ca="1">_xlfn.NORM.INV(F2241,'Input Parameters'!$E$20,'Input Parameters'!$F$20)</f>
        <v>279.65104026554661</v>
      </c>
      <c r="H2241" s="57">
        <f ca="1">EXP(E2241*(1/'Input Parameters'!$E$23-1/G2241))</f>
        <v>0.43702639037761254</v>
      </c>
      <c r="I2241" s="10">
        <f t="shared" ca="1" si="316"/>
        <v>0.3307733855993138</v>
      </c>
      <c r="J2241" s="30">
        <f ca="1">_xlfn.BETA.INV(I2241,'Input Parameters'!$L$26,'Input Parameters'!$M$26,'Input Parameters'!$J$26,'Input Parameters'!$K$26)</f>
        <v>0.58893745505768669</v>
      </c>
      <c r="K2241" s="168">
        <f ca="1">('Input Parameters'!$E$27/'Input Parameters'!$E$38)^$J2241</f>
        <v>1.4633200043158715E-2</v>
      </c>
      <c r="L2241" s="69">
        <f ca="1">$H2241*$C2241*'Input Parameters'!$E$25*K2241</f>
        <v>1.9849327098998086</v>
      </c>
      <c r="M2241" s="24">
        <f t="shared" ca="1" si="317"/>
        <v>0.60350325776678604</v>
      </c>
      <c r="N2241" s="15">
        <f ca="1">_xlfn.NORM.INV(M2241,'Input Parameters'!$E$29,'Input Parameters'!$F$29)</f>
        <v>0.1000262425410173</v>
      </c>
      <c r="O2241" s="8">
        <f t="shared" ca="1" si="318"/>
        <v>0.67531101853058584</v>
      </c>
      <c r="P2241" s="30">
        <f ca="1">_xlfn.LOGNORM.INV(O2241,'Input Parameters'!$H$30,'Input Parameters'!$I$30)</f>
        <v>3.3260895747397217</v>
      </c>
      <c r="Q2241" s="10">
        <f t="shared" ca="1" si="319"/>
        <v>0.92239610901308033</v>
      </c>
      <c r="R2241" s="30">
        <f>IF('Input Parameters'!$E$32=0,0,_xlfn.BETA.INV(Q2241,'Input Parameters'!$L$32,'Input Parameters'!$M$32,'Input Parameters'!$J$32,'Input Parameters'!$K$32))</f>
        <v>0</v>
      </c>
      <c r="S2241" s="10">
        <f t="shared" ca="1" si="320"/>
        <v>6.8753357998788012E-2</v>
      </c>
      <c r="T2241" s="26">
        <f ca="1">_xlfn.LOGNORM.INV(S2241,'Input Parameters'!$H$34,'Input Parameters'!$I$34)</f>
        <v>41.897277196457637</v>
      </c>
      <c r="U2241" s="10">
        <f t="shared" ca="1" si="321"/>
        <v>0.18247881348354789</v>
      </c>
      <c r="V2241" s="30">
        <f ca="1">_xlfn.BETA.INV(U2241,'Input Parameters'!$L$36,'Input Parameters'!$M$36,'Input Parameters'!$J$36,'Input Parameters'!$K$36)</f>
        <v>0.46071758023474774</v>
      </c>
      <c r="W2241" s="2">
        <f ca="1">N2241+(P2241-N2241)*(1-ERF((T2241-R2241)/(2*SQRT(L2241*'Input Parameters'!$E$38))))</f>
        <v>0.2144975561718836</v>
      </c>
      <c r="X2241">
        <f t="shared" ca="1" si="322"/>
        <v>1</v>
      </c>
      <c r="Y2241" s="7"/>
    </row>
    <row r="2242" spans="1:25" ht="15" customHeight="1" x14ac:dyDescent="0.25">
      <c r="A2242" s="139">
        <v>2235</v>
      </c>
      <c r="B2242" s="10">
        <f t="shared" ca="1" si="313"/>
        <v>0.74136249878170013</v>
      </c>
      <c r="C2242" s="60">
        <f ca="1">_xlfn.NORM.INV(B2242,'Input Parameters'!$E$15,'Input Parameters'!$F$15)</f>
        <v>306.06024943348831</v>
      </c>
      <c r="D2242" s="10">
        <f t="shared" ca="1" si="314"/>
        <v>0.84152092456544147</v>
      </c>
      <c r="E2242" s="62">
        <f ca="1">IF(_xlfn.NORM.INV(D2242,'Input Parameters'!$E$17,'Input Parameters'!$F$17)&lt;3500,3500,IF(_xlfn.NORM.INV(D2242,'Input Parameters'!$E$17,'Input Parameters'!$F$17)&gt;5500,5500,_xlfn.NORM.INV(D2242,'Input Parameters'!$E$17,'Input Parameters'!$F$17)))</f>
        <v>5500</v>
      </c>
      <c r="F2242" s="10">
        <f t="shared" ca="1" si="315"/>
        <v>0.93031843209098952</v>
      </c>
      <c r="G2242" s="64">
        <f ca="1">_xlfn.NORM.INV(F2242,'Input Parameters'!$E$20,'Input Parameters'!$F$20)</f>
        <v>292.5537176111535</v>
      </c>
      <c r="H2242" s="57">
        <f ca="1">EXP(E2242*(1/'Input Parameters'!$E$23-1/G2242))</f>
        <v>0.97627887136704361</v>
      </c>
      <c r="I2242" s="10">
        <f t="shared" ca="1" si="316"/>
        <v>8.6824447951764139E-2</v>
      </c>
      <c r="J2242" s="30">
        <f ca="1">_xlfn.BETA.INV(I2242,'Input Parameters'!$L$26,'Input Parameters'!$M$26,'Input Parameters'!$J$26,'Input Parameters'!$K$26)</f>
        <v>0.43129959086216896</v>
      </c>
      <c r="K2242" s="168">
        <f ca="1">('Input Parameters'!$E$27/'Input Parameters'!$E$38)^$J2242</f>
        <v>4.5332901329092561E-2</v>
      </c>
      <c r="L2242" s="69">
        <f ca="1">$H2242*$C2242*'Input Parameters'!$E$25*K2242</f>
        <v>13.545477938620909</v>
      </c>
      <c r="M2242" s="24">
        <f t="shared" ca="1" si="317"/>
        <v>0.89414080842579591</v>
      </c>
      <c r="N2242" s="15">
        <f ca="1">_xlfn.NORM.INV(M2242,'Input Parameters'!$E$29,'Input Parameters'!$F$29)</f>
        <v>0.10012488542618367</v>
      </c>
      <c r="O2242" s="8">
        <f t="shared" ca="1" si="318"/>
        <v>0.67520818777888947</v>
      </c>
      <c r="P2242" s="30">
        <f ca="1">_xlfn.LOGNORM.INV(O2242,'Input Parameters'!$H$30,'Input Parameters'!$I$30)</f>
        <v>3.3256405578631565</v>
      </c>
      <c r="Q2242" s="10">
        <f t="shared" ca="1" si="319"/>
        <v>0.9898758988446662</v>
      </c>
      <c r="R2242" s="30">
        <f>IF('Input Parameters'!$E$32=0,0,_xlfn.BETA.INV(Q2242,'Input Parameters'!$L$32,'Input Parameters'!$M$32,'Input Parameters'!$J$32,'Input Parameters'!$K$32))</f>
        <v>0</v>
      </c>
      <c r="S2242" s="10">
        <f t="shared" ca="1" si="320"/>
        <v>0.23573879006006215</v>
      </c>
      <c r="T2242" s="26">
        <f ca="1">_xlfn.LOGNORM.INV(S2242,'Input Parameters'!$H$34,'Input Parameters'!$I$34)</f>
        <v>46.084805179425253</v>
      </c>
      <c r="U2242" s="10">
        <f t="shared" ca="1" si="321"/>
        <v>0.40283737201513381</v>
      </c>
      <c r="V2242" s="30">
        <f ca="1">_xlfn.BETA.INV(U2242,'Input Parameters'!$L$36,'Input Parameters'!$M$36,'Input Parameters'!$J$36,'Input Parameters'!$K$36)</f>
        <v>0.54931467080116425</v>
      </c>
      <c r="W2242" s="2">
        <f ca="1">N2242+(P2242-N2242)*(1-ERF((T2242-R2242)/(2*SQRT(L2242*'Input Parameters'!$E$38))))</f>
        <v>1.3127067208836167</v>
      </c>
      <c r="X2242">
        <f t="shared" ca="1" si="322"/>
        <v>0</v>
      </c>
      <c r="Y2242" s="7"/>
    </row>
    <row r="2243" spans="1:25" ht="15" customHeight="1" x14ac:dyDescent="0.25">
      <c r="A2243" s="139">
        <v>2236</v>
      </c>
      <c r="B2243" s="10">
        <f t="shared" ca="1" si="313"/>
        <v>1.7444200397011222E-2</v>
      </c>
      <c r="C2243" s="60">
        <f ca="1">_xlfn.NORM.INV(B2243,'Input Parameters'!$E$15,'Input Parameters'!$F$15)</f>
        <v>156.63793800381129</v>
      </c>
      <c r="D2243" s="10">
        <f t="shared" ca="1" si="314"/>
        <v>0.11078385022880943</v>
      </c>
      <c r="E2243" s="62">
        <f ca="1">IF(_xlfn.NORM.INV(D2243,'Input Parameters'!$E$17,'Input Parameters'!$F$17)&lt;3500,3500,IF(_xlfn.NORM.INV(D2243,'Input Parameters'!$E$17,'Input Parameters'!$F$17)&gt;5500,5500,_xlfn.NORM.INV(D2243,'Input Parameters'!$E$17,'Input Parameters'!$F$17)))</f>
        <v>3944.3409290281538</v>
      </c>
      <c r="F2243" s="10">
        <f t="shared" ca="1" si="315"/>
        <v>0.16950257017863235</v>
      </c>
      <c r="G2243" s="64">
        <f ca="1">_xlfn.NORM.INV(F2243,'Input Parameters'!$E$20,'Input Parameters'!$F$20)</f>
        <v>276.24391017311433</v>
      </c>
      <c r="H2243" s="57">
        <f ca="1">EXP(E2243*(1/'Input Parameters'!$E$23-1/G2243))</f>
        <v>0.44341973974384657</v>
      </c>
      <c r="I2243" s="10">
        <f t="shared" ca="1" si="316"/>
        <v>5.5540544184223384E-2</v>
      </c>
      <c r="J2243" s="30">
        <f ca="1">_xlfn.BETA.INV(I2243,'Input Parameters'!$L$26,'Input Parameters'!$M$26,'Input Parameters'!$J$26,'Input Parameters'!$K$26)</f>
        <v>0.39263527882581117</v>
      </c>
      <c r="K2243" s="168">
        <f ca="1">('Input Parameters'!$E$27/'Input Parameters'!$E$38)^$J2243</f>
        <v>5.9821976669984053E-2</v>
      </c>
      <c r="L2243" s="69">
        <f ca="1">$H2243*$C2243*'Input Parameters'!$E$25*K2243</f>
        <v>4.1550163708426746</v>
      </c>
      <c r="M2243" s="24">
        <f t="shared" ca="1" si="317"/>
        <v>2.3177186318623422E-2</v>
      </c>
      <c r="N2243" s="15">
        <f ca="1">_xlfn.NORM.INV(M2243,'Input Parameters'!$E$29,'Input Parameters'!$F$29)</f>
        <v>9.9800784790584629E-2</v>
      </c>
      <c r="O2243" s="8">
        <f t="shared" ca="1" si="318"/>
        <v>0.41403845739621148</v>
      </c>
      <c r="P2243" s="30">
        <f ca="1">_xlfn.LOGNORM.INV(O2243,'Input Parameters'!$H$30,'Input Parameters'!$I$30)</f>
        <v>2.4216623550010352</v>
      </c>
      <c r="Q2243" s="10">
        <f t="shared" ca="1" si="319"/>
        <v>0.46042281830613907</v>
      </c>
      <c r="R2243" s="30">
        <f>IF('Input Parameters'!$E$32=0,0,_xlfn.BETA.INV(Q2243,'Input Parameters'!$L$32,'Input Parameters'!$M$32,'Input Parameters'!$J$32,'Input Parameters'!$K$32))</f>
        <v>0</v>
      </c>
      <c r="S2243" s="10">
        <f t="shared" ca="1" si="320"/>
        <v>0.74032062469550708</v>
      </c>
      <c r="T2243" s="26">
        <f ca="1">_xlfn.LOGNORM.INV(S2243,'Input Parameters'!$H$34,'Input Parameters'!$I$34)</f>
        <v>54.618576488945727</v>
      </c>
      <c r="U2243" s="10">
        <f t="shared" ca="1" si="321"/>
        <v>0.77175300262310942</v>
      </c>
      <c r="V2243" s="30">
        <f ca="1">_xlfn.BETA.INV(U2243,'Input Parameters'!$L$36,'Input Parameters'!$M$36,'Input Parameters'!$J$36,'Input Parameters'!$K$36)</f>
        <v>0.70691112113174626</v>
      </c>
      <c r="W2243" s="2">
        <f ca="1">N2243+(P2243-N2243)*(1-ERF((T2243-R2243)/(2*SQRT(L2243*'Input Parameters'!$E$38))))</f>
        <v>0.23477754889211941</v>
      </c>
      <c r="X2243">
        <f t="shared" ca="1" si="322"/>
        <v>1</v>
      </c>
      <c r="Y2243" s="7"/>
    </row>
    <row r="2244" spans="1:25" ht="15" customHeight="1" x14ac:dyDescent="0.25">
      <c r="A2244" s="139">
        <v>2237</v>
      </c>
      <c r="B2244" s="10">
        <f t="shared" ca="1" si="313"/>
        <v>0.28890242087581508</v>
      </c>
      <c r="C2244" s="60">
        <f ca="1">_xlfn.NORM.INV(B2244,'Input Parameters'!$E$15,'Input Parameters'!$F$15)</f>
        <v>240.80345547626473</v>
      </c>
      <c r="D2244" s="10">
        <f t="shared" ca="1" si="314"/>
        <v>0.60722838188393502</v>
      </c>
      <c r="E2244" s="62">
        <f ca="1">IF(_xlfn.NORM.INV(D2244,'Input Parameters'!$E$17,'Input Parameters'!$F$17)&lt;3500,3500,IF(_xlfn.NORM.INV(D2244,'Input Parameters'!$E$17,'Input Parameters'!$F$17)&gt;5500,5500,_xlfn.NORM.INV(D2244,'Input Parameters'!$E$17,'Input Parameters'!$F$17)))</f>
        <v>4990.4717236841052</v>
      </c>
      <c r="F2244" s="10">
        <f t="shared" ca="1" si="315"/>
        <v>0.72734011450339553</v>
      </c>
      <c r="G2244" s="64">
        <f ca="1">_xlfn.NORM.INV(F2244,'Input Parameters'!$E$20,'Input Parameters'!$F$20)</f>
        <v>286.70208057781008</v>
      </c>
      <c r="H2244" s="57">
        <f ca="1">EXP(E2244*(1/'Input Parameters'!$E$23-1/G2244))</f>
        <v>0.69077171618084532</v>
      </c>
      <c r="I2244" s="10">
        <f t="shared" ca="1" si="316"/>
        <v>0.40286908864973969</v>
      </c>
      <c r="J2244" s="30">
        <f ca="1">_xlfn.BETA.INV(I2244,'Input Parameters'!$L$26,'Input Parameters'!$M$26,'Input Parameters'!$J$26,'Input Parameters'!$K$26)</f>
        <v>0.62113957054294777</v>
      </c>
      <c r="K2244" s="168">
        <f ca="1">('Input Parameters'!$E$27/'Input Parameters'!$E$38)^$J2244</f>
        <v>1.1615104734004268E-2</v>
      </c>
      <c r="L2244" s="69">
        <f ca="1">$H2244*$C2244*'Input Parameters'!$E$25*K2244</f>
        <v>1.9320590326586968</v>
      </c>
      <c r="M2244" s="24">
        <f t="shared" ca="1" si="317"/>
        <v>0.3749464799556127</v>
      </c>
      <c r="N2244" s="15">
        <f ca="1">_xlfn.NORM.INV(M2244,'Input Parameters'!$E$29,'Input Parameters'!$F$29)</f>
        <v>9.9968121949173289E-2</v>
      </c>
      <c r="O2244" s="8">
        <f t="shared" ca="1" si="318"/>
        <v>0.69115701708863131</v>
      </c>
      <c r="P2244" s="30">
        <f ca="1">_xlfn.LOGNORM.INV(O2244,'Input Parameters'!$H$30,'Input Parameters'!$I$30)</f>
        <v>3.3967569498991264</v>
      </c>
      <c r="Q2244" s="10">
        <f t="shared" ca="1" si="319"/>
        <v>0.62691789909586071</v>
      </c>
      <c r="R2244" s="30">
        <f>IF('Input Parameters'!$E$32=0,0,_xlfn.BETA.INV(Q2244,'Input Parameters'!$L$32,'Input Parameters'!$M$32,'Input Parameters'!$J$32,'Input Parameters'!$K$32))</f>
        <v>0</v>
      </c>
      <c r="S2244" s="10">
        <f t="shared" ca="1" si="320"/>
        <v>0.68832497250938673</v>
      </c>
      <c r="T2244" s="26">
        <f ca="1">_xlfn.LOGNORM.INV(S2244,'Input Parameters'!$H$34,'Input Parameters'!$I$34)</f>
        <v>53.586382204663067</v>
      </c>
      <c r="U2244" s="10">
        <f t="shared" ca="1" si="321"/>
        <v>0.50856185768306317</v>
      </c>
      <c r="V2244" s="30">
        <f ca="1">_xlfn.BETA.INV(U2244,'Input Parameters'!$L$36,'Input Parameters'!$M$36,'Input Parameters'!$J$36,'Input Parameters'!$K$36)</f>
        <v>0.58916599142111814</v>
      </c>
      <c r="W2244" s="2">
        <f ca="1">N2244+(P2244-N2244)*(1-ERF((T2244-R2244)/(2*SQRT(L2244*'Input Parameters'!$E$38))))</f>
        <v>0.12110148223293501</v>
      </c>
      <c r="X2244">
        <f t="shared" ca="1" si="322"/>
        <v>1</v>
      </c>
      <c r="Y2244" s="7"/>
    </row>
    <row r="2245" spans="1:25" ht="15" customHeight="1" x14ac:dyDescent="0.25">
      <c r="A2245" s="139">
        <v>2238</v>
      </c>
      <c r="B2245" s="10">
        <f t="shared" ref="B2245:B2308" ca="1" si="323">RAND()</f>
        <v>0.5893539837484818</v>
      </c>
      <c r="C2245" s="60">
        <f ca="1">_xlfn.NORM.INV(B2245,'Input Parameters'!$E$15,'Input Parameters'!$F$15)</f>
        <v>283.20860381898211</v>
      </c>
      <c r="D2245" s="10">
        <f t="shared" ref="D2245:D2308" ca="1" si="324">RAND()</f>
        <v>0.91706168681413647</v>
      </c>
      <c r="E2245" s="62">
        <f ca="1">IF(_xlfn.NORM.INV(D2245,'Input Parameters'!$E$17,'Input Parameters'!$F$17)&lt;3500,3500,IF(_xlfn.NORM.INV(D2245,'Input Parameters'!$E$17,'Input Parameters'!$F$17)&gt;5500,5500,_xlfn.NORM.INV(D2245,'Input Parameters'!$E$17,'Input Parameters'!$F$17)))</f>
        <v>5500</v>
      </c>
      <c r="F2245" s="10">
        <f t="shared" ref="F2245:F2308" ca="1" si="325">RAND()</f>
        <v>0.24416075784135505</v>
      </c>
      <c r="G2245" s="64">
        <f ca="1">_xlfn.NORM.INV(F2245,'Input Parameters'!$E$20,'Input Parameters'!$F$20)</f>
        <v>278.00702773191972</v>
      </c>
      <c r="H2245" s="57">
        <f ca="1">EXP(E2245*(1/'Input Parameters'!$E$23-1/G2245))</f>
        <v>0.36505277298714917</v>
      </c>
      <c r="I2245" s="10">
        <f t="shared" ref="I2245:I2308" ca="1" si="326">RAND()</f>
        <v>0.76984971127153867</v>
      </c>
      <c r="J2245" s="30">
        <f ca="1">_xlfn.BETA.INV(I2245,'Input Parameters'!$L$26,'Input Parameters'!$M$26,'Input Parameters'!$J$26,'Input Parameters'!$K$26)</f>
        <v>0.77165454489431584</v>
      </c>
      <c r="K2245" s="168">
        <f ca="1">('Input Parameters'!$E$27/'Input Parameters'!$E$38)^$J2245</f>
        <v>3.9458283092058408E-3</v>
      </c>
      <c r="L2245" s="69">
        <f ca="1">$H2245*$C2245*'Input Parameters'!$E$25*K2245</f>
        <v>0.40794374553998719</v>
      </c>
      <c r="M2245" s="24">
        <f t="shared" ref="M2245:M2308" ca="1" si="327">RAND()</f>
        <v>0.20885652331724136</v>
      </c>
      <c r="N2245" s="15">
        <f ca="1">_xlfn.NORM.INV(M2245,'Input Parameters'!$E$29,'Input Parameters'!$F$29)</f>
        <v>9.9918960474937105E-2</v>
      </c>
      <c r="O2245" s="8">
        <f t="shared" ref="O2245:O2308" ca="1" si="328">RAND()</f>
        <v>0.53313755181049316</v>
      </c>
      <c r="P2245" s="30">
        <f ca="1">_xlfn.LOGNORM.INV(O2245,'Input Parameters'!$H$30,'Input Parameters'!$I$30)</f>
        <v>2.7907862065737796</v>
      </c>
      <c r="Q2245" s="10">
        <f t="shared" ref="Q2245:Q2308" ca="1" si="329">RAND()</f>
        <v>0.74577920756576943</v>
      </c>
      <c r="R2245" s="30">
        <f>IF('Input Parameters'!$E$32=0,0,_xlfn.BETA.INV(Q2245,'Input Parameters'!$L$32,'Input Parameters'!$M$32,'Input Parameters'!$J$32,'Input Parameters'!$K$32))</f>
        <v>0</v>
      </c>
      <c r="S2245" s="10">
        <f t="shared" ref="S2245:S2308" ca="1" si="330">RAND()</f>
        <v>0.84546347548719969</v>
      </c>
      <c r="T2245" s="26">
        <f ca="1">_xlfn.LOGNORM.INV(S2245,'Input Parameters'!$H$34,'Input Parameters'!$I$34)</f>
        <v>57.21395741446085</v>
      </c>
      <c r="U2245" s="10">
        <f t="shared" ref="U2245:U2308" ca="1" si="331">RAND()</f>
        <v>0.42446452690231384</v>
      </c>
      <c r="V2245" s="30">
        <f ca="1">_xlfn.BETA.INV(U2245,'Input Parameters'!$L$36,'Input Parameters'!$M$36,'Input Parameters'!$J$36,'Input Parameters'!$K$36)</f>
        <v>0.55740855877383777</v>
      </c>
      <c r="W2245" s="2">
        <f ca="1">N2245+(P2245-N2245)*(1-ERF((T2245-R2245)/(2*SQRT(L2245*'Input Parameters'!$E$38))))</f>
        <v>9.9918961117212018E-2</v>
      </c>
      <c r="X2245">
        <f t="shared" ca="1" si="322"/>
        <v>1</v>
      </c>
      <c r="Y2245" s="7"/>
    </row>
    <row r="2246" spans="1:25" ht="15" customHeight="1" x14ac:dyDescent="0.25">
      <c r="A2246" s="139">
        <v>2239</v>
      </c>
      <c r="B2246" s="10">
        <f t="shared" ca="1" si="323"/>
        <v>0.215358282261918</v>
      </c>
      <c r="C2246" s="60">
        <f ca="1">_xlfn.NORM.INV(B2246,'Input Parameters'!$E$15,'Input Parameters'!$F$15)</f>
        <v>228.26460914783308</v>
      </c>
      <c r="D2246" s="10">
        <f t="shared" ca="1" si="324"/>
        <v>0.79455722191327416</v>
      </c>
      <c r="E2246" s="62">
        <f ca="1">IF(_xlfn.NORM.INV(D2246,'Input Parameters'!$E$17,'Input Parameters'!$F$17)&lt;3500,3500,IF(_xlfn.NORM.INV(D2246,'Input Parameters'!$E$17,'Input Parameters'!$F$17)&gt;5500,5500,_xlfn.NORM.INV(D2246,'Input Parameters'!$E$17,'Input Parameters'!$F$17)))</f>
        <v>5375.6353685053746</v>
      </c>
      <c r="F2246" s="10">
        <f t="shared" ca="1" si="325"/>
        <v>0.45508949330562909</v>
      </c>
      <c r="G2246" s="64">
        <f ca="1">_xlfn.NORM.INV(F2246,'Input Parameters'!$E$20,'Input Parameters'!$F$20)</f>
        <v>281.8941543787185</v>
      </c>
      <c r="H2246" s="57">
        <f ca="1">EXP(E2246*(1/'Input Parameters'!$E$23-1/G2246))</f>
        <v>0.48758409510658696</v>
      </c>
      <c r="I2246" s="10">
        <f t="shared" ca="1" si="326"/>
        <v>0.73020231573122707</v>
      </c>
      <c r="J2246" s="30">
        <f ca="1">_xlfn.BETA.INV(I2246,'Input Parameters'!$L$26,'Input Parameters'!$M$26,'Input Parameters'!$J$26,'Input Parameters'!$K$26)</f>
        <v>0.75436965340568807</v>
      </c>
      <c r="K2246" s="168">
        <f ca="1">('Input Parameters'!$E$27/'Input Parameters'!$E$38)^$J2246</f>
        <v>4.4666729894992079E-3</v>
      </c>
      <c r="L2246" s="69">
        <f ca="1">$H2246*$C2246*'Input Parameters'!$E$25*K2246</f>
        <v>0.49713263198955127</v>
      </c>
      <c r="M2246" s="24">
        <f t="shared" ca="1" si="327"/>
        <v>0.20084281217982558</v>
      </c>
      <c r="N2246" s="15">
        <f ca="1">_xlfn.NORM.INV(M2246,'Input Parameters'!$E$29,'Input Parameters'!$F$29)</f>
        <v>9.9916138541656666E-2</v>
      </c>
      <c r="O2246" s="8">
        <f t="shared" ca="1" si="328"/>
        <v>0.10715664961937132</v>
      </c>
      <c r="P2246" s="30">
        <f ca="1">_xlfn.LOGNORM.INV(O2246,'Input Parameters'!$H$30,'Input Parameters'!$I$30)</f>
        <v>1.492484057964061</v>
      </c>
      <c r="Q2246" s="10">
        <f t="shared" ca="1" si="329"/>
        <v>0.10793514075840149</v>
      </c>
      <c r="R2246" s="30">
        <f>IF('Input Parameters'!$E$32=0,0,_xlfn.BETA.INV(Q2246,'Input Parameters'!$L$32,'Input Parameters'!$M$32,'Input Parameters'!$J$32,'Input Parameters'!$K$32))</f>
        <v>0</v>
      </c>
      <c r="S2246" s="10">
        <f t="shared" ca="1" si="330"/>
        <v>9.178164256774779E-2</v>
      </c>
      <c r="T2246" s="26">
        <f ca="1">_xlfn.LOGNORM.INV(S2246,'Input Parameters'!$H$34,'Input Parameters'!$I$34)</f>
        <v>42.715217826086466</v>
      </c>
      <c r="U2246" s="10">
        <f t="shared" ca="1" si="331"/>
        <v>0.57833691130308595</v>
      </c>
      <c r="V2246" s="30">
        <f ca="1">_xlfn.BETA.INV(U2246,'Input Parameters'!$L$36,'Input Parameters'!$M$36,'Input Parameters'!$J$36,'Input Parameters'!$K$36)</f>
        <v>0.6165659198039628</v>
      </c>
      <c r="W2246" s="2">
        <f ca="1">N2246+(P2246-N2246)*(1-ERF((T2246-R2246)/(2*SQRT(L2246*'Input Parameters'!$E$38))))</f>
        <v>9.9941721308523121E-2</v>
      </c>
      <c r="X2246">
        <f t="shared" ca="1" si="322"/>
        <v>1</v>
      </c>
      <c r="Y2246" s="7"/>
    </row>
    <row r="2247" spans="1:25" ht="15" customHeight="1" x14ac:dyDescent="0.25">
      <c r="A2247" s="139">
        <v>2240</v>
      </c>
      <c r="B2247" s="10">
        <f t="shared" ca="1" si="323"/>
        <v>0.15549289207504258</v>
      </c>
      <c r="C2247" s="60">
        <f ca="1">_xlfn.NORM.INV(B2247,'Input Parameters'!$E$15,'Input Parameters'!$F$15)</f>
        <v>216.06080594847469</v>
      </c>
      <c r="D2247" s="10">
        <f t="shared" ca="1" si="324"/>
        <v>0.88726973870607428</v>
      </c>
      <c r="E2247" s="62">
        <f ca="1">IF(_xlfn.NORM.INV(D2247,'Input Parameters'!$E$17,'Input Parameters'!$F$17)&lt;3500,3500,IF(_xlfn.NORM.INV(D2247,'Input Parameters'!$E$17,'Input Parameters'!$F$17)&gt;5500,5500,_xlfn.NORM.INV(D2247,'Input Parameters'!$E$17,'Input Parameters'!$F$17)))</f>
        <v>5500</v>
      </c>
      <c r="F2247" s="10">
        <f t="shared" ca="1" si="325"/>
        <v>0.49923257568203938</v>
      </c>
      <c r="G2247" s="64">
        <f ca="1">_xlfn.NORM.INV(F2247,'Input Parameters'!$E$20,'Input Parameters'!$F$20)</f>
        <v>282.63711155384112</v>
      </c>
      <c r="H2247" s="57">
        <f ca="1">EXP(E2247*(1/'Input Parameters'!$E$23-1/G2247))</f>
        <v>0.50478502050332186</v>
      </c>
      <c r="I2247" s="10">
        <f t="shared" ca="1" si="326"/>
        <v>0.92793679352774749</v>
      </c>
      <c r="J2247" s="30">
        <f ca="1">_xlfn.BETA.INV(I2247,'Input Parameters'!$L$26,'Input Parameters'!$M$26,'Input Parameters'!$J$26,'Input Parameters'!$K$26)</f>
        <v>0.85828296443185648</v>
      </c>
      <c r="K2247" s="168">
        <f ca="1">('Input Parameters'!$E$27/'Input Parameters'!$E$38)^$J2247</f>
        <v>2.1196928269332678E-3</v>
      </c>
      <c r="L2247" s="69">
        <f ca="1">$H2247*$C2247*'Input Parameters'!$E$25*K2247</f>
        <v>0.23118272612189839</v>
      </c>
      <c r="M2247" s="24">
        <f t="shared" ca="1" si="327"/>
        <v>0.29707575718912571</v>
      </c>
      <c r="N2247" s="15">
        <f ca="1">_xlfn.NORM.INV(M2247,'Input Parameters'!$E$29,'Input Parameters'!$F$29)</f>
        <v>9.9946717036040231E-2</v>
      </c>
      <c r="O2247" s="8">
        <f t="shared" ca="1" si="328"/>
        <v>0.58249758776748328</v>
      </c>
      <c r="P2247" s="30">
        <f ca="1">_xlfn.LOGNORM.INV(O2247,'Input Parameters'!$H$30,'Input Parameters'!$I$30)</f>
        <v>2.9607165361166436</v>
      </c>
      <c r="Q2247" s="10">
        <f t="shared" ca="1" si="329"/>
        <v>0.77337484866053241</v>
      </c>
      <c r="R2247" s="30">
        <f>IF('Input Parameters'!$E$32=0,0,_xlfn.BETA.INV(Q2247,'Input Parameters'!$L$32,'Input Parameters'!$M$32,'Input Parameters'!$J$32,'Input Parameters'!$K$32))</f>
        <v>0</v>
      </c>
      <c r="S2247" s="10">
        <f t="shared" ca="1" si="330"/>
        <v>0.28873744001464041</v>
      </c>
      <c r="T2247" s="26">
        <f ca="1">_xlfn.LOGNORM.INV(S2247,'Input Parameters'!$H$34,'Input Parameters'!$I$34)</f>
        <v>47.029702917067851</v>
      </c>
      <c r="U2247" s="10">
        <f t="shared" ca="1" si="331"/>
        <v>0.97903844450070066</v>
      </c>
      <c r="V2247" s="30">
        <f ca="1">_xlfn.BETA.INV(U2247,'Input Parameters'!$L$36,'Input Parameters'!$M$36,'Input Parameters'!$J$36,'Input Parameters'!$K$36)</f>
        <v>0.94305372405008225</v>
      </c>
      <c r="W2247" s="2">
        <f ca="1">N2247+(P2247-N2247)*(1-ERF((T2247-R2247)/(2*SQRT(L2247*'Input Parameters'!$E$38))))</f>
        <v>9.9946717049294059E-2</v>
      </c>
      <c r="X2247">
        <f t="shared" ca="1" si="322"/>
        <v>1</v>
      </c>
      <c r="Y2247" s="7"/>
    </row>
    <row r="2248" spans="1:25" ht="15" customHeight="1" x14ac:dyDescent="0.25">
      <c r="A2248" s="139">
        <v>2241</v>
      </c>
      <c r="B2248" s="10">
        <f t="shared" ca="1" si="323"/>
        <v>0.27537042929716826</v>
      </c>
      <c r="C2248" s="60">
        <f ca="1">_xlfn.NORM.INV(B2248,'Input Parameters'!$E$15,'Input Parameters'!$F$15)</f>
        <v>238.63266594008357</v>
      </c>
      <c r="D2248" s="10">
        <f t="shared" ca="1" si="324"/>
        <v>1.6540966412945779E-2</v>
      </c>
      <c r="E2248" s="62">
        <f ca="1">IF(_xlfn.NORM.INV(D2248,'Input Parameters'!$E$17,'Input Parameters'!$F$17)&lt;3500,3500,IF(_xlfn.NORM.INV(D2248,'Input Parameters'!$E$17,'Input Parameters'!$F$17)&gt;5500,5500,_xlfn.NORM.INV(D2248,'Input Parameters'!$E$17,'Input Parameters'!$F$17)))</f>
        <v>3500</v>
      </c>
      <c r="F2248" s="10">
        <f t="shared" ca="1" si="325"/>
        <v>0.94168696712430766</v>
      </c>
      <c r="G2248" s="64">
        <f ca="1">_xlfn.NORM.INV(F2248,'Input Parameters'!$E$20,'Input Parameters'!$F$20)</f>
        <v>293.16292899174181</v>
      </c>
      <c r="H2248" s="57">
        <f ca="1">EXP(E2248*(1/'Input Parameters'!$E$23-1/G2248))</f>
        <v>1.0096300480980702</v>
      </c>
      <c r="I2248" s="10">
        <f t="shared" ca="1" si="326"/>
        <v>0.38787215678303888</v>
      </c>
      <c r="J2248" s="30">
        <f ca="1">_xlfn.BETA.INV(I2248,'Input Parameters'!$L$26,'Input Parameters'!$M$26,'Input Parameters'!$J$26,'Input Parameters'!$K$26)</f>
        <v>0.61465150081059061</v>
      </c>
      <c r="K2248" s="168">
        <f ca="1">('Input Parameters'!$E$27/'Input Parameters'!$E$38)^$J2248</f>
        <v>1.2168436920360055E-2</v>
      </c>
      <c r="L2248" s="69">
        <f ca="1">$H2248*$C2248*'Input Parameters'!$E$25*K2248</f>
        <v>2.9317501467013094</v>
      </c>
      <c r="M2248" s="24">
        <f t="shared" ca="1" si="327"/>
        <v>0.71014959361059693</v>
      </c>
      <c r="N2248" s="15">
        <f ca="1">_xlfn.NORM.INV(M2248,'Input Parameters'!$E$29,'Input Parameters'!$F$29)</f>
        <v>0.10005538217920953</v>
      </c>
      <c r="O2248" s="8">
        <f t="shared" ca="1" si="328"/>
        <v>0.27085570681294813</v>
      </c>
      <c r="P2248" s="30">
        <f ca="1">_xlfn.LOGNORM.INV(O2248,'Input Parameters'!$H$30,'Input Parameters'!$I$30)</f>
        <v>2.0112994698948725</v>
      </c>
      <c r="Q2248" s="10">
        <f t="shared" ca="1" si="329"/>
        <v>9.957091714996158E-2</v>
      </c>
      <c r="R2248" s="30">
        <f>IF('Input Parameters'!$E$32=0,0,_xlfn.BETA.INV(Q2248,'Input Parameters'!$L$32,'Input Parameters'!$M$32,'Input Parameters'!$J$32,'Input Parameters'!$K$32))</f>
        <v>0</v>
      </c>
      <c r="S2248" s="10">
        <f t="shared" ca="1" si="330"/>
        <v>6.3512629242729601E-2</v>
      </c>
      <c r="T2248" s="26">
        <f ca="1">_xlfn.LOGNORM.INV(S2248,'Input Parameters'!$H$34,'Input Parameters'!$I$34)</f>
        <v>41.684978413311867</v>
      </c>
      <c r="U2248" s="10">
        <f t="shared" ca="1" si="331"/>
        <v>9.491802624501311E-2</v>
      </c>
      <c r="V2248" s="30">
        <f ca="1">_xlfn.BETA.INV(U2248,'Input Parameters'!$L$36,'Input Parameters'!$M$36,'Input Parameters'!$J$36,'Input Parameters'!$K$36)</f>
        <v>0.41360806131666544</v>
      </c>
      <c r="W2248" s="2">
        <f ca="1">N2248+(P2248-N2248)*(1-ERF((T2248-R2248)/(2*SQRT(L2248*'Input Parameters'!$E$38))))</f>
        <v>0.26282531529348307</v>
      </c>
      <c r="X2248">
        <f t="shared" ref="X2248:X2311" ca="1" si="332">IF(W2248&gt;V2248,0,1)</f>
        <v>1</v>
      </c>
      <c r="Y2248" s="7"/>
    </row>
    <row r="2249" spans="1:25" ht="15" customHeight="1" x14ac:dyDescent="0.25">
      <c r="A2249" s="139">
        <v>2242</v>
      </c>
      <c r="B2249" s="10">
        <f t="shared" ca="1" si="323"/>
        <v>0.22807449231254839</v>
      </c>
      <c r="C2249" s="60">
        <f ca="1">_xlfn.NORM.INV(B2249,'Input Parameters'!$E$15,'Input Parameters'!$F$15)</f>
        <v>230.5820836962011</v>
      </c>
      <c r="D2249" s="10">
        <f t="shared" ca="1" si="324"/>
        <v>0.6051226549354598</v>
      </c>
      <c r="E2249" s="62">
        <f ca="1">IF(_xlfn.NORM.INV(D2249,'Input Parameters'!$E$17,'Input Parameters'!$F$17)&lt;3500,3500,IF(_xlfn.NORM.INV(D2249,'Input Parameters'!$E$17,'Input Parameters'!$F$17)&gt;5500,5500,_xlfn.NORM.INV(D2249,'Input Parameters'!$E$17,'Input Parameters'!$F$17)))</f>
        <v>4986.640422538263</v>
      </c>
      <c r="F2249" s="10">
        <f t="shared" ca="1" si="325"/>
        <v>0.31171548272273142</v>
      </c>
      <c r="G2249" s="64">
        <f ca="1">_xlfn.NORM.INV(F2249,'Input Parameters'!$E$20,'Input Parameters'!$F$20)</f>
        <v>279.36034279767483</v>
      </c>
      <c r="H2249" s="57">
        <f ca="1">EXP(E2249*(1/'Input Parameters'!$E$23-1/G2249))</f>
        <v>0.43746351638756775</v>
      </c>
      <c r="I2249" s="10">
        <f t="shared" ca="1" si="326"/>
        <v>0.94917041375087252</v>
      </c>
      <c r="J2249" s="30">
        <f ca="1">_xlfn.BETA.INV(I2249,'Input Parameters'!$L$26,'Input Parameters'!$M$26,'Input Parameters'!$J$26,'Input Parameters'!$K$26)</f>
        <v>0.87575936298693569</v>
      </c>
      <c r="K2249" s="168">
        <f ca="1">('Input Parameters'!$E$27/'Input Parameters'!$E$38)^$J2249</f>
        <v>1.8699516281165474E-3</v>
      </c>
      <c r="L2249" s="69">
        <f ca="1">$H2249*$C2249*'Input Parameters'!$E$25*K2249</f>
        <v>0.18862435657765494</v>
      </c>
      <c r="M2249" s="24">
        <f t="shared" ca="1" si="327"/>
        <v>6.1152541973619523E-2</v>
      </c>
      <c r="N2249" s="15">
        <f ca="1">_xlfn.NORM.INV(M2249,'Input Parameters'!$E$29,'Input Parameters'!$F$29)</f>
        <v>9.984548297319433E-2</v>
      </c>
      <c r="O2249" s="8">
        <f t="shared" ca="1" si="328"/>
        <v>0.94429243951023578</v>
      </c>
      <c r="P2249" s="30">
        <f ca="1">_xlfn.LOGNORM.INV(O2249,'Input Parameters'!$H$30,'Input Parameters'!$I$30)</f>
        <v>5.6916870132521638</v>
      </c>
      <c r="Q2249" s="10">
        <f t="shared" ca="1" si="329"/>
        <v>6.0550599021607199E-2</v>
      </c>
      <c r="R2249" s="30">
        <f>IF('Input Parameters'!$E$32=0,0,_xlfn.BETA.INV(Q2249,'Input Parameters'!$L$32,'Input Parameters'!$M$32,'Input Parameters'!$J$32,'Input Parameters'!$K$32))</f>
        <v>0</v>
      </c>
      <c r="S2249" s="10">
        <f t="shared" ca="1" si="330"/>
        <v>0.90859690204726118</v>
      </c>
      <c r="T2249" s="26">
        <f ca="1">_xlfn.LOGNORM.INV(S2249,'Input Parameters'!$H$34,'Input Parameters'!$I$34)</f>
        <v>59.50258633479968</v>
      </c>
      <c r="U2249" s="10">
        <f t="shared" ca="1" si="331"/>
        <v>0.88459046437489408</v>
      </c>
      <c r="V2249" s="30">
        <f ca="1">_xlfn.BETA.INV(U2249,'Input Parameters'!$L$36,'Input Parameters'!$M$36,'Input Parameters'!$J$36,'Input Parameters'!$K$36)</f>
        <v>0.7870010763721087</v>
      </c>
      <c r="W2249" s="2">
        <f ca="1">N2249+(P2249-N2249)*(1-ERF((T2249-R2249)/(2*SQRT(L2249*'Input Parameters'!$E$38))))</f>
        <v>9.984548297319433E-2</v>
      </c>
      <c r="X2249">
        <f t="shared" ca="1" si="332"/>
        <v>1</v>
      </c>
      <c r="Y2249" s="7"/>
    </row>
    <row r="2250" spans="1:25" ht="15" customHeight="1" x14ac:dyDescent="0.25">
      <c r="A2250" s="139">
        <v>2243</v>
      </c>
      <c r="B2250" s="10">
        <f t="shared" ca="1" si="323"/>
        <v>0.97880354478079079</v>
      </c>
      <c r="C2250" s="60">
        <f ca="1">_xlfn.NORM.INV(B2250,'Input Parameters'!$E$15,'Input Parameters'!$F$15)</f>
        <v>380.96049898931301</v>
      </c>
      <c r="D2250" s="10">
        <f t="shared" ca="1" si="324"/>
        <v>0.99807264637862192</v>
      </c>
      <c r="E2250" s="62">
        <f ca="1">IF(_xlfn.NORM.INV(D2250,'Input Parameters'!$E$17,'Input Parameters'!$F$17)&lt;3500,3500,IF(_xlfn.NORM.INV(D2250,'Input Parameters'!$E$17,'Input Parameters'!$F$17)&gt;5500,5500,_xlfn.NORM.INV(D2250,'Input Parameters'!$E$17,'Input Parameters'!$F$17)))</f>
        <v>5500</v>
      </c>
      <c r="F2250" s="10">
        <f t="shared" ca="1" si="325"/>
        <v>6.8787387920269505E-2</v>
      </c>
      <c r="G2250" s="64">
        <f ca="1">_xlfn.NORM.INV(F2250,'Input Parameters'!$E$20,'Input Parameters'!$F$20)</f>
        <v>272.70128278153675</v>
      </c>
      <c r="H2250" s="57">
        <f ca="1">EXP(E2250*(1/'Input Parameters'!$E$23-1/G2250))</f>
        <v>0.24842122743066827</v>
      </c>
      <c r="I2250" s="10">
        <f t="shared" ca="1" si="326"/>
        <v>0.88913064840595568</v>
      </c>
      <c r="J2250" s="30">
        <f ca="1">_xlfn.BETA.INV(I2250,'Input Parameters'!$L$26,'Input Parameters'!$M$26,'Input Parameters'!$J$26,'Input Parameters'!$K$26)</f>
        <v>0.83228401917610073</v>
      </c>
      <c r="K2250" s="168">
        <f ca="1">('Input Parameters'!$E$27/'Input Parameters'!$E$38)^$J2250</f>
        <v>2.5542591920126746E-3</v>
      </c>
      <c r="L2250" s="69">
        <f ca="1">$H2250*$C2250*'Input Parameters'!$E$25*K2250</f>
        <v>0.24173170492952314</v>
      </c>
      <c r="M2250" s="24">
        <f t="shared" ca="1" si="327"/>
        <v>0.74879832416474534</v>
      </c>
      <c r="N2250" s="15">
        <f ca="1">_xlfn.NORM.INV(M2250,'Input Parameters'!$E$29,'Input Parameters'!$F$29)</f>
        <v>0.10006707130438597</v>
      </c>
      <c r="O2250" s="8">
        <f t="shared" ca="1" si="328"/>
        <v>0.3810769884030335</v>
      </c>
      <c r="P2250" s="30">
        <f ca="1">_xlfn.LOGNORM.INV(O2250,'Input Parameters'!$H$30,'Input Parameters'!$I$30)</f>
        <v>2.325820445367802</v>
      </c>
      <c r="Q2250" s="10">
        <f t="shared" ca="1" si="329"/>
        <v>0.48604044116987888</v>
      </c>
      <c r="R2250" s="30">
        <f>IF('Input Parameters'!$E$32=0,0,_xlfn.BETA.INV(Q2250,'Input Parameters'!$L$32,'Input Parameters'!$M$32,'Input Parameters'!$J$32,'Input Parameters'!$K$32))</f>
        <v>0</v>
      </c>
      <c r="S2250" s="10">
        <f t="shared" ca="1" si="330"/>
        <v>0.75893622990169662</v>
      </c>
      <c r="T2250" s="26">
        <f ca="1">_xlfn.LOGNORM.INV(S2250,'Input Parameters'!$H$34,'Input Parameters'!$I$34)</f>
        <v>55.018227049606743</v>
      </c>
      <c r="U2250" s="10">
        <f t="shared" ca="1" si="331"/>
        <v>0.56531351581920197</v>
      </c>
      <c r="V2250" s="30">
        <f ca="1">_xlfn.BETA.INV(U2250,'Input Parameters'!$L$36,'Input Parameters'!$M$36,'Input Parameters'!$J$36,'Input Parameters'!$K$36)</f>
        <v>0.61133737621170514</v>
      </c>
      <c r="W2250" s="2">
        <f ca="1">N2250+(P2250-N2250)*(1-ERF((T2250-R2250)/(2*SQRT(L2250*'Input Parameters'!$E$38))))</f>
        <v>0.10006707130439166</v>
      </c>
      <c r="X2250">
        <f t="shared" ca="1" si="332"/>
        <v>1</v>
      </c>
      <c r="Y2250" s="7"/>
    </row>
    <row r="2251" spans="1:25" ht="15" customHeight="1" x14ac:dyDescent="0.25">
      <c r="A2251" s="139">
        <v>2244</v>
      </c>
      <c r="B2251" s="10">
        <f t="shared" ca="1" si="323"/>
        <v>0.38301523190773978</v>
      </c>
      <c r="C2251" s="60">
        <f ca="1">_xlfn.NORM.INV(B2251,'Input Parameters'!$E$15,'Input Parameters'!$F$15)</f>
        <v>254.84079341396824</v>
      </c>
      <c r="D2251" s="10">
        <f t="shared" ca="1" si="324"/>
        <v>7.8231888857753784E-2</v>
      </c>
      <c r="E2251" s="62">
        <f ca="1">IF(_xlfn.NORM.INV(D2251,'Input Parameters'!$E$17,'Input Parameters'!$F$17)&lt;3500,3500,IF(_xlfn.NORM.INV(D2251,'Input Parameters'!$E$17,'Input Parameters'!$F$17)&gt;5500,5500,_xlfn.NORM.INV(D2251,'Input Parameters'!$E$17,'Input Parameters'!$F$17)))</f>
        <v>3808.054148983284</v>
      </c>
      <c r="F2251" s="10">
        <f t="shared" ca="1" si="325"/>
        <v>0.42064889248535053</v>
      </c>
      <c r="G2251" s="64">
        <f ca="1">_xlfn.NORM.INV(F2251,'Input Parameters'!$E$20,'Input Parameters'!$F$20)</f>
        <v>281.30843397809389</v>
      </c>
      <c r="H2251" s="57">
        <f ca="1">EXP(E2251*(1/'Input Parameters'!$E$23-1/G2251))</f>
        <v>0.5845228837912998</v>
      </c>
      <c r="I2251" s="10">
        <f t="shared" ca="1" si="326"/>
        <v>0.93601226260865877</v>
      </c>
      <c r="J2251" s="30">
        <f ca="1">_xlfn.BETA.INV(I2251,'Input Parameters'!$L$26,'Input Parameters'!$M$26,'Input Parameters'!$J$26,'Input Parameters'!$K$26)</f>
        <v>0.86455131736140178</v>
      </c>
      <c r="K2251" s="168">
        <f ca="1">('Input Parameters'!$E$27/'Input Parameters'!$E$38)^$J2251</f>
        <v>2.0264958936369484E-3</v>
      </c>
      <c r="L2251" s="69">
        <f ca="1">$H2251*$C2251*'Input Parameters'!$E$25*K2251</f>
        <v>0.30186738656308076</v>
      </c>
      <c r="M2251" s="24">
        <f t="shared" ca="1" si="327"/>
        <v>0.99299891530765461</v>
      </c>
      <c r="N2251" s="15">
        <f ca="1">_xlfn.NORM.INV(M2251,'Input Parameters'!$E$29,'Input Parameters'!$F$29)</f>
        <v>0.10024572077315151</v>
      </c>
      <c r="O2251" s="8">
        <f t="shared" ca="1" si="328"/>
        <v>0.28193813883653951</v>
      </c>
      <c r="P2251" s="30">
        <f ca="1">_xlfn.LOGNORM.INV(O2251,'Input Parameters'!$H$30,'Input Parameters'!$I$30)</f>
        <v>2.0430272495104216</v>
      </c>
      <c r="Q2251" s="10">
        <f t="shared" ca="1" si="329"/>
        <v>0.54854039905064034</v>
      </c>
      <c r="R2251" s="30">
        <f>IF('Input Parameters'!$E$32=0,0,_xlfn.BETA.INV(Q2251,'Input Parameters'!$L$32,'Input Parameters'!$M$32,'Input Parameters'!$J$32,'Input Parameters'!$K$32))</f>
        <v>0</v>
      </c>
      <c r="S2251" s="10">
        <f t="shared" ca="1" si="330"/>
        <v>0.62952366096169265</v>
      </c>
      <c r="T2251" s="26">
        <f ca="1">_xlfn.LOGNORM.INV(S2251,'Input Parameters'!$H$34,'Input Parameters'!$I$34)</f>
        <v>52.525995182041335</v>
      </c>
      <c r="U2251" s="10">
        <f t="shared" ca="1" si="331"/>
        <v>0.59882638913646036</v>
      </c>
      <c r="V2251" s="30">
        <f ca="1">_xlfn.BETA.INV(U2251,'Input Parameters'!$L$36,'Input Parameters'!$M$36,'Input Parameters'!$J$36,'Input Parameters'!$K$36)</f>
        <v>0.62492700802678525</v>
      </c>
      <c r="W2251" s="2">
        <f ca="1">N2251+(P2251-N2251)*(1-ERF((T2251-R2251)/(2*SQRT(L2251*'Input Parameters'!$E$38))))</f>
        <v>0.10024572079994737</v>
      </c>
      <c r="X2251">
        <f t="shared" ca="1" si="332"/>
        <v>1</v>
      </c>
      <c r="Y2251" s="7"/>
    </row>
    <row r="2252" spans="1:25" ht="15" customHeight="1" x14ac:dyDescent="0.25">
      <c r="A2252" s="139">
        <v>2245</v>
      </c>
      <c r="B2252" s="10">
        <f t="shared" ca="1" si="323"/>
        <v>0.17761428694295645</v>
      </c>
      <c r="C2252" s="60">
        <f ca="1">_xlfn.NORM.INV(B2252,'Input Parameters'!$E$15,'Input Parameters'!$F$15)</f>
        <v>220.86562739334366</v>
      </c>
      <c r="D2252" s="10">
        <f t="shared" ca="1" si="324"/>
        <v>0.1550143689086062</v>
      </c>
      <c r="E2252" s="62">
        <f ca="1">IF(_xlfn.NORM.INV(D2252,'Input Parameters'!$E$17,'Input Parameters'!$F$17)&lt;3500,3500,IF(_xlfn.NORM.INV(D2252,'Input Parameters'!$E$17,'Input Parameters'!$F$17)&gt;5500,5500,_xlfn.NORM.INV(D2252,'Input Parameters'!$E$17,'Input Parameters'!$F$17)))</f>
        <v>4089.3867859232078</v>
      </c>
      <c r="F2252" s="10">
        <f t="shared" ca="1" si="325"/>
        <v>0.33927630391953933</v>
      </c>
      <c r="G2252" s="64">
        <f ca="1">_xlfn.NORM.INV(F2252,'Input Parameters'!$E$20,'Input Parameters'!$F$20)</f>
        <v>279.87325847861524</v>
      </c>
      <c r="H2252" s="57">
        <f ca="1">EXP(E2252*(1/'Input Parameters'!$E$23-1/G2252))</f>
        <v>0.52143320691932749</v>
      </c>
      <c r="I2252" s="10">
        <f t="shared" ca="1" si="326"/>
        <v>0.59422168630675465</v>
      </c>
      <c r="J2252" s="30">
        <f ca="1">_xlfn.BETA.INV(I2252,'Input Parameters'!$L$26,'Input Parameters'!$M$26,'Input Parameters'!$J$26,'Input Parameters'!$K$26)</f>
        <v>0.69897453867701231</v>
      </c>
      <c r="K2252" s="168">
        <f ca="1">('Input Parameters'!$E$27/'Input Parameters'!$E$38)^$J2252</f>
        <v>6.6458613516843104E-3</v>
      </c>
      <c r="L2252" s="69">
        <f ca="1">$H2252*$C2252*'Input Parameters'!$E$25*K2252</f>
        <v>0.76538173703852674</v>
      </c>
      <c r="M2252" s="24">
        <f t="shared" ca="1" si="327"/>
        <v>0.84444508171242738</v>
      </c>
      <c r="N2252" s="15">
        <f ca="1">_xlfn.NORM.INV(M2252,'Input Parameters'!$E$29,'Input Parameters'!$F$29)</f>
        <v>0.1001012896005504</v>
      </c>
      <c r="O2252" s="8">
        <f t="shared" ca="1" si="328"/>
        <v>0.73877184264561269</v>
      </c>
      <c r="P2252" s="30">
        <f ca="1">_xlfn.LOGNORM.INV(O2252,'Input Parameters'!$H$30,'Input Parameters'!$I$30)</f>
        <v>3.6297292526790961</v>
      </c>
      <c r="Q2252" s="10">
        <f t="shared" ca="1" si="329"/>
        <v>0.46071873250159878</v>
      </c>
      <c r="R2252" s="30">
        <f>IF('Input Parameters'!$E$32=0,0,_xlfn.BETA.INV(Q2252,'Input Parameters'!$L$32,'Input Parameters'!$M$32,'Input Parameters'!$J$32,'Input Parameters'!$K$32))</f>
        <v>0</v>
      </c>
      <c r="S2252" s="10">
        <f t="shared" ca="1" si="330"/>
        <v>0.87424687362376896</v>
      </c>
      <c r="T2252" s="26">
        <f ca="1">_xlfn.LOGNORM.INV(S2252,'Input Parameters'!$H$34,'Input Parameters'!$I$34)</f>
        <v>58.144212758515053</v>
      </c>
      <c r="U2252" s="10">
        <f t="shared" ca="1" si="331"/>
        <v>0.85380125641641369</v>
      </c>
      <c r="V2252" s="30">
        <f ca="1">_xlfn.BETA.INV(U2252,'Input Parameters'!$L$36,'Input Parameters'!$M$36,'Input Parameters'!$J$36,'Input Parameters'!$K$36)</f>
        <v>0.7608936083621054</v>
      </c>
      <c r="W2252" s="2">
        <f ca="1">N2252+(P2252-N2252)*(1-ERF((T2252-R2252)/(2*SQRT(L2252*'Input Parameters'!$E$38))))</f>
        <v>0.10011049445489614</v>
      </c>
      <c r="X2252">
        <f t="shared" ca="1" si="332"/>
        <v>1</v>
      </c>
      <c r="Y2252" s="7"/>
    </row>
    <row r="2253" spans="1:25" ht="15" customHeight="1" x14ac:dyDescent="0.25">
      <c r="A2253" s="139">
        <v>2246</v>
      </c>
      <c r="B2253" s="10">
        <f t="shared" ca="1" si="323"/>
        <v>0.23920520272592727</v>
      </c>
      <c r="C2253" s="60">
        <f ca="1">_xlfn.NORM.INV(B2253,'Input Parameters'!$E$15,'Input Parameters'!$F$15)</f>
        <v>232.55155479980988</v>
      </c>
      <c r="D2253" s="10">
        <f t="shared" ca="1" si="324"/>
        <v>0.95078514358085342</v>
      </c>
      <c r="E2253" s="62">
        <f ca="1">IF(_xlfn.NORM.INV(D2253,'Input Parameters'!$E$17,'Input Parameters'!$F$17)&lt;3500,3500,IF(_xlfn.NORM.INV(D2253,'Input Parameters'!$E$17,'Input Parameters'!$F$17)&gt;5500,5500,_xlfn.NORM.INV(D2253,'Input Parameters'!$E$17,'Input Parameters'!$F$17)))</f>
        <v>5500</v>
      </c>
      <c r="F2253" s="10">
        <f t="shared" ca="1" si="325"/>
        <v>0.88174605306824638</v>
      </c>
      <c r="G2253" s="64">
        <f ca="1">_xlfn.NORM.INV(F2253,'Input Parameters'!$E$20,'Input Parameters'!$F$20)</f>
        <v>290.58119515586048</v>
      </c>
      <c r="H2253" s="57">
        <f ca="1">EXP(E2253*(1/'Input Parameters'!$E$23-1/G2253))</f>
        <v>0.85931056282858032</v>
      </c>
      <c r="I2253" s="10">
        <f t="shared" ca="1" si="326"/>
        <v>0.85021640758823491</v>
      </c>
      <c r="J2253" s="30">
        <f ca="1">_xlfn.BETA.INV(I2253,'Input Parameters'!$L$26,'Input Parameters'!$M$26,'Input Parameters'!$J$26,'Input Parameters'!$K$26)</f>
        <v>0.81036942848101012</v>
      </c>
      <c r="K2253" s="168">
        <f ca="1">('Input Parameters'!$E$27/'Input Parameters'!$E$38)^$J2253</f>
        <v>2.989051511572945E-3</v>
      </c>
      <c r="L2253" s="69">
        <f ca="1">$H2253*$C2253*'Input Parameters'!$E$25*K2253</f>
        <v>0.59731414200725086</v>
      </c>
      <c r="M2253" s="24">
        <f t="shared" ca="1" si="327"/>
        <v>0.22187987171904788</v>
      </c>
      <c r="N2253" s="15">
        <f ca="1">_xlfn.NORM.INV(M2253,'Input Parameters'!$E$29,'Input Parameters'!$F$29)</f>
        <v>9.9923414022643056E-2</v>
      </c>
      <c r="O2253" s="8">
        <f t="shared" ca="1" si="328"/>
        <v>0.69894215717057373</v>
      </c>
      <c r="P2253" s="30">
        <f ca="1">_xlfn.LOGNORM.INV(O2253,'Input Parameters'!$H$30,'Input Parameters'!$I$30)</f>
        <v>3.4326108398708719</v>
      </c>
      <c r="Q2253" s="10">
        <f t="shared" ca="1" si="329"/>
        <v>0.25684594494892088</v>
      </c>
      <c r="R2253" s="30">
        <f>IF('Input Parameters'!$E$32=0,0,_xlfn.BETA.INV(Q2253,'Input Parameters'!$L$32,'Input Parameters'!$M$32,'Input Parameters'!$J$32,'Input Parameters'!$K$32))</f>
        <v>0</v>
      </c>
      <c r="S2253" s="10">
        <f t="shared" ca="1" si="330"/>
        <v>2.6572041387749823E-2</v>
      </c>
      <c r="T2253" s="26">
        <f ca="1">_xlfn.LOGNORM.INV(S2253,'Input Parameters'!$H$34,'Input Parameters'!$I$34)</f>
        <v>39.621108896375723</v>
      </c>
      <c r="U2253" s="10">
        <f t="shared" ca="1" si="331"/>
        <v>0.32347224186785151</v>
      </c>
      <c r="V2253" s="30">
        <f ca="1">_xlfn.BETA.INV(U2253,'Input Parameters'!$L$36,'Input Parameters'!$M$36,'Input Parameters'!$J$36,'Input Parameters'!$K$36)</f>
        <v>0.51930222840161844</v>
      </c>
      <c r="W2253" s="2">
        <f ca="1">N2253+(P2253-N2253)*(1-ERF((T2253-R2253)/(2*SQRT(L2253*'Input Parameters'!$E$38))))</f>
        <v>0.10088636320799198</v>
      </c>
      <c r="X2253">
        <f t="shared" ca="1" si="332"/>
        <v>1</v>
      </c>
      <c r="Y2253" s="7"/>
    </row>
    <row r="2254" spans="1:25" ht="15" customHeight="1" x14ac:dyDescent="0.25">
      <c r="A2254" s="139">
        <v>2247</v>
      </c>
      <c r="B2254" s="10">
        <f t="shared" ca="1" si="323"/>
        <v>0.64620018428222381</v>
      </c>
      <c r="C2254" s="60">
        <f ca="1">_xlfn.NORM.INV(B2254,'Input Parameters'!$E$15,'Input Parameters'!$F$15)</f>
        <v>291.2941730713971</v>
      </c>
      <c r="D2254" s="10">
        <f t="shared" ca="1" si="324"/>
        <v>8.4896433061831034E-2</v>
      </c>
      <c r="E2254" s="62">
        <f ca="1">IF(_xlfn.NORM.INV(D2254,'Input Parameters'!$E$17,'Input Parameters'!$F$17)&lt;3500,3500,IF(_xlfn.NORM.INV(D2254,'Input Parameters'!$E$17,'Input Parameters'!$F$17)&gt;5500,5500,_xlfn.NORM.INV(D2254,'Input Parameters'!$E$17,'Input Parameters'!$F$17)))</f>
        <v>3838.9912290065886</v>
      </c>
      <c r="F2254" s="10">
        <f t="shared" ca="1" si="325"/>
        <v>0.5129767420446314</v>
      </c>
      <c r="G2254" s="64">
        <f ca="1">_xlfn.NORM.INV(F2254,'Input Parameters'!$E$20,'Input Parameters'!$F$20)</f>
        <v>282.86797516510228</v>
      </c>
      <c r="H2254" s="57">
        <f ca="1">EXP(E2254*(1/'Input Parameters'!$E$23-1/G2254))</f>
        <v>0.62745589136228042</v>
      </c>
      <c r="I2254" s="10">
        <f t="shared" ca="1" si="326"/>
        <v>0.1168438277749857</v>
      </c>
      <c r="J2254" s="30">
        <f ca="1">_xlfn.BETA.INV(I2254,'Input Parameters'!$L$26,'Input Parameters'!$M$26,'Input Parameters'!$J$26,'Input Parameters'!$K$26)</f>
        <v>0.46001043184513873</v>
      </c>
      <c r="K2254" s="168">
        <f ca="1">('Input Parameters'!$E$27/'Input Parameters'!$E$38)^$J2254</f>
        <v>3.6895497442558579E-2</v>
      </c>
      <c r="L2254" s="69">
        <f ca="1">$H2254*$C2254*'Input Parameters'!$E$25*K2254</f>
        <v>6.7435466894483191</v>
      </c>
      <c r="M2254" s="24">
        <f t="shared" ca="1" si="327"/>
        <v>0.66863981265985717</v>
      </c>
      <c r="N2254" s="15">
        <f ca="1">_xlfn.NORM.INV(M2254,'Input Parameters'!$E$29,'Input Parameters'!$F$29)</f>
        <v>0.10004361603757082</v>
      </c>
      <c r="O2254" s="8">
        <f t="shared" ca="1" si="328"/>
        <v>0.49187230202336429</v>
      </c>
      <c r="P2254" s="30">
        <f ca="1">_xlfn.LOGNORM.INV(O2254,'Input Parameters'!$H$30,'Input Parameters'!$I$30)</f>
        <v>2.6575801191005213</v>
      </c>
      <c r="Q2254" s="10">
        <f t="shared" ca="1" si="329"/>
        <v>0.56433099642632023</v>
      </c>
      <c r="R2254" s="30">
        <f>IF('Input Parameters'!$E$32=0,0,_xlfn.BETA.INV(Q2254,'Input Parameters'!$L$32,'Input Parameters'!$M$32,'Input Parameters'!$J$32,'Input Parameters'!$K$32))</f>
        <v>0</v>
      </c>
      <c r="S2254" s="10">
        <f t="shared" ca="1" si="330"/>
        <v>8.3063549320896879E-2</v>
      </c>
      <c r="T2254" s="26">
        <f ca="1">_xlfn.LOGNORM.INV(S2254,'Input Parameters'!$H$34,'Input Parameters'!$I$34)</f>
        <v>42.424255078197916</v>
      </c>
      <c r="U2254" s="10">
        <f t="shared" ca="1" si="331"/>
        <v>0.21515713858519758</v>
      </c>
      <c r="V2254" s="30">
        <f ca="1">_xlfn.BETA.INV(U2254,'Input Parameters'!$L$36,'Input Parameters'!$M$36,'Input Parameters'!$J$36,'Input Parameters'!$K$36)</f>
        <v>0.47541005164274014</v>
      </c>
      <c r="W2254" s="2">
        <f ca="1">N2254+(P2254-N2254)*(1-ERF((T2254-R2254)/(2*SQRT(L2254*'Input Parameters'!$E$38))))</f>
        <v>0.73434044887366667</v>
      </c>
      <c r="X2254">
        <f t="shared" ca="1" si="332"/>
        <v>0</v>
      </c>
      <c r="Y2254" s="7"/>
    </row>
    <row r="2255" spans="1:25" ht="15" customHeight="1" x14ac:dyDescent="0.25">
      <c r="A2255" s="139">
        <v>2248</v>
      </c>
      <c r="B2255" s="10">
        <f t="shared" ca="1" si="323"/>
        <v>0.58162038847596353</v>
      </c>
      <c r="C2255" s="60">
        <f ca="1">_xlfn.NORM.INV(B2255,'Input Parameters'!$E$15,'Input Parameters'!$F$15)</f>
        <v>282.1332471157852</v>
      </c>
      <c r="D2255" s="10">
        <f t="shared" ca="1" si="324"/>
        <v>0.93353430537534776</v>
      </c>
      <c r="E2255" s="62">
        <f ca="1">IF(_xlfn.NORM.INV(D2255,'Input Parameters'!$E$17,'Input Parameters'!$F$17)&lt;3500,3500,IF(_xlfn.NORM.INV(D2255,'Input Parameters'!$E$17,'Input Parameters'!$F$17)&gt;5500,5500,_xlfn.NORM.INV(D2255,'Input Parameters'!$E$17,'Input Parameters'!$F$17)))</f>
        <v>5500</v>
      </c>
      <c r="F2255" s="10">
        <f t="shared" ca="1" si="325"/>
        <v>0.4148520700383056</v>
      </c>
      <c r="G2255" s="64">
        <f ca="1">_xlfn.NORM.INV(F2255,'Input Parameters'!$E$20,'Input Parameters'!$F$20)</f>
        <v>281.20895706811194</v>
      </c>
      <c r="H2255" s="57">
        <f ca="1">EXP(E2255*(1/'Input Parameters'!$E$23-1/G2255))</f>
        <v>0.45728404587023153</v>
      </c>
      <c r="I2255" s="10">
        <f t="shared" ca="1" si="326"/>
        <v>0.91345744424515229</v>
      </c>
      <c r="J2255" s="30">
        <f ca="1">_xlfn.BETA.INV(I2255,'Input Parameters'!$L$26,'Input Parameters'!$M$26,'Input Parameters'!$J$26,'Input Parameters'!$K$26)</f>
        <v>0.84790573230227406</v>
      </c>
      <c r="K2255" s="168">
        <f ca="1">('Input Parameters'!$E$27/'Input Parameters'!$E$38)^$J2255</f>
        <v>2.2834953512102579E-3</v>
      </c>
      <c r="L2255" s="69">
        <f ca="1">$H2255*$C2255*'Input Parameters'!$E$25*K2255</f>
        <v>0.29460522744233952</v>
      </c>
      <c r="M2255" s="24">
        <f t="shared" ca="1" si="327"/>
        <v>0.57746751352694403</v>
      </c>
      <c r="N2255" s="15">
        <f ca="1">_xlfn.NORM.INV(M2255,'Input Parameters'!$E$29,'Input Parameters'!$F$29)</f>
        <v>0.10001954189623781</v>
      </c>
      <c r="O2255" s="8">
        <f t="shared" ca="1" si="328"/>
        <v>0.27832139738531525</v>
      </c>
      <c r="P2255" s="30">
        <f ca="1">_xlfn.LOGNORM.INV(O2255,'Input Parameters'!$H$30,'Input Parameters'!$I$30)</f>
        <v>2.0326866876221992</v>
      </c>
      <c r="Q2255" s="10">
        <f t="shared" ca="1" si="329"/>
        <v>0.34361812869868547</v>
      </c>
      <c r="R2255" s="30">
        <f>IF('Input Parameters'!$E$32=0,0,_xlfn.BETA.INV(Q2255,'Input Parameters'!$L$32,'Input Parameters'!$M$32,'Input Parameters'!$J$32,'Input Parameters'!$K$32))</f>
        <v>0</v>
      </c>
      <c r="S2255" s="10">
        <f t="shared" ca="1" si="330"/>
        <v>0.45594836640844971</v>
      </c>
      <c r="T2255" s="26">
        <f ca="1">_xlfn.LOGNORM.INV(S2255,'Input Parameters'!$H$34,'Input Parameters'!$I$34)</f>
        <v>49.717999595996957</v>
      </c>
      <c r="U2255" s="10">
        <f t="shared" ca="1" si="331"/>
        <v>0.65199746188626218</v>
      </c>
      <c r="V2255" s="30">
        <f ca="1">_xlfn.BETA.INV(U2255,'Input Parameters'!$L$36,'Input Parameters'!$M$36,'Input Parameters'!$J$36,'Input Parameters'!$K$36)</f>
        <v>0.64758339480866756</v>
      </c>
      <c r="W2255" s="2">
        <f ca="1">N2255+(P2255-N2255)*(1-ERF((T2255-R2255)/(2*SQRT(L2255*'Input Parameters'!$E$38))))</f>
        <v>0.10001954207698528</v>
      </c>
      <c r="X2255">
        <f t="shared" ca="1" si="332"/>
        <v>1</v>
      </c>
      <c r="Y2255" s="7"/>
    </row>
    <row r="2256" spans="1:25" ht="15" customHeight="1" x14ac:dyDescent="0.25">
      <c r="A2256" s="139">
        <v>2249</v>
      </c>
      <c r="B2256" s="10">
        <f t="shared" ca="1" si="323"/>
        <v>0.30434148763312574</v>
      </c>
      <c r="C2256" s="60">
        <f ca="1">_xlfn.NORM.INV(B2256,'Input Parameters'!$E$15,'Input Parameters'!$F$15)</f>
        <v>243.22263391626353</v>
      </c>
      <c r="D2256" s="10">
        <f t="shared" ca="1" si="324"/>
        <v>0.50680076324705359</v>
      </c>
      <c r="E2256" s="62">
        <f ca="1">IF(_xlfn.NORM.INV(D2256,'Input Parameters'!$E$17,'Input Parameters'!$F$17)&lt;3500,3500,IF(_xlfn.NORM.INV(D2256,'Input Parameters'!$E$17,'Input Parameters'!$F$17)&gt;5500,5500,_xlfn.NORM.INV(D2256,'Input Parameters'!$E$17,'Input Parameters'!$F$17)))</f>
        <v>4811.9334678187442</v>
      </c>
      <c r="F2256" s="10">
        <f t="shared" ca="1" si="325"/>
        <v>0.99777401793441978</v>
      </c>
      <c r="G2256" s="64">
        <f ca="1">_xlfn.NORM.INV(F2256,'Input Parameters'!$E$20,'Input Parameters'!$F$20)</f>
        <v>301.70630540824135</v>
      </c>
      <c r="H2256" s="57">
        <f ca="1">EXP(E2256*(1/'Input Parameters'!$E$23-1/G2256))</f>
        <v>1.6127894875888023</v>
      </c>
      <c r="I2256" s="10">
        <f t="shared" ca="1" si="326"/>
        <v>5.6638524150800618E-2</v>
      </c>
      <c r="J2256" s="30">
        <f ca="1">_xlfn.BETA.INV(I2256,'Input Parameters'!$L$26,'Input Parameters'!$M$26,'Input Parameters'!$J$26,'Input Parameters'!$K$26)</f>
        <v>0.39422881756162587</v>
      </c>
      <c r="K2256" s="168">
        <f ca="1">('Input Parameters'!$E$27/'Input Parameters'!$E$38)^$J2256</f>
        <v>5.9142075297636598E-2</v>
      </c>
      <c r="L2256" s="69">
        <f ca="1">$H2256*$C2256*'Input Parameters'!$E$25*K2256</f>
        <v>23.199478957887365</v>
      </c>
      <c r="M2256" s="24">
        <f t="shared" ca="1" si="327"/>
        <v>0.2870786429794786</v>
      </c>
      <c r="N2256" s="15">
        <f ca="1">_xlfn.NORM.INV(M2256,'Input Parameters'!$E$29,'Input Parameters'!$F$29)</f>
        <v>9.9943806056734169E-2</v>
      </c>
      <c r="O2256" s="8">
        <f t="shared" ca="1" si="328"/>
        <v>0.92178774533943053</v>
      </c>
      <c r="P2256" s="30">
        <f ca="1">_xlfn.LOGNORM.INV(O2256,'Input Parameters'!$H$30,'Input Parameters'!$I$30)</f>
        <v>5.2409270604748368</v>
      </c>
      <c r="Q2256" s="10">
        <f t="shared" ca="1" si="329"/>
        <v>0.77169493440348613</v>
      </c>
      <c r="R2256" s="30">
        <f>IF('Input Parameters'!$E$32=0,0,_xlfn.BETA.INV(Q2256,'Input Parameters'!$L$32,'Input Parameters'!$M$32,'Input Parameters'!$J$32,'Input Parameters'!$K$32))</f>
        <v>0</v>
      </c>
      <c r="S2256" s="10">
        <f t="shared" ca="1" si="330"/>
        <v>0.27197945556894221</v>
      </c>
      <c r="T2256" s="26">
        <f ca="1">_xlfn.LOGNORM.INV(S2256,'Input Parameters'!$H$34,'Input Parameters'!$I$34)</f>
        <v>46.739210049141668</v>
      </c>
      <c r="U2256" s="10">
        <f t="shared" ca="1" si="331"/>
        <v>0.40183530534647438</v>
      </c>
      <c r="V2256" s="30">
        <f ca="1">_xlfn.BETA.INV(U2256,'Input Parameters'!$L$36,'Input Parameters'!$M$36,'Input Parameters'!$J$36,'Input Parameters'!$K$36)</f>
        <v>0.54893948464356712</v>
      </c>
      <c r="W2256" s="2">
        <f ca="1">N2256+(P2256-N2256)*(1-ERF((T2256-R2256)/(2*SQRT(L2256*'Input Parameters'!$E$38))))</f>
        <v>2.6324454590887902</v>
      </c>
      <c r="X2256">
        <f t="shared" ca="1" si="332"/>
        <v>0</v>
      </c>
      <c r="Y2256" s="7"/>
    </row>
    <row r="2257" spans="1:25" ht="15" customHeight="1" x14ac:dyDescent="0.25">
      <c r="A2257" s="139">
        <v>2250</v>
      </c>
      <c r="B2257" s="10">
        <f t="shared" ca="1" si="323"/>
        <v>9.3496717786363925E-2</v>
      </c>
      <c r="C2257" s="60">
        <f ca="1">_xlfn.NORM.INV(B2257,'Input Parameters'!$E$15,'Input Parameters'!$F$15)</f>
        <v>199.45756501925803</v>
      </c>
      <c r="D2257" s="10">
        <f t="shared" ca="1" si="324"/>
        <v>0.70510340445963182</v>
      </c>
      <c r="E2257" s="62">
        <f ca="1">IF(_xlfn.NORM.INV(D2257,'Input Parameters'!$E$17,'Input Parameters'!$F$17)&lt;3500,3500,IF(_xlfn.NORM.INV(D2257,'Input Parameters'!$E$17,'Input Parameters'!$F$17)&gt;5500,5500,_xlfn.NORM.INV(D2257,'Input Parameters'!$E$17,'Input Parameters'!$F$17)))</f>
        <v>5177.3950232680063</v>
      </c>
      <c r="F2257" s="10">
        <f t="shared" ca="1" si="325"/>
        <v>0.40458163294694871</v>
      </c>
      <c r="G2257" s="64">
        <f ca="1">_xlfn.NORM.INV(F2257,'Input Parameters'!$E$20,'Input Parameters'!$F$20)</f>
        <v>281.03191238616603</v>
      </c>
      <c r="H2257" s="57">
        <f ca="1">EXP(E2257*(1/'Input Parameters'!$E$23-1/G2257))</f>
        <v>0.47323922830523552</v>
      </c>
      <c r="I2257" s="10">
        <f t="shared" ca="1" si="326"/>
        <v>0.47569457583291674</v>
      </c>
      <c r="J2257" s="30">
        <f ca="1">_xlfn.BETA.INV(I2257,'Input Parameters'!$L$26,'Input Parameters'!$M$26,'Input Parameters'!$J$26,'Input Parameters'!$K$26)</f>
        <v>0.65154580181071431</v>
      </c>
      <c r="K2257" s="168">
        <f ca="1">('Input Parameters'!$E$27/'Input Parameters'!$E$38)^$J2257</f>
        <v>9.3390241315892651E-3</v>
      </c>
      <c r="L2257" s="69">
        <f ca="1">$H2257*$C2257*'Input Parameters'!$E$25*K2257</f>
        <v>0.88152117301914723</v>
      </c>
      <c r="M2257" s="24">
        <f t="shared" ca="1" si="327"/>
        <v>0.52357633588089514</v>
      </c>
      <c r="N2257" s="15">
        <f ca="1">_xlfn.NORM.INV(M2257,'Input Parameters'!$E$29,'Input Parameters'!$F$29)</f>
        <v>0.1000059131551375</v>
      </c>
      <c r="O2257" s="8">
        <f t="shared" ca="1" si="328"/>
        <v>0.47452672461475154</v>
      </c>
      <c r="P2257" s="30">
        <f ca="1">_xlfn.LOGNORM.INV(O2257,'Input Parameters'!$H$30,'Input Parameters'!$I$30)</f>
        <v>2.603502147431684</v>
      </c>
      <c r="Q2257" s="10">
        <f t="shared" ca="1" si="329"/>
        <v>0.86082947233433138</v>
      </c>
      <c r="R2257" s="30">
        <f>IF('Input Parameters'!$E$32=0,0,_xlfn.BETA.INV(Q2257,'Input Parameters'!$L$32,'Input Parameters'!$M$32,'Input Parameters'!$J$32,'Input Parameters'!$K$32))</f>
        <v>0</v>
      </c>
      <c r="S2257" s="10">
        <f t="shared" ca="1" si="330"/>
        <v>0.73140968943597395</v>
      </c>
      <c r="T2257" s="26">
        <f ca="1">_xlfn.LOGNORM.INV(S2257,'Input Parameters'!$H$34,'Input Parameters'!$I$34)</f>
        <v>54.433552033849317</v>
      </c>
      <c r="U2257" s="10">
        <f t="shared" ca="1" si="331"/>
        <v>0.3723495061458213</v>
      </c>
      <c r="V2257" s="30">
        <f ca="1">_xlfn.BETA.INV(U2257,'Input Parameters'!$L$36,'Input Parameters'!$M$36,'Input Parameters'!$J$36,'Input Parameters'!$K$36)</f>
        <v>0.53787498662492217</v>
      </c>
      <c r="W2257" s="2">
        <f ca="1">N2257+(P2257-N2257)*(1-ERF((T2257-R2257)/(2*SQRT(L2257*'Input Parameters'!$E$38))))</f>
        <v>0.10010955018060412</v>
      </c>
      <c r="X2257">
        <f t="shared" ca="1" si="332"/>
        <v>1</v>
      </c>
      <c r="Y2257" s="7"/>
    </row>
    <row r="2258" spans="1:25" ht="15" customHeight="1" x14ac:dyDescent="0.25">
      <c r="A2258" s="139">
        <v>2251</v>
      </c>
      <c r="B2258" s="10">
        <f t="shared" ca="1" si="323"/>
        <v>0.87120377174248342</v>
      </c>
      <c r="C2258" s="60">
        <f ca="1">_xlfn.NORM.INV(B2258,'Input Parameters'!$E$15,'Input Parameters'!$F$15)</f>
        <v>332.31958547959289</v>
      </c>
      <c r="D2258" s="10">
        <f t="shared" ca="1" si="324"/>
        <v>0.74417236198918957</v>
      </c>
      <c r="E2258" s="62">
        <f ca="1">IF(_xlfn.NORM.INV(D2258,'Input Parameters'!$E$17,'Input Parameters'!$F$17)&lt;3500,3500,IF(_xlfn.NORM.INV(D2258,'Input Parameters'!$E$17,'Input Parameters'!$F$17)&gt;5500,5500,_xlfn.NORM.INV(D2258,'Input Parameters'!$E$17,'Input Parameters'!$F$17)))</f>
        <v>5259.3837122318555</v>
      </c>
      <c r="F2258" s="10">
        <f t="shared" ca="1" si="325"/>
        <v>0.72222750680112069</v>
      </c>
      <c r="G2258" s="64">
        <f ca="1">_xlfn.NORM.INV(F2258,'Input Parameters'!$E$20,'Input Parameters'!$F$20)</f>
        <v>286.59945943654816</v>
      </c>
      <c r="H2258" s="57">
        <f ca="1">EXP(E2258*(1/'Input Parameters'!$E$23-1/G2258))</f>
        <v>0.67270463020748783</v>
      </c>
      <c r="I2258" s="10">
        <f t="shared" ca="1" si="326"/>
        <v>0.42879097648385756</v>
      </c>
      <c r="J2258" s="30">
        <f ca="1">_xlfn.BETA.INV(I2258,'Input Parameters'!$L$26,'Input Parameters'!$M$26,'Input Parameters'!$J$26,'Input Parameters'!$K$26)</f>
        <v>0.63214935618703583</v>
      </c>
      <c r="K2258" s="168">
        <f ca="1">('Input Parameters'!$E$27/'Input Parameters'!$E$38)^$J2258</f>
        <v>1.0733105418279539E-2</v>
      </c>
      <c r="L2258" s="69">
        <f ca="1">$H2258*$C2258*'Input Parameters'!$E$25*K2258</f>
        <v>2.3994170983621048</v>
      </c>
      <c r="M2258" s="24">
        <f t="shared" ca="1" si="327"/>
        <v>0.77252793905197503</v>
      </c>
      <c r="N2258" s="15">
        <f ca="1">_xlfn.NORM.INV(M2258,'Input Parameters'!$E$29,'Input Parameters'!$F$29)</f>
        <v>0.10007471978828199</v>
      </c>
      <c r="O2258" s="8">
        <f t="shared" ca="1" si="328"/>
        <v>0.96522949773789668</v>
      </c>
      <c r="P2258" s="30">
        <f ca="1">_xlfn.LOGNORM.INV(O2258,'Input Parameters'!$H$30,'Input Parameters'!$I$30)</f>
        <v>6.3240447163576654</v>
      </c>
      <c r="Q2258" s="10">
        <f t="shared" ca="1" si="329"/>
        <v>0.14509339561249868</v>
      </c>
      <c r="R2258" s="30">
        <f>IF('Input Parameters'!$E$32=0,0,_xlfn.BETA.INV(Q2258,'Input Parameters'!$L$32,'Input Parameters'!$M$32,'Input Parameters'!$J$32,'Input Parameters'!$K$32))</f>
        <v>0</v>
      </c>
      <c r="S2258" s="10">
        <f t="shared" ca="1" si="330"/>
        <v>0.95178647963829521</v>
      </c>
      <c r="T2258" s="26">
        <f ca="1">_xlfn.LOGNORM.INV(S2258,'Input Parameters'!$H$34,'Input Parameters'!$I$34)</f>
        <v>62.000521433614217</v>
      </c>
      <c r="U2258" s="10">
        <f t="shared" ca="1" si="331"/>
        <v>0.14320116322804266</v>
      </c>
      <c r="V2258" s="30">
        <f ca="1">_xlfn.BETA.INV(U2258,'Input Parameters'!$L$36,'Input Parameters'!$M$36,'Input Parameters'!$J$36,'Input Parameters'!$K$36)</f>
        <v>0.44142445806633568</v>
      </c>
      <c r="W2258" s="2">
        <f ca="1">N2258+(P2258-N2258)*(1-ERF((T2258-R2258)/(2*SQRT(L2258*'Input Parameters'!$E$38))))</f>
        <v>0.12902185324652601</v>
      </c>
      <c r="X2258">
        <f t="shared" ca="1" si="332"/>
        <v>1</v>
      </c>
      <c r="Y2258" s="7"/>
    </row>
    <row r="2259" spans="1:25" ht="15" customHeight="1" x14ac:dyDescent="0.25">
      <c r="A2259" s="139">
        <v>2252</v>
      </c>
      <c r="B2259" s="10">
        <f t="shared" ca="1" si="323"/>
        <v>0.62466441434900322</v>
      </c>
      <c r="C2259" s="60">
        <f ca="1">_xlfn.NORM.INV(B2259,'Input Parameters'!$E$15,'Input Parameters'!$F$15)</f>
        <v>288.18740911867548</v>
      </c>
      <c r="D2259" s="10">
        <f t="shared" ca="1" si="324"/>
        <v>0.19281266138177133</v>
      </c>
      <c r="E2259" s="62">
        <f ca="1">IF(_xlfn.NORM.INV(D2259,'Input Parameters'!$E$17,'Input Parameters'!$F$17)&lt;3500,3500,IF(_xlfn.NORM.INV(D2259,'Input Parameters'!$E$17,'Input Parameters'!$F$17)&gt;5500,5500,_xlfn.NORM.INV(D2259,'Input Parameters'!$E$17,'Input Parameters'!$F$17)))</f>
        <v>4192.6953084136239</v>
      </c>
      <c r="F2259" s="10">
        <f t="shared" ca="1" si="325"/>
        <v>0.65561279358240243</v>
      </c>
      <c r="G2259" s="64">
        <f ca="1">_xlfn.NORM.INV(F2259,'Input Parameters'!$E$20,'Input Parameters'!$F$20)</f>
        <v>285.33347620119542</v>
      </c>
      <c r="H2259" s="57">
        <f ca="1">EXP(E2259*(1/'Input Parameters'!$E$23-1/G2259))</f>
        <v>0.68321212151944055</v>
      </c>
      <c r="I2259" s="10">
        <f t="shared" ca="1" si="326"/>
        <v>0.40741671524411383</v>
      </c>
      <c r="J2259" s="30">
        <f ca="1">_xlfn.BETA.INV(I2259,'Input Parameters'!$L$26,'Input Parameters'!$M$26,'Input Parameters'!$J$26,'Input Parameters'!$K$26)</f>
        <v>0.62308892315561604</v>
      </c>
      <c r="K2259" s="168">
        <f ca="1">('Input Parameters'!$E$27/'Input Parameters'!$E$38)^$J2259</f>
        <v>1.1453823801527102E-2</v>
      </c>
      <c r="L2259" s="69">
        <f ca="1">$H2259*$C2259*'Input Parameters'!$E$25*K2259</f>
        <v>2.255179232257075</v>
      </c>
      <c r="M2259" s="24">
        <f t="shared" ca="1" si="327"/>
        <v>0.98374581593159149</v>
      </c>
      <c r="N2259" s="15">
        <f ca="1">_xlfn.NORM.INV(M2259,'Input Parameters'!$E$29,'Input Parameters'!$F$29)</f>
        <v>0.10021381032018137</v>
      </c>
      <c r="O2259" s="8">
        <f t="shared" ca="1" si="328"/>
        <v>0.96085351705515021</v>
      </c>
      <c r="P2259" s="30">
        <f ca="1">_xlfn.LOGNORM.INV(O2259,'Input Parameters'!$H$30,'Input Parameters'!$I$30)</f>
        <v>6.1641529730946507</v>
      </c>
      <c r="Q2259" s="10">
        <f t="shared" ca="1" si="329"/>
        <v>0.34681808015788085</v>
      </c>
      <c r="R2259" s="30">
        <f>IF('Input Parameters'!$E$32=0,0,_xlfn.BETA.INV(Q2259,'Input Parameters'!$L$32,'Input Parameters'!$M$32,'Input Parameters'!$J$32,'Input Parameters'!$K$32))</f>
        <v>0</v>
      </c>
      <c r="S2259" s="10">
        <f t="shared" ca="1" si="330"/>
        <v>0.1695967975427296</v>
      </c>
      <c r="T2259" s="26">
        <f ca="1">_xlfn.LOGNORM.INV(S2259,'Input Parameters'!$H$34,'Input Parameters'!$I$34)</f>
        <v>44.752041123416511</v>
      </c>
      <c r="U2259" s="10">
        <f t="shared" ca="1" si="331"/>
        <v>0.38313092898897494</v>
      </c>
      <c r="V2259" s="30">
        <f ca="1">_xlfn.BETA.INV(U2259,'Input Parameters'!$L$36,'Input Parameters'!$M$36,'Input Parameters'!$J$36,'Input Parameters'!$K$36)</f>
        <v>0.54192779918203438</v>
      </c>
      <c r="W2259" s="2">
        <f ca="1">N2259+(P2259-N2259)*(1-ERF((T2259-R2259)/(2*SQRT(L2259*'Input Parameters'!$E$38))))</f>
        <v>0.31305559319808141</v>
      </c>
      <c r="X2259">
        <f t="shared" ca="1" si="332"/>
        <v>1</v>
      </c>
      <c r="Y2259" s="7"/>
    </row>
    <row r="2260" spans="1:25" ht="15" customHeight="1" x14ac:dyDescent="0.25">
      <c r="A2260" s="139">
        <v>2253</v>
      </c>
      <c r="B2260" s="10">
        <f t="shared" ca="1" si="323"/>
        <v>0.25749649511443951</v>
      </c>
      <c r="C2260" s="60">
        <f ca="1">_xlfn.NORM.INV(B2260,'Input Parameters'!$E$15,'Input Parameters'!$F$15)</f>
        <v>235.68277925818109</v>
      </c>
      <c r="D2260" s="10">
        <f t="shared" ca="1" si="324"/>
        <v>1.7206443518273051E-2</v>
      </c>
      <c r="E2260" s="62">
        <f ca="1">IF(_xlfn.NORM.INV(D2260,'Input Parameters'!$E$17,'Input Parameters'!$F$17)&lt;3500,3500,IF(_xlfn.NORM.INV(D2260,'Input Parameters'!$E$17,'Input Parameters'!$F$17)&gt;5500,5500,_xlfn.NORM.INV(D2260,'Input Parameters'!$E$17,'Input Parameters'!$F$17)))</f>
        <v>3500</v>
      </c>
      <c r="F2260" s="10">
        <f t="shared" ca="1" si="325"/>
        <v>0.23425848571967001</v>
      </c>
      <c r="G2260" s="64">
        <f ca="1">_xlfn.NORM.INV(F2260,'Input Parameters'!$E$20,'Input Parameters'!$F$20)</f>
        <v>277.79320921050697</v>
      </c>
      <c r="H2260" s="57">
        <f ca="1">EXP(E2260*(1/'Input Parameters'!$E$23-1/G2260))</f>
        <v>0.52154359883754231</v>
      </c>
      <c r="I2260" s="10">
        <f t="shared" ca="1" si="326"/>
        <v>0.96516555556893735</v>
      </c>
      <c r="J2260" s="30">
        <f ca="1">_xlfn.BETA.INV(I2260,'Input Parameters'!$L$26,'Input Parameters'!$M$26,'Input Parameters'!$J$26,'Input Parameters'!$K$26)</f>
        <v>0.89184998015205197</v>
      </c>
      <c r="K2260" s="168">
        <f ca="1">('Input Parameters'!$E$27/'Input Parameters'!$E$38)^$J2260</f>
        <v>1.6661143586416342E-3</v>
      </c>
      <c r="L2260" s="69">
        <f ca="1">$H2260*$C2260*'Input Parameters'!$E$25*K2260</f>
        <v>0.20479685239945569</v>
      </c>
      <c r="M2260" s="24">
        <f t="shared" ca="1" si="327"/>
        <v>0.74378535306798765</v>
      </c>
      <c r="N2260" s="15">
        <f ca="1">_xlfn.NORM.INV(M2260,'Input Parameters'!$E$29,'Input Parameters'!$F$29)</f>
        <v>0.10006550597367395</v>
      </c>
      <c r="O2260" s="8">
        <f t="shared" ca="1" si="328"/>
        <v>0.38494646087925799</v>
      </c>
      <c r="P2260" s="30">
        <f ca="1">_xlfn.LOGNORM.INV(O2260,'Input Parameters'!$H$30,'Input Parameters'!$I$30)</f>
        <v>2.3369860410341792</v>
      </c>
      <c r="Q2260" s="10">
        <f t="shared" ca="1" si="329"/>
        <v>0.32082183099969985</v>
      </c>
      <c r="R2260" s="30">
        <f>IF('Input Parameters'!$E$32=0,0,_xlfn.BETA.INV(Q2260,'Input Parameters'!$L$32,'Input Parameters'!$M$32,'Input Parameters'!$J$32,'Input Parameters'!$K$32))</f>
        <v>0</v>
      </c>
      <c r="S2260" s="10">
        <f t="shared" ca="1" si="330"/>
        <v>0.36107273418610253</v>
      </c>
      <c r="T2260" s="26">
        <f ca="1">_xlfn.LOGNORM.INV(S2260,'Input Parameters'!$H$34,'Input Parameters'!$I$34)</f>
        <v>48.224506480519501</v>
      </c>
      <c r="U2260" s="10">
        <f t="shared" ca="1" si="331"/>
        <v>7.0100267063450628E-2</v>
      </c>
      <c r="V2260" s="30">
        <f ca="1">_xlfn.BETA.INV(U2260,'Input Parameters'!$L$36,'Input Parameters'!$M$36,'Input Parameters'!$J$36,'Input Parameters'!$K$36)</f>
        <v>0.39615524217866627</v>
      </c>
      <c r="W2260" s="2">
        <f ca="1">N2260+(P2260-N2260)*(1-ERF((T2260-R2260)/(2*SQRT(L2260*'Input Parameters'!$E$38))))</f>
        <v>0.10006550597378297</v>
      </c>
      <c r="X2260">
        <f t="shared" ca="1" si="332"/>
        <v>1</v>
      </c>
      <c r="Y2260" s="7"/>
    </row>
    <row r="2261" spans="1:25" ht="15" customHeight="1" x14ac:dyDescent="0.25">
      <c r="A2261" s="139">
        <v>2254</v>
      </c>
      <c r="B2261" s="10">
        <f t="shared" ca="1" si="323"/>
        <v>0.24856286988052068</v>
      </c>
      <c r="C2261" s="60">
        <f ca="1">_xlfn.NORM.INV(B2261,'Input Parameters'!$E$15,'Input Parameters'!$F$15)</f>
        <v>234.16881741783703</v>
      </c>
      <c r="D2261" s="10">
        <f t="shared" ca="1" si="324"/>
        <v>0.13183227914972462</v>
      </c>
      <c r="E2261" s="62">
        <f ca="1">IF(_xlfn.NORM.INV(D2261,'Input Parameters'!$E$17,'Input Parameters'!$F$17)&lt;3500,3500,IF(_xlfn.NORM.INV(D2261,'Input Parameters'!$E$17,'Input Parameters'!$F$17)&gt;5500,5500,_xlfn.NORM.INV(D2261,'Input Parameters'!$E$17,'Input Parameters'!$F$17)))</f>
        <v>4017.5598872485598</v>
      </c>
      <c r="F2261" s="10">
        <f t="shared" ca="1" si="325"/>
        <v>0.61183962995129737</v>
      </c>
      <c r="G2261" s="64">
        <f ca="1">_xlfn.NORM.INV(F2261,'Input Parameters'!$E$20,'Input Parameters'!$F$20)</f>
        <v>284.55358371953713</v>
      </c>
      <c r="H2261" s="57">
        <f ca="1">EXP(E2261*(1/'Input Parameters'!$E$23-1/G2261))</f>
        <v>0.66789285541576271</v>
      </c>
      <c r="I2261" s="10">
        <f t="shared" ca="1" si="326"/>
        <v>0.74020855439021815</v>
      </c>
      <c r="J2261" s="30">
        <f ca="1">_xlfn.BETA.INV(I2261,'Input Parameters'!$L$26,'Input Parameters'!$M$26,'Input Parameters'!$J$26,'Input Parameters'!$K$26)</f>
        <v>0.75865601618956424</v>
      </c>
      <c r="K2261" s="168">
        <f ca="1">('Input Parameters'!$E$27/'Input Parameters'!$E$38)^$J2261</f>
        <v>4.331429611189353E-3</v>
      </c>
      <c r="L2261" s="69">
        <f ca="1">$H2261*$C2261*'Input Parameters'!$E$25*K2261</f>
        <v>0.67743420562862466</v>
      </c>
      <c r="M2261" s="24">
        <f t="shared" ca="1" si="327"/>
        <v>0.94945682416125832</v>
      </c>
      <c r="N2261" s="15">
        <f ca="1">_xlfn.NORM.INV(M2261,'Input Parameters'!$E$29,'Input Parameters'!$F$29)</f>
        <v>0.10016396096676894</v>
      </c>
      <c r="O2261" s="8">
        <f t="shared" ca="1" si="328"/>
        <v>0.68179061175839084</v>
      </c>
      <c r="P2261" s="30">
        <f ca="1">_xlfn.LOGNORM.INV(O2261,'Input Parameters'!$H$30,'Input Parameters'!$I$30)</f>
        <v>3.3546266309320756</v>
      </c>
      <c r="Q2261" s="10">
        <f t="shared" ca="1" si="329"/>
        <v>0.29973683592171818</v>
      </c>
      <c r="R2261" s="30">
        <f>IF('Input Parameters'!$E$32=0,0,_xlfn.BETA.INV(Q2261,'Input Parameters'!$L$32,'Input Parameters'!$M$32,'Input Parameters'!$J$32,'Input Parameters'!$K$32))</f>
        <v>0</v>
      </c>
      <c r="S2261" s="10">
        <f t="shared" ca="1" si="330"/>
        <v>0.13553402203645659</v>
      </c>
      <c r="T2261" s="26">
        <f ca="1">_xlfn.LOGNORM.INV(S2261,'Input Parameters'!$H$34,'Input Parameters'!$I$34)</f>
        <v>43.952142812726258</v>
      </c>
      <c r="U2261" s="10">
        <f t="shared" ca="1" si="331"/>
        <v>0.35494303257535997</v>
      </c>
      <c r="V2261" s="30">
        <f ca="1">_xlfn.BETA.INV(U2261,'Input Parameters'!$L$36,'Input Parameters'!$M$36,'Input Parameters'!$J$36,'Input Parameters'!$K$36)</f>
        <v>0.53130504821616409</v>
      </c>
      <c r="W2261" s="2">
        <f ca="1">N2261+(P2261-N2261)*(1-ERF((T2261-R2261)/(2*SQRT(L2261*'Input Parameters'!$E$38))))</f>
        <v>0.10068262377281929</v>
      </c>
      <c r="X2261">
        <f t="shared" ca="1" si="332"/>
        <v>1</v>
      </c>
      <c r="Y2261" s="7"/>
    </row>
    <row r="2262" spans="1:25" ht="15" customHeight="1" x14ac:dyDescent="0.25">
      <c r="A2262" s="139">
        <v>2255</v>
      </c>
      <c r="B2262" s="10">
        <f t="shared" ca="1" si="323"/>
        <v>0.71263479227672621</v>
      </c>
      <c r="C2262" s="60">
        <f ca="1">_xlfn.NORM.INV(B2262,'Input Parameters'!$E$15,'Input Parameters'!$F$15)</f>
        <v>301.37505592381535</v>
      </c>
      <c r="D2262" s="10">
        <f t="shared" ca="1" si="324"/>
        <v>7.5472111638887784E-2</v>
      </c>
      <c r="E2262" s="62">
        <f ca="1">IF(_xlfn.NORM.INV(D2262,'Input Parameters'!$E$17,'Input Parameters'!$F$17)&lt;3500,3500,IF(_xlfn.NORM.INV(D2262,'Input Parameters'!$E$17,'Input Parameters'!$F$17)&gt;5500,5500,_xlfn.NORM.INV(D2262,'Input Parameters'!$E$17,'Input Parameters'!$F$17)))</f>
        <v>3794.6570083454026</v>
      </c>
      <c r="F2262" s="10">
        <f t="shared" ca="1" si="325"/>
        <v>0.90977553774083286</v>
      </c>
      <c r="G2262" s="64">
        <f ca="1">_xlfn.NORM.INV(F2262,'Input Parameters'!$E$20,'Input Parameters'!$F$20)</f>
        <v>291.62380630881074</v>
      </c>
      <c r="H2262" s="57">
        <f ca="1">EXP(E2262*(1/'Input Parameters'!$E$23-1/G2262))</f>
        <v>0.94372185131039166</v>
      </c>
      <c r="I2262" s="10">
        <f t="shared" ca="1" si="326"/>
        <v>0.79914447576688796</v>
      </c>
      <c r="J2262" s="30">
        <f ca="1">_xlfn.BETA.INV(I2262,'Input Parameters'!$L$26,'Input Parameters'!$M$26,'Input Parameters'!$J$26,'Input Parameters'!$K$26)</f>
        <v>0.78505835249107769</v>
      </c>
      <c r="K2262" s="168">
        <f ca="1">('Input Parameters'!$E$27/'Input Parameters'!$E$38)^$J2262</f>
        <v>3.5841203209712011E-3</v>
      </c>
      <c r="L2262" s="69">
        <f ca="1">$H2262*$C2262*'Input Parameters'!$E$25*K2262</f>
        <v>1.0193748059591234</v>
      </c>
      <c r="M2262" s="24">
        <f t="shared" ca="1" si="327"/>
        <v>0.84742781753908536</v>
      </c>
      <c r="N2262" s="15">
        <f ca="1">_xlfn.NORM.INV(M2262,'Input Parameters'!$E$29,'Input Parameters'!$F$29)</f>
        <v>0.10010254638696696</v>
      </c>
      <c r="O2262" s="8">
        <f t="shared" ca="1" si="328"/>
        <v>0.8019100033376676</v>
      </c>
      <c r="P2262" s="30">
        <f ca="1">_xlfn.LOGNORM.INV(O2262,'Input Parameters'!$H$30,'Input Parameters'!$I$30)</f>
        <v>4.0061802517352207</v>
      </c>
      <c r="Q2262" s="10">
        <f t="shared" ca="1" si="329"/>
        <v>0.17079702938437413</v>
      </c>
      <c r="R2262" s="30">
        <f>IF('Input Parameters'!$E$32=0,0,_xlfn.BETA.INV(Q2262,'Input Parameters'!$L$32,'Input Parameters'!$M$32,'Input Parameters'!$J$32,'Input Parameters'!$K$32))</f>
        <v>0</v>
      </c>
      <c r="S2262" s="10">
        <f t="shared" ca="1" si="330"/>
        <v>0.93353053516776996</v>
      </c>
      <c r="T2262" s="26">
        <f ca="1">_xlfn.LOGNORM.INV(S2262,'Input Parameters'!$H$34,'Input Parameters'!$I$34)</f>
        <v>60.778937390817006</v>
      </c>
      <c r="U2262" s="10">
        <f t="shared" ca="1" si="331"/>
        <v>0.13161959970602066</v>
      </c>
      <c r="V2262" s="30">
        <f ca="1">_xlfn.BETA.INV(U2262,'Input Parameters'!$L$36,'Input Parameters'!$M$36,'Input Parameters'!$J$36,'Input Parameters'!$K$36)</f>
        <v>0.43526373874401353</v>
      </c>
      <c r="W2262" s="2">
        <f ca="1">N2262+(P2262-N2262)*(1-ERF((T2262-R2262)/(2*SQRT(L2262*'Input Parameters'!$E$38))))</f>
        <v>0.10018359109114516</v>
      </c>
      <c r="X2262">
        <f t="shared" ca="1" si="332"/>
        <v>1</v>
      </c>
      <c r="Y2262" s="7"/>
    </row>
    <row r="2263" spans="1:25" ht="15" customHeight="1" x14ac:dyDescent="0.25">
      <c r="A2263" s="139">
        <v>2256</v>
      </c>
      <c r="B2263" s="10">
        <f t="shared" ca="1" si="323"/>
        <v>0.47643951863963874</v>
      </c>
      <c r="C2263" s="60">
        <f ca="1">_xlfn.NORM.INV(B2263,'Input Parameters'!$E$15,'Input Parameters'!$F$15)</f>
        <v>267.76481530710475</v>
      </c>
      <c r="D2263" s="10">
        <f t="shared" ca="1" si="324"/>
        <v>0.22483069737718742</v>
      </c>
      <c r="E2263" s="62">
        <f ca="1">IF(_xlfn.NORM.INV(D2263,'Input Parameters'!$E$17,'Input Parameters'!$F$17)&lt;3500,3500,IF(_xlfn.NORM.INV(D2263,'Input Parameters'!$E$17,'Input Parameters'!$F$17)&gt;5500,5500,_xlfn.NORM.INV(D2263,'Input Parameters'!$E$17,'Input Parameters'!$F$17)))</f>
        <v>4270.8142425612477</v>
      </c>
      <c r="F2263" s="10">
        <f t="shared" ca="1" si="325"/>
        <v>0.68103671988282666</v>
      </c>
      <c r="G2263" s="64">
        <f ca="1">_xlfn.NORM.INV(F2263,'Input Parameters'!$E$20,'Input Parameters'!$F$20)</f>
        <v>285.80301856856727</v>
      </c>
      <c r="H2263" s="57">
        <f ca="1">EXP(E2263*(1/'Input Parameters'!$E$23-1/G2263))</f>
        <v>0.69526835090241423</v>
      </c>
      <c r="I2263" s="10">
        <f t="shared" ca="1" si="326"/>
        <v>0.88834837308411962</v>
      </c>
      <c r="J2263" s="30">
        <f ca="1">_xlfn.BETA.INV(I2263,'Input Parameters'!$L$26,'Input Parameters'!$M$26,'Input Parameters'!$J$26,'Input Parameters'!$K$26)</f>
        <v>0.83181112323482997</v>
      </c>
      <c r="K2263" s="168">
        <f ca="1">('Input Parameters'!$E$27/'Input Parameters'!$E$38)^$J2263</f>
        <v>2.5629381905021213E-3</v>
      </c>
      <c r="L2263" s="69">
        <f ca="1">$H2263*$C2263*'Input Parameters'!$E$25*K2263</f>
        <v>0.47713810624402919</v>
      </c>
      <c r="M2263" s="24">
        <f t="shared" ca="1" si="327"/>
        <v>0.73087337537130537</v>
      </c>
      <c r="N2263" s="15">
        <f ca="1">_xlfn.NORM.INV(M2263,'Input Parameters'!$E$29,'Input Parameters'!$F$29)</f>
        <v>0.10006154565593307</v>
      </c>
      <c r="O2263" s="8">
        <f t="shared" ca="1" si="328"/>
        <v>0.20249916069554796</v>
      </c>
      <c r="P2263" s="30">
        <f ca="1">_xlfn.LOGNORM.INV(O2263,'Input Parameters'!$H$30,'Input Parameters'!$I$30)</f>
        <v>1.8106320785926895</v>
      </c>
      <c r="Q2263" s="10">
        <f t="shared" ca="1" si="329"/>
        <v>0.39324117761987187</v>
      </c>
      <c r="R2263" s="30">
        <f>IF('Input Parameters'!$E$32=0,0,_xlfn.BETA.INV(Q2263,'Input Parameters'!$L$32,'Input Parameters'!$M$32,'Input Parameters'!$J$32,'Input Parameters'!$K$32))</f>
        <v>0</v>
      </c>
      <c r="S2263" s="10">
        <f t="shared" ca="1" si="330"/>
        <v>0.9409096130849014</v>
      </c>
      <c r="T2263" s="26">
        <f ca="1">_xlfn.LOGNORM.INV(S2263,'Input Parameters'!$H$34,'Input Parameters'!$I$34)</f>
        <v>61.233513334866615</v>
      </c>
      <c r="U2263" s="10">
        <f t="shared" ca="1" si="331"/>
        <v>0.60496113883602221</v>
      </c>
      <c r="V2263" s="30">
        <f ca="1">_xlfn.BETA.INV(U2263,'Input Parameters'!$L$36,'Input Parameters'!$M$36,'Input Parameters'!$J$36,'Input Parameters'!$K$36)</f>
        <v>0.62746589551089893</v>
      </c>
      <c r="W2263" s="2">
        <f ca="1">N2263+(P2263-N2263)*(1-ERF((T2263-R2263)/(2*SQRT(L2263*'Input Parameters'!$E$38))))</f>
        <v>0.10006154628017401</v>
      </c>
      <c r="X2263">
        <f t="shared" ca="1" si="332"/>
        <v>1</v>
      </c>
      <c r="Y2263" s="7"/>
    </row>
    <row r="2264" spans="1:25" ht="15" customHeight="1" x14ac:dyDescent="0.25">
      <c r="A2264" s="139">
        <v>2257</v>
      </c>
      <c r="B2264" s="10">
        <f t="shared" ca="1" si="323"/>
        <v>0.21210936930556334</v>
      </c>
      <c r="C2264" s="60">
        <f ca="1">_xlfn.NORM.INV(B2264,'Input Parameters'!$E$15,'Input Parameters'!$F$15)</f>
        <v>227.65994239330743</v>
      </c>
      <c r="D2264" s="10">
        <f t="shared" ca="1" si="324"/>
        <v>0.30396407933728165</v>
      </c>
      <c r="E2264" s="62">
        <f ca="1">IF(_xlfn.NORM.INV(D2264,'Input Parameters'!$E$17,'Input Parameters'!$F$17)&lt;3500,3500,IF(_xlfn.NORM.INV(D2264,'Input Parameters'!$E$17,'Input Parameters'!$F$17)&gt;5500,5500,_xlfn.NORM.INV(D2264,'Input Parameters'!$E$17,'Input Parameters'!$F$17)))</f>
        <v>4440.8768215450036</v>
      </c>
      <c r="F2264" s="10">
        <f t="shared" ca="1" si="325"/>
        <v>4.8366600967970963E-2</v>
      </c>
      <c r="G2264" s="64">
        <f ca="1">_xlfn.NORM.INV(F2264,'Input Parameters'!$E$20,'Input Parameters'!$F$20)</f>
        <v>271.52195898165786</v>
      </c>
      <c r="H2264" s="57">
        <f ca="1">EXP(E2264*(1/'Input Parameters'!$E$23-1/G2264))</f>
        <v>0.30264802357668963</v>
      </c>
      <c r="I2264" s="10">
        <f t="shared" ca="1" si="326"/>
        <v>0.36728093885674329</v>
      </c>
      <c r="J2264" s="30">
        <f ca="1">_xlfn.BETA.INV(I2264,'Input Parameters'!$L$26,'Input Parameters'!$M$26,'Input Parameters'!$J$26,'Input Parameters'!$K$26)</f>
        <v>0.60557881220911125</v>
      </c>
      <c r="K2264" s="168">
        <f ca="1">('Input Parameters'!$E$27/'Input Parameters'!$E$38)^$J2264</f>
        <v>1.2986678126212273E-2</v>
      </c>
      <c r="L2264" s="69">
        <f ca="1">$H2264*$C2264*'Input Parameters'!$E$25*K2264</f>
        <v>0.89479292278531097</v>
      </c>
      <c r="M2264" s="24">
        <f t="shared" ca="1" si="327"/>
        <v>0.58093246690863554</v>
      </c>
      <c r="N2264" s="15">
        <f ca="1">_xlfn.NORM.INV(M2264,'Input Parameters'!$E$29,'Input Parameters'!$F$29)</f>
        <v>0.1000204279528977</v>
      </c>
      <c r="O2264" s="8">
        <f t="shared" ca="1" si="328"/>
        <v>0.97215588675232056</v>
      </c>
      <c r="P2264" s="30">
        <f ca="1">_xlfn.LOGNORM.INV(O2264,'Input Parameters'!$H$30,'Input Parameters'!$I$30)</f>
        <v>6.6254990403732075</v>
      </c>
      <c r="Q2264" s="10">
        <f t="shared" ca="1" si="329"/>
        <v>0.63582307171050723</v>
      </c>
      <c r="R2264" s="30">
        <f>IF('Input Parameters'!$E$32=0,0,_xlfn.BETA.INV(Q2264,'Input Parameters'!$L$32,'Input Parameters'!$M$32,'Input Parameters'!$J$32,'Input Parameters'!$K$32))</f>
        <v>0</v>
      </c>
      <c r="S2264" s="10">
        <f t="shared" ca="1" si="330"/>
        <v>8.4442152649312319E-2</v>
      </c>
      <c r="T2264" s="26">
        <f ca="1">_xlfn.LOGNORM.INV(S2264,'Input Parameters'!$H$34,'Input Parameters'!$I$34)</f>
        <v>42.47160399057303</v>
      </c>
      <c r="U2264" s="10">
        <f t="shared" ca="1" si="331"/>
        <v>0.41411820116848397</v>
      </c>
      <c r="V2264" s="30">
        <f ca="1">_xlfn.BETA.INV(U2264,'Input Parameters'!$L$36,'Input Parameters'!$M$36,'Input Parameters'!$J$36,'Input Parameters'!$K$36)</f>
        <v>0.5535367972556744</v>
      </c>
      <c r="W2264" s="2">
        <f ca="1">N2264+(P2264-N2264)*(1-ERF((T2264-R2264)/(2*SQRT(L2264*'Input Parameters'!$E$38))))</f>
        <v>0.10980323353304722</v>
      </c>
      <c r="X2264">
        <f t="shared" ca="1" si="332"/>
        <v>1</v>
      </c>
      <c r="Y2264" s="7"/>
    </row>
    <row r="2265" spans="1:25" ht="15" customHeight="1" x14ac:dyDescent="0.25">
      <c r="A2265" s="139">
        <v>2258</v>
      </c>
      <c r="B2265" s="10">
        <f t="shared" ca="1" si="323"/>
        <v>0.38566198824758335</v>
      </c>
      <c r="C2265" s="60">
        <f ca="1">_xlfn.NORM.INV(B2265,'Input Parameters'!$E$15,'Input Parameters'!$F$15)</f>
        <v>255.21622815469698</v>
      </c>
      <c r="D2265" s="10">
        <f t="shared" ca="1" si="324"/>
        <v>0.76919606358343406</v>
      </c>
      <c r="E2265" s="62">
        <f ca="1">IF(_xlfn.NORM.INV(D2265,'Input Parameters'!$E$17,'Input Parameters'!$F$17)&lt;3500,3500,IF(_xlfn.NORM.INV(D2265,'Input Parameters'!$E$17,'Input Parameters'!$F$17)&gt;5500,5500,_xlfn.NORM.INV(D2265,'Input Parameters'!$E$17,'Input Parameters'!$F$17)))</f>
        <v>5315.3412877950495</v>
      </c>
      <c r="F2265" s="10">
        <f t="shared" ca="1" si="325"/>
        <v>8.6991515143620912E-2</v>
      </c>
      <c r="G2265" s="64">
        <f ca="1">_xlfn.NORM.INV(F2265,'Input Parameters'!$E$20,'Input Parameters'!$F$20)</f>
        <v>273.54124056529099</v>
      </c>
      <c r="H2265" s="57">
        <f ca="1">EXP(E2265*(1/'Input Parameters'!$E$23-1/G2265))</f>
        <v>0.27636829330267404</v>
      </c>
      <c r="I2265" s="10">
        <f t="shared" ca="1" si="326"/>
        <v>0.13951824430519688</v>
      </c>
      <c r="J2265" s="30">
        <f ca="1">_xlfn.BETA.INV(I2265,'Input Parameters'!$L$26,'Input Parameters'!$M$26,'Input Parameters'!$J$26,'Input Parameters'!$K$26)</f>
        <v>0.47852064246204012</v>
      </c>
      <c r="K2265" s="168">
        <f ca="1">('Input Parameters'!$E$27/'Input Parameters'!$E$38)^$J2265</f>
        <v>3.2308015023217215E-2</v>
      </c>
      <c r="L2265" s="69">
        <f ca="1">$H2265*$C2265*'Input Parameters'!$E$25*K2265</f>
        <v>2.2788029797936633</v>
      </c>
      <c r="M2265" s="24">
        <f t="shared" ca="1" si="327"/>
        <v>0.67020505803306885</v>
      </c>
      <c r="N2265" s="15">
        <f ca="1">_xlfn.NORM.INV(M2265,'Input Parameters'!$E$29,'Input Parameters'!$F$29)</f>
        <v>0.10004404794622729</v>
      </c>
      <c r="O2265" s="8">
        <f t="shared" ca="1" si="328"/>
        <v>0.6976364948707281</v>
      </c>
      <c r="P2265" s="30">
        <f ca="1">_xlfn.LOGNORM.INV(O2265,'Input Parameters'!$H$30,'Input Parameters'!$I$30)</f>
        <v>3.4265427145802754</v>
      </c>
      <c r="Q2265" s="10">
        <f t="shared" ca="1" si="329"/>
        <v>9.0131156901026133E-2</v>
      </c>
      <c r="R2265" s="30">
        <f>IF('Input Parameters'!$E$32=0,0,_xlfn.BETA.INV(Q2265,'Input Parameters'!$L$32,'Input Parameters'!$M$32,'Input Parameters'!$J$32,'Input Parameters'!$K$32))</f>
        <v>0</v>
      </c>
      <c r="S2265" s="10">
        <f t="shared" ca="1" si="330"/>
        <v>0.13031916351145179</v>
      </c>
      <c r="T2265" s="26">
        <f ca="1">_xlfn.LOGNORM.INV(S2265,'Input Parameters'!$H$34,'Input Parameters'!$I$34)</f>
        <v>43.819479683287994</v>
      </c>
      <c r="U2265" s="10">
        <f t="shared" ca="1" si="331"/>
        <v>0.92217265702894125</v>
      </c>
      <c r="V2265" s="30">
        <f ca="1">_xlfn.BETA.INV(U2265,'Input Parameters'!$L$36,'Input Parameters'!$M$36,'Input Parameters'!$J$36,'Input Parameters'!$K$36)</f>
        <v>0.82748591448333575</v>
      </c>
      <c r="W2265" s="2">
        <f ca="1">N2265+(P2265-N2265)*(1-ERF((T2265-R2265)/(2*SQRT(L2265*'Input Parameters'!$E$38))))</f>
        <v>0.23348291153131839</v>
      </c>
      <c r="X2265">
        <f t="shared" ca="1" si="332"/>
        <v>1</v>
      </c>
      <c r="Y2265" s="7"/>
    </row>
    <row r="2266" spans="1:25" ht="15" customHeight="1" x14ac:dyDescent="0.25">
      <c r="A2266" s="139">
        <v>2259</v>
      </c>
      <c r="B2266" s="10">
        <f t="shared" ca="1" si="323"/>
        <v>0.79808259402412696</v>
      </c>
      <c r="C2266" s="60">
        <f ca="1">_xlfn.NORM.INV(B2266,'Input Parameters'!$E$15,'Input Parameters'!$F$15)</f>
        <v>316.20745199375602</v>
      </c>
      <c r="D2266" s="10">
        <f t="shared" ca="1" si="324"/>
        <v>0.48109393852804216</v>
      </c>
      <c r="E2266" s="62">
        <f ca="1">IF(_xlfn.NORM.INV(D2266,'Input Parameters'!$E$17,'Input Parameters'!$F$17)&lt;3500,3500,IF(_xlfn.NORM.INV(D2266,'Input Parameters'!$E$17,'Input Parameters'!$F$17)&gt;5500,5500,_xlfn.NORM.INV(D2266,'Input Parameters'!$E$17,'Input Parameters'!$F$17)))</f>
        <v>4766.8142453679447</v>
      </c>
      <c r="F2266" s="10">
        <f t="shared" ca="1" si="325"/>
        <v>0.86792758303972029</v>
      </c>
      <c r="G2266" s="64">
        <f ca="1">_xlfn.NORM.INV(F2266,'Input Parameters'!$E$20,'Input Parameters'!$F$20)</f>
        <v>290.13154200269065</v>
      </c>
      <c r="H2266" s="57">
        <f ca="1">EXP(E2266*(1/'Input Parameters'!$E$23-1/G2266))</f>
        <v>0.85484400846046449</v>
      </c>
      <c r="I2266" s="10">
        <f t="shared" ca="1" si="326"/>
        <v>0.87555011601612309</v>
      </c>
      <c r="J2266" s="30">
        <f ca="1">_xlfn.BETA.INV(I2266,'Input Parameters'!$L$26,'Input Parameters'!$M$26,'Input Parameters'!$J$26,'Input Parameters'!$K$26)</f>
        <v>0.82428585341494365</v>
      </c>
      <c r="K2266" s="168">
        <f ca="1">('Input Parameters'!$E$27/'Input Parameters'!$E$38)^$J2266</f>
        <v>2.7050848244804361E-3</v>
      </c>
      <c r="L2266" s="69">
        <f ca="1">$H2266*$C2266*'Input Parameters'!$E$25*K2266</f>
        <v>0.73120619254039021</v>
      </c>
      <c r="M2266" s="24">
        <f t="shared" ca="1" si="327"/>
        <v>0.56822328162735503</v>
      </c>
      <c r="N2266" s="15">
        <f ca="1">_xlfn.NORM.INV(M2266,'Input Parameters'!$E$29,'Input Parameters'!$F$29)</f>
        <v>0.10001718525682633</v>
      </c>
      <c r="O2266" s="8">
        <f t="shared" ca="1" si="328"/>
        <v>0.917360145830038</v>
      </c>
      <c r="P2266" s="30">
        <f ca="1">_xlfn.LOGNORM.INV(O2266,'Input Parameters'!$H$30,'Input Parameters'!$I$30)</f>
        <v>5.167989427082551</v>
      </c>
      <c r="Q2266" s="10">
        <f t="shared" ca="1" si="329"/>
        <v>7.7513101328099521E-2</v>
      </c>
      <c r="R2266" s="30">
        <f>IF('Input Parameters'!$E$32=0,0,_xlfn.BETA.INV(Q2266,'Input Parameters'!$L$32,'Input Parameters'!$M$32,'Input Parameters'!$J$32,'Input Parameters'!$K$32))</f>
        <v>0</v>
      </c>
      <c r="S2266" s="10">
        <f t="shared" ca="1" si="330"/>
        <v>3.0246292091417715E-2</v>
      </c>
      <c r="T2266" s="26">
        <f ca="1">_xlfn.LOGNORM.INV(S2266,'Input Parameters'!$H$34,'Input Parameters'!$I$34)</f>
        <v>39.901140583703118</v>
      </c>
      <c r="U2266" s="10">
        <f t="shared" ca="1" si="331"/>
        <v>0.94994713416596499</v>
      </c>
      <c r="V2266" s="30">
        <f ca="1">_xlfn.BETA.INV(U2266,'Input Parameters'!$L$36,'Input Parameters'!$M$36,'Input Parameters'!$J$36,'Input Parameters'!$K$36)</f>
        <v>0.86923165298450344</v>
      </c>
      <c r="W2266" s="2">
        <f ca="1">N2266+(P2266-N2266)*(1-ERF((T2266-R2266)/(2*SQRT(L2266*'Input Parameters'!$E$38))))</f>
        <v>0.10492558380139766</v>
      </c>
      <c r="X2266">
        <f t="shared" ca="1" si="332"/>
        <v>1</v>
      </c>
      <c r="Y2266" s="7"/>
    </row>
    <row r="2267" spans="1:25" ht="15" customHeight="1" x14ac:dyDescent="0.25">
      <c r="A2267" s="139">
        <v>2260</v>
      </c>
      <c r="B2267" s="10">
        <f t="shared" ca="1" si="323"/>
        <v>0.68475594346489221</v>
      </c>
      <c r="C2267" s="60">
        <f ca="1">_xlfn.NORM.INV(B2267,'Input Parameters'!$E$15,'Input Parameters'!$F$15)</f>
        <v>297.03640909771804</v>
      </c>
      <c r="D2267" s="10">
        <f t="shared" ca="1" si="324"/>
        <v>0.92039058760397252</v>
      </c>
      <c r="E2267" s="62">
        <f ca="1">IF(_xlfn.NORM.INV(D2267,'Input Parameters'!$E$17,'Input Parameters'!$F$17)&lt;3500,3500,IF(_xlfn.NORM.INV(D2267,'Input Parameters'!$E$17,'Input Parameters'!$F$17)&gt;5500,5500,_xlfn.NORM.INV(D2267,'Input Parameters'!$E$17,'Input Parameters'!$F$17)))</f>
        <v>5500</v>
      </c>
      <c r="F2267" s="10">
        <f t="shared" ca="1" si="325"/>
        <v>9.7338252860685093E-2</v>
      </c>
      <c r="G2267" s="64">
        <f ca="1">_xlfn.NORM.INV(F2267,'Input Parameters'!$E$20,'Input Parameters'!$F$20)</f>
        <v>273.96098239751035</v>
      </c>
      <c r="H2267" s="57">
        <f ca="1">EXP(E2267*(1/'Input Parameters'!$E$23-1/G2267))</f>
        <v>0.27256114188132741</v>
      </c>
      <c r="I2267" s="10">
        <f t="shared" ca="1" si="326"/>
        <v>0.33087313200873469</v>
      </c>
      <c r="J2267" s="30">
        <f ca="1">_xlfn.BETA.INV(I2267,'Input Parameters'!$L$26,'Input Parameters'!$M$26,'Input Parameters'!$J$26,'Input Parameters'!$K$26)</f>
        <v>0.58898402718671183</v>
      </c>
      <c r="K2267" s="168">
        <f ca="1">('Input Parameters'!$E$27/'Input Parameters'!$E$38)^$J2267</f>
        <v>1.4628312449057464E-2</v>
      </c>
      <c r="L2267" s="69">
        <f ca="1">$H2267*$C2267*'Input Parameters'!$E$25*K2267</f>
        <v>1.1843167018998793</v>
      </c>
      <c r="M2267" s="24">
        <f t="shared" ca="1" si="327"/>
        <v>6.9136199254559161E-2</v>
      </c>
      <c r="N2267" s="15">
        <f ca="1">_xlfn.NORM.INV(M2267,'Input Parameters'!$E$29,'Input Parameters'!$F$29)</f>
        <v>9.985177447799029E-2</v>
      </c>
      <c r="O2267" s="8">
        <f t="shared" ca="1" si="328"/>
        <v>0.57633864792888012</v>
      </c>
      <c r="P2267" s="30">
        <f ca="1">_xlfn.LOGNORM.INV(O2267,'Input Parameters'!$H$30,'Input Parameters'!$I$30)</f>
        <v>2.9387684764576179</v>
      </c>
      <c r="Q2267" s="10">
        <f t="shared" ca="1" si="329"/>
        <v>0.37420456839651661</v>
      </c>
      <c r="R2267" s="30">
        <f>IF('Input Parameters'!$E$32=0,0,_xlfn.BETA.INV(Q2267,'Input Parameters'!$L$32,'Input Parameters'!$M$32,'Input Parameters'!$J$32,'Input Parameters'!$K$32))</f>
        <v>0</v>
      </c>
      <c r="S2267" s="10">
        <f t="shared" ca="1" si="330"/>
        <v>0.75885447682667695</v>
      </c>
      <c r="T2267" s="26">
        <f ca="1">_xlfn.LOGNORM.INV(S2267,'Input Parameters'!$H$34,'Input Parameters'!$I$34)</f>
        <v>55.016430004647759</v>
      </c>
      <c r="U2267" s="10">
        <f t="shared" ca="1" si="331"/>
        <v>0.32400617930035702</v>
      </c>
      <c r="V2267" s="30">
        <f ca="1">_xlfn.BETA.INV(U2267,'Input Parameters'!$L$36,'Input Parameters'!$M$36,'Input Parameters'!$J$36,'Input Parameters'!$K$36)</f>
        <v>0.51950758412083831</v>
      </c>
      <c r="W2267" s="2">
        <f ca="1">N2267+(P2267-N2267)*(1-ERF((T2267-R2267)/(2*SQRT(L2267*'Input Parameters'!$E$38))))</f>
        <v>0.10084706148570377</v>
      </c>
      <c r="X2267">
        <f t="shared" ca="1" si="332"/>
        <v>1</v>
      </c>
      <c r="Y2267" s="7"/>
    </row>
    <row r="2268" spans="1:25" ht="15" customHeight="1" x14ac:dyDescent="0.25">
      <c r="A2268" s="139">
        <v>2261</v>
      </c>
      <c r="B2268" s="10">
        <f t="shared" ca="1" si="323"/>
        <v>0.55506624971086205</v>
      </c>
      <c r="C2268" s="60">
        <f ca="1">_xlfn.NORM.INV(B2268,'Input Parameters'!$E$15,'Input Parameters'!$F$15)</f>
        <v>278.47146693293143</v>
      </c>
      <c r="D2268" s="10">
        <f t="shared" ca="1" si="324"/>
        <v>0.71838393761586417</v>
      </c>
      <c r="E2268" s="62">
        <f ca="1">IF(_xlfn.NORM.INV(D2268,'Input Parameters'!$E$17,'Input Parameters'!$F$17)&lt;3500,3500,IF(_xlfn.NORM.INV(D2268,'Input Parameters'!$E$17,'Input Parameters'!$F$17)&gt;5500,5500,_xlfn.NORM.INV(D2268,'Input Parameters'!$E$17,'Input Parameters'!$F$17)))</f>
        <v>5204.6331729571502</v>
      </c>
      <c r="F2268" s="10">
        <f t="shared" ca="1" si="325"/>
        <v>0.48893619867160543</v>
      </c>
      <c r="G2268" s="64">
        <f ca="1">_xlfn.NORM.INV(F2268,'Input Parameters'!$E$20,'Input Parameters'!$F$20)</f>
        <v>282.46416616604995</v>
      </c>
      <c r="H2268" s="57">
        <f ca="1">EXP(E2268*(1/'Input Parameters'!$E$23-1/G2268))</f>
        <v>0.5177903980246229</v>
      </c>
      <c r="I2268" s="10">
        <f t="shared" ca="1" si="326"/>
        <v>0.54284505608937339</v>
      </c>
      <c r="J2268" s="30">
        <f ca="1">_xlfn.BETA.INV(I2268,'Input Parameters'!$L$26,'Input Parameters'!$M$26,'Input Parameters'!$J$26,'Input Parameters'!$K$26)</f>
        <v>0.67855651498774816</v>
      </c>
      <c r="K2268" s="168">
        <f ca="1">('Input Parameters'!$E$27/'Input Parameters'!$E$38)^$J2268</f>
        <v>7.6940959636382549E-3</v>
      </c>
      <c r="L2268" s="69">
        <f ca="1">$H2268*$C2268*'Input Parameters'!$E$25*K2268</f>
        <v>1.1094105559756731</v>
      </c>
      <c r="M2268" s="24">
        <f t="shared" ca="1" si="327"/>
        <v>0.66722923697888803</v>
      </c>
      <c r="N2268" s="15">
        <f ca="1">_xlfn.NORM.INV(M2268,'Input Parameters'!$E$29,'Input Parameters'!$F$29)</f>
        <v>0.10004322750397419</v>
      </c>
      <c r="O2268" s="8">
        <f t="shared" ca="1" si="328"/>
        <v>6.0135335358736386E-3</v>
      </c>
      <c r="P2268" s="30">
        <f ca="1">_xlfn.LOGNORM.INV(O2268,'Input Parameters'!$H$30,'Input Parameters'!$I$30)</f>
        <v>0.81932665191132459</v>
      </c>
      <c r="Q2268" s="10">
        <f t="shared" ca="1" si="329"/>
        <v>0.94499896498895741</v>
      </c>
      <c r="R2268" s="30">
        <f>IF('Input Parameters'!$E$32=0,0,_xlfn.BETA.INV(Q2268,'Input Parameters'!$L$32,'Input Parameters'!$M$32,'Input Parameters'!$J$32,'Input Parameters'!$K$32))</f>
        <v>0</v>
      </c>
      <c r="S2268" s="10">
        <f t="shared" ca="1" si="330"/>
        <v>0.77939890328401418</v>
      </c>
      <c r="T2268" s="26">
        <f ca="1">_xlfn.LOGNORM.INV(S2268,'Input Parameters'!$H$34,'Input Parameters'!$I$34)</f>
        <v>55.481073413705005</v>
      </c>
      <c r="U2268" s="10">
        <f t="shared" ca="1" si="331"/>
        <v>0.95710382140165051</v>
      </c>
      <c r="V2268" s="30">
        <f ca="1">_xlfn.BETA.INV(U2268,'Input Parameters'!$L$36,'Input Parameters'!$M$36,'Input Parameters'!$J$36,'Input Parameters'!$K$36)</f>
        <v>0.88306818752223926</v>
      </c>
      <c r="W2268" s="2">
        <f ca="1">N2268+(P2268-N2268)*(1-ERF((T2268-R2268)/(2*SQRT(L2268*'Input Parameters'!$E$38))))</f>
        <v>0.10018391796351638</v>
      </c>
      <c r="X2268">
        <f t="shared" ca="1" si="332"/>
        <v>1</v>
      </c>
      <c r="Y2268" s="7"/>
    </row>
    <row r="2269" spans="1:25" ht="15" customHeight="1" x14ac:dyDescent="0.25">
      <c r="A2269" s="139">
        <v>2262</v>
      </c>
      <c r="B2269" s="10">
        <f t="shared" ca="1" si="323"/>
        <v>9.0068219669588667E-2</v>
      </c>
      <c r="C2269" s="60">
        <f ca="1">_xlfn.NORM.INV(B2269,'Input Parameters'!$E$15,'Input Parameters'!$F$15)</f>
        <v>198.32983257137511</v>
      </c>
      <c r="D2269" s="10">
        <f t="shared" ca="1" si="324"/>
        <v>0.52856527796717978</v>
      </c>
      <c r="E2269" s="62">
        <f ca="1">IF(_xlfn.NORM.INV(D2269,'Input Parameters'!$E$17,'Input Parameters'!$F$17)&lt;3500,3500,IF(_xlfn.NORM.INV(D2269,'Input Parameters'!$E$17,'Input Parameters'!$F$17)&gt;5500,5500,_xlfn.NORM.INV(D2269,'Input Parameters'!$E$17,'Input Parameters'!$F$17)))</f>
        <v>4850.1646788309736</v>
      </c>
      <c r="F2269" s="10">
        <f t="shared" ca="1" si="325"/>
        <v>0.97625577100075978</v>
      </c>
      <c r="G2269" s="64">
        <f ca="1">_xlfn.NORM.INV(F2269,'Input Parameters'!$E$20,'Input Parameters'!$F$20)</f>
        <v>295.92884826555689</v>
      </c>
      <c r="H2269" s="57">
        <f ca="1">EXP(E2269*(1/'Input Parameters'!$E$23-1/G2269))</f>
        <v>1.1828339277535536</v>
      </c>
      <c r="I2269" s="10">
        <f t="shared" ca="1" si="326"/>
        <v>0.57798199244736725</v>
      </c>
      <c r="J2269" s="30">
        <f ca="1">_xlfn.BETA.INV(I2269,'Input Parameters'!$L$26,'Input Parameters'!$M$26,'Input Parameters'!$J$26,'Input Parameters'!$K$26)</f>
        <v>0.69252378381245561</v>
      </c>
      <c r="K2269" s="168">
        <f ca="1">('Input Parameters'!$E$27/'Input Parameters'!$E$38)^$J2269</f>
        <v>6.9606003352201146E-3</v>
      </c>
      <c r="L2269" s="69">
        <f ca="1">$H2269*$C2269*'Input Parameters'!$E$25*K2269</f>
        <v>1.6328959671563037</v>
      </c>
      <c r="M2269" s="24">
        <f t="shared" ca="1" si="327"/>
        <v>0.32499022291496882</v>
      </c>
      <c r="N2269" s="15">
        <f ca="1">_xlfn.NORM.INV(M2269,'Input Parameters'!$E$29,'Input Parameters'!$F$29)</f>
        <v>9.9954621064464635E-2</v>
      </c>
      <c r="O2269" s="8">
        <f t="shared" ca="1" si="328"/>
        <v>0.5592222815319966</v>
      </c>
      <c r="P2269" s="30">
        <f ca="1">_xlfn.LOGNORM.INV(O2269,'Input Parameters'!$H$30,'Input Parameters'!$I$30)</f>
        <v>2.8789457306942441</v>
      </c>
      <c r="Q2269" s="10">
        <f t="shared" ca="1" si="329"/>
        <v>0.56875207358853241</v>
      </c>
      <c r="R2269" s="30">
        <f>IF('Input Parameters'!$E$32=0,0,_xlfn.BETA.INV(Q2269,'Input Parameters'!$L$32,'Input Parameters'!$M$32,'Input Parameters'!$J$32,'Input Parameters'!$K$32))</f>
        <v>0</v>
      </c>
      <c r="S2269" s="10">
        <f t="shared" ca="1" si="330"/>
        <v>0.65109751875949873</v>
      </c>
      <c r="T2269" s="26">
        <f ca="1">_xlfn.LOGNORM.INV(S2269,'Input Parameters'!$H$34,'Input Parameters'!$I$34)</f>
        <v>52.904685686689241</v>
      </c>
      <c r="U2269" s="10">
        <f t="shared" ca="1" si="331"/>
        <v>0.16678290931564421</v>
      </c>
      <c r="V2269" s="30">
        <f ca="1">_xlfn.BETA.INV(U2269,'Input Parameters'!$L$36,'Input Parameters'!$M$36,'Input Parameters'!$J$36,'Input Parameters'!$K$36)</f>
        <v>0.45326280203170782</v>
      </c>
      <c r="W2269" s="2">
        <f ca="1">N2269+(P2269-N2269)*(1-ERF((T2269-R2269)/(2*SQRT(L2269*'Input Parameters'!$E$38))))</f>
        <v>0.10944979445652797</v>
      </c>
      <c r="X2269">
        <f t="shared" ca="1" si="332"/>
        <v>1</v>
      </c>
      <c r="Y2269" s="7"/>
    </row>
    <row r="2270" spans="1:25" ht="15" customHeight="1" x14ac:dyDescent="0.25">
      <c r="A2270" s="139">
        <v>2263</v>
      </c>
      <c r="B2270" s="10">
        <f t="shared" ca="1" si="323"/>
        <v>0.81366147022148216</v>
      </c>
      <c r="C2270" s="60">
        <f ca="1">_xlfn.NORM.INV(B2270,'Input Parameters'!$E$15,'Input Parameters'!$F$15)</f>
        <v>319.27902791239751</v>
      </c>
      <c r="D2270" s="10">
        <f t="shared" ca="1" si="324"/>
        <v>0.78431870464924902</v>
      </c>
      <c r="E2270" s="62">
        <f ca="1">IF(_xlfn.NORM.INV(D2270,'Input Parameters'!$E$17,'Input Parameters'!$F$17)&lt;3500,3500,IF(_xlfn.NORM.INV(D2270,'Input Parameters'!$E$17,'Input Parameters'!$F$17)&gt;5500,5500,_xlfn.NORM.INV(D2270,'Input Parameters'!$E$17,'Input Parameters'!$F$17)))</f>
        <v>5350.8034762307689</v>
      </c>
      <c r="F2270" s="10">
        <f t="shared" ca="1" si="325"/>
        <v>0.67624217200624481</v>
      </c>
      <c r="G2270" s="64">
        <f ca="1">_xlfn.NORM.INV(F2270,'Input Parameters'!$E$20,'Input Parameters'!$F$20)</f>
        <v>285.71334853467584</v>
      </c>
      <c r="H2270" s="57">
        <f ca="1">EXP(E2270*(1/'Input Parameters'!$E$23-1/G2270))</f>
        <v>0.63049937868679862</v>
      </c>
      <c r="I2270" s="10">
        <f t="shared" ca="1" si="326"/>
        <v>0.25570915490825907</v>
      </c>
      <c r="J2270" s="30">
        <f ca="1">_xlfn.BETA.INV(I2270,'Input Parameters'!$L$26,'Input Parameters'!$M$26,'Input Parameters'!$J$26,'Input Parameters'!$K$26)</f>
        <v>0.55164131163763352</v>
      </c>
      <c r="K2270" s="168">
        <f ca="1">('Input Parameters'!$E$27/'Input Parameters'!$E$38)^$J2270</f>
        <v>1.9121608783596429E-2</v>
      </c>
      <c r="L2270" s="69">
        <f ca="1">$H2270*$C2270*'Input Parameters'!$E$25*K2270</f>
        <v>3.8492798298003712</v>
      </c>
      <c r="M2270" s="24">
        <f t="shared" ca="1" si="327"/>
        <v>0.18449251852179793</v>
      </c>
      <c r="N2270" s="15">
        <f ca="1">_xlfn.NORM.INV(M2270,'Input Parameters'!$E$29,'Input Parameters'!$F$29)</f>
        <v>9.9910162383101686E-2</v>
      </c>
      <c r="O2270" s="8">
        <f t="shared" ca="1" si="328"/>
        <v>0.66464578221792836</v>
      </c>
      <c r="P2270" s="30">
        <f ca="1">_xlfn.LOGNORM.INV(O2270,'Input Parameters'!$H$30,'Input Parameters'!$I$30)</f>
        <v>3.2801377680970765</v>
      </c>
      <c r="Q2270" s="10">
        <f t="shared" ca="1" si="329"/>
        <v>0.74582180236425344</v>
      </c>
      <c r="R2270" s="30">
        <f>IF('Input Parameters'!$E$32=0,0,_xlfn.BETA.INV(Q2270,'Input Parameters'!$L$32,'Input Parameters'!$M$32,'Input Parameters'!$J$32,'Input Parameters'!$K$32))</f>
        <v>0</v>
      </c>
      <c r="S2270" s="10">
        <f t="shared" ca="1" si="330"/>
        <v>0.27984418019818835</v>
      </c>
      <c r="T2270" s="26">
        <f ca="1">_xlfn.LOGNORM.INV(S2270,'Input Parameters'!$H$34,'Input Parameters'!$I$34)</f>
        <v>46.876366454707444</v>
      </c>
      <c r="U2270" s="10">
        <f t="shared" ca="1" si="331"/>
        <v>0.28480050596063911</v>
      </c>
      <c r="V2270" s="30">
        <f ca="1">_xlfn.BETA.INV(U2270,'Input Parameters'!$L$36,'Input Parameters'!$M$36,'Input Parameters'!$J$36,'Input Parameters'!$K$36)</f>
        <v>0.50421459931548696</v>
      </c>
      <c r="W2270" s="2">
        <f ca="1">N2270+(P2270-N2270)*(1-ERF((T2270-R2270)/(2*SQRT(L2270*'Input Parameters'!$E$38))))</f>
        <v>0.38972542475393851</v>
      </c>
      <c r="X2270">
        <f t="shared" ca="1" si="332"/>
        <v>1</v>
      </c>
      <c r="Y2270" s="7"/>
    </row>
    <row r="2271" spans="1:25" ht="15" customHeight="1" x14ac:dyDescent="0.25">
      <c r="A2271" s="139">
        <v>2264</v>
      </c>
      <c r="B2271" s="10">
        <f t="shared" ca="1" si="323"/>
        <v>0.60465339168095256</v>
      </c>
      <c r="C2271" s="60">
        <f ca="1">_xlfn.NORM.INV(B2271,'Input Parameters'!$E$15,'Input Parameters'!$F$15)</f>
        <v>285.35071023491412</v>
      </c>
      <c r="D2271" s="10">
        <f t="shared" ca="1" si="324"/>
        <v>0.88850865762696463</v>
      </c>
      <c r="E2271" s="62">
        <f ca="1">IF(_xlfn.NORM.INV(D2271,'Input Parameters'!$E$17,'Input Parameters'!$F$17)&lt;3500,3500,IF(_xlfn.NORM.INV(D2271,'Input Parameters'!$E$17,'Input Parameters'!$F$17)&gt;5500,5500,_xlfn.NORM.INV(D2271,'Input Parameters'!$E$17,'Input Parameters'!$F$17)))</f>
        <v>5500</v>
      </c>
      <c r="F2271" s="10">
        <f t="shared" ca="1" si="325"/>
        <v>0.32949189651186028</v>
      </c>
      <c r="G2271" s="64">
        <f ca="1">_xlfn.NORM.INV(F2271,'Input Parameters'!$E$20,'Input Parameters'!$F$20)</f>
        <v>279.69317862124331</v>
      </c>
      <c r="H2271" s="57">
        <f ca="1">EXP(E2271*(1/'Input Parameters'!$E$23-1/G2271))</f>
        <v>0.41129439638039245</v>
      </c>
      <c r="I2271" s="10">
        <f t="shared" ca="1" si="326"/>
        <v>0.29603313875971737</v>
      </c>
      <c r="J2271" s="30">
        <f ca="1">_xlfn.BETA.INV(I2271,'Input Parameters'!$L$26,'Input Parameters'!$M$26,'Input Parameters'!$J$26,'Input Parameters'!$K$26)</f>
        <v>0.57228217910933898</v>
      </c>
      <c r="K2271" s="168">
        <f ca="1">('Input Parameters'!$E$27/'Input Parameters'!$E$38)^$J2271</f>
        <v>1.6490123282705837E-2</v>
      </c>
      <c r="L2271" s="69">
        <f ca="1">$H2271*$C2271*'Input Parameters'!$E$25*K2271</f>
        <v>1.9353327813911954</v>
      </c>
      <c r="M2271" s="24">
        <f t="shared" ca="1" si="327"/>
        <v>0.2190971510817934</v>
      </c>
      <c r="N2271" s="15">
        <f ca="1">_xlfn.NORM.INV(M2271,'Input Parameters'!$E$29,'Input Parameters'!$F$29)</f>
        <v>9.9922475398441471E-2</v>
      </c>
      <c r="O2271" s="8">
        <f t="shared" ca="1" si="328"/>
        <v>0.69337242362141149</v>
      </c>
      <c r="P2271" s="30">
        <f ca="1">_xlfn.LOGNORM.INV(O2271,'Input Parameters'!$H$30,'Input Parameters'!$I$30)</f>
        <v>3.4068804455410007</v>
      </c>
      <c r="Q2271" s="10">
        <f t="shared" ca="1" si="329"/>
        <v>0.16681255483582114</v>
      </c>
      <c r="R2271" s="30">
        <f>IF('Input Parameters'!$E$32=0,0,_xlfn.BETA.INV(Q2271,'Input Parameters'!$L$32,'Input Parameters'!$M$32,'Input Parameters'!$J$32,'Input Parameters'!$K$32))</f>
        <v>0</v>
      </c>
      <c r="S2271" s="10">
        <f t="shared" ca="1" si="330"/>
        <v>0.24104037751224594</v>
      </c>
      <c r="T2271" s="26">
        <f ca="1">_xlfn.LOGNORM.INV(S2271,'Input Parameters'!$H$34,'Input Parameters'!$I$34)</f>
        <v>46.183132966572209</v>
      </c>
      <c r="U2271" s="10">
        <f t="shared" ca="1" si="331"/>
        <v>9.8798993177836358E-2</v>
      </c>
      <c r="V2271" s="30">
        <f ca="1">_xlfn.BETA.INV(U2271,'Input Parameters'!$L$36,'Input Parameters'!$M$36,'Input Parameters'!$J$36,'Input Parameters'!$K$36)</f>
        <v>0.41609097339640277</v>
      </c>
      <c r="W2271" s="2">
        <f ca="1">N2271+(P2271-N2271)*(1-ERF((T2271-R2271)/(2*SQRT(L2271*'Input Parameters'!$E$38))))</f>
        <v>0.16243719652179955</v>
      </c>
      <c r="X2271">
        <f t="shared" ca="1" si="332"/>
        <v>1</v>
      </c>
      <c r="Y2271" s="7"/>
    </row>
    <row r="2272" spans="1:25" ht="15" customHeight="1" x14ac:dyDescent="0.25">
      <c r="A2272" s="139">
        <v>2265</v>
      </c>
      <c r="B2272" s="10">
        <f t="shared" ca="1" si="323"/>
        <v>0.38639906847965</v>
      </c>
      <c r="C2272" s="60">
        <f ca="1">_xlfn.NORM.INV(B2272,'Input Parameters'!$E$15,'Input Parameters'!$F$15)</f>
        <v>255.3206456565718</v>
      </c>
      <c r="D2272" s="10">
        <f t="shared" ca="1" si="324"/>
        <v>0.35044436320706995</v>
      </c>
      <c r="E2272" s="62">
        <f ca="1">IF(_xlfn.NORM.INV(D2272,'Input Parameters'!$E$17,'Input Parameters'!$F$17)&lt;3500,3500,IF(_xlfn.NORM.INV(D2272,'Input Parameters'!$E$17,'Input Parameters'!$F$17)&gt;5500,5500,_xlfn.NORM.INV(D2272,'Input Parameters'!$E$17,'Input Parameters'!$F$17)))</f>
        <v>4531.1152612115402</v>
      </c>
      <c r="F2272" s="10">
        <f t="shared" ca="1" si="325"/>
        <v>0.27346064856086838</v>
      </c>
      <c r="G2272" s="64">
        <f ca="1">_xlfn.NORM.INV(F2272,'Input Parameters'!$E$20,'Input Parameters'!$F$20)</f>
        <v>278.6140547778682</v>
      </c>
      <c r="H2272" s="57">
        <f ca="1">EXP(E2272*(1/'Input Parameters'!$E$23-1/G2272))</f>
        <v>0.45172422874041579</v>
      </c>
      <c r="I2272" s="10">
        <f t="shared" ca="1" si="326"/>
        <v>0.7938103134910649</v>
      </c>
      <c r="J2272" s="30">
        <f ca="1">_xlfn.BETA.INV(I2272,'Input Parameters'!$L$26,'Input Parameters'!$M$26,'Input Parameters'!$J$26,'Input Parameters'!$K$26)</f>
        <v>0.78256868307852889</v>
      </c>
      <c r="K2272" s="168">
        <f ca="1">('Input Parameters'!$E$27/'Input Parameters'!$E$38)^$J2272</f>
        <v>3.6487021320154539E-3</v>
      </c>
      <c r="L2272" s="69">
        <f ca="1">$H2272*$C2272*'Input Parameters'!$E$25*K2272</f>
        <v>0.42082131537034739</v>
      </c>
      <c r="M2272" s="24">
        <f t="shared" ca="1" si="327"/>
        <v>0.39270894906151577</v>
      </c>
      <c r="N2272" s="15">
        <f ca="1">_xlfn.NORM.INV(M2272,'Input Parameters'!$E$29,'Input Parameters'!$F$29)</f>
        <v>9.99727734521592E-2</v>
      </c>
      <c r="O2272" s="8">
        <f t="shared" ca="1" si="328"/>
        <v>0.78430263527380184</v>
      </c>
      <c r="P2272" s="30">
        <f ca="1">_xlfn.LOGNORM.INV(O2272,'Input Parameters'!$H$30,'Input Parameters'!$I$30)</f>
        <v>3.8911824265926085</v>
      </c>
      <c r="Q2272" s="10">
        <f t="shared" ca="1" si="329"/>
        <v>0.78445104158269519</v>
      </c>
      <c r="R2272" s="30">
        <f>IF('Input Parameters'!$E$32=0,0,_xlfn.BETA.INV(Q2272,'Input Parameters'!$L$32,'Input Parameters'!$M$32,'Input Parameters'!$J$32,'Input Parameters'!$K$32))</f>
        <v>0</v>
      </c>
      <c r="S2272" s="10">
        <f t="shared" ca="1" si="330"/>
        <v>0.52943325312540668</v>
      </c>
      <c r="T2272" s="26">
        <f ca="1">_xlfn.LOGNORM.INV(S2272,'Input Parameters'!$H$34,'Input Parameters'!$I$34)</f>
        <v>50.873347750099995</v>
      </c>
      <c r="U2272" s="10">
        <f t="shared" ca="1" si="331"/>
        <v>3.6372949839332591E-2</v>
      </c>
      <c r="V2272" s="30">
        <f ca="1">_xlfn.BETA.INV(U2272,'Input Parameters'!$L$36,'Input Parameters'!$M$36,'Input Parameters'!$J$36,'Input Parameters'!$K$36)</f>
        <v>0.36483829923488781</v>
      </c>
      <c r="W2272" s="2">
        <f ca="1">N2272+(P2272-N2272)*(1-ERF((T2272-R2272)/(2*SQRT(L2272*'Input Parameters'!$E$38))))</f>
        <v>9.9972884693994665E-2</v>
      </c>
      <c r="X2272">
        <f t="shared" ca="1" si="332"/>
        <v>1</v>
      </c>
      <c r="Y2272" s="7"/>
    </row>
    <row r="2273" spans="1:25" ht="15" customHeight="1" x14ac:dyDescent="0.25">
      <c r="A2273" s="139">
        <v>2266</v>
      </c>
      <c r="B2273" s="10">
        <f t="shared" ca="1" si="323"/>
        <v>0.17945951246100689</v>
      </c>
      <c r="C2273" s="60">
        <f ca="1">_xlfn.NORM.INV(B2273,'Input Parameters'!$E$15,'Input Parameters'!$F$15)</f>
        <v>221.24868477049625</v>
      </c>
      <c r="D2273" s="10">
        <f t="shared" ca="1" si="324"/>
        <v>0.62259358177424329</v>
      </c>
      <c r="E2273" s="62">
        <f ca="1">IF(_xlfn.NORM.INV(D2273,'Input Parameters'!$E$17,'Input Parameters'!$F$17)&lt;3500,3500,IF(_xlfn.NORM.INV(D2273,'Input Parameters'!$E$17,'Input Parameters'!$F$17)&gt;5500,5500,_xlfn.NORM.INV(D2273,'Input Parameters'!$E$17,'Input Parameters'!$F$17)))</f>
        <v>5018.6097269661723</v>
      </c>
      <c r="F2273" s="10">
        <f t="shared" ca="1" si="325"/>
        <v>0.59377097272606971</v>
      </c>
      <c r="G2273" s="64">
        <f ca="1">_xlfn.NORM.INV(F2273,'Input Parameters'!$E$20,'Input Parameters'!$F$20)</f>
        <v>284.23961640900137</v>
      </c>
      <c r="H2273" s="57">
        <f ca="1">EXP(E2273*(1/'Input Parameters'!$E$23-1/G2273))</f>
        <v>0.59233662635375006</v>
      </c>
      <c r="I2273" s="10">
        <f t="shared" ca="1" si="326"/>
        <v>0.46671892763667733</v>
      </c>
      <c r="J2273" s="30">
        <f ca="1">_xlfn.BETA.INV(I2273,'Input Parameters'!$L$26,'Input Parameters'!$M$26,'Input Parameters'!$J$26,'Input Parameters'!$K$26)</f>
        <v>0.64787736629192505</v>
      </c>
      <c r="K2273" s="168">
        <f ca="1">('Input Parameters'!$E$27/'Input Parameters'!$E$38)^$J2273</f>
        <v>9.5880308986886764E-3</v>
      </c>
      <c r="L2273" s="69">
        <f ca="1">$H2273*$C2273*'Input Parameters'!$E$25*K2273</f>
        <v>1.2565469204059321</v>
      </c>
      <c r="M2273" s="24">
        <f t="shared" ca="1" si="327"/>
        <v>0.83276995878844173</v>
      </c>
      <c r="N2273" s="15">
        <f ca="1">_xlfn.NORM.INV(M2273,'Input Parameters'!$E$29,'Input Parameters'!$F$29)</f>
        <v>0.10009651691773644</v>
      </c>
      <c r="O2273" s="8">
        <f t="shared" ca="1" si="328"/>
        <v>0.5360825519296043</v>
      </c>
      <c r="P2273" s="30">
        <f ca="1">_xlfn.LOGNORM.INV(O2273,'Input Parameters'!$H$30,'Input Parameters'!$I$30)</f>
        <v>2.8005719481380096</v>
      </c>
      <c r="Q2273" s="10">
        <f t="shared" ca="1" si="329"/>
        <v>3.119796842019984E-2</v>
      </c>
      <c r="R2273" s="30">
        <f>IF('Input Parameters'!$E$32=0,0,_xlfn.BETA.INV(Q2273,'Input Parameters'!$L$32,'Input Parameters'!$M$32,'Input Parameters'!$J$32,'Input Parameters'!$K$32))</f>
        <v>0</v>
      </c>
      <c r="S2273" s="10">
        <f t="shared" ca="1" si="330"/>
        <v>0.77650017157090656</v>
      </c>
      <c r="T2273" s="26">
        <f ca="1">_xlfn.LOGNORM.INV(S2273,'Input Parameters'!$H$34,'Input Parameters'!$I$34)</f>
        <v>55.413840339356653</v>
      </c>
      <c r="U2273" s="10">
        <f t="shared" ca="1" si="331"/>
        <v>7.507493385527142E-2</v>
      </c>
      <c r="V2273" s="30">
        <f ca="1">_xlfn.BETA.INV(U2273,'Input Parameters'!$L$36,'Input Parameters'!$M$36,'Input Parameters'!$J$36,'Input Parameters'!$K$36)</f>
        <v>0.39991121925447537</v>
      </c>
      <c r="W2273" s="2">
        <f ca="1">N2273+(P2273-N2273)*(1-ERF((T2273-R2273)/(2*SQRT(L2273*'Input Parameters'!$E$38))))</f>
        <v>0.10137413603535395</v>
      </c>
      <c r="X2273">
        <f t="shared" ca="1" si="332"/>
        <v>1</v>
      </c>
      <c r="Y2273" s="7"/>
    </row>
    <row r="2274" spans="1:25" ht="15" customHeight="1" x14ac:dyDescent="0.25">
      <c r="A2274" s="139">
        <v>2267</v>
      </c>
      <c r="B2274" s="10">
        <f t="shared" ca="1" si="323"/>
        <v>0.25022112362307303</v>
      </c>
      <c r="C2274" s="60">
        <f ca="1">_xlfn.NORM.INV(B2274,'Input Parameters'!$E$15,'Input Parameters'!$F$15)</f>
        <v>234.45198164816392</v>
      </c>
      <c r="D2274" s="10">
        <f t="shared" ca="1" si="324"/>
        <v>5.9792985121122744E-2</v>
      </c>
      <c r="E2274" s="62">
        <f ca="1">IF(_xlfn.NORM.INV(D2274,'Input Parameters'!$E$17,'Input Parameters'!$F$17)&lt;3500,3500,IF(_xlfn.NORM.INV(D2274,'Input Parameters'!$E$17,'Input Parameters'!$F$17)&gt;5500,5500,_xlfn.NORM.INV(D2274,'Input Parameters'!$E$17,'Input Parameters'!$F$17)))</f>
        <v>3710.4403592155286</v>
      </c>
      <c r="F2274" s="10">
        <f t="shared" ca="1" si="325"/>
        <v>6.9026445173648199E-2</v>
      </c>
      <c r="G2274" s="64">
        <f ca="1">_xlfn.NORM.INV(F2274,'Input Parameters'!$E$20,'Input Parameters'!$F$20)</f>
        <v>272.71335727331677</v>
      </c>
      <c r="H2274" s="57">
        <f ca="1">EXP(E2274*(1/'Input Parameters'!$E$23-1/G2274))</f>
        <v>0.39105738607753493</v>
      </c>
      <c r="I2274" s="10">
        <f t="shared" ca="1" si="326"/>
        <v>0.48109146290440041</v>
      </c>
      <c r="J2274" s="30">
        <f ca="1">_xlfn.BETA.INV(I2274,'Input Parameters'!$L$26,'Input Parameters'!$M$26,'Input Parameters'!$J$26,'Input Parameters'!$K$26)</f>
        <v>0.65374325080941798</v>
      </c>
      <c r="K2274" s="168">
        <f ca="1">('Input Parameters'!$E$27/'Input Parameters'!$E$38)^$J2274</f>
        <v>9.1929732054740754E-3</v>
      </c>
      <c r="L2274" s="69">
        <f ca="1">$H2274*$C2274*'Input Parameters'!$E$25*K2274</f>
        <v>0.84285020186922632</v>
      </c>
      <c r="M2274" s="24">
        <f t="shared" ca="1" si="327"/>
        <v>0.75660440862796496</v>
      </c>
      <c r="N2274" s="15">
        <f ca="1">_xlfn.NORM.INV(M2274,'Input Parameters'!$E$29,'Input Parameters'!$F$29)</f>
        <v>0.10006954215124926</v>
      </c>
      <c r="O2274" s="8">
        <f t="shared" ca="1" si="328"/>
        <v>0.41057218065336831</v>
      </c>
      <c r="P2274" s="30">
        <f ca="1">_xlfn.LOGNORM.INV(O2274,'Input Parameters'!$H$30,'Input Parameters'!$I$30)</f>
        <v>2.4114972334196501</v>
      </c>
      <c r="Q2274" s="10">
        <f t="shared" ca="1" si="329"/>
        <v>0.71949032773411781</v>
      </c>
      <c r="R2274" s="30">
        <f>IF('Input Parameters'!$E$32=0,0,_xlfn.BETA.INV(Q2274,'Input Parameters'!$L$32,'Input Parameters'!$M$32,'Input Parameters'!$J$32,'Input Parameters'!$K$32))</f>
        <v>0</v>
      </c>
      <c r="S2274" s="10">
        <f t="shared" ca="1" si="330"/>
        <v>0.21176461438922345</v>
      </c>
      <c r="T2274" s="26">
        <f ca="1">_xlfn.LOGNORM.INV(S2274,'Input Parameters'!$H$34,'Input Parameters'!$I$34)</f>
        <v>45.626677971123847</v>
      </c>
      <c r="U2274" s="10">
        <f t="shared" ca="1" si="331"/>
        <v>0.31156096202922734</v>
      </c>
      <c r="V2274" s="30">
        <f ca="1">_xlfn.BETA.INV(U2274,'Input Parameters'!$L$36,'Input Parameters'!$M$36,'Input Parameters'!$J$36,'Input Parameters'!$K$36)</f>
        <v>0.51470239188243472</v>
      </c>
      <c r="W2274" s="2">
        <f ca="1">N2274+(P2274-N2274)*(1-ERF((T2274-R2274)/(2*SQRT(L2274*'Input Parameters'!$E$38))))</f>
        <v>0.10108900032838368</v>
      </c>
      <c r="X2274">
        <f t="shared" ca="1" si="332"/>
        <v>1</v>
      </c>
      <c r="Y2274" s="7"/>
    </row>
    <row r="2275" spans="1:25" ht="15" customHeight="1" x14ac:dyDescent="0.25">
      <c r="A2275" s="139">
        <v>2268</v>
      </c>
      <c r="B2275" s="10">
        <f t="shared" ca="1" si="323"/>
        <v>0.29148731575007802</v>
      </c>
      <c r="C2275" s="60">
        <f ca="1">_xlfn.NORM.INV(B2275,'Input Parameters'!$E$15,'Input Parameters'!$F$15)</f>
        <v>241.21256772650159</v>
      </c>
      <c r="D2275" s="10">
        <f t="shared" ca="1" si="324"/>
        <v>0.64759288521536584</v>
      </c>
      <c r="E2275" s="62">
        <f ca="1">IF(_xlfn.NORM.INV(D2275,'Input Parameters'!$E$17,'Input Parameters'!$F$17)&lt;3500,3500,IF(_xlfn.NORM.INV(D2275,'Input Parameters'!$E$17,'Input Parameters'!$F$17)&gt;5500,5500,_xlfn.NORM.INV(D2275,'Input Parameters'!$E$17,'Input Parameters'!$F$17)))</f>
        <v>5065.1808855304762</v>
      </c>
      <c r="F2275" s="10">
        <f t="shared" ca="1" si="325"/>
        <v>0.48585330417320782</v>
      </c>
      <c r="G2275" s="64">
        <f ca="1">_xlfn.NORM.INV(F2275,'Input Parameters'!$E$20,'Input Parameters'!$F$20)</f>
        <v>282.4123647842697</v>
      </c>
      <c r="H2275" s="57">
        <f ca="1">EXP(E2275*(1/'Input Parameters'!$E$23-1/G2275))</f>
        <v>0.52527222443210231</v>
      </c>
      <c r="I2275" s="10">
        <f t="shared" ca="1" si="326"/>
        <v>0.39378307962008441</v>
      </c>
      <c r="J2275" s="30">
        <f ca="1">_xlfn.BETA.INV(I2275,'Input Parameters'!$L$26,'Input Parameters'!$M$26,'Input Parameters'!$J$26,'Input Parameters'!$K$26)</f>
        <v>0.6172200113423022</v>
      </c>
      <c r="K2275" s="168">
        <f ca="1">('Input Parameters'!$E$27/'Input Parameters'!$E$38)^$J2275</f>
        <v>1.1946298417992171E-2</v>
      </c>
      <c r="L2275" s="69">
        <f ca="1">$H2275*$C2275*'Input Parameters'!$E$25*K2275</f>
        <v>1.5136230322141997</v>
      </c>
      <c r="M2275" s="24">
        <f t="shared" ca="1" si="327"/>
        <v>0.11651575115183643</v>
      </c>
      <c r="N2275" s="15">
        <f ca="1">_xlfn.NORM.INV(M2275,'Input Parameters'!$E$29,'Input Parameters'!$F$29)</f>
        <v>9.98807413874538E-2</v>
      </c>
      <c r="O2275" s="8">
        <f t="shared" ca="1" si="328"/>
        <v>0.4045588352741214</v>
      </c>
      <c r="P2275" s="30">
        <f ca="1">_xlfn.LOGNORM.INV(O2275,'Input Parameters'!$H$30,'Input Parameters'!$I$30)</f>
        <v>2.3939150504020672</v>
      </c>
      <c r="Q2275" s="10">
        <f t="shared" ca="1" si="329"/>
        <v>0.89278193284700214</v>
      </c>
      <c r="R2275" s="30">
        <f>IF('Input Parameters'!$E$32=0,0,_xlfn.BETA.INV(Q2275,'Input Parameters'!$L$32,'Input Parameters'!$M$32,'Input Parameters'!$J$32,'Input Parameters'!$K$32))</f>
        <v>0</v>
      </c>
      <c r="S2275" s="10">
        <f t="shared" ca="1" si="330"/>
        <v>0.21116957909636924</v>
      </c>
      <c r="T2275" s="26">
        <f ca="1">_xlfn.LOGNORM.INV(S2275,'Input Parameters'!$H$34,'Input Parameters'!$I$34)</f>
        <v>45.614997478569549</v>
      </c>
      <c r="U2275" s="10">
        <f t="shared" ca="1" si="331"/>
        <v>0.29244782658610324</v>
      </c>
      <c r="V2275" s="30">
        <f ca="1">_xlfn.BETA.INV(U2275,'Input Parameters'!$L$36,'Input Parameters'!$M$36,'Input Parameters'!$J$36,'Input Parameters'!$K$36)</f>
        <v>0.50723610836624333</v>
      </c>
      <c r="W2275" s="2">
        <f ca="1">N2275+(P2275-N2275)*(1-ERF((T2275-R2275)/(2*SQRT(L2275*'Input Parameters'!$E$38))))</f>
        <v>0.11995151612331788</v>
      </c>
      <c r="X2275">
        <f t="shared" ca="1" si="332"/>
        <v>1</v>
      </c>
      <c r="Y2275" s="7"/>
    </row>
    <row r="2276" spans="1:25" ht="15" customHeight="1" x14ac:dyDescent="0.25">
      <c r="A2276" s="139">
        <v>2269</v>
      </c>
      <c r="B2276" s="10">
        <f t="shared" ca="1" si="323"/>
        <v>0.67145044685276412</v>
      </c>
      <c r="C2276" s="60">
        <f ca="1">_xlfn.NORM.INV(B2276,'Input Parameters'!$E$15,'Input Parameters'!$F$15)</f>
        <v>295.02485066577731</v>
      </c>
      <c r="D2276" s="10">
        <f t="shared" ca="1" si="324"/>
        <v>0.34056444917251116</v>
      </c>
      <c r="E2276" s="62">
        <f ca="1">IF(_xlfn.NORM.INV(D2276,'Input Parameters'!$E$17,'Input Parameters'!$F$17)&lt;3500,3500,IF(_xlfn.NORM.INV(D2276,'Input Parameters'!$E$17,'Input Parameters'!$F$17)&gt;5500,5500,_xlfn.NORM.INV(D2276,'Input Parameters'!$E$17,'Input Parameters'!$F$17)))</f>
        <v>4512.3538060243918</v>
      </c>
      <c r="F2276" s="10">
        <f t="shared" ca="1" si="325"/>
        <v>0.49765798843995934</v>
      </c>
      <c r="G2276" s="64">
        <f ca="1">_xlfn.NORM.INV(F2276,'Input Parameters'!$E$20,'Input Parameters'!$F$20)</f>
        <v>282.61066707302166</v>
      </c>
      <c r="H2276" s="57">
        <f ca="1">EXP(E2276*(1/'Input Parameters'!$E$23-1/G2276))</f>
        <v>0.56986429275448824</v>
      </c>
      <c r="I2276" s="10">
        <f t="shared" ca="1" si="326"/>
        <v>0.57707246042267135</v>
      </c>
      <c r="J2276" s="30">
        <f ca="1">_xlfn.BETA.INV(I2276,'Input Parameters'!$L$26,'Input Parameters'!$M$26,'Input Parameters'!$J$26,'Input Parameters'!$K$26)</f>
        <v>0.69216259593638974</v>
      </c>
      <c r="K2276" s="168">
        <f ca="1">('Input Parameters'!$E$27/'Input Parameters'!$E$38)^$J2276</f>
        <v>6.978657303694678E-3</v>
      </c>
      <c r="L2276" s="69">
        <f ca="1">$H2276*$C2276*'Input Parameters'!$E$25*K2276</f>
        <v>1.1732806728848426</v>
      </c>
      <c r="M2276" s="24">
        <f t="shared" ca="1" si="327"/>
        <v>0.19453258090082493</v>
      </c>
      <c r="N2276" s="15">
        <f ca="1">_xlfn.NORM.INV(M2276,'Input Parameters'!$E$29,'Input Parameters'!$F$29)</f>
        <v>9.9913868606309228E-2</v>
      </c>
      <c r="O2276" s="8">
        <f t="shared" ca="1" si="328"/>
        <v>0.85250590175884189</v>
      </c>
      <c r="P2276" s="30">
        <f ca="1">_xlfn.LOGNORM.INV(O2276,'Input Parameters'!$H$30,'Input Parameters'!$I$30)</f>
        <v>4.4005838593800046</v>
      </c>
      <c r="Q2276" s="10">
        <f t="shared" ca="1" si="329"/>
        <v>0.22802319016036521</v>
      </c>
      <c r="R2276" s="30">
        <f>IF('Input Parameters'!$E$32=0,0,_xlfn.BETA.INV(Q2276,'Input Parameters'!$L$32,'Input Parameters'!$M$32,'Input Parameters'!$J$32,'Input Parameters'!$K$32))</f>
        <v>0</v>
      </c>
      <c r="S2276" s="10">
        <f t="shared" ca="1" si="330"/>
        <v>0.55481642190907898</v>
      </c>
      <c r="T2276" s="26">
        <f ca="1">_xlfn.LOGNORM.INV(S2276,'Input Parameters'!$H$34,'Input Parameters'!$I$34)</f>
        <v>51.280341666749749</v>
      </c>
      <c r="U2276" s="10">
        <f t="shared" ca="1" si="331"/>
        <v>0.92169034000570216</v>
      </c>
      <c r="V2276" s="30">
        <f ca="1">_xlfn.BETA.INV(U2276,'Input Parameters'!$L$36,'Input Parameters'!$M$36,'Input Parameters'!$J$36,'Input Parameters'!$K$36)</f>
        <v>0.82687650297259463</v>
      </c>
      <c r="W2276" s="2">
        <f ca="1">N2276+(P2276-N2276)*(1-ERF((T2276-R2276)/(2*SQRT(L2276*'Input Parameters'!$E$38))))</f>
        <v>0.10341940540115412</v>
      </c>
      <c r="X2276">
        <f t="shared" ca="1" si="332"/>
        <v>1</v>
      </c>
      <c r="Y2276" s="7"/>
    </row>
    <row r="2277" spans="1:25" ht="15" customHeight="1" x14ac:dyDescent="0.25">
      <c r="A2277" s="139">
        <v>2270</v>
      </c>
      <c r="B2277" s="10">
        <f t="shared" ca="1" si="323"/>
        <v>0.49185578694980259</v>
      </c>
      <c r="C2277" s="60">
        <f ca="1">_xlfn.NORM.INV(B2277,'Input Parameters'!$E$15,'Input Parameters'!$F$15)</f>
        <v>269.86079036645191</v>
      </c>
      <c r="D2277" s="10">
        <f t="shared" ca="1" si="324"/>
        <v>0.4097458387034919</v>
      </c>
      <c r="E2277" s="62">
        <f ca="1">IF(_xlfn.NORM.INV(D2277,'Input Parameters'!$E$17,'Input Parameters'!$F$17)&lt;3500,3500,IF(_xlfn.NORM.INV(D2277,'Input Parameters'!$E$17,'Input Parameters'!$F$17)&gt;5500,5500,_xlfn.NORM.INV(D2277,'Input Parameters'!$E$17,'Input Parameters'!$F$17)))</f>
        <v>4640.2608247953121</v>
      </c>
      <c r="F2277" s="10">
        <f t="shared" ca="1" si="325"/>
        <v>0.13709834537668897</v>
      </c>
      <c r="G2277" s="64">
        <f ca="1">_xlfn.NORM.INV(F2277,'Input Parameters'!$E$20,'Input Parameters'!$F$20)</f>
        <v>275.32389141347801</v>
      </c>
      <c r="H2277" s="57">
        <f ca="1">EXP(E2277*(1/'Input Parameters'!$E$23-1/G2277))</f>
        <v>0.36318128099401514</v>
      </c>
      <c r="I2277" s="10">
        <f t="shared" ca="1" si="326"/>
        <v>0.43603132841448833</v>
      </c>
      <c r="J2277" s="30">
        <f ca="1">_xlfn.BETA.INV(I2277,'Input Parameters'!$L$26,'Input Parameters'!$M$26,'Input Parameters'!$J$26,'Input Parameters'!$K$26)</f>
        <v>0.63518360445601341</v>
      </c>
      <c r="K2277" s="168">
        <f ca="1">('Input Parameters'!$E$27/'Input Parameters'!$E$38)^$J2277</f>
        <v>1.0502026036617582E-2</v>
      </c>
      <c r="L2277" s="69">
        <f ca="1">$H2277*$C2277*'Input Parameters'!$E$25*K2277</f>
        <v>1.0292866377031034</v>
      </c>
      <c r="M2277" s="24">
        <f t="shared" ca="1" si="327"/>
        <v>0.30800837848976004</v>
      </c>
      <c r="N2277" s="15">
        <f ca="1">_xlfn.NORM.INV(M2277,'Input Parameters'!$E$29,'Input Parameters'!$F$29)</f>
        <v>9.9949849641720059E-2</v>
      </c>
      <c r="O2277" s="8">
        <f t="shared" ca="1" si="328"/>
        <v>0.6143300672030988</v>
      </c>
      <c r="P2277" s="30">
        <f ca="1">_xlfn.LOGNORM.INV(O2277,'Input Parameters'!$H$30,'Input Parameters'!$I$30)</f>
        <v>3.0781386957111381</v>
      </c>
      <c r="Q2277" s="10">
        <f t="shared" ca="1" si="329"/>
        <v>0.39028075378555693</v>
      </c>
      <c r="R2277" s="30">
        <f>IF('Input Parameters'!$E$32=0,0,_xlfn.BETA.INV(Q2277,'Input Parameters'!$L$32,'Input Parameters'!$M$32,'Input Parameters'!$J$32,'Input Parameters'!$K$32))</f>
        <v>0</v>
      </c>
      <c r="S2277" s="10">
        <f t="shared" ca="1" si="330"/>
        <v>0.78413307127704623</v>
      </c>
      <c r="T2277" s="26">
        <f ca="1">_xlfn.LOGNORM.INV(S2277,'Input Parameters'!$H$34,'Input Parameters'!$I$34)</f>
        <v>55.592154804952173</v>
      </c>
      <c r="U2277" s="10">
        <f t="shared" ca="1" si="331"/>
        <v>9.3504921635724325E-2</v>
      </c>
      <c r="V2277" s="30">
        <f ca="1">_xlfn.BETA.INV(U2277,'Input Parameters'!$L$36,'Input Parameters'!$M$36,'Input Parameters'!$J$36,'Input Parameters'!$K$36)</f>
        <v>0.41268998907803056</v>
      </c>
      <c r="W2277" s="2">
        <f ca="1">N2277+(P2277-N2277)*(1-ERF((T2277-R2277)/(2*SQRT(L2277*'Input Parameters'!$E$38))))</f>
        <v>0.10026787973726964</v>
      </c>
      <c r="X2277">
        <f t="shared" ca="1" si="332"/>
        <v>1</v>
      </c>
      <c r="Y2277" s="7"/>
    </row>
    <row r="2278" spans="1:25" ht="15" customHeight="1" x14ac:dyDescent="0.25">
      <c r="A2278" s="139">
        <v>2271</v>
      </c>
      <c r="B2278" s="10">
        <f t="shared" ca="1" si="323"/>
        <v>0.50367442191028389</v>
      </c>
      <c r="C2278" s="60">
        <f ca="1">_xlfn.NORM.INV(B2278,'Input Parameters'!$E$15,'Input Parameters'!$F$15)</f>
        <v>271.46635085116515</v>
      </c>
      <c r="D2278" s="10">
        <f t="shared" ca="1" si="324"/>
        <v>0.95496020991644126</v>
      </c>
      <c r="E2278" s="62">
        <f ca="1">IF(_xlfn.NORM.INV(D2278,'Input Parameters'!$E$17,'Input Parameters'!$F$17)&lt;3500,3500,IF(_xlfn.NORM.INV(D2278,'Input Parameters'!$E$17,'Input Parameters'!$F$17)&gt;5500,5500,_xlfn.NORM.INV(D2278,'Input Parameters'!$E$17,'Input Parameters'!$F$17)))</f>
        <v>5500</v>
      </c>
      <c r="F2278" s="10">
        <f t="shared" ca="1" si="325"/>
        <v>0.9267683014340875</v>
      </c>
      <c r="G2278" s="64">
        <f ca="1">_xlfn.NORM.INV(F2278,'Input Parameters'!$E$20,'Input Parameters'!$F$20)</f>
        <v>292.379320759081</v>
      </c>
      <c r="H2278" s="57">
        <f ca="1">EXP(E2278*(1/'Input Parameters'!$E$23-1/G2278))</f>
        <v>0.96539232320919766</v>
      </c>
      <c r="I2278" s="10">
        <f t="shared" ca="1" si="326"/>
        <v>0.96441183088443272</v>
      </c>
      <c r="J2278" s="30">
        <f ca="1">_xlfn.BETA.INV(I2278,'Input Parameters'!$L$26,'Input Parameters'!$M$26,'Input Parameters'!$J$26,'Input Parameters'!$K$26)</f>
        <v>0.89100667705710235</v>
      </c>
      <c r="K2278" s="168">
        <f ca="1">('Input Parameters'!$E$27/'Input Parameters'!$E$38)^$J2278</f>
        <v>1.6762232833881494E-3</v>
      </c>
      <c r="L2278" s="69">
        <f ca="1">$H2278*$C2278*'Input Parameters'!$E$25*K2278</f>
        <v>0.4392904023787545</v>
      </c>
      <c r="M2278" s="24">
        <f t="shared" ca="1" si="327"/>
        <v>0.87475099285375912</v>
      </c>
      <c r="N2278" s="15">
        <f ca="1">_xlfn.NORM.INV(M2278,'Input Parameters'!$E$29,'Input Parameters'!$F$29)</f>
        <v>0.1001149140588278</v>
      </c>
      <c r="O2278" s="8">
        <f t="shared" ca="1" si="328"/>
        <v>0.86099243855726926</v>
      </c>
      <c r="P2278" s="30">
        <f ca="1">_xlfn.LOGNORM.INV(O2278,'Input Parameters'!$H$30,'Input Parameters'!$I$30)</f>
        <v>4.4793319855584643</v>
      </c>
      <c r="Q2278" s="10">
        <f t="shared" ca="1" si="329"/>
        <v>0.55630879230296337</v>
      </c>
      <c r="R2278" s="30">
        <f>IF('Input Parameters'!$E$32=0,0,_xlfn.BETA.INV(Q2278,'Input Parameters'!$L$32,'Input Parameters'!$M$32,'Input Parameters'!$J$32,'Input Parameters'!$K$32))</f>
        <v>0</v>
      </c>
      <c r="S2278" s="10">
        <f t="shared" ca="1" si="330"/>
        <v>0.45216959520472999</v>
      </c>
      <c r="T2278" s="26">
        <f ca="1">_xlfn.LOGNORM.INV(S2278,'Input Parameters'!$H$34,'Input Parameters'!$I$34)</f>
        <v>49.659004625120836</v>
      </c>
      <c r="U2278" s="10">
        <f t="shared" ca="1" si="331"/>
        <v>0.88463479703076053</v>
      </c>
      <c r="V2278" s="30">
        <f ca="1">_xlfn.BETA.INV(U2278,'Input Parameters'!$L$36,'Input Parameters'!$M$36,'Input Parameters'!$J$36,'Input Parameters'!$K$36)</f>
        <v>0.78704229250058844</v>
      </c>
      <c r="W2278" s="2">
        <f ca="1">N2278+(P2278-N2278)*(1-ERF((T2278-R2278)/(2*SQRT(L2278*'Input Parameters'!$E$38))))</f>
        <v>0.10011542693302652</v>
      </c>
      <c r="X2278">
        <f t="shared" ca="1" si="332"/>
        <v>1</v>
      </c>
      <c r="Y2278" s="7"/>
    </row>
    <row r="2279" spans="1:25" ht="15" customHeight="1" x14ac:dyDescent="0.25">
      <c r="A2279" s="139">
        <v>2272</v>
      </c>
      <c r="B2279" s="10">
        <f t="shared" ca="1" si="323"/>
        <v>0.86724641829358917</v>
      </c>
      <c r="C2279" s="60">
        <f ca="1">_xlfn.NORM.INV(B2279,'Input Parameters'!$E$15,'Input Parameters'!$F$15)</f>
        <v>331.3099017667999</v>
      </c>
      <c r="D2279" s="10">
        <f t="shared" ca="1" si="324"/>
        <v>4.6170666122073212E-2</v>
      </c>
      <c r="E2279" s="62">
        <f ca="1">IF(_xlfn.NORM.INV(D2279,'Input Parameters'!$E$17,'Input Parameters'!$F$17)&lt;3500,3500,IF(_xlfn.NORM.INV(D2279,'Input Parameters'!$E$17,'Input Parameters'!$F$17)&gt;5500,5500,_xlfn.NORM.INV(D2279,'Input Parameters'!$E$17,'Input Parameters'!$F$17)))</f>
        <v>3621.7779098087994</v>
      </c>
      <c r="F2279" s="10">
        <f t="shared" ca="1" si="325"/>
        <v>0.17438099167133081</v>
      </c>
      <c r="G2279" s="64">
        <f ca="1">_xlfn.NORM.INV(F2279,'Input Parameters'!$E$20,'Input Parameters'!$F$20)</f>
        <v>276.37214461657692</v>
      </c>
      <c r="H2279" s="57">
        <f ca="1">EXP(E2279*(1/'Input Parameters'!$E$23-1/G2279))</f>
        <v>0.47680408939672575</v>
      </c>
      <c r="I2279" s="10">
        <f t="shared" ca="1" si="326"/>
        <v>0.31332855035475948</v>
      </c>
      <c r="J2279" s="30">
        <f ca="1">_xlfn.BETA.INV(I2279,'Input Parameters'!$L$26,'Input Parameters'!$M$26,'Input Parameters'!$J$26,'Input Parameters'!$K$26)</f>
        <v>0.58068693408592531</v>
      </c>
      <c r="K2279" s="168">
        <f ca="1">('Input Parameters'!$E$27/'Input Parameters'!$E$38)^$J2279</f>
        <v>1.5525348972058395E-2</v>
      </c>
      <c r="L2279" s="69">
        <f ca="1">$H2279*$C2279*'Input Parameters'!$E$25*K2279</f>
        <v>2.452538073297843</v>
      </c>
      <c r="M2279" s="24">
        <f t="shared" ca="1" si="327"/>
        <v>0.96752180533879251</v>
      </c>
      <c r="N2279" s="15">
        <f ca="1">_xlfn.NORM.INV(M2279,'Input Parameters'!$E$29,'Input Parameters'!$F$29)</f>
        <v>0.10018455581396968</v>
      </c>
      <c r="O2279" s="8">
        <f t="shared" ca="1" si="328"/>
        <v>0.27607850612157225</v>
      </c>
      <c r="P2279" s="30">
        <f ca="1">_xlfn.LOGNORM.INV(O2279,'Input Parameters'!$H$30,'Input Parameters'!$I$30)</f>
        <v>2.0262676917570666</v>
      </c>
      <c r="Q2279" s="10">
        <f t="shared" ca="1" si="329"/>
        <v>0.21183903190619724</v>
      </c>
      <c r="R2279" s="30">
        <f>IF('Input Parameters'!$E$32=0,0,_xlfn.BETA.INV(Q2279,'Input Parameters'!$L$32,'Input Parameters'!$M$32,'Input Parameters'!$J$32,'Input Parameters'!$K$32))</f>
        <v>0</v>
      </c>
      <c r="S2279" s="10">
        <f t="shared" ca="1" si="330"/>
        <v>0.56977069640207778</v>
      </c>
      <c r="T2279" s="26">
        <f ca="1">_xlfn.LOGNORM.INV(S2279,'Input Parameters'!$H$34,'Input Parameters'!$I$34)</f>
        <v>51.523238856318102</v>
      </c>
      <c r="U2279" s="10">
        <f t="shared" ca="1" si="331"/>
        <v>0.48842040197537862</v>
      </c>
      <c r="V2279" s="30">
        <f ca="1">_xlfn.BETA.INV(U2279,'Input Parameters'!$L$36,'Input Parameters'!$M$36,'Input Parameters'!$J$36,'Input Parameters'!$K$36)</f>
        <v>0.58147852953408541</v>
      </c>
      <c r="W2279" s="2">
        <f ca="1">N2279+(P2279-N2279)*(1-ERF((T2279-R2279)/(2*SQRT(L2279*'Input Parameters'!$E$38))))</f>
        <v>0.13870312742289997</v>
      </c>
      <c r="X2279">
        <f t="shared" ca="1" si="332"/>
        <v>1</v>
      </c>
      <c r="Y2279" s="7"/>
    </row>
    <row r="2280" spans="1:25" ht="15" customHeight="1" x14ac:dyDescent="0.25">
      <c r="A2280" s="139">
        <v>2273</v>
      </c>
      <c r="B2280" s="10">
        <f t="shared" ca="1" si="323"/>
        <v>0.1749743715350528</v>
      </c>
      <c r="C2280" s="60">
        <f ca="1">_xlfn.NORM.INV(B2280,'Input Parameters'!$E$15,'Input Parameters'!$F$15)</f>
        <v>220.31320307339615</v>
      </c>
      <c r="D2280" s="10">
        <f t="shared" ca="1" si="324"/>
        <v>0.68517936757916564</v>
      </c>
      <c r="E2280" s="62">
        <f ca="1">IF(_xlfn.NORM.INV(D2280,'Input Parameters'!$E$17,'Input Parameters'!$F$17)&lt;3500,3500,IF(_xlfn.NORM.INV(D2280,'Input Parameters'!$E$17,'Input Parameters'!$F$17)&gt;5500,5500,_xlfn.NORM.INV(D2280,'Input Parameters'!$E$17,'Input Parameters'!$F$17)))</f>
        <v>5137.5622838818517</v>
      </c>
      <c r="F2280" s="10">
        <f t="shared" ca="1" si="325"/>
        <v>9.9330999347435278E-2</v>
      </c>
      <c r="G2280" s="64">
        <f ca="1">_xlfn.NORM.INV(F2280,'Input Parameters'!$E$20,'Input Parameters'!$F$20)</f>
        <v>274.0380014198044</v>
      </c>
      <c r="H2280" s="57">
        <f ca="1">EXP(E2280*(1/'Input Parameters'!$E$23-1/G2280))</f>
        <v>0.2985070375879047</v>
      </c>
      <c r="I2280" s="10">
        <f t="shared" ca="1" si="326"/>
        <v>0.13330104367039319</v>
      </c>
      <c r="J2280" s="30">
        <f ca="1">_xlfn.BETA.INV(I2280,'Input Parameters'!$L$26,'Input Parameters'!$M$26,'Input Parameters'!$J$26,'Input Parameters'!$K$26)</f>
        <v>0.47365687462517303</v>
      </c>
      <c r="K2280" s="168">
        <f ca="1">('Input Parameters'!$E$27/'Input Parameters'!$E$38)^$J2280</f>
        <v>3.3455067331115508E-2</v>
      </c>
      <c r="L2280" s="69">
        <f ca="1">$H2280*$C2280*'Input Parameters'!$E$25*K2280</f>
        <v>2.2001738944585747</v>
      </c>
      <c r="M2280" s="24">
        <f t="shared" ca="1" si="327"/>
        <v>0.91814270176154578</v>
      </c>
      <c r="N2280" s="15">
        <f ca="1">_xlfn.NORM.INV(M2280,'Input Parameters'!$E$29,'Input Parameters'!$F$29)</f>
        <v>0.10013926865536876</v>
      </c>
      <c r="O2280" s="8">
        <f t="shared" ca="1" si="328"/>
        <v>0.62969369192927294</v>
      </c>
      <c r="P2280" s="30">
        <f ca="1">_xlfn.LOGNORM.INV(O2280,'Input Parameters'!$H$30,'Input Parameters'!$I$30)</f>
        <v>3.1374754014705983</v>
      </c>
      <c r="Q2280" s="10">
        <f t="shared" ca="1" si="329"/>
        <v>0.1792962844975251</v>
      </c>
      <c r="R2280" s="30">
        <f>IF('Input Parameters'!$E$32=0,0,_xlfn.BETA.INV(Q2280,'Input Parameters'!$L$32,'Input Parameters'!$M$32,'Input Parameters'!$J$32,'Input Parameters'!$K$32))</f>
        <v>0</v>
      </c>
      <c r="S2280" s="10">
        <f t="shared" ca="1" si="330"/>
        <v>0.53323539076116744</v>
      </c>
      <c r="T2280" s="26">
        <f ca="1">_xlfn.LOGNORM.INV(S2280,'Input Parameters'!$H$34,'Input Parameters'!$I$34)</f>
        <v>50.933942518145322</v>
      </c>
      <c r="U2280" s="10">
        <f t="shared" ca="1" si="331"/>
        <v>0.88235705211047111</v>
      </c>
      <c r="V2280" s="30">
        <f ca="1">_xlfn.BETA.INV(U2280,'Input Parameters'!$L$36,'Input Parameters'!$M$36,'Input Parameters'!$J$36,'Input Parameters'!$K$36)</f>
        <v>0.78494020527883102</v>
      </c>
      <c r="W2280" s="2">
        <f ca="1">N2280+(P2280-N2280)*(1-ERF((T2280-R2280)/(2*SQRT(L2280*'Input Parameters'!$E$38))))</f>
        <v>0.14624240858610194</v>
      </c>
      <c r="X2280">
        <f t="shared" ca="1" si="332"/>
        <v>1</v>
      </c>
      <c r="Y2280" s="7"/>
    </row>
    <row r="2281" spans="1:25" ht="15" customHeight="1" x14ac:dyDescent="0.25">
      <c r="A2281" s="139">
        <v>2274</v>
      </c>
      <c r="B2281" s="10">
        <f t="shared" ca="1" si="323"/>
        <v>0.25478973332668864</v>
      </c>
      <c r="C2281" s="60">
        <f ca="1">_xlfn.NORM.INV(B2281,'Input Parameters'!$E$15,'Input Parameters'!$F$15)</f>
        <v>235.22702483649488</v>
      </c>
      <c r="D2281" s="10">
        <f t="shared" ca="1" si="324"/>
        <v>0.97922845714640883</v>
      </c>
      <c r="E2281" s="62">
        <f ca="1">IF(_xlfn.NORM.INV(D2281,'Input Parameters'!$E$17,'Input Parameters'!$F$17)&lt;3500,3500,IF(_xlfn.NORM.INV(D2281,'Input Parameters'!$E$17,'Input Parameters'!$F$17)&gt;5500,5500,_xlfn.NORM.INV(D2281,'Input Parameters'!$E$17,'Input Parameters'!$F$17)))</f>
        <v>5500</v>
      </c>
      <c r="F2281" s="10">
        <f t="shared" ca="1" si="325"/>
        <v>0.89791987779432036</v>
      </c>
      <c r="G2281" s="64">
        <f ca="1">_xlfn.NORM.INV(F2281,'Input Parameters'!$E$20,'Input Parameters'!$F$20)</f>
        <v>291.15757794395972</v>
      </c>
      <c r="H2281" s="57">
        <f ca="1">EXP(E2281*(1/'Input Parameters'!$E$23-1/G2281))</f>
        <v>0.89211934023308581</v>
      </c>
      <c r="I2281" s="10">
        <f t="shared" ca="1" si="326"/>
        <v>0.2466700916754927</v>
      </c>
      <c r="J2281" s="30">
        <f ca="1">_xlfn.BETA.INV(I2281,'Input Parameters'!$L$26,'Input Parameters'!$M$26,'Input Parameters'!$J$26,'Input Parameters'!$K$26)</f>
        <v>0.54677743874367835</v>
      </c>
      <c r="K2281" s="168">
        <f ca="1">('Input Parameters'!$E$27/'Input Parameters'!$E$38)^$J2281</f>
        <v>1.9800510521900565E-2</v>
      </c>
      <c r="L2281" s="69">
        <f ca="1">$H2281*$C2281*'Input Parameters'!$E$25*K2281</f>
        <v>4.1551485817181026</v>
      </c>
      <c r="M2281" s="24">
        <f t="shared" ca="1" si="327"/>
        <v>0.28887391335396706</v>
      </c>
      <c r="N2281" s="15">
        <f ca="1">_xlfn.NORM.INV(M2281,'Input Parameters'!$E$29,'Input Parameters'!$F$29)</f>
        <v>9.994433225502225E-2</v>
      </c>
      <c r="O2281" s="8">
        <f t="shared" ca="1" si="328"/>
        <v>0.19621381158492768</v>
      </c>
      <c r="P2281" s="30">
        <f ca="1">_xlfn.LOGNORM.INV(O2281,'Input Parameters'!$H$30,'Input Parameters'!$I$30)</f>
        <v>1.791493411486438</v>
      </c>
      <c r="Q2281" s="10">
        <f t="shared" ca="1" si="329"/>
        <v>0.5572333440073296</v>
      </c>
      <c r="R2281" s="30">
        <f>IF('Input Parameters'!$E$32=0,0,_xlfn.BETA.INV(Q2281,'Input Parameters'!$L$32,'Input Parameters'!$M$32,'Input Parameters'!$J$32,'Input Parameters'!$K$32))</f>
        <v>0</v>
      </c>
      <c r="S2281" s="10">
        <f t="shared" ca="1" si="330"/>
        <v>1.2666947187461974E-2</v>
      </c>
      <c r="T2281" s="26">
        <f ca="1">_xlfn.LOGNORM.INV(S2281,'Input Parameters'!$H$34,'Input Parameters'!$I$34)</f>
        <v>38.156377842204215</v>
      </c>
      <c r="U2281" s="10">
        <f t="shared" ca="1" si="331"/>
        <v>0.36916008187516414</v>
      </c>
      <c r="V2281" s="30">
        <f ca="1">_xlfn.BETA.INV(U2281,'Input Parameters'!$L$36,'Input Parameters'!$M$36,'Input Parameters'!$J$36,'Input Parameters'!$K$36)</f>
        <v>0.53667390015424488</v>
      </c>
      <c r="W2281" s="2">
        <f ca="1">N2281+(P2281-N2281)*(1-ERF((T2281-R2281)/(2*SQRT(L2281*'Input Parameters'!$E$38))))</f>
        <v>0.41395300397216978</v>
      </c>
      <c r="X2281">
        <f t="shared" ca="1" si="332"/>
        <v>1</v>
      </c>
      <c r="Y2281" s="7"/>
    </row>
    <row r="2282" spans="1:25" ht="15" customHeight="1" x14ac:dyDescent="0.25">
      <c r="A2282" s="139">
        <v>2275</v>
      </c>
      <c r="B2282" s="10">
        <f t="shared" ca="1" si="323"/>
        <v>0.75599091148550179</v>
      </c>
      <c r="C2282" s="60">
        <f ca="1">_xlfn.NORM.INV(B2282,'Input Parameters'!$E$15,'Input Parameters'!$F$15)</f>
        <v>308.54841983954725</v>
      </c>
      <c r="D2282" s="10">
        <f t="shared" ca="1" si="324"/>
        <v>0.48241097290645985</v>
      </c>
      <c r="E2282" s="62">
        <f ca="1">IF(_xlfn.NORM.INV(D2282,'Input Parameters'!$E$17,'Input Parameters'!$F$17)&lt;3500,3500,IF(_xlfn.NORM.INV(D2282,'Input Parameters'!$E$17,'Input Parameters'!$F$17)&gt;5500,5500,_xlfn.NORM.INV(D2282,'Input Parameters'!$E$17,'Input Parameters'!$F$17)))</f>
        <v>4769.1275876809168</v>
      </c>
      <c r="F2282" s="10">
        <f t="shared" ca="1" si="325"/>
        <v>7.934006629436785E-2</v>
      </c>
      <c r="G2282" s="64">
        <f ca="1">_xlfn.NORM.INV(F2282,'Input Parameters'!$E$20,'Input Parameters'!$F$20)</f>
        <v>273.20618581353813</v>
      </c>
      <c r="H2282" s="57">
        <f ca="1">EXP(E2282*(1/'Input Parameters'!$E$23-1/G2282))</f>
        <v>0.3087421478128628</v>
      </c>
      <c r="I2282" s="10">
        <f t="shared" ca="1" si="326"/>
        <v>0.82943486956106416</v>
      </c>
      <c r="J2282" s="30">
        <f ca="1">_xlfn.BETA.INV(I2282,'Input Parameters'!$L$26,'Input Parameters'!$M$26,'Input Parameters'!$J$26,'Input Parameters'!$K$26)</f>
        <v>0.79970480411720479</v>
      </c>
      <c r="K2282" s="168">
        <f ca="1">('Input Parameters'!$E$27/'Input Parameters'!$E$38)^$J2282</f>
        <v>3.2266799223706608E-3</v>
      </c>
      <c r="L2282" s="69">
        <f ca="1">$H2282*$C2282*'Input Parameters'!$E$25*K2282</f>
        <v>0.30737966605180578</v>
      </c>
      <c r="M2282" s="24">
        <f t="shared" ca="1" si="327"/>
        <v>0.72221681900609802</v>
      </c>
      <c r="N2282" s="15">
        <f ca="1">_xlfn.NORM.INV(M2282,'Input Parameters'!$E$29,'Input Parameters'!$F$29)</f>
        <v>0.10005894396843534</v>
      </c>
      <c r="O2282" s="8">
        <f t="shared" ca="1" si="328"/>
        <v>0.61111201854943809</v>
      </c>
      <c r="P2282" s="30">
        <f ca="1">_xlfn.LOGNORM.INV(O2282,'Input Parameters'!$H$30,'Input Parameters'!$I$30)</f>
        <v>3.0659427259344034</v>
      </c>
      <c r="Q2282" s="10">
        <f t="shared" ca="1" si="329"/>
        <v>0.24257636402653782</v>
      </c>
      <c r="R2282" s="30">
        <f>IF('Input Parameters'!$E$32=0,0,_xlfn.BETA.INV(Q2282,'Input Parameters'!$L$32,'Input Parameters'!$M$32,'Input Parameters'!$J$32,'Input Parameters'!$K$32))</f>
        <v>0</v>
      </c>
      <c r="S2282" s="10">
        <f t="shared" ca="1" si="330"/>
        <v>0.21776169423826919</v>
      </c>
      <c r="T2282" s="26">
        <f ca="1">_xlfn.LOGNORM.INV(S2282,'Input Parameters'!$H$34,'Input Parameters'!$I$34)</f>
        <v>45.743511680102031</v>
      </c>
      <c r="U2282" s="10">
        <f t="shared" ca="1" si="331"/>
        <v>4.766389691268047E-2</v>
      </c>
      <c r="V2282" s="30">
        <f ca="1">_xlfn.BETA.INV(U2282,'Input Parameters'!$L$36,'Input Parameters'!$M$36,'Input Parameters'!$J$36,'Input Parameters'!$K$36)</f>
        <v>0.37681938473641918</v>
      </c>
      <c r="W2282" s="2">
        <f ca="1">N2282+(P2282-N2282)*(1-ERF((T2282-R2282)/(2*SQRT(L2282*'Input Parameters'!$E$38))))</f>
        <v>0.10005896000446965</v>
      </c>
      <c r="X2282">
        <f t="shared" ca="1" si="332"/>
        <v>1</v>
      </c>
      <c r="Y2282" s="7"/>
    </row>
    <row r="2283" spans="1:25" ht="15" customHeight="1" x14ac:dyDescent="0.25">
      <c r="A2283" s="139">
        <v>2276</v>
      </c>
      <c r="B2283" s="10">
        <f t="shared" ca="1" si="323"/>
        <v>0.33291992941878046</v>
      </c>
      <c r="C2283" s="60">
        <f ca="1">_xlfn.NORM.INV(B2283,'Input Parameters'!$E$15,'Input Parameters'!$F$15)</f>
        <v>247.56297424792584</v>
      </c>
      <c r="D2283" s="10">
        <f t="shared" ca="1" si="324"/>
        <v>0.48035208674399099</v>
      </c>
      <c r="E2283" s="62">
        <f ca="1">IF(_xlfn.NORM.INV(D2283,'Input Parameters'!$E$17,'Input Parameters'!$F$17)&lt;3500,3500,IF(_xlfn.NORM.INV(D2283,'Input Parameters'!$E$17,'Input Parameters'!$F$17)&gt;5500,5500,_xlfn.NORM.INV(D2283,'Input Parameters'!$E$17,'Input Parameters'!$F$17)))</f>
        <v>4765.5110408318769</v>
      </c>
      <c r="F2283" s="10">
        <f t="shared" ca="1" si="325"/>
        <v>0.87280150168673454</v>
      </c>
      <c r="G2283" s="64">
        <f ca="1">_xlfn.NORM.INV(F2283,'Input Parameters'!$E$20,'Input Parameters'!$F$20)</f>
        <v>290.28622006761458</v>
      </c>
      <c r="H2283" s="57">
        <f ca="1">EXP(E2283*(1/'Input Parameters'!$E$23-1/G2283))</f>
        <v>0.86239558079863499</v>
      </c>
      <c r="I2283" s="10">
        <f t="shared" ca="1" si="326"/>
        <v>0.13048268105800376</v>
      </c>
      <c r="J2283" s="30">
        <f ca="1">_xlfn.BETA.INV(I2283,'Input Parameters'!$L$26,'Input Parameters'!$M$26,'Input Parameters'!$J$26,'Input Parameters'!$K$26)</f>
        <v>0.47140272954519741</v>
      </c>
      <c r="K2283" s="168">
        <f ca="1">('Input Parameters'!$E$27/'Input Parameters'!$E$38)^$J2283</f>
        <v>3.4000400400419892E-2</v>
      </c>
      <c r="L2283" s="69">
        <f ca="1">$H2283*$C2283*'Input Parameters'!$E$25*K2283</f>
        <v>7.2589907930409518</v>
      </c>
      <c r="M2283" s="24">
        <f t="shared" ca="1" si="327"/>
        <v>0.66129170260329084</v>
      </c>
      <c r="N2283" s="15">
        <f ca="1">_xlfn.NORM.INV(M2283,'Input Parameters'!$E$29,'Input Parameters'!$F$29)</f>
        <v>0.10004159909920259</v>
      </c>
      <c r="O2283" s="8">
        <f t="shared" ca="1" si="328"/>
        <v>0.78052028930377149</v>
      </c>
      <c r="P2283" s="30">
        <f ca="1">_xlfn.LOGNORM.INV(O2283,'Input Parameters'!$H$30,'Input Parameters'!$I$30)</f>
        <v>3.8676238505012246</v>
      </c>
      <c r="Q2283" s="10">
        <f t="shared" ca="1" si="329"/>
        <v>9.3217228441539346E-2</v>
      </c>
      <c r="R2283" s="30">
        <f>IF('Input Parameters'!$E$32=0,0,_xlfn.BETA.INV(Q2283,'Input Parameters'!$L$32,'Input Parameters'!$M$32,'Input Parameters'!$J$32,'Input Parameters'!$K$32))</f>
        <v>0</v>
      </c>
      <c r="S2283" s="10">
        <f t="shared" ca="1" si="330"/>
        <v>0.1915630975686522</v>
      </c>
      <c r="T2283" s="26">
        <f ca="1">_xlfn.LOGNORM.INV(S2283,'Input Parameters'!$H$34,'Input Parameters'!$I$34)</f>
        <v>45.220373096888089</v>
      </c>
      <c r="U2283" s="10">
        <f t="shared" ca="1" si="331"/>
        <v>0.34413094181451798</v>
      </c>
      <c r="V2283" s="30">
        <f ca="1">_xlfn.BETA.INV(U2283,'Input Parameters'!$L$36,'Input Parameters'!$M$36,'Input Parameters'!$J$36,'Input Parameters'!$K$36)</f>
        <v>0.5272023429592716</v>
      </c>
      <c r="W2283" s="2">
        <f ca="1">N2283+(P2283-N2283)*(1-ERF((T2283-R2283)/(2*SQRT(L2283*'Input Parameters'!$E$38))))</f>
        <v>0.98656411517113007</v>
      </c>
      <c r="X2283">
        <f t="shared" ca="1" si="332"/>
        <v>0</v>
      </c>
      <c r="Y2283" s="7"/>
    </row>
    <row r="2284" spans="1:25" ht="15" customHeight="1" x14ac:dyDescent="0.25">
      <c r="A2284" s="139">
        <v>2277</v>
      </c>
      <c r="B2284" s="10">
        <f t="shared" ca="1" si="323"/>
        <v>0.96299314072789943</v>
      </c>
      <c r="C2284" s="60">
        <f ca="1">_xlfn.NORM.INV(B2284,'Input Parameters'!$E$15,'Input Parameters'!$F$15)</f>
        <v>367.7853278768286</v>
      </c>
      <c r="D2284" s="10">
        <f t="shared" ca="1" si="324"/>
        <v>0.75544573017382588</v>
      </c>
      <c r="E2284" s="62">
        <f ca="1">IF(_xlfn.NORM.INV(D2284,'Input Parameters'!$E$17,'Input Parameters'!$F$17)&lt;3500,3500,IF(_xlfn.NORM.INV(D2284,'Input Parameters'!$E$17,'Input Parameters'!$F$17)&gt;5500,5500,_xlfn.NORM.INV(D2284,'Input Parameters'!$E$17,'Input Parameters'!$F$17)))</f>
        <v>5284.2091765151617</v>
      </c>
      <c r="F2284" s="10">
        <f t="shared" ca="1" si="325"/>
        <v>0.66664226116787817</v>
      </c>
      <c r="G2284" s="64">
        <f ca="1">_xlfn.NORM.INV(F2284,'Input Parameters'!$E$20,'Input Parameters'!$F$20)</f>
        <v>285.53542319521449</v>
      </c>
      <c r="H2284" s="57">
        <f ca="1">EXP(E2284*(1/'Input Parameters'!$E$23-1/G2284))</f>
        <v>0.62686299556369318</v>
      </c>
      <c r="I2284" s="10">
        <f t="shared" ca="1" si="326"/>
        <v>0.1650700447574337</v>
      </c>
      <c r="J2284" s="30">
        <f ca="1">_xlfn.BETA.INV(I2284,'Input Parameters'!$L$26,'Input Parameters'!$M$26,'Input Parameters'!$J$26,'Input Parameters'!$K$26)</f>
        <v>0.49715114480528616</v>
      </c>
      <c r="K2284" s="168">
        <f ca="1">('Input Parameters'!$E$27/'Input Parameters'!$E$38)^$J2284</f>
        <v>2.8266526818941883E-2</v>
      </c>
      <c r="L2284" s="69">
        <f ca="1">$H2284*$C2284*'Input Parameters'!$E$25*K2284</f>
        <v>6.5168763739302351</v>
      </c>
      <c r="M2284" s="24">
        <f t="shared" ca="1" si="327"/>
        <v>9.2900961316077502E-2</v>
      </c>
      <c r="N2284" s="15">
        <f ca="1">_xlfn.NORM.INV(M2284,'Input Parameters'!$E$29,'Input Parameters'!$F$29)</f>
        <v>9.9867689939221807E-2</v>
      </c>
      <c r="O2284" s="8">
        <f t="shared" ca="1" si="328"/>
        <v>0.10227915554048006</v>
      </c>
      <c r="P2284" s="30">
        <f ca="1">_xlfn.LOGNORM.INV(O2284,'Input Parameters'!$H$30,'Input Parameters'!$I$30)</f>
        <v>1.4736534042103726</v>
      </c>
      <c r="Q2284" s="10">
        <f t="shared" ca="1" si="329"/>
        <v>0.14054490783111728</v>
      </c>
      <c r="R2284" s="30">
        <f>IF('Input Parameters'!$E$32=0,0,_xlfn.BETA.INV(Q2284,'Input Parameters'!$L$32,'Input Parameters'!$M$32,'Input Parameters'!$J$32,'Input Parameters'!$K$32))</f>
        <v>0</v>
      </c>
      <c r="S2284" s="10">
        <f t="shared" ca="1" si="330"/>
        <v>0.69998064501251678</v>
      </c>
      <c r="T2284" s="26">
        <f ca="1">_xlfn.LOGNORM.INV(S2284,'Input Parameters'!$H$34,'Input Parameters'!$I$34)</f>
        <v>53.80860958125983</v>
      </c>
      <c r="U2284" s="10">
        <f t="shared" ca="1" si="331"/>
        <v>9.4342174290865E-2</v>
      </c>
      <c r="V2284" s="30">
        <f ca="1">_xlfn.BETA.INV(U2284,'Input Parameters'!$L$36,'Input Parameters'!$M$36,'Input Parameters'!$J$36,'Input Parameters'!$K$36)</f>
        <v>0.41323486797363301</v>
      </c>
      <c r="W2284" s="2">
        <f ca="1">N2284+(P2284-N2284)*(1-ERF((T2284-R2284)/(2*SQRT(L2284*'Input Parameters'!$E$38))))</f>
        <v>0.28684857648551537</v>
      </c>
      <c r="X2284">
        <f t="shared" ca="1" si="332"/>
        <v>1</v>
      </c>
      <c r="Y2284" s="7"/>
    </row>
    <row r="2285" spans="1:25" ht="15" customHeight="1" x14ac:dyDescent="0.25">
      <c r="A2285" s="139">
        <v>2278</v>
      </c>
      <c r="B2285" s="10">
        <f t="shared" ca="1" si="323"/>
        <v>0.96520479297162953</v>
      </c>
      <c r="C2285" s="60">
        <f ca="1">_xlfn.NORM.INV(B2285,'Input Parameters'!$E$15,'Input Parameters'!$F$15)</f>
        <v>369.30485025760379</v>
      </c>
      <c r="D2285" s="10">
        <f t="shared" ca="1" si="324"/>
        <v>0.44637684912468734</v>
      </c>
      <c r="E2285" s="62">
        <f ca="1">IF(_xlfn.NORM.INV(D2285,'Input Parameters'!$E$17,'Input Parameters'!$F$17)&lt;3500,3500,IF(_xlfn.NORM.INV(D2285,'Input Parameters'!$E$17,'Input Parameters'!$F$17)&gt;5500,5500,_xlfn.NORM.INV(D2285,'Input Parameters'!$E$17,'Input Parameters'!$F$17)))</f>
        <v>4705.6255624295218</v>
      </c>
      <c r="F2285" s="10">
        <f t="shared" ca="1" si="325"/>
        <v>0.9894085002215689</v>
      </c>
      <c r="G2285" s="64">
        <f ca="1">_xlfn.NORM.INV(F2285,'Input Parameters'!$E$20,'Input Parameters'!$F$20)</f>
        <v>298.09153558935515</v>
      </c>
      <c r="H2285" s="57">
        <f ca="1">EXP(E2285*(1/'Input Parameters'!$E$23-1/G2285))</f>
        <v>1.3208483980248074</v>
      </c>
      <c r="I2285" s="10">
        <f t="shared" ca="1" si="326"/>
        <v>8.9983560149702102E-2</v>
      </c>
      <c r="J2285" s="30">
        <f ca="1">_xlfn.BETA.INV(I2285,'Input Parameters'!$L$26,'Input Parameters'!$M$26,'Input Parameters'!$J$26,'Input Parameters'!$K$26)</f>
        <v>0.43461654882754769</v>
      </c>
      <c r="K2285" s="168">
        <f ca="1">('Input Parameters'!$E$27/'Input Parameters'!$E$38)^$J2285</f>
        <v>4.4267042972900586E-2</v>
      </c>
      <c r="L2285" s="69">
        <f ca="1">$H2285*$C2285*'Input Parameters'!$E$25*K2285</f>
        <v>21.59327409239982</v>
      </c>
      <c r="M2285" s="24">
        <f t="shared" ca="1" si="327"/>
        <v>0.96147184063662561</v>
      </c>
      <c r="N2285" s="15">
        <f ca="1">_xlfn.NORM.INV(M2285,'Input Parameters'!$E$29,'Input Parameters'!$F$29)</f>
        <v>0.10017680274263173</v>
      </c>
      <c r="O2285" s="8">
        <f t="shared" ca="1" si="328"/>
        <v>0.77630430932751937</v>
      </c>
      <c r="P2285" s="30">
        <f ca="1">_xlfn.LOGNORM.INV(O2285,'Input Parameters'!$H$30,'Input Parameters'!$I$30)</f>
        <v>3.8418029269090113</v>
      </c>
      <c r="Q2285" s="10">
        <f t="shared" ca="1" si="329"/>
        <v>9.2003840718470453E-2</v>
      </c>
      <c r="R2285" s="30">
        <f>IF('Input Parameters'!$E$32=0,0,_xlfn.BETA.INV(Q2285,'Input Parameters'!$L$32,'Input Parameters'!$M$32,'Input Parameters'!$J$32,'Input Parameters'!$K$32))</f>
        <v>0</v>
      </c>
      <c r="S2285" s="10">
        <f t="shared" ca="1" si="330"/>
        <v>0.77134374742789757</v>
      </c>
      <c r="T2285" s="26">
        <f ca="1">_xlfn.LOGNORM.INV(S2285,'Input Parameters'!$H$34,'Input Parameters'!$I$34)</f>
        <v>55.295653339646421</v>
      </c>
      <c r="U2285" s="10">
        <f t="shared" ca="1" si="331"/>
        <v>0.82126426366541694</v>
      </c>
      <c r="V2285" s="30">
        <f ca="1">_xlfn.BETA.INV(U2285,'Input Parameters'!$L$36,'Input Parameters'!$M$36,'Input Parameters'!$J$36,'Input Parameters'!$K$36)</f>
        <v>0.73741563321436732</v>
      </c>
      <c r="W2285" s="2">
        <f ca="1">N2285+(P2285-N2285)*(1-ERF((T2285-R2285)/(2*SQRT(L2285*'Input Parameters'!$E$38))))</f>
        <v>1.5972329777890975</v>
      </c>
      <c r="X2285">
        <f t="shared" ca="1" si="332"/>
        <v>0</v>
      </c>
      <c r="Y2285" s="7"/>
    </row>
    <row r="2286" spans="1:25" ht="15" customHeight="1" x14ac:dyDescent="0.25">
      <c r="A2286" s="139">
        <v>2279</v>
      </c>
      <c r="B2286" s="10">
        <f t="shared" ca="1" si="323"/>
        <v>8.8505378729330064E-2</v>
      </c>
      <c r="C2286" s="60">
        <f ca="1">_xlfn.NORM.INV(B2286,'Input Parameters'!$E$15,'Input Parameters'!$F$15)</f>
        <v>197.80517315764064</v>
      </c>
      <c r="D2286" s="10">
        <f t="shared" ca="1" si="324"/>
        <v>0.63908294990983083</v>
      </c>
      <c r="E2286" s="62">
        <f ca="1">IF(_xlfn.NORM.INV(D2286,'Input Parameters'!$E$17,'Input Parameters'!$F$17)&lt;3500,3500,IF(_xlfn.NORM.INV(D2286,'Input Parameters'!$E$17,'Input Parameters'!$F$17)&gt;5500,5500,_xlfn.NORM.INV(D2286,'Input Parameters'!$E$17,'Input Parameters'!$F$17)))</f>
        <v>5049.2060429302974</v>
      </c>
      <c r="F2286" s="10">
        <f t="shared" ca="1" si="325"/>
        <v>0.61617383449972829</v>
      </c>
      <c r="G2286" s="64">
        <f ca="1">_xlfn.NORM.INV(F2286,'Input Parameters'!$E$20,'Input Parameters'!$F$20)</f>
        <v>284.62949580320964</v>
      </c>
      <c r="H2286" s="57">
        <f ca="1">EXP(E2286*(1/'Input Parameters'!$E$23-1/G2286))</f>
        <v>0.60499189688246702</v>
      </c>
      <c r="I2286" s="10">
        <f t="shared" ca="1" si="326"/>
        <v>0.35931863987102131</v>
      </c>
      <c r="J2286" s="30">
        <f ca="1">_xlfn.BETA.INV(I2286,'Input Parameters'!$L$26,'Input Parameters'!$M$26,'Input Parameters'!$J$26,'Input Parameters'!$K$26)</f>
        <v>0.60201399847154946</v>
      </c>
      <c r="K2286" s="168">
        <f ca="1">('Input Parameters'!$E$27/'Input Parameters'!$E$38)^$J2286</f>
        <v>1.3323035987652269E-2</v>
      </c>
      <c r="L2286" s="69">
        <f ca="1">$H2286*$C2286*'Input Parameters'!$E$25*K2286</f>
        <v>1.5943747368405292</v>
      </c>
      <c r="M2286" s="24">
        <f t="shared" ca="1" si="327"/>
        <v>0.71350143608921401</v>
      </c>
      <c r="N2286" s="15">
        <f ca="1">_xlfn.NORM.INV(M2286,'Input Parameters'!$E$29,'Input Parameters'!$F$29)</f>
        <v>0.10005636429833728</v>
      </c>
      <c r="O2286" s="8">
        <f t="shared" ca="1" si="328"/>
        <v>0.11672006243441546</v>
      </c>
      <c r="P2286" s="30">
        <f ca="1">_xlfn.LOGNORM.INV(O2286,'Input Parameters'!$H$30,'Input Parameters'!$I$30)</f>
        <v>1.5283338100089097</v>
      </c>
      <c r="Q2286" s="10">
        <f t="shared" ca="1" si="329"/>
        <v>0.1516330199598237</v>
      </c>
      <c r="R2286" s="30">
        <f>IF('Input Parameters'!$E$32=0,0,_xlfn.BETA.INV(Q2286,'Input Parameters'!$L$32,'Input Parameters'!$M$32,'Input Parameters'!$J$32,'Input Parameters'!$K$32))</f>
        <v>0</v>
      </c>
      <c r="S2286" s="10">
        <f t="shared" ca="1" si="330"/>
        <v>0.74379626615004324</v>
      </c>
      <c r="T2286" s="26">
        <f ca="1">_xlfn.LOGNORM.INV(S2286,'Input Parameters'!$H$34,'Input Parameters'!$I$34)</f>
        <v>54.691799215980112</v>
      </c>
      <c r="U2286" s="10">
        <f t="shared" ca="1" si="331"/>
        <v>0.43905609046336691</v>
      </c>
      <c r="V2286" s="30">
        <f ca="1">_xlfn.BETA.INV(U2286,'Input Parameters'!$L$36,'Input Parameters'!$M$36,'Input Parameters'!$J$36,'Input Parameters'!$K$36)</f>
        <v>0.56287286729791497</v>
      </c>
      <c r="W2286" s="2">
        <f ca="1">N2286+(P2286-N2286)*(1-ERF((T2286-R2286)/(2*SQRT(L2286*'Input Parameters'!$E$38))))</f>
        <v>0.10318873111362213</v>
      </c>
      <c r="X2286">
        <f t="shared" ca="1" si="332"/>
        <v>1</v>
      </c>
      <c r="Y2286" s="7"/>
    </row>
    <row r="2287" spans="1:25" ht="15" customHeight="1" x14ac:dyDescent="0.25">
      <c r="A2287" s="139">
        <v>2280</v>
      </c>
      <c r="B2287" s="10">
        <f t="shared" ca="1" si="323"/>
        <v>8.4752168956769847E-4</v>
      </c>
      <c r="C2287" s="60">
        <f ca="1">_xlfn.NORM.INV(B2287,'Input Parameters'!$E$15,'Input Parameters'!$F$15)</f>
        <v>100.85201423393605</v>
      </c>
      <c r="D2287" s="10">
        <f t="shared" ca="1" si="324"/>
        <v>0.87225635461636153</v>
      </c>
      <c r="E2287" s="62">
        <f ca="1">IF(_xlfn.NORM.INV(D2287,'Input Parameters'!$E$17,'Input Parameters'!$F$17)&lt;3500,3500,IF(_xlfn.NORM.INV(D2287,'Input Parameters'!$E$17,'Input Parameters'!$F$17)&gt;5500,5500,_xlfn.NORM.INV(D2287,'Input Parameters'!$E$17,'Input Parameters'!$F$17)))</f>
        <v>5500</v>
      </c>
      <c r="F2287" s="10">
        <f t="shared" ca="1" si="325"/>
        <v>0.5186519146125923</v>
      </c>
      <c r="G2287" s="64">
        <f ca="1">_xlfn.NORM.INV(F2287,'Input Parameters'!$E$20,'Input Parameters'!$F$20)</f>
        <v>282.96336209872123</v>
      </c>
      <c r="H2287" s="57">
        <f ca="1">EXP(E2287*(1/'Input Parameters'!$E$23-1/G2287))</f>
        <v>0.51623862355530625</v>
      </c>
      <c r="I2287" s="10">
        <f t="shared" ca="1" si="326"/>
        <v>0.81742391241016776</v>
      </c>
      <c r="J2287" s="30">
        <f ca="1">_xlfn.BETA.INV(I2287,'Input Parameters'!$L$26,'Input Parameters'!$M$26,'Input Parameters'!$J$26,'Input Parameters'!$K$26)</f>
        <v>0.79378472609994588</v>
      </c>
      <c r="K2287" s="168">
        <f ca="1">('Input Parameters'!$E$27/'Input Parameters'!$E$38)^$J2287</f>
        <v>3.366651334444604E-3</v>
      </c>
      <c r="L2287" s="69">
        <f ca="1">$H2287*$C2287*'Input Parameters'!$E$25*K2287</f>
        <v>0.17528034195110126</v>
      </c>
      <c r="M2287" s="24">
        <f t="shared" ca="1" si="327"/>
        <v>0.93112445273552757</v>
      </c>
      <c r="N2287" s="15">
        <f ca="1">_xlfn.NORM.INV(M2287,'Input Parameters'!$E$29,'Input Parameters'!$F$29)</f>
        <v>0.10014842180055872</v>
      </c>
      <c r="O2287" s="8">
        <f t="shared" ca="1" si="328"/>
        <v>0.45122028019412397</v>
      </c>
      <c r="P2287" s="30">
        <f ca="1">_xlfn.LOGNORM.INV(O2287,'Input Parameters'!$H$30,'Input Parameters'!$I$30)</f>
        <v>2.5323218295473291</v>
      </c>
      <c r="Q2287" s="10">
        <f t="shared" ca="1" si="329"/>
        <v>0.91219515304051457</v>
      </c>
      <c r="R2287" s="30">
        <f>IF('Input Parameters'!$E$32=0,0,_xlfn.BETA.INV(Q2287,'Input Parameters'!$L$32,'Input Parameters'!$M$32,'Input Parameters'!$J$32,'Input Parameters'!$K$32))</f>
        <v>0</v>
      </c>
      <c r="S2287" s="10">
        <f t="shared" ca="1" si="330"/>
        <v>0.50420174971130127</v>
      </c>
      <c r="T2287" s="26">
        <f ca="1">_xlfn.LOGNORM.INV(S2287,'Input Parameters'!$H$34,'Input Parameters'!$I$34)</f>
        <v>50.473866840281076</v>
      </c>
      <c r="U2287" s="10">
        <f t="shared" ca="1" si="331"/>
        <v>0.12332285741283877</v>
      </c>
      <c r="V2287" s="30">
        <f ca="1">_xlfn.BETA.INV(U2287,'Input Parameters'!$L$36,'Input Parameters'!$M$36,'Input Parameters'!$J$36,'Input Parameters'!$K$36)</f>
        <v>0.43068022348239687</v>
      </c>
      <c r="W2287" s="2">
        <f ca="1">N2287+(P2287-N2287)*(1-ERF((T2287-R2287)/(2*SQRT(L2287*'Input Parameters'!$E$38))))</f>
        <v>0.10014842180055872</v>
      </c>
      <c r="X2287">
        <f t="shared" ca="1" si="332"/>
        <v>1</v>
      </c>
      <c r="Y2287" s="7"/>
    </row>
    <row r="2288" spans="1:25" ht="15" customHeight="1" x14ac:dyDescent="0.25">
      <c r="A2288" s="139">
        <v>2281</v>
      </c>
      <c r="B2288" s="10">
        <f t="shared" ca="1" si="323"/>
        <v>0.49597351394944622</v>
      </c>
      <c r="C2288" s="60">
        <f ca="1">_xlfn.NORM.INV(B2288,'Input Parameters'!$E$15,'Input Parameters'!$F$15)</f>
        <v>270.42022153782341</v>
      </c>
      <c r="D2288" s="10">
        <f t="shared" ca="1" si="324"/>
        <v>0.89227858937194782</v>
      </c>
      <c r="E2288" s="62">
        <f ca="1">IF(_xlfn.NORM.INV(D2288,'Input Parameters'!$E$17,'Input Parameters'!$F$17)&lt;3500,3500,IF(_xlfn.NORM.INV(D2288,'Input Parameters'!$E$17,'Input Parameters'!$F$17)&gt;5500,5500,_xlfn.NORM.INV(D2288,'Input Parameters'!$E$17,'Input Parameters'!$F$17)))</f>
        <v>5500</v>
      </c>
      <c r="F2288" s="10">
        <f t="shared" ca="1" si="325"/>
        <v>0.42446698432921681</v>
      </c>
      <c r="G2288" s="64">
        <f ca="1">_xlfn.NORM.INV(F2288,'Input Parameters'!$E$20,'Input Parameters'!$F$20)</f>
        <v>281.37379216352809</v>
      </c>
      <c r="H2288" s="57">
        <f ca="1">EXP(E2288*(1/'Input Parameters'!$E$23-1/G2288))</f>
        <v>0.46255362615040624</v>
      </c>
      <c r="I2288" s="10">
        <f t="shared" ca="1" si="326"/>
        <v>0.83781113384504746</v>
      </c>
      <c r="J2288" s="30">
        <f ca="1">_xlfn.BETA.INV(I2288,'Input Parameters'!$L$26,'Input Parameters'!$M$26,'Input Parameters'!$J$26,'Input Parameters'!$K$26)</f>
        <v>0.80393393143264957</v>
      </c>
      <c r="K2288" s="168">
        <f ca="1">('Input Parameters'!$E$27/'Input Parameters'!$E$38)^$J2288</f>
        <v>3.130266329036741E-3</v>
      </c>
      <c r="L2288" s="69">
        <f ca="1">$H2288*$C2288*'Input Parameters'!$E$25*K2288</f>
        <v>0.3915457766598851</v>
      </c>
      <c r="M2288" s="24">
        <f t="shared" ca="1" si="327"/>
        <v>0.81951404509336745</v>
      </c>
      <c r="N2288" s="15">
        <f ca="1">_xlfn.NORM.INV(M2288,'Input Parameters'!$E$29,'Input Parameters'!$F$29)</f>
        <v>0.10009135146925856</v>
      </c>
      <c r="O2288" s="8">
        <f t="shared" ca="1" si="328"/>
        <v>0.89486382231372019</v>
      </c>
      <c r="P2288" s="30">
        <f ca="1">_xlfn.LOGNORM.INV(O2288,'Input Parameters'!$H$30,'Input Parameters'!$I$30)</f>
        <v>4.8493615828069991</v>
      </c>
      <c r="Q2288" s="10">
        <f t="shared" ca="1" si="329"/>
        <v>0.32113730976099408</v>
      </c>
      <c r="R2288" s="30">
        <f>IF('Input Parameters'!$E$32=0,0,_xlfn.BETA.INV(Q2288,'Input Parameters'!$L$32,'Input Parameters'!$M$32,'Input Parameters'!$J$32,'Input Parameters'!$K$32))</f>
        <v>0</v>
      </c>
      <c r="S2288" s="10">
        <f t="shared" ca="1" si="330"/>
        <v>0.36684861025899751</v>
      </c>
      <c r="T2288" s="26">
        <f ca="1">_xlfn.LOGNORM.INV(S2288,'Input Parameters'!$H$34,'Input Parameters'!$I$34)</f>
        <v>48.316955524131934</v>
      </c>
      <c r="U2288" s="10">
        <f t="shared" ca="1" si="331"/>
        <v>0.3561660895545814</v>
      </c>
      <c r="V2288" s="30">
        <f ca="1">_xlfn.BETA.INV(U2288,'Input Parameters'!$L$36,'Input Parameters'!$M$36,'Input Parameters'!$J$36,'Input Parameters'!$K$36)</f>
        <v>0.53176798768653266</v>
      </c>
      <c r="W2288" s="2">
        <f ca="1">N2288+(P2288-N2288)*(1-ERF((T2288-R2288)/(2*SQRT(L2288*'Input Parameters'!$E$38))))</f>
        <v>0.10009157758804867</v>
      </c>
      <c r="X2288">
        <f t="shared" ca="1" si="332"/>
        <v>1</v>
      </c>
      <c r="Y2288" s="7"/>
    </row>
    <row r="2289" spans="1:25" ht="15" customHeight="1" x14ac:dyDescent="0.25">
      <c r="A2289" s="139">
        <v>2282</v>
      </c>
      <c r="B2289" s="10">
        <f t="shared" ca="1" si="323"/>
        <v>0.395084335798495</v>
      </c>
      <c r="C2289" s="60">
        <f ca="1">_xlfn.NORM.INV(B2289,'Input Parameters'!$E$15,'Input Parameters'!$F$15)</f>
        <v>256.54678136858882</v>
      </c>
      <c r="D2289" s="10">
        <f t="shared" ca="1" si="324"/>
        <v>0.93782236010225895</v>
      </c>
      <c r="E2289" s="62">
        <f ca="1">IF(_xlfn.NORM.INV(D2289,'Input Parameters'!$E$17,'Input Parameters'!$F$17)&lt;3500,3500,IF(_xlfn.NORM.INV(D2289,'Input Parameters'!$E$17,'Input Parameters'!$F$17)&gt;5500,5500,_xlfn.NORM.INV(D2289,'Input Parameters'!$E$17,'Input Parameters'!$F$17)))</f>
        <v>5500</v>
      </c>
      <c r="F2289" s="10">
        <f t="shared" ca="1" si="325"/>
        <v>0.83473052982746754</v>
      </c>
      <c r="G2289" s="64">
        <f ca="1">_xlfn.NORM.INV(F2289,'Input Parameters'!$E$20,'Input Parameters'!$F$20)</f>
        <v>289.16929361005646</v>
      </c>
      <c r="H2289" s="57">
        <f ca="1">EXP(E2289*(1/'Input Parameters'!$E$23-1/G2289))</f>
        <v>0.78345556136702243</v>
      </c>
      <c r="I2289" s="10">
        <f t="shared" ca="1" si="326"/>
        <v>0.75404312097858439</v>
      </c>
      <c r="J2289" s="30">
        <f ca="1">_xlfn.BETA.INV(I2289,'Input Parameters'!$L$26,'Input Parameters'!$M$26,'Input Parameters'!$J$26,'Input Parameters'!$K$26)</f>
        <v>0.76466237479594867</v>
      </c>
      <c r="K2289" s="168">
        <f ca="1">('Input Parameters'!$E$27/'Input Parameters'!$E$38)^$J2289</f>
        <v>4.1487782727607668E-3</v>
      </c>
      <c r="L2289" s="69">
        <f ca="1">$H2289*$C2289*'Input Parameters'!$E$25*K2289</f>
        <v>0.83387540222203782</v>
      </c>
      <c r="M2289" s="24">
        <f t="shared" ca="1" si="327"/>
        <v>0.96700430894906475</v>
      </c>
      <c r="N2289" s="15">
        <f ca="1">_xlfn.NORM.INV(M2289,'Input Parameters'!$E$29,'Input Parameters'!$F$29)</f>
        <v>0.10018384822020412</v>
      </c>
      <c r="O2289" s="8">
        <f t="shared" ca="1" si="328"/>
        <v>7.7656089857661592E-2</v>
      </c>
      <c r="P2289" s="30">
        <f ca="1">_xlfn.LOGNORM.INV(O2289,'Input Parameters'!$H$30,'Input Parameters'!$I$30)</f>
        <v>1.3713286099463531</v>
      </c>
      <c r="Q2289" s="10">
        <f t="shared" ca="1" si="329"/>
        <v>0.59557501459676698</v>
      </c>
      <c r="R2289" s="30">
        <f>IF('Input Parameters'!$E$32=0,0,_xlfn.BETA.INV(Q2289,'Input Parameters'!$L$32,'Input Parameters'!$M$32,'Input Parameters'!$J$32,'Input Parameters'!$K$32))</f>
        <v>0</v>
      </c>
      <c r="S2289" s="10">
        <f t="shared" ca="1" si="330"/>
        <v>0.91578902671866513</v>
      </c>
      <c r="T2289" s="26">
        <f ca="1">_xlfn.LOGNORM.INV(S2289,'Input Parameters'!$H$34,'Input Parameters'!$I$34)</f>
        <v>59.83787996272055</v>
      </c>
      <c r="U2289" s="10">
        <f t="shared" ca="1" si="331"/>
        <v>0.34512080838659709</v>
      </c>
      <c r="V2289" s="30">
        <f ca="1">_xlfn.BETA.INV(U2289,'Input Parameters'!$L$36,'Input Parameters'!$M$36,'Input Parameters'!$J$36,'Input Parameters'!$K$36)</f>
        <v>0.52757876585026353</v>
      </c>
      <c r="W2289" s="2">
        <f ca="1">N2289+(P2289-N2289)*(1-ERF((T2289-R2289)/(2*SQRT(L2289*'Input Parameters'!$E$38))))</f>
        <v>0.10018841808545327</v>
      </c>
      <c r="X2289">
        <f t="shared" ca="1" si="332"/>
        <v>1</v>
      </c>
      <c r="Y2289" s="7"/>
    </row>
    <row r="2290" spans="1:25" ht="15" customHeight="1" x14ac:dyDescent="0.25">
      <c r="A2290" s="139">
        <v>2283</v>
      </c>
      <c r="B2290" s="10">
        <f t="shared" ca="1" si="323"/>
        <v>0.61797399529741448</v>
      </c>
      <c r="C2290" s="60">
        <f ca="1">_xlfn.NORM.INV(B2290,'Input Parameters'!$E$15,'Input Parameters'!$F$15)</f>
        <v>287.23412356741096</v>
      </c>
      <c r="D2290" s="10">
        <f t="shared" ca="1" si="324"/>
        <v>0.23355301572516085</v>
      </c>
      <c r="E2290" s="62">
        <f ca="1">IF(_xlfn.NORM.INV(D2290,'Input Parameters'!$E$17,'Input Parameters'!$F$17)&lt;3500,3500,IF(_xlfn.NORM.INV(D2290,'Input Parameters'!$E$17,'Input Parameters'!$F$17)&gt;5500,5500,_xlfn.NORM.INV(D2290,'Input Parameters'!$E$17,'Input Parameters'!$F$17)))</f>
        <v>4290.9629545324997</v>
      </c>
      <c r="F2290" s="10">
        <f t="shared" ca="1" si="325"/>
        <v>0.15979603690861721</v>
      </c>
      <c r="G2290" s="64">
        <f ca="1">_xlfn.NORM.INV(F2290,'Input Parameters'!$E$20,'Input Parameters'!$F$20)</f>
        <v>275.98151337106106</v>
      </c>
      <c r="H2290" s="57">
        <f ca="1">EXP(E2290*(1/'Input Parameters'!$E$23-1/G2290))</f>
        <v>0.40678392514938944</v>
      </c>
      <c r="I2290" s="10">
        <f t="shared" ca="1" si="326"/>
        <v>0.9306497442425129</v>
      </c>
      <c r="J2290" s="30">
        <f ca="1">_xlfn.BETA.INV(I2290,'Input Parameters'!$L$26,'Input Parameters'!$M$26,'Input Parameters'!$J$26,'Input Parameters'!$K$26)</f>
        <v>0.86034512791269557</v>
      </c>
      <c r="K2290" s="168">
        <f ca="1">('Input Parameters'!$E$27/'Input Parameters'!$E$38)^$J2290</f>
        <v>2.0885691986582732E-3</v>
      </c>
      <c r="L2290" s="69">
        <f ca="1">$H2290*$C2290*'Input Parameters'!$E$25*K2290</f>
        <v>0.24403307061194943</v>
      </c>
      <c r="M2290" s="24">
        <f t="shared" ca="1" si="327"/>
        <v>0.53560342138502148</v>
      </c>
      <c r="N2290" s="15">
        <f ca="1">_xlfn.NORM.INV(M2290,'Input Parameters'!$E$29,'Input Parameters'!$F$29)</f>
        <v>0.10000893633401027</v>
      </c>
      <c r="O2290" s="8">
        <f t="shared" ca="1" si="328"/>
        <v>0.69021434228093825</v>
      </c>
      <c r="P2290" s="30">
        <f ca="1">_xlfn.LOGNORM.INV(O2290,'Input Parameters'!$H$30,'Input Parameters'!$I$30)</f>
        <v>3.3924680750393286</v>
      </c>
      <c r="Q2290" s="10">
        <f t="shared" ca="1" si="329"/>
        <v>0.13575769073127297</v>
      </c>
      <c r="R2290" s="30">
        <f>IF('Input Parameters'!$E$32=0,0,_xlfn.BETA.INV(Q2290,'Input Parameters'!$L$32,'Input Parameters'!$M$32,'Input Parameters'!$J$32,'Input Parameters'!$K$32))</f>
        <v>0</v>
      </c>
      <c r="S2290" s="10">
        <f t="shared" ca="1" si="330"/>
        <v>0.97865319785262472</v>
      </c>
      <c r="T2290" s="26">
        <f ca="1">_xlfn.LOGNORM.INV(S2290,'Input Parameters'!$H$34,'Input Parameters'!$I$34)</f>
        <v>64.877432732918933</v>
      </c>
      <c r="U2290" s="10">
        <f t="shared" ca="1" si="331"/>
        <v>0.10694820993106702</v>
      </c>
      <c r="V2290" s="30">
        <f ca="1">_xlfn.BETA.INV(U2290,'Input Parameters'!$L$36,'Input Parameters'!$M$36,'Input Parameters'!$J$36,'Input Parameters'!$K$36)</f>
        <v>0.42113526240563315</v>
      </c>
      <c r="W2290" s="2">
        <f ca="1">N2290+(P2290-N2290)*(1-ERF((T2290-R2290)/(2*SQRT(L2290*'Input Parameters'!$E$38))))</f>
        <v>0.10000893633401027</v>
      </c>
      <c r="X2290">
        <f t="shared" ca="1" si="332"/>
        <v>1</v>
      </c>
      <c r="Y2290" s="7"/>
    </row>
    <row r="2291" spans="1:25" ht="15" customHeight="1" x14ac:dyDescent="0.25">
      <c r="A2291" s="139">
        <v>2284</v>
      </c>
      <c r="B2291" s="10">
        <f t="shared" ca="1" si="323"/>
        <v>0.4971083214686024</v>
      </c>
      <c r="C2291" s="60">
        <f ca="1">_xlfn.NORM.INV(B2291,'Input Parameters'!$E$15,'Input Parameters'!$F$15)</f>
        <v>270.5743828258382</v>
      </c>
      <c r="D2291" s="10">
        <f t="shared" ca="1" si="324"/>
        <v>0.40673877965020655</v>
      </c>
      <c r="E2291" s="62">
        <f ca="1">IF(_xlfn.NORM.INV(D2291,'Input Parameters'!$E$17,'Input Parameters'!$F$17)&lt;3500,3500,IF(_xlfn.NORM.INV(D2291,'Input Parameters'!$E$17,'Input Parameters'!$F$17)&gt;5500,5500,_xlfn.NORM.INV(D2291,'Input Parameters'!$E$17,'Input Parameters'!$F$17)))</f>
        <v>4634.8404939736047</v>
      </c>
      <c r="F2291" s="10">
        <f t="shared" ca="1" si="325"/>
        <v>0.46174708243119633</v>
      </c>
      <c r="G2291" s="64">
        <f ca="1">_xlfn.NORM.INV(F2291,'Input Parameters'!$E$20,'Input Parameters'!$F$20)</f>
        <v>282.00657722458453</v>
      </c>
      <c r="H2291" s="57">
        <f ca="1">EXP(E2291*(1/'Input Parameters'!$E$23-1/G2291))</f>
        <v>0.54185713136730296</v>
      </c>
      <c r="I2291" s="10">
        <f t="shared" ca="1" si="326"/>
        <v>0.57389854154937203</v>
      </c>
      <c r="J2291" s="30">
        <f ca="1">_xlfn.BETA.INV(I2291,'Input Parameters'!$L$26,'Input Parameters'!$M$26,'Input Parameters'!$J$26,'Input Parameters'!$K$26)</f>
        <v>0.69090217734289072</v>
      </c>
      <c r="K2291" s="168">
        <f ca="1">('Input Parameters'!$E$27/'Input Parameters'!$E$38)^$J2291</f>
        <v>7.0420375106094411E-3</v>
      </c>
      <c r="L2291" s="69">
        <f ca="1">$H2291*$C2291*'Input Parameters'!$E$25*K2291</f>
        <v>1.0324518435003756</v>
      </c>
      <c r="M2291" s="24">
        <f t="shared" ca="1" si="327"/>
        <v>0.6779542005750312</v>
      </c>
      <c r="N2291" s="15">
        <f ca="1">_xlfn.NORM.INV(M2291,'Input Parameters'!$E$29,'Input Parameters'!$F$29)</f>
        <v>0.10004619856671404</v>
      </c>
      <c r="O2291" s="8">
        <f t="shared" ca="1" si="328"/>
        <v>0.91461198554372902</v>
      </c>
      <c r="P2291" s="30">
        <f ca="1">_xlfn.LOGNORM.INV(O2291,'Input Parameters'!$H$30,'Input Parameters'!$I$30)</f>
        <v>5.1246757875586697</v>
      </c>
      <c r="Q2291" s="10">
        <f t="shared" ca="1" si="329"/>
        <v>0.25404134059655037</v>
      </c>
      <c r="R2291" s="30">
        <f>IF('Input Parameters'!$E$32=0,0,_xlfn.BETA.INV(Q2291,'Input Parameters'!$L$32,'Input Parameters'!$M$32,'Input Parameters'!$J$32,'Input Parameters'!$K$32))</f>
        <v>0</v>
      </c>
      <c r="S2291" s="10">
        <f t="shared" ca="1" si="330"/>
        <v>0.83893333417926963</v>
      </c>
      <c r="T2291" s="26">
        <f ca="1">_xlfn.LOGNORM.INV(S2291,'Input Parameters'!$H$34,'Input Parameters'!$I$34)</f>
        <v>57.021323965629989</v>
      </c>
      <c r="U2291" s="10">
        <f t="shared" ca="1" si="331"/>
        <v>0.24799451264786632</v>
      </c>
      <c r="V2291" s="30">
        <f ca="1">_xlfn.BETA.INV(U2291,'Input Parameters'!$L$36,'Input Parameters'!$M$36,'Input Parameters'!$J$36,'Input Parameters'!$K$36)</f>
        <v>0.48932682923388415</v>
      </c>
      <c r="W2291" s="2">
        <f ca="1">N2291+(P2291-N2291)*(1-ERF((T2291-R2291)/(2*SQRT(L2291*'Input Parameters'!$E$38))))</f>
        <v>0.10041015578804352</v>
      </c>
      <c r="X2291">
        <f t="shared" ca="1" si="332"/>
        <v>1</v>
      </c>
      <c r="Y2291" s="7"/>
    </row>
    <row r="2292" spans="1:25" ht="15" customHeight="1" x14ac:dyDescent="0.25">
      <c r="A2292" s="139">
        <v>2285</v>
      </c>
      <c r="B2292" s="10">
        <f t="shared" ca="1" si="323"/>
        <v>2.799267633112823E-2</v>
      </c>
      <c r="C2292" s="60">
        <f ca="1">_xlfn.NORM.INV(B2292,'Input Parameters'!$E$15,'Input Parameters'!$F$15)</f>
        <v>167.3954263121729</v>
      </c>
      <c r="D2292" s="10">
        <f t="shared" ca="1" si="324"/>
        <v>0.57397878456466556</v>
      </c>
      <c r="E2292" s="62">
        <f ca="1">IF(_xlfn.NORM.INV(D2292,'Input Parameters'!$E$17,'Input Parameters'!$F$17)&lt;3500,3500,IF(_xlfn.NORM.INV(D2292,'Input Parameters'!$E$17,'Input Parameters'!$F$17)&gt;5500,5500,_xlfn.NORM.INV(D2292,'Input Parameters'!$E$17,'Input Parameters'!$F$17)))</f>
        <v>4930.5591485003988</v>
      </c>
      <c r="F2292" s="10">
        <f t="shared" ca="1" si="325"/>
        <v>0.54884376909241939</v>
      </c>
      <c r="G2292" s="64">
        <f ca="1">_xlfn.NORM.INV(F2292,'Input Parameters'!$E$20,'Input Parameters'!$F$20)</f>
        <v>283.47236245110952</v>
      </c>
      <c r="H2292" s="57">
        <f ca="1">EXP(E2292*(1/'Input Parameters'!$E$23-1/G2292))</f>
        <v>0.57038552788468766</v>
      </c>
      <c r="I2292" s="10">
        <f t="shared" ca="1" si="326"/>
        <v>4.1175801845131921E-2</v>
      </c>
      <c r="J2292" s="30">
        <f ca="1">_xlfn.BETA.INV(I2292,'Input Parameters'!$L$26,'Input Parameters'!$M$26,'Input Parameters'!$J$26,'Input Parameters'!$K$26)</f>
        <v>0.36929623542390566</v>
      </c>
      <c r="K2292" s="168">
        <f ca="1">('Input Parameters'!$E$27/'Input Parameters'!$E$38)^$J2292</f>
        <v>7.0723973920443078E-2</v>
      </c>
      <c r="L2292" s="69">
        <f ca="1">$H2292*$C2292*'Input Parameters'!$E$25*K2292</f>
        <v>6.7527199804125893</v>
      </c>
      <c r="M2292" s="24">
        <f t="shared" ca="1" si="327"/>
        <v>0.69694491202603726</v>
      </c>
      <c r="N2292" s="15">
        <f ca="1">_xlfn.NORM.INV(M2292,'Input Parameters'!$E$29,'Input Parameters'!$F$29)</f>
        <v>0.10005156338325595</v>
      </c>
      <c r="O2292" s="8">
        <f t="shared" ca="1" si="328"/>
        <v>0.96790497400609798</v>
      </c>
      <c r="P2292" s="30">
        <f ca="1">_xlfn.LOGNORM.INV(O2292,'Input Parameters'!$H$30,'Input Parameters'!$I$30)</f>
        <v>6.4324142787936776</v>
      </c>
      <c r="Q2292" s="10">
        <f t="shared" ca="1" si="329"/>
        <v>3.4342075840106179E-2</v>
      </c>
      <c r="R2292" s="30">
        <f>IF('Input Parameters'!$E$32=0,0,_xlfn.BETA.INV(Q2292,'Input Parameters'!$L$32,'Input Parameters'!$M$32,'Input Parameters'!$J$32,'Input Parameters'!$K$32))</f>
        <v>0</v>
      </c>
      <c r="S2292" s="10">
        <f t="shared" ca="1" si="330"/>
        <v>0.54439407566322107</v>
      </c>
      <c r="T2292" s="26">
        <f ca="1">_xlfn.LOGNORM.INV(S2292,'Input Parameters'!$H$34,'Input Parameters'!$I$34)</f>
        <v>51.112497299353912</v>
      </c>
      <c r="U2292" s="10">
        <f t="shared" ca="1" si="331"/>
        <v>0.96521148537222057</v>
      </c>
      <c r="V2292" s="30">
        <f ca="1">_xlfn.BETA.INV(U2292,'Input Parameters'!$L$36,'Input Parameters'!$M$36,'Input Parameters'!$J$36,'Input Parameters'!$K$36)</f>
        <v>0.90130172385263907</v>
      </c>
      <c r="W2292" s="2">
        <f ca="1">N2292+(P2292-N2292)*(1-ERF((T2292-R2292)/(2*SQRT(L2292*'Input Parameters'!$E$38))))</f>
        <v>1.1403211128965698</v>
      </c>
      <c r="X2292">
        <f t="shared" ca="1" si="332"/>
        <v>0</v>
      </c>
      <c r="Y2292" s="7"/>
    </row>
    <row r="2293" spans="1:25" ht="15" customHeight="1" x14ac:dyDescent="0.25">
      <c r="A2293" s="139">
        <v>2286</v>
      </c>
      <c r="B2293" s="10">
        <f t="shared" ca="1" si="323"/>
        <v>0.76603399170682518</v>
      </c>
      <c r="C2293" s="60">
        <f ca="1">_xlfn.NORM.INV(B2293,'Input Parameters'!$E$15,'Input Parameters'!$F$15)</f>
        <v>310.30339480351552</v>
      </c>
      <c r="D2293" s="10">
        <f t="shared" ca="1" si="324"/>
        <v>0.10729503520025163</v>
      </c>
      <c r="E2293" s="62">
        <f ca="1">IF(_xlfn.NORM.INV(D2293,'Input Parameters'!$E$17,'Input Parameters'!$F$17)&lt;3500,3500,IF(_xlfn.NORM.INV(D2293,'Input Parameters'!$E$17,'Input Parameters'!$F$17)&gt;5500,5500,_xlfn.NORM.INV(D2293,'Input Parameters'!$E$17,'Input Parameters'!$F$17)))</f>
        <v>3931.2702903458608</v>
      </c>
      <c r="F2293" s="10">
        <f t="shared" ca="1" si="325"/>
        <v>0.60232520596137362</v>
      </c>
      <c r="G2293" s="64">
        <f ca="1">_xlfn.NORM.INV(F2293,'Input Parameters'!$E$20,'Input Parameters'!$F$20)</f>
        <v>284.38778061821586</v>
      </c>
      <c r="H2293" s="57">
        <f ca="1">EXP(E2293*(1/'Input Parameters'!$E$23-1/G2293))</f>
        <v>0.66830335786409201</v>
      </c>
      <c r="I2293" s="10">
        <f t="shared" ca="1" si="326"/>
        <v>0.25862193106508236</v>
      </c>
      <c r="J2293" s="30">
        <f ca="1">_xlfn.BETA.INV(I2293,'Input Parameters'!$L$26,'Input Parameters'!$M$26,'Input Parameters'!$J$26,'Input Parameters'!$K$26)</f>
        <v>0.55318836537486971</v>
      </c>
      <c r="K2293" s="168">
        <f ca="1">('Input Parameters'!$E$27/'Input Parameters'!$E$38)^$J2293</f>
        <v>1.8910588291776713E-2</v>
      </c>
      <c r="L2293" s="69">
        <f ca="1">$H2293*$C2293*'Input Parameters'!$E$25*K2293</f>
        <v>3.9216172993757041</v>
      </c>
      <c r="M2293" s="24">
        <f t="shared" ca="1" si="327"/>
        <v>0.60606601546019079</v>
      </c>
      <c r="N2293" s="15">
        <f ca="1">_xlfn.NORM.INV(M2293,'Input Parameters'!$E$29,'Input Parameters'!$F$29)</f>
        <v>0.10002690801970521</v>
      </c>
      <c r="O2293" s="8">
        <f t="shared" ca="1" si="328"/>
        <v>0.15015698330694394</v>
      </c>
      <c r="P2293" s="30">
        <f ca="1">_xlfn.LOGNORM.INV(O2293,'Input Parameters'!$H$30,'Input Parameters'!$I$30)</f>
        <v>1.6450442653877362</v>
      </c>
      <c r="Q2293" s="10">
        <f t="shared" ca="1" si="329"/>
        <v>0.13112813602776263</v>
      </c>
      <c r="R2293" s="30">
        <f>IF('Input Parameters'!$E$32=0,0,_xlfn.BETA.INV(Q2293,'Input Parameters'!$L$32,'Input Parameters'!$M$32,'Input Parameters'!$J$32,'Input Parameters'!$K$32))</f>
        <v>0</v>
      </c>
      <c r="S2293" s="10">
        <f t="shared" ca="1" si="330"/>
        <v>0.68533687335053939</v>
      </c>
      <c r="T2293" s="26">
        <f ca="1">_xlfn.LOGNORM.INV(S2293,'Input Parameters'!$H$34,'Input Parameters'!$I$34)</f>
        <v>53.530146187329727</v>
      </c>
      <c r="U2293" s="10">
        <f t="shared" ca="1" si="331"/>
        <v>0.71528535725561238</v>
      </c>
      <c r="V2293" s="30">
        <f ca="1">_xlfn.BETA.INV(U2293,'Input Parameters'!$L$36,'Input Parameters'!$M$36,'Input Parameters'!$J$36,'Input Parameters'!$K$36)</f>
        <v>0.67707012466051242</v>
      </c>
      <c r="W2293" s="2">
        <f ca="1">N2293+(P2293-N2293)*(1-ERF((T2293-R2293)/(2*SQRT(L2293*'Input Parameters'!$E$38))))</f>
        <v>0.1864762273379027</v>
      </c>
      <c r="X2293">
        <f t="shared" ca="1" si="332"/>
        <v>1</v>
      </c>
      <c r="Y2293" s="7"/>
    </row>
    <row r="2294" spans="1:25" ht="15" customHeight="1" x14ac:dyDescent="0.25">
      <c r="A2294" s="139">
        <v>2287</v>
      </c>
      <c r="B2294" s="10">
        <f t="shared" ca="1" si="323"/>
        <v>0.6627757922663311</v>
      </c>
      <c r="C2294" s="60">
        <f ca="1">_xlfn.NORM.INV(B2294,'Input Parameters'!$E$15,'Input Parameters'!$F$15)</f>
        <v>293.73119248074141</v>
      </c>
      <c r="D2294" s="10">
        <f t="shared" ca="1" si="324"/>
        <v>0.2727252233633366</v>
      </c>
      <c r="E2294" s="62">
        <f ca="1">IF(_xlfn.NORM.INV(D2294,'Input Parameters'!$E$17,'Input Parameters'!$F$17)&lt;3500,3500,IF(_xlfn.NORM.INV(D2294,'Input Parameters'!$E$17,'Input Parameters'!$F$17)&gt;5500,5500,_xlfn.NORM.INV(D2294,'Input Parameters'!$E$17,'Input Parameters'!$F$17)))</f>
        <v>4376.7859404093142</v>
      </c>
      <c r="F2294" s="10">
        <f t="shared" ca="1" si="325"/>
        <v>0.48846554391210406</v>
      </c>
      <c r="G2294" s="64">
        <f ca="1">_xlfn.NORM.INV(F2294,'Input Parameters'!$E$20,'Input Parameters'!$F$20)</f>
        <v>282.4562586250218</v>
      </c>
      <c r="H2294" s="57">
        <f ca="1">EXP(E2294*(1/'Input Parameters'!$E$23-1/G2294))</f>
        <v>0.57468805493022534</v>
      </c>
      <c r="I2294" s="10">
        <f t="shared" ca="1" si="326"/>
        <v>8.6630311525853099E-2</v>
      </c>
      <c r="J2294" s="30">
        <f ca="1">_xlfn.BETA.INV(I2294,'Input Parameters'!$L$26,'Input Parameters'!$M$26,'Input Parameters'!$J$26,'Input Parameters'!$K$26)</f>
        <v>0.4310930272016863</v>
      </c>
      <c r="K2294" s="168">
        <f ca="1">('Input Parameters'!$E$27/'Input Parameters'!$E$38)^$J2294</f>
        <v>4.5400120242686408E-2</v>
      </c>
      <c r="L2294" s="69">
        <f ca="1">$H2294*$C2294*'Input Parameters'!$E$25*K2294</f>
        <v>7.66371316605413</v>
      </c>
      <c r="M2294" s="24">
        <f t="shared" ca="1" si="327"/>
        <v>0.85109106713794602</v>
      </c>
      <c r="N2294" s="15">
        <f ca="1">_xlfn.NORM.INV(M2294,'Input Parameters'!$E$29,'Input Parameters'!$F$29)</f>
        <v>0.10010411242941052</v>
      </c>
      <c r="O2294" s="8">
        <f t="shared" ca="1" si="328"/>
        <v>0.30100326073505679</v>
      </c>
      <c r="P2294" s="30">
        <f ca="1">_xlfn.LOGNORM.INV(O2294,'Input Parameters'!$H$30,'Input Parameters'!$I$30)</f>
        <v>2.0973734739821146</v>
      </c>
      <c r="Q2294" s="10">
        <f t="shared" ca="1" si="329"/>
        <v>0.74831061874366844</v>
      </c>
      <c r="R2294" s="30">
        <f>IF('Input Parameters'!$E$32=0,0,_xlfn.BETA.INV(Q2294,'Input Parameters'!$L$32,'Input Parameters'!$M$32,'Input Parameters'!$J$32,'Input Parameters'!$K$32))</f>
        <v>0</v>
      </c>
      <c r="S2294" s="10">
        <f t="shared" ca="1" si="330"/>
        <v>0.9513056781591277</v>
      </c>
      <c r="T2294" s="26">
        <f ca="1">_xlfn.LOGNORM.INV(S2294,'Input Parameters'!$H$34,'Input Parameters'!$I$34)</f>
        <v>61.963628461869327</v>
      </c>
      <c r="U2294" s="10">
        <f t="shared" ca="1" si="331"/>
        <v>0.65639007839097063</v>
      </c>
      <c r="V2294" s="30">
        <f ca="1">_xlfn.BETA.INV(U2294,'Input Parameters'!$L$36,'Input Parameters'!$M$36,'Input Parameters'!$J$36,'Input Parameters'!$K$36)</f>
        <v>0.64952953716411166</v>
      </c>
      <c r="W2294" s="2">
        <f ca="1">N2294+(P2294-N2294)*(1-ERF((T2294-R2294)/(2*SQRT(L2294*'Input Parameters'!$E$38))))</f>
        <v>0.32676792072297234</v>
      </c>
      <c r="X2294">
        <f t="shared" ca="1" si="332"/>
        <v>1</v>
      </c>
      <c r="Y2294" s="7"/>
    </row>
    <row r="2295" spans="1:25" ht="15" customHeight="1" x14ac:dyDescent="0.25">
      <c r="A2295" s="139">
        <v>2288</v>
      </c>
      <c r="B2295" s="10">
        <f t="shared" ca="1" si="323"/>
        <v>0.68172737062912747</v>
      </c>
      <c r="C2295" s="60">
        <f ca="1">_xlfn.NORM.INV(B2295,'Input Parameters'!$E$15,'Input Parameters'!$F$15)</f>
        <v>296.57547490902135</v>
      </c>
      <c r="D2295" s="10">
        <f t="shared" ca="1" si="324"/>
        <v>0.25631835290176463</v>
      </c>
      <c r="E2295" s="62">
        <f ca="1">IF(_xlfn.NORM.INV(D2295,'Input Parameters'!$E$17,'Input Parameters'!$F$17)&lt;3500,3500,IF(_xlfn.NORM.INV(D2295,'Input Parameters'!$E$17,'Input Parameters'!$F$17)&gt;5500,5500,_xlfn.NORM.INV(D2295,'Input Parameters'!$E$17,'Input Parameters'!$F$17)))</f>
        <v>4341.6836728385779</v>
      </c>
      <c r="F2295" s="10">
        <f t="shared" ca="1" si="325"/>
        <v>0.12464046867309786</v>
      </c>
      <c r="G2295" s="64">
        <f ca="1">_xlfn.NORM.INV(F2295,'Input Parameters'!$E$20,'Input Parameters'!$F$20)</f>
        <v>274.93094555968344</v>
      </c>
      <c r="H2295" s="57">
        <f ca="1">EXP(E2295*(1/'Input Parameters'!$E$23-1/G2295))</f>
        <v>0.37899978394733153</v>
      </c>
      <c r="I2295" s="10">
        <f t="shared" ca="1" si="326"/>
        <v>0.34519075638987351</v>
      </c>
      <c r="J2295" s="30">
        <f ca="1">_xlfn.BETA.INV(I2295,'Input Parameters'!$L$26,'Input Parameters'!$M$26,'Input Parameters'!$J$26,'Input Parameters'!$K$26)</f>
        <v>0.59560300848806769</v>
      </c>
      <c r="K2295" s="168">
        <f ca="1">('Input Parameters'!$E$27/'Input Parameters'!$E$38)^$J2295</f>
        <v>1.3950017316553051E-2</v>
      </c>
      <c r="L2295" s="69">
        <f ca="1">$H2295*$C2295*'Input Parameters'!$E$25*K2295</f>
        <v>1.5680104171745235</v>
      </c>
      <c r="M2295" s="24">
        <f t="shared" ca="1" si="327"/>
        <v>0.66794494895379286</v>
      </c>
      <c r="N2295" s="15">
        <f ca="1">_xlfn.NORM.INV(M2295,'Input Parameters'!$E$29,'Input Parameters'!$F$29)</f>
        <v>0.10004342456010983</v>
      </c>
      <c r="O2295" s="8">
        <f t="shared" ca="1" si="328"/>
        <v>0.68740055768299524</v>
      </c>
      <c r="P2295" s="30">
        <f ca="1">_xlfn.LOGNORM.INV(O2295,'Input Parameters'!$H$30,'Input Parameters'!$I$30)</f>
        <v>3.3797319140507986</v>
      </c>
      <c r="Q2295" s="10">
        <f t="shared" ca="1" si="329"/>
        <v>0.48120388837509198</v>
      </c>
      <c r="R2295" s="30">
        <f>IF('Input Parameters'!$E$32=0,0,_xlfn.BETA.INV(Q2295,'Input Parameters'!$L$32,'Input Parameters'!$M$32,'Input Parameters'!$J$32,'Input Parameters'!$K$32))</f>
        <v>0</v>
      </c>
      <c r="S2295" s="10">
        <f t="shared" ca="1" si="330"/>
        <v>0.47997214375318764</v>
      </c>
      <c r="T2295" s="26">
        <f ca="1">_xlfn.LOGNORM.INV(S2295,'Input Parameters'!$H$34,'Input Parameters'!$I$34)</f>
        <v>50.093469085724728</v>
      </c>
      <c r="U2295" s="10">
        <f t="shared" ca="1" si="331"/>
        <v>0.81879172584846882</v>
      </c>
      <c r="V2295" s="30">
        <f ca="1">_xlfn.BETA.INV(U2295,'Input Parameters'!$L$36,'Input Parameters'!$M$36,'Input Parameters'!$J$36,'Input Parameters'!$K$36)</f>
        <v>0.73576156916200075</v>
      </c>
      <c r="W2295" s="2">
        <f ca="1">N2295+(P2295-N2295)*(1-ERF((T2295-R2295)/(2*SQRT(L2295*'Input Parameters'!$E$38))))</f>
        <v>0.11537038349061306</v>
      </c>
      <c r="X2295">
        <f t="shared" ca="1" si="332"/>
        <v>1</v>
      </c>
      <c r="Y2295" s="7"/>
    </row>
    <row r="2296" spans="1:25" ht="15" customHeight="1" x14ac:dyDescent="0.25">
      <c r="A2296" s="139">
        <v>2289</v>
      </c>
      <c r="B2296" s="10">
        <f t="shared" ca="1" si="323"/>
        <v>0.17518513331172103</v>
      </c>
      <c r="C2296" s="60">
        <f ca="1">_xlfn.NORM.INV(B2296,'Input Parameters'!$E$15,'Input Parameters'!$F$15)</f>
        <v>220.35749981780316</v>
      </c>
      <c r="D2296" s="10">
        <f t="shared" ca="1" si="324"/>
        <v>0.97006477253839418</v>
      </c>
      <c r="E2296" s="62">
        <f ca="1">IF(_xlfn.NORM.INV(D2296,'Input Parameters'!$E$17,'Input Parameters'!$F$17)&lt;3500,3500,IF(_xlfn.NORM.INV(D2296,'Input Parameters'!$E$17,'Input Parameters'!$F$17)&gt;5500,5500,_xlfn.NORM.INV(D2296,'Input Parameters'!$E$17,'Input Parameters'!$F$17)))</f>
        <v>5500</v>
      </c>
      <c r="F2296" s="10">
        <f t="shared" ca="1" si="325"/>
        <v>0.65231036907765227</v>
      </c>
      <c r="G2296" s="64">
        <f ca="1">_xlfn.NORM.INV(F2296,'Input Parameters'!$E$20,'Input Parameters'!$F$20)</f>
        <v>285.27348904486905</v>
      </c>
      <c r="H2296" s="57">
        <f ca="1">EXP(E2296*(1/'Input Parameters'!$E$23-1/G2296))</f>
        <v>0.60423905122453303</v>
      </c>
      <c r="I2296" s="10">
        <f t="shared" ca="1" si="326"/>
        <v>0.14073938186134249</v>
      </c>
      <c r="J2296" s="30">
        <f ca="1">_xlfn.BETA.INV(I2296,'Input Parameters'!$L$26,'Input Parameters'!$M$26,'Input Parameters'!$J$26,'Input Parameters'!$K$26)</f>
        <v>0.47945914987638028</v>
      </c>
      <c r="K2296" s="168">
        <f ca="1">('Input Parameters'!$E$27/'Input Parameters'!$E$38)^$J2296</f>
        <v>3.2091249977314364E-2</v>
      </c>
      <c r="L2296" s="69">
        <f ca="1">$H2296*$C2296*'Input Parameters'!$E$25*K2296</f>
        <v>4.2729052191773516</v>
      </c>
      <c r="M2296" s="24">
        <f t="shared" ca="1" si="327"/>
        <v>0.41752573452862174</v>
      </c>
      <c r="N2296" s="15">
        <f ca="1">_xlfn.NORM.INV(M2296,'Input Parameters'!$E$29,'Input Parameters'!$F$29)</f>
        <v>9.9979177266879354E-2</v>
      </c>
      <c r="O2296" s="8">
        <f t="shared" ca="1" si="328"/>
        <v>0.6868747486978598</v>
      </c>
      <c r="P2296" s="30">
        <f ca="1">_xlfn.LOGNORM.INV(O2296,'Input Parameters'!$H$30,'Input Parameters'!$I$30)</f>
        <v>3.3773627225512879</v>
      </c>
      <c r="Q2296" s="10">
        <f t="shared" ca="1" si="329"/>
        <v>0.35854432437231754</v>
      </c>
      <c r="R2296" s="30">
        <f>IF('Input Parameters'!$E$32=0,0,_xlfn.BETA.INV(Q2296,'Input Parameters'!$L$32,'Input Parameters'!$M$32,'Input Parameters'!$J$32,'Input Parameters'!$K$32))</f>
        <v>0</v>
      </c>
      <c r="S2296" s="10">
        <f t="shared" ca="1" si="330"/>
        <v>0.9642711146940226</v>
      </c>
      <c r="T2296" s="26">
        <f ca="1">_xlfn.LOGNORM.INV(S2296,'Input Parameters'!$H$34,'Input Parameters'!$I$34)</f>
        <v>63.09182082417523</v>
      </c>
      <c r="U2296" s="10">
        <f t="shared" ca="1" si="331"/>
        <v>0.37500852010157926</v>
      </c>
      <c r="V2296" s="30">
        <f ca="1">_xlfn.BETA.INV(U2296,'Input Parameters'!$L$36,'Input Parameters'!$M$36,'Input Parameters'!$J$36,'Input Parameters'!$K$36)</f>
        <v>0.53887552300875463</v>
      </c>
      <c r="W2296" s="2">
        <f ca="1">N2296+(P2296-N2296)*(1-ERF((T2296-R2296)/(2*SQRT(L2296*'Input Parameters'!$E$38))))</f>
        <v>0.2012845864172027</v>
      </c>
      <c r="X2296">
        <f t="shared" ca="1" si="332"/>
        <v>1</v>
      </c>
      <c r="Y2296" s="7"/>
    </row>
    <row r="2297" spans="1:25" ht="15" customHeight="1" x14ac:dyDescent="0.25">
      <c r="A2297" s="139">
        <v>2290</v>
      </c>
      <c r="B2297" s="10">
        <f t="shared" ca="1" si="323"/>
        <v>0.95736570161174572</v>
      </c>
      <c r="C2297" s="60">
        <f ca="1">_xlfn.NORM.INV(B2297,'Input Parameters'!$E$15,'Input Parameters'!$F$15)</f>
        <v>364.228802818178</v>
      </c>
      <c r="D2297" s="10">
        <f t="shared" ca="1" si="324"/>
        <v>0.95359768838782433</v>
      </c>
      <c r="E2297" s="62">
        <f ca="1">IF(_xlfn.NORM.INV(D2297,'Input Parameters'!$E$17,'Input Parameters'!$F$17)&lt;3500,3500,IF(_xlfn.NORM.INV(D2297,'Input Parameters'!$E$17,'Input Parameters'!$F$17)&gt;5500,5500,_xlfn.NORM.INV(D2297,'Input Parameters'!$E$17,'Input Parameters'!$F$17)))</f>
        <v>5500</v>
      </c>
      <c r="F2297" s="10">
        <f t="shared" ca="1" si="325"/>
        <v>0.10010600629375177</v>
      </c>
      <c r="G2297" s="64">
        <f ca="1">_xlfn.NORM.INV(F2297,'Input Parameters'!$E$20,'Input Parameters'!$F$20)</f>
        <v>274.06764994790728</v>
      </c>
      <c r="H2297" s="57">
        <f ca="1">EXP(E2297*(1/'Input Parameters'!$E$23-1/G2297))</f>
        <v>0.2746991544628003</v>
      </c>
      <c r="I2297" s="10">
        <f t="shared" ca="1" si="326"/>
        <v>3.3464362356597332E-2</v>
      </c>
      <c r="J2297" s="30">
        <f ca="1">_xlfn.BETA.INV(I2297,'Input Parameters'!$L$26,'Input Parameters'!$M$26,'Input Parameters'!$J$26,'Input Parameters'!$K$26)</f>
        <v>0.35416738663455688</v>
      </c>
      <c r="K2297" s="168">
        <f ca="1">('Input Parameters'!$E$27/'Input Parameters'!$E$38)^$J2297</f>
        <v>7.8830832903951681E-2</v>
      </c>
      <c r="L2297" s="69">
        <f ca="1">$H2297*$C2297*'Input Parameters'!$E$25*K2297</f>
        <v>7.8872884553646276</v>
      </c>
      <c r="M2297" s="24">
        <f t="shared" ca="1" si="327"/>
        <v>0.26466260552801235</v>
      </c>
      <c r="N2297" s="15">
        <f ca="1">_xlfn.NORM.INV(M2297,'Input Parameters'!$E$29,'Input Parameters'!$F$29)</f>
        <v>9.9937096357685384E-2</v>
      </c>
      <c r="O2297" s="8">
        <f t="shared" ca="1" si="328"/>
        <v>0.59099187322860058</v>
      </c>
      <c r="P2297" s="30">
        <f ca="1">_xlfn.LOGNORM.INV(O2297,'Input Parameters'!$H$30,'Input Parameters'!$I$30)</f>
        <v>2.9913775123433974</v>
      </c>
      <c r="Q2297" s="10">
        <f t="shared" ca="1" si="329"/>
        <v>0.47388087314284089</v>
      </c>
      <c r="R2297" s="30">
        <f>IF('Input Parameters'!$E$32=0,0,_xlfn.BETA.INV(Q2297,'Input Parameters'!$L$32,'Input Parameters'!$M$32,'Input Parameters'!$J$32,'Input Parameters'!$K$32))</f>
        <v>0</v>
      </c>
      <c r="S2297" s="10">
        <f t="shared" ca="1" si="330"/>
        <v>4.8591841226011123E-2</v>
      </c>
      <c r="T2297" s="26">
        <f ca="1">_xlfn.LOGNORM.INV(S2297,'Input Parameters'!$H$34,'Input Parameters'!$I$34)</f>
        <v>41.001738752898532</v>
      </c>
      <c r="U2297" s="10">
        <f t="shared" ca="1" si="331"/>
        <v>0.55613063503083626</v>
      </c>
      <c r="V2297" s="30">
        <f ca="1">_xlfn.BETA.INV(U2297,'Input Parameters'!$L$36,'Input Parameters'!$M$36,'Input Parameters'!$J$36,'Input Parameters'!$K$36)</f>
        <v>0.60768656779478314</v>
      </c>
      <c r="W2297" s="2">
        <f ca="1">N2297+(P2297-N2297)*(1-ERF((T2297-R2297)/(2*SQRT(L2297*'Input Parameters'!$E$38))))</f>
        <v>0.97289804647002009</v>
      </c>
      <c r="X2297">
        <f t="shared" ca="1" si="332"/>
        <v>0</v>
      </c>
      <c r="Y2297" s="7"/>
    </row>
    <row r="2298" spans="1:25" ht="15" customHeight="1" x14ac:dyDescent="0.25">
      <c r="A2298" s="139">
        <v>2291</v>
      </c>
      <c r="B2298" s="10">
        <f t="shared" ca="1" si="323"/>
        <v>0.96446605592460288</v>
      </c>
      <c r="C2298" s="60">
        <f ca="1">_xlfn.NORM.INV(B2298,'Input Parameters'!$E$15,'Input Parameters'!$F$15)</f>
        <v>368.78871215072985</v>
      </c>
      <c r="D2298" s="10">
        <f t="shared" ca="1" si="324"/>
        <v>0.16574311741587522</v>
      </c>
      <c r="E2298" s="62">
        <f ca="1">IF(_xlfn.NORM.INV(D2298,'Input Parameters'!$E$17,'Input Parameters'!$F$17)&lt;3500,3500,IF(_xlfn.NORM.INV(D2298,'Input Parameters'!$E$17,'Input Parameters'!$F$17)&gt;5500,5500,_xlfn.NORM.INV(D2298,'Input Parameters'!$E$17,'Input Parameters'!$F$17)))</f>
        <v>4120.2127796982877</v>
      </c>
      <c r="F2298" s="10">
        <f t="shared" ca="1" si="325"/>
        <v>0.19197725828551726</v>
      </c>
      <c r="G2298" s="64">
        <f ca="1">_xlfn.NORM.INV(F2298,'Input Parameters'!$E$20,'Input Parameters'!$F$20)</f>
        <v>276.81675821986079</v>
      </c>
      <c r="H2298" s="57">
        <f ca="1">EXP(E2298*(1/'Input Parameters'!$E$23-1/G2298))</f>
        <v>0.44103373154433756</v>
      </c>
      <c r="I2298" s="10">
        <f t="shared" ca="1" si="326"/>
        <v>0.80473360942829608</v>
      </c>
      <c r="J2298" s="30">
        <f ca="1">_xlfn.BETA.INV(I2298,'Input Parameters'!$L$26,'Input Parameters'!$M$26,'Input Parameters'!$J$26,'Input Parameters'!$K$26)</f>
        <v>0.78769333726356883</v>
      </c>
      <c r="K2298" s="168">
        <f ca="1">('Input Parameters'!$E$27/'Input Parameters'!$E$38)^$J2298</f>
        <v>3.5170137317507011E-3</v>
      </c>
      <c r="L2298" s="69">
        <f ca="1">$H2298*$C2298*'Input Parameters'!$E$25*K2298</f>
        <v>0.57203617044662991</v>
      </c>
      <c r="M2298" s="24">
        <f t="shared" ca="1" si="327"/>
        <v>0.16589585719504596</v>
      </c>
      <c r="N2298" s="15">
        <f ca="1">_xlfn.NORM.INV(M2298,'Input Parameters'!$E$29,'Input Parameters'!$F$29)</f>
        <v>9.9902948873865749E-2</v>
      </c>
      <c r="O2298" s="8">
        <f t="shared" ca="1" si="328"/>
        <v>0.32895607603502952</v>
      </c>
      <c r="P2298" s="30">
        <f ca="1">_xlfn.LOGNORM.INV(O2298,'Input Parameters'!$H$30,'Input Parameters'!$I$30)</f>
        <v>2.1768338724431731</v>
      </c>
      <c r="Q2298" s="10">
        <f t="shared" ca="1" si="329"/>
        <v>0.39188461744992853</v>
      </c>
      <c r="R2298" s="30">
        <f>IF('Input Parameters'!$E$32=0,0,_xlfn.BETA.INV(Q2298,'Input Parameters'!$L$32,'Input Parameters'!$M$32,'Input Parameters'!$J$32,'Input Parameters'!$K$32))</f>
        <v>0</v>
      </c>
      <c r="S2298" s="10">
        <f t="shared" ca="1" si="330"/>
        <v>0.74457786515106772</v>
      </c>
      <c r="T2298" s="26">
        <f ca="1">_xlfn.LOGNORM.INV(S2298,'Input Parameters'!$H$34,'Input Parameters'!$I$34)</f>
        <v>54.708350078312108</v>
      </c>
      <c r="U2298" s="10">
        <f t="shared" ca="1" si="331"/>
        <v>0.13196129229806841</v>
      </c>
      <c r="V2298" s="30">
        <f ca="1">_xlfn.BETA.INV(U2298,'Input Parameters'!$L$36,'Input Parameters'!$M$36,'Input Parameters'!$J$36,'Input Parameters'!$K$36)</f>
        <v>0.43544929933320314</v>
      </c>
      <c r="W2298" s="2">
        <f ca="1">N2298+(P2298-N2298)*(1-ERF((T2298-R2298)/(2*SQRT(L2298*'Input Parameters'!$E$38))))</f>
        <v>9.9903601255484448E-2</v>
      </c>
      <c r="X2298">
        <f t="shared" ca="1" si="332"/>
        <v>1</v>
      </c>
      <c r="Y2298" s="7"/>
    </row>
    <row r="2299" spans="1:25" ht="15" customHeight="1" x14ac:dyDescent="0.25">
      <c r="A2299" s="139">
        <v>2292</v>
      </c>
      <c r="B2299" s="10">
        <f t="shared" ca="1" si="323"/>
        <v>0.51524818669645311</v>
      </c>
      <c r="C2299" s="60">
        <f ca="1">_xlfn.NORM.INV(B2299,'Input Parameters'!$E$15,'Input Parameters'!$F$15)</f>
        <v>273.03906110697977</v>
      </c>
      <c r="D2299" s="10">
        <f t="shared" ca="1" si="324"/>
        <v>0.4496585935842996</v>
      </c>
      <c r="E2299" s="62">
        <f ca="1">IF(_xlfn.NORM.INV(D2299,'Input Parameters'!$E$17,'Input Parameters'!$F$17)&lt;3500,3500,IF(_xlfn.NORM.INV(D2299,'Input Parameters'!$E$17,'Input Parameters'!$F$17)&gt;5500,5500,_xlfn.NORM.INV(D2299,'Input Parameters'!$E$17,'Input Parameters'!$F$17)))</f>
        <v>4711.4332307040722</v>
      </c>
      <c r="F2299" s="10">
        <f t="shared" ca="1" si="325"/>
        <v>0.70806807868175448</v>
      </c>
      <c r="G2299" s="64">
        <f ca="1">_xlfn.NORM.INV(F2299,'Input Parameters'!$E$20,'Input Parameters'!$F$20)</f>
        <v>286.31992238787376</v>
      </c>
      <c r="H2299" s="57">
        <f ca="1">EXP(E2299*(1/'Input Parameters'!$E$23-1/G2299))</f>
        <v>0.68990979200859492</v>
      </c>
      <c r="I2299" s="10">
        <f t="shared" ca="1" si="326"/>
        <v>0.96507485793926684</v>
      </c>
      <c r="J2299" s="30">
        <f ca="1">_xlfn.BETA.INV(I2299,'Input Parameters'!$L$26,'Input Parameters'!$M$26,'Input Parameters'!$J$26,'Input Parameters'!$K$26)</f>
        <v>0.89174794982173555</v>
      </c>
      <c r="K2299" s="168">
        <f ca="1">('Input Parameters'!$E$27/'Input Parameters'!$E$38)^$J2299</f>
        <v>1.6673341773824073E-3</v>
      </c>
      <c r="L2299" s="69">
        <f ca="1">$H2299*$C2299*'Input Parameters'!$E$25*K2299</f>
        <v>0.31407961030762027</v>
      </c>
      <c r="M2299" s="24">
        <f t="shared" ca="1" si="327"/>
        <v>0.55759023201191482</v>
      </c>
      <c r="N2299" s="15">
        <f ca="1">_xlfn.NORM.INV(M2299,'Input Parameters'!$E$29,'Input Parameters'!$F$29)</f>
        <v>0.10001448623717593</v>
      </c>
      <c r="O2299" s="8">
        <f t="shared" ca="1" si="328"/>
        <v>0.40971233671616547</v>
      </c>
      <c r="P2299" s="30">
        <f ca="1">_xlfn.LOGNORM.INV(O2299,'Input Parameters'!$H$30,'Input Parameters'!$I$30)</f>
        <v>2.4089791576194743</v>
      </c>
      <c r="Q2299" s="10">
        <f t="shared" ca="1" si="329"/>
        <v>0.24129008404492902</v>
      </c>
      <c r="R2299" s="30">
        <f>IF('Input Parameters'!$E$32=0,0,_xlfn.BETA.INV(Q2299,'Input Parameters'!$L$32,'Input Parameters'!$M$32,'Input Parameters'!$J$32,'Input Parameters'!$K$32))</f>
        <v>0</v>
      </c>
      <c r="S2299" s="10">
        <f t="shared" ca="1" si="330"/>
        <v>0.39447686545545446</v>
      </c>
      <c r="T2299" s="26">
        <f ca="1">_xlfn.LOGNORM.INV(S2299,'Input Parameters'!$H$34,'Input Parameters'!$I$34)</f>
        <v>48.755361821608965</v>
      </c>
      <c r="U2299" s="10">
        <f t="shared" ca="1" si="331"/>
        <v>9.1313579483658147E-2</v>
      </c>
      <c r="V2299" s="30">
        <f ca="1">_xlfn.BETA.INV(U2299,'Input Parameters'!$L$36,'Input Parameters'!$M$36,'Input Parameters'!$J$36,'Input Parameters'!$K$36)</f>
        <v>0.41125079236490159</v>
      </c>
      <c r="W2299" s="2">
        <f ca="1">N2299+(P2299-N2299)*(1-ERF((T2299-R2299)/(2*SQRT(L2299*'Input Parameters'!$E$38))))</f>
        <v>0.10001448800836131</v>
      </c>
      <c r="X2299">
        <f t="shared" ca="1" si="332"/>
        <v>1</v>
      </c>
      <c r="Y2299" s="7"/>
    </row>
    <row r="2300" spans="1:25" ht="15" customHeight="1" x14ac:dyDescent="0.25">
      <c r="A2300" s="139">
        <v>2293</v>
      </c>
      <c r="B2300" s="10">
        <f t="shared" ca="1" si="323"/>
        <v>0.22394747874177801</v>
      </c>
      <c r="C2300" s="60">
        <f ca="1">_xlfn.NORM.INV(B2300,'Input Parameters'!$E$15,'Input Parameters'!$F$15)</f>
        <v>229.83822019967138</v>
      </c>
      <c r="D2300" s="10">
        <f t="shared" ca="1" si="324"/>
        <v>0.66621042907632055</v>
      </c>
      <c r="E2300" s="62">
        <f ca="1">IF(_xlfn.NORM.INV(D2300,'Input Parameters'!$E$17,'Input Parameters'!$F$17)&lt;3500,3500,IF(_xlfn.NORM.INV(D2300,'Input Parameters'!$E$17,'Input Parameters'!$F$17)&gt;5500,5500,_xlfn.NORM.INV(D2300,'Input Parameters'!$E$17,'Input Parameters'!$F$17)))</f>
        <v>5100.6310008096225</v>
      </c>
      <c r="F2300" s="10">
        <f t="shared" ca="1" si="325"/>
        <v>0.69710049262719143</v>
      </c>
      <c r="G2300" s="64">
        <f ca="1">_xlfn.NORM.INV(F2300,'Input Parameters'!$E$20,'Input Parameters'!$F$20)</f>
        <v>286.1077314064508</v>
      </c>
      <c r="H2300" s="57">
        <f ca="1">EXP(E2300*(1/'Input Parameters'!$E$23-1/G2300))</f>
        <v>0.66029422387782144</v>
      </c>
      <c r="I2300" s="10">
        <f t="shared" ca="1" si="326"/>
        <v>0.12667036714964319</v>
      </c>
      <c r="J2300" s="30">
        <f ca="1">_xlfn.BETA.INV(I2300,'Input Parameters'!$L$26,'Input Parameters'!$M$26,'Input Parameters'!$J$26,'Input Parameters'!$K$26)</f>
        <v>0.46830169213771772</v>
      </c>
      <c r="K2300" s="168">
        <f ca="1">('Input Parameters'!$E$27/'Input Parameters'!$E$38)^$J2300</f>
        <v>3.476517321609577E-2</v>
      </c>
      <c r="L2300" s="69">
        <f ca="1">$H2300*$C2300*'Input Parameters'!$E$25*K2300</f>
        <v>5.2759922107011707</v>
      </c>
      <c r="M2300" s="24">
        <f t="shared" ca="1" si="327"/>
        <v>0.99679403831879132</v>
      </c>
      <c r="N2300" s="15">
        <f ca="1">_xlfn.NORM.INV(M2300,'Input Parameters'!$E$29,'Input Parameters'!$F$29)</f>
        <v>0.10027259370096454</v>
      </c>
      <c r="O2300" s="8">
        <f t="shared" ca="1" si="328"/>
        <v>0.82133486220254492</v>
      </c>
      <c r="P2300" s="30">
        <f ca="1">_xlfn.LOGNORM.INV(O2300,'Input Parameters'!$H$30,'Input Parameters'!$I$30)</f>
        <v>4.1447812898344711</v>
      </c>
      <c r="Q2300" s="10">
        <f t="shared" ca="1" si="329"/>
        <v>0.41938148183281743</v>
      </c>
      <c r="R2300" s="30">
        <f>IF('Input Parameters'!$E$32=0,0,_xlfn.BETA.INV(Q2300,'Input Parameters'!$L$32,'Input Parameters'!$M$32,'Input Parameters'!$J$32,'Input Parameters'!$K$32))</f>
        <v>0</v>
      </c>
      <c r="S2300" s="10">
        <f t="shared" ca="1" si="330"/>
        <v>0.67294334904571995</v>
      </c>
      <c r="T2300" s="26">
        <f ca="1">_xlfn.LOGNORM.INV(S2300,'Input Parameters'!$H$34,'Input Parameters'!$I$34)</f>
        <v>53.299887827558223</v>
      </c>
      <c r="U2300" s="10">
        <f t="shared" ca="1" si="331"/>
        <v>0.38636636652008693</v>
      </c>
      <c r="V2300" s="30">
        <f ca="1">_xlfn.BETA.INV(U2300,'Input Parameters'!$L$36,'Input Parameters'!$M$36,'Input Parameters'!$J$36,'Input Parameters'!$K$36)</f>
        <v>0.54314214523877458</v>
      </c>
      <c r="W2300" s="2">
        <f ca="1">N2300+(P2300-N2300)*(1-ERF((T2300-R2300)/(2*SQRT(L2300*'Input Parameters'!$E$38))))</f>
        <v>0.50810520683684857</v>
      </c>
      <c r="X2300">
        <f t="shared" ca="1" si="332"/>
        <v>1</v>
      </c>
      <c r="Y2300" s="7"/>
    </row>
    <row r="2301" spans="1:25" ht="15" customHeight="1" x14ac:dyDescent="0.25">
      <c r="A2301" s="139">
        <v>2294</v>
      </c>
      <c r="B2301" s="10">
        <f t="shared" ca="1" si="323"/>
        <v>0.16827181884344822</v>
      </c>
      <c r="C2301" s="60">
        <f ca="1">_xlfn.NORM.INV(B2301,'Input Parameters'!$E$15,'Input Parameters'!$F$15)</f>
        <v>218.88638475494471</v>
      </c>
      <c r="D2301" s="10">
        <f t="shared" ca="1" si="324"/>
        <v>0.4705396758270074</v>
      </c>
      <c r="E2301" s="62">
        <f ca="1">IF(_xlfn.NORM.INV(D2301,'Input Parameters'!$E$17,'Input Parameters'!$F$17)&lt;3500,3500,IF(_xlfn.NORM.INV(D2301,'Input Parameters'!$E$17,'Input Parameters'!$F$17)&gt;5500,5500,_xlfn.NORM.INV(D2301,'Input Parameters'!$E$17,'Input Parameters'!$F$17)))</f>
        <v>4748.2606712845172</v>
      </c>
      <c r="F2301" s="10">
        <f t="shared" ca="1" si="325"/>
        <v>0.37104507561440747</v>
      </c>
      <c r="G2301" s="64">
        <f ca="1">_xlfn.NORM.INV(F2301,'Input Parameters'!$E$20,'Input Parameters'!$F$20)</f>
        <v>280.44511906113036</v>
      </c>
      <c r="H2301" s="57">
        <f ca="1">EXP(E2301*(1/'Input Parameters'!$E$23-1/G2301))</f>
        <v>0.48602520092763157</v>
      </c>
      <c r="I2301" s="10">
        <f t="shared" ca="1" si="326"/>
        <v>0.7745667649102459</v>
      </c>
      <c r="J2301" s="30">
        <f ca="1">_xlfn.BETA.INV(I2301,'Input Parameters'!$L$26,'Input Parameters'!$M$26,'Input Parameters'!$J$26,'Input Parameters'!$K$26)</f>
        <v>0.77377113097367034</v>
      </c>
      <c r="K2301" s="168">
        <f ca="1">('Input Parameters'!$E$27/'Input Parameters'!$E$38)^$J2301</f>
        <v>3.8863739420601793E-3</v>
      </c>
      <c r="L2301" s="69">
        <f ca="1">$H2301*$C2301*'Input Parameters'!$E$25*K2301</f>
        <v>0.41344916798645093</v>
      </c>
      <c r="M2301" s="24">
        <f t="shared" ca="1" si="327"/>
        <v>2.3159081313531615E-2</v>
      </c>
      <c r="N2301" s="15">
        <f ca="1">_xlfn.NORM.INV(M2301,'Input Parameters'!$E$29,'Input Parameters'!$F$29)</f>
        <v>9.9800751767535292E-2</v>
      </c>
      <c r="O2301" s="8">
        <f t="shared" ca="1" si="328"/>
        <v>6.5478148432971728E-2</v>
      </c>
      <c r="P2301" s="30">
        <f ca="1">_xlfn.LOGNORM.INV(O2301,'Input Parameters'!$H$30,'Input Parameters'!$I$30)</f>
        <v>1.3146681513988827</v>
      </c>
      <c r="Q2301" s="10">
        <f t="shared" ca="1" si="329"/>
        <v>0.16524755024176563</v>
      </c>
      <c r="R2301" s="30">
        <f>IF('Input Parameters'!$E$32=0,0,_xlfn.BETA.INV(Q2301,'Input Parameters'!$L$32,'Input Parameters'!$M$32,'Input Parameters'!$J$32,'Input Parameters'!$K$32))</f>
        <v>0</v>
      </c>
      <c r="S2301" s="10">
        <f t="shared" ca="1" si="330"/>
        <v>0.175883060781034</v>
      </c>
      <c r="T2301" s="26">
        <f ca="1">_xlfn.LOGNORM.INV(S2301,'Input Parameters'!$H$34,'Input Parameters'!$I$34)</f>
        <v>44.889279104334342</v>
      </c>
      <c r="U2301" s="10">
        <f t="shared" ca="1" si="331"/>
        <v>0.19880680377569704</v>
      </c>
      <c r="V2301" s="30">
        <f ca="1">_xlfn.BETA.INV(U2301,'Input Parameters'!$L$36,'Input Parameters'!$M$36,'Input Parameters'!$J$36,'Input Parameters'!$K$36)</f>
        <v>0.46818276764343397</v>
      </c>
      <c r="W2301" s="2">
        <f ca="1">N2301+(P2301-N2301)*(1-ERF((T2301-R2301)/(2*SQRT(L2301*'Input Parameters'!$E$38))))</f>
        <v>9.9801718181716473E-2</v>
      </c>
      <c r="X2301">
        <f t="shared" ca="1" si="332"/>
        <v>1</v>
      </c>
      <c r="Y2301" s="7"/>
    </row>
    <row r="2302" spans="1:25" ht="15" customHeight="1" x14ac:dyDescent="0.25">
      <c r="A2302" s="139">
        <v>2295</v>
      </c>
      <c r="B2302" s="10">
        <f t="shared" ca="1" si="323"/>
        <v>0.97705307652021289</v>
      </c>
      <c r="C2302" s="60">
        <f ca="1">_xlfn.NORM.INV(B2302,'Input Parameters'!$E$15,'Input Parameters'!$F$15)</f>
        <v>379.15726653635704</v>
      </c>
      <c r="D2302" s="10">
        <f t="shared" ca="1" si="324"/>
        <v>0.99523973899586626</v>
      </c>
      <c r="E2302" s="62">
        <f ca="1">IF(_xlfn.NORM.INV(D2302,'Input Parameters'!$E$17,'Input Parameters'!$F$17)&lt;3500,3500,IF(_xlfn.NORM.INV(D2302,'Input Parameters'!$E$17,'Input Parameters'!$F$17)&gt;5500,5500,_xlfn.NORM.INV(D2302,'Input Parameters'!$E$17,'Input Parameters'!$F$17)))</f>
        <v>5500</v>
      </c>
      <c r="F2302" s="10">
        <f t="shared" ca="1" si="325"/>
        <v>0.20176739684882772</v>
      </c>
      <c r="G2302" s="64">
        <f ca="1">_xlfn.NORM.INV(F2302,'Input Parameters'!$E$20,'Input Parameters'!$F$20)</f>
        <v>277.05332307875432</v>
      </c>
      <c r="H2302" s="57">
        <f ca="1">EXP(E2302*(1/'Input Parameters'!$E$23-1/G2302))</f>
        <v>0.34101971985944152</v>
      </c>
      <c r="I2302" s="10">
        <f t="shared" ca="1" si="326"/>
        <v>0.76313074006885295</v>
      </c>
      <c r="J2302" s="30">
        <f ca="1">_xlfn.BETA.INV(I2302,'Input Parameters'!$L$26,'Input Parameters'!$M$26,'Input Parameters'!$J$26,'Input Parameters'!$K$26)</f>
        <v>0.76866416305551422</v>
      </c>
      <c r="K2302" s="168">
        <f ca="1">('Input Parameters'!$E$27/'Input Parameters'!$E$38)^$J2302</f>
        <v>4.0313809168817175E-3</v>
      </c>
      <c r="L2302" s="69">
        <f ca="1">$H2302*$C2302*'Input Parameters'!$E$25*K2302</f>
        <v>0.52125797510965677</v>
      </c>
      <c r="M2302" s="24">
        <f t="shared" ca="1" si="327"/>
        <v>0.35904714763744117</v>
      </c>
      <c r="N2302" s="15">
        <f ca="1">_xlfn.NORM.INV(M2302,'Input Parameters'!$E$29,'Input Parameters'!$F$29)</f>
        <v>9.9963899310843485E-2</v>
      </c>
      <c r="O2302" s="8">
        <f t="shared" ca="1" si="328"/>
        <v>0.14973206935169736</v>
      </c>
      <c r="P2302" s="30">
        <f ca="1">_xlfn.LOGNORM.INV(O2302,'Input Parameters'!$H$30,'Input Parameters'!$I$30)</f>
        <v>1.6436283433998318</v>
      </c>
      <c r="Q2302" s="10">
        <f t="shared" ca="1" si="329"/>
        <v>0.92602196481941979</v>
      </c>
      <c r="R2302" s="30">
        <f>IF('Input Parameters'!$E$32=0,0,_xlfn.BETA.INV(Q2302,'Input Parameters'!$L$32,'Input Parameters'!$M$32,'Input Parameters'!$J$32,'Input Parameters'!$K$32))</f>
        <v>0</v>
      </c>
      <c r="S2302" s="10">
        <f t="shared" ca="1" si="330"/>
        <v>0.33506927047439139</v>
      </c>
      <c r="T2302" s="26">
        <f ca="1">_xlfn.LOGNORM.INV(S2302,'Input Parameters'!$H$34,'Input Parameters'!$I$34)</f>
        <v>47.803830489686078</v>
      </c>
      <c r="U2302" s="10">
        <f t="shared" ca="1" si="331"/>
        <v>0.93244258330409036</v>
      </c>
      <c r="V2302" s="30">
        <f ca="1">_xlfn.BETA.INV(U2302,'Input Parameters'!$L$36,'Input Parameters'!$M$36,'Input Parameters'!$J$36,'Input Parameters'!$K$36)</f>
        <v>0.84124507018916272</v>
      </c>
      <c r="W2302" s="2">
        <f ca="1">N2302+(P2302-N2302)*(1-ERF((T2302-R2302)/(2*SQRT(L2302*'Input Parameters'!$E$38))))</f>
        <v>9.9968287021787949E-2</v>
      </c>
      <c r="X2302">
        <f t="shared" ca="1" si="332"/>
        <v>1</v>
      </c>
      <c r="Y2302" s="7"/>
    </row>
    <row r="2303" spans="1:25" ht="15" customHeight="1" x14ac:dyDescent="0.25">
      <c r="A2303" s="139">
        <v>2296</v>
      </c>
      <c r="B2303" s="10">
        <f t="shared" ca="1" si="323"/>
        <v>5.8714221257187837E-2</v>
      </c>
      <c r="C2303" s="60">
        <f ca="1">_xlfn.NORM.INV(B2303,'Input Parameters'!$E$15,'Input Parameters'!$F$15)</f>
        <v>186.11874666322814</v>
      </c>
      <c r="D2303" s="10">
        <f t="shared" ca="1" si="324"/>
        <v>0.59670686227851777</v>
      </c>
      <c r="E2303" s="62">
        <f ca="1">IF(_xlfn.NORM.INV(D2303,'Input Parameters'!$E$17,'Input Parameters'!$F$17)&lt;3500,3500,IF(_xlfn.NORM.INV(D2303,'Input Parameters'!$E$17,'Input Parameters'!$F$17)&gt;5500,5500,_xlfn.NORM.INV(D2303,'Input Parameters'!$E$17,'Input Parameters'!$F$17)))</f>
        <v>4971.3826169230697</v>
      </c>
      <c r="F2303" s="10">
        <f t="shared" ca="1" si="325"/>
        <v>8.3923801495996875E-2</v>
      </c>
      <c r="G2303" s="64">
        <f ca="1">_xlfn.NORM.INV(F2303,'Input Parameters'!$E$20,'Input Parameters'!$F$20)</f>
        <v>273.40967527652731</v>
      </c>
      <c r="H2303" s="57">
        <f ca="1">EXP(E2303*(1/'Input Parameters'!$E$23-1/G2303))</f>
        <v>0.29773625739590681</v>
      </c>
      <c r="I2303" s="10">
        <f t="shared" ca="1" si="326"/>
        <v>0.19054742306478933</v>
      </c>
      <c r="J2303" s="30">
        <f ca="1">_xlfn.BETA.INV(I2303,'Input Parameters'!$L$26,'Input Parameters'!$M$26,'Input Parameters'!$J$26,'Input Parameters'!$K$26)</f>
        <v>0.51398413915518371</v>
      </c>
      <c r="K2303" s="168">
        <f ca="1">('Input Parameters'!$E$27/'Input Parameters'!$E$38)^$J2303</f>
        <v>2.5051528366588371E-2</v>
      </c>
      <c r="L2303" s="69">
        <f ca="1">$H2303*$C2303*'Input Parameters'!$E$25*K2303</f>
        <v>1.3882128848845035</v>
      </c>
      <c r="M2303" s="24">
        <f t="shared" ca="1" si="327"/>
        <v>0.85212147321456999</v>
      </c>
      <c r="N2303" s="15">
        <f ca="1">_xlfn.NORM.INV(M2303,'Input Parameters'!$E$29,'Input Parameters'!$F$29)</f>
        <v>0.10010455755262812</v>
      </c>
      <c r="O2303" s="8">
        <f t="shared" ca="1" si="328"/>
        <v>0.47977851649058101</v>
      </c>
      <c r="P2303" s="30">
        <f ca="1">_xlfn.LOGNORM.INV(O2303,'Input Parameters'!$H$30,'Input Parameters'!$I$30)</f>
        <v>2.619769503758473</v>
      </c>
      <c r="Q2303" s="10">
        <f t="shared" ca="1" si="329"/>
        <v>0.73685189903915638</v>
      </c>
      <c r="R2303" s="30">
        <f>IF('Input Parameters'!$E$32=0,0,_xlfn.BETA.INV(Q2303,'Input Parameters'!$L$32,'Input Parameters'!$M$32,'Input Parameters'!$J$32,'Input Parameters'!$K$32))</f>
        <v>0</v>
      </c>
      <c r="S2303" s="10">
        <f t="shared" ca="1" si="330"/>
        <v>0.25944969001999785</v>
      </c>
      <c r="T2303" s="26">
        <f ca="1">_xlfn.LOGNORM.INV(S2303,'Input Parameters'!$H$34,'Input Parameters'!$I$34)</f>
        <v>46.517390047289574</v>
      </c>
      <c r="U2303" s="10">
        <f t="shared" ca="1" si="331"/>
        <v>0.89572468316849896</v>
      </c>
      <c r="V2303" s="30">
        <f ca="1">_xlfn.BETA.INV(U2303,'Input Parameters'!$L$36,'Input Parameters'!$M$36,'Input Parameters'!$J$36,'Input Parameters'!$K$36)</f>
        <v>0.79775936109849632</v>
      </c>
      <c r="W2303" s="2">
        <f ca="1">N2303+(P2303-N2303)*(1-ERF((T2303-R2303)/(2*SQRT(L2303*'Input Parameters'!$E$38))))</f>
        <v>0.11331471637380383</v>
      </c>
      <c r="X2303">
        <f t="shared" ca="1" si="332"/>
        <v>1</v>
      </c>
      <c r="Y2303" s="7"/>
    </row>
    <row r="2304" spans="1:25" ht="15" customHeight="1" x14ac:dyDescent="0.25">
      <c r="A2304" s="139">
        <v>2297</v>
      </c>
      <c r="B2304" s="10">
        <f t="shared" ca="1" si="323"/>
        <v>3.3303125233040798E-2</v>
      </c>
      <c r="C2304" s="60">
        <f ca="1">_xlfn.NORM.INV(B2304,'Input Parameters'!$E$15,'Input Parameters'!$F$15)</f>
        <v>171.55899541076496</v>
      </c>
      <c r="D2304" s="10">
        <f t="shared" ca="1" si="324"/>
        <v>0.89263847529056317</v>
      </c>
      <c r="E2304" s="62">
        <f ca="1">IF(_xlfn.NORM.INV(D2304,'Input Parameters'!$E$17,'Input Parameters'!$F$17)&lt;3500,3500,IF(_xlfn.NORM.INV(D2304,'Input Parameters'!$E$17,'Input Parameters'!$F$17)&gt;5500,5500,_xlfn.NORM.INV(D2304,'Input Parameters'!$E$17,'Input Parameters'!$F$17)))</f>
        <v>5500</v>
      </c>
      <c r="F2304" s="10">
        <f t="shared" ca="1" si="325"/>
        <v>0.96198094276182899</v>
      </c>
      <c r="G2304" s="64">
        <f ca="1">_xlfn.NORM.INV(F2304,'Input Parameters'!$E$20,'Input Parameters'!$F$20)</f>
        <v>294.53681422426274</v>
      </c>
      <c r="H2304" s="57">
        <f ca="1">EXP(E2304*(1/'Input Parameters'!$E$23-1/G2304))</f>
        <v>1.1080169729633376</v>
      </c>
      <c r="I2304" s="10">
        <f t="shared" ca="1" si="326"/>
        <v>0.33112223182607026</v>
      </c>
      <c r="J2304" s="30">
        <f ca="1">_xlfn.BETA.INV(I2304,'Input Parameters'!$L$26,'Input Parameters'!$M$26,'Input Parameters'!$J$26,'Input Parameters'!$K$26)</f>
        <v>0.58910030451552287</v>
      </c>
      <c r="K2304" s="168">
        <f ca="1">('Input Parameters'!$E$27/'Input Parameters'!$E$38)^$J2304</f>
        <v>1.4616116644886525E-2</v>
      </c>
      <c r="L2304" s="69">
        <f ca="1">$H2304*$C2304*'Input Parameters'!$E$25*K2304</f>
        <v>2.7783816877026091</v>
      </c>
      <c r="M2304" s="24">
        <f t="shared" ca="1" si="327"/>
        <v>0.76934550991753048</v>
      </c>
      <c r="N2304" s="15">
        <f ca="1">_xlfn.NORM.INV(M2304,'Input Parameters'!$E$29,'Input Parameters'!$F$29)</f>
        <v>0.10007366931389261</v>
      </c>
      <c r="O2304" s="8">
        <f t="shared" ca="1" si="328"/>
        <v>0.825757680409544</v>
      </c>
      <c r="P2304" s="30">
        <f ca="1">_xlfn.LOGNORM.INV(O2304,'Input Parameters'!$H$30,'Input Parameters'!$I$30)</f>
        <v>4.1783351008325722</v>
      </c>
      <c r="Q2304" s="10">
        <f t="shared" ca="1" si="329"/>
        <v>8.1508887188586066E-2</v>
      </c>
      <c r="R2304" s="30">
        <f>IF('Input Parameters'!$E$32=0,0,_xlfn.BETA.INV(Q2304,'Input Parameters'!$L$32,'Input Parameters'!$M$32,'Input Parameters'!$J$32,'Input Parameters'!$K$32))</f>
        <v>0</v>
      </c>
      <c r="S2304" s="10">
        <f t="shared" ca="1" si="330"/>
        <v>0.37335423790244415</v>
      </c>
      <c r="T2304" s="26">
        <f ca="1">_xlfn.LOGNORM.INV(S2304,'Input Parameters'!$H$34,'Input Parameters'!$I$34)</f>
        <v>48.420720471167741</v>
      </c>
      <c r="U2304" s="10">
        <f t="shared" ca="1" si="331"/>
        <v>0.97444421908663958</v>
      </c>
      <c r="V2304" s="30">
        <f ca="1">_xlfn.BETA.INV(U2304,'Input Parameters'!$L$36,'Input Parameters'!$M$36,'Input Parameters'!$J$36,'Input Parameters'!$K$36)</f>
        <v>0.927089415471543</v>
      </c>
      <c r="W2304" s="2">
        <f ca="1">N2304+(P2304-N2304)*(1-ERF((T2304-R2304)/(2*SQRT(L2304*'Input Parameters'!$E$38))))</f>
        <v>0.26306792562025189</v>
      </c>
      <c r="X2304">
        <f t="shared" ca="1" si="332"/>
        <v>1</v>
      </c>
      <c r="Y2304" s="7"/>
    </row>
    <row r="2305" spans="1:25" ht="15" customHeight="1" x14ac:dyDescent="0.25">
      <c r="A2305" s="139">
        <v>2298</v>
      </c>
      <c r="B2305" s="10">
        <f t="shared" ca="1" si="323"/>
        <v>5.0872225870027821E-3</v>
      </c>
      <c r="C2305" s="60">
        <f ca="1">_xlfn.NORM.INV(B2305,'Input Parameters'!$E$15,'Input Parameters'!$F$15)</f>
        <v>131.69853763163431</v>
      </c>
      <c r="D2305" s="10">
        <f t="shared" ca="1" si="324"/>
        <v>0.22742470055486175</v>
      </c>
      <c r="E2305" s="62">
        <f ca="1">IF(_xlfn.NORM.INV(D2305,'Input Parameters'!$E$17,'Input Parameters'!$F$17)&lt;3500,3500,IF(_xlfn.NORM.INV(D2305,'Input Parameters'!$E$17,'Input Parameters'!$F$17)&gt;5500,5500,_xlfn.NORM.INV(D2305,'Input Parameters'!$E$17,'Input Parameters'!$F$17)))</f>
        <v>4276.8516160900481</v>
      </c>
      <c r="F2305" s="10">
        <f t="shared" ca="1" si="325"/>
        <v>0.9831683036100165</v>
      </c>
      <c r="G2305" s="64">
        <f ca="1">_xlfn.NORM.INV(F2305,'Input Parameters'!$E$20,'Input Parameters'!$F$20)</f>
        <v>296.88134095314587</v>
      </c>
      <c r="H2305" s="57">
        <f ca="1">EXP(E2305*(1/'Input Parameters'!$E$23-1/G2305))</f>
        <v>1.2146217898024707</v>
      </c>
      <c r="I2305" s="10">
        <f t="shared" ca="1" si="326"/>
        <v>0.89357689523637662</v>
      </c>
      <c r="J2305" s="30">
        <f ca="1">_xlfn.BETA.INV(I2305,'Input Parameters'!$L$26,'Input Parameters'!$M$26,'Input Parameters'!$J$26,'Input Parameters'!$K$26)</f>
        <v>0.8350028589588675</v>
      </c>
      <c r="K2305" s="168">
        <f ca="1">('Input Parameters'!$E$27/'Input Parameters'!$E$38)^$J2305</f>
        <v>2.5049278578076857E-3</v>
      </c>
      <c r="L2305" s="69">
        <f ca="1">$H2305*$C2305*'Input Parameters'!$E$25*K2305</f>
        <v>0.40069806315131123</v>
      </c>
      <c r="M2305" s="24">
        <f t="shared" ca="1" si="327"/>
        <v>0.74241800736270269</v>
      </c>
      <c r="N2305" s="15">
        <f ca="1">_xlfn.NORM.INV(M2305,'Input Parameters'!$E$29,'Input Parameters'!$F$29)</f>
        <v>0.10006508179908014</v>
      </c>
      <c r="O2305" s="8">
        <f t="shared" ca="1" si="328"/>
        <v>5.2044977811338766E-2</v>
      </c>
      <c r="P2305" s="30">
        <f ca="1">_xlfn.LOGNORM.INV(O2305,'Input Parameters'!$H$30,'Input Parameters'!$I$30)</f>
        <v>1.245156007144177</v>
      </c>
      <c r="Q2305" s="10">
        <f t="shared" ca="1" si="329"/>
        <v>0.18356132898098276</v>
      </c>
      <c r="R2305" s="30">
        <f>IF('Input Parameters'!$E$32=0,0,_xlfn.BETA.INV(Q2305,'Input Parameters'!$L$32,'Input Parameters'!$M$32,'Input Parameters'!$J$32,'Input Parameters'!$K$32))</f>
        <v>0</v>
      </c>
      <c r="S2305" s="10">
        <f t="shared" ca="1" si="330"/>
        <v>8.1771322697231419E-2</v>
      </c>
      <c r="T2305" s="26">
        <f ca="1">_xlfn.LOGNORM.INV(S2305,'Input Parameters'!$H$34,'Input Parameters'!$I$34)</f>
        <v>42.379381941650173</v>
      </c>
      <c r="U2305" s="10">
        <f t="shared" ca="1" si="331"/>
        <v>0.88013680354356194</v>
      </c>
      <c r="V2305" s="30">
        <f ca="1">_xlfn.BETA.INV(U2305,'Input Parameters'!$L$36,'Input Parameters'!$M$36,'Input Parameters'!$J$36,'Input Parameters'!$K$36)</f>
        <v>0.78292095308495258</v>
      </c>
      <c r="W2305" s="2">
        <f ca="1">N2305+(P2305-N2305)*(1-ERF((T2305-R2305)/(2*SQRT(L2305*'Input Parameters'!$E$38))))</f>
        <v>0.1000676022043108</v>
      </c>
      <c r="X2305">
        <f t="shared" ca="1" si="332"/>
        <v>1</v>
      </c>
      <c r="Y2305" s="7"/>
    </row>
    <row r="2306" spans="1:25" ht="15" customHeight="1" x14ac:dyDescent="0.25">
      <c r="A2306" s="139">
        <v>2299</v>
      </c>
      <c r="B2306" s="10">
        <f t="shared" ca="1" si="323"/>
        <v>0.75923476066782913</v>
      </c>
      <c r="C2306" s="60">
        <f ca="1">_xlfn.NORM.INV(B2306,'Input Parameters'!$E$15,'Input Parameters'!$F$15)</f>
        <v>309.11087975494132</v>
      </c>
      <c r="D2306" s="10">
        <f t="shared" ca="1" si="324"/>
        <v>0.28247593143393335</v>
      </c>
      <c r="E2306" s="62">
        <f ca="1">IF(_xlfn.NORM.INV(D2306,'Input Parameters'!$E$17,'Input Parameters'!$F$17)&lt;3500,3500,IF(_xlfn.NORM.INV(D2306,'Input Parameters'!$E$17,'Input Parameters'!$F$17)&gt;5500,5500,_xlfn.NORM.INV(D2306,'Input Parameters'!$E$17,'Input Parameters'!$F$17)))</f>
        <v>4397.1486253057128</v>
      </c>
      <c r="F2306" s="10">
        <f t="shared" ca="1" si="325"/>
        <v>0.43683237970750266</v>
      </c>
      <c r="G2306" s="64">
        <f ca="1">_xlfn.NORM.INV(F2306,'Input Parameters'!$E$20,'Input Parameters'!$F$20)</f>
        <v>281.58466501089379</v>
      </c>
      <c r="H2306" s="57">
        <f ca="1">EXP(E2306*(1/'Input Parameters'!$E$23-1/G2306))</f>
        <v>0.5462429360800688</v>
      </c>
      <c r="I2306" s="10">
        <f t="shared" ca="1" si="326"/>
        <v>0.38572606544812005</v>
      </c>
      <c r="J2306" s="30">
        <f ca="1">_xlfn.BETA.INV(I2306,'Input Parameters'!$L$26,'Input Parameters'!$M$26,'Input Parameters'!$J$26,'Input Parameters'!$K$26)</f>
        <v>0.61371515782567077</v>
      </c>
      <c r="K2306" s="168">
        <f ca="1">('Input Parameters'!$E$27/'Input Parameters'!$E$38)^$J2306</f>
        <v>1.2250440213180669E-2</v>
      </c>
      <c r="L2306" s="69">
        <f ca="1">$H2306*$C2306*'Input Parameters'!$E$25*K2306</f>
        <v>2.068482352847167</v>
      </c>
      <c r="M2306" s="24">
        <f t="shared" ca="1" si="327"/>
        <v>0.92366856886209581</v>
      </c>
      <c r="N2306" s="15">
        <f ca="1">_xlfn.NORM.INV(M2306,'Input Parameters'!$E$29,'Input Parameters'!$F$29)</f>
        <v>0.10014301887191233</v>
      </c>
      <c r="O2306" s="8">
        <f t="shared" ca="1" si="328"/>
        <v>0.93119478269317668</v>
      </c>
      <c r="P2306" s="30">
        <f ca="1">_xlfn.LOGNORM.INV(O2306,'Input Parameters'!$H$30,'Input Parameters'!$I$30)</f>
        <v>5.4108550600925502</v>
      </c>
      <c r="Q2306" s="10">
        <f t="shared" ca="1" si="329"/>
        <v>0.90323182916937506</v>
      </c>
      <c r="R2306" s="30">
        <f>IF('Input Parameters'!$E$32=0,0,_xlfn.BETA.INV(Q2306,'Input Parameters'!$L$32,'Input Parameters'!$M$32,'Input Parameters'!$J$32,'Input Parameters'!$K$32))</f>
        <v>0</v>
      </c>
      <c r="S2306" s="10">
        <f t="shared" ca="1" si="330"/>
        <v>0.94597485567309514</v>
      </c>
      <c r="T2306" s="26">
        <f ca="1">_xlfn.LOGNORM.INV(S2306,'Input Parameters'!$H$34,'Input Parameters'!$I$34)</f>
        <v>61.574232594246219</v>
      </c>
      <c r="U2306" s="10">
        <f t="shared" ca="1" si="331"/>
        <v>8.6560829037158338E-2</v>
      </c>
      <c r="V2306" s="30">
        <f ca="1">_xlfn.BETA.INV(U2306,'Input Parameters'!$L$36,'Input Parameters'!$M$36,'Input Parameters'!$J$36,'Input Parameters'!$K$36)</f>
        <v>0.40806085735728348</v>
      </c>
      <c r="W2306" s="2">
        <f ca="1">N2306+(P2306-N2306)*(1-ERF((T2306-R2306)/(2*SQRT(L2306*'Input Parameters'!$E$38))))</f>
        <v>0.11324634686791453</v>
      </c>
      <c r="X2306">
        <f t="shared" ca="1" si="332"/>
        <v>1</v>
      </c>
      <c r="Y2306" s="7"/>
    </row>
    <row r="2307" spans="1:25" ht="15" customHeight="1" x14ac:dyDescent="0.25">
      <c r="A2307" s="139">
        <v>2300</v>
      </c>
      <c r="B2307" s="10">
        <f t="shared" ca="1" si="323"/>
        <v>0.29744622488841055</v>
      </c>
      <c r="C2307" s="60">
        <f ca="1">_xlfn.NORM.INV(B2307,'Input Parameters'!$E$15,'Input Parameters'!$F$15)</f>
        <v>242.14931354036051</v>
      </c>
      <c r="D2307" s="10">
        <f t="shared" ca="1" si="324"/>
        <v>0.23812182972680718</v>
      </c>
      <c r="E2307" s="62">
        <f ca="1">IF(_xlfn.NORM.INV(D2307,'Input Parameters'!$E$17,'Input Parameters'!$F$17)&lt;3500,3500,IF(_xlfn.NORM.INV(D2307,'Input Parameters'!$E$17,'Input Parameters'!$F$17)&gt;5500,5500,_xlfn.NORM.INV(D2307,'Input Parameters'!$E$17,'Input Parameters'!$F$17)))</f>
        <v>4301.3500138339787</v>
      </c>
      <c r="F2307" s="10">
        <f t="shared" ca="1" si="325"/>
        <v>0.99879376153607369</v>
      </c>
      <c r="G2307" s="64">
        <f ca="1">_xlfn.NORM.INV(F2307,'Input Parameters'!$E$20,'Input Parameters'!$F$20)</f>
        <v>302.97852658399574</v>
      </c>
      <c r="H2307" s="57">
        <f ca="1">EXP(E2307*(1/'Input Parameters'!$E$23-1/G2307))</f>
        <v>1.6276124842788475</v>
      </c>
      <c r="I2307" s="10">
        <f t="shared" ca="1" si="326"/>
        <v>0.82804123511824868</v>
      </c>
      <c r="J2307" s="30">
        <f ca="1">_xlfn.BETA.INV(I2307,'Input Parameters'!$L$26,'Input Parameters'!$M$26,'Input Parameters'!$J$26,'Input Parameters'!$K$26)</f>
        <v>0.79900950204740773</v>
      </c>
      <c r="K2307" s="168">
        <f ca="1">('Input Parameters'!$E$27/'Input Parameters'!$E$38)^$J2307</f>
        <v>3.2428129223175564E-3</v>
      </c>
      <c r="L2307" s="69">
        <f ca="1">$H2307*$C2307*'Input Parameters'!$E$25*K2307</f>
        <v>1.2780744400199746</v>
      </c>
      <c r="M2307" s="24">
        <f t="shared" ca="1" si="327"/>
        <v>0.45095183693281138</v>
      </c>
      <c r="N2307" s="15">
        <f ca="1">_xlfn.NORM.INV(M2307,'Input Parameters'!$E$29,'Input Parameters'!$F$29)</f>
        <v>9.9987674310572164E-2</v>
      </c>
      <c r="O2307" s="8">
        <f t="shared" ca="1" si="328"/>
        <v>0.39995053888670562</v>
      </c>
      <c r="P2307" s="30">
        <f ca="1">_xlfn.LOGNORM.INV(O2307,'Input Parameters'!$H$30,'Input Parameters'!$I$30)</f>
        <v>2.3804838067731016</v>
      </c>
      <c r="Q2307" s="10">
        <f t="shared" ca="1" si="329"/>
        <v>0.21361001920504596</v>
      </c>
      <c r="R2307" s="30">
        <f>IF('Input Parameters'!$E$32=0,0,_xlfn.BETA.INV(Q2307,'Input Parameters'!$L$32,'Input Parameters'!$M$32,'Input Parameters'!$J$32,'Input Parameters'!$K$32))</f>
        <v>0</v>
      </c>
      <c r="S2307" s="10">
        <f t="shared" ca="1" si="330"/>
        <v>0.34244001341062291</v>
      </c>
      <c r="T2307" s="26">
        <f ca="1">_xlfn.LOGNORM.INV(S2307,'Input Parameters'!$H$34,'Input Parameters'!$I$34)</f>
        <v>47.923890173536748</v>
      </c>
      <c r="U2307" s="10">
        <f t="shared" ca="1" si="331"/>
        <v>0.92547522509958213</v>
      </c>
      <c r="V2307" s="30">
        <f ca="1">_xlfn.BETA.INV(U2307,'Input Parameters'!$L$36,'Input Parameters'!$M$36,'Input Parameters'!$J$36,'Input Parameters'!$K$36)</f>
        <v>0.8317421497414601</v>
      </c>
      <c r="W2307" s="2">
        <f ca="1">N2307+(P2307-N2307)*(1-ERF((T2307-R2307)/(2*SQRT(L2307*'Input Parameters'!$E$38))))</f>
        <v>0.10619530091577879</v>
      </c>
      <c r="X2307">
        <f t="shared" ca="1" si="332"/>
        <v>1</v>
      </c>
      <c r="Y2307" s="7"/>
    </row>
    <row r="2308" spans="1:25" ht="15" customHeight="1" x14ac:dyDescent="0.25">
      <c r="A2308" s="139">
        <v>2301</v>
      </c>
      <c r="B2308" s="10">
        <f t="shared" ca="1" si="323"/>
        <v>0.93453197598829585</v>
      </c>
      <c r="C2308" s="60">
        <f ca="1">_xlfn.NORM.INV(B2308,'Input Parameters'!$E$15,'Input Parameters'!$F$15)</f>
        <v>352.822106746391</v>
      </c>
      <c r="D2308" s="10">
        <f t="shared" ca="1" si="324"/>
        <v>0.97472961290729065</v>
      </c>
      <c r="E2308" s="62">
        <f ca="1">IF(_xlfn.NORM.INV(D2308,'Input Parameters'!$E$17,'Input Parameters'!$F$17)&lt;3500,3500,IF(_xlfn.NORM.INV(D2308,'Input Parameters'!$E$17,'Input Parameters'!$F$17)&gt;5500,5500,_xlfn.NORM.INV(D2308,'Input Parameters'!$E$17,'Input Parameters'!$F$17)))</f>
        <v>5500</v>
      </c>
      <c r="F2308" s="10">
        <f t="shared" ca="1" si="325"/>
        <v>0.16478066924892476</v>
      </c>
      <c r="G2308" s="64">
        <f ca="1">_xlfn.NORM.INV(F2308,'Input Parameters'!$E$20,'Input Parameters'!$F$20)</f>
        <v>276.11751456783509</v>
      </c>
      <c r="H2308" s="57">
        <f ca="1">EXP(E2308*(1/'Input Parameters'!$E$23-1/G2308))</f>
        <v>0.31883040543182012</v>
      </c>
      <c r="I2308" s="10">
        <f t="shared" ca="1" si="326"/>
        <v>0.33199546199030872</v>
      </c>
      <c r="J2308" s="30">
        <f ca="1">_xlfn.BETA.INV(I2308,'Input Parameters'!$L$26,'Input Parameters'!$M$26,'Input Parameters'!$J$26,'Input Parameters'!$K$26)</f>
        <v>0.58950759694118327</v>
      </c>
      <c r="K2308" s="168">
        <f ca="1">('Input Parameters'!$E$27/'Input Parameters'!$E$38)^$J2308</f>
        <v>1.4573477708977831E-2</v>
      </c>
      <c r="L2308" s="69">
        <f ca="1">$H2308*$C2308*'Input Parameters'!$E$25*K2308</f>
        <v>1.6393765604203747</v>
      </c>
      <c r="M2308" s="24">
        <f t="shared" ca="1" si="327"/>
        <v>2.351706763705852E-2</v>
      </c>
      <c r="N2308" s="15">
        <f ca="1">_xlfn.NORM.INV(M2308,'Input Parameters'!$E$29,'Input Parameters'!$F$29)</f>
        <v>9.9801400730706147E-2</v>
      </c>
      <c r="O2308" s="8">
        <f t="shared" ca="1" si="328"/>
        <v>0.73255313363776742</v>
      </c>
      <c r="P2308" s="30">
        <f ca="1">_xlfn.LOGNORM.INV(O2308,'Input Parameters'!$H$30,'Input Parameters'!$I$30)</f>
        <v>3.5972793313756979</v>
      </c>
      <c r="Q2308" s="10">
        <f t="shared" ca="1" si="329"/>
        <v>0.23461094865634458</v>
      </c>
      <c r="R2308" s="30">
        <f>IF('Input Parameters'!$E$32=0,0,_xlfn.BETA.INV(Q2308,'Input Parameters'!$L$32,'Input Parameters'!$M$32,'Input Parameters'!$J$32,'Input Parameters'!$K$32))</f>
        <v>0</v>
      </c>
      <c r="S2308" s="10">
        <f t="shared" ca="1" si="330"/>
        <v>0.35008003383212749</v>
      </c>
      <c r="T2308" s="26">
        <f ca="1">_xlfn.LOGNORM.INV(S2308,'Input Parameters'!$H$34,'Input Parameters'!$I$34)</f>
        <v>48.047623512009999</v>
      </c>
      <c r="U2308" s="10">
        <f t="shared" ca="1" si="331"/>
        <v>0.86879365534872777</v>
      </c>
      <c r="V2308" s="30">
        <f ca="1">_xlfn.BETA.INV(U2308,'Input Parameters'!$L$36,'Input Parameters'!$M$36,'Input Parameters'!$J$36,'Input Parameters'!$K$36)</f>
        <v>0.77302716492765478</v>
      </c>
      <c r="W2308" s="2">
        <f ca="1">N2308+(P2308-N2308)*(1-ERF((T2308-R2308)/(2*SQRT(L2308*'Input Parameters'!$E$38))))</f>
        <v>0.1276637052722315</v>
      </c>
      <c r="X2308">
        <f t="shared" ca="1" si="332"/>
        <v>1</v>
      </c>
      <c r="Y2308" s="7"/>
    </row>
    <row r="2309" spans="1:25" ht="15" customHeight="1" x14ac:dyDescent="0.25">
      <c r="A2309" s="139">
        <v>2302</v>
      </c>
      <c r="B2309" s="10">
        <f t="shared" ref="B2309:B2372" ca="1" si="333">RAND()</f>
        <v>0.87698231288554451</v>
      </c>
      <c r="C2309" s="60">
        <f ca="1">_xlfn.NORM.INV(B2309,'Input Parameters'!$E$15,'Input Parameters'!$F$15)</f>
        <v>333.83337830688748</v>
      </c>
      <c r="D2309" s="10">
        <f t="shared" ref="D2309:D2372" ca="1" si="334">RAND()</f>
        <v>0.21733609938809806</v>
      </c>
      <c r="E2309" s="62">
        <f ca="1">IF(_xlfn.NORM.INV(D2309,'Input Parameters'!$E$17,'Input Parameters'!$F$17)&lt;3500,3500,IF(_xlfn.NORM.INV(D2309,'Input Parameters'!$E$17,'Input Parameters'!$F$17)&gt;5500,5500,_xlfn.NORM.INV(D2309,'Input Parameters'!$E$17,'Input Parameters'!$F$17)))</f>
        <v>4253.1449121553924</v>
      </c>
      <c r="F2309" s="10">
        <f t="shared" ref="F2309:F2372" ca="1" si="335">RAND()</f>
        <v>0.94202333436448915</v>
      </c>
      <c r="G2309" s="64">
        <f ca="1">_xlfn.NORM.INV(F2309,'Input Parameters'!$E$20,'Input Parameters'!$F$20)</f>
        <v>293.18231968535321</v>
      </c>
      <c r="H2309" s="57">
        <f ca="1">EXP(E2309*(1/'Input Parameters'!$E$23-1/G2309))</f>
        <v>1.012685609422044</v>
      </c>
      <c r="I2309" s="10">
        <f t="shared" ref="I2309:I2372" ca="1" si="336">RAND()</f>
        <v>0.18744271808335222</v>
      </c>
      <c r="J2309" s="30">
        <f ca="1">_xlfn.BETA.INV(I2309,'Input Parameters'!$L$26,'Input Parameters'!$M$26,'Input Parameters'!$J$26,'Input Parameters'!$K$26)</f>
        <v>0.51201065542149682</v>
      </c>
      <c r="K2309" s="168">
        <f ca="1">('Input Parameters'!$E$27/'Input Parameters'!$E$38)^$J2309</f>
        <v>2.5408675835064225E-2</v>
      </c>
      <c r="L2309" s="69">
        <f ca="1">$H2309*$C2309*'Input Parameters'!$E$25*K2309</f>
        <v>8.5898667816139174</v>
      </c>
      <c r="M2309" s="24">
        <f t="shared" ref="M2309:M2372" ca="1" si="337">RAND()</f>
        <v>0.11900830369268389</v>
      </c>
      <c r="N2309" s="15">
        <f ca="1">_xlfn.NORM.INV(M2309,'Input Parameters'!$E$29,'Input Parameters'!$F$29)</f>
        <v>9.9882004121447057E-2</v>
      </c>
      <c r="O2309" s="8">
        <f t="shared" ref="O2309:O2372" ca="1" si="338">RAND()</f>
        <v>0.5251911081262729</v>
      </c>
      <c r="P2309" s="30">
        <f ca="1">_xlfn.LOGNORM.INV(O2309,'Input Parameters'!$H$30,'Input Parameters'!$I$30)</f>
        <v>2.7645799952568719</v>
      </c>
      <c r="Q2309" s="10">
        <f t="shared" ref="Q2309:Q2372" ca="1" si="339">RAND()</f>
        <v>0.36181634731567192</v>
      </c>
      <c r="R2309" s="30">
        <f>IF('Input Parameters'!$E$32=0,0,_xlfn.BETA.INV(Q2309,'Input Parameters'!$L$32,'Input Parameters'!$M$32,'Input Parameters'!$J$32,'Input Parameters'!$K$32))</f>
        <v>0</v>
      </c>
      <c r="S2309" s="10">
        <f t="shared" ref="S2309:S2372" ca="1" si="340">RAND()</f>
        <v>0.92051828843213368</v>
      </c>
      <c r="T2309" s="26">
        <f ca="1">_xlfn.LOGNORM.INV(S2309,'Input Parameters'!$H$34,'Input Parameters'!$I$34)</f>
        <v>60.071351294981078</v>
      </c>
      <c r="U2309" s="10">
        <f t="shared" ref="U2309:U2372" ca="1" si="341">RAND()</f>
        <v>0.37225729429424814</v>
      </c>
      <c r="V2309" s="30">
        <f ca="1">_xlfn.BETA.INV(U2309,'Input Parameters'!$L$36,'Input Parameters'!$M$36,'Input Parameters'!$J$36,'Input Parameters'!$K$36)</f>
        <v>0.5378402762386959</v>
      </c>
      <c r="W2309" s="2">
        <f ca="1">N2309+(P2309-N2309)*(1-ERF((T2309-R2309)/(2*SQRT(L2309*'Input Parameters'!$E$38))))</f>
        <v>0.49226673841036733</v>
      </c>
      <c r="X2309">
        <f t="shared" ca="1" si="332"/>
        <v>1</v>
      </c>
      <c r="Y2309" s="7"/>
    </row>
    <row r="2310" spans="1:25" ht="15" customHeight="1" x14ac:dyDescent="0.25">
      <c r="A2310" s="139">
        <v>2303</v>
      </c>
      <c r="B2310" s="10">
        <f t="shared" ca="1" si="333"/>
        <v>0.20665080474897446</v>
      </c>
      <c r="C2310" s="60">
        <f ca="1">_xlfn.NORM.INV(B2310,'Input Parameters'!$E$15,'Input Parameters'!$F$15)</f>
        <v>226.63169106679041</v>
      </c>
      <c r="D2310" s="10">
        <f t="shared" ca="1" si="334"/>
        <v>9.2863480956357214E-2</v>
      </c>
      <c r="E2310" s="62">
        <f ca="1">IF(_xlfn.NORM.INV(D2310,'Input Parameters'!$E$17,'Input Parameters'!$F$17)&lt;3500,3500,IF(_xlfn.NORM.INV(D2310,'Input Parameters'!$E$17,'Input Parameters'!$F$17)&gt;5500,5500,_xlfn.NORM.INV(D2310,'Input Parameters'!$E$17,'Input Parameters'!$F$17)))</f>
        <v>3873.6717431454731</v>
      </c>
      <c r="F2310" s="10">
        <f t="shared" ca="1" si="335"/>
        <v>0.35413904532874219</v>
      </c>
      <c r="G2310" s="64">
        <f ca="1">_xlfn.NORM.INV(F2310,'Input Parameters'!$E$20,'Input Parameters'!$F$20)</f>
        <v>280.14306323840748</v>
      </c>
      <c r="H2310" s="57">
        <f ca="1">EXP(E2310*(1/'Input Parameters'!$E$23-1/G2310))</f>
        <v>0.54689708145553428</v>
      </c>
      <c r="I2310" s="10">
        <f t="shared" ca="1" si="336"/>
        <v>0.66959755972782775</v>
      </c>
      <c r="J2310" s="30">
        <f ca="1">_xlfn.BETA.INV(I2310,'Input Parameters'!$L$26,'Input Parameters'!$M$26,'Input Parameters'!$J$26,'Input Parameters'!$K$26)</f>
        <v>0.72919585667129416</v>
      </c>
      <c r="K2310" s="168">
        <f ca="1">('Input Parameters'!$E$27/'Input Parameters'!$E$38)^$J2310</f>
        <v>5.3506394432409491E-3</v>
      </c>
      <c r="L2310" s="69">
        <f ca="1">$H2310*$C2310*'Input Parameters'!$E$25*K2310</f>
        <v>0.66318078097981703</v>
      </c>
      <c r="M2310" s="24">
        <f t="shared" ca="1" si="337"/>
        <v>5.2885464908357993E-2</v>
      </c>
      <c r="N2310" s="15">
        <f ca="1">_xlfn.NORM.INV(M2310,'Input Parameters'!$E$29,'Input Parameters'!$F$29)</f>
        <v>9.9838250247648641E-2</v>
      </c>
      <c r="O2310" s="8">
        <f t="shared" ca="1" si="338"/>
        <v>0.14601482773424612</v>
      </c>
      <c r="P2310" s="30">
        <f ca="1">_xlfn.LOGNORM.INV(O2310,'Input Parameters'!$H$30,'Input Parameters'!$I$30)</f>
        <v>1.6311782425199401</v>
      </c>
      <c r="Q2310" s="10">
        <f t="shared" ca="1" si="339"/>
        <v>0.79861228831276099</v>
      </c>
      <c r="R2310" s="30">
        <f>IF('Input Parameters'!$E$32=0,0,_xlfn.BETA.INV(Q2310,'Input Parameters'!$L$32,'Input Parameters'!$M$32,'Input Parameters'!$J$32,'Input Parameters'!$K$32))</f>
        <v>0</v>
      </c>
      <c r="S2310" s="10">
        <f t="shared" ca="1" si="340"/>
        <v>0.97531047758403278</v>
      </c>
      <c r="T2310" s="26">
        <f ca="1">_xlfn.LOGNORM.INV(S2310,'Input Parameters'!$H$34,'Input Parameters'!$I$34)</f>
        <v>64.383391059638882</v>
      </c>
      <c r="U2310" s="10">
        <f t="shared" ca="1" si="341"/>
        <v>3.1560786173899569E-2</v>
      </c>
      <c r="V2310" s="30">
        <f ca="1">_xlfn.BETA.INV(U2310,'Input Parameters'!$L$36,'Input Parameters'!$M$36,'Input Parameters'!$J$36,'Input Parameters'!$K$36)</f>
        <v>0.35899293698083495</v>
      </c>
      <c r="W2310" s="2">
        <f ca="1">N2310+(P2310-N2310)*(1-ERF((T2310-R2310)/(2*SQRT(L2310*'Input Parameters'!$E$38))))</f>
        <v>9.9838284939715638E-2</v>
      </c>
      <c r="X2310">
        <f t="shared" ca="1" si="332"/>
        <v>1</v>
      </c>
      <c r="Y2310" s="7"/>
    </row>
    <row r="2311" spans="1:25" ht="15" customHeight="1" x14ac:dyDescent="0.25">
      <c r="A2311" s="139">
        <v>2304</v>
      </c>
      <c r="B2311" s="10">
        <f t="shared" ca="1" si="333"/>
        <v>0.60051095233050744</v>
      </c>
      <c r="C2311" s="60">
        <f ca="1">_xlfn.NORM.INV(B2311,'Input Parameters'!$E$15,'Input Parameters'!$F$15)</f>
        <v>284.76863589844311</v>
      </c>
      <c r="D2311" s="10">
        <f t="shared" ca="1" si="334"/>
        <v>0.67432198863778547</v>
      </c>
      <c r="E2311" s="62">
        <f ca="1">IF(_xlfn.NORM.INV(D2311,'Input Parameters'!$E$17,'Input Parameters'!$F$17)&lt;3500,3500,IF(_xlfn.NORM.INV(D2311,'Input Parameters'!$E$17,'Input Parameters'!$F$17)&gt;5500,5500,_xlfn.NORM.INV(D2311,'Input Parameters'!$E$17,'Input Parameters'!$F$17)))</f>
        <v>5116.3154272467082</v>
      </c>
      <c r="F2311" s="10">
        <f t="shared" ca="1" si="335"/>
        <v>0.8045006347460526</v>
      </c>
      <c r="G2311" s="64">
        <f ca="1">_xlfn.NORM.INV(F2311,'Input Parameters'!$E$20,'Input Parameters'!$F$20)</f>
        <v>288.39731070106586</v>
      </c>
      <c r="H2311" s="57">
        <f ca="1">EXP(E2311*(1/'Input Parameters'!$E$23-1/G2311))</f>
        <v>0.76004508860497033</v>
      </c>
      <c r="I2311" s="10">
        <f t="shared" ca="1" si="336"/>
        <v>0.23655141685226289</v>
      </c>
      <c r="J2311" s="30">
        <f ca="1">_xlfn.BETA.INV(I2311,'Input Parameters'!$L$26,'Input Parameters'!$M$26,'Input Parameters'!$J$26,'Input Parameters'!$K$26)</f>
        <v>0.54121272228745443</v>
      </c>
      <c r="K2311" s="168">
        <f ca="1">('Input Parameters'!$E$27/'Input Parameters'!$E$38)^$J2311</f>
        <v>2.0606850409009805E-2</v>
      </c>
      <c r="L2311" s="69">
        <f ca="1">$H2311*$C2311*'Input Parameters'!$E$25*K2311</f>
        <v>4.4600849459250984</v>
      </c>
      <c r="M2311" s="24">
        <f t="shared" ca="1" si="337"/>
        <v>0.21764255949008116</v>
      </c>
      <c r="N2311" s="15">
        <f ca="1">_xlfn.NORM.INV(M2311,'Input Parameters'!$E$29,'Input Parameters'!$F$29)</f>
        <v>9.9921982031635145E-2</v>
      </c>
      <c r="O2311" s="8">
        <f t="shared" ca="1" si="338"/>
        <v>0.7936343452096164</v>
      </c>
      <c r="P2311" s="30">
        <f ca="1">_xlfn.LOGNORM.INV(O2311,'Input Parameters'!$H$30,'Input Parameters'!$I$30)</f>
        <v>3.9509891048338583</v>
      </c>
      <c r="Q2311" s="10">
        <f t="shared" ca="1" si="339"/>
        <v>0.34962604575252865</v>
      </c>
      <c r="R2311" s="30">
        <f>IF('Input Parameters'!$E$32=0,0,_xlfn.BETA.INV(Q2311,'Input Parameters'!$L$32,'Input Parameters'!$M$32,'Input Parameters'!$J$32,'Input Parameters'!$K$32))</f>
        <v>0</v>
      </c>
      <c r="S2311" s="10">
        <f t="shared" ca="1" si="340"/>
        <v>0.31476330388037732</v>
      </c>
      <c r="T2311" s="26">
        <f ca="1">_xlfn.LOGNORM.INV(S2311,'Input Parameters'!$H$34,'Input Parameters'!$I$34)</f>
        <v>47.469085829348607</v>
      </c>
      <c r="U2311" s="10">
        <f t="shared" ca="1" si="341"/>
        <v>0.67842738862680185</v>
      </c>
      <c r="V2311" s="30">
        <f ca="1">_xlfn.BETA.INV(U2311,'Input Parameters'!$L$36,'Input Parameters'!$M$36,'Input Parameters'!$J$36,'Input Parameters'!$K$36)</f>
        <v>0.65949926965899586</v>
      </c>
      <c r="W2311" s="2">
        <f ca="1">N2311+(P2311-N2311)*(1-ERF((T2311-R2311)/(2*SQRT(L2311*'Input Parameters'!$E$38))))</f>
        <v>0.53115472219869564</v>
      </c>
      <c r="X2311">
        <f t="shared" ca="1" si="332"/>
        <v>1</v>
      </c>
      <c r="Y2311" s="7"/>
    </row>
    <row r="2312" spans="1:25" ht="15" customHeight="1" x14ac:dyDescent="0.25">
      <c r="A2312" s="139">
        <v>2305</v>
      </c>
      <c r="B2312" s="10">
        <f t="shared" ca="1" si="333"/>
        <v>0.33414139266337939</v>
      </c>
      <c r="C2312" s="60">
        <f ca="1">_xlfn.NORM.INV(B2312,'Input Parameters'!$E$15,'Input Parameters'!$F$15)</f>
        <v>247.74498722469514</v>
      </c>
      <c r="D2312" s="10">
        <f t="shared" ca="1" si="334"/>
        <v>0.59430830230744303</v>
      </c>
      <c r="E2312" s="62">
        <f ca="1">IF(_xlfn.NORM.INV(D2312,'Input Parameters'!$E$17,'Input Parameters'!$F$17)&lt;3500,3500,IF(_xlfn.NORM.INV(D2312,'Input Parameters'!$E$17,'Input Parameters'!$F$17)&gt;5500,5500,_xlfn.NORM.INV(D2312,'Input Parameters'!$E$17,'Input Parameters'!$F$17)))</f>
        <v>4967.0492187455839</v>
      </c>
      <c r="F2312" s="10">
        <f t="shared" ca="1" si="335"/>
        <v>0.82919497250212382</v>
      </c>
      <c r="G2312" s="64">
        <f ca="1">_xlfn.NORM.INV(F2312,'Input Parameters'!$E$20,'Input Parameters'!$F$20)</f>
        <v>289.02162504472102</v>
      </c>
      <c r="H2312" s="57">
        <f ca="1">EXP(E2312*(1/'Input Parameters'!$E$23-1/G2312))</f>
        <v>0.79519374881635441</v>
      </c>
      <c r="I2312" s="10">
        <f t="shared" ca="1" si="336"/>
        <v>0.94259671567268144</v>
      </c>
      <c r="J2312" s="30">
        <f ca="1">_xlfn.BETA.INV(I2312,'Input Parameters'!$L$26,'Input Parameters'!$M$26,'Input Parameters'!$J$26,'Input Parameters'!$K$26)</f>
        <v>0.86998424867322388</v>
      </c>
      <c r="K2312" s="168">
        <f ca="1">('Input Parameters'!$E$27/'Input Parameters'!$E$38)^$J2312</f>
        <v>1.9490412702361049E-3</v>
      </c>
      <c r="L2312" s="69">
        <f ca="1">$H2312*$C2312*'Input Parameters'!$E$25*K2312</f>
        <v>0.38397139221491167</v>
      </c>
      <c r="M2312" s="24">
        <f t="shared" ca="1" si="337"/>
        <v>0.50914286023403199</v>
      </c>
      <c r="N2312" s="15">
        <f ca="1">_xlfn.NORM.INV(M2312,'Input Parameters'!$E$29,'Input Parameters'!$F$29)</f>
        <v>0.10000229197584989</v>
      </c>
      <c r="O2312" s="8">
        <f t="shared" ca="1" si="338"/>
        <v>0.42311287200616565</v>
      </c>
      <c r="P2312" s="30">
        <f ca="1">_xlfn.LOGNORM.INV(O2312,'Input Parameters'!$H$30,'Input Parameters'!$I$30)</f>
        <v>2.4483852679917355</v>
      </c>
      <c r="Q2312" s="10">
        <f t="shared" ca="1" si="339"/>
        <v>0.97946897262117316</v>
      </c>
      <c r="R2312" s="30">
        <f>IF('Input Parameters'!$E$32=0,0,_xlfn.BETA.INV(Q2312,'Input Parameters'!$L$32,'Input Parameters'!$M$32,'Input Parameters'!$J$32,'Input Parameters'!$K$32))</f>
        <v>0</v>
      </c>
      <c r="S2312" s="10">
        <f t="shared" ca="1" si="340"/>
        <v>0.51100616817457623</v>
      </c>
      <c r="T2312" s="26">
        <f ca="1">_xlfn.LOGNORM.INV(S2312,'Input Parameters'!$H$34,'Input Parameters'!$I$34)</f>
        <v>50.581195949855463</v>
      </c>
      <c r="U2312" s="10">
        <f t="shared" ca="1" si="341"/>
        <v>0.38536582151416443</v>
      </c>
      <c r="V2312" s="30">
        <f ca="1">_xlfn.BETA.INV(U2312,'Input Parameters'!$L$36,'Input Parameters'!$M$36,'Input Parameters'!$J$36,'Input Parameters'!$K$36)</f>
        <v>0.54276669478795525</v>
      </c>
      <c r="W2312" s="2">
        <f ca="1">N2312+(P2312-N2312)*(1-ERF((T2312-R2312)/(2*SQRT(L2312*'Input Parameters'!$E$38))))</f>
        <v>0.10000231037458078</v>
      </c>
      <c r="X2312">
        <f t="shared" ref="X2312:X2375" ca="1" si="342">IF(W2312&gt;V2312,0,1)</f>
        <v>1</v>
      </c>
      <c r="Y2312" s="7"/>
    </row>
    <row r="2313" spans="1:25" ht="15" customHeight="1" x14ac:dyDescent="0.25">
      <c r="A2313" s="139">
        <v>2306</v>
      </c>
      <c r="B2313" s="10">
        <f t="shared" ca="1" si="333"/>
        <v>0.85639251835483821</v>
      </c>
      <c r="C2313" s="60">
        <f ca="1">_xlfn.NORM.INV(B2313,'Input Parameters'!$E$15,'Input Parameters'!$F$15)</f>
        <v>328.64262818559331</v>
      </c>
      <c r="D2313" s="10">
        <f t="shared" ca="1" si="334"/>
        <v>0.43722212949600958</v>
      </c>
      <c r="E2313" s="62">
        <f ca="1">IF(_xlfn.NORM.INV(D2313,'Input Parameters'!$E$17,'Input Parameters'!$F$17)&lt;3500,3500,IF(_xlfn.NORM.INV(D2313,'Input Parameters'!$E$17,'Input Parameters'!$F$17)&gt;5500,5500,_xlfn.NORM.INV(D2313,'Input Parameters'!$E$17,'Input Parameters'!$F$17)))</f>
        <v>4689.3888604576878</v>
      </c>
      <c r="F2313" s="10">
        <f t="shared" ca="1" si="335"/>
        <v>0.82188398935018891</v>
      </c>
      <c r="G2313" s="64">
        <f ca="1">_xlfn.NORM.INV(F2313,'Input Parameters'!$E$20,'Input Parameters'!$F$20)</f>
        <v>288.83121018734693</v>
      </c>
      <c r="H2313" s="57">
        <f ca="1">EXP(E2313*(1/'Input Parameters'!$E$23-1/G2313))</f>
        <v>0.79687669230102132</v>
      </c>
      <c r="I2313" s="10">
        <f t="shared" ca="1" si="336"/>
        <v>0.43147400952834725</v>
      </c>
      <c r="J2313" s="30">
        <f ca="1">_xlfn.BETA.INV(I2313,'Input Parameters'!$L$26,'Input Parameters'!$M$26,'Input Parameters'!$J$26,'Input Parameters'!$K$26)</f>
        <v>0.6332756771833008</v>
      </c>
      <c r="K2313" s="168">
        <f ca="1">('Input Parameters'!$E$27/'Input Parameters'!$E$38)^$J2313</f>
        <v>1.0646740639457931E-2</v>
      </c>
      <c r="L2313" s="69">
        <f ca="1">$H2313*$C2313*'Input Parameters'!$E$25*K2313</f>
        <v>2.788249891525485</v>
      </c>
      <c r="M2313" s="24">
        <f t="shared" ca="1" si="337"/>
        <v>0.26149951799605875</v>
      </c>
      <c r="N2313" s="15">
        <f ca="1">_xlfn.NORM.INV(M2313,'Input Parameters'!$E$29,'Input Parameters'!$F$29)</f>
        <v>9.9936127068091518E-2</v>
      </c>
      <c r="O2313" s="8">
        <f t="shared" ca="1" si="338"/>
        <v>0.56599732193525121</v>
      </c>
      <c r="P2313" s="30">
        <f ca="1">_xlfn.LOGNORM.INV(O2313,'Input Parameters'!$H$30,'Input Parameters'!$I$30)</f>
        <v>2.9024253360640677</v>
      </c>
      <c r="Q2313" s="10">
        <f t="shared" ca="1" si="339"/>
        <v>0.82739146745096337</v>
      </c>
      <c r="R2313" s="30">
        <f>IF('Input Parameters'!$E$32=0,0,_xlfn.BETA.INV(Q2313,'Input Parameters'!$L$32,'Input Parameters'!$M$32,'Input Parameters'!$J$32,'Input Parameters'!$K$32))</f>
        <v>0</v>
      </c>
      <c r="S2313" s="10">
        <f t="shared" ca="1" si="340"/>
        <v>0.93873914188014262</v>
      </c>
      <c r="T2313" s="26">
        <f ca="1">_xlfn.LOGNORM.INV(S2313,'Input Parameters'!$H$34,'Input Parameters'!$I$34)</f>
        <v>61.09505417327135</v>
      </c>
      <c r="U2313" s="10">
        <f t="shared" ca="1" si="341"/>
        <v>0.64650458399651356</v>
      </c>
      <c r="V2313" s="30">
        <f ca="1">_xlfn.BETA.INV(U2313,'Input Parameters'!$L$36,'Input Parameters'!$M$36,'Input Parameters'!$J$36,'Input Parameters'!$K$36)</f>
        <v>0.64516759480059271</v>
      </c>
      <c r="W2313" s="2">
        <f ca="1">N2313+(P2313-N2313)*(1-ERF((T2313-R2313)/(2*SQRT(L2313*'Input Parameters'!$E$38))))</f>
        <v>0.12705509513385371</v>
      </c>
      <c r="X2313">
        <f t="shared" ca="1" si="342"/>
        <v>1</v>
      </c>
      <c r="Y2313" s="7"/>
    </row>
    <row r="2314" spans="1:25" ht="15" customHeight="1" x14ac:dyDescent="0.25">
      <c r="A2314" s="139">
        <v>2307</v>
      </c>
      <c r="B2314" s="10">
        <f t="shared" ca="1" si="333"/>
        <v>0.11592035128382761</v>
      </c>
      <c r="C2314" s="60">
        <f ca="1">_xlfn.NORM.INV(B2314,'Input Parameters'!$E$15,'Input Parameters'!$F$15)</f>
        <v>206.17185896750232</v>
      </c>
      <c r="D2314" s="10">
        <f t="shared" ca="1" si="334"/>
        <v>6.7932212420075633E-2</v>
      </c>
      <c r="E2314" s="62">
        <f ca="1">IF(_xlfn.NORM.INV(D2314,'Input Parameters'!$E$17,'Input Parameters'!$F$17)&lt;3500,3500,IF(_xlfn.NORM.INV(D2314,'Input Parameters'!$E$17,'Input Parameters'!$F$17)&gt;5500,5500,_xlfn.NORM.INV(D2314,'Input Parameters'!$E$17,'Input Parameters'!$F$17)))</f>
        <v>3756.0411197253134</v>
      </c>
      <c r="F2314" s="10">
        <f t="shared" ca="1" si="335"/>
        <v>0.14206854530105051</v>
      </c>
      <c r="G2314" s="64">
        <f ca="1">_xlfn.NORM.INV(F2314,'Input Parameters'!$E$20,'Input Parameters'!$F$20)</f>
        <v>275.47381810167883</v>
      </c>
      <c r="H2314" s="57">
        <f ca="1">EXP(E2314*(1/'Input Parameters'!$E$23-1/G2314))</f>
        <v>0.44378047454776248</v>
      </c>
      <c r="I2314" s="10">
        <f t="shared" ca="1" si="336"/>
        <v>0.99458142707988584</v>
      </c>
      <c r="J2314" s="30">
        <f ca="1">_xlfn.BETA.INV(I2314,'Input Parameters'!$L$26,'Input Parameters'!$M$26,'Input Parameters'!$J$26,'Input Parameters'!$K$26)</f>
        <v>0.94337084195249721</v>
      </c>
      <c r="K2314" s="168">
        <f ca="1">('Input Parameters'!$E$27/'Input Parameters'!$E$38)^$J2314</f>
        <v>1.1513484473531317E-3</v>
      </c>
      <c r="L2314" s="69">
        <f ca="1">$H2314*$C2314*'Input Parameters'!$E$25*K2314</f>
        <v>0.10534267847445053</v>
      </c>
      <c r="M2314" s="24">
        <f t="shared" ca="1" si="337"/>
        <v>0.7813111390874895</v>
      </c>
      <c r="N2314" s="15">
        <f ca="1">_xlfn.NORM.INV(M2314,'Input Parameters'!$E$29,'Input Parameters'!$F$29)</f>
        <v>0.10007766289406829</v>
      </c>
      <c r="O2314" s="8">
        <f t="shared" ca="1" si="338"/>
        <v>0.20594043194860367</v>
      </c>
      <c r="P2314" s="30">
        <f ca="1">_xlfn.LOGNORM.INV(O2314,'Input Parameters'!$H$30,'Input Parameters'!$I$30)</f>
        <v>1.8210448984099228</v>
      </c>
      <c r="Q2314" s="10">
        <f t="shared" ca="1" si="339"/>
        <v>0.29497699800798183</v>
      </c>
      <c r="R2314" s="30">
        <f>IF('Input Parameters'!$E$32=0,0,_xlfn.BETA.INV(Q2314,'Input Parameters'!$L$32,'Input Parameters'!$M$32,'Input Parameters'!$J$32,'Input Parameters'!$K$32))</f>
        <v>0</v>
      </c>
      <c r="S2314" s="10">
        <f t="shared" ca="1" si="340"/>
        <v>0.40590608208436774</v>
      </c>
      <c r="T2314" s="26">
        <f ca="1">_xlfn.LOGNORM.INV(S2314,'Input Parameters'!$H$34,'Input Parameters'!$I$34)</f>
        <v>48.935271387802729</v>
      </c>
      <c r="U2314" s="10">
        <f t="shared" ca="1" si="341"/>
        <v>0.52432742134664279</v>
      </c>
      <c r="V2314" s="30">
        <f ca="1">_xlfn.BETA.INV(U2314,'Input Parameters'!$L$36,'Input Parameters'!$M$36,'Input Parameters'!$J$36,'Input Parameters'!$K$36)</f>
        <v>0.59524023527358394</v>
      </c>
      <c r="W2314" s="2">
        <f ca="1">N2314+(P2314-N2314)*(1-ERF((T2314-R2314)/(2*SQRT(L2314*'Input Parameters'!$E$38))))</f>
        <v>0.10007766289406829</v>
      </c>
      <c r="X2314">
        <f t="shared" ca="1" si="342"/>
        <v>1</v>
      </c>
      <c r="Y2314" s="7"/>
    </row>
    <row r="2315" spans="1:25" ht="15" customHeight="1" x14ac:dyDescent="0.25">
      <c r="A2315" s="139">
        <v>2308</v>
      </c>
      <c r="B2315" s="10">
        <f t="shared" ca="1" si="333"/>
        <v>0.230852198391297</v>
      </c>
      <c r="C2315" s="60">
        <f ca="1">_xlfn.NORM.INV(B2315,'Input Parameters'!$E$15,'Input Parameters'!$F$15)</f>
        <v>231.07848601529895</v>
      </c>
      <c r="D2315" s="10">
        <f t="shared" ca="1" si="334"/>
        <v>0.4947636995251572</v>
      </c>
      <c r="E2315" s="62">
        <f ca="1">IF(_xlfn.NORM.INV(D2315,'Input Parameters'!$E$17,'Input Parameters'!$F$17)&lt;3500,3500,IF(_xlfn.NORM.INV(D2315,'Input Parameters'!$E$17,'Input Parameters'!$F$17)&gt;5500,5500,_xlfn.NORM.INV(D2315,'Input Parameters'!$E$17,'Input Parameters'!$F$17)))</f>
        <v>4790.8119149973954</v>
      </c>
      <c r="F2315" s="10">
        <f t="shared" ca="1" si="335"/>
        <v>0.40176539860589311</v>
      </c>
      <c r="G2315" s="64">
        <f ca="1">_xlfn.NORM.INV(F2315,'Input Parameters'!$E$20,'Input Parameters'!$F$20)</f>
        <v>280.98317256842768</v>
      </c>
      <c r="H2315" s="57">
        <f ca="1">EXP(E2315*(1/'Input Parameters'!$E$23-1/G2315))</f>
        <v>0.49895044992332455</v>
      </c>
      <c r="I2315" s="10">
        <f t="shared" ca="1" si="336"/>
        <v>0.24031244535256646</v>
      </c>
      <c r="J2315" s="30">
        <f ca="1">_xlfn.BETA.INV(I2315,'Input Parameters'!$L$26,'Input Parameters'!$M$26,'Input Parameters'!$J$26,'Input Parameters'!$K$26)</f>
        <v>0.54329649597103924</v>
      </c>
      <c r="K2315" s="168">
        <f ca="1">('Input Parameters'!$E$27/'Input Parameters'!$E$38)^$J2315</f>
        <v>2.0301131156815758E-2</v>
      </c>
      <c r="L2315" s="69">
        <f ca="1">$H2315*$C2315*'Input Parameters'!$E$25*K2315</f>
        <v>2.3406537243326762</v>
      </c>
      <c r="M2315" s="24">
        <f t="shared" ca="1" si="337"/>
        <v>0.92372533499042875</v>
      </c>
      <c r="N2315" s="15">
        <f ca="1">_xlfn.NORM.INV(M2315,'Input Parameters'!$E$29,'Input Parameters'!$F$29)</f>
        <v>0.10014305845081364</v>
      </c>
      <c r="O2315" s="8">
        <f t="shared" ca="1" si="338"/>
        <v>0.37802675389612339</v>
      </c>
      <c r="P2315" s="30">
        <f ca="1">_xlfn.LOGNORM.INV(O2315,'Input Parameters'!$H$30,'Input Parameters'!$I$30)</f>
        <v>2.3170324169711556</v>
      </c>
      <c r="Q2315" s="10">
        <f t="shared" ca="1" si="339"/>
        <v>0.1671087975118305</v>
      </c>
      <c r="R2315" s="30">
        <f>IF('Input Parameters'!$E$32=0,0,_xlfn.BETA.INV(Q2315,'Input Parameters'!$L$32,'Input Parameters'!$M$32,'Input Parameters'!$J$32,'Input Parameters'!$K$32))</f>
        <v>0</v>
      </c>
      <c r="S2315" s="10">
        <f t="shared" ca="1" si="340"/>
        <v>0.45968896842014262</v>
      </c>
      <c r="T2315" s="26">
        <f ca="1">_xlfn.LOGNORM.INV(S2315,'Input Parameters'!$H$34,'Input Parameters'!$I$34)</f>
        <v>49.776406322951068</v>
      </c>
      <c r="U2315" s="10">
        <f t="shared" ca="1" si="341"/>
        <v>0.73839953867084906</v>
      </c>
      <c r="V2315" s="30">
        <f ca="1">_xlfn.BETA.INV(U2315,'Input Parameters'!$L$36,'Input Parameters'!$M$36,'Input Parameters'!$J$36,'Input Parameters'!$K$36)</f>
        <v>0.68878913468783343</v>
      </c>
      <c r="W2315" s="2">
        <f ca="1">N2315+(P2315-N2315)*(1-ERF((T2315-R2315)/(2*SQRT(L2315*'Input Parameters'!$E$38))))</f>
        <v>0.14761685369387034</v>
      </c>
      <c r="X2315">
        <f t="shared" ca="1" si="342"/>
        <v>1</v>
      </c>
      <c r="Y2315" s="7"/>
    </row>
    <row r="2316" spans="1:25" ht="15" customHeight="1" x14ac:dyDescent="0.25">
      <c r="A2316" s="139">
        <v>2309</v>
      </c>
      <c r="B2316" s="10">
        <f t="shared" ca="1" si="333"/>
        <v>0.86426212068347852</v>
      </c>
      <c r="C2316" s="60">
        <f ca="1">_xlfn.NORM.INV(B2316,'Input Parameters'!$E$15,'Input Parameters'!$F$15)</f>
        <v>330.56212152495152</v>
      </c>
      <c r="D2316" s="10">
        <f t="shared" ca="1" si="334"/>
        <v>0.44243815624413085</v>
      </c>
      <c r="E2316" s="62">
        <f ca="1">IF(_xlfn.NORM.INV(D2316,'Input Parameters'!$E$17,'Input Parameters'!$F$17)&lt;3500,3500,IF(_xlfn.NORM.INV(D2316,'Input Parameters'!$E$17,'Input Parameters'!$F$17)&gt;5500,5500,_xlfn.NORM.INV(D2316,'Input Parameters'!$E$17,'Input Parameters'!$F$17)))</f>
        <v>4698.6466760679068</v>
      </c>
      <c r="F2316" s="10">
        <f t="shared" ca="1" si="335"/>
        <v>0.26349682305042721</v>
      </c>
      <c r="G2316" s="64">
        <f ca="1">_xlfn.NORM.INV(F2316,'Input Parameters'!$E$20,'Input Parameters'!$F$20)</f>
        <v>278.41156727069807</v>
      </c>
      <c r="H2316" s="57">
        <f ca="1">EXP(E2316*(1/'Input Parameters'!$E$23-1/G2316))</f>
        <v>0.43329736267096408</v>
      </c>
      <c r="I2316" s="10">
        <f t="shared" ca="1" si="336"/>
        <v>0.56436956827872931</v>
      </c>
      <c r="J2316" s="30">
        <f ca="1">_xlfn.BETA.INV(I2316,'Input Parameters'!$L$26,'Input Parameters'!$M$26,'Input Parameters'!$J$26,'Input Parameters'!$K$26)</f>
        <v>0.68711738129915534</v>
      </c>
      <c r="K2316" s="168">
        <f ca="1">('Input Parameters'!$E$27/'Input Parameters'!$E$38)^$J2316</f>
        <v>7.235836553772002E-3</v>
      </c>
      <c r="L2316" s="69">
        <f ca="1">$H2316*$C2316*'Input Parameters'!$E$25*K2316</f>
        <v>1.03640113763695</v>
      </c>
      <c r="M2316" s="24">
        <f t="shared" ca="1" si="337"/>
        <v>0.863176856539971</v>
      </c>
      <c r="N2316" s="15">
        <f ca="1">_xlfn.NORM.INV(M2316,'Input Parameters'!$E$29,'Input Parameters'!$F$29)</f>
        <v>0.10010947041111859</v>
      </c>
      <c r="O2316" s="8">
        <f t="shared" ca="1" si="338"/>
        <v>0.60840534621620024</v>
      </c>
      <c r="P2316" s="30">
        <f ca="1">_xlfn.LOGNORM.INV(O2316,'Input Parameters'!$H$30,'Input Parameters'!$I$30)</f>
        <v>3.0557444912936185</v>
      </c>
      <c r="Q2316" s="10">
        <f t="shared" ca="1" si="339"/>
        <v>0.26323399536953451</v>
      </c>
      <c r="R2316" s="30">
        <f>IF('Input Parameters'!$E$32=0,0,_xlfn.BETA.INV(Q2316,'Input Parameters'!$L$32,'Input Parameters'!$M$32,'Input Parameters'!$J$32,'Input Parameters'!$K$32))</f>
        <v>0</v>
      </c>
      <c r="S2316" s="10">
        <f t="shared" ca="1" si="340"/>
        <v>0.79751040091617575</v>
      </c>
      <c r="T2316" s="26">
        <f ca="1">_xlfn.LOGNORM.INV(S2316,'Input Parameters'!$H$34,'Input Parameters'!$I$34)</f>
        <v>55.915199285204345</v>
      </c>
      <c r="U2316" s="10">
        <f t="shared" ca="1" si="341"/>
        <v>0.27917239144552985</v>
      </c>
      <c r="V2316" s="30">
        <f ca="1">_xlfn.BETA.INV(U2316,'Input Parameters'!$L$36,'Input Parameters'!$M$36,'Input Parameters'!$J$36,'Input Parameters'!$K$36)</f>
        <v>0.50197683613705335</v>
      </c>
      <c r="W2316" s="2">
        <f ca="1">N2316+(P2316-N2316)*(1-ERF((T2316-R2316)/(2*SQRT(L2316*'Input Parameters'!$E$38))))</f>
        <v>0.10041348380128282</v>
      </c>
      <c r="X2316">
        <f t="shared" ca="1" si="342"/>
        <v>1</v>
      </c>
      <c r="Y2316" s="7"/>
    </row>
    <row r="2317" spans="1:25" ht="15" customHeight="1" x14ac:dyDescent="0.25">
      <c r="A2317" s="139">
        <v>2310</v>
      </c>
      <c r="B2317" s="10">
        <f t="shared" ca="1" si="333"/>
        <v>0.25995109044491183</v>
      </c>
      <c r="C2317" s="60">
        <f ca="1">_xlfn.NORM.INV(B2317,'Input Parameters'!$E$15,'Input Parameters'!$F$15)</f>
        <v>236.09392739491028</v>
      </c>
      <c r="D2317" s="10">
        <f t="shared" ca="1" si="334"/>
        <v>0.3534887348663136</v>
      </c>
      <c r="E2317" s="62">
        <f ca="1">IF(_xlfn.NORM.INV(D2317,'Input Parameters'!$E$17,'Input Parameters'!$F$17)&lt;3500,3500,IF(_xlfn.NORM.INV(D2317,'Input Parameters'!$E$17,'Input Parameters'!$F$17)&gt;5500,5500,_xlfn.NORM.INV(D2317,'Input Parameters'!$E$17,'Input Parameters'!$F$17)))</f>
        <v>4536.857034144974</v>
      </c>
      <c r="F2317" s="10">
        <f t="shared" ca="1" si="335"/>
        <v>0.86218883648653666</v>
      </c>
      <c r="G2317" s="64">
        <f ca="1">_xlfn.NORM.INV(F2317,'Input Parameters'!$E$20,'Input Parameters'!$F$20)</f>
        <v>289.95438147653573</v>
      </c>
      <c r="H2317" s="57">
        <f ca="1">EXP(E2317*(1/'Input Parameters'!$E$23-1/G2317))</f>
        <v>0.85314602262744943</v>
      </c>
      <c r="I2317" s="10">
        <f t="shared" ca="1" si="336"/>
        <v>0.71657700012594394</v>
      </c>
      <c r="J2317" s="30">
        <f ca="1">_xlfn.BETA.INV(I2317,'Input Parameters'!$L$26,'Input Parameters'!$M$26,'Input Parameters'!$J$26,'Input Parameters'!$K$26)</f>
        <v>0.74860197815119678</v>
      </c>
      <c r="K2317" s="168">
        <f ca="1">('Input Parameters'!$E$27/'Input Parameters'!$E$38)^$J2317</f>
        <v>4.6553425961167599E-3</v>
      </c>
      <c r="L2317" s="69">
        <f ca="1">$H2317*$C2317*'Input Parameters'!$E$25*K2317</f>
        <v>0.9376911868986304</v>
      </c>
      <c r="M2317" s="24">
        <f t="shared" ca="1" si="337"/>
        <v>0.93670143591748622</v>
      </c>
      <c r="N2317" s="15">
        <f ca="1">_xlfn.NORM.INV(M2317,'Input Parameters'!$E$29,'Input Parameters'!$F$29)</f>
        <v>0.10015276593887994</v>
      </c>
      <c r="O2317" s="8">
        <f t="shared" ca="1" si="338"/>
        <v>0.40845296856464675</v>
      </c>
      <c r="P2317" s="30">
        <f ca="1">_xlfn.LOGNORM.INV(O2317,'Input Parameters'!$H$30,'Input Parameters'!$I$30)</f>
        <v>2.4052935146461025</v>
      </c>
      <c r="Q2317" s="10">
        <f t="shared" ca="1" si="339"/>
        <v>0.45229512498496094</v>
      </c>
      <c r="R2317" s="30">
        <f>IF('Input Parameters'!$E$32=0,0,_xlfn.BETA.INV(Q2317,'Input Parameters'!$L$32,'Input Parameters'!$M$32,'Input Parameters'!$J$32,'Input Parameters'!$K$32))</f>
        <v>0</v>
      </c>
      <c r="S2317" s="10">
        <f t="shared" ca="1" si="340"/>
        <v>0.73262419013508762</v>
      </c>
      <c r="T2317" s="26">
        <f ca="1">_xlfn.LOGNORM.INV(S2317,'Input Parameters'!$H$34,'Input Parameters'!$I$34)</f>
        <v>54.458547488904649</v>
      </c>
      <c r="U2317" s="10">
        <f t="shared" ca="1" si="341"/>
        <v>0.22602075826406842</v>
      </c>
      <c r="V2317" s="30">
        <f ca="1">_xlfn.BETA.INV(U2317,'Input Parameters'!$L$36,'Input Parameters'!$M$36,'Input Parameters'!$J$36,'Input Parameters'!$K$36)</f>
        <v>0.4800944146124938</v>
      </c>
      <c r="W2317" s="2">
        <f ca="1">N2317+(P2317-N2317)*(1-ERF((T2317-R2317)/(2*SQRT(L2317*'Input Parameters'!$E$38))))</f>
        <v>0.1003138555762124</v>
      </c>
      <c r="X2317">
        <f t="shared" ca="1" si="342"/>
        <v>1</v>
      </c>
      <c r="Y2317" s="7"/>
    </row>
    <row r="2318" spans="1:25" ht="15" customHeight="1" x14ac:dyDescent="0.25">
      <c r="A2318" s="139">
        <v>2311</v>
      </c>
      <c r="B2318" s="10">
        <f t="shared" ca="1" si="333"/>
        <v>6.1105111663856571E-2</v>
      </c>
      <c r="C2318" s="60">
        <f ca="1">_xlfn.NORM.INV(B2318,'Input Parameters'!$E$15,'Input Parameters'!$F$15)</f>
        <v>187.20784234565389</v>
      </c>
      <c r="D2318" s="10">
        <f t="shared" ca="1" si="334"/>
        <v>0.10445774047054779</v>
      </c>
      <c r="E2318" s="62">
        <f ca="1">IF(_xlfn.NORM.INV(D2318,'Input Parameters'!$E$17,'Input Parameters'!$F$17)&lt;3500,3500,IF(_xlfn.NORM.INV(D2318,'Input Parameters'!$E$17,'Input Parameters'!$F$17)&gt;5500,5500,_xlfn.NORM.INV(D2318,'Input Parameters'!$E$17,'Input Parameters'!$F$17)))</f>
        <v>3920.4127804161485</v>
      </c>
      <c r="F2318" s="10">
        <f t="shared" ca="1" si="335"/>
        <v>0.36690672330821927</v>
      </c>
      <c r="G2318" s="64">
        <f ca="1">_xlfn.NORM.INV(F2318,'Input Parameters'!$E$20,'Input Parameters'!$F$20)</f>
        <v>280.37161670769359</v>
      </c>
      <c r="H2318" s="57">
        <f ca="1">EXP(E2318*(1/'Input Parameters'!$E$23-1/G2318))</f>
        <v>0.54915820117963676</v>
      </c>
      <c r="I2318" s="10">
        <f t="shared" ca="1" si="336"/>
        <v>0.75581177025238888</v>
      </c>
      <c r="J2318" s="30">
        <f ca="1">_xlfn.BETA.INV(I2318,'Input Parameters'!$L$26,'Input Parameters'!$M$26,'Input Parameters'!$J$26,'Input Parameters'!$K$26)</f>
        <v>0.76543752823221489</v>
      </c>
      <c r="K2318" s="168">
        <f ca="1">('Input Parameters'!$E$27/'Input Parameters'!$E$38)^$J2318</f>
        <v>4.1257742732614877E-3</v>
      </c>
      <c r="L2318" s="69">
        <f ca="1">$H2318*$C2318*'Input Parameters'!$E$25*K2318</f>
        <v>0.42415732853660532</v>
      </c>
      <c r="M2318" s="24">
        <f t="shared" ca="1" si="337"/>
        <v>0.66090812710337432</v>
      </c>
      <c r="N2318" s="15">
        <f ca="1">_xlfn.NORM.INV(M2318,'Input Parameters'!$E$29,'Input Parameters'!$F$29)</f>
        <v>0.10004149428426144</v>
      </c>
      <c r="O2318" s="8">
        <f t="shared" ca="1" si="338"/>
        <v>0.856750465975194</v>
      </c>
      <c r="P2318" s="30">
        <f ca="1">_xlfn.LOGNORM.INV(O2318,'Input Parameters'!$H$30,'Input Parameters'!$I$30)</f>
        <v>4.4394014382253246</v>
      </c>
      <c r="Q2318" s="10">
        <f t="shared" ca="1" si="339"/>
        <v>0.80792522636712294</v>
      </c>
      <c r="R2318" s="30">
        <f>IF('Input Parameters'!$E$32=0,0,_xlfn.BETA.INV(Q2318,'Input Parameters'!$L$32,'Input Parameters'!$M$32,'Input Parameters'!$J$32,'Input Parameters'!$K$32))</f>
        <v>0</v>
      </c>
      <c r="S2318" s="10">
        <f t="shared" ca="1" si="340"/>
        <v>0.12641275676068386</v>
      </c>
      <c r="T2318" s="26">
        <f ca="1">_xlfn.LOGNORM.INV(S2318,'Input Parameters'!$H$34,'Input Parameters'!$I$34)</f>
        <v>43.717949945640392</v>
      </c>
      <c r="U2318" s="10">
        <f t="shared" ca="1" si="341"/>
        <v>0.47658666382780868</v>
      </c>
      <c r="V2318" s="30">
        <f ca="1">_xlfn.BETA.INV(U2318,'Input Parameters'!$L$36,'Input Parameters'!$M$36,'Input Parameters'!$J$36,'Input Parameters'!$K$36)</f>
        <v>0.57699309860460846</v>
      </c>
      <c r="W2318" s="2">
        <f ca="1">N2318+(P2318-N2318)*(1-ERF((T2318-R2318)/(2*SQRT(L2318*'Input Parameters'!$E$38))))</f>
        <v>0.10005047152405293</v>
      </c>
      <c r="X2318">
        <f t="shared" ca="1" si="342"/>
        <v>1</v>
      </c>
      <c r="Y2318" s="7"/>
    </row>
    <row r="2319" spans="1:25" ht="15" customHeight="1" x14ac:dyDescent="0.25">
      <c r="A2319" s="139">
        <v>2312</v>
      </c>
      <c r="B2319" s="10">
        <f t="shared" ca="1" si="333"/>
        <v>3.8751537376826017E-2</v>
      </c>
      <c r="C2319" s="60">
        <f ca="1">_xlfn.NORM.INV(B2319,'Input Parameters'!$E$15,'Input Parameters'!$F$15)</f>
        <v>175.29620205437368</v>
      </c>
      <c r="D2319" s="10">
        <f t="shared" ca="1" si="334"/>
        <v>0.67722221102218139</v>
      </c>
      <c r="E2319" s="62">
        <f ca="1">IF(_xlfn.NORM.INV(D2319,'Input Parameters'!$E$17,'Input Parameters'!$F$17)&lt;3500,3500,IF(_xlfn.NORM.INV(D2319,'Input Parameters'!$E$17,'Input Parameters'!$F$17)&gt;5500,5500,_xlfn.NORM.INV(D2319,'Input Parameters'!$E$17,'Input Parameters'!$F$17)))</f>
        <v>5121.9616179766899</v>
      </c>
      <c r="F2319" s="10">
        <f t="shared" ca="1" si="335"/>
        <v>5.4055056574811688E-2</v>
      </c>
      <c r="G2319" s="64">
        <f ca="1">_xlfn.NORM.INV(F2319,'Input Parameters'!$E$20,'Input Parameters'!$F$20)</f>
        <v>271.88480225259838</v>
      </c>
      <c r="H2319" s="57">
        <f ca="1">EXP(E2319*(1/'Input Parameters'!$E$23-1/G2319))</f>
        <v>0.25838303864715356</v>
      </c>
      <c r="I2319" s="10">
        <f t="shared" ca="1" si="336"/>
        <v>0.54717479421999016</v>
      </c>
      <c r="J2319" s="30">
        <f ca="1">_xlfn.BETA.INV(I2319,'Input Parameters'!$L$26,'Input Parameters'!$M$26,'Input Parameters'!$J$26,'Input Parameters'!$K$26)</f>
        <v>0.68028053584180692</v>
      </c>
      <c r="K2319" s="168">
        <f ca="1">('Input Parameters'!$E$27/'Input Parameters'!$E$38)^$J2319</f>
        <v>7.5995332751214121E-3</v>
      </c>
      <c r="L2319" s="69">
        <f ca="1">$H2319*$C2319*'Input Parameters'!$E$25*K2319</f>
        <v>0.34420995702708118</v>
      </c>
      <c r="M2319" s="24">
        <f t="shared" ca="1" si="337"/>
        <v>0.61603006185309173</v>
      </c>
      <c r="N2319" s="15">
        <f ca="1">_xlfn.NORM.INV(M2319,'Input Parameters'!$E$29,'Input Parameters'!$F$29)</f>
        <v>0.10002950706940587</v>
      </c>
      <c r="O2319" s="8">
        <f t="shared" ca="1" si="338"/>
        <v>0.42555453295698509</v>
      </c>
      <c r="P2319" s="30">
        <f ca="1">_xlfn.LOGNORM.INV(O2319,'Input Parameters'!$H$30,'Input Parameters'!$I$30)</f>
        <v>2.4556045533450832</v>
      </c>
      <c r="Q2319" s="10">
        <f t="shared" ca="1" si="339"/>
        <v>0.35838481291765567</v>
      </c>
      <c r="R2319" s="30">
        <f>IF('Input Parameters'!$E$32=0,0,_xlfn.BETA.INV(Q2319,'Input Parameters'!$L$32,'Input Parameters'!$M$32,'Input Parameters'!$J$32,'Input Parameters'!$K$32))</f>
        <v>0</v>
      </c>
      <c r="S2319" s="10">
        <f t="shared" ca="1" si="340"/>
        <v>0.36231650694348305</v>
      </c>
      <c r="T2319" s="26">
        <f ca="1">_xlfn.LOGNORM.INV(S2319,'Input Parameters'!$H$34,'Input Parameters'!$I$34)</f>
        <v>48.244441421325774</v>
      </c>
      <c r="U2319" s="10">
        <f t="shared" ca="1" si="341"/>
        <v>0.89836686920628817</v>
      </c>
      <c r="V2319" s="30">
        <f ca="1">_xlfn.BETA.INV(U2319,'Input Parameters'!$L$36,'Input Parameters'!$M$36,'Input Parameters'!$J$36,'Input Parameters'!$K$36)</f>
        <v>0.8004422445221886</v>
      </c>
      <c r="W2319" s="2">
        <f ca="1">N2319+(P2319-N2319)*(1-ERF((T2319-R2319)/(2*SQRT(L2319*'Input Parameters'!$E$38))))</f>
        <v>0.10002952138553366</v>
      </c>
      <c r="X2319">
        <f t="shared" ca="1" si="342"/>
        <v>1</v>
      </c>
      <c r="Y2319" s="7"/>
    </row>
    <row r="2320" spans="1:25" ht="15" customHeight="1" x14ac:dyDescent="0.25">
      <c r="A2320" s="139">
        <v>2313</v>
      </c>
      <c r="B2320" s="10">
        <f t="shared" ca="1" si="333"/>
        <v>0.17872950590569414</v>
      </c>
      <c r="C2320" s="60">
        <f ca="1">_xlfn.NORM.INV(B2320,'Input Parameters'!$E$15,'Input Parameters'!$F$15)</f>
        <v>221.09743783220713</v>
      </c>
      <c r="D2320" s="10">
        <f t="shared" ca="1" si="334"/>
        <v>0.29245206601664486</v>
      </c>
      <c r="E2320" s="62">
        <f ca="1">IF(_xlfn.NORM.INV(D2320,'Input Parameters'!$E$17,'Input Parameters'!$F$17)&lt;3500,3500,IF(_xlfn.NORM.INV(D2320,'Input Parameters'!$E$17,'Input Parameters'!$F$17)&gt;5500,5500,_xlfn.NORM.INV(D2320,'Input Parameters'!$E$17,'Input Parameters'!$F$17)))</f>
        <v>4417.6352166345287</v>
      </c>
      <c r="F2320" s="10">
        <f t="shared" ca="1" si="335"/>
        <v>0.31648933709365668</v>
      </c>
      <c r="G2320" s="64">
        <f ca="1">_xlfn.NORM.INV(F2320,'Input Parameters'!$E$20,'Input Parameters'!$F$20)</f>
        <v>279.45049169123229</v>
      </c>
      <c r="H2320" s="57">
        <f ca="1">EXP(E2320*(1/'Input Parameters'!$E$23-1/G2320))</f>
        <v>0.48320115909048128</v>
      </c>
      <c r="I2320" s="10">
        <f t="shared" ca="1" si="336"/>
        <v>0.93107041892463205</v>
      </c>
      <c r="J2320" s="30">
        <f ca="1">_xlfn.BETA.INV(I2320,'Input Parameters'!$L$26,'Input Parameters'!$M$26,'Input Parameters'!$J$26,'Input Parameters'!$K$26)</f>
        <v>0.86066868820150266</v>
      </c>
      <c r="K2320" s="168">
        <f ca="1">('Input Parameters'!$E$27/'Input Parameters'!$E$38)^$J2320</f>
        <v>2.0837274474263664E-3</v>
      </c>
      <c r="L2320" s="69">
        <f ca="1">$H2320*$C2320*'Input Parameters'!$E$25*K2320</f>
        <v>0.2226140596480945</v>
      </c>
      <c r="M2320" s="24">
        <f t="shared" ca="1" si="337"/>
        <v>0.14719033520748326</v>
      </c>
      <c r="N2320" s="15">
        <f ca="1">_xlfn.NORM.INV(M2320,'Input Parameters'!$E$29,'Input Parameters'!$F$29)</f>
        <v>9.9895143999252256E-2</v>
      </c>
      <c r="O2320" s="8">
        <f t="shared" ca="1" si="338"/>
        <v>0.13030031898907712</v>
      </c>
      <c r="P2320" s="30">
        <f ca="1">_xlfn.LOGNORM.INV(O2320,'Input Parameters'!$H$30,'Input Parameters'!$I$30)</f>
        <v>1.577159004539969</v>
      </c>
      <c r="Q2320" s="10">
        <f t="shared" ca="1" si="339"/>
        <v>0.90682677097345954</v>
      </c>
      <c r="R2320" s="30">
        <f>IF('Input Parameters'!$E$32=0,0,_xlfn.BETA.INV(Q2320,'Input Parameters'!$L$32,'Input Parameters'!$M$32,'Input Parameters'!$J$32,'Input Parameters'!$K$32))</f>
        <v>0</v>
      </c>
      <c r="S2320" s="10">
        <f t="shared" ca="1" si="340"/>
        <v>0.90832177352827659</v>
      </c>
      <c r="T2320" s="26">
        <f ca="1">_xlfn.LOGNORM.INV(S2320,'Input Parameters'!$H$34,'Input Parameters'!$I$34)</f>
        <v>59.490192100489644</v>
      </c>
      <c r="U2320" s="10">
        <f t="shared" ca="1" si="341"/>
        <v>0.47014600794082773</v>
      </c>
      <c r="V2320" s="30">
        <f ca="1">_xlfn.BETA.INV(U2320,'Input Parameters'!$L$36,'Input Parameters'!$M$36,'Input Parameters'!$J$36,'Input Parameters'!$K$36)</f>
        <v>0.57455987161815469</v>
      </c>
      <c r="W2320" s="2">
        <f ca="1">N2320+(P2320-N2320)*(1-ERF((T2320-R2320)/(2*SQRT(L2320*'Input Parameters'!$E$38))))</f>
        <v>9.9895143999252256E-2</v>
      </c>
      <c r="X2320">
        <f t="shared" ca="1" si="342"/>
        <v>1</v>
      </c>
      <c r="Y2320" s="7"/>
    </row>
    <row r="2321" spans="1:25" ht="15" customHeight="1" x14ac:dyDescent="0.25">
      <c r="A2321" s="139">
        <v>2314</v>
      </c>
      <c r="B2321" s="10">
        <f t="shared" ca="1" si="333"/>
        <v>0.77823708524990498</v>
      </c>
      <c r="C2321" s="60">
        <f ca="1">_xlfn.NORM.INV(B2321,'Input Parameters'!$E$15,'Input Parameters'!$F$15)</f>
        <v>312.49308129623722</v>
      </c>
      <c r="D2321" s="10">
        <f t="shared" ca="1" si="334"/>
        <v>0.5717940111691806</v>
      </c>
      <c r="E2321" s="62">
        <f ca="1">IF(_xlfn.NORM.INV(D2321,'Input Parameters'!$E$17,'Input Parameters'!$F$17)&lt;3500,3500,IF(_xlfn.NORM.INV(D2321,'Input Parameters'!$E$17,'Input Parameters'!$F$17)&gt;5500,5500,_xlfn.NORM.INV(D2321,'Input Parameters'!$E$17,'Input Parameters'!$F$17)))</f>
        <v>4926.6604024058433</v>
      </c>
      <c r="F2321" s="10">
        <f t="shared" ca="1" si="335"/>
        <v>0.37626233097884076</v>
      </c>
      <c r="G2321" s="64">
        <f ca="1">_xlfn.NORM.INV(F2321,'Input Parameters'!$E$20,'Input Parameters'!$F$20)</f>
        <v>280.53740860507008</v>
      </c>
      <c r="H2321" s="57">
        <f ca="1">EXP(E2321*(1/'Input Parameters'!$E$23-1/G2321))</f>
        <v>0.47576876497594683</v>
      </c>
      <c r="I2321" s="10">
        <f t="shared" ca="1" si="336"/>
        <v>0.79203772109594206</v>
      </c>
      <c r="J2321" s="30">
        <f ca="1">_xlfn.BETA.INV(I2321,'Input Parameters'!$L$26,'Input Parameters'!$M$26,'Input Parameters'!$J$26,'Input Parameters'!$K$26)</f>
        <v>0.78174653961918295</v>
      </c>
      <c r="K2321" s="168">
        <f ca="1">('Input Parameters'!$E$27/'Input Parameters'!$E$38)^$J2321</f>
        <v>3.670283028797339E-3</v>
      </c>
      <c r="L2321" s="69">
        <f ca="1">$H2321*$C2321*'Input Parameters'!$E$25*K2321</f>
        <v>0.54567730093127786</v>
      </c>
      <c r="M2321" s="24">
        <f t="shared" ca="1" si="337"/>
        <v>0.77687429699348942</v>
      </c>
      <c r="N2321" s="15">
        <f ca="1">_xlfn.NORM.INV(M2321,'Input Parameters'!$E$29,'Input Parameters'!$F$29)</f>
        <v>0.10007616793448146</v>
      </c>
      <c r="O2321" s="8">
        <f t="shared" ca="1" si="338"/>
        <v>0.72819878492998091</v>
      </c>
      <c r="P2321" s="30">
        <f ca="1">_xlfn.LOGNORM.INV(O2321,'Input Parameters'!$H$30,'Input Parameters'!$I$30)</f>
        <v>3.5749546997884512</v>
      </c>
      <c r="Q2321" s="10">
        <f t="shared" ca="1" si="339"/>
        <v>0.13740614864105449</v>
      </c>
      <c r="R2321" s="30">
        <f>IF('Input Parameters'!$E$32=0,0,_xlfn.BETA.INV(Q2321,'Input Parameters'!$L$32,'Input Parameters'!$M$32,'Input Parameters'!$J$32,'Input Parameters'!$K$32))</f>
        <v>0</v>
      </c>
      <c r="S2321" s="10">
        <f t="shared" ca="1" si="340"/>
        <v>0.33188969108984145</v>
      </c>
      <c r="T2321" s="26">
        <f ca="1">_xlfn.LOGNORM.INV(S2321,'Input Parameters'!$H$34,'Input Parameters'!$I$34)</f>
        <v>47.751816085914491</v>
      </c>
      <c r="U2321" s="10">
        <f t="shared" ca="1" si="341"/>
        <v>0.79368169089047536</v>
      </c>
      <c r="V2321" s="30">
        <f ca="1">_xlfn.BETA.INV(U2321,'Input Parameters'!$L$36,'Input Parameters'!$M$36,'Input Parameters'!$J$36,'Input Parameters'!$K$36)</f>
        <v>0.71979707814899863</v>
      </c>
      <c r="W2321" s="2">
        <f ca="1">N2321+(P2321-N2321)*(1-ERF((T2321-R2321)/(2*SQRT(L2321*'Input Parameters'!$E$38))))</f>
        <v>0.10009303869247008</v>
      </c>
      <c r="X2321">
        <f t="shared" ca="1" si="342"/>
        <v>1</v>
      </c>
      <c r="Y2321" s="7"/>
    </row>
    <row r="2322" spans="1:25" ht="15" customHeight="1" x14ac:dyDescent="0.25">
      <c r="A2322" s="139">
        <v>2315</v>
      </c>
      <c r="B2322" s="10">
        <f t="shared" ca="1" si="333"/>
        <v>0.99450524348054747</v>
      </c>
      <c r="C2322" s="60">
        <f ca="1">_xlfn.NORM.INV(B2322,'Input Parameters'!$E$15,'Input Parameters'!$F$15)</f>
        <v>408.78285791981068</v>
      </c>
      <c r="D2322" s="10">
        <f t="shared" ca="1" si="334"/>
        <v>0.84818202467947157</v>
      </c>
      <c r="E2322" s="62">
        <f ca="1">IF(_xlfn.NORM.INV(D2322,'Input Parameters'!$E$17,'Input Parameters'!$F$17)&lt;3500,3500,IF(_xlfn.NORM.INV(D2322,'Input Parameters'!$E$17,'Input Parameters'!$F$17)&gt;5500,5500,_xlfn.NORM.INV(D2322,'Input Parameters'!$E$17,'Input Parameters'!$F$17)))</f>
        <v>5500</v>
      </c>
      <c r="F2322" s="10">
        <f t="shared" ca="1" si="335"/>
        <v>0.50540709445713072</v>
      </c>
      <c r="G2322" s="64">
        <f ca="1">_xlfn.NORM.INV(F2322,'Input Parameters'!$E$20,'Input Parameters'!$F$20)</f>
        <v>282.74081173863152</v>
      </c>
      <c r="H2322" s="57">
        <f ca="1">EXP(E2322*(1/'Input Parameters'!$E$23-1/G2322))</f>
        <v>0.50840063172016947</v>
      </c>
      <c r="I2322" s="10">
        <f t="shared" ca="1" si="336"/>
        <v>0.18449596105477439</v>
      </c>
      <c r="J2322" s="30">
        <f ca="1">_xlfn.BETA.INV(I2322,'Input Parameters'!$L$26,'Input Parameters'!$M$26,'Input Parameters'!$J$26,'Input Parameters'!$K$26)</f>
        <v>0.5101189171113818</v>
      </c>
      <c r="K2322" s="168">
        <f ca="1">('Input Parameters'!$E$27/'Input Parameters'!$E$38)^$J2322</f>
        <v>2.5755808329112617E-2</v>
      </c>
      <c r="L2322" s="69">
        <f ca="1">$H2322*$C2322*'Input Parameters'!$E$25*K2322</f>
        <v>5.3527127961605707</v>
      </c>
      <c r="M2322" s="24">
        <f t="shared" ca="1" si="337"/>
        <v>0.59224800675873279</v>
      </c>
      <c r="N2322" s="15">
        <f ca="1">_xlfn.NORM.INV(M2322,'Input Parameters'!$E$29,'Input Parameters'!$F$29)</f>
        <v>0.1000233331517537</v>
      </c>
      <c r="O2322" s="8">
        <f t="shared" ca="1" si="338"/>
        <v>0.91999240363112</v>
      </c>
      <c r="P2322" s="30">
        <f ca="1">_xlfn.LOGNORM.INV(O2322,'Input Parameters'!$H$30,'Input Parameters'!$I$30)</f>
        <v>5.2108610039538359</v>
      </c>
      <c r="Q2322" s="10">
        <f t="shared" ca="1" si="339"/>
        <v>0.81141592739736534</v>
      </c>
      <c r="R2322" s="30">
        <f>IF('Input Parameters'!$E$32=0,0,_xlfn.BETA.INV(Q2322,'Input Parameters'!$L$32,'Input Parameters'!$M$32,'Input Parameters'!$J$32,'Input Parameters'!$K$32))</f>
        <v>0</v>
      </c>
      <c r="S2322" s="10">
        <f t="shared" ca="1" si="340"/>
        <v>0.75516174793844471</v>
      </c>
      <c r="T2322" s="26">
        <f ca="1">_xlfn.LOGNORM.INV(S2322,'Input Parameters'!$H$34,'Input Parameters'!$I$34)</f>
        <v>54.935660985998148</v>
      </c>
      <c r="U2322" s="10">
        <f t="shared" ca="1" si="341"/>
        <v>0.80631709675898611</v>
      </c>
      <c r="V2322" s="30">
        <f ca="1">_xlfn.BETA.INV(U2322,'Input Parameters'!$L$36,'Input Parameters'!$M$36,'Input Parameters'!$J$36,'Input Parameters'!$K$36)</f>
        <v>0.72765038280841732</v>
      </c>
      <c r="W2322" s="2">
        <f ca="1">N2322+(P2322-N2322)*(1-ERF((T2322-R2322)/(2*SQRT(L2322*'Input Parameters'!$E$38))))</f>
        <v>0.57610180144303891</v>
      </c>
      <c r="X2322">
        <f t="shared" ca="1" si="342"/>
        <v>1</v>
      </c>
      <c r="Y2322" s="7"/>
    </row>
    <row r="2323" spans="1:25" ht="15" customHeight="1" x14ac:dyDescent="0.25">
      <c r="A2323" s="139">
        <v>2316</v>
      </c>
      <c r="B2323" s="10">
        <f t="shared" ca="1" si="333"/>
        <v>0.50815796446368033</v>
      </c>
      <c r="C2323" s="60">
        <f ca="1">_xlfn.NORM.INV(B2323,'Input Parameters'!$E$15,'Input Parameters'!$F$15)</f>
        <v>272.07547805418909</v>
      </c>
      <c r="D2323" s="10">
        <f t="shared" ca="1" si="334"/>
        <v>0.79873970336004185</v>
      </c>
      <c r="E2323" s="62">
        <f ca="1">IF(_xlfn.NORM.INV(D2323,'Input Parameters'!$E$17,'Input Parameters'!$F$17)&lt;3500,3500,IF(_xlfn.NORM.INV(D2323,'Input Parameters'!$E$17,'Input Parameters'!$F$17)&gt;5500,5500,_xlfn.NORM.INV(D2323,'Input Parameters'!$E$17,'Input Parameters'!$F$17)))</f>
        <v>5385.9896371618051</v>
      </c>
      <c r="F2323" s="10">
        <f t="shared" ca="1" si="335"/>
        <v>0.42892156851676955</v>
      </c>
      <c r="G2323" s="64">
        <f ca="1">_xlfn.NORM.INV(F2323,'Input Parameters'!$E$20,'Input Parameters'!$F$20)</f>
        <v>281.44989308850302</v>
      </c>
      <c r="H2323" s="57">
        <f ca="1">EXP(E2323*(1/'Input Parameters'!$E$23-1/G2323))</f>
        <v>0.47244448515201504</v>
      </c>
      <c r="I2323" s="10">
        <f t="shared" ca="1" si="336"/>
        <v>0.38102527872378678</v>
      </c>
      <c r="J2323" s="30">
        <f ca="1">_xlfn.BETA.INV(I2323,'Input Parameters'!$L$26,'Input Parameters'!$M$26,'Input Parameters'!$J$26,'Input Parameters'!$K$26)</f>
        <v>0.61165692583119691</v>
      </c>
      <c r="K2323" s="168">
        <f ca="1">('Input Parameters'!$E$27/'Input Parameters'!$E$38)^$J2323</f>
        <v>1.2432644311095035E-2</v>
      </c>
      <c r="L2323" s="69">
        <f ca="1">$H2323*$C2323*'Input Parameters'!$E$25*K2323</f>
        <v>1.5980990514835978</v>
      </c>
      <c r="M2323" s="24">
        <f t="shared" ca="1" si="337"/>
        <v>0.53710854513506878</v>
      </c>
      <c r="N2323" s="15">
        <f ca="1">_xlfn.NORM.INV(M2323,'Input Parameters'!$E$29,'Input Parameters'!$F$29)</f>
        <v>0.10000931518706378</v>
      </c>
      <c r="O2323" s="8">
        <f t="shared" ca="1" si="338"/>
        <v>0.50794193502185148</v>
      </c>
      <c r="P2323" s="30">
        <f ca="1">_xlfn.LOGNORM.INV(O2323,'Input Parameters'!$H$30,'Input Parameters'!$I$30)</f>
        <v>2.7086356111367151</v>
      </c>
      <c r="Q2323" s="10">
        <f t="shared" ca="1" si="339"/>
        <v>0.52494889826529778</v>
      </c>
      <c r="R2323" s="30">
        <f>IF('Input Parameters'!$E$32=0,0,_xlfn.BETA.INV(Q2323,'Input Parameters'!$L$32,'Input Parameters'!$M$32,'Input Parameters'!$J$32,'Input Parameters'!$K$32))</f>
        <v>0</v>
      </c>
      <c r="S2323" s="10">
        <f t="shared" ca="1" si="340"/>
        <v>0.77910979608230402</v>
      </c>
      <c r="T2323" s="26">
        <f ca="1">_xlfn.LOGNORM.INV(S2323,'Input Parameters'!$H$34,'Input Parameters'!$I$34)</f>
        <v>55.47434162291475</v>
      </c>
      <c r="U2323" s="10">
        <f t="shared" ca="1" si="341"/>
        <v>0.15883446934149259</v>
      </c>
      <c r="V2323" s="30">
        <f ca="1">_xlfn.BETA.INV(U2323,'Input Parameters'!$L$36,'Input Parameters'!$M$36,'Input Parameters'!$J$36,'Input Parameters'!$K$36)</f>
        <v>0.44936648325193868</v>
      </c>
      <c r="W2323" s="2">
        <f ca="1">N2323+(P2323-N2323)*(1-ERF((T2323-R2323)/(2*SQRT(L2323*'Input Parameters'!$E$38))))</f>
        <v>0.10500743107935206</v>
      </c>
      <c r="X2323">
        <f t="shared" ca="1" si="342"/>
        <v>1</v>
      </c>
      <c r="Y2323" s="7"/>
    </row>
    <row r="2324" spans="1:25" ht="15" customHeight="1" x14ac:dyDescent="0.25">
      <c r="A2324" s="139">
        <v>2317</v>
      </c>
      <c r="B2324" s="10">
        <f t="shared" ca="1" si="333"/>
        <v>0.82689994722731741</v>
      </c>
      <c r="C2324" s="60">
        <f ca="1">_xlfn.NORM.INV(B2324,'Input Parameters'!$E$15,'Input Parameters'!$F$15)</f>
        <v>322.01663023990272</v>
      </c>
      <c r="D2324" s="10">
        <f t="shared" ca="1" si="334"/>
        <v>0.79160144467594917</v>
      </c>
      <c r="E2324" s="62">
        <f ca="1">IF(_xlfn.NORM.INV(D2324,'Input Parameters'!$E$17,'Input Parameters'!$F$17)&lt;3500,3500,IF(_xlfn.NORM.INV(D2324,'Input Parameters'!$E$17,'Input Parameters'!$F$17)&gt;5500,5500,_xlfn.NORM.INV(D2324,'Input Parameters'!$E$17,'Input Parameters'!$F$17)))</f>
        <v>5368.3933158744476</v>
      </c>
      <c r="F2324" s="10">
        <f t="shared" ca="1" si="335"/>
        <v>0.58072002822735758</v>
      </c>
      <c r="G2324" s="64">
        <f ca="1">_xlfn.NORM.INV(F2324,'Input Parameters'!$E$20,'Input Parameters'!$F$20)</f>
        <v>284.01503004002848</v>
      </c>
      <c r="H2324" s="57">
        <f ca="1">EXP(E2324*(1/'Input Parameters'!$E$23-1/G2324))</f>
        <v>0.56264063364287609</v>
      </c>
      <c r="I2324" s="10">
        <f t="shared" ca="1" si="336"/>
        <v>0.74533196292983284</v>
      </c>
      <c r="J2324" s="30">
        <f ca="1">_xlfn.BETA.INV(I2324,'Input Parameters'!$L$26,'Input Parameters'!$M$26,'Input Parameters'!$J$26,'Input Parameters'!$K$26)</f>
        <v>0.76086899505705297</v>
      </c>
      <c r="K2324" s="168">
        <f ca="1">('Input Parameters'!$E$27/'Input Parameters'!$E$38)^$J2324</f>
        <v>4.2632164124109685E-3</v>
      </c>
      <c r="L2324" s="69">
        <f ca="1">$H2324*$C2324*'Input Parameters'!$E$25*K2324</f>
        <v>0.77240801860168506</v>
      </c>
      <c r="M2324" s="24">
        <f t="shared" ca="1" si="337"/>
        <v>0.9845959661822703</v>
      </c>
      <c r="N2324" s="15">
        <f ca="1">_xlfn.NORM.INV(M2324,'Input Parameters'!$E$29,'Input Parameters'!$F$29)</f>
        <v>0.10021595429672814</v>
      </c>
      <c r="O2324" s="8">
        <f t="shared" ca="1" si="338"/>
        <v>0.67905748014306277</v>
      </c>
      <c r="P2324" s="30">
        <f ca="1">_xlfn.LOGNORM.INV(O2324,'Input Parameters'!$H$30,'Input Parameters'!$I$30)</f>
        <v>3.3425305500698999</v>
      </c>
      <c r="Q2324" s="10">
        <f t="shared" ca="1" si="339"/>
        <v>0.74238837835842042</v>
      </c>
      <c r="R2324" s="30">
        <f>IF('Input Parameters'!$E$32=0,0,_xlfn.BETA.INV(Q2324,'Input Parameters'!$L$32,'Input Parameters'!$M$32,'Input Parameters'!$J$32,'Input Parameters'!$K$32))</f>
        <v>0</v>
      </c>
      <c r="S2324" s="10">
        <f t="shared" ca="1" si="340"/>
        <v>0.52005844827391035</v>
      </c>
      <c r="T2324" s="26">
        <f ca="1">_xlfn.LOGNORM.INV(S2324,'Input Parameters'!$H$34,'Input Parameters'!$I$34)</f>
        <v>50.724419465433449</v>
      </c>
      <c r="U2324" s="10">
        <f t="shared" ca="1" si="341"/>
        <v>0.49531302991510562</v>
      </c>
      <c r="V2324" s="30">
        <f ca="1">_xlfn.BETA.INV(U2324,'Input Parameters'!$L$36,'Input Parameters'!$M$36,'Input Parameters'!$J$36,'Input Parameters'!$K$36)</f>
        <v>0.58410109397768317</v>
      </c>
      <c r="W2324" s="2">
        <f ca="1">N2324+(P2324-N2324)*(1-ERF((T2324-R2324)/(2*SQRT(L2324*'Input Parameters'!$E$38))))</f>
        <v>0.10036127616732547</v>
      </c>
      <c r="X2324">
        <f t="shared" ca="1" si="342"/>
        <v>1</v>
      </c>
      <c r="Y2324" s="7"/>
    </row>
    <row r="2325" spans="1:25" ht="15" customHeight="1" x14ac:dyDescent="0.25">
      <c r="A2325" s="139">
        <v>2318</v>
      </c>
      <c r="B2325" s="10">
        <f t="shared" ca="1" si="333"/>
        <v>0.35984679537281028</v>
      </c>
      <c r="C2325" s="60">
        <f ca="1">_xlfn.NORM.INV(B2325,'Input Parameters'!$E$15,'Input Parameters'!$F$15)</f>
        <v>251.5188905540727</v>
      </c>
      <c r="D2325" s="10">
        <f t="shared" ca="1" si="334"/>
        <v>0.51262673136700787</v>
      </c>
      <c r="E2325" s="62">
        <f ca="1">IF(_xlfn.NORM.INV(D2325,'Input Parameters'!$E$17,'Input Parameters'!$F$17)&lt;3500,3500,IF(_xlfn.NORM.INV(D2325,'Input Parameters'!$E$17,'Input Parameters'!$F$17)&gt;5500,5500,_xlfn.NORM.INV(D2325,'Input Parameters'!$E$17,'Input Parameters'!$F$17)))</f>
        <v>4822.1590656432982</v>
      </c>
      <c r="F2325" s="10">
        <f t="shared" ca="1" si="335"/>
        <v>8.5647989822222659E-2</v>
      </c>
      <c r="G2325" s="64">
        <f ca="1">_xlfn.NORM.INV(F2325,'Input Parameters'!$E$20,'Input Parameters'!$F$20)</f>
        <v>273.48405544779405</v>
      </c>
      <c r="H2325" s="57">
        <f ca="1">EXP(E2325*(1/'Input Parameters'!$E$23-1/G2325))</f>
        <v>0.31024778477116804</v>
      </c>
      <c r="I2325" s="10">
        <f t="shared" ca="1" si="336"/>
        <v>0.64246031975572249</v>
      </c>
      <c r="J2325" s="30">
        <f ca="1">_xlfn.BETA.INV(I2325,'Input Parameters'!$L$26,'Input Parameters'!$M$26,'Input Parameters'!$J$26,'Input Parameters'!$K$26)</f>
        <v>0.71822937782190743</v>
      </c>
      <c r="K2325" s="168">
        <f ca="1">('Input Parameters'!$E$27/'Input Parameters'!$E$38)^$J2325</f>
        <v>5.7885329859541628E-3</v>
      </c>
      <c r="L2325" s="69">
        <f ca="1">$H2325*$C2325*'Input Parameters'!$E$25*K2325</f>
        <v>0.45169762845521133</v>
      </c>
      <c r="M2325" s="24">
        <f t="shared" ca="1" si="337"/>
        <v>0.7294571758241305</v>
      </c>
      <c r="N2325" s="15">
        <f ca="1">_xlfn.NORM.INV(M2325,'Input Parameters'!$E$29,'Input Parameters'!$F$29)</f>
        <v>0.10006111721051969</v>
      </c>
      <c r="O2325" s="8">
        <f t="shared" ca="1" si="338"/>
        <v>0.62330439527915682</v>
      </c>
      <c r="P2325" s="30">
        <f ca="1">_xlfn.LOGNORM.INV(O2325,'Input Parameters'!$H$30,'Input Parameters'!$I$30)</f>
        <v>3.1125701884253187</v>
      </c>
      <c r="Q2325" s="10">
        <f t="shared" ca="1" si="339"/>
        <v>0.57779279543207451</v>
      </c>
      <c r="R2325" s="30">
        <f>IF('Input Parameters'!$E$32=0,0,_xlfn.BETA.INV(Q2325,'Input Parameters'!$L$32,'Input Parameters'!$M$32,'Input Parameters'!$J$32,'Input Parameters'!$K$32))</f>
        <v>0</v>
      </c>
      <c r="S2325" s="10">
        <f t="shared" ca="1" si="340"/>
        <v>0.98324857535743193</v>
      </c>
      <c r="T2325" s="26">
        <f ca="1">_xlfn.LOGNORM.INV(S2325,'Input Parameters'!$H$34,'Input Parameters'!$I$34)</f>
        <v>65.684664646373321</v>
      </c>
      <c r="U2325" s="10">
        <f t="shared" ca="1" si="341"/>
        <v>0.83070318144290556</v>
      </c>
      <c r="V2325" s="30">
        <f ca="1">_xlfn.BETA.INV(U2325,'Input Parameters'!$L$36,'Input Parameters'!$M$36,'Input Parameters'!$J$36,'Input Parameters'!$K$36)</f>
        <v>0.74388404150486642</v>
      </c>
      <c r="W2325" s="2">
        <f ca="1">N2325+(P2325-N2325)*(1-ERF((T2325-R2325)/(2*SQRT(L2325*'Input Parameters'!$E$38))))</f>
        <v>0.1000611172250431</v>
      </c>
      <c r="X2325">
        <f t="shared" ca="1" si="342"/>
        <v>1</v>
      </c>
      <c r="Y2325" s="7"/>
    </row>
    <row r="2326" spans="1:25" ht="15" customHeight="1" x14ac:dyDescent="0.25">
      <c r="A2326" s="139">
        <v>2319</v>
      </c>
      <c r="B2326" s="10">
        <f t="shared" ca="1" si="333"/>
        <v>0.68162173024983796</v>
      </c>
      <c r="C2326" s="60">
        <f ca="1">_xlfn.NORM.INV(B2326,'Input Parameters'!$E$15,'Input Parameters'!$F$15)</f>
        <v>296.5594305338098</v>
      </c>
      <c r="D2326" s="10">
        <f t="shared" ca="1" si="334"/>
        <v>0.47100157358526729</v>
      </c>
      <c r="E2326" s="62">
        <f ca="1">IF(_xlfn.NORM.INV(D2326,'Input Parameters'!$E$17,'Input Parameters'!$F$17)&lt;3500,3500,IF(_xlfn.NORM.INV(D2326,'Input Parameters'!$E$17,'Input Parameters'!$F$17)&gt;5500,5500,_xlfn.NORM.INV(D2326,'Input Parameters'!$E$17,'Input Parameters'!$F$17)))</f>
        <v>4749.0733176692411</v>
      </c>
      <c r="F2326" s="10">
        <f t="shared" ca="1" si="335"/>
        <v>0.94507925695908768</v>
      </c>
      <c r="G2326" s="64">
        <f ca="1">_xlfn.NORM.INV(F2326,'Input Parameters'!$E$20,'Input Parameters'!$F$20)</f>
        <v>293.36267033824964</v>
      </c>
      <c r="H2326" s="57">
        <f ca="1">EXP(E2326*(1/'Input Parameters'!$E$23-1/G2326))</f>
        <v>1.0243251097132255</v>
      </c>
      <c r="I2326" s="10">
        <f t="shared" ca="1" si="336"/>
        <v>0.83126305270322676</v>
      </c>
      <c r="J2326" s="30">
        <f ca="1">_xlfn.BETA.INV(I2326,'Input Parameters'!$L$26,'Input Parameters'!$M$26,'Input Parameters'!$J$26,'Input Parameters'!$K$26)</f>
        <v>0.80062042466920147</v>
      </c>
      <c r="K2326" s="168">
        <f ca="1">('Input Parameters'!$E$27/'Input Parameters'!$E$38)^$J2326</f>
        <v>3.2055572775653088E-3</v>
      </c>
      <c r="L2326" s="69">
        <f ca="1">$H2326*$C2326*'Input Parameters'!$E$25*K2326</f>
        <v>0.97376262028279703</v>
      </c>
      <c r="M2326" s="24">
        <f t="shared" ca="1" si="337"/>
        <v>0.25623706515781419</v>
      </c>
      <c r="N2326" s="15">
        <f ca="1">_xlfn.NORM.INV(M2326,'Input Parameters'!$E$29,'Input Parameters'!$F$29)</f>
        <v>9.9934500990343608E-2</v>
      </c>
      <c r="O2326" s="8">
        <f t="shared" ca="1" si="338"/>
        <v>0.22719373743350701</v>
      </c>
      <c r="P2326" s="30">
        <f ca="1">_xlfn.LOGNORM.INV(O2326,'Input Parameters'!$H$30,'Input Parameters'!$I$30)</f>
        <v>1.8844628214039607</v>
      </c>
      <c r="Q2326" s="10">
        <f t="shared" ca="1" si="339"/>
        <v>0.84889659096271475</v>
      </c>
      <c r="R2326" s="30">
        <f>IF('Input Parameters'!$E$32=0,0,_xlfn.BETA.INV(Q2326,'Input Parameters'!$L$32,'Input Parameters'!$M$32,'Input Parameters'!$J$32,'Input Parameters'!$K$32))</f>
        <v>0</v>
      </c>
      <c r="S2326" s="10">
        <f t="shared" ca="1" si="340"/>
        <v>1.3568831843429829E-2</v>
      </c>
      <c r="T2326" s="26">
        <f ca="1">_xlfn.LOGNORM.INV(S2326,'Input Parameters'!$H$34,'Input Parameters'!$I$34)</f>
        <v>38.283638292801797</v>
      </c>
      <c r="U2326" s="10">
        <f t="shared" ca="1" si="341"/>
        <v>0.97223351970893723</v>
      </c>
      <c r="V2326" s="30">
        <f ca="1">_xlfn.BETA.INV(U2326,'Input Parameters'!$L$36,'Input Parameters'!$M$36,'Input Parameters'!$J$36,'Input Parameters'!$K$36)</f>
        <v>0.92026924202085891</v>
      </c>
      <c r="W2326" s="2">
        <f ca="1">N2326+(P2326-N2326)*(1-ERF((T2326-R2326)/(2*SQRT(L2326*'Input Parameters'!$E$38))))</f>
        <v>0.11078925403690527</v>
      </c>
      <c r="X2326">
        <f t="shared" ca="1" si="342"/>
        <v>1</v>
      </c>
      <c r="Y2326" s="7"/>
    </row>
    <row r="2327" spans="1:25" ht="15" customHeight="1" x14ac:dyDescent="0.25">
      <c r="A2327" s="139">
        <v>2320</v>
      </c>
      <c r="B2327" s="10">
        <f t="shared" ca="1" si="333"/>
        <v>0.94768838429225211</v>
      </c>
      <c r="C2327" s="60">
        <f ca="1">_xlfn.NORM.INV(B2327,'Input Parameters'!$E$15,'Input Parameters'!$F$15)</f>
        <v>358.9145787460613</v>
      </c>
      <c r="D2327" s="10">
        <f t="shared" ca="1" si="334"/>
        <v>0.41390475028053841</v>
      </c>
      <c r="E2327" s="62">
        <f ca="1">IF(_xlfn.NORM.INV(D2327,'Input Parameters'!$E$17,'Input Parameters'!$F$17)&lt;3500,3500,IF(_xlfn.NORM.INV(D2327,'Input Parameters'!$E$17,'Input Parameters'!$F$17)&gt;5500,5500,_xlfn.NORM.INV(D2327,'Input Parameters'!$E$17,'Input Parameters'!$F$17)))</f>
        <v>4647.7417296764943</v>
      </c>
      <c r="F2327" s="10">
        <f t="shared" ca="1" si="335"/>
        <v>0.79773916420697921</v>
      </c>
      <c r="G2327" s="64">
        <f ca="1">_xlfn.NORM.INV(F2327,'Input Parameters'!$E$20,'Input Parameters'!$F$20)</f>
        <v>288.2349387918905</v>
      </c>
      <c r="H2327" s="57">
        <f ca="1">EXP(E2327*(1/'Input Parameters'!$E$23-1/G2327))</f>
        <v>0.7723423317160969</v>
      </c>
      <c r="I2327" s="10">
        <f t="shared" ca="1" si="336"/>
        <v>0.6946831682128829</v>
      </c>
      <c r="J2327" s="30">
        <f ca="1">_xlfn.BETA.INV(I2327,'Input Parameters'!$L$26,'Input Parameters'!$M$26,'Input Parameters'!$J$26,'Input Parameters'!$K$26)</f>
        <v>0.73947698083963975</v>
      </c>
      <c r="K2327" s="168">
        <f ca="1">('Input Parameters'!$E$27/'Input Parameters'!$E$38)^$J2327</f>
        <v>4.9702459607214875E-3</v>
      </c>
      <c r="L2327" s="69">
        <f ca="1">$H2327*$C2327*'Input Parameters'!$E$25*K2327</f>
        <v>1.3777766470218704</v>
      </c>
      <c r="M2327" s="24">
        <f t="shared" ca="1" si="337"/>
        <v>0.61140397785324496</v>
      </c>
      <c r="N2327" s="15">
        <f ca="1">_xlfn.NORM.INV(M2327,'Input Parameters'!$E$29,'Input Parameters'!$F$29)</f>
        <v>0.10002829801618274</v>
      </c>
      <c r="O2327" s="8">
        <f t="shared" ca="1" si="338"/>
        <v>0.39778723241476133</v>
      </c>
      <c r="P2327" s="30">
        <f ca="1">_xlfn.LOGNORM.INV(O2327,'Input Parameters'!$H$30,'Input Parameters'!$I$30)</f>
        <v>2.3741908751546563</v>
      </c>
      <c r="Q2327" s="10">
        <f t="shared" ca="1" si="339"/>
        <v>0.88272262853672356</v>
      </c>
      <c r="R2327" s="30">
        <f>IF('Input Parameters'!$E$32=0,0,_xlfn.BETA.INV(Q2327,'Input Parameters'!$L$32,'Input Parameters'!$M$32,'Input Parameters'!$J$32,'Input Parameters'!$K$32))</f>
        <v>0</v>
      </c>
      <c r="S2327" s="10">
        <f t="shared" ca="1" si="340"/>
        <v>0.78679330917991386</v>
      </c>
      <c r="T2327" s="26">
        <f ca="1">_xlfn.LOGNORM.INV(S2327,'Input Parameters'!$H$34,'Input Parameters'!$I$34)</f>
        <v>55.655292236233265</v>
      </c>
      <c r="U2327" s="10">
        <f t="shared" ca="1" si="341"/>
        <v>0.1924851839290711</v>
      </c>
      <c r="V2327" s="30">
        <f ca="1">_xlfn.BETA.INV(U2327,'Input Parameters'!$L$36,'Input Parameters'!$M$36,'Input Parameters'!$J$36,'Input Parameters'!$K$36)</f>
        <v>0.46532431696037274</v>
      </c>
      <c r="W2327" s="2">
        <f ca="1">N2327+(P2327-N2327)*(1-ERF((T2327-R2327)/(2*SQRT(L2327*'Input Parameters'!$E$38))))</f>
        <v>0.10184787733058644</v>
      </c>
      <c r="X2327">
        <f t="shared" ca="1" si="342"/>
        <v>1</v>
      </c>
      <c r="Y2327" s="7"/>
    </row>
    <row r="2328" spans="1:25" ht="15" customHeight="1" x14ac:dyDescent="0.25">
      <c r="A2328" s="139">
        <v>2321</v>
      </c>
      <c r="B2328" s="10">
        <f t="shared" ca="1" si="333"/>
        <v>0.84074601644928182</v>
      </c>
      <c r="C2328" s="60">
        <f ca="1">_xlfn.NORM.INV(B2328,'Input Parameters'!$E$15,'Input Parameters'!$F$15)</f>
        <v>325.02670985901585</v>
      </c>
      <c r="D2328" s="10">
        <f t="shared" ca="1" si="334"/>
        <v>0.93329067590962922</v>
      </c>
      <c r="E2328" s="62">
        <f ca="1">IF(_xlfn.NORM.INV(D2328,'Input Parameters'!$E$17,'Input Parameters'!$F$17)&lt;3500,3500,IF(_xlfn.NORM.INV(D2328,'Input Parameters'!$E$17,'Input Parameters'!$F$17)&gt;5500,5500,_xlfn.NORM.INV(D2328,'Input Parameters'!$E$17,'Input Parameters'!$F$17)))</f>
        <v>5500</v>
      </c>
      <c r="F2328" s="10">
        <f t="shared" ca="1" si="335"/>
        <v>0.1452830031040595</v>
      </c>
      <c r="G2328" s="64">
        <f ca="1">_xlfn.NORM.INV(F2328,'Input Parameters'!$E$20,'Input Parameters'!$F$20)</f>
        <v>275.56889884712564</v>
      </c>
      <c r="H2328" s="57">
        <f ca="1">EXP(E2328*(1/'Input Parameters'!$E$23-1/G2328))</f>
        <v>0.30643434112773421</v>
      </c>
      <c r="I2328" s="10">
        <f t="shared" ca="1" si="336"/>
        <v>0.47533025179098631</v>
      </c>
      <c r="J2328" s="30">
        <f ca="1">_xlfn.BETA.INV(I2328,'Input Parameters'!$L$26,'Input Parameters'!$M$26,'Input Parameters'!$J$26,'Input Parameters'!$K$26)</f>
        <v>0.65139724190727188</v>
      </c>
      <c r="K2328" s="168">
        <f ca="1">('Input Parameters'!$E$27/'Input Parameters'!$E$38)^$J2328</f>
        <v>9.3489813215610878E-3</v>
      </c>
      <c r="L2328" s="69">
        <f ca="1">$H2328*$C2328*'Input Parameters'!$E$25*K2328</f>
        <v>0.9311524224446831</v>
      </c>
      <c r="M2328" s="24">
        <f t="shared" ca="1" si="337"/>
        <v>9.1969627363726048E-2</v>
      </c>
      <c r="N2328" s="15">
        <f ca="1">_xlfn.NORM.INV(M2328,'Input Parameters'!$E$29,'Input Parameters'!$F$29)</f>
        <v>9.9867127663885197E-2</v>
      </c>
      <c r="O2328" s="8">
        <f t="shared" ca="1" si="338"/>
        <v>9.0411919897107951E-2</v>
      </c>
      <c r="P2328" s="30">
        <f ca="1">_xlfn.LOGNORM.INV(O2328,'Input Parameters'!$H$30,'Input Parameters'!$I$30)</f>
        <v>1.4260236177984695</v>
      </c>
      <c r="Q2328" s="10">
        <f t="shared" ca="1" si="339"/>
        <v>0.18698112083345242</v>
      </c>
      <c r="R2328" s="30">
        <f>IF('Input Parameters'!$E$32=0,0,_xlfn.BETA.INV(Q2328,'Input Parameters'!$L$32,'Input Parameters'!$M$32,'Input Parameters'!$J$32,'Input Parameters'!$K$32))</f>
        <v>0</v>
      </c>
      <c r="S2328" s="10">
        <f t="shared" ca="1" si="340"/>
        <v>0.88692923459496265</v>
      </c>
      <c r="T2328" s="26">
        <f ca="1">_xlfn.LOGNORM.INV(S2328,'Input Parameters'!$H$34,'Input Parameters'!$I$34)</f>
        <v>58.606931384052864</v>
      </c>
      <c r="U2328" s="10">
        <f t="shared" ca="1" si="341"/>
        <v>9.5235917345669607E-3</v>
      </c>
      <c r="V2328" s="30">
        <f ca="1">_xlfn.BETA.INV(U2328,'Input Parameters'!$L$36,'Input Parameters'!$M$36,'Input Parameters'!$J$36,'Input Parameters'!$K$36)</f>
        <v>0.31902242477714493</v>
      </c>
      <c r="W2328" s="2">
        <f ca="1">N2328+(P2328-N2328)*(1-ERF((T2328-R2328)/(2*SQRT(L2328*'Input Parameters'!$E$38))))</f>
        <v>9.9890335634470903E-2</v>
      </c>
      <c r="X2328">
        <f t="shared" ca="1" si="342"/>
        <v>1</v>
      </c>
      <c r="Y2328" s="7"/>
    </row>
    <row r="2329" spans="1:25" ht="15" customHeight="1" x14ac:dyDescent="0.25">
      <c r="A2329" s="139">
        <v>2322</v>
      </c>
      <c r="B2329" s="10">
        <f t="shared" ca="1" si="333"/>
        <v>0.90920997400087034</v>
      </c>
      <c r="C2329" s="60">
        <f ca="1">_xlfn.NORM.INV(B2329,'Input Parameters'!$E$15,'Input Parameters'!$F$15)</f>
        <v>343.36453296690604</v>
      </c>
      <c r="D2329" s="10">
        <f t="shared" ca="1" si="334"/>
        <v>0.40438640267524195</v>
      </c>
      <c r="E2329" s="62">
        <f ca="1">IF(_xlfn.NORM.INV(D2329,'Input Parameters'!$E$17,'Input Parameters'!$F$17)&lt;3500,3500,IF(_xlfn.NORM.INV(D2329,'Input Parameters'!$E$17,'Input Parameters'!$F$17)&gt;5500,5500,_xlfn.NORM.INV(D2329,'Input Parameters'!$E$17,'Input Parameters'!$F$17)))</f>
        <v>4630.5933529623762</v>
      </c>
      <c r="F2329" s="10">
        <f t="shared" ca="1" si="335"/>
        <v>0.43536665584029621</v>
      </c>
      <c r="G2329" s="64">
        <f ca="1">_xlfn.NORM.INV(F2329,'Input Parameters'!$E$20,'Input Parameters'!$F$20)</f>
        <v>281.55972845561979</v>
      </c>
      <c r="H2329" s="57">
        <f ca="1">EXP(E2329*(1/'Input Parameters'!$E$23-1/G2329))</f>
        <v>0.52821546960877486</v>
      </c>
      <c r="I2329" s="10">
        <f t="shared" ca="1" si="336"/>
        <v>0.13899463126361544</v>
      </c>
      <c r="J2329" s="30">
        <f ca="1">_xlfn.BETA.INV(I2329,'Input Parameters'!$L$26,'Input Parameters'!$M$26,'Input Parameters'!$J$26,'Input Parameters'!$K$26)</f>
        <v>0.47811657149012476</v>
      </c>
      <c r="K2329" s="168">
        <f ca="1">('Input Parameters'!$E$27/'Input Parameters'!$E$38)^$J2329</f>
        <v>3.2401792756580658E-2</v>
      </c>
      <c r="L2329" s="69">
        <f ca="1">$H2329*$C2329*'Input Parameters'!$E$25*K2329</f>
        <v>5.8767279931929934</v>
      </c>
      <c r="M2329" s="24">
        <f t="shared" ca="1" si="337"/>
        <v>0.64634665982828954</v>
      </c>
      <c r="N2329" s="15">
        <f ca="1">_xlfn.NORM.INV(M2329,'Input Parameters'!$E$29,'Input Parameters'!$F$29)</f>
        <v>0.10003754757469911</v>
      </c>
      <c r="O2329" s="8">
        <f t="shared" ca="1" si="338"/>
        <v>0.45822154367700929</v>
      </c>
      <c r="P2329" s="30">
        <f ca="1">_xlfn.LOGNORM.INV(O2329,'Input Parameters'!$H$30,'Input Parameters'!$I$30)</f>
        <v>2.5535398893064651</v>
      </c>
      <c r="Q2329" s="10">
        <f t="shared" ca="1" si="339"/>
        <v>0.68127127675526022</v>
      </c>
      <c r="R2329" s="30">
        <f>IF('Input Parameters'!$E$32=0,0,_xlfn.BETA.INV(Q2329,'Input Parameters'!$L$32,'Input Parameters'!$M$32,'Input Parameters'!$J$32,'Input Parameters'!$K$32))</f>
        <v>0</v>
      </c>
      <c r="S2329" s="10">
        <f t="shared" ca="1" si="340"/>
        <v>0.96138391945934376</v>
      </c>
      <c r="T2329" s="26">
        <f ca="1">_xlfn.LOGNORM.INV(S2329,'Input Parameters'!$H$34,'Input Parameters'!$I$34)</f>
        <v>62.812919118190443</v>
      </c>
      <c r="U2329" s="10">
        <f t="shared" ca="1" si="341"/>
        <v>0.10639107573897788</v>
      </c>
      <c r="V2329" s="30">
        <f ca="1">_xlfn.BETA.INV(U2329,'Input Parameters'!$L$36,'Input Parameters'!$M$36,'Input Parameters'!$J$36,'Input Parameters'!$K$36)</f>
        <v>0.42079722192958113</v>
      </c>
      <c r="W2329" s="2">
        <f ca="1">N2329+(P2329-N2329)*(1-ERF((T2329-R2329)/(2*SQRT(L2329*'Input Parameters'!$E$38))))</f>
        <v>0.26424024099292548</v>
      </c>
      <c r="X2329">
        <f t="shared" ca="1" si="342"/>
        <v>1</v>
      </c>
      <c r="Y2329" s="7"/>
    </row>
    <row r="2330" spans="1:25" ht="15" customHeight="1" x14ac:dyDescent="0.25">
      <c r="A2330" s="139">
        <v>2323</v>
      </c>
      <c r="B2330" s="10">
        <f t="shared" ca="1" si="333"/>
        <v>0.55632200942011512</v>
      </c>
      <c r="C2330" s="60">
        <f ca="1">_xlfn.NORM.INV(B2330,'Input Parameters'!$E$15,'Input Parameters'!$F$15)</f>
        <v>278.64373436819085</v>
      </c>
      <c r="D2330" s="10">
        <f t="shared" ca="1" si="334"/>
        <v>9.7235287580307861E-2</v>
      </c>
      <c r="E2330" s="62">
        <f ca="1">IF(_xlfn.NORM.INV(D2330,'Input Parameters'!$E$17,'Input Parameters'!$F$17)&lt;3500,3500,IF(_xlfn.NORM.INV(D2330,'Input Parameters'!$E$17,'Input Parameters'!$F$17)&gt;5500,5500,_xlfn.NORM.INV(D2330,'Input Parameters'!$E$17,'Input Parameters'!$F$17)))</f>
        <v>3891.7731461925573</v>
      </c>
      <c r="F2330" s="10">
        <f t="shared" ca="1" si="335"/>
        <v>0.74345827387167374</v>
      </c>
      <c r="G2330" s="64">
        <f ca="1">_xlfn.NORM.INV(F2330,'Input Parameters'!$E$20,'Input Parameters'!$F$20)</f>
        <v>287.03209486473702</v>
      </c>
      <c r="H2330" s="57">
        <f ca="1">EXP(E2330*(1/'Input Parameters'!$E$23-1/G2330))</f>
        <v>0.76117507949467844</v>
      </c>
      <c r="I2330" s="10">
        <f t="shared" ca="1" si="336"/>
        <v>0.83073721890480867</v>
      </c>
      <c r="J2330" s="30">
        <f ca="1">_xlfn.BETA.INV(I2330,'Input Parameters'!$L$26,'Input Parameters'!$M$26,'Input Parameters'!$J$26,'Input Parameters'!$K$26)</f>
        <v>0.80035665496611208</v>
      </c>
      <c r="K2330" s="168">
        <f ca="1">('Input Parameters'!$E$27/'Input Parameters'!$E$38)^$J2330</f>
        <v>3.2116280175788162E-3</v>
      </c>
      <c r="L2330" s="69">
        <f ca="1">$H2330*$C2330*'Input Parameters'!$E$25*K2330</f>
        <v>0.68117559707519781</v>
      </c>
      <c r="M2330" s="24">
        <f t="shared" ca="1" si="337"/>
        <v>0.77622801380817097</v>
      </c>
      <c r="N2330" s="15">
        <f ca="1">_xlfn.NORM.INV(M2330,'Input Parameters'!$E$29,'Input Parameters'!$F$29)</f>
        <v>0.10007595159568289</v>
      </c>
      <c r="O2330" s="8">
        <f t="shared" ca="1" si="338"/>
        <v>0.74889309359862599</v>
      </c>
      <c r="P2330" s="30">
        <f ca="1">_xlfn.LOGNORM.INV(O2330,'Input Parameters'!$H$30,'Input Parameters'!$I$30)</f>
        <v>3.6840509982019181</v>
      </c>
      <c r="Q2330" s="10">
        <f t="shared" ca="1" si="339"/>
        <v>0.74554538710449114</v>
      </c>
      <c r="R2330" s="30">
        <f>IF('Input Parameters'!$E$32=0,0,_xlfn.BETA.INV(Q2330,'Input Parameters'!$L$32,'Input Parameters'!$M$32,'Input Parameters'!$J$32,'Input Parameters'!$K$32))</f>
        <v>0</v>
      </c>
      <c r="S2330" s="10">
        <f t="shared" ca="1" si="340"/>
        <v>0.21035462759306023</v>
      </c>
      <c r="T2330" s="26">
        <f ca="1">_xlfn.LOGNORM.INV(S2330,'Input Parameters'!$H$34,'Input Parameters'!$I$34)</f>
        <v>45.598973571065528</v>
      </c>
      <c r="U2330" s="10">
        <f t="shared" ca="1" si="341"/>
        <v>0.71050563279756329</v>
      </c>
      <c r="V2330" s="30">
        <f ca="1">_xlfn.BETA.INV(U2330,'Input Parameters'!$L$36,'Input Parameters'!$M$36,'Input Parameters'!$J$36,'Input Parameters'!$K$36)</f>
        <v>0.67471951554827136</v>
      </c>
      <c r="W2330" s="2">
        <f ca="1">N2330+(P2330-N2330)*(1-ERF((T2330-R2330)/(2*SQRT(L2330*'Input Parameters'!$E$38))))</f>
        <v>0.1004112811311214</v>
      </c>
      <c r="X2330">
        <f t="shared" ca="1" si="342"/>
        <v>1</v>
      </c>
      <c r="Y2330" s="7"/>
    </row>
    <row r="2331" spans="1:25" ht="15" customHeight="1" x14ac:dyDescent="0.25">
      <c r="A2331" s="139">
        <v>2324</v>
      </c>
      <c r="B2331" s="10">
        <f t="shared" ca="1" si="333"/>
        <v>9.3605263482200551E-2</v>
      </c>
      <c r="C2331" s="60">
        <f ca="1">_xlfn.NORM.INV(B2331,'Input Parameters'!$E$15,'Input Parameters'!$F$15)</f>
        <v>199.49276550417153</v>
      </c>
      <c r="D2331" s="10">
        <f t="shared" ca="1" si="334"/>
        <v>0.9230753277668684</v>
      </c>
      <c r="E2331" s="62">
        <f ca="1">IF(_xlfn.NORM.INV(D2331,'Input Parameters'!$E$17,'Input Parameters'!$F$17)&lt;3500,3500,IF(_xlfn.NORM.INV(D2331,'Input Parameters'!$E$17,'Input Parameters'!$F$17)&gt;5500,5500,_xlfn.NORM.INV(D2331,'Input Parameters'!$E$17,'Input Parameters'!$F$17)))</f>
        <v>5500</v>
      </c>
      <c r="F2331" s="10">
        <f t="shared" ca="1" si="335"/>
        <v>8.0069851683995941E-2</v>
      </c>
      <c r="G2331" s="64">
        <f ca="1">_xlfn.NORM.INV(F2331,'Input Parameters'!$E$20,'Input Parameters'!$F$20)</f>
        <v>273.23916754101151</v>
      </c>
      <c r="H2331" s="57">
        <f ca="1">EXP(E2331*(1/'Input Parameters'!$E$23-1/G2331))</f>
        <v>0.25848267313780882</v>
      </c>
      <c r="I2331" s="10">
        <f t="shared" ca="1" si="336"/>
        <v>0.69464455340042242</v>
      </c>
      <c r="J2331" s="30">
        <f ca="1">_xlfn.BETA.INV(I2331,'Input Parameters'!$L$26,'Input Parameters'!$M$26,'Input Parameters'!$J$26,'Input Parameters'!$K$26)</f>
        <v>0.73946102373870026</v>
      </c>
      <c r="K2331" s="168">
        <f ca="1">('Input Parameters'!$E$27/'Input Parameters'!$E$38)^$J2331</f>
        <v>4.9708148909344621E-3</v>
      </c>
      <c r="L2331" s="69">
        <f ca="1">$H2331*$C2331*'Input Parameters'!$E$25*K2331</f>
        <v>0.25632217399286455</v>
      </c>
      <c r="M2331" s="24">
        <f t="shared" ca="1" si="337"/>
        <v>0.68298966711430897</v>
      </c>
      <c r="N2331" s="15">
        <f ca="1">_xlfn.NORM.INV(M2331,'Input Parameters'!$E$29,'Input Parameters'!$F$29)</f>
        <v>0.10004760753946404</v>
      </c>
      <c r="O2331" s="8">
        <f t="shared" ca="1" si="338"/>
        <v>0.55150540644329604</v>
      </c>
      <c r="P2331" s="30">
        <f ca="1">_xlfn.LOGNORM.INV(O2331,'Input Parameters'!$H$30,'Input Parameters'!$I$30)</f>
        <v>2.8525051285574174</v>
      </c>
      <c r="Q2331" s="10">
        <f t="shared" ca="1" si="339"/>
        <v>0.40412981776029711</v>
      </c>
      <c r="R2331" s="30">
        <f>IF('Input Parameters'!$E$32=0,0,_xlfn.BETA.INV(Q2331,'Input Parameters'!$L$32,'Input Parameters'!$M$32,'Input Parameters'!$J$32,'Input Parameters'!$K$32))</f>
        <v>0</v>
      </c>
      <c r="S2331" s="10">
        <f t="shared" ca="1" si="340"/>
        <v>0.44300327474848189</v>
      </c>
      <c r="T2331" s="26">
        <f ca="1">_xlfn.LOGNORM.INV(S2331,'Input Parameters'!$H$34,'Input Parameters'!$I$34)</f>
        <v>49.515897609989992</v>
      </c>
      <c r="U2331" s="10">
        <f t="shared" ca="1" si="341"/>
        <v>0.72084876011773324</v>
      </c>
      <c r="V2331" s="30">
        <f ca="1">_xlfn.BETA.INV(U2331,'Input Parameters'!$L$36,'Input Parameters'!$M$36,'Input Parameters'!$J$36,'Input Parameters'!$K$36)</f>
        <v>0.67983612311222086</v>
      </c>
      <c r="W2331" s="2">
        <f ca="1">N2331+(P2331-N2331)*(1-ERF((T2331-R2331)/(2*SQRT(L2331*'Input Parameters'!$E$38))))</f>
        <v>0.10004760755227779</v>
      </c>
      <c r="X2331">
        <f t="shared" ca="1" si="342"/>
        <v>1</v>
      </c>
      <c r="Y2331" s="7"/>
    </row>
    <row r="2332" spans="1:25" ht="15" customHeight="1" x14ac:dyDescent="0.25">
      <c r="A2332" s="139">
        <v>2325</v>
      </c>
      <c r="B2332" s="10">
        <f t="shared" ca="1" si="333"/>
        <v>0.14407918023604671</v>
      </c>
      <c r="C2332" s="60">
        <f ca="1">_xlfn.NORM.INV(B2332,'Input Parameters'!$E$15,'Input Parameters'!$F$15)</f>
        <v>213.4045352147721</v>
      </c>
      <c r="D2332" s="10">
        <f t="shared" ca="1" si="334"/>
        <v>0.77023380973312705</v>
      </c>
      <c r="E2332" s="62">
        <f ca="1">IF(_xlfn.NORM.INV(D2332,'Input Parameters'!$E$17,'Input Parameters'!$F$17)&lt;3500,3500,IF(_xlfn.NORM.INV(D2332,'Input Parameters'!$E$17,'Input Parameters'!$F$17)&gt;5500,5500,_xlfn.NORM.INV(D2332,'Input Parameters'!$E$17,'Input Parameters'!$F$17)))</f>
        <v>5317.7319494970179</v>
      </c>
      <c r="F2332" s="10">
        <f t="shared" ca="1" si="335"/>
        <v>3.1378710077960559E-2</v>
      </c>
      <c r="G2332" s="64">
        <f ca="1">_xlfn.NORM.INV(F2332,'Input Parameters'!$E$20,'Input Parameters'!$F$20)</f>
        <v>270.18192827384809</v>
      </c>
      <c r="H2332" s="57">
        <f ca="1">EXP(E2332*(1/'Input Parameters'!$E$23-1/G2332))</f>
        <v>0.21690169695830386</v>
      </c>
      <c r="I2332" s="10">
        <f t="shared" ca="1" si="336"/>
        <v>6.3419900668540419E-2</v>
      </c>
      <c r="J2332" s="30">
        <f ca="1">_xlfn.BETA.INV(I2332,'Input Parameters'!$L$26,'Input Parameters'!$M$26,'Input Parameters'!$J$26,'Input Parameters'!$K$26)</f>
        <v>0.40360582118768074</v>
      </c>
      <c r="K2332" s="168">
        <f ca="1">('Input Parameters'!$E$27/'Input Parameters'!$E$38)^$J2332</f>
        <v>5.5294925173459436E-2</v>
      </c>
      <c r="L2332" s="69">
        <f ca="1">$H2332*$C2332*'Input Parameters'!$E$25*K2332</f>
        <v>2.5594807596300111</v>
      </c>
      <c r="M2332" s="24">
        <f t="shared" ca="1" si="337"/>
        <v>0.71220403922948716</v>
      </c>
      <c r="N2332" s="15">
        <f ca="1">_xlfn.NORM.INV(M2332,'Input Parameters'!$E$29,'Input Parameters'!$F$29)</f>
        <v>0.10005598350974362</v>
      </c>
      <c r="O2332" s="8">
        <f t="shared" ca="1" si="338"/>
        <v>0.45135235361853532</v>
      </c>
      <c r="P2332" s="30">
        <f ca="1">_xlfn.LOGNORM.INV(O2332,'Input Parameters'!$H$30,'Input Parameters'!$I$30)</f>
        <v>2.5327208586310457</v>
      </c>
      <c r="Q2332" s="10">
        <f t="shared" ca="1" si="339"/>
        <v>0.99891411207998659</v>
      </c>
      <c r="R2332" s="30">
        <f>IF('Input Parameters'!$E$32=0,0,_xlfn.BETA.INV(Q2332,'Input Parameters'!$L$32,'Input Parameters'!$M$32,'Input Parameters'!$J$32,'Input Parameters'!$K$32))</f>
        <v>0</v>
      </c>
      <c r="S2332" s="10">
        <f t="shared" ca="1" si="340"/>
        <v>0.70992574315198731</v>
      </c>
      <c r="T2332" s="26">
        <f ca="1">_xlfn.LOGNORM.INV(S2332,'Input Parameters'!$H$34,'Input Parameters'!$I$34)</f>
        <v>54.002070969807995</v>
      </c>
      <c r="U2332" s="10">
        <f t="shared" ca="1" si="341"/>
        <v>0.23130957530560725</v>
      </c>
      <c r="V2332" s="30">
        <f ca="1">_xlfn.BETA.INV(U2332,'Input Parameters'!$L$36,'Input Parameters'!$M$36,'Input Parameters'!$J$36,'Input Parameters'!$K$36)</f>
        <v>0.48234458740692926</v>
      </c>
      <c r="W2332" s="2">
        <f ca="1">N2332+(P2332-N2332)*(1-ERF((T2332-R2332)/(2*SQRT(L2332*'Input Parameters'!$E$38))))</f>
        <v>0.14139877520631389</v>
      </c>
      <c r="X2332">
        <f t="shared" ca="1" si="342"/>
        <v>1</v>
      </c>
      <c r="Y2332" s="7"/>
    </row>
    <row r="2333" spans="1:25" ht="15" customHeight="1" x14ac:dyDescent="0.25">
      <c r="A2333" s="139">
        <v>2326</v>
      </c>
      <c r="B2333" s="10">
        <f t="shared" ca="1" si="333"/>
        <v>0.63552046194796319</v>
      </c>
      <c r="C2333" s="60">
        <f ca="1">_xlfn.NORM.INV(B2333,'Input Parameters'!$E$15,'Input Parameters'!$F$15)</f>
        <v>289.74579732266699</v>
      </c>
      <c r="D2333" s="10">
        <f t="shared" ca="1" si="334"/>
        <v>0.74510835573381173</v>
      </c>
      <c r="E2333" s="62">
        <f ca="1">IF(_xlfn.NORM.INV(D2333,'Input Parameters'!$E$17,'Input Parameters'!$F$17)&lt;3500,3500,IF(_xlfn.NORM.INV(D2333,'Input Parameters'!$E$17,'Input Parameters'!$F$17)&gt;5500,5500,_xlfn.NORM.INV(D2333,'Input Parameters'!$E$17,'Input Parameters'!$F$17)))</f>
        <v>5261.4226201289857</v>
      </c>
      <c r="F2333" s="10">
        <f t="shared" ca="1" si="335"/>
        <v>0.2048072656971015</v>
      </c>
      <c r="G2333" s="64">
        <f ca="1">_xlfn.NORM.INV(F2333,'Input Parameters'!$E$20,'Input Parameters'!$F$20)</f>
        <v>277.12536651504399</v>
      </c>
      <c r="H2333" s="57">
        <f ca="1">EXP(E2333*(1/'Input Parameters'!$E$23-1/G2333))</f>
        <v>0.35907943500620021</v>
      </c>
      <c r="I2333" s="10">
        <f t="shared" ca="1" si="336"/>
        <v>0.28474760949698774</v>
      </c>
      <c r="J2333" s="30">
        <f ca="1">_xlfn.BETA.INV(I2333,'Input Parameters'!$L$26,'Input Parameters'!$M$26,'Input Parameters'!$J$26,'Input Parameters'!$K$26)</f>
        <v>0.56666323421681575</v>
      </c>
      <c r="K2333" s="168">
        <f ca="1">('Input Parameters'!$E$27/'Input Parameters'!$E$38)^$J2333</f>
        <v>1.716833052265886E-2</v>
      </c>
      <c r="L2333" s="69">
        <f ca="1">$H2333*$C2333*'Input Parameters'!$E$25*K2333</f>
        <v>1.7862232757342456</v>
      </c>
      <c r="M2333" s="24">
        <f t="shared" ca="1" si="337"/>
        <v>0.45494619896254351</v>
      </c>
      <c r="N2333" s="15">
        <f ca="1">_xlfn.NORM.INV(M2333,'Input Parameters'!$E$29,'Input Parameters'!$F$29)</f>
        <v>9.9988682573475804E-2</v>
      </c>
      <c r="O2333" s="8">
        <f t="shared" ca="1" si="338"/>
        <v>0.88553131470775637</v>
      </c>
      <c r="P2333" s="30">
        <f ca="1">_xlfn.LOGNORM.INV(O2333,'Input Parameters'!$H$30,'Input Parameters'!$I$30)</f>
        <v>4.7368013008184695</v>
      </c>
      <c r="Q2333" s="10">
        <f t="shared" ca="1" si="339"/>
        <v>0.12372848277374038</v>
      </c>
      <c r="R2333" s="30">
        <f>IF('Input Parameters'!$E$32=0,0,_xlfn.BETA.INV(Q2333,'Input Parameters'!$L$32,'Input Parameters'!$M$32,'Input Parameters'!$J$32,'Input Parameters'!$K$32))</f>
        <v>0</v>
      </c>
      <c r="S2333" s="10">
        <f t="shared" ca="1" si="340"/>
        <v>0.73959848225204239</v>
      </c>
      <c r="T2333" s="26">
        <f ca="1">_xlfn.LOGNORM.INV(S2333,'Input Parameters'!$H$34,'Input Parameters'!$I$34)</f>
        <v>54.603438833901848</v>
      </c>
      <c r="U2333" s="10">
        <f t="shared" ca="1" si="341"/>
        <v>0.40780108524255698</v>
      </c>
      <c r="V2333" s="30">
        <f ca="1">_xlfn.BETA.INV(U2333,'Input Parameters'!$L$36,'Input Parameters'!$M$36,'Input Parameters'!$J$36,'Input Parameters'!$K$36)</f>
        <v>0.55117274296977259</v>
      </c>
      <c r="W2333" s="2">
        <f ca="1">N2333+(P2333-N2333)*(1-ERF((T2333-R2333)/(2*SQRT(L2333*'Input Parameters'!$E$38))))</f>
        <v>0.11791247872597503</v>
      </c>
      <c r="X2333">
        <f t="shared" ca="1" si="342"/>
        <v>1</v>
      </c>
      <c r="Y2333" s="7"/>
    </row>
    <row r="2334" spans="1:25" ht="15" customHeight="1" x14ac:dyDescent="0.25">
      <c r="A2334" s="139">
        <v>2327</v>
      </c>
      <c r="B2334" s="10">
        <f t="shared" ca="1" si="333"/>
        <v>0.46642169280648416</v>
      </c>
      <c r="C2334" s="60">
        <f ca="1">_xlfn.NORM.INV(B2334,'Input Parameters'!$E$15,'Input Parameters'!$F$15)</f>
        <v>266.40042934048614</v>
      </c>
      <c r="D2334" s="10">
        <f t="shared" ca="1" si="334"/>
        <v>0.28314869239165574</v>
      </c>
      <c r="E2334" s="62">
        <f ca="1">IF(_xlfn.NORM.INV(D2334,'Input Parameters'!$E$17,'Input Parameters'!$F$17)&lt;3500,3500,IF(_xlfn.NORM.INV(D2334,'Input Parameters'!$E$17,'Input Parameters'!$F$17)&gt;5500,5500,_xlfn.NORM.INV(D2334,'Input Parameters'!$E$17,'Input Parameters'!$F$17)))</f>
        <v>4398.5408847511908</v>
      </c>
      <c r="F2334" s="10">
        <f t="shared" ca="1" si="335"/>
        <v>0.84454919879995605</v>
      </c>
      <c r="G2334" s="64">
        <f ca="1">_xlfn.NORM.INV(F2334,'Input Parameters'!$E$20,'Input Parameters'!$F$20)</f>
        <v>289.43932447308157</v>
      </c>
      <c r="H2334" s="57">
        <f ca="1">EXP(E2334*(1/'Input Parameters'!$E$23-1/G2334))</f>
        <v>0.83445452675323373</v>
      </c>
      <c r="I2334" s="10">
        <f t="shared" ca="1" si="336"/>
        <v>0.77969057293921284</v>
      </c>
      <c r="J2334" s="30">
        <f ca="1">_xlfn.BETA.INV(I2334,'Input Parameters'!$L$26,'Input Parameters'!$M$26,'Input Parameters'!$J$26,'Input Parameters'!$K$26)</f>
        <v>0.7760871983376193</v>
      </c>
      <c r="K2334" s="168">
        <f ca="1">('Input Parameters'!$E$27/'Input Parameters'!$E$38)^$J2334</f>
        <v>3.8223421695366849E-3</v>
      </c>
      <c r="L2334" s="69">
        <f ca="1">$H2334*$C2334*'Input Parameters'!$E$25*K2334</f>
        <v>0.84970301086344446</v>
      </c>
      <c r="M2334" s="24">
        <f t="shared" ca="1" si="337"/>
        <v>0.81697943616944324</v>
      </c>
      <c r="N2334" s="15">
        <f ca="1">_xlfn.NORM.INV(M2334,'Input Parameters'!$E$29,'Input Parameters'!$F$29)</f>
        <v>0.10009039137686858</v>
      </c>
      <c r="O2334" s="8">
        <f t="shared" ca="1" si="338"/>
        <v>5.6265713318361277E-2</v>
      </c>
      <c r="P2334" s="30">
        <f ca="1">_xlfn.LOGNORM.INV(O2334,'Input Parameters'!$H$30,'Input Parameters'!$I$30)</f>
        <v>1.2679627394043385</v>
      </c>
      <c r="Q2334" s="10">
        <f t="shared" ca="1" si="339"/>
        <v>0.60695555619825658</v>
      </c>
      <c r="R2334" s="30">
        <f>IF('Input Parameters'!$E$32=0,0,_xlfn.BETA.INV(Q2334,'Input Parameters'!$L$32,'Input Parameters'!$M$32,'Input Parameters'!$J$32,'Input Parameters'!$K$32))</f>
        <v>0</v>
      </c>
      <c r="S2334" s="10">
        <f t="shared" ca="1" si="340"/>
        <v>0.59152852841164771</v>
      </c>
      <c r="T2334" s="26">
        <f ca="1">_xlfn.LOGNORM.INV(S2334,'Input Parameters'!$H$34,'Input Parameters'!$I$34)</f>
        <v>51.881746174260073</v>
      </c>
      <c r="U2334" s="10">
        <f t="shared" ca="1" si="341"/>
        <v>0.13744352691914896</v>
      </c>
      <c r="V2334" s="30">
        <f ca="1">_xlfn.BETA.INV(U2334,'Input Parameters'!$L$36,'Input Parameters'!$M$36,'Input Parameters'!$J$36,'Input Parameters'!$K$36)</f>
        <v>0.4383940734940015</v>
      </c>
      <c r="W2334" s="2">
        <f ca="1">N2334+(P2334-N2334)*(1-ERF((T2334-R2334)/(2*SQRT(L2334*'Input Parameters'!$E$38))))</f>
        <v>0.10017092857186875</v>
      </c>
      <c r="X2334">
        <f t="shared" ca="1" si="342"/>
        <v>1</v>
      </c>
      <c r="Y2334" s="7"/>
    </row>
    <row r="2335" spans="1:25" ht="15" customHeight="1" x14ac:dyDescent="0.25">
      <c r="A2335" s="139">
        <v>2328</v>
      </c>
      <c r="B2335" s="10">
        <f t="shared" ca="1" si="333"/>
        <v>0.99283054755508615</v>
      </c>
      <c r="C2335" s="60">
        <f ca="1">_xlfn.NORM.INV(B2335,'Input Parameters'!$E$15,'Input Parameters'!$F$15)</f>
        <v>403.66846527655264</v>
      </c>
      <c r="D2335" s="10">
        <f t="shared" ca="1" si="334"/>
        <v>0.45238377094653215</v>
      </c>
      <c r="E2335" s="62">
        <f ca="1">IF(_xlfn.NORM.INV(D2335,'Input Parameters'!$E$17,'Input Parameters'!$F$17)&lt;3500,3500,IF(_xlfn.NORM.INV(D2335,'Input Parameters'!$E$17,'Input Parameters'!$F$17)&gt;5500,5500,_xlfn.NORM.INV(D2335,'Input Parameters'!$E$17,'Input Parameters'!$F$17)))</f>
        <v>4716.2513019638654</v>
      </c>
      <c r="F2335" s="10">
        <f t="shared" ca="1" si="335"/>
        <v>0.17976370818953225</v>
      </c>
      <c r="G2335" s="64">
        <f ca="1">_xlfn.NORM.INV(F2335,'Input Parameters'!$E$20,'Input Parameters'!$F$20)</f>
        <v>276.51101805746788</v>
      </c>
      <c r="H2335" s="57">
        <f ca="1">EXP(E2335*(1/'Input Parameters'!$E$23-1/G2335))</f>
        <v>0.38446688322581096</v>
      </c>
      <c r="I2335" s="10">
        <f t="shared" ca="1" si="336"/>
        <v>0.70592392853316221</v>
      </c>
      <c r="J2335" s="30">
        <f ca="1">_xlfn.BETA.INV(I2335,'Input Parameters'!$L$26,'Input Parameters'!$M$26,'Input Parameters'!$J$26,'Input Parameters'!$K$26)</f>
        <v>0.74414179129732971</v>
      </c>
      <c r="K2335" s="168">
        <f ca="1">('Input Parameters'!$E$27/'Input Parameters'!$E$38)^$J2335</f>
        <v>4.8066892029734196E-3</v>
      </c>
      <c r="L2335" s="69">
        <f ca="1">$H2335*$C2335*'Input Parameters'!$E$25*K2335</f>
        <v>0.74598449744890238</v>
      </c>
      <c r="M2335" s="24">
        <f t="shared" ca="1" si="337"/>
        <v>0.80515378120102332</v>
      </c>
      <c r="N2335" s="15">
        <f ca="1">_xlfn.NORM.INV(M2335,'Input Parameters'!$E$29,'Input Parameters'!$F$29)</f>
        <v>0.10008601752644969</v>
      </c>
      <c r="O2335" s="8">
        <f t="shared" ca="1" si="338"/>
        <v>0.78444506509015177</v>
      </c>
      <c r="P2335" s="30">
        <f ca="1">_xlfn.LOGNORM.INV(O2335,'Input Parameters'!$H$30,'Input Parameters'!$I$30)</f>
        <v>3.8920770207789732</v>
      </c>
      <c r="Q2335" s="10">
        <f t="shared" ca="1" si="339"/>
        <v>0.65819608399646579</v>
      </c>
      <c r="R2335" s="30">
        <f>IF('Input Parameters'!$E$32=0,0,_xlfn.BETA.INV(Q2335,'Input Parameters'!$L$32,'Input Parameters'!$M$32,'Input Parameters'!$J$32,'Input Parameters'!$K$32))</f>
        <v>0</v>
      </c>
      <c r="S2335" s="10">
        <f t="shared" ca="1" si="340"/>
        <v>0.2084537436812518</v>
      </c>
      <c r="T2335" s="26">
        <f ca="1">_xlfn.LOGNORM.INV(S2335,'Input Parameters'!$H$34,'Input Parameters'!$I$34)</f>
        <v>45.561477305343473</v>
      </c>
      <c r="U2335" s="10">
        <f t="shared" ca="1" si="341"/>
        <v>0.33724194964154131</v>
      </c>
      <c r="V2335" s="30">
        <f ca="1">_xlfn.BETA.INV(U2335,'Input Parameters'!$L$36,'Input Parameters'!$M$36,'Input Parameters'!$J$36,'Input Parameters'!$K$36)</f>
        <v>0.52457763436802041</v>
      </c>
      <c r="W2335" s="2">
        <f ca="1">N2335+(P2335-N2335)*(1-ERF((T2335-R2335)/(2*SQRT(L2335*'Input Parameters'!$E$38))))</f>
        <v>0.10081188272158047</v>
      </c>
      <c r="X2335">
        <f t="shared" ca="1" si="342"/>
        <v>1</v>
      </c>
      <c r="Y2335" s="7"/>
    </row>
    <row r="2336" spans="1:25" ht="15" customHeight="1" x14ac:dyDescent="0.25">
      <c r="A2336" s="139">
        <v>2329</v>
      </c>
      <c r="B2336" s="10">
        <f t="shared" ca="1" si="333"/>
        <v>0.58192334074245855</v>
      </c>
      <c r="C2336" s="60">
        <f ca="1">_xlfn.NORM.INV(B2336,'Input Parameters'!$E$15,'Input Parameters'!$F$15)</f>
        <v>282.17528725060646</v>
      </c>
      <c r="D2336" s="10">
        <f t="shared" ca="1" si="334"/>
        <v>0.44726715023349384</v>
      </c>
      <c r="E2336" s="62">
        <f ca="1">IF(_xlfn.NORM.INV(D2336,'Input Parameters'!$E$17,'Input Parameters'!$F$17)&lt;3500,3500,IF(_xlfn.NORM.INV(D2336,'Input Parameters'!$E$17,'Input Parameters'!$F$17)&gt;5500,5500,_xlfn.NORM.INV(D2336,'Input Parameters'!$E$17,'Input Parameters'!$F$17)))</f>
        <v>4707.2017443160194</v>
      </c>
      <c r="F2336" s="10">
        <f t="shared" ca="1" si="335"/>
        <v>0.24355318506098556</v>
      </c>
      <c r="G2336" s="64">
        <f ca="1">_xlfn.NORM.INV(F2336,'Input Parameters'!$E$20,'Input Parameters'!$F$20)</f>
        <v>277.9940459635153</v>
      </c>
      <c r="H2336" s="57">
        <f ca="1">EXP(E2336*(1/'Input Parameters'!$E$23-1/G2336))</f>
        <v>0.42179027752980169</v>
      </c>
      <c r="I2336" s="10">
        <f t="shared" ca="1" si="336"/>
        <v>0.89414056392265207</v>
      </c>
      <c r="J2336" s="30">
        <f ca="1">_xlfn.BETA.INV(I2336,'Input Parameters'!$L$26,'Input Parameters'!$M$26,'Input Parameters'!$J$26,'Input Parameters'!$K$26)</f>
        <v>0.83535142502232951</v>
      </c>
      <c r="K2336" s="168">
        <f ca="1">('Input Parameters'!$E$27/'Input Parameters'!$E$38)^$J2336</f>
        <v>2.4986726782704623E-3</v>
      </c>
      <c r="L2336" s="69">
        <f ca="1">$H2336*$C2336*'Input Parameters'!$E$25*K2336</f>
        <v>0.29738900557390946</v>
      </c>
      <c r="M2336" s="24">
        <f t="shared" ca="1" si="337"/>
        <v>0.96424719943974813</v>
      </c>
      <c r="N2336" s="15">
        <f ca="1">_xlfn.NORM.INV(M2336,'Input Parameters'!$E$29,'Input Parameters'!$F$29)</f>
        <v>0.10018022530532304</v>
      </c>
      <c r="O2336" s="8">
        <f t="shared" ca="1" si="338"/>
        <v>0.73750723157222475</v>
      </c>
      <c r="P2336" s="30">
        <f ca="1">_xlfn.LOGNORM.INV(O2336,'Input Parameters'!$H$30,'Input Parameters'!$I$30)</f>
        <v>3.6230750089418322</v>
      </c>
      <c r="Q2336" s="10">
        <f t="shared" ca="1" si="339"/>
        <v>1.4724929969453293E-2</v>
      </c>
      <c r="R2336" s="30">
        <f>IF('Input Parameters'!$E$32=0,0,_xlfn.BETA.INV(Q2336,'Input Parameters'!$L$32,'Input Parameters'!$M$32,'Input Parameters'!$J$32,'Input Parameters'!$K$32))</f>
        <v>0</v>
      </c>
      <c r="S2336" s="10">
        <f t="shared" ca="1" si="340"/>
        <v>0.78922910385731226</v>
      </c>
      <c r="T2336" s="26">
        <f ca="1">_xlfn.LOGNORM.INV(S2336,'Input Parameters'!$H$34,'Input Parameters'!$I$34)</f>
        <v>55.713570431080235</v>
      </c>
      <c r="U2336" s="10">
        <f t="shared" ca="1" si="341"/>
        <v>0.34902641422065361</v>
      </c>
      <c r="V2336" s="30">
        <f ca="1">_xlfn.BETA.INV(U2336,'Input Parameters'!$L$36,'Input Parameters'!$M$36,'Input Parameters'!$J$36,'Input Parameters'!$K$36)</f>
        <v>0.52906232498790962</v>
      </c>
      <c r="W2336" s="2">
        <f ca="1">N2336+(P2336-N2336)*(1-ERF((T2336-R2336)/(2*SQRT(L2336*'Input Parameters'!$E$38))))</f>
        <v>0.10018022530710029</v>
      </c>
      <c r="X2336">
        <f t="shared" ca="1" si="342"/>
        <v>1</v>
      </c>
      <c r="Y2336" s="7"/>
    </row>
    <row r="2337" spans="1:25" ht="15" customHeight="1" x14ac:dyDescent="0.25">
      <c r="A2337" s="139">
        <v>2330</v>
      </c>
      <c r="B2337" s="10">
        <f t="shared" ca="1" si="333"/>
        <v>9.2524642635819276E-2</v>
      </c>
      <c r="C2337" s="60">
        <f ca="1">_xlfn.NORM.INV(B2337,'Input Parameters'!$E$15,'Input Parameters'!$F$15)</f>
        <v>199.14097498564905</v>
      </c>
      <c r="D2337" s="10">
        <f t="shared" ca="1" si="334"/>
        <v>0.96111688517836003</v>
      </c>
      <c r="E2337" s="62">
        <f ca="1">IF(_xlfn.NORM.INV(D2337,'Input Parameters'!$E$17,'Input Parameters'!$F$17)&lt;3500,3500,IF(_xlfn.NORM.INV(D2337,'Input Parameters'!$E$17,'Input Parameters'!$F$17)&gt;5500,5500,_xlfn.NORM.INV(D2337,'Input Parameters'!$E$17,'Input Parameters'!$F$17)))</f>
        <v>5500</v>
      </c>
      <c r="F2337" s="10">
        <f t="shared" ca="1" si="335"/>
        <v>0.69860474240266113</v>
      </c>
      <c r="G2337" s="64">
        <f ca="1">_xlfn.NORM.INV(F2337,'Input Parameters'!$E$20,'Input Parameters'!$F$20)</f>
        <v>286.13662514643056</v>
      </c>
      <c r="H2337" s="57">
        <f ca="1">EXP(E2337*(1/'Input Parameters'!$E$23-1/G2337))</f>
        <v>0.64042216024948262</v>
      </c>
      <c r="I2337" s="10">
        <f t="shared" ca="1" si="336"/>
        <v>0.89598159978748937</v>
      </c>
      <c r="J2337" s="30">
        <f ca="1">_xlfn.BETA.INV(I2337,'Input Parameters'!$L$26,'Input Parameters'!$M$26,'Input Parameters'!$J$26,'Input Parameters'!$K$26)</f>
        <v>0.83649622635004461</v>
      </c>
      <c r="K2337" s="168">
        <f ca="1">('Input Parameters'!$E$27/'Input Parameters'!$E$38)^$J2337</f>
        <v>2.4782383749001029E-3</v>
      </c>
      <c r="L2337" s="69">
        <f ca="1">$H2337*$C2337*'Input Parameters'!$E$25*K2337</f>
        <v>0.31606038000601255</v>
      </c>
      <c r="M2337" s="24">
        <f t="shared" ca="1" si="337"/>
        <v>0.94491381332797664</v>
      </c>
      <c r="N2337" s="15">
        <f ca="1">_xlfn.NORM.INV(M2337,'Input Parameters'!$E$29,'Input Parameters'!$F$29)</f>
        <v>0.10015974188502622</v>
      </c>
      <c r="O2337" s="8">
        <f t="shared" ca="1" si="338"/>
        <v>0.61177460710201859</v>
      </c>
      <c r="P2337" s="30">
        <f ca="1">_xlfn.LOGNORM.INV(O2337,'Input Parameters'!$H$30,'Input Parameters'!$I$30)</f>
        <v>3.0684475011492922</v>
      </c>
      <c r="Q2337" s="10">
        <f t="shared" ca="1" si="339"/>
        <v>0.37443140010110854</v>
      </c>
      <c r="R2337" s="30">
        <f>IF('Input Parameters'!$E$32=0,0,_xlfn.BETA.INV(Q2337,'Input Parameters'!$L$32,'Input Parameters'!$M$32,'Input Parameters'!$J$32,'Input Parameters'!$K$32))</f>
        <v>0</v>
      </c>
      <c r="S2337" s="10">
        <f t="shared" ca="1" si="340"/>
        <v>3.5389317115914087E-2</v>
      </c>
      <c r="T2337" s="26">
        <f ca="1">_xlfn.LOGNORM.INV(S2337,'Input Parameters'!$H$34,'Input Parameters'!$I$34)</f>
        <v>40.251901915839412</v>
      </c>
      <c r="U2337" s="10">
        <f t="shared" ca="1" si="341"/>
        <v>0.28122690346628354</v>
      </c>
      <c r="V2337" s="30">
        <f ca="1">_xlfn.BETA.INV(U2337,'Input Parameters'!$L$36,'Input Parameters'!$M$36,'Input Parameters'!$J$36,'Input Parameters'!$K$36)</f>
        <v>0.50279515715956169</v>
      </c>
      <c r="W2337" s="2">
        <f ca="1">N2337+(P2337-N2337)*(1-ERF((T2337-R2337)/(2*SQRT(L2337*'Input Parameters'!$E$38))))</f>
        <v>0.10016096854249744</v>
      </c>
      <c r="X2337">
        <f t="shared" ca="1" si="342"/>
        <v>1</v>
      </c>
      <c r="Y2337" s="7"/>
    </row>
    <row r="2338" spans="1:25" ht="15" customHeight="1" x14ac:dyDescent="0.25">
      <c r="A2338" s="139">
        <v>2331</v>
      </c>
      <c r="B2338" s="10">
        <f t="shared" ca="1" si="333"/>
        <v>0.1151735203202463</v>
      </c>
      <c r="C2338" s="60">
        <f ca="1">_xlfn.NORM.INV(B2338,'Input Parameters'!$E$15,'Input Parameters'!$F$15)</f>
        <v>205.96404518875232</v>
      </c>
      <c r="D2338" s="10">
        <f t="shared" ca="1" si="334"/>
        <v>8.052758588524922E-2</v>
      </c>
      <c r="E2338" s="62">
        <f ca="1">IF(_xlfn.NORM.INV(D2338,'Input Parameters'!$E$17,'Input Parameters'!$F$17)&lt;3500,3500,IF(_xlfn.NORM.INV(D2338,'Input Parameters'!$E$17,'Input Parameters'!$F$17)&gt;5500,5500,_xlfn.NORM.INV(D2338,'Input Parameters'!$E$17,'Input Parameters'!$F$17)))</f>
        <v>3818.9278962231469</v>
      </c>
      <c r="F2338" s="10">
        <f t="shared" ca="1" si="335"/>
        <v>0.68647932389626254</v>
      </c>
      <c r="G2338" s="64">
        <f ca="1">_xlfn.NORM.INV(F2338,'Input Parameters'!$E$20,'Input Parameters'!$F$20)</f>
        <v>285.90549897013517</v>
      </c>
      <c r="H2338" s="57">
        <f ca="1">EXP(E2338*(1/'Input Parameters'!$E$23-1/G2338))</f>
        <v>0.72599572079981123</v>
      </c>
      <c r="I2338" s="10">
        <f t="shared" ca="1" si="336"/>
        <v>0.7649608323086331</v>
      </c>
      <c r="J2338" s="30">
        <f ca="1">_xlfn.BETA.INV(I2338,'Input Parameters'!$L$26,'Input Parameters'!$M$26,'Input Parameters'!$J$26,'Input Parameters'!$K$26)</f>
        <v>0.7694759121039465</v>
      </c>
      <c r="K2338" s="168">
        <f ca="1">('Input Parameters'!$E$27/'Input Parameters'!$E$38)^$J2338</f>
        <v>4.0079756216097554E-3</v>
      </c>
      <c r="L2338" s="69">
        <f ca="1">$H2338*$C2338*'Input Parameters'!$E$25*K2338</f>
        <v>0.5993086486294863</v>
      </c>
      <c r="M2338" s="24">
        <f t="shared" ca="1" si="337"/>
        <v>0.65117443507862882</v>
      </c>
      <c r="N2338" s="15">
        <f ca="1">_xlfn.NORM.INV(M2338,'Input Parameters'!$E$29,'Input Parameters'!$F$29)</f>
        <v>0.10003884931398029</v>
      </c>
      <c r="O2338" s="8">
        <f t="shared" ca="1" si="338"/>
        <v>0.21855734695108275</v>
      </c>
      <c r="P2338" s="30">
        <f ca="1">_xlfn.LOGNORM.INV(O2338,'Input Parameters'!$H$30,'Input Parameters'!$I$30)</f>
        <v>1.8588637178154583</v>
      </c>
      <c r="Q2338" s="10">
        <f t="shared" ca="1" si="339"/>
        <v>0.29873443851473547</v>
      </c>
      <c r="R2338" s="30">
        <f>IF('Input Parameters'!$E$32=0,0,_xlfn.BETA.INV(Q2338,'Input Parameters'!$L$32,'Input Parameters'!$M$32,'Input Parameters'!$J$32,'Input Parameters'!$K$32))</f>
        <v>0</v>
      </c>
      <c r="S2338" s="10">
        <f t="shared" ca="1" si="340"/>
        <v>0.50965046910009348</v>
      </c>
      <c r="T2338" s="26">
        <f ca="1">_xlfn.LOGNORM.INV(S2338,'Input Parameters'!$H$34,'Input Parameters'!$I$34)</f>
        <v>50.559790680582616</v>
      </c>
      <c r="U2338" s="10">
        <f t="shared" ca="1" si="341"/>
        <v>0.64259936136548368</v>
      </c>
      <c r="V2338" s="30">
        <f ca="1">_xlfn.BETA.INV(U2338,'Input Parameters'!$L$36,'Input Parameters'!$M$36,'Input Parameters'!$J$36,'Input Parameters'!$K$36)</f>
        <v>0.64346170980743223</v>
      </c>
      <c r="W2338" s="2">
        <f ca="1">N2338+(P2338-N2338)*(1-ERF((T2338-R2338)/(2*SQRT(L2338*'Input Parameters'!$E$38))))</f>
        <v>0.10004566012781185</v>
      </c>
      <c r="X2338">
        <f t="shared" ca="1" si="342"/>
        <v>1</v>
      </c>
      <c r="Y2338" s="7"/>
    </row>
    <row r="2339" spans="1:25" ht="15" customHeight="1" x14ac:dyDescent="0.25">
      <c r="A2339" s="139">
        <v>2332</v>
      </c>
      <c r="B2339" s="10">
        <f t="shared" ca="1" si="333"/>
        <v>0.80416459418661679</v>
      </c>
      <c r="C2339" s="60">
        <f ca="1">_xlfn.NORM.INV(B2339,'Input Parameters'!$E$15,'Input Parameters'!$F$15)</f>
        <v>317.38882764174082</v>
      </c>
      <c r="D2339" s="10">
        <f t="shared" ca="1" si="334"/>
        <v>0.12054320150784748</v>
      </c>
      <c r="E2339" s="62">
        <f ca="1">IF(_xlfn.NORM.INV(D2339,'Input Parameters'!$E$17,'Input Parameters'!$F$17)&lt;3500,3500,IF(_xlfn.NORM.INV(D2339,'Input Parameters'!$E$17,'Input Parameters'!$F$17)&gt;5500,5500,_xlfn.NORM.INV(D2339,'Input Parameters'!$E$17,'Input Parameters'!$F$17)))</f>
        <v>3979.4070424221691</v>
      </c>
      <c r="F2339" s="10">
        <f t="shared" ca="1" si="335"/>
        <v>0.9511649842544756</v>
      </c>
      <c r="G2339" s="64">
        <f ca="1">_xlfn.NORM.INV(F2339,'Input Parameters'!$E$20,'Input Parameters'!$F$20)</f>
        <v>293.74691372423285</v>
      </c>
      <c r="H2339" s="57">
        <f ca="1">EXP(E2339*(1/'Input Parameters'!$E$23-1/G2339))</f>
        <v>1.0386093565175445</v>
      </c>
      <c r="I2339" s="10">
        <f t="shared" ca="1" si="336"/>
        <v>0.10478814585825247</v>
      </c>
      <c r="J2339" s="30">
        <f ca="1">_xlfn.BETA.INV(I2339,'Input Parameters'!$L$26,'Input Parameters'!$M$26,'Input Parameters'!$J$26,'Input Parameters'!$K$26)</f>
        <v>0.44916887969143521</v>
      </c>
      <c r="K2339" s="168">
        <f ca="1">('Input Parameters'!$E$27/'Input Parameters'!$E$38)^$J2339</f>
        <v>3.9879253817795023E-2</v>
      </c>
      <c r="L2339" s="69">
        <f ca="1">$H2339*$C2339*'Input Parameters'!$E$25*K2339</f>
        <v>13.145917107243605</v>
      </c>
      <c r="M2339" s="24">
        <f t="shared" ca="1" si="337"/>
        <v>0.46873962589418738</v>
      </c>
      <c r="N2339" s="15">
        <f ca="1">_xlfn.NORM.INV(M2339,'Input Parameters'!$E$29,'Input Parameters'!$F$29)</f>
        <v>9.9992156150314732E-2</v>
      </c>
      <c r="O2339" s="8">
        <f t="shared" ca="1" si="338"/>
        <v>0.72435829237796312</v>
      </c>
      <c r="P2339" s="30">
        <f ca="1">_xlfn.LOGNORM.INV(O2339,'Input Parameters'!$H$30,'Input Parameters'!$I$30)</f>
        <v>3.5555257014991892</v>
      </c>
      <c r="Q2339" s="10">
        <f t="shared" ca="1" si="339"/>
        <v>8.3091775076877261E-2</v>
      </c>
      <c r="R2339" s="30">
        <f>IF('Input Parameters'!$E$32=0,0,_xlfn.BETA.INV(Q2339,'Input Parameters'!$L$32,'Input Parameters'!$M$32,'Input Parameters'!$J$32,'Input Parameters'!$K$32))</f>
        <v>0</v>
      </c>
      <c r="S2339" s="10">
        <f t="shared" ca="1" si="340"/>
        <v>0.51193393334517889</v>
      </c>
      <c r="T2339" s="26">
        <f ca="1">_xlfn.LOGNORM.INV(S2339,'Input Parameters'!$H$34,'Input Parameters'!$I$34)</f>
        <v>50.595850893047725</v>
      </c>
      <c r="U2339" s="10">
        <f t="shared" ca="1" si="341"/>
        <v>0.10797622917226646</v>
      </c>
      <c r="V2339" s="30">
        <f ca="1">_xlfn.BETA.INV(U2339,'Input Parameters'!$L$36,'Input Parameters'!$M$36,'Input Parameters'!$J$36,'Input Parameters'!$K$36)</f>
        <v>0.4217565209813906</v>
      </c>
      <c r="W2339" s="2">
        <f ca="1">N2339+(P2339-N2339)*(1-ERF((T2339-R2339)/(2*SQRT(L2339*'Input Parameters'!$E$38))))</f>
        <v>1.2187839993977223</v>
      </c>
      <c r="X2339">
        <f t="shared" ca="1" si="342"/>
        <v>0</v>
      </c>
      <c r="Y2339" s="7"/>
    </row>
    <row r="2340" spans="1:25" ht="15" customHeight="1" x14ac:dyDescent="0.25">
      <c r="A2340" s="139">
        <v>2333</v>
      </c>
      <c r="B2340" s="10">
        <f t="shared" ca="1" si="333"/>
        <v>3.0331110160786268E-2</v>
      </c>
      <c r="C2340" s="60">
        <f ca="1">_xlfn.NORM.INV(B2340,'Input Parameters'!$E$15,'Input Parameters'!$F$15)</f>
        <v>169.30304557866705</v>
      </c>
      <c r="D2340" s="10">
        <f t="shared" ca="1" si="334"/>
        <v>0.13602430076787564</v>
      </c>
      <c r="E2340" s="62">
        <f ca="1">IF(_xlfn.NORM.INV(D2340,'Input Parameters'!$E$17,'Input Parameters'!$F$17)&lt;3500,3500,IF(_xlfn.NORM.INV(D2340,'Input Parameters'!$E$17,'Input Parameters'!$F$17)&gt;5500,5500,_xlfn.NORM.INV(D2340,'Input Parameters'!$E$17,'Input Parameters'!$F$17)))</f>
        <v>4031.1500525834736</v>
      </c>
      <c r="F2340" s="10">
        <f t="shared" ca="1" si="335"/>
        <v>7.4098263376351059E-2</v>
      </c>
      <c r="G2340" s="64">
        <f ca="1">_xlfn.NORM.INV(F2340,'Input Parameters'!$E$20,'Input Parameters'!$F$20)</f>
        <v>272.9622616021677</v>
      </c>
      <c r="H2340" s="57">
        <f ca="1">EXP(E2340*(1/'Input Parameters'!$E$23-1/G2340))</f>
        <v>0.36546839678557025</v>
      </c>
      <c r="I2340" s="10">
        <f t="shared" ca="1" si="336"/>
        <v>0.96682279144589645</v>
      </c>
      <c r="J2340" s="30">
        <f ca="1">_xlfn.BETA.INV(I2340,'Input Parameters'!$L$26,'Input Parameters'!$M$26,'Input Parameters'!$J$26,'Input Parameters'!$K$26)</f>
        <v>0.89374200852451491</v>
      </c>
      <c r="K2340" s="168">
        <f ca="1">('Input Parameters'!$E$27/'Input Parameters'!$E$38)^$J2340</f>
        <v>1.6436553270382358E-3</v>
      </c>
      <c r="L2340" s="69">
        <f ca="1">$H2340*$C2340*'Input Parameters'!$E$25*K2340</f>
        <v>0.1017010297683778</v>
      </c>
      <c r="M2340" s="24">
        <f t="shared" ca="1" si="337"/>
        <v>0.79568540548796474</v>
      </c>
      <c r="N2340" s="15">
        <f ca="1">_xlfn.NORM.INV(M2340,'Input Parameters'!$E$29,'Input Parameters'!$F$29)</f>
        <v>0.10008263083658854</v>
      </c>
      <c r="O2340" s="8">
        <f t="shared" ca="1" si="338"/>
        <v>0.83310758386070005</v>
      </c>
      <c r="P2340" s="30">
        <f ca="1">_xlfn.LOGNORM.INV(O2340,'Input Parameters'!$H$30,'Input Parameters'!$I$30)</f>
        <v>4.235939684650134</v>
      </c>
      <c r="Q2340" s="10">
        <f t="shared" ca="1" si="339"/>
        <v>0.54179400163332714</v>
      </c>
      <c r="R2340" s="30">
        <f>IF('Input Parameters'!$E$32=0,0,_xlfn.BETA.INV(Q2340,'Input Parameters'!$L$32,'Input Parameters'!$M$32,'Input Parameters'!$J$32,'Input Parameters'!$K$32))</f>
        <v>0</v>
      </c>
      <c r="S2340" s="10">
        <f t="shared" ca="1" si="340"/>
        <v>0.70504048574632894</v>
      </c>
      <c r="T2340" s="26">
        <f ca="1">_xlfn.LOGNORM.INV(S2340,'Input Parameters'!$H$34,'Input Parameters'!$I$34)</f>
        <v>53.906576105263817</v>
      </c>
      <c r="U2340" s="10">
        <f t="shared" ca="1" si="341"/>
        <v>0.16699178964276429</v>
      </c>
      <c r="V2340" s="30">
        <f ca="1">_xlfn.BETA.INV(U2340,'Input Parameters'!$L$36,'Input Parameters'!$M$36,'Input Parameters'!$J$36,'Input Parameters'!$K$36)</f>
        <v>0.45336402881782345</v>
      </c>
      <c r="W2340" s="2">
        <f ca="1">N2340+(P2340-N2340)*(1-ERF((T2340-R2340)/(2*SQRT(L2340*'Input Parameters'!$E$38))))</f>
        <v>0.10008263083658854</v>
      </c>
      <c r="X2340">
        <f t="shared" ca="1" si="342"/>
        <v>1</v>
      </c>
      <c r="Y2340" s="7"/>
    </row>
    <row r="2341" spans="1:25" ht="15" customHeight="1" x14ac:dyDescent="0.25">
      <c r="A2341" s="139">
        <v>2334</v>
      </c>
      <c r="B2341" s="10">
        <f t="shared" ca="1" si="333"/>
        <v>0.25472548915157511</v>
      </c>
      <c r="C2341" s="60">
        <f ca="1">_xlfn.NORM.INV(B2341,'Input Parameters'!$E$15,'Input Parameters'!$F$15)</f>
        <v>235.21617700206568</v>
      </c>
      <c r="D2341" s="10">
        <f t="shared" ca="1" si="334"/>
        <v>2.1810978218797739E-2</v>
      </c>
      <c r="E2341" s="62">
        <f ca="1">IF(_xlfn.NORM.INV(D2341,'Input Parameters'!$E$17,'Input Parameters'!$F$17)&lt;3500,3500,IF(_xlfn.NORM.INV(D2341,'Input Parameters'!$E$17,'Input Parameters'!$F$17)&gt;5500,5500,_xlfn.NORM.INV(D2341,'Input Parameters'!$E$17,'Input Parameters'!$F$17)))</f>
        <v>3500</v>
      </c>
      <c r="F2341" s="10">
        <f t="shared" ca="1" si="335"/>
        <v>0.12204409246946613</v>
      </c>
      <c r="G2341" s="64">
        <f ca="1">_xlfn.NORM.INV(F2341,'Input Parameters'!$E$20,'Input Parameters'!$F$20)</f>
        <v>274.84564515871858</v>
      </c>
      <c r="H2341" s="57">
        <f ca="1">EXP(E2341*(1/'Input Parameters'!$E$23-1/G2341))</f>
        <v>0.45562609609356497</v>
      </c>
      <c r="I2341" s="10">
        <f t="shared" ca="1" si="336"/>
        <v>2.8930458554590532E-2</v>
      </c>
      <c r="J2341" s="30">
        <f ca="1">_xlfn.BETA.INV(I2341,'Input Parameters'!$L$26,'Input Parameters'!$M$26,'Input Parameters'!$J$26,'Input Parameters'!$K$26)</f>
        <v>0.34401276809101267</v>
      </c>
      <c r="K2341" s="168">
        <f ca="1">('Input Parameters'!$E$27/'Input Parameters'!$E$38)^$J2341</f>
        <v>8.4787109522276707E-2</v>
      </c>
      <c r="L2341" s="69">
        <f ca="1">$H2341*$C2341*'Input Parameters'!$E$25*K2341</f>
        <v>9.0866878132759279</v>
      </c>
      <c r="M2341" s="24">
        <f t="shared" ca="1" si="337"/>
        <v>0.77318150167743738</v>
      </c>
      <c r="N2341" s="15">
        <f ca="1">_xlfn.NORM.INV(M2341,'Input Parameters'!$E$29,'Input Parameters'!$F$29)</f>
        <v>0.10007493654044497</v>
      </c>
      <c r="O2341" s="8">
        <f t="shared" ca="1" si="338"/>
        <v>0.93497929043002359</v>
      </c>
      <c r="P2341" s="30">
        <f ca="1">_xlfn.LOGNORM.INV(O2341,'Input Parameters'!$H$30,'Input Parameters'!$I$30)</f>
        <v>5.4859809392088561</v>
      </c>
      <c r="Q2341" s="10">
        <f t="shared" ca="1" si="339"/>
        <v>0.21662558338388849</v>
      </c>
      <c r="R2341" s="30">
        <f>IF('Input Parameters'!$E$32=0,0,_xlfn.BETA.INV(Q2341,'Input Parameters'!$L$32,'Input Parameters'!$M$32,'Input Parameters'!$J$32,'Input Parameters'!$K$32))</f>
        <v>0</v>
      </c>
      <c r="S2341" s="10">
        <f t="shared" ca="1" si="340"/>
        <v>0.41709933708055291</v>
      </c>
      <c r="T2341" s="26">
        <f ca="1">_xlfn.LOGNORM.INV(S2341,'Input Parameters'!$H$34,'Input Parameters'!$I$34)</f>
        <v>49.110882496585489</v>
      </c>
      <c r="U2341" s="10">
        <f t="shared" ca="1" si="341"/>
        <v>0.29581080854487729</v>
      </c>
      <c r="V2341" s="30">
        <f ca="1">_xlfn.BETA.INV(U2341,'Input Parameters'!$L$36,'Input Parameters'!$M$36,'Input Parameters'!$J$36,'Input Parameters'!$K$36)</f>
        <v>0.5085582920580225</v>
      </c>
      <c r="W2341" s="2">
        <f ca="1">N2341+(P2341-N2341)*(1-ERF((T2341-R2341)/(2*SQRT(L2341*'Input Parameters'!$E$38))))</f>
        <v>1.4428510208205165</v>
      </c>
      <c r="X2341">
        <f t="shared" ca="1" si="342"/>
        <v>0</v>
      </c>
      <c r="Y2341" s="7"/>
    </row>
    <row r="2342" spans="1:25" ht="15" customHeight="1" x14ac:dyDescent="0.25">
      <c r="A2342" s="139">
        <v>2335</v>
      </c>
      <c r="B2342" s="10">
        <f t="shared" ca="1" si="333"/>
        <v>0.44686853620854039</v>
      </c>
      <c r="C2342" s="60">
        <f ca="1">_xlfn.NORM.INV(B2342,'Input Parameters'!$E$15,'Input Parameters'!$F$15)</f>
        <v>263.72820285844739</v>
      </c>
      <c r="D2342" s="10">
        <f t="shared" ca="1" si="334"/>
        <v>0.72044350155645465</v>
      </c>
      <c r="E2342" s="62">
        <f ca="1">IF(_xlfn.NORM.INV(D2342,'Input Parameters'!$E$17,'Input Parameters'!$F$17)&lt;3500,3500,IF(_xlfn.NORM.INV(D2342,'Input Parameters'!$E$17,'Input Parameters'!$F$17)&gt;5500,5500,_xlfn.NORM.INV(D2342,'Input Parameters'!$E$17,'Input Parameters'!$F$17)))</f>
        <v>5208.9116602566564</v>
      </c>
      <c r="F2342" s="10">
        <f t="shared" ca="1" si="335"/>
        <v>0.66542299330600174</v>
      </c>
      <c r="G2342" s="64">
        <f ca="1">_xlfn.NORM.INV(F2342,'Input Parameters'!$E$20,'Input Parameters'!$F$20)</f>
        <v>285.51297273813958</v>
      </c>
      <c r="H2342" s="57">
        <f ca="1">EXP(E2342*(1/'Input Parameters'!$E$23-1/G2342))</f>
        <v>0.63014407052270194</v>
      </c>
      <c r="I2342" s="10">
        <f t="shared" ca="1" si="336"/>
        <v>0.3443626870458536</v>
      </c>
      <c r="J2342" s="30">
        <f ca="1">_xlfn.BETA.INV(I2342,'Input Parameters'!$L$26,'Input Parameters'!$M$26,'Input Parameters'!$J$26,'Input Parameters'!$K$26)</f>
        <v>0.59522365501584273</v>
      </c>
      <c r="K2342" s="168">
        <f ca="1">('Input Parameters'!$E$27/'Input Parameters'!$E$38)^$J2342</f>
        <v>1.3988028561620838E-2</v>
      </c>
      <c r="L2342" s="69">
        <f ca="1">$H2342*$C2342*'Input Parameters'!$E$25*K2342</f>
        <v>2.324625191056215</v>
      </c>
      <c r="M2342" s="24">
        <f t="shared" ca="1" si="337"/>
        <v>0.21111392356636538</v>
      </c>
      <c r="N2342" s="15">
        <f ca="1">_xlfn.NORM.INV(M2342,'Input Parameters'!$E$29,'Input Parameters'!$F$29)</f>
        <v>9.9919743784037826E-2</v>
      </c>
      <c r="O2342" s="8">
        <f t="shared" ca="1" si="338"/>
        <v>0.48479277913725782</v>
      </c>
      <c r="P2342" s="30">
        <f ca="1">_xlfn.LOGNORM.INV(O2342,'Input Parameters'!$H$30,'Input Parameters'!$I$30)</f>
        <v>2.6353856817561296</v>
      </c>
      <c r="Q2342" s="10">
        <f t="shared" ca="1" si="339"/>
        <v>0.87783150364561346</v>
      </c>
      <c r="R2342" s="30">
        <f>IF('Input Parameters'!$E$32=0,0,_xlfn.BETA.INV(Q2342,'Input Parameters'!$L$32,'Input Parameters'!$M$32,'Input Parameters'!$J$32,'Input Parameters'!$K$32))</f>
        <v>0</v>
      </c>
      <c r="S2342" s="10">
        <f t="shared" ca="1" si="340"/>
        <v>0.9547004656249175</v>
      </c>
      <c r="T2342" s="26">
        <f ca="1">_xlfn.LOGNORM.INV(S2342,'Input Parameters'!$H$34,'Input Parameters'!$I$34)</f>
        <v>62.231148041304756</v>
      </c>
      <c r="U2342" s="10">
        <f t="shared" ca="1" si="341"/>
        <v>0.36878218795091611</v>
      </c>
      <c r="V2342" s="30">
        <f ca="1">_xlfn.BETA.INV(U2342,'Input Parameters'!$L$36,'Input Parameters'!$M$36,'Input Parameters'!$J$36,'Input Parameters'!$K$36)</f>
        <v>0.53653151791992504</v>
      </c>
      <c r="W2342" s="2">
        <f ca="1">N2342+(P2342-N2342)*(1-ERF((T2342-R2342)/(2*SQRT(L2342*'Input Parameters'!$E$38))))</f>
        <v>0.10980824523504502</v>
      </c>
      <c r="X2342">
        <f t="shared" ca="1" si="342"/>
        <v>1</v>
      </c>
      <c r="Y2342" s="7"/>
    </row>
    <row r="2343" spans="1:25" ht="15" customHeight="1" x14ac:dyDescent="0.25">
      <c r="A2343" s="139">
        <v>2336</v>
      </c>
      <c r="B2343" s="10">
        <f t="shared" ca="1" si="333"/>
        <v>0.78876583373573017</v>
      </c>
      <c r="C2343" s="60">
        <f ca="1">_xlfn.NORM.INV(B2343,'Input Parameters'!$E$15,'Input Parameters'!$F$15)</f>
        <v>314.43826762547349</v>
      </c>
      <c r="D2343" s="10">
        <f t="shared" ca="1" si="334"/>
        <v>0.38544356281905345</v>
      </c>
      <c r="E2343" s="62">
        <f ca="1">IF(_xlfn.NORM.INV(D2343,'Input Parameters'!$E$17,'Input Parameters'!$F$17)&lt;3500,3500,IF(_xlfn.NORM.INV(D2343,'Input Parameters'!$E$17,'Input Parameters'!$F$17)&gt;5500,5500,_xlfn.NORM.INV(D2343,'Input Parameters'!$E$17,'Input Parameters'!$F$17)))</f>
        <v>4596.1497146214042</v>
      </c>
      <c r="F2343" s="10">
        <f t="shared" ca="1" si="335"/>
        <v>0.13177173269620379</v>
      </c>
      <c r="G2343" s="64">
        <f ca="1">_xlfn.NORM.INV(F2343,'Input Parameters'!$E$20,'Input Parameters'!$F$20)</f>
        <v>275.15903089477428</v>
      </c>
      <c r="H2343" s="57">
        <f ca="1">EXP(E2343*(1/'Input Parameters'!$E$23-1/G2343))</f>
        <v>0.36304563629155412</v>
      </c>
      <c r="I2343" s="10">
        <f t="shared" ca="1" si="336"/>
        <v>0.34080085943811855</v>
      </c>
      <c r="J2343" s="30">
        <f ca="1">_xlfn.BETA.INV(I2343,'Input Parameters'!$L$26,'Input Parameters'!$M$26,'Input Parameters'!$J$26,'Input Parameters'!$K$26)</f>
        <v>0.5935871867021999</v>
      </c>
      <c r="K2343" s="168">
        <f ca="1">('Input Parameters'!$E$27/'Input Parameters'!$E$38)^$J2343</f>
        <v>1.4153193492702981E-2</v>
      </c>
      <c r="L2343" s="69">
        <f ca="1">$H2343*$C2343*'Input Parameters'!$E$25*K2343</f>
        <v>1.6156640439323935</v>
      </c>
      <c r="M2343" s="24">
        <f t="shared" ca="1" si="337"/>
        <v>8.7759953179759154E-2</v>
      </c>
      <c r="N2343" s="15">
        <f ca="1">_xlfn.NORM.INV(M2343,'Input Parameters'!$E$29,'Input Parameters'!$F$29)</f>
        <v>9.9864532117239627E-2</v>
      </c>
      <c r="O2343" s="8">
        <f t="shared" ca="1" si="338"/>
        <v>0.38053060089790935</v>
      </c>
      <c r="P2343" s="30">
        <f ca="1">_xlfn.LOGNORM.INV(O2343,'Input Parameters'!$H$30,'Input Parameters'!$I$30)</f>
        <v>2.324245386315523</v>
      </c>
      <c r="Q2343" s="10">
        <f t="shared" ca="1" si="339"/>
        <v>0.62545722643266366</v>
      </c>
      <c r="R2343" s="30">
        <f>IF('Input Parameters'!$E$32=0,0,_xlfn.BETA.INV(Q2343,'Input Parameters'!$L$32,'Input Parameters'!$M$32,'Input Parameters'!$J$32,'Input Parameters'!$K$32))</f>
        <v>0</v>
      </c>
      <c r="S2343" s="10">
        <f t="shared" ca="1" si="340"/>
        <v>0.43466388034443448</v>
      </c>
      <c r="T2343" s="26">
        <f ca="1">_xlfn.LOGNORM.INV(S2343,'Input Parameters'!$H$34,'Input Parameters'!$I$34)</f>
        <v>49.385648354541473</v>
      </c>
      <c r="U2343" s="10">
        <f t="shared" ca="1" si="341"/>
        <v>0.47023350227589156</v>
      </c>
      <c r="V2343" s="30">
        <f ca="1">_xlfn.BETA.INV(U2343,'Input Parameters'!$L$36,'Input Parameters'!$M$36,'Input Parameters'!$J$36,'Input Parameters'!$K$36)</f>
        <v>0.57459289207885966</v>
      </c>
      <c r="W2343" s="2">
        <f ca="1">N2343+(P2343-N2343)*(1-ERF((T2343-R2343)/(2*SQRT(L2343*'Input Parameters'!$E$38))))</f>
        <v>0.11322935500484108</v>
      </c>
      <c r="X2343">
        <f t="shared" ca="1" si="342"/>
        <v>1</v>
      </c>
      <c r="Y2343" s="7"/>
    </row>
    <row r="2344" spans="1:25" ht="15" customHeight="1" x14ac:dyDescent="0.25">
      <c r="A2344" s="139">
        <v>2337</v>
      </c>
      <c r="B2344" s="10">
        <f t="shared" ca="1" si="333"/>
        <v>0.32393751723644626</v>
      </c>
      <c r="C2344" s="60">
        <f ca="1">_xlfn.NORM.INV(B2344,'Input Parameters'!$E$15,'Input Parameters'!$F$15)</f>
        <v>246.21617720589705</v>
      </c>
      <c r="D2344" s="10">
        <f t="shared" ca="1" si="334"/>
        <v>0.8495101551458677</v>
      </c>
      <c r="E2344" s="62">
        <f ca="1">IF(_xlfn.NORM.INV(D2344,'Input Parameters'!$E$17,'Input Parameters'!$F$17)&lt;3500,3500,IF(_xlfn.NORM.INV(D2344,'Input Parameters'!$E$17,'Input Parameters'!$F$17)&gt;5500,5500,_xlfn.NORM.INV(D2344,'Input Parameters'!$E$17,'Input Parameters'!$F$17)))</f>
        <v>5500</v>
      </c>
      <c r="F2344" s="10">
        <f t="shared" ca="1" si="335"/>
        <v>0.65730315345480173</v>
      </c>
      <c r="G2344" s="64">
        <f ca="1">_xlfn.NORM.INV(F2344,'Input Parameters'!$E$20,'Input Parameters'!$F$20)</f>
        <v>285.36426400972908</v>
      </c>
      <c r="H2344" s="57">
        <f ca="1">EXP(E2344*(1/'Input Parameters'!$E$23-1/G2344))</f>
        <v>0.60795619190518213</v>
      </c>
      <c r="I2344" s="10">
        <f t="shared" ca="1" si="336"/>
        <v>3.972497873004921E-2</v>
      </c>
      <c r="J2344" s="30">
        <f ca="1">_xlfn.BETA.INV(I2344,'Input Parameters'!$L$26,'Input Parameters'!$M$26,'Input Parameters'!$J$26,'Input Parameters'!$K$26)</f>
        <v>0.36662099266475379</v>
      </c>
      <c r="K2344" s="168">
        <f ca="1">('Input Parameters'!$E$27/'Input Parameters'!$E$38)^$J2344</f>
        <v>7.2094242658408039E-2</v>
      </c>
      <c r="L2344" s="69">
        <f ca="1">$H2344*$C2344*'Input Parameters'!$E$25*K2344</f>
        <v>10.791689818787967</v>
      </c>
      <c r="M2344" s="24">
        <f t="shared" ca="1" si="337"/>
        <v>0.59612046374705374</v>
      </c>
      <c r="N2344" s="15">
        <f ca="1">_xlfn.NORM.INV(M2344,'Input Parameters'!$E$29,'Input Parameters'!$F$29)</f>
        <v>0.10002433179855957</v>
      </c>
      <c r="O2344" s="8">
        <f t="shared" ca="1" si="338"/>
        <v>0.28504023683189728</v>
      </c>
      <c r="P2344" s="30">
        <f ca="1">_xlfn.LOGNORM.INV(O2344,'Input Parameters'!$H$30,'Input Parameters'!$I$30)</f>
        <v>2.0518871215736625</v>
      </c>
      <c r="Q2344" s="10">
        <f t="shared" ca="1" si="339"/>
        <v>3.9131576436757687E-2</v>
      </c>
      <c r="R2344" s="30">
        <f>IF('Input Parameters'!$E$32=0,0,_xlfn.BETA.INV(Q2344,'Input Parameters'!$L$32,'Input Parameters'!$M$32,'Input Parameters'!$J$32,'Input Parameters'!$K$32))</f>
        <v>0</v>
      </c>
      <c r="S2344" s="10">
        <f t="shared" ca="1" si="340"/>
        <v>0.49055970766802515</v>
      </c>
      <c r="T2344" s="26">
        <f ca="1">_xlfn.LOGNORM.INV(S2344,'Input Parameters'!$H$34,'Input Parameters'!$I$34)</f>
        <v>50.259396822381831</v>
      </c>
      <c r="U2344" s="10">
        <f t="shared" ca="1" si="341"/>
        <v>0.33810787368256634</v>
      </c>
      <c r="V2344" s="30">
        <f ca="1">_xlfn.BETA.INV(U2344,'Input Parameters'!$L$36,'Input Parameters'!$M$36,'Input Parameters'!$J$36,'Input Parameters'!$K$36)</f>
        <v>0.52490804849523975</v>
      </c>
      <c r="W2344" s="2">
        <f ca="1">N2344+(P2344-N2344)*(1-ERF((T2344-R2344)/(2*SQRT(L2344*'Input Parameters'!$E$38))))</f>
        <v>0.64523758833138856</v>
      </c>
      <c r="X2344">
        <f t="shared" ca="1" si="342"/>
        <v>0</v>
      </c>
      <c r="Y2344" s="7"/>
    </row>
    <row r="2345" spans="1:25" ht="15" customHeight="1" x14ac:dyDescent="0.25">
      <c r="A2345" s="139">
        <v>2338</v>
      </c>
      <c r="B2345" s="10">
        <f t="shared" ca="1" si="333"/>
        <v>0.51850281315085689</v>
      </c>
      <c r="C2345" s="60">
        <f ca="1">_xlfn.NORM.INV(B2345,'Input Parameters'!$E$15,'Input Parameters'!$F$15)</f>
        <v>273.48157590349558</v>
      </c>
      <c r="D2345" s="10">
        <f t="shared" ca="1" si="334"/>
        <v>0.69699294899935293</v>
      </c>
      <c r="E2345" s="62">
        <f ca="1">IF(_xlfn.NORM.INV(D2345,'Input Parameters'!$E$17,'Input Parameters'!$F$17)&lt;3500,3500,IF(_xlfn.NORM.INV(D2345,'Input Parameters'!$E$17,'Input Parameters'!$F$17)&gt;5500,5500,_xlfn.NORM.INV(D2345,'Input Parameters'!$E$17,'Input Parameters'!$F$17)))</f>
        <v>5161.0399578386468</v>
      </c>
      <c r="F2345" s="10">
        <f t="shared" ca="1" si="335"/>
        <v>0.98720543167880703</v>
      </c>
      <c r="G2345" s="64">
        <f ca="1">_xlfn.NORM.INV(F2345,'Input Parameters'!$E$20,'Input Parameters'!$F$20)</f>
        <v>297.60701924173287</v>
      </c>
      <c r="H2345" s="57">
        <f ca="1">EXP(E2345*(1/'Input Parameters'!$E$23-1/G2345))</f>
        <v>1.3191909255226049</v>
      </c>
      <c r="I2345" s="10">
        <f t="shared" ca="1" si="336"/>
        <v>5.5920857525180945E-2</v>
      </c>
      <c r="J2345" s="30">
        <f ca="1">_xlfn.BETA.INV(I2345,'Input Parameters'!$L$26,'Input Parameters'!$M$26,'Input Parameters'!$J$26,'Input Parameters'!$K$26)</f>
        <v>0.39318980517991803</v>
      </c>
      <c r="K2345" s="168">
        <f ca="1">('Input Parameters'!$E$27/'Input Parameters'!$E$38)^$J2345</f>
        <v>5.9584499549597089E-2</v>
      </c>
      <c r="L2345" s="69">
        <f ca="1">$H2345*$C2345*'Input Parameters'!$E$25*K2345</f>
        <v>21.496562862580063</v>
      </c>
      <c r="M2345" s="24">
        <f t="shared" ca="1" si="337"/>
        <v>0.77137276711379243</v>
      </c>
      <c r="N2345" s="15">
        <f ca="1">_xlfn.NORM.INV(M2345,'Input Parameters'!$E$29,'Input Parameters'!$F$29)</f>
        <v>0.1000743375346845</v>
      </c>
      <c r="O2345" s="8">
        <f t="shared" ca="1" si="338"/>
        <v>0.12318822005679997</v>
      </c>
      <c r="P2345" s="30">
        <f ca="1">_xlfn.LOGNORM.INV(O2345,'Input Parameters'!$H$30,'Input Parameters'!$I$30)</f>
        <v>1.5518671584535271</v>
      </c>
      <c r="Q2345" s="10">
        <f t="shared" ca="1" si="339"/>
        <v>0.32527016041694989</v>
      </c>
      <c r="R2345" s="30">
        <f>IF('Input Parameters'!$E$32=0,0,_xlfn.BETA.INV(Q2345,'Input Parameters'!$L$32,'Input Parameters'!$M$32,'Input Parameters'!$J$32,'Input Parameters'!$K$32))</f>
        <v>0</v>
      </c>
      <c r="S2345" s="10">
        <f t="shared" ca="1" si="340"/>
        <v>0.21642035251091374</v>
      </c>
      <c r="T2345" s="26">
        <f ca="1">_xlfn.LOGNORM.INV(S2345,'Input Parameters'!$H$34,'Input Parameters'!$I$34)</f>
        <v>45.717517847028134</v>
      </c>
      <c r="U2345" s="10">
        <f t="shared" ca="1" si="341"/>
        <v>0.40477048072851218</v>
      </c>
      <c r="V2345" s="30">
        <f ca="1">_xlfn.BETA.INV(U2345,'Input Parameters'!$L$36,'Input Parameters'!$M$36,'Input Parameters'!$J$36,'Input Parameters'!$K$36)</f>
        <v>0.55003836674903583</v>
      </c>
      <c r="W2345" s="2">
        <f ca="1">N2345+(P2345-N2345)*(1-ERF((T2345-R2345)/(2*SQRT(L2345*'Input Parameters'!$E$38))))</f>
        <v>0.80514008740882481</v>
      </c>
      <c r="X2345">
        <f t="shared" ca="1" si="342"/>
        <v>0</v>
      </c>
      <c r="Y2345" s="7"/>
    </row>
    <row r="2346" spans="1:25" ht="15" customHeight="1" x14ac:dyDescent="0.25">
      <c r="A2346" s="139">
        <v>2339</v>
      </c>
      <c r="B2346" s="10">
        <f t="shared" ca="1" si="333"/>
        <v>0.96043489405948324</v>
      </c>
      <c r="C2346" s="60">
        <f ca="1">_xlfn.NORM.INV(B2346,'Input Parameters'!$E$15,'Input Parameters'!$F$15)</f>
        <v>366.11761569579147</v>
      </c>
      <c r="D2346" s="10">
        <f t="shared" ca="1" si="334"/>
        <v>0.58989086907341448</v>
      </c>
      <c r="E2346" s="62">
        <f ca="1">IF(_xlfn.NORM.INV(D2346,'Input Parameters'!$E$17,'Input Parameters'!$F$17)&lt;3500,3500,IF(_xlfn.NORM.INV(D2346,'Input Parameters'!$E$17,'Input Parameters'!$F$17)&gt;5500,5500,_xlfn.NORM.INV(D2346,'Input Parameters'!$E$17,'Input Parameters'!$F$17)))</f>
        <v>4959.0849824866782</v>
      </c>
      <c r="F2346" s="10">
        <f t="shared" ca="1" si="335"/>
        <v>0.60508367285025033</v>
      </c>
      <c r="G2346" s="64">
        <f ca="1">_xlfn.NORM.INV(F2346,'Input Parameters'!$E$20,'Input Parameters'!$F$20)</f>
        <v>284.43573711138163</v>
      </c>
      <c r="H2346" s="57">
        <f ca="1">EXP(E2346*(1/'Input Parameters'!$E$23-1/G2346))</f>
        <v>0.60324059034008948</v>
      </c>
      <c r="I2346" s="10">
        <f t="shared" ca="1" si="336"/>
        <v>0.70304221097112884</v>
      </c>
      <c r="J2346" s="30">
        <f ca="1">_xlfn.BETA.INV(I2346,'Input Parameters'!$L$26,'Input Parameters'!$M$26,'Input Parameters'!$J$26,'Input Parameters'!$K$26)</f>
        <v>0.7429420456250978</v>
      </c>
      <c r="K2346" s="168">
        <f ca="1">('Input Parameters'!$E$27/'Input Parameters'!$E$38)^$J2346</f>
        <v>4.8482331322127793E-3</v>
      </c>
      <c r="L2346" s="69">
        <f ca="1">$H2346*$C2346*'Input Parameters'!$E$25*K2346</f>
        <v>1.0707662570066512</v>
      </c>
      <c r="M2346" s="24">
        <f t="shared" ca="1" si="337"/>
        <v>0.48771399994867093</v>
      </c>
      <c r="N2346" s="15">
        <f ca="1">_xlfn.NORM.INV(M2346,'Input Parameters'!$E$29,'Input Parameters'!$F$29)</f>
        <v>9.9996919869527801E-2</v>
      </c>
      <c r="O2346" s="8">
        <f t="shared" ca="1" si="338"/>
        <v>0.83981901425147343</v>
      </c>
      <c r="P2346" s="30">
        <f ca="1">_xlfn.LOGNORM.INV(O2346,'Input Parameters'!$H$30,'Input Parameters'!$I$30)</f>
        <v>4.2907090700268391</v>
      </c>
      <c r="Q2346" s="10">
        <f t="shared" ca="1" si="339"/>
        <v>0.58015940703263913</v>
      </c>
      <c r="R2346" s="30">
        <f>IF('Input Parameters'!$E$32=0,0,_xlfn.BETA.INV(Q2346,'Input Parameters'!$L$32,'Input Parameters'!$M$32,'Input Parameters'!$J$32,'Input Parameters'!$K$32))</f>
        <v>0</v>
      </c>
      <c r="S2346" s="10">
        <f t="shared" ca="1" si="340"/>
        <v>0.84101965147619662</v>
      </c>
      <c r="T2346" s="26">
        <f ca="1">_xlfn.LOGNORM.INV(S2346,'Input Parameters'!$H$34,'Input Parameters'!$I$34)</f>
        <v>57.082231801026062</v>
      </c>
      <c r="U2346" s="10">
        <f t="shared" ca="1" si="341"/>
        <v>0.21285698220924099</v>
      </c>
      <c r="V2346" s="30">
        <f ca="1">_xlfn.BETA.INV(U2346,'Input Parameters'!$L$36,'Input Parameters'!$M$36,'Input Parameters'!$J$36,'Input Parameters'!$K$36)</f>
        <v>0.4744067704490228</v>
      </c>
      <c r="W2346" s="2">
        <f ca="1">N2346+(P2346-N2346)*(1-ERF((T2346-R2346)/(2*SQRT(L2346*'Input Parameters'!$E$38))))</f>
        <v>0.10039893060520025</v>
      </c>
      <c r="X2346">
        <f t="shared" ca="1" si="342"/>
        <v>1</v>
      </c>
      <c r="Y2346" s="7"/>
    </row>
    <row r="2347" spans="1:25" ht="15" customHeight="1" x14ac:dyDescent="0.25">
      <c r="A2347" s="139">
        <v>2340</v>
      </c>
      <c r="B2347" s="10">
        <f t="shared" ca="1" si="333"/>
        <v>0.11475991317657364</v>
      </c>
      <c r="C2347" s="60">
        <f ca="1">_xlfn.NORM.INV(B2347,'Input Parameters'!$E$15,'Input Parameters'!$F$15)</f>
        <v>205.84854213020421</v>
      </c>
      <c r="D2347" s="10">
        <f t="shared" ca="1" si="334"/>
        <v>0.95448520462660591</v>
      </c>
      <c r="E2347" s="62">
        <f ca="1">IF(_xlfn.NORM.INV(D2347,'Input Parameters'!$E$17,'Input Parameters'!$F$17)&lt;3500,3500,IF(_xlfn.NORM.INV(D2347,'Input Parameters'!$E$17,'Input Parameters'!$F$17)&gt;5500,5500,_xlfn.NORM.INV(D2347,'Input Parameters'!$E$17,'Input Parameters'!$F$17)))</f>
        <v>5500</v>
      </c>
      <c r="F2347" s="10">
        <f t="shared" ca="1" si="335"/>
        <v>0.52552214719305834</v>
      </c>
      <c r="G2347" s="64">
        <f ca="1">_xlfn.NORM.INV(F2347,'Input Parameters'!$E$20,'Input Parameters'!$F$20)</f>
        <v>283.07892218750652</v>
      </c>
      <c r="H2347" s="57">
        <f ca="1">EXP(E2347*(1/'Input Parameters'!$E$23-1/G2347))</f>
        <v>0.52035113819299439</v>
      </c>
      <c r="I2347" s="10">
        <f t="shared" ca="1" si="336"/>
        <v>0.55341043955121683</v>
      </c>
      <c r="J2347" s="30">
        <f ca="1">_xlfn.BETA.INV(I2347,'Input Parameters'!$L$26,'Input Parameters'!$M$26,'Input Parameters'!$J$26,'Input Parameters'!$K$26)</f>
        <v>0.68276146431006324</v>
      </c>
      <c r="K2347" s="168">
        <f ca="1">('Input Parameters'!$E$27/'Input Parameters'!$E$38)^$J2347</f>
        <v>7.4654900515746855E-3</v>
      </c>
      <c r="L2347" s="69">
        <f ca="1">$H2347*$C2347*'Input Parameters'!$E$25*K2347</f>
        <v>0.79965494178511443</v>
      </c>
      <c r="M2347" s="24">
        <f t="shared" ca="1" si="337"/>
        <v>0.14854328955185958</v>
      </c>
      <c r="N2347" s="15">
        <f ca="1">_xlfn.NORM.INV(M2347,'Input Parameters'!$E$29,'Input Parameters'!$F$29)</f>
        <v>9.9895729853484799E-2</v>
      </c>
      <c r="O2347" s="8">
        <f t="shared" ca="1" si="338"/>
        <v>0.42769810657761043</v>
      </c>
      <c r="P2347" s="30">
        <f ca="1">_xlfn.LOGNORM.INV(O2347,'Input Parameters'!$H$30,'Input Parameters'!$I$30)</f>
        <v>2.4619530332617607</v>
      </c>
      <c r="Q2347" s="10">
        <f t="shared" ca="1" si="339"/>
        <v>7.1071492416490245E-2</v>
      </c>
      <c r="R2347" s="30">
        <f>IF('Input Parameters'!$E$32=0,0,_xlfn.BETA.INV(Q2347,'Input Parameters'!$L$32,'Input Parameters'!$M$32,'Input Parameters'!$J$32,'Input Parameters'!$K$32))</f>
        <v>0</v>
      </c>
      <c r="S2347" s="10">
        <f t="shared" ca="1" si="340"/>
        <v>0.46414241586450677</v>
      </c>
      <c r="T2347" s="26">
        <f ca="1">_xlfn.LOGNORM.INV(S2347,'Input Parameters'!$H$34,'Input Parameters'!$I$34)</f>
        <v>49.84596075558111</v>
      </c>
      <c r="U2347" s="10">
        <f t="shared" ca="1" si="341"/>
        <v>0.60239045422004023</v>
      </c>
      <c r="V2347" s="30">
        <f ca="1">_xlfn.BETA.INV(U2347,'Input Parameters'!$L$36,'Input Parameters'!$M$36,'Input Parameters'!$J$36,'Input Parameters'!$K$36)</f>
        <v>0.62639989777631477</v>
      </c>
      <c r="W2347" s="2">
        <f ca="1">N2347+(P2347-N2347)*(1-ERF((T2347-R2347)/(2*SQRT(L2347*'Input Parameters'!$E$38))))</f>
        <v>0.10008697880444258</v>
      </c>
      <c r="X2347">
        <f t="shared" ca="1" si="342"/>
        <v>1</v>
      </c>
      <c r="Y2347" s="7"/>
    </row>
    <row r="2348" spans="1:25" ht="15" customHeight="1" x14ac:dyDescent="0.25">
      <c r="A2348" s="139">
        <v>2341</v>
      </c>
      <c r="B2348" s="10">
        <f t="shared" ca="1" si="333"/>
        <v>0.69660935881921193</v>
      </c>
      <c r="C2348" s="60">
        <f ca="1">_xlfn.NORM.INV(B2348,'Input Parameters'!$E$15,'Input Parameters'!$F$15)</f>
        <v>298.85912061992832</v>
      </c>
      <c r="D2348" s="10">
        <f t="shared" ca="1" si="334"/>
        <v>1.1013539213601375E-2</v>
      </c>
      <c r="E2348" s="62">
        <f ca="1">IF(_xlfn.NORM.INV(D2348,'Input Parameters'!$E$17,'Input Parameters'!$F$17)&lt;3500,3500,IF(_xlfn.NORM.INV(D2348,'Input Parameters'!$E$17,'Input Parameters'!$F$17)&gt;5500,5500,_xlfn.NORM.INV(D2348,'Input Parameters'!$E$17,'Input Parameters'!$F$17)))</f>
        <v>3500</v>
      </c>
      <c r="F2348" s="10">
        <f t="shared" ca="1" si="335"/>
        <v>0.12522155107881094</v>
      </c>
      <c r="G2348" s="64">
        <f ca="1">_xlfn.NORM.INV(F2348,'Input Parameters'!$E$20,'Input Parameters'!$F$20)</f>
        <v>274.94986560735009</v>
      </c>
      <c r="H2348" s="57">
        <f ca="1">EXP(E2348*(1/'Input Parameters'!$E$23-1/G2348))</f>
        <v>0.4578307265144807</v>
      </c>
      <c r="I2348" s="10">
        <f t="shared" ca="1" si="336"/>
        <v>0.39324341990164391</v>
      </c>
      <c r="J2348" s="30">
        <f ca="1">_xlfn.BETA.INV(I2348,'Input Parameters'!$L$26,'Input Parameters'!$M$26,'Input Parameters'!$J$26,'Input Parameters'!$K$26)</f>
        <v>0.61698613322598783</v>
      </c>
      <c r="K2348" s="168">
        <f ca="1">('Input Parameters'!$E$27/'Input Parameters'!$E$38)^$J2348</f>
        <v>1.1966356507072534E-2</v>
      </c>
      <c r="L2348" s="69">
        <f ca="1">$H2348*$C2348*'Input Parameters'!$E$25*K2348</f>
        <v>1.6373193253773632</v>
      </c>
      <c r="M2348" s="24">
        <f t="shared" ca="1" si="337"/>
        <v>9.4314311169494069E-2</v>
      </c>
      <c r="N2348" s="15">
        <f ca="1">_xlfn.NORM.INV(M2348,'Input Parameters'!$E$29,'Input Parameters'!$F$29)</f>
        <v>9.9868535316602836E-2</v>
      </c>
      <c r="O2348" s="8">
        <f t="shared" ca="1" si="338"/>
        <v>0.35176745978351209</v>
      </c>
      <c r="P2348" s="30">
        <f ca="1">_xlfn.LOGNORM.INV(O2348,'Input Parameters'!$H$30,'Input Parameters'!$I$30)</f>
        <v>2.2417898412975261</v>
      </c>
      <c r="Q2348" s="10">
        <f t="shared" ca="1" si="339"/>
        <v>0.34209351959743672</v>
      </c>
      <c r="R2348" s="30">
        <f>IF('Input Parameters'!$E$32=0,0,_xlfn.BETA.INV(Q2348,'Input Parameters'!$L$32,'Input Parameters'!$M$32,'Input Parameters'!$J$32,'Input Parameters'!$K$32))</f>
        <v>0</v>
      </c>
      <c r="S2348" s="10">
        <f t="shared" ca="1" si="340"/>
        <v>0.68461786261262092</v>
      </c>
      <c r="T2348" s="26">
        <f ca="1">_xlfn.LOGNORM.INV(S2348,'Input Parameters'!$H$34,'Input Parameters'!$I$34)</f>
        <v>53.516657439271249</v>
      </c>
      <c r="U2348" s="10">
        <f t="shared" ca="1" si="341"/>
        <v>0.41380340102509916</v>
      </c>
      <c r="V2348" s="30">
        <f ca="1">_xlfn.BETA.INV(U2348,'Input Parameters'!$L$36,'Input Parameters'!$M$36,'Input Parameters'!$J$36,'Input Parameters'!$K$36)</f>
        <v>0.55341899870863454</v>
      </c>
      <c r="W2348" s="2">
        <f ca="1">N2348+(P2348-N2348)*(1-ERF((T2348-R2348)/(2*SQRT(L2348*'Input Parameters'!$E$38))))</f>
        <v>0.10651415489828334</v>
      </c>
      <c r="X2348">
        <f t="shared" ca="1" si="342"/>
        <v>1</v>
      </c>
      <c r="Y2348" s="7"/>
    </row>
    <row r="2349" spans="1:25" ht="15" customHeight="1" x14ac:dyDescent="0.25">
      <c r="A2349" s="139">
        <v>2342</v>
      </c>
      <c r="B2349" s="10">
        <f t="shared" ca="1" si="333"/>
        <v>0.60274750808564292</v>
      </c>
      <c r="C2349" s="60">
        <f ca="1">_xlfn.NORM.INV(B2349,'Input Parameters'!$E$15,'Input Parameters'!$F$15)</f>
        <v>285.08270319798794</v>
      </c>
      <c r="D2349" s="10">
        <f t="shared" ca="1" si="334"/>
        <v>0.12503280979756781</v>
      </c>
      <c r="E2349" s="62">
        <f ca="1">IF(_xlfn.NORM.INV(D2349,'Input Parameters'!$E$17,'Input Parameters'!$F$17)&lt;3500,3500,IF(_xlfn.NORM.INV(D2349,'Input Parameters'!$E$17,'Input Parameters'!$F$17)&gt;5500,5500,_xlfn.NORM.INV(D2349,'Input Parameters'!$E$17,'Input Parameters'!$F$17)))</f>
        <v>3994.8669924415435</v>
      </c>
      <c r="F2349" s="10">
        <f t="shared" ca="1" si="335"/>
        <v>0.24932609246335657</v>
      </c>
      <c r="G2349" s="64">
        <f ca="1">_xlfn.NORM.INV(F2349,'Input Parameters'!$E$20,'Input Parameters'!$F$20)</f>
        <v>278.11669982752522</v>
      </c>
      <c r="H2349" s="57">
        <f ca="1">EXP(E2349*(1/'Input Parameters'!$E$23-1/G2349))</f>
        <v>0.48370722818296064</v>
      </c>
      <c r="I2349" s="10">
        <f t="shared" ca="1" si="336"/>
        <v>0.42044326902801288</v>
      </c>
      <c r="J2349" s="30">
        <f ca="1">_xlfn.BETA.INV(I2349,'Input Parameters'!$L$26,'Input Parameters'!$M$26,'Input Parameters'!$J$26,'Input Parameters'!$K$26)</f>
        <v>0.62862988228510686</v>
      </c>
      <c r="K2349" s="168">
        <f ca="1">('Input Parameters'!$E$27/'Input Parameters'!$E$38)^$J2349</f>
        <v>1.100751475662594E-2</v>
      </c>
      <c r="L2349" s="69">
        <f ca="1">$H2349*$C2349*'Input Parameters'!$E$25*K2349</f>
        <v>1.5178984649541152</v>
      </c>
      <c r="M2349" s="24">
        <f t="shared" ca="1" si="337"/>
        <v>0.86304890176109983</v>
      </c>
      <c r="N2349" s="15">
        <f ca="1">_xlfn.NORM.INV(M2349,'Input Parameters'!$E$29,'Input Parameters'!$F$29)</f>
        <v>0.10010941203543557</v>
      </c>
      <c r="O2349" s="8">
        <f t="shared" ca="1" si="338"/>
        <v>0.844006965749589</v>
      </c>
      <c r="P2349" s="30">
        <f ca="1">_xlfn.LOGNORM.INV(O2349,'Input Parameters'!$H$30,'Input Parameters'!$I$30)</f>
        <v>4.3260175944179817</v>
      </c>
      <c r="Q2349" s="10">
        <f t="shared" ca="1" si="339"/>
        <v>0.48204200240515604</v>
      </c>
      <c r="R2349" s="30">
        <f>IF('Input Parameters'!$E$32=0,0,_xlfn.BETA.INV(Q2349,'Input Parameters'!$L$32,'Input Parameters'!$M$32,'Input Parameters'!$J$32,'Input Parameters'!$K$32))</f>
        <v>0</v>
      </c>
      <c r="S2349" s="10">
        <f t="shared" ca="1" si="340"/>
        <v>0.79486697445682386</v>
      </c>
      <c r="T2349" s="26">
        <f ca="1">_xlfn.LOGNORM.INV(S2349,'Input Parameters'!$H$34,'Input Parameters'!$I$34)</f>
        <v>55.850236304148495</v>
      </c>
      <c r="U2349" s="10">
        <f t="shared" ca="1" si="341"/>
        <v>0.76532305318490967</v>
      </c>
      <c r="V2349" s="30">
        <f ca="1">_xlfn.BETA.INV(U2349,'Input Parameters'!$L$36,'Input Parameters'!$M$36,'Input Parameters'!$J$36,'Input Parameters'!$K$36)</f>
        <v>0.70329016249315157</v>
      </c>
      <c r="W2349" s="2">
        <f ca="1">N2349+(P2349-N2349)*(1-ERF((T2349-R2349)/(2*SQRT(L2349*'Input Parameters'!$E$38))))</f>
        <v>0.10580816273355242</v>
      </c>
      <c r="X2349">
        <f t="shared" ca="1" si="342"/>
        <v>1</v>
      </c>
      <c r="Y2349" s="7"/>
    </row>
    <row r="2350" spans="1:25" ht="15" customHeight="1" x14ac:dyDescent="0.25">
      <c r="A2350" s="139">
        <v>2343</v>
      </c>
      <c r="B2350" s="10">
        <f t="shared" ca="1" si="333"/>
        <v>0.73325505639908917</v>
      </c>
      <c r="C2350" s="60">
        <f ca="1">_xlfn.NORM.INV(B2350,'Input Parameters'!$E$15,'Input Parameters'!$F$15)</f>
        <v>304.71277860641715</v>
      </c>
      <c r="D2350" s="10">
        <f t="shared" ca="1" si="334"/>
        <v>0.85111387869743893</v>
      </c>
      <c r="E2350" s="62">
        <f ca="1">IF(_xlfn.NORM.INV(D2350,'Input Parameters'!$E$17,'Input Parameters'!$F$17)&lt;3500,3500,IF(_xlfn.NORM.INV(D2350,'Input Parameters'!$E$17,'Input Parameters'!$F$17)&gt;5500,5500,_xlfn.NORM.INV(D2350,'Input Parameters'!$E$17,'Input Parameters'!$F$17)))</f>
        <v>5500</v>
      </c>
      <c r="F2350" s="10">
        <f t="shared" ca="1" si="335"/>
        <v>0.72128201224716526</v>
      </c>
      <c r="G2350" s="64">
        <f ca="1">_xlfn.NORM.INV(F2350,'Input Parameters'!$E$20,'Input Parameters'!$F$20)</f>
        <v>286.58058311895587</v>
      </c>
      <c r="H2350" s="57">
        <f ca="1">EXP(E2350*(1/'Input Parameters'!$E$23-1/G2350))</f>
        <v>0.65977892519933634</v>
      </c>
      <c r="I2350" s="10">
        <f t="shared" ca="1" si="336"/>
        <v>0.96013007176612808</v>
      </c>
      <c r="J2350" s="30">
        <f ca="1">_xlfn.BETA.INV(I2350,'Input Parameters'!$L$26,'Input Parameters'!$M$26,'Input Parameters'!$J$26,'Input Parameters'!$K$26)</f>
        <v>0.88640021310109374</v>
      </c>
      <c r="K2350" s="168">
        <f ca="1">('Input Parameters'!$E$27/'Input Parameters'!$E$38)^$J2350</f>
        <v>1.7325347204680908E-3</v>
      </c>
      <c r="L2350" s="69">
        <f ca="1">$H2350*$C2350*'Input Parameters'!$E$25*K2350</f>
        <v>0.34831409832815052</v>
      </c>
      <c r="M2350" s="24">
        <f t="shared" ca="1" si="337"/>
        <v>0.23690756654653122</v>
      </c>
      <c r="N2350" s="15">
        <f ca="1">_xlfn.NORM.INV(M2350,'Input Parameters'!$E$29,'Input Parameters'!$F$29)</f>
        <v>9.9928371458877313E-2</v>
      </c>
      <c r="O2350" s="8">
        <f t="shared" ca="1" si="338"/>
        <v>0.42744450925968969</v>
      </c>
      <c r="P2350" s="30">
        <f ca="1">_xlfn.LOGNORM.INV(O2350,'Input Parameters'!$H$30,'Input Parameters'!$I$30)</f>
        <v>2.4612014494521159</v>
      </c>
      <c r="Q2350" s="10">
        <f t="shared" ca="1" si="339"/>
        <v>0.56701998008156484</v>
      </c>
      <c r="R2350" s="30">
        <f>IF('Input Parameters'!$E$32=0,0,_xlfn.BETA.INV(Q2350,'Input Parameters'!$L$32,'Input Parameters'!$M$32,'Input Parameters'!$J$32,'Input Parameters'!$K$32))</f>
        <v>0</v>
      </c>
      <c r="S2350" s="10">
        <f t="shared" ca="1" si="340"/>
        <v>0.81326426533891549</v>
      </c>
      <c r="T2350" s="26">
        <f ca="1">_xlfn.LOGNORM.INV(S2350,'Input Parameters'!$H$34,'Input Parameters'!$I$34)</f>
        <v>56.315062316271494</v>
      </c>
      <c r="U2350" s="10">
        <f t="shared" ca="1" si="341"/>
        <v>6.9234716879912561E-2</v>
      </c>
      <c r="V2350" s="30">
        <f ca="1">_xlfn.BETA.INV(U2350,'Input Parameters'!$L$36,'Input Parameters'!$M$36,'Input Parameters'!$J$36,'Input Parameters'!$K$36)</f>
        <v>0.39548576123067219</v>
      </c>
      <c r="W2350" s="2">
        <f ca="1">N2350+(P2350-N2350)*(1-ERF((T2350-R2350)/(2*SQRT(L2350*'Input Parameters'!$E$38))))</f>
        <v>9.9928371494466026E-2</v>
      </c>
      <c r="X2350">
        <f t="shared" ca="1" si="342"/>
        <v>1</v>
      </c>
      <c r="Y2350" s="7"/>
    </row>
    <row r="2351" spans="1:25" ht="15" customHeight="1" x14ac:dyDescent="0.25">
      <c r="A2351" s="139">
        <v>2344</v>
      </c>
      <c r="B2351" s="10">
        <f t="shared" ca="1" si="333"/>
        <v>3.1217422181536447E-3</v>
      </c>
      <c r="C2351" s="60">
        <f ca="1">_xlfn.NORM.INV(B2351,'Input Parameters'!$E$15,'Input Parameters'!$F$15)</f>
        <v>122.76374022700878</v>
      </c>
      <c r="D2351" s="10">
        <f t="shared" ca="1" si="334"/>
        <v>0.39885140139219943</v>
      </c>
      <c r="E2351" s="62">
        <f ca="1">IF(_xlfn.NORM.INV(D2351,'Input Parameters'!$E$17,'Input Parameters'!$F$17)&lt;3500,3500,IF(_xlfn.NORM.INV(D2351,'Input Parameters'!$E$17,'Input Parameters'!$F$17)&gt;5500,5500,_xlfn.NORM.INV(D2351,'Input Parameters'!$E$17,'Input Parameters'!$F$17)))</f>
        <v>4620.575136508025</v>
      </c>
      <c r="F2351" s="10">
        <f t="shared" ca="1" si="335"/>
        <v>0.74223890135226778</v>
      </c>
      <c r="G2351" s="64">
        <f ca="1">_xlfn.NORM.INV(F2351,'Input Parameters'!$E$20,'Input Parameters'!$F$20)</f>
        <v>287.00676371190877</v>
      </c>
      <c r="H2351" s="57">
        <f ca="1">EXP(E2351*(1/'Input Parameters'!$E$23-1/G2351))</f>
        <v>0.72222655329342678</v>
      </c>
      <c r="I2351" s="10">
        <f t="shared" ca="1" si="336"/>
        <v>1.9365425980950146E-2</v>
      </c>
      <c r="J2351" s="30">
        <f ca="1">_xlfn.BETA.INV(I2351,'Input Parameters'!$L$26,'Input Parameters'!$M$26,'Input Parameters'!$J$26,'Input Parameters'!$K$26)</f>
        <v>0.31782792727968873</v>
      </c>
      <c r="K2351" s="168">
        <f ca="1">('Input Parameters'!$E$27/'Input Parameters'!$E$38)^$J2351</f>
        <v>0.10230596765400619</v>
      </c>
      <c r="L2351" s="69">
        <f ca="1">$H2351*$C2351*'Input Parameters'!$E$25*K2351</f>
        <v>9.0707778446928664</v>
      </c>
      <c r="M2351" s="24">
        <f t="shared" ca="1" si="337"/>
        <v>0.53281653608320323</v>
      </c>
      <c r="N2351" s="15">
        <f ca="1">_xlfn.NORM.INV(M2351,'Input Parameters'!$E$29,'Input Parameters'!$F$29)</f>
        <v>0.10000823518452608</v>
      </c>
      <c r="O2351" s="8">
        <f t="shared" ca="1" si="338"/>
        <v>0.27029956019572265</v>
      </c>
      <c r="P2351" s="30">
        <f ca="1">_xlfn.LOGNORM.INV(O2351,'Input Parameters'!$H$30,'Input Parameters'!$I$30)</f>
        <v>2.0097037403603975</v>
      </c>
      <c r="Q2351" s="10">
        <f t="shared" ca="1" si="339"/>
        <v>0.6875347421788679</v>
      </c>
      <c r="R2351" s="30">
        <f>IF('Input Parameters'!$E$32=0,0,_xlfn.BETA.INV(Q2351,'Input Parameters'!$L$32,'Input Parameters'!$M$32,'Input Parameters'!$J$32,'Input Parameters'!$K$32))</f>
        <v>0</v>
      </c>
      <c r="S2351" s="10">
        <f t="shared" ca="1" si="340"/>
        <v>0.7732109866546697</v>
      </c>
      <c r="T2351" s="26">
        <f ca="1">_xlfn.LOGNORM.INV(S2351,'Input Parameters'!$H$34,'Input Parameters'!$I$34)</f>
        <v>55.338246430838659</v>
      </c>
      <c r="U2351" s="10">
        <f t="shared" ca="1" si="341"/>
        <v>0.5681547043493913</v>
      </c>
      <c r="V2351" s="30">
        <f ca="1">_xlfn.BETA.INV(U2351,'Input Parameters'!$L$36,'Input Parameters'!$M$36,'Input Parameters'!$J$36,'Input Parameters'!$K$36)</f>
        <v>0.61247278412191597</v>
      </c>
      <c r="W2351" s="2">
        <f ca="1">N2351+(P2351-N2351)*(1-ERF((T2351-R2351)/(2*SQRT(L2351*'Input Parameters'!$E$38))))</f>
        <v>0.4702272753779333</v>
      </c>
      <c r="X2351">
        <f t="shared" ca="1" si="342"/>
        <v>1</v>
      </c>
      <c r="Y2351" s="7"/>
    </row>
    <row r="2352" spans="1:25" ht="15" customHeight="1" x14ac:dyDescent="0.25">
      <c r="A2352" s="139">
        <v>2345</v>
      </c>
      <c r="B2352" s="10">
        <f t="shared" ca="1" si="333"/>
        <v>0.83134459928146298</v>
      </c>
      <c r="C2352" s="60">
        <f ca="1">_xlfn.NORM.INV(B2352,'Input Parameters'!$E$15,'Input Parameters'!$F$15)</f>
        <v>322.96538789853213</v>
      </c>
      <c r="D2352" s="10">
        <f t="shared" ca="1" si="334"/>
        <v>0.41185319146528121</v>
      </c>
      <c r="E2352" s="62">
        <f ca="1">IF(_xlfn.NORM.INV(D2352,'Input Parameters'!$E$17,'Input Parameters'!$F$17)&lt;3500,3500,IF(_xlfn.NORM.INV(D2352,'Input Parameters'!$E$17,'Input Parameters'!$F$17)&gt;5500,5500,_xlfn.NORM.INV(D2352,'Input Parameters'!$E$17,'Input Parameters'!$F$17)))</f>
        <v>4644.0536837753762</v>
      </c>
      <c r="F2352" s="10">
        <f t="shared" ca="1" si="335"/>
        <v>0.44303813392467994</v>
      </c>
      <c r="G2352" s="64">
        <f ca="1">_xlfn.NORM.INV(F2352,'Input Parameters'!$E$20,'Input Parameters'!$F$20)</f>
        <v>281.69008523047586</v>
      </c>
      <c r="H2352" s="57">
        <f ca="1">EXP(E2352*(1/'Input Parameters'!$E$23-1/G2352))</f>
        <v>0.53127612069325114</v>
      </c>
      <c r="I2352" s="10">
        <f t="shared" ca="1" si="336"/>
        <v>0.94583647633021417</v>
      </c>
      <c r="J2352" s="30">
        <f ca="1">_xlfn.BETA.INV(I2352,'Input Parameters'!$L$26,'Input Parameters'!$M$26,'Input Parameters'!$J$26,'Input Parameters'!$K$26)</f>
        <v>0.87278221623152918</v>
      </c>
      <c r="K2352" s="168">
        <f ca="1">('Input Parameters'!$E$27/'Input Parameters'!$E$38)^$J2352</f>
        <v>1.9103141550516748E-3</v>
      </c>
      <c r="L2352" s="69">
        <f ca="1">$H2352*$C2352*'Input Parameters'!$E$25*K2352</f>
        <v>0.32777895886281655</v>
      </c>
      <c r="M2352" s="24">
        <f t="shared" ca="1" si="337"/>
        <v>0.76513839311725462</v>
      </c>
      <c r="N2352" s="15">
        <f ca="1">_xlfn.NORM.INV(M2352,'Input Parameters'!$E$29,'Input Parameters'!$F$29)</f>
        <v>0.10007229294751233</v>
      </c>
      <c r="O2352" s="8">
        <f t="shared" ca="1" si="338"/>
        <v>5.4251145669064749E-2</v>
      </c>
      <c r="P2352" s="30">
        <f ca="1">_xlfn.LOGNORM.INV(O2352,'Input Parameters'!$H$30,'Input Parameters'!$I$30)</f>
        <v>1.2572007996918904</v>
      </c>
      <c r="Q2352" s="10">
        <f t="shared" ca="1" si="339"/>
        <v>0.73830494981515649</v>
      </c>
      <c r="R2352" s="30">
        <f>IF('Input Parameters'!$E$32=0,0,_xlfn.BETA.INV(Q2352,'Input Parameters'!$L$32,'Input Parameters'!$M$32,'Input Parameters'!$J$32,'Input Parameters'!$K$32))</f>
        <v>0</v>
      </c>
      <c r="S2352" s="10">
        <f t="shared" ca="1" si="340"/>
        <v>0.36064250570904477</v>
      </c>
      <c r="T2352" s="26">
        <f ca="1">_xlfn.LOGNORM.INV(S2352,'Input Parameters'!$H$34,'Input Parameters'!$I$34)</f>
        <v>48.217607314641484</v>
      </c>
      <c r="U2352" s="10">
        <f t="shared" ca="1" si="341"/>
        <v>0.60782313169464963</v>
      </c>
      <c r="V2352" s="30">
        <f ca="1">_xlfn.BETA.INV(U2352,'Input Parameters'!$L$36,'Input Parameters'!$M$36,'Input Parameters'!$J$36,'Input Parameters'!$K$36)</f>
        <v>0.62865635292987054</v>
      </c>
      <c r="W2352" s="2">
        <f ca="1">N2352+(P2352-N2352)*(1-ERF((T2352-R2352)/(2*SQRT(L2352*'Input Parameters'!$E$38))))</f>
        <v>0.10007229595224947</v>
      </c>
      <c r="X2352">
        <f t="shared" ca="1" si="342"/>
        <v>1</v>
      </c>
      <c r="Y2352" s="7"/>
    </row>
    <row r="2353" spans="1:25" ht="15" customHeight="1" x14ac:dyDescent="0.25">
      <c r="A2353" s="139">
        <v>2346</v>
      </c>
      <c r="B2353" s="10">
        <f t="shared" ca="1" si="333"/>
        <v>0.54545319817177651</v>
      </c>
      <c r="C2353" s="60">
        <f ca="1">_xlfn.NORM.INV(B2353,'Input Parameters'!$E$15,'Input Parameters'!$F$15)</f>
        <v>277.15510968102853</v>
      </c>
      <c r="D2353" s="10">
        <f t="shared" ca="1" si="334"/>
        <v>0.99124099729399773</v>
      </c>
      <c r="E2353" s="62">
        <f ca="1">IF(_xlfn.NORM.INV(D2353,'Input Parameters'!$E$17,'Input Parameters'!$F$17)&lt;3500,3500,IF(_xlfn.NORM.INV(D2353,'Input Parameters'!$E$17,'Input Parameters'!$F$17)&gt;5500,5500,_xlfn.NORM.INV(D2353,'Input Parameters'!$E$17,'Input Parameters'!$F$17)))</f>
        <v>5500</v>
      </c>
      <c r="F2353" s="10">
        <f t="shared" ca="1" si="335"/>
        <v>0.18202781295343728</v>
      </c>
      <c r="G2353" s="64">
        <f ca="1">_xlfn.NORM.INV(F2353,'Input Parameters'!$E$20,'Input Parameters'!$F$20)</f>
        <v>276.56864937912104</v>
      </c>
      <c r="H2353" s="57">
        <f ca="1">EXP(E2353*(1/'Input Parameters'!$E$23-1/G2353))</f>
        <v>0.32935987365609204</v>
      </c>
      <c r="I2353" s="10">
        <f t="shared" ca="1" si="336"/>
        <v>0.62455093059373168</v>
      </c>
      <c r="J2353" s="30">
        <f ca="1">_xlfn.BETA.INV(I2353,'Input Parameters'!$L$26,'Input Parameters'!$M$26,'Input Parameters'!$J$26,'Input Parameters'!$K$26)</f>
        <v>0.71105490891696144</v>
      </c>
      <c r="K2353" s="168">
        <f ca="1">('Input Parameters'!$E$27/'Input Parameters'!$E$38)^$J2353</f>
        <v>6.0942245345945298E-3</v>
      </c>
      <c r="L2353" s="69">
        <f ca="1">$H2353*$C2353*'Input Parameters'!$E$25*K2353</f>
        <v>0.55630380237013799</v>
      </c>
      <c r="M2353" s="24">
        <f t="shared" ca="1" si="337"/>
        <v>0.51717155540454463</v>
      </c>
      <c r="N2353" s="15">
        <f ca="1">_xlfn.NORM.INV(M2353,'Input Parameters'!$E$29,'Input Parameters'!$F$29)</f>
        <v>0.10000430560056094</v>
      </c>
      <c r="O2353" s="8">
        <f t="shared" ca="1" si="338"/>
        <v>0.57787939203566896</v>
      </c>
      <c r="P2353" s="30">
        <f ca="1">_xlfn.LOGNORM.INV(O2353,'Input Parameters'!$H$30,'Input Parameters'!$I$30)</f>
        <v>2.9442373398531108</v>
      </c>
      <c r="Q2353" s="10">
        <f t="shared" ca="1" si="339"/>
        <v>0.95417517766476723</v>
      </c>
      <c r="R2353" s="30">
        <f>IF('Input Parameters'!$E$32=0,0,_xlfn.BETA.INV(Q2353,'Input Parameters'!$L$32,'Input Parameters'!$M$32,'Input Parameters'!$J$32,'Input Parameters'!$K$32))</f>
        <v>0</v>
      </c>
      <c r="S2353" s="10">
        <f t="shared" ca="1" si="340"/>
        <v>0.17569249414669541</v>
      </c>
      <c r="T2353" s="26">
        <f ca="1">_xlfn.LOGNORM.INV(S2353,'Input Parameters'!$H$34,'Input Parameters'!$I$34)</f>
        <v>44.885158924259521</v>
      </c>
      <c r="U2353" s="10">
        <f t="shared" ca="1" si="341"/>
        <v>0.11714761977199484</v>
      </c>
      <c r="V2353" s="30">
        <f ca="1">_xlfn.BETA.INV(U2353,'Input Parameters'!$L$36,'Input Parameters'!$M$36,'Input Parameters'!$J$36,'Input Parameters'!$K$36)</f>
        <v>0.42716424447457024</v>
      </c>
      <c r="W2353" s="2">
        <f ca="1">N2353+(P2353-N2353)*(1-ERF((T2353-R2353)/(2*SQRT(L2353*'Input Parameters'!$E$38))))</f>
        <v>0.1000636802551756</v>
      </c>
      <c r="X2353">
        <f t="shared" ca="1" si="342"/>
        <v>1</v>
      </c>
      <c r="Y2353" s="7"/>
    </row>
    <row r="2354" spans="1:25" ht="15" customHeight="1" x14ac:dyDescent="0.25">
      <c r="A2354" s="139">
        <v>2347</v>
      </c>
      <c r="B2354" s="10">
        <f t="shared" ca="1" si="333"/>
        <v>0.28497208335010005</v>
      </c>
      <c r="C2354" s="60">
        <f ca="1">_xlfn.NORM.INV(B2354,'Input Parameters'!$E$15,'Input Parameters'!$F$15)</f>
        <v>240.17807885354583</v>
      </c>
      <c r="D2354" s="10">
        <f t="shared" ca="1" si="334"/>
        <v>8.7813786447209607E-2</v>
      </c>
      <c r="E2354" s="62">
        <f ca="1">IF(_xlfn.NORM.INV(D2354,'Input Parameters'!$E$17,'Input Parameters'!$F$17)&lt;3500,3500,IF(_xlfn.NORM.INV(D2354,'Input Parameters'!$E$17,'Input Parameters'!$F$17)&gt;5500,5500,_xlfn.NORM.INV(D2354,'Input Parameters'!$E$17,'Input Parameters'!$F$17)))</f>
        <v>3851.9612156101584</v>
      </c>
      <c r="F2354" s="10">
        <f t="shared" ca="1" si="335"/>
        <v>0.56550058369499867</v>
      </c>
      <c r="G2354" s="64">
        <f ca="1">_xlfn.NORM.INV(F2354,'Input Parameters'!$E$20,'Input Parameters'!$F$20)</f>
        <v>283.75503309868645</v>
      </c>
      <c r="H2354" s="57">
        <f ca="1">EXP(E2354*(1/'Input Parameters'!$E$23-1/G2354))</f>
        <v>0.65371338517733779</v>
      </c>
      <c r="I2354" s="10">
        <f t="shared" ca="1" si="336"/>
        <v>0.5703780873958556</v>
      </c>
      <c r="J2354" s="30">
        <f ca="1">_xlfn.BETA.INV(I2354,'Input Parameters'!$L$26,'Input Parameters'!$M$26,'Input Parameters'!$J$26,'Input Parameters'!$K$26)</f>
        <v>0.68950406120024876</v>
      </c>
      <c r="K2354" s="168">
        <f ca="1">('Input Parameters'!$E$27/'Input Parameters'!$E$38)^$J2354</f>
        <v>7.1130154492482804E-3</v>
      </c>
      <c r="L2354" s="69">
        <f ca="1">$H2354*$C2354*'Input Parameters'!$E$25*K2354</f>
        <v>1.116797662080887</v>
      </c>
      <c r="M2354" s="24">
        <f t="shared" ca="1" si="337"/>
        <v>0.37119837592495575</v>
      </c>
      <c r="N2354" s="15">
        <f ca="1">_xlfn.NORM.INV(M2354,'Input Parameters'!$E$29,'Input Parameters'!$F$29)</f>
        <v>9.99671318913882E-2</v>
      </c>
      <c r="O2354" s="8">
        <f t="shared" ca="1" si="338"/>
        <v>0.38851405414255158</v>
      </c>
      <c r="P2354" s="30">
        <f ca="1">_xlfn.LOGNORM.INV(O2354,'Input Parameters'!$H$30,'Input Parameters'!$I$30)</f>
        <v>2.3472985496065522</v>
      </c>
      <c r="Q2354" s="10">
        <f t="shared" ca="1" si="339"/>
        <v>0.63502489106401638</v>
      </c>
      <c r="R2354" s="30">
        <f>IF('Input Parameters'!$E$32=0,0,_xlfn.BETA.INV(Q2354,'Input Parameters'!$L$32,'Input Parameters'!$M$32,'Input Parameters'!$J$32,'Input Parameters'!$K$32))</f>
        <v>0</v>
      </c>
      <c r="S2354" s="10">
        <f t="shared" ca="1" si="340"/>
        <v>0.25097754478066159</v>
      </c>
      <c r="T2354" s="26">
        <f ca="1">_xlfn.LOGNORM.INV(S2354,'Input Parameters'!$H$34,'Input Parameters'!$I$34)</f>
        <v>46.3648794545743</v>
      </c>
      <c r="U2354" s="10">
        <f t="shared" ca="1" si="341"/>
        <v>0.6421818443069669</v>
      </c>
      <c r="V2354" s="30">
        <f ca="1">_xlfn.BETA.INV(U2354,'Input Parameters'!$L$36,'Input Parameters'!$M$36,'Input Parameters'!$J$36,'Input Parameters'!$K$36)</f>
        <v>0.64327988942859426</v>
      </c>
      <c r="W2354" s="2">
        <f ca="1">N2354+(P2354-N2354)*(1-ERF((T2354-R2354)/(2*SQRT(L2354*'Input Parameters'!$E$38))))</f>
        <v>0.10428220831929394</v>
      </c>
      <c r="X2354">
        <f t="shared" ca="1" si="342"/>
        <v>1</v>
      </c>
      <c r="Y2354" s="7"/>
    </row>
    <row r="2355" spans="1:25" ht="15" customHeight="1" x14ac:dyDescent="0.25">
      <c r="A2355" s="139">
        <v>2348</v>
      </c>
      <c r="B2355" s="10">
        <f t="shared" ca="1" si="333"/>
        <v>0.78998819111158469</v>
      </c>
      <c r="C2355" s="60">
        <f ca="1">_xlfn.NORM.INV(B2355,'Input Parameters'!$E$15,'Input Parameters'!$F$15)</f>
        <v>314.66772095540932</v>
      </c>
      <c r="D2355" s="10">
        <f t="shared" ca="1" si="334"/>
        <v>0.87518666639184095</v>
      </c>
      <c r="E2355" s="62">
        <f ca="1">IF(_xlfn.NORM.INV(D2355,'Input Parameters'!$E$17,'Input Parameters'!$F$17)&lt;3500,3500,IF(_xlfn.NORM.INV(D2355,'Input Parameters'!$E$17,'Input Parameters'!$F$17)&gt;5500,5500,_xlfn.NORM.INV(D2355,'Input Parameters'!$E$17,'Input Parameters'!$F$17)))</f>
        <v>5500</v>
      </c>
      <c r="F2355" s="10">
        <f t="shared" ca="1" si="335"/>
        <v>0.63129104932235869</v>
      </c>
      <c r="G2355" s="64">
        <f ca="1">_xlfn.NORM.INV(F2355,'Input Parameters'!$E$20,'Input Parameters'!$F$20)</f>
        <v>284.8963402723341</v>
      </c>
      <c r="H2355" s="57">
        <f ca="1">EXP(E2355*(1/'Input Parameters'!$E$23-1/G2355))</f>
        <v>0.58901236174719063</v>
      </c>
      <c r="I2355" s="10">
        <f t="shared" ca="1" si="336"/>
        <v>0.16910633662688457</v>
      </c>
      <c r="J2355" s="30">
        <f ca="1">_xlfn.BETA.INV(I2355,'Input Parameters'!$L$26,'Input Parameters'!$M$26,'Input Parameters'!$J$26,'Input Parameters'!$K$26)</f>
        <v>0.49992130377852606</v>
      </c>
      <c r="K2355" s="168">
        <f ca="1">('Input Parameters'!$E$27/'Input Parameters'!$E$38)^$J2355</f>
        <v>2.7710402675638027E-2</v>
      </c>
      <c r="L2355" s="69">
        <f ca="1">$H2355*$C2355*'Input Parameters'!$E$25*K2355</f>
        <v>5.1359340813068828</v>
      </c>
      <c r="M2355" s="24">
        <f t="shared" ca="1" si="337"/>
        <v>0.85693513538079236</v>
      </c>
      <c r="N2355" s="15">
        <f ca="1">_xlfn.NORM.INV(M2355,'Input Parameters'!$E$29,'Input Parameters'!$F$29)</f>
        <v>0.10010666504072765</v>
      </c>
      <c r="O2355" s="8">
        <f t="shared" ca="1" si="338"/>
        <v>0.66821177183293856</v>
      </c>
      <c r="P2355" s="30">
        <f ca="1">_xlfn.LOGNORM.INV(O2355,'Input Parameters'!$H$30,'Input Parameters'!$I$30)</f>
        <v>3.2953652099938728</v>
      </c>
      <c r="Q2355" s="10">
        <f t="shared" ca="1" si="339"/>
        <v>0.85746034015716133</v>
      </c>
      <c r="R2355" s="30">
        <f>IF('Input Parameters'!$E$32=0,0,_xlfn.BETA.INV(Q2355,'Input Parameters'!$L$32,'Input Parameters'!$M$32,'Input Parameters'!$J$32,'Input Parameters'!$K$32))</f>
        <v>0</v>
      </c>
      <c r="S2355" s="10">
        <f t="shared" ca="1" si="340"/>
        <v>0.92451162358765748</v>
      </c>
      <c r="T2355" s="26">
        <f ca="1">_xlfn.LOGNORM.INV(S2355,'Input Parameters'!$H$34,'Input Parameters'!$I$34)</f>
        <v>60.27757596333182</v>
      </c>
      <c r="U2355" s="10">
        <f t="shared" ca="1" si="341"/>
        <v>0.30128805562047456</v>
      </c>
      <c r="V2355" s="30">
        <f ca="1">_xlfn.BETA.INV(U2355,'Input Parameters'!$L$36,'Input Parameters'!$M$36,'Input Parameters'!$J$36,'Input Parameters'!$K$36)</f>
        <v>0.51070365885329516</v>
      </c>
      <c r="W2355" s="2">
        <f ca="1">N2355+(P2355-N2355)*(1-ERF((T2355-R2355)/(2*SQRT(L2355*'Input Parameters'!$E$38))))</f>
        <v>0.29184115881087247</v>
      </c>
      <c r="X2355">
        <f t="shared" ca="1" si="342"/>
        <v>1</v>
      </c>
      <c r="Y2355" s="7"/>
    </row>
    <row r="2356" spans="1:25" ht="15" customHeight="1" x14ac:dyDescent="0.25">
      <c r="A2356" s="139">
        <v>2349</v>
      </c>
      <c r="B2356" s="10">
        <f t="shared" ca="1" si="333"/>
        <v>0.11600351357498828</v>
      </c>
      <c r="C2356" s="60">
        <f ca="1">_xlfn.NORM.INV(B2356,'Input Parameters'!$E$15,'Input Parameters'!$F$15)</f>
        <v>206.1949408714261</v>
      </c>
      <c r="D2356" s="10">
        <f t="shared" ca="1" si="334"/>
        <v>0.87990107452471489</v>
      </c>
      <c r="E2356" s="62">
        <f ca="1">IF(_xlfn.NORM.INV(D2356,'Input Parameters'!$E$17,'Input Parameters'!$F$17)&lt;3500,3500,IF(_xlfn.NORM.INV(D2356,'Input Parameters'!$E$17,'Input Parameters'!$F$17)&gt;5500,5500,_xlfn.NORM.INV(D2356,'Input Parameters'!$E$17,'Input Parameters'!$F$17)))</f>
        <v>5500</v>
      </c>
      <c r="F2356" s="10">
        <f t="shared" ca="1" si="335"/>
        <v>0.76431661987171073</v>
      </c>
      <c r="G2356" s="64">
        <f ca="1">_xlfn.NORM.INV(F2356,'Input Parameters'!$E$20,'Input Parameters'!$F$20)</f>
        <v>287.47572205667183</v>
      </c>
      <c r="H2356" s="57">
        <f ca="1">EXP(E2356*(1/'Input Parameters'!$E$23-1/G2356))</f>
        <v>0.70040873794695058</v>
      </c>
      <c r="I2356" s="10">
        <f t="shared" ca="1" si="336"/>
        <v>5.487236930688133E-2</v>
      </c>
      <c r="J2356" s="30">
        <f ca="1">_xlfn.BETA.INV(I2356,'Input Parameters'!$L$26,'Input Parameters'!$M$26,'Input Parameters'!$J$26,'Input Parameters'!$K$26)</f>
        <v>0.39165432191108379</v>
      </c>
      <c r="K2356" s="168">
        <f ca="1">('Input Parameters'!$E$27/'Input Parameters'!$E$38)^$J2356</f>
        <v>6.0244394068765396E-2</v>
      </c>
      <c r="L2356" s="69">
        <f ca="1">$H2356*$C2356*'Input Parameters'!$E$25*K2356</f>
        <v>8.7005398702569998</v>
      </c>
      <c r="M2356" s="24">
        <f t="shared" ca="1" si="337"/>
        <v>0.38609971498270335</v>
      </c>
      <c r="N2356" s="15">
        <f ca="1">_xlfn.NORM.INV(M2356,'Input Parameters'!$E$29,'Input Parameters'!$F$29)</f>
        <v>9.9971050084961544E-2</v>
      </c>
      <c r="O2356" s="8">
        <f t="shared" ca="1" si="338"/>
        <v>0.42358776241966434</v>
      </c>
      <c r="P2356" s="30">
        <f ca="1">_xlfn.LOGNORM.INV(O2356,'Input Parameters'!$H$30,'Input Parameters'!$I$30)</f>
        <v>2.4497883914880294</v>
      </c>
      <c r="Q2356" s="10">
        <f t="shared" ca="1" si="339"/>
        <v>0.84597265386341969</v>
      </c>
      <c r="R2356" s="30">
        <f>IF('Input Parameters'!$E$32=0,0,_xlfn.BETA.INV(Q2356,'Input Parameters'!$L$32,'Input Parameters'!$M$32,'Input Parameters'!$J$32,'Input Parameters'!$K$32))</f>
        <v>0</v>
      </c>
      <c r="S2356" s="10">
        <f t="shared" ca="1" si="340"/>
        <v>0.20041603920753237</v>
      </c>
      <c r="T2356" s="26">
        <f ca="1">_xlfn.LOGNORM.INV(S2356,'Input Parameters'!$H$34,'Input Parameters'!$I$34)</f>
        <v>45.400995632466959</v>
      </c>
      <c r="U2356" s="10">
        <f t="shared" ca="1" si="341"/>
        <v>0.39083913868509779</v>
      </c>
      <c r="V2356" s="30">
        <f ca="1">_xlfn.BETA.INV(U2356,'Input Parameters'!$L$36,'Input Parameters'!$M$36,'Input Parameters'!$J$36,'Input Parameters'!$K$36)</f>
        <v>0.54481972564302206</v>
      </c>
      <c r="W2356" s="2">
        <f ca="1">N2356+(P2356-N2356)*(1-ERF((T2356-R2356)/(2*SQRT(L2356*'Input Parameters'!$E$38))))</f>
        <v>0.7495334255075824</v>
      </c>
      <c r="X2356">
        <f t="shared" ca="1" si="342"/>
        <v>0</v>
      </c>
      <c r="Y2356" s="7"/>
    </row>
    <row r="2357" spans="1:25" ht="15" customHeight="1" x14ac:dyDescent="0.25">
      <c r="A2357" s="139">
        <v>2350</v>
      </c>
      <c r="B2357" s="10">
        <f t="shared" ca="1" si="333"/>
        <v>9.9122245456433777E-2</v>
      </c>
      <c r="C2357" s="60">
        <f ca="1">_xlfn.NORM.INV(B2357,'Input Parameters'!$E$15,'Input Parameters'!$F$15)</f>
        <v>201.24359020883648</v>
      </c>
      <c r="D2357" s="10">
        <f t="shared" ca="1" si="334"/>
        <v>0.34056589119348668</v>
      </c>
      <c r="E2357" s="62">
        <f ca="1">IF(_xlfn.NORM.INV(D2357,'Input Parameters'!$E$17,'Input Parameters'!$F$17)&lt;3500,3500,IF(_xlfn.NORM.INV(D2357,'Input Parameters'!$E$17,'Input Parameters'!$F$17)&gt;5500,5500,_xlfn.NORM.INV(D2357,'Input Parameters'!$E$17,'Input Parameters'!$F$17)))</f>
        <v>4512.3565591511733</v>
      </c>
      <c r="F2357" s="10">
        <f t="shared" ca="1" si="335"/>
        <v>6.6767057863045709E-2</v>
      </c>
      <c r="G2357" s="64">
        <f ca="1">_xlfn.NORM.INV(F2357,'Input Parameters'!$E$20,'Input Parameters'!$F$20)</f>
        <v>272.59792288172378</v>
      </c>
      <c r="H2357" s="57">
        <f ca="1">EXP(E2357*(1/'Input Parameters'!$E$23-1/G2357))</f>
        <v>0.3170084397154293</v>
      </c>
      <c r="I2357" s="10">
        <f t="shared" ca="1" si="336"/>
        <v>0.63329532310487457</v>
      </c>
      <c r="J2357" s="30">
        <f ca="1">_xlfn.BETA.INV(I2357,'Input Parameters'!$L$26,'Input Parameters'!$M$26,'Input Parameters'!$J$26,'Input Parameters'!$K$26)</f>
        <v>0.71455286785908689</v>
      </c>
      <c r="K2357" s="168">
        <f ca="1">('Input Parameters'!$E$27/'Input Parameters'!$E$38)^$J2357</f>
        <v>5.9432170785759207E-3</v>
      </c>
      <c r="L2357" s="69">
        <f ca="1">$H2357*$C2357*'Input Parameters'!$E$25*K2357</f>
        <v>0.37915298069323233</v>
      </c>
      <c r="M2357" s="24">
        <f t="shared" ca="1" si="337"/>
        <v>0.35492927413439257</v>
      </c>
      <c r="N2357" s="15">
        <f ca="1">_xlfn.NORM.INV(M2357,'Input Parameters'!$E$29,'Input Parameters'!$F$29)</f>
        <v>9.9962795392968595E-2</v>
      </c>
      <c r="O2357" s="8">
        <f t="shared" ca="1" si="338"/>
        <v>0.59350009628410261</v>
      </c>
      <c r="P2357" s="30">
        <f ca="1">_xlfn.LOGNORM.INV(O2357,'Input Parameters'!$H$30,'Input Parameters'!$I$30)</f>
        <v>3.0005208540849546</v>
      </c>
      <c r="Q2357" s="10">
        <f t="shared" ca="1" si="339"/>
        <v>0.35407558517970461</v>
      </c>
      <c r="R2357" s="30">
        <f>IF('Input Parameters'!$E$32=0,0,_xlfn.BETA.INV(Q2357,'Input Parameters'!$L$32,'Input Parameters'!$M$32,'Input Parameters'!$J$32,'Input Parameters'!$K$32))</f>
        <v>0</v>
      </c>
      <c r="S2357" s="10">
        <f t="shared" ca="1" si="340"/>
        <v>0.46723164010450513</v>
      </c>
      <c r="T2357" s="26">
        <f ca="1">_xlfn.LOGNORM.INV(S2357,'Input Parameters'!$H$34,'Input Parameters'!$I$34)</f>
        <v>49.89422388423823</v>
      </c>
      <c r="U2357" s="10">
        <f t="shared" ca="1" si="341"/>
        <v>0.89339960686887776</v>
      </c>
      <c r="V2357" s="30">
        <f ca="1">_xlfn.BETA.INV(U2357,'Input Parameters'!$L$36,'Input Parameters'!$M$36,'Input Parameters'!$J$36,'Input Parameters'!$K$36)</f>
        <v>0.79544184339384594</v>
      </c>
      <c r="W2357" s="2">
        <f ca="1">N2357+(P2357-N2357)*(1-ERF((T2357-R2357)/(2*SQRT(L2357*'Input Parameters'!$E$38))))</f>
        <v>9.9962824583753287E-2</v>
      </c>
      <c r="X2357">
        <f t="shared" ca="1" si="342"/>
        <v>1</v>
      </c>
      <c r="Y2357" s="7"/>
    </row>
    <row r="2358" spans="1:25" ht="15" customHeight="1" x14ac:dyDescent="0.25">
      <c r="A2358" s="139">
        <v>2351</v>
      </c>
      <c r="B2358" s="10">
        <f t="shared" ca="1" si="333"/>
        <v>8.9326116611108008E-2</v>
      </c>
      <c r="C2358" s="60">
        <f ca="1">_xlfn.NORM.INV(B2358,'Input Parameters'!$E$15,'Input Parameters'!$F$15)</f>
        <v>198.08155373130117</v>
      </c>
      <c r="D2358" s="10">
        <f t="shared" ca="1" si="334"/>
        <v>3.2206977978238571E-2</v>
      </c>
      <c r="E2358" s="62">
        <f ca="1">IF(_xlfn.NORM.INV(D2358,'Input Parameters'!$E$17,'Input Parameters'!$F$17)&lt;3500,3500,IF(_xlfn.NORM.INV(D2358,'Input Parameters'!$E$17,'Input Parameters'!$F$17)&gt;5500,5500,_xlfn.NORM.INV(D2358,'Input Parameters'!$E$17,'Input Parameters'!$F$17)))</f>
        <v>3505.4873331856261</v>
      </c>
      <c r="F2358" s="10">
        <f t="shared" ca="1" si="335"/>
        <v>0.75536243062563013</v>
      </c>
      <c r="G2358" s="64">
        <f ca="1">_xlfn.NORM.INV(F2358,'Input Parameters'!$E$20,'Input Parameters'!$F$20)</f>
        <v>287.28279661944009</v>
      </c>
      <c r="H2358" s="57">
        <f ca="1">EXP(E2358*(1/'Input Parameters'!$E$23-1/G2358))</f>
        <v>0.79045409658858112</v>
      </c>
      <c r="I2358" s="10">
        <f t="shared" ca="1" si="336"/>
        <v>0.82862586196210064</v>
      </c>
      <c r="J2358" s="30">
        <f ca="1">_xlfn.BETA.INV(I2358,'Input Parameters'!$L$26,'Input Parameters'!$M$26,'Input Parameters'!$J$26,'Input Parameters'!$K$26)</f>
        <v>0.79930090028245315</v>
      </c>
      <c r="K2358" s="168">
        <f ca="1">('Input Parameters'!$E$27/'Input Parameters'!$E$38)^$J2358</f>
        <v>3.2360418527222147E-3</v>
      </c>
      <c r="L2358" s="69">
        <f ca="1">$H2358*$C2358*'Input Parameters'!$E$25*K2358</f>
        <v>0.50668123252336972</v>
      </c>
      <c r="M2358" s="24">
        <f t="shared" ca="1" si="337"/>
        <v>0.7801572982042041</v>
      </c>
      <c r="N2358" s="15">
        <f ca="1">_xlfn.NORM.INV(M2358,'Input Parameters'!$E$29,'Input Parameters'!$F$29)</f>
        <v>0.10007727245681011</v>
      </c>
      <c r="O2358" s="8">
        <f t="shared" ca="1" si="338"/>
        <v>0.43407547256652623</v>
      </c>
      <c r="P2358" s="30">
        <f ca="1">_xlfn.LOGNORM.INV(O2358,'Input Parameters'!$H$30,'Input Parameters'!$I$30)</f>
        <v>2.4809007695494065</v>
      </c>
      <c r="Q2358" s="10">
        <f t="shared" ca="1" si="339"/>
        <v>0.39632775467350478</v>
      </c>
      <c r="R2358" s="30">
        <f>IF('Input Parameters'!$E$32=0,0,_xlfn.BETA.INV(Q2358,'Input Parameters'!$L$32,'Input Parameters'!$M$32,'Input Parameters'!$J$32,'Input Parameters'!$K$32))</f>
        <v>0</v>
      </c>
      <c r="S2358" s="10">
        <f t="shared" ca="1" si="340"/>
        <v>0.59063519824464195</v>
      </c>
      <c r="T2358" s="26">
        <f ca="1">_xlfn.LOGNORM.INV(S2358,'Input Parameters'!$H$34,'Input Parameters'!$I$34)</f>
        <v>51.866893696780203</v>
      </c>
      <c r="U2358" s="10">
        <f t="shared" ca="1" si="341"/>
        <v>0.87222406053515045</v>
      </c>
      <c r="V2358" s="30">
        <f ca="1">_xlfn.BETA.INV(U2358,'Input Parameters'!$L$36,'Input Parameters'!$M$36,'Input Parameters'!$J$36,'Input Parameters'!$K$36)</f>
        <v>0.77594851163955147</v>
      </c>
      <c r="W2358" s="2">
        <f ca="1">N2358+(P2358-N2358)*(1-ERF((T2358-R2358)/(2*SQRT(L2358*'Input Parameters'!$E$38))))</f>
        <v>0.10007788480954868</v>
      </c>
      <c r="X2358">
        <f t="shared" ca="1" si="342"/>
        <v>1</v>
      </c>
      <c r="Y2358" s="7"/>
    </row>
    <row r="2359" spans="1:25" ht="15" customHeight="1" x14ac:dyDescent="0.25">
      <c r="A2359" s="139">
        <v>2352</v>
      </c>
      <c r="B2359" s="10">
        <f t="shared" ca="1" si="333"/>
        <v>0.42897702562268036</v>
      </c>
      <c r="C2359" s="60">
        <f ca="1">_xlfn.NORM.INV(B2359,'Input Parameters'!$E$15,'Input Parameters'!$F$15)</f>
        <v>261.2677026562115</v>
      </c>
      <c r="D2359" s="10">
        <f t="shared" ca="1" si="334"/>
        <v>0.49512232389389821</v>
      </c>
      <c r="E2359" s="62">
        <f ca="1">IF(_xlfn.NORM.INV(D2359,'Input Parameters'!$E$17,'Input Parameters'!$F$17)&lt;3500,3500,IF(_xlfn.NORM.INV(D2359,'Input Parameters'!$E$17,'Input Parameters'!$F$17)&gt;5500,5500,_xlfn.NORM.INV(D2359,'Input Parameters'!$E$17,'Input Parameters'!$F$17)))</f>
        <v>4791.441222165894</v>
      </c>
      <c r="F2359" s="10">
        <f t="shared" ca="1" si="335"/>
        <v>0.62088543831475296</v>
      </c>
      <c r="G2359" s="64">
        <f ca="1">_xlfn.NORM.INV(F2359,'Input Parameters'!$E$20,'Input Parameters'!$F$20)</f>
        <v>284.71230752895912</v>
      </c>
      <c r="H2359" s="57">
        <f ca="1">EXP(E2359*(1/'Input Parameters'!$E$23-1/G2359))</f>
        <v>0.62376043067088183</v>
      </c>
      <c r="I2359" s="10">
        <f t="shared" ca="1" si="336"/>
        <v>0.84647469291777899</v>
      </c>
      <c r="J2359" s="30">
        <f ca="1">_xlfn.BETA.INV(I2359,'Input Parameters'!$L$26,'Input Parameters'!$M$26,'Input Parameters'!$J$26,'Input Parameters'!$K$26)</f>
        <v>0.8084052004355291</v>
      </c>
      <c r="K2359" s="168">
        <f ca="1">('Input Parameters'!$E$27/'Input Parameters'!$E$38)^$J2359</f>
        <v>3.0314636973132747E-3</v>
      </c>
      <c r="L2359" s="69">
        <f ca="1">$H2359*$C2359*'Input Parameters'!$E$25*K2359</f>
        <v>0.49403295431890376</v>
      </c>
      <c r="M2359" s="24">
        <f t="shared" ca="1" si="337"/>
        <v>0.87604262688494139</v>
      </c>
      <c r="N2359" s="15">
        <f ca="1">_xlfn.NORM.INV(M2359,'Input Parameters'!$E$29,'Input Parameters'!$F$29)</f>
        <v>0.10011554291116714</v>
      </c>
      <c r="O2359" s="8">
        <f t="shared" ca="1" si="338"/>
        <v>9.5473938895254129E-3</v>
      </c>
      <c r="P2359" s="30">
        <f ca="1">_xlfn.LOGNORM.INV(O2359,'Input Parameters'!$H$30,'Input Parameters'!$I$30)</f>
        <v>0.8868614415358943</v>
      </c>
      <c r="Q2359" s="10">
        <f t="shared" ca="1" si="339"/>
        <v>0.68322236523752455</v>
      </c>
      <c r="R2359" s="30">
        <f>IF('Input Parameters'!$E$32=0,0,_xlfn.BETA.INV(Q2359,'Input Parameters'!$L$32,'Input Parameters'!$M$32,'Input Parameters'!$J$32,'Input Parameters'!$K$32))</f>
        <v>0</v>
      </c>
      <c r="S2359" s="10">
        <f t="shared" ca="1" si="340"/>
        <v>0.53748106483751312</v>
      </c>
      <c r="T2359" s="26">
        <f ca="1">_xlfn.LOGNORM.INV(S2359,'Input Parameters'!$H$34,'Input Parameters'!$I$34)</f>
        <v>51.001748751568421</v>
      </c>
      <c r="U2359" s="10">
        <f t="shared" ca="1" si="341"/>
        <v>0.53639707416118865</v>
      </c>
      <c r="V2359" s="30">
        <f ca="1">_xlfn.BETA.INV(U2359,'Input Parameters'!$L$36,'Input Parameters'!$M$36,'Input Parameters'!$J$36,'Input Parameters'!$K$36)</f>
        <v>0.59993062796697416</v>
      </c>
      <c r="W2359" s="2">
        <f ca="1">N2359+(P2359-N2359)*(1-ERF((T2359-R2359)/(2*SQRT(L2359*'Input Parameters'!$E$38))))</f>
        <v>0.10011576979779439</v>
      </c>
      <c r="X2359">
        <f t="shared" ca="1" si="342"/>
        <v>1</v>
      </c>
      <c r="Y2359" s="7"/>
    </row>
    <row r="2360" spans="1:25" ht="15" customHeight="1" x14ac:dyDescent="0.25">
      <c r="A2360" s="139">
        <v>2353</v>
      </c>
      <c r="B2360" s="10">
        <f t="shared" ca="1" si="333"/>
        <v>0.55050135989782378</v>
      </c>
      <c r="C2360" s="60">
        <f ca="1">_xlfn.NORM.INV(B2360,'Input Parameters'!$E$15,'Input Parameters'!$F$15)</f>
        <v>277.84587213287637</v>
      </c>
      <c r="D2360" s="10">
        <f t="shared" ca="1" si="334"/>
        <v>0.34981437978380303</v>
      </c>
      <c r="E2360" s="62">
        <f ca="1">IF(_xlfn.NORM.INV(D2360,'Input Parameters'!$E$17,'Input Parameters'!$F$17)&lt;3500,3500,IF(_xlfn.NORM.INV(D2360,'Input Parameters'!$E$17,'Input Parameters'!$F$17)&gt;5500,5500,_xlfn.NORM.INV(D2360,'Input Parameters'!$E$17,'Input Parameters'!$F$17)))</f>
        <v>4529.924844538772</v>
      </c>
      <c r="F2360" s="10">
        <f t="shared" ca="1" si="335"/>
        <v>0.12491947498970135</v>
      </c>
      <c r="G2360" s="64">
        <f ca="1">_xlfn.NORM.INV(F2360,'Input Parameters'!$E$20,'Input Parameters'!$F$20)</f>
        <v>274.94003768073242</v>
      </c>
      <c r="H2360" s="57">
        <f ca="1">EXP(E2360*(1/'Input Parameters'!$E$23-1/G2360))</f>
        <v>0.3635856750002</v>
      </c>
      <c r="I2360" s="10">
        <f t="shared" ca="1" si="336"/>
        <v>9.4312255291607139E-2</v>
      </c>
      <c r="J2360" s="30">
        <f ca="1">_xlfn.BETA.INV(I2360,'Input Parameters'!$L$26,'Input Parameters'!$M$26,'Input Parameters'!$J$26,'Input Parameters'!$K$26)</f>
        <v>0.43903253204887505</v>
      </c>
      <c r="K2360" s="168">
        <f ca="1">('Input Parameters'!$E$27/'Input Parameters'!$E$38)^$J2360</f>
        <v>4.2886817600631677E-2</v>
      </c>
      <c r="L2360" s="69">
        <f ca="1">$H2360*$C2360*'Input Parameters'!$E$25*K2360</f>
        <v>4.3324597213650309</v>
      </c>
      <c r="M2360" s="24">
        <f t="shared" ca="1" si="337"/>
        <v>0.82475302634044434</v>
      </c>
      <c r="N2360" s="15">
        <f ca="1">_xlfn.NORM.INV(M2360,'Input Parameters'!$E$29,'Input Parameters'!$F$29)</f>
        <v>0.10009336316228458</v>
      </c>
      <c r="O2360" s="8">
        <f t="shared" ca="1" si="338"/>
        <v>0.13929481706659153</v>
      </c>
      <c r="P2360" s="30">
        <f ca="1">_xlfn.LOGNORM.INV(O2360,'Input Parameters'!$H$30,'Input Parameters'!$I$30)</f>
        <v>1.6083668388475976</v>
      </c>
      <c r="Q2360" s="10">
        <f t="shared" ca="1" si="339"/>
        <v>0.71950875716552298</v>
      </c>
      <c r="R2360" s="30">
        <f>IF('Input Parameters'!$E$32=0,0,_xlfn.BETA.INV(Q2360,'Input Parameters'!$L$32,'Input Parameters'!$M$32,'Input Parameters'!$J$32,'Input Parameters'!$K$32))</f>
        <v>0</v>
      </c>
      <c r="S2360" s="10">
        <f t="shared" ca="1" si="340"/>
        <v>0.31684577343503295</v>
      </c>
      <c r="T2360" s="26">
        <f ca="1">_xlfn.LOGNORM.INV(S2360,'Input Parameters'!$H$34,'Input Parameters'!$I$34)</f>
        <v>47.503710217373147</v>
      </c>
      <c r="U2360" s="10">
        <f t="shared" ca="1" si="341"/>
        <v>0.10121351572903725</v>
      </c>
      <c r="V2360" s="30">
        <f ca="1">_xlfn.BETA.INV(U2360,'Input Parameters'!$L$36,'Input Parameters'!$M$36,'Input Parameters'!$J$36,'Input Parameters'!$K$36)</f>
        <v>0.41760855251731505</v>
      </c>
      <c r="W2360" s="2">
        <f ca="1">N2360+(P2360-N2360)*(1-ERF((T2360-R2360)/(2*SQRT(L2360*'Input Parameters'!$E$38))))</f>
        <v>0.26083670139045811</v>
      </c>
      <c r="X2360">
        <f t="shared" ca="1" si="342"/>
        <v>1</v>
      </c>
      <c r="Y2360" s="7"/>
    </row>
    <row r="2361" spans="1:25" ht="15" customHeight="1" x14ac:dyDescent="0.25">
      <c r="A2361" s="139">
        <v>2354</v>
      </c>
      <c r="B2361" s="10">
        <f t="shared" ca="1" si="333"/>
        <v>0.19776116297782431</v>
      </c>
      <c r="C2361" s="60">
        <f ca="1">_xlfn.NORM.INV(B2361,'Input Parameters'!$E$15,'Input Parameters'!$F$15)</f>
        <v>224.92199914454119</v>
      </c>
      <c r="D2361" s="10">
        <f t="shared" ca="1" si="334"/>
        <v>0.97883340080989634</v>
      </c>
      <c r="E2361" s="62">
        <f ca="1">IF(_xlfn.NORM.INV(D2361,'Input Parameters'!$E$17,'Input Parameters'!$F$17)&lt;3500,3500,IF(_xlfn.NORM.INV(D2361,'Input Parameters'!$E$17,'Input Parameters'!$F$17)&gt;5500,5500,_xlfn.NORM.INV(D2361,'Input Parameters'!$E$17,'Input Parameters'!$F$17)))</f>
        <v>5500</v>
      </c>
      <c r="F2361" s="10">
        <f t="shared" ca="1" si="335"/>
        <v>1.0216101177307202E-3</v>
      </c>
      <c r="G2361" s="64">
        <f ca="1">_xlfn.NORM.INV(F2361,'Input Parameters'!$E$20,'Input Parameters'!$F$20)</f>
        <v>261.98802383234528</v>
      </c>
      <c r="H2361" s="57">
        <f ca="1">EXP(E2361*(1/'Input Parameters'!$E$23-1/G2361))</f>
        <v>0.10889547051427881</v>
      </c>
      <c r="I2361" s="10">
        <f t="shared" ca="1" si="336"/>
        <v>0.97406144173100762</v>
      </c>
      <c r="J2361" s="30">
        <f ca="1">_xlfn.BETA.INV(I2361,'Input Parameters'!$L$26,'Input Parameters'!$M$26,'Input Parameters'!$J$26,'Input Parameters'!$K$26)</f>
        <v>0.9027300455761893</v>
      </c>
      <c r="K2361" s="168">
        <f ca="1">('Input Parameters'!$E$27/'Input Parameters'!$E$38)^$J2361</f>
        <v>1.5410302962533982E-3</v>
      </c>
      <c r="L2361" s="69">
        <f ca="1">$H2361*$C2361*'Input Parameters'!$E$25*K2361</f>
        <v>3.7744434898484065E-2</v>
      </c>
      <c r="M2361" s="24">
        <f t="shared" ca="1" si="337"/>
        <v>0.1955256671522031</v>
      </c>
      <c r="N2361" s="15">
        <f ca="1">_xlfn.NORM.INV(M2361,'Input Parameters'!$E$29,'Input Parameters'!$F$29)</f>
        <v>9.9914228767798055E-2</v>
      </c>
      <c r="O2361" s="8">
        <f t="shared" ca="1" si="338"/>
        <v>2.2827606981838167E-2</v>
      </c>
      <c r="P2361" s="30">
        <f ca="1">_xlfn.LOGNORM.INV(O2361,'Input Parameters'!$H$30,'Input Parameters'!$I$30)</f>
        <v>1.0438918969045672</v>
      </c>
      <c r="Q2361" s="10">
        <f t="shared" ca="1" si="339"/>
        <v>0.71523915698340124</v>
      </c>
      <c r="R2361" s="30">
        <f>IF('Input Parameters'!$E$32=0,0,_xlfn.BETA.INV(Q2361,'Input Parameters'!$L$32,'Input Parameters'!$M$32,'Input Parameters'!$J$32,'Input Parameters'!$K$32))</f>
        <v>0</v>
      </c>
      <c r="S2361" s="10">
        <f t="shared" ca="1" si="340"/>
        <v>0.50857177871745762</v>
      </c>
      <c r="T2361" s="26">
        <f ca="1">_xlfn.LOGNORM.INV(S2361,'Input Parameters'!$H$34,'Input Parameters'!$I$34)</f>
        <v>50.54276686962325</v>
      </c>
      <c r="U2361" s="10">
        <f t="shared" ca="1" si="341"/>
        <v>0.52839037943885692</v>
      </c>
      <c r="V2361" s="30">
        <f ca="1">_xlfn.BETA.INV(U2361,'Input Parameters'!$L$36,'Input Parameters'!$M$36,'Input Parameters'!$J$36,'Input Parameters'!$K$36)</f>
        <v>0.59681499713394359</v>
      </c>
      <c r="W2361" s="2">
        <f ca="1">N2361+(P2361-N2361)*(1-ERF((T2361-R2361)/(2*SQRT(L2361*'Input Parameters'!$E$38))))</f>
        <v>9.9914228767798055E-2</v>
      </c>
      <c r="X2361">
        <f t="shared" ca="1" si="342"/>
        <v>1</v>
      </c>
      <c r="Y2361" s="7"/>
    </row>
    <row r="2362" spans="1:25" ht="15" customHeight="1" x14ac:dyDescent="0.25">
      <c r="A2362" s="139">
        <v>2355</v>
      </c>
      <c r="B2362" s="10">
        <f t="shared" ca="1" si="333"/>
        <v>7.0703093019025332E-2</v>
      </c>
      <c r="C2362" s="60">
        <f ca="1">_xlfn.NORM.INV(B2362,'Input Parameters'!$E$15,'Input Parameters'!$F$15)</f>
        <v>191.27170140175238</v>
      </c>
      <c r="D2362" s="10">
        <f t="shared" ca="1" si="334"/>
        <v>0.90661511349105084</v>
      </c>
      <c r="E2362" s="62">
        <f ca="1">IF(_xlfn.NORM.INV(D2362,'Input Parameters'!$E$17,'Input Parameters'!$F$17)&lt;3500,3500,IF(_xlfn.NORM.INV(D2362,'Input Parameters'!$E$17,'Input Parameters'!$F$17)&gt;5500,5500,_xlfn.NORM.INV(D2362,'Input Parameters'!$E$17,'Input Parameters'!$F$17)))</f>
        <v>5500</v>
      </c>
      <c r="F2362" s="10">
        <f t="shared" ca="1" si="335"/>
        <v>0.87232750979508</v>
      </c>
      <c r="G2362" s="64">
        <f ca="1">_xlfn.NORM.INV(F2362,'Input Parameters'!$E$20,'Input Parameters'!$F$20)</f>
        <v>290.27099894469558</v>
      </c>
      <c r="H2362" s="57">
        <f ca="1">EXP(E2362*(1/'Input Parameters'!$E$23-1/G2362))</f>
        <v>0.84210402964241227</v>
      </c>
      <c r="I2362" s="10">
        <f t="shared" ca="1" si="336"/>
        <v>0.54881855414150515</v>
      </c>
      <c r="J2362" s="30">
        <f ca="1">_xlfn.BETA.INV(I2362,'Input Parameters'!$L$26,'Input Parameters'!$M$26,'Input Parameters'!$J$26,'Input Parameters'!$K$26)</f>
        <v>0.68093473856097808</v>
      </c>
      <c r="K2362" s="168">
        <f ca="1">('Input Parameters'!$E$27/'Input Parameters'!$E$38)^$J2362</f>
        <v>7.5639551591967294E-3</v>
      </c>
      <c r="L2362" s="69">
        <f ca="1">$H2362*$C2362*'Input Parameters'!$E$25*K2362</f>
        <v>1.218331329176517</v>
      </c>
      <c r="M2362" s="24">
        <f t="shared" ca="1" si="337"/>
        <v>0.87027960943581184</v>
      </c>
      <c r="N2362" s="15">
        <f ca="1">_xlfn.NORM.INV(M2362,'Input Parameters'!$E$29,'Input Parameters'!$F$29)</f>
        <v>0.10011277138628397</v>
      </c>
      <c r="O2362" s="8">
        <f t="shared" ca="1" si="338"/>
        <v>0.57576198488107078</v>
      </c>
      <c r="P2362" s="30">
        <f ca="1">_xlfn.LOGNORM.INV(O2362,'Input Parameters'!$H$30,'Input Parameters'!$I$30)</f>
        <v>2.9367252955506786</v>
      </c>
      <c r="Q2362" s="10">
        <f t="shared" ca="1" si="339"/>
        <v>0.85271742045922272</v>
      </c>
      <c r="R2362" s="30">
        <f>IF('Input Parameters'!$E$32=0,0,_xlfn.BETA.INV(Q2362,'Input Parameters'!$L$32,'Input Parameters'!$M$32,'Input Parameters'!$J$32,'Input Parameters'!$K$32))</f>
        <v>0</v>
      </c>
      <c r="S2362" s="10">
        <f t="shared" ca="1" si="340"/>
        <v>0.19389337797592232</v>
      </c>
      <c r="T2362" s="26">
        <f ca="1">_xlfn.LOGNORM.INV(S2362,'Input Parameters'!$H$34,'Input Parameters'!$I$34)</f>
        <v>45.268330027674573</v>
      </c>
      <c r="U2362" s="10">
        <f t="shared" ca="1" si="341"/>
        <v>3.5990664251041693E-2</v>
      </c>
      <c r="V2362" s="30">
        <f ca="1">_xlfn.BETA.INV(U2362,'Input Parameters'!$L$36,'Input Parameters'!$M$36,'Input Parameters'!$J$36,'Input Parameters'!$K$36)</f>
        <v>0.36439309698504374</v>
      </c>
      <c r="W2362" s="2">
        <f ca="1">N2362+(P2362-N2362)*(1-ERF((T2362-R2362)/(2*SQRT(L2362*'Input Parameters'!$E$38))))</f>
        <v>0.11069822713722333</v>
      </c>
      <c r="X2362">
        <f t="shared" ca="1" si="342"/>
        <v>1</v>
      </c>
      <c r="Y2362" s="7"/>
    </row>
    <row r="2363" spans="1:25" ht="15" customHeight="1" x14ac:dyDescent="0.25">
      <c r="A2363" s="139">
        <v>2356</v>
      </c>
      <c r="B2363" s="10">
        <f t="shared" ca="1" si="333"/>
        <v>0.19834390500190879</v>
      </c>
      <c r="C2363" s="60">
        <f ca="1">_xlfn.NORM.INV(B2363,'Input Parameters'!$E$15,'Input Parameters'!$F$15)</f>
        <v>225.03547015264132</v>
      </c>
      <c r="D2363" s="10">
        <f t="shared" ca="1" si="334"/>
        <v>0.63776804068312376</v>
      </c>
      <c r="E2363" s="62">
        <f ca="1">IF(_xlfn.NORM.INV(D2363,'Input Parameters'!$E$17,'Input Parameters'!$F$17)&lt;3500,3500,IF(_xlfn.NORM.INV(D2363,'Input Parameters'!$E$17,'Input Parameters'!$F$17)&gt;5500,5500,_xlfn.NORM.INV(D2363,'Input Parameters'!$E$17,'Input Parameters'!$F$17)))</f>
        <v>5046.7494397106693</v>
      </c>
      <c r="F2363" s="10">
        <f t="shared" ca="1" si="335"/>
        <v>0.41689279711323135</v>
      </c>
      <c r="G2363" s="64">
        <f ca="1">_xlfn.NORM.INV(F2363,'Input Parameters'!$E$20,'Input Parameters'!$F$20)</f>
        <v>281.24401226892456</v>
      </c>
      <c r="H2363" s="57">
        <f ca="1">EXP(E2363*(1/'Input Parameters'!$E$23-1/G2363))</f>
        <v>0.48883391334741544</v>
      </c>
      <c r="I2363" s="10">
        <f t="shared" ca="1" si="336"/>
        <v>0.30244888875559295</v>
      </c>
      <c r="J2363" s="30">
        <f ca="1">_xlfn.BETA.INV(I2363,'Input Parameters'!$L$26,'Input Parameters'!$M$26,'Input Parameters'!$J$26,'Input Parameters'!$K$26)</f>
        <v>0.57542785027200238</v>
      </c>
      <c r="K2363" s="168">
        <f ca="1">('Input Parameters'!$E$27/'Input Parameters'!$E$38)^$J2363</f>
        <v>1.612220700639189E-2</v>
      </c>
      <c r="L2363" s="69">
        <f ca="1">$H2363*$C2363*'Input Parameters'!$E$25*K2363</f>
        <v>1.7735228902799245</v>
      </c>
      <c r="M2363" s="24">
        <f t="shared" ca="1" si="337"/>
        <v>2.1862331569201143E-2</v>
      </c>
      <c r="N2363" s="15">
        <f ca="1">_xlfn.NORM.INV(M2363,'Input Parameters'!$E$29,'Input Parameters'!$F$29)</f>
        <v>9.9798327924879568E-2</v>
      </c>
      <c r="O2363" s="8">
        <f t="shared" ca="1" si="338"/>
        <v>0.95342801557653856</v>
      </c>
      <c r="P2363" s="30">
        <f ca="1">_xlfn.LOGNORM.INV(O2363,'Input Parameters'!$H$30,'Input Parameters'!$I$30)</f>
        <v>5.9309673420758235</v>
      </c>
      <c r="Q2363" s="10">
        <f t="shared" ca="1" si="339"/>
        <v>0.23128574091292642</v>
      </c>
      <c r="R2363" s="30">
        <f>IF('Input Parameters'!$E$32=0,0,_xlfn.BETA.INV(Q2363,'Input Parameters'!$L$32,'Input Parameters'!$M$32,'Input Parameters'!$J$32,'Input Parameters'!$K$32))</f>
        <v>0</v>
      </c>
      <c r="S2363" s="10">
        <f t="shared" ca="1" si="340"/>
        <v>0.27927688803873429</v>
      </c>
      <c r="T2363" s="26">
        <f ca="1">_xlfn.LOGNORM.INV(S2363,'Input Parameters'!$H$34,'Input Parameters'!$I$34)</f>
        <v>46.866523478764776</v>
      </c>
      <c r="U2363" s="10">
        <f t="shared" ca="1" si="341"/>
        <v>0.80779291483634319</v>
      </c>
      <c r="V2363" s="30">
        <f ca="1">_xlfn.BETA.INV(U2363,'Input Parameters'!$L$36,'Input Parameters'!$M$36,'Input Parameters'!$J$36,'Input Parameters'!$K$36)</f>
        <v>0.72859054970156767</v>
      </c>
      <c r="W2363" s="2">
        <f ca="1">N2363+(P2363-N2363)*(1-ERF((T2363-R2363)/(2*SQRT(L2363*'Input Parameters'!$E$38))))</f>
        <v>0.17461246059375635</v>
      </c>
      <c r="X2363">
        <f t="shared" ca="1" si="342"/>
        <v>1</v>
      </c>
      <c r="Y2363" s="7"/>
    </row>
    <row r="2364" spans="1:25" ht="15" customHeight="1" x14ac:dyDescent="0.25">
      <c r="A2364" s="139">
        <v>2357</v>
      </c>
      <c r="B2364" s="10">
        <f t="shared" ca="1" si="333"/>
        <v>0.15580550286817063</v>
      </c>
      <c r="C2364" s="60">
        <f ca="1">_xlfn.NORM.INV(B2364,'Input Parameters'!$E$15,'Input Parameters'!$F$15)</f>
        <v>216.13170675364375</v>
      </c>
      <c r="D2364" s="10">
        <f t="shared" ca="1" si="334"/>
        <v>0.93400873957500075</v>
      </c>
      <c r="E2364" s="62">
        <f ca="1">IF(_xlfn.NORM.INV(D2364,'Input Parameters'!$E$17,'Input Parameters'!$F$17)&lt;3500,3500,IF(_xlfn.NORM.INV(D2364,'Input Parameters'!$E$17,'Input Parameters'!$F$17)&gt;5500,5500,_xlfn.NORM.INV(D2364,'Input Parameters'!$E$17,'Input Parameters'!$F$17)))</f>
        <v>5500</v>
      </c>
      <c r="F2364" s="10">
        <f t="shared" ca="1" si="335"/>
        <v>0.81451339553898394</v>
      </c>
      <c r="G2364" s="64">
        <f ca="1">_xlfn.NORM.INV(F2364,'Input Parameters'!$E$20,'Input Parameters'!$F$20)</f>
        <v>288.6441676017302</v>
      </c>
      <c r="H2364" s="57">
        <f ca="1">EXP(E2364*(1/'Input Parameters'!$E$23-1/G2364))</f>
        <v>0.75680947759375627</v>
      </c>
      <c r="I2364" s="10">
        <f t="shared" ca="1" si="336"/>
        <v>0.96229908741380787</v>
      </c>
      <c r="J2364" s="30">
        <f ca="1">_xlfn.BETA.INV(I2364,'Input Parameters'!$L$26,'Input Parameters'!$M$26,'Input Parameters'!$J$26,'Input Parameters'!$K$26)</f>
        <v>0.88869624270886649</v>
      </c>
      <c r="K2364" s="168">
        <f ca="1">('Input Parameters'!$E$27/'Input Parameters'!$E$38)^$J2364</f>
        <v>1.7042344681705486E-3</v>
      </c>
      <c r="L2364" s="69">
        <f ca="1">$H2364*$C2364*'Input Parameters'!$E$25*K2364</f>
        <v>0.2787625251132978</v>
      </c>
      <c r="M2364" s="24">
        <f t="shared" ca="1" si="337"/>
        <v>0.76981956475297431</v>
      </c>
      <c r="N2364" s="15">
        <f ca="1">_xlfn.NORM.INV(M2364,'Input Parameters'!$E$29,'Input Parameters'!$F$29)</f>
        <v>0.10007382527546743</v>
      </c>
      <c r="O2364" s="8">
        <f t="shared" ca="1" si="338"/>
        <v>0.55634163306709095</v>
      </c>
      <c r="P2364" s="30">
        <f ca="1">_xlfn.LOGNORM.INV(O2364,'Input Parameters'!$H$30,'Input Parameters'!$I$30)</f>
        <v>2.8690386434109239</v>
      </c>
      <c r="Q2364" s="10">
        <f t="shared" ca="1" si="339"/>
        <v>1.0439776053936423E-2</v>
      </c>
      <c r="R2364" s="30">
        <f>IF('Input Parameters'!$E$32=0,0,_xlfn.BETA.INV(Q2364,'Input Parameters'!$L$32,'Input Parameters'!$M$32,'Input Parameters'!$J$32,'Input Parameters'!$K$32))</f>
        <v>0</v>
      </c>
      <c r="S2364" s="10">
        <f t="shared" ca="1" si="340"/>
        <v>4.3319409358465677E-2</v>
      </c>
      <c r="T2364" s="26">
        <f ca="1">_xlfn.LOGNORM.INV(S2364,'Input Parameters'!$H$34,'Input Parameters'!$I$34)</f>
        <v>40.723233144351461</v>
      </c>
      <c r="U2364" s="10">
        <f t="shared" ca="1" si="341"/>
        <v>0.77321285067210999</v>
      </c>
      <c r="V2364" s="30">
        <f ca="1">_xlfn.BETA.INV(U2364,'Input Parameters'!$L$36,'Input Parameters'!$M$36,'Input Parameters'!$J$36,'Input Parameters'!$K$36)</f>
        <v>0.70774256226699706</v>
      </c>
      <c r="W2364" s="2">
        <f ca="1">N2364+(P2364-N2364)*(1-ERF((T2364-R2364)/(2*SQRT(L2364*'Input Parameters'!$E$38))))</f>
        <v>0.10007396169369201</v>
      </c>
      <c r="X2364">
        <f t="shared" ca="1" si="342"/>
        <v>1</v>
      </c>
      <c r="Y2364" s="7"/>
    </row>
    <row r="2365" spans="1:25" ht="15" customHeight="1" x14ac:dyDescent="0.25">
      <c r="A2365" s="139">
        <v>2358</v>
      </c>
      <c r="B2365" s="10">
        <f t="shared" ca="1" si="333"/>
        <v>0.30590883105633493</v>
      </c>
      <c r="C2365" s="60">
        <f ca="1">_xlfn.NORM.INV(B2365,'Input Parameters'!$E$15,'Input Parameters'!$F$15)</f>
        <v>243.46508186851239</v>
      </c>
      <c r="D2365" s="10">
        <f t="shared" ca="1" si="334"/>
        <v>0.48183603810796594</v>
      </c>
      <c r="E2365" s="62">
        <f ca="1">IF(_xlfn.NORM.INV(D2365,'Input Parameters'!$E$17,'Input Parameters'!$F$17)&lt;3500,3500,IF(_xlfn.NORM.INV(D2365,'Input Parameters'!$E$17,'Input Parameters'!$F$17)&gt;5500,5500,_xlfn.NORM.INV(D2365,'Input Parameters'!$E$17,'Input Parameters'!$F$17)))</f>
        <v>4768.1177701358129</v>
      </c>
      <c r="F2365" s="10">
        <f t="shared" ca="1" si="335"/>
        <v>0.51226327514966419</v>
      </c>
      <c r="G2365" s="64">
        <f ca="1">_xlfn.NORM.INV(F2365,'Input Parameters'!$E$20,'Input Parameters'!$F$20)</f>
        <v>282.85598690958608</v>
      </c>
      <c r="H2365" s="57">
        <f ca="1">EXP(E2365*(1/'Input Parameters'!$E$23-1/G2365))</f>
        <v>0.56012284612794172</v>
      </c>
      <c r="I2365" s="10">
        <f t="shared" ca="1" si="336"/>
        <v>0.45332698051516318</v>
      </c>
      <c r="J2365" s="30">
        <f ca="1">_xlfn.BETA.INV(I2365,'Input Parameters'!$L$26,'Input Parameters'!$M$26,'Input Parameters'!$J$26,'Input Parameters'!$K$26)</f>
        <v>0.6423687042773526</v>
      </c>
      <c r="K2365" s="168">
        <f ca="1">('Input Parameters'!$E$27/'Input Parameters'!$E$38)^$J2365</f>
        <v>9.9744747296354082E-3</v>
      </c>
      <c r="L2365" s="69">
        <f ca="1">$H2365*$C2365*'Input Parameters'!$E$25*K2365</f>
        <v>1.3602226557190364</v>
      </c>
      <c r="M2365" s="24">
        <f t="shared" ca="1" si="337"/>
        <v>0.51559608932812928</v>
      </c>
      <c r="N2365" s="15">
        <f ca="1">_xlfn.NORM.INV(M2365,'Input Parameters'!$E$29,'Input Parameters'!$F$29)</f>
        <v>0.10000391035616663</v>
      </c>
      <c r="O2365" s="8">
        <f t="shared" ca="1" si="338"/>
        <v>0.59043915520500345</v>
      </c>
      <c r="P2365" s="30">
        <f ca="1">_xlfn.LOGNORM.INV(O2365,'Input Parameters'!$H$30,'Input Parameters'!$I$30)</f>
        <v>2.9893682486648911</v>
      </c>
      <c r="Q2365" s="10">
        <f t="shared" ca="1" si="339"/>
        <v>0.20736806749067638</v>
      </c>
      <c r="R2365" s="30">
        <f>IF('Input Parameters'!$E$32=0,0,_xlfn.BETA.INV(Q2365,'Input Parameters'!$L$32,'Input Parameters'!$M$32,'Input Parameters'!$J$32,'Input Parameters'!$K$32))</f>
        <v>0</v>
      </c>
      <c r="S2365" s="10">
        <f t="shared" ca="1" si="340"/>
        <v>0.91959637867217092</v>
      </c>
      <c r="T2365" s="26">
        <f ca="1">_xlfn.LOGNORM.INV(S2365,'Input Parameters'!$H$34,'Input Parameters'!$I$34)</f>
        <v>60.024959720333214</v>
      </c>
      <c r="U2365" s="10">
        <f t="shared" ca="1" si="341"/>
        <v>0.3371068859196934</v>
      </c>
      <c r="V2365" s="30">
        <f ca="1">_xlfn.BETA.INV(U2365,'Input Parameters'!$L$36,'Input Parameters'!$M$36,'Input Parameters'!$J$36,'Input Parameters'!$K$36)</f>
        <v>0.52452608422363234</v>
      </c>
      <c r="W2365" s="2">
        <f ca="1">N2365+(P2365-N2365)*(1-ERF((T2365-R2365)/(2*SQRT(L2365*'Input Parameters'!$E$38))))</f>
        <v>0.10079395897259169</v>
      </c>
      <c r="X2365">
        <f t="shared" ca="1" si="342"/>
        <v>1</v>
      </c>
      <c r="Y2365" s="7"/>
    </row>
    <row r="2366" spans="1:25" ht="15" customHeight="1" x14ac:dyDescent="0.25">
      <c r="A2366" s="139">
        <v>2359</v>
      </c>
      <c r="B2366" s="10">
        <f t="shared" ca="1" si="333"/>
        <v>0.50397483503416463</v>
      </c>
      <c r="C2366" s="60">
        <f ca="1">_xlfn.NORM.INV(B2366,'Input Parameters'!$E$15,'Input Parameters'!$F$15)</f>
        <v>271.5071616901966</v>
      </c>
      <c r="D2366" s="10">
        <f t="shared" ca="1" si="334"/>
        <v>0.88961417486606054</v>
      </c>
      <c r="E2366" s="62">
        <f ca="1">IF(_xlfn.NORM.INV(D2366,'Input Parameters'!$E$17,'Input Parameters'!$F$17)&lt;3500,3500,IF(_xlfn.NORM.INV(D2366,'Input Parameters'!$E$17,'Input Parameters'!$F$17)&gt;5500,5500,_xlfn.NORM.INV(D2366,'Input Parameters'!$E$17,'Input Parameters'!$F$17)))</f>
        <v>5500</v>
      </c>
      <c r="F2366" s="10">
        <f t="shared" ca="1" si="335"/>
        <v>0.52949359755249992</v>
      </c>
      <c r="G2366" s="64">
        <f ca="1">_xlfn.NORM.INV(F2366,'Input Parameters'!$E$20,'Input Parameters'!$F$20)</f>
        <v>283.14577962614294</v>
      </c>
      <c r="H2366" s="57">
        <f ca="1">EXP(E2366*(1/'Input Parameters'!$E$23-1/G2366))</f>
        <v>0.52274383623068887</v>
      </c>
      <c r="I2366" s="10">
        <f t="shared" ca="1" si="336"/>
        <v>0.19274643970306726</v>
      </c>
      <c r="J2366" s="30">
        <f ca="1">_xlfn.BETA.INV(I2366,'Input Parameters'!$L$26,'Input Parameters'!$M$26,'Input Parameters'!$J$26,'Input Parameters'!$K$26)</f>
        <v>0.51537005896415544</v>
      </c>
      <c r="K2366" s="168">
        <f ca="1">('Input Parameters'!$E$27/'Input Parameters'!$E$38)^$J2366</f>
        <v>2.4803719024504019E-2</v>
      </c>
      <c r="L2366" s="69">
        <f ca="1">$H2366*$C2366*'Input Parameters'!$E$25*K2366</f>
        <v>3.5203594788932921</v>
      </c>
      <c r="M2366" s="24">
        <f t="shared" ca="1" si="337"/>
        <v>0.88218228854938885</v>
      </c>
      <c r="N2366" s="15">
        <f ca="1">_xlfn.NORM.INV(M2366,'Input Parameters'!$E$29,'Input Parameters'!$F$29)</f>
        <v>0.10011859667696103</v>
      </c>
      <c r="O2366" s="8">
        <f t="shared" ca="1" si="338"/>
        <v>2.3819620914391826E-2</v>
      </c>
      <c r="P2366" s="30">
        <f ca="1">_xlfn.LOGNORM.INV(O2366,'Input Parameters'!$H$30,'Input Parameters'!$I$30)</f>
        <v>1.0528031381371659</v>
      </c>
      <c r="Q2366" s="10">
        <f t="shared" ca="1" si="339"/>
        <v>0.30589409560960146</v>
      </c>
      <c r="R2366" s="30">
        <f>IF('Input Parameters'!$E$32=0,0,_xlfn.BETA.INV(Q2366,'Input Parameters'!$L$32,'Input Parameters'!$M$32,'Input Parameters'!$J$32,'Input Parameters'!$K$32))</f>
        <v>0</v>
      </c>
      <c r="S2366" s="10">
        <f t="shared" ca="1" si="340"/>
        <v>0.98949941071075576</v>
      </c>
      <c r="T2366" s="26">
        <f ca="1">_xlfn.LOGNORM.INV(S2366,'Input Parameters'!$H$34,'Input Parameters'!$I$34)</f>
        <v>67.189848733085427</v>
      </c>
      <c r="U2366" s="10">
        <f t="shared" ca="1" si="341"/>
        <v>0.44964995487560977</v>
      </c>
      <c r="V2366" s="30">
        <f ca="1">_xlfn.BETA.INV(U2366,'Input Parameters'!$L$36,'Input Parameters'!$M$36,'Input Parameters'!$J$36,'Input Parameters'!$K$36)</f>
        <v>0.56684644091028091</v>
      </c>
      <c r="W2366" s="2">
        <f ca="1">N2366+(P2366-N2366)*(1-ERF((T2366-R2366)/(2*SQRT(L2366*'Input Parameters'!$E$38))))</f>
        <v>0.11091772200759205</v>
      </c>
      <c r="X2366">
        <f t="shared" ca="1" si="342"/>
        <v>1</v>
      </c>
      <c r="Y2366" s="7"/>
    </row>
    <row r="2367" spans="1:25" ht="15" customHeight="1" x14ac:dyDescent="0.25">
      <c r="A2367" s="139">
        <v>2360</v>
      </c>
      <c r="B2367" s="10">
        <f t="shared" ca="1" si="333"/>
        <v>0.76718639006352063</v>
      </c>
      <c r="C2367" s="60">
        <f ca="1">_xlfn.NORM.INV(B2367,'Input Parameters'!$E$15,'Input Parameters'!$F$15)</f>
        <v>310.50739878622028</v>
      </c>
      <c r="D2367" s="10">
        <f t="shared" ca="1" si="334"/>
        <v>0.28057525977159181</v>
      </c>
      <c r="E2367" s="62">
        <f ca="1">IF(_xlfn.NORM.INV(D2367,'Input Parameters'!$E$17,'Input Parameters'!$F$17)&lt;3500,3500,IF(_xlfn.NORM.INV(D2367,'Input Parameters'!$E$17,'Input Parameters'!$F$17)&gt;5500,5500,_xlfn.NORM.INV(D2367,'Input Parameters'!$E$17,'Input Parameters'!$F$17)))</f>
        <v>4393.2065887485687</v>
      </c>
      <c r="F2367" s="10">
        <f t="shared" ca="1" si="335"/>
        <v>0.73854796416975321</v>
      </c>
      <c r="G2367" s="64">
        <f ca="1">_xlfn.NORM.INV(F2367,'Input Parameters'!$E$20,'Input Parameters'!$F$20)</f>
        <v>286.93046436428921</v>
      </c>
      <c r="H2367" s="57">
        <f ca="1">EXP(E2367*(1/'Input Parameters'!$E$23-1/G2367))</f>
        <v>0.73090357864574684</v>
      </c>
      <c r="I2367" s="10">
        <f t="shared" ca="1" si="336"/>
        <v>0.25474347084385673</v>
      </c>
      <c r="J2367" s="30">
        <f ca="1">_xlfn.BETA.INV(I2367,'Input Parameters'!$L$26,'Input Parameters'!$M$26,'Input Parameters'!$J$26,'Input Parameters'!$K$26)</f>
        <v>0.5511262737075141</v>
      </c>
      <c r="K2367" s="168">
        <f ca="1">('Input Parameters'!$E$27/'Input Parameters'!$E$38)^$J2367</f>
        <v>1.9192381910320137E-2</v>
      </c>
      <c r="L2367" s="69">
        <f ca="1">$H2367*$C2367*'Input Parameters'!$E$25*K2367</f>
        <v>4.3557296713670084</v>
      </c>
      <c r="M2367" s="24">
        <f t="shared" ca="1" si="337"/>
        <v>0.34183165010772143</v>
      </c>
      <c r="N2367" s="15">
        <f ca="1">_xlfn.NORM.INV(M2367,'Input Parameters'!$E$29,'Input Parameters'!$F$29)</f>
        <v>9.9959253064894796E-2</v>
      </c>
      <c r="O2367" s="8">
        <f t="shared" ca="1" si="338"/>
        <v>0.75892582608288595</v>
      </c>
      <c r="P2367" s="30">
        <f ca="1">_xlfn.LOGNORM.INV(O2367,'Input Parameters'!$H$30,'Input Parameters'!$I$30)</f>
        <v>3.7398816944025874</v>
      </c>
      <c r="Q2367" s="10">
        <f t="shared" ca="1" si="339"/>
        <v>0.29909684598353203</v>
      </c>
      <c r="R2367" s="30">
        <f>IF('Input Parameters'!$E$32=0,0,_xlfn.BETA.INV(Q2367,'Input Parameters'!$L$32,'Input Parameters'!$M$32,'Input Parameters'!$J$32,'Input Parameters'!$K$32))</f>
        <v>0</v>
      </c>
      <c r="S2367" s="10">
        <f t="shared" ca="1" si="340"/>
        <v>0.93842103133992938</v>
      </c>
      <c r="T2367" s="26">
        <f ca="1">_xlfn.LOGNORM.INV(S2367,'Input Parameters'!$H$34,'Input Parameters'!$I$34)</f>
        <v>61.075110821090952</v>
      </c>
      <c r="U2367" s="10">
        <f t="shared" ca="1" si="341"/>
        <v>0.84269999076044455</v>
      </c>
      <c r="V2367" s="30">
        <f ca="1">_xlfn.BETA.INV(U2367,'Input Parameters'!$L$36,'Input Parameters'!$M$36,'Input Parameters'!$J$36,'Input Parameters'!$K$36)</f>
        <v>0.75249119139372178</v>
      </c>
      <c r="W2367" s="2">
        <f ca="1">N2367+(P2367-N2367)*(1-ERF((T2367-R2367)/(2*SQRT(L2367*'Input Parameters'!$E$38))))</f>
        <v>0.24016914559273034</v>
      </c>
      <c r="X2367">
        <f t="shared" ca="1" si="342"/>
        <v>1</v>
      </c>
      <c r="Y2367" s="7"/>
    </row>
    <row r="2368" spans="1:25" ht="15" customHeight="1" x14ac:dyDescent="0.25">
      <c r="A2368" s="139">
        <v>2361</v>
      </c>
      <c r="B2368" s="10">
        <f t="shared" ca="1" si="333"/>
        <v>0.47211023410582442</v>
      </c>
      <c r="C2368" s="60">
        <f ca="1">_xlfn.NORM.INV(B2368,'Input Parameters'!$E$15,'Input Parameters'!$F$15)</f>
        <v>267.1754845403737</v>
      </c>
      <c r="D2368" s="10">
        <f t="shared" ca="1" si="334"/>
        <v>0.79159721908047098</v>
      </c>
      <c r="E2368" s="62">
        <f ca="1">IF(_xlfn.NORM.INV(D2368,'Input Parameters'!$E$17,'Input Parameters'!$F$17)&lt;3500,3500,IF(_xlfn.NORM.INV(D2368,'Input Parameters'!$E$17,'Input Parameters'!$F$17)&gt;5500,5500,_xlfn.NORM.INV(D2368,'Input Parameters'!$E$17,'Input Parameters'!$F$17)))</f>
        <v>5368.3830062069337</v>
      </c>
      <c r="F2368" s="10">
        <f t="shared" ca="1" si="335"/>
        <v>0.91440320109215179</v>
      </c>
      <c r="G2368" s="64">
        <f ca="1">_xlfn.NORM.INV(F2368,'Input Parameters'!$E$20,'Input Parameters'!$F$20)</f>
        <v>291.81813665004603</v>
      </c>
      <c r="H2368" s="57">
        <f ca="1">EXP(E2368*(1/'Input Parameters'!$E$23-1/G2368))</f>
        <v>0.93268549049277794</v>
      </c>
      <c r="I2368" s="10">
        <f t="shared" ca="1" si="336"/>
        <v>0.71596470363049369</v>
      </c>
      <c r="J2368" s="30">
        <f ca="1">_xlfn.BETA.INV(I2368,'Input Parameters'!$L$26,'Input Parameters'!$M$26,'Input Parameters'!$J$26,'Input Parameters'!$K$26)</f>
        <v>0.74834450916816964</v>
      </c>
      <c r="K2368" s="168">
        <f ca="1">('Input Parameters'!$E$27/'Input Parameters'!$E$38)^$J2368</f>
        <v>4.6639481718292403E-3</v>
      </c>
      <c r="L2368" s="69">
        <f ca="1">$H2368*$C2368*'Input Parameters'!$E$25*K2368</f>
        <v>1.1622124996565628</v>
      </c>
      <c r="M2368" s="24">
        <f t="shared" ca="1" si="337"/>
        <v>0.16788000396161429</v>
      </c>
      <c r="N2368" s="15">
        <f ca="1">_xlfn.NORM.INV(M2368,'Input Parameters'!$E$29,'Input Parameters'!$F$29)</f>
        <v>9.9903742332568254E-2</v>
      </c>
      <c r="O2368" s="8">
        <f t="shared" ca="1" si="338"/>
        <v>0.86986759575313843</v>
      </c>
      <c r="P2368" s="30">
        <f ca="1">_xlfn.LOGNORM.INV(O2368,'Input Parameters'!$H$30,'Input Parameters'!$I$30)</f>
        <v>4.5668807319469673</v>
      </c>
      <c r="Q2368" s="10">
        <f t="shared" ca="1" si="339"/>
        <v>0.89885367860053511</v>
      </c>
      <c r="R2368" s="30">
        <f>IF('Input Parameters'!$E$32=0,0,_xlfn.BETA.INV(Q2368,'Input Parameters'!$L$32,'Input Parameters'!$M$32,'Input Parameters'!$J$32,'Input Parameters'!$K$32))</f>
        <v>0</v>
      </c>
      <c r="S2368" s="10">
        <f t="shared" ca="1" si="340"/>
        <v>0.12693894325204935</v>
      </c>
      <c r="T2368" s="26">
        <f ca="1">_xlfn.LOGNORM.INV(S2368,'Input Parameters'!$H$34,'Input Parameters'!$I$34)</f>
        <v>43.731737922148533</v>
      </c>
      <c r="U2368" s="10">
        <f t="shared" ca="1" si="341"/>
        <v>0.31471129632369677</v>
      </c>
      <c r="V2368" s="30">
        <f ca="1">_xlfn.BETA.INV(U2368,'Input Parameters'!$L$36,'Input Parameters'!$M$36,'Input Parameters'!$J$36,'Input Parameters'!$K$36)</f>
        <v>0.51592258952530401</v>
      </c>
      <c r="W2368" s="2">
        <f ca="1">N2368+(P2368-N2368)*(1-ERF((T2368-R2368)/(2*SQRT(L2368*'Input Parameters'!$E$38))))</f>
        <v>0.11833270327916659</v>
      </c>
      <c r="X2368">
        <f t="shared" ca="1" si="342"/>
        <v>1</v>
      </c>
      <c r="Y2368" s="7"/>
    </row>
    <row r="2369" spans="1:25" ht="15" customHeight="1" x14ac:dyDescent="0.25">
      <c r="A2369" s="139">
        <v>2362</v>
      </c>
      <c r="B2369" s="10">
        <f t="shared" ca="1" si="333"/>
        <v>0.72271386395708537</v>
      </c>
      <c r="C2369" s="60">
        <f ca="1">_xlfn.NORM.INV(B2369,'Input Parameters'!$E$15,'Input Parameters'!$F$15)</f>
        <v>302.99132931110296</v>
      </c>
      <c r="D2369" s="10">
        <f t="shared" ca="1" si="334"/>
        <v>0.71478587326552223</v>
      </c>
      <c r="E2369" s="62">
        <f ca="1">IF(_xlfn.NORM.INV(D2369,'Input Parameters'!$E$17,'Input Parameters'!$F$17)&lt;3500,3500,IF(_xlfn.NORM.INV(D2369,'Input Parameters'!$E$17,'Input Parameters'!$F$17)&gt;5500,5500,_xlfn.NORM.INV(D2369,'Input Parameters'!$E$17,'Input Parameters'!$F$17)))</f>
        <v>5197.1946301393782</v>
      </c>
      <c r="F2369" s="10">
        <f t="shared" ca="1" si="335"/>
        <v>5.1023544499317786E-2</v>
      </c>
      <c r="G2369" s="64">
        <f ca="1">_xlfn.NORM.INV(F2369,'Input Parameters'!$E$20,'Input Parameters'!$F$20)</f>
        <v>271.69543740026018</v>
      </c>
      <c r="H2369" s="57">
        <f ca="1">EXP(E2369*(1/'Input Parameters'!$E$23-1/G2369))</f>
        <v>0.24994534572712779</v>
      </c>
      <c r="I2369" s="10">
        <f t="shared" ca="1" si="336"/>
        <v>0.674829294279085</v>
      </c>
      <c r="J2369" s="30">
        <f ca="1">_xlfn.BETA.INV(I2369,'Input Parameters'!$L$26,'Input Parameters'!$M$26,'Input Parameters'!$J$26,'Input Parameters'!$K$26)</f>
        <v>0.73132702242957648</v>
      </c>
      <c r="K2369" s="168">
        <f ca="1">('Input Parameters'!$E$27/'Input Parameters'!$E$38)^$J2369</f>
        <v>5.2694667593693898E-3</v>
      </c>
      <c r="L2369" s="69">
        <f ca="1">$H2369*$C2369*'Input Parameters'!$E$25*K2369</f>
        <v>0.3990634233837792</v>
      </c>
      <c r="M2369" s="24">
        <f t="shared" ca="1" si="337"/>
        <v>0.57401519972677884</v>
      </c>
      <c r="N2369" s="15">
        <f ca="1">_xlfn.NORM.INV(M2369,'Input Parameters'!$E$29,'Input Parameters'!$F$29)</f>
        <v>0.10001866059509258</v>
      </c>
      <c r="O2369" s="8">
        <f t="shared" ca="1" si="338"/>
        <v>0.11959893340384009</v>
      </c>
      <c r="P2369" s="30">
        <f ca="1">_xlfn.LOGNORM.INV(O2369,'Input Parameters'!$H$30,'Input Parameters'!$I$30)</f>
        <v>1.5388743244175715</v>
      </c>
      <c r="Q2369" s="10">
        <f t="shared" ca="1" si="339"/>
        <v>0.61760673960834311</v>
      </c>
      <c r="R2369" s="30">
        <f>IF('Input Parameters'!$E$32=0,0,_xlfn.BETA.INV(Q2369,'Input Parameters'!$L$32,'Input Parameters'!$M$32,'Input Parameters'!$J$32,'Input Parameters'!$K$32))</f>
        <v>0</v>
      </c>
      <c r="S2369" s="10">
        <f t="shared" ca="1" si="340"/>
        <v>0.76507879455073569</v>
      </c>
      <c r="T2369" s="26">
        <f ca="1">_xlfn.LOGNORM.INV(S2369,'Input Parameters'!$H$34,'Input Parameters'!$I$34)</f>
        <v>55.154385074997634</v>
      </c>
      <c r="U2369" s="10">
        <f t="shared" ca="1" si="341"/>
        <v>0.52289989573015649</v>
      </c>
      <c r="V2369" s="30">
        <f ca="1">_xlfn.BETA.INV(U2369,'Input Parameters'!$L$36,'Input Parameters'!$M$36,'Input Parameters'!$J$36,'Input Parameters'!$K$36)</f>
        <v>0.59468789643057707</v>
      </c>
      <c r="W2369" s="2">
        <f ca="1">N2369+(P2369-N2369)*(1-ERF((T2369-R2369)/(2*SQRT(L2369*'Input Parameters'!$E$38))))</f>
        <v>0.10001866155507802</v>
      </c>
      <c r="X2369">
        <f t="shared" ca="1" si="342"/>
        <v>1</v>
      </c>
      <c r="Y2369" s="7"/>
    </row>
    <row r="2370" spans="1:25" ht="15" customHeight="1" x14ac:dyDescent="0.25">
      <c r="A2370" s="139">
        <v>2363</v>
      </c>
      <c r="B2370" s="10">
        <f t="shared" ca="1" si="333"/>
        <v>0.58439228054268344</v>
      </c>
      <c r="C2370" s="60">
        <f ca="1">_xlfn.NORM.INV(B2370,'Input Parameters'!$E$15,'Input Parameters'!$F$15)</f>
        <v>282.5181514844553</v>
      </c>
      <c r="D2370" s="10">
        <f t="shared" ca="1" si="334"/>
        <v>0.67054800038791218</v>
      </c>
      <c r="E2370" s="62">
        <f ca="1">IF(_xlfn.NORM.INV(D2370,'Input Parameters'!$E$17,'Input Parameters'!$F$17)&lt;3500,3500,IF(_xlfn.NORM.INV(D2370,'Input Parameters'!$E$17,'Input Parameters'!$F$17)&gt;5500,5500,_xlfn.NORM.INV(D2370,'Input Parameters'!$E$17,'Input Parameters'!$F$17)))</f>
        <v>5108.9988031863086</v>
      </c>
      <c r="F2370" s="10">
        <f t="shared" ca="1" si="335"/>
        <v>0.67371792102152295</v>
      </c>
      <c r="G2370" s="64">
        <f ca="1">_xlfn.NORM.INV(F2370,'Input Parameters'!$E$20,'Input Parameters'!$F$20)</f>
        <v>285.66635931344376</v>
      </c>
      <c r="H2370" s="57">
        <f ca="1">EXP(E2370*(1/'Input Parameters'!$E$23-1/G2370))</f>
        <v>0.6418884740992703</v>
      </c>
      <c r="I2370" s="10">
        <f t="shared" ca="1" si="336"/>
        <v>0.30483719959114197</v>
      </c>
      <c r="J2370" s="30">
        <f ca="1">_xlfn.BETA.INV(I2370,'Input Parameters'!$L$26,'Input Parameters'!$M$26,'Input Parameters'!$J$26,'Input Parameters'!$K$26)</f>
        <v>0.5765902690352338</v>
      </c>
      <c r="K2370" s="168">
        <f ca="1">('Input Parameters'!$E$27/'Input Parameters'!$E$38)^$J2370</f>
        <v>1.5988337998217063E-2</v>
      </c>
      <c r="L2370" s="69">
        <f ca="1">$H2370*$C2370*'Input Parameters'!$E$25*K2370</f>
        <v>2.8994074751810532</v>
      </c>
      <c r="M2370" s="24">
        <f t="shared" ca="1" si="337"/>
        <v>0.59081489143151655</v>
      </c>
      <c r="N2370" s="15">
        <f ca="1">_xlfn.NORM.INV(M2370,'Input Parameters'!$E$29,'Input Parameters'!$F$29)</f>
        <v>0.10002296416789348</v>
      </c>
      <c r="O2370" s="8">
        <f t="shared" ca="1" si="338"/>
        <v>8.0381724801936283E-2</v>
      </c>
      <c r="P2370" s="30">
        <f ca="1">_xlfn.LOGNORM.INV(O2370,'Input Parameters'!$H$30,'Input Parameters'!$I$30)</f>
        <v>1.3833699581608949</v>
      </c>
      <c r="Q2370" s="10">
        <f t="shared" ca="1" si="339"/>
        <v>0.30505644563802248</v>
      </c>
      <c r="R2370" s="30">
        <f>IF('Input Parameters'!$E$32=0,0,_xlfn.BETA.INV(Q2370,'Input Parameters'!$L$32,'Input Parameters'!$M$32,'Input Parameters'!$J$32,'Input Parameters'!$K$32))</f>
        <v>0</v>
      </c>
      <c r="S2370" s="10">
        <f t="shared" ca="1" si="340"/>
        <v>0.41163975115418638</v>
      </c>
      <c r="T2370" s="26">
        <f ca="1">_xlfn.LOGNORM.INV(S2370,'Input Parameters'!$H$34,'Input Parameters'!$I$34)</f>
        <v>49.025289507433918</v>
      </c>
      <c r="U2370" s="10">
        <f t="shared" ca="1" si="341"/>
        <v>7.040619933334924E-2</v>
      </c>
      <c r="V2370" s="30">
        <f ca="1">_xlfn.BETA.INV(U2370,'Input Parameters'!$L$36,'Input Parameters'!$M$36,'Input Parameters'!$J$36,'Input Parameters'!$K$36)</f>
        <v>0.39639069634531199</v>
      </c>
      <c r="W2370" s="2">
        <f ca="1">N2370+(P2370-N2370)*(1-ERF((T2370-R2370)/(2*SQRT(L2370*'Input Parameters'!$E$38))))</f>
        <v>0.15361961047299921</v>
      </c>
      <c r="X2370">
        <f t="shared" ca="1" si="342"/>
        <v>1</v>
      </c>
      <c r="Y2370" s="7"/>
    </row>
    <row r="2371" spans="1:25" ht="15" customHeight="1" x14ac:dyDescent="0.25">
      <c r="A2371" s="139">
        <v>2364</v>
      </c>
      <c r="B2371" s="10">
        <f t="shared" ca="1" si="333"/>
        <v>0.55133153645635591</v>
      </c>
      <c r="C2371" s="60">
        <f ca="1">_xlfn.NORM.INV(B2371,'Input Parameters'!$E$15,'Input Parameters'!$F$15)</f>
        <v>277.95957297173982</v>
      </c>
      <c r="D2371" s="10">
        <f t="shared" ca="1" si="334"/>
        <v>0.46210393585226472</v>
      </c>
      <c r="E2371" s="62">
        <f ca="1">IF(_xlfn.NORM.INV(D2371,'Input Parameters'!$E$17,'Input Parameters'!$F$17)&lt;3500,3500,IF(_xlfn.NORM.INV(D2371,'Input Parameters'!$E$17,'Input Parameters'!$F$17)&gt;5500,5500,_xlfn.NORM.INV(D2371,'Input Parameters'!$E$17,'Input Parameters'!$F$17)))</f>
        <v>4733.4057410743881</v>
      </c>
      <c r="F2371" s="10">
        <f t="shared" ca="1" si="335"/>
        <v>0.81726500177701444</v>
      </c>
      <c r="G2371" s="64">
        <f ca="1">_xlfn.NORM.INV(F2371,'Input Parameters'!$E$20,'Input Parameters'!$F$20)</f>
        <v>288.71344170749722</v>
      </c>
      <c r="H2371" s="57">
        <f ca="1">EXP(E2371*(1/'Input Parameters'!$E$23-1/G2371))</f>
        <v>0.78988222359886873</v>
      </c>
      <c r="I2371" s="10">
        <f t="shared" ca="1" si="336"/>
        <v>0.67029291578320915</v>
      </c>
      <c r="J2371" s="30">
        <f ca="1">_xlfn.BETA.INV(I2371,'Input Parameters'!$L$26,'Input Parameters'!$M$26,'Input Parameters'!$J$26,'Input Parameters'!$K$26)</f>
        <v>0.72947875564946274</v>
      </c>
      <c r="K2371" s="168">
        <f ca="1">('Input Parameters'!$E$27/'Input Parameters'!$E$38)^$J2371</f>
        <v>5.339792714854504E-3</v>
      </c>
      <c r="L2371" s="69">
        <f ca="1">$H2371*$C2371*'Input Parameters'!$E$25*K2371</f>
        <v>1.1723799279835776</v>
      </c>
      <c r="M2371" s="24">
        <f t="shared" ca="1" si="337"/>
        <v>0.57781885121327237</v>
      </c>
      <c r="N2371" s="15">
        <f ca="1">_xlfn.NORM.INV(M2371,'Input Parameters'!$E$29,'Input Parameters'!$F$29)</f>
        <v>0.10001963166916093</v>
      </c>
      <c r="O2371" s="8">
        <f t="shared" ca="1" si="338"/>
        <v>0.85670116902127591</v>
      </c>
      <c r="P2371" s="30">
        <f ca="1">_xlfn.LOGNORM.INV(O2371,'Input Parameters'!$H$30,'Input Parameters'!$I$30)</f>
        <v>4.4389442099108916</v>
      </c>
      <c r="Q2371" s="10">
        <f t="shared" ca="1" si="339"/>
        <v>0.86119682887870308</v>
      </c>
      <c r="R2371" s="30">
        <f>IF('Input Parameters'!$E$32=0,0,_xlfn.BETA.INV(Q2371,'Input Parameters'!$L$32,'Input Parameters'!$M$32,'Input Parameters'!$J$32,'Input Parameters'!$K$32))</f>
        <v>0</v>
      </c>
      <c r="S2371" s="10">
        <f t="shared" ca="1" si="340"/>
        <v>0.22843126938730807</v>
      </c>
      <c r="T2371" s="26">
        <f ca="1">_xlfn.LOGNORM.INV(S2371,'Input Parameters'!$H$34,'Input Parameters'!$I$34)</f>
        <v>45.947600678177167</v>
      </c>
      <c r="U2371" s="10">
        <f t="shared" ca="1" si="341"/>
        <v>0.46651957611870387</v>
      </c>
      <c r="V2371" s="30">
        <f ca="1">_xlfn.BETA.INV(U2371,'Input Parameters'!$L$36,'Input Parameters'!$M$36,'Input Parameters'!$J$36,'Input Parameters'!$K$36)</f>
        <v>0.57319203084533288</v>
      </c>
      <c r="W2371" s="2">
        <f ca="1">N2371+(P2371-N2371)*(1-ERF((T2371-R2371)/(2*SQRT(L2371*'Input Parameters'!$E$38))))</f>
        <v>0.11170931707504628</v>
      </c>
      <c r="X2371">
        <f t="shared" ca="1" si="342"/>
        <v>1</v>
      </c>
      <c r="Y2371" s="7"/>
    </row>
    <row r="2372" spans="1:25" ht="15" customHeight="1" x14ac:dyDescent="0.25">
      <c r="A2372" s="139">
        <v>2365</v>
      </c>
      <c r="B2372" s="10">
        <f t="shared" ca="1" si="333"/>
        <v>0.53246819880330809</v>
      </c>
      <c r="C2372" s="60">
        <f ca="1">_xlfn.NORM.INV(B2372,'Input Parameters'!$E$15,'Input Parameters'!$F$15)</f>
        <v>275.38265164976025</v>
      </c>
      <c r="D2372" s="10">
        <f t="shared" ca="1" si="334"/>
        <v>0.29996346493212234</v>
      </c>
      <c r="E2372" s="62">
        <f ca="1">IF(_xlfn.NORM.INV(D2372,'Input Parameters'!$E$17,'Input Parameters'!$F$17)&lt;3500,3500,IF(_xlfn.NORM.INV(D2372,'Input Parameters'!$E$17,'Input Parameters'!$F$17)&gt;5500,5500,_xlfn.NORM.INV(D2372,'Input Parameters'!$E$17,'Input Parameters'!$F$17)))</f>
        <v>4432.8460840279085</v>
      </c>
      <c r="F2372" s="10">
        <f t="shared" ca="1" si="335"/>
        <v>0.70696181778565514</v>
      </c>
      <c r="G2372" s="64">
        <f ca="1">_xlfn.NORM.INV(F2372,'Input Parameters'!$E$20,'Input Parameters'!$F$20)</f>
        <v>286.29835533868072</v>
      </c>
      <c r="H2372" s="57">
        <f ca="1">EXP(E2372*(1/'Input Parameters'!$E$23-1/G2372))</f>
        <v>0.70439783758385921</v>
      </c>
      <c r="I2372" s="10">
        <f t="shared" ca="1" si="336"/>
        <v>0.47544403837691795</v>
      </c>
      <c r="J2372" s="30">
        <f ca="1">_xlfn.BETA.INV(I2372,'Input Parameters'!$L$26,'Input Parameters'!$M$26,'Input Parameters'!$J$26,'Input Parameters'!$K$26)</f>
        <v>0.65144364352674877</v>
      </c>
      <c r="K2372" s="168">
        <f ca="1">('Input Parameters'!$E$27/'Input Parameters'!$E$38)^$J2372</f>
        <v>9.3458701251705693E-3</v>
      </c>
      <c r="L2372" s="69">
        <f ca="1">$H2372*$C2372*'Input Parameters'!$E$25*K2372</f>
        <v>1.812902020727744</v>
      </c>
      <c r="M2372" s="24">
        <f t="shared" ca="1" si="337"/>
        <v>0.88404935114200267</v>
      </c>
      <c r="N2372" s="15">
        <f ca="1">_xlfn.NORM.INV(M2372,'Input Parameters'!$E$29,'Input Parameters'!$F$29)</f>
        <v>0.10011954755133344</v>
      </c>
      <c r="O2372" s="8">
        <f t="shared" ca="1" si="338"/>
        <v>0.32616396553239058</v>
      </c>
      <c r="P2372" s="30">
        <f ca="1">_xlfn.LOGNORM.INV(O2372,'Input Parameters'!$H$30,'Input Parameters'!$I$30)</f>
        <v>2.1688966113645947</v>
      </c>
      <c r="Q2372" s="10">
        <f t="shared" ca="1" si="339"/>
        <v>0.70654482829571663</v>
      </c>
      <c r="R2372" s="30">
        <f>IF('Input Parameters'!$E$32=0,0,_xlfn.BETA.INV(Q2372,'Input Parameters'!$L$32,'Input Parameters'!$M$32,'Input Parameters'!$J$32,'Input Parameters'!$K$32))</f>
        <v>0</v>
      </c>
      <c r="S2372" s="10">
        <f t="shared" ca="1" si="340"/>
        <v>0.68525749908487998</v>
      </c>
      <c r="T2372" s="26">
        <f ca="1">_xlfn.LOGNORM.INV(S2372,'Input Parameters'!$H$34,'Input Parameters'!$I$34)</f>
        <v>53.528656301129956</v>
      </c>
      <c r="U2372" s="10">
        <f t="shared" ca="1" si="341"/>
        <v>0.92744312438568999</v>
      </c>
      <c r="V2372" s="30">
        <f ca="1">_xlfn.BETA.INV(U2372,'Input Parameters'!$L$36,'Input Parameters'!$M$36,'Input Parameters'!$J$36,'Input Parameters'!$K$36)</f>
        <v>0.83435092379697595</v>
      </c>
      <c r="W2372" s="2">
        <f ca="1">N2372+(P2372-N2372)*(1-ERF((T2372-R2372)/(2*SQRT(L2372*'Input Parameters'!$E$38))))</f>
        <v>0.11033198474447611</v>
      </c>
      <c r="X2372">
        <f t="shared" ca="1" si="342"/>
        <v>1</v>
      </c>
      <c r="Y2372" s="7"/>
    </row>
    <row r="2373" spans="1:25" ht="15" customHeight="1" x14ac:dyDescent="0.25">
      <c r="A2373" s="139">
        <v>2366</v>
      </c>
      <c r="B2373" s="10">
        <f t="shared" ref="B2373:B2436" ca="1" si="343">RAND()</f>
        <v>0.64732921069022675</v>
      </c>
      <c r="C2373" s="60">
        <f ca="1">_xlfn.NORM.INV(B2373,'Input Parameters'!$E$15,'Input Parameters'!$F$15)</f>
        <v>291.458814260341</v>
      </c>
      <c r="D2373" s="10">
        <f t="shared" ref="D2373:D2436" ca="1" si="344">RAND()</f>
        <v>0.80076333710753844</v>
      </c>
      <c r="E2373" s="62">
        <f ca="1">IF(_xlfn.NORM.INV(D2373,'Input Parameters'!$E$17,'Input Parameters'!$F$17)&lt;3500,3500,IF(_xlfn.NORM.INV(D2373,'Input Parameters'!$E$17,'Input Parameters'!$F$17)&gt;5500,5500,_xlfn.NORM.INV(D2373,'Input Parameters'!$E$17,'Input Parameters'!$F$17)))</f>
        <v>5391.0456614434252</v>
      </c>
      <c r="F2373" s="10">
        <f t="shared" ref="F2373:F2436" ca="1" si="345">RAND()</f>
        <v>0.85651887893285661</v>
      </c>
      <c r="G2373" s="64">
        <f ca="1">_xlfn.NORM.INV(F2373,'Input Parameters'!$E$20,'Input Parameters'!$F$20)</f>
        <v>289.78422221565302</v>
      </c>
      <c r="H2373" s="57">
        <f ca="1">EXP(E2373*(1/'Input Parameters'!$E$23-1/G2373))</f>
        <v>0.81902129584574623</v>
      </c>
      <c r="I2373" s="10">
        <f t="shared" ref="I2373:I2436" ca="1" si="346">RAND()</f>
        <v>0.7487559169985798</v>
      </c>
      <c r="J2373" s="30">
        <f ca="1">_xlfn.BETA.INV(I2373,'Input Parameters'!$L$26,'Input Parameters'!$M$26,'Input Parameters'!$J$26,'Input Parameters'!$K$26)</f>
        <v>0.76235525147717365</v>
      </c>
      <c r="K2373" s="168">
        <f ca="1">('Input Parameters'!$E$27/'Input Parameters'!$E$38)^$J2373</f>
        <v>4.2180078754912274E-3</v>
      </c>
      <c r="L2373" s="69">
        <f ca="1">$H2373*$C2373*'Input Parameters'!$E$25*K2373</f>
        <v>1.0068847756424468</v>
      </c>
      <c r="M2373" s="24">
        <f t="shared" ref="M2373:M2436" ca="1" si="347">RAND()</f>
        <v>0.53553466406170747</v>
      </c>
      <c r="N2373" s="15">
        <f ca="1">_xlfn.NORM.INV(M2373,'Input Parameters'!$E$29,'Input Parameters'!$F$29)</f>
        <v>0.10000891903028403</v>
      </c>
      <c r="O2373" s="8">
        <f t="shared" ref="O2373:O2436" ca="1" si="348">RAND()</f>
        <v>0.80834957676689934</v>
      </c>
      <c r="P2373" s="30">
        <f ca="1">_xlfn.LOGNORM.INV(O2373,'Input Parameters'!$H$30,'Input Parameters'!$I$30)</f>
        <v>4.0506462819122016</v>
      </c>
      <c r="Q2373" s="10">
        <f t="shared" ref="Q2373:Q2436" ca="1" si="349">RAND()</f>
        <v>0.44305613992029724</v>
      </c>
      <c r="R2373" s="30">
        <f>IF('Input Parameters'!$E$32=0,0,_xlfn.BETA.INV(Q2373,'Input Parameters'!$L$32,'Input Parameters'!$M$32,'Input Parameters'!$J$32,'Input Parameters'!$K$32))</f>
        <v>0</v>
      </c>
      <c r="S2373" s="10">
        <f t="shared" ref="S2373:S2436" ca="1" si="350">RAND()</f>
        <v>0.45623002140120372</v>
      </c>
      <c r="T2373" s="26">
        <f ca="1">_xlfn.LOGNORM.INV(S2373,'Input Parameters'!$H$34,'Input Parameters'!$I$34)</f>
        <v>49.722397099120421</v>
      </c>
      <c r="U2373" s="10">
        <f t="shared" ref="U2373:U2436" ca="1" si="351">RAND()</f>
        <v>0.2299353746494206</v>
      </c>
      <c r="V2373" s="30">
        <f ca="1">_xlfn.BETA.INV(U2373,'Input Parameters'!$L$36,'Input Parameters'!$M$36,'Input Parameters'!$J$36,'Input Parameters'!$K$36)</f>
        <v>0.48176173787090715</v>
      </c>
      <c r="W2373" s="2">
        <f ca="1">N2373+(P2373-N2373)*(1-ERF((T2373-R2373)/(2*SQRT(L2373*'Input Parameters'!$E$38))))</f>
        <v>0.10182052499923182</v>
      </c>
      <c r="X2373">
        <f t="shared" ca="1" si="342"/>
        <v>1</v>
      </c>
      <c r="Y2373" s="7"/>
    </row>
    <row r="2374" spans="1:25" ht="15" customHeight="1" x14ac:dyDescent="0.25">
      <c r="A2374" s="139">
        <v>2367</v>
      </c>
      <c r="B2374" s="10">
        <f t="shared" ca="1" si="343"/>
        <v>0.40428100544479839</v>
      </c>
      <c r="C2374" s="60">
        <f ca="1">_xlfn.NORM.INV(B2374,'Input Parameters'!$E$15,'Input Parameters'!$F$15)</f>
        <v>257.83712949417952</v>
      </c>
      <c r="D2374" s="10">
        <f t="shared" ca="1" si="344"/>
        <v>0.37973506143384295</v>
      </c>
      <c r="E2374" s="62">
        <f ca="1">IF(_xlfn.NORM.INV(D2374,'Input Parameters'!$E$17,'Input Parameters'!$F$17)&lt;3500,3500,IF(_xlfn.NORM.INV(D2374,'Input Parameters'!$E$17,'Input Parameters'!$F$17)&gt;5500,5500,_xlfn.NORM.INV(D2374,'Input Parameters'!$E$17,'Input Parameters'!$F$17)))</f>
        <v>4585.6763202004868</v>
      </c>
      <c r="F2374" s="10">
        <f t="shared" ca="1" si="345"/>
        <v>0.42606299496032507</v>
      </c>
      <c r="G2374" s="64">
        <f ca="1">_xlfn.NORM.INV(F2374,'Input Parameters'!$E$20,'Input Parameters'!$F$20)</f>
        <v>281.40107640230377</v>
      </c>
      <c r="H2374" s="57">
        <f ca="1">EXP(E2374*(1/'Input Parameters'!$E$23-1/G2374))</f>
        <v>0.52663780313613806</v>
      </c>
      <c r="I2374" s="10">
        <f t="shared" ca="1" si="346"/>
        <v>0.6294501820171281</v>
      </c>
      <c r="J2374" s="30">
        <f ca="1">_xlfn.BETA.INV(I2374,'Input Parameters'!$L$26,'Input Parameters'!$M$26,'Input Parameters'!$J$26,'Input Parameters'!$K$26)</f>
        <v>0.7130136392456311</v>
      </c>
      <c r="K2374" s="168">
        <f ca="1">('Input Parameters'!$E$27/'Input Parameters'!$E$38)^$J2374</f>
        <v>6.0091992650111734E-3</v>
      </c>
      <c r="L2374" s="69">
        <f ca="1">$H2374*$C2374*'Input Parameters'!$E$25*K2374</f>
        <v>0.81596981523157275</v>
      </c>
      <c r="M2374" s="24">
        <f t="shared" ca="1" si="347"/>
        <v>0.41177413199934543</v>
      </c>
      <c r="N2374" s="15">
        <f ca="1">_xlfn.NORM.INV(M2374,'Input Parameters'!$E$29,'Input Parameters'!$F$29)</f>
        <v>9.9977701639166541E-2</v>
      </c>
      <c r="O2374" s="8">
        <f t="shared" ca="1" si="348"/>
        <v>0.13083593972520335</v>
      </c>
      <c r="P2374" s="30">
        <f ca="1">_xlfn.LOGNORM.INV(O2374,'Input Parameters'!$H$30,'Input Parameters'!$I$30)</f>
        <v>1.5790407946779519</v>
      </c>
      <c r="Q2374" s="10">
        <f t="shared" ca="1" si="349"/>
        <v>0.40455359932777879</v>
      </c>
      <c r="R2374" s="30">
        <f>IF('Input Parameters'!$E$32=0,0,_xlfn.BETA.INV(Q2374,'Input Parameters'!$L$32,'Input Parameters'!$M$32,'Input Parameters'!$J$32,'Input Parameters'!$K$32))</f>
        <v>0</v>
      </c>
      <c r="S2374" s="10">
        <f t="shared" ca="1" si="350"/>
        <v>0.49932892550891561</v>
      </c>
      <c r="T2374" s="26">
        <f ca="1">_xlfn.LOGNORM.INV(S2374,'Input Parameters'!$H$34,'Input Parameters'!$I$34)</f>
        <v>50.397159225042607</v>
      </c>
      <c r="U2374" s="10">
        <f t="shared" ca="1" si="351"/>
        <v>0.48922782866509995</v>
      </c>
      <c r="V2374" s="30">
        <f ca="1">_xlfn.BETA.INV(U2374,'Input Parameters'!$L$36,'Input Parameters'!$M$36,'Input Parameters'!$J$36,'Input Parameters'!$K$36)</f>
        <v>0.5817853422011654</v>
      </c>
      <c r="W2374" s="2">
        <f ca="1">N2374+(P2374-N2374)*(1-ERF((T2374-R2374)/(2*SQRT(L2374*'Input Parameters'!$E$38))))</f>
        <v>0.100095699504509</v>
      </c>
      <c r="X2374">
        <f t="shared" ca="1" si="342"/>
        <v>1</v>
      </c>
      <c r="Y2374" s="7"/>
    </row>
    <row r="2375" spans="1:25" ht="15" customHeight="1" x14ac:dyDescent="0.25">
      <c r="A2375" s="139">
        <v>2368</v>
      </c>
      <c r="B2375" s="10">
        <f t="shared" ca="1" si="343"/>
        <v>0.96436368729440813</v>
      </c>
      <c r="C2375" s="60">
        <f ca="1">_xlfn.NORM.INV(B2375,'Input Parameters'!$E$15,'Input Parameters'!$F$15)</f>
        <v>368.71788553637401</v>
      </c>
      <c r="D2375" s="10">
        <f t="shared" ca="1" si="344"/>
        <v>0.85993697569224115</v>
      </c>
      <c r="E2375" s="62">
        <f ca="1">IF(_xlfn.NORM.INV(D2375,'Input Parameters'!$E$17,'Input Parameters'!$F$17)&lt;3500,3500,IF(_xlfn.NORM.INV(D2375,'Input Parameters'!$E$17,'Input Parameters'!$F$17)&gt;5500,5500,_xlfn.NORM.INV(D2375,'Input Parameters'!$E$17,'Input Parameters'!$F$17)))</f>
        <v>5500</v>
      </c>
      <c r="F2375" s="10">
        <f t="shared" ca="1" si="345"/>
        <v>0.83339621694080634</v>
      </c>
      <c r="G2375" s="64">
        <f ca="1">_xlfn.NORM.INV(F2375,'Input Parameters'!$E$20,'Input Parameters'!$F$20)</f>
        <v>289.13341098433256</v>
      </c>
      <c r="H2375" s="57">
        <f ca="1">EXP(E2375*(1/'Input Parameters'!$E$23-1/G2375))</f>
        <v>0.78160842758013294</v>
      </c>
      <c r="I2375" s="10">
        <f t="shared" ca="1" si="346"/>
        <v>0.76962809789555697</v>
      </c>
      <c r="J2375" s="30">
        <f ca="1">_xlfn.BETA.INV(I2375,'Input Parameters'!$L$26,'Input Parameters'!$M$26,'Input Parameters'!$J$26,'Input Parameters'!$K$26)</f>
        <v>0.7715554611012565</v>
      </c>
      <c r="K2375" s="168">
        <f ca="1">('Input Parameters'!$E$27/'Input Parameters'!$E$38)^$J2375</f>
        <v>3.9486337261737982E-3</v>
      </c>
      <c r="L2375" s="69">
        <f ca="1">$H2375*$C2375*'Input Parameters'!$E$25*K2375</f>
        <v>1.137968626040293</v>
      </c>
      <c r="M2375" s="24">
        <f t="shared" ca="1" si="347"/>
        <v>0.89613704756437595</v>
      </c>
      <c r="N2375" s="15">
        <f ca="1">_xlfn.NORM.INV(M2375,'Input Parameters'!$E$29,'Input Parameters'!$F$29)</f>
        <v>0.10012598432758174</v>
      </c>
      <c r="O2375" s="8">
        <f t="shared" ca="1" si="348"/>
        <v>0.20624106697994959</v>
      </c>
      <c r="P2375" s="30">
        <f ca="1">_xlfn.LOGNORM.INV(O2375,'Input Parameters'!$H$30,'Input Parameters'!$I$30)</f>
        <v>1.8219524723470319</v>
      </c>
      <c r="Q2375" s="10">
        <f t="shared" ca="1" si="349"/>
        <v>0.64948514541135538</v>
      </c>
      <c r="R2375" s="30">
        <f>IF('Input Parameters'!$E$32=0,0,_xlfn.BETA.INV(Q2375,'Input Parameters'!$L$32,'Input Parameters'!$M$32,'Input Parameters'!$J$32,'Input Parameters'!$K$32))</f>
        <v>0</v>
      </c>
      <c r="S2375" s="10">
        <f t="shared" ca="1" si="350"/>
        <v>0.20213770560689615</v>
      </c>
      <c r="T2375" s="26">
        <f ca="1">_xlfn.LOGNORM.INV(S2375,'Input Parameters'!$H$34,'Input Parameters'!$I$34)</f>
        <v>45.435641211547107</v>
      </c>
      <c r="U2375" s="10">
        <f t="shared" ca="1" si="351"/>
        <v>0.9448303159313004</v>
      </c>
      <c r="V2375" s="30">
        <f ca="1">_xlfn.BETA.INV(U2375,'Input Parameters'!$L$36,'Input Parameters'!$M$36,'Input Parameters'!$J$36,'Input Parameters'!$K$36)</f>
        <v>0.86031303125199243</v>
      </c>
      <c r="W2375" s="2">
        <f ca="1">N2375+(P2375-N2375)*(1-ERF((T2375-R2375)/(2*SQRT(L2375*'Input Parameters'!$E$38))))</f>
        <v>0.10459861215713868</v>
      </c>
      <c r="X2375">
        <f t="shared" ca="1" si="342"/>
        <v>1</v>
      </c>
      <c r="Y2375" s="7"/>
    </row>
    <row r="2376" spans="1:25" ht="15" customHeight="1" x14ac:dyDescent="0.25">
      <c r="A2376" s="139">
        <v>2369</v>
      </c>
      <c r="B2376" s="10">
        <f t="shared" ca="1" si="343"/>
        <v>0.96575356746346441</v>
      </c>
      <c r="C2376" s="60">
        <f ca="1">_xlfn.NORM.INV(B2376,'Input Parameters'!$E$15,'Input Parameters'!$F$15)</f>
        <v>369.6941216146414</v>
      </c>
      <c r="D2376" s="10">
        <f t="shared" ca="1" si="344"/>
        <v>0.56129034473473638</v>
      </c>
      <c r="E2376" s="62">
        <f ca="1">IF(_xlfn.NORM.INV(D2376,'Input Parameters'!$E$17,'Input Parameters'!$F$17)&lt;3500,3500,IF(_xlfn.NORM.INV(D2376,'Input Parameters'!$E$17,'Input Parameters'!$F$17)&gt;5500,5500,_xlfn.NORM.INV(D2376,'Input Parameters'!$E$17,'Input Parameters'!$F$17)))</f>
        <v>4907.969059667993</v>
      </c>
      <c r="F2376" s="10">
        <f t="shared" ca="1" si="345"/>
        <v>0.50978041390484019</v>
      </c>
      <c r="G2376" s="64">
        <f ca="1">_xlfn.NORM.INV(F2376,'Input Parameters'!$E$20,'Input Parameters'!$F$20)</f>
        <v>282.81427273282912</v>
      </c>
      <c r="H2376" s="57">
        <f ca="1">EXP(E2376*(1/'Input Parameters'!$E$23-1/G2376))</f>
        <v>0.54927372611945857</v>
      </c>
      <c r="I2376" s="10">
        <f t="shared" ca="1" si="346"/>
        <v>0.63545209356811494</v>
      </c>
      <c r="J2376" s="30">
        <f ca="1">_xlfn.BETA.INV(I2376,'Input Parameters'!$L$26,'Input Parameters'!$M$26,'Input Parameters'!$J$26,'Input Parameters'!$K$26)</f>
        <v>0.71541703442402671</v>
      </c>
      <c r="K2376" s="168">
        <f ca="1">('Input Parameters'!$E$27/'Input Parameters'!$E$38)^$J2376</f>
        <v>5.9064908790596171E-3</v>
      </c>
      <c r="L2376" s="69">
        <f ca="1">$H2376*$C2376*'Input Parameters'!$E$25*K2376</f>
        <v>1.1993913385641481</v>
      </c>
      <c r="M2376" s="24">
        <f t="shared" ca="1" si="347"/>
        <v>0.56697814758455412</v>
      </c>
      <c r="N2376" s="15">
        <f ca="1">_xlfn.NORM.INV(M2376,'Input Parameters'!$E$29,'Input Parameters'!$F$29)</f>
        <v>0.10001686859065854</v>
      </c>
      <c r="O2376" s="8">
        <f t="shared" ca="1" si="348"/>
        <v>0.42340933943033487</v>
      </c>
      <c r="P2376" s="30">
        <f ca="1">_xlfn.LOGNORM.INV(O2376,'Input Parameters'!$H$30,'Input Parameters'!$I$30)</f>
        <v>2.4492611626078959</v>
      </c>
      <c r="Q2376" s="10">
        <f t="shared" ca="1" si="349"/>
        <v>0.18985301423449263</v>
      </c>
      <c r="R2376" s="30">
        <f>IF('Input Parameters'!$E$32=0,0,_xlfn.BETA.INV(Q2376,'Input Parameters'!$L$32,'Input Parameters'!$M$32,'Input Parameters'!$J$32,'Input Parameters'!$K$32))</f>
        <v>0</v>
      </c>
      <c r="S2376" s="10">
        <f t="shared" ca="1" si="350"/>
        <v>0.3112108145298137</v>
      </c>
      <c r="T2376" s="26">
        <f ca="1">_xlfn.LOGNORM.INV(S2376,'Input Parameters'!$H$34,'Input Parameters'!$I$34)</f>
        <v>47.409851276395692</v>
      </c>
      <c r="U2376" s="10">
        <f t="shared" ca="1" si="351"/>
        <v>0.60662347238088266</v>
      </c>
      <c r="V2376" s="30">
        <f ca="1">_xlfn.BETA.INV(U2376,'Input Parameters'!$L$36,'Input Parameters'!$M$36,'Input Parameters'!$J$36,'Input Parameters'!$K$36)</f>
        <v>0.62815687535974174</v>
      </c>
      <c r="W2376" s="2">
        <f ca="1">N2376+(P2376-N2376)*(1-ERF((T2376-R2376)/(2*SQRT(L2376*'Input Parameters'!$E$38))))</f>
        <v>0.10519808341113891</v>
      </c>
      <c r="X2376">
        <f t="shared" ref="X2376:X2439" ca="1" si="352">IF(W2376&gt;V2376,0,1)</f>
        <v>1</v>
      </c>
      <c r="Y2376" s="7"/>
    </row>
    <row r="2377" spans="1:25" ht="15" customHeight="1" x14ac:dyDescent="0.25">
      <c r="A2377" s="139">
        <v>2370</v>
      </c>
      <c r="B2377" s="10">
        <f t="shared" ca="1" si="343"/>
        <v>0.78759231176662869</v>
      </c>
      <c r="C2377" s="60">
        <f ca="1">_xlfn.NORM.INV(B2377,'Input Parameters'!$E$15,'Input Parameters'!$F$15)</f>
        <v>314.21871221855633</v>
      </c>
      <c r="D2377" s="10">
        <f t="shared" ca="1" si="344"/>
        <v>0.14651562315313627</v>
      </c>
      <c r="E2377" s="62">
        <f ca="1">IF(_xlfn.NORM.INV(D2377,'Input Parameters'!$E$17,'Input Parameters'!$F$17)&lt;3500,3500,IF(_xlfn.NORM.INV(D2377,'Input Parameters'!$E$17,'Input Parameters'!$F$17)&gt;5500,5500,_xlfn.NORM.INV(D2377,'Input Parameters'!$E$17,'Input Parameters'!$F$17)))</f>
        <v>4063.9534110969835</v>
      </c>
      <c r="F2377" s="10">
        <f t="shared" ca="1" si="345"/>
        <v>0.63776458695108207</v>
      </c>
      <c r="G2377" s="64">
        <f ca="1">_xlfn.NORM.INV(F2377,'Input Parameters'!$E$20,'Input Parameters'!$F$20)</f>
        <v>285.01168291601795</v>
      </c>
      <c r="H2377" s="57">
        <f ca="1">EXP(E2377*(1/'Input Parameters'!$E$23-1/G2377))</f>
        <v>0.6802239104648915</v>
      </c>
      <c r="I2377" s="10">
        <f t="shared" ca="1" si="346"/>
        <v>0.49094317475264693</v>
      </c>
      <c r="J2377" s="30">
        <f ca="1">_xlfn.BETA.INV(I2377,'Input Parameters'!$L$26,'Input Parameters'!$M$26,'Input Parameters'!$J$26,'Input Parameters'!$K$26)</f>
        <v>0.65773981369940915</v>
      </c>
      <c r="K2377" s="168">
        <f ca="1">('Input Parameters'!$E$27/'Input Parameters'!$E$38)^$J2377</f>
        <v>8.9331758472718844E-3</v>
      </c>
      <c r="L2377" s="69">
        <f ca="1">$H2377*$C2377*'Input Parameters'!$E$25*K2377</f>
        <v>1.9093687974950984</v>
      </c>
      <c r="M2377" s="24">
        <f t="shared" ca="1" si="347"/>
        <v>0.77676829759314492</v>
      </c>
      <c r="N2377" s="15">
        <f ca="1">_xlfn.NORM.INV(M2377,'Input Parameters'!$E$29,'Input Parameters'!$F$29)</f>
        <v>0.10007613242749841</v>
      </c>
      <c r="O2377" s="8">
        <f t="shared" ca="1" si="348"/>
        <v>0.63520772771496159</v>
      </c>
      <c r="P2377" s="30">
        <f ca="1">_xlfn.LOGNORM.INV(O2377,'Input Parameters'!$H$30,'Input Parameters'!$I$30)</f>
        <v>3.1592423873020152</v>
      </c>
      <c r="Q2377" s="10">
        <f t="shared" ca="1" si="349"/>
        <v>0.24484545611314956</v>
      </c>
      <c r="R2377" s="30">
        <f>IF('Input Parameters'!$E$32=0,0,_xlfn.BETA.INV(Q2377,'Input Parameters'!$L$32,'Input Parameters'!$M$32,'Input Parameters'!$J$32,'Input Parameters'!$K$32))</f>
        <v>0</v>
      </c>
      <c r="S2377" s="10">
        <f t="shared" ca="1" si="350"/>
        <v>0.46412204071415764</v>
      </c>
      <c r="T2377" s="26">
        <f ca="1">_xlfn.LOGNORM.INV(S2377,'Input Parameters'!$H$34,'Input Parameters'!$I$34)</f>
        <v>49.845642479614568</v>
      </c>
      <c r="U2377" s="10">
        <f t="shared" ca="1" si="351"/>
        <v>0.11475661165529782</v>
      </c>
      <c r="V2377" s="30">
        <f ca="1">_xlfn.BETA.INV(U2377,'Input Parameters'!$L$36,'Input Parameters'!$M$36,'Input Parameters'!$J$36,'Input Parameters'!$K$36)</f>
        <v>0.42577681533418821</v>
      </c>
      <c r="W2377" s="2">
        <f ca="1">N2377+(P2377-N2377)*(1-ERF((T2377-R2377)/(2*SQRT(L2377*'Input Parameters'!$E$38))))</f>
        <v>0.13295987444521112</v>
      </c>
      <c r="X2377">
        <f t="shared" ca="1" si="352"/>
        <v>1</v>
      </c>
      <c r="Y2377" s="7"/>
    </row>
    <row r="2378" spans="1:25" ht="15" customHeight="1" x14ac:dyDescent="0.25">
      <c r="A2378" s="139">
        <v>2371</v>
      </c>
      <c r="B2378" s="10">
        <f t="shared" ca="1" si="343"/>
        <v>0.3387871604723498</v>
      </c>
      <c r="C2378" s="60">
        <f ca="1">_xlfn.NORM.INV(B2378,'Input Parameters'!$E$15,'Input Parameters'!$F$15)</f>
        <v>248.43489780710351</v>
      </c>
      <c r="D2378" s="10">
        <f t="shared" ca="1" si="344"/>
        <v>0.22590078170616001</v>
      </c>
      <c r="E2378" s="62">
        <f ca="1">IF(_xlfn.NORM.INV(D2378,'Input Parameters'!$E$17,'Input Parameters'!$F$17)&lt;3500,3500,IF(_xlfn.NORM.INV(D2378,'Input Parameters'!$E$17,'Input Parameters'!$F$17)&gt;5500,5500,_xlfn.NORM.INV(D2378,'Input Parameters'!$E$17,'Input Parameters'!$F$17)))</f>
        <v>4273.3095403023062</v>
      </c>
      <c r="F2378" s="10">
        <f t="shared" ca="1" si="345"/>
        <v>0.67100063734136273</v>
      </c>
      <c r="G2378" s="64">
        <f ca="1">_xlfn.NORM.INV(F2378,'Input Parameters'!$E$20,'Input Parameters'!$F$20)</f>
        <v>285.61594197180881</v>
      </c>
      <c r="H2378" s="57">
        <f ca="1">EXP(E2378*(1/'Input Parameters'!$E$23-1/G2378))</f>
        <v>0.68834633634719133</v>
      </c>
      <c r="I2378" s="10">
        <f t="shared" ca="1" si="346"/>
        <v>0.82418860223287382</v>
      </c>
      <c r="J2378" s="30">
        <f ca="1">_xlfn.BETA.INV(I2378,'Input Parameters'!$L$26,'Input Parameters'!$M$26,'Input Parameters'!$J$26,'Input Parameters'!$K$26)</f>
        <v>0.79709912635541891</v>
      </c>
      <c r="K2378" s="168">
        <f ca="1">('Input Parameters'!$E$27/'Input Parameters'!$E$38)^$J2378</f>
        <v>3.287555597907779E-3</v>
      </c>
      <c r="L2378" s="69">
        <f ca="1">$H2378*$C2378*'Input Parameters'!$E$25*K2378</f>
        <v>0.56220242280684629</v>
      </c>
      <c r="M2378" s="24">
        <f t="shared" ca="1" si="347"/>
        <v>0.70679108242789268</v>
      </c>
      <c r="N2378" s="15">
        <f ca="1">_xlfn.NORM.INV(M2378,'Input Parameters'!$E$29,'Input Parameters'!$F$29)</f>
        <v>0.1000544034350334</v>
      </c>
      <c r="O2378" s="8">
        <f t="shared" ca="1" si="348"/>
        <v>0.34571385199093085</v>
      </c>
      <c r="P2378" s="30">
        <f ca="1">_xlfn.LOGNORM.INV(O2378,'Input Parameters'!$H$30,'Input Parameters'!$I$30)</f>
        <v>2.2245262124337271</v>
      </c>
      <c r="Q2378" s="10">
        <f t="shared" ca="1" si="349"/>
        <v>0.19860397791635542</v>
      </c>
      <c r="R2378" s="30">
        <f>IF('Input Parameters'!$E$32=0,0,_xlfn.BETA.INV(Q2378,'Input Parameters'!$L$32,'Input Parameters'!$M$32,'Input Parameters'!$J$32,'Input Parameters'!$K$32))</f>
        <v>0</v>
      </c>
      <c r="S2378" s="10">
        <f t="shared" ca="1" si="350"/>
        <v>0.34301183458368167</v>
      </c>
      <c r="T2378" s="26">
        <f ca="1">_xlfn.LOGNORM.INV(S2378,'Input Parameters'!$H$34,'Input Parameters'!$I$34)</f>
        <v>47.93317540142619</v>
      </c>
      <c r="U2378" s="10">
        <f t="shared" ca="1" si="351"/>
        <v>0.12489403649107045</v>
      </c>
      <c r="V2378" s="30">
        <f ca="1">_xlfn.BETA.INV(U2378,'Input Parameters'!$L$36,'Input Parameters'!$M$36,'Input Parameters'!$J$36,'Input Parameters'!$K$36)</f>
        <v>0.43156009718875987</v>
      </c>
      <c r="W2378" s="2">
        <f ca="1">N2378+(P2378-N2378)*(1-ERF((T2378-R2378)/(2*SQRT(L2378*'Input Parameters'!$E$38))))</f>
        <v>0.10006751759281858</v>
      </c>
      <c r="X2378">
        <f t="shared" ca="1" si="352"/>
        <v>1</v>
      </c>
      <c r="Y2378" s="7"/>
    </row>
    <row r="2379" spans="1:25" ht="15" customHeight="1" x14ac:dyDescent="0.25">
      <c r="A2379" s="139">
        <v>2372</v>
      </c>
      <c r="B2379" s="10">
        <f t="shared" ca="1" si="343"/>
        <v>5.2686070134039253E-2</v>
      </c>
      <c r="C2379" s="60">
        <f ca="1">_xlfn.NORM.INV(B2379,'Input Parameters'!$E$15,'Input Parameters'!$F$15)</f>
        <v>183.20909374563578</v>
      </c>
      <c r="D2379" s="10">
        <f t="shared" ca="1" si="344"/>
        <v>3.8433482686074161E-2</v>
      </c>
      <c r="E2379" s="62">
        <f ca="1">IF(_xlfn.NORM.INV(D2379,'Input Parameters'!$E$17,'Input Parameters'!$F$17)&lt;3500,3500,IF(_xlfn.NORM.INV(D2379,'Input Parameters'!$E$17,'Input Parameters'!$F$17)&gt;5500,5500,_xlfn.NORM.INV(D2379,'Input Parameters'!$E$17,'Input Parameters'!$F$17)))</f>
        <v>3561.5871106309405</v>
      </c>
      <c r="F2379" s="10">
        <f t="shared" ca="1" si="345"/>
        <v>0.59061953423152369</v>
      </c>
      <c r="G2379" s="64">
        <f ca="1">_xlfn.NORM.INV(F2379,'Input Parameters'!$E$20,'Input Parameters'!$F$20)</f>
        <v>284.18523087388746</v>
      </c>
      <c r="H2379" s="57">
        <f ca="1">EXP(E2379*(1/'Input Parameters'!$E$23-1/G2379))</f>
        <v>0.68794854436536146</v>
      </c>
      <c r="I2379" s="10">
        <f t="shared" ca="1" si="346"/>
        <v>6.3770579769916624E-2</v>
      </c>
      <c r="J2379" s="30">
        <f ca="1">_xlfn.BETA.INV(I2379,'Input Parameters'!$L$26,'Input Parameters'!$M$26,'Input Parameters'!$J$26,'Input Parameters'!$K$26)</f>
        <v>0.40407068245197569</v>
      </c>
      <c r="K2379" s="168">
        <f ca="1">('Input Parameters'!$E$27/'Input Parameters'!$E$38)^$J2379</f>
        <v>5.5110853468428318E-2</v>
      </c>
      <c r="L2379" s="69">
        <f ca="1">$H2379*$C2379*'Input Parameters'!$E$25*K2379</f>
        <v>6.9460854116738551</v>
      </c>
      <c r="M2379" s="24">
        <f t="shared" ca="1" si="347"/>
        <v>0.68941682481964706</v>
      </c>
      <c r="N2379" s="15">
        <f ca="1">_xlfn.NORM.INV(M2379,'Input Parameters'!$E$29,'Input Parameters'!$F$29)</f>
        <v>0.100049419800245</v>
      </c>
      <c r="O2379" s="8">
        <f t="shared" ca="1" si="348"/>
        <v>0.24564213645906596</v>
      </c>
      <c r="P2379" s="30">
        <f ca="1">_xlfn.LOGNORM.INV(O2379,'Input Parameters'!$H$30,'Input Parameters'!$I$30)</f>
        <v>1.9385032557207484</v>
      </c>
      <c r="Q2379" s="10">
        <f t="shared" ca="1" si="349"/>
        <v>0.81833458903460798</v>
      </c>
      <c r="R2379" s="30">
        <f>IF('Input Parameters'!$E$32=0,0,_xlfn.BETA.INV(Q2379,'Input Parameters'!$L$32,'Input Parameters'!$M$32,'Input Parameters'!$J$32,'Input Parameters'!$K$32))</f>
        <v>0</v>
      </c>
      <c r="S2379" s="10">
        <f t="shared" ca="1" si="350"/>
        <v>0.52884247459374234</v>
      </c>
      <c r="T2379" s="26">
        <f ca="1">_xlfn.LOGNORM.INV(S2379,'Input Parameters'!$H$34,'Input Parameters'!$I$34)</f>
        <v>50.863942945347908</v>
      </c>
      <c r="U2379" s="10">
        <f t="shared" ca="1" si="351"/>
        <v>0.38741007801790006</v>
      </c>
      <c r="V2379" s="30">
        <f ca="1">_xlfn.BETA.INV(U2379,'Input Parameters'!$L$36,'Input Parameters'!$M$36,'Input Parameters'!$J$36,'Input Parameters'!$K$36)</f>
        <v>0.54353372030433411</v>
      </c>
      <c r="W2379" s="2">
        <f ca="1">N2379+(P2379-N2379)*(1-ERF((T2379-R2379)/(2*SQRT(L2379*'Input Parameters'!$E$38))))</f>
        <v>0.41692429201413816</v>
      </c>
      <c r="X2379">
        <f t="shared" ca="1" si="352"/>
        <v>1</v>
      </c>
      <c r="Y2379" s="7"/>
    </row>
    <row r="2380" spans="1:25" ht="15" customHeight="1" x14ac:dyDescent="0.25">
      <c r="A2380" s="139">
        <v>2373</v>
      </c>
      <c r="B2380" s="10">
        <f t="shared" ca="1" si="343"/>
        <v>0.40497736801445439</v>
      </c>
      <c r="C2380" s="60">
        <f ca="1">_xlfn.NORM.INV(B2380,'Input Parameters'!$E$15,'Input Parameters'!$F$15)</f>
        <v>257.93452173846333</v>
      </c>
      <c r="D2380" s="10">
        <f t="shared" ca="1" si="344"/>
        <v>0.48702039039980305</v>
      </c>
      <c r="E2380" s="62">
        <f ca="1">IF(_xlfn.NORM.INV(D2380,'Input Parameters'!$E$17,'Input Parameters'!$F$17)&lt;3500,3500,IF(_xlfn.NORM.INV(D2380,'Input Parameters'!$E$17,'Input Parameters'!$F$17)&gt;5500,5500,_xlfn.NORM.INV(D2380,'Input Parameters'!$E$17,'Input Parameters'!$F$17)))</f>
        <v>4777.221441096649</v>
      </c>
      <c r="F2380" s="10">
        <f t="shared" ca="1" si="345"/>
        <v>0.1182573017429227</v>
      </c>
      <c r="G2380" s="64">
        <f ca="1">_xlfn.NORM.INV(F2380,'Input Parameters'!$E$20,'Input Parameters'!$F$20)</f>
        <v>274.71891837514113</v>
      </c>
      <c r="H2380" s="57">
        <f ca="1">EXP(E2380*(1/'Input Parameters'!$E$23-1/G2380))</f>
        <v>0.33927020491289883</v>
      </c>
      <c r="I2380" s="10">
        <f t="shared" ca="1" si="346"/>
        <v>0.48239179795750331</v>
      </c>
      <c r="J2380" s="30">
        <f ca="1">_xlfn.BETA.INV(I2380,'Input Parameters'!$L$26,'Input Parameters'!$M$26,'Input Parameters'!$J$26,'Input Parameters'!$K$26)</f>
        <v>0.65427182527147831</v>
      </c>
      <c r="K2380" s="168">
        <f ca="1">('Input Parameters'!$E$27/'Input Parameters'!$E$38)^$J2380</f>
        <v>9.1581842498497223E-3</v>
      </c>
      <c r="L2380" s="69">
        <f ca="1">$H2380*$C2380*'Input Parameters'!$E$25*K2380</f>
        <v>0.80142810670173747</v>
      </c>
      <c r="M2380" s="24">
        <f t="shared" ca="1" si="347"/>
        <v>0.41527769413454496</v>
      </c>
      <c r="N2380" s="15">
        <f ca="1">_xlfn.NORM.INV(M2380,'Input Parameters'!$E$29,'Input Parameters'!$F$29)</f>
        <v>9.9978601068330661E-2</v>
      </c>
      <c r="O2380" s="8">
        <f t="shared" ca="1" si="348"/>
        <v>0.55204436200968687</v>
      </c>
      <c r="P2380" s="30">
        <f ca="1">_xlfn.LOGNORM.INV(O2380,'Input Parameters'!$H$30,'Input Parameters'!$I$30)</f>
        <v>2.8543415797147431</v>
      </c>
      <c r="Q2380" s="10">
        <f t="shared" ca="1" si="349"/>
        <v>0.44654476356001527</v>
      </c>
      <c r="R2380" s="30">
        <f>IF('Input Parameters'!$E$32=0,0,_xlfn.BETA.INV(Q2380,'Input Parameters'!$L$32,'Input Parameters'!$M$32,'Input Parameters'!$J$32,'Input Parameters'!$K$32))</f>
        <v>0</v>
      </c>
      <c r="S2380" s="10">
        <f t="shared" ca="1" si="350"/>
        <v>0.73231618666255294</v>
      </c>
      <c r="T2380" s="26">
        <f ca="1">_xlfn.LOGNORM.INV(S2380,'Input Parameters'!$H$34,'Input Parameters'!$I$34)</f>
        <v>54.452202026272992</v>
      </c>
      <c r="U2380" s="10">
        <f t="shared" ca="1" si="351"/>
        <v>0.54767442039716774</v>
      </c>
      <c r="V2380" s="30">
        <f ca="1">_xlfn.BETA.INV(U2380,'Input Parameters'!$L$36,'Input Parameters'!$M$36,'Input Parameters'!$J$36,'Input Parameters'!$K$36)</f>
        <v>0.60434878792015989</v>
      </c>
      <c r="W2380" s="2">
        <f ca="1">N2380+(P2380-N2380)*(1-ERF((T2380-R2380)/(2*SQRT(L2380*'Input Parameters'!$E$38))))</f>
        <v>0.10002543591836283</v>
      </c>
      <c r="X2380">
        <f t="shared" ca="1" si="352"/>
        <v>1</v>
      </c>
      <c r="Y2380" s="7"/>
    </row>
    <row r="2381" spans="1:25" ht="15" customHeight="1" x14ac:dyDescent="0.25">
      <c r="A2381" s="139">
        <v>2374</v>
      </c>
      <c r="B2381" s="10">
        <f t="shared" ca="1" si="343"/>
        <v>0.71611566920536529</v>
      </c>
      <c r="C2381" s="60">
        <f ca="1">_xlfn.NORM.INV(B2381,'Input Parameters'!$E$15,'Input Parameters'!$F$15)</f>
        <v>301.93012243953638</v>
      </c>
      <c r="D2381" s="10">
        <f t="shared" ca="1" si="344"/>
        <v>0.96100770505998512</v>
      </c>
      <c r="E2381" s="62">
        <f ca="1">IF(_xlfn.NORM.INV(D2381,'Input Parameters'!$E$17,'Input Parameters'!$F$17)&lt;3500,3500,IF(_xlfn.NORM.INV(D2381,'Input Parameters'!$E$17,'Input Parameters'!$F$17)&gt;5500,5500,_xlfn.NORM.INV(D2381,'Input Parameters'!$E$17,'Input Parameters'!$F$17)))</f>
        <v>5500</v>
      </c>
      <c r="F2381" s="10">
        <f t="shared" ca="1" si="345"/>
        <v>0.74619124728685027</v>
      </c>
      <c r="G2381" s="64">
        <f ca="1">_xlfn.NORM.INV(F2381,'Input Parameters'!$E$20,'Input Parameters'!$F$20)</f>
        <v>287.0890985595853</v>
      </c>
      <c r="H2381" s="57">
        <f ca="1">EXP(E2381*(1/'Input Parameters'!$E$23-1/G2381))</f>
        <v>0.68259308306701749</v>
      </c>
      <c r="I2381" s="10">
        <f t="shared" ca="1" si="346"/>
        <v>0.41160350545044211</v>
      </c>
      <c r="J2381" s="30">
        <f ca="1">_xlfn.BETA.INV(I2381,'Input Parameters'!$L$26,'Input Parameters'!$M$26,'Input Parameters'!$J$26,'Input Parameters'!$K$26)</f>
        <v>0.62487659502149817</v>
      </c>
      <c r="K2381" s="168">
        <f ca="1">('Input Parameters'!$E$27/'Input Parameters'!$E$38)^$J2381</f>
        <v>1.1307888934727905E-2</v>
      </c>
      <c r="L2381" s="69">
        <f ca="1">$H2381*$C2381*'Input Parameters'!$E$25*K2381</f>
        <v>2.3305040418209346</v>
      </c>
      <c r="M2381" s="24">
        <f t="shared" ca="1" si="347"/>
        <v>0.81916893490590759</v>
      </c>
      <c r="N2381" s="15">
        <f ca="1">_xlfn.NORM.INV(M2381,'Input Parameters'!$E$29,'Input Parameters'!$F$29)</f>
        <v>0.1000912202496122</v>
      </c>
      <c r="O2381" s="8">
        <f t="shared" ca="1" si="348"/>
        <v>0.48624508043580839</v>
      </c>
      <c r="P2381" s="30">
        <f ca="1">_xlfn.LOGNORM.INV(O2381,'Input Parameters'!$H$30,'Input Parameters'!$I$30)</f>
        <v>2.6399245043333468</v>
      </c>
      <c r="Q2381" s="10">
        <f t="shared" ca="1" si="349"/>
        <v>0.99760189905459884</v>
      </c>
      <c r="R2381" s="30">
        <f>IF('Input Parameters'!$E$32=0,0,_xlfn.BETA.INV(Q2381,'Input Parameters'!$L$32,'Input Parameters'!$M$32,'Input Parameters'!$J$32,'Input Parameters'!$K$32))</f>
        <v>0</v>
      </c>
      <c r="S2381" s="10">
        <f t="shared" ca="1" si="350"/>
        <v>8.2464476703592249E-2</v>
      </c>
      <c r="T2381" s="26">
        <f ca="1">_xlfn.LOGNORM.INV(S2381,'Input Parameters'!$H$34,'Input Parameters'!$I$34)</f>
        <v>42.403511959447016</v>
      </c>
      <c r="U2381" s="10">
        <f t="shared" ca="1" si="351"/>
        <v>0.30297328219810438</v>
      </c>
      <c r="V2381" s="30">
        <f ca="1">_xlfn.BETA.INV(U2381,'Input Parameters'!$L$36,'Input Parameters'!$M$36,'Input Parameters'!$J$36,'Input Parameters'!$K$36)</f>
        <v>0.51136181063826891</v>
      </c>
      <c r="W2381" s="2">
        <f ca="1">N2381+(P2381-N2381)*(1-ERF((T2381-R2381)/(2*SQRT(L2381*'Input Parameters'!$E$38))))</f>
        <v>0.22586220432663334</v>
      </c>
      <c r="X2381">
        <f t="shared" ca="1" si="352"/>
        <v>1</v>
      </c>
      <c r="Y2381" s="7"/>
    </row>
    <row r="2382" spans="1:25" ht="15" customHeight="1" x14ac:dyDescent="0.25">
      <c r="A2382" s="139">
        <v>2375</v>
      </c>
      <c r="B2382" s="10">
        <f t="shared" ca="1" si="343"/>
        <v>0.49466751241491425</v>
      </c>
      <c r="C2382" s="60">
        <f ca="1">_xlfn.NORM.INV(B2382,'Input Parameters'!$E$15,'Input Parameters'!$F$15)</f>
        <v>270.24279833588389</v>
      </c>
      <c r="D2382" s="10">
        <f t="shared" ca="1" si="344"/>
        <v>0.66753304246155465</v>
      </c>
      <c r="E2382" s="62">
        <f ca="1">IF(_xlfn.NORM.INV(D2382,'Input Parameters'!$E$17,'Input Parameters'!$F$17)&lt;3500,3500,IF(_xlfn.NORM.INV(D2382,'Input Parameters'!$E$17,'Input Parameters'!$F$17)&gt;5500,5500,_xlfn.NORM.INV(D2382,'Input Parameters'!$E$17,'Input Parameters'!$F$17)))</f>
        <v>5103.1779088321591</v>
      </c>
      <c r="F2382" s="10">
        <f t="shared" ca="1" si="345"/>
        <v>0.51576368951000362</v>
      </c>
      <c r="G2382" s="64">
        <f ca="1">_xlfn.NORM.INV(F2382,'Input Parameters'!$E$20,'Input Parameters'!$F$20)</f>
        <v>282.91481078529995</v>
      </c>
      <c r="H2382" s="57">
        <f ca="1">EXP(E2382*(1/'Input Parameters'!$E$23-1/G2382))</f>
        <v>0.53978902809652496</v>
      </c>
      <c r="I2382" s="10">
        <f t="shared" ca="1" si="346"/>
        <v>0.61903517464037972</v>
      </c>
      <c r="J2382" s="30">
        <f ca="1">_xlfn.BETA.INV(I2382,'Input Parameters'!$L$26,'Input Parameters'!$M$26,'Input Parameters'!$J$26,'Input Parameters'!$K$26)</f>
        <v>0.70885267974134358</v>
      </c>
      <c r="K2382" s="168">
        <f ca="1">('Input Parameters'!$E$27/'Input Parameters'!$E$38)^$J2382</f>
        <v>6.1912571964018353E-3</v>
      </c>
      <c r="L2382" s="69">
        <f ca="1">$H2382*$C2382*'Input Parameters'!$E$25*K2382</f>
        <v>0.9031440556914484</v>
      </c>
      <c r="M2382" s="24">
        <f t="shared" ca="1" si="347"/>
        <v>0.30367368224938218</v>
      </c>
      <c r="N2382" s="15">
        <f ca="1">_xlfn.NORM.INV(M2382,'Input Parameters'!$E$29,'Input Parameters'!$F$29)</f>
        <v>9.9948613640911135E-2</v>
      </c>
      <c r="O2382" s="8">
        <f t="shared" ca="1" si="348"/>
        <v>8.9430306014184335E-3</v>
      </c>
      <c r="P2382" s="30">
        <f ca="1">_xlfn.LOGNORM.INV(O2382,'Input Parameters'!$H$30,'Input Parameters'!$I$30)</f>
        <v>0.87674232507864913</v>
      </c>
      <c r="Q2382" s="10">
        <f t="shared" ca="1" si="349"/>
        <v>0.85392647336516081</v>
      </c>
      <c r="R2382" s="30">
        <f>IF('Input Parameters'!$E$32=0,0,_xlfn.BETA.INV(Q2382,'Input Parameters'!$L$32,'Input Parameters'!$M$32,'Input Parameters'!$J$32,'Input Parameters'!$K$32))</f>
        <v>0</v>
      </c>
      <c r="S2382" s="10">
        <f t="shared" ca="1" si="350"/>
        <v>0.13004753287274462</v>
      </c>
      <c r="T2382" s="26">
        <f ca="1">_xlfn.LOGNORM.INV(S2382,'Input Parameters'!$H$34,'Input Parameters'!$I$34)</f>
        <v>43.812481113719379</v>
      </c>
      <c r="U2382" s="10">
        <f t="shared" ca="1" si="351"/>
        <v>0.44122240911181354</v>
      </c>
      <c r="V2382" s="30">
        <f ca="1">_xlfn.BETA.INV(U2382,'Input Parameters'!$L$36,'Input Parameters'!$M$36,'Input Parameters'!$J$36,'Input Parameters'!$K$36)</f>
        <v>0.56368487035944215</v>
      </c>
      <c r="W2382" s="2">
        <f ca="1">N2382+(P2382-N2382)*(1-ERF((T2382-R2382)/(2*SQRT(L2382*'Input Parameters'!$E$38))))</f>
        <v>0.10081436055797802</v>
      </c>
      <c r="X2382">
        <f t="shared" ca="1" si="352"/>
        <v>1</v>
      </c>
      <c r="Y2382" s="7"/>
    </row>
    <row r="2383" spans="1:25" ht="15" customHeight="1" x14ac:dyDescent="0.25">
      <c r="A2383" s="139">
        <v>2376</v>
      </c>
      <c r="B2383" s="10">
        <f t="shared" ca="1" si="343"/>
        <v>0.61238938993882064</v>
      </c>
      <c r="C2383" s="60">
        <f ca="1">_xlfn.NORM.INV(B2383,'Input Parameters'!$E$15,'Input Parameters'!$F$15)</f>
        <v>286.44224882343838</v>
      </c>
      <c r="D2383" s="10">
        <f t="shared" ca="1" si="344"/>
        <v>0.63684584859845017</v>
      </c>
      <c r="E2383" s="62">
        <f ca="1">IF(_xlfn.NORM.INV(D2383,'Input Parameters'!$E$17,'Input Parameters'!$F$17)&lt;3500,3500,IF(_xlfn.NORM.INV(D2383,'Input Parameters'!$E$17,'Input Parameters'!$F$17)&gt;5500,5500,_xlfn.NORM.INV(D2383,'Input Parameters'!$E$17,'Input Parameters'!$F$17)))</f>
        <v>5045.0283505531106</v>
      </c>
      <c r="F2383" s="10">
        <f t="shared" ca="1" si="345"/>
        <v>0.27530536313771892</v>
      </c>
      <c r="G2383" s="64">
        <f ca="1">_xlfn.NORM.INV(F2383,'Input Parameters'!$E$20,'Input Parameters'!$F$20)</f>
        <v>278.65113705116795</v>
      </c>
      <c r="H2383" s="57">
        <f ca="1">EXP(E2383*(1/'Input Parameters'!$E$23-1/G2383))</f>
        <v>0.41378630104906805</v>
      </c>
      <c r="I2383" s="10">
        <f t="shared" ca="1" si="346"/>
        <v>0.30556683883878</v>
      </c>
      <c r="J2383" s="30">
        <f ca="1">_xlfn.BETA.INV(I2383,'Input Parameters'!$L$26,'Input Parameters'!$M$26,'Input Parameters'!$J$26,'Input Parameters'!$K$26)</f>
        <v>0.57694448563286171</v>
      </c>
      <c r="K2383" s="168">
        <f ca="1">('Input Parameters'!$E$27/'Input Parameters'!$E$38)^$J2383</f>
        <v>1.594776632812114E-2</v>
      </c>
      <c r="L2383" s="69">
        <f ca="1">$H2383*$C2383*'Input Parameters'!$E$25*K2383</f>
        <v>1.890223015825039</v>
      </c>
      <c r="M2383" s="24">
        <f t="shared" ca="1" si="347"/>
        <v>0.6599151514173992</v>
      </c>
      <c r="N2383" s="15">
        <f ca="1">_xlfn.NORM.INV(M2383,'Input Parameters'!$E$29,'Input Parameters'!$F$29)</f>
        <v>0.10004122315733845</v>
      </c>
      <c r="O2383" s="8">
        <f t="shared" ca="1" si="348"/>
        <v>3.7005079334535784E-2</v>
      </c>
      <c r="P2383" s="30">
        <f ca="1">_xlfn.LOGNORM.INV(O2383,'Input Parameters'!$H$30,'Input Parameters'!$I$30)</f>
        <v>1.1538549430561065</v>
      </c>
      <c r="Q2383" s="10">
        <f t="shared" ca="1" si="349"/>
        <v>0.14679082076544081</v>
      </c>
      <c r="R2383" s="30">
        <f>IF('Input Parameters'!$E$32=0,0,_xlfn.BETA.INV(Q2383,'Input Parameters'!$L$32,'Input Parameters'!$M$32,'Input Parameters'!$J$32,'Input Parameters'!$K$32))</f>
        <v>0</v>
      </c>
      <c r="S2383" s="10">
        <f t="shared" ca="1" si="350"/>
        <v>0.19647266580349898</v>
      </c>
      <c r="T2383" s="26">
        <f ca="1">_xlfn.LOGNORM.INV(S2383,'Input Parameters'!$H$34,'Input Parameters'!$I$34)</f>
        <v>45.321062364323872</v>
      </c>
      <c r="U2383" s="10">
        <f t="shared" ca="1" si="351"/>
        <v>0.33650796932834215</v>
      </c>
      <c r="V2383" s="30">
        <f ca="1">_xlfn.BETA.INV(U2383,'Input Parameters'!$L$36,'Input Parameters'!$M$36,'Input Parameters'!$J$36,'Input Parameters'!$K$36)</f>
        <v>0.52429745036752839</v>
      </c>
      <c r="W2383" s="2">
        <f ca="1">N2383+(P2383-N2383)*(1-ERF((T2383-R2383)/(2*SQRT(L2383*'Input Parameters'!$E$38))))</f>
        <v>0.12086167486329259</v>
      </c>
      <c r="X2383">
        <f t="shared" ca="1" si="352"/>
        <v>1</v>
      </c>
      <c r="Y2383" s="7"/>
    </row>
    <row r="2384" spans="1:25" ht="15" customHeight="1" x14ac:dyDescent="0.25">
      <c r="A2384" s="139">
        <v>2377</v>
      </c>
      <c r="B2384" s="10">
        <f t="shared" ca="1" si="343"/>
        <v>0.1514550859092908</v>
      </c>
      <c r="C2384" s="60">
        <f ca="1">_xlfn.NORM.INV(B2384,'Input Parameters'!$E$15,'Input Parameters'!$F$15)</f>
        <v>215.13643014858383</v>
      </c>
      <c r="D2384" s="10">
        <f t="shared" ca="1" si="344"/>
        <v>0.36140500251690211</v>
      </c>
      <c r="E2384" s="62">
        <f ca="1">IF(_xlfn.NORM.INV(D2384,'Input Parameters'!$E$17,'Input Parameters'!$F$17)&lt;3500,3500,IF(_xlfn.NORM.INV(D2384,'Input Parameters'!$E$17,'Input Parameters'!$F$17)&gt;5500,5500,_xlfn.NORM.INV(D2384,'Input Parameters'!$E$17,'Input Parameters'!$F$17)))</f>
        <v>4551.7059396977056</v>
      </c>
      <c r="F2384" s="10">
        <f t="shared" ca="1" si="345"/>
        <v>0.80205699503780203</v>
      </c>
      <c r="G2384" s="64">
        <f ca="1">_xlfn.NORM.INV(F2384,'Input Parameters'!$E$20,'Input Parameters'!$F$20)</f>
        <v>288.33824319606566</v>
      </c>
      <c r="H2384" s="57">
        <f ca="1">EXP(E2384*(1/'Input Parameters'!$E$23-1/G2384))</f>
        <v>0.78088151829315</v>
      </c>
      <c r="I2384" s="10">
        <f t="shared" ca="1" si="346"/>
        <v>0.28255363419451218</v>
      </c>
      <c r="J2384" s="30">
        <f ca="1">_xlfn.BETA.INV(I2384,'Input Parameters'!$L$26,'Input Parameters'!$M$26,'Input Parameters'!$J$26,'Input Parameters'!$K$26)</f>
        <v>0.56555757754467362</v>
      </c>
      <c r="K2384" s="168">
        <f ca="1">('Input Parameters'!$E$27/'Input Parameters'!$E$38)^$J2384</f>
        <v>1.7305032229613493E-2</v>
      </c>
      <c r="L2384" s="69">
        <f ca="1">$H2384*$C2384*'Input Parameters'!$E$25*K2384</f>
        <v>2.907177271071709</v>
      </c>
      <c r="M2384" s="24">
        <f t="shared" ca="1" si="347"/>
        <v>0.97952519223039891</v>
      </c>
      <c r="N2384" s="15">
        <f ca="1">_xlfn.NORM.INV(M2384,'Input Parameters'!$E$29,'Input Parameters'!$F$29)</f>
        <v>0.10020440397992841</v>
      </c>
      <c r="O2384" s="8">
        <f t="shared" ca="1" si="348"/>
        <v>0.22176642270144131</v>
      </c>
      <c r="P2384" s="30">
        <f ca="1">_xlfn.LOGNORM.INV(O2384,'Input Parameters'!$H$30,'Input Parameters'!$I$30)</f>
        <v>1.8684009825775791</v>
      </c>
      <c r="Q2384" s="10">
        <f t="shared" ca="1" si="349"/>
        <v>0.74080907447801314</v>
      </c>
      <c r="R2384" s="30">
        <f>IF('Input Parameters'!$E$32=0,0,_xlfn.BETA.INV(Q2384,'Input Parameters'!$L$32,'Input Parameters'!$M$32,'Input Parameters'!$J$32,'Input Parameters'!$K$32))</f>
        <v>0</v>
      </c>
      <c r="S2384" s="10">
        <f t="shared" ca="1" si="350"/>
        <v>6.7414466340475987E-2</v>
      </c>
      <c r="T2384" s="26">
        <f ca="1">_xlfn.LOGNORM.INV(S2384,'Input Parameters'!$H$34,'Input Parameters'!$I$34)</f>
        <v>41.844163331058255</v>
      </c>
      <c r="U2384" s="10">
        <f t="shared" ca="1" si="351"/>
        <v>0.43153143741665168</v>
      </c>
      <c r="V2384" s="30">
        <f ca="1">_xlfn.BETA.INV(U2384,'Input Parameters'!$L$36,'Input Parameters'!$M$36,'Input Parameters'!$J$36,'Input Parameters'!$K$36)</f>
        <v>0.56005409234512382</v>
      </c>
      <c r="W2384" s="2">
        <f ca="1">N2384+(P2384-N2384)*(1-ERF((T2384-R2384)/(2*SQRT(L2384*'Input Parameters'!$E$38))))</f>
        <v>0.24640051460114815</v>
      </c>
      <c r="X2384">
        <f t="shared" ca="1" si="352"/>
        <v>1</v>
      </c>
      <c r="Y2384" s="7"/>
    </row>
    <row r="2385" spans="1:25" ht="15" customHeight="1" x14ac:dyDescent="0.25">
      <c r="A2385" s="139">
        <v>2378</v>
      </c>
      <c r="B2385" s="10">
        <f t="shared" ca="1" si="343"/>
        <v>5.2089428819076855E-2</v>
      </c>
      <c r="C2385" s="60">
        <f ca="1">_xlfn.NORM.INV(B2385,'Input Parameters'!$E$15,'Input Parameters'!$F$15)</f>
        <v>182.90700514700762</v>
      </c>
      <c r="D2385" s="10">
        <f t="shared" ca="1" si="344"/>
        <v>0.59169565703097149</v>
      </c>
      <c r="E2385" s="62">
        <f ca="1">IF(_xlfn.NORM.INV(D2385,'Input Parameters'!$E$17,'Input Parameters'!$F$17)&lt;3500,3500,IF(_xlfn.NORM.INV(D2385,'Input Parameters'!$E$17,'Input Parameters'!$F$17)&gt;5500,5500,_xlfn.NORM.INV(D2385,'Input Parameters'!$E$17,'Input Parameters'!$F$17)))</f>
        <v>4962.3363073458677</v>
      </c>
      <c r="F2385" s="10">
        <f t="shared" ca="1" si="345"/>
        <v>0.45361206208910909</v>
      </c>
      <c r="G2385" s="64">
        <f ca="1">_xlfn.NORM.INV(F2385,'Input Parameters'!$E$20,'Input Parameters'!$F$20)</f>
        <v>281.86917809016614</v>
      </c>
      <c r="H2385" s="57">
        <f ca="1">EXP(E2385*(1/'Input Parameters'!$E$23-1/G2385))</f>
        <v>0.51446522618972734</v>
      </c>
      <c r="I2385" s="10">
        <f t="shared" ca="1" si="346"/>
        <v>4.0283721963890406E-2</v>
      </c>
      <c r="J2385" s="30">
        <f ca="1">_xlfn.BETA.INV(I2385,'Input Parameters'!$L$26,'Input Parameters'!$M$26,'Input Parameters'!$J$26,'Input Parameters'!$K$26)</f>
        <v>0.36765970759675304</v>
      </c>
      <c r="K2385" s="168">
        <f ca="1">('Input Parameters'!$E$27/'Input Parameters'!$E$38)^$J2385</f>
        <v>7.1559084281635058E-2</v>
      </c>
      <c r="L2385" s="69">
        <f ca="1">$H2385*$C2385*'Input Parameters'!$E$25*K2385</f>
        <v>6.7336592940618649</v>
      </c>
      <c r="M2385" s="24">
        <f t="shared" ca="1" si="347"/>
        <v>4.2506576843833632E-2</v>
      </c>
      <c r="N2385" s="15">
        <f ca="1">_xlfn.NORM.INV(M2385,'Input Parameters'!$E$29,'Input Parameters'!$F$29)</f>
        <v>9.9827768876560863E-2</v>
      </c>
      <c r="O2385" s="8">
        <f t="shared" ca="1" si="348"/>
        <v>0.37656066791458997</v>
      </c>
      <c r="P2385" s="30">
        <f ca="1">_xlfn.LOGNORM.INV(O2385,'Input Parameters'!$H$30,'Input Parameters'!$I$30)</f>
        <v>2.3128125665886383</v>
      </c>
      <c r="Q2385" s="10">
        <f t="shared" ca="1" si="349"/>
        <v>0.28560873245377616</v>
      </c>
      <c r="R2385" s="30">
        <f>IF('Input Parameters'!$E$32=0,0,_xlfn.BETA.INV(Q2385,'Input Parameters'!$L$32,'Input Parameters'!$M$32,'Input Parameters'!$J$32,'Input Parameters'!$K$32))</f>
        <v>0</v>
      </c>
      <c r="S2385" s="10">
        <f t="shared" ca="1" si="350"/>
        <v>0.61677902067861012</v>
      </c>
      <c r="T2385" s="26">
        <f ca="1">_xlfn.LOGNORM.INV(S2385,'Input Parameters'!$H$34,'Input Parameters'!$I$34)</f>
        <v>52.306961038741989</v>
      </c>
      <c r="U2385" s="10">
        <f t="shared" ca="1" si="351"/>
        <v>0.49461290766316801</v>
      </c>
      <c r="V2385" s="30">
        <f ca="1">_xlfn.BETA.INV(U2385,'Input Parameters'!$L$36,'Input Parameters'!$M$36,'Input Parameters'!$J$36,'Input Parameters'!$K$36)</f>
        <v>0.58383434061631911</v>
      </c>
      <c r="W2385" s="2">
        <f ca="1">N2385+(P2385-N2385)*(1-ERF((T2385-R2385)/(2*SQRT(L2385*'Input Parameters'!$E$38))))</f>
        <v>0.44075692574368047</v>
      </c>
      <c r="X2385">
        <f t="shared" ca="1" si="352"/>
        <v>1</v>
      </c>
      <c r="Y2385" s="7"/>
    </row>
    <row r="2386" spans="1:25" ht="15" customHeight="1" x14ac:dyDescent="0.25">
      <c r="A2386" s="139">
        <v>2379</v>
      </c>
      <c r="B2386" s="10">
        <f t="shared" ca="1" si="343"/>
        <v>3.5773790552328322E-2</v>
      </c>
      <c r="C2386" s="60">
        <f ca="1">_xlfn.NORM.INV(B2386,'Input Parameters'!$E$15,'Input Parameters'!$F$15)</f>
        <v>173.31137047945629</v>
      </c>
      <c r="D2386" s="10">
        <f t="shared" ca="1" si="344"/>
        <v>0.54822438404384621</v>
      </c>
      <c r="E2386" s="62">
        <f ca="1">IF(_xlfn.NORM.INV(D2386,'Input Parameters'!$E$17,'Input Parameters'!$F$17)&lt;3500,3500,IF(_xlfn.NORM.INV(D2386,'Input Parameters'!$E$17,'Input Parameters'!$F$17)&gt;5500,5500,_xlfn.NORM.INV(D2386,'Input Parameters'!$E$17,'Input Parameters'!$F$17)))</f>
        <v>4884.8235546913884</v>
      </c>
      <c r="F2386" s="10">
        <f t="shared" ca="1" si="345"/>
        <v>0.48858431843176164</v>
      </c>
      <c r="G2386" s="64">
        <f ca="1">_xlfn.NORM.INV(F2386,'Input Parameters'!$E$20,'Input Parameters'!$F$20)</f>
        <v>282.45825419852139</v>
      </c>
      <c r="H2386" s="57">
        <f ca="1">EXP(E2386*(1/'Input Parameters'!$E$23-1/G2386))</f>
        <v>0.53896579349938456</v>
      </c>
      <c r="I2386" s="10">
        <f t="shared" ca="1" si="346"/>
        <v>8.8989146070786895E-2</v>
      </c>
      <c r="J2386" s="30">
        <f ca="1">_xlfn.BETA.INV(I2386,'Input Parameters'!$L$26,'Input Parameters'!$M$26,'Input Parameters'!$J$26,'Input Parameters'!$K$26)</f>
        <v>0.43358132227869484</v>
      </c>
      <c r="K2386" s="168">
        <f ca="1">('Input Parameters'!$E$27/'Input Parameters'!$E$38)^$J2386</f>
        <v>4.4596980451830123E-2</v>
      </c>
      <c r="L2386" s="69">
        <f ca="1">$H2386*$C2386*'Input Parameters'!$E$25*K2386</f>
        <v>4.1657549012825079</v>
      </c>
      <c r="M2386" s="24">
        <f t="shared" ca="1" si="347"/>
        <v>0.18038534147499385</v>
      </c>
      <c r="N2386" s="15">
        <f ca="1">_xlfn.NORM.INV(M2386,'Input Parameters'!$E$29,'Input Parameters'!$F$29)</f>
        <v>9.9908610245340715E-2</v>
      </c>
      <c r="O2386" s="8">
        <f t="shared" ca="1" si="348"/>
        <v>0.52047710140054859</v>
      </c>
      <c r="P2386" s="30">
        <f ca="1">_xlfn.LOGNORM.INV(O2386,'Input Parameters'!$H$30,'Input Parameters'!$I$30)</f>
        <v>2.7491664452397577</v>
      </c>
      <c r="Q2386" s="10">
        <f t="shared" ca="1" si="349"/>
        <v>0.9869861340916779</v>
      </c>
      <c r="R2386" s="30">
        <f>IF('Input Parameters'!$E$32=0,0,_xlfn.BETA.INV(Q2386,'Input Parameters'!$L$32,'Input Parameters'!$M$32,'Input Parameters'!$J$32,'Input Parameters'!$K$32))</f>
        <v>0</v>
      </c>
      <c r="S2386" s="10">
        <f t="shared" ca="1" si="350"/>
        <v>0.37631280557051427</v>
      </c>
      <c r="T2386" s="26">
        <f ca="1">_xlfn.LOGNORM.INV(S2386,'Input Parameters'!$H$34,'Input Parameters'!$I$34)</f>
        <v>48.467790828975069</v>
      </c>
      <c r="U2386" s="10">
        <f t="shared" ca="1" si="351"/>
        <v>4.664613827141173E-2</v>
      </c>
      <c r="V2386" s="30">
        <f ca="1">_xlfn.BETA.INV(U2386,'Input Parameters'!$L$36,'Input Parameters'!$M$36,'Input Parameters'!$J$36,'Input Parameters'!$K$36)</f>
        <v>0.37581908627619309</v>
      </c>
      <c r="W2386" s="2">
        <f ca="1">N2386+(P2386-N2386)*(1-ERF((T2386-R2386)/(2*SQRT(L2386*'Input Parameters'!$E$38))))</f>
        <v>0.34661120931069089</v>
      </c>
      <c r="X2386">
        <f t="shared" ca="1" si="352"/>
        <v>1</v>
      </c>
      <c r="Y2386" s="7"/>
    </row>
    <row r="2387" spans="1:25" ht="15" customHeight="1" x14ac:dyDescent="0.25">
      <c r="A2387" s="139">
        <v>2380</v>
      </c>
      <c r="B2387" s="10">
        <f t="shared" ca="1" si="343"/>
        <v>0.73567480765022097</v>
      </c>
      <c r="C2387" s="60">
        <f ca="1">_xlfn.NORM.INV(B2387,'Input Parameters'!$E$15,'Input Parameters'!$F$15)</f>
        <v>305.11272836505947</v>
      </c>
      <c r="D2387" s="10">
        <f t="shared" ca="1" si="344"/>
        <v>0.38886613430889583</v>
      </c>
      <c r="E2387" s="62">
        <f ca="1">IF(_xlfn.NORM.INV(D2387,'Input Parameters'!$E$17,'Input Parameters'!$F$17)&lt;3500,3500,IF(_xlfn.NORM.INV(D2387,'Input Parameters'!$E$17,'Input Parameters'!$F$17)&gt;5500,5500,_xlfn.NORM.INV(D2387,'Input Parameters'!$E$17,'Input Parameters'!$F$17)))</f>
        <v>4602.4071485576533</v>
      </c>
      <c r="F2387" s="10">
        <f t="shared" ca="1" si="345"/>
        <v>0.76532005886710475</v>
      </c>
      <c r="G2387" s="64">
        <f ca="1">_xlfn.NORM.INV(F2387,'Input Parameters'!$E$20,'Input Parameters'!$F$20)</f>
        <v>287.4975904250303</v>
      </c>
      <c r="H2387" s="57">
        <f ca="1">EXP(E2387*(1/'Input Parameters'!$E$23-1/G2387))</f>
        <v>0.74322250601914008</v>
      </c>
      <c r="I2387" s="10">
        <f t="shared" ca="1" si="346"/>
        <v>0.50587602308248414</v>
      </c>
      <c r="J2387" s="30">
        <f ca="1">_xlfn.BETA.INV(I2387,'Input Parameters'!$L$26,'Input Parameters'!$M$26,'Input Parameters'!$J$26,'Input Parameters'!$K$26)</f>
        <v>0.66376532454860304</v>
      </c>
      <c r="K2387" s="168">
        <f ca="1">('Input Parameters'!$E$27/'Input Parameters'!$E$38)^$J2387</f>
        <v>8.5552988300474486E-3</v>
      </c>
      <c r="L2387" s="69">
        <f ca="1">$H2387*$C2387*'Input Parameters'!$E$25*K2387</f>
        <v>1.940056426297863</v>
      </c>
      <c r="M2387" s="24">
        <f t="shared" ca="1" si="347"/>
        <v>0.88175707195104913</v>
      </c>
      <c r="N2387" s="15">
        <f ca="1">_xlfn.NORM.INV(M2387,'Input Parameters'!$E$29,'Input Parameters'!$F$29)</f>
        <v>0.10011838161290518</v>
      </c>
      <c r="O2387" s="8">
        <f t="shared" ca="1" si="348"/>
        <v>0.48979042973511366</v>
      </c>
      <c r="P2387" s="30">
        <f ca="1">_xlfn.LOGNORM.INV(O2387,'Input Parameters'!$H$30,'Input Parameters'!$I$30)</f>
        <v>2.651035227772955</v>
      </c>
      <c r="Q2387" s="10">
        <f t="shared" ca="1" si="349"/>
        <v>0.5986888964540944</v>
      </c>
      <c r="R2387" s="30">
        <f>IF('Input Parameters'!$E$32=0,0,_xlfn.BETA.INV(Q2387,'Input Parameters'!$L$32,'Input Parameters'!$M$32,'Input Parameters'!$J$32,'Input Parameters'!$K$32))</f>
        <v>0</v>
      </c>
      <c r="S2387" s="10">
        <f t="shared" ca="1" si="350"/>
        <v>4.0888577332341858E-2</v>
      </c>
      <c r="T2387" s="26">
        <f ca="1">_xlfn.LOGNORM.INV(S2387,'Input Parameters'!$H$34,'Input Parameters'!$I$34)</f>
        <v>40.586223254778744</v>
      </c>
      <c r="U2387" s="10">
        <f t="shared" ca="1" si="351"/>
        <v>0.61945760139827943</v>
      </c>
      <c r="V2387" s="30">
        <f ca="1">_xlfn.BETA.INV(U2387,'Input Parameters'!$L$36,'Input Parameters'!$M$36,'Input Parameters'!$J$36,'Input Parameters'!$K$36)</f>
        <v>0.63353715386377019</v>
      </c>
      <c r="W2387" s="2">
        <f ca="1">N2387+(P2387-N2387)*(1-ERF((T2387-R2387)/(2*SQRT(L2387*'Input Parameters'!$E$38))))</f>
        <v>0.20051758943205089</v>
      </c>
      <c r="X2387">
        <f t="shared" ca="1" si="352"/>
        <v>1</v>
      </c>
      <c r="Y2387" s="7"/>
    </row>
    <row r="2388" spans="1:25" ht="15" customHeight="1" x14ac:dyDescent="0.25">
      <c r="A2388" s="139">
        <v>2381</v>
      </c>
      <c r="B2388" s="10">
        <f t="shared" ca="1" si="343"/>
        <v>0.23304656172655591</v>
      </c>
      <c r="C2388" s="60">
        <f ca="1">_xlfn.NORM.INV(B2388,'Input Parameters'!$E$15,'Input Parameters'!$F$15)</f>
        <v>231.46828475317096</v>
      </c>
      <c r="D2388" s="10">
        <f t="shared" ca="1" si="344"/>
        <v>0.95214596664063689</v>
      </c>
      <c r="E2388" s="62">
        <f ca="1">IF(_xlfn.NORM.INV(D2388,'Input Parameters'!$E$17,'Input Parameters'!$F$17)&lt;3500,3500,IF(_xlfn.NORM.INV(D2388,'Input Parameters'!$E$17,'Input Parameters'!$F$17)&gt;5500,5500,_xlfn.NORM.INV(D2388,'Input Parameters'!$E$17,'Input Parameters'!$F$17)))</f>
        <v>5500</v>
      </c>
      <c r="F2388" s="10">
        <f t="shared" ca="1" si="345"/>
        <v>0.69636934660124572</v>
      </c>
      <c r="G2388" s="64">
        <f ca="1">_xlfn.NORM.INV(F2388,'Input Parameters'!$E$20,'Input Parameters'!$F$20)</f>
        <v>286.09371072327298</v>
      </c>
      <c r="H2388" s="57">
        <f ca="1">EXP(E2388*(1/'Input Parameters'!$E$23-1/G2388))</f>
        <v>0.63857831437205381</v>
      </c>
      <c r="I2388" s="10">
        <f t="shared" ca="1" si="346"/>
        <v>0.88673931037345022</v>
      </c>
      <c r="J2388" s="30">
        <f ca="1">_xlfn.BETA.INV(I2388,'Input Parameters'!$L$26,'Input Parameters'!$M$26,'Input Parameters'!$J$26,'Input Parameters'!$K$26)</f>
        <v>0.83084337482659243</v>
      </c>
      <c r="K2388" s="168">
        <f ca="1">('Input Parameters'!$E$27/'Input Parameters'!$E$38)^$J2388</f>
        <v>2.5807911864564386E-3</v>
      </c>
      <c r="L2388" s="69">
        <f ca="1">$H2388*$C2388*'Input Parameters'!$E$25*K2388</f>
        <v>0.38146836370562359</v>
      </c>
      <c r="M2388" s="24">
        <f t="shared" ca="1" si="347"/>
        <v>0.24330202127592404</v>
      </c>
      <c r="N2388" s="15">
        <f ca="1">_xlfn.NORM.INV(M2388,'Input Parameters'!$E$29,'Input Parameters'!$F$29)</f>
        <v>9.9930427975193581E-2</v>
      </c>
      <c r="O2388" s="8">
        <f t="shared" ca="1" si="348"/>
        <v>0.14075196836163406</v>
      </c>
      <c r="P2388" s="30">
        <f ca="1">_xlfn.LOGNORM.INV(O2388,'Input Parameters'!$H$30,'Input Parameters'!$I$30)</f>
        <v>1.6133479602685206</v>
      </c>
      <c r="Q2388" s="10">
        <f t="shared" ca="1" si="349"/>
        <v>0.83687093480210661</v>
      </c>
      <c r="R2388" s="30">
        <f>IF('Input Parameters'!$E$32=0,0,_xlfn.BETA.INV(Q2388,'Input Parameters'!$L$32,'Input Parameters'!$M$32,'Input Parameters'!$J$32,'Input Parameters'!$K$32))</f>
        <v>0</v>
      </c>
      <c r="S2388" s="10">
        <f t="shared" ca="1" si="350"/>
        <v>0.42159185904132612</v>
      </c>
      <c r="T2388" s="26">
        <f ca="1">_xlfn.LOGNORM.INV(S2388,'Input Parameters'!$H$34,'Input Parameters'!$I$34)</f>
        <v>49.18123740682887</v>
      </c>
      <c r="U2388" s="10">
        <f t="shared" ca="1" si="351"/>
        <v>0.59547649770113098</v>
      </c>
      <c r="V2388" s="30">
        <f ca="1">_xlfn.BETA.INV(U2388,'Input Parameters'!$L$36,'Input Parameters'!$M$36,'Input Parameters'!$J$36,'Input Parameters'!$K$36)</f>
        <v>0.62354784208785741</v>
      </c>
      <c r="W2388" s="2">
        <f ca="1">N2388+(P2388-N2388)*(1-ERF((T2388-R2388)/(2*SQRT(L2388*'Input Parameters'!$E$38))))</f>
        <v>9.9930455152666894E-2</v>
      </c>
      <c r="X2388">
        <f t="shared" ca="1" si="352"/>
        <v>1</v>
      </c>
      <c r="Y2388" s="7"/>
    </row>
    <row r="2389" spans="1:25" ht="15" customHeight="1" x14ac:dyDescent="0.25">
      <c r="A2389" s="139">
        <v>2382</v>
      </c>
      <c r="B2389" s="10">
        <f t="shared" ca="1" si="343"/>
        <v>0.36494019498956909</v>
      </c>
      <c r="C2389" s="60">
        <f ca="1">_xlfn.NORM.INV(B2389,'Input Parameters'!$E$15,'Input Parameters'!$F$15)</f>
        <v>252.25503736617623</v>
      </c>
      <c r="D2389" s="10">
        <f t="shared" ca="1" si="344"/>
        <v>0.23545540982051427</v>
      </c>
      <c r="E2389" s="62">
        <f ca="1">IF(_xlfn.NORM.INV(D2389,'Input Parameters'!$E$17,'Input Parameters'!$F$17)&lt;3500,3500,IF(_xlfn.NORM.INV(D2389,'Input Parameters'!$E$17,'Input Parameters'!$F$17)&gt;5500,5500,_xlfn.NORM.INV(D2389,'Input Parameters'!$E$17,'Input Parameters'!$F$17)))</f>
        <v>4295.3014846268497</v>
      </c>
      <c r="F2389" s="10">
        <f t="shared" ca="1" si="345"/>
        <v>6.0318406420301729E-2</v>
      </c>
      <c r="G2389" s="64">
        <f ca="1">_xlfn.NORM.INV(F2389,'Input Parameters'!$E$20,'Input Parameters'!$F$20)</f>
        <v>272.25088840687056</v>
      </c>
      <c r="H2389" s="57">
        <f ca="1">EXP(E2389*(1/'Input Parameters'!$E$23-1/G2389))</f>
        <v>0.32835803422863363</v>
      </c>
      <c r="I2389" s="10">
        <f t="shared" ca="1" si="346"/>
        <v>0.25324162167982645</v>
      </c>
      <c r="J2389" s="30">
        <f ca="1">_xlfn.BETA.INV(I2389,'Input Parameters'!$L$26,'Input Parameters'!$M$26,'Input Parameters'!$J$26,'Input Parameters'!$K$26)</f>
        <v>0.55032313281530887</v>
      </c>
      <c r="K2389" s="168">
        <f ca="1">('Input Parameters'!$E$27/'Input Parameters'!$E$38)^$J2389</f>
        <v>1.9303267333871669E-2</v>
      </c>
      <c r="L2389" s="69">
        <f ca="1">$H2389*$C2389*'Input Parameters'!$E$25*K2389</f>
        <v>1.5988890193015524</v>
      </c>
      <c r="M2389" s="24">
        <f t="shared" ca="1" si="347"/>
        <v>0.74194548745595601</v>
      </c>
      <c r="N2389" s="15">
        <f ca="1">_xlfn.NORM.INV(M2389,'Input Parameters'!$E$29,'Input Parameters'!$F$29)</f>
        <v>0.10006493548733982</v>
      </c>
      <c r="O2389" s="8">
        <f t="shared" ca="1" si="348"/>
        <v>0.39550338842549682</v>
      </c>
      <c r="P2389" s="30">
        <f ca="1">_xlfn.LOGNORM.INV(O2389,'Input Parameters'!$H$30,'Input Parameters'!$I$30)</f>
        <v>2.3675554660610927</v>
      </c>
      <c r="Q2389" s="10">
        <f t="shared" ca="1" si="349"/>
        <v>0.54431029665853814</v>
      </c>
      <c r="R2389" s="30">
        <f>IF('Input Parameters'!$E$32=0,0,_xlfn.BETA.INV(Q2389,'Input Parameters'!$L$32,'Input Parameters'!$M$32,'Input Parameters'!$J$32,'Input Parameters'!$K$32))</f>
        <v>0</v>
      </c>
      <c r="S2389" s="10">
        <f t="shared" ca="1" si="350"/>
        <v>0.81684461112268303</v>
      </c>
      <c r="T2389" s="26">
        <f ca="1">_xlfn.LOGNORM.INV(S2389,'Input Parameters'!$H$34,'Input Parameters'!$I$34)</f>
        <v>56.409214023045095</v>
      </c>
      <c r="U2389" s="10">
        <f t="shared" ca="1" si="351"/>
        <v>0.71849475886634506</v>
      </c>
      <c r="V2389" s="30">
        <f ca="1">_xlfn.BETA.INV(U2389,'Input Parameters'!$L$36,'Input Parameters'!$M$36,'Input Parameters'!$J$36,'Input Parameters'!$K$36)</f>
        <v>0.67866174984687233</v>
      </c>
      <c r="W2389" s="2">
        <f ca="1">N2389+(P2389-N2389)*(1-ERF((T2389-R2389)/(2*SQRT(L2389*'Input Parameters'!$E$38))))</f>
        <v>0.10371087778980435</v>
      </c>
      <c r="X2389">
        <f t="shared" ca="1" si="352"/>
        <v>1</v>
      </c>
      <c r="Y2389" s="7"/>
    </row>
    <row r="2390" spans="1:25" ht="15" customHeight="1" x14ac:dyDescent="0.25">
      <c r="A2390" s="139">
        <v>2383</v>
      </c>
      <c r="B2390" s="10">
        <f t="shared" ca="1" si="343"/>
        <v>0.34212928300794432</v>
      </c>
      <c r="C2390" s="60">
        <f ca="1">_xlfn.NORM.INV(B2390,'Input Parameters'!$E$15,'Input Parameters'!$F$15)</f>
        <v>248.9289578959602</v>
      </c>
      <c r="D2390" s="10">
        <f t="shared" ca="1" si="344"/>
        <v>0.46183818093576479</v>
      </c>
      <c r="E2390" s="62">
        <f ca="1">IF(_xlfn.NORM.INV(D2390,'Input Parameters'!$E$17,'Input Parameters'!$F$17)&lt;3500,3500,IF(_xlfn.NORM.INV(D2390,'Input Parameters'!$E$17,'Input Parameters'!$F$17)&gt;5500,5500,_xlfn.NORM.INV(D2390,'Input Parameters'!$E$17,'Input Parameters'!$F$17)))</f>
        <v>4732.9373070286538</v>
      </c>
      <c r="F2390" s="10">
        <f t="shared" ca="1" si="345"/>
        <v>0.74158359646323524</v>
      </c>
      <c r="G2390" s="64">
        <f ca="1">_xlfn.NORM.INV(F2390,'Input Parameters'!$E$20,'Input Parameters'!$F$20)</f>
        <v>286.99317616401549</v>
      </c>
      <c r="H2390" s="57">
        <f ca="1">EXP(E2390*(1/'Input Parameters'!$E$23-1/G2390))</f>
        <v>0.71597462396201983</v>
      </c>
      <c r="I2390" s="10">
        <f t="shared" ca="1" si="346"/>
        <v>0.5067697411490143</v>
      </c>
      <c r="J2390" s="30">
        <f ca="1">_xlfn.BETA.INV(I2390,'Input Parameters'!$L$26,'Input Parameters'!$M$26,'Input Parameters'!$J$26,'Input Parameters'!$K$26)</f>
        <v>0.66412483966806923</v>
      </c>
      <c r="K2390" s="168">
        <f ca="1">('Input Parameters'!$E$27/'Input Parameters'!$E$38)^$J2390</f>
        <v>8.5332647587137989E-3</v>
      </c>
      <c r="L2390" s="69">
        <f ca="1">$H2390*$C2390*'Input Parameters'!$E$25*K2390</f>
        <v>1.5208566167585416</v>
      </c>
      <c r="M2390" s="24">
        <f t="shared" ca="1" si="347"/>
        <v>0.78293563356870555</v>
      </c>
      <c r="N2390" s="15">
        <f ca="1">_xlfn.NORM.INV(M2390,'Input Parameters'!$E$29,'Input Parameters'!$F$29)</f>
        <v>0.10007821460726425</v>
      </c>
      <c r="O2390" s="8">
        <f t="shared" ca="1" si="348"/>
        <v>0.18945100677324378</v>
      </c>
      <c r="P2390" s="30">
        <f ca="1">_xlfn.LOGNORM.INV(O2390,'Input Parameters'!$H$30,'Input Parameters'!$I$30)</f>
        <v>1.7707137418667198</v>
      </c>
      <c r="Q2390" s="10">
        <f t="shared" ca="1" si="349"/>
        <v>0.8818599827109147</v>
      </c>
      <c r="R2390" s="30">
        <f>IF('Input Parameters'!$E$32=0,0,_xlfn.BETA.INV(Q2390,'Input Parameters'!$L$32,'Input Parameters'!$M$32,'Input Parameters'!$J$32,'Input Parameters'!$K$32))</f>
        <v>0</v>
      </c>
      <c r="S2390" s="10">
        <f t="shared" ca="1" si="350"/>
        <v>0.38191843949897564</v>
      </c>
      <c r="T2390" s="26">
        <f ca="1">_xlfn.LOGNORM.INV(S2390,'Input Parameters'!$H$34,'Input Parameters'!$I$34)</f>
        <v>48.55678647528547</v>
      </c>
      <c r="U2390" s="10">
        <f t="shared" ca="1" si="351"/>
        <v>0.97595359907260315</v>
      </c>
      <c r="V2390" s="30">
        <f ca="1">_xlfn.BETA.INV(U2390,'Input Parameters'!$L$36,'Input Parameters'!$M$36,'Input Parameters'!$J$36,'Input Parameters'!$K$36)</f>
        <v>0.93204172086561932</v>
      </c>
      <c r="W2390" s="2">
        <f ca="1">N2390+(P2390-N2390)*(1-ERF((T2390-R2390)/(2*SQRT(L2390*'Input Parameters'!$E$38))))</f>
        <v>0.10904453979974851</v>
      </c>
      <c r="X2390">
        <f t="shared" ca="1" si="352"/>
        <v>1</v>
      </c>
      <c r="Y2390" s="7"/>
    </row>
    <row r="2391" spans="1:25" ht="15" customHeight="1" x14ac:dyDescent="0.25">
      <c r="A2391" s="139">
        <v>2384</v>
      </c>
      <c r="B2391" s="10">
        <f t="shared" ca="1" si="343"/>
        <v>0.13501595310145853</v>
      </c>
      <c r="C2391" s="60">
        <f ca="1">_xlfn.NORM.INV(B2391,'Input Parameters'!$E$15,'Input Parameters'!$F$15)</f>
        <v>211.19242732596277</v>
      </c>
      <c r="D2391" s="10">
        <f t="shared" ca="1" si="344"/>
        <v>0.99103209403687065</v>
      </c>
      <c r="E2391" s="62">
        <f ca="1">IF(_xlfn.NORM.INV(D2391,'Input Parameters'!$E$17,'Input Parameters'!$F$17)&lt;3500,3500,IF(_xlfn.NORM.INV(D2391,'Input Parameters'!$E$17,'Input Parameters'!$F$17)&gt;5500,5500,_xlfn.NORM.INV(D2391,'Input Parameters'!$E$17,'Input Parameters'!$F$17)))</f>
        <v>5500</v>
      </c>
      <c r="F2391" s="10">
        <f t="shared" ca="1" si="345"/>
        <v>0.60526453216923326</v>
      </c>
      <c r="G2391" s="64">
        <f ca="1">_xlfn.NORM.INV(F2391,'Input Parameters'!$E$20,'Input Parameters'!$F$20)</f>
        <v>284.43888455783303</v>
      </c>
      <c r="H2391" s="57">
        <f ca="1">EXP(E2391*(1/'Input Parameters'!$E$23-1/G2391))</f>
        <v>0.57100559496451175</v>
      </c>
      <c r="I2391" s="10">
        <f t="shared" ca="1" si="346"/>
        <v>0.86235784628821488</v>
      </c>
      <c r="J2391" s="30">
        <f ca="1">_xlfn.BETA.INV(I2391,'Input Parameters'!$L$26,'Input Parameters'!$M$26,'Input Parameters'!$J$26,'Input Parameters'!$K$26)</f>
        <v>0.8168954110709159</v>
      </c>
      <c r="K2391" s="168">
        <f ca="1">('Input Parameters'!$E$27/'Input Parameters'!$E$38)^$J2391</f>
        <v>2.8523553418726743E-3</v>
      </c>
      <c r="L2391" s="69">
        <f ca="1">$H2391*$C2391*'Input Parameters'!$E$25*K2391</f>
        <v>0.34397139973201107</v>
      </c>
      <c r="M2391" s="24">
        <f t="shared" ca="1" si="347"/>
        <v>0.16349729827232462</v>
      </c>
      <c r="N2391" s="15">
        <f ca="1">_xlfn.NORM.INV(M2391,'Input Parameters'!$E$29,'Input Parameters'!$F$29)</f>
        <v>9.9901981457271569E-2</v>
      </c>
      <c r="O2391" s="8">
        <f t="shared" ca="1" si="348"/>
        <v>0.54312088806453507</v>
      </c>
      <c r="P2391" s="30">
        <f ca="1">_xlfn.LOGNORM.INV(O2391,'Input Parameters'!$H$30,'Input Parameters'!$I$30)</f>
        <v>2.8241263136067372</v>
      </c>
      <c r="Q2391" s="10">
        <f t="shared" ca="1" si="349"/>
        <v>0.1751584528406317</v>
      </c>
      <c r="R2391" s="30">
        <f>IF('Input Parameters'!$E$32=0,0,_xlfn.BETA.INV(Q2391,'Input Parameters'!$L$32,'Input Parameters'!$M$32,'Input Parameters'!$J$32,'Input Parameters'!$K$32))</f>
        <v>0</v>
      </c>
      <c r="S2391" s="10">
        <f t="shared" ca="1" si="350"/>
        <v>0.91118753967714716</v>
      </c>
      <c r="T2391" s="26">
        <f ca="1">_xlfn.LOGNORM.INV(S2391,'Input Parameters'!$H$34,'Input Parameters'!$I$34)</f>
        <v>59.620801178781903</v>
      </c>
      <c r="U2391" s="10">
        <f t="shared" ca="1" si="351"/>
        <v>4.3865948702449087E-2</v>
      </c>
      <c r="V2391" s="30">
        <f ca="1">_xlfn.BETA.INV(U2391,'Input Parameters'!$L$36,'Input Parameters'!$M$36,'Input Parameters'!$J$36,'Input Parameters'!$K$36)</f>
        <v>0.3730142107240732</v>
      </c>
      <c r="W2391" s="2">
        <f ca="1">N2391+(P2391-N2391)*(1-ERF((T2391-R2391)/(2*SQRT(L2391*'Input Parameters'!$E$38))))</f>
        <v>9.9901981459059652E-2</v>
      </c>
      <c r="X2391">
        <f t="shared" ca="1" si="352"/>
        <v>1</v>
      </c>
      <c r="Y2391" s="7"/>
    </row>
    <row r="2392" spans="1:25" ht="15" customHeight="1" x14ac:dyDescent="0.25">
      <c r="A2392" s="139">
        <v>2385</v>
      </c>
      <c r="B2392" s="10">
        <f t="shared" ca="1" si="343"/>
        <v>0.18657899377338039</v>
      </c>
      <c r="C2392" s="60">
        <f ca="1">_xlfn.NORM.INV(B2392,'Input Parameters'!$E$15,'Input Parameters'!$F$15)</f>
        <v>222.7039550752522</v>
      </c>
      <c r="D2392" s="10">
        <f t="shared" ca="1" si="344"/>
        <v>0.39163343325962841</v>
      </c>
      <c r="E2392" s="62">
        <f ca="1">IF(_xlfn.NORM.INV(D2392,'Input Parameters'!$E$17,'Input Parameters'!$F$17)&lt;3500,3500,IF(_xlfn.NORM.INV(D2392,'Input Parameters'!$E$17,'Input Parameters'!$F$17)&gt;5500,5500,_xlfn.NORM.INV(D2392,'Input Parameters'!$E$17,'Input Parameters'!$F$17)))</f>
        <v>4607.4550155482857</v>
      </c>
      <c r="F2392" s="10">
        <f t="shared" ca="1" si="345"/>
        <v>0.42620697079565484</v>
      </c>
      <c r="G2392" s="64">
        <f ca="1">_xlfn.NORM.INV(F2392,'Input Parameters'!$E$20,'Input Parameters'!$F$20)</f>
        <v>281.40353668373496</v>
      </c>
      <c r="H2392" s="57">
        <f ca="1">EXP(E2392*(1/'Input Parameters'!$E$23-1/G2392))</f>
        <v>0.52511156124164715</v>
      </c>
      <c r="I2392" s="10">
        <f t="shared" ca="1" si="346"/>
        <v>0.63243480294107257</v>
      </c>
      <c r="J2392" s="30">
        <f ca="1">_xlfn.BETA.INV(I2392,'Input Parameters'!$L$26,'Input Parameters'!$M$26,'Input Parameters'!$J$26,'Input Parameters'!$K$26)</f>
        <v>0.71420824168676322</v>
      </c>
      <c r="K2392" s="168">
        <f ca="1">('Input Parameters'!$E$27/'Input Parameters'!$E$38)^$J2392</f>
        <v>5.9579269548584177E-3</v>
      </c>
      <c r="L2392" s="69">
        <f ca="1">$H2392*$C2392*'Input Parameters'!$E$25*K2392</f>
        <v>0.69674632133884429</v>
      </c>
      <c r="M2392" s="24">
        <f t="shared" ca="1" si="347"/>
        <v>0.39087168626196034</v>
      </c>
      <c r="N2392" s="15">
        <f ca="1">_xlfn.NORM.INV(M2392,'Input Parameters'!$E$29,'Input Parameters'!$F$29)</f>
        <v>9.997229521603436E-2</v>
      </c>
      <c r="O2392" s="8">
        <f t="shared" ca="1" si="348"/>
        <v>2.4550363835491806E-2</v>
      </c>
      <c r="P2392" s="30">
        <f ca="1">_xlfn.LOGNORM.INV(O2392,'Input Parameters'!$H$30,'Input Parameters'!$I$30)</f>
        <v>1.0592164260229353</v>
      </c>
      <c r="Q2392" s="10">
        <f t="shared" ca="1" si="349"/>
        <v>0.55200651161593584</v>
      </c>
      <c r="R2392" s="30">
        <f>IF('Input Parameters'!$E$32=0,0,_xlfn.BETA.INV(Q2392,'Input Parameters'!$L$32,'Input Parameters'!$M$32,'Input Parameters'!$J$32,'Input Parameters'!$K$32))</f>
        <v>0</v>
      </c>
      <c r="S2392" s="10">
        <f t="shared" ca="1" si="350"/>
        <v>0.36050164300824084</v>
      </c>
      <c r="T2392" s="26">
        <f ca="1">_xlfn.LOGNORM.INV(S2392,'Input Parameters'!$H$34,'Input Parameters'!$I$34)</f>
        <v>48.215348033479209</v>
      </c>
      <c r="U2392" s="10">
        <f t="shared" ca="1" si="351"/>
        <v>0.59694650324127363</v>
      </c>
      <c r="V2392" s="30">
        <f ca="1">_xlfn.BETA.INV(U2392,'Input Parameters'!$L$36,'Input Parameters'!$M$36,'Input Parameters'!$J$36,'Input Parameters'!$K$36)</f>
        <v>0.62415243638280027</v>
      </c>
      <c r="W2392" s="2">
        <f ca="1">N2392+(P2392-N2392)*(1-ERF((T2392-R2392)/(2*SQRT(L2392*'Input Parameters'!$E$38))))</f>
        <v>0.10001467696613209</v>
      </c>
      <c r="X2392">
        <f t="shared" ca="1" si="352"/>
        <v>1</v>
      </c>
      <c r="Y2392" s="7"/>
    </row>
    <row r="2393" spans="1:25" ht="15" customHeight="1" x14ac:dyDescent="0.25">
      <c r="A2393" s="139">
        <v>2386</v>
      </c>
      <c r="B2393" s="10">
        <f t="shared" ca="1" si="343"/>
        <v>0.28198906887728636</v>
      </c>
      <c r="C2393" s="60">
        <f ca="1">_xlfn.NORM.INV(B2393,'Input Parameters'!$E$15,'Input Parameters'!$F$15)</f>
        <v>239.7006882904297</v>
      </c>
      <c r="D2393" s="10">
        <f t="shared" ca="1" si="344"/>
        <v>0.8661339347319984</v>
      </c>
      <c r="E2393" s="62">
        <f ca="1">IF(_xlfn.NORM.INV(D2393,'Input Parameters'!$E$17,'Input Parameters'!$F$17)&lt;3500,3500,IF(_xlfn.NORM.INV(D2393,'Input Parameters'!$E$17,'Input Parameters'!$F$17)&gt;5500,5500,_xlfn.NORM.INV(D2393,'Input Parameters'!$E$17,'Input Parameters'!$F$17)))</f>
        <v>5500</v>
      </c>
      <c r="F2393" s="10">
        <f t="shared" ca="1" si="345"/>
        <v>0.1430439691218589</v>
      </c>
      <c r="G2393" s="64">
        <f ca="1">_xlfn.NORM.INV(F2393,'Input Parameters'!$E$20,'Input Parameters'!$F$20)</f>
        <v>275.50282240690905</v>
      </c>
      <c r="H2393" s="57">
        <f ca="1">EXP(E2393*(1/'Input Parameters'!$E$23-1/G2393))</f>
        <v>0.30497098017156693</v>
      </c>
      <c r="I2393" s="10">
        <f t="shared" ca="1" si="346"/>
        <v>0.9698159807070289</v>
      </c>
      <c r="J2393" s="30">
        <f ca="1">_xlfn.BETA.INV(I2393,'Input Parameters'!$L$26,'Input Parameters'!$M$26,'Input Parameters'!$J$26,'Input Parameters'!$K$26)</f>
        <v>0.8973036099009446</v>
      </c>
      <c r="K2393" s="168">
        <f ca="1">('Input Parameters'!$E$27/'Input Parameters'!$E$38)^$J2393</f>
        <v>1.602195968042367E-3</v>
      </c>
      <c r="L2393" s="69">
        <f ca="1">$H2393*$C2393*'Input Parameters'!$E$25*K2393</f>
        <v>0.11712333528447869</v>
      </c>
      <c r="M2393" s="24">
        <f t="shared" ca="1" si="347"/>
        <v>0.29067742162825794</v>
      </c>
      <c r="N2393" s="15">
        <f ca="1">_xlfn.NORM.INV(M2393,'Input Parameters'!$E$29,'Input Parameters'!$F$29)</f>
        <v>9.9944859320436993E-2</v>
      </c>
      <c r="O2393" s="8">
        <f t="shared" ca="1" si="348"/>
        <v>0.33141818801168288</v>
      </c>
      <c r="P2393" s="30">
        <f ca="1">_xlfn.LOGNORM.INV(O2393,'Input Parameters'!$H$30,'Input Parameters'!$I$30)</f>
        <v>2.1838345200834337</v>
      </c>
      <c r="Q2393" s="10">
        <f t="shared" ca="1" si="349"/>
        <v>0.11296385805303621</v>
      </c>
      <c r="R2393" s="30">
        <f>IF('Input Parameters'!$E$32=0,0,_xlfn.BETA.INV(Q2393,'Input Parameters'!$L$32,'Input Parameters'!$M$32,'Input Parameters'!$J$32,'Input Parameters'!$K$32))</f>
        <v>0</v>
      </c>
      <c r="S2393" s="10">
        <f t="shared" ca="1" si="350"/>
        <v>0.22060414081942725</v>
      </c>
      <c r="T2393" s="26">
        <f ca="1">_xlfn.LOGNORM.INV(S2393,'Input Parameters'!$H$34,'Input Parameters'!$I$34)</f>
        <v>45.798340541262327</v>
      </c>
      <c r="U2393" s="10">
        <f t="shared" ca="1" si="351"/>
        <v>0.42226296986532508</v>
      </c>
      <c r="V2393" s="30">
        <f ca="1">_xlfn.BETA.INV(U2393,'Input Parameters'!$L$36,'Input Parameters'!$M$36,'Input Parameters'!$J$36,'Input Parameters'!$K$36)</f>
        <v>0.55658461904556167</v>
      </c>
      <c r="W2393" s="2">
        <f ca="1">N2393+(P2393-N2393)*(1-ERF((T2393-R2393)/(2*SQRT(L2393*'Input Parameters'!$E$38))))</f>
        <v>9.9944859320436993E-2</v>
      </c>
      <c r="X2393">
        <f t="shared" ca="1" si="352"/>
        <v>1</v>
      </c>
      <c r="Y2393" s="7"/>
    </row>
    <row r="2394" spans="1:25" ht="15" customHeight="1" x14ac:dyDescent="0.25">
      <c r="A2394" s="139">
        <v>2387</v>
      </c>
      <c r="B2394" s="10">
        <f t="shared" ca="1" si="343"/>
        <v>0.54540517876542749</v>
      </c>
      <c r="C2394" s="60">
        <f ca="1">_xlfn.NORM.INV(B2394,'Input Parameters'!$E$15,'Input Parameters'!$F$15)</f>
        <v>277.14854397406606</v>
      </c>
      <c r="D2394" s="10">
        <f t="shared" ca="1" si="344"/>
        <v>0.49599312251194094</v>
      </c>
      <c r="E2394" s="62">
        <f ca="1">IF(_xlfn.NORM.INV(D2394,'Input Parameters'!$E$17,'Input Parameters'!$F$17)&lt;3500,3500,IF(_xlfn.NORM.INV(D2394,'Input Parameters'!$E$17,'Input Parameters'!$F$17)&gt;5500,5500,_xlfn.NORM.INV(D2394,'Input Parameters'!$E$17,'Input Parameters'!$F$17)))</f>
        <v>4792.9692551079297</v>
      </c>
      <c r="F2394" s="10">
        <f t="shared" ca="1" si="345"/>
        <v>0.62757037170815611</v>
      </c>
      <c r="G2394" s="64">
        <f ca="1">_xlfn.NORM.INV(F2394,'Input Parameters'!$E$20,'Input Parameters'!$F$20)</f>
        <v>284.83034909790024</v>
      </c>
      <c r="H2394" s="57">
        <f ca="1">EXP(E2394*(1/'Input Parameters'!$E$23-1/G2394))</f>
        <v>0.62803286685388315</v>
      </c>
      <c r="I2394" s="10">
        <f t="shared" ca="1" si="346"/>
        <v>0.94946791018732091</v>
      </c>
      <c r="J2394" s="30">
        <f ca="1">_xlfn.BETA.INV(I2394,'Input Parameters'!$L$26,'Input Parameters'!$M$26,'Input Parameters'!$J$26,'Input Parameters'!$K$26)</f>
        <v>0.87603020448991908</v>
      </c>
      <c r="K2394" s="168">
        <f ca="1">('Input Parameters'!$E$27/'Input Parameters'!$E$38)^$J2394</f>
        <v>1.8663223014336928E-3</v>
      </c>
      <c r="L2394" s="69">
        <f ca="1">$H2394*$C2394*'Input Parameters'!$E$25*K2394</f>
        <v>0.32484906362435634</v>
      </c>
      <c r="M2394" s="24">
        <f t="shared" ca="1" si="347"/>
        <v>0.39104537106328296</v>
      </c>
      <c r="N2394" s="15">
        <f ca="1">_xlfn.NORM.INV(M2394,'Input Parameters'!$E$29,'Input Parameters'!$F$29)</f>
        <v>9.9972340452826117E-2</v>
      </c>
      <c r="O2394" s="8">
        <f t="shared" ca="1" si="348"/>
        <v>0.95054851689680098</v>
      </c>
      <c r="P2394" s="30">
        <f ca="1">_xlfn.LOGNORM.INV(O2394,'Input Parameters'!$H$30,'Input Parameters'!$I$30)</f>
        <v>5.8506984173014045</v>
      </c>
      <c r="Q2394" s="10">
        <f t="shared" ca="1" si="349"/>
        <v>0.24450916874337036</v>
      </c>
      <c r="R2394" s="30">
        <f>IF('Input Parameters'!$E$32=0,0,_xlfn.BETA.INV(Q2394,'Input Parameters'!$L$32,'Input Parameters'!$M$32,'Input Parameters'!$J$32,'Input Parameters'!$K$32))</f>
        <v>0</v>
      </c>
      <c r="S2394" s="10">
        <f t="shared" ca="1" si="350"/>
        <v>0.63613860523764632</v>
      </c>
      <c r="T2394" s="26">
        <f ca="1">_xlfn.LOGNORM.INV(S2394,'Input Parameters'!$H$34,'Input Parameters'!$I$34)</f>
        <v>52.640997008077555</v>
      </c>
      <c r="U2394" s="10">
        <f t="shared" ca="1" si="351"/>
        <v>0.66732316903174838</v>
      </c>
      <c r="V2394" s="30">
        <f ca="1">_xlfn.BETA.INV(U2394,'Input Parameters'!$L$36,'Input Parameters'!$M$36,'Input Parameters'!$J$36,'Input Parameters'!$K$36)</f>
        <v>0.65443115885448522</v>
      </c>
      <c r="W2394" s="2">
        <f ca="1">N2394+(P2394-N2394)*(1-ERF((T2394-R2394)/(2*SQRT(L2394*'Input Parameters'!$E$38))))</f>
        <v>9.9972340828962017E-2</v>
      </c>
      <c r="X2394">
        <f t="shared" ca="1" si="352"/>
        <v>1</v>
      </c>
      <c r="Y2394" s="7"/>
    </row>
    <row r="2395" spans="1:25" ht="15" customHeight="1" x14ac:dyDescent="0.25">
      <c r="A2395" s="139">
        <v>2388</v>
      </c>
      <c r="B2395" s="10">
        <f t="shared" ca="1" si="343"/>
        <v>0.56732740759492517</v>
      </c>
      <c r="C2395" s="60">
        <f ca="1">_xlfn.NORM.INV(B2395,'Input Parameters'!$E$15,'Input Parameters'!$F$15)</f>
        <v>280.15699746858456</v>
      </c>
      <c r="D2395" s="10">
        <f t="shared" ca="1" si="344"/>
        <v>0.33489180596859225</v>
      </c>
      <c r="E2395" s="62">
        <f ca="1">IF(_xlfn.NORM.INV(D2395,'Input Parameters'!$E$17,'Input Parameters'!$F$17)&lt;3500,3500,IF(_xlfn.NORM.INV(D2395,'Input Parameters'!$E$17,'Input Parameters'!$F$17)&gt;5500,5500,_xlfn.NORM.INV(D2395,'Input Parameters'!$E$17,'Input Parameters'!$F$17)))</f>
        <v>4501.4884951439899</v>
      </c>
      <c r="F2395" s="10">
        <f t="shared" ca="1" si="345"/>
        <v>0.39773318259195822</v>
      </c>
      <c r="G2395" s="64">
        <f ca="1">_xlfn.NORM.INV(F2395,'Input Parameters'!$E$20,'Input Parameters'!$F$20)</f>
        <v>280.91323350811297</v>
      </c>
      <c r="H2395" s="57">
        <f ca="1">EXP(E2395*(1/'Input Parameters'!$E$23-1/G2395))</f>
        <v>0.51827455652440524</v>
      </c>
      <c r="I2395" s="10">
        <f t="shared" ca="1" si="346"/>
        <v>0.96775104985151594</v>
      </c>
      <c r="J2395" s="30">
        <f ca="1">_xlfn.BETA.INV(I2395,'Input Parameters'!$L$26,'Input Parameters'!$M$26,'Input Parameters'!$J$26,'Input Parameters'!$K$26)</f>
        <v>0.89482578537037372</v>
      </c>
      <c r="K2395" s="168">
        <f ca="1">('Input Parameters'!$E$27/'Input Parameters'!$E$38)^$J2395</f>
        <v>1.6309271593170076E-3</v>
      </c>
      <c r="L2395" s="69">
        <f ca="1">$H2395*$C2395*'Input Parameters'!$E$25*K2395</f>
        <v>0.23680775900537618</v>
      </c>
      <c r="M2395" s="24">
        <f t="shared" ca="1" si="347"/>
        <v>0.50376133046122096</v>
      </c>
      <c r="N2395" s="15">
        <f ca="1">_xlfn.NORM.INV(M2395,'Input Parameters'!$E$29,'Input Parameters'!$F$29)</f>
        <v>0.10000094283969715</v>
      </c>
      <c r="O2395" s="8">
        <f t="shared" ca="1" si="348"/>
        <v>0.49515448300558784</v>
      </c>
      <c r="P2395" s="30">
        <f ca="1">_xlfn.LOGNORM.INV(O2395,'Input Parameters'!$H$30,'Input Parameters'!$I$30)</f>
        <v>2.6679299662668909</v>
      </c>
      <c r="Q2395" s="10">
        <f t="shared" ca="1" si="349"/>
        <v>3.2601800714049722E-2</v>
      </c>
      <c r="R2395" s="30">
        <f>IF('Input Parameters'!$E$32=0,0,_xlfn.BETA.INV(Q2395,'Input Parameters'!$L$32,'Input Parameters'!$M$32,'Input Parameters'!$J$32,'Input Parameters'!$K$32))</f>
        <v>0</v>
      </c>
      <c r="S2395" s="10">
        <f t="shared" ca="1" si="350"/>
        <v>0.7188319470894069</v>
      </c>
      <c r="T2395" s="26">
        <f ca="1">_xlfn.LOGNORM.INV(S2395,'Input Parameters'!$H$34,'Input Parameters'!$I$34)</f>
        <v>54.178579571715879</v>
      </c>
      <c r="U2395" s="10">
        <f t="shared" ca="1" si="351"/>
        <v>0.98546916068590074</v>
      </c>
      <c r="V2395" s="30">
        <f ca="1">_xlfn.BETA.INV(U2395,'Input Parameters'!$L$36,'Input Parameters'!$M$36,'Input Parameters'!$J$36,'Input Parameters'!$K$36)</f>
        <v>0.97144622499936339</v>
      </c>
      <c r="W2395" s="2">
        <f ca="1">N2395+(P2395-N2395)*(1-ERF((T2395-R2395)/(2*SQRT(L2395*'Input Parameters'!$E$38))))</f>
        <v>0.10000094283970599</v>
      </c>
      <c r="X2395">
        <f t="shared" ca="1" si="352"/>
        <v>1</v>
      </c>
      <c r="Y2395" s="7"/>
    </row>
    <row r="2396" spans="1:25" ht="15" customHeight="1" x14ac:dyDescent="0.25">
      <c r="A2396" s="139">
        <v>2389</v>
      </c>
      <c r="B2396" s="10">
        <f t="shared" ca="1" si="343"/>
        <v>0.91666894708234781</v>
      </c>
      <c r="C2396" s="60">
        <f ca="1">_xlfn.NORM.INV(B2396,'Input Parameters'!$E$15,'Input Parameters'!$F$15)</f>
        <v>345.91721534335267</v>
      </c>
      <c r="D2396" s="10">
        <f t="shared" ca="1" si="344"/>
        <v>4.8816005477917646E-2</v>
      </c>
      <c r="E2396" s="62">
        <f ca="1">IF(_xlfn.NORM.INV(D2396,'Input Parameters'!$E$17,'Input Parameters'!$F$17)&lt;3500,3500,IF(_xlfn.NORM.INV(D2396,'Input Parameters'!$E$17,'Input Parameters'!$F$17)&gt;5500,5500,_xlfn.NORM.INV(D2396,'Input Parameters'!$E$17,'Input Parameters'!$F$17)))</f>
        <v>3640.4894564011547</v>
      </c>
      <c r="F2396" s="10">
        <f t="shared" ca="1" si="345"/>
        <v>0.82434740133486484</v>
      </c>
      <c r="G2396" s="64">
        <f ca="1">_xlfn.NORM.INV(F2396,'Input Parameters'!$E$20,'Input Parameters'!$F$20)</f>
        <v>288.89480616303229</v>
      </c>
      <c r="H2396" s="57">
        <f ca="1">EXP(E2396*(1/'Input Parameters'!$E$23-1/G2396))</f>
        <v>0.84072213103345417</v>
      </c>
      <c r="I2396" s="10">
        <f t="shared" ca="1" si="346"/>
        <v>0.70921793097826635</v>
      </c>
      <c r="J2396" s="30">
        <f ca="1">_xlfn.BETA.INV(I2396,'Input Parameters'!$L$26,'Input Parameters'!$M$26,'Input Parameters'!$J$26,'Input Parameters'!$K$26)</f>
        <v>0.74551661778967171</v>
      </c>
      <c r="K2396" s="168">
        <f ca="1">('Input Parameters'!$E$27/'Input Parameters'!$E$38)^$J2396</f>
        <v>4.7595202180645418E-3</v>
      </c>
      <c r="L2396" s="69">
        <f ca="1">$H2396*$C2396*'Input Parameters'!$E$25*K2396</f>
        <v>1.3841648998899325</v>
      </c>
      <c r="M2396" s="24">
        <f t="shared" ca="1" si="347"/>
        <v>4.9306098069848092E-2</v>
      </c>
      <c r="N2396" s="15">
        <f ca="1">_xlfn.NORM.INV(M2396,'Input Parameters'!$E$29,'Input Parameters'!$F$29)</f>
        <v>9.9834838076400187E-2</v>
      </c>
      <c r="O2396" s="8">
        <f t="shared" ca="1" si="348"/>
        <v>0.16675381900989861</v>
      </c>
      <c r="P2396" s="30">
        <f ca="1">_xlfn.LOGNORM.INV(O2396,'Input Parameters'!$H$30,'Input Parameters'!$I$30)</f>
        <v>1.6992958460137715</v>
      </c>
      <c r="Q2396" s="10">
        <f t="shared" ca="1" si="349"/>
        <v>2.4741589079897874E-2</v>
      </c>
      <c r="R2396" s="30">
        <f>IF('Input Parameters'!$E$32=0,0,_xlfn.BETA.INV(Q2396,'Input Parameters'!$L$32,'Input Parameters'!$M$32,'Input Parameters'!$J$32,'Input Parameters'!$K$32))</f>
        <v>0</v>
      </c>
      <c r="S2396" s="10">
        <f t="shared" ca="1" si="350"/>
        <v>0.23989980824195023</v>
      </c>
      <c r="T2396" s="26">
        <f ca="1">_xlfn.LOGNORM.INV(S2396,'Input Parameters'!$H$34,'Input Parameters'!$I$34)</f>
        <v>46.162061994864906</v>
      </c>
      <c r="U2396" s="10">
        <f t="shared" ca="1" si="351"/>
        <v>6.3693016997536933E-2</v>
      </c>
      <c r="V2396" s="30">
        <f ca="1">_xlfn.BETA.INV(U2396,'Input Parameters'!$L$36,'Input Parameters'!$M$36,'Input Parameters'!$J$36,'Input Parameters'!$K$36)</f>
        <v>0.39107578376539476</v>
      </c>
      <c r="W2396" s="2">
        <f ca="1">N2396+(P2396-N2396)*(1-ERF((T2396-R2396)/(2*SQRT(L2396*'Input Parameters'!$E$38))))</f>
        <v>0.10867918610622512</v>
      </c>
      <c r="X2396">
        <f t="shared" ca="1" si="352"/>
        <v>1</v>
      </c>
      <c r="Y2396" s="7"/>
    </row>
    <row r="2397" spans="1:25" ht="15" customHeight="1" x14ac:dyDescent="0.25">
      <c r="A2397" s="139">
        <v>2390</v>
      </c>
      <c r="B2397" s="10">
        <f t="shared" ca="1" si="343"/>
        <v>5.6378317840656278E-3</v>
      </c>
      <c r="C2397" s="60">
        <f ca="1">_xlfn.NORM.INV(B2397,'Input Parameters'!$E$15,'Input Parameters'!$F$15)</f>
        <v>133.63898596505501</v>
      </c>
      <c r="D2397" s="10">
        <f t="shared" ca="1" si="344"/>
        <v>0.37943616112253253</v>
      </c>
      <c r="E2397" s="62">
        <f ca="1">IF(_xlfn.NORM.INV(D2397,'Input Parameters'!$E$17,'Input Parameters'!$F$17)&lt;3500,3500,IF(_xlfn.NORM.INV(D2397,'Input Parameters'!$E$17,'Input Parameters'!$F$17)&gt;5500,5500,_xlfn.NORM.INV(D2397,'Input Parameters'!$E$17,'Input Parameters'!$F$17)))</f>
        <v>4585.126623815182</v>
      </c>
      <c r="F2397" s="10">
        <f t="shared" ca="1" si="345"/>
        <v>0.47439123904533298</v>
      </c>
      <c r="G2397" s="64">
        <f ca="1">_xlfn.NORM.INV(F2397,'Input Parameters'!$E$20,'Input Parameters'!$F$20)</f>
        <v>282.21962019152562</v>
      </c>
      <c r="H2397" s="57">
        <f ca="1">EXP(E2397*(1/'Input Parameters'!$E$23-1/G2397))</f>
        <v>0.55216584128590596</v>
      </c>
      <c r="I2397" s="10">
        <f t="shared" ca="1" si="346"/>
        <v>0.82802927651348024</v>
      </c>
      <c r="J2397" s="30">
        <f ca="1">_xlfn.BETA.INV(I2397,'Input Parameters'!$L$26,'Input Parameters'!$M$26,'Input Parameters'!$J$26,'Input Parameters'!$K$26)</f>
        <v>0.79900354566037501</v>
      </c>
      <c r="K2397" s="168">
        <f ca="1">('Input Parameters'!$E$27/'Input Parameters'!$E$38)^$J2397</f>
        <v>3.2429514754507959E-3</v>
      </c>
      <c r="L2397" s="69">
        <f ca="1">$H2397*$C2397*'Input Parameters'!$E$25*K2397</f>
        <v>0.23930025326933102</v>
      </c>
      <c r="M2397" s="24">
        <f t="shared" ca="1" si="347"/>
        <v>0.28299540909138499</v>
      </c>
      <c r="N2397" s="15">
        <f ca="1">_xlfn.NORM.INV(M2397,'Input Parameters'!$E$29,'Input Parameters'!$F$29)</f>
        <v>9.9942603401320093E-2</v>
      </c>
      <c r="O2397" s="8">
        <f t="shared" ca="1" si="348"/>
        <v>0.28511662777175728</v>
      </c>
      <c r="P2397" s="30">
        <f ca="1">_xlfn.LOGNORM.INV(O2397,'Input Parameters'!$H$30,'Input Parameters'!$I$30)</f>
        <v>2.0521052002186595</v>
      </c>
      <c r="Q2397" s="10">
        <f t="shared" ca="1" si="349"/>
        <v>1.2842566969559877E-2</v>
      </c>
      <c r="R2397" s="30">
        <f>IF('Input Parameters'!$E$32=0,0,_xlfn.BETA.INV(Q2397,'Input Parameters'!$L$32,'Input Parameters'!$M$32,'Input Parameters'!$J$32,'Input Parameters'!$K$32))</f>
        <v>0</v>
      </c>
      <c r="S2397" s="10">
        <f t="shared" ca="1" si="350"/>
        <v>0.58630747624754764</v>
      </c>
      <c r="T2397" s="26">
        <f ca="1">_xlfn.LOGNORM.INV(S2397,'Input Parameters'!$H$34,'Input Parameters'!$I$34)</f>
        <v>51.795110320066414</v>
      </c>
      <c r="U2397" s="10">
        <f t="shared" ca="1" si="351"/>
        <v>0.76608132646169302</v>
      </c>
      <c r="V2397" s="30">
        <f ca="1">_xlfn.BETA.INV(U2397,'Input Parameters'!$L$36,'Input Parameters'!$M$36,'Input Parameters'!$J$36,'Input Parameters'!$K$36)</f>
        <v>0.70371375951810067</v>
      </c>
      <c r="W2397" s="2">
        <f ca="1">N2397+(P2397-N2397)*(1-ERF((T2397-R2397)/(2*SQRT(L2397*'Input Parameters'!$E$38))))</f>
        <v>9.9942603401457719E-2</v>
      </c>
      <c r="X2397">
        <f t="shared" ca="1" si="352"/>
        <v>1</v>
      </c>
      <c r="Y2397" s="7"/>
    </row>
    <row r="2398" spans="1:25" ht="15" customHeight="1" x14ac:dyDescent="0.25">
      <c r="A2398" s="139">
        <v>2391</v>
      </c>
      <c r="B2398" s="10">
        <f t="shared" ca="1" si="343"/>
        <v>0.58024992673379028</v>
      </c>
      <c r="C2398" s="60">
        <f ca="1">_xlfn.NORM.INV(B2398,'Input Parameters'!$E$15,'Input Parameters'!$F$15)</f>
        <v>281.94315416873741</v>
      </c>
      <c r="D2398" s="10">
        <f t="shared" ca="1" si="344"/>
        <v>0.93369343455680953</v>
      </c>
      <c r="E2398" s="62">
        <f ca="1">IF(_xlfn.NORM.INV(D2398,'Input Parameters'!$E$17,'Input Parameters'!$F$17)&lt;3500,3500,IF(_xlfn.NORM.INV(D2398,'Input Parameters'!$E$17,'Input Parameters'!$F$17)&gt;5500,5500,_xlfn.NORM.INV(D2398,'Input Parameters'!$E$17,'Input Parameters'!$F$17)))</f>
        <v>5500</v>
      </c>
      <c r="F2398" s="10">
        <f t="shared" ca="1" si="345"/>
        <v>0.97239540128433033</v>
      </c>
      <c r="G2398" s="64">
        <f ca="1">_xlfn.NORM.INV(F2398,'Input Parameters'!$E$20,'Input Parameters'!$F$20)</f>
        <v>295.495415724606</v>
      </c>
      <c r="H2398" s="57">
        <f ca="1">EXP(E2398*(1/'Input Parameters'!$E$23-1/G2398))</f>
        <v>1.1772124147264265</v>
      </c>
      <c r="I2398" s="10">
        <f t="shared" ca="1" si="346"/>
        <v>0.73010303414349997</v>
      </c>
      <c r="J2398" s="30">
        <f ca="1">_xlfn.BETA.INV(I2398,'Input Parameters'!$L$26,'Input Parameters'!$M$26,'Input Parameters'!$J$26,'Input Parameters'!$K$26)</f>
        <v>0.7543273489986535</v>
      </c>
      <c r="K2398" s="168">
        <f ca="1">('Input Parameters'!$E$27/'Input Parameters'!$E$38)^$J2398</f>
        <v>4.4680286093970317E-3</v>
      </c>
      <c r="L2398" s="69">
        <f ca="1">$H2398*$C2398*'Input Parameters'!$E$25*K2398</f>
        <v>1.4829698882614406</v>
      </c>
      <c r="M2398" s="24">
        <f t="shared" ca="1" si="347"/>
        <v>2.9083262724176606E-3</v>
      </c>
      <c r="N2398" s="15">
        <f ca="1">_xlfn.NORM.INV(M2398,'Input Parameters'!$E$29,'Input Parameters'!$F$29)</f>
        <v>9.9724205804519961E-2</v>
      </c>
      <c r="O2398" s="8">
        <f t="shared" ca="1" si="348"/>
        <v>0.23057348581288306</v>
      </c>
      <c r="P2398" s="30">
        <f ca="1">_xlfn.LOGNORM.INV(O2398,'Input Parameters'!$H$30,'Input Parameters'!$I$30)</f>
        <v>1.8944243949465081</v>
      </c>
      <c r="Q2398" s="10">
        <f t="shared" ca="1" si="349"/>
        <v>1.4111438777996699E-2</v>
      </c>
      <c r="R2398" s="30">
        <f>IF('Input Parameters'!$E$32=0,0,_xlfn.BETA.INV(Q2398,'Input Parameters'!$L$32,'Input Parameters'!$M$32,'Input Parameters'!$J$32,'Input Parameters'!$K$32))</f>
        <v>0</v>
      </c>
      <c r="S2398" s="10">
        <f t="shared" ca="1" si="350"/>
        <v>0.82115513502785065</v>
      </c>
      <c r="T2398" s="26">
        <f ca="1">_xlfn.LOGNORM.INV(S2398,'Input Parameters'!$H$34,'Input Parameters'!$I$34)</f>
        <v>56.524317101394665</v>
      </c>
      <c r="U2398" s="10">
        <f t="shared" ca="1" si="351"/>
        <v>0.25444076202523458</v>
      </c>
      <c r="V2398" s="30">
        <f ca="1">_xlfn.BETA.INV(U2398,'Input Parameters'!$L$36,'Input Parameters'!$M$36,'Input Parameters'!$J$36,'Input Parameters'!$K$36)</f>
        <v>0.491981405500651</v>
      </c>
      <c r="W2398" s="2">
        <f ca="1">N2398+(P2398-N2398)*(1-ERF((T2398-R2398)/(2*SQRT(L2398*'Input Parameters'!$E$38))))</f>
        <v>0.10157329555918537</v>
      </c>
      <c r="X2398">
        <f t="shared" ca="1" si="352"/>
        <v>1</v>
      </c>
      <c r="Y2398" s="7"/>
    </row>
    <row r="2399" spans="1:25" ht="15" customHeight="1" x14ac:dyDescent="0.25">
      <c r="A2399" s="139">
        <v>2392</v>
      </c>
      <c r="B2399" s="10">
        <f t="shared" ca="1" si="343"/>
        <v>0.2187315642154406</v>
      </c>
      <c r="C2399" s="60">
        <f ca="1">_xlfn.NORM.INV(B2399,'Input Parameters'!$E$15,'Input Parameters'!$F$15)</f>
        <v>228.88684845807774</v>
      </c>
      <c r="D2399" s="10">
        <f t="shared" ca="1" si="344"/>
        <v>0.95633560121226213</v>
      </c>
      <c r="E2399" s="62">
        <f ca="1">IF(_xlfn.NORM.INV(D2399,'Input Parameters'!$E$17,'Input Parameters'!$F$17)&lt;3500,3500,IF(_xlfn.NORM.INV(D2399,'Input Parameters'!$E$17,'Input Parameters'!$F$17)&gt;5500,5500,_xlfn.NORM.INV(D2399,'Input Parameters'!$E$17,'Input Parameters'!$F$17)))</f>
        <v>5500</v>
      </c>
      <c r="F2399" s="10">
        <f t="shared" ca="1" si="345"/>
        <v>0.38211940029359359</v>
      </c>
      <c r="G2399" s="64">
        <f ca="1">_xlfn.NORM.INV(F2399,'Input Parameters'!$E$20,'Input Parameters'!$F$20)</f>
        <v>280.64054146493811</v>
      </c>
      <c r="H2399" s="57">
        <f ca="1">EXP(E2399*(1/'Input Parameters'!$E$23-1/G2399))</f>
        <v>0.43952328822874071</v>
      </c>
      <c r="I2399" s="10">
        <f t="shared" ca="1" si="346"/>
        <v>0.34056386113958126</v>
      </c>
      <c r="J2399" s="30">
        <f ca="1">_xlfn.BETA.INV(I2399,'Input Parameters'!$L$26,'Input Parameters'!$M$26,'Input Parameters'!$J$26,'Input Parameters'!$K$26)</f>
        <v>0.59347802336640121</v>
      </c>
      <c r="K2399" s="168">
        <f ca="1">('Input Parameters'!$E$27/'Input Parameters'!$E$38)^$J2399</f>
        <v>1.4164280224864163E-2</v>
      </c>
      <c r="L2399" s="69">
        <f ca="1">$H2399*$C2399*'Input Parameters'!$E$25*K2399</f>
        <v>1.4249421751058897</v>
      </c>
      <c r="M2399" s="24">
        <f t="shared" ca="1" si="347"/>
        <v>0.76541002972412053</v>
      </c>
      <c r="N2399" s="15">
        <f ca="1">_xlfn.NORM.INV(M2399,'Input Parameters'!$E$29,'Input Parameters'!$F$29)</f>
        <v>0.10007238139879797</v>
      </c>
      <c r="O2399" s="8">
        <f t="shared" ca="1" si="348"/>
        <v>0.62658364676243317</v>
      </c>
      <c r="P2399" s="30">
        <f ca="1">_xlfn.LOGNORM.INV(O2399,'Input Parameters'!$H$30,'Input Parameters'!$I$30)</f>
        <v>3.1253108419731479</v>
      </c>
      <c r="Q2399" s="10">
        <f t="shared" ca="1" si="349"/>
        <v>0.78579529201016829</v>
      </c>
      <c r="R2399" s="30">
        <f>IF('Input Parameters'!$E$32=0,0,_xlfn.BETA.INV(Q2399,'Input Parameters'!$L$32,'Input Parameters'!$M$32,'Input Parameters'!$J$32,'Input Parameters'!$K$32))</f>
        <v>0</v>
      </c>
      <c r="S2399" s="10">
        <f t="shared" ca="1" si="350"/>
        <v>0.76351516883473458</v>
      </c>
      <c r="T2399" s="26">
        <f ca="1">_xlfn.LOGNORM.INV(S2399,'Input Parameters'!$H$34,'Input Parameters'!$I$34)</f>
        <v>55.119509575032438</v>
      </c>
      <c r="U2399" s="10">
        <f t="shared" ca="1" si="351"/>
        <v>0.66825500742788513</v>
      </c>
      <c r="V2399" s="30">
        <f ca="1">_xlfn.BETA.INV(U2399,'Input Parameters'!$L$36,'Input Parameters'!$M$36,'Input Parameters'!$J$36,'Input Parameters'!$K$36)</f>
        <v>0.65485288702715894</v>
      </c>
      <c r="W2399" s="2">
        <f ca="1">N2399+(P2399-N2399)*(1-ERF((T2399-R2399)/(2*SQRT(L2399*'Input Parameters'!$E$38))))</f>
        <v>0.10338318011506711</v>
      </c>
      <c r="X2399">
        <f t="shared" ca="1" si="352"/>
        <v>1</v>
      </c>
      <c r="Y2399" s="7"/>
    </row>
    <row r="2400" spans="1:25" ht="15" customHeight="1" x14ac:dyDescent="0.25">
      <c r="A2400" s="139">
        <v>2393</v>
      </c>
      <c r="B2400" s="10">
        <f t="shared" ca="1" si="343"/>
        <v>0.92362393936642073</v>
      </c>
      <c r="C2400" s="60">
        <f ca="1">_xlfn.NORM.INV(B2400,'Input Parameters'!$E$15,'Input Parameters'!$F$15)</f>
        <v>348.45719173664429</v>
      </c>
      <c r="D2400" s="10">
        <f t="shared" ca="1" si="344"/>
        <v>0.61838640766879838</v>
      </c>
      <c r="E2400" s="62">
        <f ca="1">IF(_xlfn.NORM.INV(D2400,'Input Parameters'!$E$17,'Input Parameters'!$F$17)&lt;3500,3500,IF(_xlfn.NORM.INV(D2400,'Input Parameters'!$E$17,'Input Parameters'!$F$17)&gt;5500,5500,_xlfn.NORM.INV(D2400,'Input Parameters'!$E$17,'Input Parameters'!$F$17)))</f>
        <v>5010.8719524772087</v>
      </c>
      <c r="F2400" s="10">
        <f t="shared" ca="1" si="345"/>
        <v>0.45614906687205203</v>
      </c>
      <c r="G2400" s="64">
        <f ca="1">_xlfn.NORM.INV(F2400,'Input Parameters'!$E$20,'Input Parameters'!$F$20)</f>
        <v>281.91206020933328</v>
      </c>
      <c r="H2400" s="57">
        <f ca="1">EXP(E2400*(1/'Input Parameters'!$E$23-1/G2400))</f>
        <v>0.51251578454055369</v>
      </c>
      <c r="I2400" s="10">
        <f t="shared" ca="1" si="346"/>
        <v>0.76878575049016373</v>
      </c>
      <c r="J2400" s="30">
        <f ca="1">_xlfn.BETA.INV(I2400,'Input Parameters'!$L$26,'Input Parameters'!$M$26,'Input Parameters'!$J$26,'Input Parameters'!$K$26)</f>
        <v>0.77117913201722965</v>
      </c>
      <c r="K2400" s="168">
        <f ca="1">('Input Parameters'!$E$27/'Input Parameters'!$E$38)^$J2400</f>
        <v>3.9593071365112793E-3</v>
      </c>
      <c r="L2400" s="69">
        <f ca="1">$H2400*$C2400*'Input Parameters'!$E$25*K2400</f>
        <v>0.70709191320724873</v>
      </c>
      <c r="M2400" s="24">
        <f t="shared" ca="1" si="347"/>
        <v>0.56409584055561413</v>
      </c>
      <c r="N2400" s="15">
        <f ca="1">_xlfn.NORM.INV(M2400,'Input Parameters'!$E$29,'Input Parameters'!$F$29)</f>
        <v>0.10001613619684312</v>
      </c>
      <c r="O2400" s="8">
        <f t="shared" ca="1" si="348"/>
        <v>0.65241349041282903</v>
      </c>
      <c r="P2400" s="30">
        <f ca="1">_xlfn.LOGNORM.INV(O2400,'Input Parameters'!$H$30,'Input Parameters'!$I$30)</f>
        <v>3.2288962566565216</v>
      </c>
      <c r="Q2400" s="10">
        <f t="shared" ca="1" si="349"/>
        <v>0.57543070260470064</v>
      </c>
      <c r="R2400" s="30">
        <f>IF('Input Parameters'!$E$32=0,0,_xlfn.BETA.INV(Q2400,'Input Parameters'!$L$32,'Input Parameters'!$M$32,'Input Parameters'!$J$32,'Input Parameters'!$K$32))</f>
        <v>0</v>
      </c>
      <c r="S2400" s="10">
        <f t="shared" ca="1" si="350"/>
        <v>0.69790348035482297</v>
      </c>
      <c r="T2400" s="26">
        <f ca="1">_xlfn.LOGNORM.INV(S2400,'Input Parameters'!$H$34,'Input Parameters'!$I$34)</f>
        <v>53.768661029123365</v>
      </c>
      <c r="U2400" s="10">
        <f t="shared" ca="1" si="351"/>
        <v>4.9596245432486752E-2</v>
      </c>
      <c r="V2400" s="30">
        <f ca="1">_xlfn.BETA.INV(U2400,'Input Parameters'!$L$36,'Input Parameters'!$M$36,'Input Parameters'!$J$36,'Input Parameters'!$K$36)</f>
        <v>0.37868220907421285</v>
      </c>
      <c r="W2400" s="2">
        <f ca="1">N2400+(P2400-N2400)*(1-ERF((T2400-R2400)/(2*SQRT(L2400*'Input Parameters'!$E$38))))</f>
        <v>0.1000353543513882</v>
      </c>
      <c r="X2400">
        <f t="shared" ca="1" si="352"/>
        <v>1</v>
      </c>
      <c r="Y2400" s="7"/>
    </row>
    <row r="2401" spans="1:25" ht="15" customHeight="1" x14ac:dyDescent="0.25">
      <c r="A2401" s="139">
        <v>2394</v>
      </c>
      <c r="B2401" s="10">
        <f t="shared" ca="1" si="343"/>
        <v>0.609596054821406</v>
      </c>
      <c r="C2401" s="60">
        <f ca="1">_xlfn.NORM.INV(B2401,'Input Parameters'!$E$15,'Input Parameters'!$F$15)</f>
        <v>286.04741179036819</v>
      </c>
      <c r="D2401" s="10">
        <f t="shared" ca="1" si="344"/>
        <v>0.36514024783158061</v>
      </c>
      <c r="E2401" s="62">
        <f ca="1">IF(_xlfn.NORM.INV(D2401,'Input Parameters'!$E$17,'Input Parameters'!$F$17)&lt;3500,3500,IF(_xlfn.NORM.INV(D2401,'Input Parameters'!$E$17,'Input Parameters'!$F$17)&gt;5500,5500,_xlfn.NORM.INV(D2401,'Input Parameters'!$E$17,'Input Parameters'!$F$17)))</f>
        <v>4558.6732965582887</v>
      </c>
      <c r="F2401" s="10">
        <f t="shared" ca="1" si="345"/>
        <v>0.67902208021716282</v>
      </c>
      <c r="G2401" s="64">
        <f ca="1">_xlfn.NORM.INV(F2401,'Input Parameters'!$E$20,'Input Parameters'!$F$20)</f>
        <v>285.76527187620104</v>
      </c>
      <c r="H2401" s="57">
        <f ca="1">EXP(E2401*(1/'Input Parameters'!$E$23-1/G2401))</f>
        <v>0.67701501234713268</v>
      </c>
      <c r="I2401" s="10">
        <f t="shared" ca="1" si="346"/>
        <v>0.79973872232935184</v>
      </c>
      <c r="J2401" s="30">
        <f ca="1">_xlfn.BETA.INV(I2401,'Input Parameters'!$L$26,'Input Parameters'!$M$26,'Input Parameters'!$J$26,'Input Parameters'!$K$26)</f>
        <v>0.78533720350320291</v>
      </c>
      <c r="K2401" s="168">
        <f ca="1">('Input Parameters'!$E$27/'Input Parameters'!$E$38)^$J2401</f>
        <v>3.5769585107510928E-3</v>
      </c>
      <c r="L2401" s="69">
        <f ca="1">$H2401*$C2401*'Input Parameters'!$E$25*K2401</f>
        <v>0.69270803353262977</v>
      </c>
      <c r="M2401" s="24">
        <f t="shared" ca="1" si="347"/>
        <v>4.2548015946132001E-2</v>
      </c>
      <c r="N2401" s="15">
        <f ca="1">_xlfn.NORM.INV(M2401,'Input Parameters'!$E$29,'Input Parameters'!$F$29)</f>
        <v>9.9827814634363771E-2</v>
      </c>
      <c r="O2401" s="8">
        <f t="shared" ca="1" si="348"/>
        <v>0.79796204653556702</v>
      </c>
      <c r="P2401" s="30">
        <f ca="1">_xlfn.LOGNORM.INV(O2401,'Input Parameters'!$H$30,'Input Parameters'!$I$30)</f>
        <v>3.9795867322796714</v>
      </c>
      <c r="Q2401" s="10">
        <f t="shared" ca="1" si="349"/>
        <v>0.62049310014783421</v>
      </c>
      <c r="R2401" s="30">
        <f>IF('Input Parameters'!$E$32=0,0,_xlfn.BETA.INV(Q2401,'Input Parameters'!$L$32,'Input Parameters'!$M$32,'Input Parameters'!$J$32,'Input Parameters'!$K$32))</f>
        <v>0</v>
      </c>
      <c r="S2401" s="10">
        <f t="shared" ca="1" si="350"/>
        <v>0.23549753034021381</v>
      </c>
      <c r="T2401" s="26">
        <f ca="1">_xlfn.LOGNORM.INV(S2401,'Input Parameters'!$H$34,'Input Parameters'!$I$34)</f>
        <v>46.080306846060836</v>
      </c>
      <c r="U2401" s="10">
        <f t="shared" ca="1" si="351"/>
        <v>0.95501663321215668</v>
      </c>
      <c r="V2401" s="30">
        <f ca="1">_xlfn.BETA.INV(U2401,'Input Parameters'!$L$36,'Input Parameters'!$M$36,'Input Parameters'!$J$36,'Input Parameters'!$K$36)</f>
        <v>0.87884593491297669</v>
      </c>
      <c r="W2401" s="2">
        <f ca="1">N2401+(P2401-N2401)*(1-ERF((T2401-R2401)/(2*SQRT(L2401*'Input Parameters'!$E$38))))</f>
        <v>0.10017864653946279</v>
      </c>
      <c r="X2401">
        <f t="shared" ca="1" si="352"/>
        <v>1</v>
      </c>
      <c r="Y2401" s="7"/>
    </row>
    <row r="2402" spans="1:25" ht="15" customHeight="1" x14ac:dyDescent="0.25">
      <c r="A2402" s="139">
        <v>2395</v>
      </c>
      <c r="B2402" s="10">
        <f t="shared" ca="1" si="343"/>
        <v>0.30757872235581274</v>
      </c>
      <c r="C2402" s="60">
        <f ca="1">_xlfn.NORM.INV(B2402,'Input Parameters'!$E$15,'Input Parameters'!$F$15)</f>
        <v>243.72278856861499</v>
      </c>
      <c r="D2402" s="10">
        <f t="shared" ca="1" si="344"/>
        <v>0.69571366876035112</v>
      </c>
      <c r="E2402" s="62">
        <f ca="1">IF(_xlfn.NORM.INV(D2402,'Input Parameters'!$E$17,'Input Parameters'!$F$17)&lt;3500,3500,IF(_xlfn.NORM.INV(D2402,'Input Parameters'!$E$17,'Input Parameters'!$F$17)&gt;5500,5500,_xlfn.NORM.INV(D2402,'Input Parameters'!$E$17,'Input Parameters'!$F$17)))</f>
        <v>5158.4783640959222</v>
      </c>
      <c r="F2402" s="10">
        <f t="shared" ca="1" si="345"/>
        <v>0.77279579744557159</v>
      </c>
      <c r="G2402" s="64">
        <f ca="1">_xlfn.NORM.INV(F2402,'Input Parameters'!$E$20,'Input Parameters'!$F$20)</f>
        <v>287.66217487603706</v>
      </c>
      <c r="H2402" s="57">
        <f ca="1">EXP(E2402*(1/'Input Parameters'!$E$23-1/G2402))</f>
        <v>0.7244452751138114</v>
      </c>
      <c r="I2402" s="10">
        <f t="shared" ca="1" si="346"/>
        <v>0.2430236388268584</v>
      </c>
      <c r="J2402" s="30">
        <f ca="1">_xlfn.BETA.INV(I2402,'Input Parameters'!$L$26,'Input Parameters'!$M$26,'Input Parameters'!$J$26,'Input Parameters'!$K$26)</f>
        <v>0.5447871913630894</v>
      </c>
      <c r="K2402" s="168">
        <f ca="1">('Input Parameters'!$E$27/'Input Parameters'!$E$38)^$J2402</f>
        <v>2.0085211802135322E-2</v>
      </c>
      <c r="L2402" s="69">
        <f ca="1">$H2402*$C2402*'Input Parameters'!$E$25*K2402</f>
        <v>3.5463217738389301</v>
      </c>
      <c r="M2402" s="24">
        <f t="shared" ca="1" si="347"/>
        <v>0.18879538644204774</v>
      </c>
      <c r="N2402" s="15">
        <f ca="1">_xlfn.NORM.INV(M2402,'Input Parameters'!$E$29,'Input Parameters'!$F$29)</f>
        <v>9.9911765593292387E-2</v>
      </c>
      <c r="O2402" s="8">
        <f t="shared" ca="1" si="348"/>
        <v>0.53407103642381959</v>
      </c>
      <c r="P2402" s="30">
        <f ca="1">_xlfn.LOGNORM.INV(O2402,'Input Parameters'!$H$30,'Input Parameters'!$I$30)</f>
        <v>2.7938836344872064</v>
      </c>
      <c r="Q2402" s="10">
        <f t="shared" ca="1" si="349"/>
        <v>0.59017344060051069</v>
      </c>
      <c r="R2402" s="30">
        <f>IF('Input Parameters'!$E$32=0,0,_xlfn.BETA.INV(Q2402,'Input Parameters'!$L$32,'Input Parameters'!$M$32,'Input Parameters'!$J$32,'Input Parameters'!$K$32))</f>
        <v>0</v>
      </c>
      <c r="S2402" s="10">
        <f t="shared" ca="1" si="350"/>
        <v>7.8810710151464791E-2</v>
      </c>
      <c r="T2402" s="26">
        <f ca="1">_xlfn.LOGNORM.INV(S2402,'Input Parameters'!$H$34,'Input Parameters'!$I$34)</f>
        <v>42.274704122180857</v>
      </c>
      <c r="U2402" s="10">
        <f t="shared" ca="1" si="351"/>
        <v>0.11020696205076996</v>
      </c>
      <c r="V2402" s="30">
        <f ca="1">_xlfn.BETA.INV(U2402,'Input Parameters'!$L$36,'Input Parameters'!$M$36,'Input Parameters'!$J$36,'Input Parameters'!$K$36)</f>
        <v>0.42309373473700529</v>
      </c>
      <c r="W2402" s="2">
        <f ca="1">N2402+(P2402-N2402)*(1-ERF((T2402-R2402)/(2*SQRT(L2402*'Input Parameters'!$E$38))))</f>
        <v>0.40279567470468347</v>
      </c>
      <c r="X2402">
        <f t="shared" ca="1" si="352"/>
        <v>1</v>
      </c>
      <c r="Y2402" s="7"/>
    </row>
    <row r="2403" spans="1:25" ht="15" customHeight="1" x14ac:dyDescent="0.25">
      <c r="A2403" s="139">
        <v>2396</v>
      </c>
      <c r="B2403" s="10">
        <f t="shared" ca="1" si="343"/>
        <v>0.40700608209620648</v>
      </c>
      <c r="C2403" s="60">
        <f ca="1">_xlfn.NORM.INV(B2403,'Input Parameters'!$E$15,'Input Parameters'!$F$15)</f>
        <v>258.2180161486807</v>
      </c>
      <c r="D2403" s="10">
        <f t="shared" ca="1" si="344"/>
        <v>4.1908565242006257E-2</v>
      </c>
      <c r="E2403" s="62">
        <f ca="1">IF(_xlfn.NORM.INV(D2403,'Input Parameters'!$E$17,'Input Parameters'!$F$17)&lt;3500,3500,IF(_xlfn.NORM.INV(D2403,'Input Parameters'!$E$17,'Input Parameters'!$F$17)&gt;5500,5500,_xlfn.NORM.INV(D2403,'Input Parameters'!$E$17,'Input Parameters'!$F$17)))</f>
        <v>3589.7314266263784</v>
      </c>
      <c r="F2403" s="10">
        <f t="shared" ca="1" si="345"/>
        <v>0.14179781720862361</v>
      </c>
      <c r="G2403" s="64">
        <f ca="1">_xlfn.NORM.INV(F2403,'Input Parameters'!$E$20,'Input Parameters'!$F$20)</f>
        <v>275.4657441033421</v>
      </c>
      <c r="H2403" s="57">
        <f ca="1">EXP(E2403*(1/'Input Parameters'!$E$23-1/G2403))</f>
        <v>0.45985929801106057</v>
      </c>
      <c r="I2403" s="10">
        <f t="shared" ca="1" si="346"/>
        <v>0.76581978971398601</v>
      </c>
      <c r="J2403" s="30">
        <f ca="1">_xlfn.BETA.INV(I2403,'Input Parameters'!$L$26,'Input Parameters'!$M$26,'Input Parameters'!$J$26,'Input Parameters'!$K$26)</f>
        <v>0.76985761166244726</v>
      </c>
      <c r="K2403" s="168">
        <f ca="1">('Input Parameters'!$E$27/'Input Parameters'!$E$38)^$J2403</f>
        <v>3.9970170336561918E-3</v>
      </c>
      <c r="L2403" s="69">
        <f ca="1">$H2403*$C2403*'Input Parameters'!$E$25*K2403</f>
        <v>0.47462161333655944</v>
      </c>
      <c r="M2403" s="24">
        <f t="shared" ca="1" si="347"/>
        <v>0.76029318255366951</v>
      </c>
      <c r="N2403" s="15">
        <f ca="1">_xlfn.NORM.INV(M2403,'Input Parameters'!$E$29,'Input Parameters'!$F$29)</f>
        <v>0.10007072459709328</v>
      </c>
      <c r="O2403" s="8">
        <f t="shared" ca="1" si="348"/>
        <v>0.81454581014224303</v>
      </c>
      <c r="P2403" s="30">
        <f ca="1">_xlfn.LOGNORM.INV(O2403,'Input Parameters'!$H$30,'Input Parameters'!$I$30)</f>
        <v>4.0947845057471</v>
      </c>
      <c r="Q2403" s="10">
        <f t="shared" ca="1" si="349"/>
        <v>0.89057401011212334</v>
      </c>
      <c r="R2403" s="30">
        <f>IF('Input Parameters'!$E$32=0,0,_xlfn.BETA.INV(Q2403,'Input Parameters'!$L$32,'Input Parameters'!$M$32,'Input Parameters'!$J$32,'Input Parameters'!$K$32))</f>
        <v>0</v>
      </c>
      <c r="S2403" s="10">
        <f t="shared" ca="1" si="350"/>
        <v>0.29656734884013958</v>
      </c>
      <c r="T2403" s="26">
        <f ca="1">_xlfn.LOGNORM.INV(S2403,'Input Parameters'!$H$34,'Input Parameters'!$I$34)</f>
        <v>47.163278498644907</v>
      </c>
      <c r="U2403" s="10">
        <f t="shared" ca="1" si="351"/>
        <v>0.20830836907808414</v>
      </c>
      <c r="V2403" s="30">
        <f ca="1">_xlfn.BETA.INV(U2403,'Input Parameters'!$L$36,'Input Parameters'!$M$36,'Input Parameters'!$J$36,'Input Parameters'!$K$36)</f>
        <v>0.47241022592708082</v>
      </c>
      <c r="W2403" s="2">
        <f ca="1">N2403+(P2403-N2403)*(1-ERF((T2403-R2403)/(2*SQRT(L2403*'Input Parameters'!$E$38))))</f>
        <v>0.10007589101243322</v>
      </c>
      <c r="X2403">
        <f t="shared" ca="1" si="352"/>
        <v>1</v>
      </c>
      <c r="Y2403" s="7"/>
    </row>
    <row r="2404" spans="1:25" ht="15" customHeight="1" x14ac:dyDescent="0.25">
      <c r="A2404" s="139">
        <v>2397</v>
      </c>
      <c r="B2404" s="10">
        <f t="shared" ca="1" si="343"/>
        <v>0.69637072271608025</v>
      </c>
      <c r="C2404" s="60">
        <f ca="1">_xlfn.NORM.INV(B2404,'Input Parameters'!$E$15,'Input Parameters'!$F$15)</f>
        <v>298.82211937175634</v>
      </c>
      <c r="D2404" s="10">
        <f t="shared" ca="1" si="344"/>
        <v>0.64047774045535544</v>
      </c>
      <c r="E2404" s="62">
        <f ca="1">IF(_xlfn.NORM.INV(D2404,'Input Parameters'!$E$17,'Input Parameters'!$F$17)&lt;3500,3500,IF(_xlfn.NORM.INV(D2404,'Input Parameters'!$E$17,'Input Parameters'!$F$17)&gt;5500,5500,_xlfn.NORM.INV(D2404,'Input Parameters'!$E$17,'Input Parameters'!$F$17)))</f>
        <v>5051.8152455383743</v>
      </c>
      <c r="F2404" s="10">
        <f t="shared" ca="1" si="345"/>
        <v>0.21532183211837397</v>
      </c>
      <c r="G2404" s="64">
        <f ca="1">_xlfn.NORM.INV(F2404,'Input Parameters'!$E$20,'Input Parameters'!$F$20)</f>
        <v>277.3697924199052</v>
      </c>
      <c r="H2404" s="57">
        <f ca="1">EXP(E2404*(1/'Input Parameters'!$E$23-1/G2404))</f>
        <v>0.38009108807972564</v>
      </c>
      <c r="I2404" s="10">
        <f t="shared" ca="1" si="346"/>
        <v>0.12457427460972059</v>
      </c>
      <c r="J2404" s="30">
        <f ca="1">_xlfn.BETA.INV(I2404,'Input Parameters'!$L$26,'Input Parameters'!$M$26,'Input Parameters'!$J$26,'Input Parameters'!$K$26)</f>
        <v>0.46657016665907958</v>
      </c>
      <c r="K2404" s="168">
        <f ca="1">('Input Parameters'!$E$27/'Input Parameters'!$E$38)^$J2404</f>
        <v>3.5199658801474E-2</v>
      </c>
      <c r="L2404" s="69">
        <f ca="1">$H2404*$C2404*'Input Parameters'!$E$25*K2404</f>
        <v>3.9979640289989176</v>
      </c>
      <c r="M2404" s="24">
        <f t="shared" ca="1" si="347"/>
        <v>0.41910217036928687</v>
      </c>
      <c r="N2404" s="15">
        <f ca="1">_xlfn.NORM.INV(M2404,'Input Parameters'!$E$29,'Input Parameters'!$F$29)</f>
        <v>9.9979580912359478E-2</v>
      </c>
      <c r="O2404" s="8">
        <f t="shared" ca="1" si="348"/>
        <v>0.97750977218605339</v>
      </c>
      <c r="P2404" s="30">
        <f ca="1">_xlfn.LOGNORM.INV(O2404,'Input Parameters'!$H$30,'Input Parameters'!$I$30)</f>
        <v>6.9177250176988307</v>
      </c>
      <c r="Q2404" s="10">
        <f t="shared" ca="1" si="349"/>
        <v>9.8938395425434145E-2</v>
      </c>
      <c r="R2404" s="30">
        <f>IF('Input Parameters'!$E$32=0,0,_xlfn.BETA.INV(Q2404,'Input Parameters'!$L$32,'Input Parameters'!$M$32,'Input Parameters'!$J$32,'Input Parameters'!$K$32))</f>
        <v>0</v>
      </c>
      <c r="S2404" s="10">
        <f t="shared" ca="1" si="350"/>
        <v>0.84937789109192807</v>
      </c>
      <c r="T2404" s="26">
        <f ca="1">_xlfn.LOGNORM.INV(S2404,'Input Parameters'!$H$34,'Input Parameters'!$I$34)</f>
        <v>57.332338172826105</v>
      </c>
      <c r="U2404" s="10">
        <f t="shared" ca="1" si="351"/>
        <v>0.72267553034618481</v>
      </c>
      <c r="V2404" s="30">
        <f ca="1">_xlfn.BETA.INV(U2404,'Input Parameters'!$L$36,'Input Parameters'!$M$36,'Input Parameters'!$J$36,'Input Parameters'!$K$36)</f>
        <v>0.68075160707641214</v>
      </c>
      <c r="W2404" s="2">
        <f ca="1">N2404+(P2404-N2404)*(1-ERF((T2404-R2404)/(2*SQRT(L2404*'Input Parameters'!$E$38))))</f>
        <v>0.39047845591643238</v>
      </c>
      <c r="X2404">
        <f t="shared" ca="1" si="352"/>
        <v>1</v>
      </c>
      <c r="Y2404" s="7"/>
    </row>
    <row r="2405" spans="1:25" ht="15" customHeight="1" x14ac:dyDescent="0.25">
      <c r="A2405" s="139">
        <v>2398</v>
      </c>
      <c r="B2405" s="10">
        <f t="shared" ca="1" si="343"/>
        <v>0.22607373932360819</v>
      </c>
      <c r="C2405" s="60">
        <f ca="1">_xlfn.NORM.INV(B2405,'Input Parameters'!$E$15,'Input Parameters'!$F$15)</f>
        <v>230.22242161600445</v>
      </c>
      <c r="D2405" s="10">
        <f t="shared" ca="1" si="344"/>
        <v>0.77138711256281745</v>
      </c>
      <c r="E2405" s="62">
        <f ca="1">IF(_xlfn.NORM.INV(D2405,'Input Parameters'!$E$17,'Input Parameters'!$F$17)&lt;3500,3500,IF(_xlfn.NORM.INV(D2405,'Input Parameters'!$E$17,'Input Parameters'!$F$17)&gt;5500,5500,_xlfn.NORM.INV(D2405,'Input Parameters'!$E$17,'Input Parameters'!$F$17)))</f>
        <v>5320.3959251184197</v>
      </c>
      <c r="F2405" s="10">
        <f t="shared" ca="1" si="345"/>
        <v>0.49394534065122864</v>
      </c>
      <c r="G2405" s="64">
        <f ca="1">_xlfn.NORM.INV(F2405,'Input Parameters'!$E$20,'Input Parameters'!$F$20)</f>
        <v>282.54831166798738</v>
      </c>
      <c r="H2405" s="57">
        <f ca="1">EXP(E2405*(1/'Input Parameters'!$E$23-1/G2405))</f>
        <v>0.5131357572071289</v>
      </c>
      <c r="I2405" s="10">
        <f t="shared" ca="1" si="346"/>
        <v>0.758256451003119</v>
      </c>
      <c r="J2405" s="30">
        <f ca="1">_xlfn.BETA.INV(I2405,'Input Parameters'!$L$26,'Input Parameters'!$M$26,'Input Parameters'!$J$26,'Input Parameters'!$K$26)</f>
        <v>0.76651185180750014</v>
      </c>
      <c r="K2405" s="168">
        <f ca="1">('Input Parameters'!$E$27/'Input Parameters'!$E$38)^$J2405</f>
        <v>4.0941026338325104E-3</v>
      </c>
      <c r="L2405" s="69">
        <f ca="1">$H2405*$C2405*'Input Parameters'!$E$25*K2405</f>
        <v>0.48365827477670326</v>
      </c>
      <c r="M2405" s="24">
        <f t="shared" ca="1" si="347"/>
        <v>0.2901116163772377</v>
      </c>
      <c r="N2405" s="15">
        <f ca="1">_xlfn.NORM.INV(M2405,'Input Parameters'!$E$29,'Input Parameters'!$F$29)</f>
        <v>9.9944694132480513E-2</v>
      </c>
      <c r="O2405" s="8">
        <f t="shared" ca="1" si="348"/>
        <v>0.10524260184541911</v>
      </c>
      <c r="P2405" s="30">
        <f ca="1">_xlfn.LOGNORM.INV(O2405,'Input Parameters'!$H$30,'Input Parameters'!$I$30)</f>
        <v>1.4851415315043264</v>
      </c>
      <c r="Q2405" s="10">
        <f t="shared" ca="1" si="349"/>
        <v>0.24690424390948618</v>
      </c>
      <c r="R2405" s="30">
        <f>IF('Input Parameters'!$E$32=0,0,_xlfn.BETA.INV(Q2405,'Input Parameters'!$L$32,'Input Parameters'!$M$32,'Input Parameters'!$J$32,'Input Parameters'!$K$32))</f>
        <v>0</v>
      </c>
      <c r="S2405" s="10">
        <f t="shared" ca="1" si="350"/>
        <v>0.3411894755124899</v>
      </c>
      <c r="T2405" s="26">
        <f ca="1">_xlfn.LOGNORM.INV(S2405,'Input Parameters'!$H$34,'Input Parameters'!$I$34)</f>
        <v>47.903569742328955</v>
      </c>
      <c r="U2405" s="10">
        <f t="shared" ca="1" si="351"/>
        <v>0.99592350918253802</v>
      </c>
      <c r="V2405" s="30">
        <f ca="1">_xlfn.BETA.INV(U2405,'Input Parameters'!$L$36,'Input Parameters'!$M$36,'Input Parameters'!$J$36,'Input Parameters'!$K$36)</f>
        <v>1.0605047021601506</v>
      </c>
      <c r="W2405" s="2">
        <f ca="1">N2405+(P2405-N2405)*(1-ERF((T2405-R2405)/(2*SQRT(L2405*'Input Parameters'!$E$38))))</f>
        <v>9.994623520411762E-2</v>
      </c>
      <c r="X2405">
        <f t="shared" ca="1" si="352"/>
        <v>1</v>
      </c>
      <c r="Y2405" s="7"/>
    </row>
    <row r="2406" spans="1:25" ht="15" customHeight="1" x14ac:dyDescent="0.25">
      <c r="A2406" s="139">
        <v>2399</v>
      </c>
      <c r="B2406" s="10">
        <f t="shared" ca="1" si="343"/>
        <v>0.57998405795899044</v>
      </c>
      <c r="C2406" s="60">
        <f ca="1">_xlfn.NORM.INV(B2406,'Input Parameters'!$E$15,'Input Parameters'!$F$15)</f>
        <v>281.90629195667896</v>
      </c>
      <c r="D2406" s="10">
        <f t="shared" ca="1" si="344"/>
        <v>0.25910570548038425</v>
      </c>
      <c r="E2406" s="62">
        <f ca="1">IF(_xlfn.NORM.INV(D2406,'Input Parameters'!$E$17,'Input Parameters'!$F$17)&lt;3500,3500,IF(_xlfn.NORM.INV(D2406,'Input Parameters'!$E$17,'Input Parameters'!$F$17)&gt;5500,5500,_xlfn.NORM.INV(D2406,'Input Parameters'!$E$17,'Input Parameters'!$F$17)))</f>
        <v>4347.7265577955823</v>
      </c>
      <c r="F2406" s="10">
        <f t="shared" ca="1" si="345"/>
        <v>0.91820766829704514</v>
      </c>
      <c r="G2406" s="64">
        <f ca="1">_xlfn.NORM.INV(F2406,'Input Parameters'!$E$20,'Input Parameters'!$F$20)</f>
        <v>291.98387835458618</v>
      </c>
      <c r="H2406" s="57">
        <f ca="1">EXP(E2406*(1/'Input Parameters'!$E$23-1/G2406))</f>
        <v>0.95315197915397254</v>
      </c>
      <c r="I2406" s="10">
        <f t="shared" ca="1" si="346"/>
        <v>0.71771177214115134</v>
      </c>
      <c r="J2406" s="30">
        <f ca="1">_xlfn.BETA.INV(I2406,'Input Parameters'!$L$26,'Input Parameters'!$M$26,'Input Parameters'!$J$26,'Input Parameters'!$K$26)</f>
        <v>0.74907952114698495</v>
      </c>
      <c r="K2406" s="168">
        <f ca="1">('Input Parameters'!$E$27/'Input Parameters'!$E$38)^$J2406</f>
        <v>4.6394233394069263E-3</v>
      </c>
      <c r="L2406" s="69">
        <f ca="1">$H2406*$C2406*'Input Parameters'!$E$25*K2406</f>
        <v>1.246610917694962</v>
      </c>
      <c r="M2406" s="24">
        <f t="shared" ca="1" si="347"/>
        <v>0.44437631251306708</v>
      </c>
      <c r="N2406" s="15">
        <f ca="1">_xlfn.NORM.INV(M2406,'Input Parameters'!$E$29,'Input Parameters'!$F$29)</f>
        <v>9.9986011724271587E-2</v>
      </c>
      <c r="O2406" s="8">
        <f t="shared" ca="1" si="348"/>
        <v>0.12928063804349044</v>
      </c>
      <c r="P2406" s="30">
        <f ca="1">_xlfn.LOGNORM.INV(O2406,'Input Parameters'!$H$30,'Input Parameters'!$I$30)</f>
        <v>1.5735679619695369</v>
      </c>
      <c r="Q2406" s="10">
        <f t="shared" ca="1" si="349"/>
        <v>0.93867248782783508</v>
      </c>
      <c r="R2406" s="30">
        <f>IF('Input Parameters'!$E$32=0,0,_xlfn.BETA.INV(Q2406,'Input Parameters'!$L$32,'Input Parameters'!$M$32,'Input Parameters'!$J$32,'Input Parameters'!$K$32))</f>
        <v>0</v>
      </c>
      <c r="S2406" s="10">
        <f t="shared" ca="1" si="350"/>
        <v>0.43149529818805543</v>
      </c>
      <c r="T2406" s="26">
        <f ca="1">_xlfn.LOGNORM.INV(S2406,'Input Parameters'!$H$34,'Input Parameters'!$I$34)</f>
        <v>49.336133927691918</v>
      </c>
      <c r="U2406" s="10">
        <f t="shared" ca="1" si="351"/>
        <v>3.4933541458959549E-2</v>
      </c>
      <c r="V2406" s="30">
        <f ca="1">_xlfn.BETA.INV(U2406,'Input Parameters'!$L$36,'Input Parameters'!$M$36,'Input Parameters'!$J$36,'Input Parameters'!$K$36)</f>
        <v>0.3631457488717158</v>
      </c>
      <c r="W2406" s="2">
        <f ca="1">N2406+(P2406-N2406)*(1-ERF((T2406-R2406)/(2*SQRT(L2406*'Input Parameters'!$E$38))))</f>
        <v>0.10261030731364806</v>
      </c>
      <c r="X2406">
        <f t="shared" ca="1" si="352"/>
        <v>1</v>
      </c>
      <c r="Y2406" s="7"/>
    </row>
    <row r="2407" spans="1:25" ht="15" customHeight="1" x14ac:dyDescent="0.25">
      <c r="A2407" s="139">
        <v>2400</v>
      </c>
      <c r="B2407" s="10">
        <f t="shared" ca="1" si="343"/>
        <v>0.8914515531435987</v>
      </c>
      <c r="C2407" s="60">
        <f ca="1">_xlfn.NORM.INV(B2407,'Input Parameters'!$E$15,'Input Parameters'!$F$15)</f>
        <v>337.8573253081222</v>
      </c>
      <c r="D2407" s="10">
        <f t="shared" ca="1" si="344"/>
        <v>0.32159862878028778</v>
      </c>
      <c r="E2407" s="62">
        <f ca="1">IF(_xlfn.NORM.INV(D2407,'Input Parameters'!$E$17,'Input Parameters'!$F$17)&lt;3500,3500,IF(_xlfn.NORM.INV(D2407,'Input Parameters'!$E$17,'Input Parameters'!$F$17)&gt;5500,5500,_xlfn.NORM.INV(D2407,'Input Parameters'!$E$17,'Input Parameters'!$F$17)))</f>
        <v>4475.7367954314377</v>
      </c>
      <c r="F2407" s="10">
        <f t="shared" ca="1" si="345"/>
        <v>7.1655400398419E-2</v>
      </c>
      <c r="G2407" s="64">
        <f ca="1">_xlfn.NORM.INV(F2407,'Input Parameters'!$E$20,'Input Parameters'!$F$20)</f>
        <v>272.84406449103648</v>
      </c>
      <c r="H2407" s="57">
        <f ca="1">EXP(E2407*(1/'Input Parameters'!$E$23-1/G2407))</f>
        <v>0.32475257795418955</v>
      </c>
      <c r="I2407" s="10">
        <f t="shared" ca="1" si="346"/>
        <v>0.58478668128550859</v>
      </c>
      <c r="J2407" s="30">
        <f ca="1">_xlfn.BETA.INV(I2407,'Input Parameters'!$L$26,'Input Parameters'!$M$26,'Input Parameters'!$J$26,'Input Parameters'!$K$26)</f>
        <v>0.69522617553537691</v>
      </c>
      <c r="K2407" s="168">
        <f ca="1">('Input Parameters'!$E$27/'Input Parameters'!$E$38)^$J2407</f>
        <v>6.8269731509818044E-3</v>
      </c>
      <c r="L2407" s="69">
        <f ca="1">$H2407*$C2407*'Input Parameters'!$E$25*K2407</f>
        <v>0.74905574928056773</v>
      </c>
      <c r="M2407" s="24">
        <f t="shared" ca="1" si="347"/>
        <v>0.45268829597951521</v>
      </c>
      <c r="N2407" s="15">
        <f ca="1">_xlfn.NORM.INV(M2407,'Input Parameters'!$E$29,'Input Parameters'!$F$29)</f>
        <v>9.9988112778132784E-2</v>
      </c>
      <c r="O2407" s="8">
        <f t="shared" ca="1" si="348"/>
        <v>0.39771298527729748</v>
      </c>
      <c r="P2407" s="30">
        <f ca="1">_xlfn.LOGNORM.INV(O2407,'Input Parameters'!$H$30,'Input Parameters'!$I$30)</f>
        <v>2.3739750292295327</v>
      </c>
      <c r="Q2407" s="10">
        <f t="shared" ca="1" si="349"/>
        <v>0.60364913983206814</v>
      </c>
      <c r="R2407" s="30">
        <f>IF('Input Parameters'!$E$32=0,0,_xlfn.BETA.INV(Q2407,'Input Parameters'!$L$32,'Input Parameters'!$M$32,'Input Parameters'!$J$32,'Input Parameters'!$K$32))</f>
        <v>0</v>
      </c>
      <c r="S2407" s="10">
        <f t="shared" ca="1" si="350"/>
        <v>0.48489448153333425</v>
      </c>
      <c r="T2407" s="26">
        <f ca="1">_xlfn.LOGNORM.INV(S2407,'Input Parameters'!$H$34,'Input Parameters'!$I$34)</f>
        <v>50.17056387068515</v>
      </c>
      <c r="U2407" s="10">
        <f t="shared" ca="1" si="351"/>
        <v>7.4735883960021288E-2</v>
      </c>
      <c r="V2407" s="30">
        <f ca="1">_xlfn.BETA.INV(U2407,'Input Parameters'!$L$36,'Input Parameters'!$M$36,'Input Parameters'!$J$36,'Input Parameters'!$K$36)</f>
        <v>0.39965997652031143</v>
      </c>
      <c r="W2407" s="2">
        <f ca="1">N2407+(P2407-N2407)*(1-ERF((T2407-R2407)/(2*SQRT(L2407*'Input Parameters'!$E$38))))</f>
        <v>0.10008247323819926</v>
      </c>
      <c r="X2407">
        <f t="shared" ca="1" si="352"/>
        <v>1</v>
      </c>
      <c r="Y2407" s="7"/>
    </row>
    <row r="2408" spans="1:25" ht="15" customHeight="1" x14ac:dyDescent="0.25">
      <c r="A2408" s="139">
        <v>2401</v>
      </c>
      <c r="B2408" s="10">
        <f t="shared" ca="1" si="343"/>
        <v>0.20467103421149901</v>
      </c>
      <c r="C2408" s="60">
        <f ca="1">_xlfn.NORM.INV(B2408,'Input Parameters'!$E$15,'Input Parameters'!$F$15)</f>
        <v>226.25479386635629</v>
      </c>
      <c r="D2408" s="10">
        <f t="shared" ca="1" si="344"/>
        <v>0.77590330092634263</v>
      </c>
      <c r="E2408" s="62">
        <f ca="1">IF(_xlfn.NORM.INV(D2408,'Input Parameters'!$E$17,'Input Parameters'!$F$17)&lt;3500,3500,IF(_xlfn.NORM.INV(D2408,'Input Parameters'!$E$17,'Input Parameters'!$F$17)&gt;5500,5500,_xlfn.NORM.INV(D2408,'Input Parameters'!$E$17,'Input Parameters'!$F$17)))</f>
        <v>5330.9012407231658</v>
      </c>
      <c r="F2408" s="10">
        <f t="shared" ca="1" si="345"/>
        <v>0.79475447295840795</v>
      </c>
      <c r="G2408" s="64">
        <f ca="1">_xlfn.NORM.INV(F2408,'Input Parameters'!$E$20,'Input Parameters'!$F$20)</f>
        <v>288.16429957987168</v>
      </c>
      <c r="H2408" s="57">
        <f ca="1">EXP(E2408*(1/'Input Parameters'!$E$23-1/G2408))</f>
        <v>0.74020208786917874</v>
      </c>
      <c r="I2408" s="10">
        <f t="shared" ca="1" si="346"/>
        <v>9.5777534928524144E-2</v>
      </c>
      <c r="J2408" s="30">
        <f ca="1">_xlfn.BETA.INV(I2408,'Input Parameters'!$L$26,'Input Parameters'!$M$26,'Input Parameters'!$J$26,'Input Parameters'!$K$26)</f>
        <v>0.44049550326365389</v>
      </c>
      <c r="K2408" s="168">
        <f ca="1">('Input Parameters'!$E$27/'Input Parameters'!$E$38)^$J2408</f>
        <v>4.2439119619002638E-2</v>
      </c>
      <c r="L2408" s="69">
        <f ca="1">$H2408*$C2408*'Input Parameters'!$E$25*K2408</f>
        <v>7.1074606120230364</v>
      </c>
      <c r="M2408" s="24">
        <f t="shared" ca="1" si="347"/>
        <v>0.15871586441267282</v>
      </c>
      <c r="N2408" s="15">
        <f ca="1">_xlfn.NORM.INV(M2408,'Input Parameters'!$E$29,'Input Parameters'!$F$29)</f>
        <v>9.9900025045547222E-2</v>
      </c>
      <c r="O2408" s="8">
        <f t="shared" ca="1" si="348"/>
        <v>0.80245094483795443</v>
      </c>
      <c r="P2408" s="30">
        <f ca="1">_xlfn.LOGNORM.INV(O2408,'Input Parameters'!$H$30,'Input Parameters'!$I$30)</f>
        <v>4.0098627548307739</v>
      </c>
      <c r="Q2408" s="10">
        <f t="shared" ca="1" si="349"/>
        <v>0.51461043474817192</v>
      </c>
      <c r="R2408" s="30">
        <f>IF('Input Parameters'!$E$32=0,0,_xlfn.BETA.INV(Q2408,'Input Parameters'!$L$32,'Input Parameters'!$M$32,'Input Parameters'!$J$32,'Input Parameters'!$K$32))</f>
        <v>0</v>
      </c>
      <c r="S2408" s="10">
        <f t="shared" ca="1" si="350"/>
        <v>0.50946020465534747</v>
      </c>
      <c r="T2408" s="26">
        <f ca="1">_xlfn.LOGNORM.INV(S2408,'Input Parameters'!$H$34,'Input Parameters'!$I$34)</f>
        <v>50.556787447531796</v>
      </c>
      <c r="U2408" s="10">
        <f t="shared" ca="1" si="351"/>
        <v>0.27487141292908635</v>
      </c>
      <c r="V2408" s="30">
        <f ca="1">_xlfn.BETA.INV(U2408,'Input Parameters'!$L$36,'Input Parameters'!$M$36,'Input Parameters'!$J$36,'Input Parameters'!$K$36)</f>
        <v>0.50025819069817468</v>
      </c>
      <c r="W2408" s="2">
        <f ca="1">N2408+(P2408-N2408)*(1-ERF((T2408-R2408)/(2*SQRT(L2408*'Input Parameters'!$E$38))))</f>
        <v>0.80346671134409098</v>
      </c>
      <c r="X2408">
        <f t="shared" ca="1" si="352"/>
        <v>0</v>
      </c>
      <c r="Y2408" s="7"/>
    </row>
    <row r="2409" spans="1:25" ht="15" customHeight="1" x14ac:dyDescent="0.25">
      <c r="A2409" s="139">
        <v>2402</v>
      </c>
      <c r="B2409" s="10">
        <f t="shared" ca="1" si="343"/>
        <v>0.25083614077353844</v>
      </c>
      <c r="C2409" s="60">
        <f ca="1">_xlfn.NORM.INV(B2409,'Input Parameters'!$E$15,'Input Parameters'!$F$15)</f>
        <v>234.55674895427262</v>
      </c>
      <c r="D2409" s="10">
        <f t="shared" ca="1" si="344"/>
        <v>0.54472063884911848</v>
      </c>
      <c r="E2409" s="62">
        <f ca="1">IF(_xlfn.NORM.INV(D2409,'Input Parameters'!$E$17,'Input Parameters'!$F$17)&lt;3500,3500,IF(_xlfn.NORM.INV(D2409,'Input Parameters'!$E$17,'Input Parameters'!$F$17)&gt;5500,5500,_xlfn.NORM.INV(D2409,'Input Parameters'!$E$17,'Input Parameters'!$F$17)))</f>
        <v>4878.633678164214</v>
      </c>
      <c r="F2409" s="10">
        <f t="shared" ca="1" si="345"/>
        <v>0.90620758630842091</v>
      </c>
      <c r="G2409" s="64">
        <f ca="1">_xlfn.NORM.INV(F2409,'Input Parameters'!$E$20,'Input Parameters'!$F$20)</f>
        <v>291.47897548676514</v>
      </c>
      <c r="H2409" s="57">
        <f ca="1">EXP(E2409*(1/'Input Parameters'!$E$23-1/G2409))</f>
        <v>0.9205511691159417</v>
      </c>
      <c r="I2409" s="10">
        <f t="shared" ca="1" si="346"/>
        <v>4.7398123825379335E-2</v>
      </c>
      <c r="J2409" s="30">
        <f ca="1">_xlfn.BETA.INV(I2409,'Input Parameters'!$L$26,'Input Parameters'!$M$26,'Input Parameters'!$J$26,'Input Parameters'!$K$26)</f>
        <v>0.38003905836532426</v>
      </c>
      <c r="K2409" s="168">
        <f ca="1">('Input Parameters'!$E$27/'Input Parameters'!$E$38)^$J2409</f>
        <v>6.5478777656304485E-2</v>
      </c>
      <c r="L2409" s="69">
        <f ca="1">$H2409*$C2409*'Input Parameters'!$E$25*K2409</f>
        <v>14.138275200478938</v>
      </c>
      <c r="M2409" s="24">
        <f t="shared" ca="1" si="347"/>
        <v>0.24649723612176322</v>
      </c>
      <c r="N2409" s="15">
        <f ca="1">_xlfn.NORM.INV(M2409,'Input Parameters'!$E$29,'Input Parameters'!$F$29)</f>
        <v>9.9931444611867148E-2</v>
      </c>
      <c r="O2409" s="8">
        <f t="shared" ca="1" si="348"/>
        <v>0.61117802450859016</v>
      </c>
      <c r="P2409" s="30">
        <f ca="1">_xlfn.LOGNORM.INV(O2409,'Input Parameters'!$H$30,'Input Parameters'!$I$30)</f>
        <v>3.0661921008079793</v>
      </c>
      <c r="Q2409" s="10">
        <f t="shared" ca="1" si="349"/>
        <v>0.85726569376821726</v>
      </c>
      <c r="R2409" s="30">
        <f>IF('Input Parameters'!$E$32=0,0,_xlfn.BETA.INV(Q2409,'Input Parameters'!$L$32,'Input Parameters'!$M$32,'Input Parameters'!$J$32,'Input Parameters'!$K$32))</f>
        <v>0</v>
      </c>
      <c r="S2409" s="10">
        <f t="shared" ca="1" si="350"/>
        <v>0.37164616629014635</v>
      </c>
      <c r="T2409" s="26">
        <f ca="1">_xlfn.LOGNORM.INV(S2409,'Input Parameters'!$H$34,'Input Parameters'!$I$34)</f>
        <v>48.39351225725369</v>
      </c>
      <c r="U2409" s="10">
        <f t="shared" ca="1" si="351"/>
        <v>0.19310484909817849</v>
      </c>
      <c r="V2409" s="30">
        <f ca="1">_xlfn.BETA.INV(U2409,'Input Parameters'!$L$36,'Input Parameters'!$M$36,'Input Parameters'!$J$36,'Input Parameters'!$K$36)</f>
        <v>0.46560621956651033</v>
      </c>
      <c r="W2409" s="2">
        <f ca="1">N2409+(P2409-N2409)*(1-ERF((T2409-R2409)/(2*SQRT(L2409*'Input Parameters'!$E$38))))</f>
        <v>1.176050927573872</v>
      </c>
      <c r="X2409">
        <f t="shared" ca="1" si="352"/>
        <v>0</v>
      </c>
      <c r="Y2409" s="7"/>
    </row>
    <row r="2410" spans="1:25" ht="15" customHeight="1" x14ac:dyDescent="0.25">
      <c r="A2410" s="139">
        <v>2403</v>
      </c>
      <c r="B2410" s="10">
        <f t="shared" ca="1" si="343"/>
        <v>0.38507262590669589</v>
      </c>
      <c r="C2410" s="60">
        <f ca="1">_xlfn.NORM.INV(B2410,'Input Parameters'!$E$15,'Input Parameters'!$F$15)</f>
        <v>255.13269484190559</v>
      </c>
      <c r="D2410" s="10">
        <f t="shared" ca="1" si="344"/>
        <v>0.23314775669530596</v>
      </c>
      <c r="E2410" s="62">
        <f ca="1">IF(_xlfn.NORM.INV(D2410,'Input Parameters'!$E$17,'Input Parameters'!$F$17)&lt;3500,3500,IF(_xlfn.NORM.INV(D2410,'Input Parameters'!$E$17,'Input Parameters'!$F$17)&gt;5500,5500,_xlfn.NORM.INV(D2410,'Input Parameters'!$E$17,'Input Parameters'!$F$17)))</f>
        <v>4290.0362094730244</v>
      </c>
      <c r="F2410" s="10">
        <f t="shared" ca="1" si="345"/>
        <v>0.86121222444858869</v>
      </c>
      <c r="G2410" s="64">
        <f ca="1">_xlfn.NORM.INV(F2410,'Input Parameters'!$E$20,'Input Parameters'!$F$20)</f>
        <v>289.92473789693702</v>
      </c>
      <c r="H2410" s="57">
        <f ca="1">EXP(E2410*(1/'Input Parameters'!$E$23-1/G2410))</f>
        <v>0.85924882315667317</v>
      </c>
      <c r="I2410" s="10">
        <f t="shared" ca="1" si="346"/>
        <v>0.52928814644987066</v>
      </c>
      <c r="J2410" s="30">
        <f ca="1">_xlfn.BETA.INV(I2410,'Input Parameters'!$L$26,'Input Parameters'!$M$26,'Input Parameters'!$J$26,'Input Parameters'!$K$26)</f>
        <v>0.67314909696792447</v>
      </c>
      <c r="K2410" s="168">
        <f ca="1">('Input Parameters'!$E$27/'Input Parameters'!$E$38)^$J2410</f>
        <v>7.9983943453108934E-3</v>
      </c>
      <c r="L2410" s="69">
        <f ca="1">$H2410*$C2410*'Input Parameters'!$E$25*K2410</f>
        <v>1.7534277467502166</v>
      </c>
      <c r="M2410" s="24">
        <f t="shared" ca="1" si="347"/>
        <v>2.627000175046279E-2</v>
      </c>
      <c r="N2410" s="15">
        <f ca="1">_xlfn.NORM.INV(M2410,'Input Parameters'!$E$29,'Input Parameters'!$F$29)</f>
        <v>9.9806131743965312E-2</v>
      </c>
      <c r="O2410" s="8">
        <f t="shared" ca="1" si="348"/>
        <v>0.79386586406628468</v>
      </c>
      <c r="P2410" s="30">
        <f ca="1">_xlfn.LOGNORM.INV(O2410,'Input Parameters'!$H$30,'Input Parameters'!$I$30)</f>
        <v>3.9525047247311003</v>
      </c>
      <c r="Q2410" s="10">
        <f t="shared" ca="1" si="349"/>
        <v>0.54486629849793833</v>
      </c>
      <c r="R2410" s="30">
        <f>IF('Input Parameters'!$E$32=0,0,_xlfn.BETA.INV(Q2410,'Input Parameters'!$L$32,'Input Parameters'!$M$32,'Input Parameters'!$J$32,'Input Parameters'!$K$32))</f>
        <v>0</v>
      </c>
      <c r="S2410" s="10">
        <f t="shared" ca="1" si="350"/>
        <v>0.55641731155696961</v>
      </c>
      <c r="T2410" s="26">
        <f ca="1">_xlfn.LOGNORM.INV(S2410,'Input Parameters'!$H$34,'Input Parameters'!$I$34)</f>
        <v>51.306222873650611</v>
      </c>
      <c r="U2410" s="10">
        <f t="shared" ca="1" si="351"/>
        <v>0.13763184102579828</v>
      </c>
      <c r="V2410" s="30">
        <f ca="1">_xlfn.BETA.INV(U2410,'Input Parameters'!$L$36,'Input Parameters'!$M$36,'Input Parameters'!$J$36,'Input Parameters'!$K$36)</f>
        <v>0.43849417161302878</v>
      </c>
      <c r="W2410" s="2">
        <f ca="1">N2410+(P2410-N2410)*(1-ERF((T2410-R2410)/(2*SQRT(L2410*'Input Parameters'!$E$38))))</f>
        <v>0.12349473024015577</v>
      </c>
      <c r="X2410">
        <f t="shared" ca="1" si="352"/>
        <v>1</v>
      </c>
      <c r="Y2410" s="7"/>
    </row>
    <row r="2411" spans="1:25" ht="15" customHeight="1" x14ac:dyDescent="0.25">
      <c r="A2411" s="139">
        <v>2404</v>
      </c>
      <c r="B2411" s="10">
        <f t="shared" ca="1" si="343"/>
        <v>0.85073536956754425</v>
      </c>
      <c r="C2411" s="60">
        <f ca="1">_xlfn.NORM.INV(B2411,'Input Parameters'!$E$15,'Input Parameters'!$F$15)</f>
        <v>327.30629400332703</v>
      </c>
      <c r="D2411" s="10">
        <f t="shared" ca="1" si="344"/>
        <v>0.919625649062916</v>
      </c>
      <c r="E2411" s="62">
        <f ca="1">IF(_xlfn.NORM.INV(D2411,'Input Parameters'!$E$17,'Input Parameters'!$F$17)&lt;3500,3500,IF(_xlfn.NORM.INV(D2411,'Input Parameters'!$E$17,'Input Parameters'!$F$17)&gt;5500,5500,_xlfn.NORM.INV(D2411,'Input Parameters'!$E$17,'Input Parameters'!$F$17)))</f>
        <v>5500</v>
      </c>
      <c r="F2411" s="10">
        <f t="shared" ca="1" si="345"/>
        <v>0.14537851851773176</v>
      </c>
      <c r="G2411" s="64">
        <f ca="1">_xlfn.NORM.INV(F2411,'Input Parameters'!$E$20,'Input Parameters'!$F$20)</f>
        <v>275.57170231114378</v>
      </c>
      <c r="H2411" s="57">
        <f ca="1">EXP(E2411*(1/'Input Parameters'!$E$23-1/G2411))</f>
        <v>0.30649656748544207</v>
      </c>
      <c r="I2411" s="10">
        <f t="shared" ca="1" si="346"/>
        <v>0.80664958941894371</v>
      </c>
      <c r="J2411" s="30">
        <f ca="1">_xlfn.BETA.INV(I2411,'Input Parameters'!$L$26,'Input Parameters'!$M$26,'Input Parameters'!$J$26,'Input Parameters'!$K$26)</f>
        <v>0.78860309854813959</v>
      </c>
      <c r="K2411" s="168">
        <f ca="1">('Input Parameters'!$E$27/'Input Parameters'!$E$38)^$J2411</f>
        <v>3.4941373408626194E-3</v>
      </c>
      <c r="L2411" s="69">
        <f ca="1">$H2411*$C2411*'Input Parameters'!$E$25*K2411</f>
        <v>0.35052576296139637</v>
      </c>
      <c r="M2411" s="24">
        <f t="shared" ca="1" si="347"/>
        <v>0.61895116194024768</v>
      </c>
      <c r="N2411" s="15">
        <f ca="1">_xlfn.NORM.INV(M2411,'Input Parameters'!$E$29,'Input Parameters'!$F$29)</f>
        <v>0.10003027273195729</v>
      </c>
      <c r="O2411" s="8">
        <f t="shared" ca="1" si="348"/>
        <v>0.31084412225667113</v>
      </c>
      <c r="P2411" s="30">
        <f ca="1">_xlfn.LOGNORM.INV(O2411,'Input Parameters'!$H$30,'Input Parameters'!$I$30)</f>
        <v>2.1253573496871971</v>
      </c>
      <c r="Q2411" s="10">
        <f t="shared" ca="1" si="349"/>
        <v>0.56801834006041607</v>
      </c>
      <c r="R2411" s="30">
        <f>IF('Input Parameters'!$E$32=0,0,_xlfn.BETA.INV(Q2411,'Input Parameters'!$L$32,'Input Parameters'!$M$32,'Input Parameters'!$J$32,'Input Parameters'!$K$32))</f>
        <v>0</v>
      </c>
      <c r="S2411" s="10">
        <f t="shared" ca="1" si="350"/>
        <v>0.1580084342899053</v>
      </c>
      <c r="T2411" s="26">
        <f ca="1">_xlfn.LOGNORM.INV(S2411,'Input Parameters'!$H$34,'Input Parameters'!$I$34)</f>
        <v>44.49136652632253</v>
      </c>
      <c r="U2411" s="10">
        <f t="shared" ca="1" si="351"/>
        <v>0.1219723022089092</v>
      </c>
      <c r="V2411" s="30">
        <f ca="1">_xlfn.BETA.INV(U2411,'Input Parameters'!$L$36,'Input Parameters'!$M$36,'Input Parameters'!$J$36,'Input Parameters'!$K$36)</f>
        <v>0.42991925001237341</v>
      </c>
      <c r="W2411" s="2">
        <f ca="1">N2411+(P2411-N2411)*(1-ERF((T2411-R2411)/(2*SQRT(L2411*'Input Parameters'!$E$38))))</f>
        <v>0.1000304902407418</v>
      </c>
      <c r="X2411">
        <f t="shared" ca="1" si="352"/>
        <v>1</v>
      </c>
      <c r="Y2411" s="7"/>
    </row>
    <row r="2412" spans="1:25" ht="15" customHeight="1" x14ac:dyDescent="0.25">
      <c r="A2412" s="139">
        <v>2405</v>
      </c>
      <c r="B2412" s="10">
        <f t="shared" ca="1" si="343"/>
        <v>0.15250084376015216</v>
      </c>
      <c r="C2412" s="60">
        <f ca="1">_xlfn.NORM.INV(B2412,'Input Parameters'!$E$15,'Input Parameters'!$F$15)</f>
        <v>215.37738786544466</v>
      </c>
      <c r="D2412" s="10">
        <f t="shared" ca="1" si="344"/>
        <v>0.32166529192033444</v>
      </c>
      <c r="E2412" s="62">
        <f ca="1">IF(_xlfn.NORM.INV(D2412,'Input Parameters'!$E$17,'Input Parameters'!$F$17)&lt;3500,3500,IF(_xlfn.NORM.INV(D2412,'Input Parameters'!$E$17,'Input Parameters'!$F$17)&gt;5500,5500,_xlfn.NORM.INV(D2412,'Input Parameters'!$E$17,'Input Parameters'!$F$17)))</f>
        <v>4475.8670075969521</v>
      </c>
      <c r="F2412" s="10">
        <f t="shared" ca="1" si="345"/>
        <v>0.60594395580574967</v>
      </c>
      <c r="G2412" s="64">
        <f ca="1">_xlfn.NORM.INV(F2412,'Input Parameters'!$E$20,'Input Parameters'!$F$20)</f>
        <v>284.45071192009954</v>
      </c>
      <c r="H2412" s="57">
        <f ca="1">EXP(E2412*(1/'Input Parameters'!$E$23-1/G2412))</f>
        <v>0.63421942788810315</v>
      </c>
      <c r="I2412" s="10">
        <f t="shared" ca="1" si="346"/>
        <v>0.48402950784918897</v>
      </c>
      <c r="J2412" s="30">
        <f ca="1">_xlfn.BETA.INV(I2412,'Input Parameters'!$L$26,'Input Parameters'!$M$26,'Input Parameters'!$J$26,'Input Parameters'!$K$26)</f>
        <v>0.65493706661182749</v>
      </c>
      <c r="K2412" s="168">
        <f ca="1">('Input Parameters'!$E$27/'Input Parameters'!$E$38)^$J2412</f>
        <v>9.1145874003502568E-3</v>
      </c>
      <c r="L2412" s="69">
        <f ca="1">$H2412*$C2412*'Input Parameters'!$E$25*K2412</f>
        <v>1.2450209539575545</v>
      </c>
      <c r="M2412" s="24">
        <f t="shared" ca="1" si="347"/>
        <v>0.85906590618355849</v>
      </c>
      <c r="N2412" s="15">
        <f ca="1">_xlfn.NORM.INV(M2412,'Input Parameters'!$E$29,'Input Parameters'!$F$29)</f>
        <v>0.10010761320859363</v>
      </c>
      <c r="O2412" s="8">
        <f t="shared" ca="1" si="348"/>
        <v>0.12301992384150551</v>
      </c>
      <c r="P2412" s="30">
        <f ca="1">_xlfn.LOGNORM.INV(O2412,'Input Parameters'!$H$30,'Input Parameters'!$I$30)</f>
        <v>1.5512615073274734</v>
      </c>
      <c r="Q2412" s="10">
        <f t="shared" ca="1" si="349"/>
        <v>0.83955603200585172</v>
      </c>
      <c r="R2412" s="30">
        <f>IF('Input Parameters'!$E$32=0,0,_xlfn.BETA.INV(Q2412,'Input Parameters'!$L$32,'Input Parameters'!$M$32,'Input Parameters'!$J$32,'Input Parameters'!$K$32))</f>
        <v>0</v>
      </c>
      <c r="S2412" s="10">
        <f t="shared" ca="1" si="350"/>
        <v>0.19113585430600044</v>
      </c>
      <c r="T2412" s="26">
        <f ca="1">_xlfn.LOGNORM.INV(S2412,'Input Parameters'!$H$34,'Input Parameters'!$I$34)</f>
        <v>45.211547364064522</v>
      </c>
      <c r="U2412" s="10">
        <f t="shared" ca="1" si="351"/>
        <v>0.59714442068992035</v>
      </c>
      <c r="V2412" s="30">
        <f ca="1">_xlfn.BETA.INV(U2412,'Input Parameters'!$L$36,'Input Parameters'!$M$36,'Input Parameters'!$J$36,'Input Parameters'!$K$36)</f>
        <v>0.62423391029818065</v>
      </c>
      <c r="W2412" s="2">
        <f ca="1">N2412+(P2412-N2412)*(1-ERF((T2412-R2412)/(2*SQRT(L2412*'Input Parameters'!$E$38))))</f>
        <v>0.10615635963880206</v>
      </c>
      <c r="X2412">
        <f t="shared" ca="1" si="352"/>
        <v>1</v>
      </c>
      <c r="Y2412" s="7"/>
    </row>
    <row r="2413" spans="1:25" ht="15" customHeight="1" x14ac:dyDescent="0.25">
      <c r="A2413" s="139">
        <v>2406</v>
      </c>
      <c r="B2413" s="10">
        <f t="shared" ca="1" si="343"/>
        <v>0.57567267354106677</v>
      </c>
      <c r="C2413" s="60">
        <f ca="1">_xlfn.NORM.INV(B2413,'Input Parameters'!$E$15,'Input Parameters'!$F$15)</f>
        <v>281.30921989822349</v>
      </c>
      <c r="D2413" s="10">
        <f t="shared" ca="1" si="344"/>
        <v>4.7518976849622696E-2</v>
      </c>
      <c r="E2413" s="62">
        <f ca="1">IF(_xlfn.NORM.INV(D2413,'Input Parameters'!$E$17,'Input Parameters'!$F$17)&lt;3500,3500,IF(_xlfn.NORM.INV(D2413,'Input Parameters'!$E$17,'Input Parameters'!$F$17)&gt;5500,5500,_xlfn.NORM.INV(D2413,'Input Parameters'!$E$17,'Input Parameters'!$F$17)))</f>
        <v>3631.4193639416389</v>
      </c>
      <c r="F2413" s="10">
        <f t="shared" ca="1" si="345"/>
        <v>0.24596383940145294</v>
      </c>
      <c r="G2413" s="64">
        <f ca="1">_xlfn.NORM.INV(F2413,'Input Parameters'!$E$20,'Input Parameters'!$F$20)</f>
        <v>278.04545134823456</v>
      </c>
      <c r="H2413" s="57">
        <f ca="1">EXP(E2413*(1/'Input Parameters'!$E$23-1/G2413))</f>
        <v>0.51502194799936785</v>
      </c>
      <c r="I2413" s="10">
        <f t="shared" ca="1" si="346"/>
        <v>0.96666538898882548</v>
      </c>
      <c r="J2413" s="30">
        <f ca="1">_xlfn.BETA.INV(I2413,'Input Parameters'!$L$26,'Input Parameters'!$M$26,'Input Parameters'!$J$26,'Input Parameters'!$K$26)</f>
        <v>0.89355998718612406</v>
      </c>
      <c r="K2413" s="168">
        <f ca="1">('Input Parameters'!$E$27/'Input Parameters'!$E$38)^$J2413</f>
        <v>1.6458027563257182E-3</v>
      </c>
      <c r="L2413" s="69">
        <f ca="1">$H2413*$C2413*'Input Parameters'!$E$25*K2413</f>
        <v>0.23844459856003453</v>
      </c>
      <c r="M2413" s="24">
        <f t="shared" ca="1" si="347"/>
        <v>0.92110847989686961</v>
      </c>
      <c r="N2413" s="15">
        <f ca="1">_xlfn.NORM.INV(M2413,'Input Parameters'!$E$29,'Input Parameters'!$F$29)</f>
        <v>0.10014125671275732</v>
      </c>
      <c r="O2413" s="8">
        <f t="shared" ca="1" si="348"/>
        <v>0.38847637923250833</v>
      </c>
      <c r="P2413" s="30">
        <f ca="1">_xlfn.LOGNORM.INV(O2413,'Input Parameters'!$H$30,'Input Parameters'!$I$30)</f>
        <v>2.347189552848294</v>
      </c>
      <c r="Q2413" s="10">
        <f t="shared" ca="1" si="349"/>
        <v>0.93088727482597788</v>
      </c>
      <c r="R2413" s="30">
        <f>IF('Input Parameters'!$E$32=0,0,_xlfn.BETA.INV(Q2413,'Input Parameters'!$L$32,'Input Parameters'!$M$32,'Input Parameters'!$J$32,'Input Parameters'!$K$32))</f>
        <v>0</v>
      </c>
      <c r="S2413" s="10">
        <f t="shared" ca="1" si="350"/>
        <v>0.74163384528952381</v>
      </c>
      <c r="T2413" s="26">
        <f ca="1">_xlfn.LOGNORM.INV(S2413,'Input Parameters'!$H$34,'Input Parameters'!$I$34)</f>
        <v>54.646171023466962</v>
      </c>
      <c r="U2413" s="10">
        <f t="shared" ca="1" si="351"/>
        <v>0.98505373365341209</v>
      </c>
      <c r="V2413" s="30">
        <f ca="1">_xlfn.BETA.INV(U2413,'Input Parameters'!$L$36,'Input Parameters'!$M$36,'Input Parameters'!$J$36,'Input Parameters'!$K$36)</f>
        <v>0.96931084122501954</v>
      </c>
      <c r="W2413" s="2">
        <f ca="1">N2413+(P2413-N2413)*(1-ERF((T2413-R2413)/(2*SQRT(L2413*'Input Parameters'!$E$38))))</f>
        <v>0.10014125671276305</v>
      </c>
      <c r="X2413">
        <f t="shared" ca="1" si="352"/>
        <v>1</v>
      </c>
      <c r="Y2413" s="7"/>
    </row>
    <row r="2414" spans="1:25" ht="15" customHeight="1" x14ac:dyDescent="0.25">
      <c r="A2414" s="139">
        <v>2407</v>
      </c>
      <c r="B2414" s="10">
        <f t="shared" ca="1" si="343"/>
        <v>0.19908770069827841</v>
      </c>
      <c r="C2414" s="60">
        <f ca="1">_xlfn.NORM.INV(B2414,'Input Parameters'!$E$15,'Input Parameters'!$F$15)</f>
        <v>225.18000953130385</v>
      </c>
      <c r="D2414" s="10">
        <f t="shared" ca="1" si="344"/>
        <v>0.16549147055113234</v>
      </c>
      <c r="E2414" s="62">
        <f ca="1">IF(_xlfn.NORM.INV(D2414,'Input Parameters'!$E$17,'Input Parameters'!$F$17)&lt;3500,3500,IF(_xlfn.NORM.INV(D2414,'Input Parameters'!$E$17,'Input Parameters'!$F$17)&gt;5500,5500,_xlfn.NORM.INV(D2414,'Input Parameters'!$E$17,'Input Parameters'!$F$17)))</f>
        <v>4119.5048653985814</v>
      </c>
      <c r="F2414" s="10">
        <f t="shared" ca="1" si="345"/>
        <v>0.33944118798699952</v>
      </c>
      <c r="G2414" s="64">
        <f ca="1">_xlfn.NORM.INV(F2414,'Input Parameters'!$E$20,'Input Parameters'!$F$20)</f>
        <v>279.87627565058426</v>
      </c>
      <c r="H2414" s="57">
        <f ca="1">EXP(E2414*(1/'Input Parameters'!$E$23-1/G2414))</f>
        <v>0.51902082576627784</v>
      </c>
      <c r="I2414" s="10">
        <f t="shared" ca="1" si="346"/>
        <v>0.82572362496246776</v>
      </c>
      <c r="J2414" s="30">
        <f ca="1">_xlfn.BETA.INV(I2414,'Input Parameters'!$L$26,'Input Parameters'!$M$26,'Input Parameters'!$J$26,'Input Parameters'!$K$26)</f>
        <v>0.79785824631258029</v>
      </c>
      <c r="K2414" s="168">
        <f ca="1">('Input Parameters'!$E$27/'Input Parameters'!$E$38)^$J2414</f>
        <v>3.2697028976222584E-3</v>
      </c>
      <c r="L2414" s="69">
        <f ca="1">$H2414*$C2414*'Input Parameters'!$E$25*K2414</f>
        <v>0.38214036111188582</v>
      </c>
      <c r="M2414" s="24">
        <f t="shared" ca="1" si="347"/>
        <v>0.27643200330863227</v>
      </c>
      <c r="N2414" s="15">
        <f ca="1">_xlfn.NORM.INV(M2414,'Input Parameters'!$E$29,'Input Parameters'!$F$29)</f>
        <v>9.9940652604256913E-2</v>
      </c>
      <c r="O2414" s="8">
        <f t="shared" ca="1" si="348"/>
        <v>5.1580438859967881E-2</v>
      </c>
      <c r="P2414" s="30">
        <f ca="1">_xlfn.LOGNORM.INV(O2414,'Input Parameters'!$H$30,'Input Parameters'!$I$30)</f>
        <v>1.2425834223356487</v>
      </c>
      <c r="Q2414" s="10">
        <f t="shared" ca="1" si="349"/>
        <v>0.15084161326459034</v>
      </c>
      <c r="R2414" s="30">
        <f>IF('Input Parameters'!$E$32=0,0,_xlfn.BETA.INV(Q2414,'Input Parameters'!$L$32,'Input Parameters'!$M$32,'Input Parameters'!$J$32,'Input Parameters'!$K$32))</f>
        <v>0</v>
      </c>
      <c r="S2414" s="10">
        <f t="shared" ca="1" si="350"/>
        <v>0.83521036225362921</v>
      </c>
      <c r="T2414" s="26">
        <f ca="1">_xlfn.LOGNORM.INV(S2414,'Input Parameters'!$H$34,'Input Parameters'!$I$34)</f>
        <v>56.914059458893895</v>
      </c>
      <c r="U2414" s="10">
        <f t="shared" ca="1" si="351"/>
        <v>0.29420024273909562</v>
      </c>
      <c r="V2414" s="30">
        <f ca="1">_xlfn.BETA.INV(U2414,'Input Parameters'!$L$36,'Input Parameters'!$M$36,'Input Parameters'!$J$36,'Input Parameters'!$K$36)</f>
        <v>0.50792556730760341</v>
      </c>
      <c r="W2414" s="2">
        <f ca="1">N2414+(P2414-N2414)*(1-ERF((T2414-R2414)/(2*SQRT(L2414*'Input Parameters'!$E$38))))</f>
        <v>9.9940652690023626E-2</v>
      </c>
      <c r="X2414">
        <f t="shared" ca="1" si="352"/>
        <v>1</v>
      </c>
      <c r="Y2414" s="7"/>
    </row>
    <row r="2415" spans="1:25" ht="15" customHeight="1" x14ac:dyDescent="0.25">
      <c r="A2415" s="139">
        <v>2408</v>
      </c>
      <c r="B2415" s="10">
        <f t="shared" ca="1" si="343"/>
        <v>1.4015877272633759E-2</v>
      </c>
      <c r="C2415" s="60">
        <f ca="1">_xlfn.NORM.INV(B2415,'Input Parameters'!$E$15,'Input Parameters'!$F$15)</f>
        <v>151.91279174420546</v>
      </c>
      <c r="D2415" s="10">
        <f t="shared" ca="1" si="344"/>
        <v>0.33344464812242647</v>
      </c>
      <c r="E2415" s="62">
        <f ca="1">IF(_xlfn.NORM.INV(D2415,'Input Parameters'!$E$17,'Input Parameters'!$F$17)&lt;3500,3500,IF(_xlfn.NORM.INV(D2415,'Input Parameters'!$E$17,'Input Parameters'!$F$17)&gt;5500,5500,_xlfn.NORM.INV(D2415,'Input Parameters'!$E$17,'Input Parameters'!$F$17)))</f>
        <v>4498.7051789002462</v>
      </c>
      <c r="F2415" s="10">
        <f t="shared" ca="1" si="345"/>
        <v>0.47779770147816303</v>
      </c>
      <c r="G2415" s="64">
        <f ca="1">_xlfn.NORM.INV(F2415,'Input Parameters'!$E$20,'Input Parameters'!$F$20)</f>
        <v>282.27693281848843</v>
      </c>
      <c r="H2415" s="57">
        <f ca="1">EXP(E2415*(1/'Input Parameters'!$E$23-1/G2415))</f>
        <v>0.56019168425042432</v>
      </c>
      <c r="I2415" s="10">
        <f t="shared" ca="1" si="346"/>
        <v>0.97142305710428778</v>
      </c>
      <c r="J2415" s="30">
        <f ca="1">_xlfn.BETA.INV(I2415,'Input Parameters'!$L$26,'Input Parameters'!$M$26,'Input Parameters'!$J$26,'Input Parameters'!$K$26)</f>
        <v>0.89930145513249304</v>
      </c>
      <c r="K2415" s="168">
        <f ca="1">('Input Parameters'!$E$27/'Input Parameters'!$E$38)^$J2415</f>
        <v>1.5793992875220081E-3</v>
      </c>
      <c r="L2415" s="69">
        <f ca="1">$H2415*$C2415*'Input Parameters'!$E$25*K2415</f>
        <v>0.13440732581118695</v>
      </c>
      <c r="M2415" s="24">
        <f t="shared" ca="1" si="347"/>
        <v>0.15533674764519578</v>
      </c>
      <c r="N2415" s="15">
        <f ca="1">_xlfn.NORM.INV(M2415,'Input Parameters'!$E$29,'Input Parameters'!$F$29)</f>
        <v>9.9898619015209494E-2</v>
      </c>
      <c r="O2415" s="8">
        <f t="shared" ca="1" si="348"/>
        <v>0.74044718474997839</v>
      </c>
      <c r="P2415" s="30">
        <f ca="1">_xlfn.LOGNORM.INV(O2415,'Input Parameters'!$H$30,'Input Parameters'!$I$30)</f>
        <v>3.6385891788026892</v>
      </c>
      <c r="Q2415" s="10">
        <f t="shared" ca="1" si="349"/>
        <v>0.88729444627185317</v>
      </c>
      <c r="R2415" s="30">
        <f>IF('Input Parameters'!$E$32=0,0,_xlfn.BETA.INV(Q2415,'Input Parameters'!$L$32,'Input Parameters'!$M$32,'Input Parameters'!$J$32,'Input Parameters'!$K$32))</f>
        <v>0</v>
      </c>
      <c r="S2415" s="10">
        <f t="shared" ca="1" si="350"/>
        <v>0.78186092379637284</v>
      </c>
      <c r="T2415" s="26">
        <f ca="1">_xlfn.LOGNORM.INV(S2415,'Input Parameters'!$H$34,'Input Parameters'!$I$34)</f>
        <v>55.5386406012599</v>
      </c>
      <c r="U2415" s="10">
        <f t="shared" ca="1" si="351"/>
        <v>0.65226528771654646</v>
      </c>
      <c r="V2415" s="30">
        <f ca="1">_xlfn.BETA.INV(U2415,'Input Parameters'!$L$36,'Input Parameters'!$M$36,'Input Parameters'!$J$36,'Input Parameters'!$K$36)</f>
        <v>0.64770168736543055</v>
      </c>
      <c r="W2415" s="2">
        <f ca="1">N2415+(P2415-N2415)*(1-ERF((T2415-R2415)/(2*SQRT(L2415*'Input Parameters'!$E$38))))</f>
        <v>9.9898619015209494E-2</v>
      </c>
      <c r="X2415">
        <f t="shared" ca="1" si="352"/>
        <v>1</v>
      </c>
      <c r="Y2415" s="7"/>
    </row>
    <row r="2416" spans="1:25" ht="15" customHeight="1" x14ac:dyDescent="0.25">
      <c r="A2416" s="139">
        <v>2409</v>
      </c>
      <c r="B2416" s="10">
        <f t="shared" ca="1" si="343"/>
        <v>0.31022759278221723</v>
      </c>
      <c r="C2416" s="60">
        <f ca="1">_xlfn.NORM.INV(B2416,'Input Parameters'!$E$15,'Input Parameters'!$F$15)</f>
        <v>244.13031942481439</v>
      </c>
      <c r="D2416" s="10">
        <f t="shared" ca="1" si="344"/>
        <v>0.9243923669521944</v>
      </c>
      <c r="E2416" s="62">
        <f ca="1">IF(_xlfn.NORM.INV(D2416,'Input Parameters'!$E$17,'Input Parameters'!$F$17)&lt;3500,3500,IF(_xlfn.NORM.INV(D2416,'Input Parameters'!$E$17,'Input Parameters'!$F$17)&gt;5500,5500,_xlfn.NORM.INV(D2416,'Input Parameters'!$E$17,'Input Parameters'!$F$17)))</f>
        <v>5500</v>
      </c>
      <c r="F2416" s="10">
        <f t="shared" ca="1" si="345"/>
        <v>0.31060861327429967</v>
      </c>
      <c r="G2416" s="64">
        <f ca="1">_xlfn.NORM.INV(F2416,'Input Parameters'!$E$20,'Input Parameters'!$F$20)</f>
        <v>279.33935608192547</v>
      </c>
      <c r="H2416" s="57">
        <f ca="1">EXP(E2416*(1/'Input Parameters'!$E$23-1/G2416))</f>
        <v>0.40117651564363749</v>
      </c>
      <c r="I2416" s="10">
        <f t="shared" ca="1" si="346"/>
        <v>0.12366708318085218</v>
      </c>
      <c r="J2416" s="30">
        <f ca="1">_xlfn.BETA.INV(I2416,'Input Parameters'!$L$26,'Input Parameters'!$M$26,'Input Parameters'!$J$26,'Input Parameters'!$K$26)</f>
        <v>0.46581473508144133</v>
      </c>
      <c r="K2416" s="168">
        <f ca="1">('Input Parameters'!$E$27/'Input Parameters'!$E$38)^$J2416</f>
        <v>3.5390913912990596E-2</v>
      </c>
      <c r="L2416" s="69">
        <f ca="1">$H2416*$C2416*'Input Parameters'!$E$25*K2416</f>
        <v>3.4661631367434489</v>
      </c>
      <c r="M2416" s="24">
        <f t="shared" ca="1" si="347"/>
        <v>0.19896868421709479</v>
      </c>
      <c r="N2416" s="15">
        <f ca="1">_xlfn.NORM.INV(M2416,'Input Parameters'!$E$29,'Input Parameters'!$F$29)</f>
        <v>9.9915468926410581E-2</v>
      </c>
      <c r="O2416" s="8">
        <f t="shared" ca="1" si="348"/>
        <v>0.18934213396541277</v>
      </c>
      <c r="P2416" s="30">
        <f ca="1">_xlfn.LOGNORM.INV(O2416,'Input Parameters'!$H$30,'Input Parameters'!$I$30)</f>
        <v>1.7703775291241892</v>
      </c>
      <c r="Q2416" s="10">
        <f t="shared" ca="1" si="349"/>
        <v>0.75911742123093151</v>
      </c>
      <c r="R2416" s="30">
        <f>IF('Input Parameters'!$E$32=0,0,_xlfn.BETA.INV(Q2416,'Input Parameters'!$L$32,'Input Parameters'!$M$32,'Input Parameters'!$J$32,'Input Parameters'!$K$32))</f>
        <v>0</v>
      </c>
      <c r="S2416" s="10">
        <f t="shared" ca="1" si="350"/>
        <v>0.67390167568688952</v>
      </c>
      <c r="T2416" s="26">
        <f ca="1">_xlfn.LOGNORM.INV(S2416,'Input Parameters'!$H$34,'Input Parameters'!$I$34)</f>
        <v>53.31752700162177</v>
      </c>
      <c r="U2416" s="10">
        <f t="shared" ca="1" si="351"/>
        <v>0.14005505051769052</v>
      </c>
      <c r="V2416" s="30">
        <f ca="1">_xlfn.BETA.INV(U2416,'Input Parameters'!$L$36,'Input Parameters'!$M$36,'Input Parameters'!$J$36,'Input Parameters'!$K$36)</f>
        <v>0.43977620504750881</v>
      </c>
      <c r="W2416" s="2">
        <f ca="1">N2416+(P2416-N2416)*(1-ERF((T2416-R2416)/(2*SQRT(L2416*'Input Parameters'!$E$38))))</f>
        <v>0.17151939762351609</v>
      </c>
      <c r="X2416">
        <f t="shared" ca="1" si="352"/>
        <v>1</v>
      </c>
      <c r="Y2416" s="7"/>
    </row>
    <row r="2417" spans="1:25" ht="15" customHeight="1" x14ac:dyDescent="0.25">
      <c r="A2417" s="139">
        <v>2410</v>
      </c>
      <c r="B2417" s="10">
        <f t="shared" ca="1" si="343"/>
        <v>0.33287640482325487</v>
      </c>
      <c r="C2417" s="60">
        <f ca="1">_xlfn.NORM.INV(B2417,'Input Parameters'!$E$15,'Input Parameters'!$F$15)</f>
        <v>247.55648368882723</v>
      </c>
      <c r="D2417" s="10">
        <f t="shared" ca="1" si="344"/>
        <v>0.24511478495348371</v>
      </c>
      <c r="E2417" s="62">
        <f ca="1">IF(_xlfn.NORM.INV(D2417,'Input Parameters'!$E$17,'Input Parameters'!$F$17)&lt;3500,3500,IF(_xlfn.NORM.INV(D2417,'Input Parameters'!$E$17,'Input Parameters'!$F$17)&gt;5500,5500,_xlfn.NORM.INV(D2417,'Input Parameters'!$E$17,'Input Parameters'!$F$17)))</f>
        <v>4317.0393842501917</v>
      </c>
      <c r="F2417" s="10">
        <f t="shared" ca="1" si="345"/>
        <v>0.66423911642789057</v>
      </c>
      <c r="G2417" s="64">
        <f ca="1">_xlfn.NORM.INV(F2417,'Input Parameters'!$E$20,'Input Parameters'!$F$20)</f>
        <v>285.49120465607803</v>
      </c>
      <c r="H2417" s="57">
        <f ca="1">EXP(E2417*(1/'Input Parameters'!$E$23-1/G2417))</f>
        <v>0.68120709401252255</v>
      </c>
      <c r="I2417" s="10">
        <f t="shared" ca="1" si="346"/>
        <v>0.85973207572721488</v>
      </c>
      <c r="J2417" s="30">
        <f ca="1">_xlfn.BETA.INV(I2417,'Input Parameters'!$L$26,'Input Parameters'!$M$26,'Input Parameters'!$J$26,'Input Parameters'!$K$26)</f>
        <v>0.81546320910337766</v>
      </c>
      <c r="K2417" s="168">
        <f ca="1">('Input Parameters'!$E$27/'Input Parameters'!$E$38)^$J2417</f>
        <v>2.8818092463740843E-3</v>
      </c>
      <c r="L2417" s="69">
        <f ca="1">$H2417*$C2417*'Input Parameters'!$E$25*K2417</f>
        <v>0.48598033693204162</v>
      </c>
      <c r="M2417" s="24">
        <f t="shared" ca="1" si="347"/>
        <v>0.54862462753960806</v>
      </c>
      <c r="N2417" s="15">
        <f ca="1">_xlfn.NORM.INV(M2417,'Input Parameters'!$E$29,'Input Parameters'!$F$29)</f>
        <v>0.1000122187223354</v>
      </c>
      <c r="O2417" s="8">
        <f t="shared" ca="1" si="348"/>
        <v>0.98874570782877857</v>
      </c>
      <c r="P2417" s="30">
        <f ca="1">_xlfn.LOGNORM.INV(O2417,'Input Parameters'!$H$30,'Input Parameters'!$I$30)</f>
        <v>7.8841894202390979</v>
      </c>
      <c r="Q2417" s="10">
        <f t="shared" ca="1" si="349"/>
        <v>0.84930473691026453</v>
      </c>
      <c r="R2417" s="30">
        <f>IF('Input Parameters'!$E$32=0,0,_xlfn.BETA.INV(Q2417,'Input Parameters'!$L$32,'Input Parameters'!$M$32,'Input Parameters'!$J$32,'Input Parameters'!$K$32))</f>
        <v>0</v>
      </c>
      <c r="S2417" s="10">
        <f t="shared" ca="1" si="350"/>
        <v>0.77160505922601985</v>
      </c>
      <c r="T2417" s="26">
        <f ca="1">_xlfn.LOGNORM.INV(S2417,'Input Parameters'!$H$34,'Input Parameters'!$I$34)</f>
        <v>55.301600276781791</v>
      </c>
      <c r="U2417" s="10">
        <f t="shared" ca="1" si="351"/>
        <v>0.98355632097408496</v>
      </c>
      <c r="V2417" s="30">
        <f ca="1">_xlfn.BETA.INV(U2417,'Input Parameters'!$L$36,'Input Parameters'!$M$36,'Input Parameters'!$J$36,'Input Parameters'!$K$36)</f>
        <v>0.96201893640552805</v>
      </c>
      <c r="W2417" s="2">
        <f ca="1">N2417+(P2417-N2417)*(1-ERF((T2417-R2417)/(2*SQRT(L2417*'Input Parameters'!$E$38))))</f>
        <v>0.10001237679998935</v>
      </c>
      <c r="X2417">
        <f t="shared" ca="1" si="352"/>
        <v>1</v>
      </c>
      <c r="Y2417" s="7"/>
    </row>
    <row r="2418" spans="1:25" ht="15" customHeight="1" x14ac:dyDescent="0.25">
      <c r="A2418" s="139">
        <v>2411</v>
      </c>
      <c r="B2418" s="10">
        <f t="shared" ca="1" si="343"/>
        <v>0.75027635849817453</v>
      </c>
      <c r="C2418" s="60">
        <f ca="1">_xlfn.NORM.INV(B2418,'Input Parameters'!$E$15,'Input Parameters'!$F$15)</f>
        <v>307.56726366656017</v>
      </c>
      <c r="D2418" s="10">
        <f t="shared" ca="1" si="344"/>
        <v>0.75146817242672737</v>
      </c>
      <c r="E2418" s="62">
        <f ca="1">IF(_xlfn.NORM.INV(D2418,'Input Parameters'!$E$17,'Input Parameters'!$F$17)&lt;3500,3500,IF(_xlfn.NORM.INV(D2418,'Input Parameters'!$E$17,'Input Parameters'!$F$17)&gt;5500,5500,_xlfn.NORM.INV(D2418,'Input Parameters'!$E$17,'Input Parameters'!$F$17)))</f>
        <v>5275.3819846878287</v>
      </c>
      <c r="F2418" s="10">
        <f t="shared" ca="1" si="345"/>
        <v>2.8916723231088293E-3</v>
      </c>
      <c r="G2418" s="64">
        <f ca="1">_xlfn.NORM.INV(F2418,'Input Parameters'!$E$20,'Input Parameters'!$F$20)</f>
        <v>264.15921469740783</v>
      </c>
      <c r="H2418" s="57">
        <f ca="1">EXP(E2418*(1/'Input Parameters'!$E$23-1/G2418))</f>
        <v>0.14067432344111566</v>
      </c>
      <c r="I2418" s="10">
        <f t="shared" ca="1" si="346"/>
        <v>0.80147568304968164</v>
      </c>
      <c r="J2418" s="30">
        <f ca="1">_xlfn.BETA.INV(I2418,'Input Parameters'!$L$26,'Input Parameters'!$M$26,'Input Parameters'!$J$26,'Input Parameters'!$K$26)</f>
        <v>0.78615403524503513</v>
      </c>
      <c r="K2418" s="168">
        <f ca="1">('Input Parameters'!$E$27/'Input Parameters'!$E$38)^$J2418</f>
        <v>3.5560618399937184E-3</v>
      </c>
      <c r="L2418" s="69">
        <f ca="1">$H2418*$C2418*'Input Parameters'!$E$25*K2418</f>
        <v>0.15385947590774479</v>
      </c>
      <c r="M2418" s="24">
        <f t="shared" ca="1" si="347"/>
        <v>0.26653908944409677</v>
      </c>
      <c r="N2418" s="15">
        <f ca="1">_xlfn.NORM.INV(M2418,'Input Parameters'!$E$29,'Input Parameters'!$F$29)</f>
        <v>9.9937668596850368E-2</v>
      </c>
      <c r="O2418" s="8">
        <f t="shared" ca="1" si="348"/>
        <v>0.54840393036889723</v>
      </c>
      <c r="P2418" s="30">
        <f ca="1">_xlfn.LOGNORM.INV(O2418,'Input Parameters'!$H$30,'Input Parameters'!$I$30)</f>
        <v>2.841966180138126</v>
      </c>
      <c r="Q2418" s="10">
        <f t="shared" ca="1" si="349"/>
        <v>0.79802735184812523</v>
      </c>
      <c r="R2418" s="30">
        <f>IF('Input Parameters'!$E$32=0,0,_xlfn.BETA.INV(Q2418,'Input Parameters'!$L$32,'Input Parameters'!$M$32,'Input Parameters'!$J$32,'Input Parameters'!$K$32))</f>
        <v>0</v>
      </c>
      <c r="S2418" s="10">
        <f t="shared" ca="1" si="350"/>
        <v>0.14758127080545447</v>
      </c>
      <c r="T2418" s="26">
        <f ca="1">_xlfn.LOGNORM.INV(S2418,'Input Parameters'!$H$34,'Input Parameters'!$I$34)</f>
        <v>44.247249320159185</v>
      </c>
      <c r="U2418" s="10">
        <f t="shared" ca="1" si="351"/>
        <v>0.85349200702734451</v>
      </c>
      <c r="V2418" s="30">
        <f ca="1">_xlfn.BETA.INV(U2418,'Input Parameters'!$L$36,'Input Parameters'!$M$36,'Input Parameters'!$J$36,'Input Parameters'!$K$36)</f>
        <v>0.76065328533077858</v>
      </c>
      <c r="W2418" s="2">
        <f ca="1">N2418+(P2418-N2418)*(1-ERF((T2418-R2418)/(2*SQRT(L2418*'Input Parameters'!$E$38))))</f>
        <v>9.9937668596854629E-2</v>
      </c>
      <c r="X2418">
        <f t="shared" ca="1" si="352"/>
        <v>1</v>
      </c>
      <c r="Y2418" s="7"/>
    </row>
    <row r="2419" spans="1:25" ht="15" customHeight="1" x14ac:dyDescent="0.25">
      <c r="A2419" s="139">
        <v>2412</v>
      </c>
      <c r="B2419" s="10">
        <f t="shared" ca="1" si="343"/>
        <v>0.62469796023630864</v>
      </c>
      <c r="C2419" s="60">
        <f ca="1">_xlfn.NORM.INV(B2419,'Input Parameters'!$E$15,'Input Parameters'!$F$15)</f>
        <v>288.19220211333544</v>
      </c>
      <c r="D2419" s="10">
        <f t="shared" ca="1" si="344"/>
        <v>0.79167117357574124</v>
      </c>
      <c r="E2419" s="62">
        <f ca="1">IF(_xlfn.NORM.INV(D2419,'Input Parameters'!$E$17,'Input Parameters'!$F$17)&lt;3500,3500,IF(_xlfn.NORM.INV(D2419,'Input Parameters'!$E$17,'Input Parameters'!$F$17)&gt;5500,5500,_xlfn.NORM.INV(D2419,'Input Parameters'!$E$17,'Input Parameters'!$F$17)))</f>
        <v>5368.5634592366832</v>
      </c>
      <c r="F2419" s="10">
        <f t="shared" ca="1" si="345"/>
        <v>0.58939674154180677</v>
      </c>
      <c r="G2419" s="64">
        <f ca="1">_xlfn.NORM.INV(F2419,'Input Parameters'!$E$20,'Input Parameters'!$F$20)</f>
        <v>284.16415609590842</v>
      </c>
      <c r="H2419" s="57">
        <f ca="1">EXP(E2419*(1/'Input Parameters'!$E$23-1/G2419))</f>
        <v>0.56823930811891776</v>
      </c>
      <c r="I2419" s="10">
        <f t="shared" ca="1" si="346"/>
        <v>0.72602458619305554</v>
      </c>
      <c r="J2419" s="30">
        <f ca="1">_xlfn.BETA.INV(I2419,'Input Parameters'!$L$26,'Input Parameters'!$M$26,'Input Parameters'!$J$26,'Input Parameters'!$K$26)</f>
        <v>0.75259314003523992</v>
      </c>
      <c r="K2419" s="168">
        <f ca="1">('Input Parameters'!$E$27/'Input Parameters'!$E$38)^$J2419</f>
        <v>4.5239558830879288E-3</v>
      </c>
      <c r="L2419" s="69">
        <f ca="1">$H2419*$C2419*'Input Parameters'!$E$25*K2419</f>
        <v>0.7408526855246681</v>
      </c>
      <c r="M2419" s="24">
        <f t="shared" ca="1" si="347"/>
        <v>0.82238365677371839</v>
      </c>
      <c r="N2419" s="15">
        <f ca="1">_xlfn.NORM.INV(M2419,'Input Parameters'!$E$29,'Input Parameters'!$F$29)</f>
        <v>0.10009244872505299</v>
      </c>
      <c r="O2419" s="8">
        <f t="shared" ca="1" si="348"/>
        <v>0.77651290040803278</v>
      </c>
      <c r="P2419" s="30">
        <f ca="1">_xlfn.LOGNORM.INV(O2419,'Input Parameters'!$H$30,'Input Parameters'!$I$30)</f>
        <v>3.8430698446988933</v>
      </c>
      <c r="Q2419" s="10">
        <f t="shared" ca="1" si="349"/>
        <v>0.86582791598738884</v>
      </c>
      <c r="R2419" s="30">
        <f>IF('Input Parameters'!$E$32=0,0,_xlfn.BETA.INV(Q2419,'Input Parameters'!$L$32,'Input Parameters'!$M$32,'Input Parameters'!$J$32,'Input Parameters'!$K$32))</f>
        <v>0</v>
      </c>
      <c r="S2419" s="10">
        <f t="shared" ca="1" si="350"/>
        <v>0.88143645130483739</v>
      </c>
      <c r="T2419" s="26">
        <f ca="1">_xlfn.LOGNORM.INV(S2419,'Input Parameters'!$H$34,'Input Parameters'!$I$34)</f>
        <v>58.401794448526736</v>
      </c>
      <c r="U2419" s="10">
        <f t="shared" ca="1" si="351"/>
        <v>0.68386667940085422</v>
      </c>
      <c r="V2419" s="30">
        <f ca="1">_xlfn.BETA.INV(U2419,'Input Parameters'!$L$36,'Input Parameters'!$M$36,'Input Parameters'!$J$36,'Input Parameters'!$K$36)</f>
        <v>0.66201706070753841</v>
      </c>
      <c r="W2419" s="2">
        <f ca="1">N2419+(P2419-N2419)*(1-ERF((T2419-R2419)/(2*SQRT(L2419*'Input Parameters'!$E$38))))</f>
        <v>0.10009845209428352</v>
      </c>
      <c r="X2419">
        <f t="shared" ca="1" si="352"/>
        <v>1</v>
      </c>
      <c r="Y2419" s="7"/>
    </row>
    <row r="2420" spans="1:25" ht="15" customHeight="1" x14ac:dyDescent="0.25">
      <c r="A2420" s="139">
        <v>2413</v>
      </c>
      <c r="B2420" s="10">
        <f t="shared" ca="1" si="343"/>
        <v>0.83829748725871323</v>
      </c>
      <c r="C2420" s="60">
        <f ca="1">_xlfn.NORM.INV(B2420,'Input Parameters'!$E$15,'Input Parameters'!$F$15)</f>
        <v>324.48239885053272</v>
      </c>
      <c r="D2420" s="10">
        <f t="shared" ca="1" si="344"/>
        <v>0.94418943575150116</v>
      </c>
      <c r="E2420" s="62">
        <f ca="1">IF(_xlfn.NORM.INV(D2420,'Input Parameters'!$E$17,'Input Parameters'!$F$17)&lt;3500,3500,IF(_xlfn.NORM.INV(D2420,'Input Parameters'!$E$17,'Input Parameters'!$F$17)&gt;5500,5500,_xlfn.NORM.INV(D2420,'Input Parameters'!$E$17,'Input Parameters'!$F$17)))</f>
        <v>5500</v>
      </c>
      <c r="F2420" s="10">
        <f t="shared" ca="1" si="345"/>
        <v>0.2272887566918903</v>
      </c>
      <c r="G2420" s="64">
        <f ca="1">_xlfn.NORM.INV(F2420,'Input Parameters'!$E$20,'Input Parameters'!$F$20)</f>
        <v>277.63970347469512</v>
      </c>
      <c r="H2420" s="57">
        <f ca="1">EXP(E2420*(1/'Input Parameters'!$E$23-1/G2420))</f>
        <v>0.3556217386613269</v>
      </c>
      <c r="I2420" s="10">
        <f t="shared" ca="1" si="346"/>
        <v>0.42608523492774497</v>
      </c>
      <c r="J2420" s="30">
        <f ca="1">_xlfn.BETA.INV(I2420,'Input Parameters'!$L$26,'Input Parameters'!$M$26,'Input Parameters'!$J$26,'Input Parameters'!$K$26)</f>
        <v>0.63101113844147028</v>
      </c>
      <c r="K2420" s="168">
        <f ca="1">('Input Parameters'!$E$27/'Input Parameters'!$E$38)^$J2420</f>
        <v>1.0821094161230843E-2</v>
      </c>
      <c r="L2420" s="69">
        <f ca="1">$H2420*$C2420*'Input Parameters'!$E$25*K2420</f>
        <v>1.2486784627557794</v>
      </c>
      <c r="M2420" s="24">
        <f t="shared" ca="1" si="347"/>
        <v>0.82999253464994194</v>
      </c>
      <c r="N2420" s="15">
        <f ca="1">_xlfn.NORM.INV(M2420,'Input Parameters'!$E$29,'Input Parameters'!$F$29)</f>
        <v>0.10009541357524918</v>
      </c>
      <c r="O2420" s="8">
        <f t="shared" ca="1" si="348"/>
        <v>0.16128229723359411</v>
      </c>
      <c r="P2420" s="30">
        <f ca="1">_xlfn.LOGNORM.INV(O2420,'Input Parameters'!$H$30,'Input Parameters'!$I$30)</f>
        <v>1.6816253870418787</v>
      </c>
      <c r="Q2420" s="10">
        <f t="shared" ca="1" si="349"/>
        <v>0.29311157122417475</v>
      </c>
      <c r="R2420" s="30">
        <f>IF('Input Parameters'!$E$32=0,0,_xlfn.BETA.INV(Q2420,'Input Parameters'!$L$32,'Input Parameters'!$M$32,'Input Parameters'!$J$32,'Input Parameters'!$K$32))</f>
        <v>0</v>
      </c>
      <c r="S2420" s="10">
        <f t="shared" ca="1" si="350"/>
        <v>0.23591154305615636</v>
      </c>
      <c r="T2420" s="26">
        <f ca="1">_xlfn.LOGNORM.INV(S2420,'Input Parameters'!$H$34,'Input Parameters'!$I$34)</f>
        <v>46.0880249019215</v>
      </c>
      <c r="U2420" s="10">
        <f t="shared" ca="1" si="351"/>
        <v>5.6073189847171023E-2</v>
      </c>
      <c r="V2420" s="30">
        <f ca="1">_xlfn.BETA.INV(U2420,'Input Parameters'!$L$36,'Input Parameters'!$M$36,'Input Parameters'!$J$36,'Input Parameters'!$K$36)</f>
        <v>0.38461446410331607</v>
      </c>
      <c r="W2420" s="2">
        <f ca="1">N2420+(P2420-N2420)*(1-ERF((T2420-R2420)/(2*SQRT(L2420*'Input Parameters'!$E$38))))</f>
        <v>0.10569546705419325</v>
      </c>
      <c r="X2420">
        <f t="shared" ca="1" si="352"/>
        <v>1</v>
      </c>
      <c r="Y2420" s="7"/>
    </row>
    <row r="2421" spans="1:25" ht="15" customHeight="1" x14ac:dyDescent="0.25">
      <c r="A2421" s="139">
        <v>2414</v>
      </c>
      <c r="B2421" s="10">
        <f t="shared" ca="1" si="343"/>
        <v>0.64100603069194695</v>
      </c>
      <c r="C2421" s="60">
        <f ca="1">_xlfn.NORM.INV(B2421,'Input Parameters'!$E$15,'Input Parameters'!$F$15)</f>
        <v>290.53911581553939</v>
      </c>
      <c r="D2421" s="10">
        <f t="shared" ca="1" si="344"/>
        <v>0.56945138678742413</v>
      </c>
      <c r="E2421" s="62">
        <f ca="1">IF(_xlfn.NORM.INV(D2421,'Input Parameters'!$E$17,'Input Parameters'!$F$17)&lt;3500,3500,IF(_xlfn.NORM.INV(D2421,'Input Parameters'!$E$17,'Input Parameters'!$F$17)&gt;5500,5500,_xlfn.NORM.INV(D2421,'Input Parameters'!$E$17,'Input Parameters'!$F$17)))</f>
        <v>4922.484327321411</v>
      </c>
      <c r="F2421" s="10">
        <f t="shared" ca="1" si="345"/>
        <v>0.46166631576938355</v>
      </c>
      <c r="G2421" s="64">
        <f ca="1">_xlfn.NORM.INV(F2421,'Input Parameters'!$E$20,'Input Parameters'!$F$20)</f>
        <v>282.00521451368365</v>
      </c>
      <c r="H2421" s="57">
        <f ca="1">EXP(E2421*(1/'Input Parameters'!$E$23-1/G2421))</f>
        <v>0.52159417029344601</v>
      </c>
      <c r="I2421" s="10">
        <f t="shared" ca="1" si="346"/>
        <v>0.73869122238502172</v>
      </c>
      <c r="J2421" s="30">
        <f ca="1">_xlfn.BETA.INV(I2421,'Input Parameters'!$L$26,'Input Parameters'!$M$26,'Input Parameters'!$J$26,'Input Parameters'!$K$26)</f>
        <v>0.75800306918443316</v>
      </c>
      <c r="K2421" s="168">
        <f ca="1">('Input Parameters'!$E$27/'Input Parameters'!$E$38)^$J2421</f>
        <v>4.3517638955866836E-3</v>
      </c>
      <c r="L2421" s="69">
        <f ca="1">$H2421*$C2421*'Input Parameters'!$E$25*K2421</f>
        <v>0.65948157130125662</v>
      </c>
      <c r="M2421" s="24">
        <f t="shared" ca="1" si="347"/>
        <v>0.23438856587250567</v>
      </c>
      <c r="N2421" s="15">
        <f ca="1">_xlfn.NORM.INV(M2421,'Input Parameters'!$E$29,'Input Parameters'!$F$29)</f>
        <v>9.9927552982603557E-2</v>
      </c>
      <c r="O2421" s="8">
        <f t="shared" ca="1" si="348"/>
        <v>0.17991692763223266</v>
      </c>
      <c r="P2421" s="30">
        <f ca="1">_xlfn.LOGNORM.INV(O2421,'Input Parameters'!$H$30,'Input Parameters'!$I$30)</f>
        <v>1.7410530235460422</v>
      </c>
      <c r="Q2421" s="10">
        <f t="shared" ca="1" si="349"/>
        <v>1.6046873256619132E-2</v>
      </c>
      <c r="R2421" s="30">
        <f>IF('Input Parameters'!$E$32=0,0,_xlfn.BETA.INV(Q2421,'Input Parameters'!$L$32,'Input Parameters'!$M$32,'Input Parameters'!$J$32,'Input Parameters'!$K$32))</f>
        <v>0</v>
      </c>
      <c r="S2421" s="10">
        <f t="shared" ca="1" si="350"/>
        <v>0.48120646383173649</v>
      </c>
      <c r="T2421" s="26">
        <f ca="1">_xlfn.LOGNORM.INV(S2421,'Input Parameters'!$H$34,'Input Parameters'!$I$34)</f>
        <v>50.11279418485114</v>
      </c>
      <c r="U2421" s="10">
        <f t="shared" ca="1" si="351"/>
        <v>0.89708096608831556</v>
      </c>
      <c r="V2421" s="30">
        <f ca="1">_xlfn.BETA.INV(U2421,'Input Parameters'!$L$36,'Input Parameters'!$M$36,'Input Parameters'!$J$36,'Input Parameters'!$K$36)</f>
        <v>0.79912983757227063</v>
      </c>
      <c r="W2421" s="2">
        <f ca="1">N2421+(P2421-N2421)*(1-ERF((T2421-R2421)/(2*SQRT(L2421*'Input Parameters'!$E$38))))</f>
        <v>9.9948561648557477E-2</v>
      </c>
      <c r="X2421">
        <f t="shared" ca="1" si="352"/>
        <v>1</v>
      </c>
      <c r="Y2421" s="7"/>
    </row>
    <row r="2422" spans="1:25" ht="15" customHeight="1" x14ac:dyDescent="0.25">
      <c r="A2422" s="139">
        <v>2415</v>
      </c>
      <c r="B2422" s="10">
        <f t="shared" ca="1" si="343"/>
        <v>0.24462986914337859</v>
      </c>
      <c r="C2422" s="60">
        <f ca="1">_xlfn.NORM.INV(B2422,'Input Parameters'!$E$15,'Input Parameters'!$F$15)</f>
        <v>233.49315721202703</v>
      </c>
      <c r="D2422" s="10">
        <f t="shared" ca="1" si="344"/>
        <v>0.31195083764373011</v>
      </c>
      <c r="E2422" s="62">
        <f ca="1">IF(_xlfn.NORM.INV(D2422,'Input Parameters'!$E$17,'Input Parameters'!$F$17)&lt;3500,3500,IF(_xlfn.NORM.INV(D2422,'Input Parameters'!$E$17,'Input Parameters'!$F$17)&gt;5500,5500,_xlfn.NORM.INV(D2422,'Input Parameters'!$E$17,'Input Parameters'!$F$17)))</f>
        <v>4456.7702602128402</v>
      </c>
      <c r="F2422" s="10">
        <f t="shared" ca="1" si="345"/>
        <v>0.74116713141243562</v>
      </c>
      <c r="G2422" s="64">
        <f ca="1">_xlfn.NORM.INV(F2422,'Input Parameters'!$E$20,'Input Parameters'!$F$20)</f>
        <v>286.98455016526236</v>
      </c>
      <c r="H2422" s="57">
        <f ca="1">EXP(E2422*(1/'Input Parameters'!$E$23-1/G2422))</f>
        <v>0.7297290642173887</v>
      </c>
      <c r="I2422" s="10">
        <f t="shared" ca="1" si="346"/>
        <v>0.48187118758215675</v>
      </c>
      <c r="J2422" s="30">
        <f ca="1">_xlfn.BETA.INV(I2422,'Input Parameters'!$L$26,'Input Parameters'!$M$26,'Input Parameters'!$J$26,'Input Parameters'!$K$26)</f>
        <v>0.65406024207295432</v>
      </c>
      <c r="K2422" s="168">
        <f ca="1">('Input Parameters'!$E$27/'Input Parameters'!$E$38)^$J2422</f>
        <v>9.1720940992554012E-3</v>
      </c>
      <c r="L2422" s="69">
        <f ca="1">$H2422*$C2422*'Input Parameters'!$E$25*K2422</f>
        <v>1.5628032411026433</v>
      </c>
      <c r="M2422" s="24">
        <f t="shared" ca="1" si="347"/>
        <v>0.85922063830590067</v>
      </c>
      <c r="N2422" s="15">
        <f ca="1">_xlfn.NORM.INV(M2422,'Input Parameters'!$E$29,'Input Parameters'!$F$29)</f>
        <v>0.10010768243978604</v>
      </c>
      <c r="O2422" s="8">
        <f t="shared" ca="1" si="348"/>
        <v>0.40659807591441399</v>
      </c>
      <c r="P2422" s="30">
        <f ca="1">_xlfn.LOGNORM.INV(O2422,'Input Parameters'!$H$30,'Input Parameters'!$I$30)</f>
        <v>2.3998702496682118</v>
      </c>
      <c r="Q2422" s="10">
        <f t="shared" ca="1" si="349"/>
        <v>0.45135042266874881</v>
      </c>
      <c r="R2422" s="30">
        <f>IF('Input Parameters'!$E$32=0,0,_xlfn.BETA.INV(Q2422,'Input Parameters'!$L$32,'Input Parameters'!$M$32,'Input Parameters'!$J$32,'Input Parameters'!$K$32))</f>
        <v>0</v>
      </c>
      <c r="S2422" s="10">
        <f t="shared" ca="1" si="350"/>
        <v>0.10550869275146524</v>
      </c>
      <c r="T2422" s="26">
        <f ca="1">_xlfn.LOGNORM.INV(S2422,'Input Parameters'!$H$34,'Input Parameters'!$I$34)</f>
        <v>43.13795674471271</v>
      </c>
      <c r="U2422" s="10">
        <f t="shared" ca="1" si="351"/>
        <v>0.65293063545006602</v>
      </c>
      <c r="V2422" s="30">
        <f ca="1">_xlfn.BETA.INV(U2422,'Input Parameters'!$L$36,'Input Parameters'!$M$36,'Input Parameters'!$J$36,'Input Parameters'!$K$36)</f>
        <v>0.64799576102231227</v>
      </c>
      <c r="W2422" s="2">
        <f ca="1">N2422+(P2422-N2422)*(1-ERF((T2422-R2422)/(2*SQRT(L2422*'Input Parameters'!$E$38))))</f>
        <v>0.13388353450365276</v>
      </c>
      <c r="X2422">
        <f t="shared" ca="1" si="352"/>
        <v>1</v>
      </c>
      <c r="Y2422" s="7"/>
    </row>
    <row r="2423" spans="1:25" ht="15" customHeight="1" x14ac:dyDescent="0.25">
      <c r="A2423" s="139">
        <v>2416</v>
      </c>
      <c r="B2423" s="10">
        <f t="shared" ca="1" si="343"/>
        <v>0.76931481186093864</v>
      </c>
      <c r="C2423" s="60">
        <f ca="1">_xlfn.NORM.INV(B2423,'Input Parameters'!$E$15,'Input Parameters'!$F$15)</f>
        <v>310.88566550447507</v>
      </c>
      <c r="D2423" s="10">
        <f t="shared" ca="1" si="344"/>
        <v>0.96969482606633006</v>
      </c>
      <c r="E2423" s="62">
        <f ca="1">IF(_xlfn.NORM.INV(D2423,'Input Parameters'!$E$17,'Input Parameters'!$F$17)&lt;3500,3500,IF(_xlfn.NORM.INV(D2423,'Input Parameters'!$E$17,'Input Parameters'!$F$17)&gt;5500,5500,_xlfn.NORM.INV(D2423,'Input Parameters'!$E$17,'Input Parameters'!$F$17)))</f>
        <v>5500</v>
      </c>
      <c r="F2423" s="10">
        <f t="shared" ca="1" si="345"/>
        <v>0.88045849886711858</v>
      </c>
      <c r="G2423" s="64">
        <f ca="1">_xlfn.NORM.INV(F2423,'Input Parameters'!$E$20,'Input Parameters'!$F$20)</f>
        <v>290.53778883961064</v>
      </c>
      <c r="H2423" s="57">
        <f ca="1">EXP(E2423*(1/'Input Parameters'!$E$23-1/G2423))</f>
        <v>0.85688405477189078</v>
      </c>
      <c r="I2423" s="10">
        <f t="shared" ca="1" si="346"/>
        <v>0.30362158394385752</v>
      </c>
      <c r="J2423" s="30">
        <f ca="1">_xlfn.BETA.INV(I2423,'Input Parameters'!$L$26,'Input Parameters'!$M$26,'Input Parameters'!$J$26,'Input Parameters'!$K$26)</f>
        <v>0.57599918591582555</v>
      </c>
      <c r="K2423" s="168">
        <f ca="1">('Input Parameters'!$E$27/'Input Parameters'!$E$38)^$J2423</f>
        <v>1.6056270114501007E-2</v>
      </c>
      <c r="L2423" s="69">
        <f ca="1">$H2423*$C2423*'Input Parameters'!$E$25*K2423</f>
        <v>4.2772774769501449</v>
      </c>
      <c r="M2423" s="24">
        <f t="shared" ca="1" si="347"/>
        <v>0.11704040855599929</v>
      </c>
      <c r="N2423" s="15">
        <f ca="1">_xlfn.NORM.INV(M2423,'Input Parameters'!$E$29,'Input Parameters'!$F$29)</f>
        <v>9.9881008758188616E-2</v>
      </c>
      <c r="O2423" s="8">
        <f t="shared" ca="1" si="348"/>
        <v>0.27728653138816051</v>
      </c>
      <c r="P2423" s="30">
        <f ca="1">_xlfn.LOGNORM.INV(O2423,'Input Parameters'!$H$30,'Input Parameters'!$I$30)</f>
        <v>2.0297256084110193</v>
      </c>
      <c r="Q2423" s="10">
        <f t="shared" ca="1" si="349"/>
        <v>0.69062038908160439</v>
      </c>
      <c r="R2423" s="30">
        <f>IF('Input Parameters'!$E$32=0,0,_xlfn.BETA.INV(Q2423,'Input Parameters'!$L$32,'Input Parameters'!$M$32,'Input Parameters'!$J$32,'Input Parameters'!$K$32))</f>
        <v>0</v>
      </c>
      <c r="S2423" s="10">
        <f t="shared" ca="1" si="350"/>
        <v>0.93889971810147577</v>
      </c>
      <c r="T2423" s="26">
        <f ca="1">_xlfn.LOGNORM.INV(S2423,'Input Parameters'!$H$34,'Input Parameters'!$I$34)</f>
        <v>61.105154430233625</v>
      </c>
      <c r="U2423" s="10">
        <f t="shared" ca="1" si="351"/>
        <v>2.2081908584884125E-2</v>
      </c>
      <c r="V2423" s="30">
        <f ca="1">_xlfn.BETA.INV(U2423,'Input Parameters'!$L$36,'Input Parameters'!$M$36,'Input Parameters'!$J$36,'Input Parameters'!$K$36)</f>
        <v>0.34546241858343596</v>
      </c>
      <c r="W2423" s="2">
        <f ca="1">N2423+(P2423-N2423)*(1-ERF((T2423-R2423)/(2*SQRT(L2423*'Input Parameters'!$E$38))))</f>
        <v>0.17068720968362813</v>
      </c>
      <c r="X2423">
        <f t="shared" ca="1" si="352"/>
        <v>1</v>
      </c>
      <c r="Y2423" s="7"/>
    </row>
    <row r="2424" spans="1:25" ht="15" customHeight="1" x14ac:dyDescent="0.25">
      <c r="A2424" s="139">
        <v>2417</v>
      </c>
      <c r="B2424" s="10">
        <f t="shared" ca="1" si="343"/>
        <v>0.39112068952098389</v>
      </c>
      <c r="C2424" s="60">
        <f ca="1">_xlfn.NORM.INV(B2424,'Input Parameters'!$E$15,'Input Parameters'!$F$15)</f>
        <v>255.98817004222064</v>
      </c>
      <c r="D2424" s="10">
        <f t="shared" ca="1" si="344"/>
        <v>4.2391876969112841E-2</v>
      </c>
      <c r="E2424" s="62">
        <f ca="1">IF(_xlfn.NORM.INV(D2424,'Input Parameters'!$E$17,'Input Parameters'!$F$17)&lt;3500,3500,IF(_xlfn.NORM.INV(D2424,'Input Parameters'!$E$17,'Input Parameters'!$F$17)&gt;5500,5500,_xlfn.NORM.INV(D2424,'Input Parameters'!$E$17,'Input Parameters'!$F$17)))</f>
        <v>3593.4942414594725</v>
      </c>
      <c r="F2424" s="10">
        <f t="shared" ca="1" si="345"/>
        <v>0.91250759502445677</v>
      </c>
      <c r="G2424" s="64">
        <f ca="1">_xlfn.NORM.INV(F2424,'Input Parameters'!$E$20,'Input Parameters'!$F$20)</f>
        <v>291.73760870705405</v>
      </c>
      <c r="H2424" s="57">
        <f ca="1">EXP(E2424*(1/'Input Parameters'!$E$23-1/G2424))</f>
        <v>0.95118531098647874</v>
      </c>
      <c r="I2424" s="10">
        <f t="shared" ca="1" si="346"/>
        <v>0.68509751807836272</v>
      </c>
      <c r="J2424" s="30">
        <f ca="1">_xlfn.BETA.INV(I2424,'Input Parameters'!$L$26,'Input Parameters'!$M$26,'Input Parameters'!$J$26,'Input Parameters'!$K$26)</f>
        <v>0.73552898446055515</v>
      </c>
      <c r="K2424" s="168">
        <f ca="1">('Input Parameters'!$E$27/'Input Parameters'!$E$38)^$J2424</f>
        <v>5.1130106538824511E-3</v>
      </c>
      <c r="L2424" s="69">
        <f ca="1">$H2424*$C2424*'Input Parameters'!$E$25*K2424</f>
        <v>1.2449781469352286</v>
      </c>
      <c r="M2424" s="24">
        <f t="shared" ca="1" si="347"/>
        <v>0.14020972037325186</v>
      </c>
      <c r="N2424" s="15">
        <f ca="1">_xlfn.NORM.INV(M2424,'Input Parameters'!$E$29,'Input Parameters'!$F$29)</f>
        <v>9.9892062241871318E-2</v>
      </c>
      <c r="O2424" s="8">
        <f t="shared" ca="1" si="348"/>
        <v>0.71956899699557719</v>
      </c>
      <c r="P2424" s="30">
        <f ca="1">_xlfn.LOGNORM.INV(O2424,'Input Parameters'!$H$30,'Input Parameters'!$I$30)</f>
        <v>3.5316281979088107</v>
      </c>
      <c r="Q2424" s="10">
        <f t="shared" ca="1" si="349"/>
        <v>0.94635671724102033</v>
      </c>
      <c r="R2424" s="30">
        <f>IF('Input Parameters'!$E$32=0,0,_xlfn.BETA.INV(Q2424,'Input Parameters'!$L$32,'Input Parameters'!$M$32,'Input Parameters'!$J$32,'Input Parameters'!$K$32))</f>
        <v>0</v>
      </c>
      <c r="S2424" s="10">
        <f t="shared" ca="1" si="350"/>
        <v>7.2009815599097915E-2</v>
      </c>
      <c r="T2424" s="26">
        <f ca="1">_xlfn.LOGNORM.INV(S2424,'Input Parameters'!$H$34,'Input Parameters'!$I$34)</f>
        <v>42.023482376503488</v>
      </c>
      <c r="U2424" s="10">
        <f t="shared" ca="1" si="351"/>
        <v>0.53379900469063502</v>
      </c>
      <c r="V2424" s="30">
        <f ca="1">_xlfn.BETA.INV(U2424,'Input Parameters'!$L$36,'Input Parameters'!$M$36,'Input Parameters'!$J$36,'Input Parameters'!$K$36)</f>
        <v>0.59891780026167907</v>
      </c>
      <c r="W2424" s="2">
        <f ca="1">N2424+(P2424-N2424)*(1-ERF((T2424-R2424)/(2*SQRT(L2424*'Input Parameters'!$E$38))))</f>
        <v>0.12645786067828513</v>
      </c>
      <c r="X2424">
        <f t="shared" ca="1" si="352"/>
        <v>1</v>
      </c>
      <c r="Y2424" s="7"/>
    </row>
    <row r="2425" spans="1:25" ht="15" customHeight="1" x14ac:dyDescent="0.25">
      <c r="A2425" s="139">
        <v>2418</v>
      </c>
      <c r="B2425" s="10">
        <f t="shared" ca="1" si="343"/>
        <v>0.97074107449659586</v>
      </c>
      <c r="C2425" s="60">
        <f ca="1">_xlfn.NORM.INV(B2425,'Input Parameters'!$E$15,'Input Parameters'!$F$15)</f>
        <v>373.49026127965607</v>
      </c>
      <c r="D2425" s="10">
        <f t="shared" ca="1" si="344"/>
        <v>0.59870799015596265</v>
      </c>
      <c r="E2425" s="62">
        <f ca="1">IF(_xlfn.NORM.INV(D2425,'Input Parameters'!$E$17,'Input Parameters'!$F$17)&lt;3500,3500,IF(_xlfn.NORM.INV(D2425,'Input Parameters'!$E$17,'Input Parameters'!$F$17)&gt;5500,5500,_xlfn.NORM.INV(D2425,'Input Parameters'!$E$17,'Input Parameters'!$F$17)))</f>
        <v>4975.003013260477</v>
      </c>
      <c r="F2425" s="10">
        <f t="shared" ca="1" si="345"/>
        <v>0.5286626255164123</v>
      </c>
      <c r="G2425" s="64">
        <f ca="1">_xlfn.NORM.INV(F2425,'Input Parameters'!$E$20,'Input Parameters'!$F$20)</f>
        <v>283.13178675278607</v>
      </c>
      <c r="H2425" s="57">
        <f ca="1">EXP(E2425*(1/'Input Parameters'!$E$23-1/G2425))</f>
        <v>0.55565118376581635</v>
      </c>
      <c r="I2425" s="10">
        <f t="shared" ca="1" si="346"/>
        <v>0.66289747731584847</v>
      </c>
      <c r="J2425" s="30">
        <f ca="1">_xlfn.BETA.INV(I2425,'Input Parameters'!$L$26,'Input Parameters'!$M$26,'Input Parameters'!$J$26,'Input Parameters'!$K$26)</f>
        <v>0.7264753140450112</v>
      </c>
      <c r="K2425" s="168">
        <f ca="1">('Input Parameters'!$E$27/'Input Parameters'!$E$38)^$J2425</f>
        <v>5.4560800521913913E-3</v>
      </c>
      <c r="L2425" s="69">
        <f ca="1">$H2425*$C2425*'Input Parameters'!$E$25*K2425</f>
        <v>1.1323019617280849</v>
      </c>
      <c r="M2425" s="24">
        <f t="shared" ca="1" si="347"/>
        <v>0.5241361040977458</v>
      </c>
      <c r="N2425" s="15">
        <f ca="1">_xlfn.NORM.INV(M2425,'Input Parameters'!$E$29,'Input Parameters'!$F$29)</f>
        <v>0.10000605371962903</v>
      </c>
      <c r="O2425" s="8">
        <f t="shared" ca="1" si="348"/>
        <v>0.7733244199581284</v>
      </c>
      <c r="P2425" s="30">
        <f ca="1">_xlfn.LOGNORM.INV(O2425,'Input Parameters'!$H$30,'Input Parameters'!$I$30)</f>
        <v>3.823821863517304</v>
      </c>
      <c r="Q2425" s="10">
        <f t="shared" ca="1" si="349"/>
        <v>0.35902725793220225</v>
      </c>
      <c r="R2425" s="30">
        <f>IF('Input Parameters'!$E$32=0,0,_xlfn.BETA.INV(Q2425,'Input Parameters'!$L$32,'Input Parameters'!$M$32,'Input Parameters'!$J$32,'Input Parameters'!$K$32))</f>
        <v>0</v>
      </c>
      <c r="S2425" s="10">
        <f t="shared" ca="1" si="350"/>
        <v>0.17027944257037408</v>
      </c>
      <c r="T2425" s="26">
        <f ca="1">_xlfn.LOGNORM.INV(S2425,'Input Parameters'!$H$34,'Input Parameters'!$I$34)</f>
        <v>44.767079277973757</v>
      </c>
      <c r="U2425" s="10">
        <f t="shared" ca="1" si="351"/>
        <v>0.13178144858545515</v>
      </c>
      <c r="V2425" s="30">
        <f ca="1">_xlfn.BETA.INV(U2425,'Input Parameters'!$L$36,'Input Parameters'!$M$36,'Input Parameters'!$J$36,'Input Parameters'!$K$36)</f>
        <v>0.43535166322576146</v>
      </c>
      <c r="W2425" s="2">
        <f ca="1">N2425+(P2425-N2425)*(1-ERF((T2425-R2425)/(2*SQRT(L2425*'Input Parameters'!$E$38))))</f>
        <v>0.11092233826087795</v>
      </c>
      <c r="X2425">
        <f t="shared" ca="1" si="352"/>
        <v>1</v>
      </c>
      <c r="Y2425" s="7"/>
    </row>
    <row r="2426" spans="1:25" ht="15" customHeight="1" x14ac:dyDescent="0.25">
      <c r="A2426" s="139">
        <v>2419</v>
      </c>
      <c r="B2426" s="10">
        <f t="shared" ca="1" si="343"/>
        <v>0.20588011962068919</v>
      </c>
      <c r="C2426" s="60">
        <f ca="1">_xlfn.NORM.INV(B2426,'Input Parameters'!$E$15,'Input Parameters'!$F$15)</f>
        <v>226.48522831397258</v>
      </c>
      <c r="D2426" s="10">
        <f t="shared" ca="1" si="344"/>
        <v>0.62083864375922748</v>
      </c>
      <c r="E2426" s="62">
        <f ca="1">IF(_xlfn.NORM.INV(D2426,'Input Parameters'!$E$17,'Input Parameters'!$F$17)&lt;3500,3500,IF(_xlfn.NORM.INV(D2426,'Input Parameters'!$E$17,'Input Parameters'!$F$17)&gt;5500,5500,_xlfn.NORM.INV(D2426,'Input Parameters'!$E$17,'Input Parameters'!$F$17)))</f>
        <v>5015.3788764983174</v>
      </c>
      <c r="F2426" s="10">
        <f t="shared" ca="1" si="345"/>
        <v>0.6869241705207082</v>
      </c>
      <c r="G2426" s="64">
        <f ca="1">_xlfn.NORM.INV(F2426,'Input Parameters'!$E$20,'Input Parameters'!$F$20)</f>
        <v>285.91390855978563</v>
      </c>
      <c r="H2426" s="57">
        <f ca="1">EXP(E2426*(1/'Input Parameters'!$E$23-1/G2426))</f>
        <v>0.65703647488461381</v>
      </c>
      <c r="I2426" s="10">
        <f t="shared" ca="1" si="346"/>
        <v>0.43917462438226118</v>
      </c>
      <c r="J2426" s="30">
        <f ca="1">_xlfn.BETA.INV(I2426,'Input Parameters'!$L$26,'Input Parameters'!$M$26,'Input Parameters'!$J$26,'Input Parameters'!$K$26)</f>
        <v>0.63649583641820529</v>
      </c>
      <c r="K2426" s="168">
        <f ca="1">('Input Parameters'!$E$27/'Input Parameters'!$E$38)^$J2426</f>
        <v>1.0403637695257397E-2</v>
      </c>
      <c r="L2426" s="69">
        <f ca="1">$H2426*$C2426*'Input Parameters'!$E$25*K2426</f>
        <v>1.5481555046557938</v>
      </c>
      <c r="M2426" s="24">
        <f t="shared" ca="1" si="347"/>
        <v>0.17985057395385529</v>
      </c>
      <c r="N2426" s="15">
        <f ca="1">_xlfn.NORM.INV(M2426,'Input Parameters'!$E$29,'Input Parameters'!$F$29)</f>
        <v>9.9908406530467661E-2</v>
      </c>
      <c r="O2426" s="8">
        <f t="shared" ca="1" si="348"/>
        <v>0.15338437923201786</v>
      </c>
      <c r="P2426" s="30">
        <f ca="1">_xlfn.LOGNORM.INV(O2426,'Input Parameters'!$H$30,'Input Parameters'!$I$30)</f>
        <v>1.6557520083304864</v>
      </c>
      <c r="Q2426" s="10">
        <f t="shared" ca="1" si="349"/>
        <v>0.28461670238039161</v>
      </c>
      <c r="R2426" s="30">
        <f>IF('Input Parameters'!$E$32=0,0,_xlfn.BETA.INV(Q2426,'Input Parameters'!$L$32,'Input Parameters'!$M$32,'Input Parameters'!$J$32,'Input Parameters'!$K$32))</f>
        <v>0</v>
      </c>
      <c r="S2426" s="10">
        <f t="shared" ca="1" si="350"/>
        <v>0.4493786321672264</v>
      </c>
      <c r="T2426" s="26">
        <f ca="1">_xlfn.LOGNORM.INV(S2426,'Input Parameters'!$H$34,'Input Parameters'!$I$34)</f>
        <v>49.615433388826013</v>
      </c>
      <c r="U2426" s="10">
        <f t="shared" ca="1" si="351"/>
        <v>0.7876711530182211</v>
      </c>
      <c r="V2426" s="30">
        <f ca="1">_xlfn.BETA.INV(U2426,'Input Parameters'!$L$36,'Input Parameters'!$M$36,'Input Parameters'!$J$36,'Input Parameters'!$K$36)</f>
        <v>0.71617674235539508</v>
      </c>
      <c r="W2426" s="2">
        <f ca="1">N2426+(P2426-N2426)*(1-ERF((T2426-R2426)/(2*SQRT(L2426*'Input Parameters'!$E$38))))</f>
        <v>0.10738839514759142</v>
      </c>
      <c r="X2426">
        <f t="shared" ca="1" si="352"/>
        <v>1</v>
      </c>
      <c r="Y2426" s="7"/>
    </row>
    <row r="2427" spans="1:25" ht="15" customHeight="1" x14ac:dyDescent="0.25">
      <c r="A2427" s="139">
        <v>2420</v>
      </c>
      <c r="B2427" s="10">
        <f t="shared" ca="1" si="343"/>
        <v>0.18120513975616304</v>
      </c>
      <c r="C2427" s="60">
        <f ca="1">_xlfn.NORM.INV(B2427,'Input Parameters'!$E$15,'Input Parameters'!$F$15)</f>
        <v>221.60879352603899</v>
      </c>
      <c r="D2427" s="10">
        <f t="shared" ca="1" si="344"/>
        <v>1.3811295004662605E-2</v>
      </c>
      <c r="E2427" s="62">
        <f ca="1">IF(_xlfn.NORM.INV(D2427,'Input Parameters'!$E$17,'Input Parameters'!$F$17)&lt;3500,3500,IF(_xlfn.NORM.INV(D2427,'Input Parameters'!$E$17,'Input Parameters'!$F$17)&gt;5500,5500,_xlfn.NORM.INV(D2427,'Input Parameters'!$E$17,'Input Parameters'!$F$17)))</f>
        <v>3500</v>
      </c>
      <c r="F2427" s="10">
        <f t="shared" ca="1" si="345"/>
        <v>0.43930745316398456</v>
      </c>
      <c r="G2427" s="64">
        <f ca="1">_xlfn.NORM.INV(F2427,'Input Parameters'!$E$20,'Input Parameters'!$F$20)</f>
        <v>281.62674047320814</v>
      </c>
      <c r="H2427" s="57">
        <f ca="1">EXP(E2427*(1/'Input Parameters'!$E$23-1/G2427))</f>
        <v>0.61911794893740701</v>
      </c>
      <c r="I2427" s="10">
        <f t="shared" ca="1" si="346"/>
        <v>0.68377433147784783</v>
      </c>
      <c r="J2427" s="30">
        <f ca="1">_xlfn.BETA.INV(I2427,'Input Parameters'!$L$26,'Input Parameters'!$M$26,'Input Parameters'!$J$26,'Input Parameters'!$K$26)</f>
        <v>0.73498600052810648</v>
      </c>
      <c r="K2427" s="168">
        <f ca="1">('Input Parameters'!$E$27/'Input Parameters'!$E$38)^$J2427</f>
        <v>5.1329638271046356E-3</v>
      </c>
      <c r="L2427" s="69">
        <f ca="1">$H2427*$C2427*'Input Parameters'!$E$25*K2427</f>
        <v>0.70425280914675104</v>
      </c>
      <c r="M2427" s="24">
        <f t="shared" ca="1" si="347"/>
        <v>5.3582249460612741E-2</v>
      </c>
      <c r="N2427" s="15">
        <f ca="1">_xlfn.NORM.INV(M2427,'Input Parameters'!$E$29,'Input Parameters'!$F$29)</f>
        <v>9.9838893015000527E-2</v>
      </c>
      <c r="O2427" s="8">
        <f t="shared" ca="1" si="348"/>
        <v>0.46504471975330286</v>
      </c>
      <c r="P2427" s="30">
        <f ca="1">_xlfn.LOGNORM.INV(O2427,'Input Parameters'!$H$30,'Input Parameters'!$I$30)</f>
        <v>2.5743509933996558</v>
      </c>
      <c r="Q2427" s="10">
        <f t="shared" ca="1" si="349"/>
        <v>0.10529652803931799</v>
      </c>
      <c r="R2427" s="30">
        <f>IF('Input Parameters'!$E$32=0,0,_xlfn.BETA.INV(Q2427,'Input Parameters'!$L$32,'Input Parameters'!$M$32,'Input Parameters'!$J$32,'Input Parameters'!$K$32))</f>
        <v>0</v>
      </c>
      <c r="S2427" s="10">
        <f t="shared" ca="1" si="350"/>
        <v>0.97749038047292092</v>
      </c>
      <c r="T2427" s="26">
        <f ca="1">_xlfn.LOGNORM.INV(S2427,'Input Parameters'!$H$34,'Input Parameters'!$I$34)</f>
        <v>64.69817820719571</v>
      </c>
      <c r="U2427" s="10">
        <f t="shared" ca="1" si="351"/>
        <v>0.88126130917605472</v>
      </c>
      <c r="V2427" s="30">
        <f ca="1">_xlfn.BETA.INV(U2427,'Input Parameters'!$L$36,'Input Parameters'!$M$36,'Input Parameters'!$J$36,'Input Parameters'!$K$36)</f>
        <v>0.78394005156400515</v>
      </c>
      <c r="W2427" s="2">
        <f ca="1">N2427+(P2427-N2427)*(1-ERF((T2427-R2427)/(2*SQRT(L2427*'Input Parameters'!$E$38))))</f>
        <v>9.9839016637185279E-2</v>
      </c>
      <c r="X2427">
        <f t="shared" ca="1" si="352"/>
        <v>1</v>
      </c>
      <c r="Y2427" s="7"/>
    </row>
    <row r="2428" spans="1:25" ht="15" customHeight="1" x14ac:dyDescent="0.25">
      <c r="A2428" s="139">
        <v>2421</v>
      </c>
      <c r="B2428" s="10">
        <f t="shared" ca="1" si="343"/>
        <v>4.2093636031272808E-2</v>
      </c>
      <c r="C2428" s="60">
        <f ca="1">_xlfn.NORM.INV(B2428,'Input Parameters'!$E$15,'Input Parameters'!$F$15)</f>
        <v>177.38104555197958</v>
      </c>
      <c r="D2428" s="10">
        <f t="shared" ca="1" si="344"/>
        <v>0.79245206869069185</v>
      </c>
      <c r="E2428" s="62">
        <f ca="1">IF(_xlfn.NORM.INV(D2428,'Input Parameters'!$E$17,'Input Parameters'!$F$17)&lt;3500,3500,IF(_xlfn.NORM.INV(D2428,'Input Parameters'!$E$17,'Input Parameters'!$F$17)&gt;5500,5500,_xlfn.NORM.INV(D2428,'Input Parameters'!$E$17,'Input Parameters'!$F$17)))</f>
        <v>5370.4711979767699</v>
      </c>
      <c r="F2428" s="10">
        <f t="shared" ca="1" si="345"/>
        <v>0.10341941032947388</v>
      </c>
      <c r="G2428" s="64">
        <f ca="1">_xlfn.NORM.INV(F2428,'Input Parameters'!$E$20,'Input Parameters'!$F$20)</f>
        <v>274.19255207487379</v>
      </c>
      <c r="H2428" s="57">
        <f ca="1">EXP(E2428*(1/'Input Parameters'!$E$23-1/G2428))</f>
        <v>0.28572565665751354</v>
      </c>
      <c r="I2428" s="10">
        <f t="shared" ca="1" si="346"/>
        <v>0.81498610078769251</v>
      </c>
      <c r="J2428" s="30">
        <f ca="1">_xlfn.BETA.INV(I2428,'Input Parameters'!$L$26,'Input Parameters'!$M$26,'Input Parameters'!$J$26,'Input Parameters'!$K$26)</f>
        <v>0.79260220359098876</v>
      </c>
      <c r="K2428" s="168">
        <f ca="1">('Input Parameters'!$E$27/'Input Parameters'!$E$38)^$J2428</f>
        <v>3.3953296096683036E-3</v>
      </c>
      <c r="L2428" s="69">
        <f ca="1">$H2428*$C2428*'Input Parameters'!$E$25*K2428</f>
        <v>0.17208316724705963</v>
      </c>
      <c r="M2428" s="24">
        <f t="shared" ca="1" si="347"/>
        <v>0.18684510591389569</v>
      </c>
      <c r="N2428" s="15">
        <f ca="1">_xlfn.NORM.INV(M2428,'Input Parameters'!$E$29,'Input Parameters'!$F$29)</f>
        <v>9.9911041769635833E-2</v>
      </c>
      <c r="O2428" s="8">
        <f t="shared" ca="1" si="348"/>
        <v>0.31312348560351955</v>
      </c>
      <c r="P2428" s="30">
        <f ca="1">_xlfn.LOGNORM.INV(O2428,'Input Parameters'!$H$30,'Input Parameters'!$I$30)</f>
        <v>2.1318358858267881</v>
      </c>
      <c r="Q2428" s="10">
        <f t="shared" ca="1" si="349"/>
        <v>0.57285131199978123</v>
      </c>
      <c r="R2428" s="30">
        <f>IF('Input Parameters'!$E$32=0,0,_xlfn.BETA.INV(Q2428,'Input Parameters'!$L$32,'Input Parameters'!$M$32,'Input Parameters'!$J$32,'Input Parameters'!$K$32))</f>
        <v>0</v>
      </c>
      <c r="S2428" s="10">
        <f t="shared" ca="1" si="350"/>
        <v>0.95297122904593401</v>
      </c>
      <c r="T2428" s="26">
        <f ca="1">_xlfn.LOGNORM.INV(S2428,'Input Parameters'!$H$34,'Input Parameters'!$I$34)</f>
        <v>62.092799091862588</v>
      </c>
      <c r="U2428" s="10">
        <f t="shared" ca="1" si="351"/>
        <v>0.24910418045564864</v>
      </c>
      <c r="V2428" s="30">
        <f ca="1">_xlfn.BETA.INV(U2428,'Input Parameters'!$L$36,'Input Parameters'!$M$36,'Input Parameters'!$J$36,'Input Parameters'!$K$36)</f>
        <v>0.48978539871494098</v>
      </c>
      <c r="W2428" s="2">
        <f ca="1">N2428+(P2428-N2428)*(1-ERF((T2428-R2428)/(2*SQRT(L2428*'Input Parameters'!$E$38))))</f>
        <v>9.9911041769635833E-2</v>
      </c>
      <c r="X2428">
        <f t="shared" ca="1" si="352"/>
        <v>1</v>
      </c>
      <c r="Y2428" s="7"/>
    </row>
    <row r="2429" spans="1:25" ht="15" customHeight="1" x14ac:dyDescent="0.25">
      <c r="A2429" s="139">
        <v>2422</v>
      </c>
      <c r="B2429" s="10">
        <f t="shared" ca="1" si="343"/>
        <v>0.48566420113113806</v>
      </c>
      <c r="C2429" s="60">
        <f ca="1">_xlfn.NORM.INV(B2429,'Input Parameters'!$E$15,'Input Parameters'!$F$15)</f>
        <v>269.01936550997715</v>
      </c>
      <c r="D2429" s="10">
        <f t="shared" ca="1" si="344"/>
        <v>0.54411015037585031</v>
      </c>
      <c r="E2429" s="62">
        <f ca="1">IF(_xlfn.NORM.INV(D2429,'Input Parameters'!$E$17,'Input Parameters'!$F$17)&lt;3500,3500,IF(_xlfn.NORM.INV(D2429,'Input Parameters'!$E$17,'Input Parameters'!$F$17)&gt;5500,5500,_xlfn.NORM.INV(D2429,'Input Parameters'!$E$17,'Input Parameters'!$F$17)))</f>
        <v>4877.5558036344328</v>
      </c>
      <c r="F2429" s="10">
        <f t="shared" ca="1" si="345"/>
        <v>2.0762395315662263E-2</v>
      </c>
      <c r="G2429" s="64">
        <f ca="1">_xlfn.NORM.INV(F2429,'Input Parameters'!$E$20,'Input Parameters'!$F$20)</f>
        <v>268.99371515905261</v>
      </c>
      <c r="H2429" s="57">
        <f ca="1">EXP(E2429*(1/'Input Parameters'!$E$23-1/G2429))</f>
        <v>0.22728538159591655</v>
      </c>
      <c r="I2429" s="10">
        <f t="shared" ca="1" si="346"/>
        <v>9.1547605459588621E-2</v>
      </c>
      <c r="J2429" s="30">
        <f ca="1">_xlfn.BETA.INV(I2429,'Input Parameters'!$L$26,'Input Parameters'!$M$26,'Input Parameters'!$J$26,'Input Parameters'!$K$26)</f>
        <v>0.4362288061898737</v>
      </c>
      <c r="K2429" s="168">
        <f ca="1">('Input Parameters'!$E$27/'Input Parameters'!$E$38)^$J2429</f>
        <v>4.3758054069171409E-2</v>
      </c>
      <c r="L2429" s="69">
        <f ca="1">$H2429*$C2429*'Input Parameters'!$E$25*K2429</f>
        <v>2.6755498595326452</v>
      </c>
      <c r="M2429" s="24">
        <f t="shared" ca="1" si="347"/>
        <v>5.1297530391571589E-2</v>
      </c>
      <c r="N2429" s="15">
        <f ca="1">_xlfn.NORM.INV(M2429,'Input Parameters'!$E$29,'Input Parameters'!$F$29)</f>
        <v>9.983675991052704E-2</v>
      </c>
      <c r="O2429" s="8">
        <f t="shared" ca="1" si="348"/>
        <v>0.40296334430717706</v>
      </c>
      <c r="P2429" s="30">
        <f ca="1">_xlfn.LOGNORM.INV(O2429,'Input Parameters'!$H$30,'Input Parameters'!$I$30)</f>
        <v>2.389260783795411</v>
      </c>
      <c r="Q2429" s="10">
        <f t="shared" ca="1" si="349"/>
        <v>7.4299189199819593E-2</v>
      </c>
      <c r="R2429" s="30">
        <f>IF('Input Parameters'!$E$32=0,0,_xlfn.BETA.INV(Q2429,'Input Parameters'!$L$32,'Input Parameters'!$M$32,'Input Parameters'!$J$32,'Input Parameters'!$K$32))</f>
        <v>0</v>
      </c>
      <c r="S2429" s="10">
        <f t="shared" ca="1" si="350"/>
        <v>0.43415484674925242</v>
      </c>
      <c r="T2429" s="26">
        <f ca="1">_xlfn.LOGNORM.INV(S2429,'Input Parameters'!$H$34,'Input Parameters'!$I$34)</f>
        <v>49.377695007487503</v>
      </c>
      <c r="U2429" s="10">
        <f t="shared" ca="1" si="351"/>
        <v>0.74709884833529261</v>
      </c>
      <c r="V2429" s="30">
        <f ca="1">_xlfn.BETA.INV(U2429,'Input Parameters'!$L$36,'Input Parameters'!$M$36,'Input Parameters'!$J$36,'Input Parameters'!$K$36)</f>
        <v>0.69336580205801313</v>
      </c>
      <c r="W2429" s="2">
        <f ca="1">N2429+(P2429-N2429)*(1-ERF((T2429-R2429)/(2*SQRT(L2429*'Input Parameters'!$E$38))))</f>
        <v>0.17492207574413701</v>
      </c>
      <c r="X2429">
        <f t="shared" ca="1" si="352"/>
        <v>1</v>
      </c>
      <c r="Y2429" s="7"/>
    </row>
    <row r="2430" spans="1:25" ht="15" customHeight="1" x14ac:dyDescent="0.25">
      <c r="A2430" s="139">
        <v>2423</v>
      </c>
      <c r="B2430" s="10">
        <f t="shared" ca="1" si="343"/>
        <v>0.51414760264937032</v>
      </c>
      <c r="C2430" s="60">
        <f ca="1">_xlfn.NORM.INV(B2430,'Input Parameters'!$E$15,'Input Parameters'!$F$15)</f>
        <v>272.88945308456402</v>
      </c>
      <c r="D2430" s="10">
        <f t="shared" ca="1" si="344"/>
        <v>0.42272446836833411</v>
      </c>
      <c r="E2430" s="62">
        <f ca="1">IF(_xlfn.NORM.INV(D2430,'Input Parameters'!$E$17,'Input Parameters'!$F$17)&lt;3500,3500,IF(_xlfn.NORM.INV(D2430,'Input Parameters'!$E$17,'Input Parameters'!$F$17)&gt;5500,5500,_xlfn.NORM.INV(D2430,'Input Parameters'!$E$17,'Input Parameters'!$F$17)))</f>
        <v>4663.5500628511863</v>
      </c>
      <c r="F2430" s="10">
        <f t="shared" ca="1" si="345"/>
        <v>9.2170128166060183E-2</v>
      </c>
      <c r="G2430" s="64">
        <f ca="1">_xlfn.NORM.INV(F2430,'Input Parameters'!$E$20,'Input Parameters'!$F$20)</f>
        <v>273.75568750216422</v>
      </c>
      <c r="H2430" s="57">
        <f ca="1">EXP(E2430*(1/'Input Parameters'!$E$23-1/G2430))</f>
        <v>0.32792577432287751</v>
      </c>
      <c r="I2430" s="10">
        <f t="shared" ca="1" si="346"/>
        <v>2.2919250770001343E-2</v>
      </c>
      <c r="J2430" s="30">
        <f ca="1">_xlfn.BETA.INV(I2430,'Input Parameters'!$L$26,'Input Parameters'!$M$26,'Input Parameters'!$J$26,'Input Parameters'!$K$26)</f>
        <v>0.32850960449146366</v>
      </c>
      <c r="K2430" s="168">
        <f ca="1">('Input Parameters'!$E$27/'Input Parameters'!$E$38)^$J2430</f>
        <v>9.4760066559825773E-2</v>
      </c>
      <c r="L2430" s="69">
        <f ca="1">$H2430*$C2430*'Input Parameters'!$E$25*K2430</f>
        <v>8.4798400545153818</v>
      </c>
      <c r="M2430" s="24">
        <f t="shared" ca="1" si="347"/>
        <v>0.27995438454938693</v>
      </c>
      <c r="N2430" s="15">
        <f ca="1">_xlfn.NORM.INV(M2430,'Input Parameters'!$E$29,'Input Parameters'!$F$29)</f>
        <v>9.9941702297850238E-2</v>
      </c>
      <c r="O2430" s="8">
        <f t="shared" ca="1" si="348"/>
        <v>0.78955261568713886</v>
      </c>
      <c r="P2430" s="30">
        <f ca="1">_xlfn.LOGNORM.INV(O2430,'Input Parameters'!$H$30,'Input Parameters'!$I$30)</f>
        <v>3.9245258217809775</v>
      </c>
      <c r="Q2430" s="10">
        <f t="shared" ca="1" si="349"/>
        <v>0.50891273409497439</v>
      </c>
      <c r="R2430" s="30">
        <f>IF('Input Parameters'!$E$32=0,0,_xlfn.BETA.INV(Q2430,'Input Parameters'!$L$32,'Input Parameters'!$M$32,'Input Parameters'!$J$32,'Input Parameters'!$K$32))</f>
        <v>0</v>
      </c>
      <c r="S2430" s="10">
        <f t="shared" ca="1" si="350"/>
        <v>0.38718462965699185</v>
      </c>
      <c r="T2430" s="26">
        <f ca="1">_xlfn.LOGNORM.INV(S2430,'Input Parameters'!$H$34,'Input Parameters'!$I$34)</f>
        <v>48.640183264014652</v>
      </c>
      <c r="U2430" s="10">
        <f t="shared" ca="1" si="351"/>
        <v>0.72936733705264789</v>
      </c>
      <c r="V2430" s="30">
        <f ca="1">_xlfn.BETA.INV(U2430,'Input Parameters'!$L$36,'Input Parameters'!$M$36,'Input Parameters'!$J$36,'Input Parameters'!$K$36)</f>
        <v>0.68413695873996572</v>
      </c>
      <c r="W2430" s="2">
        <f ca="1">N2430+(P2430-N2430)*(1-ERF((T2430-R2430)/(2*SQRT(L2430*'Input Parameters'!$E$38))))</f>
        <v>1.0085225986073347</v>
      </c>
      <c r="X2430">
        <f t="shared" ca="1" si="352"/>
        <v>0</v>
      </c>
      <c r="Y2430" s="7"/>
    </row>
    <row r="2431" spans="1:25" ht="15" customHeight="1" x14ac:dyDescent="0.25">
      <c r="A2431" s="139">
        <v>2424</v>
      </c>
      <c r="B2431" s="10">
        <f t="shared" ca="1" si="343"/>
        <v>0.66460798709071178</v>
      </c>
      <c r="C2431" s="60">
        <f ca="1">_xlfn.NORM.INV(B2431,'Input Parameters'!$E$15,'Input Parameters'!$F$15)</f>
        <v>294.00332603788746</v>
      </c>
      <c r="D2431" s="10">
        <f t="shared" ca="1" si="344"/>
        <v>3.4363323342833541E-2</v>
      </c>
      <c r="E2431" s="62">
        <f ca="1">IF(_xlfn.NORM.INV(D2431,'Input Parameters'!$E$17,'Input Parameters'!$F$17)&lt;3500,3500,IF(_xlfn.NORM.INV(D2431,'Input Parameters'!$E$17,'Input Parameters'!$F$17)&gt;5500,5500,_xlfn.NORM.INV(D2431,'Input Parameters'!$E$17,'Input Parameters'!$F$17)))</f>
        <v>3525.8512335745263</v>
      </c>
      <c r="F2431" s="10">
        <f t="shared" ca="1" si="345"/>
        <v>0.46307176368125114</v>
      </c>
      <c r="G2431" s="64">
        <f ca="1">_xlfn.NORM.INV(F2431,'Input Parameters'!$E$20,'Input Parameters'!$F$20)</f>
        <v>282.02892374933049</v>
      </c>
      <c r="H2431" s="57">
        <f ca="1">EXP(E2431*(1/'Input Parameters'!$E$23-1/G2431))</f>
        <v>0.62804251458491644</v>
      </c>
      <c r="I2431" s="10">
        <f t="shared" ca="1" si="346"/>
        <v>0.86690692817087966</v>
      </c>
      <c r="J2431" s="30">
        <f ca="1">_xlfn.BETA.INV(I2431,'Input Parameters'!$L$26,'Input Parameters'!$M$26,'Input Parameters'!$J$26,'Input Parameters'!$K$26)</f>
        <v>0.81940594996241001</v>
      </c>
      <c r="K2431" s="168">
        <f ca="1">('Input Parameters'!$E$27/'Input Parameters'!$E$38)^$J2431</f>
        <v>2.8014494210034987E-3</v>
      </c>
      <c r="L2431" s="69">
        <f ca="1">$H2431*$C2431*'Input Parameters'!$E$25*K2431</f>
        <v>0.51727807755039301</v>
      </c>
      <c r="M2431" s="24">
        <f t="shared" ca="1" si="347"/>
        <v>0.96259872456624873</v>
      </c>
      <c r="N2431" s="15">
        <f ca="1">_xlfn.NORM.INV(M2431,'Input Parameters'!$E$29,'Input Parameters'!$F$29)</f>
        <v>0.10017816731316906</v>
      </c>
      <c r="O2431" s="8">
        <f t="shared" ca="1" si="348"/>
        <v>0.88720542008121239</v>
      </c>
      <c r="P2431" s="30">
        <f ca="1">_xlfn.LOGNORM.INV(O2431,'Input Parameters'!$H$30,'Input Parameters'!$I$30)</f>
        <v>4.7563055271901362</v>
      </c>
      <c r="Q2431" s="10">
        <f t="shared" ca="1" si="349"/>
        <v>0.10835190613372803</v>
      </c>
      <c r="R2431" s="30">
        <f>IF('Input Parameters'!$E$32=0,0,_xlfn.BETA.INV(Q2431,'Input Parameters'!$L$32,'Input Parameters'!$M$32,'Input Parameters'!$J$32,'Input Parameters'!$K$32))</f>
        <v>0</v>
      </c>
      <c r="S2431" s="10">
        <f t="shared" ca="1" si="350"/>
        <v>0.11878819157956266</v>
      </c>
      <c r="T2431" s="26">
        <f ca="1">_xlfn.LOGNORM.INV(S2431,'Input Parameters'!$H$34,'Input Parameters'!$I$34)</f>
        <v>43.514004781154981</v>
      </c>
      <c r="U2431" s="10">
        <f t="shared" ca="1" si="351"/>
        <v>0.50532103956630048</v>
      </c>
      <c r="V2431" s="30">
        <f ca="1">_xlfn.BETA.INV(U2431,'Input Parameters'!$L$36,'Input Parameters'!$M$36,'Input Parameters'!$J$36,'Input Parameters'!$K$36)</f>
        <v>0.58792394853004271</v>
      </c>
      <c r="W2431" s="2">
        <f ca="1">N2431+(P2431-N2431)*(1-ERF((T2431-R2431)/(2*SQRT(L2431*'Input Parameters'!$E$38))))</f>
        <v>0.10026592891777683</v>
      </c>
      <c r="X2431">
        <f t="shared" ca="1" si="352"/>
        <v>1</v>
      </c>
      <c r="Y2431" s="7"/>
    </row>
    <row r="2432" spans="1:25" ht="15" customHeight="1" x14ac:dyDescent="0.25">
      <c r="A2432" s="139">
        <v>2425</v>
      </c>
      <c r="B2432" s="10">
        <f t="shared" ca="1" si="343"/>
        <v>0.72655678843360794</v>
      </c>
      <c r="C2432" s="60">
        <f ca="1">_xlfn.NORM.INV(B2432,'Input Parameters'!$E$15,'Input Parameters'!$F$15)</f>
        <v>303.61507803766119</v>
      </c>
      <c r="D2432" s="10">
        <f t="shared" ca="1" si="344"/>
        <v>0.47948792683465646</v>
      </c>
      <c r="E2432" s="62">
        <f ca="1">IF(_xlfn.NORM.INV(D2432,'Input Parameters'!$E$17,'Input Parameters'!$F$17)&lt;3500,3500,IF(_xlfn.NORM.INV(D2432,'Input Parameters'!$E$17,'Input Parameters'!$F$17)&gt;5500,5500,_xlfn.NORM.INV(D2432,'Input Parameters'!$E$17,'Input Parameters'!$F$17)))</f>
        <v>4763.9928276282008</v>
      </c>
      <c r="F2432" s="10">
        <f t="shared" ca="1" si="345"/>
        <v>0.57260084559016478</v>
      </c>
      <c r="G2432" s="64">
        <f ca="1">_xlfn.NORM.INV(F2432,'Input Parameters'!$E$20,'Input Parameters'!$F$20)</f>
        <v>283.87609752196403</v>
      </c>
      <c r="H2432" s="57">
        <f ca="1">EXP(E2432*(1/'Input Parameters'!$E$23-1/G2432))</f>
        <v>0.59536880994058572</v>
      </c>
      <c r="I2432" s="10">
        <f t="shared" ca="1" si="346"/>
        <v>0.31296970518114797</v>
      </c>
      <c r="J2432" s="30">
        <f ca="1">_xlfn.BETA.INV(I2432,'Input Parameters'!$L$26,'Input Parameters'!$M$26,'Input Parameters'!$J$26,'Input Parameters'!$K$26)</f>
        <v>0.5805149231131792</v>
      </c>
      <c r="K2432" s="168">
        <f ca="1">('Input Parameters'!$E$27/'Input Parameters'!$E$38)^$J2432</f>
        <v>1.5544516572341745E-2</v>
      </c>
      <c r="L2432" s="69">
        <f ca="1">$H2432*$C2432*'Input Parameters'!$E$25*K2432</f>
        <v>2.8098726360527633</v>
      </c>
      <c r="M2432" s="24">
        <f t="shared" ca="1" si="347"/>
        <v>0.72834181230337014</v>
      </c>
      <c r="N2432" s="15">
        <f ca="1">_xlfn.NORM.INV(M2432,'Input Parameters'!$E$29,'Input Parameters'!$F$29)</f>
        <v>0.1000607805659299</v>
      </c>
      <c r="O2432" s="8">
        <f t="shared" ca="1" si="348"/>
        <v>0.23337048043137876</v>
      </c>
      <c r="P2432" s="30">
        <f ca="1">_xlfn.LOGNORM.INV(O2432,'Input Parameters'!$H$30,'Input Parameters'!$I$30)</f>
        <v>1.9026461514407857</v>
      </c>
      <c r="Q2432" s="10">
        <f t="shared" ca="1" si="349"/>
        <v>0.78125818645402378</v>
      </c>
      <c r="R2432" s="30">
        <f>IF('Input Parameters'!$E$32=0,0,_xlfn.BETA.INV(Q2432,'Input Parameters'!$L$32,'Input Parameters'!$M$32,'Input Parameters'!$J$32,'Input Parameters'!$K$32))</f>
        <v>0</v>
      </c>
      <c r="S2432" s="10">
        <f t="shared" ca="1" si="350"/>
        <v>0.94285216503005953</v>
      </c>
      <c r="T2432" s="26">
        <f ca="1">_xlfn.LOGNORM.INV(S2432,'Input Parameters'!$H$34,'Input Parameters'!$I$34)</f>
        <v>61.361134748921906</v>
      </c>
      <c r="U2432" s="10">
        <f t="shared" ca="1" si="351"/>
        <v>0.43230095451213102</v>
      </c>
      <c r="V2432" s="30">
        <f ca="1">_xlfn.BETA.INV(U2432,'Input Parameters'!$L$36,'Input Parameters'!$M$36,'Input Parameters'!$J$36,'Input Parameters'!$K$36)</f>
        <v>0.56034225346618693</v>
      </c>
      <c r="W2432" s="2">
        <f ca="1">N2432+(P2432-N2432)*(1-ERF((T2432-R2432)/(2*SQRT(L2432*'Input Parameters'!$E$38))))</f>
        <v>0.11744073294312704</v>
      </c>
      <c r="X2432">
        <f t="shared" ca="1" si="352"/>
        <v>1</v>
      </c>
      <c r="Y2432" s="7"/>
    </row>
    <row r="2433" spans="1:25" ht="15" customHeight="1" x14ac:dyDescent="0.25">
      <c r="A2433" s="139">
        <v>2426</v>
      </c>
      <c r="B2433" s="10">
        <f t="shared" ca="1" si="343"/>
        <v>0.39678923348249406</v>
      </c>
      <c r="C2433" s="60">
        <f ca="1">_xlfn.NORM.INV(B2433,'Input Parameters'!$E$15,'Input Parameters'!$F$15)</f>
        <v>256.78658499198525</v>
      </c>
      <c r="D2433" s="10">
        <f t="shared" ca="1" si="344"/>
        <v>3.731587031758421E-2</v>
      </c>
      <c r="E2433" s="62">
        <f ca="1">IF(_xlfn.NORM.INV(D2433,'Input Parameters'!$E$17,'Input Parameters'!$F$17)&lt;3500,3500,IF(_xlfn.NORM.INV(D2433,'Input Parameters'!$E$17,'Input Parameters'!$F$17)&gt;5500,5500,_xlfn.NORM.INV(D2433,'Input Parameters'!$E$17,'Input Parameters'!$F$17)))</f>
        <v>3552.0953407953643</v>
      </c>
      <c r="F2433" s="10">
        <f t="shared" ca="1" si="345"/>
        <v>9.2337378486373467E-3</v>
      </c>
      <c r="G2433" s="64">
        <f ca="1">_xlfn.NORM.INV(F2433,'Input Parameters'!$E$20,'Input Parameters'!$F$20)</f>
        <v>266.86406670920775</v>
      </c>
      <c r="H2433" s="57">
        <f ca="1">EXP(E2433*(1/'Input Parameters'!$E$23-1/G2433))</f>
        <v>0.30595320115334218</v>
      </c>
      <c r="I2433" s="10">
        <f t="shared" ca="1" si="346"/>
        <v>0.5897963086493061</v>
      </c>
      <c r="J2433" s="30">
        <f ca="1">_xlfn.BETA.INV(I2433,'Input Parameters'!$L$26,'Input Parameters'!$M$26,'Input Parameters'!$J$26,'Input Parameters'!$K$26)</f>
        <v>0.69721612139106093</v>
      </c>
      <c r="K2433" s="168">
        <f ca="1">('Input Parameters'!$E$27/'Input Parameters'!$E$38)^$J2433</f>
        <v>6.7302176053144957E-3</v>
      </c>
      <c r="L2433" s="69">
        <f ca="1">$H2433*$C2433*'Input Parameters'!$E$25*K2433</f>
        <v>0.52875737695541214</v>
      </c>
      <c r="M2433" s="24">
        <f t="shared" ca="1" si="347"/>
        <v>0.26388187447340994</v>
      </c>
      <c r="N2433" s="15">
        <f ca="1">_xlfn.NORM.INV(M2433,'Input Parameters'!$E$29,'Input Parameters'!$F$29)</f>
        <v>9.9936857664455564E-2</v>
      </c>
      <c r="O2433" s="8">
        <f t="shared" ca="1" si="348"/>
        <v>0.87894120455826019</v>
      </c>
      <c r="P2433" s="30">
        <f ca="1">_xlfn.LOGNORM.INV(O2433,'Input Parameters'!$H$30,'Input Parameters'!$I$30)</f>
        <v>4.662673949679963</v>
      </c>
      <c r="Q2433" s="10">
        <f t="shared" ca="1" si="349"/>
        <v>0.14957670312499438</v>
      </c>
      <c r="R2433" s="30">
        <f>IF('Input Parameters'!$E$32=0,0,_xlfn.BETA.INV(Q2433,'Input Parameters'!$L$32,'Input Parameters'!$M$32,'Input Parameters'!$J$32,'Input Parameters'!$K$32))</f>
        <v>0</v>
      </c>
      <c r="S2433" s="10">
        <f t="shared" ca="1" si="350"/>
        <v>0.28074883610509316</v>
      </c>
      <c r="T2433" s="26">
        <f ca="1">_xlfn.LOGNORM.INV(S2433,'Input Parameters'!$H$34,'Input Parameters'!$I$34)</f>
        <v>46.892047237469789</v>
      </c>
      <c r="U2433" s="10">
        <f t="shared" ca="1" si="351"/>
        <v>0.30758039407811077</v>
      </c>
      <c r="V2433" s="30">
        <f ca="1">_xlfn.BETA.INV(U2433,'Input Parameters'!$L$36,'Input Parameters'!$M$36,'Input Parameters'!$J$36,'Input Parameters'!$K$36)</f>
        <v>0.51315665335616356</v>
      </c>
      <c r="W2433" s="2">
        <f ca="1">N2433+(P2433-N2433)*(1-ERF((T2433-R2433)/(2*SQRT(L2433*'Input Parameters'!$E$38))))</f>
        <v>9.9960208066021641E-2</v>
      </c>
      <c r="X2433">
        <f t="shared" ca="1" si="352"/>
        <v>1</v>
      </c>
      <c r="Y2433" s="7"/>
    </row>
    <row r="2434" spans="1:25" ht="15" customHeight="1" x14ac:dyDescent="0.25">
      <c r="A2434" s="139">
        <v>2427</v>
      </c>
      <c r="B2434" s="10">
        <f t="shared" ca="1" si="343"/>
        <v>0.55048525900752521</v>
      </c>
      <c r="C2434" s="60">
        <f ca="1">_xlfn.NORM.INV(B2434,'Input Parameters'!$E$15,'Input Parameters'!$F$15)</f>
        <v>277.84366725861207</v>
      </c>
      <c r="D2434" s="10">
        <f t="shared" ca="1" si="344"/>
        <v>0.54046852760090403</v>
      </c>
      <c r="E2434" s="62">
        <f ca="1">IF(_xlfn.NORM.INV(D2434,'Input Parameters'!$E$17,'Input Parameters'!$F$17)&lt;3500,3500,IF(_xlfn.NORM.INV(D2434,'Input Parameters'!$E$17,'Input Parameters'!$F$17)&gt;5500,5500,_xlfn.NORM.INV(D2434,'Input Parameters'!$E$17,'Input Parameters'!$F$17)))</f>
        <v>4871.1299073940572</v>
      </c>
      <c r="F2434" s="10">
        <f t="shared" ca="1" si="345"/>
        <v>0.7558728202911823</v>
      </c>
      <c r="G2434" s="64">
        <f ca="1">_xlfn.NORM.INV(F2434,'Input Parameters'!$E$20,'Input Parameters'!$F$20)</f>
        <v>287.29368926351037</v>
      </c>
      <c r="H2434" s="57">
        <f ca="1">EXP(E2434*(1/'Input Parameters'!$E$23-1/G2434))</f>
        <v>0.72172437450946392</v>
      </c>
      <c r="I2434" s="10">
        <f t="shared" ca="1" si="346"/>
        <v>0.14592760581077568</v>
      </c>
      <c r="J2434" s="30">
        <f ca="1">_xlfn.BETA.INV(I2434,'Input Parameters'!$L$26,'Input Parameters'!$M$26,'Input Parameters'!$J$26,'Input Parameters'!$K$26)</f>
        <v>0.48338837238215121</v>
      </c>
      <c r="K2434" s="168">
        <f ca="1">('Input Parameters'!$E$27/'Input Parameters'!$E$38)^$J2434</f>
        <v>3.1199404254378824E-2</v>
      </c>
      <c r="L2434" s="69">
        <f ca="1">$H2434*$C2434*'Input Parameters'!$E$25*K2434</f>
        <v>6.256308802453205</v>
      </c>
      <c r="M2434" s="24">
        <f t="shared" ca="1" si="347"/>
        <v>0.64304645980098241</v>
      </c>
      <c r="N2434" s="15">
        <f ca="1">_xlfn.NORM.INV(M2434,'Input Parameters'!$E$29,'Input Parameters'!$F$29)</f>
        <v>0.10003666138437353</v>
      </c>
      <c r="O2434" s="8">
        <f t="shared" ca="1" si="348"/>
        <v>0.41272940628767874</v>
      </c>
      <c r="P2434" s="30">
        <f ca="1">_xlfn.LOGNORM.INV(O2434,'Input Parameters'!$H$30,'Input Parameters'!$I$30)</f>
        <v>2.4178207912457528</v>
      </c>
      <c r="Q2434" s="10">
        <f t="shared" ca="1" si="349"/>
        <v>0.11764805352423868</v>
      </c>
      <c r="R2434" s="30">
        <f>IF('Input Parameters'!$E$32=0,0,_xlfn.BETA.INV(Q2434,'Input Parameters'!$L$32,'Input Parameters'!$M$32,'Input Parameters'!$J$32,'Input Parameters'!$K$32))</f>
        <v>0</v>
      </c>
      <c r="S2434" s="10">
        <f t="shared" ca="1" si="350"/>
        <v>0.51034006026155709</v>
      </c>
      <c r="T2434" s="26">
        <f ca="1">_xlfn.LOGNORM.INV(S2434,'Input Parameters'!$H$34,'Input Parameters'!$I$34)</f>
        <v>50.570677337180072</v>
      </c>
      <c r="U2434" s="10">
        <f t="shared" ca="1" si="351"/>
        <v>0.95788543629525991</v>
      </c>
      <c r="V2434" s="30">
        <f ca="1">_xlfn.BETA.INV(U2434,'Input Parameters'!$L$36,'Input Parameters'!$M$36,'Input Parameters'!$J$36,'Input Parameters'!$K$36)</f>
        <v>0.88469355138510863</v>
      </c>
      <c r="W2434" s="2">
        <f ca="1">N2434+(P2434-N2434)*(1-ERF((T2434-R2434)/(2*SQRT(L2434*'Input Parameters'!$E$38))))</f>
        <v>0.45424568335245696</v>
      </c>
      <c r="X2434">
        <f t="shared" ca="1" si="352"/>
        <v>1</v>
      </c>
      <c r="Y2434" s="7"/>
    </row>
    <row r="2435" spans="1:25" ht="15" customHeight="1" x14ac:dyDescent="0.25">
      <c r="A2435" s="139">
        <v>2428</v>
      </c>
      <c r="B2435" s="10">
        <f t="shared" ca="1" si="343"/>
        <v>0.4493235695518486</v>
      </c>
      <c r="C2435" s="60">
        <f ca="1">_xlfn.NORM.INV(B2435,'Input Parameters'!$E$15,'Input Parameters'!$F$15)</f>
        <v>264.06455277067005</v>
      </c>
      <c r="D2435" s="10">
        <f t="shared" ca="1" si="344"/>
        <v>3.705913619530099E-3</v>
      </c>
      <c r="E2435" s="62">
        <f ca="1">IF(_xlfn.NORM.INV(D2435,'Input Parameters'!$E$17,'Input Parameters'!$F$17)&lt;3500,3500,IF(_xlfn.NORM.INV(D2435,'Input Parameters'!$E$17,'Input Parameters'!$F$17)&gt;5500,5500,_xlfn.NORM.INV(D2435,'Input Parameters'!$E$17,'Input Parameters'!$F$17)))</f>
        <v>3500</v>
      </c>
      <c r="F2435" s="10">
        <f t="shared" ca="1" si="345"/>
        <v>0.16111250987749093</v>
      </c>
      <c r="G2435" s="64">
        <f ca="1">_xlfn.NORM.INV(F2435,'Input Parameters'!$E$20,'Input Parameters'!$F$20)</f>
        <v>276.0176976898515</v>
      </c>
      <c r="H2435" s="57">
        <f ca="1">EXP(E2435*(1/'Input Parameters'!$E$23-1/G2435))</f>
        <v>0.48094196719050503</v>
      </c>
      <c r="I2435" s="10">
        <f t="shared" ca="1" si="346"/>
        <v>0.57398738641632319</v>
      </c>
      <c r="J2435" s="30">
        <f ca="1">_xlfn.BETA.INV(I2435,'Input Parameters'!$L$26,'Input Parameters'!$M$26,'Input Parameters'!$J$26,'Input Parameters'!$K$26)</f>
        <v>0.69093745980512211</v>
      </c>
      <c r="K2435" s="168">
        <f ca="1">('Input Parameters'!$E$27/'Input Parameters'!$E$38)^$J2435</f>
        <v>7.0402555236001524E-3</v>
      </c>
      <c r="L2435" s="69">
        <f ca="1">$H2435*$C2435*'Input Parameters'!$E$25*K2435</f>
        <v>0.89411051876971281</v>
      </c>
      <c r="M2435" s="24">
        <f t="shared" ca="1" si="347"/>
        <v>0.87456142941203008</v>
      </c>
      <c r="N2435" s="15">
        <f ca="1">_xlfn.NORM.INV(M2435,'Input Parameters'!$E$29,'Input Parameters'!$F$29)</f>
        <v>0.10011482214869839</v>
      </c>
      <c r="O2435" s="8">
        <f t="shared" ca="1" si="348"/>
        <v>0.40670898535820088</v>
      </c>
      <c r="P2435" s="30">
        <f ca="1">_xlfn.LOGNORM.INV(O2435,'Input Parameters'!$H$30,'Input Parameters'!$I$30)</f>
        <v>2.4001943493083995</v>
      </c>
      <c r="Q2435" s="10">
        <f t="shared" ca="1" si="349"/>
        <v>0.53271922105921199</v>
      </c>
      <c r="R2435" s="30">
        <f>IF('Input Parameters'!$E$32=0,0,_xlfn.BETA.INV(Q2435,'Input Parameters'!$L$32,'Input Parameters'!$M$32,'Input Parameters'!$J$32,'Input Parameters'!$K$32))</f>
        <v>0</v>
      </c>
      <c r="S2435" s="10">
        <f t="shared" ca="1" si="350"/>
        <v>0.78887411903983373</v>
      </c>
      <c r="T2435" s="26">
        <f ca="1">_xlfn.LOGNORM.INV(S2435,'Input Parameters'!$H$34,'Input Parameters'!$I$34)</f>
        <v>55.705048900978738</v>
      </c>
      <c r="U2435" s="10">
        <f t="shared" ca="1" si="351"/>
        <v>0.74413076853434634</v>
      </c>
      <c r="V2435" s="30">
        <f ca="1">_xlfn.BETA.INV(U2435,'Input Parameters'!$L$36,'Input Parameters'!$M$36,'Input Parameters'!$J$36,'Input Parameters'!$K$36)</f>
        <v>0.69179330494802804</v>
      </c>
      <c r="W2435" s="2">
        <f ca="1">N2435+(P2435-N2435)*(1-ERF((T2435-R2435)/(2*SQRT(L2435*'Input Parameters'!$E$38))))</f>
        <v>0.10018622841031656</v>
      </c>
      <c r="X2435">
        <f t="shared" ca="1" si="352"/>
        <v>1</v>
      </c>
      <c r="Y2435" s="7"/>
    </row>
    <row r="2436" spans="1:25" ht="15" customHeight="1" x14ac:dyDescent="0.25">
      <c r="A2436" s="139">
        <v>2429</v>
      </c>
      <c r="B2436" s="10">
        <f t="shared" ca="1" si="343"/>
        <v>0.2963102085274002</v>
      </c>
      <c r="C2436" s="60">
        <f ca="1">_xlfn.NORM.INV(B2436,'Input Parameters'!$E$15,'Input Parameters'!$F$15)</f>
        <v>241.97140229094711</v>
      </c>
      <c r="D2436" s="10">
        <f t="shared" ca="1" si="344"/>
        <v>0.25215085328721409</v>
      </c>
      <c r="E2436" s="62">
        <f ca="1">IF(_xlfn.NORM.INV(D2436,'Input Parameters'!$E$17,'Input Parameters'!$F$17)&lt;3500,3500,IF(_xlfn.NORM.INV(D2436,'Input Parameters'!$E$17,'Input Parameters'!$F$17)&gt;5500,5500,_xlfn.NORM.INV(D2436,'Input Parameters'!$E$17,'Input Parameters'!$F$17)))</f>
        <v>4332.5843402583105</v>
      </c>
      <c r="F2436" s="10">
        <f t="shared" ca="1" si="345"/>
        <v>0.18291497989066963</v>
      </c>
      <c r="G2436" s="64">
        <f ca="1">_xlfn.NORM.INV(F2436,'Input Parameters'!$E$20,'Input Parameters'!$F$20)</f>
        <v>276.59110927484619</v>
      </c>
      <c r="H2436" s="57">
        <f ca="1">EXP(E2436*(1/'Input Parameters'!$E$23-1/G2436))</f>
        <v>0.41744677089132737</v>
      </c>
      <c r="I2436" s="10">
        <f t="shared" ca="1" si="346"/>
        <v>0.29342765145423799</v>
      </c>
      <c r="J2436" s="30">
        <f ca="1">_xlfn.BETA.INV(I2436,'Input Parameters'!$L$26,'Input Parameters'!$M$26,'Input Parameters'!$J$26,'Input Parameters'!$K$26)</f>
        <v>0.57099483775413451</v>
      </c>
      <c r="K2436" s="168">
        <f ca="1">('Input Parameters'!$E$27/'Input Parameters'!$E$38)^$J2436</f>
        <v>1.6643100445349668E-2</v>
      </c>
      <c r="L2436" s="69">
        <f ca="1">$H2436*$C2436*'Input Parameters'!$E$25*K2436</f>
        <v>1.6811225806369599</v>
      </c>
      <c r="M2436" s="24">
        <f t="shared" ca="1" si="347"/>
        <v>0.91889711622642067</v>
      </c>
      <c r="N2436" s="15">
        <f ca="1">_xlfn.NORM.INV(M2436,'Input Parameters'!$E$29,'Input Parameters'!$F$29)</f>
        <v>0.10013976913678899</v>
      </c>
      <c r="O2436" s="8">
        <f t="shared" ca="1" si="348"/>
        <v>0.75909298619759102</v>
      </c>
      <c r="P2436" s="30">
        <f ca="1">_xlfn.LOGNORM.INV(O2436,'Input Parameters'!$H$30,'Input Parameters'!$I$30)</f>
        <v>3.7408296332630218</v>
      </c>
      <c r="Q2436" s="10">
        <f t="shared" ca="1" si="349"/>
        <v>0.66164793060008931</v>
      </c>
      <c r="R2436" s="30">
        <f>IF('Input Parameters'!$E$32=0,0,_xlfn.BETA.INV(Q2436,'Input Parameters'!$L$32,'Input Parameters'!$M$32,'Input Parameters'!$J$32,'Input Parameters'!$K$32))</f>
        <v>0</v>
      </c>
      <c r="S2436" s="10">
        <f t="shared" ca="1" si="350"/>
        <v>0.40106837846425569</v>
      </c>
      <c r="T2436" s="26">
        <f ca="1">_xlfn.LOGNORM.INV(S2436,'Input Parameters'!$H$34,'Input Parameters'!$I$34)</f>
        <v>48.859202991662954</v>
      </c>
      <c r="U2436" s="10">
        <f t="shared" ca="1" si="351"/>
        <v>0.4848599423865243</v>
      </c>
      <c r="V2436" s="30">
        <f ca="1">_xlfn.BETA.INV(U2436,'Input Parameters'!$L$36,'Input Parameters'!$M$36,'Input Parameters'!$J$36,'Input Parameters'!$K$36)</f>
        <v>0.5801268139887823</v>
      </c>
      <c r="W2436" s="2">
        <f ca="1">N2436+(P2436-N2436)*(1-ERF((T2436-R2436)/(2*SQRT(L2436*'Input Parameters'!$E$38))))</f>
        <v>0.12820235765655966</v>
      </c>
      <c r="X2436">
        <f t="shared" ca="1" si="352"/>
        <v>1</v>
      </c>
      <c r="Y2436" s="7"/>
    </row>
    <row r="2437" spans="1:25" ht="15" customHeight="1" x14ac:dyDescent="0.25">
      <c r="A2437" s="139">
        <v>2430</v>
      </c>
      <c r="B2437" s="10">
        <f t="shared" ref="B2437:B2500" ca="1" si="353">RAND()</f>
        <v>0.1740088556706989</v>
      </c>
      <c r="C2437" s="60">
        <f ca="1">_xlfn.NORM.INV(B2437,'Input Parameters'!$E$15,'Input Parameters'!$F$15)</f>
        <v>220.10984207900469</v>
      </c>
      <c r="D2437" s="10">
        <f t="shared" ref="D2437:D2500" ca="1" si="354">RAND()</f>
        <v>0.14716503733409358</v>
      </c>
      <c r="E2437" s="62">
        <f ca="1">IF(_xlfn.NORM.INV(D2437,'Input Parameters'!$E$17,'Input Parameters'!$F$17)&lt;3500,3500,IF(_xlfn.NORM.INV(D2437,'Input Parameters'!$E$17,'Input Parameters'!$F$17)&gt;5500,5500,_xlfn.NORM.INV(D2437,'Input Parameters'!$E$17,'Input Parameters'!$F$17)))</f>
        <v>4065.9310736378993</v>
      </c>
      <c r="F2437" s="10">
        <f t="shared" ref="F2437:F2500" ca="1" si="355">RAND()</f>
        <v>0.60712696615503958</v>
      </c>
      <c r="G2437" s="64">
        <f ca="1">_xlfn.NORM.INV(F2437,'Input Parameters'!$E$20,'Input Parameters'!$F$20)</f>
        <v>284.47131910972308</v>
      </c>
      <c r="H2437" s="57">
        <f ca="1">EXP(E2437*(1/'Input Parameters'!$E$23-1/G2437))</f>
        <v>0.66191425004116766</v>
      </c>
      <c r="I2437" s="10">
        <f t="shared" ref="I2437:I2500" ca="1" si="356">RAND()</f>
        <v>0.47876135419096377</v>
      </c>
      <c r="J2437" s="30">
        <f ca="1">_xlfn.BETA.INV(I2437,'Input Parameters'!$L$26,'Input Parameters'!$M$26,'Input Parameters'!$J$26,'Input Parameters'!$K$26)</f>
        <v>0.65279523485837032</v>
      </c>
      <c r="K2437" s="168">
        <f ca="1">('Input Parameters'!$E$27/'Input Parameters'!$E$38)^$J2437</f>
        <v>9.2556997518770754E-3</v>
      </c>
      <c r="L2437" s="69">
        <f ca="1">$H2437*$C2437*'Input Parameters'!$E$25*K2437</f>
        <v>1.3484984484232216</v>
      </c>
      <c r="M2437" s="24">
        <f t="shared" ref="M2437:M2500" ca="1" si="357">RAND()</f>
        <v>0.29667067268177039</v>
      </c>
      <c r="N2437" s="15">
        <f ca="1">_xlfn.NORM.INV(M2437,'Input Parameters'!$E$29,'Input Parameters'!$F$29)</f>
        <v>9.9946599972724995E-2</v>
      </c>
      <c r="O2437" s="8">
        <f t="shared" ref="O2437:O2500" ca="1" si="358">RAND()</f>
        <v>0.26276406829743837</v>
      </c>
      <c r="P2437" s="30">
        <f ca="1">_xlfn.LOGNORM.INV(O2437,'Input Parameters'!$H$30,'Input Parameters'!$I$30)</f>
        <v>1.9880434715443935</v>
      </c>
      <c r="Q2437" s="10">
        <f t="shared" ref="Q2437:Q2500" ca="1" si="359">RAND()</f>
        <v>6.0670339999298051E-2</v>
      </c>
      <c r="R2437" s="30">
        <f>IF('Input Parameters'!$E$32=0,0,_xlfn.BETA.INV(Q2437,'Input Parameters'!$L$32,'Input Parameters'!$M$32,'Input Parameters'!$J$32,'Input Parameters'!$K$32))</f>
        <v>0</v>
      </c>
      <c r="S2437" s="10">
        <f t="shared" ref="S2437:S2500" ca="1" si="360">RAND()</f>
        <v>0.40875847278051625</v>
      </c>
      <c r="T2437" s="26">
        <f ca="1">_xlfn.LOGNORM.INV(S2437,'Input Parameters'!$H$34,'Input Parameters'!$I$34)</f>
        <v>48.980071318556952</v>
      </c>
      <c r="U2437" s="10">
        <f t="shared" ref="U2437:U2500" ca="1" si="361">RAND()</f>
        <v>0.36511953763302551</v>
      </c>
      <c r="V2437" s="30">
        <f ca="1">_xlfn.BETA.INV(U2437,'Input Parameters'!$L$36,'Input Parameters'!$M$36,'Input Parameters'!$J$36,'Input Parameters'!$K$36)</f>
        <v>0.53515065973055376</v>
      </c>
      <c r="W2437" s="2">
        <f ca="1">N2437+(P2437-N2437)*(1-ERF((T2437-R2437)/(2*SQRT(L2437*'Input Parameters'!$E$38))))</f>
        <v>0.10534490960233575</v>
      </c>
      <c r="X2437">
        <f t="shared" ca="1" si="352"/>
        <v>1</v>
      </c>
      <c r="Y2437" s="7"/>
    </row>
    <row r="2438" spans="1:25" ht="15" customHeight="1" x14ac:dyDescent="0.25">
      <c r="A2438" s="139">
        <v>2431</v>
      </c>
      <c r="B2438" s="10">
        <f t="shared" ca="1" si="353"/>
        <v>9.443000916407529E-2</v>
      </c>
      <c r="C2438" s="60">
        <f ca="1">_xlfn.NORM.INV(B2438,'Input Parameters'!$E$15,'Input Parameters'!$F$15)</f>
        <v>199.75924439456418</v>
      </c>
      <c r="D2438" s="10">
        <f t="shared" ca="1" si="354"/>
        <v>0.79609085094802656</v>
      </c>
      <c r="E2438" s="62">
        <f ca="1">IF(_xlfn.NORM.INV(D2438,'Input Parameters'!$E$17,'Input Parameters'!$F$17)&lt;3500,3500,IF(_xlfn.NORM.INV(D2438,'Input Parameters'!$E$17,'Input Parameters'!$F$17)&gt;5500,5500,_xlfn.NORM.INV(D2438,'Input Parameters'!$E$17,'Input Parameters'!$F$17)))</f>
        <v>5379.4173360223649</v>
      </c>
      <c r="F2438" s="10">
        <f t="shared" ca="1" si="355"/>
        <v>5.0109670032610021E-2</v>
      </c>
      <c r="G2438" s="64">
        <f ca="1">_xlfn.NORM.INV(F2438,'Input Parameters'!$E$20,'Input Parameters'!$F$20)</f>
        <v>271.63659897109505</v>
      </c>
      <c r="H2438" s="57">
        <f ca="1">EXP(E2438*(1/'Input Parameters'!$E$23-1/G2438))</f>
        <v>0.2370663389866709</v>
      </c>
      <c r="I2438" s="10">
        <f t="shared" ca="1" si="356"/>
        <v>0.43988302336226826</v>
      </c>
      <c r="J2438" s="30">
        <f ca="1">_xlfn.BETA.INV(I2438,'Input Parameters'!$L$26,'Input Parameters'!$M$26,'Input Parameters'!$J$26,'Input Parameters'!$K$26)</f>
        <v>0.63679116293862625</v>
      </c>
      <c r="K2438" s="168">
        <f ca="1">('Input Parameters'!$E$27/'Input Parameters'!$E$38)^$J2438</f>
        <v>1.0381622121048033E-2</v>
      </c>
      <c r="L2438" s="69">
        <f ca="1">$H2438*$C2438*'Input Parameters'!$E$25*K2438</f>
        <v>0.49163409819463805</v>
      </c>
      <c r="M2438" s="24">
        <f t="shared" ca="1" si="357"/>
        <v>0.54827294654556025</v>
      </c>
      <c r="N2438" s="15">
        <f ca="1">_xlfn.NORM.INV(M2438,'Input Parameters'!$E$29,'Input Parameters'!$F$29)</f>
        <v>0.10001212991327546</v>
      </c>
      <c r="O2438" s="8">
        <f t="shared" ca="1" si="358"/>
        <v>0.23249802912021822</v>
      </c>
      <c r="P2438" s="30">
        <f ca="1">_xlfn.LOGNORM.INV(O2438,'Input Parameters'!$H$30,'Input Parameters'!$I$30)</f>
        <v>1.9000836808037791</v>
      </c>
      <c r="Q2438" s="10">
        <f t="shared" ca="1" si="359"/>
        <v>0.221333550222514</v>
      </c>
      <c r="R2438" s="30">
        <f>IF('Input Parameters'!$E$32=0,0,_xlfn.BETA.INV(Q2438,'Input Parameters'!$L$32,'Input Parameters'!$M$32,'Input Parameters'!$J$32,'Input Parameters'!$K$32))</f>
        <v>0</v>
      </c>
      <c r="S2438" s="10">
        <f t="shared" ca="1" si="360"/>
        <v>0.77877864996336188</v>
      </c>
      <c r="T2438" s="26">
        <f ca="1">_xlfn.LOGNORM.INV(S2438,'Input Parameters'!$H$34,'Input Parameters'!$I$34)</f>
        <v>55.466638163069689</v>
      </c>
      <c r="U2438" s="10">
        <f t="shared" ca="1" si="361"/>
        <v>0.207666860279068</v>
      </c>
      <c r="V2438" s="30">
        <f ca="1">_xlfn.BETA.INV(U2438,'Input Parameters'!$L$36,'Input Parameters'!$M$36,'Input Parameters'!$J$36,'Input Parameters'!$K$36)</f>
        <v>0.47212727056297482</v>
      </c>
      <c r="W2438" s="2">
        <f ca="1">N2438+(P2438-N2438)*(1-ERF((T2438-R2438)/(2*SQRT(L2438*'Input Parameters'!$E$38))))</f>
        <v>0.10001216993529706</v>
      </c>
      <c r="X2438">
        <f t="shared" ca="1" si="352"/>
        <v>1</v>
      </c>
      <c r="Y2438" s="7"/>
    </row>
    <row r="2439" spans="1:25" ht="15" customHeight="1" x14ac:dyDescent="0.25">
      <c r="A2439" s="139">
        <v>2432</v>
      </c>
      <c r="B2439" s="10">
        <f t="shared" ca="1" si="353"/>
        <v>0.19525536566056301</v>
      </c>
      <c r="C2439" s="60">
        <f ca="1">_xlfn.NORM.INV(B2439,'Input Parameters'!$E$15,'Input Parameters'!$F$15)</f>
        <v>224.43175274201221</v>
      </c>
      <c r="D2439" s="10">
        <f t="shared" ca="1" si="354"/>
        <v>0.77203871945099134</v>
      </c>
      <c r="E2439" s="62">
        <f ca="1">IF(_xlfn.NORM.INV(D2439,'Input Parameters'!$E$17,'Input Parameters'!$F$17)&lt;3500,3500,IF(_xlfn.NORM.INV(D2439,'Input Parameters'!$E$17,'Input Parameters'!$F$17)&gt;5500,5500,_xlfn.NORM.INV(D2439,'Input Parameters'!$E$17,'Input Parameters'!$F$17)))</f>
        <v>5321.904386434082</v>
      </c>
      <c r="F2439" s="10">
        <f t="shared" ca="1" si="355"/>
        <v>0.94521363119686197</v>
      </c>
      <c r="G2439" s="64">
        <f ca="1">_xlfn.NORM.INV(F2439,'Input Parameters'!$E$20,'Input Parameters'!$F$20)</f>
        <v>293.37078066016562</v>
      </c>
      <c r="H2439" s="57">
        <f ca="1">EXP(E2439*(1/'Input Parameters'!$E$23-1/G2439))</f>
        <v>1.0278142363164278</v>
      </c>
      <c r="I2439" s="10">
        <f t="shared" ca="1" si="356"/>
        <v>0.40172977940468269</v>
      </c>
      <c r="J2439" s="30">
        <f ca="1">_xlfn.BETA.INV(I2439,'Input Parameters'!$L$26,'Input Parameters'!$M$26,'Input Parameters'!$J$26,'Input Parameters'!$K$26)</f>
        <v>0.62064993001288293</v>
      </c>
      <c r="K2439" s="168">
        <f ca="1">('Input Parameters'!$E$27/'Input Parameters'!$E$38)^$J2439</f>
        <v>1.1655971064908158E-2</v>
      </c>
      <c r="L2439" s="69">
        <f ca="1">$H2439*$C2439*'Input Parameters'!$E$25*K2439</f>
        <v>2.6887312242294388</v>
      </c>
      <c r="M2439" s="24">
        <f t="shared" ca="1" si="357"/>
        <v>5.6106846786213582E-2</v>
      </c>
      <c r="N2439" s="15">
        <f ca="1">_xlfn.NORM.INV(M2439,'Input Parameters'!$E$29,'Input Parameters'!$F$29)</f>
        <v>9.9841167865649783E-2</v>
      </c>
      <c r="O2439" s="8">
        <f t="shared" ca="1" si="358"/>
        <v>0.30408785416701811</v>
      </c>
      <c r="P2439" s="30">
        <f ca="1">_xlfn.LOGNORM.INV(O2439,'Input Parameters'!$H$30,'Input Parameters'!$I$30)</f>
        <v>2.1061480642502883</v>
      </c>
      <c r="Q2439" s="10">
        <f t="shared" ca="1" si="359"/>
        <v>0.81641978828810102</v>
      </c>
      <c r="R2439" s="30">
        <f>IF('Input Parameters'!$E$32=0,0,_xlfn.BETA.INV(Q2439,'Input Parameters'!$L$32,'Input Parameters'!$M$32,'Input Parameters'!$J$32,'Input Parameters'!$K$32))</f>
        <v>0</v>
      </c>
      <c r="S2439" s="10">
        <f t="shared" ca="1" si="360"/>
        <v>0.85942894964529049</v>
      </c>
      <c r="T2439" s="26">
        <f ca="1">_xlfn.LOGNORM.INV(S2439,'Input Parameters'!$H$34,'Input Parameters'!$I$34)</f>
        <v>57.647223078535397</v>
      </c>
      <c r="U2439" s="10">
        <f t="shared" ca="1" si="361"/>
        <v>0.52903631164165743</v>
      </c>
      <c r="V2439" s="30">
        <f ca="1">_xlfn.BETA.INV(U2439,'Input Parameters'!$L$36,'Input Parameters'!$M$36,'Input Parameters'!$J$36,'Input Parameters'!$K$36)</f>
        <v>0.59706573246303318</v>
      </c>
      <c r="W2439" s="2">
        <f ca="1">N2439+(P2439-N2439)*(1-ERF((T2439-R2439)/(2*SQRT(L2439*'Input Parameters'!$E$38))))</f>
        <v>0.12576500231045257</v>
      </c>
      <c r="X2439">
        <f t="shared" ca="1" si="352"/>
        <v>1</v>
      </c>
      <c r="Y2439" s="7"/>
    </row>
    <row r="2440" spans="1:25" ht="15" customHeight="1" x14ac:dyDescent="0.25">
      <c r="A2440" s="139">
        <v>2433</v>
      </c>
      <c r="B2440" s="10">
        <f t="shared" ca="1" si="353"/>
        <v>0.26414285136766047</v>
      </c>
      <c r="C2440" s="60">
        <f ca="1">_xlfn.NORM.INV(B2440,'Input Parameters'!$E$15,'Input Parameters'!$F$15)</f>
        <v>236.79145810516513</v>
      </c>
      <c r="D2440" s="10">
        <f t="shared" ca="1" si="354"/>
        <v>0.67488439344203532</v>
      </c>
      <c r="E2440" s="62">
        <f ca="1">IF(_xlfn.NORM.INV(D2440,'Input Parameters'!$E$17,'Input Parameters'!$F$17)&lt;3500,3500,IF(_xlfn.NORM.INV(D2440,'Input Parameters'!$E$17,'Input Parameters'!$F$17)&gt;5500,5500,_xlfn.NORM.INV(D2440,'Input Parameters'!$E$17,'Input Parameters'!$F$17)))</f>
        <v>5117.4087056097069</v>
      </c>
      <c r="F2440" s="10">
        <f t="shared" ca="1" si="355"/>
        <v>0.2364760230210764</v>
      </c>
      <c r="G2440" s="64">
        <f ca="1">_xlfn.NORM.INV(F2440,'Input Parameters'!$E$20,'Input Parameters'!$F$20)</f>
        <v>277.84151606089085</v>
      </c>
      <c r="H2440" s="57">
        <f ca="1">EXP(E2440*(1/'Input Parameters'!$E$23-1/G2440))</f>
        <v>0.38729051770123785</v>
      </c>
      <c r="I2440" s="10">
        <f t="shared" ca="1" si="356"/>
        <v>1.0105115648402996E-2</v>
      </c>
      <c r="J2440" s="30">
        <f ca="1">_xlfn.BETA.INV(I2440,'Input Parameters'!$L$26,'Input Parameters'!$M$26,'Input Parameters'!$J$26,'Input Parameters'!$K$26)</f>
        <v>0.28031779419164282</v>
      </c>
      <c r="K2440" s="168">
        <f ca="1">('Input Parameters'!$E$27/'Input Parameters'!$E$38)^$J2440</f>
        <v>0.13389140779907094</v>
      </c>
      <c r="L2440" s="69">
        <f ca="1">$H2440*$C2440*'Input Parameters'!$E$25*K2440</f>
        <v>12.278790902815953</v>
      </c>
      <c r="M2440" s="24">
        <f t="shared" ca="1" si="357"/>
        <v>8.46498956542866E-2</v>
      </c>
      <c r="N2440" s="15">
        <f ca="1">_xlfn.NORM.INV(M2440,'Input Parameters'!$E$29,'Input Parameters'!$F$29)</f>
        <v>9.9862554280800889E-2</v>
      </c>
      <c r="O2440" s="8">
        <f t="shared" ca="1" si="358"/>
        <v>0.84231980953777563</v>
      </c>
      <c r="P2440" s="30">
        <f ca="1">_xlfn.LOGNORM.INV(O2440,'Input Parameters'!$H$30,'Input Parameters'!$I$30)</f>
        <v>4.3116843658768449</v>
      </c>
      <c r="Q2440" s="10">
        <f t="shared" ca="1" si="359"/>
        <v>0.26296237552928547</v>
      </c>
      <c r="R2440" s="30">
        <f>IF('Input Parameters'!$E$32=0,0,_xlfn.BETA.INV(Q2440,'Input Parameters'!$L$32,'Input Parameters'!$M$32,'Input Parameters'!$J$32,'Input Parameters'!$K$32))</f>
        <v>0</v>
      </c>
      <c r="S2440" s="10">
        <f t="shared" ca="1" si="360"/>
        <v>1.9254817346570308E-2</v>
      </c>
      <c r="T2440" s="26">
        <f ca="1">_xlfn.LOGNORM.INV(S2440,'Input Parameters'!$H$34,'Input Parameters'!$I$34)</f>
        <v>38.957552890386225</v>
      </c>
      <c r="U2440" s="10">
        <f t="shared" ca="1" si="361"/>
        <v>0.69721358037040326</v>
      </c>
      <c r="V2440" s="30">
        <f ca="1">_xlfn.BETA.INV(U2440,'Input Parameters'!$L$36,'Input Parameters'!$M$36,'Input Parameters'!$J$36,'Input Parameters'!$K$36)</f>
        <v>0.66830066528999132</v>
      </c>
      <c r="W2440" s="2">
        <f ca="1">N2440+(P2440-N2440)*(1-ERF((T2440-R2440)/(2*SQRT(L2440*'Input Parameters'!$E$38))))</f>
        <v>1.9184706036209125</v>
      </c>
      <c r="X2440">
        <f t="shared" ref="X2440:X2503" ca="1" si="362">IF(W2440&gt;V2440,0,1)</f>
        <v>0</v>
      </c>
      <c r="Y2440" s="7"/>
    </row>
    <row r="2441" spans="1:25" ht="15" customHeight="1" x14ac:dyDescent="0.25">
      <c r="A2441" s="139">
        <v>2434</v>
      </c>
      <c r="B2441" s="10">
        <f t="shared" ca="1" si="353"/>
        <v>0.8496818815606344</v>
      </c>
      <c r="C2441" s="60">
        <f ca="1">_xlfn.NORM.INV(B2441,'Input Parameters'!$E$15,'Input Parameters'!$F$15)</f>
        <v>327.06120217425456</v>
      </c>
      <c r="D2441" s="10">
        <f t="shared" ca="1" si="354"/>
        <v>0.61328338363636603</v>
      </c>
      <c r="E2441" s="62">
        <f ca="1">IF(_xlfn.NORM.INV(D2441,'Input Parameters'!$E$17,'Input Parameters'!$F$17)&lt;3500,3500,IF(_xlfn.NORM.INV(D2441,'Input Parameters'!$E$17,'Input Parameters'!$F$17)&gt;5500,5500,_xlfn.NORM.INV(D2441,'Input Parameters'!$E$17,'Input Parameters'!$F$17)))</f>
        <v>5001.5209051407073</v>
      </c>
      <c r="F2441" s="10">
        <f t="shared" ca="1" si="355"/>
        <v>0.41381130619537365</v>
      </c>
      <c r="G2441" s="64">
        <f ca="1">_xlfn.NORM.INV(F2441,'Input Parameters'!$E$20,'Input Parameters'!$F$20)</f>
        <v>281.19106389466901</v>
      </c>
      <c r="H2441" s="57">
        <f ca="1">EXP(E2441*(1/'Input Parameters'!$E$23-1/G2441))</f>
        <v>0.49033482206857038</v>
      </c>
      <c r="I2441" s="10">
        <f t="shared" ca="1" si="356"/>
        <v>0.42663148229352188</v>
      </c>
      <c r="J2441" s="30">
        <f ca="1">_xlfn.BETA.INV(I2441,'Input Parameters'!$L$26,'Input Parameters'!$M$26,'Input Parameters'!$J$26,'Input Parameters'!$K$26)</f>
        <v>0.63124112073577754</v>
      </c>
      <c r="K2441" s="168">
        <f ca="1">('Input Parameters'!$E$27/'Input Parameters'!$E$38)^$J2441</f>
        <v>1.0803257659685256E-2</v>
      </c>
      <c r="L2441" s="69">
        <f ca="1">$H2441*$C2441*'Input Parameters'!$E$25*K2441</f>
        <v>1.7325129900784562</v>
      </c>
      <c r="M2441" s="24">
        <f t="shared" ca="1" si="357"/>
        <v>0.5839378349378247</v>
      </c>
      <c r="N2441" s="15">
        <f ca="1">_xlfn.NORM.INV(M2441,'Input Parameters'!$E$29,'Input Parameters'!$F$29)</f>
        <v>0.10002119778303373</v>
      </c>
      <c r="O2441" s="8">
        <f t="shared" ca="1" si="358"/>
        <v>0.69206946607145814</v>
      </c>
      <c r="P2441" s="30">
        <f ca="1">_xlfn.LOGNORM.INV(O2441,'Input Parameters'!$H$30,'Input Parameters'!$I$30)</f>
        <v>3.400918940937284</v>
      </c>
      <c r="Q2441" s="10">
        <f t="shared" ca="1" si="359"/>
        <v>8.8502922147149499E-2</v>
      </c>
      <c r="R2441" s="30">
        <f>IF('Input Parameters'!$E$32=0,0,_xlfn.BETA.INV(Q2441,'Input Parameters'!$L$32,'Input Parameters'!$M$32,'Input Parameters'!$J$32,'Input Parameters'!$K$32))</f>
        <v>0</v>
      </c>
      <c r="S2441" s="10">
        <f t="shared" ca="1" si="360"/>
        <v>0.37279312144627708</v>
      </c>
      <c r="T2441" s="26">
        <f ca="1">_xlfn.LOGNORM.INV(S2441,'Input Parameters'!$H$34,'Input Parameters'!$I$34)</f>
        <v>48.411785050263283</v>
      </c>
      <c r="U2441" s="10">
        <f t="shared" ca="1" si="361"/>
        <v>2.5291252472678827E-2</v>
      </c>
      <c r="V2441" s="30">
        <f ca="1">_xlfn.BETA.INV(U2441,'Input Parameters'!$L$36,'Input Parameters'!$M$36,'Input Parameters'!$J$36,'Input Parameters'!$K$36)</f>
        <v>0.35041613352261974</v>
      </c>
      <c r="W2441" s="2">
        <f ca="1">N2441+(P2441-N2441)*(1-ERF((T2441-R2441)/(2*SQRT(L2441*'Input Parameters'!$E$38))))</f>
        <v>0.1307266258696955</v>
      </c>
      <c r="X2441">
        <f t="shared" ca="1" si="362"/>
        <v>1</v>
      </c>
      <c r="Y2441" s="7"/>
    </row>
    <row r="2442" spans="1:25" ht="15" customHeight="1" x14ac:dyDescent="0.25">
      <c r="A2442" s="139">
        <v>2435</v>
      </c>
      <c r="B2442" s="10">
        <f t="shared" ca="1" si="353"/>
        <v>0.23683177082098006</v>
      </c>
      <c r="C2442" s="60">
        <f ca="1">_xlfn.NORM.INV(B2442,'Input Parameters'!$E$15,'Input Parameters'!$F$15)</f>
        <v>232.13592101122262</v>
      </c>
      <c r="D2442" s="10">
        <f t="shared" ca="1" si="354"/>
        <v>0.64327898219431345</v>
      </c>
      <c r="E2442" s="62">
        <f ca="1">IF(_xlfn.NORM.INV(D2442,'Input Parameters'!$E$17,'Input Parameters'!$F$17)&lt;3500,3500,IF(_xlfn.NORM.INV(D2442,'Input Parameters'!$E$17,'Input Parameters'!$F$17)&gt;5500,5500,_xlfn.NORM.INV(D2442,'Input Parameters'!$E$17,'Input Parameters'!$F$17)))</f>
        <v>5057.0660941358246</v>
      </c>
      <c r="F2442" s="10">
        <f t="shared" ca="1" si="355"/>
        <v>5.1893315731478262E-2</v>
      </c>
      <c r="G2442" s="64">
        <f ca="1">_xlfn.NORM.INV(F2442,'Input Parameters'!$E$20,'Input Parameters'!$F$20)</f>
        <v>271.75066231875667</v>
      </c>
      <c r="H2442" s="57">
        <f ca="1">EXP(E2442*(1/'Input Parameters'!$E$23-1/G2442))</f>
        <v>0.26044935550861253</v>
      </c>
      <c r="I2442" s="10">
        <f t="shared" ca="1" si="356"/>
        <v>0.87790996284939982</v>
      </c>
      <c r="J2442" s="30">
        <f ca="1">_xlfn.BETA.INV(I2442,'Input Parameters'!$L$26,'Input Parameters'!$M$26,'Input Parameters'!$J$26,'Input Parameters'!$K$26)</f>
        <v>0.8256451085575941</v>
      </c>
      <c r="K2442" s="168">
        <f ca="1">('Input Parameters'!$E$27/'Input Parameters'!$E$38)^$J2442</f>
        <v>2.6788384885425994E-3</v>
      </c>
      <c r="L2442" s="69">
        <f ca="1">$H2442*$C2442*'Input Parameters'!$E$25*K2442</f>
        <v>0.16196164015025902</v>
      </c>
      <c r="M2442" s="24">
        <f t="shared" ca="1" si="357"/>
        <v>0.21047554679399927</v>
      </c>
      <c r="N2442" s="15">
        <f ca="1">_xlfn.NORM.INV(M2442,'Input Parameters'!$E$29,'Input Parameters'!$F$29)</f>
        <v>9.991952277078249E-2</v>
      </c>
      <c r="O2442" s="8">
        <f t="shared" ca="1" si="358"/>
        <v>0.91772409695976642</v>
      </c>
      <c r="P2442" s="30">
        <f ca="1">_xlfn.LOGNORM.INV(O2442,'Input Parameters'!$H$30,'Input Parameters'!$I$30)</f>
        <v>5.1738342974061604</v>
      </c>
      <c r="Q2442" s="10">
        <f t="shared" ca="1" si="359"/>
        <v>0.12098238307580911</v>
      </c>
      <c r="R2442" s="30">
        <f>IF('Input Parameters'!$E$32=0,0,_xlfn.BETA.INV(Q2442,'Input Parameters'!$L$32,'Input Parameters'!$M$32,'Input Parameters'!$J$32,'Input Parameters'!$K$32))</f>
        <v>0</v>
      </c>
      <c r="S2442" s="10">
        <f t="shared" ca="1" si="360"/>
        <v>0.46537444437812037</v>
      </c>
      <c r="T2442" s="26">
        <f ca="1">_xlfn.LOGNORM.INV(S2442,'Input Parameters'!$H$34,'Input Parameters'!$I$34)</f>
        <v>49.865207093158922</v>
      </c>
      <c r="U2442" s="10">
        <f t="shared" ca="1" si="361"/>
        <v>0.34312726818838768</v>
      </c>
      <c r="V2442" s="30">
        <f ca="1">_xlfn.BETA.INV(U2442,'Input Parameters'!$L$36,'Input Parameters'!$M$36,'Input Parameters'!$J$36,'Input Parameters'!$K$36)</f>
        <v>0.52682049131194053</v>
      </c>
      <c r="W2442" s="2">
        <f ca="1">N2442+(P2442-N2442)*(1-ERF((T2442-R2442)/(2*SQRT(L2442*'Input Parameters'!$E$38))))</f>
        <v>9.991952277078249E-2</v>
      </c>
      <c r="X2442">
        <f t="shared" ca="1" si="362"/>
        <v>1</v>
      </c>
      <c r="Y2442" s="7"/>
    </row>
    <row r="2443" spans="1:25" ht="15" customHeight="1" x14ac:dyDescent="0.25">
      <c r="A2443" s="139">
        <v>2436</v>
      </c>
      <c r="B2443" s="10">
        <f t="shared" ca="1" si="353"/>
        <v>0.89806958986937446</v>
      </c>
      <c r="C2443" s="60">
        <f ca="1">_xlfn.NORM.INV(B2443,'Input Parameters'!$E$15,'Input Parameters'!$F$15)</f>
        <v>339.82693283371128</v>
      </c>
      <c r="D2443" s="10">
        <f t="shared" ca="1" si="354"/>
        <v>0.55390888202766098</v>
      </c>
      <c r="E2443" s="62">
        <f ca="1">IF(_xlfn.NORM.INV(D2443,'Input Parameters'!$E$17,'Input Parameters'!$F$17)&lt;3500,3500,IF(_xlfn.NORM.INV(D2443,'Input Parameters'!$E$17,'Input Parameters'!$F$17)&gt;5500,5500,_xlfn.NORM.INV(D2443,'Input Parameters'!$E$17,'Input Parameters'!$F$17)))</f>
        <v>4894.880394751026</v>
      </c>
      <c r="F2443" s="10">
        <f t="shared" ca="1" si="355"/>
        <v>0.28541019518844168</v>
      </c>
      <c r="G2443" s="64">
        <f ca="1">_xlfn.NORM.INV(F2443,'Input Parameters'!$E$20,'Input Parameters'!$F$20)</f>
        <v>278.85214733662127</v>
      </c>
      <c r="H2443" s="57">
        <f ca="1">EXP(E2443*(1/'Input Parameters'!$E$23-1/G2443))</f>
        <v>0.43021027994949046</v>
      </c>
      <c r="I2443" s="10">
        <f t="shared" ca="1" si="356"/>
        <v>0.70929417466482514</v>
      </c>
      <c r="J2443" s="30">
        <f ca="1">_xlfn.BETA.INV(I2443,'Input Parameters'!$L$26,'Input Parameters'!$M$26,'Input Parameters'!$J$26,'Input Parameters'!$K$26)</f>
        <v>0.74554848417095054</v>
      </c>
      <c r="K2443" s="168">
        <f ca="1">('Input Parameters'!$E$27/'Input Parameters'!$E$38)^$J2443</f>
        <v>4.7584324193052606E-3</v>
      </c>
      <c r="L2443" s="69">
        <f ca="1">$H2443*$C2443*'Input Parameters'!$E$25*K2443</f>
        <v>0.69566873430834486</v>
      </c>
      <c r="M2443" s="24">
        <f t="shared" ca="1" si="357"/>
        <v>0.1454770912626705</v>
      </c>
      <c r="N2443" s="15">
        <f ca="1">_xlfn.NORM.INV(M2443,'Input Parameters'!$E$29,'Input Parameters'!$F$29)</f>
        <v>9.9894396928534093E-2</v>
      </c>
      <c r="O2443" s="8">
        <f t="shared" ca="1" si="358"/>
        <v>2.0215258038684514E-2</v>
      </c>
      <c r="P2443" s="30">
        <f ca="1">_xlfn.LOGNORM.INV(O2443,'Input Parameters'!$H$30,'Input Parameters'!$I$30)</f>
        <v>1.0191609629720455</v>
      </c>
      <c r="Q2443" s="10">
        <f t="shared" ca="1" si="359"/>
        <v>0.16977592380364748</v>
      </c>
      <c r="R2443" s="30">
        <f>IF('Input Parameters'!$E$32=0,0,_xlfn.BETA.INV(Q2443,'Input Parameters'!$L$32,'Input Parameters'!$M$32,'Input Parameters'!$J$32,'Input Parameters'!$K$32))</f>
        <v>0</v>
      </c>
      <c r="S2443" s="10">
        <f t="shared" ca="1" si="360"/>
        <v>0.8612407833381448</v>
      </c>
      <c r="T2443" s="26">
        <f ca="1">_xlfn.LOGNORM.INV(S2443,'Input Parameters'!$H$34,'Input Parameters'!$I$34)</f>
        <v>57.70577928543333</v>
      </c>
      <c r="U2443" s="10">
        <f t="shared" ca="1" si="361"/>
        <v>0.11282416592485078</v>
      </c>
      <c r="V2443" s="30">
        <f ca="1">_xlfn.BETA.INV(U2443,'Input Parameters'!$L$36,'Input Parameters'!$M$36,'Input Parameters'!$J$36,'Input Parameters'!$K$36)</f>
        <v>0.42464424470416029</v>
      </c>
      <c r="W2443" s="2">
        <f ca="1">N2443+(P2443-N2443)*(1-ERF((T2443-R2443)/(2*SQRT(L2443*'Input Parameters'!$E$38))))</f>
        <v>9.989531363502839E-2</v>
      </c>
      <c r="X2443">
        <f t="shared" ca="1" si="362"/>
        <v>1</v>
      </c>
      <c r="Y2443" s="7"/>
    </row>
    <row r="2444" spans="1:25" ht="15" customHeight="1" x14ac:dyDescent="0.25">
      <c r="A2444" s="139">
        <v>2437</v>
      </c>
      <c r="B2444" s="10">
        <f t="shared" ca="1" si="353"/>
        <v>0.79997133358840711</v>
      </c>
      <c r="C2444" s="60">
        <f ca="1">_xlfn.NORM.INV(B2444,'Input Parameters'!$E$15,'Input Parameters'!$F$15)</f>
        <v>316.57200098213968</v>
      </c>
      <c r="D2444" s="10">
        <f t="shared" ca="1" si="354"/>
        <v>0.41238194403954997</v>
      </c>
      <c r="E2444" s="62">
        <f ca="1">IF(_xlfn.NORM.INV(D2444,'Input Parameters'!$E$17,'Input Parameters'!$F$17)&lt;3500,3500,IF(_xlfn.NORM.INV(D2444,'Input Parameters'!$E$17,'Input Parameters'!$F$17)&gt;5500,5500,_xlfn.NORM.INV(D2444,'Input Parameters'!$E$17,'Input Parameters'!$F$17)))</f>
        <v>4645.0046216510455</v>
      </c>
      <c r="F2444" s="10">
        <f t="shared" ca="1" si="355"/>
        <v>0.36566832380360248</v>
      </c>
      <c r="G2444" s="64">
        <f ca="1">_xlfn.NORM.INV(F2444,'Input Parameters'!$E$20,'Input Parameters'!$F$20)</f>
        <v>280.34956816248467</v>
      </c>
      <c r="H2444" s="57">
        <f ca="1">EXP(E2444*(1/'Input Parameters'!$E$23-1/G2444))</f>
        <v>0.49093171232985772</v>
      </c>
      <c r="I2444" s="10">
        <f t="shared" ca="1" si="356"/>
        <v>0.45665879787628971</v>
      </c>
      <c r="J2444" s="30">
        <f ca="1">_xlfn.BETA.INV(I2444,'Input Parameters'!$L$26,'Input Parameters'!$M$26,'Input Parameters'!$J$26,'Input Parameters'!$K$26)</f>
        <v>0.64374340762163651</v>
      </c>
      <c r="K2444" s="168">
        <f ca="1">('Input Parameters'!$E$27/'Input Parameters'!$E$38)^$J2444</f>
        <v>9.8766019751272398E-3</v>
      </c>
      <c r="L2444" s="69">
        <f ca="1">$H2444*$C2444*'Input Parameters'!$E$25*K2444</f>
        <v>1.5349744122038729</v>
      </c>
      <c r="M2444" s="24">
        <f t="shared" ca="1" si="357"/>
        <v>0.58462517200117781</v>
      </c>
      <c r="N2444" s="15">
        <f ca="1">_xlfn.NORM.INV(M2444,'Input Parameters'!$E$29,'Input Parameters'!$F$29)</f>
        <v>0.1000213740205919</v>
      </c>
      <c r="O2444" s="8">
        <f t="shared" ca="1" si="358"/>
        <v>0.61652336774994387</v>
      </c>
      <c r="P2444" s="30">
        <f ca="1">_xlfn.LOGNORM.INV(O2444,'Input Parameters'!$H$30,'Input Parameters'!$I$30)</f>
        <v>3.0864959282513542</v>
      </c>
      <c r="Q2444" s="10">
        <f t="shared" ca="1" si="359"/>
        <v>0.94856417493523981</v>
      </c>
      <c r="R2444" s="30">
        <f>IF('Input Parameters'!$E$32=0,0,_xlfn.BETA.INV(Q2444,'Input Parameters'!$L$32,'Input Parameters'!$M$32,'Input Parameters'!$J$32,'Input Parameters'!$K$32))</f>
        <v>0</v>
      </c>
      <c r="S2444" s="10">
        <f t="shared" ca="1" si="360"/>
        <v>0.96700028763354473</v>
      </c>
      <c r="T2444" s="26">
        <f ca="1">_xlfn.LOGNORM.INV(S2444,'Input Parameters'!$H$34,'Input Parameters'!$I$34)</f>
        <v>63.374245538299263</v>
      </c>
      <c r="U2444" s="10">
        <f t="shared" ca="1" si="361"/>
        <v>0.88431035457539464</v>
      </c>
      <c r="V2444" s="30">
        <f ca="1">_xlfn.BETA.INV(U2444,'Input Parameters'!$L$36,'Input Parameters'!$M$36,'Input Parameters'!$J$36,'Input Parameters'!$K$36)</f>
        <v>0.78674093842015824</v>
      </c>
      <c r="W2444" s="2">
        <f ca="1">N2444+(P2444-N2444)*(1-ERF((T2444-R2444)/(2*SQRT(L2444*'Input Parameters'!$E$38))))</f>
        <v>0.10091149133363543</v>
      </c>
      <c r="X2444">
        <f t="shared" ca="1" si="362"/>
        <v>1</v>
      </c>
      <c r="Y2444" s="7"/>
    </row>
    <row r="2445" spans="1:25" ht="15" customHeight="1" x14ac:dyDescent="0.25">
      <c r="A2445" s="139">
        <v>2438</v>
      </c>
      <c r="B2445" s="10">
        <f t="shared" ca="1" si="353"/>
        <v>0.61913782372912163</v>
      </c>
      <c r="C2445" s="60">
        <f ca="1">_xlfn.NORM.INV(B2445,'Input Parameters'!$E$15,'Input Parameters'!$F$15)</f>
        <v>287.39958238289881</v>
      </c>
      <c r="D2445" s="10">
        <f t="shared" ca="1" si="354"/>
        <v>0.56130286624434067</v>
      </c>
      <c r="E2445" s="62">
        <f ca="1">IF(_xlfn.NORM.INV(D2445,'Input Parameters'!$E$17,'Input Parameters'!$F$17)&lt;3500,3500,IF(_xlfn.NORM.INV(D2445,'Input Parameters'!$E$17,'Input Parameters'!$F$17)&gt;5500,5500,_xlfn.NORM.INV(D2445,'Input Parameters'!$E$17,'Input Parameters'!$F$17)))</f>
        <v>4907.9912933688647</v>
      </c>
      <c r="F2445" s="10">
        <f t="shared" ca="1" si="355"/>
        <v>0.94411742962753065</v>
      </c>
      <c r="G2445" s="64">
        <f ca="1">_xlfn.NORM.INV(F2445,'Input Parameters'!$E$20,'Input Parameters'!$F$20)</f>
        <v>293.30507119818424</v>
      </c>
      <c r="H2445" s="57">
        <f ca="1">EXP(E2445*(1/'Input Parameters'!$E$23-1/G2445))</f>
        <v>1.0217866980528711</v>
      </c>
      <c r="I2445" s="10">
        <f t="shared" ca="1" si="356"/>
        <v>0.92081124930506786</v>
      </c>
      <c r="J2445" s="30">
        <f ca="1">_xlfn.BETA.INV(I2445,'Input Parameters'!$L$26,'Input Parameters'!$M$26,'Input Parameters'!$J$26,'Input Parameters'!$K$26)</f>
        <v>0.85305326926686487</v>
      </c>
      <c r="K2445" s="168">
        <f ca="1">('Input Parameters'!$E$27/'Input Parameters'!$E$38)^$J2445</f>
        <v>2.2007185328655398E-3</v>
      </c>
      <c r="L2445" s="69">
        <f ca="1">$H2445*$C2445*'Input Parameters'!$E$25*K2445</f>
        <v>0.64626535980089539</v>
      </c>
      <c r="M2445" s="24">
        <f t="shared" ca="1" si="357"/>
        <v>0.77395770927293361</v>
      </c>
      <c r="N2445" s="15">
        <f ca="1">_xlfn.NORM.INV(M2445,'Input Parameters'!$E$29,'Input Parameters'!$F$29)</f>
        <v>0.10007519442574257</v>
      </c>
      <c r="O2445" s="8">
        <f t="shared" ca="1" si="358"/>
        <v>0.66356438576005006</v>
      </c>
      <c r="P2445" s="30">
        <f ca="1">_xlfn.LOGNORM.INV(O2445,'Input Parameters'!$H$30,'Input Parameters'!$I$30)</f>
        <v>3.2755464588385861</v>
      </c>
      <c r="Q2445" s="10">
        <f t="shared" ca="1" si="359"/>
        <v>0.6715434621140669</v>
      </c>
      <c r="R2445" s="30">
        <f>IF('Input Parameters'!$E$32=0,0,_xlfn.BETA.INV(Q2445,'Input Parameters'!$L$32,'Input Parameters'!$M$32,'Input Parameters'!$J$32,'Input Parameters'!$K$32))</f>
        <v>0</v>
      </c>
      <c r="S2445" s="10">
        <f t="shared" ca="1" si="360"/>
        <v>0.2873405041196776</v>
      </c>
      <c r="T2445" s="26">
        <f ca="1">_xlfn.LOGNORM.INV(S2445,'Input Parameters'!$H$34,'Input Parameters'!$I$34)</f>
        <v>47.005734622510829</v>
      </c>
      <c r="U2445" s="10">
        <f t="shared" ca="1" si="361"/>
        <v>0.39552024919955875</v>
      </c>
      <c r="V2445" s="30">
        <f ca="1">_xlfn.BETA.INV(U2445,'Input Parameters'!$L$36,'Input Parameters'!$M$36,'Input Parameters'!$J$36,'Input Parameters'!$K$36)</f>
        <v>0.54657420229133935</v>
      </c>
      <c r="W2445" s="2">
        <f ca="1">N2445+(P2445-N2445)*(1-ERF((T2445-R2445)/(2*SQRT(L2445*'Input Parameters'!$E$38))))</f>
        <v>0.10018812021419449</v>
      </c>
      <c r="X2445">
        <f t="shared" ca="1" si="362"/>
        <v>1</v>
      </c>
      <c r="Y2445" s="7"/>
    </row>
    <row r="2446" spans="1:25" ht="15" customHeight="1" x14ac:dyDescent="0.25">
      <c r="A2446" s="139">
        <v>2439</v>
      </c>
      <c r="B2446" s="10">
        <f t="shared" ca="1" si="353"/>
        <v>0.72243959336524144</v>
      </c>
      <c r="C2446" s="60">
        <f ca="1">_xlfn.NORM.INV(B2446,'Input Parameters'!$E$15,'Input Parameters'!$F$15)</f>
        <v>302.94697493595237</v>
      </c>
      <c r="D2446" s="10">
        <f t="shared" ca="1" si="354"/>
        <v>0.50764103615977552</v>
      </c>
      <c r="E2446" s="62">
        <f ca="1">IF(_xlfn.NORM.INV(D2446,'Input Parameters'!$E$17,'Input Parameters'!$F$17)&lt;3500,3500,IF(_xlfn.NORM.INV(D2446,'Input Parameters'!$E$17,'Input Parameters'!$F$17)&gt;5500,5500,_xlfn.NORM.INV(D2446,'Input Parameters'!$E$17,'Input Parameters'!$F$17)))</f>
        <v>4813.4080859399382</v>
      </c>
      <c r="F2446" s="10">
        <f t="shared" ca="1" si="355"/>
        <v>0.26100773014710654</v>
      </c>
      <c r="G2446" s="64">
        <f ca="1">_xlfn.NORM.INV(F2446,'Input Parameters'!$E$20,'Input Parameters'!$F$20)</f>
        <v>278.36038044356354</v>
      </c>
      <c r="H2446" s="57">
        <f ca="1">EXP(E2446*(1/'Input Parameters'!$E$23-1/G2446))</f>
        <v>0.42318871270442887</v>
      </c>
      <c r="I2446" s="10">
        <f t="shared" ca="1" si="356"/>
        <v>0.91664298725536286</v>
      </c>
      <c r="J2446" s="30">
        <f ca="1">_xlfn.BETA.INV(I2446,'Input Parameters'!$L$26,'Input Parameters'!$M$26,'Input Parameters'!$J$26,'Input Parameters'!$K$26)</f>
        <v>0.85010686494269327</v>
      </c>
      <c r="K2446" s="168">
        <f ca="1">('Input Parameters'!$E$27/'Input Parameters'!$E$38)^$J2446</f>
        <v>2.2477248820268934E-3</v>
      </c>
      <c r="L2446" s="69">
        <f ca="1">$H2446*$C2446*'Input Parameters'!$E$25*K2446</f>
        <v>0.28816673713303581</v>
      </c>
      <c r="M2446" s="24">
        <f t="shared" ca="1" si="357"/>
        <v>0.4622331050351064</v>
      </c>
      <c r="N2446" s="15">
        <f ca="1">_xlfn.NORM.INV(M2446,'Input Parameters'!$E$29,'Input Parameters'!$F$29)</f>
        <v>9.9990519058701016E-2</v>
      </c>
      <c r="O2446" s="8">
        <f t="shared" ca="1" si="358"/>
        <v>0.29971859902344444</v>
      </c>
      <c r="P2446" s="30">
        <f ca="1">_xlfn.LOGNORM.INV(O2446,'Input Parameters'!$H$30,'Input Parameters'!$I$30)</f>
        <v>2.0937179740352052</v>
      </c>
      <c r="Q2446" s="10">
        <f t="shared" ca="1" si="359"/>
        <v>0.60626495100913569</v>
      </c>
      <c r="R2446" s="30">
        <f>IF('Input Parameters'!$E$32=0,0,_xlfn.BETA.INV(Q2446,'Input Parameters'!$L$32,'Input Parameters'!$M$32,'Input Parameters'!$J$32,'Input Parameters'!$K$32))</f>
        <v>0</v>
      </c>
      <c r="S2446" s="10">
        <f t="shared" ca="1" si="360"/>
        <v>0.39828538199950292</v>
      </c>
      <c r="T2446" s="26">
        <f ca="1">_xlfn.LOGNORM.INV(S2446,'Input Parameters'!$H$34,'Input Parameters'!$I$34)</f>
        <v>48.815389340061493</v>
      </c>
      <c r="U2446" s="10">
        <f t="shared" ca="1" si="361"/>
        <v>0.1498801889080339</v>
      </c>
      <c r="V2446" s="30">
        <f ca="1">_xlfn.BETA.INV(U2446,'Input Parameters'!$L$36,'Input Parameters'!$M$36,'Input Parameters'!$J$36,'Input Parameters'!$K$36)</f>
        <v>0.44486598386010545</v>
      </c>
      <c r="W2446" s="2">
        <f ca="1">N2446+(P2446-N2446)*(1-ERF((T2446-R2446)/(2*SQRT(L2446*'Input Parameters'!$E$38))))</f>
        <v>9.9990519312888895E-2</v>
      </c>
      <c r="X2446">
        <f t="shared" ca="1" si="362"/>
        <v>1</v>
      </c>
      <c r="Y2446" s="7"/>
    </row>
    <row r="2447" spans="1:25" ht="15" customHeight="1" x14ac:dyDescent="0.25">
      <c r="A2447" s="139">
        <v>2440</v>
      </c>
      <c r="B2447" s="10">
        <f t="shared" ca="1" si="353"/>
        <v>0.51709992540343053</v>
      </c>
      <c r="C2447" s="60">
        <f ca="1">_xlfn.NORM.INV(B2447,'Input Parameters'!$E$15,'Input Parameters'!$F$15)</f>
        <v>273.29081365029492</v>
      </c>
      <c r="D2447" s="10">
        <f t="shared" ca="1" si="354"/>
        <v>0.1333751423982803</v>
      </c>
      <c r="E2447" s="62">
        <f ca="1">IF(_xlfn.NORM.INV(D2447,'Input Parameters'!$E$17,'Input Parameters'!$F$17)&lt;3500,3500,IF(_xlfn.NORM.INV(D2447,'Input Parameters'!$E$17,'Input Parameters'!$F$17)&gt;5500,5500,_xlfn.NORM.INV(D2447,'Input Parameters'!$E$17,'Input Parameters'!$F$17)))</f>
        <v>4022.5958032026024</v>
      </c>
      <c r="F2447" s="10">
        <f t="shared" ca="1" si="355"/>
        <v>0.58830828074762243</v>
      </c>
      <c r="G2447" s="64">
        <f ca="1">_xlfn.NORM.INV(F2447,'Input Parameters'!$E$20,'Input Parameters'!$F$20)</f>
        <v>284.14540912329431</v>
      </c>
      <c r="H2447" s="57">
        <f ca="1">EXP(E2447*(1/'Input Parameters'!$E$23-1/G2447))</f>
        <v>0.6541356451423862</v>
      </c>
      <c r="I2447" s="10">
        <f t="shared" ca="1" si="356"/>
        <v>0.41083976898806562</v>
      </c>
      <c r="J2447" s="30">
        <f ca="1">_xlfn.BETA.INV(I2447,'Input Parameters'!$L$26,'Input Parameters'!$M$26,'Input Parameters'!$J$26,'Input Parameters'!$K$26)</f>
        <v>0.62455098648829066</v>
      </c>
      <c r="K2447" s="168">
        <f ca="1">('Input Parameters'!$E$27/'Input Parameters'!$E$38)^$J2447</f>
        <v>1.1334330481001787E-2</v>
      </c>
      <c r="L2447" s="69">
        <f ca="1">$H2447*$C2447*'Input Parameters'!$E$25*K2447</f>
        <v>2.0262299032712221</v>
      </c>
      <c r="M2447" s="24">
        <f t="shared" ca="1" si="357"/>
        <v>0.94234045909544895</v>
      </c>
      <c r="N2447" s="15">
        <f ca="1">_xlfn.NORM.INV(M2447,'Input Parameters'!$E$29,'Input Parameters'!$F$29)</f>
        <v>0.1001574728693152</v>
      </c>
      <c r="O2447" s="8">
        <f t="shared" ca="1" si="358"/>
        <v>0.74330461799278114</v>
      </c>
      <c r="P2447" s="30">
        <f ca="1">_xlfn.LOGNORM.INV(O2447,'Input Parameters'!$H$30,'Input Parameters'!$I$30)</f>
        <v>3.6538192919346404</v>
      </c>
      <c r="Q2447" s="10">
        <f t="shared" ca="1" si="359"/>
        <v>0.8359117770882446</v>
      </c>
      <c r="R2447" s="30">
        <f>IF('Input Parameters'!$E$32=0,0,_xlfn.BETA.INV(Q2447,'Input Parameters'!$L$32,'Input Parameters'!$M$32,'Input Parameters'!$J$32,'Input Parameters'!$K$32))</f>
        <v>0</v>
      </c>
      <c r="S2447" s="10">
        <f t="shared" ca="1" si="360"/>
        <v>0.58048177833284365</v>
      </c>
      <c r="T2447" s="26">
        <f ca="1">_xlfn.LOGNORM.INV(S2447,'Input Parameters'!$H$34,'Input Parameters'!$I$34)</f>
        <v>51.698908879373533</v>
      </c>
      <c r="U2447" s="10">
        <f t="shared" ca="1" si="361"/>
        <v>0.94181366150540502</v>
      </c>
      <c r="V2447" s="30">
        <f ca="1">_xlfn.BETA.INV(U2447,'Input Parameters'!$L$36,'Input Parameters'!$M$36,'Input Parameters'!$J$36,'Input Parameters'!$K$36)</f>
        <v>0.85536968225484755</v>
      </c>
      <c r="W2447" s="2">
        <f ca="1">N2447+(P2447-N2447)*(1-ERF((T2447-R2447)/(2*SQRT(L2447*'Input Parameters'!$E$38))))</f>
        <v>0.13649013080275482</v>
      </c>
      <c r="X2447">
        <f t="shared" ca="1" si="362"/>
        <v>1</v>
      </c>
      <c r="Y2447" s="7"/>
    </row>
    <row r="2448" spans="1:25" ht="15" customHeight="1" x14ac:dyDescent="0.25">
      <c r="A2448" s="139">
        <v>2441</v>
      </c>
      <c r="B2448" s="10">
        <f t="shared" ca="1" si="353"/>
        <v>0.72140747451094756</v>
      </c>
      <c r="C2448" s="60">
        <f ca="1">_xlfn.NORM.INV(B2448,'Input Parameters'!$E$15,'Input Parameters'!$F$15)</f>
        <v>302.78025465545323</v>
      </c>
      <c r="D2448" s="10">
        <f t="shared" ca="1" si="354"/>
        <v>0.48531210984070305</v>
      </c>
      <c r="E2448" s="62">
        <f ca="1">IF(_xlfn.NORM.INV(D2448,'Input Parameters'!$E$17,'Input Parameters'!$F$17)&lt;3500,3500,IF(_xlfn.NORM.INV(D2448,'Input Parameters'!$E$17,'Input Parameters'!$F$17)&gt;5500,5500,_xlfn.NORM.INV(D2448,'Input Parameters'!$E$17,'Input Parameters'!$F$17)))</f>
        <v>4774.2222183950607</v>
      </c>
      <c r="F2448" s="10">
        <f t="shared" ca="1" si="355"/>
        <v>0.88002590331984121</v>
      </c>
      <c r="G2448" s="64">
        <f ca="1">_xlfn.NORM.INV(F2448,'Input Parameters'!$E$20,'Input Parameters'!$F$20)</f>
        <v>290.52327915845217</v>
      </c>
      <c r="H2448" s="57">
        <f ca="1">EXP(E2448*(1/'Input Parameters'!$E$23-1/G2448))</f>
        <v>0.87381042103035123</v>
      </c>
      <c r="I2448" s="10">
        <f t="shared" ca="1" si="356"/>
        <v>0.24189647497041311</v>
      </c>
      <c r="J2448" s="30">
        <f ca="1">_xlfn.BETA.INV(I2448,'Input Parameters'!$L$26,'Input Parameters'!$M$26,'Input Parameters'!$J$26,'Input Parameters'!$K$26)</f>
        <v>0.5441685883506947</v>
      </c>
      <c r="K2448" s="168">
        <f ca="1">('Input Parameters'!$E$27/'Input Parameters'!$E$38)^$J2448</f>
        <v>2.0174533014532973E-2</v>
      </c>
      <c r="L2448" s="69">
        <f ca="1">$H2448*$C2448*'Input Parameters'!$E$25*K2448</f>
        <v>5.337627479286204</v>
      </c>
      <c r="M2448" s="24">
        <f t="shared" ca="1" si="357"/>
        <v>0.88150508666883209</v>
      </c>
      <c r="N2448" s="15">
        <f ca="1">_xlfn.NORM.INV(M2448,'Input Parameters'!$E$29,'Input Parameters'!$F$29)</f>
        <v>0.10011825442293927</v>
      </c>
      <c r="O2448" s="8">
        <f t="shared" ca="1" si="358"/>
        <v>0.95344452681487946</v>
      </c>
      <c r="P2448" s="30">
        <f ca="1">_xlfn.LOGNORM.INV(O2448,'Input Parameters'!$H$30,'Input Parameters'!$I$30)</f>
        <v>5.9314421780871172</v>
      </c>
      <c r="Q2448" s="10">
        <f t="shared" ca="1" si="359"/>
        <v>0.14753673579436277</v>
      </c>
      <c r="R2448" s="30">
        <f>IF('Input Parameters'!$E$32=0,0,_xlfn.BETA.INV(Q2448,'Input Parameters'!$L$32,'Input Parameters'!$M$32,'Input Parameters'!$J$32,'Input Parameters'!$K$32))</f>
        <v>0</v>
      </c>
      <c r="S2448" s="10">
        <f t="shared" ca="1" si="360"/>
        <v>0.74757044934337225</v>
      </c>
      <c r="T2448" s="26">
        <f ca="1">_xlfn.LOGNORM.INV(S2448,'Input Parameters'!$H$34,'Input Parameters'!$I$34)</f>
        <v>54.772013072878202</v>
      </c>
      <c r="U2448" s="10">
        <f t="shared" ca="1" si="361"/>
        <v>0.1075082085241299</v>
      </c>
      <c r="V2448" s="30">
        <f ca="1">_xlfn.BETA.INV(U2448,'Input Parameters'!$L$36,'Input Parameters'!$M$36,'Input Parameters'!$J$36,'Input Parameters'!$K$36)</f>
        <v>0.42147408209690052</v>
      </c>
      <c r="W2448" s="2">
        <f ca="1">N2448+(P2448-N2448)*(1-ERF((T2448-R2448)/(2*SQRT(L2448*'Input Parameters'!$E$38))))</f>
        <v>0.6463148773431252</v>
      </c>
      <c r="X2448">
        <f t="shared" ca="1" si="362"/>
        <v>0</v>
      </c>
      <c r="Y2448" s="7"/>
    </row>
    <row r="2449" spans="1:25" ht="15" customHeight="1" x14ac:dyDescent="0.25">
      <c r="A2449" s="139">
        <v>2442</v>
      </c>
      <c r="B2449" s="10">
        <f t="shared" ca="1" si="353"/>
        <v>0.11599925861097427</v>
      </c>
      <c r="C2449" s="60">
        <f ca="1">_xlfn.NORM.INV(B2449,'Input Parameters'!$E$15,'Input Parameters'!$F$15)</f>
        <v>206.19376018062391</v>
      </c>
      <c r="D2449" s="10">
        <f t="shared" ca="1" si="354"/>
        <v>0.75403735804082939</v>
      </c>
      <c r="E2449" s="62">
        <f ca="1">IF(_xlfn.NORM.INV(D2449,'Input Parameters'!$E$17,'Input Parameters'!$F$17)&lt;3500,3500,IF(_xlfn.NORM.INV(D2449,'Input Parameters'!$E$17,'Input Parameters'!$F$17)&gt;5500,5500,_xlfn.NORM.INV(D2449,'Input Parameters'!$E$17,'Input Parameters'!$F$17)))</f>
        <v>5281.0749079448105</v>
      </c>
      <c r="F2449" s="10">
        <f t="shared" ca="1" si="355"/>
        <v>0.79605774229180615</v>
      </c>
      <c r="G2449" s="64">
        <f ca="1">_xlfn.NORM.INV(F2449,'Input Parameters'!$E$20,'Input Parameters'!$F$20)</f>
        <v>288.19506846019414</v>
      </c>
      <c r="H2449" s="57">
        <f ca="1">EXP(E2449*(1/'Input Parameters'!$E$23-1/G2449))</f>
        <v>0.74374010382857814</v>
      </c>
      <c r="I2449" s="10">
        <f t="shared" ca="1" si="356"/>
        <v>0.35377873672494531</v>
      </c>
      <c r="J2449" s="30">
        <f ca="1">_xlfn.BETA.INV(I2449,'Input Parameters'!$L$26,'Input Parameters'!$M$26,'Input Parameters'!$J$26,'Input Parameters'!$K$26)</f>
        <v>0.59951357632989111</v>
      </c>
      <c r="K2449" s="168">
        <f ca="1">('Input Parameters'!$E$27/'Input Parameters'!$E$38)^$J2449</f>
        <v>1.3564148245862395E-2</v>
      </c>
      <c r="L2449" s="69">
        <f ca="1">$H2449*$C2449*'Input Parameters'!$E$25*K2449</f>
        <v>2.0801241027458492</v>
      </c>
      <c r="M2449" s="24">
        <f t="shared" ca="1" si="357"/>
        <v>1.6941147439318405E-2</v>
      </c>
      <c r="N2449" s="15">
        <f ca="1">_xlfn.NORM.INV(M2449,'Input Parameters'!$E$29,'Input Parameters'!$F$29)</f>
        <v>9.978785302964957E-2</v>
      </c>
      <c r="O2449" s="8">
        <f t="shared" ca="1" si="358"/>
        <v>0.37593663834491076</v>
      </c>
      <c r="P2449" s="30">
        <f ca="1">_xlfn.LOGNORM.INV(O2449,'Input Parameters'!$H$30,'Input Parameters'!$I$30)</f>
        <v>2.3110171995619035</v>
      </c>
      <c r="Q2449" s="10">
        <f t="shared" ca="1" si="359"/>
        <v>0.64749613247391513</v>
      </c>
      <c r="R2449" s="30">
        <f>IF('Input Parameters'!$E$32=0,0,_xlfn.BETA.INV(Q2449,'Input Parameters'!$L$32,'Input Parameters'!$M$32,'Input Parameters'!$J$32,'Input Parameters'!$K$32))</f>
        <v>0</v>
      </c>
      <c r="S2449" s="10">
        <f t="shared" ca="1" si="360"/>
        <v>0.39249178897177917</v>
      </c>
      <c r="T2449" s="26">
        <f ca="1">_xlfn.LOGNORM.INV(S2449,'Input Parameters'!$H$34,'Input Parameters'!$I$34)</f>
        <v>48.724040915037342</v>
      </c>
      <c r="U2449" s="10">
        <f t="shared" ca="1" si="361"/>
        <v>0.67369127614247304</v>
      </c>
      <c r="V2449" s="30">
        <f ca="1">_xlfn.BETA.INV(U2449,'Input Parameters'!$L$36,'Input Parameters'!$M$36,'Input Parameters'!$J$36,'Input Parameters'!$K$36)</f>
        <v>0.65732612367469168</v>
      </c>
      <c r="W2449" s="2">
        <f ca="1">N2449+(P2449-N2449)*(1-ERF((T2449-R2449)/(2*SQRT(L2449*'Input Parameters'!$E$38))))</f>
        <v>0.13716319604495519</v>
      </c>
      <c r="X2449">
        <f t="shared" ca="1" si="362"/>
        <v>1</v>
      </c>
      <c r="Y2449" s="7"/>
    </row>
    <row r="2450" spans="1:25" ht="15" customHeight="1" x14ac:dyDescent="0.25">
      <c r="A2450" s="139">
        <v>2443</v>
      </c>
      <c r="B2450" s="10">
        <f t="shared" ca="1" si="353"/>
        <v>0.51535181213377868</v>
      </c>
      <c r="C2450" s="60">
        <f ca="1">_xlfn.NORM.INV(B2450,'Input Parameters'!$E$15,'Input Parameters'!$F$15)</f>
        <v>273.05314823867343</v>
      </c>
      <c r="D2450" s="10">
        <f t="shared" ca="1" si="354"/>
        <v>0.38314883318979365</v>
      </c>
      <c r="E2450" s="62">
        <f ca="1">IF(_xlfn.NORM.INV(D2450,'Input Parameters'!$E$17,'Input Parameters'!$F$17)&lt;3500,3500,IF(_xlfn.NORM.INV(D2450,'Input Parameters'!$E$17,'Input Parameters'!$F$17)&gt;5500,5500,_xlfn.NORM.INV(D2450,'Input Parameters'!$E$17,'Input Parameters'!$F$17)))</f>
        <v>4591.9451864319017</v>
      </c>
      <c r="F2450" s="10">
        <f t="shared" ca="1" si="355"/>
        <v>0.97410187256726222</v>
      </c>
      <c r="G2450" s="64">
        <f ca="1">_xlfn.NORM.INV(F2450,'Input Parameters'!$E$20,'Input Parameters'!$F$20)</f>
        <v>295.6803157732715</v>
      </c>
      <c r="H2450" s="57">
        <f ca="1">EXP(E2450*(1/'Input Parameters'!$E$23-1/G2450))</f>
        <v>1.1571161456224792</v>
      </c>
      <c r="I2450" s="10">
        <f t="shared" ca="1" si="356"/>
        <v>0.89447434081142552</v>
      </c>
      <c r="J2450" s="30">
        <f ca="1">_xlfn.BETA.INV(I2450,'Input Parameters'!$L$26,'Input Parameters'!$M$26,'Input Parameters'!$J$26,'Input Parameters'!$K$26)</f>
        <v>0.83555825320727517</v>
      </c>
      <c r="K2450" s="168">
        <f ca="1">('Input Parameters'!$E$27/'Input Parameters'!$E$38)^$J2450</f>
        <v>2.4949684372075421E-3</v>
      </c>
      <c r="L2450" s="69">
        <f ca="1">$H2450*$C2450*'Input Parameters'!$E$25*K2450</f>
        <v>0.78829577267079887</v>
      </c>
      <c r="M2450" s="24">
        <f t="shared" ca="1" si="357"/>
        <v>9.4344235434588364E-2</v>
      </c>
      <c r="N2450" s="15">
        <f ca="1">_xlfn.NORM.INV(M2450,'Input Parameters'!$E$29,'Input Parameters'!$F$29)</f>
        <v>9.9868553114037001E-2</v>
      </c>
      <c r="O2450" s="8">
        <f t="shared" ca="1" si="358"/>
        <v>0.94912573578971549</v>
      </c>
      <c r="P2450" s="30">
        <f ca="1">_xlfn.LOGNORM.INV(O2450,'Input Parameters'!$H$30,'Input Parameters'!$I$30)</f>
        <v>5.8127918625215367</v>
      </c>
      <c r="Q2450" s="10">
        <f t="shared" ca="1" si="359"/>
        <v>0.21199812806589535</v>
      </c>
      <c r="R2450" s="30">
        <f>IF('Input Parameters'!$E$32=0,0,_xlfn.BETA.INV(Q2450,'Input Parameters'!$L$32,'Input Parameters'!$M$32,'Input Parameters'!$J$32,'Input Parameters'!$K$32))</f>
        <v>0</v>
      </c>
      <c r="S2450" s="10">
        <f t="shared" ca="1" si="360"/>
        <v>0.68701087227269408</v>
      </c>
      <c r="T2450" s="26">
        <f ca="1">_xlfn.LOGNORM.INV(S2450,'Input Parameters'!$H$34,'Input Parameters'!$I$34)</f>
        <v>53.561615108910893</v>
      </c>
      <c r="U2450" s="10">
        <f t="shared" ca="1" si="361"/>
        <v>0.10135094698767222</v>
      </c>
      <c r="V2450" s="30">
        <f ca="1">_xlfn.BETA.INV(U2450,'Input Parameters'!$L$36,'Input Parameters'!$M$36,'Input Parameters'!$J$36,'Input Parameters'!$K$36)</f>
        <v>0.41769432873492779</v>
      </c>
      <c r="W2450" s="2">
        <f ca="1">N2450+(P2450-N2450)*(1-ERF((T2450-R2450)/(2*SQRT(L2450*'Input Parameters'!$E$38))))</f>
        <v>9.9982379370144203E-2</v>
      </c>
      <c r="X2450">
        <f t="shared" ca="1" si="362"/>
        <v>1</v>
      </c>
      <c r="Y2450" s="7"/>
    </row>
    <row r="2451" spans="1:25" ht="15" customHeight="1" x14ac:dyDescent="0.25">
      <c r="A2451" s="139">
        <v>2444</v>
      </c>
      <c r="B2451" s="10">
        <f t="shared" ca="1" si="353"/>
        <v>0.32147922291123976</v>
      </c>
      <c r="C2451" s="60">
        <f ca="1">_xlfn.NORM.INV(B2451,'Input Parameters'!$E$15,'Input Parameters'!$F$15)</f>
        <v>245.84494316748226</v>
      </c>
      <c r="D2451" s="10">
        <f t="shared" ca="1" si="354"/>
        <v>3.9750866971704379E-2</v>
      </c>
      <c r="E2451" s="62">
        <f ca="1">IF(_xlfn.NORM.INV(D2451,'Input Parameters'!$E$17,'Input Parameters'!$F$17)&lt;3500,3500,IF(_xlfn.NORM.INV(D2451,'Input Parameters'!$E$17,'Input Parameters'!$F$17)&gt;5500,5500,_xlfn.NORM.INV(D2451,'Input Parameters'!$E$17,'Input Parameters'!$F$17)))</f>
        <v>3572.4908707795821</v>
      </c>
      <c r="F2451" s="10">
        <f t="shared" ca="1" si="355"/>
        <v>0.84998431083692561</v>
      </c>
      <c r="G2451" s="64">
        <f ca="1">_xlfn.NORM.INV(F2451,'Input Parameters'!$E$20,'Input Parameters'!$F$20)</f>
        <v>289.59365288494081</v>
      </c>
      <c r="H2451" s="57">
        <f ca="1">EXP(E2451*(1/'Input Parameters'!$E$23-1/G2451))</f>
        <v>0.86900036669703906</v>
      </c>
      <c r="I2451" s="10">
        <f t="shared" ca="1" si="356"/>
        <v>0.45505430858330254</v>
      </c>
      <c r="J2451" s="30">
        <f ca="1">_xlfn.BETA.INV(I2451,'Input Parameters'!$L$26,'Input Parameters'!$M$26,'Input Parameters'!$J$26,'Input Parameters'!$K$26)</f>
        <v>0.64308175651203547</v>
      </c>
      <c r="K2451" s="168">
        <f ca="1">('Input Parameters'!$E$27/'Input Parameters'!$E$38)^$J2451</f>
        <v>9.9235881254077802E-3</v>
      </c>
      <c r="L2451" s="69">
        <f ca="1">$H2451*$C2451*'Input Parameters'!$E$25*K2451</f>
        <v>2.1200688747351299</v>
      </c>
      <c r="M2451" s="24">
        <f t="shared" ca="1" si="357"/>
        <v>0.26015429057380557</v>
      </c>
      <c r="N2451" s="15">
        <f ca="1">_xlfn.NORM.INV(M2451,'Input Parameters'!$E$29,'Input Parameters'!$F$29)</f>
        <v>9.9935713019115358E-2</v>
      </c>
      <c r="O2451" s="8">
        <f t="shared" ca="1" si="358"/>
        <v>0.17041983016921747</v>
      </c>
      <c r="P2451" s="30">
        <f ca="1">_xlfn.LOGNORM.INV(O2451,'Input Parameters'!$H$30,'Input Parameters'!$I$30)</f>
        <v>1.7110279394597177</v>
      </c>
      <c r="Q2451" s="10">
        <f t="shared" ca="1" si="359"/>
        <v>0.337400895495092</v>
      </c>
      <c r="R2451" s="30">
        <f>IF('Input Parameters'!$E$32=0,0,_xlfn.BETA.INV(Q2451,'Input Parameters'!$L$32,'Input Parameters'!$M$32,'Input Parameters'!$J$32,'Input Parameters'!$K$32))</f>
        <v>0</v>
      </c>
      <c r="S2451" s="10">
        <f t="shared" ca="1" si="360"/>
        <v>3.3236048075772406E-2</v>
      </c>
      <c r="T2451" s="26">
        <f ca="1">_xlfn.LOGNORM.INV(S2451,'Input Parameters'!$H$34,'Input Parameters'!$I$34)</f>
        <v>40.110153888041282</v>
      </c>
      <c r="U2451" s="10">
        <f t="shared" ca="1" si="361"/>
        <v>3.1483886957239582E-2</v>
      </c>
      <c r="V2451" s="30">
        <f ca="1">_xlfn.BETA.INV(U2451,'Input Parameters'!$L$36,'Input Parameters'!$M$36,'Input Parameters'!$J$36,'Input Parameters'!$K$36)</f>
        <v>0.35889492775018406</v>
      </c>
      <c r="W2451" s="2">
        <f ca="1">N2451+(P2451-N2451)*(1-ERF((T2451-R2451)/(2*SQRT(L2451*'Input Parameters'!$E$38))))</f>
        <v>0.18279123952951729</v>
      </c>
      <c r="X2451">
        <f t="shared" ca="1" si="362"/>
        <v>1</v>
      </c>
      <c r="Y2451" s="7"/>
    </row>
    <row r="2452" spans="1:25" ht="15" customHeight="1" x14ac:dyDescent="0.25">
      <c r="A2452" s="139">
        <v>2445</v>
      </c>
      <c r="B2452" s="10">
        <f t="shared" ca="1" si="353"/>
        <v>0.96719567500808545</v>
      </c>
      <c r="C2452" s="60">
        <f ca="1">_xlfn.NORM.INV(B2452,'Input Parameters'!$E$15,'Input Parameters'!$F$15)</f>
        <v>370.74209721195643</v>
      </c>
      <c r="D2452" s="10">
        <f t="shared" ca="1" si="354"/>
        <v>0.35372790192054215</v>
      </c>
      <c r="E2452" s="62">
        <f ca="1">IF(_xlfn.NORM.INV(D2452,'Input Parameters'!$E$17,'Input Parameters'!$F$17)&lt;3500,3500,IF(_xlfn.NORM.INV(D2452,'Input Parameters'!$E$17,'Input Parameters'!$F$17)&gt;5500,5500,_xlfn.NORM.INV(D2452,'Input Parameters'!$E$17,'Input Parameters'!$F$17)))</f>
        <v>4537.3073559212953</v>
      </c>
      <c r="F2452" s="10">
        <f t="shared" ca="1" si="355"/>
        <v>0.75453606102467363</v>
      </c>
      <c r="G2452" s="64">
        <f ca="1">_xlfn.NORM.INV(F2452,'Input Parameters'!$E$20,'Input Parameters'!$F$20)</f>
        <v>287.26518629792292</v>
      </c>
      <c r="H2452" s="57">
        <f ca="1">EXP(E2452*(1/'Input Parameters'!$E$23-1/G2452))</f>
        <v>0.73687995722534705</v>
      </c>
      <c r="I2452" s="10">
        <f t="shared" ca="1" si="356"/>
        <v>0.27740320442387512</v>
      </c>
      <c r="J2452" s="30">
        <f ca="1">_xlfn.BETA.INV(I2452,'Input Parameters'!$L$26,'Input Parameters'!$M$26,'Input Parameters'!$J$26,'Input Parameters'!$K$26)</f>
        <v>0.56294420521444721</v>
      </c>
      <c r="K2452" s="168">
        <f ca="1">('Input Parameters'!$E$27/'Input Parameters'!$E$38)^$J2452</f>
        <v>1.7632488208094717E-2</v>
      </c>
      <c r="L2452" s="69">
        <f ca="1">$H2452*$C2452*'Input Parameters'!$E$25*K2452</f>
        <v>4.8170621371539459</v>
      </c>
      <c r="M2452" s="24">
        <f t="shared" ca="1" si="357"/>
        <v>0.62214107755803938</v>
      </c>
      <c r="N2452" s="15">
        <f ca="1">_xlfn.NORM.INV(M2452,'Input Parameters'!$E$29,'Input Parameters'!$F$29)</f>
        <v>0.10003111088875805</v>
      </c>
      <c r="O2452" s="8">
        <f t="shared" ca="1" si="358"/>
        <v>0.95934704231145929</v>
      </c>
      <c r="P2452" s="30">
        <f ca="1">_xlfn.LOGNORM.INV(O2452,'Input Parameters'!$H$30,'Input Parameters'!$I$30)</f>
        <v>6.1133508193672821</v>
      </c>
      <c r="Q2452" s="10">
        <f t="shared" ca="1" si="359"/>
        <v>0.92261023325625979</v>
      </c>
      <c r="R2452" s="30">
        <f>IF('Input Parameters'!$E$32=0,0,_xlfn.BETA.INV(Q2452,'Input Parameters'!$L$32,'Input Parameters'!$M$32,'Input Parameters'!$J$32,'Input Parameters'!$K$32))</f>
        <v>0</v>
      </c>
      <c r="S2452" s="10">
        <f t="shared" ca="1" si="360"/>
        <v>0.48255947306189184</v>
      </c>
      <c r="T2452" s="26">
        <f ca="1">_xlfn.LOGNORM.INV(S2452,'Input Parameters'!$H$34,'Input Parameters'!$I$34)</f>
        <v>50.133982866952508</v>
      </c>
      <c r="U2452" s="10">
        <f t="shared" ca="1" si="361"/>
        <v>0.74598872303734387</v>
      </c>
      <c r="V2452" s="30">
        <f ca="1">_xlfn.BETA.INV(U2452,'Input Parameters'!$L$36,'Input Parameters'!$M$36,'Input Parameters'!$J$36,'Input Parameters'!$K$36)</f>
        <v>0.69277629280357034</v>
      </c>
      <c r="W2452" s="2">
        <f ca="1">N2452+(P2452-N2452)*(1-ERF((T2452-R2452)/(2*SQRT(L2452*'Input Parameters'!$E$38))))</f>
        <v>0.73905196883990387</v>
      </c>
      <c r="X2452">
        <f t="shared" ca="1" si="362"/>
        <v>0</v>
      </c>
      <c r="Y2452" s="7"/>
    </row>
    <row r="2453" spans="1:25" ht="15" customHeight="1" x14ac:dyDescent="0.25">
      <c r="A2453" s="139">
        <v>2446</v>
      </c>
      <c r="B2453" s="10">
        <f t="shared" ca="1" si="353"/>
        <v>0.26172137110746796</v>
      </c>
      <c r="C2453" s="60">
        <f ca="1">_xlfn.NORM.INV(B2453,'Input Parameters'!$E$15,'Input Parameters'!$F$15)</f>
        <v>236.38920959830989</v>
      </c>
      <c r="D2453" s="10">
        <f t="shared" ca="1" si="354"/>
        <v>0.37708551806234569</v>
      </c>
      <c r="E2453" s="62">
        <f ca="1">IF(_xlfn.NORM.INV(D2453,'Input Parameters'!$E$17,'Input Parameters'!$F$17)&lt;3500,3500,IF(_xlfn.NORM.INV(D2453,'Input Parameters'!$E$17,'Input Parameters'!$F$17)&gt;5500,5500,_xlfn.NORM.INV(D2453,'Input Parameters'!$E$17,'Input Parameters'!$F$17)))</f>
        <v>4580.7989921439284</v>
      </c>
      <c r="F2453" s="10">
        <f t="shared" ca="1" si="355"/>
        <v>2.4824796839387875E-2</v>
      </c>
      <c r="G2453" s="64">
        <f ca="1">_xlfn.NORM.INV(F2453,'Input Parameters'!$E$20,'Input Parameters'!$F$20)</f>
        <v>269.49809717486045</v>
      </c>
      <c r="H2453" s="57">
        <f ca="1">EXP(E2453*(1/'Input Parameters'!$E$23-1/G2453))</f>
        <v>0.2567793877463484</v>
      </c>
      <c r="I2453" s="10">
        <f t="shared" ca="1" si="356"/>
        <v>0.93389874210838064</v>
      </c>
      <c r="J2453" s="30">
        <f ca="1">_xlfn.BETA.INV(I2453,'Input Parameters'!$L$26,'Input Parameters'!$M$26,'Input Parameters'!$J$26,'Input Parameters'!$K$26)</f>
        <v>0.86287187941447574</v>
      </c>
      <c r="K2453" s="168">
        <f ca="1">('Input Parameters'!$E$27/'Input Parameters'!$E$38)^$J2453</f>
        <v>2.0510560134771134E-3</v>
      </c>
      <c r="L2453" s="69">
        <f ca="1">$H2453*$C2453*'Input Parameters'!$E$25*K2453</f>
        <v>0.12449884673417355</v>
      </c>
      <c r="M2453" s="24">
        <f t="shared" ca="1" si="357"/>
        <v>0.50032357403613648</v>
      </c>
      <c r="N2453" s="15">
        <f ca="1">_xlfn.NORM.INV(M2453,'Input Parameters'!$E$29,'Input Parameters'!$F$29)</f>
        <v>0.10000008110799169</v>
      </c>
      <c r="O2453" s="8">
        <f t="shared" ca="1" si="358"/>
        <v>0.15325325430667003</v>
      </c>
      <c r="P2453" s="30">
        <f ca="1">_xlfn.LOGNORM.INV(O2453,'Input Parameters'!$H$30,'Input Parameters'!$I$30)</f>
        <v>1.6553185503275893</v>
      </c>
      <c r="Q2453" s="10">
        <f t="shared" ca="1" si="359"/>
        <v>0.83674401585284242</v>
      </c>
      <c r="R2453" s="30">
        <f>IF('Input Parameters'!$E$32=0,0,_xlfn.BETA.INV(Q2453,'Input Parameters'!$L$32,'Input Parameters'!$M$32,'Input Parameters'!$J$32,'Input Parameters'!$K$32))</f>
        <v>0</v>
      </c>
      <c r="S2453" s="10">
        <f t="shared" ca="1" si="360"/>
        <v>0.92256288247410523</v>
      </c>
      <c r="T2453" s="26">
        <f ca="1">_xlfn.LOGNORM.INV(S2453,'Input Parameters'!$H$34,'Input Parameters'!$I$34)</f>
        <v>60.175841482315455</v>
      </c>
      <c r="U2453" s="10">
        <f t="shared" ca="1" si="361"/>
        <v>0.58581377471394269</v>
      </c>
      <c r="V2453" s="30">
        <f ca="1">_xlfn.BETA.INV(U2453,'Input Parameters'!$L$36,'Input Parameters'!$M$36,'Input Parameters'!$J$36,'Input Parameters'!$K$36)</f>
        <v>0.61959683088794193</v>
      </c>
      <c r="W2453" s="2">
        <f ca="1">N2453+(P2453-N2453)*(1-ERF((T2453-R2453)/(2*SQRT(L2453*'Input Parameters'!$E$38))))</f>
        <v>0.10000008110799169</v>
      </c>
      <c r="X2453">
        <f t="shared" ca="1" si="362"/>
        <v>1</v>
      </c>
      <c r="Y2453" s="7"/>
    </row>
    <row r="2454" spans="1:25" ht="15" customHeight="1" x14ac:dyDescent="0.25">
      <c r="A2454" s="139">
        <v>2447</v>
      </c>
      <c r="B2454" s="10">
        <f t="shared" ca="1" si="353"/>
        <v>0.35849524473548611</v>
      </c>
      <c r="C2454" s="60">
        <f ca="1">_xlfn.NORM.INV(B2454,'Input Parameters'!$E$15,'Input Parameters'!$F$15)</f>
        <v>251.322953187476</v>
      </c>
      <c r="D2454" s="10">
        <f t="shared" ca="1" si="354"/>
        <v>6.2688576632741411E-2</v>
      </c>
      <c r="E2454" s="62">
        <f ca="1">IF(_xlfn.NORM.INV(D2454,'Input Parameters'!$E$17,'Input Parameters'!$F$17)&lt;3500,3500,IF(_xlfn.NORM.INV(D2454,'Input Parameters'!$E$17,'Input Parameters'!$F$17)&gt;5500,5500,_xlfn.NORM.INV(D2454,'Input Parameters'!$E$17,'Input Parameters'!$F$17)))</f>
        <v>3727.1876993658461</v>
      </c>
      <c r="F2454" s="10">
        <f t="shared" ca="1" si="355"/>
        <v>0.26533071334817537</v>
      </c>
      <c r="G2454" s="64">
        <f ca="1">_xlfn.NORM.INV(F2454,'Input Parameters'!$E$20,'Input Parameters'!$F$20)</f>
        <v>278.4491224001128</v>
      </c>
      <c r="H2454" s="57">
        <f ca="1">EXP(E2454*(1/'Input Parameters'!$E$23-1/G2454))</f>
        <v>0.51601906829826349</v>
      </c>
      <c r="I2454" s="10">
        <f t="shared" ca="1" si="356"/>
        <v>0.75349175434067139</v>
      </c>
      <c r="J2454" s="30">
        <f ca="1">_xlfn.BETA.INV(I2454,'Input Parameters'!$L$26,'Input Parameters'!$M$26,'Input Parameters'!$J$26,'Input Parameters'!$K$26)</f>
        <v>0.76442107746974153</v>
      </c>
      <c r="K2454" s="168">
        <f ca="1">('Input Parameters'!$E$27/'Input Parameters'!$E$38)^$J2454</f>
        <v>4.1559653266832327E-3</v>
      </c>
      <c r="L2454" s="69">
        <f ca="1">$H2454*$C2454*'Input Parameters'!$E$25*K2454</f>
        <v>0.53897648792826358</v>
      </c>
      <c r="M2454" s="24">
        <f t="shared" ca="1" si="357"/>
        <v>0.70647050061164551</v>
      </c>
      <c r="N2454" s="15">
        <f ca="1">_xlfn.NORM.INV(M2454,'Input Parameters'!$E$29,'Input Parameters'!$F$29)</f>
        <v>0.10005431028379472</v>
      </c>
      <c r="O2454" s="8">
        <f t="shared" ca="1" si="358"/>
        <v>0.30729359423931302</v>
      </c>
      <c r="P2454" s="30">
        <f ca="1">_xlfn.LOGNORM.INV(O2454,'Input Parameters'!$H$30,'Input Parameters'!$I$30)</f>
        <v>2.1152639796101456</v>
      </c>
      <c r="Q2454" s="10">
        <f t="shared" ca="1" si="359"/>
        <v>0.63752548774877937</v>
      </c>
      <c r="R2454" s="30">
        <f>IF('Input Parameters'!$E$32=0,0,_xlfn.BETA.INV(Q2454,'Input Parameters'!$L$32,'Input Parameters'!$M$32,'Input Parameters'!$J$32,'Input Parameters'!$K$32))</f>
        <v>0</v>
      </c>
      <c r="S2454" s="10">
        <f t="shared" ca="1" si="360"/>
        <v>1.145795315720588E-2</v>
      </c>
      <c r="T2454" s="26">
        <f ca="1">_xlfn.LOGNORM.INV(S2454,'Input Parameters'!$H$34,'Input Parameters'!$I$34)</f>
        <v>37.973612141151278</v>
      </c>
      <c r="U2454" s="10">
        <f t="shared" ca="1" si="361"/>
        <v>0.88744140758083434</v>
      </c>
      <c r="V2454" s="30">
        <f ca="1">_xlfn.BETA.INV(U2454,'Input Parameters'!$L$36,'Input Parameters'!$M$36,'Input Parameters'!$J$36,'Input Parameters'!$K$36)</f>
        <v>0.78967673068397759</v>
      </c>
      <c r="W2454" s="2">
        <f ca="1">N2454+(P2454-N2454)*(1-ERF((T2454-R2454)/(2*SQRT(L2454*'Input Parameters'!$E$38))))</f>
        <v>0.10056759783457997</v>
      </c>
      <c r="X2454">
        <f t="shared" ca="1" si="362"/>
        <v>1</v>
      </c>
      <c r="Y2454" s="7"/>
    </row>
    <row r="2455" spans="1:25" ht="15" customHeight="1" x14ac:dyDescent="0.25">
      <c r="A2455" s="139">
        <v>2448</v>
      </c>
      <c r="B2455" s="10">
        <f t="shared" ca="1" si="353"/>
        <v>0.50420100824336334</v>
      </c>
      <c r="C2455" s="60">
        <f ca="1">_xlfn.NORM.INV(B2455,'Input Parameters'!$E$15,'Input Parameters'!$F$15)</f>
        <v>271.53788730776012</v>
      </c>
      <c r="D2455" s="10">
        <f t="shared" ca="1" si="354"/>
        <v>0.2479020888499418</v>
      </c>
      <c r="E2455" s="62">
        <f ca="1">IF(_xlfn.NORM.INV(D2455,'Input Parameters'!$E$17,'Input Parameters'!$F$17)&lt;3500,3500,IF(_xlfn.NORM.INV(D2455,'Input Parameters'!$E$17,'Input Parameters'!$F$17)&gt;5500,5500,_xlfn.NORM.INV(D2455,'Input Parameters'!$E$17,'Input Parameters'!$F$17)))</f>
        <v>4323.2255310297969</v>
      </c>
      <c r="F2455" s="10">
        <f t="shared" ca="1" si="355"/>
        <v>0.64454622819656715</v>
      </c>
      <c r="G2455" s="64">
        <f ca="1">_xlfn.NORM.INV(F2455,'Input Parameters'!$E$20,'Input Parameters'!$F$20)</f>
        <v>285.13327128357406</v>
      </c>
      <c r="H2455" s="57">
        <f ca="1">EXP(E2455*(1/'Input Parameters'!$E$23-1/G2455))</f>
        <v>0.66801245550541943</v>
      </c>
      <c r="I2455" s="10">
        <f t="shared" ca="1" si="356"/>
        <v>0.88225944329778772</v>
      </c>
      <c r="J2455" s="30">
        <f ca="1">_xlfn.BETA.INV(I2455,'Input Parameters'!$L$26,'Input Parameters'!$M$26,'Input Parameters'!$J$26,'Input Parameters'!$K$26)</f>
        <v>0.82818290162941977</v>
      </c>
      <c r="K2455" s="168">
        <f ca="1">('Input Parameters'!$E$27/'Input Parameters'!$E$38)^$J2455</f>
        <v>2.6305150165102514E-3</v>
      </c>
      <c r="L2455" s="69">
        <f ca="1">$H2455*$C2455*'Input Parameters'!$E$25*K2455</f>
        <v>0.47715093617084459</v>
      </c>
      <c r="M2455" s="24">
        <f t="shared" ca="1" si="357"/>
        <v>0.52896340282116683</v>
      </c>
      <c r="N2455" s="15">
        <f ca="1">_xlfn.NORM.INV(M2455,'Input Parameters'!$E$29,'Input Parameters'!$F$29)</f>
        <v>0.10000726643798384</v>
      </c>
      <c r="O2455" s="8">
        <f t="shared" ca="1" si="358"/>
        <v>0.12475741943752261</v>
      </c>
      <c r="P2455" s="30">
        <f ca="1">_xlfn.LOGNORM.INV(O2455,'Input Parameters'!$H$30,'Input Parameters'!$I$30)</f>
        <v>1.5574978616746382</v>
      </c>
      <c r="Q2455" s="10">
        <f t="shared" ca="1" si="359"/>
        <v>8.067621576542694E-2</v>
      </c>
      <c r="R2455" s="30">
        <f>IF('Input Parameters'!$E$32=0,0,_xlfn.BETA.INV(Q2455,'Input Parameters'!$L$32,'Input Parameters'!$M$32,'Input Parameters'!$J$32,'Input Parameters'!$K$32))</f>
        <v>0</v>
      </c>
      <c r="S2455" s="10">
        <f t="shared" ca="1" si="360"/>
        <v>0.33804065669504169</v>
      </c>
      <c r="T2455" s="26">
        <f ca="1">_xlfn.LOGNORM.INV(S2455,'Input Parameters'!$H$34,'Input Parameters'!$I$34)</f>
        <v>47.85231546032162</v>
      </c>
      <c r="U2455" s="10">
        <f t="shared" ca="1" si="361"/>
        <v>0.17153700983003173</v>
      </c>
      <c r="V2455" s="30">
        <f ca="1">_xlfn.BETA.INV(U2455,'Input Parameters'!$L$36,'Input Parameters'!$M$36,'Input Parameters'!$J$36,'Input Parameters'!$K$36)</f>
        <v>0.45555265672864642</v>
      </c>
      <c r="W2455" s="2">
        <f ca="1">N2455+(P2455-N2455)*(1-ERF((T2455-R2455)/(2*SQRT(L2455*'Input Parameters'!$E$38))))</f>
        <v>0.10000867419764896</v>
      </c>
      <c r="X2455">
        <f t="shared" ca="1" si="362"/>
        <v>1</v>
      </c>
      <c r="Y2455" s="7"/>
    </row>
    <row r="2456" spans="1:25" ht="15" customHeight="1" x14ac:dyDescent="0.25">
      <c r="A2456" s="139">
        <v>2449</v>
      </c>
      <c r="B2456" s="10">
        <f t="shared" ca="1" si="353"/>
        <v>0.71623179676922555</v>
      </c>
      <c r="C2456" s="60">
        <f ca="1">_xlfn.NORM.INV(B2456,'Input Parameters'!$E$15,'Input Parameters'!$F$15)</f>
        <v>301.94869611848441</v>
      </c>
      <c r="D2456" s="10">
        <f t="shared" ca="1" si="354"/>
        <v>0.67300130830603688</v>
      </c>
      <c r="E2456" s="62">
        <f ca="1">IF(_xlfn.NORM.INV(D2456,'Input Parameters'!$E$17,'Input Parameters'!$F$17)&lt;3500,3500,IF(_xlfn.NORM.INV(D2456,'Input Parameters'!$E$17,'Input Parameters'!$F$17)&gt;5500,5500,_xlfn.NORM.INV(D2456,'Input Parameters'!$E$17,'Input Parameters'!$F$17)))</f>
        <v>5113.7511351931198</v>
      </c>
      <c r="F2456" s="10">
        <f t="shared" ca="1" si="355"/>
        <v>0.80036380675654795</v>
      </c>
      <c r="G2456" s="64">
        <f ca="1">_xlfn.NORM.INV(F2456,'Input Parameters'!$E$20,'Input Parameters'!$F$20)</f>
        <v>288.29757359198322</v>
      </c>
      <c r="H2456" s="57">
        <f ca="1">EXP(E2456*(1/'Input Parameters'!$E$23-1/G2456))</f>
        <v>0.75550091152609455</v>
      </c>
      <c r="I2456" s="10">
        <f t="shared" ca="1" si="356"/>
        <v>0.66041358202209988</v>
      </c>
      <c r="J2456" s="30">
        <f ca="1">_xlfn.BETA.INV(I2456,'Input Parameters'!$L$26,'Input Parameters'!$M$26,'Input Parameters'!$J$26,'Input Parameters'!$K$26)</f>
        <v>0.72546908243331765</v>
      </c>
      <c r="K2456" s="168">
        <f ca="1">('Input Parameters'!$E$27/'Input Parameters'!$E$38)^$J2456</f>
        <v>5.4956029892975541E-3</v>
      </c>
      <c r="L2456" s="69">
        <f ca="1">$H2456*$C2456*'Input Parameters'!$E$25*K2456</f>
        <v>1.2536707761933783</v>
      </c>
      <c r="M2456" s="24">
        <f t="shared" ca="1" si="357"/>
        <v>0.54542414157394548</v>
      </c>
      <c r="N2456" s="15">
        <f ca="1">_xlfn.NORM.INV(M2456,'Input Parameters'!$E$29,'Input Parameters'!$F$29)</f>
        <v>0.10001141085849759</v>
      </c>
      <c r="O2456" s="8">
        <f t="shared" ca="1" si="358"/>
        <v>0.21994431024716432</v>
      </c>
      <c r="P2456" s="30">
        <f ca="1">_xlfn.LOGNORM.INV(O2456,'Input Parameters'!$H$30,'Input Parameters'!$I$30)</f>
        <v>1.8629895241128609</v>
      </c>
      <c r="Q2456" s="10">
        <f t="shared" ca="1" si="359"/>
        <v>0.84544211336775577</v>
      </c>
      <c r="R2456" s="30">
        <f>IF('Input Parameters'!$E$32=0,0,_xlfn.BETA.INV(Q2456,'Input Parameters'!$L$32,'Input Parameters'!$M$32,'Input Parameters'!$J$32,'Input Parameters'!$K$32))</f>
        <v>0</v>
      </c>
      <c r="S2456" s="10">
        <f t="shared" ca="1" si="360"/>
        <v>0.73770893982132701</v>
      </c>
      <c r="T2456" s="26">
        <f ca="1">_xlfn.LOGNORM.INV(S2456,'Input Parameters'!$H$34,'Input Parameters'!$I$34)</f>
        <v>54.563951619461008</v>
      </c>
      <c r="U2456" s="10">
        <f t="shared" ca="1" si="361"/>
        <v>0.15761981559315497</v>
      </c>
      <c r="V2456" s="30">
        <f ca="1">_xlfn.BETA.INV(U2456,'Input Parameters'!$L$36,'Input Parameters'!$M$36,'Input Parameters'!$J$36,'Input Parameters'!$K$36)</f>
        <v>0.44876315000696998</v>
      </c>
      <c r="W2456" s="2">
        <f ca="1">N2456+(P2456-N2456)*(1-ERF((T2456-R2456)/(2*SQRT(L2456*'Input Parameters'!$E$38))))</f>
        <v>0.10101493531052447</v>
      </c>
      <c r="X2456">
        <f t="shared" ca="1" si="362"/>
        <v>1</v>
      </c>
      <c r="Y2456" s="7"/>
    </row>
    <row r="2457" spans="1:25" ht="15" customHeight="1" x14ac:dyDescent="0.25">
      <c r="A2457" s="139">
        <v>2450</v>
      </c>
      <c r="B2457" s="10">
        <f t="shared" ca="1" si="353"/>
        <v>0.77921810637846478</v>
      </c>
      <c r="C2457" s="60">
        <f ca="1">_xlfn.NORM.INV(B2457,'Input Parameters'!$E$15,'Input Parameters'!$F$15)</f>
        <v>312.67204367813343</v>
      </c>
      <c r="D2457" s="10">
        <f t="shared" ca="1" si="354"/>
        <v>9.7887760243975386E-4</v>
      </c>
      <c r="E2457" s="62">
        <f ca="1">IF(_xlfn.NORM.INV(D2457,'Input Parameters'!$E$17,'Input Parameters'!$F$17)&lt;3500,3500,IF(_xlfn.NORM.INV(D2457,'Input Parameters'!$E$17,'Input Parameters'!$F$17)&gt;5500,5500,_xlfn.NORM.INV(D2457,'Input Parameters'!$E$17,'Input Parameters'!$F$17)))</f>
        <v>3500</v>
      </c>
      <c r="F2457" s="10">
        <f t="shared" ca="1" si="355"/>
        <v>0.8692624516040186</v>
      </c>
      <c r="G2457" s="64">
        <f ca="1">_xlfn.NORM.INV(F2457,'Input Parameters'!$E$20,'Input Parameters'!$F$20)</f>
        <v>290.17350683063052</v>
      </c>
      <c r="H2457" s="57">
        <f ca="1">EXP(E2457*(1/'Input Parameters'!$E$23-1/G2457))</f>
        <v>0.89278336845103079</v>
      </c>
      <c r="I2457" s="10">
        <f t="shared" ca="1" si="356"/>
        <v>0.13275038696540753</v>
      </c>
      <c r="J2457" s="30">
        <f ca="1">_xlfn.BETA.INV(I2457,'Input Parameters'!$L$26,'Input Parameters'!$M$26,'Input Parameters'!$J$26,'Input Parameters'!$K$26)</f>
        <v>0.47321894885463023</v>
      </c>
      <c r="K2457" s="168">
        <f ca="1">('Input Parameters'!$E$27/'Input Parameters'!$E$38)^$J2457</f>
        <v>3.3560323358097922E-2</v>
      </c>
      <c r="L2457" s="69">
        <f ca="1">$H2457*$C2457*'Input Parameters'!$E$25*K2457</f>
        <v>9.3683105814952743</v>
      </c>
      <c r="M2457" s="24">
        <f t="shared" ca="1" si="357"/>
        <v>0.70886179618760603</v>
      </c>
      <c r="N2457" s="15">
        <f ca="1">_xlfn.NORM.INV(M2457,'Input Parameters'!$E$29,'Input Parameters'!$F$29)</f>
        <v>0.10005500626439161</v>
      </c>
      <c r="O2457" s="8">
        <f t="shared" ca="1" si="358"/>
        <v>0.31941608381325604</v>
      </c>
      <c r="P2457" s="30">
        <f ca="1">_xlfn.LOGNORM.INV(O2457,'Input Parameters'!$H$30,'Input Parameters'!$I$30)</f>
        <v>2.1497187165017841</v>
      </c>
      <c r="Q2457" s="10">
        <f t="shared" ca="1" si="359"/>
        <v>0.22323292000173434</v>
      </c>
      <c r="R2457" s="30">
        <f>IF('Input Parameters'!$E$32=0,0,_xlfn.BETA.INV(Q2457,'Input Parameters'!$L$32,'Input Parameters'!$M$32,'Input Parameters'!$J$32,'Input Parameters'!$K$32))</f>
        <v>0</v>
      </c>
      <c r="S2457" s="10">
        <f t="shared" ca="1" si="360"/>
        <v>0.64317318634348852</v>
      </c>
      <c r="T2457" s="26">
        <f ca="1">_xlfn.LOGNORM.INV(S2457,'Input Parameters'!$H$34,'Input Parameters'!$I$34)</f>
        <v>52.764350657862288</v>
      </c>
      <c r="U2457" s="10">
        <f t="shared" ca="1" si="361"/>
        <v>0.7278783018782734</v>
      </c>
      <c r="V2457" s="30">
        <f ca="1">_xlfn.BETA.INV(U2457,'Input Parameters'!$L$36,'Input Parameters'!$M$36,'Input Parameters'!$J$36,'Input Parameters'!$K$36)</f>
        <v>0.68337926825053963</v>
      </c>
      <c r="W2457" s="2">
        <f ca="1">N2457+(P2457-N2457)*(1-ERF((T2457-R2457)/(2*SQRT(L2457*'Input Parameters'!$E$38))))</f>
        <v>0.55682975760830622</v>
      </c>
      <c r="X2457">
        <f t="shared" ca="1" si="362"/>
        <v>1</v>
      </c>
      <c r="Y2457" s="7"/>
    </row>
    <row r="2458" spans="1:25" ht="15" customHeight="1" x14ac:dyDescent="0.25">
      <c r="A2458" s="139">
        <v>2451</v>
      </c>
      <c r="B2458" s="10">
        <f t="shared" ca="1" si="353"/>
        <v>0.98483733856404121</v>
      </c>
      <c r="C2458" s="60">
        <f ca="1">_xlfn.NORM.INV(B2458,'Input Parameters'!$E$15,'Input Parameters'!$F$15)</f>
        <v>388.34016792771774</v>
      </c>
      <c r="D2458" s="10">
        <f t="shared" ca="1" si="354"/>
        <v>2.3855209727721927E-2</v>
      </c>
      <c r="E2458" s="62">
        <f ca="1">IF(_xlfn.NORM.INV(D2458,'Input Parameters'!$E$17,'Input Parameters'!$F$17)&lt;3500,3500,IF(_xlfn.NORM.INV(D2458,'Input Parameters'!$E$17,'Input Parameters'!$F$17)&gt;5500,5500,_xlfn.NORM.INV(D2458,'Input Parameters'!$E$17,'Input Parameters'!$F$17)))</f>
        <v>3500</v>
      </c>
      <c r="F2458" s="10">
        <f t="shared" ca="1" si="355"/>
        <v>0.33852122063943879</v>
      </c>
      <c r="G2458" s="64">
        <f ca="1">_xlfn.NORM.INV(F2458,'Input Parameters'!$E$20,'Input Parameters'!$F$20)</f>
        <v>279.8594341922763</v>
      </c>
      <c r="H2458" s="57">
        <f ca="1">EXP(E2458*(1/'Input Parameters'!$E$23-1/G2458))</f>
        <v>0.57238653957086705</v>
      </c>
      <c r="I2458" s="10">
        <f t="shared" ca="1" si="356"/>
        <v>0.28998755357030404</v>
      </c>
      <c r="J2458" s="30">
        <f ca="1">_xlfn.BETA.INV(I2458,'Input Parameters'!$L$26,'Input Parameters'!$M$26,'Input Parameters'!$J$26,'Input Parameters'!$K$26)</f>
        <v>0.56928613467009437</v>
      </c>
      <c r="K2458" s="168">
        <f ca="1">('Input Parameters'!$E$27/'Input Parameters'!$E$38)^$J2458</f>
        <v>1.6848342949595616E-2</v>
      </c>
      <c r="L2458" s="69">
        <f ca="1">$H2458*$C2458*'Input Parameters'!$E$25*K2458</f>
        <v>3.745061210207496</v>
      </c>
      <c r="M2458" s="24">
        <f t="shared" ca="1" si="357"/>
        <v>8.1995052144694713E-2</v>
      </c>
      <c r="N2458" s="15">
        <f ca="1">_xlfn.NORM.INV(M2458,'Input Parameters'!$E$29,'Input Parameters'!$F$29)</f>
        <v>9.9860822355277212E-2</v>
      </c>
      <c r="O2458" s="8">
        <f t="shared" ca="1" si="358"/>
        <v>0.9170111478277575</v>
      </c>
      <c r="P2458" s="30">
        <f ca="1">_xlfn.LOGNORM.INV(O2458,'Input Parameters'!$H$30,'Input Parameters'!$I$30)</f>
        <v>5.1624090362764052</v>
      </c>
      <c r="Q2458" s="10">
        <f t="shared" ca="1" si="359"/>
        <v>0.66979557876533402</v>
      </c>
      <c r="R2458" s="30">
        <f>IF('Input Parameters'!$E$32=0,0,_xlfn.BETA.INV(Q2458,'Input Parameters'!$L$32,'Input Parameters'!$M$32,'Input Parameters'!$J$32,'Input Parameters'!$K$32))</f>
        <v>0</v>
      </c>
      <c r="S2458" s="10">
        <f t="shared" ca="1" si="360"/>
        <v>0.98218319252583475</v>
      </c>
      <c r="T2458" s="26">
        <f ca="1">_xlfn.LOGNORM.INV(S2458,'Input Parameters'!$H$34,'Input Parameters'!$I$34)</f>
        <v>65.481155773626327</v>
      </c>
      <c r="U2458" s="10">
        <f t="shared" ca="1" si="361"/>
        <v>0.30028501906280269</v>
      </c>
      <c r="V2458" s="30">
        <f ca="1">_xlfn.BETA.INV(U2458,'Input Parameters'!$L$36,'Input Parameters'!$M$36,'Input Parameters'!$J$36,'Input Parameters'!$K$36)</f>
        <v>0.51031150725624075</v>
      </c>
      <c r="W2458" s="2">
        <f ca="1">N2458+(P2458-N2458)*(1-ERF((T2458-R2458)/(2*SQRT(L2458*'Input Parameters'!$E$38))))</f>
        <v>0.18455230007542756</v>
      </c>
      <c r="X2458">
        <f t="shared" ca="1" si="362"/>
        <v>1</v>
      </c>
      <c r="Y2458" s="7"/>
    </row>
    <row r="2459" spans="1:25" ht="15" customHeight="1" x14ac:dyDescent="0.25">
      <c r="A2459" s="139">
        <v>2452</v>
      </c>
      <c r="B2459" s="10">
        <f t="shared" ca="1" si="353"/>
        <v>0.67854961261217595</v>
      </c>
      <c r="C2459" s="60">
        <f ca="1">_xlfn.NORM.INV(B2459,'Input Parameters'!$E$15,'Input Parameters'!$F$15)</f>
        <v>296.09381833563987</v>
      </c>
      <c r="D2459" s="10">
        <f t="shared" ca="1" si="354"/>
        <v>7.848020017710311E-2</v>
      </c>
      <c r="E2459" s="62">
        <f ca="1">IF(_xlfn.NORM.INV(D2459,'Input Parameters'!$E$17,'Input Parameters'!$F$17)&lt;3500,3500,IF(_xlfn.NORM.INV(D2459,'Input Parameters'!$E$17,'Input Parameters'!$F$17)&gt;5500,5500,_xlfn.NORM.INV(D2459,'Input Parameters'!$E$17,'Input Parameters'!$F$17)))</f>
        <v>3809.2418588349046</v>
      </c>
      <c r="F2459" s="10">
        <f t="shared" ca="1" si="355"/>
        <v>0.51438254023384533</v>
      </c>
      <c r="G2459" s="64">
        <f ca="1">_xlfn.NORM.INV(F2459,'Input Parameters'!$E$20,'Input Parameters'!$F$20)</f>
        <v>282.89159861719543</v>
      </c>
      <c r="H2459" s="57">
        <f ca="1">EXP(E2459*(1/'Input Parameters'!$E$23-1/G2459))</f>
        <v>0.63043478575029288</v>
      </c>
      <c r="I2459" s="10">
        <f t="shared" ca="1" si="356"/>
        <v>0.80759909280556619</v>
      </c>
      <c r="J2459" s="30">
        <f ca="1">_xlfn.BETA.INV(I2459,'Input Parameters'!$L$26,'Input Parameters'!$M$26,'Input Parameters'!$J$26,'Input Parameters'!$K$26)</f>
        <v>0.78905521141439894</v>
      </c>
      <c r="K2459" s="168">
        <f ca="1">('Input Parameters'!$E$27/'Input Parameters'!$E$38)^$J2459</f>
        <v>3.4828241507510972E-3</v>
      </c>
      <c r="L2459" s="69">
        <f ca="1">$H2459*$C2459*'Input Parameters'!$E$25*K2459</f>
        <v>0.65013127150576577</v>
      </c>
      <c r="M2459" s="24">
        <f t="shared" ca="1" si="357"/>
        <v>0.57450110491403228</v>
      </c>
      <c r="N2459" s="15">
        <f ca="1">_xlfn.NORM.INV(M2459,'Input Parameters'!$E$29,'Input Parameters'!$F$29)</f>
        <v>0.10001878454701305</v>
      </c>
      <c r="O2459" s="8">
        <f t="shared" ca="1" si="358"/>
        <v>0.18584914977581268</v>
      </c>
      <c r="P2459" s="30">
        <f ca="1">_xlfn.LOGNORM.INV(O2459,'Input Parameters'!$H$30,'Input Parameters'!$I$30)</f>
        <v>1.7595610310915413</v>
      </c>
      <c r="Q2459" s="10">
        <f t="shared" ca="1" si="359"/>
        <v>0.59278404049069233</v>
      </c>
      <c r="R2459" s="30">
        <f>IF('Input Parameters'!$E$32=0,0,_xlfn.BETA.INV(Q2459,'Input Parameters'!$L$32,'Input Parameters'!$M$32,'Input Parameters'!$J$32,'Input Parameters'!$K$32))</f>
        <v>0</v>
      </c>
      <c r="S2459" s="10">
        <f t="shared" ca="1" si="360"/>
        <v>0.70128733157461798</v>
      </c>
      <c r="T2459" s="26">
        <f ca="1">_xlfn.LOGNORM.INV(S2459,'Input Parameters'!$H$34,'Input Parameters'!$I$34)</f>
        <v>53.833819446821089</v>
      </c>
      <c r="U2459" s="10">
        <f t="shared" ca="1" si="361"/>
        <v>0.48520189277697623</v>
      </c>
      <c r="V2459" s="30">
        <f ca="1">_xlfn.BETA.INV(U2459,'Input Parameters'!$L$36,'Input Parameters'!$M$36,'Input Parameters'!$J$36,'Input Parameters'!$K$36)</f>
        <v>0.58025654971121843</v>
      </c>
      <c r="W2459" s="2">
        <f ca="1">N2459+(P2459-N2459)*(1-ERF((T2459-R2459)/(2*SQRT(L2459*'Input Parameters'!$E$38))))</f>
        <v>0.10002267811288165</v>
      </c>
      <c r="X2459">
        <f t="shared" ca="1" si="362"/>
        <v>1</v>
      </c>
      <c r="Y2459" s="7"/>
    </row>
    <row r="2460" spans="1:25" ht="15" customHeight="1" x14ac:dyDescent="0.25">
      <c r="A2460" s="139">
        <v>2453</v>
      </c>
      <c r="B2460" s="10">
        <f t="shared" ca="1" si="353"/>
        <v>0.22237795725443565</v>
      </c>
      <c r="C2460" s="60">
        <f ca="1">_xlfn.NORM.INV(B2460,'Input Parameters'!$E$15,'Input Parameters'!$F$15)</f>
        <v>229.55328694823731</v>
      </c>
      <c r="D2460" s="10">
        <f t="shared" ca="1" si="354"/>
        <v>0.47633214959570858</v>
      </c>
      <c r="E2460" s="62">
        <f ca="1">IF(_xlfn.NORM.INV(D2460,'Input Parameters'!$E$17,'Input Parameters'!$F$17)&lt;3500,3500,IF(_xlfn.NORM.INV(D2460,'Input Parameters'!$E$17,'Input Parameters'!$F$17)&gt;5500,5500,_xlfn.NORM.INV(D2460,'Input Parameters'!$E$17,'Input Parameters'!$F$17)))</f>
        <v>4758.4470569448858</v>
      </c>
      <c r="F2460" s="10">
        <f t="shared" ca="1" si="355"/>
        <v>0.21883480609112482</v>
      </c>
      <c r="G2460" s="64">
        <f ca="1">_xlfn.NORM.INV(F2460,'Input Parameters'!$E$20,'Input Parameters'!$F$20)</f>
        <v>277.44989926966298</v>
      </c>
      <c r="H2460" s="57">
        <f ca="1">EXP(E2460*(1/'Input Parameters'!$E$23-1/G2460))</f>
        <v>0.40405041214851223</v>
      </c>
      <c r="I2460" s="10">
        <f t="shared" ca="1" si="356"/>
        <v>0.60405076696278581</v>
      </c>
      <c r="J2460" s="30">
        <f ca="1">_xlfn.BETA.INV(I2460,'Input Parameters'!$L$26,'Input Parameters'!$M$26,'Input Parameters'!$J$26,'Input Parameters'!$K$26)</f>
        <v>0.70288292138226227</v>
      </c>
      <c r="K2460" s="168">
        <f ca="1">('Input Parameters'!$E$27/'Input Parameters'!$E$38)^$J2460</f>
        <v>6.4621325912517001E-3</v>
      </c>
      <c r="L2460" s="69">
        <f ca="1">$H2460*$C2460*'Input Parameters'!$E$25*K2460</f>
        <v>0.59936990748644237</v>
      </c>
      <c r="M2460" s="24">
        <f t="shared" ca="1" si="357"/>
        <v>0.98399920500732607</v>
      </c>
      <c r="N2460" s="15">
        <f ca="1">_xlfn.NORM.INV(M2460,'Input Parameters'!$E$29,'Input Parameters'!$F$29)</f>
        <v>0.10021443907602037</v>
      </c>
      <c r="O2460" s="8">
        <f t="shared" ca="1" si="358"/>
        <v>0.67874729659595479</v>
      </c>
      <c r="P2460" s="30">
        <f ca="1">_xlfn.LOGNORM.INV(O2460,'Input Parameters'!$H$30,'Input Parameters'!$I$30)</f>
        <v>3.341163244002892</v>
      </c>
      <c r="Q2460" s="10">
        <f t="shared" ca="1" si="359"/>
        <v>0.9320128889192012</v>
      </c>
      <c r="R2460" s="30">
        <f>IF('Input Parameters'!$E$32=0,0,_xlfn.BETA.INV(Q2460,'Input Parameters'!$L$32,'Input Parameters'!$M$32,'Input Parameters'!$J$32,'Input Parameters'!$K$32))</f>
        <v>0</v>
      </c>
      <c r="S2460" s="10">
        <f t="shared" ca="1" si="360"/>
        <v>0.29801133288233639</v>
      </c>
      <c r="T2460" s="26">
        <f ca="1">_xlfn.LOGNORM.INV(S2460,'Input Parameters'!$H$34,'Input Parameters'!$I$34)</f>
        <v>47.187774832750058</v>
      </c>
      <c r="U2460" s="10">
        <f t="shared" ca="1" si="361"/>
        <v>0.193565004758255</v>
      </c>
      <c r="V2460" s="30">
        <f ca="1">_xlfn.BETA.INV(U2460,'Input Parameters'!$L$36,'Input Parameters'!$M$36,'Input Parameters'!$J$36,'Input Parameters'!$K$36)</f>
        <v>0.46581531215178068</v>
      </c>
      <c r="W2460" s="2">
        <f ca="1">N2460+(P2460-N2460)*(1-ERF((T2460-R2460)/(2*SQRT(L2460*'Input Parameters'!$E$38))))</f>
        <v>0.10026737335019627</v>
      </c>
      <c r="X2460">
        <f t="shared" ca="1" si="362"/>
        <v>1</v>
      </c>
      <c r="Y2460" s="7"/>
    </row>
    <row r="2461" spans="1:25" ht="15" customHeight="1" x14ac:dyDescent="0.25">
      <c r="A2461" s="139">
        <v>2454</v>
      </c>
      <c r="B2461" s="10">
        <f t="shared" ca="1" si="353"/>
        <v>0.48578562281013615</v>
      </c>
      <c r="C2461" s="60">
        <f ca="1">_xlfn.NORM.INV(B2461,'Input Parameters'!$E$15,'Input Parameters'!$F$15)</f>
        <v>269.03587033930984</v>
      </c>
      <c r="D2461" s="10">
        <f t="shared" ca="1" si="354"/>
        <v>0.36624269325760039</v>
      </c>
      <c r="E2461" s="62">
        <f ca="1">IF(_xlfn.NORM.INV(D2461,'Input Parameters'!$E$17,'Input Parameters'!$F$17)&lt;3500,3500,IF(_xlfn.NORM.INV(D2461,'Input Parameters'!$E$17,'Input Parameters'!$F$17)&gt;5500,5500,_xlfn.NORM.INV(D2461,'Input Parameters'!$E$17,'Input Parameters'!$F$17)))</f>
        <v>4560.7250969892111</v>
      </c>
      <c r="F2461" s="10">
        <f t="shared" ca="1" si="355"/>
        <v>0.948812022958473</v>
      </c>
      <c r="G2461" s="64">
        <f ca="1">_xlfn.NORM.INV(F2461,'Input Parameters'!$E$20,'Input Parameters'!$F$20)</f>
        <v>293.59406508811708</v>
      </c>
      <c r="H2461" s="57">
        <f ca="1">EXP(E2461*(1/'Input Parameters'!$E$23-1/G2461))</f>
        <v>1.0359652255771969</v>
      </c>
      <c r="I2461" s="10">
        <f t="shared" ca="1" si="356"/>
        <v>0.53550042818920107</v>
      </c>
      <c r="J2461" s="30">
        <f ca="1">_xlfn.BETA.INV(I2461,'Input Parameters'!$L$26,'Input Parameters'!$M$26,'Input Parameters'!$J$26,'Input Parameters'!$K$26)</f>
        <v>0.67562891052948681</v>
      </c>
      <c r="K2461" s="168">
        <f ca="1">('Input Parameters'!$E$27/'Input Parameters'!$E$38)^$J2461</f>
        <v>7.8573787080149608E-3</v>
      </c>
      <c r="L2461" s="69">
        <f ca="1">$H2461*$C2461*'Input Parameters'!$E$25*K2461</f>
        <v>2.1899442109572691</v>
      </c>
      <c r="M2461" s="24">
        <f t="shared" ca="1" si="357"/>
        <v>0.85237495678250563</v>
      </c>
      <c r="N2461" s="15">
        <f ca="1">_xlfn.NORM.INV(M2461,'Input Parameters'!$E$29,'Input Parameters'!$F$29)</f>
        <v>0.10010466737242381</v>
      </c>
      <c r="O2461" s="8">
        <f t="shared" ca="1" si="358"/>
        <v>0.5067846693823399</v>
      </c>
      <c r="P2461" s="30">
        <f ca="1">_xlfn.LOGNORM.INV(O2461,'Input Parameters'!$H$30,'Input Parameters'!$I$30)</f>
        <v>2.7049258810814618</v>
      </c>
      <c r="Q2461" s="10">
        <f t="shared" ca="1" si="359"/>
        <v>0.34384595527924822</v>
      </c>
      <c r="R2461" s="30">
        <f>IF('Input Parameters'!$E$32=0,0,_xlfn.BETA.INV(Q2461,'Input Parameters'!$L$32,'Input Parameters'!$M$32,'Input Parameters'!$J$32,'Input Parameters'!$K$32))</f>
        <v>0</v>
      </c>
      <c r="S2461" s="10">
        <f t="shared" ca="1" si="360"/>
        <v>0.24955556345630847</v>
      </c>
      <c r="T2461" s="26">
        <f ca="1">_xlfn.LOGNORM.INV(S2461,'Input Parameters'!$H$34,'Input Parameters'!$I$34)</f>
        <v>46.339067557237513</v>
      </c>
      <c r="U2461" s="10">
        <f t="shared" ca="1" si="361"/>
        <v>0.97670510282126588</v>
      </c>
      <c r="V2461" s="30">
        <f ca="1">_xlfn.BETA.INV(U2461,'Input Parameters'!$L$36,'Input Parameters'!$M$36,'Input Parameters'!$J$36,'Input Parameters'!$K$36)</f>
        <v>0.93460744744076041</v>
      </c>
      <c r="W2461" s="2">
        <f ca="1">N2461+(P2461-N2461)*(1-ERF((T2461-R2461)/(2*SQRT(L2461*'Input Parameters'!$E$38))))</f>
        <v>0.16995399600155242</v>
      </c>
      <c r="X2461">
        <f t="shared" ca="1" si="362"/>
        <v>1</v>
      </c>
      <c r="Y2461" s="7"/>
    </row>
    <row r="2462" spans="1:25" ht="15" customHeight="1" x14ac:dyDescent="0.25">
      <c r="A2462" s="139">
        <v>2455</v>
      </c>
      <c r="B2462" s="10">
        <f t="shared" ca="1" si="353"/>
        <v>0.60085678734471482</v>
      </c>
      <c r="C2462" s="60">
        <f ca="1">_xlfn.NORM.INV(B2462,'Input Parameters'!$E$15,'Input Parameters'!$F$15)</f>
        <v>284.81716906846344</v>
      </c>
      <c r="D2462" s="10">
        <f t="shared" ca="1" si="354"/>
        <v>0.56098620830056323</v>
      </c>
      <c r="E2462" s="62">
        <f ca="1">IF(_xlfn.NORM.INV(D2462,'Input Parameters'!$E$17,'Input Parameters'!$F$17)&lt;3500,3500,IF(_xlfn.NORM.INV(D2462,'Input Parameters'!$E$17,'Input Parameters'!$F$17)&gt;5500,5500,_xlfn.NORM.INV(D2462,'Input Parameters'!$E$17,'Input Parameters'!$F$17)))</f>
        <v>4907.4290560638083</v>
      </c>
      <c r="F2462" s="10">
        <f t="shared" ca="1" si="355"/>
        <v>0.92355842690718981</v>
      </c>
      <c r="G2462" s="64">
        <f ca="1">_xlfn.NORM.INV(F2462,'Input Parameters'!$E$20,'Input Parameters'!$F$20)</f>
        <v>292.22712349811059</v>
      </c>
      <c r="H2462" s="57">
        <f ca="1">EXP(E2462*(1/'Input Parameters'!$E$23-1/G2462))</f>
        <v>0.96062834922702867</v>
      </c>
      <c r="I2462" s="10">
        <f t="shared" ca="1" si="356"/>
        <v>0.73016059232225683</v>
      </c>
      <c r="J2462" s="30">
        <f ca="1">_xlfn.BETA.INV(I2462,'Input Parameters'!$L$26,'Input Parameters'!$M$26,'Input Parameters'!$J$26,'Input Parameters'!$K$26)</f>
        <v>0.75435187432146655</v>
      </c>
      <c r="K2462" s="168">
        <f ca="1">('Input Parameters'!$E$27/'Input Parameters'!$E$38)^$J2462</f>
        <v>4.467242659707344E-3</v>
      </c>
      <c r="L2462" s="69">
        <f ca="1">$H2462*$C2462*'Input Parameters'!$E$25*K2462</f>
        <v>1.2222529900747834</v>
      </c>
      <c r="M2462" s="24">
        <f t="shared" ca="1" si="357"/>
        <v>0.91785030971035597</v>
      </c>
      <c r="N2462" s="15">
        <f ca="1">_xlfn.NORM.INV(M2462,'Input Parameters'!$E$29,'Input Parameters'!$F$29)</f>
        <v>0.10013907561622098</v>
      </c>
      <c r="O2462" s="8">
        <f t="shared" ca="1" si="358"/>
        <v>0.68066412673975574</v>
      </c>
      <c r="P2462" s="30">
        <f ca="1">_xlfn.LOGNORM.INV(O2462,'Input Parameters'!$H$30,'Input Parameters'!$I$30)</f>
        <v>3.3496305681259728</v>
      </c>
      <c r="Q2462" s="10">
        <f t="shared" ca="1" si="359"/>
        <v>0.22824284319507393</v>
      </c>
      <c r="R2462" s="30">
        <f>IF('Input Parameters'!$E$32=0,0,_xlfn.BETA.INV(Q2462,'Input Parameters'!$L$32,'Input Parameters'!$M$32,'Input Parameters'!$J$32,'Input Parameters'!$K$32))</f>
        <v>0</v>
      </c>
      <c r="S2462" s="10">
        <f t="shared" ca="1" si="360"/>
        <v>0.65479860332203632</v>
      </c>
      <c r="T2462" s="26">
        <f ca="1">_xlfn.LOGNORM.INV(S2462,'Input Parameters'!$H$34,'Input Parameters'!$I$34)</f>
        <v>52.970754881211704</v>
      </c>
      <c r="U2462" s="10">
        <f t="shared" ca="1" si="361"/>
        <v>0.72942469738277904</v>
      </c>
      <c r="V2462" s="30">
        <f ca="1">_xlfn.BETA.INV(U2462,'Input Parameters'!$L$36,'Input Parameters'!$M$36,'Input Parameters'!$J$36,'Input Parameters'!$K$36)</f>
        <v>0.68416619755503738</v>
      </c>
      <c r="W2462" s="2">
        <f ca="1">N2462+(P2462-N2462)*(1-ERF((T2462-R2462)/(2*SQRT(L2462*'Input Parameters'!$E$38))))</f>
        <v>0.1024270378519489</v>
      </c>
      <c r="X2462">
        <f t="shared" ca="1" si="362"/>
        <v>1</v>
      </c>
      <c r="Y2462" s="7"/>
    </row>
    <row r="2463" spans="1:25" ht="15" customHeight="1" x14ac:dyDescent="0.25">
      <c r="A2463" s="139">
        <v>2456</v>
      </c>
      <c r="B2463" s="10">
        <f t="shared" ca="1" si="353"/>
        <v>0.46068582220301302</v>
      </c>
      <c r="C2463" s="60">
        <f ca="1">_xlfn.NORM.INV(B2463,'Input Parameters'!$E$15,'Input Parameters'!$F$15)</f>
        <v>265.61797818777507</v>
      </c>
      <c r="D2463" s="10">
        <f t="shared" ca="1" si="354"/>
        <v>0.52388247288830825</v>
      </c>
      <c r="E2463" s="62">
        <f ca="1">IF(_xlfn.NORM.INV(D2463,'Input Parameters'!$E$17,'Input Parameters'!$F$17)&lt;3500,3500,IF(_xlfn.NORM.INV(D2463,'Input Parameters'!$E$17,'Input Parameters'!$F$17)&gt;5500,5500,_xlfn.NORM.INV(D2463,'Input Parameters'!$E$17,'Input Parameters'!$F$17)))</f>
        <v>4841.9301983431387</v>
      </c>
      <c r="F2463" s="10">
        <f t="shared" ca="1" si="355"/>
        <v>0.49276894474022226</v>
      </c>
      <c r="G2463" s="64">
        <f ca="1">_xlfn.NORM.INV(F2463,'Input Parameters'!$E$20,'Input Parameters'!$F$20)</f>
        <v>282.52855204687506</v>
      </c>
      <c r="H2463" s="57">
        <f ca="1">EXP(E2463*(1/'Input Parameters'!$E$23-1/G2463))</f>
        <v>0.54421526659187591</v>
      </c>
      <c r="I2463" s="10">
        <f t="shared" ca="1" si="356"/>
        <v>0.88483636451769754</v>
      </c>
      <c r="J2463" s="30">
        <f ca="1">_xlfn.BETA.INV(I2463,'Input Parameters'!$L$26,'Input Parameters'!$M$26,'Input Parameters'!$J$26,'Input Parameters'!$K$26)</f>
        <v>0.82970728493290968</v>
      </c>
      <c r="K2463" s="168">
        <f ca="1">('Input Parameters'!$E$27/'Input Parameters'!$E$38)^$J2463</f>
        <v>2.6019084971958145E-3</v>
      </c>
      <c r="L2463" s="69">
        <f ca="1">$H2463*$C2463*'Input Parameters'!$E$25*K2463</f>
        <v>0.37611461258867968</v>
      </c>
      <c r="M2463" s="24">
        <f t="shared" ca="1" si="357"/>
        <v>0.94914918612025545</v>
      </c>
      <c r="N2463" s="15">
        <f ca="1">_xlfn.NORM.INV(M2463,'Input Parameters'!$E$29,'Input Parameters'!$F$29)</f>
        <v>0.10016366595382922</v>
      </c>
      <c r="O2463" s="8">
        <f t="shared" ca="1" si="358"/>
        <v>0.92895573497736428</v>
      </c>
      <c r="P2463" s="30">
        <f ca="1">_xlfn.LOGNORM.INV(O2463,'Input Parameters'!$H$30,'Input Parameters'!$I$30)</f>
        <v>5.3683613449420529</v>
      </c>
      <c r="Q2463" s="10">
        <f t="shared" ca="1" si="359"/>
        <v>0.65018636777095784</v>
      </c>
      <c r="R2463" s="30">
        <f>IF('Input Parameters'!$E$32=0,0,_xlfn.BETA.INV(Q2463,'Input Parameters'!$L$32,'Input Parameters'!$M$32,'Input Parameters'!$J$32,'Input Parameters'!$K$32))</f>
        <v>0</v>
      </c>
      <c r="S2463" s="10">
        <f t="shared" ca="1" si="360"/>
        <v>0.48233009956440598</v>
      </c>
      <c r="T2463" s="26">
        <f ca="1">_xlfn.LOGNORM.INV(S2463,'Input Parameters'!$H$34,'Input Parameters'!$I$34)</f>
        <v>50.130390381074527</v>
      </c>
      <c r="U2463" s="10">
        <f t="shared" ca="1" si="361"/>
        <v>0.35682838906239644</v>
      </c>
      <c r="V2463" s="30">
        <f ca="1">_xlfn.BETA.INV(U2463,'Input Parameters'!$L$36,'Input Parameters'!$M$36,'Input Parameters'!$J$36,'Input Parameters'!$K$36)</f>
        <v>0.53201858387136558</v>
      </c>
      <c r="W2463" s="2">
        <f ca="1">N2463+(P2463-N2463)*(1-ERF((T2463-R2463)/(2*SQRT(L2463*'Input Parameters'!$E$38))))</f>
        <v>0.10016370531336426</v>
      </c>
      <c r="X2463">
        <f t="shared" ca="1" si="362"/>
        <v>1</v>
      </c>
      <c r="Y2463" s="7"/>
    </row>
    <row r="2464" spans="1:25" ht="15" customHeight="1" x14ac:dyDescent="0.25">
      <c r="A2464" s="139">
        <v>2457</v>
      </c>
      <c r="B2464" s="10">
        <f t="shared" ca="1" si="353"/>
        <v>0.86641943971167712</v>
      </c>
      <c r="C2464" s="60">
        <f ca="1">_xlfn.NORM.INV(B2464,'Input Parameters'!$E$15,'Input Parameters'!$F$15)</f>
        <v>331.10153717348896</v>
      </c>
      <c r="D2464" s="10">
        <f t="shared" ca="1" si="354"/>
        <v>0.9688965680335333</v>
      </c>
      <c r="E2464" s="62">
        <f ca="1">IF(_xlfn.NORM.INV(D2464,'Input Parameters'!$E$17,'Input Parameters'!$F$17)&lt;3500,3500,IF(_xlfn.NORM.INV(D2464,'Input Parameters'!$E$17,'Input Parameters'!$F$17)&gt;5500,5500,_xlfn.NORM.INV(D2464,'Input Parameters'!$E$17,'Input Parameters'!$F$17)))</f>
        <v>5500</v>
      </c>
      <c r="F2464" s="10">
        <f t="shared" ca="1" si="355"/>
        <v>0.49797053232695054</v>
      </c>
      <c r="G2464" s="64">
        <f ca="1">_xlfn.NORM.INV(F2464,'Input Parameters'!$E$20,'Input Parameters'!$F$20)</f>
        <v>282.61591614194458</v>
      </c>
      <c r="H2464" s="57">
        <f ca="1">EXP(E2464*(1/'Input Parameters'!$E$23-1/G2464))</f>
        <v>0.50404886707825081</v>
      </c>
      <c r="I2464" s="10">
        <f t="shared" ca="1" si="356"/>
        <v>0.5360209747813709</v>
      </c>
      <c r="J2464" s="30">
        <f ca="1">_xlfn.BETA.INV(I2464,'Input Parameters'!$L$26,'Input Parameters'!$M$26,'Input Parameters'!$J$26,'Input Parameters'!$K$26)</f>
        <v>0.67583654528373804</v>
      </c>
      <c r="K2464" s="168">
        <f ca="1">('Input Parameters'!$E$27/'Input Parameters'!$E$38)^$J2464</f>
        <v>7.8456848819228337E-3</v>
      </c>
      <c r="L2464" s="69">
        <f ca="1">$H2464*$C2464*'Input Parameters'!$E$25*K2464</f>
        <v>1.3093769784947016</v>
      </c>
      <c r="M2464" s="24">
        <f t="shared" ca="1" si="357"/>
        <v>0.57133158011856044</v>
      </c>
      <c r="N2464" s="15">
        <f ca="1">_xlfn.NORM.INV(M2464,'Input Parameters'!$E$29,'Input Parameters'!$F$29)</f>
        <v>0.1000179765282937</v>
      </c>
      <c r="O2464" s="8">
        <f t="shared" ca="1" si="358"/>
        <v>0.60095552081697101</v>
      </c>
      <c r="P2464" s="30">
        <f ca="1">_xlfn.LOGNORM.INV(O2464,'Input Parameters'!$H$30,'Input Parameters'!$I$30)</f>
        <v>3.0279489731180709</v>
      </c>
      <c r="Q2464" s="10">
        <f t="shared" ca="1" si="359"/>
        <v>0.61443686491213567</v>
      </c>
      <c r="R2464" s="30">
        <f>IF('Input Parameters'!$E$32=0,0,_xlfn.BETA.INV(Q2464,'Input Parameters'!$L$32,'Input Parameters'!$M$32,'Input Parameters'!$J$32,'Input Parameters'!$K$32))</f>
        <v>0</v>
      </c>
      <c r="S2464" s="10">
        <f t="shared" ca="1" si="360"/>
        <v>0.85706402224627831</v>
      </c>
      <c r="T2464" s="26">
        <f ca="1">_xlfn.LOGNORM.INV(S2464,'Input Parameters'!$H$34,'Input Parameters'!$I$34)</f>
        <v>57.571645070632599</v>
      </c>
      <c r="U2464" s="10">
        <f t="shared" ca="1" si="361"/>
        <v>1.0669922406810972E-2</v>
      </c>
      <c r="V2464" s="30">
        <f ca="1">_xlfn.BETA.INV(U2464,'Input Parameters'!$L$36,'Input Parameters'!$M$36,'Input Parameters'!$J$36,'Input Parameters'!$K$36)</f>
        <v>0.32221850429394072</v>
      </c>
      <c r="W2464" s="2">
        <f ca="1">N2464+(P2464-N2464)*(1-ERF((T2464-R2464)/(2*SQRT(L2464*'Input Parameters'!$E$38))))</f>
        <v>0.10111363740317472</v>
      </c>
      <c r="X2464">
        <f t="shared" ca="1" si="362"/>
        <v>1</v>
      </c>
      <c r="Y2464" s="7"/>
    </row>
    <row r="2465" spans="1:25" ht="15" customHeight="1" x14ac:dyDescent="0.25">
      <c r="A2465" s="139">
        <v>2458</v>
      </c>
      <c r="B2465" s="10">
        <f t="shared" ca="1" si="353"/>
        <v>0.60619290510227675</v>
      </c>
      <c r="C2465" s="60">
        <f ca="1">_xlfn.NORM.INV(B2465,'Input Parameters'!$E$15,'Input Parameters'!$F$15)</f>
        <v>285.56745480264794</v>
      </c>
      <c r="D2465" s="10">
        <f t="shared" ca="1" si="354"/>
        <v>0.57609808953275754</v>
      </c>
      <c r="E2465" s="62">
        <f ca="1">IF(_xlfn.NORM.INV(D2465,'Input Parameters'!$E$17,'Input Parameters'!$F$17)&lt;3500,3500,IF(_xlfn.NORM.INV(D2465,'Input Parameters'!$E$17,'Input Parameters'!$F$17)&gt;5500,5500,_xlfn.NORM.INV(D2465,'Input Parameters'!$E$17,'Input Parameters'!$F$17)))</f>
        <v>4934.3449382945155</v>
      </c>
      <c r="F2465" s="10">
        <f t="shared" ca="1" si="355"/>
        <v>0.42230466130185618</v>
      </c>
      <c r="G2465" s="64">
        <f ca="1">_xlfn.NORM.INV(F2465,'Input Parameters'!$E$20,'Input Parameters'!$F$20)</f>
        <v>281.33679278050658</v>
      </c>
      <c r="H2465" s="57">
        <f ca="1">EXP(E2465*(1/'Input Parameters'!$E$23-1/G2465))</f>
        <v>0.49957114566607763</v>
      </c>
      <c r="I2465" s="10">
        <f t="shared" ca="1" si="356"/>
        <v>0.43298542118871253</v>
      </c>
      <c r="J2465" s="30">
        <f ca="1">_xlfn.BETA.INV(I2465,'Input Parameters'!$L$26,'Input Parameters'!$M$26,'Input Parameters'!$J$26,'Input Parameters'!$K$26)</f>
        <v>0.63390914982698565</v>
      </c>
      <c r="K2465" s="168">
        <f ca="1">('Input Parameters'!$E$27/'Input Parameters'!$E$38)^$J2465</f>
        <v>1.059847250835648E-2</v>
      </c>
      <c r="L2465" s="69">
        <f ca="1">$H2465*$C2465*'Input Parameters'!$E$25*K2465</f>
        <v>1.5119914480601091</v>
      </c>
      <c r="M2465" s="24">
        <f t="shared" ca="1" si="357"/>
        <v>0.20206913459271481</v>
      </c>
      <c r="N2465" s="15">
        <f ca="1">_xlfn.NORM.INV(M2465,'Input Parameters'!$E$29,'Input Parameters'!$F$29)</f>
        <v>9.9916574671325017E-2</v>
      </c>
      <c r="O2465" s="8">
        <f t="shared" ca="1" si="358"/>
        <v>0.65103701674969772</v>
      </c>
      <c r="P2465" s="30">
        <f ca="1">_xlfn.LOGNORM.INV(O2465,'Input Parameters'!$H$30,'Input Parameters'!$I$30)</f>
        <v>3.2232228001111416</v>
      </c>
      <c r="Q2465" s="10">
        <f t="shared" ca="1" si="359"/>
        <v>0.26456525896529115</v>
      </c>
      <c r="R2465" s="30">
        <f>IF('Input Parameters'!$E$32=0,0,_xlfn.BETA.INV(Q2465,'Input Parameters'!$L$32,'Input Parameters'!$M$32,'Input Parameters'!$J$32,'Input Parameters'!$K$32))</f>
        <v>0</v>
      </c>
      <c r="S2465" s="10">
        <f t="shared" ca="1" si="360"/>
        <v>0.22464289098245882</v>
      </c>
      <c r="T2465" s="26">
        <f ca="1">_xlfn.LOGNORM.INV(S2465,'Input Parameters'!$H$34,'Input Parameters'!$I$34)</f>
        <v>45.875665798948063</v>
      </c>
      <c r="U2465" s="10">
        <f t="shared" ca="1" si="361"/>
        <v>0.96555104577306583</v>
      </c>
      <c r="V2465" s="30">
        <f ca="1">_xlfn.BETA.INV(U2465,'Input Parameters'!$L$36,'Input Parameters'!$M$36,'Input Parameters'!$J$36,'Input Parameters'!$K$36)</f>
        <v>0.90214063155087332</v>
      </c>
      <c r="W2465" s="2">
        <f ca="1">N2465+(P2465-N2465)*(1-ERF((T2465-R2465)/(2*SQRT(L2465*'Input Parameters'!$E$38))))</f>
        <v>0.12595551947664679</v>
      </c>
      <c r="X2465">
        <f t="shared" ca="1" si="362"/>
        <v>1</v>
      </c>
      <c r="Y2465" s="7"/>
    </row>
    <row r="2466" spans="1:25" ht="15" customHeight="1" x14ac:dyDescent="0.25">
      <c r="A2466" s="139">
        <v>2459</v>
      </c>
      <c r="B2466" s="10">
        <f t="shared" ca="1" si="353"/>
        <v>0.6309221251033883</v>
      </c>
      <c r="C2466" s="60">
        <f ca="1">_xlfn.NORM.INV(B2466,'Input Parameters'!$E$15,'Input Parameters'!$F$15)</f>
        <v>289.08388316705356</v>
      </c>
      <c r="D2466" s="10">
        <f t="shared" ca="1" si="354"/>
        <v>0.56670683280754997</v>
      </c>
      <c r="E2466" s="62">
        <f ca="1">IF(_xlfn.NORM.INV(D2466,'Input Parameters'!$E$17,'Input Parameters'!$F$17)&lt;3500,3500,IF(_xlfn.NORM.INV(D2466,'Input Parameters'!$E$17,'Input Parameters'!$F$17)&gt;5500,5500,_xlfn.NORM.INV(D2466,'Input Parameters'!$E$17,'Input Parameters'!$F$17)))</f>
        <v>4917.5972814249717</v>
      </c>
      <c r="F2466" s="10">
        <f t="shared" ca="1" si="355"/>
        <v>0.79603625232273656</v>
      </c>
      <c r="G2466" s="64">
        <f ca="1">_xlfn.NORM.INV(F2466,'Input Parameters'!$E$20,'Input Parameters'!$F$20)</f>
        <v>288.19456015595927</v>
      </c>
      <c r="H2466" s="57">
        <f ca="1">EXP(E2466*(1/'Input Parameters'!$E$23-1/G2466))</f>
        <v>0.75902792089346449</v>
      </c>
      <c r="I2466" s="10">
        <f t="shared" ca="1" si="356"/>
        <v>0.86979536270637547</v>
      </c>
      <c r="J2466" s="30">
        <f ca="1">_xlfn.BETA.INV(I2466,'Input Parameters'!$L$26,'Input Parameters'!$M$26,'Input Parameters'!$J$26,'Input Parameters'!$K$26)</f>
        <v>0.82102017503871227</v>
      </c>
      <c r="K2466" s="168">
        <f ca="1">('Input Parameters'!$E$27/'Input Parameters'!$E$38)^$J2466</f>
        <v>2.7691988617545766E-3</v>
      </c>
      <c r="L2466" s="69">
        <f ca="1">$H2466*$C2466*'Input Parameters'!$E$25*K2466</f>
        <v>0.60762519853937957</v>
      </c>
      <c r="M2466" s="24">
        <f t="shared" ca="1" si="357"/>
        <v>0.80682621094721718</v>
      </c>
      <c r="N2466" s="15">
        <f ca="1">_xlfn.NORM.INV(M2466,'Input Parameters'!$E$29,'Input Parameters'!$F$29)</f>
        <v>0.10008662600336464</v>
      </c>
      <c r="O2466" s="8">
        <f t="shared" ca="1" si="358"/>
        <v>0.43130659221005652</v>
      </c>
      <c r="P2466" s="30">
        <f ca="1">_xlfn.LOGNORM.INV(O2466,'Input Parameters'!$H$30,'Input Parameters'!$I$30)</f>
        <v>2.4726628928914423</v>
      </c>
      <c r="Q2466" s="10">
        <f t="shared" ca="1" si="359"/>
        <v>0.30204457445651745</v>
      </c>
      <c r="R2466" s="30">
        <f>IF('Input Parameters'!$E$32=0,0,_xlfn.BETA.INV(Q2466,'Input Parameters'!$L$32,'Input Parameters'!$M$32,'Input Parameters'!$J$32,'Input Parameters'!$K$32))</f>
        <v>0</v>
      </c>
      <c r="S2466" s="10">
        <f t="shared" ca="1" si="360"/>
        <v>0.28938958661436442</v>
      </c>
      <c r="T2466" s="26">
        <f ca="1">_xlfn.LOGNORM.INV(S2466,'Input Parameters'!$H$34,'Input Parameters'!$I$34)</f>
        <v>47.040877755126637</v>
      </c>
      <c r="U2466" s="10">
        <f t="shared" ca="1" si="361"/>
        <v>1.7704313499907531E-2</v>
      </c>
      <c r="V2466" s="30">
        <f ca="1">_xlfn.BETA.INV(U2466,'Input Parameters'!$L$36,'Input Parameters'!$M$36,'Input Parameters'!$J$36,'Input Parameters'!$K$36)</f>
        <v>0.33784363521389693</v>
      </c>
      <c r="W2466" s="2">
        <f ca="1">N2466+(P2466-N2466)*(1-ERF((T2466-R2466)/(2*SQRT(L2466*'Input Parameters'!$E$38))))</f>
        <v>0.10013359014544587</v>
      </c>
      <c r="X2466">
        <f t="shared" ca="1" si="362"/>
        <v>1</v>
      </c>
      <c r="Y2466" s="7"/>
    </row>
    <row r="2467" spans="1:25" ht="15" customHeight="1" x14ac:dyDescent="0.25">
      <c r="A2467" s="139">
        <v>2460</v>
      </c>
      <c r="B2467" s="10">
        <f t="shared" ca="1" si="353"/>
        <v>0.98847401104886501</v>
      </c>
      <c r="C2467" s="60">
        <f ca="1">_xlfn.NORM.INV(B2467,'Input Parameters'!$E$15,'Input Parameters'!$F$15)</f>
        <v>394.1257003141028</v>
      </c>
      <c r="D2467" s="10">
        <f t="shared" ca="1" si="354"/>
        <v>0.57251075937297013</v>
      </c>
      <c r="E2467" s="62">
        <f ca="1">IF(_xlfn.NORM.INV(D2467,'Input Parameters'!$E$17,'Input Parameters'!$F$17)&lt;3500,3500,IF(_xlfn.NORM.INV(D2467,'Input Parameters'!$E$17,'Input Parameters'!$F$17)&gt;5500,5500,_xlfn.NORM.INV(D2467,'Input Parameters'!$E$17,'Input Parameters'!$F$17)))</f>
        <v>4927.9390065580947</v>
      </c>
      <c r="F2467" s="10">
        <f t="shared" ca="1" si="355"/>
        <v>0.60079803690031575</v>
      </c>
      <c r="G2467" s="64">
        <f ca="1">_xlfn.NORM.INV(F2467,'Input Parameters'!$E$20,'Input Parameters'!$F$20)</f>
        <v>284.36126887802982</v>
      </c>
      <c r="H2467" s="57">
        <f ca="1">EXP(E2467*(1/'Input Parameters'!$E$23-1/G2467))</f>
        <v>0.60241912635373729</v>
      </c>
      <c r="I2467" s="10">
        <f t="shared" ca="1" si="356"/>
        <v>0.8214764542658316</v>
      </c>
      <c r="J2467" s="30">
        <f ca="1">_xlfn.BETA.INV(I2467,'Input Parameters'!$L$26,'Input Parameters'!$M$26,'Input Parameters'!$J$26,'Input Parameters'!$K$26)</f>
        <v>0.79576432565203026</v>
      </c>
      <c r="K2467" s="168">
        <f ca="1">('Input Parameters'!$E$27/'Input Parameters'!$E$38)^$J2467</f>
        <v>3.3191836575978931E-3</v>
      </c>
      <c r="L2467" s="69">
        <f ca="1">$H2467*$C2467*'Input Parameters'!$E$25*K2467</f>
        <v>0.78806999214255036</v>
      </c>
      <c r="M2467" s="24">
        <f t="shared" ca="1" si="357"/>
        <v>0.27356500085987911</v>
      </c>
      <c r="N2467" s="15">
        <f ca="1">_xlfn.NORM.INV(M2467,'Input Parameters'!$E$29,'Input Parameters'!$F$29)</f>
        <v>9.9939793369391031E-2</v>
      </c>
      <c r="O2467" s="8">
        <f t="shared" ca="1" si="358"/>
        <v>0.58304993199035626</v>
      </c>
      <c r="P2467" s="30">
        <f ca="1">_xlfn.LOGNORM.INV(O2467,'Input Parameters'!$H$30,'Input Parameters'!$I$30)</f>
        <v>2.9626963240244666</v>
      </c>
      <c r="Q2467" s="10">
        <f t="shared" ca="1" si="359"/>
        <v>0.33949965396731807</v>
      </c>
      <c r="R2467" s="30">
        <f>IF('Input Parameters'!$E$32=0,0,_xlfn.BETA.INV(Q2467,'Input Parameters'!$L$32,'Input Parameters'!$M$32,'Input Parameters'!$J$32,'Input Parameters'!$K$32))</f>
        <v>0</v>
      </c>
      <c r="S2467" s="10">
        <f t="shared" ca="1" si="360"/>
        <v>0.55924895317622991</v>
      </c>
      <c r="T2467" s="26">
        <f ca="1">_xlfn.LOGNORM.INV(S2467,'Input Parameters'!$H$34,'Input Parameters'!$I$34)</f>
        <v>51.352070129809903</v>
      </c>
      <c r="U2467" s="10">
        <f t="shared" ca="1" si="361"/>
        <v>0.37994693850640116</v>
      </c>
      <c r="V2467" s="30">
        <f ca="1">_xlfn.BETA.INV(U2467,'Input Parameters'!$L$36,'Input Parameters'!$M$36,'Input Parameters'!$J$36,'Input Parameters'!$K$36)</f>
        <v>0.54073197949014795</v>
      </c>
      <c r="W2467" s="2">
        <f ca="1">N2467+(P2467-N2467)*(1-ERF((T2467-R2467)/(2*SQRT(L2467*'Input Parameters'!$E$38))))</f>
        <v>0.10006309833484214</v>
      </c>
      <c r="X2467">
        <f t="shared" ca="1" si="362"/>
        <v>1</v>
      </c>
      <c r="Y2467" s="7"/>
    </row>
    <row r="2468" spans="1:25" ht="15" customHeight="1" x14ac:dyDescent="0.25">
      <c r="A2468" s="139">
        <v>2461</v>
      </c>
      <c r="B2468" s="10">
        <f t="shared" ca="1" si="353"/>
        <v>0.63066728020256979</v>
      </c>
      <c r="C2468" s="60">
        <f ca="1">_xlfn.NORM.INV(B2468,'Input Parameters'!$E$15,'Input Parameters'!$F$15)</f>
        <v>289.04727898355191</v>
      </c>
      <c r="D2468" s="10">
        <f t="shared" ca="1" si="354"/>
        <v>0.20170496684220218</v>
      </c>
      <c r="E2468" s="62">
        <f ca="1">IF(_xlfn.NORM.INV(D2468,'Input Parameters'!$E$17,'Input Parameters'!$F$17)&lt;3500,3500,IF(_xlfn.NORM.INV(D2468,'Input Parameters'!$E$17,'Input Parameters'!$F$17)&gt;5500,5500,_xlfn.NORM.INV(D2468,'Input Parameters'!$E$17,'Input Parameters'!$F$17)))</f>
        <v>4215.117271739472</v>
      </c>
      <c r="F2468" s="10">
        <f t="shared" ca="1" si="355"/>
        <v>0.21412216206078183</v>
      </c>
      <c r="G2468" s="64">
        <f ca="1">_xlfn.NORM.INV(F2468,'Input Parameters'!$E$20,'Input Parameters'!$F$20)</f>
        <v>277.34226293666279</v>
      </c>
      <c r="H2468" s="57">
        <f ca="1">EXP(E2468*(1/'Input Parameters'!$E$23-1/G2468))</f>
        <v>0.44546432832815958</v>
      </c>
      <c r="I2468" s="10">
        <f t="shared" ca="1" si="356"/>
        <v>0.61521839909175302</v>
      </c>
      <c r="J2468" s="30">
        <f ca="1">_xlfn.BETA.INV(I2468,'Input Parameters'!$L$26,'Input Parameters'!$M$26,'Input Parameters'!$J$26,'Input Parameters'!$K$26)</f>
        <v>0.70733043971308462</v>
      </c>
      <c r="K2468" s="168">
        <f ca="1">('Input Parameters'!$E$27/'Input Parameters'!$E$38)^$J2468</f>
        <v>6.2592303555515684E-3</v>
      </c>
      <c r="L2468" s="69">
        <f ca="1">$H2468*$C2468*'Input Parameters'!$E$25*K2468</f>
        <v>0.80594007782856725</v>
      </c>
      <c r="M2468" s="24">
        <f t="shared" ca="1" si="357"/>
        <v>0.69196080589255049</v>
      </c>
      <c r="N2468" s="15">
        <f ca="1">_xlfn.NORM.INV(M2468,'Input Parameters'!$E$29,'Input Parameters'!$F$29)</f>
        <v>0.10005014159906724</v>
      </c>
      <c r="O2468" s="8">
        <f t="shared" ca="1" si="358"/>
        <v>0.50060597922250383</v>
      </c>
      <c r="P2468" s="30">
        <f ca="1">_xlfn.LOGNORM.INV(O2468,'Input Parameters'!$H$30,'Input Parameters'!$I$30)</f>
        <v>2.6852075986746704</v>
      </c>
      <c r="Q2468" s="10">
        <f t="shared" ca="1" si="359"/>
        <v>0.3767696377502604</v>
      </c>
      <c r="R2468" s="30">
        <f>IF('Input Parameters'!$E$32=0,0,_xlfn.BETA.INV(Q2468,'Input Parameters'!$L$32,'Input Parameters'!$M$32,'Input Parameters'!$J$32,'Input Parameters'!$K$32))</f>
        <v>0</v>
      </c>
      <c r="S2468" s="10">
        <f t="shared" ca="1" si="360"/>
        <v>0.48750605908625022</v>
      </c>
      <c r="T2468" s="26">
        <f ca="1">_xlfn.LOGNORM.INV(S2468,'Input Parameters'!$H$34,'Input Parameters'!$I$34)</f>
        <v>50.211499753156332</v>
      </c>
      <c r="U2468" s="10">
        <f t="shared" ca="1" si="361"/>
        <v>0.30508279983696074</v>
      </c>
      <c r="V2468" s="30">
        <f ca="1">_xlfn.BETA.INV(U2468,'Input Parameters'!$L$36,'Input Parameters'!$M$36,'Input Parameters'!$J$36,'Input Parameters'!$K$36)</f>
        <v>0.51218443125922586</v>
      </c>
      <c r="W2468" s="2">
        <f ca="1">N2468+(P2468-N2468)*(1-ERF((T2468-R2468)/(2*SQRT(L2468*'Input Parameters'!$E$38))))</f>
        <v>0.10024806860464999</v>
      </c>
      <c r="X2468">
        <f t="shared" ca="1" si="362"/>
        <v>1</v>
      </c>
      <c r="Y2468" s="7"/>
    </row>
    <row r="2469" spans="1:25" ht="15" customHeight="1" x14ac:dyDescent="0.25">
      <c r="A2469" s="139">
        <v>2462</v>
      </c>
      <c r="B2469" s="10">
        <f t="shared" ca="1" si="353"/>
        <v>0.55127858387839479</v>
      </c>
      <c r="C2469" s="60">
        <f ca="1">_xlfn.NORM.INV(B2469,'Input Parameters'!$E$15,'Input Parameters'!$F$15)</f>
        <v>277.95231968197379</v>
      </c>
      <c r="D2469" s="10">
        <f t="shared" ca="1" si="354"/>
        <v>4.4909502700676618E-2</v>
      </c>
      <c r="E2469" s="62">
        <f ca="1">IF(_xlfn.NORM.INV(D2469,'Input Parameters'!$E$17,'Input Parameters'!$F$17)&lt;3500,3500,IF(_xlfn.NORM.INV(D2469,'Input Parameters'!$E$17,'Input Parameters'!$F$17)&gt;5500,5500,_xlfn.NORM.INV(D2469,'Input Parameters'!$E$17,'Input Parameters'!$F$17)))</f>
        <v>3612.5527390901252</v>
      </c>
      <c r="F2469" s="10">
        <f t="shared" ca="1" si="355"/>
        <v>0.22931328485895097</v>
      </c>
      <c r="G2469" s="64">
        <f ca="1">_xlfn.NORM.INV(F2469,'Input Parameters'!$E$20,'Input Parameters'!$F$20)</f>
        <v>277.68456104308171</v>
      </c>
      <c r="H2469" s="57">
        <f ca="1">EXP(E2469*(1/'Input Parameters'!$E$23-1/G2469))</f>
        <v>0.50814715666862453</v>
      </c>
      <c r="I2469" s="10">
        <f t="shared" ca="1" si="356"/>
        <v>0.13194071670610075</v>
      </c>
      <c r="J2469" s="30">
        <f ca="1">_xlfn.BETA.INV(I2469,'Input Parameters'!$L$26,'Input Parameters'!$M$26,'Input Parameters'!$J$26,'Input Parameters'!$K$26)</f>
        <v>0.47257285079943112</v>
      </c>
      <c r="K2469" s="168">
        <f ca="1">('Input Parameters'!$E$27/'Input Parameters'!$E$38)^$J2469</f>
        <v>3.3716218862723184E-2</v>
      </c>
      <c r="L2469" s="69">
        <f ca="1">$H2469*$C2469*'Input Parameters'!$E$25*K2469</f>
        <v>4.7621017107529555</v>
      </c>
      <c r="M2469" s="24">
        <f t="shared" ca="1" si="357"/>
        <v>0.75449498429756801</v>
      </c>
      <c r="N2469" s="15">
        <f ca="1">_xlfn.NORM.INV(M2469,'Input Parameters'!$E$29,'Input Parameters'!$F$29)</f>
        <v>0.10006887032486562</v>
      </c>
      <c r="O2469" s="8">
        <f t="shared" ca="1" si="358"/>
        <v>2.0478409535010345E-2</v>
      </c>
      <c r="P2469" s="30">
        <f ca="1">_xlfn.LOGNORM.INV(O2469,'Input Parameters'!$H$30,'Input Parameters'!$I$30)</f>
        <v>1.0217429582386064</v>
      </c>
      <c r="Q2469" s="10">
        <f t="shared" ca="1" si="359"/>
        <v>0.59284110514321542</v>
      </c>
      <c r="R2469" s="30">
        <f>IF('Input Parameters'!$E$32=0,0,_xlfn.BETA.INV(Q2469,'Input Parameters'!$L$32,'Input Parameters'!$M$32,'Input Parameters'!$J$32,'Input Parameters'!$K$32))</f>
        <v>0</v>
      </c>
      <c r="S2469" s="10">
        <f t="shared" ca="1" si="360"/>
        <v>0.12211924651226824</v>
      </c>
      <c r="T2469" s="26">
        <f ca="1">_xlfn.LOGNORM.INV(S2469,'Input Parameters'!$H$34,'Input Parameters'!$I$34)</f>
        <v>43.604085232075114</v>
      </c>
      <c r="U2469" s="10">
        <f t="shared" ca="1" si="361"/>
        <v>5.4713686174808429E-2</v>
      </c>
      <c r="V2469" s="30">
        <f ca="1">_xlfn.BETA.INV(U2469,'Input Parameters'!$L$36,'Input Parameters'!$M$36,'Input Parameters'!$J$36,'Input Parameters'!$K$36)</f>
        <v>0.3834060261915454</v>
      </c>
      <c r="W2469" s="2">
        <f ca="1">N2469+(P2469-N2469)*(1-ERF((T2469-R2469)/(2*SQRT(L2469*'Input Parameters'!$E$38))))</f>
        <v>0.24540191274060608</v>
      </c>
      <c r="X2469">
        <f t="shared" ca="1" si="362"/>
        <v>1</v>
      </c>
      <c r="Y2469" s="7"/>
    </row>
    <row r="2470" spans="1:25" ht="15" customHeight="1" x14ac:dyDescent="0.25">
      <c r="A2470" s="139">
        <v>2463</v>
      </c>
      <c r="B2470" s="10">
        <f t="shared" ca="1" si="353"/>
        <v>0.7212483075934184</v>
      </c>
      <c r="C2470" s="60">
        <f ca="1">_xlfn.NORM.INV(B2470,'Input Parameters'!$E$15,'Input Parameters'!$F$15)</f>
        <v>302.75457091035247</v>
      </c>
      <c r="D2470" s="10">
        <f t="shared" ca="1" si="354"/>
        <v>0.73573286795158932</v>
      </c>
      <c r="E2470" s="62">
        <f ca="1">IF(_xlfn.NORM.INV(D2470,'Input Parameters'!$E$17,'Input Parameters'!$F$17)&lt;3500,3500,IF(_xlfn.NORM.INV(D2470,'Input Parameters'!$E$17,'Input Parameters'!$F$17)&gt;5500,5500,_xlfn.NORM.INV(D2470,'Input Parameters'!$E$17,'Input Parameters'!$F$17)))</f>
        <v>5241.1715399643535</v>
      </c>
      <c r="F2470" s="10">
        <f t="shared" ca="1" si="355"/>
        <v>0.88488363985726404</v>
      </c>
      <c r="G2470" s="64">
        <f ca="1">_xlfn.NORM.INV(F2470,'Input Parameters'!$E$20,'Input Parameters'!$F$20)</f>
        <v>290.6883892903445</v>
      </c>
      <c r="H2470" s="57">
        <f ca="1">EXP(E2470*(1/'Input Parameters'!$E$23-1/G2470))</f>
        <v>0.87123965251523883</v>
      </c>
      <c r="I2470" s="10">
        <f t="shared" ca="1" si="356"/>
        <v>0.50578152065869975</v>
      </c>
      <c r="J2470" s="30">
        <f ca="1">_xlfn.BETA.INV(I2470,'Input Parameters'!$L$26,'Input Parameters'!$M$26,'Input Parameters'!$J$26,'Input Parameters'!$K$26)</f>
        <v>0.66372730232914234</v>
      </c>
      <c r="K2470" s="168">
        <f ca="1">('Input Parameters'!$E$27/'Input Parameters'!$E$38)^$J2470</f>
        <v>8.5576324715612856E-3</v>
      </c>
      <c r="L2470" s="69">
        <f ca="1">$H2470*$C2470*'Input Parameters'!$E$25*K2470</f>
        <v>2.2572620108593684</v>
      </c>
      <c r="M2470" s="24">
        <f t="shared" ca="1" si="357"/>
        <v>0.49545512497740485</v>
      </c>
      <c r="N2470" s="15">
        <f ca="1">_xlfn.NORM.INV(M2470,'Input Parameters'!$E$29,'Input Parameters'!$F$29)</f>
        <v>9.9998860744132778E-2</v>
      </c>
      <c r="O2470" s="8">
        <f t="shared" ca="1" si="358"/>
        <v>5.2564600286009289E-2</v>
      </c>
      <c r="P2470" s="30">
        <f ca="1">_xlfn.LOGNORM.INV(O2470,'Input Parameters'!$H$30,'Input Parameters'!$I$30)</f>
        <v>1.2480183556601605</v>
      </c>
      <c r="Q2470" s="10">
        <f t="shared" ca="1" si="359"/>
        <v>0.39481316270503808</v>
      </c>
      <c r="R2470" s="30">
        <f>IF('Input Parameters'!$E$32=0,0,_xlfn.BETA.INV(Q2470,'Input Parameters'!$L$32,'Input Parameters'!$M$32,'Input Parameters'!$J$32,'Input Parameters'!$K$32))</f>
        <v>0</v>
      </c>
      <c r="S2470" s="10">
        <f t="shared" ca="1" si="360"/>
        <v>0.29987969756667421</v>
      </c>
      <c r="T2470" s="26">
        <f ca="1">_xlfn.LOGNORM.INV(S2470,'Input Parameters'!$H$34,'Input Parameters'!$I$34)</f>
        <v>47.219409245771907</v>
      </c>
      <c r="U2470" s="10">
        <f t="shared" ca="1" si="361"/>
        <v>0.77688071896731525</v>
      </c>
      <c r="V2470" s="30">
        <f ca="1">_xlfn.BETA.INV(U2470,'Input Parameters'!$L$36,'Input Parameters'!$M$36,'Input Parameters'!$J$36,'Input Parameters'!$K$36)</f>
        <v>0.70984734179902453</v>
      </c>
      <c r="W2470" s="2">
        <f ca="1">N2470+(P2470-N2470)*(1-ERF((T2470-R2470)/(2*SQRT(L2470*'Input Parameters'!$E$38))))</f>
        <v>0.13014462798036619</v>
      </c>
      <c r="X2470">
        <f t="shared" ca="1" si="362"/>
        <v>1</v>
      </c>
      <c r="Y2470" s="7"/>
    </row>
    <row r="2471" spans="1:25" ht="15" customHeight="1" x14ac:dyDescent="0.25">
      <c r="A2471" s="139">
        <v>2464</v>
      </c>
      <c r="B2471" s="10">
        <f t="shared" ca="1" si="353"/>
        <v>0.51587747886293622</v>
      </c>
      <c r="C2471" s="60">
        <f ca="1">_xlfn.NORM.INV(B2471,'Input Parameters'!$E$15,'Input Parameters'!$F$15)</f>
        <v>273.1246110345985</v>
      </c>
      <c r="D2471" s="10">
        <f t="shared" ca="1" si="354"/>
        <v>0.75743623700444462</v>
      </c>
      <c r="E2471" s="62">
        <f ca="1">IF(_xlfn.NORM.INV(D2471,'Input Parameters'!$E$17,'Input Parameters'!$F$17)&lt;3500,3500,IF(_xlfn.NORM.INV(D2471,'Input Parameters'!$E$17,'Input Parameters'!$F$17)&gt;5500,5500,_xlfn.NORM.INV(D2471,'Input Parameters'!$E$17,'Input Parameters'!$F$17)))</f>
        <v>5288.6555958458184</v>
      </c>
      <c r="F2471" s="10">
        <f t="shared" ca="1" si="355"/>
        <v>0.58915436506044305</v>
      </c>
      <c r="G2471" s="64">
        <f ca="1">_xlfn.NORM.INV(F2471,'Input Parameters'!$E$20,'Input Parameters'!$F$20)</f>
        <v>284.15998053304259</v>
      </c>
      <c r="H2471" s="57">
        <f ca="1">EXP(E2471*(1/'Input Parameters'!$E$23-1/G2471))</f>
        <v>0.57288329266249582</v>
      </c>
      <c r="I2471" s="10">
        <f t="shared" ca="1" si="356"/>
        <v>5.1944464723926664E-2</v>
      </c>
      <c r="J2471" s="30">
        <f ca="1">_xlfn.BETA.INV(I2471,'Input Parameters'!$L$26,'Input Parameters'!$M$26,'Input Parameters'!$J$26,'Input Parameters'!$K$26)</f>
        <v>0.38725051380889175</v>
      </c>
      <c r="K2471" s="168">
        <f ca="1">('Input Parameters'!$E$27/'Input Parameters'!$E$38)^$J2471</f>
        <v>6.2177807512531824E-2</v>
      </c>
      <c r="L2471" s="69">
        <f ca="1">$H2471*$C2471*'Input Parameters'!$E$25*K2471</f>
        <v>9.7288699210355176</v>
      </c>
      <c r="M2471" s="24">
        <f t="shared" ca="1" si="357"/>
        <v>0.54087349076478275</v>
      </c>
      <c r="N2471" s="15">
        <f ca="1">_xlfn.NORM.INV(M2471,'Input Parameters'!$E$29,'Input Parameters'!$F$29)</f>
        <v>0.10001026345527989</v>
      </c>
      <c r="O2471" s="8">
        <f t="shared" ca="1" si="358"/>
        <v>0.48108534313962958</v>
      </c>
      <c r="P2471" s="30">
        <f ca="1">_xlfn.LOGNORM.INV(O2471,'Input Parameters'!$H$30,'Input Parameters'!$I$30)</f>
        <v>2.6238313424892366</v>
      </c>
      <c r="Q2471" s="10">
        <f t="shared" ca="1" si="359"/>
        <v>0.33423394420712504</v>
      </c>
      <c r="R2471" s="30">
        <f>IF('Input Parameters'!$E$32=0,0,_xlfn.BETA.INV(Q2471,'Input Parameters'!$L$32,'Input Parameters'!$M$32,'Input Parameters'!$J$32,'Input Parameters'!$K$32))</f>
        <v>0</v>
      </c>
      <c r="S2471" s="10">
        <f t="shared" ca="1" si="360"/>
        <v>0.88463394621125779</v>
      </c>
      <c r="T2471" s="26">
        <f ca="1">_xlfn.LOGNORM.INV(S2471,'Input Parameters'!$H$34,'Input Parameters'!$I$34)</f>
        <v>58.520279853024093</v>
      </c>
      <c r="U2471" s="10">
        <f t="shared" ca="1" si="361"/>
        <v>0.47175459105236772</v>
      </c>
      <c r="V2471" s="30">
        <f ca="1">_xlfn.BETA.INV(U2471,'Input Parameters'!$L$36,'Input Parameters'!$M$36,'Input Parameters'!$J$36,'Input Parameters'!$K$36)</f>
        <v>0.57516709883619832</v>
      </c>
      <c r="W2471" s="2">
        <f ca="1">N2471+(P2471-N2471)*(1-ERF((T2471-R2471)/(2*SQRT(L2471*'Input Parameters'!$E$38))))</f>
        <v>0.56595964827551126</v>
      </c>
      <c r="X2471">
        <f t="shared" ca="1" si="362"/>
        <v>1</v>
      </c>
      <c r="Y2471" s="7"/>
    </row>
    <row r="2472" spans="1:25" ht="15" customHeight="1" x14ac:dyDescent="0.25">
      <c r="A2472" s="139">
        <v>2465</v>
      </c>
      <c r="B2472" s="10">
        <f t="shared" ca="1" si="353"/>
        <v>0.65560499201306144</v>
      </c>
      <c r="C2472" s="60">
        <f ca="1">_xlfn.NORM.INV(B2472,'Input Parameters'!$E$15,'Input Parameters'!$F$15)</f>
        <v>292.67154522037816</v>
      </c>
      <c r="D2472" s="10">
        <f t="shared" ca="1" si="354"/>
        <v>0.46753227517133467</v>
      </c>
      <c r="E2472" s="62">
        <f ca="1">IF(_xlfn.NORM.INV(D2472,'Input Parameters'!$E$17,'Input Parameters'!$F$17)&lt;3500,3500,IF(_xlfn.NORM.INV(D2472,'Input Parameters'!$E$17,'Input Parameters'!$F$17)&gt;5500,5500,_xlfn.NORM.INV(D2472,'Input Parameters'!$E$17,'Input Parameters'!$F$17)))</f>
        <v>4742.9678032109023</v>
      </c>
      <c r="F2472" s="10">
        <f t="shared" ca="1" si="355"/>
        <v>0.4567379095469819</v>
      </c>
      <c r="G2472" s="64">
        <f ca="1">_xlfn.NORM.INV(F2472,'Input Parameters'!$E$20,'Input Parameters'!$F$20)</f>
        <v>281.92200882942103</v>
      </c>
      <c r="H2472" s="57">
        <f ca="1">EXP(E2472*(1/'Input Parameters'!$E$23-1/G2472))</f>
        <v>0.53147821452562893</v>
      </c>
      <c r="I2472" s="10">
        <f t="shared" ca="1" si="356"/>
        <v>0.91603258562746415</v>
      </c>
      <c r="J2472" s="30">
        <f ca="1">_xlfn.BETA.INV(I2472,'Input Parameters'!$L$26,'Input Parameters'!$M$26,'Input Parameters'!$J$26,'Input Parameters'!$K$26)</f>
        <v>0.84968180643162516</v>
      </c>
      <c r="K2472" s="168">
        <f ca="1">('Input Parameters'!$E$27/'Input Parameters'!$E$38)^$J2472</f>
        <v>2.2545885517824514E-3</v>
      </c>
      <c r="L2472" s="69">
        <f ca="1">$H2472*$C2472*'Input Parameters'!$E$25*K2472</f>
        <v>0.35069798074413205</v>
      </c>
      <c r="M2472" s="24">
        <f t="shared" ca="1" si="357"/>
        <v>0.11192625335336759</v>
      </c>
      <c r="N2472" s="15">
        <f ca="1">_xlfn.NORM.INV(M2472,'Input Parameters'!$E$29,'Input Parameters'!$F$29)</f>
        <v>9.9878365232296956E-2</v>
      </c>
      <c r="O2472" s="8">
        <f t="shared" ca="1" si="358"/>
        <v>0.78213889709177098</v>
      </c>
      <c r="P2472" s="30">
        <f ca="1">_xlfn.LOGNORM.INV(O2472,'Input Parameters'!$H$30,'Input Parameters'!$I$30)</f>
        <v>3.8776590492230958</v>
      </c>
      <c r="Q2472" s="10">
        <f t="shared" ca="1" si="359"/>
        <v>0.48651465584625186</v>
      </c>
      <c r="R2472" s="30">
        <f>IF('Input Parameters'!$E$32=0,0,_xlfn.BETA.INV(Q2472,'Input Parameters'!$L$32,'Input Parameters'!$M$32,'Input Parameters'!$J$32,'Input Parameters'!$K$32))</f>
        <v>0</v>
      </c>
      <c r="S2472" s="10">
        <f t="shared" ca="1" si="360"/>
        <v>0.25276862002158751</v>
      </c>
      <c r="T2472" s="26">
        <f ca="1">_xlfn.LOGNORM.INV(S2472,'Input Parameters'!$H$34,'Input Parameters'!$I$34)</f>
        <v>46.397301677003803</v>
      </c>
      <c r="U2472" s="10">
        <f t="shared" ca="1" si="361"/>
        <v>0.78956481174991999</v>
      </c>
      <c r="V2472" s="30">
        <f ca="1">_xlfn.BETA.INV(U2472,'Input Parameters'!$L$36,'Input Parameters'!$M$36,'Input Parameters'!$J$36,'Input Parameters'!$K$36)</f>
        <v>0.71730974998592001</v>
      </c>
      <c r="W2472" s="2">
        <f ca="1">N2472+(P2472-N2472)*(1-ERF((T2472-R2472)/(2*SQRT(L2472*'Input Parameters'!$E$38))))</f>
        <v>9.9878479488391306E-2</v>
      </c>
      <c r="X2472">
        <f t="shared" ca="1" si="362"/>
        <v>1</v>
      </c>
      <c r="Y2472" s="7"/>
    </row>
    <row r="2473" spans="1:25" ht="15" customHeight="1" x14ac:dyDescent="0.25">
      <c r="A2473" s="139">
        <v>2466</v>
      </c>
      <c r="B2473" s="10">
        <f t="shared" ca="1" si="353"/>
        <v>0.56444611182620608</v>
      </c>
      <c r="C2473" s="60">
        <f ca="1">_xlfn.NORM.INV(B2473,'Input Parameters'!$E$15,'Input Parameters'!$F$15)</f>
        <v>279.76016896424341</v>
      </c>
      <c r="D2473" s="10">
        <f t="shared" ca="1" si="354"/>
        <v>0.10871961838583599</v>
      </c>
      <c r="E2473" s="62">
        <f ca="1">IF(_xlfn.NORM.INV(D2473,'Input Parameters'!$E$17,'Input Parameters'!$F$17)&lt;3500,3500,IF(_xlfn.NORM.INV(D2473,'Input Parameters'!$E$17,'Input Parameters'!$F$17)&gt;5500,5500,_xlfn.NORM.INV(D2473,'Input Parameters'!$E$17,'Input Parameters'!$F$17)))</f>
        <v>3936.6437862897533</v>
      </c>
      <c r="F2473" s="10">
        <f t="shared" ca="1" si="355"/>
        <v>0.46918874384151998</v>
      </c>
      <c r="G2473" s="64">
        <f ca="1">_xlfn.NORM.INV(F2473,'Input Parameters'!$E$20,'Input Parameters'!$F$20)</f>
        <v>282.13202764756659</v>
      </c>
      <c r="H2473" s="57">
        <f ca="1">EXP(E2473*(1/'Input Parameters'!$E$23-1/G2473))</f>
        <v>0.59795476800904845</v>
      </c>
      <c r="I2473" s="10">
        <f t="shared" ca="1" si="356"/>
        <v>0.30279898428110275</v>
      </c>
      <c r="J2473" s="30">
        <f ca="1">_xlfn.BETA.INV(I2473,'Input Parameters'!$L$26,'Input Parameters'!$M$26,'Input Parameters'!$J$26,'Input Parameters'!$K$26)</f>
        <v>0.57559853233737301</v>
      </c>
      <c r="K2473" s="168">
        <f ca="1">('Input Parameters'!$E$27/'Input Parameters'!$E$38)^$J2473</f>
        <v>1.6102480561474279E-2</v>
      </c>
      <c r="L2473" s="69">
        <f ca="1">$H2473*$C2473*'Input Parameters'!$E$25*K2473</f>
        <v>2.6936861816565121</v>
      </c>
      <c r="M2473" s="24">
        <f t="shared" ca="1" si="357"/>
        <v>0.53141966577614408</v>
      </c>
      <c r="N2473" s="15">
        <f ca="1">_xlfn.NORM.INV(M2473,'Input Parameters'!$E$29,'Input Parameters'!$F$29)</f>
        <v>0.1000078839018371</v>
      </c>
      <c r="O2473" s="8">
        <f t="shared" ca="1" si="358"/>
        <v>0.54629757007331359</v>
      </c>
      <c r="P2473" s="30">
        <f ca="1">_xlfn.LOGNORM.INV(O2473,'Input Parameters'!$H$30,'Input Parameters'!$I$30)</f>
        <v>2.8348366257333382</v>
      </c>
      <c r="Q2473" s="10">
        <f t="shared" ca="1" si="359"/>
        <v>3.9901505087955536E-2</v>
      </c>
      <c r="R2473" s="30">
        <f>IF('Input Parameters'!$E$32=0,0,_xlfn.BETA.INV(Q2473,'Input Parameters'!$L$32,'Input Parameters'!$M$32,'Input Parameters'!$J$32,'Input Parameters'!$K$32))</f>
        <v>0</v>
      </c>
      <c r="S2473" s="10">
        <f t="shared" ca="1" si="360"/>
        <v>0.22234202469610909</v>
      </c>
      <c r="T2473" s="26">
        <f ca="1">_xlfn.LOGNORM.INV(S2473,'Input Parameters'!$H$34,'Input Parameters'!$I$34)</f>
        <v>45.831695895212285</v>
      </c>
      <c r="U2473" s="10">
        <f t="shared" ca="1" si="361"/>
        <v>0.76011353795584924</v>
      </c>
      <c r="V2473" s="30">
        <f ca="1">_xlfn.BETA.INV(U2473,'Input Parameters'!$L$36,'Input Parameters'!$M$36,'Input Parameters'!$J$36,'Input Parameters'!$K$36)</f>
        <v>0.70040383382069105</v>
      </c>
      <c r="W2473" s="2">
        <f ca="1">N2473+(P2473-N2473)*(1-ERF((T2473-R2473)/(2*SQRT(L2473*'Input Parameters'!$E$38))))</f>
        <v>0.23213959761041031</v>
      </c>
      <c r="X2473">
        <f t="shared" ca="1" si="362"/>
        <v>1</v>
      </c>
      <c r="Y2473" s="7"/>
    </row>
    <row r="2474" spans="1:25" ht="15" customHeight="1" x14ac:dyDescent="0.25">
      <c r="A2474" s="139">
        <v>2467</v>
      </c>
      <c r="B2474" s="10">
        <f t="shared" ca="1" si="353"/>
        <v>0.31816762917145758</v>
      </c>
      <c r="C2474" s="60">
        <f ca="1">_xlfn.NORM.INV(B2474,'Input Parameters'!$E$15,'Input Parameters'!$F$15)</f>
        <v>245.3429757200438</v>
      </c>
      <c r="D2474" s="10">
        <f t="shared" ca="1" si="354"/>
        <v>0.11786516040766526</v>
      </c>
      <c r="E2474" s="62">
        <f ca="1">IF(_xlfn.NORM.INV(D2474,'Input Parameters'!$E$17,'Input Parameters'!$F$17)&lt;3500,3500,IF(_xlfn.NORM.INV(D2474,'Input Parameters'!$E$17,'Input Parameters'!$F$17)&gt;5500,5500,_xlfn.NORM.INV(D2474,'Input Parameters'!$E$17,'Input Parameters'!$F$17)))</f>
        <v>3969.9914411764148</v>
      </c>
      <c r="F2474" s="10">
        <f t="shared" ca="1" si="355"/>
        <v>0.44137070673555556</v>
      </c>
      <c r="G2474" s="64">
        <f ca="1">_xlfn.NORM.INV(F2474,'Input Parameters'!$E$20,'Input Parameters'!$F$20)</f>
        <v>281.66178424261807</v>
      </c>
      <c r="H2474" s="57">
        <f ca="1">EXP(E2474*(1/'Input Parameters'!$E$23-1/G2474))</f>
        <v>0.5815321688824644</v>
      </c>
      <c r="I2474" s="10">
        <f t="shared" ca="1" si="356"/>
        <v>0.98015033903534921</v>
      </c>
      <c r="J2474" s="30">
        <f ca="1">_xlfn.BETA.INV(I2474,'Input Parameters'!$L$26,'Input Parameters'!$M$26,'Input Parameters'!$J$26,'Input Parameters'!$K$26)</f>
        <v>0.91152787126989643</v>
      </c>
      <c r="K2474" s="168">
        <f ca="1">('Input Parameters'!$E$27/'Input Parameters'!$E$38)^$J2474</f>
        <v>1.4467855067059302E-3</v>
      </c>
      <c r="L2474" s="69">
        <f ca="1">$H2474*$C2474*'Input Parameters'!$E$25*K2474</f>
        <v>0.20641988025306676</v>
      </c>
      <c r="M2474" s="24">
        <f t="shared" ca="1" si="357"/>
        <v>0.10671699308823157</v>
      </c>
      <c r="N2474" s="15">
        <f ca="1">_xlfn.NORM.INV(M2474,'Input Parameters'!$E$29,'Input Parameters'!$F$29)</f>
        <v>9.9875582180268541E-2</v>
      </c>
      <c r="O2474" s="8">
        <f t="shared" ca="1" si="358"/>
        <v>6.289229402248242E-2</v>
      </c>
      <c r="P2474" s="30">
        <f ca="1">_xlfn.LOGNORM.INV(O2474,'Input Parameters'!$H$30,'Input Parameters'!$I$30)</f>
        <v>1.3019389613123149</v>
      </c>
      <c r="Q2474" s="10">
        <f t="shared" ca="1" si="359"/>
        <v>0.95523393419207647</v>
      </c>
      <c r="R2474" s="30">
        <f>IF('Input Parameters'!$E$32=0,0,_xlfn.BETA.INV(Q2474,'Input Parameters'!$L$32,'Input Parameters'!$M$32,'Input Parameters'!$J$32,'Input Parameters'!$K$32))</f>
        <v>0</v>
      </c>
      <c r="S2474" s="10">
        <f t="shared" ca="1" si="360"/>
        <v>0.15080023525922592</v>
      </c>
      <c r="T2474" s="26">
        <f ca="1">_xlfn.LOGNORM.INV(S2474,'Input Parameters'!$H$34,'Input Parameters'!$I$34)</f>
        <v>44.323655517483942</v>
      </c>
      <c r="U2474" s="10">
        <f t="shared" ca="1" si="361"/>
        <v>0.73867015350888809</v>
      </c>
      <c r="V2474" s="30">
        <f ca="1">_xlfn.BETA.INV(U2474,'Input Parameters'!$L$36,'Input Parameters'!$M$36,'Input Parameters'!$J$36,'Input Parameters'!$K$36)</f>
        <v>0.68893004991355233</v>
      </c>
      <c r="W2474" s="2">
        <f ca="1">N2474+(P2474-N2474)*(1-ERF((T2474-R2474)/(2*SQRT(L2474*'Input Parameters'!$E$38))))</f>
        <v>9.9875582186592884E-2</v>
      </c>
      <c r="X2474">
        <f t="shared" ca="1" si="362"/>
        <v>1</v>
      </c>
      <c r="Y2474" s="7"/>
    </row>
    <row r="2475" spans="1:25" ht="15" customHeight="1" x14ac:dyDescent="0.25">
      <c r="A2475" s="139">
        <v>2468</v>
      </c>
      <c r="B2475" s="10">
        <f t="shared" ca="1" si="353"/>
        <v>0.10042821028703286</v>
      </c>
      <c r="C2475" s="60">
        <f ca="1">_xlfn.NORM.INV(B2475,'Input Parameters'!$E$15,'Input Parameters'!$F$15)</f>
        <v>201.64753619896325</v>
      </c>
      <c r="D2475" s="10">
        <f t="shared" ca="1" si="354"/>
        <v>0.97040298566970629</v>
      </c>
      <c r="E2475" s="62">
        <f ca="1">IF(_xlfn.NORM.INV(D2475,'Input Parameters'!$E$17,'Input Parameters'!$F$17)&lt;3500,3500,IF(_xlfn.NORM.INV(D2475,'Input Parameters'!$E$17,'Input Parameters'!$F$17)&gt;5500,5500,_xlfn.NORM.INV(D2475,'Input Parameters'!$E$17,'Input Parameters'!$F$17)))</f>
        <v>5500</v>
      </c>
      <c r="F2475" s="10">
        <f t="shared" ca="1" si="355"/>
        <v>6.5693332017207062E-2</v>
      </c>
      <c r="G2475" s="64">
        <f ca="1">_xlfn.NORM.INV(F2475,'Input Parameters'!$E$20,'Input Parameters'!$F$20)</f>
        <v>272.54200345735404</v>
      </c>
      <c r="H2475" s="57">
        <f ca="1">EXP(E2475*(1/'Input Parameters'!$E$23-1/G2475))</f>
        <v>0.24551028791017299</v>
      </c>
      <c r="I2475" s="10">
        <f t="shared" ca="1" si="356"/>
        <v>9.8184640310009508E-2</v>
      </c>
      <c r="J2475" s="30">
        <f ca="1">_xlfn.BETA.INV(I2475,'Input Parameters'!$L$26,'Input Parameters'!$M$26,'Input Parameters'!$J$26,'Input Parameters'!$K$26)</f>
        <v>0.4428656250851053</v>
      </c>
      <c r="K2475" s="168">
        <f ca="1">('Input Parameters'!$E$27/'Input Parameters'!$E$38)^$J2475</f>
        <v>4.172371320910076E-2</v>
      </c>
      <c r="L2475" s="69">
        <f ca="1">$H2475*$C2475*'Input Parameters'!$E$25*K2475</f>
        <v>2.0655968717255559</v>
      </c>
      <c r="M2475" s="24">
        <f t="shared" ca="1" si="357"/>
        <v>0.2160592446557339</v>
      </c>
      <c r="N2475" s="15">
        <f ca="1">_xlfn.NORM.INV(M2475,'Input Parameters'!$E$29,'Input Parameters'!$F$29)</f>
        <v>9.9921442836799546E-2</v>
      </c>
      <c r="O2475" s="8">
        <f t="shared" ca="1" si="358"/>
        <v>0.64146205019132951</v>
      </c>
      <c r="P2475" s="30">
        <f ca="1">_xlfn.LOGNORM.INV(O2475,'Input Parameters'!$H$30,'Input Parameters'!$I$30)</f>
        <v>3.1842503713004175</v>
      </c>
      <c r="Q2475" s="10">
        <f t="shared" ca="1" si="359"/>
        <v>0.61707094196939294</v>
      </c>
      <c r="R2475" s="30">
        <f>IF('Input Parameters'!$E$32=0,0,_xlfn.BETA.INV(Q2475,'Input Parameters'!$L$32,'Input Parameters'!$M$32,'Input Parameters'!$J$32,'Input Parameters'!$K$32))</f>
        <v>0</v>
      </c>
      <c r="S2475" s="10">
        <f t="shared" ca="1" si="360"/>
        <v>0.72908591773944764</v>
      </c>
      <c r="T2475" s="26">
        <f ca="1">_xlfn.LOGNORM.INV(S2475,'Input Parameters'!$H$34,'Input Parameters'!$I$34)</f>
        <v>54.38591627583498</v>
      </c>
      <c r="U2475" s="10">
        <f t="shared" ca="1" si="361"/>
        <v>0.20806694649063562</v>
      </c>
      <c r="V2475" s="30">
        <f ca="1">_xlfn.BETA.INV(U2475,'Input Parameters'!$L$36,'Input Parameters'!$M$36,'Input Parameters'!$J$36,'Input Parameters'!$K$36)</f>
        <v>0.47230378031064385</v>
      </c>
      <c r="W2475" s="2">
        <f ca="1">N2475+(P2475-N2475)*(1-ERF((T2475-R2475)/(2*SQRT(L2475*'Input Parameters'!$E$38))))</f>
        <v>0.12291756547111761</v>
      </c>
      <c r="X2475">
        <f t="shared" ca="1" si="362"/>
        <v>1</v>
      </c>
      <c r="Y2475" s="7"/>
    </row>
    <row r="2476" spans="1:25" ht="15" customHeight="1" x14ac:dyDescent="0.25">
      <c r="A2476" s="139">
        <v>2469</v>
      </c>
      <c r="B2476" s="10">
        <f t="shared" ca="1" si="353"/>
        <v>5.3697944065452141E-2</v>
      </c>
      <c r="C2476" s="60">
        <f ca="1">_xlfn.NORM.INV(B2476,'Input Parameters'!$E$15,'Input Parameters'!$F$15)</f>
        <v>183.7152730165505</v>
      </c>
      <c r="D2476" s="10">
        <f t="shared" ca="1" si="354"/>
        <v>3.3447915646593107E-2</v>
      </c>
      <c r="E2476" s="62">
        <f ca="1">IF(_xlfn.NORM.INV(D2476,'Input Parameters'!$E$17,'Input Parameters'!$F$17)&lt;3500,3500,IF(_xlfn.NORM.INV(D2476,'Input Parameters'!$E$17,'Input Parameters'!$F$17)&gt;5500,5500,_xlfn.NORM.INV(D2476,'Input Parameters'!$E$17,'Input Parameters'!$F$17)))</f>
        <v>3517.3387281718346</v>
      </c>
      <c r="F2476" s="10">
        <f t="shared" ca="1" si="355"/>
        <v>0.38454371585454816</v>
      </c>
      <c r="G2476" s="64">
        <f ca="1">_xlfn.NORM.INV(F2476,'Input Parameters'!$E$20,'Input Parameters'!$F$20)</f>
        <v>280.6830891449498</v>
      </c>
      <c r="H2476" s="57">
        <f ca="1">EXP(E2476*(1/'Input Parameters'!$E$23-1/G2476))</f>
        <v>0.59225162642016049</v>
      </c>
      <c r="I2476" s="10">
        <f t="shared" ca="1" si="356"/>
        <v>7.125632230857859E-2</v>
      </c>
      <c r="J2476" s="30">
        <f ca="1">_xlfn.BETA.INV(I2476,'Input Parameters'!$L$26,'Input Parameters'!$M$26,'Input Parameters'!$J$26,'Input Parameters'!$K$26)</f>
        <v>0.41358405170408669</v>
      </c>
      <c r="K2476" s="168">
        <f ca="1">('Input Parameters'!$E$27/'Input Parameters'!$E$38)^$J2476</f>
        <v>5.1475555822083588E-2</v>
      </c>
      <c r="L2476" s="69">
        <f ca="1">$H2476*$C2476*'Input Parameters'!$E$25*K2476</f>
        <v>5.6008323008399339</v>
      </c>
      <c r="M2476" s="24">
        <f t="shared" ca="1" si="357"/>
        <v>9.2008284915415239E-2</v>
      </c>
      <c r="N2476" s="15">
        <f ca="1">_xlfn.NORM.INV(M2476,'Input Parameters'!$E$29,'Input Parameters'!$F$29)</f>
        <v>9.9867151086285993E-2</v>
      </c>
      <c r="O2476" s="8">
        <f t="shared" ca="1" si="358"/>
        <v>0.14565408090566767</v>
      </c>
      <c r="P2476" s="30">
        <f ca="1">_xlfn.LOGNORM.INV(O2476,'Input Parameters'!$H$30,'Input Parameters'!$I$30)</f>
        <v>1.6299638169986508</v>
      </c>
      <c r="Q2476" s="10">
        <f t="shared" ca="1" si="359"/>
        <v>0.6794877322104147</v>
      </c>
      <c r="R2476" s="30">
        <f>IF('Input Parameters'!$E$32=0,0,_xlfn.BETA.INV(Q2476,'Input Parameters'!$L$32,'Input Parameters'!$M$32,'Input Parameters'!$J$32,'Input Parameters'!$K$32))</f>
        <v>0</v>
      </c>
      <c r="S2476" s="10">
        <f t="shared" ca="1" si="360"/>
        <v>0.90163421730112925</v>
      </c>
      <c r="T2476" s="26">
        <f ca="1">_xlfn.LOGNORM.INV(S2476,'Input Parameters'!$H$34,'Input Parameters'!$I$34)</f>
        <v>59.197786813087298</v>
      </c>
      <c r="U2476" s="10">
        <f t="shared" ca="1" si="361"/>
        <v>0.20782151263320725</v>
      </c>
      <c r="V2476" s="30">
        <f ca="1">_xlfn.BETA.INV(U2476,'Input Parameters'!$L$36,'Input Parameters'!$M$36,'Input Parameters'!$J$36,'Input Parameters'!$K$36)</f>
        <v>0.47219551594180559</v>
      </c>
      <c r="W2476" s="2">
        <f ca="1">N2476+(P2476-N2476)*(1-ERF((T2476-R2476)/(2*SQRT(L2476*'Input Parameters'!$E$38))))</f>
        <v>0.21758841901936438</v>
      </c>
      <c r="X2476">
        <f t="shared" ca="1" si="362"/>
        <v>1</v>
      </c>
      <c r="Y2476" s="7"/>
    </row>
    <row r="2477" spans="1:25" ht="15" customHeight="1" x14ac:dyDescent="0.25">
      <c r="A2477" s="139">
        <v>2470</v>
      </c>
      <c r="B2477" s="10">
        <f t="shared" ca="1" si="353"/>
        <v>0.68126824741417447</v>
      </c>
      <c r="C2477" s="60">
        <f ca="1">_xlfn.NORM.INV(B2477,'Input Parameters'!$E$15,'Input Parameters'!$F$15)</f>
        <v>296.50576081305195</v>
      </c>
      <c r="D2477" s="10">
        <f t="shared" ca="1" si="354"/>
        <v>8.0670380213305193E-2</v>
      </c>
      <c r="E2477" s="62">
        <f ca="1">IF(_xlfn.NORM.INV(D2477,'Input Parameters'!$E$17,'Input Parameters'!$F$17)&lt;3500,3500,IF(_xlfn.NORM.INV(D2477,'Input Parameters'!$E$17,'Input Parameters'!$F$17)&gt;5500,5500,_xlfn.NORM.INV(D2477,'Input Parameters'!$E$17,'Input Parameters'!$F$17)))</f>
        <v>3819.5964688770855</v>
      </c>
      <c r="F2477" s="10">
        <f t="shared" ca="1" si="355"/>
        <v>0.56060238217638636</v>
      </c>
      <c r="G2477" s="64">
        <f ca="1">_xlfn.NORM.INV(F2477,'Input Parameters'!$E$20,'Input Parameters'!$F$20)</f>
        <v>283.67172752783921</v>
      </c>
      <c r="H2477" s="57">
        <f ca="1">EXP(E2477*(1/'Input Parameters'!$E$23-1/G2477))</f>
        <v>0.65346410075544259</v>
      </c>
      <c r="I2477" s="10">
        <f t="shared" ca="1" si="356"/>
        <v>0.79148384295004526</v>
      </c>
      <c r="J2477" s="30">
        <f ca="1">_xlfn.BETA.INV(I2477,'Input Parameters'!$L$26,'Input Parameters'!$M$26,'Input Parameters'!$J$26,'Input Parameters'!$K$26)</f>
        <v>0.78149016410848238</v>
      </c>
      <c r="K2477" s="168">
        <f ca="1">('Input Parameters'!$E$27/'Input Parameters'!$E$38)^$J2477</f>
        <v>3.6770388439079931E-3</v>
      </c>
      <c r="L2477" s="69">
        <f ca="1">$H2477*$C2477*'Input Parameters'!$E$25*K2477</f>
        <v>0.71244786154344009</v>
      </c>
      <c r="M2477" s="24">
        <f t="shared" ca="1" si="357"/>
        <v>0.91989234907082007</v>
      </c>
      <c r="N2477" s="15">
        <f ca="1">_xlfn.NORM.INV(M2477,'Input Parameters'!$E$29,'Input Parameters'!$F$29)</f>
        <v>0.10014043478168286</v>
      </c>
      <c r="O2477" s="8">
        <f t="shared" ca="1" si="358"/>
        <v>0.23602994459350968</v>
      </c>
      <c r="P2477" s="30">
        <f ca="1">_xlfn.LOGNORM.INV(O2477,'Input Parameters'!$H$30,'Input Parameters'!$I$30)</f>
        <v>1.91044584899699</v>
      </c>
      <c r="Q2477" s="10">
        <f t="shared" ca="1" si="359"/>
        <v>0.6027243034680615</v>
      </c>
      <c r="R2477" s="30">
        <f>IF('Input Parameters'!$E$32=0,0,_xlfn.BETA.INV(Q2477,'Input Parameters'!$L$32,'Input Parameters'!$M$32,'Input Parameters'!$J$32,'Input Parameters'!$K$32))</f>
        <v>0</v>
      </c>
      <c r="S2477" s="10">
        <f t="shared" ca="1" si="360"/>
        <v>0.82410121778623213</v>
      </c>
      <c r="T2477" s="26">
        <f ca="1">_xlfn.LOGNORM.INV(S2477,'Input Parameters'!$H$34,'Input Parameters'!$I$34)</f>
        <v>56.604130492736843</v>
      </c>
      <c r="U2477" s="10">
        <f t="shared" ca="1" si="361"/>
        <v>0.6476082003161775</v>
      </c>
      <c r="V2477" s="30">
        <f ca="1">_xlfn.BETA.INV(U2477,'Input Parameters'!$L$36,'Input Parameters'!$M$36,'Input Parameters'!$J$36,'Input Parameters'!$K$36)</f>
        <v>0.64565141535832327</v>
      </c>
      <c r="W2477" s="2">
        <f ca="1">N2477+(P2477-N2477)*(1-ERF((T2477-R2477)/(2*SQRT(L2477*'Input Parameters'!$E$38))))</f>
        <v>0.10014426675115477</v>
      </c>
      <c r="X2477">
        <f t="shared" ca="1" si="362"/>
        <v>1</v>
      </c>
      <c r="Y2477" s="7"/>
    </row>
    <row r="2478" spans="1:25" ht="15" customHeight="1" x14ac:dyDescent="0.25">
      <c r="A2478" s="139">
        <v>2471</v>
      </c>
      <c r="B2478" s="10">
        <f t="shared" ca="1" si="353"/>
        <v>0.87134500548840366</v>
      </c>
      <c r="C2478" s="60">
        <f ca="1">_xlfn.NORM.INV(B2478,'Input Parameters'!$E$15,'Input Parameters'!$F$15)</f>
        <v>332.35601447384971</v>
      </c>
      <c r="D2478" s="10">
        <f t="shared" ca="1" si="354"/>
        <v>0.25020148641359286</v>
      </c>
      <c r="E2478" s="62">
        <f ca="1">IF(_xlfn.NORM.INV(D2478,'Input Parameters'!$E$17,'Input Parameters'!$F$17)&lt;3500,3500,IF(_xlfn.NORM.INV(D2478,'Input Parameters'!$E$17,'Input Parameters'!$F$17)&gt;5500,5500,_xlfn.NORM.INV(D2478,'Input Parameters'!$E$17,'Input Parameters'!$F$17)))</f>
        <v>4328.3009154054525</v>
      </c>
      <c r="F2478" s="10">
        <f t="shared" ca="1" si="355"/>
        <v>0.95063685928352093</v>
      </c>
      <c r="G2478" s="64">
        <f ca="1">_xlfn.NORM.INV(F2478,'Input Parameters'!$E$20,'Input Parameters'!$F$20)</f>
        <v>293.71210339522509</v>
      </c>
      <c r="H2478" s="57">
        <f ca="1">EXP(E2478*(1/'Input Parameters'!$E$23-1/G2478))</f>
        <v>1.0402464652502936</v>
      </c>
      <c r="I2478" s="10">
        <f t="shared" ca="1" si="356"/>
        <v>9.4009544364148323E-2</v>
      </c>
      <c r="J2478" s="30">
        <f ca="1">_xlfn.BETA.INV(I2478,'Input Parameters'!$L$26,'Input Parameters'!$M$26,'Input Parameters'!$J$26,'Input Parameters'!$K$26)</f>
        <v>0.43872834169465774</v>
      </c>
      <c r="K2478" s="168">
        <f ca="1">('Input Parameters'!$E$27/'Input Parameters'!$E$38)^$J2478</f>
        <v>4.2980497285756723E-2</v>
      </c>
      <c r="L2478" s="69">
        <f ca="1">$H2478*$C2478*'Input Parameters'!$E$25*K2478</f>
        <v>14.859740562525388</v>
      </c>
      <c r="M2478" s="24">
        <f t="shared" ca="1" si="357"/>
        <v>0.32575034510118339</v>
      </c>
      <c r="N2478" s="15">
        <f ca="1">_xlfn.NORM.INV(M2478,'Input Parameters'!$E$29,'Input Parameters'!$F$29)</f>
        <v>9.9954832161256751E-2</v>
      </c>
      <c r="O2478" s="8">
        <f t="shared" ca="1" si="358"/>
        <v>0.90507797109835575</v>
      </c>
      <c r="P2478" s="30">
        <f ca="1">_xlfn.LOGNORM.INV(O2478,'Input Parameters'!$H$30,'Input Parameters'!$I$30)</f>
        <v>4.9845882893597588</v>
      </c>
      <c r="Q2478" s="10">
        <f t="shared" ca="1" si="359"/>
        <v>0.43356751151117356</v>
      </c>
      <c r="R2478" s="30">
        <f>IF('Input Parameters'!$E$32=0,0,_xlfn.BETA.INV(Q2478,'Input Parameters'!$L$32,'Input Parameters'!$M$32,'Input Parameters'!$J$32,'Input Parameters'!$K$32))</f>
        <v>0</v>
      </c>
      <c r="S2478" s="10">
        <f t="shared" ca="1" si="360"/>
        <v>0.85070127606712331</v>
      </c>
      <c r="T2478" s="26">
        <f ca="1">_xlfn.LOGNORM.INV(S2478,'Input Parameters'!$H$34,'Input Parameters'!$I$34)</f>
        <v>57.372878789442538</v>
      </c>
      <c r="U2478" s="10">
        <f t="shared" ca="1" si="361"/>
        <v>0.33893646390480747</v>
      </c>
      <c r="V2478" s="30">
        <f ca="1">_xlfn.BETA.INV(U2478,'Input Parameters'!$L$36,'Input Parameters'!$M$36,'Input Parameters'!$J$36,'Input Parameters'!$K$36)</f>
        <v>0.52522407976320973</v>
      </c>
      <c r="W2478" s="2">
        <f ca="1">N2478+(P2478-N2478)*(1-ERF((T2478-R2478)/(2*SQRT(L2478*'Input Parameters'!$E$38))))</f>
        <v>1.5292488920274745</v>
      </c>
      <c r="X2478">
        <f t="shared" ca="1" si="362"/>
        <v>0</v>
      </c>
      <c r="Y2478" s="7"/>
    </row>
    <row r="2479" spans="1:25" ht="15" customHeight="1" x14ac:dyDescent="0.25">
      <c r="A2479" s="139">
        <v>2472</v>
      </c>
      <c r="B2479" s="10">
        <f t="shared" ca="1" si="353"/>
        <v>0.97863937452914995</v>
      </c>
      <c r="C2479" s="60">
        <f ca="1">_xlfn.NORM.INV(B2479,'Input Parameters'!$E$15,'Input Parameters'!$F$15)</f>
        <v>380.78614179276678</v>
      </c>
      <c r="D2479" s="10">
        <f t="shared" ca="1" si="354"/>
        <v>6.2866248454208629E-3</v>
      </c>
      <c r="E2479" s="62">
        <f ca="1">IF(_xlfn.NORM.INV(D2479,'Input Parameters'!$E$17,'Input Parameters'!$F$17)&lt;3500,3500,IF(_xlfn.NORM.INV(D2479,'Input Parameters'!$E$17,'Input Parameters'!$F$17)&gt;5500,5500,_xlfn.NORM.INV(D2479,'Input Parameters'!$E$17,'Input Parameters'!$F$17)))</f>
        <v>3500</v>
      </c>
      <c r="F2479" s="10">
        <f t="shared" ca="1" si="355"/>
        <v>0.48542056213225149</v>
      </c>
      <c r="G2479" s="64">
        <f ca="1">_xlfn.NORM.INV(F2479,'Input Parameters'!$E$20,'Input Parameters'!$F$20)</f>
        <v>282.40509242314369</v>
      </c>
      <c r="H2479" s="57">
        <f ca="1">EXP(E2479*(1/'Input Parameters'!$E$23-1/G2479))</f>
        <v>0.64069192552502618</v>
      </c>
      <c r="I2479" s="10">
        <f t="shared" ca="1" si="356"/>
        <v>0.13030927807744042</v>
      </c>
      <c r="J2479" s="30">
        <f ca="1">_xlfn.BETA.INV(I2479,'Input Parameters'!$L$26,'Input Parameters'!$M$26,'Input Parameters'!$J$26,'Input Parameters'!$K$26)</f>
        <v>0.47126299317936782</v>
      </c>
      <c r="K2479" s="168">
        <f ca="1">('Input Parameters'!$E$27/'Input Parameters'!$E$38)^$J2479</f>
        <v>3.4034497184292613E-2</v>
      </c>
      <c r="L2479" s="69">
        <f ca="1">$H2479*$C2479*'Input Parameters'!$E$25*K2479</f>
        <v>8.3032807785295866</v>
      </c>
      <c r="M2479" s="24">
        <f t="shared" ca="1" si="357"/>
        <v>0.65685760765474854</v>
      </c>
      <c r="N2479" s="15">
        <f ca="1">_xlfn.NORM.INV(M2479,'Input Parameters'!$E$29,'Input Parameters'!$F$29)</f>
        <v>0.1000403902001205</v>
      </c>
      <c r="O2479" s="8">
        <f t="shared" ca="1" si="358"/>
        <v>4.5022295649648325E-2</v>
      </c>
      <c r="P2479" s="30">
        <f ca="1">_xlfn.LOGNORM.INV(O2479,'Input Parameters'!$H$30,'Input Parameters'!$I$30)</f>
        <v>1.204757619058151</v>
      </c>
      <c r="Q2479" s="10">
        <f t="shared" ca="1" si="359"/>
        <v>9.9655643012548256E-2</v>
      </c>
      <c r="R2479" s="30">
        <f>IF('Input Parameters'!$E$32=0,0,_xlfn.BETA.INV(Q2479,'Input Parameters'!$L$32,'Input Parameters'!$M$32,'Input Parameters'!$J$32,'Input Parameters'!$K$32))</f>
        <v>0</v>
      </c>
      <c r="S2479" s="10">
        <f t="shared" ca="1" si="360"/>
        <v>0.34289467303649501</v>
      </c>
      <c r="T2479" s="26">
        <f ca="1">_xlfn.LOGNORM.INV(S2479,'Input Parameters'!$H$34,'Input Parameters'!$I$34)</f>
        <v>47.931273262996619</v>
      </c>
      <c r="U2479" s="10">
        <f t="shared" ca="1" si="361"/>
        <v>0.18493255614516679</v>
      </c>
      <c r="V2479" s="30">
        <f ca="1">_xlfn.BETA.INV(U2479,'Input Parameters'!$L$36,'Input Parameters'!$M$36,'Input Parameters'!$J$36,'Input Parameters'!$K$36)</f>
        <v>0.46185703463062489</v>
      </c>
      <c r="W2479" s="2">
        <f ca="1">N2479+(P2479-N2479)*(1-ERF((T2479-R2479)/(2*SQRT(L2479*'Input Parameters'!$E$38))))</f>
        <v>0.36463917114048244</v>
      </c>
      <c r="X2479">
        <f t="shared" ca="1" si="362"/>
        <v>1</v>
      </c>
      <c r="Y2479" s="7"/>
    </row>
    <row r="2480" spans="1:25" ht="15" customHeight="1" x14ac:dyDescent="0.25">
      <c r="A2480" s="139">
        <v>2473</v>
      </c>
      <c r="B2480" s="10">
        <f t="shared" ca="1" si="353"/>
        <v>0.47433428613035455</v>
      </c>
      <c r="C2480" s="60">
        <f ca="1">_xlfn.NORM.INV(B2480,'Input Parameters'!$E$15,'Input Parameters'!$F$15)</f>
        <v>267.4782887859285</v>
      </c>
      <c r="D2480" s="10">
        <f t="shared" ca="1" si="354"/>
        <v>0.3703040365395659</v>
      </c>
      <c r="E2480" s="62">
        <f ca="1">IF(_xlfn.NORM.INV(D2480,'Input Parameters'!$E$17,'Input Parameters'!$F$17)&lt;3500,3500,IF(_xlfn.NORM.INV(D2480,'Input Parameters'!$E$17,'Input Parameters'!$F$17)&gt;5500,5500,_xlfn.NORM.INV(D2480,'Input Parameters'!$E$17,'Input Parameters'!$F$17)))</f>
        <v>4568.2662555396655</v>
      </c>
      <c r="F2480" s="10">
        <f t="shared" ca="1" si="355"/>
        <v>0.66767601329532911</v>
      </c>
      <c r="G2480" s="64">
        <f ca="1">_xlfn.NORM.INV(F2480,'Input Parameters'!$E$20,'Input Parameters'!$F$20)</f>
        <v>285.55448314053751</v>
      </c>
      <c r="H2480" s="57">
        <f ca="1">EXP(E2480*(1/'Input Parameters'!$E$23-1/G2480))</f>
        <v>0.6685238876278341</v>
      </c>
      <c r="I2480" s="10">
        <f t="shared" ca="1" si="356"/>
        <v>0.97755515201932031</v>
      </c>
      <c r="J2480" s="30">
        <f ca="1">_xlfn.BETA.INV(I2480,'Input Parameters'!$L$26,'Input Parameters'!$M$26,'Input Parameters'!$J$26,'Input Parameters'!$K$26)</f>
        <v>0.90760479821560069</v>
      </c>
      <c r="K2480" s="168">
        <f ca="1">('Input Parameters'!$E$27/'Input Parameters'!$E$38)^$J2480</f>
        <v>1.4880767282716722E-3</v>
      </c>
      <c r="L2480" s="69">
        <f ca="1">$H2480*$C2480*'Input Parameters'!$E$25*K2480</f>
        <v>0.26609137092100232</v>
      </c>
      <c r="M2480" s="24">
        <f t="shared" ca="1" si="357"/>
        <v>0.56306893147120474</v>
      </c>
      <c r="N2480" s="15">
        <f ca="1">_xlfn.NORM.INV(M2480,'Input Parameters'!$E$29,'Input Parameters'!$F$29)</f>
        <v>0.10001587547040384</v>
      </c>
      <c r="O2480" s="8">
        <f t="shared" ca="1" si="358"/>
        <v>0.29823178877954215</v>
      </c>
      <c r="P2480" s="30">
        <f ca="1">_xlfn.LOGNORM.INV(O2480,'Input Parameters'!$H$30,'Input Parameters'!$I$30)</f>
        <v>2.0894863665574963</v>
      </c>
      <c r="Q2480" s="10">
        <f t="shared" ca="1" si="359"/>
        <v>0.93313637810721983</v>
      </c>
      <c r="R2480" s="30">
        <f>IF('Input Parameters'!$E$32=0,0,_xlfn.BETA.INV(Q2480,'Input Parameters'!$L$32,'Input Parameters'!$M$32,'Input Parameters'!$J$32,'Input Parameters'!$K$32))</f>
        <v>0</v>
      </c>
      <c r="S2480" s="10">
        <f t="shared" ca="1" si="360"/>
        <v>0.94244724651091805</v>
      </c>
      <c r="T2480" s="26">
        <f ca="1">_xlfn.LOGNORM.INV(S2480,'Input Parameters'!$H$34,'Input Parameters'!$I$34)</f>
        <v>61.334232161740523</v>
      </c>
      <c r="U2480" s="10">
        <f t="shared" ca="1" si="361"/>
        <v>5.1929199014317584E-2</v>
      </c>
      <c r="V2480" s="30">
        <f ca="1">_xlfn.BETA.INV(U2480,'Input Parameters'!$L$36,'Input Parameters'!$M$36,'Input Parameters'!$J$36,'Input Parameters'!$K$36)</f>
        <v>0.38087160912270979</v>
      </c>
      <c r="W2480" s="2">
        <f ca="1">N2480+(P2480-N2480)*(1-ERF((T2480-R2480)/(2*SQRT(L2480*'Input Parameters'!$E$38))))</f>
        <v>0.10001587547040384</v>
      </c>
      <c r="X2480">
        <f t="shared" ca="1" si="362"/>
        <v>1</v>
      </c>
      <c r="Y2480" s="7"/>
    </row>
    <row r="2481" spans="1:25" ht="15" customHeight="1" x14ac:dyDescent="0.25">
      <c r="A2481" s="139">
        <v>2474</v>
      </c>
      <c r="B2481" s="10">
        <f t="shared" ca="1" si="353"/>
        <v>0.48746922284871941</v>
      </c>
      <c r="C2481" s="60">
        <f ca="1">_xlfn.NORM.INV(B2481,'Input Parameters'!$E$15,'Input Parameters'!$F$15)</f>
        <v>269.26470403840642</v>
      </c>
      <c r="D2481" s="10">
        <f t="shared" ca="1" si="354"/>
        <v>0.18071980437888935</v>
      </c>
      <c r="E2481" s="62">
        <f ca="1">IF(_xlfn.NORM.INV(D2481,'Input Parameters'!$E$17,'Input Parameters'!$F$17)&lt;3500,3500,IF(_xlfn.NORM.INV(D2481,'Input Parameters'!$E$17,'Input Parameters'!$F$17)&gt;5500,5500,_xlfn.NORM.INV(D2481,'Input Parameters'!$E$17,'Input Parameters'!$F$17)))</f>
        <v>4161.162243846361</v>
      </c>
      <c r="F2481" s="10">
        <f t="shared" ca="1" si="355"/>
        <v>0.83904006603071146</v>
      </c>
      <c r="G2481" s="64">
        <f ca="1">_xlfn.NORM.INV(F2481,'Input Parameters'!$E$20,'Input Parameters'!$F$20)</f>
        <v>289.28648606461149</v>
      </c>
      <c r="H2481" s="57">
        <f ca="1">EXP(E2481*(1/'Input Parameters'!$E$23-1/G2481))</f>
        <v>0.83626834999394228</v>
      </c>
      <c r="I2481" s="10">
        <f t="shared" ca="1" si="356"/>
        <v>0.10709699862133992</v>
      </c>
      <c r="J2481" s="30">
        <f ca="1">_xlfn.BETA.INV(I2481,'Input Parameters'!$L$26,'Input Parameters'!$M$26,'Input Parameters'!$J$26,'Input Parameters'!$K$26)</f>
        <v>0.45130847884683251</v>
      </c>
      <c r="K2481" s="168">
        <f ca="1">('Input Parameters'!$E$27/'Input Parameters'!$E$38)^$J2481</f>
        <v>3.9271883829841168E-2</v>
      </c>
      <c r="L2481" s="69">
        <f ca="1">$H2481*$C2481*'Input Parameters'!$E$25*K2481</f>
        <v>8.8431465751768101</v>
      </c>
      <c r="M2481" s="24">
        <f t="shared" ca="1" si="357"/>
        <v>0.76938030363520793</v>
      </c>
      <c r="N2481" s="15">
        <f ca="1">_xlfn.NORM.INV(M2481,'Input Parameters'!$E$29,'Input Parameters'!$F$29)</f>
        <v>0.10007368075474873</v>
      </c>
      <c r="O2481" s="8">
        <f t="shared" ca="1" si="358"/>
        <v>0.50888745663748713</v>
      </c>
      <c r="P2481" s="30">
        <f ca="1">_xlfn.LOGNORM.INV(O2481,'Input Parameters'!$H$30,'Input Parameters'!$I$30)</f>
        <v>2.7116705088853679</v>
      </c>
      <c r="Q2481" s="10">
        <f t="shared" ca="1" si="359"/>
        <v>0.94882454556579499</v>
      </c>
      <c r="R2481" s="30">
        <f>IF('Input Parameters'!$E$32=0,0,_xlfn.BETA.INV(Q2481,'Input Parameters'!$L$32,'Input Parameters'!$M$32,'Input Parameters'!$J$32,'Input Parameters'!$K$32))</f>
        <v>0</v>
      </c>
      <c r="S2481" s="10">
        <f t="shared" ca="1" si="360"/>
        <v>0.59659024664442795</v>
      </c>
      <c r="T2481" s="26">
        <f ca="1">_xlfn.LOGNORM.INV(S2481,'Input Parameters'!$H$34,'Input Parameters'!$I$34)</f>
        <v>51.966134708392062</v>
      </c>
      <c r="U2481" s="10">
        <f t="shared" ca="1" si="361"/>
        <v>2.7600512317406678E-2</v>
      </c>
      <c r="V2481" s="30">
        <f ca="1">_xlfn.BETA.INV(U2481,'Input Parameters'!$L$36,'Input Parameters'!$M$36,'Input Parameters'!$J$36,'Input Parameters'!$K$36)</f>
        <v>0.35372443905158923</v>
      </c>
      <c r="W2481" s="2">
        <f ca="1">N2481+(P2481-N2481)*(1-ERF((T2481-R2481)/(2*SQRT(L2481*'Input Parameters'!$E$38))))</f>
        <v>0.66569796984053686</v>
      </c>
      <c r="X2481">
        <f t="shared" ca="1" si="362"/>
        <v>0</v>
      </c>
      <c r="Y2481" s="7"/>
    </row>
    <row r="2482" spans="1:25" ht="15" customHeight="1" x14ac:dyDescent="0.25">
      <c r="A2482" s="139">
        <v>2475</v>
      </c>
      <c r="B2482" s="10">
        <f t="shared" ca="1" si="353"/>
        <v>2.4830933360431184E-2</v>
      </c>
      <c r="C2482" s="60">
        <f ca="1">_xlfn.NORM.INV(B2482,'Input Parameters'!$E$15,'Input Parameters'!$F$15)</f>
        <v>164.59279532089516</v>
      </c>
      <c r="D2482" s="10">
        <f t="shared" ca="1" si="354"/>
        <v>0.50995640295131062</v>
      </c>
      <c r="E2482" s="62">
        <f ca="1">IF(_xlfn.NORM.INV(D2482,'Input Parameters'!$E$17,'Input Parameters'!$F$17)&lt;3500,3500,IF(_xlfn.NORM.INV(D2482,'Input Parameters'!$E$17,'Input Parameters'!$F$17)&gt;5500,5500,_xlfn.NORM.INV(D2482,'Input Parameters'!$E$17,'Input Parameters'!$F$17)))</f>
        <v>4817.4717147282518</v>
      </c>
      <c r="F2482" s="10">
        <f t="shared" ca="1" si="355"/>
        <v>0.50520677086259402</v>
      </c>
      <c r="G2482" s="64">
        <f ca="1">_xlfn.NORM.INV(F2482,'Input Parameters'!$E$20,'Input Parameters'!$F$20)</f>
        <v>282.73744712442908</v>
      </c>
      <c r="H2482" s="57">
        <f ca="1">EXP(E2482*(1/'Input Parameters'!$E$23-1/G2482))</f>
        <v>0.5528110166439959</v>
      </c>
      <c r="I2482" s="10">
        <f t="shared" ca="1" si="356"/>
        <v>0.62796154915329372</v>
      </c>
      <c r="J2482" s="30">
        <f ca="1">_xlfn.BETA.INV(I2482,'Input Parameters'!$L$26,'Input Parameters'!$M$26,'Input Parameters'!$J$26,'Input Parameters'!$K$26)</f>
        <v>0.7124181996800224</v>
      </c>
      <c r="K2482" s="168">
        <f ca="1">('Input Parameters'!$E$27/'Input Parameters'!$E$38)^$J2482</f>
        <v>6.0349200578764146E-3</v>
      </c>
      <c r="L2482" s="69">
        <f ca="1">$H2482*$C2482*'Input Parameters'!$E$25*K2482</f>
        <v>0.5491095941189631</v>
      </c>
      <c r="M2482" s="24">
        <f t="shared" ca="1" si="357"/>
        <v>4.0894046727590894E-3</v>
      </c>
      <c r="N2482" s="15">
        <f ca="1">_xlfn.NORM.INV(M2482,'Input Parameters'!$E$29,'Input Parameters'!$F$29)</f>
        <v>9.9735540230671563E-2</v>
      </c>
      <c r="O2482" s="8">
        <f t="shared" ca="1" si="358"/>
        <v>0.16771201360564625</v>
      </c>
      <c r="P2482" s="30">
        <f ca="1">_xlfn.LOGNORM.INV(O2482,'Input Parameters'!$H$30,'Input Parameters'!$I$30)</f>
        <v>1.702370365121455</v>
      </c>
      <c r="Q2482" s="10">
        <f t="shared" ca="1" si="359"/>
        <v>5.715849558917907E-2</v>
      </c>
      <c r="R2482" s="30">
        <f>IF('Input Parameters'!$E$32=0,0,_xlfn.BETA.INV(Q2482,'Input Parameters'!$L$32,'Input Parameters'!$M$32,'Input Parameters'!$J$32,'Input Parameters'!$K$32))</f>
        <v>0</v>
      </c>
      <c r="S2482" s="10">
        <f t="shared" ca="1" si="360"/>
        <v>0.32458622417396454</v>
      </c>
      <c r="T2482" s="26">
        <f ca="1">_xlfn.LOGNORM.INV(S2482,'Input Parameters'!$H$34,'Input Parameters'!$I$34)</f>
        <v>47.631795379307377</v>
      </c>
      <c r="U2482" s="10">
        <f t="shared" ca="1" si="361"/>
        <v>0.15617624588397183</v>
      </c>
      <c r="V2482" s="30">
        <f ca="1">_xlfn.BETA.INV(U2482,'Input Parameters'!$L$36,'Input Parameters'!$M$36,'Input Parameters'!$J$36,'Input Parameters'!$K$36)</f>
        <v>0.44804326420806473</v>
      </c>
      <c r="W2482" s="2">
        <f ca="1">N2482+(P2482-N2482)*(1-ERF((T2482-R2482)/(2*SQRT(L2482*'Input Parameters'!$E$38))))</f>
        <v>9.9744336234750208E-2</v>
      </c>
      <c r="X2482">
        <f t="shared" ca="1" si="362"/>
        <v>1</v>
      </c>
      <c r="Y2482" s="7"/>
    </row>
    <row r="2483" spans="1:25" ht="15" customHeight="1" x14ac:dyDescent="0.25">
      <c r="A2483" s="139">
        <v>2476</v>
      </c>
      <c r="B2483" s="10">
        <f t="shared" ca="1" si="353"/>
        <v>0.8775621579528452</v>
      </c>
      <c r="C2483" s="60">
        <f ca="1">_xlfn.NORM.INV(B2483,'Input Parameters'!$E$15,'Input Parameters'!$F$15)</f>
        <v>333.98800258042098</v>
      </c>
      <c r="D2483" s="10">
        <f t="shared" ca="1" si="354"/>
        <v>0.860268429136546</v>
      </c>
      <c r="E2483" s="62">
        <f ca="1">IF(_xlfn.NORM.INV(D2483,'Input Parameters'!$E$17,'Input Parameters'!$F$17)&lt;3500,3500,IF(_xlfn.NORM.INV(D2483,'Input Parameters'!$E$17,'Input Parameters'!$F$17)&gt;5500,5500,_xlfn.NORM.INV(D2483,'Input Parameters'!$E$17,'Input Parameters'!$F$17)))</f>
        <v>5500</v>
      </c>
      <c r="F2483" s="10">
        <f t="shared" ca="1" si="355"/>
        <v>0.12151103861928447</v>
      </c>
      <c r="G2483" s="64">
        <f ca="1">_xlfn.NORM.INV(F2483,'Input Parameters'!$E$20,'Input Parameters'!$F$20)</f>
        <v>274.82797524518469</v>
      </c>
      <c r="H2483" s="57">
        <f ca="1">EXP(E2483*(1/'Input Parameters'!$E$23-1/G2483))</f>
        <v>0.29038154849742004</v>
      </c>
      <c r="I2483" s="10">
        <f t="shared" ca="1" si="356"/>
        <v>0.94237044209445586</v>
      </c>
      <c r="J2483" s="30">
        <f ca="1">_xlfn.BETA.INV(I2483,'Input Parameters'!$L$26,'Input Parameters'!$M$26,'Input Parameters'!$J$26,'Input Parameters'!$K$26)</f>
        <v>0.86979209589530448</v>
      </c>
      <c r="K2483" s="168">
        <f ca="1">('Input Parameters'!$E$27/'Input Parameters'!$E$38)^$J2483</f>
        <v>1.9517295180653922E-3</v>
      </c>
      <c r="L2483" s="69">
        <f ca="1">$H2483*$C2483*'Input Parameters'!$E$25*K2483</f>
        <v>0.1892864445686874</v>
      </c>
      <c r="M2483" s="24">
        <f t="shared" ca="1" si="357"/>
        <v>8.898942758620354E-3</v>
      </c>
      <c r="N2483" s="15">
        <f ca="1">_xlfn.NORM.INV(M2483,'Input Parameters'!$E$29,'Input Parameters'!$F$29)</f>
        <v>9.9763020365117208E-2</v>
      </c>
      <c r="O2483" s="8">
        <f t="shared" ca="1" si="358"/>
        <v>0.32687163184281853</v>
      </c>
      <c r="P2483" s="30">
        <f ca="1">_xlfn.LOGNORM.INV(O2483,'Input Parameters'!$H$30,'Input Parameters'!$I$30)</f>
        <v>2.1709081812774005</v>
      </c>
      <c r="Q2483" s="10">
        <f t="shared" ca="1" si="359"/>
        <v>7.4201196303547046E-2</v>
      </c>
      <c r="R2483" s="30">
        <f>IF('Input Parameters'!$E$32=0,0,_xlfn.BETA.INV(Q2483,'Input Parameters'!$L$32,'Input Parameters'!$M$32,'Input Parameters'!$J$32,'Input Parameters'!$K$32))</f>
        <v>0</v>
      </c>
      <c r="S2483" s="10">
        <f t="shared" ca="1" si="360"/>
        <v>0.57523379327865265</v>
      </c>
      <c r="T2483" s="26">
        <f ca="1">_xlfn.LOGNORM.INV(S2483,'Input Parameters'!$H$34,'Input Parameters'!$I$34)</f>
        <v>51.612649420364235</v>
      </c>
      <c r="U2483" s="10">
        <f t="shared" ca="1" si="361"/>
        <v>0.63490789183409346</v>
      </c>
      <c r="V2483" s="30">
        <f ca="1">_xlfn.BETA.INV(U2483,'Input Parameters'!$L$36,'Input Parameters'!$M$36,'Input Parameters'!$J$36,'Input Parameters'!$K$36)</f>
        <v>0.64012912194573024</v>
      </c>
      <c r="W2483" s="2">
        <f ca="1">N2483+(P2483-N2483)*(1-ERF((T2483-R2483)/(2*SQRT(L2483*'Input Parameters'!$E$38))))</f>
        <v>9.9763020365117208E-2</v>
      </c>
      <c r="X2483">
        <f t="shared" ca="1" si="362"/>
        <v>1</v>
      </c>
      <c r="Y2483" s="7"/>
    </row>
    <row r="2484" spans="1:25" ht="15" customHeight="1" x14ac:dyDescent="0.25">
      <c r="A2484" s="139">
        <v>2477</v>
      </c>
      <c r="B2484" s="10">
        <f t="shared" ca="1" si="353"/>
        <v>0.31575718272587505</v>
      </c>
      <c r="C2484" s="60">
        <f ca="1">_xlfn.NORM.INV(B2484,'Input Parameters'!$E$15,'Input Parameters'!$F$15)</f>
        <v>244.97621813064686</v>
      </c>
      <c r="D2484" s="10">
        <f t="shared" ca="1" si="354"/>
        <v>0.50962089762451668</v>
      </c>
      <c r="E2484" s="62">
        <f ca="1">IF(_xlfn.NORM.INV(D2484,'Input Parameters'!$E$17,'Input Parameters'!$F$17)&lt;3500,3500,IF(_xlfn.NORM.INV(D2484,'Input Parameters'!$E$17,'Input Parameters'!$F$17)&gt;5500,5500,_xlfn.NORM.INV(D2484,'Input Parameters'!$E$17,'Input Parameters'!$F$17)))</f>
        <v>4816.8828464438848</v>
      </c>
      <c r="F2484" s="10">
        <f t="shared" ca="1" si="355"/>
        <v>0.97645888994269336</v>
      </c>
      <c r="G2484" s="64">
        <f ca="1">_xlfn.NORM.INV(F2484,'Input Parameters'!$E$20,'Input Parameters'!$F$20)</f>
        <v>295.95325088757636</v>
      </c>
      <c r="H2484" s="57">
        <f ca="1">EXP(E2484*(1/'Input Parameters'!$E$23-1/G2484))</f>
        <v>1.1830585717201862</v>
      </c>
      <c r="I2484" s="10">
        <f t="shared" ca="1" si="356"/>
        <v>0.1206846189371128</v>
      </c>
      <c r="J2484" s="30">
        <f ca="1">_xlfn.BETA.INV(I2484,'Input Parameters'!$L$26,'Input Parameters'!$M$26,'Input Parameters'!$J$26,'Input Parameters'!$K$26)</f>
        <v>0.46330477486751076</v>
      </c>
      <c r="K2484" s="168">
        <f ca="1">('Input Parameters'!$E$27/'Input Parameters'!$E$38)^$J2484</f>
        <v>3.6033862534845335E-2</v>
      </c>
      <c r="L2484" s="69">
        <f ca="1">$H2484*$C2484*'Input Parameters'!$E$25*K2484</f>
        <v>10.443377811156623</v>
      </c>
      <c r="M2484" s="24">
        <f t="shared" ca="1" si="357"/>
        <v>0.99126645802684488</v>
      </c>
      <c r="N2484" s="15">
        <f ca="1">_xlfn.NORM.INV(M2484,'Input Parameters'!$E$29,'Input Parameters'!$F$29)</f>
        <v>0.10023767254434549</v>
      </c>
      <c r="O2484" s="8">
        <f t="shared" ca="1" si="358"/>
        <v>0.43479384357762785</v>
      </c>
      <c r="P2484" s="30">
        <f ca="1">_xlfn.LOGNORM.INV(O2484,'Input Parameters'!$H$30,'Input Parameters'!$I$30)</f>
        <v>2.4830409295830793</v>
      </c>
      <c r="Q2484" s="10">
        <f t="shared" ca="1" si="359"/>
        <v>0.15831603320120191</v>
      </c>
      <c r="R2484" s="30">
        <f>IF('Input Parameters'!$E$32=0,0,_xlfn.BETA.INV(Q2484,'Input Parameters'!$L$32,'Input Parameters'!$M$32,'Input Parameters'!$J$32,'Input Parameters'!$K$32))</f>
        <v>0</v>
      </c>
      <c r="S2484" s="10">
        <f t="shared" ca="1" si="360"/>
        <v>6.5921286219305819E-2</v>
      </c>
      <c r="T2484" s="26">
        <f ca="1">_xlfn.LOGNORM.INV(S2484,'Input Parameters'!$H$34,'Input Parameters'!$I$34)</f>
        <v>41.784039660259616</v>
      </c>
      <c r="U2484" s="10">
        <f t="shared" ca="1" si="361"/>
        <v>0.29826204332759709</v>
      </c>
      <c r="V2484" s="30">
        <f ca="1">_xlfn.BETA.INV(U2484,'Input Parameters'!$L$36,'Input Parameters'!$M$36,'Input Parameters'!$J$36,'Input Parameters'!$K$36)</f>
        <v>0.50951961629364528</v>
      </c>
      <c r="W2484" s="2">
        <f ca="1">N2484+(P2484-N2484)*(1-ERF((T2484-R2484)/(2*SQRT(L2484*'Input Parameters'!$E$38))))</f>
        <v>0.95941571383374402</v>
      </c>
      <c r="X2484">
        <f t="shared" ca="1" si="362"/>
        <v>0</v>
      </c>
      <c r="Y2484" s="7"/>
    </row>
    <row r="2485" spans="1:25" ht="15" customHeight="1" x14ac:dyDescent="0.25">
      <c r="A2485" s="139">
        <v>2478</v>
      </c>
      <c r="B2485" s="10">
        <f t="shared" ca="1" si="353"/>
        <v>0.70140337803205166</v>
      </c>
      <c r="C2485" s="60">
        <f ca="1">_xlfn.NORM.INV(B2485,'Input Parameters'!$E$15,'Input Parameters'!$F$15)</f>
        <v>299.60523898963635</v>
      </c>
      <c r="D2485" s="10">
        <f t="shared" ca="1" si="354"/>
        <v>9.9307733658951625E-2</v>
      </c>
      <c r="E2485" s="62">
        <f ca="1">IF(_xlfn.NORM.INV(D2485,'Input Parameters'!$E$17,'Input Parameters'!$F$17)&lt;3500,3500,IF(_xlfn.NORM.INV(D2485,'Input Parameters'!$E$17,'Input Parameters'!$F$17)&gt;5500,5500,_xlfn.NORM.INV(D2485,'Input Parameters'!$E$17,'Input Parameters'!$F$17)))</f>
        <v>3900.1456915679887</v>
      </c>
      <c r="F2485" s="10">
        <f t="shared" ca="1" si="355"/>
        <v>0.38734933960213846</v>
      </c>
      <c r="G2485" s="64">
        <f ca="1">_xlfn.NORM.INV(F2485,'Input Parameters'!$E$20,'Input Parameters'!$F$20)</f>
        <v>280.73223023001958</v>
      </c>
      <c r="H2485" s="57">
        <f ca="1">EXP(E2485*(1/'Input Parameters'!$E$23-1/G2485))</f>
        <v>0.56079416124665005</v>
      </c>
      <c r="I2485" s="10">
        <f t="shared" ca="1" si="356"/>
        <v>0.35864664766440779</v>
      </c>
      <c r="J2485" s="30">
        <f ca="1">_xlfn.BETA.INV(I2485,'Input Parameters'!$L$26,'Input Parameters'!$M$26,'Input Parameters'!$J$26,'Input Parameters'!$K$26)</f>
        <v>0.60171159511638417</v>
      </c>
      <c r="K2485" s="168">
        <f ca="1">('Input Parameters'!$E$27/'Input Parameters'!$E$38)^$J2485</f>
        <v>1.3351966970302449E-2</v>
      </c>
      <c r="L2485" s="69">
        <f ca="1">$H2485*$C2485*'Input Parameters'!$E$25*K2485</f>
        <v>2.2433556813933935</v>
      </c>
      <c r="M2485" s="24">
        <f t="shared" ca="1" si="357"/>
        <v>0.28301817027083864</v>
      </c>
      <c r="N2485" s="15">
        <f ca="1">_xlfn.NORM.INV(M2485,'Input Parameters'!$E$29,'Input Parameters'!$F$29)</f>
        <v>9.9942610128183951E-2</v>
      </c>
      <c r="O2485" s="8">
        <f t="shared" ca="1" si="358"/>
        <v>0.73389096995144321</v>
      </c>
      <c r="P2485" s="30">
        <f ca="1">_xlfn.LOGNORM.INV(O2485,'Input Parameters'!$H$30,'Input Parameters'!$I$30)</f>
        <v>3.6042031687167704</v>
      </c>
      <c r="Q2485" s="10">
        <f t="shared" ca="1" si="359"/>
        <v>0.66328168206411176</v>
      </c>
      <c r="R2485" s="30">
        <f>IF('Input Parameters'!$E$32=0,0,_xlfn.BETA.INV(Q2485,'Input Parameters'!$L$32,'Input Parameters'!$M$32,'Input Parameters'!$J$32,'Input Parameters'!$K$32))</f>
        <v>0</v>
      </c>
      <c r="S2485" s="10">
        <f t="shared" ca="1" si="360"/>
        <v>0.33210010554271441</v>
      </c>
      <c r="T2485" s="26">
        <f ca="1">_xlfn.LOGNORM.INV(S2485,'Input Parameters'!$H$34,'Input Parameters'!$I$34)</f>
        <v>47.755262552818984</v>
      </c>
      <c r="U2485" s="10">
        <f t="shared" ca="1" si="361"/>
        <v>0.57647505458845183</v>
      </c>
      <c r="V2485" s="30">
        <f ca="1">_xlfn.BETA.INV(U2485,'Input Parameters'!$L$36,'Input Parameters'!$M$36,'Input Parameters'!$J$36,'Input Parameters'!$K$36)</f>
        <v>0.61581457755372226</v>
      </c>
      <c r="W2485" s="2">
        <f ca="1">N2485+(P2485-N2485)*(1-ERF((T2485-R2485)/(2*SQRT(L2485*'Input Parameters'!$E$38))))</f>
        <v>0.18461419922862693</v>
      </c>
      <c r="X2485">
        <f t="shared" ca="1" si="362"/>
        <v>1</v>
      </c>
      <c r="Y2485" s="7"/>
    </row>
    <row r="2486" spans="1:25" ht="15" customHeight="1" x14ac:dyDescent="0.25">
      <c r="A2486" s="139">
        <v>2479</v>
      </c>
      <c r="B2486" s="10">
        <f t="shared" ca="1" si="353"/>
        <v>0.65183411076103392</v>
      </c>
      <c r="C2486" s="60">
        <f ca="1">_xlfn.NORM.INV(B2486,'Input Parameters'!$E$15,'Input Parameters'!$F$15)</f>
        <v>292.11764954585999</v>
      </c>
      <c r="D2486" s="10">
        <f t="shared" ca="1" si="354"/>
        <v>0.46780102041854876</v>
      </c>
      <c r="E2486" s="62">
        <f ca="1">IF(_xlfn.NORM.INV(D2486,'Input Parameters'!$E$17,'Input Parameters'!$F$17)&lt;3500,3500,IF(_xlfn.NORM.INV(D2486,'Input Parameters'!$E$17,'Input Parameters'!$F$17)&gt;5500,5500,_xlfn.NORM.INV(D2486,'Input Parameters'!$E$17,'Input Parameters'!$F$17)))</f>
        <v>4743.4409090285235</v>
      </c>
      <c r="F2486" s="10">
        <f t="shared" ca="1" si="355"/>
        <v>0.47529014140503989</v>
      </c>
      <c r="G2486" s="64">
        <f ca="1">_xlfn.NORM.INV(F2486,'Input Parameters'!$E$20,'Input Parameters'!$F$20)</f>
        <v>282.23474681981691</v>
      </c>
      <c r="H2486" s="57">
        <f ca="1">EXP(E2486*(1/'Input Parameters'!$E$23-1/G2486))</f>
        <v>0.54144579938239901</v>
      </c>
      <c r="I2486" s="10">
        <f t="shared" ca="1" si="356"/>
        <v>0.54211432345281119</v>
      </c>
      <c r="J2486" s="30">
        <f ca="1">_xlfn.BETA.INV(I2486,'Input Parameters'!$L$26,'Input Parameters'!$M$26,'Input Parameters'!$J$26,'Input Parameters'!$K$26)</f>
        <v>0.67826542505522402</v>
      </c>
      <c r="K2486" s="168">
        <f ca="1">('Input Parameters'!$E$27/'Input Parameters'!$E$38)^$J2486</f>
        <v>7.7101779812933473E-3</v>
      </c>
      <c r="L2486" s="69">
        <f ca="1">$H2486*$C2486*'Input Parameters'!$E$25*K2486</f>
        <v>1.2194870412044925</v>
      </c>
      <c r="M2486" s="24">
        <f t="shared" ca="1" si="357"/>
        <v>0.66026092111156953</v>
      </c>
      <c r="N2486" s="15">
        <f ca="1">_xlfn.NORM.INV(M2486,'Input Parameters'!$E$29,'Input Parameters'!$F$29)</f>
        <v>0.10004131753349584</v>
      </c>
      <c r="O2486" s="8">
        <f t="shared" ca="1" si="358"/>
        <v>0.15072614070297363</v>
      </c>
      <c r="P2486" s="30">
        <f ca="1">_xlfn.LOGNORM.INV(O2486,'Input Parameters'!$H$30,'Input Parameters'!$I$30)</f>
        <v>1.6469385699847916</v>
      </c>
      <c r="Q2486" s="10">
        <f t="shared" ca="1" si="359"/>
        <v>0.76458702515254773</v>
      </c>
      <c r="R2486" s="30">
        <f>IF('Input Parameters'!$E$32=0,0,_xlfn.BETA.INV(Q2486,'Input Parameters'!$L$32,'Input Parameters'!$M$32,'Input Parameters'!$J$32,'Input Parameters'!$K$32))</f>
        <v>0</v>
      </c>
      <c r="S2486" s="10">
        <f t="shared" ca="1" si="360"/>
        <v>0.73469211631623588</v>
      </c>
      <c r="T2486" s="26">
        <f ca="1">_xlfn.LOGNORM.INV(S2486,'Input Parameters'!$H$34,'Input Parameters'!$I$34)</f>
        <v>54.501265973782147</v>
      </c>
      <c r="U2486" s="10">
        <f t="shared" ca="1" si="361"/>
        <v>0.22839197096517516</v>
      </c>
      <c r="V2486" s="30">
        <f ca="1">_xlfn.BETA.INV(U2486,'Input Parameters'!$L$36,'Input Parameters'!$M$36,'Input Parameters'!$J$36,'Input Parameters'!$K$36)</f>
        <v>0.48110561525377582</v>
      </c>
      <c r="W2486" s="2">
        <f ca="1">N2486+(P2486-N2486)*(1-ERF((T2486-R2486)/(2*SQRT(L2486*'Input Parameters'!$E$38))))</f>
        <v>0.10078900478128268</v>
      </c>
      <c r="X2486">
        <f t="shared" ca="1" si="362"/>
        <v>1</v>
      </c>
      <c r="Y2486" s="7"/>
    </row>
    <row r="2487" spans="1:25" ht="15" customHeight="1" x14ac:dyDescent="0.25">
      <c r="A2487" s="139">
        <v>2480</v>
      </c>
      <c r="B2487" s="10">
        <f t="shared" ca="1" si="353"/>
        <v>1.2441372770016557E-2</v>
      </c>
      <c r="C2487" s="60">
        <f ca="1">_xlfn.NORM.INV(B2487,'Input Parameters'!$E$15,'Input Parameters'!$F$15)</f>
        <v>149.39948765501518</v>
      </c>
      <c r="D2487" s="10">
        <f t="shared" ca="1" si="354"/>
        <v>0.21581052654435495</v>
      </c>
      <c r="E2487" s="62">
        <f ca="1">IF(_xlfn.NORM.INV(D2487,'Input Parameters'!$E$17,'Input Parameters'!$F$17)&lt;3500,3500,IF(_xlfn.NORM.INV(D2487,'Input Parameters'!$E$17,'Input Parameters'!$F$17)&gt;5500,5500,_xlfn.NORM.INV(D2487,'Input Parameters'!$E$17,'Input Parameters'!$F$17)))</f>
        <v>4249.5055014196532</v>
      </c>
      <c r="F2487" s="10">
        <f t="shared" ca="1" si="355"/>
        <v>0.42995916832673953</v>
      </c>
      <c r="G2487" s="64">
        <f ca="1">_xlfn.NORM.INV(F2487,'Input Parameters'!$E$20,'Input Parameters'!$F$20)</f>
        <v>281.46759659635524</v>
      </c>
      <c r="H2487" s="57">
        <f ca="1">EXP(E2487*(1/'Input Parameters'!$E$23-1/G2487))</f>
        <v>0.55395902039447786</v>
      </c>
      <c r="I2487" s="10">
        <f t="shared" ca="1" si="356"/>
        <v>0.17193925685183775</v>
      </c>
      <c r="J2487" s="30">
        <f ca="1">_xlfn.BETA.INV(I2487,'Input Parameters'!$L$26,'Input Parameters'!$M$26,'Input Parameters'!$J$26,'Input Parameters'!$K$26)</f>
        <v>0.50184077352765866</v>
      </c>
      <c r="K2487" s="168">
        <f ca="1">('Input Parameters'!$E$27/'Input Parameters'!$E$38)^$J2487</f>
        <v>2.7331489211256332E-2</v>
      </c>
      <c r="L2487" s="69">
        <f ca="1">$H2487*$C2487*'Input Parameters'!$E$25*K2487</f>
        <v>2.26198667624279</v>
      </c>
      <c r="M2487" s="24">
        <f t="shared" ca="1" si="357"/>
        <v>0.54502679644711183</v>
      </c>
      <c r="N2487" s="15">
        <f ca="1">_xlfn.NORM.INV(M2487,'Input Parameters'!$E$29,'Input Parameters'!$F$29)</f>
        <v>0.100011310614014</v>
      </c>
      <c r="O2487" s="8">
        <f t="shared" ca="1" si="358"/>
        <v>0.42922894327768213</v>
      </c>
      <c r="P2487" s="30">
        <f ca="1">_xlfn.LOGNORM.INV(O2487,'Input Parameters'!$H$30,'Input Parameters'!$I$30)</f>
        <v>2.4664929636299795</v>
      </c>
      <c r="Q2487" s="10">
        <f t="shared" ca="1" si="359"/>
        <v>0.51065963436973916</v>
      </c>
      <c r="R2487" s="30">
        <f>IF('Input Parameters'!$E$32=0,0,_xlfn.BETA.INV(Q2487,'Input Parameters'!$L$32,'Input Parameters'!$M$32,'Input Parameters'!$J$32,'Input Parameters'!$K$32))</f>
        <v>0</v>
      </c>
      <c r="S2487" s="10">
        <f t="shared" ca="1" si="360"/>
        <v>0.30833071461256667</v>
      </c>
      <c r="T2487" s="26">
        <f ca="1">_xlfn.LOGNORM.INV(S2487,'Input Parameters'!$H$34,'Input Parameters'!$I$34)</f>
        <v>47.361667471270074</v>
      </c>
      <c r="U2487" s="10">
        <f t="shared" ca="1" si="361"/>
        <v>7.1439291046086706E-2</v>
      </c>
      <c r="V2487" s="30">
        <f ca="1">_xlfn.BETA.INV(U2487,'Input Parameters'!$L$36,'Input Parameters'!$M$36,'Input Parameters'!$J$36,'Input Parameters'!$K$36)</f>
        <v>0.39718133487029017</v>
      </c>
      <c r="W2487" s="2">
        <f ca="1">N2487+(P2487-N2487)*(1-ERF((T2487-R2487)/(2*SQRT(L2487*'Input Parameters'!$E$38))))</f>
        <v>0.16145825672188024</v>
      </c>
      <c r="X2487">
        <f t="shared" ca="1" si="362"/>
        <v>1</v>
      </c>
      <c r="Y2487" s="7"/>
    </row>
    <row r="2488" spans="1:25" ht="15" customHeight="1" x14ac:dyDescent="0.25">
      <c r="A2488" s="139">
        <v>2481</v>
      </c>
      <c r="B2488" s="10">
        <f t="shared" ca="1" si="353"/>
        <v>0.93062271701026678</v>
      </c>
      <c r="C2488" s="60">
        <f ca="1">_xlfn.NORM.INV(B2488,'Input Parameters'!$E$15,'Input Parameters'!$F$15)</f>
        <v>351.19759963400082</v>
      </c>
      <c r="D2488" s="10">
        <f t="shared" ca="1" si="354"/>
        <v>0.10484056141528597</v>
      </c>
      <c r="E2488" s="62">
        <f ca="1">IF(_xlfn.NORM.INV(D2488,'Input Parameters'!$E$17,'Input Parameters'!$F$17)&lt;3500,3500,IF(_xlfn.NORM.INV(D2488,'Input Parameters'!$E$17,'Input Parameters'!$F$17)&gt;5500,5500,_xlfn.NORM.INV(D2488,'Input Parameters'!$E$17,'Input Parameters'!$F$17)))</f>
        <v>3921.8900760463243</v>
      </c>
      <c r="F2488" s="10">
        <f t="shared" ca="1" si="355"/>
        <v>0.70348361988022334</v>
      </c>
      <c r="G2488" s="64">
        <f ca="1">_xlfn.NORM.INV(F2488,'Input Parameters'!$E$20,'Input Parameters'!$F$20)</f>
        <v>286.23079052773096</v>
      </c>
      <c r="H2488" s="57">
        <f ca="1">EXP(E2488*(1/'Input Parameters'!$E$23-1/G2488))</f>
        <v>0.73106348321437209</v>
      </c>
      <c r="I2488" s="10">
        <f t="shared" ca="1" si="356"/>
        <v>0.7709591664394394</v>
      </c>
      <c r="J2488" s="30">
        <f ca="1">_xlfn.BETA.INV(I2488,'Input Parameters'!$L$26,'Input Parameters'!$M$26,'Input Parameters'!$J$26,'Input Parameters'!$K$26)</f>
        <v>0.77215105947657692</v>
      </c>
      <c r="K2488" s="168">
        <f ca="1">('Input Parameters'!$E$27/'Input Parameters'!$E$38)^$J2488</f>
        <v>3.9318001941669335E-3</v>
      </c>
      <c r="L2488" s="69">
        <f ca="1">$H2488*$C2488*'Input Parameters'!$E$25*K2488</f>
        <v>1.0094808158906838</v>
      </c>
      <c r="M2488" s="24">
        <f t="shared" ca="1" si="357"/>
        <v>0.75188104197594896</v>
      </c>
      <c r="N2488" s="15">
        <f ca="1">_xlfn.NORM.INV(M2488,'Input Parameters'!$E$29,'Input Parameters'!$F$29)</f>
        <v>0.10006804210186286</v>
      </c>
      <c r="O2488" s="8">
        <f t="shared" ca="1" si="358"/>
        <v>0.81315258229081555</v>
      </c>
      <c r="P2488" s="30">
        <f ca="1">_xlfn.LOGNORM.INV(O2488,'Input Parameters'!$H$30,'Input Parameters'!$I$30)</f>
        <v>4.0847396061227448</v>
      </c>
      <c r="Q2488" s="10">
        <f t="shared" ca="1" si="359"/>
        <v>0.70316373843803903</v>
      </c>
      <c r="R2488" s="30">
        <f>IF('Input Parameters'!$E$32=0,0,_xlfn.BETA.INV(Q2488,'Input Parameters'!$L$32,'Input Parameters'!$M$32,'Input Parameters'!$J$32,'Input Parameters'!$K$32))</f>
        <v>0</v>
      </c>
      <c r="S2488" s="10">
        <f t="shared" ca="1" si="360"/>
        <v>0.53084140734393404</v>
      </c>
      <c r="T2488" s="26">
        <f ca="1">_xlfn.LOGNORM.INV(S2488,'Input Parameters'!$H$34,'Input Parameters'!$I$34)</f>
        <v>50.895775849807535</v>
      </c>
      <c r="U2488" s="10">
        <f t="shared" ca="1" si="361"/>
        <v>0.54648546752042992</v>
      </c>
      <c r="V2488" s="30">
        <f ca="1">_xlfn.BETA.INV(U2488,'Input Parameters'!$L$36,'Input Parameters'!$M$36,'Input Parameters'!$J$36,'Input Parameters'!$K$36)</f>
        <v>0.60388125131767856</v>
      </c>
      <c r="W2488" s="2">
        <f ca="1">N2488+(P2488-N2488)*(1-ERF((T2488-R2488)/(2*SQRT(L2488*'Input Parameters'!$E$38))))</f>
        <v>0.10142704861087913</v>
      </c>
      <c r="X2488">
        <f t="shared" ca="1" si="362"/>
        <v>1</v>
      </c>
      <c r="Y2488" s="7"/>
    </row>
    <row r="2489" spans="1:25" ht="15" customHeight="1" x14ac:dyDescent="0.25">
      <c r="A2489" s="139">
        <v>2482</v>
      </c>
      <c r="B2489" s="10">
        <f t="shared" ca="1" si="353"/>
        <v>0.75522989202556357</v>
      </c>
      <c r="C2489" s="60">
        <f ca="1">_xlfn.NORM.INV(B2489,'Input Parameters'!$E$15,'Input Parameters'!$F$15)</f>
        <v>308.41705101432291</v>
      </c>
      <c r="D2489" s="10">
        <f t="shared" ca="1" si="354"/>
        <v>0.25951256709918202</v>
      </c>
      <c r="E2489" s="62">
        <f ca="1">IF(_xlfn.NORM.INV(D2489,'Input Parameters'!$E$17,'Input Parameters'!$F$17)&lt;3500,3500,IF(_xlfn.NORM.INV(D2489,'Input Parameters'!$E$17,'Input Parameters'!$F$17)&gt;5500,5500,_xlfn.NORM.INV(D2489,'Input Parameters'!$E$17,'Input Parameters'!$F$17)))</f>
        <v>4348.6057969706253</v>
      </c>
      <c r="F2489" s="10">
        <f t="shared" ca="1" si="355"/>
        <v>0.8422009499465668</v>
      </c>
      <c r="G2489" s="64">
        <f ca="1">_xlfn.NORM.INV(F2489,'Input Parameters'!$E$20,'Input Parameters'!$F$20)</f>
        <v>289.37374977944842</v>
      </c>
      <c r="H2489" s="57">
        <f ca="1">EXP(E2489*(1/'Input Parameters'!$E$23-1/G2489))</f>
        <v>0.83332872382191148</v>
      </c>
      <c r="I2489" s="10">
        <f t="shared" ca="1" si="356"/>
        <v>0.64223479699603236</v>
      </c>
      <c r="J2489" s="30">
        <f ca="1">_xlfn.BETA.INV(I2489,'Input Parameters'!$L$26,'Input Parameters'!$M$26,'Input Parameters'!$J$26,'Input Parameters'!$K$26)</f>
        <v>0.71813876902088514</v>
      </c>
      <c r="K2489" s="168">
        <f ca="1">('Input Parameters'!$E$27/'Input Parameters'!$E$38)^$J2489</f>
        <v>5.7922964026341688E-3</v>
      </c>
      <c r="L2489" s="69">
        <f ca="1">$H2489*$C2489*'Input Parameters'!$E$25*K2489</f>
        <v>1.4886942446217866</v>
      </c>
      <c r="M2489" s="24">
        <f t="shared" ca="1" si="357"/>
        <v>0.62805584499726308</v>
      </c>
      <c r="N2489" s="15">
        <f ca="1">_xlfn.NORM.INV(M2489,'Input Parameters'!$E$29,'Input Parameters'!$F$29)</f>
        <v>0.10003267085802184</v>
      </c>
      <c r="O2489" s="8">
        <f t="shared" ca="1" si="358"/>
        <v>0.14542726749662183</v>
      </c>
      <c r="P2489" s="30">
        <f ca="1">_xlfn.LOGNORM.INV(O2489,'Input Parameters'!$H$30,'Input Parameters'!$I$30)</f>
        <v>1.6291996958812589</v>
      </c>
      <c r="Q2489" s="10">
        <f t="shared" ca="1" si="359"/>
        <v>0.96554573203196259</v>
      </c>
      <c r="R2489" s="30">
        <f>IF('Input Parameters'!$E$32=0,0,_xlfn.BETA.INV(Q2489,'Input Parameters'!$L$32,'Input Parameters'!$M$32,'Input Parameters'!$J$32,'Input Parameters'!$K$32))</f>
        <v>0</v>
      </c>
      <c r="S2489" s="10">
        <f t="shared" ca="1" si="360"/>
        <v>0.68628366392966977</v>
      </c>
      <c r="T2489" s="26">
        <f ca="1">_xlfn.LOGNORM.INV(S2489,'Input Parameters'!$H$34,'Input Parameters'!$I$34)</f>
        <v>53.547933447582174</v>
      </c>
      <c r="U2489" s="10">
        <f t="shared" ca="1" si="361"/>
        <v>0.45153352581846684</v>
      </c>
      <c r="V2489" s="30">
        <f ca="1">_xlfn.BETA.INV(U2489,'Input Parameters'!$L$36,'Input Parameters'!$M$36,'Input Parameters'!$J$36,'Input Parameters'!$K$36)</f>
        <v>0.56755372537084026</v>
      </c>
      <c r="W2489" s="2">
        <f ca="1">N2489+(P2489-N2489)*(1-ERF((T2489-R2489)/(2*SQRT(L2489*'Input Parameters'!$E$38))))</f>
        <v>0.10295903759332924</v>
      </c>
      <c r="X2489">
        <f t="shared" ca="1" si="362"/>
        <v>1</v>
      </c>
      <c r="Y2489" s="7"/>
    </row>
    <row r="2490" spans="1:25" ht="15" customHeight="1" x14ac:dyDescent="0.25">
      <c r="A2490" s="139">
        <v>2483</v>
      </c>
      <c r="B2490" s="10">
        <f t="shared" ca="1" si="353"/>
        <v>0.52097659180356637</v>
      </c>
      <c r="C2490" s="60">
        <f ca="1">_xlfn.NORM.INV(B2490,'Input Parameters'!$E$15,'Input Parameters'!$F$15)</f>
        <v>273.8180334420785</v>
      </c>
      <c r="D2490" s="10">
        <f t="shared" ca="1" si="354"/>
        <v>0.65108995735038644</v>
      </c>
      <c r="E2490" s="62">
        <f ca="1">IF(_xlfn.NORM.INV(D2490,'Input Parameters'!$E$17,'Input Parameters'!$F$17)&lt;3500,3500,IF(_xlfn.NORM.INV(D2490,'Input Parameters'!$E$17,'Input Parameters'!$F$17)&gt;5500,5500,_xlfn.NORM.INV(D2490,'Input Parameters'!$E$17,'Input Parameters'!$F$17)))</f>
        <v>5071.7853582908883</v>
      </c>
      <c r="F2490" s="10">
        <f t="shared" ca="1" si="355"/>
        <v>0.61085255898421265</v>
      </c>
      <c r="G2490" s="64">
        <f ca="1">_xlfn.NORM.INV(F2490,'Input Parameters'!$E$20,'Input Parameters'!$F$20)</f>
        <v>284.53632997486022</v>
      </c>
      <c r="H2490" s="57">
        <f ca="1">EXP(E2490*(1/'Input Parameters'!$E$23-1/G2490))</f>
        <v>0.60012221615463757</v>
      </c>
      <c r="I2490" s="10">
        <f t="shared" ca="1" si="356"/>
        <v>7.9638001405977987E-2</v>
      </c>
      <c r="J2490" s="30">
        <f ca="1">_xlfn.BETA.INV(I2490,'Input Parameters'!$L$26,'Input Parameters'!$M$26,'Input Parameters'!$J$26,'Input Parameters'!$K$26)</f>
        <v>0.42342666915306404</v>
      </c>
      <c r="K2490" s="168">
        <f ca="1">('Input Parameters'!$E$27/'Input Parameters'!$E$38)^$J2490</f>
        <v>4.7966637730555928E-2</v>
      </c>
      <c r="L2490" s="69">
        <f ca="1">$H2490*$C2490*'Input Parameters'!$E$25*K2490</f>
        <v>7.8820834514393896</v>
      </c>
      <c r="M2490" s="24">
        <f t="shared" ca="1" si="357"/>
        <v>0.60190295008987249</v>
      </c>
      <c r="N2490" s="15">
        <f ca="1">_xlfn.NORM.INV(M2490,'Input Parameters'!$E$29,'Input Parameters'!$F$29)</f>
        <v>0.10002582757505048</v>
      </c>
      <c r="O2490" s="8">
        <f t="shared" ca="1" si="358"/>
        <v>8.4989198365554297E-2</v>
      </c>
      <c r="P2490" s="30">
        <f ca="1">_xlfn.LOGNORM.INV(O2490,'Input Parameters'!$H$30,'Input Parameters'!$I$30)</f>
        <v>1.4032698044243408</v>
      </c>
      <c r="Q2490" s="10">
        <f t="shared" ca="1" si="359"/>
        <v>0.96014078251466672</v>
      </c>
      <c r="R2490" s="30">
        <f>IF('Input Parameters'!$E$32=0,0,_xlfn.BETA.INV(Q2490,'Input Parameters'!$L$32,'Input Parameters'!$M$32,'Input Parameters'!$J$32,'Input Parameters'!$K$32))</f>
        <v>0</v>
      </c>
      <c r="S2490" s="10">
        <f t="shared" ca="1" si="360"/>
        <v>0.96536192903642692</v>
      </c>
      <c r="T2490" s="26">
        <f ca="1">_xlfn.LOGNORM.INV(S2490,'Input Parameters'!$H$34,'Input Parameters'!$I$34)</f>
        <v>63.202351030422022</v>
      </c>
      <c r="U2490" s="10">
        <f t="shared" ca="1" si="361"/>
        <v>0.21039502534508459</v>
      </c>
      <c r="V2490" s="30">
        <f ca="1">_xlfn.BETA.INV(U2490,'Input Parameters'!$L$36,'Input Parameters'!$M$36,'Input Parameters'!$J$36,'Input Parameters'!$K$36)</f>
        <v>0.4733282330689807</v>
      </c>
      <c r="W2490" s="2">
        <f ca="1">N2490+(P2490-N2490)*(1-ERF((T2490-R2490)/(2*SQRT(L2490*'Input Parameters'!$E$38))))</f>
        <v>0.24523594801333015</v>
      </c>
      <c r="X2490">
        <f t="shared" ca="1" si="362"/>
        <v>1</v>
      </c>
      <c r="Y2490" s="7"/>
    </row>
    <row r="2491" spans="1:25" ht="15" customHeight="1" x14ac:dyDescent="0.25">
      <c r="A2491" s="139">
        <v>2484</v>
      </c>
      <c r="B2491" s="10">
        <f t="shared" ca="1" si="353"/>
        <v>0.55771922326308543</v>
      </c>
      <c r="C2491" s="60">
        <f ca="1">_xlfn.NORM.INV(B2491,'Input Parameters'!$E$15,'Input Parameters'!$F$15)</f>
        <v>278.83549802955389</v>
      </c>
      <c r="D2491" s="10">
        <f t="shared" ca="1" si="354"/>
        <v>0.47128590891095345</v>
      </c>
      <c r="E2491" s="62">
        <f ca="1">IF(_xlfn.NORM.INV(D2491,'Input Parameters'!$E$17,'Input Parameters'!$F$17)&lt;3500,3500,IF(_xlfn.NORM.INV(D2491,'Input Parameters'!$E$17,'Input Parameters'!$F$17)&gt;5500,5500,_xlfn.NORM.INV(D2491,'Input Parameters'!$E$17,'Input Parameters'!$F$17)))</f>
        <v>4749.5735328673636</v>
      </c>
      <c r="F2491" s="10">
        <f t="shared" ca="1" si="355"/>
        <v>0.15399136397241986</v>
      </c>
      <c r="G2491" s="64">
        <f ca="1">_xlfn.NORM.INV(F2491,'Input Parameters'!$E$20,'Input Parameters'!$F$20)</f>
        <v>275.81959109066912</v>
      </c>
      <c r="H2491" s="57">
        <f ca="1">EXP(E2491*(1/'Input Parameters'!$E$23-1/G2491))</f>
        <v>0.36578469911217421</v>
      </c>
      <c r="I2491" s="10">
        <f t="shared" ca="1" si="356"/>
        <v>0.3614643977311085</v>
      </c>
      <c r="J2491" s="30">
        <f ca="1">_xlfn.BETA.INV(I2491,'Input Parameters'!$L$26,'Input Parameters'!$M$26,'Input Parameters'!$J$26,'Input Parameters'!$K$26)</f>
        <v>0.60297797988984159</v>
      </c>
      <c r="K2491" s="168">
        <f ca="1">('Input Parameters'!$E$27/'Input Parameters'!$E$38)^$J2491</f>
        <v>1.3231229473403798E-2</v>
      </c>
      <c r="L2491" s="69">
        <f ca="1">$H2491*$C2491*'Input Parameters'!$E$25*K2491</f>
        <v>1.3495028268568343</v>
      </c>
      <c r="M2491" s="24">
        <f t="shared" ca="1" si="357"/>
        <v>0.56594666919646108</v>
      </c>
      <c r="N2491" s="15">
        <f ca="1">_xlfn.NORM.INV(M2491,'Input Parameters'!$E$29,'Input Parameters'!$F$29)</f>
        <v>0.10001660639021097</v>
      </c>
      <c r="O2491" s="8">
        <f t="shared" ca="1" si="358"/>
        <v>0.83884842050820607</v>
      </c>
      <c r="P2491" s="30">
        <f ca="1">_xlfn.LOGNORM.INV(O2491,'Input Parameters'!$H$30,'Input Parameters'!$I$30)</f>
        <v>4.2826532630894274</v>
      </c>
      <c r="Q2491" s="10">
        <f t="shared" ca="1" si="359"/>
        <v>9.2300371152218452E-2</v>
      </c>
      <c r="R2491" s="30">
        <f>IF('Input Parameters'!$E$32=0,0,_xlfn.BETA.INV(Q2491,'Input Parameters'!$L$32,'Input Parameters'!$M$32,'Input Parameters'!$J$32,'Input Parameters'!$K$32))</f>
        <v>0</v>
      </c>
      <c r="S2491" s="10">
        <f t="shared" ca="1" si="360"/>
        <v>0.63897104300881191</v>
      </c>
      <c r="T2491" s="26">
        <f ca="1">_xlfn.LOGNORM.INV(S2491,'Input Parameters'!$H$34,'Input Parameters'!$I$34)</f>
        <v>52.690530533824564</v>
      </c>
      <c r="U2491" s="10">
        <f t="shared" ca="1" si="361"/>
        <v>0.598401746134549</v>
      </c>
      <c r="V2491" s="30">
        <f ca="1">_xlfn.BETA.INV(U2491,'Input Parameters'!$L$36,'Input Parameters'!$M$36,'Input Parameters'!$J$36,'Input Parameters'!$K$36)</f>
        <v>0.62475190360342392</v>
      </c>
      <c r="W2491" s="2">
        <f ca="1">N2491+(P2491-N2491)*(1-ERF((T2491-R2491)/(2*SQRT(L2491*'Input Parameters'!$E$38))))</f>
        <v>0.10562208579722954</v>
      </c>
      <c r="X2491">
        <f t="shared" ca="1" si="362"/>
        <v>1</v>
      </c>
      <c r="Y2491" s="7"/>
    </row>
    <row r="2492" spans="1:25" ht="15" customHeight="1" x14ac:dyDescent="0.25">
      <c r="A2492" s="139">
        <v>2485</v>
      </c>
      <c r="B2492" s="10">
        <f t="shared" ca="1" si="353"/>
        <v>0.94274494677133336</v>
      </c>
      <c r="C2492" s="60">
        <f ca="1">_xlfn.NORM.INV(B2492,'Input Parameters'!$E$15,'Input Parameters'!$F$15)</f>
        <v>356.49754386264487</v>
      </c>
      <c r="D2492" s="10">
        <f t="shared" ca="1" si="354"/>
        <v>0.50005149315834496</v>
      </c>
      <c r="E2492" s="62">
        <f ca="1">IF(_xlfn.NORM.INV(D2492,'Input Parameters'!$E$17,'Input Parameters'!$F$17)&lt;3500,3500,IF(_xlfn.NORM.INV(D2492,'Input Parameters'!$E$17,'Input Parameters'!$F$17)&gt;5500,5500,_xlfn.NORM.INV(D2492,'Input Parameters'!$E$17,'Input Parameters'!$F$17)))</f>
        <v>4800.0903519449112</v>
      </c>
      <c r="F2492" s="10">
        <f t="shared" ca="1" si="355"/>
        <v>2.8602512822794246E-2</v>
      </c>
      <c r="G2492" s="64">
        <f ca="1">_xlfn.NORM.INV(F2492,'Input Parameters'!$E$20,'Input Parameters'!$F$20)</f>
        <v>269.90833543814119</v>
      </c>
      <c r="H2492" s="57">
        <f ca="1">EXP(E2492*(1/'Input Parameters'!$E$23-1/G2492))</f>
        <v>0.24720186546745979</v>
      </c>
      <c r="I2492" s="10">
        <f t="shared" ca="1" si="356"/>
        <v>0.84130920519323893</v>
      </c>
      <c r="J2492" s="30">
        <f ca="1">_xlfn.BETA.INV(I2492,'Input Parameters'!$L$26,'Input Parameters'!$M$26,'Input Parameters'!$J$26,'Input Parameters'!$K$26)</f>
        <v>0.8057268478314642</v>
      </c>
      <c r="K2492" s="168">
        <f ca="1">('Input Parameters'!$E$27/'Input Parameters'!$E$38)^$J2492</f>
        <v>3.0902668863254743E-3</v>
      </c>
      <c r="L2492" s="69">
        <f ca="1">$H2492*$C2492*'Input Parameters'!$E$25*K2492</f>
        <v>0.27233551069448186</v>
      </c>
      <c r="M2492" s="24">
        <f t="shared" ca="1" si="357"/>
        <v>0.71732861600510345</v>
      </c>
      <c r="N2492" s="15">
        <f ca="1">_xlfn.NORM.INV(M2492,'Input Parameters'!$E$29,'Input Parameters'!$F$29)</f>
        <v>0.10005749238960304</v>
      </c>
      <c r="O2492" s="8">
        <f t="shared" ca="1" si="358"/>
        <v>0.86136078720750875</v>
      </c>
      <c r="P2492" s="30">
        <f ca="1">_xlfn.LOGNORM.INV(O2492,'Input Parameters'!$H$30,'Input Parameters'!$I$30)</f>
        <v>4.4828552816632783</v>
      </c>
      <c r="Q2492" s="10">
        <f t="shared" ca="1" si="359"/>
        <v>0.52177067316873127</v>
      </c>
      <c r="R2492" s="30">
        <f>IF('Input Parameters'!$E$32=0,0,_xlfn.BETA.INV(Q2492,'Input Parameters'!$L$32,'Input Parameters'!$M$32,'Input Parameters'!$J$32,'Input Parameters'!$K$32))</f>
        <v>0</v>
      </c>
      <c r="S2492" s="10">
        <f t="shared" ca="1" si="360"/>
        <v>0.32083884409757357</v>
      </c>
      <c r="T2492" s="26">
        <f ca="1">_xlfn.LOGNORM.INV(S2492,'Input Parameters'!$H$34,'Input Parameters'!$I$34)</f>
        <v>47.569903545481644</v>
      </c>
      <c r="U2492" s="10">
        <f t="shared" ca="1" si="361"/>
        <v>4.9951175706125062E-2</v>
      </c>
      <c r="V2492" s="30">
        <f ca="1">_xlfn.BETA.INV(U2492,'Input Parameters'!$L$36,'Input Parameters'!$M$36,'Input Parameters'!$J$36,'Input Parameters'!$K$36)</f>
        <v>0.37901939254715444</v>
      </c>
      <c r="W2492" s="2">
        <f ca="1">N2492+(P2492-N2492)*(1-ERF((T2492-R2492)/(2*SQRT(L2492*'Input Parameters'!$E$38))))</f>
        <v>0.10005749289416786</v>
      </c>
      <c r="X2492">
        <f t="shared" ca="1" si="362"/>
        <v>1</v>
      </c>
      <c r="Y2492" s="7"/>
    </row>
    <row r="2493" spans="1:25" ht="15" customHeight="1" x14ac:dyDescent="0.25">
      <c r="A2493" s="139">
        <v>2486</v>
      </c>
      <c r="B2493" s="10">
        <f t="shared" ca="1" si="353"/>
        <v>0.93394259928861567</v>
      </c>
      <c r="C2493" s="60">
        <f ca="1">_xlfn.NORM.INV(B2493,'Input Parameters'!$E$15,'Input Parameters'!$F$15)</f>
        <v>352.57246745057307</v>
      </c>
      <c r="D2493" s="10">
        <f t="shared" ca="1" si="354"/>
        <v>0.64925026320459911</v>
      </c>
      <c r="E2493" s="62">
        <f ca="1">IF(_xlfn.NORM.INV(D2493,'Input Parameters'!$E$17,'Input Parameters'!$F$17)&lt;3500,3500,IF(_xlfn.NORM.INV(D2493,'Input Parameters'!$E$17,'Input Parameters'!$F$17)&gt;5500,5500,_xlfn.NORM.INV(D2493,'Input Parameters'!$E$17,'Input Parameters'!$F$17)))</f>
        <v>5068.3079847769377</v>
      </c>
      <c r="F2493" s="10">
        <f t="shared" ca="1" si="355"/>
        <v>0.40301186126001354</v>
      </c>
      <c r="G2493" s="64">
        <f ca="1">_xlfn.NORM.INV(F2493,'Input Parameters'!$E$20,'Input Parameters'!$F$20)</f>
        <v>281.0047554940387</v>
      </c>
      <c r="H2493" s="57">
        <f ca="1">EXP(E2493*(1/'Input Parameters'!$E$23-1/G2493))</f>
        <v>0.47992106195694312</v>
      </c>
      <c r="I2493" s="10">
        <f t="shared" ca="1" si="356"/>
        <v>0.53529250806526874</v>
      </c>
      <c r="J2493" s="30">
        <f ca="1">_xlfn.BETA.INV(I2493,'Input Parameters'!$L$26,'Input Parameters'!$M$26,'Input Parameters'!$J$26,'Input Parameters'!$K$26)</f>
        <v>0.67554596923959498</v>
      </c>
      <c r="K2493" s="168">
        <f ca="1">('Input Parameters'!$E$27/'Input Parameters'!$E$38)^$J2493</f>
        <v>7.862054766517133E-3</v>
      </c>
      <c r="L2493" s="69">
        <f ca="1">$H2493*$C2493*'Input Parameters'!$E$25*K2493</f>
        <v>1.3303143313273595</v>
      </c>
      <c r="M2493" s="24">
        <f t="shared" ca="1" si="357"/>
        <v>0.38240710391912924</v>
      </c>
      <c r="N2493" s="15">
        <f ca="1">_xlfn.NORM.INV(M2493,'Input Parameters'!$E$29,'Input Parameters'!$F$29)</f>
        <v>9.9970083507190069E-2</v>
      </c>
      <c r="O2493" s="8">
        <f t="shared" ca="1" si="358"/>
        <v>0.82739126352688941</v>
      </c>
      <c r="P2493" s="30">
        <f ca="1">_xlfn.LOGNORM.INV(O2493,'Input Parameters'!$H$30,'Input Parameters'!$I$30)</f>
        <v>4.1909343831474475</v>
      </c>
      <c r="Q2493" s="10">
        <f t="shared" ca="1" si="359"/>
        <v>0.71693264364026155</v>
      </c>
      <c r="R2493" s="30">
        <f>IF('Input Parameters'!$E$32=0,0,_xlfn.BETA.INV(Q2493,'Input Parameters'!$L$32,'Input Parameters'!$M$32,'Input Parameters'!$J$32,'Input Parameters'!$K$32))</f>
        <v>0</v>
      </c>
      <c r="S2493" s="10">
        <f t="shared" ca="1" si="360"/>
        <v>0.89479489151710723</v>
      </c>
      <c r="T2493" s="26">
        <f ca="1">_xlfn.LOGNORM.INV(S2493,'Input Parameters'!$H$34,'Input Parameters'!$I$34)</f>
        <v>58.914817064945943</v>
      </c>
      <c r="U2493" s="10">
        <f t="shared" ca="1" si="361"/>
        <v>0.39561616348063866</v>
      </c>
      <c r="V2493" s="30">
        <f ca="1">_xlfn.BETA.INV(U2493,'Input Parameters'!$L$36,'Input Parameters'!$M$36,'Input Parameters'!$J$36,'Input Parameters'!$K$36)</f>
        <v>0.54661013925237123</v>
      </c>
      <c r="W2493" s="2">
        <f ca="1">N2493+(P2493-N2493)*(1-ERF((T2493-R2493)/(2*SQRT(L2493*'Input Parameters'!$E$38))))</f>
        <v>0.10121371263660427</v>
      </c>
      <c r="X2493">
        <f t="shared" ca="1" si="362"/>
        <v>1</v>
      </c>
      <c r="Y2493" s="7"/>
    </row>
    <row r="2494" spans="1:25" ht="15" customHeight="1" x14ac:dyDescent="0.25">
      <c r="A2494" s="139">
        <v>2487</v>
      </c>
      <c r="B2494" s="10">
        <f t="shared" ca="1" si="353"/>
        <v>0.82207455271979024</v>
      </c>
      <c r="C2494" s="60">
        <f ca="1">_xlfn.NORM.INV(B2494,'Input Parameters'!$E$15,'Input Parameters'!$F$15)</f>
        <v>321.00400245827552</v>
      </c>
      <c r="D2494" s="10">
        <f t="shared" ca="1" si="354"/>
        <v>3.830493849821226E-2</v>
      </c>
      <c r="E2494" s="62">
        <f ca="1">IF(_xlfn.NORM.INV(D2494,'Input Parameters'!$E$17,'Input Parameters'!$F$17)&lt;3500,3500,IF(_xlfn.NORM.INV(D2494,'Input Parameters'!$E$17,'Input Parameters'!$F$17)&gt;5500,5500,_xlfn.NORM.INV(D2494,'Input Parameters'!$E$17,'Input Parameters'!$F$17)))</f>
        <v>3560.506947686757</v>
      </c>
      <c r="F2494" s="10">
        <f t="shared" ca="1" si="355"/>
        <v>0.47176589574467687</v>
      </c>
      <c r="G2494" s="64">
        <f ca="1">_xlfn.NORM.INV(F2494,'Input Parameters'!$E$20,'Input Parameters'!$F$20)</f>
        <v>282.17542836143753</v>
      </c>
      <c r="H2494" s="57">
        <f ca="1">EXP(E2494*(1/'Input Parameters'!$E$23-1/G2494))</f>
        <v>0.62928897713766885</v>
      </c>
      <c r="I2494" s="10">
        <f t="shared" ca="1" si="356"/>
        <v>0.44961781020463987</v>
      </c>
      <c r="J2494" s="30">
        <f ca="1">_xlfn.BETA.INV(I2494,'Input Parameters'!$L$26,'Input Parameters'!$M$26,'Input Parameters'!$J$26,'Input Parameters'!$K$26)</f>
        <v>0.64083486633389974</v>
      </c>
      <c r="K2494" s="168">
        <f ca="1">('Input Parameters'!$E$27/'Input Parameters'!$E$38)^$J2494</f>
        <v>1.0084822377557574E-2</v>
      </c>
      <c r="L2494" s="69">
        <f ca="1">$H2494*$C2494*'Input Parameters'!$E$25*K2494</f>
        <v>2.0371772869779465</v>
      </c>
      <c r="M2494" s="24">
        <f t="shared" ca="1" si="357"/>
        <v>0.98234425723874219</v>
      </c>
      <c r="N2494" s="15">
        <f ca="1">_xlfn.NORM.INV(M2494,'Input Parameters'!$E$29,'Input Parameters'!$F$29)</f>
        <v>0.10021047682576709</v>
      </c>
      <c r="O2494" s="8">
        <f t="shared" ca="1" si="358"/>
        <v>2.7614559836997121E-2</v>
      </c>
      <c r="P2494" s="30">
        <f ca="1">_xlfn.LOGNORM.INV(O2494,'Input Parameters'!$H$30,'Input Parameters'!$I$30)</f>
        <v>1.0848631949955112</v>
      </c>
      <c r="Q2494" s="10">
        <f t="shared" ca="1" si="359"/>
        <v>0.48700369105269403</v>
      </c>
      <c r="R2494" s="30">
        <f>IF('Input Parameters'!$E$32=0,0,_xlfn.BETA.INV(Q2494,'Input Parameters'!$L$32,'Input Parameters'!$M$32,'Input Parameters'!$J$32,'Input Parameters'!$K$32))</f>
        <v>0</v>
      </c>
      <c r="S2494" s="10">
        <f t="shared" ca="1" si="360"/>
        <v>0.81483628531711216</v>
      </c>
      <c r="T2494" s="26">
        <f ca="1">_xlfn.LOGNORM.INV(S2494,'Input Parameters'!$H$34,'Input Parameters'!$I$34)</f>
        <v>56.356242724843334</v>
      </c>
      <c r="U2494" s="10">
        <f t="shared" ca="1" si="361"/>
        <v>0.94343935286711544</v>
      </c>
      <c r="V2494" s="30">
        <f ca="1">_xlfn.BETA.INV(U2494,'Input Parameters'!$L$36,'Input Parameters'!$M$36,'Input Parameters'!$J$36,'Input Parameters'!$K$36)</f>
        <v>0.85800680127075779</v>
      </c>
      <c r="W2494" s="2">
        <f ca="1">N2494+(P2494-N2494)*(1-ERF((T2494-R2494)/(2*SQRT(L2494*'Input Parameters'!$E$38))))</f>
        <v>0.1053687045120526</v>
      </c>
      <c r="X2494">
        <f t="shared" ca="1" si="362"/>
        <v>1</v>
      </c>
      <c r="Y2494" s="7"/>
    </row>
    <row r="2495" spans="1:25" ht="15" customHeight="1" x14ac:dyDescent="0.25">
      <c r="A2495" s="139">
        <v>2488</v>
      </c>
      <c r="B2495" s="10">
        <f t="shared" ca="1" si="353"/>
        <v>0.63402135566888995</v>
      </c>
      <c r="C2495" s="60">
        <f ca="1">_xlfn.NORM.INV(B2495,'Input Parameters'!$E$15,'Input Parameters'!$F$15)</f>
        <v>289.52970321150133</v>
      </c>
      <c r="D2495" s="10">
        <f t="shared" ca="1" si="354"/>
        <v>0.52587386197281349</v>
      </c>
      <c r="E2495" s="62">
        <f ca="1">IF(_xlfn.NORM.INV(D2495,'Input Parameters'!$E$17,'Input Parameters'!$F$17)&lt;3500,3500,IF(_xlfn.NORM.INV(D2495,'Input Parameters'!$E$17,'Input Parameters'!$F$17)&gt;5500,5500,_xlfn.NORM.INV(D2495,'Input Parameters'!$E$17,'Input Parameters'!$F$17)))</f>
        <v>4845.4311820798221</v>
      </c>
      <c r="F2495" s="10">
        <f t="shared" ca="1" si="355"/>
        <v>0.75038131269759323</v>
      </c>
      <c r="G2495" s="64">
        <f ca="1">_xlfn.NORM.INV(F2495,'Input Parameters'!$E$20,'Input Parameters'!$F$20)</f>
        <v>287.17712417881933</v>
      </c>
      <c r="H2495" s="57">
        <f ca="1">EXP(E2495*(1/'Input Parameters'!$E$23-1/G2495))</f>
        <v>0.71803475770249547</v>
      </c>
      <c r="I2495" s="10">
        <f t="shared" ca="1" si="356"/>
        <v>2.8488628848031272E-3</v>
      </c>
      <c r="J2495" s="30">
        <f ca="1">_xlfn.BETA.INV(I2495,'Input Parameters'!$L$26,'Input Parameters'!$M$26,'Input Parameters'!$J$26,'Input Parameters'!$K$26)</f>
        <v>0.22107150502451137</v>
      </c>
      <c r="K2495" s="168">
        <f ca="1">('Input Parameters'!$E$27/'Input Parameters'!$E$38)^$J2495</f>
        <v>0.20479390286079549</v>
      </c>
      <c r="L2495" s="69">
        <f ca="1">$H2495*$C2495*'Input Parameters'!$E$25*K2495</f>
        <v>42.575093983193078</v>
      </c>
      <c r="M2495" s="24">
        <f t="shared" ca="1" si="357"/>
        <v>0.75109342257806255</v>
      </c>
      <c r="N2495" s="15">
        <f ca="1">_xlfn.NORM.INV(M2495,'Input Parameters'!$E$29,'Input Parameters'!$F$29)</f>
        <v>0.10006779346093322</v>
      </c>
      <c r="O2495" s="8">
        <f t="shared" ca="1" si="358"/>
        <v>0.86783287389242225</v>
      </c>
      <c r="P2495" s="30">
        <f ca="1">_xlfn.LOGNORM.INV(O2495,'Input Parameters'!$H$30,'Input Parameters'!$I$30)</f>
        <v>4.5463031118528816</v>
      </c>
      <c r="Q2495" s="10">
        <f t="shared" ca="1" si="359"/>
        <v>0.90214982163420643</v>
      </c>
      <c r="R2495" s="30">
        <f>IF('Input Parameters'!$E$32=0,0,_xlfn.BETA.INV(Q2495,'Input Parameters'!$L$32,'Input Parameters'!$M$32,'Input Parameters'!$J$32,'Input Parameters'!$K$32))</f>
        <v>0</v>
      </c>
      <c r="S2495" s="10">
        <f t="shared" ca="1" si="360"/>
        <v>0.56427588300735798</v>
      </c>
      <c r="T2495" s="26">
        <f ca="1">_xlfn.LOGNORM.INV(S2495,'Input Parameters'!$H$34,'Input Parameters'!$I$34)</f>
        <v>51.433685084172801</v>
      </c>
      <c r="U2495" s="10">
        <f t="shared" ca="1" si="361"/>
        <v>0.41734158271618027</v>
      </c>
      <c r="V2495" s="30">
        <f ca="1">_xlfn.BETA.INV(U2495,'Input Parameters'!$L$36,'Input Parameters'!$M$36,'Input Parameters'!$J$36,'Input Parameters'!$K$36)</f>
        <v>0.55474297586064836</v>
      </c>
      <c r="W2495" s="2">
        <f ca="1">N2495+(P2495-N2495)*(1-ERF((T2495-R2495)/(2*SQRT(L2495*'Input Parameters'!$E$38))))</f>
        <v>2.6667229285897105</v>
      </c>
      <c r="X2495">
        <f t="shared" ca="1" si="362"/>
        <v>0</v>
      </c>
      <c r="Y2495" s="7"/>
    </row>
    <row r="2496" spans="1:25" ht="15" customHeight="1" x14ac:dyDescent="0.25">
      <c r="A2496" s="139">
        <v>2489</v>
      </c>
      <c r="B2496" s="10">
        <f t="shared" ca="1" si="353"/>
        <v>0.17421875021288591</v>
      </c>
      <c r="C2496" s="60">
        <f ca="1">_xlfn.NORM.INV(B2496,'Input Parameters'!$E$15,'Input Parameters'!$F$15)</f>
        <v>220.15411180671327</v>
      </c>
      <c r="D2496" s="10">
        <f t="shared" ca="1" si="354"/>
        <v>0.76374777611500622</v>
      </c>
      <c r="E2496" s="62">
        <f ca="1">IF(_xlfn.NORM.INV(D2496,'Input Parameters'!$E$17,'Input Parameters'!$F$17)&lt;3500,3500,IF(_xlfn.NORM.INV(D2496,'Input Parameters'!$E$17,'Input Parameters'!$F$17)&gt;5500,5500,_xlfn.NORM.INV(D2496,'Input Parameters'!$E$17,'Input Parameters'!$F$17)))</f>
        <v>5302.8870851239626</v>
      </c>
      <c r="F2496" s="10">
        <f t="shared" ca="1" si="355"/>
        <v>0.63693633123071935</v>
      </c>
      <c r="G2496" s="64">
        <f ca="1">_xlfn.NORM.INV(F2496,'Input Parameters'!$E$20,'Input Parameters'!$F$20)</f>
        <v>284.99688703396032</v>
      </c>
      <c r="H2496" s="57">
        <f ca="1">EXP(E2496*(1/'Input Parameters'!$E$23-1/G2496))</f>
        <v>0.6042473821478419</v>
      </c>
      <c r="I2496" s="10">
        <f t="shared" ca="1" si="356"/>
        <v>0.61647380019740872</v>
      </c>
      <c r="J2496" s="30">
        <f ca="1">_xlfn.BETA.INV(I2496,'Input Parameters'!$L$26,'Input Parameters'!$M$26,'Input Parameters'!$J$26,'Input Parameters'!$K$26)</f>
        <v>0.70783099070586764</v>
      </c>
      <c r="K2496" s="168">
        <f ca="1">('Input Parameters'!$E$27/'Input Parameters'!$E$38)^$J2496</f>
        <v>6.2367971102557356E-3</v>
      </c>
      <c r="L2496" s="69">
        <f ca="1">$H2496*$C2496*'Input Parameters'!$E$25*K2496</f>
        <v>0.82966581278261053</v>
      </c>
      <c r="M2496" s="24">
        <f t="shared" ca="1" si="357"/>
        <v>4.1137153915505875E-3</v>
      </c>
      <c r="N2496" s="15">
        <f ca="1">_xlfn.NORM.INV(M2496,'Input Parameters'!$E$29,'Input Parameters'!$F$29)</f>
        <v>9.9735740881368939E-2</v>
      </c>
      <c r="O2496" s="8">
        <f t="shared" ca="1" si="358"/>
        <v>0.78323157001981514</v>
      </c>
      <c r="P2496" s="30">
        <f ca="1">_xlfn.LOGNORM.INV(O2496,'Input Parameters'!$H$30,'Input Parameters'!$I$30)</f>
        <v>3.8844726214783032</v>
      </c>
      <c r="Q2496" s="10">
        <f t="shared" ca="1" si="359"/>
        <v>0.25902907814006093</v>
      </c>
      <c r="R2496" s="30">
        <f>IF('Input Parameters'!$E$32=0,0,_xlfn.BETA.INV(Q2496,'Input Parameters'!$L$32,'Input Parameters'!$M$32,'Input Parameters'!$J$32,'Input Parameters'!$K$32))</f>
        <v>0</v>
      </c>
      <c r="S2496" s="10">
        <f t="shared" ca="1" si="360"/>
        <v>0.51385553833378372</v>
      </c>
      <c r="T2496" s="26">
        <f ca="1">_xlfn.LOGNORM.INV(S2496,'Input Parameters'!$H$34,'Input Parameters'!$I$34)</f>
        <v>50.626221335585974</v>
      </c>
      <c r="U2496" s="10">
        <f t="shared" ca="1" si="361"/>
        <v>0.40730869348495968</v>
      </c>
      <c r="V2496" s="30">
        <f ca="1">_xlfn.BETA.INV(U2496,'Input Parameters'!$L$36,'Input Parameters'!$M$36,'Input Parameters'!$J$36,'Input Parameters'!$K$36)</f>
        <v>0.55098845083392356</v>
      </c>
      <c r="W2496" s="2">
        <f ca="1">N2496+(P2496-N2496)*(1-ERF((T2496-R2496)/(2*SQRT(L2496*'Input Parameters'!$E$38))))</f>
        <v>0.1000570406280398</v>
      </c>
      <c r="X2496">
        <f t="shared" ca="1" si="362"/>
        <v>1</v>
      </c>
      <c r="Y2496" s="7"/>
    </row>
    <row r="2497" spans="1:25" ht="15" customHeight="1" x14ac:dyDescent="0.25">
      <c r="A2497" s="139">
        <v>2490</v>
      </c>
      <c r="B2497" s="10">
        <f t="shared" ca="1" si="353"/>
        <v>0.55936446119848215</v>
      </c>
      <c r="C2497" s="60">
        <f ca="1">_xlfn.NORM.INV(B2497,'Input Parameters'!$E$15,'Input Parameters'!$F$15)</f>
        <v>279.06142885780622</v>
      </c>
      <c r="D2497" s="10">
        <f t="shared" ca="1" si="354"/>
        <v>0.83343815218031647</v>
      </c>
      <c r="E2497" s="62">
        <f ca="1">IF(_xlfn.NORM.INV(D2497,'Input Parameters'!$E$17,'Input Parameters'!$F$17)&lt;3500,3500,IF(_xlfn.NORM.INV(D2497,'Input Parameters'!$E$17,'Input Parameters'!$F$17)&gt;5500,5500,_xlfn.NORM.INV(D2497,'Input Parameters'!$E$17,'Input Parameters'!$F$17)))</f>
        <v>5477.488823757034</v>
      </c>
      <c r="F2497" s="10">
        <f t="shared" ca="1" si="355"/>
        <v>0.35748570268032376</v>
      </c>
      <c r="G2497" s="64">
        <f ca="1">_xlfn.NORM.INV(F2497,'Input Parameters'!$E$20,'Input Parameters'!$F$20)</f>
        <v>280.203243363029</v>
      </c>
      <c r="H2497" s="57">
        <f ca="1">EXP(E2497*(1/'Input Parameters'!$E$23-1/G2497))</f>
        <v>0.42777397960608637</v>
      </c>
      <c r="I2497" s="10">
        <f t="shared" ca="1" si="356"/>
        <v>0.36283683665550026</v>
      </c>
      <c r="J2497" s="30">
        <f ca="1">_xlfn.BETA.INV(I2497,'Input Parameters'!$L$26,'Input Parameters'!$M$26,'Input Parameters'!$J$26,'Input Parameters'!$K$26)</f>
        <v>0.6035932576461005</v>
      </c>
      <c r="K2497" s="168">
        <f ca="1">('Input Parameters'!$E$27/'Input Parameters'!$E$38)^$J2497</f>
        <v>1.317296340963508E-2</v>
      </c>
      <c r="L2497" s="69">
        <f ca="1">$H2497*$C2497*'Input Parameters'!$E$25*K2497</f>
        <v>1.5725253784290829</v>
      </c>
      <c r="M2497" s="24">
        <f t="shared" ca="1" si="357"/>
        <v>0.15488917459591667</v>
      </c>
      <c r="N2497" s="15">
        <f ca="1">_xlfn.NORM.INV(M2497,'Input Parameters'!$E$29,'Input Parameters'!$F$29)</f>
        <v>9.9898431276622693E-2</v>
      </c>
      <c r="O2497" s="8">
        <f t="shared" ca="1" si="358"/>
        <v>0.85503982919543953</v>
      </c>
      <c r="P2497" s="30">
        <f ca="1">_xlfn.LOGNORM.INV(O2497,'Input Parameters'!$H$30,'Input Parameters'!$I$30)</f>
        <v>4.4236242567882522</v>
      </c>
      <c r="Q2497" s="10">
        <f t="shared" ca="1" si="359"/>
        <v>4.8235789660600825E-2</v>
      </c>
      <c r="R2497" s="30">
        <f>IF('Input Parameters'!$E$32=0,0,_xlfn.BETA.INV(Q2497,'Input Parameters'!$L$32,'Input Parameters'!$M$32,'Input Parameters'!$J$32,'Input Parameters'!$K$32))</f>
        <v>0</v>
      </c>
      <c r="S2497" s="10">
        <f t="shared" ca="1" si="360"/>
        <v>8.1112873525608031E-2</v>
      </c>
      <c r="T2497" s="26">
        <f ca="1">_xlfn.LOGNORM.INV(S2497,'Input Parameters'!$H$34,'Input Parameters'!$I$34)</f>
        <v>42.356329686982747</v>
      </c>
      <c r="U2497" s="10">
        <f t="shared" ca="1" si="361"/>
        <v>0.28187756227830152</v>
      </c>
      <c r="V2497" s="30">
        <f ca="1">_xlfn.BETA.INV(U2497,'Input Parameters'!$L$36,'Input Parameters'!$M$36,'Input Parameters'!$J$36,'Input Parameters'!$K$36)</f>
        <v>0.50305396902933797</v>
      </c>
      <c r="W2497" s="2">
        <f ca="1">N2497+(P2497-N2497)*(1-ERF((T2497-R2497)/(2*SQRT(L2497*'Input Parameters'!$E$38))))</f>
        <v>0.17306695895827923</v>
      </c>
      <c r="X2497">
        <f t="shared" ca="1" si="362"/>
        <v>1</v>
      </c>
      <c r="Y2497" s="7"/>
    </row>
    <row r="2498" spans="1:25" ht="15" customHeight="1" x14ac:dyDescent="0.25">
      <c r="A2498" s="139">
        <v>2491</v>
      </c>
      <c r="B2498" s="10">
        <f t="shared" ca="1" si="353"/>
        <v>0.99511578458728778</v>
      </c>
      <c r="C2498" s="60">
        <f ca="1">_xlfn.NORM.INV(B2498,'Input Parameters'!$E$15,'Input Parameters'!$F$15)</f>
        <v>410.99874054906792</v>
      </c>
      <c r="D2498" s="10">
        <f t="shared" ca="1" si="354"/>
        <v>0.75396024334692213</v>
      </c>
      <c r="E2498" s="62">
        <f ca="1">IF(_xlfn.NORM.INV(D2498,'Input Parameters'!$E$17,'Input Parameters'!$F$17)&lt;3500,3500,IF(_xlfn.NORM.INV(D2498,'Input Parameters'!$E$17,'Input Parameters'!$F$17)&gt;5500,5500,_xlfn.NORM.INV(D2498,'Input Parameters'!$E$17,'Input Parameters'!$F$17)))</f>
        <v>5280.9035714333568</v>
      </c>
      <c r="F2498" s="10">
        <f t="shared" ca="1" si="355"/>
        <v>0.19834213338336726</v>
      </c>
      <c r="G2498" s="64">
        <f ca="1">_xlfn.NORM.INV(F2498,'Input Parameters'!$E$20,'Input Parameters'!$F$20)</f>
        <v>276.97136252620737</v>
      </c>
      <c r="H2498" s="57">
        <f ca="1">EXP(E2498*(1/'Input Parameters'!$E$23-1/G2498))</f>
        <v>0.35395001349811711</v>
      </c>
      <c r="I2498" s="10">
        <f t="shared" ca="1" si="356"/>
        <v>0.12354295783291114</v>
      </c>
      <c r="J2498" s="30">
        <f ca="1">_xlfn.BETA.INV(I2498,'Input Parameters'!$L$26,'Input Parameters'!$M$26,'Input Parameters'!$J$26,'Input Parameters'!$K$26)</f>
        <v>0.46571108665971211</v>
      </c>
      <c r="K2498" s="168">
        <f ca="1">('Input Parameters'!$E$27/'Input Parameters'!$E$38)^$J2498</f>
        <v>3.5417235871084154E-2</v>
      </c>
      <c r="L2498" s="69">
        <f ca="1">$H2498*$C2498*'Input Parameters'!$E$25*K2498</f>
        <v>5.1522518997253659</v>
      </c>
      <c r="M2498" s="24">
        <f t="shared" ca="1" si="357"/>
        <v>0.18220439020776991</v>
      </c>
      <c r="N2498" s="15">
        <f ca="1">_xlfn.NORM.INV(M2498,'Input Parameters'!$E$29,'Input Parameters'!$F$29)</f>
        <v>9.9909300375023546E-2</v>
      </c>
      <c r="O2498" s="8">
        <f t="shared" ca="1" si="358"/>
        <v>0.91903396165169682</v>
      </c>
      <c r="P2498" s="30">
        <f ca="1">_xlfn.LOGNORM.INV(O2498,'Input Parameters'!$H$30,'Input Parameters'!$I$30)</f>
        <v>5.1950881807539702</v>
      </c>
      <c r="Q2498" s="10">
        <f t="shared" ca="1" si="359"/>
        <v>0.95491315427439294</v>
      </c>
      <c r="R2498" s="30">
        <f>IF('Input Parameters'!$E$32=0,0,_xlfn.BETA.INV(Q2498,'Input Parameters'!$L$32,'Input Parameters'!$M$32,'Input Parameters'!$J$32,'Input Parameters'!$K$32))</f>
        <v>0</v>
      </c>
      <c r="S2498" s="10">
        <f t="shared" ca="1" si="360"/>
        <v>0.97597612070397766</v>
      </c>
      <c r="T2498" s="26">
        <f ca="1">_xlfn.LOGNORM.INV(S2498,'Input Parameters'!$H$34,'Input Parameters'!$I$34)</f>
        <v>64.476786771251952</v>
      </c>
      <c r="U2498" s="10">
        <f t="shared" ca="1" si="361"/>
        <v>0.24802677357693459</v>
      </c>
      <c r="V2498" s="30">
        <f ca="1">_xlfn.BETA.INV(U2498,'Input Parameters'!$L$36,'Input Parameters'!$M$36,'Input Parameters'!$J$36,'Input Parameters'!$K$36)</f>
        <v>0.4893401706775331</v>
      </c>
      <c r="W2498" s="2">
        <f ca="1">N2498+(P2498-N2498)*(1-ERF((T2498-R2498)/(2*SQRT(L2498*'Input Parameters'!$E$38))))</f>
        <v>0.32705923015154936</v>
      </c>
      <c r="X2498">
        <f t="shared" ca="1" si="362"/>
        <v>1</v>
      </c>
      <c r="Y2498" s="7"/>
    </row>
    <row r="2499" spans="1:25" ht="15" customHeight="1" x14ac:dyDescent="0.25">
      <c r="A2499" s="139">
        <v>2492</v>
      </c>
      <c r="B2499" s="10">
        <f t="shared" ca="1" si="353"/>
        <v>0.76213284245625557</v>
      </c>
      <c r="C2499" s="60">
        <f ca="1">_xlfn.NORM.INV(B2499,'Input Parameters'!$E$15,'Input Parameters'!$F$15)</f>
        <v>309.61688327602263</v>
      </c>
      <c r="D2499" s="10">
        <f t="shared" ca="1" si="354"/>
        <v>2.7452292684433055E-2</v>
      </c>
      <c r="E2499" s="62">
        <f ca="1">IF(_xlfn.NORM.INV(D2499,'Input Parameters'!$E$17,'Input Parameters'!$F$17)&lt;3500,3500,IF(_xlfn.NORM.INV(D2499,'Input Parameters'!$E$17,'Input Parameters'!$F$17)&gt;5500,5500,_xlfn.NORM.INV(D2499,'Input Parameters'!$E$17,'Input Parameters'!$F$17)))</f>
        <v>3500</v>
      </c>
      <c r="F2499" s="10">
        <f t="shared" ca="1" si="355"/>
        <v>0.32569735064911309</v>
      </c>
      <c r="G2499" s="64">
        <f ca="1">_xlfn.NORM.INV(F2499,'Input Parameters'!$E$20,'Input Parameters'!$F$20)</f>
        <v>279.62276918192129</v>
      </c>
      <c r="H2499" s="57">
        <f ca="1">EXP(E2499*(1/'Input Parameters'!$E$23-1/G2499))</f>
        <v>0.56635979816094206</v>
      </c>
      <c r="I2499" s="10">
        <f t="shared" ca="1" si="356"/>
        <v>0.25859606349001341</v>
      </c>
      <c r="J2499" s="30">
        <f ca="1">_xlfn.BETA.INV(I2499,'Input Parameters'!$L$26,'Input Parameters'!$M$26,'Input Parameters'!$J$26,'Input Parameters'!$K$26)</f>
        <v>0.55317466859442643</v>
      </c>
      <c r="K2499" s="168">
        <f ca="1">('Input Parameters'!$E$27/'Input Parameters'!$E$38)^$J2499</f>
        <v>1.8912446297884213E-2</v>
      </c>
      <c r="L2499" s="69">
        <f ca="1">$H2499*$C2499*'Input Parameters'!$E$25*K2499</f>
        <v>3.3163836143505407</v>
      </c>
      <c r="M2499" s="24">
        <f t="shared" ca="1" si="357"/>
        <v>0.84607885911187752</v>
      </c>
      <c r="N2499" s="15">
        <f ca="1">_xlfn.NORM.INV(M2499,'Input Parameters'!$E$29,'Input Parameters'!$F$29)</f>
        <v>0.10010197600342305</v>
      </c>
      <c r="O2499" s="8">
        <f t="shared" ca="1" si="358"/>
        <v>6.9879679404092121E-2</v>
      </c>
      <c r="P2499" s="30">
        <f ca="1">_xlfn.LOGNORM.INV(O2499,'Input Parameters'!$H$30,'Input Parameters'!$I$30)</f>
        <v>1.3357349738254884</v>
      </c>
      <c r="Q2499" s="10">
        <f t="shared" ca="1" si="359"/>
        <v>0.68590443891436159</v>
      </c>
      <c r="R2499" s="30">
        <f>IF('Input Parameters'!$E$32=0,0,_xlfn.BETA.INV(Q2499,'Input Parameters'!$L$32,'Input Parameters'!$M$32,'Input Parameters'!$J$32,'Input Parameters'!$K$32))</f>
        <v>0</v>
      </c>
      <c r="S2499" s="10">
        <f t="shared" ca="1" si="360"/>
        <v>0.15645649578780052</v>
      </c>
      <c r="T2499" s="26">
        <f ca="1">_xlfn.LOGNORM.INV(S2499,'Input Parameters'!$H$34,'Input Parameters'!$I$34)</f>
        <v>44.455638541506438</v>
      </c>
      <c r="U2499" s="10">
        <f t="shared" ca="1" si="361"/>
        <v>0.70235329199783669</v>
      </c>
      <c r="V2499" s="30">
        <f ca="1">_xlfn.BETA.INV(U2499,'Input Parameters'!$L$36,'Input Parameters'!$M$36,'Input Parameters'!$J$36,'Input Parameters'!$K$36)</f>
        <v>0.67076274618671017</v>
      </c>
      <c r="W2499" s="2">
        <f ca="1">N2499+(P2499-N2499)*(1-ERF((T2499-R2499)/(2*SQRT(L2499*'Input Parameters'!$E$38))))</f>
        <v>0.20429025044569818</v>
      </c>
      <c r="X2499">
        <f t="shared" ca="1" si="362"/>
        <v>1</v>
      </c>
      <c r="Y2499" s="7"/>
    </row>
    <row r="2500" spans="1:25" ht="15" customHeight="1" x14ac:dyDescent="0.25">
      <c r="A2500" s="139">
        <v>2493</v>
      </c>
      <c r="B2500" s="10">
        <f t="shared" ca="1" si="353"/>
        <v>0.94335803165782661</v>
      </c>
      <c r="C2500" s="60">
        <f ca="1">_xlfn.NORM.INV(B2500,'Input Parameters'!$E$15,'Input Parameters'!$F$15)</f>
        <v>356.78813084633259</v>
      </c>
      <c r="D2500" s="10">
        <f t="shared" ca="1" si="354"/>
        <v>0.4976408391659769</v>
      </c>
      <c r="E2500" s="62">
        <f ca="1">IF(_xlfn.NORM.INV(D2500,'Input Parameters'!$E$17,'Input Parameters'!$F$17)&lt;3500,3500,IF(_xlfn.NORM.INV(D2500,'Input Parameters'!$E$17,'Input Parameters'!$F$17)&gt;5500,5500,_xlfn.NORM.INV(D2500,'Input Parameters'!$E$17,'Input Parameters'!$F$17)))</f>
        <v>4795.8604983978121</v>
      </c>
      <c r="F2500" s="10">
        <f t="shared" ca="1" si="355"/>
        <v>0.37700598648245331</v>
      </c>
      <c r="G2500" s="64">
        <f ca="1">_xlfn.NORM.INV(F2500,'Input Parameters'!$E$20,'Input Parameters'!$F$20)</f>
        <v>280.5505303583617</v>
      </c>
      <c r="H2500" s="57">
        <f ca="1">EXP(E2500*(1/'Input Parameters'!$E$23-1/G2500))</f>
        <v>0.48563292303407979</v>
      </c>
      <c r="I2500" s="10">
        <f t="shared" ca="1" si="356"/>
        <v>0.69536446725481926</v>
      </c>
      <c r="J2500" s="30">
        <f ca="1">_xlfn.BETA.INV(I2500,'Input Parameters'!$L$26,'Input Parameters'!$M$26,'Input Parameters'!$J$26,'Input Parameters'!$K$26)</f>
        <v>0.73975859264898658</v>
      </c>
      <c r="K2500" s="168">
        <f ca="1">('Input Parameters'!$E$27/'Input Parameters'!$E$38)^$J2500</f>
        <v>4.9602161566855421E-3</v>
      </c>
      <c r="L2500" s="69">
        <f ca="1">$H2500*$C2500*'Input Parameters'!$E$25*K2500</f>
        <v>0.85944704496856417</v>
      </c>
      <c r="M2500" s="24">
        <f t="shared" ca="1" si="357"/>
        <v>0.92919562290053626</v>
      </c>
      <c r="N2500" s="15">
        <f ca="1">_xlfn.NORM.INV(M2500,'Input Parameters'!$E$29,'Input Parameters'!$F$29)</f>
        <v>0.10014698264846603</v>
      </c>
      <c r="O2500" s="8">
        <f t="shared" ca="1" si="358"/>
        <v>0.81978796703896739</v>
      </c>
      <c r="P2500" s="30">
        <f ca="1">_xlfn.LOGNORM.INV(O2500,'Input Parameters'!$H$30,'Input Parameters'!$I$30)</f>
        <v>4.1332324295082081</v>
      </c>
      <c r="Q2500" s="10">
        <f t="shared" ca="1" si="359"/>
        <v>0.84843678949778356</v>
      </c>
      <c r="R2500" s="30">
        <f>IF('Input Parameters'!$E$32=0,0,_xlfn.BETA.INV(Q2500,'Input Parameters'!$L$32,'Input Parameters'!$M$32,'Input Parameters'!$J$32,'Input Parameters'!$K$32))</f>
        <v>0</v>
      </c>
      <c r="S2500" s="10">
        <f t="shared" ca="1" si="360"/>
        <v>0.72566920613240382</v>
      </c>
      <c r="T2500" s="26">
        <f ca="1">_xlfn.LOGNORM.INV(S2500,'Input Parameters'!$H$34,'Input Parameters'!$I$34)</f>
        <v>54.316319398269577</v>
      </c>
      <c r="U2500" s="10">
        <f t="shared" ca="1" si="361"/>
        <v>0.63175687498344968</v>
      </c>
      <c r="V2500" s="30">
        <f ca="1">_xlfn.BETA.INV(U2500,'Input Parameters'!$L$36,'Input Parameters'!$M$36,'Input Parameters'!$J$36,'Input Parameters'!$K$36)</f>
        <v>0.63877390509046483</v>
      </c>
      <c r="W2500" s="2">
        <f ca="1">N2500+(P2500-N2500)*(1-ERF((T2500-R2500)/(2*SQRT(L2500*'Input Parameters'!$E$38))))</f>
        <v>0.10028528627002897</v>
      </c>
      <c r="X2500">
        <f t="shared" ca="1" si="362"/>
        <v>1</v>
      </c>
      <c r="Y2500" s="7"/>
    </row>
    <row r="2501" spans="1:25" ht="15" customHeight="1" x14ac:dyDescent="0.25">
      <c r="A2501" s="139">
        <v>2494</v>
      </c>
      <c r="B2501" s="10">
        <f t="shared" ref="B2501:B2564" ca="1" si="363">RAND()</f>
        <v>0.56596171886060398</v>
      </c>
      <c r="C2501" s="60">
        <f ca="1">_xlfn.NORM.INV(B2501,'Input Parameters'!$E$15,'Input Parameters'!$F$15)</f>
        <v>279.96884689489855</v>
      </c>
      <c r="D2501" s="10">
        <f t="shared" ref="D2501:D2564" ca="1" si="364">RAND()</f>
        <v>0.13749465112958226</v>
      </c>
      <c r="E2501" s="62">
        <f ca="1">IF(_xlfn.NORM.INV(D2501,'Input Parameters'!$E$17,'Input Parameters'!$F$17)&lt;3500,3500,IF(_xlfn.NORM.INV(D2501,'Input Parameters'!$E$17,'Input Parameters'!$F$17)&gt;5500,5500,_xlfn.NORM.INV(D2501,'Input Parameters'!$E$17,'Input Parameters'!$F$17)))</f>
        <v>4035.8487127400786</v>
      </c>
      <c r="F2501" s="10">
        <f t="shared" ref="F2501:F2564" ca="1" si="365">RAND()</f>
        <v>0.49457160716390181</v>
      </c>
      <c r="G2501" s="64">
        <f ca="1">_xlfn.NORM.INV(F2501,'Input Parameters'!$E$20,'Input Parameters'!$F$20)</f>
        <v>282.55883053468449</v>
      </c>
      <c r="H2501" s="57">
        <f ca="1">EXP(E2501*(1/'Input Parameters'!$E$23-1/G2501))</f>
        <v>0.60314847050760401</v>
      </c>
      <c r="I2501" s="10">
        <f t="shared" ref="I2501:I2564" ca="1" si="366">RAND()</f>
        <v>0.13204153328520363</v>
      </c>
      <c r="J2501" s="30">
        <f ca="1">_xlfn.BETA.INV(I2501,'Input Parameters'!$L$26,'Input Parameters'!$M$26,'Input Parameters'!$J$26,'Input Parameters'!$K$26)</f>
        <v>0.47265344262949044</v>
      </c>
      <c r="K2501" s="168">
        <f ca="1">('Input Parameters'!$E$27/'Input Parameters'!$E$38)^$J2501</f>
        <v>3.3696733583783597E-2</v>
      </c>
      <c r="L2501" s="69">
        <f ca="1">$H2501*$C2501*'Input Parameters'!$E$25*K2501</f>
        <v>5.6901241703436805</v>
      </c>
      <c r="M2501" s="24">
        <f t="shared" ref="M2501:M2564" ca="1" si="367">RAND()</f>
        <v>0.65624970106413083</v>
      </c>
      <c r="N2501" s="15">
        <f ca="1">_xlfn.NORM.INV(M2501,'Input Parameters'!$E$29,'Input Parameters'!$F$29)</f>
        <v>0.10004022492528591</v>
      </c>
      <c r="O2501" s="8">
        <f t="shared" ref="O2501:O2564" ca="1" si="368">RAND()</f>
        <v>0.34637791091701953</v>
      </c>
      <c r="P2501" s="30">
        <f ca="1">_xlfn.LOGNORM.INV(O2501,'Input Parameters'!$H$30,'Input Parameters'!$I$30)</f>
        <v>2.2264188448143942</v>
      </c>
      <c r="Q2501" s="10">
        <f t="shared" ref="Q2501:Q2564" ca="1" si="369">RAND()</f>
        <v>0.37984508143412565</v>
      </c>
      <c r="R2501" s="30">
        <f>IF('Input Parameters'!$E$32=0,0,_xlfn.BETA.INV(Q2501,'Input Parameters'!$L$32,'Input Parameters'!$M$32,'Input Parameters'!$J$32,'Input Parameters'!$K$32))</f>
        <v>0</v>
      </c>
      <c r="S2501" s="10">
        <f t="shared" ref="S2501:S2564" ca="1" si="370">RAND()</f>
        <v>0.26445422135118413</v>
      </c>
      <c r="T2501" s="26">
        <f ca="1">_xlfn.LOGNORM.INV(S2501,'Input Parameters'!$H$34,'Input Parameters'!$I$34)</f>
        <v>46.606499145893608</v>
      </c>
      <c r="U2501" s="10">
        <f t="shared" ref="U2501:U2564" ca="1" si="371">RAND()</f>
        <v>0.36104142785197735</v>
      </c>
      <c r="V2501" s="30">
        <f ca="1">_xlfn.BETA.INV(U2501,'Input Parameters'!$L$36,'Input Parameters'!$M$36,'Input Parameters'!$J$36,'Input Parameters'!$K$36)</f>
        <v>0.53361124396232951</v>
      </c>
      <c r="W2501" s="2">
        <f ca="1">N2501+(P2501-N2501)*(1-ERF((T2501-R2501)/(2*SQRT(L2501*'Input Parameters'!$E$38))))</f>
        <v>0.45537085239762892</v>
      </c>
      <c r="X2501">
        <f t="shared" ca="1" si="362"/>
        <v>1</v>
      </c>
      <c r="Y2501" s="7"/>
    </row>
    <row r="2502" spans="1:25" ht="15" customHeight="1" x14ac:dyDescent="0.25">
      <c r="A2502" s="139">
        <v>2495</v>
      </c>
      <c r="B2502" s="10">
        <f t="shared" ca="1" si="363"/>
        <v>0.58627795915579017</v>
      </c>
      <c r="C2502" s="60">
        <f ca="1">_xlfn.NORM.INV(B2502,'Input Parameters'!$E$15,'Input Parameters'!$F$15)</f>
        <v>282.78032867033409</v>
      </c>
      <c r="D2502" s="10">
        <f t="shared" ca="1" si="364"/>
        <v>0.95720195657665474</v>
      </c>
      <c r="E2502" s="62">
        <f ca="1">IF(_xlfn.NORM.INV(D2502,'Input Parameters'!$E$17,'Input Parameters'!$F$17)&lt;3500,3500,IF(_xlfn.NORM.INV(D2502,'Input Parameters'!$E$17,'Input Parameters'!$F$17)&gt;5500,5500,_xlfn.NORM.INV(D2502,'Input Parameters'!$E$17,'Input Parameters'!$F$17)))</f>
        <v>5500</v>
      </c>
      <c r="F2502" s="10">
        <f t="shared" ca="1" si="365"/>
        <v>0.30361253932056986</v>
      </c>
      <c r="G2502" s="64">
        <f ca="1">_xlfn.NORM.INV(F2502,'Input Parameters'!$E$20,'Input Parameters'!$F$20)</f>
        <v>279.20594209791199</v>
      </c>
      <c r="H2502" s="57">
        <f ca="1">EXP(E2502*(1/'Input Parameters'!$E$23-1/G2502))</f>
        <v>0.39741985993901635</v>
      </c>
      <c r="I2502" s="10">
        <f t="shared" ca="1" si="366"/>
        <v>0.355515280732144</v>
      </c>
      <c r="J2502" s="30">
        <f ca="1">_xlfn.BETA.INV(I2502,'Input Parameters'!$L$26,'Input Parameters'!$M$26,'Input Parameters'!$J$26,'Input Parameters'!$K$26)</f>
        <v>0.6002991892396542</v>
      </c>
      <c r="K2502" s="168">
        <f ca="1">('Input Parameters'!$E$27/'Input Parameters'!$E$38)^$J2502</f>
        <v>1.3487926251063768E-2</v>
      </c>
      <c r="L2502" s="69">
        <f ca="1">$H2502*$C2502*'Input Parameters'!$E$25*K2502</f>
        <v>1.515807122970025</v>
      </c>
      <c r="M2502" s="24">
        <f t="shared" ca="1" si="367"/>
        <v>0.95743396263241254</v>
      </c>
      <c r="N2502" s="15">
        <f ca="1">_xlfn.NORM.INV(M2502,'Input Parameters'!$E$29,'Input Parameters'!$F$29)</f>
        <v>0.10017216547730169</v>
      </c>
      <c r="O2502" s="8">
        <f t="shared" ca="1" si="368"/>
        <v>0.90309732101853468</v>
      </c>
      <c r="P2502" s="30">
        <f ca="1">_xlfn.LOGNORM.INV(O2502,'Input Parameters'!$H$30,'Input Parameters'!$I$30)</f>
        <v>4.9572634593144747</v>
      </c>
      <c r="Q2502" s="10">
        <f t="shared" ca="1" si="369"/>
        <v>0.83783688763704323</v>
      </c>
      <c r="R2502" s="30">
        <f>IF('Input Parameters'!$E$32=0,0,_xlfn.BETA.INV(Q2502,'Input Parameters'!$L$32,'Input Parameters'!$M$32,'Input Parameters'!$J$32,'Input Parameters'!$K$32))</f>
        <v>0</v>
      </c>
      <c r="S2502" s="10">
        <f t="shared" ca="1" si="370"/>
        <v>0.77339895719574103</v>
      </c>
      <c r="T2502" s="26">
        <f ca="1">_xlfn.LOGNORM.INV(S2502,'Input Parameters'!$H$34,'Input Parameters'!$I$34)</f>
        <v>55.342546927753972</v>
      </c>
      <c r="U2502" s="10">
        <f t="shared" ca="1" si="371"/>
        <v>0.52621622391191747</v>
      </c>
      <c r="V2502" s="30">
        <f ca="1">_xlfn.BETA.INV(U2502,'Input Parameters'!$L$36,'Input Parameters'!$M$36,'Input Parameters'!$J$36,'Input Parameters'!$K$36)</f>
        <v>0.59597180994482557</v>
      </c>
      <c r="W2502" s="2">
        <f ca="1">N2502+(P2502-N2502)*(1-ERF((T2502-R2502)/(2*SQRT(L2502*'Input Parameters'!$E$38))))</f>
        <v>0.10736257332516436</v>
      </c>
      <c r="X2502">
        <f t="shared" ca="1" si="362"/>
        <v>1</v>
      </c>
      <c r="Y2502" s="7"/>
    </row>
    <row r="2503" spans="1:25" ht="15" customHeight="1" x14ac:dyDescent="0.25">
      <c r="A2503" s="139">
        <v>2496</v>
      </c>
      <c r="B2503" s="10">
        <f t="shared" ca="1" si="363"/>
        <v>0.20946170272138964</v>
      </c>
      <c r="C2503" s="60">
        <f ca="1">_xlfn.NORM.INV(B2503,'Input Parameters'!$E$15,'Input Parameters'!$F$15)</f>
        <v>227.16316061566909</v>
      </c>
      <c r="D2503" s="10">
        <f t="shared" ca="1" si="364"/>
        <v>0.52428959915881057</v>
      </c>
      <c r="E2503" s="62">
        <f ca="1">IF(_xlfn.NORM.INV(D2503,'Input Parameters'!$E$17,'Input Parameters'!$F$17)&lt;3500,3500,IF(_xlfn.NORM.INV(D2503,'Input Parameters'!$E$17,'Input Parameters'!$F$17)&gt;5500,5500,_xlfn.NORM.INV(D2503,'Input Parameters'!$E$17,'Input Parameters'!$F$17)))</f>
        <v>4842.6458630637026</v>
      </c>
      <c r="F2503" s="10">
        <f t="shared" ca="1" si="365"/>
        <v>0.90435700305857802</v>
      </c>
      <c r="G2503" s="64">
        <f ca="1">_xlfn.NORM.INV(F2503,'Input Parameters'!$E$20,'Input Parameters'!$F$20)</f>
        <v>291.4054545111556</v>
      </c>
      <c r="H2503" s="57">
        <f ca="1">EXP(E2503*(1/'Input Parameters'!$E$23-1/G2503))</f>
        <v>0.91726054060741014</v>
      </c>
      <c r="I2503" s="10">
        <f t="shared" ca="1" si="366"/>
        <v>0.30674062600037399</v>
      </c>
      <c r="J2503" s="30">
        <f ca="1">_xlfn.BETA.INV(I2503,'Input Parameters'!$L$26,'Input Parameters'!$M$26,'Input Parameters'!$J$26,'Input Parameters'!$K$26)</f>
        <v>0.57751343989862258</v>
      </c>
      <c r="K2503" s="168">
        <f ca="1">('Input Parameters'!$E$27/'Input Parameters'!$E$38)^$J2503</f>
        <v>1.588281416970496E-2</v>
      </c>
      <c r="L2503" s="69">
        <f ca="1">$H2503*$C2503*'Input Parameters'!$E$25*K2503</f>
        <v>3.309467102137309</v>
      </c>
      <c r="M2503" s="24">
        <f t="shared" ca="1" si="367"/>
        <v>0.54367810567800823</v>
      </c>
      <c r="N2503" s="15">
        <f ca="1">_xlfn.NORM.INV(M2503,'Input Parameters'!$E$29,'Input Parameters'!$F$29)</f>
        <v>0.1000109704427919</v>
      </c>
      <c r="O2503" s="8">
        <f t="shared" ca="1" si="368"/>
        <v>0.19807605683468177</v>
      </c>
      <c r="P2503" s="30">
        <f ca="1">_xlfn.LOGNORM.INV(O2503,'Input Parameters'!$H$30,'Input Parameters'!$I$30)</f>
        <v>1.7971806595836957</v>
      </c>
      <c r="Q2503" s="10">
        <f t="shared" ca="1" si="369"/>
        <v>0.8639992356534818</v>
      </c>
      <c r="R2503" s="30">
        <f>IF('Input Parameters'!$E$32=0,0,_xlfn.BETA.INV(Q2503,'Input Parameters'!$L$32,'Input Parameters'!$M$32,'Input Parameters'!$J$32,'Input Parameters'!$K$32))</f>
        <v>0</v>
      </c>
      <c r="S2503" s="10">
        <f t="shared" ca="1" si="370"/>
        <v>0.87551204198350507</v>
      </c>
      <c r="T2503" s="26">
        <f ca="1">_xlfn.LOGNORM.INV(S2503,'Input Parameters'!$H$34,'Input Parameters'!$I$34)</f>
        <v>58.188696077163655</v>
      </c>
      <c r="U2503" s="10">
        <f t="shared" ca="1" si="371"/>
        <v>0.8542327900785337</v>
      </c>
      <c r="V2503" s="30">
        <f ca="1">_xlfn.BETA.INV(U2503,'Input Parameters'!$L$36,'Input Parameters'!$M$36,'Input Parameters'!$J$36,'Input Parameters'!$K$36)</f>
        <v>0.76122958994517975</v>
      </c>
      <c r="W2503" s="2">
        <f ca="1">N2503+(P2503-N2503)*(1-ERF((T2503-R2503)/(2*SQRT(L2503*'Input Parameters'!$E$38))))</f>
        <v>0.14025570991000749</v>
      </c>
      <c r="X2503">
        <f t="shared" ca="1" si="362"/>
        <v>1</v>
      </c>
      <c r="Y2503" s="7"/>
    </row>
    <row r="2504" spans="1:25" ht="15" customHeight="1" x14ac:dyDescent="0.25">
      <c r="A2504" s="139">
        <v>2497</v>
      </c>
      <c r="B2504" s="10">
        <f t="shared" ca="1" si="363"/>
        <v>0.29236782041199672</v>
      </c>
      <c r="C2504" s="60">
        <f ca="1">_xlfn.NORM.INV(B2504,'Input Parameters'!$E$15,'Input Parameters'!$F$15)</f>
        <v>241.35153806875772</v>
      </c>
      <c r="D2504" s="10">
        <f t="shared" ca="1" si="364"/>
        <v>0.91229409043433607</v>
      </c>
      <c r="E2504" s="62">
        <f ca="1">IF(_xlfn.NORM.INV(D2504,'Input Parameters'!$E$17,'Input Parameters'!$F$17)&lt;3500,3500,IF(_xlfn.NORM.INV(D2504,'Input Parameters'!$E$17,'Input Parameters'!$F$17)&gt;5500,5500,_xlfn.NORM.INV(D2504,'Input Parameters'!$E$17,'Input Parameters'!$F$17)))</f>
        <v>5500</v>
      </c>
      <c r="F2504" s="10">
        <f t="shared" ca="1" si="365"/>
        <v>0.45867774859190757</v>
      </c>
      <c r="G2504" s="64">
        <f ca="1">_xlfn.NORM.INV(F2504,'Input Parameters'!$E$20,'Input Parameters'!$F$20)</f>
        <v>281.95477158514825</v>
      </c>
      <c r="H2504" s="57">
        <f ca="1">EXP(E2504*(1/'Input Parameters'!$E$23-1/G2504))</f>
        <v>0.48156431688496099</v>
      </c>
      <c r="I2504" s="10">
        <f t="shared" ca="1" si="366"/>
        <v>0.90413806353622395</v>
      </c>
      <c r="J2504" s="30">
        <f ca="1">_xlfn.BETA.INV(I2504,'Input Parameters'!$L$26,'Input Parameters'!$M$26,'Input Parameters'!$J$26,'Input Parameters'!$K$26)</f>
        <v>0.8416918779931335</v>
      </c>
      <c r="K2504" s="168">
        <f ca="1">('Input Parameters'!$E$27/'Input Parameters'!$E$38)^$J2504</f>
        <v>2.3875779508313504E-3</v>
      </c>
      <c r="L2504" s="69">
        <f ca="1">$H2504*$C2504*'Input Parameters'!$E$25*K2504</f>
        <v>0.27749932387094611</v>
      </c>
      <c r="M2504" s="24">
        <f t="shared" ca="1" si="367"/>
        <v>0.72997119292917234</v>
      </c>
      <c r="N2504" s="15">
        <f ca="1">_xlfn.NORM.INV(M2504,'Input Parameters'!$E$29,'Input Parameters'!$F$29)</f>
        <v>0.10006127258696128</v>
      </c>
      <c r="O2504" s="8">
        <f t="shared" ca="1" si="368"/>
        <v>0.39930029703385372</v>
      </c>
      <c r="P2504" s="30">
        <f ca="1">_xlfn.LOGNORM.INV(O2504,'Input Parameters'!$H$30,'Input Parameters'!$I$30)</f>
        <v>2.3785914889626252</v>
      </c>
      <c r="Q2504" s="10">
        <f t="shared" ca="1" si="369"/>
        <v>2.7350476776204613E-2</v>
      </c>
      <c r="R2504" s="30">
        <f>IF('Input Parameters'!$E$32=0,0,_xlfn.BETA.INV(Q2504,'Input Parameters'!$L$32,'Input Parameters'!$M$32,'Input Parameters'!$J$32,'Input Parameters'!$K$32))</f>
        <v>0</v>
      </c>
      <c r="S2504" s="10">
        <f t="shared" ca="1" si="370"/>
        <v>0.51740252352614191</v>
      </c>
      <c r="T2504" s="26">
        <f ca="1">_xlfn.LOGNORM.INV(S2504,'Input Parameters'!$H$34,'Input Parameters'!$I$34)</f>
        <v>50.682342257790602</v>
      </c>
      <c r="U2504" s="10">
        <f t="shared" ca="1" si="371"/>
        <v>0.1742773055264113</v>
      </c>
      <c r="V2504" s="30">
        <f ca="1">_xlfn.BETA.INV(U2504,'Input Parameters'!$L$36,'Input Parameters'!$M$36,'Input Parameters'!$J$36,'Input Parameters'!$K$36)</f>
        <v>0.45685955645824411</v>
      </c>
      <c r="W2504" s="2">
        <f ca="1">N2504+(P2504-N2504)*(1-ERF((T2504-R2504)/(2*SQRT(L2504*'Input Parameters'!$E$38))))</f>
        <v>0.10006127261028161</v>
      </c>
      <c r="X2504">
        <f t="shared" ref="X2504:X2567" ca="1" si="372">IF(W2504&gt;V2504,0,1)</f>
        <v>1</v>
      </c>
      <c r="Y2504" s="7"/>
    </row>
    <row r="2505" spans="1:25" ht="15" customHeight="1" x14ac:dyDescent="0.25">
      <c r="A2505" s="139">
        <v>2498</v>
      </c>
      <c r="B2505" s="10">
        <f t="shared" ca="1" si="363"/>
        <v>0.96642661154934295</v>
      </c>
      <c r="C2505" s="60">
        <f ca="1">_xlfn.NORM.INV(B2505,'Input Parameters'!$E$15,'Input Parameters'!$F$15)</f>
        <v>370.17860667872475</v>
      </c>
      <c r="D2505" s="10">
        <f t="shared" ca="1" si="364"/>
        <v>0.74745686798880562</v>
      </c>
      <c r="E2505" s="62">
        <f ca="1">IF(_xlfn.NORM.INV(D2505,'Input Parameters'!$E$17,'Input Parameters'!$F$17)&lt;3500,3500,IF(_xlfn.NORM.INV(D2505,'Input Parameters'!$E$17,'Input Parameters'!$F$17)&gt;5500,5500,_xlfn.NORM.INV(D2505,'Input Parameters'!$E$17,'Input Parameters'!$F$17)))</f>
        <v>5266.5558058852203</v>
      </c>
      <c r="F2505" s="10">
        <f t="shared" ca="1" si="365"/>
        <v>0.64785428842658321</v>
      </c>
      <c r="G2505" s="64">
        <f ca="1">_xlfn.NORM.INV(F2505,'Input Parameters'!$E$20,'Input Parameters'!$F$20)</f>
        <v>285.1928772408271</v>
      </c>
      <c r="H2505" s="57">
        <f ca="1">EXP(E2505*(1/'Input Parameters'!$E$23-1/G2505))</f>
        <v>0.61408571113236365</v>
      </c>
      <c r="I2505" s="10">
        <f t="shared" ca="1" si="366"/>
        <v>0.13219027986391341</v>
      </c>
      <c r="J2505" s="30">
        <f ca="1">_xlfn.BETA.INV(I2505,'Input Parameters'!$L$26,'Input Parameters'!$M$26,'Input Parameters'!$J$26,'Input Parameters'!$K$26)</f>
        <v>0.47277227501910252</v>
      </c>
      <c r="K2505" s="168">
        <f ca="1">('Input Parameters'!$E$27/'Input Parameters'!$E$38)^$J2505</f>
        <v>3.3668023145423574E-2</v>
      </c>
      <c r="L2505" s="69">
        <f ca="1">$H2505*$C2505*'Input Parameters'!$E$25*K2505</f>
        <v>7.6534619185596693</v>
      </c>
      <c r="M2505" s="24">
        <f t="shared" ca="1" si="367"/>
        <v>8.1473414679605893E-3</v>
      </c>
      <c r="N2505" s="15">
        <f ca="1">_xlfn.NORM.INV(M2505,'Input Parameters'!$E$29,'Input Parameters'!$F$29)</f>
        <v>9.9759775257664218E-2</v>
      </c>
      <c r="O2505" s="8">
        <f t="shared" ca="1" si="368"/>
        <v>0.2195997834777067</v>
      </c>
      <c r="P2505" s="30">
        <f ca="1">_xlfn.LOGNORM.INV(O2505,'Input Parameters'!$H$30,'Input Parameters'!$I$30)</f>
        <v>1.8619652042840387</v>
      </c>
      <c r="Q2505" s="10">
        <f t="shared" ca="1" si="369"/>
        <v>0.46216061600169733</v>
      </c>
      <c r="R2505" s="30">
        <f>IF('Input Parameters'!$E$32=0,0,_xlfn.BETA.INV(Q2505,'Input Parameters'!$L$32,'Input Parameters'!$M$32,'Input Parameters'!$J$32,'Input Parameters'!$K$32))</f>
        <v>0</v>
      </c>
      <c r="S2505" s="10">
        <f t="shared" ca="1" si="370"/>
        <v>0.51952379250342129</v>
      </c>
      <c r="T2505" s="26">
        <f ca="1">_xlfn.LOGNORM.INV(S2505,'Input Parameters'!$H$34,'Input Parameters'!$I$34)</f>
        <v>50.715945154943078</v>
      </c>
      <c r="U2505" s="10">
        <f t="shared" ca="1" si="371"/>
        <v>0.72621640447042957</v>
      </c>
      <c r="V2505" s="30">
        <f ca="1">_xlfn.BETA.INV(U2505,'Input Parameters'!$L$36,'Input Parameters'!$M$36,'Input Parameters'!$J$36,'Input Parameters'!$K$36)</f>
        <v>0.68253661531215137</v>
      </c>
      <c r="W2505" s="2">
        <f ca="1">N2505+(P2505-N2505)*(1-ERF((T2505-R2505)/(2*SQRT(L2505*'Input Parameters'!$E$38))))</f>
        <v>0.44317351492528045</v>
      </c>
      <c r="X2505">
        <f t="shared" ca="1" si="372"/>
        <v>1</v>
      </c>
      <c r="Y2505" s="7"/>
    </row>
    <row r="2506" spans="1:25" ht="15" customHeight="1" x14ac:dyDescent="0.25">
      <c r="A2506" s="139">
        <v>2499</v>
      </c>
      <c r="B2506" s="10">
        <f t="shared" ca="1" si="363"/>
        <v>0.2043857592614865</v>
      </c>
      <c r="C2506" s="60">
        <f ca="1">_xlfn.NORM.INV(B2506,'Input Parameters'!$E$15,'Input Parameters'!$F$15)</f>
        <v>226.20030660819847</v>
      </c>
      <c r="D2506" s="10">
        <f t="shared" ca="1" si="364"/>
        <v>0.64677322455680208</v>
      </c>
      <c r="E2506" s="62">
        <f ca="1">IF(_xlfn.NORM.INV(D2506,'Input Parameters'!$E$17,'Input Parameters'!$F$17)&lt;3500,3500,IF(_xlfn.NORM.INV(D2506,'Input Parameters'!$E$17,'Input Parameters'!$F$17)&gt;5500,5500,_xlfn.NORM.INV(D2506,'Input Parameters'!$E$17,'Input Parameters'!$F$17)))</f>
        <v>5063.6363278278077</v>
      </c>
      <c r="F2506" s="10">
        <f t="shared" ca="1" si="365"/>
        <v>8.0247553989292841E-2</v>
      </c>
      <c r="G2506" s="64">
        <f ca="1">_xlfn.NORM.INV(F2506,'Input Parameters'!$E$20,'Input Parameters'!$F$20)</f>
        <v>273.24716413412244</v>
      </c>
      <c r="H2506" s="57">
        <f ca="1">EXP(E2506*(1/'Input Parameters'!$E$23-1/G2506))</f>
        <v>0.28792805529429072</v>
      </c>
      <c r="I2506" s="10">
        <f t="shared" ca="1" si="366"/>
        <v>0.48713961848042253</v>
      </c>
      <c r="J2506" s="30">
        <f ca="1">_xlfn.BETA.INV(I2506,'Input Parameters'!$L$26,'Input Parameters'!$M$26,'Input Parameters'!$J$26,'Input Parameters'!$K$26)</f>
        <v>0.65619898146755196</v>
      </c>
      <c r="K2506" s="168">
        <f ca="1">('Input Parameters'!$E$27/'Input Parameters'!$E$38)^$J2506</f>
        <v>9.0324567508763866E-3</v>
      </c>
      <c r="L2506" s="69">
        <f ca="1">$H2506*$C2506*'Input Parameters'!$E$25*K2506</f>
        <v>0.58827861867557596</v>
      </c>
      <c r="M2506" s="24">
        <f t="shared" ca="1" si="367"/>
        <v>0.85809111827695406</v>
      </c>
      <c r="N2506" s="15">
        <f ca="1">_xlfn.NORM.INV(M2506,'Input Parameters'!$E$29,'Input Parameters'!$F$29)</f>
        <v>0.10010717824369517</v>
      </c>
      <c r="O2506" s="8">
        <f t="shared" ca="1" si="368"/>
        <v>0.26247811916188046</v>
      </c>
      <c r="P2506" s="30">
        <f ca="1">_xlfn.LOGNORM.INV(O2506,'Input Parameters'!$H$30,'Input Parameters'!$I$30)</f>
        <v>1.987220007197946</v>
      </c>
      <c r="Q2506" s="10">
        <f t="shared" ca="1" si="369"/>
        <v>0.87186109670686873</v>
      </c>
      <c r="R2506" s="30">
        <f>IF('Input Parameters'!$E$32=0,0,_xlfn.BETA.INV(Q2506,'Input Parameters'!$L$32,'Input Parameters'!$M$32,'Input Parameters'!$J$32,'Input Parameters'!$K$32))</f>
        <v>0</v>
      </c>
      <c r="S2506" s="10">
        <f t="shared" ca="1" si="370"/>
        <v>0.18770236103875715</v>
      </c>
      <c r="T2506" s="26">
        <f ca="1">_xlfn.LOGNORM.INV(S2506,'Input Parameters'!$H$34,'Input Parameters'!$I$34)</f>
        <v>45.140239339764314</v>
      </c>
      <c r="U2506" s="10">
        <f t="shared" ca="1" si="371"/>
        <v>5.9699689557280888E-2</v>
      </c>
      <c r="V2506" s="30">
        <f ca="1">_xlfn.BETA.INV(U2506,'Input Parameters'!$L$36,'Input Parameters'!$M$36,'Input Parameters'!$J$36,'Input Parameters'!$K$36)</f>
        <v>0.38775232460816333</v>
      </c>
      <c r="W2506" s="2">
        <f ca="1">N2506+(P2506-N2506)*(1-ERF((T2506-R2506)/(2*SQRT(L2506*'Input Parameters'!$E$38))))</f>
        <v>0.10016682335886208</v>
      </c>
      <c r="X2506">
        <f t="shared" ca="1" si="372"/>
        <v>1</v>
      </c>
      <c r="Y2506" s="7"/>
    </row>
    <row r="2507" spans="1:25" ht="15" customHeight="1" x14ac:dyDescent="0.25">
      <c r="A2507" s="139">
        <v>2500</v>
      </c>
      <c r="B2507" s="10">
        <f t="shared" ca="1" si="363"/>
        <v>0.76738286580295367</v>
      </c>
      <c r="C2507" s="60">
        <f ca="1">_xlfn.NORM.INV(B2507,'Input Parameters'!$E$15,'Input Parameters'!$F$15)</f>
        <v>310.54223591310199</v>
      </c>
      <c r="D2507" s="10">
        <f t="shared" ca="1" si="364"/>
        <v>0.9674251094704599</v>
      </c>
      <c r="E2507" s="62">
        <f ca="1">IF(_xlfn.NORM.INV(D2507,'Input Parameters'!$E$17,'Input Parameters'!$F$17)&lt;3500,3500,IF(_xlfn.NORM.INV(D2507,'Input Parameters'!$E$17,'Input Parameters'!$F$17)&gt;5500,5500,_xlfn.NORM.INV(D2507,'Input Parameters'!$E$17,'Input Parameters'!$F$17)))</f>
        <v>5500</v>
      </c>
      <c r="F2507" s="10">
        <f t="shared" ca="1" si="365"/>
        <v>0.52164869992947016</v>
      </c>
      <c r="G2507" s="64">
        <f ca="1">_xlfn.NORM.INV(F2507,'Input Parameters'!$E$20,'Input Parameters'!$F$20)</f>
        <v>283.01375575320606</v>
      </c>
      <c r="H2507" s="57">
        <f ca="1">EXP(E2507*(1/'Input Parameters'!$E$23-1/G2507))</f>
        <v>0.51802841755534623</v>
      </c>
      <c r="I2507" s="10">
        <f t="shared" ca="1" si="366"/>
        <v>0.53415133358967493</v>
      </c>
      <c r="J2507" s="30">
        <f ca="1">_xlfn.BETA.INV(I2507,'Input Parameters'!$L$26,'Input Parameters'!$M$26,'Input Parameters'!$J$26,'Input Parameters'!$K$26)</f>
        <v>0.67509067739761552</v>
      </c>
      <c r="K2507" s="168">
        <f ca="1">('Input Parameters'!$E$27/'Input Parameters'!$E$38)^$J2507</f>
        <v>7.8877727882613428E-3</v>
      </c>
      <c r="L2507" s="69">
        <f ca="1">$H2507*$C2507*'Input Parameters'!$E$25*K2507</f>
        <v>1.2689036662063113</v>
      </c>
      <c r="M2507" s="24">
        <f t="shared" ca="1" si="367"/>
        <v>0.20652905205814742</v>
      </c>
      <c r="N2507" s="15">
        <f ca="1">_xlfn.NORM.INV(M2507,'Input Parameters'!$E$29,'Input Parameters'!$F$29)</f>
        <v>9.9918147610602762E-2</v>
      </c>
      <c r="O2507" s="8">
        <f t="shared" ca="1" si="368"/>
        <v>0.1261163159773766</v>
      </c>
      <c r="P2507" s="30">
        <f ca="1">_xlfn.LOGNORM.INV(O2507,'Input Parameters'!$H$30,'Input Parameters'!$I$30)</f>
        <v>1.5623503918658195</v>
      </c>
      <c r="Q2507" s="10">
        <f t="shared" ca="1" si="369"/>
        <v>0.32090922640482189</v>
      </c>
      <c r="R2507" s="30">
        <f>IF('Input Parameters'!$E$32=0,0,_xlfn.BETA.INV(Q2507,'Input Parameters'!$L$32,'Input Parameters'!$M$32,'Input Parameters'!$J$32,'Input Parameters'!$K$32))</f>
        <v>0</v>
      </c>
      <c r="S2507" s="10">
        <f t="shared" ca="1" si="370"/>
        <v>0.46479177061916011</v>
      </c>
      <c r="T2507" s="26">
        <f ca="1">_xlfn.LOGNORM.INV(S2507,'Input Parameters'!$H$34,'Input Parameters'!$I$34)</f>
        <v>49.856104490075822</v>
      </c>
      <c r="U2507" s="10">
        <f t="shared" ca="1" si="371"/>
        <v>0.68915659230783499</v>
      </c>
      <c r="V2507" s="30">
        <f ca="1">_xlfn.BETA.INV(U2507,'Input Parameters'!$L$36,'Input Parameters'!$M$36,'Input Parameters'!$J$36,'Input Parameters'!$K$36)</f>
        <v>0.66448911264786348</v>
      </c>
      <c r="W2507" s="2">
        <f ca="1">N2507+(P2507-N2507)*(1-ERF((T2507-R2507)/(2*SQRT(L2507*'Input Parameters'!$E$38))))</f>
        <v>0.10247804294229824</v>
      </c>
      <c r="X2507">
        <f t="shared" ca="1" si="372"/>
        <v>1</v>
      </c>
      <c r="Y2507" s="7"/>
    </row>
    <row r="2508" spans="1:25" ht="15" customHeight="1" x14ac:dyDescent="0.25">
      <c r="A2508" s="139">
        <v>2501</v>
      </c>
      <c r="B2508" s="10">
        <f t="shared" ca="1" si="363"/>
        <v>0.84268100116554989</v>
      </c>
      <c r="C2508" s="60">
        <f ca="1">_xlfn.NORM.INV(B2508,'Input Parameters'!$E$15,'Input Parameters'!$F$15)</f>
        <v>325.46074790198844</v>
      </c>
      <c r="D2508" s="10">
        <f t="shared" ca="1" si="364"/>
        <v>0.2430729448134954</v>
      </c>
      <c r="E2508" s="62">
        <f ca="1">IF(_xlfn.NORM.INV(D2508,'Input Parameters'!$E$17,'Input Parameters'!$F$17)&lt;3500,3500,IF(_xlfn.NORM.INV(D2508,'Input Parameters'!$E$17,'Input Parameters'!$F$17)&gt;5500,5500,_xlfn.NORM.INV(D2508,'Input Parameters'!$E$17,'Input Parameters'!$F$17)))</f>
        <v>4312.4836918242509</v>
      </c>
      <c r="F2508" s="10">
        <f t="shared" ca="1" si="365"/>
        <v>0.74005885659815251</v>
      </c>
      <c r="G2508" s="64">
        <f ca="1">_xlfn.NORM.INV(F2508,'Input Parameters'!$E$20,'Input Parameters'!$F$20)</f>
        <v>286.96163001304626</v>
      </c>
      <c r="H2508" s="57">
        <f ca="1">EXP(E2508*(1/'Input Parameters'!$E$23-1/G2508))</f>
        <v>0.73632660502939007</v>
      </c>
      <c r="I2508" s="10">
        <f t="shared" ca="1" si="366"/>
        <v>0.83815230087839965</v>
      </c>
      <c r="J2508" s="30">
        <f ca="1">_xlfn.BETA.INV(I2508,'Input Parameters'!$L$26,'Input Parameters'!$M$26,'Input Parameters'!$J$26,'Input Parameters'!$K$26)</f>
        <v>0.80410807718951893</v>
      </c>
      <c r="K2508" s="168">
        <f ca="1">('Input Parameters'!$E$27/'Input Parameters'!$E$38)^$J2508</f>
        <v>3.1263585928690053E-3</v>
      </c>
      <c r="L2508" s="69">
        <f ca="1">$H2508*$C2508*'Input Parameters'!$E$25*K2508</f>
        <v>0.7492174792074352</v>
      </c>
      <c r="M2508" s="24">
        <f t="shared" ca="1" si="367"/>
        <v>0.9770049814585634</v>
      </c>
      <c r="N2508" s="15">
        <f ca="1">_xlfn.NORM.INV(M2508,'Input Parameters'!$E$29,'Input Parameters'!$F$29)</f>
        <v>0.10019954847379792</v>
      </c>
      <c r="O2508" s="8">
        <f t="shared" ca="1" si="368"/>
        <v>0.49396998009523396</v>
      </c>
      <c r="P2508" s="30">
        <f ca="1">_xlfn.LOGNORM.INV(O2508,'Input Parameters'!$H$30,'Input Parameters'!$I$30)</f>
        <v>2.6641903364411141</v>
      </c>
      <c r="Q2508" s="10">
        <f t="shared" ca="1" si="369"/>
        <v>0.68196467020557716</v>
      </c>
      <c r="R2508" s="30">
        <f>IF('Input Parameters'!$E$32=0,0,_xlfn.BETA.INV(Q2508,'Input Parameters'!$L$32,'Input Parameters'!$M$32,'Input Parameters'!$J$32,'Input Parameters'!$K$32))</f>
        <v>0</v>
      </c>
      <c r="S2508" s="10">
        <f t="shared" ca="1" si="370"/>
        <v>0.41606694571365055</v>
      </c>
      <c r="T2508" s="26">
        <f ca="1">_xlfn.LOGNORM.INV(S2508,'Input Parameters'!$H$34,'Input Parameters'!$I$34)</f>
        <v>49.094705421362974</v>
      </c>
      <c r="U2508" s="10">
        <f t="shared" ca="1" si="371"/>
        <v>0.8636230667156588</v>
      </c>
      <c r="V2508" s="30">
        <f ca="1">_xlfn.BETA.INV(U2508,'Input Parameters'!$L$36,'Input Parameters'!$M$36,'Input Parameters'!$J$36,'Input Parameters'!$K$36)</f>
        <v>0.76873065874963609</v>
      </c>
      <c r="W2508" s="2">
        <f ca="1">N2508+(P2508-N2508)*(1-ERF((T2508-R2508)/(2*SQRT(L2508*'Input Parameters'!$E$38))))</f>
        <v>0.10035479702546928</v>
      </c>
      <c r="X2508">
        <f t="shared" ca="1" si="372"/>
        <v>1</v>
      </c>
      <c r="Y2508" s="7"/>
    </row>
    <row r="2509" spans="1:25" ht="15" customHeight="1" x14ac:dyDescent="0.25">
      <c r="A2509" s="139">
        <v>2502</v>
      </c>
      <c r="B2509" s="10">
        <f t="shared" ca="1" si="363"/>
        <v>0.46640291390553157</v>
      </c>
      <c r="C2509" s="60">
        <f ca="1">_xlfn.NORM.INV(B2509,'Input Parameters'!$E$15,'Input Parameters'!$F$15)</f>
        <v>266.39786928327254</v>
      </c>
      <c r="D2509" s="10">
        <f t="shared" ca="1" si="364"/>
        <v>0.2810405556054606</v>
      </c>
      <c r="E2509" s="62">
        <f ca="1">IF(_xlfn.NORM.INV(D2509,'Input Parameters'!$E$17,'Input Parameters'!$F$17)&lt;3500,3500,IF(_xlfn.NORM.INV(D2509,'Input Parameters'!$E$17,'Input Parameters'!$F$17)&gt;5500,5500,_xlfn.NORM.INV(D2509,'Input Parameters'!$E$17,'Input Parameters'!$F$17)))</f>
        <v>4394.1728113568233</v>
      </c>
      <c r="F2509" s="10">
        <f t="shared" ca="1" si="365"/>
        <v>0.84394143337739558</v>
      </c>
      <c r="G2509" s="64">
        <f ca="1">_xlfn.NORM.INV(F2509,'Input Parameters'!$E$20,'Input Parameters'!$F$20)</f>
        <v>289.42229043964835</v>
      </c>
      <c r="H2509" s="57">
        <f ca="1">EXP(E2509*(1/'Input Parameters'!$E$23-1/G2509))</f>
        <v>0.8338591070828546</v>
      </c>
      <c r="I2509" s="10">
        <f t="shared" ca="1" si="366"/>
        <v>0.24224020802838886</v>
      </c>
      <c r="J2509" s="30">
        <f ca="1">_xlfn.BETA.INV(I2509,'Input Parameters'!$L$26,'Input Parameters'!$M$26,'Input Parameters'!$J$26,'Input Parameters'!$K$26)</f>
        <v>0.54435740562938939</v>
      </c>
      <c r="K2509" s="168">
        <f ca="1">('Input Parameters'!$E$27/'Input Parameters'!$E$38)^$J2509</f>
        <v>2.0147227307578217E-2</v>
      </c>
      <c r="L2509" s="69">
        <f ca="1">$H2509*$C2509*'Input Parameters'!$E$25*K2509</f>
        <v>4.4754706104462594</v>
      </c>
      <c r="M2509" s="24">
        <f t="shared" ca="1" si="367"/>
        <v>0.59055504005386783</v>
      </c>
      <c r="N2509" s="15">
        <f ca="1">_xlfn.NORM.INV(M2509,'Input Parameters'!$E$29,'Input Parameters'!$F$29)</f>
        <v>0.10002289729764002</v>
      </c>
      <c r="O2509" s="8">
        <f t="shared" ca="1" si="368"/>
        <v>0.36563401975037413</v>
      </c>
      <c r="P2509" s="30">
        <f ca="1">_xlfn.LOGNORM.INV(O2509,'Input Parameters'!$H$30,'Input Parameters'!$I$30)</f>
        <v>2.2814391104926828</v>
      </c>
      <c r="Q2509" s="10">
        <f t="shared" ca="1" si="369"/>
        <v>0.15238376380894281</v>
      </c>
      <c r="R2509" s="30">
        <f>IF('Input Parameters'!$E$32=0,0,_xlfn.BETA.INV(Q2509,'Input Parameters'!$L$32,'Input Parameters'!$M$32,'Input Parameters'!$J$32,'Input Parameters'!$K$32))</f>
        <v>0</v>
      </c>
      <c r="S2509" s="10">
        <f t="shared" ca="1" si="370"/>
        <v>0.82100853612952329</v>
      </c>
      <c r="T2509" s="26">
        <f ca="1">_xlfn.LOGNORM.INV(S2509,'Input Parameters'!$H$34,'Input Parameters'!$I$34)</f>
        <v>56.520370190562545</v>
      </c>
      <c r="U2509" s="10">
        <f t="shared" ca="1" si="371"/>
        <v>0.28970936480249965</v>
      </c>
      <c r="V2509" s="30">
        <f ca="1">_xlfn.BETA.INV(U2509,'Input Parameters'!$L$36,'Input Parameters'!$M$36,'Input Parameters'!$J$36,'Input Parameters'!$K$36)</f>
        <v>0.50615655634178036</v>
      </c>
      <c r="W2509" s="2">
        <f ca="1">N2509+(P2509-N2509)*(1-ERF((T2509-R2509)/(2*SQRT(L2509*'Input Parameters'!$E$38))))</f>
        <v>0.22844130683948619</v>
      </c>
      <c r="X2509">
        <f t="shared" ca="1" si="372"/>
        <v>1</v>
      </c>
      <c r="Y2509" s="7"/>
    </row>
    <row r="2510" spans="1:25" ht="15" customHeight="1" x14ac:dyDescent="0.25">
      <c r="A2510" s="139">
        <v>2503</v>
      </c>
      <c r="B2510" s="10">
        <f t="shared" ca="1" si="363"/>
        <v>0.49253490049229531</v>
      </c>
      <c r="C2510" s="60">
        <f ca="1">_xlfn.NORM.INV(B2510,'Input Parameters'!$E$15,'Input Parameters'!$F$15)</f>
        <v>269.95306072652221</v>
      </c>
      <c r="D2510" s="10">
        <f t="shared" ca="1" si="364"/>
        <v>0.16825313869045366</v>
      </c>
      <c r="E2510" s="62">
        <f ca="1">IF(_xlfn.NORM.INV(D2510,'Input Parameters'!$E$17,'Input Parameters'!$F$17)&lt;3500,3500,IF(_xlfn.NORM.INV(D2510,'Input Parameters'!$E$17,'Input Parameters'!$F$17)&gt;5500,5500,_xlfn.NORM.INV(D2510,'Input Parameters'!$E$17,'Input Parameters'!$F$17)))</f>
        <v>4127.2361090371833</v>
      </c>
      <c r="F2510" s="10">
        <f t="shared" ca="1" si="365"/>
        <v>0.79706159403154264</v>
      </c>
      <c r="G2510" s="64">
        <f ca="1">_xlfn.NORM.INV(F2510,'Input Parameters'!$E$20,'Input Parameters'!$F$20)</f>
        <v>288.21884834556079</v>
      </c>
      <c r="H2510" s="57">
        <f ca="1">EXP(E2510*(1/'Input Parameters'!$E$23-1/G2510))</f>
        <v>0.79437755722070524</v>
      </c>
      <c r="I2510" s="10">
        <f t="shared" ca="1" si="366"/>
        <v>0.25374166097023754</v>
      </c>
      <c r="J2510" s="30">
        <f ca="1">_xlfn.BETA.INV(I2510,'Input Parameters'!$L$26,'Input Parameters'!$M$26,'Input Parameters'!$J$26,'Input Parameters'!$K$26)</f>
        <v>0.55059082924616276</v>
      </c>
      <c r="K2510" s="168">
        <f ca="1">('Input Parameters'!$E$27/'Input Parameters'!$E$38)^$J2510</f>
        <v>1.9266236901963208E-2</v>
      </c>
      <c r="L2510" s="69">
        <f ca="1">$H2510*$C2510*'Input Parameters'!$E$25*K2510</f>
        <v>4.1315414859819972</v>
      </c>
      <c r="M2510" s="24">
        <f t="shared" ca="1" si="367"/>
        <v>0.60044297234228605</v>
      </c>
      <c r="N2510" s="15">
        <f ca="1">_xlfn.NORM.INV(M2510,'Input Parameters'!$E$29,'Input Parameters'!$F$29)</f>
        <v>0.1000254493849226</v>
      </c>
      <c r="O2510" s="8">
        <f t="shared" ca="1" si="368"/>
        <v>0.88499494716525684</v>
      </c>
      <c r="P2510" s="30">
        <f ca="1">_xlfn.LOGNORM.INV(O2510,'Input Parameters'!$H$30,'Input Parameters'!$I$30)</f>
        <v>4.7306121200128528</v>
      </c>
      <c r="Q2510" s="10">
        <f t="shared" ca="1" si="369"/>
        <v>0.92172518895805466</v>
      </c>
      <c r="R2510" s="30">
        <f>IF('Input Parameters'!$E$32=0,0,_xlfn.BETA.INV(Q2510,'Input Parameters'!$L$32,'Input Parameters'!$M$32,'Input Parameters'!$J$32,'Input Parameters'!$K$32))</f>
        <v>0</v>
      </c>
      <c r="S2510" s="10">
        <f t="shared" ca="1" si="370"/>
        <v>0.78969893299135119</v>
      </c>
      <c r="T2510" s="26">
        <f ca="1">_xlfn.LOGNORM.INV(S2510,'Input Parameters'!$H$34,'Input Parameters'!$I$34)</f>
        <v>55.724863800921533</v>
      </c>
      <c r="U2510" s="10">
        <f t="shared" ca="1" si="371"/>
        <v>0.1385860134796445</v>
      </c>
      <c r="V2510" s="30">
        <f ca="1">_xlfn.BETA.INV(U2510,'Input Parameters'!$L$36,'Input Parameters'!$M$36,'Input Parameters'!$J$36,'Input Parameters'!$K$36)</f>
        <v>0.43900031671806006</v>
      </c>
      <c r="W2510" s="2">
        <f ca="1">N2510+(P2510-N2510)*(1-ERF((T2510-R2510)/(2*SQRT(L2510*'Input Parameters'!$E$38))))</f>
        <v>0.34338889125166011</v>
      </c>
      <c r="X2510">
        <f t="shared" ca="1" si="372"/>
        <v>1</v>
      </c>
      <c r="Y2510" s="7"/>
    </row>
    <row r="2511" spans="1:25" ht="15" customHeight="1" x14ac:dyDescent="0.25">
      <c r="A2511" s="139">
        <v>2504</v>
      </c>
      <c r="B2511" s="10">
        <f t="shared" ca="1" si="363"/>
        <v>0.46759064382109683</v>
      </c>
      <c r="C2511" s="60">
        <f ca="1">_xlfn.NORM.INV(B2511,'Input Parameters'!$E$15,'Input Parameters'!$F$15)</f>
        <v>266.55976822450344</v>
      </c>
      <c r="D2511" s="10">
        <f t="shared" ca="1" si="364"/>
        <v>4.5844610426631016E-2</v>
      </c>
      <c r="E2511" s="62">
        <f ca="1">IF(_xlfn.NORM.INV(D2511,'Input Parameters'!$E$17,'Input Parameters'!$F$17)&lt;3500,3500,IF(_xlfn.NORM.INV(D2511,'Input Parameters'!$E$17,'Input Parameters'!$F$17)&gt;5500,5500,_xlfn.NORM.INV(D2511,'Input Parameters'!$E$17,'Input Parameters'!$F$17)))</f>
        <v>3619.4124817415168</v>
      </c>
      <c r="F2511" s="10">
        <f t="shared" ca="1" si="365"/>
        <v>0.76703561940874809</v>
      </c>
      <c r="G2511" s="64">
        <f ca="1">_xlfn.NORM.INV(F2511,'Input Parameters'!$E$20,'Input Parameters'!$F$20)</f>
        <v>287.53509852740774</v>
      </c>
      <c r="H2511" s="57">
        <f ca="1">EXP(E2511*(1/'Input Parameters'!$E$23-1/G2511))</f>
        <v>0.79315644477444092</v>
      </c>
      <c r="I2511" s="10">
        <f t="shared" ca="1" si="366"/>
        <v>0.60063804374182006</v>
      </c>
      <c r="J2511" s="30">
        <f ca="1">_xlfn.BETA.INV(I2511,'Input Parameters'!$L$26,'Input Parameters'!$M$26,'Input Parameters'!$J$26,'Input Parameters'!$K$26)</f>
        <v>0.70152537916167068</v>
      </c>
      <c r="K2511" s="168">
        <f ca="1">('Input Parameters'!$E$27/'Input Parameters'!$E$38)^$J2511</f>
        <v>6.5253661618947072E-3</v>
      </c>
      <c r="L2511" s="69">
        <f ca="1">$H2511*$C2511*'Input Parameters'!$E$25*K2511</f>
        <v>1.3796163927688816</v>
      </c>
      <c r="M2511" s="24">
        <f t="shared" ca="1" si="367"/>
        <v>0.47165832709455302</v>
      </c>
      <c r="N2511" s="15">
        <f ca="1">_xlfn.NORM.INV(M2511,'Input Parameters'!$E$29,'Input Parameters'!$F$29)</f>
        <v>9.99928898097701E-2</v>
      </c>
      <c r="O2511" s="8">
        <f t="shared" ca="1" si="368"/>
        <v>0.49345821137395884</v>
      </c>
      <c r="P2511" s="30">
        <f ca="1">_xlfn.LOGNORM.INV(O2511,'Input Parameters'!$H$30,'Input Parameters'!$I$30)</f>
        <v>2.6625761881138388</v>
      </c>
      <c r="Q2511" s="10">
        <f t="shared" ca="1" si="369"/>
        <v>0.92336537209788083</v>
      </c>
      <c r="R2511" s="30">
        <f>IF('Input Parameters'!$E$32=0,0,_xlfn.BETA.INV(Q2511,'Input Parameters'!$L$32,'Input Parameters'!$M$32,'Input Parameters'!$J$32,'Input Parameters'!$K$32))</f>
        <v>0</v>
      </c>
      <c r="S2511" s="10">
        <f t="shared" ca="1" si="370"/>
        <v>5.9624289689158005E-2</v>
      </c>
      <c r="T2511" s="26">
        <f ca="1">_xlfn.LOGNORM.INV(S2511,'Input Parameters'!$H$34,'Input Parameters'!$I$34)</f>
        <v>41.51922962836484</v>
      </c>
      <c r="U2511" s="10">
        <f t="shared" ca="1" si="371"/>
        <v>0.17408376316252672</v>
      </c>
      <c r="V2511" s="30">
        <f ca="1">_xlfn.BETA.INV(U2511,'Input Parameters'!$L$36,'Input Parameters'!$M$36,'Input Parameters'!$J$36,'Input Parameters'!$K$36)</f>
        <v>0.45676755535336566</v>
      </c>
      <c r="W2511" s="2">
        <f ca="1">N2511+(P2511-N2511)*(1-ERF((T2511-R2511)/(2*SQRT(L2511*'Input Parameters'!$E$38))))</f>
        <v>0.13186238262290384</v>
      </c>
      <c r="X2511">
        <f t="shared" ca="1" si="372"/>
        <v>1</v>
      </c>
      <c r="Y2511" s="7"/>
    </row>
    <row r="2512" spans="1:25" ht="15" customHeight="1" x14ac:dyDescent="0.25">
      <c r="A2512" s="139">
        <v>2505</v>
      </c>
      <c r="B2512" s="10">
        <f t="shared" ca="1" si="363"/>
        <v>0.31168922908172925</v>
      </c>
      <c r="C2512" s="60">
        <f ca="1">_xlfn.NORM.INV(B2512,'Input Parameters'!$E$15,'Input Parameters'!$F$15)</f>
        <v>244.35454382836056</v>
      </c>
      <c r="D2512" s="10">
        <f t="shared" ca="1" si="364"/>
        <v>4.4033949574082798E-2</v>
      </c>
      <c r="E2512" s="62">
        <f ca="1">IF(_xlfn.NORM.INV(D2512,'Input Parameters'!$E$17,'Input Parameters'!$F$17)&lt;3500,3500,IF(_xlfn.NORM.INV(D2512,'Input Parameters'!$E$17,'Input Parameters'!$F$17)&gt;5500,5500,_xlfn.NORM.INV(D2512,'Input Parameters'!$E$17,'Input Parameters'!$F$17)))</f>
        <v>3606.0248409045325</v>
      </c>
      <c r="F2512" s="10">
        <f t="shared" ca="1" si="365"/>
        <v>3.9137987596918E-2</v>
      </c>
      <c r="G2512" s="64">
        <f ca="1">_xlfn.NORM.INV(F2512,'Input Parameters'!$E$20,'Input Parameters'!$F$20)</f>
        <v>270.85278701825877</v>
      </c>
      <c r="H2512" s="57">
        <f ca="1">EXP(E2512*(1/'Input Parameters'!$E$23-1/G2512))</f>
        <v>0.36666357164890828</v>
      </c>
      <c r="I2512" s="10">
        <f t="shared" ca="1" si="366"/>
        <v>0.68845941460275162</v>
      </c>
      <c r="J2512" s="30">
        <f ca="1">_xlfn.BETA.INV(I2512,'Input Parameters'!$L$26,'Input Parameters'!$M$26,'Input Parameters'!$J$26,'Input Parameters'!$K$26)</f>
        <v>0.73691069498473749</v>
      </c>
      <c r="K2512" s="168">
        <f ca="1">('Input Parameters'!$E$27/'Input Parameters'!$E$38)^$J2512</f>
        <v>5.0625856832011273E-3</v>
      </c>
      <c r="L2512" s="69">
        <f ca="1">$H2512*$C2512*'Input Parameters'!$E$25*K2512</f>
        <v>0.45358697016988719</v>
      </c>
      <c r="M2512" s="24">
        <f t="shared" ca="1" si="367"/>
        <v>0.36660718313704599</v>
      </c>
      <c r="N2512" s="15">
        <f ca="1">_xlfn.NORM.INV(M2512,'Input Parameters'!$E$29,'Input Parameters'!$F$29)</f>
        <v>9.996591471561056E-2</v>
      </c>
      <c r="O2512" s="8">
        <f t="shared" ca="1" si="368"/>
        <v>0.9233697469444847</v>
      </c>
      <c r="P2512" s="30">
        <f ca="1">_xlfn.LOGNORM.INV(O2512,'Input Parameters'!$H$30,'Input Parameters'!$I$30)</f>
        <v>5.2680045633417603</v>
      </c>
      <c r="Q2512" s="10">
        <f t="shared" ca="1" si="369"/>
        <v>0.26127449195082642</v>
      </c>
      <c r="R2512" s="30">
        <f>IF('Input Parameters'!$E$32=0,0,_xlfn.BETA.INV(Q2512,'Input Parameters'!$L$32,'Input Parameters'!$M$32,'Input Parameters'!$J$32,'Input Parameters'!$K$32))</f>
        <v>0</v>
      </c>
      <c r="S2512" s="10">
        <f t="shared" ca="1" si="370"/>
        <v>0.8850819494633132</v>
      </c>
      <c r="T2512" s="26">
        <f ca="1">_xlfn.LOGNORM.INV(S2512,'Input Parameters'!$H$34,'Input Parameters'!$I$34)</f>
        <v>58.537085783281412</v>
      </c>
      <c r="U2512" s="10">
        <f t="shared" ca="1" si="371"/>
        <v>0.65584669671681817</v>
      </c>
      <c r="V2512" s="30">
        <f ca="1">_xlfn.BETA.INV(U2512,'Input Parameters'!$L$36,'Input Parameters'!$M$36,'Input Parameters'!$J$36,'Input Parameters'!$K$36)</f>
        <v>0.64928809142644639</v>
      </c>
      <c r="W2512" s="2">
        <f ca="1">N2512+(P2512-N2512)*(1-ERF((T2512-R2512)/(2*SQRT(L2512*'Input Parameters'!$E$38))))</f>
        <v>9.9965918824669819E-2</v>
      </c>
      <c r="X2512">
        <f t="shared" ca="1" si="372"/>
        <v>1</v>
      </c>
      <c r="Y2512" s="7"/>
    </row>
    <row r="2513" spans="1:25" ht="15" customHeight="1" x14ac:dyDescent="0.25">
      <c r="A2513" s="139">
        <v>2506</v>
      </c>
      <c r="B2513" s="10">
        <f t="shared" ca="1" si="363"/>
        <v>2.2036600532903572E-2</v>
      </c>
      <c r="C2513" s="60">
        <f ca="1">_xlfn.NORM.INV(B2513,'Input Parameters'!$E$15,'Input Parameters'!$F$15)</f>
        <v>161.85445551144792</v>
      </c>
      <c r="D2513" s="10">
        <f t="shared" ca="1" si="364"/>
        <v>8.4136253207055756E-2</v>
      </c>
      <c r="E2513" s="62">
        <f ca="1">IF(_xlfn.NORM.INV(D2513,'Input Parameters'!$E$17,'Input Parameters'!$F$17)&lt;3500,3500,IF(_xlfn.NORM.INV(D2513,'Input Parameters'!$E$17,'Input Parameters'!$F$17)&gt;5500,5500,_xlfn.NORM.INV(D2513,'Input Parameters'!$E$17,'Input Parameters'!$F$17)))</f>
        <v>3835.5569094420071</v>
      </c>
      <c r="F2513" s="10">
        <f t="shared" ca="1" si="365"/>
        <v>0.17187924924615472</v>
      </c>
      <c r="G2513" s="64">
        <f ca="1">_xlfn.NORM.INV(F2513,'Input Parameters'!$E$20,'Input Parameters'!$F$20)</f>
        <v>276.30667395075682</v>
      </c>
      <c r="H2513" s="57">
        <f ca="1">EXP(E2513*(1/'Input Parameters'!$E$23-1/G2513))</f>
        <v>0.45491004029804305</v>
      </c>
      <c r="I2513" s="10">
        <f t="shared" ca="1" si="366"/>
        <v>0.87435961553336294</v>
      </c>
      <c r="J2513" s="30">
        <f ca="1">_xlfn.BETA.INV(I2513,'Input Parameters'!$L$26,'Input Parameters'!$M$26,'Input Parameters'!$J$26,'Input Parameters'!$K$26)</f>
        <v>0.82360466643053432</v>
      </c>
      <c r="K2513" s="168">
        <f ca="1">('Input Parameters'!$E$27/'Input Parameters'!$E$38)^$J2513</f>
        <v>2.7183346740887442E-3</v>
      </c>
      <c r="L2513" s="69">
        <f ca="1">$H2513*$C2513*'Input Parameters'!$E$25*K2513</f>
        <v>0.20014885326854093</v>
      </c>
      <c r="M2513" s="24">
        <f t="shared" ca="1" si="367"/>
        <v>0.78746719569260459</v>
      </c>
      <c r="N2513" s="15">
        <f ca="1">_xlfn.NORM.INV(M2513,'Input Parameters'!$E$29,'Input Parameters'!$F$29)</f>
        <v>0.10007976638134176</v>
      </c>
      <c r="O2513" s="8">
        <f t="shared" ca="1" si="368"/>
        <v>0.71995791514183816</v>
      </c>
      <c r="P2513" s="30">
        <f ca="1">_xlfn.LOGNORM.INV(O2513,'Input Parameters'!$H$30,'Input Parameters'!$I$30)</f>
        <v>3.5335553762429082</v>
      </c>
      <c r="Q2513" s="10">
        <f t="shared" ca="1" si="369"/>
        <v>0.69379401612640235</v>
      </c>
      <c r="R2513" s="30">
        <f>IF('Input Parameters'!$E$32=0,0,_xlfn.BETA.INV(Q2513,'Input Parameters'!$L$32,'Input Parameters'!$M$32,'Input Parameters'!$J$32,'Input Parameters'!$K$32))</f>
        <v>0</v>
      </c>
      <c r="S2513" s="10">
        <f t="shared" ca="1" si="370"/>
        <v>0.33954459230666323</v>
      </c>
      <c r="T2513" s="26">
        <f ca="1">_xlfn.LOGNORM.INV(S2513,'Input Parameters'!$H$34,'Input Parameters'!$I$34)</f>
        <v>47.876811368949511</v>
      </c>
      <c r="U2513" s="10">
        <f t="shared" ca="1" si="371"/>
        <v>0.62906615735954308</v>
      </c>
      <c r="V2513" s="30">
        <f ca="1">_xlfn.BETA.INV(U2513,'Input Parameters'!$L$36,'Input Parameters'!$M$36,'Input Parameters'!$J$36,'Input Parameters'!$K$36)</f>
        <v>0.63762114367163447</v>
      </c>
      <c r="W2513" s="2">
        <f ca="1">N2513+(P2513-N2513)*(1-ERF((T2513-R2513)/(2*SQRT(L2513*'Input Parameters'!$E$38))))</f>
        <v>0.1000797663814729</v>
      </c>
      <c r="X2513">
        <f t="shared" ca="1" si="372"/>
        <v>1</v>
      </c>
      <c r="Y2513" s="7"/>
    </row>
    <row r="2514" spans="1:25" ht="15" customHeight="1" x14ac:dyDescent="0.25">
      <c r="A2514" s="139">
        <v>2507</v>
      </c>
      <c r="B2514" s="10">
        <f t="shared" ca="1" si="363"/>
        <v>0.6153114268219616</v>
      </c>
      <c r="C2514" s="60">
        <f ca="1">_xlfn.NORM.INV(B2514,'Input Parameters'!$E$15,'Input Parameters'!$F$15)</f>
        <v>286.85615913848989</v>
      </c>
      <c r="D2514" s="10">
        <f t="shared" ca="1" si="364"/>
        <v>0.62451622160725551</v>
      </c>
      <c r="E2514" s="62">
        <f ca="1">IF(_xlfn.NORM.INV(D2514,'Input Parameters'!$E$17,'Input Parameters'!$F$17)&lt;3500,3500,IF(_xlfn.NORM.INV(D2514,'Input Parameters'!$E$17,'Input Parameters'!$F$17)&gt;5500,5500,_xlfn.NORM.INV(D2514,'Input Parameters'!$E$17,'Input Parameters'!$F$17)))</f>
        <v>5022.1546739726009</v>
      </c>
      <c r="F2514" s="10">
        <f t="shared" ca="1" si="365"/>
        <v>0.24272732696808996</v>
      </c>
      <c r="G2514" s="64">
        <f ca="1">_xlfn.NORM.INV(F2514,'Input Parameters'!$E$20,'Input Parameters'!$F$20)</f>
        <v>277.97637209510685</v>
      </c>
      <c r="H2514" s="57">
        <f ca="1">EXP(E2514*(1/'Input Parameters'!$E$23-1/G2514))</f>
        <v>0.39766137277679692</v>
      </c>
      <c r="I2514" s="10">
        <f t="shared" ca="1" si="366"/>
        <v>0.26961378725318375</v>
      </c>
      <c r="J2514" s="30">
        <f ca="1">_xlfn.BETA.INV(I2514,'Input Parameters'!$L$26,'Input Parameters'!$M$26,'Input Parameters'!$J$26,'Input Parameters'!$K$26)</f>
        <v>0.55894250981520011</v>
      </c>
      <c r="K2514" s="168">
        <f ca="1">('Input Parameters'!$E$27/'Input Parameters'!$E$38)^$J2514</f>
        <v>1.8145949676826034E-2</v>
      </c>
      <c r="L2514" s="69">
        <f ca="1">$H2514*$C2514*'Input Parameters'!$E$25*K2514</f>
        <v>2.0699377677879078</v>
      </c>
      <c r="M2514" s="24">
        <f t="shared" ca="1" si="367"/>
        <v>0.53101758143147804</v>
      </c>
      <c r="N2514" s="15">
        <f ca="1">_xlfn.NORM.INV(M2514,'Input Parameters'!$E$29,'Input Parameters'!$F$29)</f>
        <v>0.10000778280453573</v>
      </c>
      <c r="O2514" s="8">
        <f t="shared" ca="1" si="368"/>
        <v>0.83509473091807884</v>
      </c>
      <c r="P2514" s="30">
        <f ca="1">_xlfn.LOGNORM.INV(O2514,'Input Parameters'!$H$30,'Input Parameters'!$I$30)</f>
        <v>4.2519318747601629</v>
      </c>
      <c r="Q2514" s="10">
        <f t="shared" ca="1" si="369"/>
        <v>0.21221249846018686</v>
      </c>
      <c r="R2514" s="30">
        <f>IF('Input Parameters'!$E$32=0,0,_xlfn.BETA.INV(Q2514,'Input Parameters'!$L$32,'Input Parameters'!$M$32,'Input Parameters'!$J$32,'Input Parameters'!$K$32))</f>
        <v>0</v>
      </c>
      <c r="S2514" s="10">
        <f t="shared" ca="1" si="370"/>
        <v>0.12904879221527477</v>
      </c>
      <c r="T2514" s="26">
        <f ca="1">_xlfn.LOGNORM.INV(S2514,'Input Parameters'!$H$34,'Input Parameters'!$I$34)</f>
        <v>43.786670836796432</v>
      </c>
      <c r="U2514" s="10">
        <f t="shared" ca="1" si="371"/>
        <v>0.27328969190414698</v>
      </c>
      <c r="V2514" s="30">
        <f ca="1">_xlfn.BETA.INV(U2514,'Input Parameters'!$L$36,'Input Parameters'!$M$36,'Input Parameters'!$J$36,'Input Parameters'!$K$36)</f>
        <v>0.49962420227430804</v>
      </c>
      <c r="W2514" s="2">
        <f ca="1">N2514+(P2514-N2514)*(1-ERF((T2514-R2514)/(2*SQRT(L2514*'Input Parameters'!$E$38))))</f>
        <v>0.23035746485287834</v>
      </c>
      <c r="X2514">
        <f t="shared" ca="1" si="372"/>
        <v>1</v>
      </c>
      <c r="Y2514" s="7"/>
    </row>
    <row r="2515" spans="1:25" ht="15" customHeight="1" x14ac:dyDescent="0.25">
      <c r="A2515" s="139">
        <v>2508</v>
      </c>
      <c r="B2515" s="10">
        <f t="shared" ca="1" si="363"/>
        <v>0.44082781794905279</v>
      </c>
      <c r="C2515" s="60">
        <f ca="1">_xlfn.NORM.INV(B2515,'Input Parameters'!$E$15,'Input Parameters'!$F$15)</f>
        <v>262.89938288977788</v>
      </c>
      <c r="D2515" s="10">
        <f t="shared" ca="1" si="364"/>
        <v>0.13504989448990978</v>
      </c>
      <c r="E2515" s="62">
        <f ca="1">IF(_xlfn.NORM.INV(D2515,'Input Parameters'!$E$17,'Input Parameters'!$F$17)&lt;3500,3500,IF(_xlfn.NORM.INV(D2515,'Input Parameters'!$E$17,'Input Parameters'!$F$17)&gt;5500,5500,_xlfn.NORM.INV(D2515,'Input Parameters'!$E$17,'Input Parameters'!$F$17)))</f>
        <v>4028.0170524072246</v>
      </c>
      <c r="F2515" s="10">
        <f t="shared" ca="1" si="365"/>
        <v>0.79816172398651597</v>
      </c>
      <c r="G2515" s="64">
        <f ca="1">_xlfn.NORM.INV(F2515,'Input Parameters'!$E$20,'Input Parameters'!$F$20)</f>
        <v>288.24498976234167</v>
      </c>
      <c r="H2515" s="57">
        <f ca="1">EXP(E2515*(1/'Input Parameters'!$E$23-1/G2515))</f>
        <v>0.79979885565785569</v>
      </c>
      <c r="I2515" s="10">
        <f t="shared" ca="1" si="366"/>
        <v>0.28064087822058659</v>
      </c>
      <c r="J2515" s="30">
        <f ca="1">_xlfn.BETA.INV(I2515,'Input Parameters'!$L$26,'Input Parameters'!$M$26,'Input Parameters'!$J$26,'Input Parameters'!$K$26)</f>
        <v>0.56458997369324859</v>
      </c>
      <c r="K2515" s="168">
        <f ca="1">('Input Parameters'!$E$27/'Input Parameters'!$E$38)^$J2515</f>
        <v>1.7425558102019539E-2</v>
      </c>
      <c r="L2515" s="69">
        <f ca="1">$H2515*$C2515*'Input Parameters'!$E$25*K2515</f>
        <v>3.6640133011062663</v>
      </c>
      <c r="M2515" s="24">
        <f t="shared" ca="1" si="367"/>
        <v>8.9255193596063931E-3</v>
      </c>
      <c r="N2515" s="15">
        <f ca="1">_xlfn.NORM.INV(M2515,'Input Parameters'!$E$29,'Input Parameters'!$F$29)</f>
        <v>9.9763130647606363E-2</v>
      </c>
      <c r="O2515" s="8">
        <f t="shared" ca="1" si="368"/>
        <v>0.51437208308543048</v>
      </c>
      <c r="P2515" s="30">
        <f ca="1">_xlfn.LOGNORM.INV(O2515,'Input Parameters'!$H$30,'Input Parameters'!$I$30)</f>
        <v>2.729345763340207</v>
      </c>
      <c r="Q2515" s="10">
        <f t="shared" ca="1" si="369"/>
        <v>0.12882603597069675</v>
      </c>
      <c r="R2515" s="30">
        <f>IF('Input Parameters'!$E$32=0,0,_xlfn.BETA.INV(Q2515,'Input Parameters'!$L$32,'Input Parameters'!$M$32,'Input Parameters'!$J$32,'Input Parameters'!$K$32))</f>
        <v>0</v>
      </c>
      <c r="S2515" s="10">
        <f t="shared" ca="1" si="370"/>
        <v>4.5701547753785321E-2</v>
      </c>
      <c r="T2515" s="26">
        <f ca="1">_xlfn.LOGNORM.INV(S2515,'Input Parameters'!$H$34,'Input Parameters'!$I$34)</f>
        <v>40.852021288148862</v>
      </c>
      <c r="U2515" s="10">
        <f t="shared" ca="1" si="371"/>
        <v>0.37860145280500501</v>
      </c>
      <c r="V2515" s="30">
        <f ca="1">_xlfn.BETA.INV(U2515,'Input Parameters'!$L$36,'Input Parameters'!$M$36,'Input Parameters'!$J$36,'Input Parameters'!$K$36)</f>
        <v>0.54022639924260052</v>
      </c>
      <c r="W2515" s="2">
        <f ca="1">N2515+(P2515-N2515)*(1-ERF((T2515-R2515)/(2*SQRT(L2515*'Input Parameters'!$E$38))))</f>
        <v>0.44495223826407526</v>
      </c>
      <c r="X2515">
        <f t="shared" ca="1" si="372"/>
        <v>1</v>
      </c>
      <c r="Y2515" s="7"/>
    </row>
    <row r="2516" spans="1:25" ht="15" customHeight="1" x14ac:dyDescent="0.25">
      <c r="A2516" s="139">
        <v>2509</v>
      </c>
      <c r="B2516" s="10">
        <f t="shared" ca="1" si="363"/>
        <v>0.94608635744265912</v>
      </c>
      <c r="C2516" s="60">
        <f ca="1">_xlfn.NORM.INV(B2516,'Input Parameters'!$E$15,'Input Parameters'!$F$15)</f>
        <v>358.11220481459065</v>
      </c>
      <c r="D2516" s="10">
        <f t="shared" ca="1" si="364"/>
        <v>0.44662929687288955</v>
      </c>
      <c r="E2516" s="62">
        <f ca="1">IF(_xlfn.NORM.INV(D2516,'Input Parameters'!$E$17,'Input Parameters'!$F$17)&lt;3500,3500,IF(_xlfn.NORM.INV(D2516,'Input Parameters'!$E$17,'Input Parameters'!$F$17)&gt;5500,5500,_xlfn.NORM.INV(D2516,'Input Parameters'!$E$17,'Input Parameters'!$F$17)))</f>
        <v>4706.0725421397219</v>
      </c>
      <c r="F2516" s="10">
        <f t="shared" ca="1" si="365"/>
        <v>0.61041604528985649</v>
      </c>
      <c r="G2516" s="64">
        <f ca="1">_xlfn.NORM.INV(F2516,'Input Parameters'!$E$20,'Input Parameters'!$F$20)</f>
        <v>284.52870382281276</v>
      </c>
      <c r="H2516" s="57">
        <f ca="1">EXP(E2516*(1/'Input Parameters'!$E$23-1/G2516))</f>
        <v>0.62235433596240097</v>
      </c>
      <c r="I2516" s="10">
        <f t="shared" ca="1" si="366"/>
        <v>0.41960805046167038</v>
      </c>
      <c r="J2516" s="30">
        <f ca="1">_xlfn.BETA.INV(I2516,'Input Parameters'!$L$26,'Input Parameters'!$M$26,'Input Parameters'!$J$26,'Input Parameters'!$K$26)</f>
        <v>0.62827644331608534</v>
      </c>
      <c r="K2516" s="168">
        <f ca="1">('Input Parameters'!$E$27/'Input Parameters'!$E$38)^$J2516</f>
        <v>1.1035456700173998E-2</v>
      </c>
      <c r="L2516" s="69">
        <f ca="1">$H2516*$C2516*'Input Parameters'!$E$25*K2516</f>
        <v>2.4595018476148351</v>
      </c>
      <c r="M2516" s="24">
        <f t="shared" ca="1" si="367"/>
        <v>0.87366436126180824</v>
      </c>
      <c r="N2516" s="15">
        <f ca="1">_xlfn.NORM.INV(M2516,'Input Parameters'!$E$29,'Input Parameters'!$F$29)</f>
        <v>0.10011438851328311</v>
      </c>
      <c r="O2516" s="8">
        <f t="shared" ca="1" si="368"/>
        <v>2.5638530044088115E-2</v>
      </c>
      <c r="P2516" s="30">
        <f ca="1">_xlfn.LOGNORM.INV(O2516,'Input Parameters'!$H$30,'Input Parameters'!$I$30)</f>
        <v>1.0685449066745376</v>
      </c>
      <c r="Q2516" s="10">
        <f t="shared" ca="1" si="369"/>
        <v>0.42223925411987862</v>
      </c>
      <c r="R2516" s="30">
        <f>IF('Input Parameters'!$E$32=0,0,_xlfn.BETA.INV(Q2516,'Input Parameters'!$L$32,'Input Parameters'!$M$32,'Input Parameters'!$J$32,'Input Parameters'!$K$32))</f>
        <v>0</v>
      </c>
      <c r="S2516" s="10">
        <f t="shared" ca="1" si="370"/>
        <v>0.97292854072811663</v>
      </c>
      <c r="T2516" s="26">
        <f ca="1">_xlfn.LOGNORM.INV(S2516,'Input Parameters'!$H$34,'Input Parameters'!$I$34)</f>
        <v>64.066607380747726</v>
      </c>
      <c r="U2516" s="10">
        <f t="shared" ca="1" si="371"/>
        <v>0.64456014328256372</v>
      </c>
      <c r="V2516" s="30">
        <f ca="1">_xlfn.BETA.INV(U2516,'Input Parameters'!$L$36,'Input Parameters'!$M$36,'Input Parameters'!$J$36,'Input Parameters'!$K$36)</f>
        <v>0.64431703173793209</v>
      </c>
      <c r="W2516" s="2">
        <f ca="1">N2516+(P2516-N2516)*(1-ERF((T2516-R2516)/(2*SQRT(L2516*'Input Parameters'!$E$38))))</f>
        <v>0.10386138127307447</v>
      </c>
      <c r="X2516">
        <f t="shared" ca="1" si="372"/>
        <v>1</v>
      </c>
      <c r="Y2516" s="7"/>
    </row>
    <row r="2517" spans="1:25" ht="15" customHeight="1" x14ac:dyDescent="0.25">
      <c r="A2517" s="139">
        <v>2510</v>
      </c>
      <c r="B2517" s="10">
        <f t="shared" ca="1" si="363"/>
        <v>0.23625990096922045</v>
      </c>
      <c r="C2517" s="60">
        <f ca="1">_xlfn.NORM.INV(B2517,'Input Parameters'!$E$15,'Input Parameters'!$F$15)</f>
        <v>232.03543407940828</v>
      </c>
      <c r="D2517" s="10">
        <f t="shared" ca="1" si="364"/>
        <v>0.33806595264677375</v>
      </c>
      <c r="E2517" s="62">
        <f ca="1">IF(_xlfn.NORM.INV(D2517,'Input Parameters'!$E$17,'Input Parameters'!$F$17)&lt;3500,3500,IF(_xlfn.NORM.INV(D2517,'Input Parameters'!$E$17,'Input Parameters'!$F$17)&gt;5500,5500,_xlfn.NORM.INV(D2517,'Input Parameters'!$E$17,'Input Parameters'!$F$17)))</f>
        <v>4507.5769089492642</v>
      </c>
      <c r="F2517" s="10">
        <f t="shared" ca="1" si="365"/>
        <v>0.6369761958343787</v>
      </c>
      <c r="G2517" s="64">
        <f ca="1">_xlfn.NORM.INV(F2517,'Input Parameters'!$E$20,'Input Parameters'!$F$20)</f>
        <v>284.99759890878653</v>
      </c>
      <c r="H2517" s="57">
        <f ca="1">EXP(E2517*(1/'Input Parameters'!$E$23-1/G2517))</f>
        <v>0.65169538901868318</v>
      </c>
      <c r="I2517" s="10">
        <f t="shared" ca="1" si="366"/>
        <v>0.69112344275484094</v>
      </c>
      <c r="J2517" s="30">
        <f ca="1">_xlfn.BETA.INV(I2517,'Input Parameters'!$L$26,'Input Parameters'!$M$26,'Input Parameters'!$J$26,'Input Parameters'!$K$26)</f>
        <v>0.73800781082191547</v>
      </c>
      <c r="K2517" s="168">
        <f ca="1">('Input Parameters'!$E$27/'Input Parameters'!$E$38)^$J2517</f>
        <v>5.0229013222982356E-3</v>
      </c>
      <c r="L2517" s="69">
        <f ca="1">$H2517*$C2517*'Input Parameters'!$E$25*K2517</f>
        <v>0.75954516842046127</v>
      </c>
      <c r="M2517" s="24">
        <f t="shared" ca="1" si="367"/>
        <v>0.47275268568347595</v>
      </c>
      <c r="N2517" s="15">
        <f ca="1">_xlfn.NORM.INV(M2517,'Input Parameters'!$E$29,'Input Parameters'!$F$29)</f>
        <v>9.9993164792525291E-2</v>
      </c>
      <c r="O2517" s="8">
        <f t="shared" ca="1" si="368"/>
        <v>0.72447243536784822</v>
      </c>
      <c r="P2517" s="30">
        <f ca="1">_xlfn.LOGNORM.INV(O2517,'Input Parameters'!$H$30,'Input Parameters'!$I$30)</f>
        <v>3.5560996946490318</v>
      </c>
      <c r="Q2517" s="10">
        <f t="shared" ca="1" si="369"/>
        <v>0.64329520646923122</v>
      </c>
      <c r="R2517" s="30">
        <f>IF('Input Parameters'!$E$32=0,0,_xlfn.BETA.INV(Q2517,'Input Parameters'!$L$32,'Input Parameters'!$M$32,'Input Parameters'!$J$32,'Input Parameters'!$K$32))</f>
        <v>0</v>
      </c>
      <c r="S2517" s="10">
        <f t="shared" ca="1" si="370"/>
        <v>0.67408705420628146</v>
      </c>
      <c r="T2517" s="26">
        <f ca="1">_xlfn.LOGNORM.INV(S2517,'Input Parameters'!$H$34,'Input Parameters'!$I$34)</f>
        <v>53.320942230484988</v>
      </c>
      <c r="U2517" s="10">
        <f t="shared" ca="1" si="371"/>
        <v>0.87672352059865866</v>
      </c>
      <c r="V2517" s="30">
        <f ca="1">_xlfn.BETA.INV(U2517,'Input Parameters'!$L$36,'Input Parameters'!$M$36,'Input Parameters'!$J$36,'Input Parameters'!$K$36)</f>
        <v>0.77987163257288605</v>
      </c>
      <c r="W2517" s="2">
        <f ca="1">N2517+(P2517-N2517)*(1-ERF((T2517-R2517)/(2*SQRT(L2517*'Input Parameters'!$E$38))))</f>
        <v>0.10004559657508634</v>
      </c>
      <c r="X2517">
        <f t="shared" ca="1" si="372"/>
        <v>1</v>
      </c>
      <c r="Y2517" s="7"/>
    </row>
    <row r="2518" spans="1:25" ht="15" customHeight="1" x14ac:dyDescent="0.25">
      <c r="A2518" s="139">
        <v>2511</v>
      </c>
      <c r="B2518" s="10">
        <f t="shared" ca="1" si="363"/>
        <v>0.95949951395484312</v>
      </c>
      <c r="C2518" s="60">
        <f ca="1">_xlfn.NORM.INV(B2518,'Input Parameters'!$E$15,'Input Parameters'!$F$15)</f>
        <v>365.52973976661792</v>
      </c>
      <c r="D2518" s="10">
        <f t="shared" ca="1" si="364"/>
        <v>0.96295409240179863</v>
      </c>
      <c r="E2518" s="62">
        <f ca="1">IF(_xlfn.NORM.INV(D2518,'Input Parameters'!$E$17,'Input Parameters'!$F$17)&lt;3500,3500,IF(_xlfn.NORM.INV(D2518,'Input Parameters'!$E$17,'Input Parameters'!$F$17)&gt;5500,5500,_xlfn.NORM.INV(D2518,'Input Parameters'!$E$17,'Input Parameters'!$F$17)))</f>
        <v>5500</v>
      </c>
      <c r="F2518" s="10">
        <f t="shared" ca="1" si="365"/>
        <v>0.72693999831086276</v>
      </c>
      <c r="G2518" s="64">
        <f ca="1">_xlfn.NORM.INV(F2518,'Input Parameters'!$E$20,'Input Parameters'!$F$20)</f>
        <v>286.69401531478672</v>
      </c>
      <c r="H2518" s="57">
        <f ca="1">EXP(E2518*(1/'Input Parameters'!$E$23-1/G2518))</f>
        <v>0.6648079293937893</v>
      </c>
      <c r="I2518" s="10">
        <f t="shared" ca="1" si="366"/>
        <v>0.21580902435400395</v>
      </c>
      <c r="J2518" s="30">
        <f ca="1">_xlfn.BETA.INV(I2518,'Input Parameters'!$L$26,'Input Parameters'!$M$26,'Input Parameters'!$J$26,'Input Parameters'!$K$26)</f>
        <v>0.52936312586188183</v>
      </c>
      <c r="K2518" s="168">
        <f ca="1">('Input Parameters'!$E$27/'Input Parameters'!$E$38)^$J2518</f>
        <v>2.2434972222805206E-2</v>
      </c>
      <c r="L2518" s="69">
        <f ca="1">$H2518*$C2518*'Input Parameters'!$E$25*K2518</f>
        <v>5.4518568525197582</v>
      </c>
      <c r="M2518" s="24">
        <f t="shared" ca="1" si="367"/>
        <v>4.6140134178634051E-2</v>
      </c>
      <c r="N2518" s="15">
        <f ca="1">_xlfn.NORM.INV(M2518,'Input Parameters'!$E$29,'Input Parameters'!$F$29)</f>
        <v>9.9831650997279142E-2</v>
      </c>
      <c r="O2518" s="8">
        <f t="shared" ca="1" si="368"/>
        <v>0.53724773009350235</v>
      </c>
      <c r="P2518" s="30">
        <f ca="1">_xlfn.LOGNORM.INV(O2518,'Input Parameters'!$H$30,'Input Parameters'!$I$30)</f>
        <v>2.8044548962800033</v>
      </c>
      <c r="Q2518" s="10">
        <f t="shared" ca="1" si="369"/>
        <v>0.55451456050338821</v>
      </c>
      <c r="R2518" s="30">
        <f>IF('Input Parameters'!$E$32=0,0,_xlfn.BETA.INV(Q2518,'Input Parameters'!$L$32,'Input Parameters'!$M$32,'Input Parameters'!$J$32,'Input Parameters'!$K$32))</f>
        <v>0</v>
      </c>
      <c r="S2518" s="10">
        <f t="shared" ca="1" si="370"/>
        <v>0.84483854031716721</v>
      </c>
      <c r="T2518" s="26">
        <f ca="1">_xlfn.LOGNORM.INV(S2518,'Input Parameters'!$H$34,'Input Parameters'!$I$34)</f>
        <v>57.195264853822593</v>
      </c>
      <c r="U2518" s="10">
        <f t="shared" ca="1" si="371"/>
        <v>0.71811577102034407</v>
      </c>
      <c r="V2518" s="30">
        <f ca="1">_xlfn.BETA.INV(U2518,'Input Parameters'!$L$36,'Input Parameters'!$M$36,'Input Parameters'!$J$36,'Input Parameters'!$K$36)</f>
        <v>0.67847323359272393</v>
      </c>
      <c r="W2518" s="2">
        <f ca="1">N2518+(P2518-N2518)*(1-ERF((T2518-R2518)/(2*SQRT(L2518*'Input Parameters'!$E$38))))</f>
        <v>0.32500731658876414</v>
      </c>
      <c r="X2518">
        <f t="shared" ca="1" si="372"/>
        <v>1</v>
      </c>
      <c r="Y2518" s="7"/>
    </row>
    <row r="2519" spans="1:25" ht="15" customHeight="1" x14ac:dyDescent="0.25">
      <c r="A2519" s="139">
        <v>2512</v>
      </c>
      <c r="B2519" s="10">
        <f t="shared" ca="1" si="363"/>
        <v>0.41735077076892557</v>
      </c>
      <c r="C2519" s="60">
        <f ca="1">_xlfn.NORM.INV(B2519,'Input Parameters'!$E$15,'Input Parameters'!$F$15)</f>
        <v>259.65835502670353</v>
      </c>
      <c r="D2519" s="10">
        <f t="shared" ca="1" si="364"/>
        <v>4.7886142737323723E-2</v>
      </c>
      <c r="E2519" s="62">
        <f ca="1">IF(_xlfn.NORM.INV(D2519,'Input Parameters'!$E$17,'Input Parameters'!$F$17)&lt;3500,3500,IF(_xlfn.NORM.INV(D2519,'Input Parameters'!$E$17,'Input Parameters'!$F$17)&gt;5500,5500,_xlfn.NORM.INV(D2519,'Input Parameters'!$E$17,'Input Parameters'!$F$17)))</f>
        <v>3634.0068507554433</v>
      </c>
      <c r="F2519" s="10">
        <f t="shared" ca="1" si="365"/>
        <v>0.92799190007230214</v>
      </c>
      <c r="G2519" s="64">
        <f ca="1">_xlfn.NORM.INV(F2519,'Input Parameters'!$E$20,'Input Parameters'!$F$20)</f>
        <v>292.43868148377919</v>
      </c>
      <c r="H2519" s="57">
        <f ca="1">EXP(E2519*(1/'Input Parameters'!$E$23-1/G2519))</f>
        <v>0.97946536108130544</v>
      </c>
      <c r="I2519" s="10">
        <f t="shared" ca="1" si="366"/>
        <v>0.31851565664719628</v>
      </c>
      <c r="J2519" s="30">
        <f ca="1">_xlfn.BETA.INV(I2519,'Input Parameters'!$L$26,'Input Parameters'!$M$26,'Input Parameters'!$J$26,'Input Parameters'!$K$26)</f>
        <v>0.58316271778847284</v>
      </c>
      <c r="K2519" s="168">
        <f ca="1">('Input Parameters'!$E$27/'Input Parameters'!$E$38)^$J2519</f>
        <v>1.5252070286387047E-2</v>
      </c>
      <c r="L2519" s="69">
        <f ca="1">$H2519*$C2519*'Input Parameters'!$E$25*K2519</f>
        <v>3.8790035864863386</v>
      </c>
      <c r="M2519" s="24">
        <f t="shared" ca="1" si="367"/>
        <v>0.28061543494679042</v>
      </c>
      <c r="N2519" s="15">
        <f ca="1">_xlfn.NORM.INV(M2519,'Input Parameters'!$E$29,'Input Parameters'!$F$29)</f>
        <v>9.9941898578020508E-2</v>
      </c>
      <c r="O2519" s="8">
        <f t="shared" ca="1" si="368"/>
        <v>0.56882433366035445</v>
      </c>
      <c r="P2519" s="30">
        <f ca="1">_xlfn.LOGNORM.INV(O2519,'Input Parameters'!$H$30,'Input Parameters'!$I$30)</f>
        <v>2.912298791711645</v>
      </c>
      <c r="Q2519" s="10">
        <f t="shared" ca="1" si="369"/>
        <v>0.57540710169135989</v>
      </c>
      <c r="R2519" s="30">
        <f>IF('Input Parameters'!$E$32=0,0,_xlfn.BETA.INV(Q2519,'Input Parameters'!$L$32,'Input Parameters'!$M$32,'Input Parameters'!$J$32,'Input Parameters'!$K$32))</f>
        <v>0</v>
      </c>
      <c r="S2519" s="10">
        <f t="shared" ca="1" si="370"/>
        <v>0.55465030033894114</v>
      </c>
      <c r="T2519" s="26">
        <f ca="1">_xlfn.LOGNORM.INV(S2519,'Input Parameters'!$H$34,'Input Parameters'!$I$34)</f>
        <v>51.277657600845004</v>
      </c>
      <c r="U2519" s="10">
        <f t="shared" ca="1" si="371"/>
        <v>0.3626843234776721</v>
      </c>
      <c r="V2519" s="30">
        <f ca="1">_xlfn.BETA.INV(U2519,'Input Parameters'!$L$36,'Input Parameters'!$M$36,'Input Parameters'!$J$36,'Input Parameters'!$K$36)</f>
        <v>0.53423166305989545</v>
      </c>
      <c r="W2519" s="2">
        <f ca="1">N2519+(P2519-N2519)*(1-ERF((T2519-R2519)/(2*SQRT(L2519*'Input Parameters'!$E$38))))</f>
        <v>0.28449436241430659</v>
      </c>
      <c r="X2519">
        <f t="shared" ca="1" si="372"/>
        <v>1</v>
      </c>
      <c r="Y2519" s="7"/>
    </row>
    <row r="2520" spans="1:25" ht="15" customHeight="1" x14ac:dyDescent="0.25">
      <c r="A2520" s="139">
        <v>2513</v>
      </c>
      <c r="B2520" s="10">
        <f t="shared" ca="1" si="363"/>
        <v>0.70284401255238105</v>
      </c>
      <c r="C2520" s="60">
        <f ca="1">_xlfn.NORM.INV(B2520,'Input Parameters'!$E$15,'Input Parameters'!$F$15)</f>
        <v>299.83051086929714</v>
      </c>
      <c r="D2520" s="10">
        <f t="shared" ca="1" si="364"/>
        <v>0.97079767598785438</v>
      </c>
      <c r="E2520" s="62">
        <f ca="1">IF(_xlfn.NORM.INV(D2520,'Input Parameters'!$E$17,'Input Parameters'!$F$17)&lt;3500,3500,IF(_xlfn.NORM.INV(D2520,'Input Parameters'!$E$17,'Input Parameters'!$F$17)&gt;5500,5500,_xlfn.NORM.INV(D2520,'Input Parameters'!$E$17,'Input Parameters'!$F$17)))</f>
        <v>5500</v>
      </c>
      <c r="F2520" s="10">
        <f t="shared" ca="1" si="365"/>
        <v>1.0068856742498022E-2</v>
      </c>
      <c r="G2520" s="64">
        <f ca="1">_xlfn.NORM.INV(F2520,'Input Parameters'!$E$20,'Input Parameters'!$F$20)</f>
        <v>267.08072713769928</v>
      </c>
      <c r="H2520" s="57">
        <f ca="1">EXP(E2520*(1/'Input Parameters'!$E$23-1/G2520))</f>
        <v>0.16250191812839301</v>
      </c>
      <c r="I2520" s="10">
        <f t="shared" ca="1" si="366"/>
        <v>7.3146180823642326E-2</v>
      </c>
      <c r="J2520" s="30">
        <f ca="1">_xlfn.BETA.INV(I2520,'Input Parameters'!$L$26,'Input Parameters'!$M$26,'Input Parameters'!$J$26,'Input Parameters'!$K$26)</f>
        <v>0.41587219819626031</v>
      </c>
      <c r="K2520" s="168">
        <f ca="1">('Input Parameters'!$E$27/'Input Parameters'!$E$38)^$J2520</f>
        <v>5.0637586746331405E-2</v>
      </c>
      <c r="L2520" s="69">
        <f ca="1">$H2520*$C2520*'Input Parameters'!$E$25*K2520</f>
        <v>2.4672168166483868</v>
      </c>
      <c r="M2520" s="24">
        <f t="shared" ca="1" si="367"/>
        <v>0.42655476028643136</v>
      </c>
      <c r="N2520" s="15">
        <f ca="1">_xlfn.NORM.INV(M2520,'Input Parameters'!$E$29,'Input Parameters'!$F$29)</f>
        <v>9.9981484762267578E-2</v>
      </c>
      <c r="O2520" s="8">
        <f t="shared" ca="1" si="368"/>
        <v>0.60595302910385229</v>
      </c>
      <c r="P2520" s="30">
        <f ca="1">_xlfn.LOGNORM.INV(O2520,'Input Parameters'!$H$30,'Input Parameters'!$I$30)</f>
        <v>3.0465509064002725</v>
      </c>
      <c r="Q2520" s="10">
        <f t="shared" ca="1" si="369"/>
        <v>0.78851010152792567</v>
      </c>
      <c r="R2520" s="30">
        <f>IF('Input Parameters'!$E$32=0,0,_xlfn.BETA.INV(Q2520,'Input Parameters'!$L$32,'Input Parameters'!$M$32,'Input Parameters'!$J$32,'Input Parameters'!$K$32))</f>
        <v>0</v>
      </c>
      <c r="S2520" s="10">
        <f t="shared" ca="1" si="370"/>
        <v>0.96586115564652542</v>
      </c>
      <c r="T2520" s="26">
        <f ca="1">_xlfn.LOGNORM.INV(S2520,'Input Parameters'!$H$34,'Input Parameters'!$I$34)</f>
        <v>63.253958686916413</v>
      </c>
      <c r="U2520" s="10">
        <f t="shared" ca="1" si="371"/>
        <v>0.13121170466173748</v>
      </c>
      <c r="V2520" s="30">
        <f ca="1">_xlfn.BETA.INV(U2520,'Input Parameters'!$L$36,'Input Parameters'!$M$36,'Input Parameters'!$J$36,'Input Parameters'!$K$36)</f>
        <v>0.43504190637967499</v>
      </c>
      <c r="W2520" s="2">
        <f ca="1">N2520+(P2520-N2520)*(1-ERF((T2520-R2520)/(2*SQRT(L2520*'Input Parameters'!$E$38))))</f>
        <v>0.11296385275525299</v>
      </c>
      <c r="X2520">
        <f t="shared" ca="1" si="372"/>
        <v>1</v>
      </c>
      <c r="Y2520" s="7"/>
    </row>
    <row r="2521" spans="1:25" ht="15" customHeight="1" x14ac:dyDescent="0.25">
      <c r="A2521" s="139">
        <v>2514</v>
      </c>
      <c r="B2521" s="10">
        <f t="shared" ca="1" si="363"/>
        <v>0.7177959010830981</v>
      </c>
      <c r="C2521" s="60">
        <f ca="1">_xlfn.NORM.INV(B2521,'Input Parameters'!$E$15,'Input Parameters'!$F$15)</f>
        <v>302.19921828287607</v>
      </c>
      <c r="D2521" s="10">
        <f t="shared" ca="1" si="364"/>
        <v>0.89670704064512408</v>
      </c>
      <c r="E2521" s="62">
        <f ca="1">IF(_xlfn.NORM.INV(D2521,'Input Parameters'!$E$17,'Input Parameters'!$F$17)&lt;3500,3500,IF(_xlfn.NORM.INV(D2521,'Input Parameters'!$E$17,'Input Parameters'!$F$17)&gt;5500,5500,_xlfn.NORM.INV(D2521,'Input Parameters'!$E$17,'Input Parameters'!$F$17)))</f>
        <v>5500</v>
      </c>
      <c r="F2521" s="10">
        <f t="shared" ca="1" si="365"/>
        <v>0.28195726040815694</v>
      </c>
      <c r="G2521" s="64">
        <f ca="1">_xlfn.NORM.INV(F2521,'Input Parameters'!$E$20,'Input Parameters'!$F$20)</f>
        <v>278.7838526919644</v>
      </c>
      <c r="H2521" s="57">
        <f ca="1">EXP(E2521*(1/'Input Parameters'!$E$23-1/G2521))</f>
        <v>0.38574197483899203</v>
      </c>
      <c r="I2521" s="10">
        <f t="shared" ca="1" si="366"/>
        <v>0.83207598665310345</v>
      </c>
      <c r="J2521" s="30">
        <f ca="1">_xlfn.BETA.INV(I2521,'Input Parameters'!$L$26,'Input Parameters'!$M$26,'Input Parameters'!$J$26,'Input Parameters'!$K$26)</f>
        <v>0.80102887305440984</v>
      </c>
      <c r="K2521" s="168">
        <f ca="1">('Input Parameters'!$E$27/'Input Parameters'!$E$38)^$J2521</f>
        <v>3.196179348376068E-3</v>
      </c>
      <c r="L2521" s="69">
        <f ca="1">$H2521*$C2521*'Input Parameters'!$E$25*K2521</f>
        <v>0.37258157752951759</v>
      </c>
      <c r="M2521" s="24">
        <f t="shared" ca="1" si="367"/>
        <v>0.83942151467830395</v>
      </c>
      <c r="N2521" s="15">
        <f ca="1">_xlfn.NORM.INV(M2521,'Input Parameters'!$E$29,'Input Parameters'!$F$29)</f>
        <v>0.10009920831393458</v>
      </c>
      <c r="O2521" s="8">
        <f t="shared" ca="1" si="368"/>
        <v>0.31355793423853029</v>
      </c>
      <c r="P2521" s="30">
        <f ca="1">_xlfn.LOGNORM.INV(O2521,'Input Parameters'!$H$30,'Input Parameters'!$I$30)</f>
        <v>2.1330706229547638</v>
      </c>
      <c r="Q2521" s="10">
        <f t="shared" ca="1" si="369"/>
        <v>0.89433510219595413</v>
      </c>
      <c r="R2521" s="30">
        <f>IF('Input Parameters'!$E$32=0,0,_xlfn.BETA.INV(Q2521,'Input Parameters'!$L$32,'Input Parameters'!$M$32,'Input Parameters'!$J$32,'Input Parameters'!$K$32))</f>
        <v>0</v>
      </c>
      <c r="S2521" s="10">
        <f t="shared" ca="1" si="370"/>
        <v>0.80172985519835782</v>
      </c>
      <c r="T2521" s="26">
        <f ca="1">_xlfn.LOGNORM.INV(S2521,'Input Parameters'!$H$34,'Input Parameters'!$I$34)</f>
        <v>56.020113281690904</v>
      </c>
      <c r="U2521" s="10">
        <f t="shared" ca="1" si="371"/>
        <v>0.53095448030071402</v>
      </c>
      <c r="V2521" s="30">
        <f ca="1">_xlfn.BETA.INV(U2521,'Input Parameters'!$L$36,'Input Parameters'!$M$36,'Input Parameters'!$J$36,'Input Parameters'!$K$36)</f>
        <v>0.5978109446483757</v>
      </c>
      <c r="W2521" s="2">
        <f ca="1">N2521+(P2521-N2521)*(1-ERF((T2521-R2521)/(2*SQRT(L2521*'Input Parameters'!$E$38))))</f>
        <v>0.10009920848889491</v>
      </c>
      <c r="X2521">
        <f t="shared" ca="1" si="372"/>
        <v>1</v>
      </c>
      <c r="Y2521" s="7"/>
    </row>
    <row r="2522" spans="1:25" ht="15" customHeight="1" x14ac:dyDescent="0.25">
      <c r="A2522" s="139">
        <v>2515</v>
      </c>
      <c r="B2522" s="10">
        <f t="shared" ca="1" si="363"/>
        <v>0.30384436062703524</v>
      </c>
      <c r="C2522" s="60">
        <f ca="1">_xlfn.NORM.INV(B2522,'Input Parameters'!$E$15,'Input Parameters'!$F$15)</f>
        <v>243.14561882718726</v>
      </c>
      <c r="D2522" s="10">
        <f t="shared" ca="1" si="364"/>
        <v>0.4213962629960728</v>
      </c>
      <c r="E2522" s="62">
        <f ca="1">IF(_xlfn.NORM.INV(D2522,'Input Parameters'!$E$17,'Input Parameters'!$F$17)&lt;3500,3500,IF(_xlfn.NORM.INV(D2522,'Input Parameters'!$E$17,'Input Parameters'!$F$17)&gt;5500,5500,_xlfn.NORM.INV(D2522,'Input Parameters'!$E$17,'Input Parameters'!$F$17)))</f>
        <v>4661.1740506005708</v>
      </c>
      <c r="F2522" s="10">
        <f t="shared" ca="1" si="365"/>
        <v>0.4083076362555299</v>
      </c>
      <c r="G2522" s="64">
        <f ca="1">_xlfn.NORM.INV(F2522,'Input Parameters'!$E$20,'Input Parameters'!$F$20)</f>
        <v>281.09626644591663</v>
      </c>
      <c r="H2522" s="57">
        <f ca="1">EXP(E2522*(1/'Input Parameters'!$E$23-1/G2522))</f>
        <v>0.51183084757811748</v>
      </c>
      <c r="I2522" s="10">
        <f t="shared" ca="1" si="366"/>
        <v>0.10364787209996029</v>
      </c>
      <c r="J2522" s="30">
        <f ca="1">_xlfn.BETA.INV(I2522,'Input Parameters'!$L$26,'Input Parameters'!$M$26,'Input Parameters'!$J$26,'Input Parameters'!$K$26)</f>
        <v>0.44810030142987656</v>
      </c>
      <c r="K2522" s="168">
        <f ca="1">('Input Parameters'!$E$27/'Input Parameters'!$E$38)^$J2522</f>
        <v>4.0186100273236422E-2</v>
      </c>
      <c r="L2522" s="69">
        <f ca="1">$H2522*$C2522*'Input Parameters'!$E$25*K2522</f>
        <v>5.0011371993554148</v>
      </c>
      <c r="M2522" s="24">
        <f t="shared" ca="1" si="367"/>
        <v>0.42050749577185709</v>
      </c>
      <c r="N2522" s="15">
        <f ca="1">_xlfn.NORM.INV(M2522,'Input Parameters'!$E$29,'Input Parameters'!$F$29)</f>
        <v>9.9979940464643341E-2</v>
      </c>
      <c r="O2522" s="8">
        <f t="shared" ca="1" si="368"/>
        <v>0.19732731324068986</v>
      </c>
      <c r="P2522" s="30">
        <f ca="1">_xlfn.LOGNORM.INV(O2522,'Input Parameters'!$H$30,'Input Parameters'!$I$30)</f>
        <v>1.7948957555298111</v>
      </c>
      <c r="Q2522" s="10">
        <f t="shared" ca="1" si="369"/>
        <v>3.5727077807688912E-2</v>
      </c>
      <c r="R2522" s="30">
        <f>IF('Input Parameters'!$E$32=0,0,_xlfn.BETA.INV(Q2522,'Input Parameters'!$L$32,'Input Parameters'!$M$32,'Input Parameters'!$J$32,'Input Parameters'!$K$32))</f>
        <v>0</v>
      </c>
      <c r="S2522" s="10">
        <f t="shared" ca="1" si="370"/>
        <v>0.53788583558233938</v>
      </c>
      <c r="T2522" s="26">
        <f ca="1">_xlfn.LOGNORM.INV(S2522,'Input Parameters'!$H$34,'Input Parameters'!$I$34)</f>
        <v>51.00822136161112</v>
      </c>
      <c r="U2522" s="10">
        <f t="shared" ca="1" si="371"/>
        <v>0.63707321596703359</v>
      </c>
      <c r="V2522" s="30">
        <f ca="1">_xlfn.BETA.INV(U2522,'Input Parameters'!$L$36,'Input Parameters'!$M$36,'Input Parameters'!$J$36,'Input Parameters'!$K$36)</f>
        <v>0.64106375135607796</v>
      </c>
      <c r="W2522" s="2">
        <f ca="1">N2522+(P2522-N2522)*(1-ERF((T2522-R2522)/(2*SQRT(L2522*'Input Parameters'!$E$38))))</f>
        <v>0.28096248714906369</v>
      </c>
      <c r="X2522">
        <f t="shared" ca="1" si="372"/>
        <v>1</v>
      </c>
      <c r="Y2522" s="7"/>
    </row>
    <row r="2523" spans="1:25" ht="15" customHeight="1" x14ac:dyDescent="0.25">
      <c r="A2523" s="139">
        <v>2516</v>
      </c>
      <c r="B2523" s="10">
        <f t="shared" ca="1" si="363"/>
        <v>0.1799838839690453</v>
      </c>
      <c r="C2523" s="60">
        <f ca="1">_xlfn.NORM.INV(B2523,'Input Parameters'!$E$15,'Input Parameters'!$F$15)</f>
        <v>221.35708849864233</v>
      </c>
      <c r="D2523" s="10">
        <f t="shared" ca="1" si="364"/>
        <v>0.39598367617426933</v>
      </c>
      <c r="E2523" s="62">
        <f ca="1">IF(_xlfn.NORM.INV(D2523,'Input Parameters'!$E$17,'Input Parameters'!$F$17)&lt;3500,3500,IF(_xlfn.NORM.INV(D2523,'Input Parameters'!$E$17,'Input Parameters'!$F$17)&gt;5500,5500,_xlfn.NORM.INV(D2523,'Input Parameters'!$E$17,'Input Parameters'!$F$17)))</f>
        <v>4615.3702651531821</v>
      </c>
      <c r="F2523" s="10">
        <f t="shared" ca="1" si="365"/>
        <v>0.52872764714383536</v>
      </c>
      <c r="G2523" s="64">
        <f ca="1">_xlfn.NORM.INV(F2523,'Input Parameters'!$E$20,'Input Parameters'!$F$20)</f>
        <v>283.13288158598124</v>
      </c>
      <c r="H2523" s="57">
        <f ca="1">EXP(E2523*(1/'Input Parameters'!$E$23-1/G2523))</f>
        <v>0.57979883826519552</v>
      </c>
      <c r="I2523" s="10">
        <f t="shared" ca="1" si="366"/>
        <v>0.28727725309972618</v>
      </c>
      <c r="J2523" s="30">
        <f ca="1">_xlfn.BETA.INV(I2523,'Input Parameters'!$L$26,'Input Parameters'!$M$26,'Input Parameters'!$J$26,'Input Parameters'!$K$26)</f>
        <v>0.5679325622638508</v>
      </c>
      <c r="K2523" s="168">
        <f ca="1">('Input Parameters'!$E$27/'Input Parameters'!$E$38)^$J2523</f>
        <v>1.701272371143854E-2</v>
      </c>
      <c r="L2523" s="69">
        <f ca="1">$H2523*$C2523*'Input Parameters'!$E$25*K2523</f>
        <v>2.183456900793971</v>
      </c>
      <c r="M2523" s="24">
        <f t="shared" ca="1" si="367"/>
        <v>0.83634578025590367</v>
      </c>
      <c r="N2523" s="15">
        <f ca="1">_xlfn.NORM.INV(M2523,'Input Parameters'!$E$29,'Input Parameters'!$F$29)</f>
        <v>0.10009795497097984</v>
      </c>
      <c r="O2523" s="8">
        <f t="shared" ca="1" si="368"/>
        <v>0.76777624699403979</v>
      </c>
      <c r="P2523" s="30">
        <f ca="1">_xlfn.LOGNORM.INV(O2523,'Input Parameters'!$H$30,'Input Parameters'!$I$30)</f>
        <v>3.7909147965798766</v>
      </c>
      <c r="Q2523" s="10">
        <f t="shared" ca="1" si="369"/>
        <v>7.6539237124146897E-3</v>
      </c>
      <c r="R2523" s="30">
        <f>IF('Input Parameters'!$E$32=0,0,_xlfn.BETA.INV(Q2523,'Input Parameters'!$L$32,'Input Parameters'!$M$32,'Input Parameters'!$J$32,'Input Parameters'!$K$32))</f>
        <v>0</v>
      </c>
      <c r="S2523" s="10">
        <f t="shared" ca="1" si="370"/>
        <v>0.69477654595596117</v>
      </c>
      <c r="T2523" s="26">
        <f ca="1">_xlfn.LOGNORM.INV(S2523,'Input Parameters'!$H$34,'Input Parameters'!$I$34)</f>
        <v>53.708810149549187</v>
      </c>
      <c r="U2523" s="10">
        <f t="shared" ca="1" si="371"/>
        <v>0.44280661163770829</v>
      </c>
      <c r="V2523" s="30">
        <f ca="1">_xlfn.BETA.INV(U2523,'Input Parameters'!$L$36,'Input Parameters'!$M$36,'Input Parameters'!$J$36,'Input Parameters'!$K$36)</f>
        <v>0.56427884101649584</v>
      </c>
      <c r="W2523" s="2">
        <f ca="1">N2523+(P2523-N2523)*(1-ERF((T2523-R2523)/(2*SQRT(L2523*'Input Parameters'!$E$38))))</f>
        <v>0.13761692448143664</v>
      </c>
      <c r="X2523">
        <f t="shared" ca="1" si="372"/>
        <v>1</v>
      </c>
      <c r="Y2523" s="7"/>
    </row>
    <row r="2524" spans="1:25" ht="15" customHeight="1" x14ac:dyDescent="0.25">
      <c r="A2524" s="139">
        <v>2517</v>
      </c>
      <c r="B2524" s="10">
        <f t="shared" ca="1" si="363"/>
        <v>0.60681930075594637</v>
      </c>
      <c r="C2524" s="60">
        <f ca="1">_xlfn.NORM.INV(B2524,'Input Parameters'!$E$15,'Input Parameters'!$F$15)</f>
        <v>285.65571030183736</v>
      </c>
      <c r="D2524" s="10">
        <f t="shared" ca="1" si="364"/>
        <v>9.4962621950015369E-2</v>
      </c>
      <c r="E2524" s="62">
        <f ca="1">IF(_xlfn.NORM.INV(D2524,'Input Parameters'!$E$17,'Input Parameters'!$F$17)&lt;3500,3500,IF(_xlfn.NORM.INV(D2524,'Input Parameters'!$E$17,'Input Parameters'!$F$17)&gt;5500,5500,_xlfn.NORM.INV(D2524,'Input Parameters'!$E$17,'Input Parameters'!$F$17)))</f>
        <v>3882.439795627387</v>
      </c>
      <c r="F2524" s="10">
        <f t="shared" ca="1" si="365"/>
        <v>0.71785140682880966</v>
      </c>
      <c r="G2524" s="64">
        <f ca="1">_xlfn.NORM.INV(F2524,'Input Parameters'!$E$20,'Input Parameters'!$F$20)</f>
        <v>286.51235252460327</v>
      </c>
      <c r="H2524" s="57">
        <f ca="1">EXP(E2524*(1/'Input Parameters'!$E$23-1/G2524))</f>
        <v>0.74321174526706024</v>
      </c>
      <c r="I2524" s="10">
        <f t="shared" ca="1" si="366"/>
        <v>0.27606647235082793</v>
      </c>
      <c r="J2524" s="30">
        <f ca="1">_xlfn.BETA.INV(I2524,'Input Parameters'!$L$26,'Input Parameters'!$M$26,'Input Parameters'!$J$26,'Input Parameters'!$K$26)</f>
        <v>0.56226176485177293</v>
      </c>
      <c r="K2524" s="168">
        <f ca="1">('Input Parameters'!$E$27/'Input Parameters'!$E$38)^$J2524</f>
        <v>1.7719013680814563E-2</v>
      </c>
      <c r="L2524" s="69">
        <f ca="1">$H2524*$C2524*'Input Parameters'!$E$25*K2524</f>
        <v>3.7617940736556288</v>
      </c>
      <c r="M2524" s="24">
        <f t="shared" ca="1" si="367"/>
        <v>0.98672457780563994</v>
      </c>
      <c r="N2524" s="15">
        <f ca="1">_xlfn.NORM.INV(M2524,'Input Parameters'!$E$29,'Input Parameters'!$F$29)</f>
        <v>0.1002218058493472</v>
      </c>
      <c r="O2524" s="8">
        <f t="shared" ca="1" si="368"/>
        <v>0.35645911363448213</v>
      </c>
      <c r="P2524" s="30">
        <f ca="1">_xlfn.LOGNORM.INV(O2524,'Input Parameters'!$H$30,'Input Parameters'!$I$30)</f>
        <v>2.2551870286776743</v>
      </c>
      <c r="Q2524" s="10">
        <f t="shared" ca="1" si="369"/>
        <v>0.16696070565415178</v>
      </c>
      <c r="R2524" s="30">
        <f>IF('Input Parameters'!$E$32=0,0,_xlfn.BETA.INV(Q2524,'Input Parameters'!$L$32,'Input Parameters'!$M$32,'Input Parameters'!$J$32,'Input Parameters'!$K$32))</f>
        <v>0</v>
      </c>
      <c r="S2524" s="10">
        <f t="shared" ca="1" si="370"/>
        <v>0.79878796823589515</v>
      </c>
      <c r="T2524" s="26">
        <f ca="1">_xlfn.LOGNORM.INV(S2524,'Input Parameters'!$H$34,'Input Parameters'!$I$34)</f>
        <v>55.946804776221654</v>
      </c>
      <c r="U2524" s="10">
        <f t="shared" ca="1" si="371"/>
        <v>0.92034709459426223</v>
      </c>
      <c r="V2524" s="30">
        <f ca="1">_xlfn.BETA.INV(U2524,'Input Parameters'!$L$36,'Input Parameters'!$M$36,'Input Parameters'!$J$36,'Input Parameters'!$K$36)</f>
        <v>0.82519499486662906</v>
      </c>
      <c r="W2524" s="2">
        <f ca="1">N2524+(P2524-N2524)*(1-ERF((T2524-R2524)/(2*SQRT(L2524*'Input Parameters'!$E$38))))</f>
        <v>0.18939827490558617</v>
      </c>
      <c r="X2524">
        <f t="shared" ca="1" si="372"/>
        <v>1</v>
      </c>
      <c r="Y2524" s="7"/>
    </row>
    <row r="2525" spans="1:25" ht="15" customHeight="1" x14ac:dyDescent="0.25">
      <c r="A2525" s="139">
        <v>2518</v>
      </c>
      <c r="B2525" s="10">
        <f t="shared" ca="1" si="363"/>
        <v>0.55835513999476571</v>
      </c>
      <c r="C2525" s="60">
        <f ca="1">_xlfn.NORM.INV(B2525,'Input Parameters'!$E$15,'Input Parameters'!$F$15)</f>
        <v>278.92280829804304</v>
      </c>
      <c r="D2525" s="10">
        <f t="shared" ca="1" si="364"/>
        <v>8.5397030439752108E-2</v>
      </c>
      <c r="E2525" s="62">
        <f ca="1">IF(_xlfn.NORM.INV(D2525,'Input Parameters'!$E$17,'Input Parameters'!$F$17)&lt;3500,3500,IF(_xlfn.NORM.INV(D2525,'Input Parameters'!$E$17,'Input Parameters'!$F$17)&gt;5500,5500,_xlfn.NORM.INV(D2525,'Input Parameters'!$E$17,'Input Parameters'!$F$17)))</f>
        <v>3841.2402421171237</v>
      </c>
      <c r="F2525" s="10">
        <f t="shared" ca="1" si="365"/>
        <v>0.7672690301758609</v>
      </c>
      <c r="G2525" s="64">
        <f ca="1">_xlfn.NORM.INV(F2525,'Input Parameters'!$E$20,'Input Parameters'!$F$20)</f>
        <v>287.54021352241529</v>
      </c>
      <c r="H2525" s="57">
        <f ca="1">EXP(E2525*(1/'Input Parameters'!$E$23-1/G2525))</f>
        <v>0.78215700114487841</v>
      </c>
      <c r="I2525" s="10">
        <f t="shared" ca="1" si="366"/>
        <v>3.1345760158208447E-2</v>
      </c>
      <c r="J2525" s="30">
        <f ca="1">_xlfn.BETA.INV(I2525,'Input Parameters'!$L$26,'Input Parameters'!$M$26,'Input Parameters'!$J$26,'Input Parameters'!$K$26)</f>
        <v>0.3495596507287978</v>
      </c>
      <c r="K2525" s="168">
        <f ca="1">('Input Parameters'!$E$27/'Input Parameters'!$E$38)^$J2525</f>
        <v>8.1479837740735528E-2</v>
      </c>
      <c r="L2525" s="69">
        <f ca="1">$H2525*$C2525*'Input Parameters'!$E$25*K2525</f>
        <v>17.775757696819856</v>
      </c>
      <c r="M2525" s="24">
        <f t="shared" ca="1" si="367"/>
        <v>0.11976966984443782</v>
      </c>
      <c r="N2525" s="15">
        <f ca="1">_xlfn.NORM.INV(M2525,'Input Parameters'!$E$29,'Input Parameters'!$F$29)</f>
        <v>9.9882386101038986E-2</v>
      </c>
      <c r="O2525" s="8">
        <f t="shared" ca="1" si="368"/>
        <v>0.96031088587527658</v>
      </c>
      <c r="P2525" s="30">
        <f ca="1">_xlfn.LOGNORM.INV(O2525,'Input Parameters'!$H$30,'Input Parameters'!$I$30)</f>
        <v>6.1456251478541484</v>
      </c>
      <c r="Q2525" s="10">
        <f t="shared" ca="1" si="369"/>
        <v>0.27774111706914395</v>
      </c>
      <c r="R2525" s="30">
        <f>IF('Input Parameters'!$E$32=0,0,_xlfn.BETA.INV(Q2525,'Input Parameters'!$L$32,'Input Parameters'!$M$32,'Input Parameters'!$J$32,'Input Parameters'!$K$32))</f>
        <v>0</v>
      </c>
      <c r="S2525" s="10">
        <f t="shared" ca="1" si="370"/>
        <v>0.16102714657286821</v>
      </c>
      <c r="T2525" s="26">
        <f ca="1">_xlfn.LOGNORM.INV(S2525,'Input Parameters'!$H$34,'Input Parameters'!$I$34)</f>
        <v>44.560289031357456</v>
      </c>
      <c r="U2525" s="10">
        <f t="shared" ca="1" si="371"/>
        <v>0.40034321588269184</v>
      </c>
      <c r="V2525" s="30">
        <f ca="1">_xlfn.BETA.INV(U2525,'Input Parameters'!$L$36,'Input Parameters'!$M$36,'Input Parameters'!$J$36,'Input Parameters'!$K$36)</f>
        <v>0.54838076656897083</v>
      </c>
      <c r="W2525" s="2">
        <f ca="1">N2525+(P2525-N2525)*(1-ERF((T2525-R2525)/(2*SQRT(L2525*'Input Parameters'!$E$38))))</f>
        <v>2.8498345071529201</v>
      </c>
      <c r="X2525">
        <f t="shared" ca="1" si="372"/>
        <v>0</v>
      </c>
      <c r="Y2525" s="7"/>
    </row>
    <row r="2526" spans="1:25" ht="15" customHeight="1" x14ac:dyDescent="0.25">
      <c r="A2526" s="139">
        <v>2519</v>
      </c>
      <c r="B2526" s="10">
        <f t="shared" ca="1" si="363"/>
        <v>5.2655036739992611E-2</v>
      </c>
      <c r="C2526" s="60">
        <f ca="1">_xlfn.NORM.INV(B2526,'Input Parameters'!$E$15,'Input Parameters'!$F$15)</f>
        <v>183.19344819264893</v>
      </c>
      <c r="D2526" s="10">
        <f t="shared" ca="1" si="364"/>
        <v>0.89860667425945495</v>
      </c>
      <c r="E2526" s="62">
        <f ca="1">IF(_xlfn.NORM.INV(D2526,'Input Parameters'!$E$17,'Input Parameters'!$F$17)&lt;3500,3500,IF(_xlfn.NORM.INV(D2526,'Input Parameters'!$E$17,'Input Parameters'!$F$17)&gt;5500,5500,_xlfn.NORM.INV(D2526,'Input Parameters'!$E$17,'Input Parameters'!$F$17)))</f>
        <v>5500</v>
      </c>
      <c r="F2526" s="10">
        <f t="shared" ca="1" si="365"/>
        <v>0.6775560064813646</v>
      </c>
      <c r="G2526" s="64">
        <f ca="1">_xlfn.NORM.INV(F2526,'Input Parameters'!$E$20,'Input Parameters'!$F$20)</f>
        <v>285.7378653193</v>
      </c>
      <c r="H2526" s="57">
        <f ca="1">EXP(E2526*(1/'Input Parameters'!$E$23-1/G2526))</f>
        <v>0.62347147218898047</v>
      </c>
      <c r="I2526" s="10">
        <f t="shared" ca="1" si="366"/>
        <v>0.66294785252390631</v>
      </c>
      <c r="J2526" s="30">
        <f ca="1">_xlfn.BETA.INV(I2526,'Input Parameters'!$L$26,'Input Parameters'!$M$26,'Input Parameters'!$J$26,'Input Parameters'!$K$26)</f>
        <v>0.72649573388239341</v>
      </c>
      <c r="K2526" s="168">
        <f ca="1">('Input Parameters'!$E$27/'Input Parameters'!$E$38)^$J2526</f>
        <v>5.4552809478751081E-3</v>
      </c>
      <c r="L2526" s="69">
        <f ca="1">$H2526*$C2526*'Input Parameters'!$E$25*K2526</f>
        <v>0.62307976233372708</v>
      </c>
      <c r="M2526" s="24">
        <f t="shared" ca="1" si="367"/>
        <v>0.38109440479112544</v>
      </c>
      <c r="N2526" s="15">
        <f ca="1">_xlfn.NORM.INV(M2526,'Input Parameters'!$E$29,'Input Parameters'!$F$29)</f>
        <v>9.9969739225260978E-2</v>
      </c>
      <c r="O2526" s="8">
        <f t="shared" ca="1" si="368"/>
        <v>0.3442074024164643</v>
      </c>
      <c r="P2526" s="30">
        <f ca="1">_xlfn.LOGNORM.INV(O2526,'Input Parameters'!$H$30,'Input Parameters'!$I$30)</f>
        <v>2.220233629114758</v>
      </c>
      <c r="Q2526" s="10">
        <f t="shared" ca="1" si="369"/>
        <v>0.60122051441368896</v>
      </c>
      <c r="R2526" s="30">
        <f>IF('Input Parameters'!$E$32=0,0,_xlfn.BETA.INV(Q2526,'Input Parameters'!$L$32,'Input Parameters'!$M$32,'Input Parameters'!$J$32,'Input Parameters'!$K$32))</f>
        <v>0</v>
      </c>
      <c r="S2526" s="10">
        <f t="shared" ca="1" si="370"/>
        <v>0.33044291897436218</v>
      </c>
      <c r="T2526" s="26">
        <f ca="1">_xlfn.LOGNORM.INV(S2526,'Input Parameters'!$H$34,'Input Parameters'!$I$34)</f>
        <v>47.728101939353913</v>
      </c>
      <c r="U2526" s="10">
        <f t="shared" ca="1" si="371"/>
        <v>0.57084215120755699</v>
      </c>
      <c r="V2526" s="30">
        <f ca="1">_xlfn.BETA.INV(U2526,'Input Parameters'!$L$36,'Input Parameters'!$M$36,'Input Parameters'!$J$36,'Input Parameters'!$K$36)</f>
        <v>0.61354939767440142</v>
      </c>
      <c r="W2526" s="2">
        <f ca="1">N2526+(P2526-N2526)*(1-ERF((T2526-R2526)/(2*SQRT(L2526*'Input Parameters'!$E$38))))</f>
        <v>0.10001017375138127</v>
      </c>
      <c r="X2526">
        <f t="shared" ca="1" si="372"/>
        <v>1</v>
      </c>
      <c r="Y2526" s="7"/>
    </row>
    <row r="2527" spans="1:25" ht="15" customHeight="1" x14ac:dyDescent="0.25">
      <c r="A2527" s="139">
        <v>2520</v>
      </c>
      <c r="B2527" s="10">
        <f t="shared" ca="1" si="363"/>
        <v>0.49884614015707518</v>
      </c>
      <c r="C2527" s="60">
        <f ca="1">_xlfn.NORM.INV(B2527,'Input Parameters'!$E$15,'Input Parameters'!$F$15)</f>
        <v>270.81045621920333</v>
      </c>
      <c r="D2527" s="10">
        <f t="shared" ca="1" si="364"/>
        <v>2.4848372204495428E-2</v>
      </c>
      <c r="E2527" s="62">
        <f ca="1">IF(_xlfn.NORM.INV(D2527,'Input Parameters'!$E$17,'Input Parameters'!$F$17)&lt;3500,3500,IF(_xlfn.NORM.INV(D2527,'Input Parameters'!$E$17,'Input Parameters'!$F$17)&gt;5500,5500,_xlfn.NORM.INV(D2527,'Input Parameters'!$E$17,'Input Parameters'!$F$17)))</f>
        <v>3500</v>
      </c>
      <c r="F2527" s="10">
        <f t="shared" ca="1" si="365"/>
        <v>0.1128920969651972</v>
      </c>
      <c r="G2527" s="64">
        <f ca="1">_xlfn.NORM.INV(F2527,'Input Parameters'!$E$20,'Input Parameters'!$F$20)</f>
        <v>274.53435549574573</v>
      </c>
      <c r="H2527" s="57">
        <f ca="1">EXP(E2527*(1/'Input Parameters'!$E$23-1/G2527))</f>
        <v>0.44909442834746788</v>
      </c>
      <c r="I2527" s="10">
        <f t="shared" ca="1" si="366"/>
        <v>0.5144595159978036</v>
      </c>
      <c r="J2527" s="30">
        <f ca="1">_xlfn.BETA.INV(I2527,'Input Parameters'!$L$26,'Input Parameters'!$M$26,'Input Parameters'!$J$26,'Input Parameters'!$K$26)</f>
        <v>0.667213577980595</v>
      </c>
      <c r="K2527" s="168">
        <f ca="1">('Input Parameters'!$E$27/'Input Parameters'!$E$38)^$J2527</f>
        <v>8.3462841964364858E-3</v>
      </c>
      <c r="L2527" s="69">
        <f ca="1">$H2527*$C2527*'Input Parameters'!$E$25*K2527</f>
        <v>1.0150706356204697</v>
      </c>
      <c r="M2527" s="24">
        <f t="shared" ca="1" si="367"/>
        <v>0.46967772866458113</v>
      </c>
      <c r="N2527" s="15">
        <f ca="1">_xlfn.NORM.INV(M2527,'Input Parameters'!$E$29,'Input Parameters'!$F$29)</f>
        <v>9.9992392000706865E-2</v>
      </c>
      <c r="O2527" s="8">
        <f t="shared" ca="1" si="368"/>
        <v>0.65538125298441618</v>
      </c>
      <c r="P2527" s="30">
        <f ca="1">_xlfn.LOGNORM.INV(O2527,'Input Parameters'!$H$30,'Input Parameters'!$I$30)</f>
        <v>3.2411910496037675</v>
      </c>
      <c r="Q2527" s="10">
        <f t="shared" ca="1" si="369"/>
        <v>0.64089360317273303</v>
      </c>
      <c r="R2527" s="30">
        <f>IF('Input Parameters'!$E$32=0,0,_xlfn.BETA.INV(Q2527,'Input Parameters'!$L$32,'Input Parameters'!$M$32,'Input Parameters'!$J$32,'Input Parameters'!$K$32))</f>
        <v>0</v>
      </c>
      <c r="S2527" s="10">
        <f t="shared" ca="1" si="370"/>
        <v>0.53396989415751173</v>
      </c>
      <c r="T2527" s="26">
        <f ca="1">_xlfn.LOGNORM.INV(S2527,'Input Parameters'!$H$34,'Input Parameters'!$I$34)</f>
        <v>50.9456620367733</v>
      </c>
      <c r="U2527" s="10">
        <f t="shared" ca="1" si="371"/>
        <v>0.82076280610809638</v>
      </c>
      <c r="V2527" s="30">
        <f ca="1">_xlfn.BETA.INV(U2527,'Input Parameters'!$L$36,'Input Parameters'!$M$36,'Input Parameters'!$J$36,'Input Parameters'!$K$36)</f>
        <v>0.73707886595179151</v>
      </c>
      <c r="W2527" s="2">
        <f ca="1">N2527+(P2527-N2527)*(1-ERF((T2527-R2527)/(2*SQRT(L2527*'Input Parameters'!$E$38))))</f>
        <v>0.10109017465096454</v>
      </c>
      <c r="X2527">
        <f t="shared" ca="1" si="372"/>
        <v>1</v>
      </c>
      <c r="Y2527" s="7"/>
    </row>
    <row r="2528" spans="1:25" ht="15" customHeight="1" x14ac:dyDescent="0.25">
      <c r="A2528" s="139">
        <v>2521</v>
      </c>
      <c r="B2528" s="10">
        <f t="shared" ca="1" si="363"/>
        <v>0.94837321093250848</v>
      </c>
      <c r="C2528" s="60">
        <f ca="1">_xlfn.NORM.INV(B2528,'Input Parameters'!$E$15,'Input Parameters'!$F$15)</f>
        <v>359.26353400293675</v>
      </c>
      <c r="D2528" s="10">
        <f t="shared" ca="1" si="364"/>
        <v>0.14293159750398698</v>
      </c>
      <c r="E2528" s="62">
        <f ca="1">IF(_xlfn.NORM.INV(D2528,'Input Parameters'!$E$17,'Input Parameters'!$F$17)&lt;3500,3500,IF(_xlfn.NORM.INV(D2528,'Input Parameters'!$E$17,'Input Parameters'!$F$17)&gt;5500,5500,_xlfn.NORM.INV(D2528,'Input Parameters'!$E$17,'Input Parameters'!$F$17)))</f>
        <v>4052.9315670850156</v>
      </c>
      <c r="F2528" s="10">
        <f t="shared" ca="1" si="365"/>
        <v>0.78617233574599854</v>
      </c>
      <c r="G2528" s="64">
        <f ca="1">_xlfn.NORM.INV(F2528,'Input Parameters'!$E$20,'Input Parameters'!$F$20)</f>
        <v>287.96450876826964</v>
      </c>
      <c r="H2528" s="57">
        <f ca="1">EXP(E2528*(1/'Input Parameters'!$E$23-1/G2528))</f>
        <v>0.78783067382942973</v>
      </c>
      <c r="I2528" s="10">
        <f t="shared" ca="1" si="366"/>
        <v>0.30418270387594204</v>
      </c>
      <c r="J2528" s="30">
        <f ca="1">_xlfn.BETA.INV(I2528,'Input Parameters'!$L$26,'Input Parameters'!$M$26,'Input Parameters'!$J$26,'Input Parameters'!$K$26)</f>
        <v>0.57627217241674322</v>
      </c>
      <c r="K2528" s="168">
        <f ca="1">('Input Parameters'!$E$27/'Input Parameters'!$E$38)^$J2528</f>
        <v>1.6024860473565827E-2</v>
      </c>
      <c r="L2528" s="69">
        <f ca="1">$H2528*$C2528*'Input Parameters'!$E$25*K2528</f>
        <v>4.5356577926169397</v>
      </c>
      <c r="M2528" s="24">
        <f t="shared" ca="1" si="367"/>
        <v>0.90938095028159771</v>
      </c>
      <c r="N2528" s="15">
        <f ca="1">_xlfn.NORM.INV(M2528,'Input Parameters'!$E$29,'Input Parameters'!$F$29)</f>
        <v>0.10013369526309807</v>
      </c>
      <c r="O2528" s="8">
        <f t="shared" ca="1" si="368"/>
        <v>0.23863528923134225</v>
      </c>
      <c r="P2528" s="30">
        <f ca="1">_xlfn.LOGNORM.INV(O2528,'Input Parameters'!$H$30,'Input Parameters'!$I$30)</f>
        <v>1.9180707237050754</v>
      </c>
      <c r="Q2528" s="10">
        <f t="shared" ca="1" si="369"/>
        <v>0.24177567340149353</v>
      </c>
      <c r="R2528" s="30">
        <f>IF('Input Parameters'!$E$32=0,0,_xlfn.BETA.INV(Q2528,'Input Parameters'!$L$32,'Input Parameters'!$M$32,'Input Parameters'!$J$32,'Input Parameters'!$K$32))</f>
        <v>0</v>
      </c>
      <c r="S2528" s="10">
        <f t="shared" ca="1" si="370"/>
        <v>0.15861478622511405</v>
      </c>
      <c r="T2528" s="26">
        <f ca="1">_xlfn.LOGNORM.INV(S2528,'Input Parameters'!$H$34,'Input Parameters'!$I$34)</f>
        <v>44.505270791209824</v>
      </c>
      <c r="U2528" s="10">
        <f t="shared" ca="1" si="371"/>
        <v>0.40249418419285077</v>
      </c>
      <c r="V2528" s="30">
        <f ca="1">_xlfn.BETA.INV(U2528,'Input Parameters'!$L$36,'Input Parameters'!$M$36,'Input Parameters'!$J$36,'Input Parameters'!$K$36)</f>
        <v>0.54918618057410751</v>
      </c>
      <c r="W2528" s="2">
        <f ca="1">N2528+(P2528-N2528)*(1-ERF((T2528-R2528)/(2*SQRT(L2528*'Input Parameters'!$E$38))))</f>
        <v>0.35373077062478475</v>
      </c>
      <c r="X2528">
        <f t="shared" ca="1" si="372"/>
        <v>1</v>
      </c>
      <c r="Y2528" s="7"/>
    </row>
    <row r="2529" spans="1:25" ht="15" customHeight="1" x14ac:dyDescent="0.25">
      <c r="A2529" s="139">
        <v>2522</v>
      </c>
      <c r="B2529" s="10">
        <f t="shared" ca="1" si="363"/>
        <v>0.85931868899436248</v>
      </c>
      <c r="C2529" s="60">
        <f ca="1">_xlfn.NORM.INV(B2529,'Input Parameters'!$E$15,'Input Parameters'!$F$15)</f>
        <v>329.34780778065044</v>
      </c>
      <c r="D2529" s="10">
        <f t="shared" ca="1" si="364"/>
        <v>0.73819281798344016</v>
      </c>
      <c r="E2529" s="62">
        <f ca="1">IF(_xlfn.NORM.INV(D2529,'Input Parameters'!$E$17,'Input Parameters'!$F$17)&lt;3500,3500,IF(_xlfn.NORM.INV(D2529,'Input Parameters'!$E$17,'Input Parameters'!$F$17)&gt;5500,5500,_xlfn.NORM.INV(D2529,'Input Parameters'!$E$17,'Input Parameters'!$F$17)))</f>
        <v>5246.4487271254611</v>
      </c>
      <c r="F2529" s="10">
        <f t="shared" ca="1" si="365"/>
        <v>0.5658155632820685</v>
      </c>
      <c r="G2529" s="64">
        <f ca="1">_xlfn.NORM.INV(F2529,'Input Parameters'!$E$20,'Input Parameters'!$F$20)</f>
        <v>283.76039578876646</v>
      </c>
      <c r="H2529" s="57">
        <f ca="1">EXP(E2529*(1/'Input Parameters'!$E$23-1/G2529))</f>
        <v>0.56066783828711841</v>
      </c>
      <c r="I2529" s="10">
        <f t="shared" ca="1" si="366"/>
        <v>0.90213364229694037</v>
      </c>
      <c r="J2529" s="30">
        <f ca="1">_xlfn.BETA.INV(I2529,'Input Parameters'!$L$26,'Input Parameters'!$M$26,'Input Parameters'!$J$26,'Input Parameters'!$K$26)</f>
        <v>0.84039547493058164</v>
      </c>
      <c r="K2529" s="168">
        <f ca="1">('Input Parameters'!$E$27/'Input Parameters'!$E$38)^$J2529</f>
        <v>2.4098839007233369E-3</v>
      </c>
      <c r="L2529" s="69">
        <f ca="1">$H2529*$C2529*'Input Parameters'!$E$25*K2529</f>
        <v>0.44499644519365561</v>
      </c>
      <c r="M2529" s="24">
        <f t="shared" ca="1" si="367"/>
        <v>0.76602933850020849</v>
      </c>
      <c r="N2529" s="15">
        <f ca="1">_xlfn.NORM.INV(M2529,'Input Parameters'!$E$29,'Input Parameters'!$F$29)</f>
        <v>0.10007258327243622</v>
      </c>
      <c r="O2529" s="8">
        <f t="shared" ca="1" si="368"/>
        <v>0.65865288934146426</v>
      </c>
      <c r="P2529" s="30">
        <f ca="1">_xlfn.LOGNORM.INV(O2529,'Input Parameters'!$H$30,'Input Parameters'!$I$30)</f>
        <v>3.2548452941274255</v>
      </c>
      <c r="Q2529" s="10">
        <f t="shared" ca="1" si="369"/>
        <v>0.81131611228680311</v>
      </c>
      <c r="R2529" s="30">
        <f>IF('Input Parameters'!$E$32=0,0,_xlfn.BETA.INV(Q2529,'Input Parameters'!$L$32,'Input Parameters'!$M$32,'Input Parameters'!$J$32,'Input Parameters'!$K$32))</f>
        <v>0</v>
      </c>
      <c r="S2529" s="10">
        <f t="shared" ca="1" si="370"/>
        <v>0.57780210964921808</v>
      </c>
      <c r="T2529" s="26">
        <f ca="1">_xlfn.LOGNORM.INV(S2529,'Input Parameters'!$H$34,'Input Parameters'!$I$34)</f>
        <v>51.654817639167248</v>
      </c>
      <c r="U2529" s="10">
        <f t="shared" ca="1" si="371"/>
        <v>0.14931997649000672</v>
      </c>
      <c r="V2529" s="30">
        <f ca="1">_xlfn.BETA.INV(U2529,'Input Parameters'!$L$36,'Input Parameters'!$M$36,'Input Parameters'!$J$36,'Input Parameters'!$K$36)</f>
        <v>0.44458021133497055</v>
      </c>
      <c r="W2529" s="2">
        <f ca="1">N2529+(P2529-N2529)*(1-ERF((T2529-R2529)/(2*SQRT(L2529*'Input Parameters'!$E$38))))</f>
        <v>0.10007272096918045</v>
      </c>
      <c r="X2529">
        <f t="shared" ca="1" si="372"/>
        <v>1</v>
      </c>
      <c r="Y2529" s="7"/>
    </row>
    <row r="2530" spans="1:25" ht="15" customHeight="1" x14ac:dyDescent="0.25">
      <c r="A2530" s="139">
        <v>2523</v>
      </c>
      <c r="B2530" s="10">
        <f t="shared" ca="1" si="363"/>
        <v>0.74081623889725501</v>
      </c>
      <c r="C2530" s="60">
        <f ca="1">_xlfn.NORM.INV(B2530,'Input Parameters'!$E$15,'Input Parameters'!$F$15)</f>
        <v>305.96878469900162</v>
      </c>
      <c r="D2530" s="10">
        <f t="shared" ca="1" si="364"/>
        <v>0.9129670907127555</v>
      </c>
      <c r="E2530" s="62">
        <f ca="1">IF(_xlfn.NORM.INV(D2530,'Input Parameters'!$E$17,'Input Parameters'!$F$17)&lt;3500,3500,IF(_xlfn.NORM.INV(D2530,'Input Parameters'!$E$17,'Input Parameters'!$F$17)&gt;5500,5500,_xlfn.NORM.INV(D2530,'Input Parameters'!$E$17,'Input Parameters'!$F$17)))</f>
        <v>5500</v>
      </c>
      <c r="F2530" s="10">
        <f t="shared" ca="1" si="365"/>
        <v>0.52034775843517844</v>
      </c>
      <c r="G2530" s="64">
        <f ca="1">_xlfn.NORM.INV(F2530,'Input Parameters'!$E$20,'Input Parameters'!$F$20)</f>
        <v>282.99187688553235</v>
      </c>
      <c r="H2530" s="57">
        <f ca="1">EXP(E2530*(1/'Input Parameters'!$E$23-1/G2530))</f>
        <v>0.51725067943726288</v>
      </c>
      <c r="I2530" s="10">
        <f t="shared" ca="1" si="366"/>
        <v>0.20261116903867848</v>
      </c>
      <c r="J2530" s="30">
        <f ca="1">_xlfn.BETA.INV(I2530,'Input Parameters'!$L$26,'Input Parameters'!$M$26,'Input Parameters'!$J$26,'Input Parameters'!$K$26)</f>
        <v>0.52147195419565195</v>
      </c>
      <c r="K2530" s="168">
        <f ca="1">('Input Parameters'!$E$27/'Input Parameters'!$E$38)^$J2530</f>
        <v>2.3741499797092124E-2</v>
      </c>
      <c r="L2530" s="69">
        <f ca="1">$H2530*$C2530*'Input Parameters'!$E$25*K2530</f>
        <v>3.7573905782008312</v>
      </c>
      <c r="M2530" s="24">
        <f t="shared" ca="1" si="367"/>
        <v>0.48649235480114572</v>
      </c>
      <c r="N2530" s="15">
        <f ca="1">_xlfn.NORM.INV(M2530,'Input Parameters'!$E$29,'Input Parameters'!$F$29)</f>
        <v>9.9996613488272101E-2</v>
      </c>
      <c r="O2530" s="8">
        <f t="shared" ca="1" si="368"/>
        <v>0.97696838732994229</v>
      </c>
      <c r="P2530" s="30">
        <f ca="1">_xlfn.LOGNORM.INV(O2530,'Input Parameters'!$H$30,'Input Parameters'!$I$30)</f>
        <v>6.8850470134699746</v>
      </c>
      <c r="Q2530" s="10">
        <f t="shared" ca="1" si="369"/>
        <v>0.83895390986415863</v>
      </c>
      <c r="R2530" s="30">
        <f>IF('Input Parameters'!$E$32=0,0,_xlfn.BETA.INV(Q2530,'Input Parameters'!$L$32,'Input Parameters'!$M$32,'Input Parameters'!$J$32,'Input Parameters'!$K$32))</f>
        <v>0</v>
      </c>
      <c r="S2530" s="10">
        <f t="shared" ca="1" si="370"/>
        <v>0.59580398060791762</v>
      </c>
      <c r="T2530" s="26">
        <f ca="1">_xlfn.LOGNORM.INV(S2530,'Input Parameters'!$H$34,'Input Parameters'!$I$34)</f>
        <v>51.952999820237679</v>
      </c>
      <c r="U2530" s="10">
        <f t="shared" ca="1" si="371"/>
        <v>0.55927189573282765</v>
      </c>
      <c r="V2530" s="30">
        <f ca="1">_xlfn.BETA.INV(U2530,'Input Parameters'!$L$36,'Input Parameters'!$M$36,'Input Parameters'!$J$36,'Input Parameters'!$K$36)</f>
        <v>0.60893225906986026</v>
      </c>
      <c r="W2530" s="2">
        <f ca="1">N2530+(P2530-N2530)*(1-ERF((T2530-R2530)/(2*SQRT(L2530*'Input Parameters'!$E$38))))</f>
        <v>0.49398688598825402</v>
      </c>
      <c r="X2530">
        <f t="shared" ca="1" si="372"/>
        <v>1</v>
      </c>
      <c r="Y2530" s="7"/>
    </row>
    <row r="2531" spans="1:25" ht="15" customHeight="1" x14ac:dyDescent="0.25">
      <c r="A2531" s="139">
        <v>2524</v>
      </c>
      <c r="B2531" s="10">
        <f t="shared" ca="1" si="363"/>
        <v>0.804841563117349</v>
      </c>
      <c r="C2531" s="60">
        <f ca="1">_xlfn.NORM.INV(B2531,'Input Parameters'!$E$15,'Input Parameters'!$F$15)</f>
        <v>317.52168733368961</v>
      </c>
      <c r="D2531" s="10">
        <f t="shared" ca="1" si="364"/>
        <v>0.10430688565221258</v>
      </c>
      <c r="E2531" s="62">
        <f ca="1">IF(_xlfn.NORM.INV(D2531,'Input Parameters'!$E$17,'Input Parameters'!$F$17)&lt;3500,3500,IF(_xlfn.NORM.INV(D2531,'Input Parameters'!$E$17,'Input Parameters'!$F$17)&gt;5500,5500,_xlfn.NORM.INV(D2531,'Input Parameters'!$E$17,'Input Parameters'!$F$17)))</f>
        <v>3919.8295583798745</v>
      </c>
      <c r="F2531" s="10">
        <f t="shared" ca="1" si="365"/>
        <v>0.34158255993149611</v>
      </c>
      <c r="G2531" s="64">
        <f ca="1">_xlfn.NORM.INV(F2531,'Input Parameters'!$E$20,'Input Parameters'!$F$20)</f>
        <v>279.91540929346087</v>
      </c>
      <c r="H2531" s="57">
        <f ca="1">EXP(E2531*(1/'Input Parameters'!$E$23-1/G2531))</f>
        <v>0.53683441636695217</v>
      </c>
      <c r="I2531" s="10">
        <f t="shared" ca="1" si="366"/>
        <v>0.13662541252937288</v>
      </c>
      <c r="J2531" s="30">
        <f ca="1">_xlfn.BETA.INV(I2531,'Input Parameters'!$L$26,'Input Parameters'!$M$26,'Input Parameters'!$J$26,'Input Parameters'!$K$26)</f>
        <v>0.47627566741127891</v>
      </c>
      <c r="K2531" s="168">
        <f ca="1">('Input Parameters'!$E$27/'Input Parameters'!$E$38)^$J2531</f>
        <v>3.2832490920986161E-2</v>
      </c>
      <c r="L2531" s="69">
        <f ca="1">$H2531*$C2531*'Input Parameters'!$E$25*K2531</f>
        <v>5.5965137772169147</v>
      </c>
      <c r="M2531" s="24">
        <f t="shared" ca="1" si="367"/>
        <v>0.50631388778243791</v>
      </c>
      <c r="N2531" s="15">
        <f ca="1">_xlfn.NORM.INV(M2531,'Input Parameters'!$E$29,'Input Parameters'!$F$29)</f>
        <v>0.10000158272304037</v>
      </c>
      <c r="O2531" s="8">
        <f t="shared" ca="1" si="368"/>
        <v>0.77876215215874223</v>
      </c>
      <c r="P2531" s="30">
        <f ca="1">_xlfn.LOGNORM.INV(O2531,'Input Parameters'!$H$30,'Input Parameters'!$I$30)</f>
        <v>3.8568008586276288</v>
      </c>
      <c r="Q2531" s="10">
        <f t="shared" ca="1" si="369"/>
        <v>0.91893172173253168</v>
      </c>
      <c r="R2531" s="30">
        <f>IF('Input Parameters'!$E$32=0,0,_xlfn.BETA.INV(Q2531,'Input Parameters'!$L$32,'Input Parameters'!$M$32,'Input Parameters'!$J$32,'Input Parameters'!$K$32))</f>
        <v>0</v>
      </c>
      <c r="S2531" s="10">
        <f t="shared" ca="1" si="370"/>
        <v>0.9290052018330649</v>
      </c>
      <c r="T2531" s="26">
        <f ca="1">_xlfn.LOGNORM.INV(S2531,'Input Parameters'!$H$34,'Input Parameters'!$I$34)</f>
        <v>60.52073470983251</v>
      </c>
      <c r="U2531" s="10">
        <f t="shared" ca="1" si="371"/>
        <v>6.6464436484421352E-3</v>
      </c>
      <c r="V2531" s="30">
        <f ca="1">_xlfn.BETA.INV(U2531,'Input Parameters'!$L$36,'Input Parameters'!$M$36,'Input Parameters'!$J$36,'Input Parameters'!$K$36)</f>
        <v>0.30956482477054242</v>
      </c>
      <c r="W2531" s="2">
        <f ca="1">N2531+(P2531-N2531)*(1-ERF((T2531-R2531)/(2*SQRT(L2531*'Input Parameters'!$E$38))))</f>
        <v>0.3646917033380247</v>
      </c>
      <c r="X2531">
        <f t="shared" ca="1" si="372"/>
        <v>0</v>
      </c>
      <c r="Y2531" s="7"/>
    </row>
    <row r="2532" spans="1:25" ht="15" customHeight="1" x14ac:dyDescent="0.25">
      <c r="A2532" s="139">
        <v>2525</v>
      </c>
      <c r="B2532" s="10">
        <f t="shared" ca="1" si="363"/>
        <v>0.38553876895384609</v>
      </c>
      <c r="C2532" s="60">
        <f ca="1">_xlfn.NORM.INV(B2532,'Input Parameters'!$E$15,'Input Parameters'!$F$15)</f>
        <v>255.19876675990059</v>
      </c>
      <c r="D2532" s="10">
        <f t="shared" ca="1" si="364"/>
        <v>2.4670645860187967E-2</v>
      </c>
      <c r="E2532" s="62">
        <f ca="1">IF(_xlfn.NORM.INV(D2532,'Input Parameters'!$E$17,'Input Parameters'!$F$17)&lt;3500,3500,IF(_xlfn.NORM.INV(D2532,'Input Parameters'!$E$17,'Input Parameters'!$F$17)&gt;5500,5500,_xlfn.NORM.INV(D2532,'Input Parameters'!$E$17,'Input Parameters'!$F$17)))</f>
        <v>3500</v>
      </c>
      <c r="F2532" s="10">
        <f t="shared" ca="1" si="365"/>
        <v>0.13828686172276028</v>
      </c>
      <c r="G2532" s="64">
        <f ca="1">_xlfn.NORM.INV(F2532,'Input Parameters'!$E$20,'Input Parameters'!$F$20)</f>
        <v>275.36007544846098</v>
      </c>
      <c r="H2532" s="57">
        <f ca="1">EXP(E2532*(1/'Input Parameters'!$E$23-1/G2532))</f>
        <v>0.46659566680517278</v>
      </c>
      <c r="I2532" s="10">
        <f t="shared" ca="1" si="366"/>
        <v>0.78102528266927052</v>
      </c>
      <c r="J2532" s="30">
        <f ca="1">_xlfn.BETA.INV(I2532,'Input Parameters'!$L$26,'Input Parameters'!$M$26,'Input Parameters'!$J$26,'Input Parameters'!$K$26)</f>
        <v>0.77669352441607376</v>
      </c>
      <c r="K2532" s="168">
        <f ca="1">('Input Parameters'!$E$27/'Input Parameters'!$E$38)^$J2532</f>
        <v>3.8057541703178199E-3</v>
      </c>
      <c r="L2532" s="69">
        <f ca="1">$H2532*$C2532*'Input Parameters'!$E$25*K2532</f>
        <v>0.45316880297980255</v>
      </c>
      <c r="M2532" s="24">
        <f t="shared" ca="1" si="367"/>
        <v>0.93182240350824497</v>
      </c>
      <c r="N2532" s="15">
        <f ca="1">_xlfn.NORM.INV(M2532,'Input Parameters'!$E$29,'Input Parameters'!$F$29)</f>
        <v>0.10014895021295689</v>
      </c>
      <c r="O2532" s="8">
        <f t="shared" ca="1" si="368"/>
        <v>9.3457943291565759E-2</v>
      </c>
      <c r="P2532" s="30">
        <f ca="1">_xlfn.LOGNORM.INV(O2532,'Input Parameters'!$H$30,'Input Parameters'!$I$30)</f>
        <v>1.4385164675530269</v>
      </c>
      <c r="Q2532" s="10">
        <f t="shared" ca="1" si="369"/>
        <v>0.91553862476961312</v>
      </c>
      <c r="R2532" s="30">
        <f>IF('Input Parameters'!$E$32=0,0,_xlfn.BETA.INV(Q2532,'Input Parameters'!$L$32,'Input Parameters'!$M$32,'Input Parameters'!$J$32,'Input Parameters'!$K$32))</f>
        <v>0</v>
      </c>
      <c r="S2532" s="10">
        <f t="shared" ca="1" si="370"/>
        <v>0.85913400545487095</v>
      </c>
      <c r="T2532" s="26">
        <f ca="1">_xlfn.LOGNORM.INV(S2532,'Input Parameters'!$H$34,'Input Parameters'!$I$34)</f>
        <v>57.637745056757929</v>
      </c>
      <c r="U2532" s="10">
        <f t="shared" ca="1" si="371"/>
        <v>0.6782037205598368</v>
      </c>
      <c r="V2532" s="30">
        <f ca="1">_xlfn.BETA.INV(U2532,'Input Parameters'!$L$36,'Input Parameters'!$M$36,'Input Parameters'!$J$36,'Input Parameters'!$K$36)</f>
        <v>0.6593962448098406</v>
      </c>
      <c r="W2532" s="2">
        <f ca="1">N2532+(P2532-N2532)*(1-ERF((T2532-R2532)/(2*SQRT(L2532*'Input Parameters'!$E$38))))</f>
        <v>0.10014895210077054</v>
      </c>
      <c r="X2532">
        <f t="shared" ca="1" si="372"/>
        <v>1</v>
      </c>
      <c r="Y2532" s="7"/>
    </row>
    <row r="2533" spans="1:25" ht="15" customHeight="1" x14ac:dyDescent="0.25">
      <c r="A2533" s="139">
        <v>2526</v>
      </c>
      <c r="B2533" s="10">
        <f t="shared" ca="1" si="363"/>
        <v>0.79303353938488097</v>
      </c>
      <c r="C2533" s="60">
        <f ca="1">_xlfn.NORM.INV(B2533,'Input Parameters'!$E$15,'Input Parameters'!$F$15)</f>
        <v>315.24281438856349</v>
      </c>
      <c r="D2533" s="10">
        <f t="shared" ca="1" si="364"/>
        <v>8.1955389629141062E-2</v>
      </c>
      <c r="E2533" s="62">
        <f ca="1">IF(_xlfn.NORM.INV(D2533,'Input Parameters'!$E$17,'Input Parameters'!$F$17)&lt;3500,3500,IF(_xlfn.NORM.INV(D2533,'Input Parameters'!$E$17,'Input Parameters'!$F$17)&gt;5500,5500,_xlfn.NORM.INV(D2533,'Input Parameters'!$E$17,'Input Parameters'!$F$17)))</f>
        <v>3825.573141275172</v>
      </c>
      <c r="F2533" s="10">
        <f t="shared" ca="1" si="365"/>
        <v>0.76860383732530846</v>
      </c>
      <c r="G2533" s="64">
        <f ca="1">_xlfn.NORM.INV(F2533,'Input Parameters'!$E$20,'Input Parameters'!$F$20)</f>
        <v>287.56951963842289</v>
      </c>
      <c r="H2533" s="57">
        <f ca="1">EXP(E2533*(1/'Input Parameters'!$E$23-1/G2533))</f>
        <v>0.7840034881538529</v>
      </c>
      <c r="I2533" s="10">
        <f t="shared" ca="1" si="366"/>
        <v>0.66641708309703751</v>
      </c>
      <c r="J2533" s="30">
        <f ca="1">_xlfn.BETA.INV(I2533,'Input Parameters'!$L$26,'Input Parameters'!$M$26,'Input Parameters'!$J$26,'Input Parameters'!$K$26)</f>
        <v>0.7279032545944083</v>
      </c>
      <c r="K2533" s="168">
        <f ca="1">('Input Parameters'!$E$27/'Input Parameters'!$E$38)^$J2533</f>
        <v>5.4004805549718463E-3</v>
      </c>
      <c r="L2533" s="69">
        <f ca="1">$H2533*$C2533*'Input Parameters'!$E$25*K2533</f>
        <v>1.3347366867846169</v>
      </c>
      <c r="M2533" s="24">
        <f t="shared" ca="1" si="367"/>
        <v>7.2787458341207145E-2</v>
      </c>
      <c r="N2533" s="15">
        <f ca="1">_xlfn.NORM.INV(M2533,'Input Parameters'!$E$29,'Input Parameters'!$F$29)</f>
        <v>9.9854465912761425E-2</v>
      </c>
      <c r="O2533" s="8">
        <f t="shared" ca="1" si="368"/>
        <v>0.3978480927243353</v>
      </c>
      <c r="P2533" s="30">
        <f ca="1">_xlfn.LOGNORM.INV(O2533,'Input Parameters'!$H$30,'Input Parameters'!$I$30)</f>
        <v>2.374367810467227</v>
      </c>
      <c r="Q2533" s="10">
        <f t="shared" ca="1" si="369"/>
        <v>0.42890850007012649</v>
      </c>
      <c r="R2533" s="30">
        <f>IF('Input Parameters'!$E$32=0,0,_xlfn.BETA.INV(Q2533,'Input Parameters'!$L$32,'Input Parameters'!$M$32,'Input Parameters'!$J$32,'Input Parameters'!$K$32))</f>
        <v>0</v>
      </c>
      <c r="S2533" s="10">
        <f t="shared" ca="1" si="370"/>
        <v>0.94207995234567177</v>
      </c>
      <c r="T2533" s="26">
        <f ca="1">_xlfn.LOGNORM.INV(S2533,'Input Parameters'!$H$34,'Input Parameters'!$I$34)</f>
        <v>61.30996790731232</v>
      </c>
      <c r="U2533" s="10">
        <f t="shared" ca="1" si="371"/>
        <v>0.56424161761137037</v>
      </c>
      <c r="V2533" s="30">
        <f ca="1">_xlfn.BETA.INV(U2533,'Input Parameters'!$L$36,'Input Parameters'!$M$36,'Input Parameters'!$J$36,'Input Parameters'!$K$36)</f>
        <v>0.61090975317751184</v>
      </c>
      <c r="W2533" s="2">
        <f ca="1">N2533+(P2533-N2533)*(1-ERF((T2533-R2533)/(2*SQRT(L2533*'Input Parameters'!$E$38))))</f>
        <v>0.10025272040032401</v>
      </c>
      <c r="X2533">
        <f t="shared" ca="1" si="372"/>
        <v>1</v>
      </c>
      <c r="Y2533" s="7"/>
    </row>
    <row r="2534" spans="1:25" ht="15" customHeight="1" x14ac:dyDescent="0.25">
      <c r="A2534" s="139">
        <v>2527</v>
      </c>
      <c r="B2534" s="10">
        <f t="shared" ca="1" si="363"/>
        <v>0.10275414317918463</v>
      </c>
      <c r="C2534" s="60">
        <f ca="1">_xlfn.NORM.INV(B2534,'Input Parameters'!$E$15,'Input Parameters'!$F$15)</f>
        <v>202.35757899759403</v>
      </c>
      <c r="D2534" s="10">
        <f t="shared" ca="1" si="364"/>
        <v>0.27631876620548168</v>
      </c>
      <c r="E2534" s="62">
        <f ca="1">IF(_xlfn.NORM.INV(D2534,'Input Parameters'!$E$17,'Input Parameters'!$F$17)&lt;3500,3500,IF(_xlfn.NORM.INV(D2534,'Input Parameters'!$E$17,'Input Parameters'!$F$17)&gt;5500,5500,_xlfn.NORM.INV(D2534,'Input Parameters'!$E$17,'Input Parameters'!$F$17)))</f>
        <v>4384.3312550448609</v>
      </c>
      <c r="F2534" s="10">
        <f t="shared" ca="1" si="365"/>
        <v>0.95642657527874231</v>
      </c>
      <c r="G2534" s="64">
        <f ca="1">_xlfn.NORM.INV(F2534,'Input Parameters'!$E$20,'Input Parameters'!$F$20)</f>
        <v>294.11131486520929</v>
      </c>
      <c r="H2534" s="57">
        <f ca="1">EXP(E2534*(1/'Input Parameters'!$E$23-1/G2534))</f>
        <v>1.0620808085649336</v>
      </c>
      <c r="I2534" s="10">
        <f t="shared" ca="1" si="366"/>
        <v>0.39462222011016124</v>
      </c>
      <c r="J2534" s="30">
        <f ca="1">_xlfn.BETA.INV(I2534,'Input Parameters'!$L$26,'Input Parameters'!$M$26,'Input Parameters'!$J$26,'Input Parameters'!$K$26)</f>
        <v>0.61758343378873304</v>
      </c>
      <c r="K2534" s="168">
        <f ca="1">('Input Parameters'!$E$27/'Input Parameters'!$E$38)^$J2534</f>
        <v>1.1915196911110499E-2</v>
      </c>
      <c r="L2534" s="69">
        <f ca="1">$H2534*$C2534*'Input Parameters'!$E$25*K2534</f>
        <v>2.5608153250125798</v>
      </c>
      <c r="M2534" s="24">
        <f t="shared" ca="1" si="367"/>
        <v>0.77313799408780526</v>
      </c>
      <c r="N2534" s="15">
        <f ca="1">_xlfn.NORM.INV(M2534,'Input Parameters'!$E$29,'Input Parameters'!$F$29)</f>
        <v>0.10007492210034595</v>
      </c>
      <c r="O2534" s="8">
        <f t="shared" ca="1" si="368"/>
        <v>4.3614321627480468E-2</v>
      </c>
      <c r="P2534" s="30">
        <f ca="1">_xlfn.LOGNORM.INV(O2534,'Input Parameters'!$H$30,'Input Parameters'!$I$30)</f>
        <v>1.1962292866670705</v>
      </c>
      <c r="Q2534" s="10">
        <f t="shared" ca="1" si="369"/>
        <v>0.63045975761516726</v>
      </c>
      <c r="R2534" s="30">
        <f>IF('Input Parameters'!$E$32=0,0,_xlfn.BETA.INV(Q2534,'Input Parameters'!$L$32,'Input Parameters'!$M$32,'Input Parameters'!$J$32,'Input Parameters'!$K$32))</f>
        <v>0</v>
      </c>
      <c r="S2534" s="10">
        <f t="shared" ca="1" si="370"/>
        <v>0.86118569216987495</v>
      </c>
      <c r="T2534" s="26">
        <f ca="1">_xlfn.LOGNORM.INV(S2534,'Input Parameters'!$H$34,'Input Parameters'!$I$34)</f>
        <v>57.703990283442501</v>
      </c>
      <c r="U2534" s="10">
        <f t="shared" ca="1" si="371"/>
        <v>0.63567630934520891</v>
      </c>
      <c r="V2534" s="30">
        <f ca="1">_xlfn.BETA.INV(U2534,'Input Parameters'!$L$36,'Input Parameters'!$M$36,'Input Parameters'!$J$36,'Input Parameters'!$K$36)</f>
        <v>0.64046048267795075</v>
      </c>
      <c r="W2534" s="2">
        <f ca="1">N2534+(P2534-N2534)*(1-ERF((T2534-R2534)/(2*SQRT(L2534*'Input Parameters'!$E$38))))</f>
        <v>0.11189066772325901</v>
      </c>
      <c r="X2534">
        <f t="shared" ca="1" si="372"/>
        <v>1</v>
      </c>
      <c r="Y2534" s="7"/>
    </row>
    <row r="2535" spans="1:25" ht="15" customHeight="1" x14ac:dyDescent="0.25">
      <c r="A2535" s="139">
        <v>2528</v>
      </c>
      <c r="B2535" s="10">
        <f t="shared" ca="1" si="363"/>
        <v>0.89057746649674607</v>
      </c>
      <c r="C2535" s="60">
        <f ca="1">_xlfn.NORM.INV(B2535,'Input Parameters'!$E$15,'Input Parameters'!$F$15)</f>
        <v>337.60372330994193</v>
      </c>
      <c r="D2535" s="10">
        <f t="shared" ca="1" si="364"/>
        <v>0.83902298791950192</v>
      </c>
      <c r="E2535" s="62">
        <f ca="1">IF(_xlfn.NORM.INV(D2535,'Input Parameters'!$E$17,'Input Parameters'!$F$17)&lt;3500,3500,IF(_xlfn.NORM.INV(D2535,'Input Parameters'!$E$17,'Input Parameters'!$F$17)&gt;5500,5500,_xlfn.NORM.INV(D2535,'Input Parameters'!$E$17,'Input Parameters'!$F$17)))</f>
        <v>5493.3152758650294</v>
      </c>
      <c r="F2535" s="10">
        <f t="shared" ca="1" si="365"/>
        <v>0.21508257211573822</v>
      </c>
      <c r="G2535" s="64">
        <f ca="1">_xlfn.NORM.INV(F2535,'Input Parameters'!$E$20,'Input Parameters'!$F$20)</f>
        <v>277.36430911686739</v>
      </c>
      <c r="H2535" s="57">
        <f ca="1">EXP(E2535*(1/'Input Parameters'!$E$23-1/G2535))</f>
        <v>0.34914209286466924</v>
      </c>
      <c r="I2535" s="10">
        <f t="shared" ca="1" si="366"/>
        <v>0.67913216198393556</v>
      </c>
      <c r="J2535" s="30">
        <f ca="1">_xlfn.BETA.INV(I2535,'Input Parameters'!$L$26,'Input Parameters'!$M$26,'Input Parameters'!$J$26,'Input Parameters'!$K$26)</f>
        <v>0.73308462874631986</v>
      </c>
      <c r="K2535" s="168">
        <f ca="1">('Input Parameters'!$E$27/'Input Parameters'!$E$38)^$J2535</f>
        <v>5.2034497619741354E-3</v>
      </c>
      <c r="L2535" s="69">
        <f ca="1">$H2535*$C2535*'Input Parameters'!$E$25*K2535</f>
        <v>0.61333931588652835</v>
      </c>
      <c r="M2535" s="24">
        <f t="shared" ca="1" si="367"/>
        <v>0.92163870099587597</v>
      </c>
      <c r="N2535" s="15">
        <f ca="1">_xlfn.NORM.INV(M2535,'Input Parameters'!$E$29,'Input Parameters'!$F$29)</f>
        <v>0.10014161807242965</v>
      </c>
      <c r="O2535" s="8">
        <f t="shared" ca="1" si="368"/>
        <v>0.81254585370932497</v>
      </c>
      <c r="P2535" s="30">
        <f ca="1">_xlfn.LOGNORM.INV(O2535,'Input Parameters'!$H$30,'Input Parameters'!$I$30)</f>
        <v>4.0803873803316737</v>
      </c>
      <c r="Q2535" s="10">
        <f t="shared" ca="1" si="369"/>
        <v>0.31607338909239469</v>
      </c>
      <c r="R2535" s="30">
        <f>IF('Input Parameters'!$E$32=0,0,_xlfn.BETA.INV(Q2535,'Input Parameters'!$L$32,'Input Parameters'!$M$32,'Input Parameters'!$J$32,'Input Parameters'!$K$32))</f>
        <v>0</v>
      </c>
      <c r="S2535" s="10">
        <f t="shared" ca="1" si="370"/>
        <v>0.77816709022389274</v>
      </c>
      <c r="T2535" s="26">
        <f ca="1">_xlfn.LOGNORM.INV(S2535,'Input Parameters'!$H$34,'Input Parameters'!$I$34)</f>
        <v>55.452431558092286</v>
      </c>
      <c r="U2535" s="10">
        <f t="shared" ca="1" si="371"/>
        <v>1.2722859456356428E-2</v>
      </c>
      <c r="V2535" s="30">
        <f ca="1">_xlfn.BETA.INV(U2535,'Input Parameters'!$L$36,'Input Parameters'!$M$36,'Input Parameters'!$J$36,'Input Parameters'!$K$36)</f>
        <v>0.32738134759324644</v>
      </c>
      <c r="W2535" s="2">
        <f ca="1">N2535+(P2535-N2535)*(1-ERF((T2535-R2535)/(2*SQRT(L2535*'Input Parameters'!$E$38))))</f>
        <v>0.10014382150103189</v>
      </c>
      <c r="X2535">
        <f t="shared" ca="1" si="372"/>
        <v>1</v>
      </c>
      <c r="Y2535" s="7"/>
    </row>
    <row r="2536" spans="1:25" ht="15" customHeight="1" x14ac:dyDescent="0.25">
      <c r="A2536" s="139">
        <v>2529</v>
      </c>
      <c r="B2536" s="10">
        <f t="shared" ca="1" si="363"/>
        <v>0.32624199093837858</v>
      </c>
      <c r="C2536" s="60">
        <f ca="1">_xlfn.NORM.INV(B2536,'Input Parameters'!$E$15,'Input Parameters'!$F$15)</f>
        <v>246.56313046662927</v>
      </c>
      <c r="D2536" s="10">
        <f t="shared" ca="1" si="364"/>
        <v>0.84830638289525351</v>
      </c>
      <c r="E2536" s="62">
        <f ca="1">IF(_xlfn.NORM.INV(D2536,'Input Parameters'!$E$17,'Input Parameters'!$F$17)&lt;3500,3500,IF(_xlfn.NORM.INV(D2536,'Input Parameters'!$E$17,'Input Parameters'!$F$17)&gt;5500,5500,_xlfn.NORM.INV(D2536,'Input Parameters'!$E$17,'Input Parameters'!$F$17)))</f>
        <v>5500</v>
      </c>
      <c r="F2536" s="10">
        <f t="shared" ca="1" si="365"/>
        <v>0.31677066444606206</v>
      </c>
      <c r="G2536" s="64">
        <f ca="1">_xlfn.NORM.INV(F2536,'Input Parameters'!$E$20,'Input Parameters'!$F$20)</f>
        <v>279.45578605430831</v>
      </c>
      <c r="H2536" s="57">
        <f ca="1">EXP(E2536*(1/'Input Parameters'!$E$23-1/G2536))</f>
        <v>0.4044809738842296</v>
      </c>
      <c r="I2536" s="10">
        <f t="shared" ca="1" si="366"/>
        <v>0.808539115256101</v>
      </c>
      <c r="J2536" s="30">
        <f ca="1">_xlfn.BETA.INV(I2536,'Input Parameters'!$L$26,'Input Parameters'!$M$26,'Input Parameters'!$J$26,'Input Parameters'!$K$26)</f>
        <v>0.78950364470454282</v>
      </c>
      <c r="K2536" s="168">
        <f ca="1">('Input Parameters'!$E$27/'Input Parameters'!$E$38)^$J2536</f>
        <v>3.4716392182221442E-3</v>
      </c>
      <c r="L2536" s="69">
        <f ca="1">$H2536*$C2536*'Input Parameters'!$E$25*K2536</f>
        <v>0.34622690950799201</v>
      </c>
      <c r="M2536" s="24">
        <f t="shared" ca="1" si="367"/>
        <v>0.48705661374544662</v>
      </c>
      <c r="N2536" s="15">
        <f ca="1">_xlfn.NORM.INV(M2536,'Input Parameters'!$E$29,'Input Parameters'!$F$29)</f>
        <v>9.9996755004798113E-2</v>
      </c>
      <c r="O2536" s="8">
        <f t="shared" ca="1" si="368"/>
        <v>0.86245682423087133</v>
      </c>
      <c r="P2536" s="30">
        <f ca="1">_xlfn.LOGNORM.INV(O2536,'Input Parameters'!$H$30,'Input Parameters'!$I$30)</f>
        <v>4.4933933842625002</v>
      </c>
      <c r="Q2536" s="10">
        <f t="shared" ca="1" si="369"/>
        <v>0.61083502687608826</v>
      </c>
      <c r="R2536" s="30">
        <f>IF('Input Parameters'!$E$32=0,0,_xlfn.BETA.INV(Q2536,'Input Parameters'!$L$32,'Input Parameters'!$M$32,'Input Parameters'!$J$32,'Input Parameters'!$K$32))</f>
        <v>0</v>
      </c>
      <c r="S2536" s="10">
        <f t="shared" ca="1" si="370"/>
        <v>9.1263891732998204E-2</v>
      </c>
      <c r="T2536" s="26">
        <f ca="1">_xlfn.LOGNORM.INV(S2536,'Input Parameters'!$H$34,'Input Parameters'!$I$34)</f>
        <v>42.698473206327641</v>
      </c>
      <c r="U2536" s="10">
        <f t="shared" ca="1" si="371"/>
        <v>0.25643886568555163</v>
      </c>
      <c r="V2536" s="30">
        <f ca="1">_xlfn.BETA.INV(U2536,'Input Parameters'!$L$36,'Input Parameters'!$M$36,'Input Parameters'!$J$36,'Input Parameters'!$K$36)</f>
        <v>0.49279976365929457</v>
      </c>
      <c r="W2536" s="2">
        <f ca="1">N2536+(P2536-N2536)*(1-ERF((T2536-R2536)/(2*SQRT(L2536*'Input Parameters'!$E$38))))</f>
        <v>9.999802002634782E-2</v>
      </c>
      <c r="X2536">
        <f t="shared" ca="1" si="372"/>
        <v>1</v>
      </c>
      <c r="Y2536" s="7"/>
    </row>
    <row r="2537" spans="1:25" ht="15" customHeight="1" x14ac:dyDescent="0.25">
      <c r="A2537" s="139">
        <v>2530</v>
      </c>
      <c r="B2537" s="10">
        <f t="shared" ca="1" si="363"/>
        <v>0.68285845174282345</v>
      </c>
      <c r="C2537" s="60">
        <f ca="1">_xlfn.NORM.INV(B2537,'Input Parameters'!$E$15,'Input Parameters'!$F$15)</f>
        <v>296.74740155612005</v>
      </c>
      <c r="D2537" s="10">
        <f t="shared" ca="1" si="364"/>
        <v>0.74874836435487879</v>
      </c>
      <c r="E2537" s="62">
        <f ca="1">IF(_xlfn.NORM.INV(D2537,'Input Parameters'!$E$17,'Input Parameters'!$F$17)&lt;3500,3500,IF(_xlfn.NORM.INV(D2537,'Input Parameters'!$E$17,'Input Parameters'!$F$17)&gt;5500,5500,_xlfn.NORM.INV(D2537,'Input Parameters'!$E$17,'Input Parameters'!$F$17)))</f>
        <v>5269.3893639277085</v>
      </c>
      <c r="F2537" s="10">
        <f t="shared" ca="1" si="365"/>
        <v>0.5479537209571882</v>
      </c>
      <c r="G2537" s="64">
        <f ca="1">_xlfn.NORM.INV(F2537,'Input Parameters'!$E$20,'Input Parameters'!$F$20)</f>
        <v>283.4573036612307</v>
      </c>
      <c r="H2537" s="57">
        <f ca="1">EXP(E2537*(1/'Input Parameters'!$E$23-1/G2537))</f>
        <v>0.54825601889652098</v>
      </c>
      <c r="I2537" s="10">
        <f t="shared" ca="1" si="366"/>
        <v>0.82382347138242207</v>
      </c>
      <c r="J2537" s="30">
        <f ca="1">_xlfn.BETA.INV(I2537,'Input Parameters'!$L$26,'Input Parameters'!$M$26,'Input Parameters'!$J$26,'Input Parameters'!$K$26)</f>
        <v>0.79691894863719015</v>
      </c>
      <c r="K2537" s="168">
        <f ca="1">('Input Parameters'!$E$27/'Input Parameters'!$E$38)^$J2537</f>
        <v>3.2918072442637497E-3</v>
      </c>
      <c r="L2537" s="69">
        <f ca="1">$H2537*$C2537*'Input Parameters'!$E$25*K2537</f>
        <v>0.53555580317687057</v>
      </c>
      <c r="M2537" s="24">
        <f t="shared" ca="1" si="367"/>
        <v>0.77558252122178217</v>
      </c>
      <c r="N2537" s="15">
        <f ca="1">_xlfn.NORM.INV(M2537,'Input Parameters'!$E$29,'Input Parameters'!$F$29)</f>
        <v>0.1000757358757714</v>
      </c>
      <c r="O2537" s="8">
        <f t="shared" ca="1" si="368"/>
        <v>0.54702231413132696</v>
      </c>
      <c r="P2537" s="30">
        <f ca="1">_xlfn.LOGNORM.INV(O2537,'Input Parameters'!$H$30,'Input Parameters'!$I$30)</f>
        <v>2.8372871927721377</v>
      </c>
      <c r="Q2537" s="10">
        <f t="shared" ca="1" si="369"/>
        <v>0.6807929764369659</v>
      </c>
      <c r="R2537" s="30">
        <f>IF('Input Parameters'!$E$32=0,0,_xlfn.BETA.INV(Q2537,'Input Parameters'!$L$32,'Input Parameters'!$M$32,'Input Parameters'!$J$32,'Input Parameters'!$K$32))</f>
        <v>0</v>
      </c>
      <c r="S2537" s="10">
        <f t="shared" ca="1" si="370"/>
        <v>8.8105615099292156E-2</v>
      </c>
      <c r="T2537" s="26">
        <f ca="1">_xlfn.LOGNORM.INV(S2537,'Input Parameters'!$H$34,'Input Parameters'!$I$34)</f>
        <v>42.594920072310408</v>
      </c>
      <c r="U2537" s="10">
        <f t="shared" ca="1" si="371"/>
        <v>0.61361874359477919</v>
      </c>
      <c r="V2537" s="30">
        <f ca="1">_xlfn.BETA.INV(U2537,'Input Parameters'!$L$36,'Input Parameters'!$M$36,'Input Parameters'!$J$36,'Input Parameters'!$K$36)</f>
        <v>0.63107920285316321</v>
      </c>
      <c r="W2537" s="2">
        <f ca="1">N2537+(P2537-N2537)*(1-ERF((T2537-R2537)/(2*SQRT(L2537*'Input Parameters'!$E$38))))</f>
        <v>0.10018140809112859</v>
      </c>
      <c r="X2537">
        <f t="shared" ca="1" si="372"/>
        <v>1</v>
      </c>
      <c r="Y2537" s="7"/>
    </row>
    <row r="2538" spans="1:25" ht="15" customHeight="1" x14ac:dyDescent="0.25">
      <c r="A2538" s="139">
        <v>2531</v>
      </c>
      <c r="B2538" s="10">
        <f t="shared" ca="1" si="363"/>
        <v>0.63300523067142633</v>
      </c>
      <c r="C2538" s="60">
        <f ca="1">_xlfn.NORM.INV(B2538,'Input Parameters'!$E$15,'Input Parameters'!$F$15)</f>
        <v>289.38339804463658</v>
      </c>
      <c r="D2538" s="10">
        <f t="shared" ca="1" si="364"/>
        <v>0.59703299981127078</v>
      </c>
      <c r="E2538" s="62">
        <f ca="1">IF(_xlfn.NORM.INV(D2538,'Input Parameters'!$E$17,'Input Parameters'!$F$17)&lt;3500,3500,IF(_xlfn.NORM.INV(D2538,'Input Parameters'!$E$17,'Input Parameters'!$F$17)&gt;5500,5500,_xlfn.NORM.INV(D2538,'Input Parameters'!$E$17,'Input Parameters'!$F$17)))</f>
        <v>4971.9723425791872</v>
      </c>
      <c r="F2538" s="10">
        <f t="shared" ca="1" si="365"/>
        <v>1.2954637746455E-2</v>
      </c>
      <c r="G2538" s="64">
        <f ca="1">_xlfn.NORM.INV(F2538,'Input Parameters'!$E$20,'Input Parameters'!$F$20)</f>
        <v>267.72528827080885</v>
      </c>
      <c r="H2538" s="57">
        <f ca="1">EXP(E2538*(1/'Input Parameters'!$E$23-1/G2538))</f>
        <v>0.20234134446443119</v>
      </c>
      <c r="I2538" s="10">
        <f t="shared" ca="1" si="366"/>
        <v>0.59596714979843968</v>
      </c>
      <c r="J2538" s="30">
        <f ca="1">_xlfn.BETA.INV(I2538,'Input Parameters'!$L$26,'Input Parameters'!$M$26,'Input Parameters'!$J$26,'Input Parameters'!$K$26)</f>
        <v>0.69966828079409549</v>
      </c>
      <c r="K2538" s="168">
        <f ca="1">('Input Parameters'!$E$27/'Input Parameters'!$E$38)^$J2538</f>
        <v>6.6128721746975564E-3</v>
      </c>
      <c r="L2538" s="69">
        <f ca="1">$H2538*$C2538*'Input Parameters'!$E$25*K2538</f>
        <v>0.38721161067595988</v>
      </c>
      <c r="M2538" s="24">
        <f t="shared" ca="1" si="367"/>
        <v>0.43858523292567919</v>
      </c>
      <c r="N2538" s="15">
        <f ca="1">_xlfn.NORM.INV(M2538,'Input Parameters'!$E$29,'Input Parameters'!$F$29)</f>
        <v>9.9984544286590538E-2</v>
      </c>
      <c r="O2538" s="8">
        <f t="shared" ca="1" si="368"/>
        <v>0.48282534691343926</v>
      </c>
      <c r="P2538" s="30">
        <f ca="1">_xlfn.LOGNORM.INV(O2538,'Input Parameters'!$H$30,'Input Parameters'!$I$30)</f>
        <v>2.6292483699810067</v>
      </c>
      <c r="Q2538" s="10">
        <f t="shared" ca="1" si="369"/>
        <v>0.62021023762908678</v>
      </c>
      <c r="R2538" s="30">
        <f>IF('Input Parameters'!$E$32=0,0,_xlfn.BETA.INV(Q2538,'Input Parameters'!$L$32,'Input Parameters'!$M$32,'Input Parameters'!$J$32,'Input Parameters'!$K$32))</f>
        <v>0</v>
      </c>
      <c r="S2538" s="10">
        <f t="shared" ca="1" si="370"/>
        <v>0.21831793260338117</v>
      </c>
      <c r="T2538" s="26">
        <f ca="1">_xlfn.LOGNORM.INV(S2538,'Input Parameters'!$H$34,'Input Parameters'!$I$34)</f>
        <v>45.754268218832301</v>
      </c>
      <c r="U2538" s="10">
        <f t="shared" ca="1" si="371"/>
        <v>0.61505107782947166</v>
      </c>
      <c r="V2538" s="30">
        <f ca="1">_xlfn.BETA.INV(U2538,'Input Parameters'!$L$36,'Input Parameters'!$M$36,'Input Parameters'!$J$36,'Input Parameters'!$K$36)</f>
        <v>0.63168055552524294</v>
      </c>
      <c r="W2538" s="2">
        <f ca="1">N2538+(P2538-N2538)*(1-ERF((T2538-R2538)/(2*SQRT(L2538*'Input Parameters'!$E$38))))</f>
        <v>9.9985050321367397E-2</v>
      </c>
      <c r="X2538">
        <f t="shared" ca="1" si="372"/>
        <v>1</v>
      </c>
      <c r="Y2538" s="7"/>
    </row>
    <row r="2539" spans="1:25" ht="15" customHeight="1" x14ac:dyDescent="0.25">
      <c r="A2539" s="139">
        <v>2532</v>
      </c>
      <c r="B2539" s="10">
        <f t="shared" ca="1" si="363"/>
        <v>0.66072549457376284</v>
      </c>
      <c r="C2539" s="60">
        <f ca="1">_xlfn.NORM.INV(B2539,'Input Parameters'!$E$15,'Input Parameters'!$F$15)</f>
        <v>293.42734309231105</v>
      </c>
      <c r="D2539" s="10">
        <f t="shared" ca="1" si="364"/>
        <v>1.3239317866182709E-3</v>
      </c>
      <c r="E2539" s="62">
        <f ca="1">IF(_xlfn.NORM.INV(D2539,'Input Parameters'!$E$17,'Input Parameters'!$F$17)&lt;3500,3500,IF(_xlfn.NORM.INV(D2539,'Input Parameters'!$E$17,'Input Parameters'!$F$17)&gt;5500,5500,_xlfn.NORM.INV(D2539,'Input Parameters'!$E$17,'Input Parameters'!$F$17)))</f>
        <v>3500</v>
      </c>
      <c r="F2539" s="10">
        <f t="shared" ca="1" si="365"/>
        <v>0.44560347260838895</v>
      </c>
      <c r="G2539" s="64">
        <f ca="1">_xlfn.NORM.INV(F2539,'Input Parameters'!$E$20,'Input Parameters'!$F$20)</f>
        <v>281.73359309231051</v>
      </c>
      <c r="H2539" s="57">
        <f ca="1">EXP(E2539*(1/'Input Parameters'!$E$23-1/G2539))</f>
        <v>0.62204303068003897</v>
      </c>
      <c r="I2539" s="10">
        <f t="shared" ca="1" si="366"/>
        <v>0.80168327115893301</v>
      </c>
      <c r="J2539" s="30">
        <f ca="1">_xlfn.BETA.INV(I2539,'Input Parameters'!$L$26,'Input Parameters'!$M$26,'Input Parameters'!$J$26,'Input Parameters'!$K$26)</f>
        <v>0.78625183370653273</v>
      </c>
      <c r="K2539" s="168">
        <f ca="1">('Input Parameters'!$E$27/'Input Parameters'!$E$38)^$J2539</f>
        <v>3.5535680994020153E-3</v>
      </c>
      <c r="L2539" s="69">
        <f ca="1">$H2539*$C2539*'Input Parameters'!$E$25*K2539</f>
        <v>0.64861300524747034</v>
      </c>
      <c r="M2539" s="24">
        <f t="shared" ca="1" si="367"/>
        <v>0.47152942338547499</v>
      </c>
      <c r="N2539" s="15">
        <f ca="1">_xlfn.NORM.INV(M2539,'Input Parameters'!$E$29,'Input Parameters'!$F$29)</f>
        <v>9.9992857416250247E-2</v>
      </c>
      <c r="O2539" s="8">
        <f t="shared" ca="1" si="368"/>
        <v>0.30251711933844161</v>
      </c>
      <c r="P2539" s="30">
        <f ca="1">_xlfn.LOGNORM.INV(O2539,'Input Parameters'!$H$30,'Input Parameters'!$I$30)</f>
        <v>2.1016803061997638</v>
      </c>
      <c r="Q2539" s="10">
        <f t="shared" ca="1" si="369"/>
        <v>0.93435822050513329</v>
      </c>
      <c r="R2539" s="30">
        <f>IF('Input Parameters'!$E$32=0,0,_xlfn.BETA.INV(Q2539,'Input Parameters'!$L$32,'Input Parameters'!$M$32,'Input Parameters'!$J$32,'Input Parameters'!$K$32))</f>
        <v>0</v>
      </c>
      <c r="S2539" s="10">
        <f t="shared" ca="1" si="370"/>
        <v>0.44983511659068864</v>
      </c>
      <c r="T2539" s="26">
        <f ca="1">_xlfn.LOGNORM.INV(S2539,'Input Parameters'!$H$34,'Input Parameters'!$I$34)</f>
        <v>49.622559814114197</v>
      </c>
      <c r="U2539" s="10">
        <f t="shared" ca="1" si="371"/>
        <v>0.84003310937841047</v>
      </c>
      <c r="V2539" s="30">
        <f ca="1">_xlfn.BETA.INV(U2539,'Input Parameters'!$L$36,'Input Parameters'!$M$36,'Input Parameters'!$J$36,'Input Parameters'!$K$36)</f>
        <v>0.7505377088060039</v>
      </c>
      <c r="W2539" s="2">
        <f ca="1">N2539+(P2539-N2539)*(1-ERF((T2539-R2539)/(2*SQRT(L2539*'Input Parameters'!$E$38))))</f>
        <v>0.10001927074169059</v>
      </c>
      <c r="X2539">
        <f t="shared" ca="1" si="372"/>
        <v>1</v>
      </c>
      <c r="Y2539" s="7"/>
    </row>
    <row r="2540" spans="1:25" ht="15" customHeight="1" x14ac:dyDescent="0.25">
      <c r="A2540" s="139">
        <v>2533</v>
      </c>
      <c r="B2540" s="10">
        <f t="shared" ca="1" si="363"/>
        <v>0.61869704892130639</v>
      </c>
      <c r="C2540" s="60">
        <f ca="1">_xlfn.NORM.INV(B2540,'Input Parameters'!$E$15,'Input Parameters'!$F$15)</f>
        <v>287.33690050226704</v>
      </c>
      <c r="D2540" s="10">
        <f t="shared" ca="1" si="364"/>
        <v>0.71722204274753865</v>
      </c>
      <c r="E2540" s="62">
        <f ca="1">IF(_xlfn.NORM.INV(D2540,'Input Parameters'!$E$17,'Input Parameters'!$F$17)&lt;3500,3500,IF(_xlfn.NORM.INV(D2540,'Input Parameters'!$E$17,'Input Parameters'!$F$17)&gt;5500,5500,_xlfn.NORM.INV(D2540,'Input Parameters'!$E$17,'Input Parameters'!$F$17)))</f>
        <v>5202.2261441474375</v>
      </c>
      <c r="F2540" s="10">
        <f t="shared" ca="1" si="365"/>
        <v>5.2943453686870257E-2</v>
      </c>
      <c r="G2540" s="64">
        <f ca="1">_xlfn.NORM.INV(F2540,'Input Parameters'!$E$20,'Input Parameters'!$F$20)</f>
        <v>271.81636774787671</v>
      </c>
      <c r="H2540" s="57">
        <f ca="1">EXP(E2540*(1/'Input Parameters'!$E$23-1/G2540))</f>
        <v>0.25174546864260672</v>
      </c>
      <c r="I2540" s="10">
        <f t="shared" ca="1" si="366"/>
        <v>0.27736363526219487</v>
      </c>
      <c r="J2540" s="30">
        <f ca="1">_xlfn.BETA.INV(I2540,'Input Parameters'!$L$26,'Input Parameters'!$M$26,'Input Parameters'!$J$26,'Input Parameters'!$K$26)</f>
        <v>0.56292402902236693</v>
      </c>
      <c r="K2540" s="168">
        <f ca="1">('Input Parameters'!$E$27/'Input Parameters'!$E$38)^$J2540</f>
        <v>1.7635040242364213E-2</v>
      </c>
      <c r="L2540" s="69">
        <f ca="1">$H2540*$C2540*'Input Parameters'!$E$25*K2540</f>
        <v>1.2756440857402691</v>
      </c>
      <c r="M2540" s="24">
        <f t="shared" ca="1" si="367"/>
        <v>0.51591407386697885</v>
      </c>
      <c r="N2540" s="15">
        <f ca="1">_xlfn.NORM.INV(M2540,'Input Parameters'!$E$29,'Input Parameters'!$F$29)</f>
        <v>0.10000399012528553</v>
      </c>
      <c r="O2540" s="8">
        <f t="shared" ca="1" si="368"/>
        <v>0.41520576168266188</v>
      </c>
      <c r="P2540" s="30">
        <f ca="1">_xlfn.LOGNORM.INV(O2540,'Input Parameters'!$H$30,'Input Parameters'!$I$30)</f>
        <v>2.4250907240846882</v>
      </c>
      <c r="Q2540" s="10">
        <f t="shared" ca="1" si="369"/>
        <v>0.82291717834519729</v>
      </c>
      <c r="R2540" s="30">
        <f>IF('Input Parameters'!$E$32=0,0,_xlfn.BETA.INV(Q2540,'Input Parameters'!$L$32,'Input Parameters'!$M$32,'Input Parameters'!$J$32,'Input Parameters'!$K$32))</f>
        <v>0</v>
      </c>
      <c r="S2540" s="10">
        <f t="shared" ca="1" si="370"/>
        <v>0.78618385102049415</v>
      </c>
      <c r="T2540" s="26">
        <f ca="1">_xlfn.LOGNORM.INV(S2540,'Input Parameters'!$H$34,'Input Parameters'!$I$34)</f>
        <v>55.640780878616368</v>
      </c>
      <c r="U2540" s="10">
        <f t="shared" ca="1" si="371"/>
        <v>0.44187598671932493</v>
      </c>
      <c r="V2540" s="30">
        <f ca="1">_xlfn.BETA.INV(U2540,'Input Parameters'!$L$36,'Input Parameters'!$M$36,'Input Parameters'!$J$36,'Input Parameters'!$K$36)</f>
        <v>0.56392990124709219</v>
      </c>
      <c r="W2540" s="2">
        <f ca="1">N2540+(P2540-N2540)*(1-ERF((T2540-R2540)/(2*SQRT(L2540*'Input Parameters'!$E$38))))</f>
        <v>0.10115476405547741</v>
      </c>
      <c r="X2540">
        <f t="shared" ca="1" si="372"/>
        <v>1</v>
      </c>
      <c r="Y2540" s="7"/>
    </row>
    <row r="2541" spans="1:25" ht="15" customHeight="1" x14ac:dyDescent="0.25">
      <c r="A2541" s="139">
        <v>2534</v>
      </c>
      <c r="B2541" s="10">
        <f t="shared" ca="1" si="363"/>
        <v>0.11032643248079055</v>
      </c>
      <c r="C2541" s="60">
        <f ca="1">_xlfn.NORM.INV(B2541,'Input Parameters'!$E$15,'Input Parameters'!$F$15)</f>
        <v>204.59140254649745</v>
      </c>
      <c r="D2541" s="10">
        <f t="shared" ca="1" si="364"/>
        <v>0.55569783230757386</v>
      </c>
      <c r="E2541" s="62">
        <f ca="1">IF(_xlfn.NORM.INV(D2541,'Input Parameters'!$E$17,'Input Parameters'!$F$17)&lt;3500,3500,IF(_xlfn.NORM.INV(D2541,'Input Parameters'!$E$17,'Input Parameters'!$F$17)&gt;5500,5500,_xlfn.NORM.INV(D2541,'Input Parameters'!$E$17,'Input Parameters'!$F$17)))</f>
        <v>4898.049308344247</v>
      </c>
      <c r="F2541" s="10">
        <f t="shared" ca="1" si="365"/>
        <v>0.29463830139864222</v>
      </c>
      <c r="G2541" s="64">
        <f ca="1">_xlfn.NORM.INV(F2541,'Input Parameters'!$E$20,'Input Parameters'!$F$20)</f>
        <v>279.03277302351228</v>
      </c>
      <c r="H2541" s="57">
        <f ca="1">EXP(E2541*(1/'Input Parameters'!$E$23-1/G2541))</f>
        <v>0.43489228869089042</v>
      </c>
      <c r="I2541" s="10">
        <f t="shared" ca="1" si="366"/>
        <v>0.24371438590712968</v>
      </c>
      <c r="J2541" s="30">
        <f ca="1">_xlfn.BETA.INV(I2541,'Input Parameters'!$L$26,'Input Parameters'!$M$26,'Input Parameters'!$J$26,'Input Parameters'!$K$26)</f>
        <v>0.54516548469687198</v>
      </c>
      <c r="K2541" s="168">
        <f ca="1">('Input Parameters'!$E$27/'Input Parameters'!$E$38)^$J2541</f>
        <v>2.0030784315984658E-2</v>
      </c>
      <c r="L2541" s="69">
        <f ca="1">$H2541*$C2541*'Input Parameters'!$E$25*K2541</f>
        <v>1.7822435073873812</v>
      </c>
      <c r="M2541" s="24">
        <f t="shared" ca="1" si="367"/>
        <v>0.5951158770297722</v>
      </c>
      <c r="N2541" s="15">
        <f ca="1">_xlfn.NORM.INV(M2541,'Input Parameters'!$E$29,'Input Parameters'!$F$29)</f>
        <v>0.10002407250200185</v>
      </c>
      <c r="O2541" s="8">
        <f t="shared" ca="1" si="368"/>
        <v>1.0617214037787703E-2</v>
      </c>
      <c r="P2541" s="30">
        <f ca="1">_xlfn.LOGNORM.INV(O2541,'Input Parameters'!$H$30,'Input Parameters'!$I$30)</f>
        <v>0.90372918432115734</v>
      </c>
      <c r="Q2541" s="10">
        <f t="shared" ca="1" si="369"/>
        <v>0.41326707072848834</v>
      </c>
      <c r="R2541" s="30">
        <f>IF('Input Parameters'!$E$32=0,0,_xlfn.BETA.INV(Q2541,'Input Parameters'!$L$32,'Input Parameters'!$M$32,'Input Parameters'!$J$32,'Input Parameters'!$K$32))</f>
        <v>0</v>
      </c>
      <c r="S2541" s="10">
        <f t="shared" ca="1" si="370"/>
        <v>0.16346110589538387</v>
      </c>
      <c r="T2541" s="26">
        <f ca="1">_xlfn.LOGNORM.INV(S2541,'Input Parameters'!$H$34,'Input Parameters'!$I$34)</f>
        <v>44.615325306041342</v>
      </c>
      <c r="U2541" s="10">
        <f t="shared" ca="1" si="371"/>
        <v>0.18824058828618762</v>
      </c>
      <c r="V2541" s="30">
        <f ca="1">_xlfn.BETA.INV(U2541,'Input Parameters'!$L$36,'Input Parameters'!$M$36,'Input Parameters'!$J$36,'Input Parameters'!$K$36)</f>
        <v>0.46338296333669776</v>
      </c>
      <c r="W2541" s="2">
        <f ca="1">N2541+(P2541-N2541)*(1-ERF((T2541-R2541)/(2*SQRT(L2541*'Input Parameters'!$E$38))))</f>
        <v>0.11458870558978124</v>
      </c>
      <c r="X2541">
        <f t="shared" ca="1" si="372"/>
        <v>1</v>
      </c>
      <c r="Y2541" s="7"/>
    </row>
    <row r="2542" spans="1:25" ht="15" customHeight="1" x14ac:dyDescent="0.25">
      <c r="A2542" s="139">
        <v>2535</v>
      </c>
      <c r="B2542" s="10">
        <f t="shared" ca="1" si="363"/>
        <v>0.67874424120209575</v>
      </c>
      <c r="C2542" s="60">
        <f ca="1">_xlfn.NORM.INV(B2542,'Input Parameters'!$E$15,'Input Parameters'!$F$15)</f>
        <v>296.12326104727964</v>
      </c>
      <c r="D2542" s="10">
        <f t="shared" ca="1" si="364"/>
        <v>0.52572460715475</v>
      </c>
      <c r="E2542" s="62">
        <f ca="1">IF(_xlfn.NORM.INV(D2542,'Input Parameters'!$E$17,'Input Parameters'!$F$17)&lt;3500,3500,IF(_xlfn.NORM.INV(D2542,'Input Parameters'!$E$17,'Input Parameters'!$F$17)&gt;5500,5500,_xlfn.NORM.INV(D2542,'Input Parameters'!$E$17,'Input Parameters'!$F$17)))</f>
        <v>4845.1687446752867</v>
      </c>
      <c r="F2542" s="10">
        <f t="shared" ca="1" si="365"/>
        <v>0.11851090085279947</v>
      </c>
      <c r="G2542" s="64">
        <f ca="1">_xlfn.NORM.INV(F2542,'Input Parameters'!$E$20,'Input Parameters'!$F$20)</f>
        <v>274.7274939024457</v>
      </c>
      <c r="H2542" s="57">
        <f ca="1">EXP(E2542*(1/'Input Parameters'!$E$23-1/G2542))</f>
        <v>0.33427790924008494</v>
      </c>
      <c r="I2542" s="10">
        <f t="shared" ca="1" si="366"/>
        <v>0.44936298620396919</v>
      </c>
      <c r="J2542" s="30">
        <f ca="1">_xlfn.BETA.INV(I2542,'Input Parameters'!$L$26,'Input Parameters'!$M$26,'Input Parameters'!$J$26,'Input Parameters'!$K$26)</f>
        <v>0.64072935405260067</v>
      </c>
      <c r="K2542" s="168">
        <f ca="1">('Input Parameters'!$E$27/'Input Parameters'!$E$38)^$J2542</f>
        <v>1.0092457884779856E-2</v>
      </c>
      <c r="L2542" s="69">
        <f ca="1">$H2542*$C2542*'Input Parameters'!$E$25*K2542</f>
        <v>0.99902681739721522</v>
      </c>
      <c r="M2542" s="24">
        <f t="shared" ca="1" si="367"/>
        <v>0.36704954497182973</v>
      </c>
      <c r="N2542" s="15">
        <f ca="1">_xlfn.NORM.INV(M2542,'Input Parameters'!$E$29,'Input Parameters'!$F$29)</f>
        <v>9.9966032207808905E-2</v>
      </c>
      <c r="O2542" s="8">
        <f t="shared" ca="1" si="368"/>
        <v>0.43255123622196201</v>
      </c>
      <c r="P2542" s="30">
        <f ca="1">_xlfn.LOGNORM.INV(O2542,'Input Parameters'!$H$30,'Input Parameters'!$I$30)</f>
        <v>2.4763637419947981</v>
      </c>
      <c r="Q2542" s="10">
        <f t="shared" ca="1" si="369"/>
        <v>0.39301126548975551</v>
      </c>
      <c r="R2542" s="30">
        <f>IF('Input Parameters'!$E$32=0,0,_xlfn.BETA.INV(Q2542,'Input Parameters'!$L$32,'Input Parameters'!$M$32,'Input Parameters'!$J$32,'Input Parameters'!$K$32))</f>
        <v>0</v>
      </c>
      <c r="S2542" s="10">
        <f t="shared" ca="1" si="370"/>
        <v>0.40505072479702331</v>
      </c>
      <c r="T2542" s="26">
        <f ca="1">_xlfn.LOGNORM.INV(S2542,'Input Parameters'!$H$34,'Input Parameters'!$I$34)</f>
        <v>48.921829878902017</v>
      </c>
      <c r="U2542" s="10">
        <f t="shared" ca="1" si="371"/>
        <v>0.41685142323517066</v>
      </c>
      <c r="V2542" s="30">
        <f ca="1">_xlfn.BETA.INV(U2542,'Input Parameters'!$L$36,'Input Parameters'!$M$36,'Input Parameters'!$J$36,'Input Parameters'!$K$36)</f>
        <v>0.55455955996127548</v>
      </c>
      <c r="W2542" s="2">
        <f ca="1">N2542+(P2542-N2542)*(1-ERF((T2542-R2542)/(2*SQRT(L2542*'Input Parameters'!$E$38))))</f>
        <v>0.10124503863553715</v>
      </c>
      <c r="X2542">
        <f t="shared" ca="1" si="372"/>
        <v>1</v>
      </c>
      <c r="Y2542" s="7"/>
    </row>
    <row r="2543" spans="1:25" ht="15" customHeight="1" x14ac:dyDescent="0.25">
      <c r="A2543" s="139">
        <v>2536</v>
      </c>
      <c r="B2543" s="10">
        <f t="shared" ca="1" si="363"/>
        <v>0.18713337058906354</v>
      </c>
      <c r="C2543" s="60">
        <f ca="1">_xlfn.NORM.INV(B2543,'Input Parameters'!$E$15,'Input Parameters'!$F$15)</f>
        <v>222.81581303623926</v>
      </c>
      <c r="D2543" s="10">
        <f t="shared" ca="1" si="364"/>
        <v>0.32747208653367066</v>
      </c>
      <c r="E2543" s="62">
        <f ca="1">IF(_xlfn.NORM.INV(D2543,'Input Parameters'!$E$17,'Input Parameters'!$F$17)&lt;3500,3500,IF(_xlfn.NORM.INV(D2543,'Input Parameters'!$E$17,'Input Parameters'!$F$17)&gt;5500,5500,_xlfn.NORM.INV(D2543,'Input Parameters'!$E$17,'Input Parameters'!$F$17)))</f>
        <v>4487.1670035008992</v>
      </c>
      <c r="F2543" s="10">
        <f t="shared" ca="1" si="365"/>
        <v>0.93522246052301894</v>
      </c>
      <c r="G2543" s="64">
        <f ca="1">_xlfn.NORM.INV(F2543,'Input Parameters'!$E$20,'Input Parameters'!$F$20)</f>
        <v>292.80625345942479</v>
      </c>
      <c r="H2543" s="57">
        <f ca="1">EXP(E2543*(1/'Input Parameters'!$E$23-1/G2543))</f>
        <v>0.99366254754163663</v>
      </c>
      <c r="I2543" s="10">
        <f t="shared" ca="1" si="366"/>
        <v>0.75225493554629497</v>
      </c>
      <c r="J2543" s="30">
        <f ca="1">_xlfn.BETA.INV(I2543,'Input Parameters'!$L$26,'Input Parameters'!$M$26,'Input Parameters'!$J$26,'Input Parameters'!$K$26)</f>
        <v>0.76388040465260576</v>
      </c>
      <c r="K2543" s="168">
        <f ca="1">('Input Parameters'!$E$27/'Input Parameters'!$E$38)^$J2543</f>
        <v>4.1721145316144688E-3</v>
      </c>
      <c r="L2543" s="69">
        <f ca="1">$H2543*$C2543*'Input Parameters'!$E$25*K2543</f>
        <v>0.92372171267030068</v>
      </c>
      <c r="M2543" s="24">
        <f t="shared" ca="1" si="367"/>
        <v>0.76600116131994689</v>
      </c>
      <c r="N2543" s="15">
        <f ca="1">_xlfn.NORM.INV(M2543,'Input Parameters'!$E$29,'Input Parameters'!$F$29)</f>
        <v>0.1000725740812124</v>
      </c>
      <c r="O2543" s="8">
        <f t="shared" ca="1" si="368"/>
        <v>0.19781938972607604</v>
      </c>
      <c r="P2543" s="30">
        <f ca="1">_xlfn.LOGNORM.INV(O2543,'Input Parameters'!$H$30,'Input Parameters'!$I$30)</f>
        <v>1.796397662684587</v>
      </c>
      <c r="Q2543" s="10">
        <f t="shared" ca="1" si="369"/>
        <v>5.9588325559424504E-2</v>
      </c>
      <c r="R2543" s="30">
        <f>IF('Input Parameters'!$E$32=0,0,_xlfn.BETA.INV(Q2543,'Input Parameters'!$L$32,'Input Parameters'!$M$32,'Input Parameters'!$J$32,'Input Parameters'!$K$32))</f>
        <v>0</v>
      </c>
      <c r="S2543" s="10">
        <f t="shared" ca="1" si="370"/>
        <v>0.88698188598409555</v>
      </c>
      <c r="T2543" s="26">
        <f ca="1">_xlfn.LOGNORM.INV(S2543,'Input Parameters'!$H$34,'Input Parameters'!$I$34)</f>
        <v>58.608935239082271</v>
      </c>
      <c r="U2543" s="10">
        <f t="shared" ca="1" si="371"/>
        <v>0.4595598011206935</v>
      </c>
      <c r="V2543" s="30">
        <f ca="1">_xlfn.BETA.INV(U2543,'Input Parameters'!$L$36,'Input Parameters'!$M$36,'Input Parameters'!$J$36,'Input Parameters'!$K$36)</f>
        <v>0.57057087173734877</v>
      </c>
      <c r="W2543" s="2">
        <f ca="1">N2543+(P2543-N2543)*(1-ERF((T2543-R2543)/(2*SQRT(L2543*'Input Parameters'!$E$38))))</f>
        <v>0.10010001859025254</v>
      </c>
      <c r="X2543">
        <f t="shared" ca="1" si="372"/>
        <v>1</v>
      </c>
      <c r="Y2543" s="7"/>
    </row>
    <row r="2544" spans="1:25" ht="15" customHeight="1" x14ac:dyDescent="0.25">
      <c r="A2544" s="139">
        <v>2537</v>
      </c>
      <c r="B2544" s="10">
        <f t="shared" ca="1" si="363"/>
        <v>8.014693629646108E-2</v>
      </c>
      <c r="C2544" s="60">
        <f ca="1">_xlfn.NORM.INV(B2544,'Input Parameters'!$E$15,'Input Parameters'!$F$15)</f>
        <v>194.87506437887475</v>
      </c>
      <c r="D2544" s="10">
        <f t="shared" ca="1" si="364"/>
        <v>0.49280245784112164</v>
      </c>
      <c r="E2544" s="62">
        <f ca="1">IF(_xlfn.NORM.INV(D2544,'Input Parameters'!$E$17,'Input Parameters'!$F$17)&lt;3500,3500,IF(_xlfn.NORM.INV(D2544,'Input Parameters'!$E$17,'Input Parameters'!$F$17)&gt;5500,5500,_xlfn.NORM.INV(D2544,'Input Parameters'!$E$17,'Input Parameters'!$F$17)))</f>
        <v>4787.3702209195317</v>
      </c>
      <c r="F2544" s="10">
        <f t="shared" ca="1" si="365"/>
        <v>0.53093079216882466</v>
      </c>
      <c r="G2544" s="64">
        <f ca="1">_xlfn.NORM.INV(F2544,'Input Parameters'!$E$20,'Input Parameters'!$F$20)</f>
        <v>283.16998592077982</v>
      </c>
      <c r="H2544" s="57">
        <f ca="1">EXP(E2544*(1/'Input Parameters'!$E$23-1/G2544))</f>
        <v>0.56940025603417688</v>
      </c>
      <c r="I2544" s="10">
        <f t="shared" ca="1" si="366"/>
        <v>0.27021728554490843</v>
      </c>
      <c r="J2544" s="30">
        <f ca="1">_xlfn.BETA.INV(I2544,'Input Parameters'!$L$26,'Input Parameters'!$M$26,'Input Parameters'!$J$26,'Input Parameters'!$K$26)</f>
        <v>0.5592547346054455</v>
      </c>
      <c r="K2544" s="168">
        <f ca="1">('Input Parameters'!$E$27/'Input Parameters'!$E$38)^$J2544</f>
        <v>1.8105355557634178E-2</v>
      </c>
      <c r="L2544" s="69">
        <f ca="1">$H2544*$C2544*'Input Parameters'!$E$25*K2544</f>
        <v>2.0090048620038599</v>
      </c>
      <c r="M2544" s="24">
        <f t="shared" ca="1" si="367"/>
        <v>0.28315671055318048</v>
      </c>
      <c r="N2544" s="15">
        <f ca="1">_xlfn.NORM.INV(M2544,'Input Parameters'!$E$29,'Input Parameters'!$F$29)</f>
        <v>9.9942651066931704E-2</v>
      </c>
      <c r="O2544" s="8">
        <f t="shared" ca="1" si="368"/>
        <v>0.48826317771102312</v>
      </c>
      <c r="P2544" s="30">
        <f ca="1">_xlfn.LOGNORM.INV(O2544,'Input Parameters'!$H$30,'Input Parameters'!$I$30)</f>
        <v>2.6462436324901142</v>
      </c>
      <c r="Q2544" s="10">
        <f t="shared" ca="1" si="369"/>
        <v>0.4653109961586841</v>
      </c>
      <c r="R2544" s="30">
        <f>IF('Input Parameters'!$E$32=0,0,_xlfn.BETA.INV(Q2544,'Input Parameters'!$L$32,'Input Parameters'!$M$32,'Input Parameters'!$J$32,'Input Parameters'!$K$32))</f>
        <v>0</v>
      </c>
      <c r="S2544" s="10">
        <f t="shared" ca="1" si="370"/>
        <v>0.43731941153055742</v>
      </c>
      <c r="T2544" s="26">
        <f ca="1">_xlfn.LOGNORM.INV(S2544,'Input Parameters'!$H$34,'Input Parameters'!$I$34)</f>
        <v>49.427133083257338</v>
      </c>
      <c r="U2544" s="10">
        <f t="shared" ca="1" si="371"/>
        <v>0.88614739157845124</v>
      </c>
      <c r="V2544" s="30">
        <f ca="1">_xlfn.BETA.INV(U2544,'Input Parameters'!$L$36,'Input Parameters'!$M$36,'Input Parameters'!$J$36,'Input Parameters'!$K$36)</f>
        <v>0.78845589632363655</v>
      </c>
      <c r="W2544" s="2">
        <f ca="1">N2544+(P2544-N2544)*(1-ERF((T2544-R2544)/(2*SQRT(L2544*'Input Parameters'!$E$38))))</f>
        <v>0.13475138338038078</v>
      </c>
      <c r="X2544">
        <f t="shared" ca="1" si="372"/>
        <v>1</v>
      </c>
      <c r="Y2544" s="7"/>
    </row>
    <row r="2545" spans="1:25" ht="15" customHeight="1" x14ac:dyDescent="0.25">
      <c r="A2545" s="139">
        <v>2538</v>
      </c>
      <c r="B2545" s="10">
        <f t="shared" ca="1" si="363"/>
        <v>0.24734509602024846</v>
      </c>
      <c r="C2545" s="60">
        <f ca="1">_xlfn.NORM.INV(B2545,'Input Parameters'!$E$15,'Input Parameters'!$F$15)</f>
        <v>233.9602285189479</v>
      </c>
      <c r="D2545" s="10">
        <f t="shared" ca="1" si="364"/>
        <v>6.3040070770764345E-2</v>
      </c>
      <c r="E2545" s="62">
        <f ca="1">IF(_xlfn.NORM.INV(D2545,'Input Parameters'!$E$17,'Input Parameters'!$F$17)&lt;3500,3500,IF(_xlfn.NORM.INV(D2545,'Input Parameters'!$E$17,'Input Parameters'!$F$17)&gt;5500,5500,_xlfn.NORM.INV(D2545,'Input Parameters'!$E$17,'Input Parameters'!$F$17)))</f>
        <v>3729.1792951379075</v>
      </c>
      <c r="F2545" s="10">
        <f t="shared" ca="1" si="365"/>
        <v>0.55175244109695309</v>
      </c>
      <c r="G2545" s="64">
        <f ca="1">_xlfn.NORM.INV(F2545,'Input Parameters'!$E$20,'Input Parameters'!$F$20)</f>
        <v>283.52160388010094</v>
      </c>
      <c r="H2545" s="57">
        <f ca="1">EXP(E2545*(1/'Input Parameters'!$E$23-1/G2545))</f>
        <v>0.65550007498667984</v>
      </c>
      <c r="I2545" s="10">
        <f t="shared" ca="1" si="366"/>
        <v>0.85104958778433026</v>
      </c>
      <c r="J2545" s="30">
        <f ca="1">_xlfn.BETA.INV(I2545,'Input Parameters'!$L$26,'Input Parameters'!$M$26,'Input Parameters'!$J$26,'Input Parameters'!$K$26)</f>
        <v>0.81080967861762454</v>
      </c>
      <c r="K2545" s="168">
        <f ca="1">('Input Parameters'!$E$27/'Input Parameters'!$E$38)^$J2545</f>
        <v>2.9796272004728457E-3</v>
      </c>
      <c r="L2545" s="69">
        <f ca="1">$H2545*$C2545*'Input Parameters'!$E$25*K2545</f>
        <v>0.45695845017880032</v>
      </c>
      <c r="M2545" s="24">
        <f t="shared" ca="1" si="367"/>
        <v>0.27816096189790773</v>
      </c>
      <c r="N2545" s="15">
        <f ca="1">_xlfn.NORM.INV(M2545,'Input Parameters'!$E$29,'Input Parameters'!$F$29)</f>
        <v>9.9941168655660412E-2</v>
      </c>
      <c r="O2545" s="8">
        <f t="shared" ca="1" si="368"/>
        <v>5.5194182025072647E-2</v>
      </c>
      <c r="P2545" s="30">
        <f ca="1">_xlfn.LOGNORM.INV(O2545,'Input Parameters'!$H$30,'Input Parameters'!$I$30)</f>
        <v>1.2622657353086566</v>
      </c>
      <c r="Q2545" s="10">
        <f t="shared" ca="1" si="369"/>
        <v>0.4489231624293254</v>
      </c>
      <c r="R2545" s="30">
        <f>IF('Input Parameters'!$E$32=0,0,_xlfn.BETA.INV(Q2545,'Input Parameters'!$L$32,'Input Parameters'!$M$32,'Input Parameters'!$J$32,'Input Parameters'!$K$32))</f>
        <v>0</v>
      </c>
      <c r="S2545" s="10">
        <f t="shared" ca="1" si="370"/>
        <v>0.72359935354101979</v>
      </c>
      <c r="T2545" s="26">
        <f ca="1">_xlfn.LOGNORM.INV(S2545,'Input Parameters'!$H$34,'Input Parameters'!$I$34)</f>
        <v>54.274408785014607</v>
      </c>
      <c r="U2545" s="10">
        <f t="shared" ca="1" si="371"/>
        <v>2.6641670400479267E-2</v>
      </c>
      <c r="V2545" s="30">
        <f ca="1">_xlfn.BETA.INV(U2545,'Input Parameters'!$L$36,'Input Parameters'!$M$36,'Input Parameters'!$J$36,'Input Parameters'!$K$36)</f>
        <v>0.35237414362394237</v>
      </c>
      <c r="W2545" s="2">
        <f ca="1">N2545+(P2545-N2545)*(1-ERF((T2545-R2545)/(2*SQRT(L2545*'Input Parameters'!$E$38))))</f>
        <v>9.994118456072143E-2</v>
      </c>
      <c r="X2545">
        <f t="shared" ca="1" si="372"/>
        <v>1</v>
      </c>
      <c r="Y2545" s="7"/>
    </row>
    <row r="2546" spans="1:25" ht="15" customHeight="1" x14ac:dyDescent="0.25">
      <c r="A2546" s="139">
        <v>2539</v>
      </c>
      <c r="B2546" s="10">
        <f t="shared" ca="1" si="363"/>
        <v>0.16962571965599682</v>
      </c>
      <c r="C2546" s="60">
        <f ca="1">_xlfn.NORM.INV(B2546,'Input Parameters'!$E$15,'Input Parameters'!$F$15)</f>
        <v>219.17749083056734</v>
      </c>
      <c r="D2546" s="10">
        <f t="shared" ca="1" si="364"/>
        <v>0.42919041923250478</v>
      </c>
      <c r="E2546" s="62">
        <f ca="1">IF(_xlfn.NORM.INV(D2546,'Input Parameters'!$E$17,'Input Parameters'!$F$17)&lt;3500,3500,IF(_xlfn.NORM.INV(D2546,'Input Parameters'!$E$17,'Input Parameters'!$F$17)&gt;5500,5500,_xlfn.NORM.INV(D2546,'Input Parameters'!$E$17,'Input Parameters'!$F$17)))</f>
        <v>4675.0950312657324</v>
      </c>
      <c r="F2546" s="10">
        <f t="shared" ca="1" si="365"/>
        <v>0.10225983774166669</v>
      </c>
      <c r="G2546" s="64">
        <f ca="1">_xlfn.NORM.INV(F2546,'Input Parameters'!$E$20,'Input Parameters'!$F$20)</f>
        <v>274.14917653975783</v>
      </c>
      <c r="H2546" s="57">
        <f ca="1">EXP(E2546*(1/'Input Parameters'!$E$23-1/G2546))</f>
        <v>0.33513678860467755</v>
      </c>
      <c r="I2546" s="10">
        <f t="shared" ca="1" si="366"/>
        <v>0.5322839982620946</v>
      </c>
      <c r="J2546" s="30">
        <f ca="1">_xlfn.BETA.INV(I2546,'Input Parameters'!$L$26,'Input Parameters'!$M$26,'Input Parameters'!$J$26,'Input Parameters'!$K$26)</f>
        <v>0.67434542149808019</v>
      </c>
      <c r="K2546" s="168">
        <f ca="1">('Input Parameters'!$E$27/'Input Parameters'!$E$38)^$J2546</f>
        <v>7.9300516623516549E-3</v>
      </c>
      <c r="L2546" s="69">
        <f ca="1">$H2546*$C2546*'Input Parameters'!$E$25*K2546</f>
        <v>0.58249750729143401</v>
      </c>
      <c r="M2546" s="24">
        <f t="shared" ca="1" si="367"/>
        <v>0.20203377257722488</v>
      </c>
      <c r="N2546" s="15">
        <f ca="1">_xlfn.NORM.INV(M2546,'Input Parameters'!$E$29,'Input Parameters'!$F$29)</f>
        <v>9.9916562117400631E-2</v>
      </c>
      <c r="O2546" s="8">
        <f t="shared" ca="1" si="368"/>
        <v>9.4545072878850389E-2</v>
      </c>
      <c r="P2546" s="30">
        <f ca="1">_xlfn.LOGNORM.INV(O2546,'Input Parameters'!$H$30,'Input Parameters'!$I$30)</f>
        <v>1.4429281667530214</v>
      </c>
      <c r="Q2546" s="10">
        <f t="shared" ca="1" si="369"/>
        <v>0.67920357044494606</v>
      </c>
      <c r="R2546" s="30">
        <f>IF('Input Parameters'!$E$32=0,0,_xlfn.BETA.INV(Q2546,'Input Parameters'!$L$32,'Input Parameters'!$M$32,'Input Parameters'!$J$32,'Input Parameters'!$K$32))</f>
        <v>0</v>
      </c>
      <c r="S2546" s="10">
        <f t="shared" ca="1" si="370"/>
        <v>0.93468186284825605</v>
      </c>
      <c r="T2546" s="26">
        <f ca="1">_xlfn.LOGNORM.INV(S2546,'Input Parameters'!$H$34,'Input Parameters'!$I$34)</f>
        <v>60.846971770008004</v>
      </c>
      <c r="U2546" s="10">
        <f t="shared" ca="1" si="371"/>
        <v>0.58528041790999119</v>
      </c>
      <c r="V2546" s="30">
        <f ca="1">_xlfn.BETA.INV(U2546,'Input Parameters'!$L$36,'Input Parameters'!$M$36,'Input Parameters'!$J$36,'Input Parameters'!$K$36)</f>
        <v>0.61937988186847293</v>
      </c>
      <c r="W2546" s="2">
        <f ca="1">N2546+(P2546-N2546)*(1-ERF((T2546-R2546)/(2*SQRT(L2546*'Input Parameters'!$E$38))))</f>
        <v>9.991658530606902E-2</v>
      </c>
      <c r="X2546">
        <f t="shared" ca="1" si="372"/>
        <v>1</v>
      </c>
      <c r="Y2546" s="7"/>
    </row>
    <row r="2547" spans="1:25" ht="15" customHeight="1" x14ac:dyDescent="0.25">
      <c r="A2547" s="139">
        <v>2540</v>
      </c>
      <c r="B2547" s="10">
        <f t="shared" ca="1" si="363"/>
        <v>0.30664989667956821</v>
      </c>
      <c r="C2547" s="60">
        <f ca="1">_xlfn.NORM.INV(B2547,'Input Parameters'!$E$15,'Input Parameters'!$F$15)</f>
        <v>243.57952355865544</v>
      </c>
      <c r="D2547" s="10">
        <f t="shared" ca="1" si="364"/>
        <v>0.94052701890817036</v>
      </c>
      <c r="E2547" s="62">
        <f ca="1">IF(_xlfn.NORM.INV(D2547,'Input Parameters'!$E$17,'Input Parameters'!$F$17)&lt;3500,3500,IF(_xlfn.NORM.INV(D2547,'Input Parameters'!$E$17,'Input Parameters'!$F$17)&gt;5500,5500,_xlfn.NORM.INV(D2547,'Input Parameters'!$E$17,'Input Parameters'!$F$17)))</f>
        <v>5500</v>
      </c>
      <c r="F2547" s="10">
        <f t="shared" ca="1" si="365"/>
        <v>0.47402470896026627</v>
      </c>
      <c r="G2547" s="64">
        <f ca="1">_xlfn.NORM.INV(F2547,'Input Parameters'!$E$20,'Input Parameters'!$F$20)</f>
        <v>282.21345163897308</v>
      </c>
      <c r="H2547" s="57">
        <f ca="1">EXP(E2547*(1/'Input Parameters'!$E$23-1/G2547))</f>
        <v>0.49025214376533505</v>
      </c>
      <c r="I2547" s="10">
        <f t="shared" ca="1" si="366"/>
        <v>0.74948128051660334</v>
      </c>
      <c r="J2547" s="30">
        <f ca="1">_xlfn.BETA.INV(I2547,'Input Parameters'!$L$26,'Input Parameters'!$M$26,'Input Parameters'!$J$26,'Input Parameters'!$K$26)</f>
        <v>0.76267089163478619</v>
      </c>
      <c r="K2547" s="168">
        <f ca="1">('Input Parameters'!$E$27/'Input Parameters'!$E$38)^$J2547</f>
        <v>4.2084687105555284E-3</v>
      </c>
      <c r="L2547" s="69">
        <f ca="1">$H2547*$C2547*'Input Parameters'!$E$25*K2547</f>
        <v>0.50255590544787554</v>
      </c>
      <c r="M2547" s="24">
        <f t="shared" ca="1" si="367"/>
        <v>0.53299013217295332</v>
      </c>
      <c r="N2547" s="15">
        <f ca="1">_xlfn.NORM.INV(M2547,'Input Parameters'!$E$29,'Input Parameters'!$F$29)</f>
        <v>0.10000827884720208</v>
      </c>
      <c r="O2547" s="8">
        <f t="shared" ca="1" si="368"/>
        <v>0.10627831544921562</v>
      </c>
      <c r="P2547" s="30">
        <f ca="1">_xlfn.LOGNORM.INV(O2547,'Input Parameters'!$H$30,'Input Parameters'!$I$30)</f>
        <v>1.4891220272694938</v>
      </c>
      <c r="Q2547" s="10">
        <f t="shared" ca="1" si="369"/>
        <v>0.18306012356504942</v>
      </c>
      <c r="R2547" s="30">
        <f>IF('Input Parameters'!$E$32=0,0,_xlfn.BETA.INV(Q2547,'Input Parameters'!$L$32,'Input Parameters'!$M$32,'Input Parameters'!$J$32,'Input Parameters'!$K$32))</f>
        <v>0</v>
      </c>
      <c r="S2547" s="10">
        <f t="shared" ca="1" si="370"/>
        <v>0.10725565711195795</v>
      </c>
      <c r="T2547" s="26">
        <f ca="1">_xlfn.LOGNORM.INV(S2547,'Input Parameters'!$H$34,'Input Parameters'!$I$34)</f>
        <v>43.189106876264958</v>
      </c>
      <c r="U2547" s="10">
        <f t="shared" ca="1" si="371"/>
        <v>0.41328112551442131</v>
      </c>
      <c r="V2547" s="30">
        <f ca="1">_xlfn.BETA.INV(U2547,'Input Parameters'!$L$36,'Input Parameters'!$M$36,'Input Parameters'!$J$36,'Input Parameters'!$K$36)</f>
        <v>0.55322356145158824</v>
      </c>
      <c r="W2547" s="2">
        <f ca="1">N2547+(P2547-N2547)*(1-ERF((T2547-R2547)/(2*SQRT(L2547*'Input Parameters'!$E$38))))</f>
        <v>0.10003117163049625</v>
      </c>
      <c r="X2547">
        <f t="shared" ca="1" si="372"/>
        <v>1</v>
      </c>
      <c r="Y2547" s="7"/>
    </row>
    <row r="2548" spans="1:25" ht="15" customHeight="1" x14ac:dyDescent="0.25">
      <c r="A2548" s="139">
        <v>2541</v>
      </c>
      <c r="B2548" s="10">
        <f t="shared" ca="1" si="363"/>
        <v>0.68491324095660155</v>
      </c>
      <c r="C2548" s="60">
        <f ca="1">_xlfn.NORM.INV(B2548,'Input Parameters'!$E$15,'Input Parameters'!$F$15)</f>
        <v>297.06040032433498</v>
      </c>
      <c r="D2548" s="10">
        <f t="shared" ca="1" si="364"/>
        <v>0.29657430481296321</v>
      </c>
      <c r="E2548" s="62">
        <f ca="1">IF(_xlfn.NORM.INV(D2548,'Input Parameters'!$E$17,'Input Parameters'!$F$17)&lt;3500,3500,IF(_xlfn.NORM.INV(D2548,'Input Parameters'!$E$17,'Input Parameters'!$F$17)&gt;5500,5500,_xlfn.NORM.INV(D2548,'Input Parameters'!$E$17,'Input Parameters'!$F$17)))</f>
        <v>4426.0047916394915</v>
      </c>
      <c r="F2548" s="10">
        <f t="shared" ca="1" si="365"/>
        <v>0.80661890187989704</v>
      </c>
      <c r="G2548" s="64">
        <f ca="1">_xlfn.NORM.INV(F2548,'Input Parameters'!$E$20,'Input Parameters'!$F$20)</f>
        <v>288.4488771076127</v>
      </c>
      <c r="H2548" s="57">
        <f ca="1">EXP(E2548*(1/'Input Parameters'!$E$23-1/G2548))</f>
        <v>0.79087607859208742</v>
      </c>
      <c r="I2548" s="10">
        <f t="shared" ca="1" si="366"/>
        <v>0.5327151498511602</v>
      </c>
      <c r="J2548" s="30">
        <f ca="1">_xlfn.BETA.INV(I2548,'Input Parameters'!$L$26,'Input Parameters'!$M$26,'Input Parameters'!$J$26,'Input Parameters'!$K$26)</f>
        <v>0.67451752266370157</v>
      </c>
      <c r="K2548" s="168">
        <f ca="1">('Input Parameters'!$E$27/'Input Parameters'!$E$38)^$J2548</f>
        <v>7.9202681666168638E-3</v>
      </c>
      <c r="L2548" s="69">
        <f ca="1">$H2548*$C2548*'Input Parameters'!$E$25*K2548</f>
        <v>1.8607716814660817</v>
      </c>
      <c r="M2548" s="24">
        <f t="shared" ca="1" si="367"/>
        <v>0.49420498616420339</v>
      </c>
      <c r="N2548" s="15">
        <f ca="1">_xlfn.NORM.INV(M2548,'Input Parameters'!$E$29,'Input Parameters'!$F$29)</f>
        <v>9.9998547354359313E-2</v>
      </c>
      <c r="O2548" s="8">
        <f t="shared" ca="1" si="368"/>
        <v>0.64186250834451264</v>
      </c>
      <c r="P2548" s="30">
        <f ca="1">_xlfn.LOGNORM.INV(O2548,'Input Parameters'!$H$30,'Input Parameters'!$I$30)</f>
        <v>3.1858634473567267</v>
      </c>
      <c r="Q2548" s="10">
        <f t="shared" ca="1" si="369"/>
        <v>0.35283198248762804</v>
      </c>
      <c r="R2548" s="30">
        <f>IF('Input Parameters'!$E$32=0,0,_xlfn.BETA.INV(Q2548,'Input Parameters'!$L$32,'Input Parameters'!$M$32,'Input Parameters'!$J$32,'Input Parameters'!$K$32))</f>
        <v>0</v>
      </c>
      <c r="S2548" s="10">
        <f t="shared" ca="1" si="370"/>
        <v>0.47960385087902435</v>
      </c>
      <c r="T2548" s="26">
        <f ca="1">_xlfn.LOGNORM.INV(S2548,'Input Parameters'!$H$34,'Input Parameters'!$I$34)</f>
        <v>50.087703788082102</v>
      </c>
      <c r="U2548" s="10">
        <f t="shared" ca="1" si="371"/>
        <v>0.99207945928151176</v>
      </c>
      <c r="V2548" s="30">
        <f ca="1">_xlfn.BETA.INV(U2548,'Input Parameters'!$L$36,'Input Parameters'!$M$36,'Input Parameters'!$J$36,'Input Parameters'!$K$36)</f>
        <v>1.0156266998005734</v>
      </c>
      <c r="W2548" s="2">
        <f ca="1">N2548+(P2548-N2548)*(1-ERF((T2548-R2548)/(2*SQRT(L2548*'Input Parameters'!$E$38))))</f>
        <v>0.1290703678571801</v>
      </c>
      <c r="X2548">
        <f t="shared" ca="1" si="372"/>
        <v>1</v>
      </c>
      <c r="Y2548" s="7"/>
    </row>
    <row r="2549" spans="1:25" ht="15" customHeight="1" x14ac:dyDescent="0.25">
      <c r="A2549" s="139">
        <v>2542</v>
      </c>
      <c r="B2549" s="10">
        <f t="shared" ca="1" si="363"/>
        <v>0.99652236938789018</v>
      </c>
      <c r="C2549" s="60">
        <f ca="1">_xlfn.NORM.INV(B2549,'Input Parameters'!$E$15,'Input Parameters'!$F$15)</f>
        <v>417.23414427065467</v>
      </c>
      <c r="D2549" s="10">
        <f t="shared" ca="1" si="364"/>
        <v>0.62138477981636298</v>
      </c>
      <c r="E2549" s="62">
        <f ca="1">IF(_xlfn.NORM.INV(D2549,'Input Parameters'!$E$17,'Input Parameters'!$F$17)&lt;3500,3500,IF(_xlfn.NORM.INV(D2549,'Input Parameters'!$E$17,'Input Parameters'!$F$17)&gt;5500,5500,_xlfn.NORM.INV(D2549,'Input Parameters'!$E$17,'Input Parameters'!$F$17)))</f>
        <v>5016.3838210784343</v>
      </c>
      <c r="F2549" s="10">
        <f t="shared" ca="1" si="365"/>
        <v>0.87722709426487522</v>
      </c>
      <c r="G2549" s="64">
        <f ca="1">_xlfn.NORM.INV(F2549,'Input Parameters'!$E$20,'Input Parameters'!$F$20)</f>
        <v>290.43028329079914</v>
      </c>
      <c r="H2549" s="57">
        <f ca="1">EXP(E2549*(1/'Input Parameters'!$E$23-1/G2549))</f>
        <v>0.86306719573495461</v>
      </c>
      <c r="I2549" s="10">
        <f t="shared" ca="1" si="366"/>
        <v>0.73269441757154607</v>
      </c>
      <c r="J2549" s="30">
        <f ca="1">_xlfn.BETA.INV(I2549,'Input Parameters'!$L$26,'Input Parameters'!$M$26,'Input Parameters'!$J$26,'Input Parameters'!$K$26)</f>
        <v>0.75543296160510764</v>
      </c>
      <c r="K2549" s="168">
        <f ca="1">('Input Parameters'!$E$27/'Input Parameters'!$E$38)^$J2549</f>
        <v>4.4327346623449313E-3</v>
      </c>
      <c r="L2549" s="69">
        <f ca="1">$H2549*$C2549*'Input Parameters'!$E$25*K2549</f>
        <v>1.5962326405985861</v>
      </c>
      <c r="M2549" s="24">
        <f t="shared" ca="1" si="367"/>
        <v>0.73347488069168087</v>
      </c>
      <c r="N2549" s="15">
        <f ca="1">_xlfn.NORM.INV(M2549,'Input Parameters'!$E$29,'Input Parameters'!$F$29)</f>
        <v>0.1000623356558271</v>
      </c>
      <c r="O2549" s="8">
        <f t="shared" ca="1" si="368"/>
        <v>0.41764706061273527</v>
      </c>
      <c r="P2549" s="30">
        <f ca="1">_xlfn.LOGNORM.INV(O2549,'Input Parameters'!$H$30,'Input Parameters'!$I$30)</f>
        <v>2.4322694188569289</v>
      </c>
      <c r="Q2549" s="10">
        <f t="shared" ca="1" si="369"/>
        <v>0.75046155846366458</v>
      </c>
      <c r="R2549" s="30">
        <f>IF('Input Parameters'!$E$32=0,0,_xlfn.BETA.INV(Q2549,'Input Parameters'!$L$32,'Input Parameters'!$M$32,'Input Parameters'!$J$32,'Input Parameters'!$K$32))</f>
        <v>0</v>
      </c>
      <c r="S2549" s="10">
        <f t="shared" ca="1" si="370"/>
        <v>0.87662149674383572</v>
      </c>
      <c r="T2549" s="26">
        <f ca="1">_xlfn.LOGNORM.INV(S2549,'Input Parameters'!$H$34,'Input Parameters'!$I$34)</f>
        <v>58.227993633865033</v>
      </c>
      <c r="U2549" s="10">
        <f t="shared" ca="1" si="371"/>
        <v>3.9461120221764512E-2</v>
      </c>
      <c r="V2549" s="30">
        <f ca="1">_xlfn.BETA.INV(U2549,'Input Parameters'!$L$36,'Input Parameters'!$M$36,'Input Parameters'!$J$36,'Input Parameters'!$K$36)</f>
        <v>0.36832821270416938</v>
      </c>
      <c r="W2549" s="2">
        <f ca="1">N2549+(P2549-N2549)*(1-ERF((T2549-R2549)/(2*SQRT(L2549*'Input Parameters'!$E$38))))</f>
        <v>0.10267095329966111</v>
      </c>
      <c r="X2549">
        <f t="shared" ca="1" si="372"/>
        <v>1</v>
      </c>
      <c r="Y2549" s="7"/>
    </row>
    <row r="2550" spans="1:25" ht="15" customHeight="1" x14ac:dyDescent="0.25">
      <c r="A2550" s="139">
        <v>2543</v>
      </c>
      <c r="B2550" s="10">
        <f t="shared" ca="1" si="363"/>
        <v>0.14465668303632184</v>
      </c>
      <c r="C2550" s="60">
        <f ca="1">_xlfn.NORM.INV(B2550,'Input Parameters'!$E$15,'Input Parameters'!$F$15)</f>
        <v>213.54225354217991</v>
      </c>
      <c r="D2550" s="10">
        <f t="shared" ca="1" si="364"/>
        <v>5.0710588254436195E-2</v>
      </c>
      <c r="E2550" s="62">
        <f ca="1">IF(_xlfn.NORM.INV(D2550,'Input Parameters'!$E$17,'Input Parameters'!$F$17)&lt;3500,3500,IF(_xlfn.NORM.INV(D2550,'Input Parameters'!$E$17,'Input Parameters'!$F$17)&gt;5500,5500,_xlfn.NORM.INV(D2550,'Input Parameters'!$E$17,'Input Parameters'!$F$17)))</f>
        <v>3653.3982642190385</v>
      </c>
      <c r="F2550" s="10">
        <f t="shared" ca="1" si="365"/>
        <v>0.52995811618983923</v>
      </c>
      <c r="G2550" s="64">
        <f ca="1">_xlfn.NORM.INV(F2550,'Input Parameters'!$E$20,'Input Parameters'!$F$20)</f>
        <v>283.15360266956696</v>
      </c>
      <c r="H2550" s="57">
        <f ca="1">EXP(E2550*(1/'Input Parameters'!$E$23-1/G2550))</f>
        <v>0.65017017467913185</v>
      </c>
      <c r="I2550" s="10">
        <f t="shared" ca="1" si="366"/>
        <v>0.1837567096458691</v>
      </c>
      <c r="J2550" s="30">
        <f ca="1">_xlfn.BETA.INV(I2550,'Input Parameters'!$L$26,'Input Parameters'!$M$26,'Input Parameters'!$J$26,'Input Parameters'!$K$26)</f>
        <v>0.50964142173709459</v>
      </c>
      <c r="K2550" s="168">
        <f ca="1">('Input Parameters'!$E$27/'Input Parameters'!$E$38)^$J2550</f>
        <v>2.5844175425019558E-2</v>
      </c>
      <c r="L2550" s="69">
        <f ca="1">$H2550*$C2550*'Input Parameters'!$E$25*K2550</f>
        <v>3.588174413790461</v>
      </c>
      <c r="M2550" s="24">
        <f t="shared" ca="1" si="367"/>
        <v>0.80783165388725231</v>
      </c>
      <c r="N2550" s="15">
        <f ca="1">_xlfn.NORM.INV(M2550,'Input Parameters'!$E$29,'Input Parameters'!$F$29)</f>
        <v>0.10008699335997996</v>
      </c>
      <c r="O2550" s="8">
        <f t="shared" ca="1" si="368"/>
        <v>0.67249671791199561</v>
      </c>
      <c r="P2550" s="30">
        <f ca="1">_xlfn.LOGNORM.INV(O2550,'Input Parameters'!$H$30,'Input Parameters'!$I$30)</f>
        <v>3.3138434057941546</v>
      </c>
      <c r="Q2550" s="10">
        <f t="shared" ca="1" si="369"/>
        <v>0.17571114265929444</v>
      </c>
      <c r="R2550" s="30">
        <f>IF('Input Parameters'!$E$32=0,0,_xlfn.BETA.INV(Q2550,'Input Parameters'!$L$32,'Input Parameters'!$M$32,'Input Parameters'!$J$32,'Input Parameters'!$K$32))</f>
        <v>0</v>
      </c>
      <c r="S2550" s="10">
        <f t="shared" ca="1" si="370"/>
        <v>0.41936152974777274</v>
      </c>
      <c r="T2550" s="26">
        <f ca="1">_xlfn.LOGNORM.INV(S2550,'Input Parameters'!$H$34,'Input Parameters'!$I$34)</f>
        <v>49.146317440235485</v>
      </c>
      <c r="U2550" s="10">
        <f t="shared" ca="1" si="371"/>
        <v>0.79002062715746146</v>
      </c>
      <c r="V2550" s="30">
        <f ca="1">_xlfn.BETA.INV(U2550,'Input Parameters'!$L$36,'Input Parameters'!$M$36,'Input Parameters'!$J$36,'Input Parameters'!$K$36)</f>
        <v>0.71758350424619843</v>
      </c>
      <c r="W2550" s="2">
        <f ca="1">N2550+(P2550-N2550)*(1-ERF((T2550-R2550)/(2*SQRT(L2550*'Input Parameters'!$E$38))))</f>
        <v>0.31401500493220408</v>
      </c>
      <c r="X2550">
        <f t="shared" ca="1" si="372"/>
        <v>1</v>
      </c>
      <c r="Y2550" s="7"/>
    </row>
    <row r="2551" spans="1:25" ht="15" customHeight="1" x14ac:dyDescent="0.25">
      <c r="A2551" s="139">
        <v>2544</v>
      </c>
      <c r="B2551" s="10">
        <f t="shared" ca="1" si="363"/>
        <v>0.9989677929082742</v>
      </c>
      <c r="C2551" s="60">
        <f ca="1">_xlfn.NORM.INV(B2551,'Input Parameters'!$E$15,'Input Parameters'!$F$15)</f>
        <v>437.92665079829965</v>
      </c>
      <c r="D2551" s="10">
        <f t="shared" ca="1" si="364"/>
        <v>0.69595043952068047</v>
      </c>
      <c r="E2551" s="62">
        <f ca="1">IF(_xlfn.NORM.INV(D2551,'Input Parameters'!$E$17,'Input Parameters'!$F$17)&lt;3500,3500,IF(_xlfn.NORM.INV(D2551,'Input Parameters'!$E$17,'Input Parameters'!$F$17)&gt;5500,5500,_xlfn.NORM.INV(D2551,'Input Parameters'!$E$17,'Input Parameters'!$F$17)))</f>
        <v>5158.952104117252</v>
      </c>
      <c r="F2551" s="10">
        <f t="shared" ca="1" si="365"/>
        <v>0.18224599027222588</v>
      </c>
      <c r="G2551" s="64">
        <f ca="1">_xlfn.NORM.INV(F2551,'Input Parameters'!$E$20,'Input Parameters'!$F$20)</f>
        <v>276.57417917907242</v>
      </c>
      <c r="H2551" s="57">
        <f ca="1">EXP(E2551*(1/'Input Parameters'!$E$23-1/G2551))</f>
        <v>0.35297283029653803</v>
      </c>
      <c r="I2551" s="10">
        <f t="shared" ca="1" si="366"/>
        <v>0.20144986966376144</v>
      </c>
      <c r="J2551" s="30">
        <f ca="1">_xlfn.BETA.INV(I2551,'Input Parameters'!$L$26,'Input Parameters'!$M$26,'Input Parameters'!$J$26,'Input Parameters'!$K$26)</f>
        <v>0.52076307989929038</v>
      </c>
      <c r="K2551" s="168">
        <f ca="1">('Input Parameters'!$E$27/'Input Parameters'!$E$38)^$J2551</f>
        <v>2.3862527352502477E-2</v>
      </c>
      <c r="L2551" s="69">
        <f ca="1">$H2551*$C2551*'Input Parameters'!$E$25*K2551</f>
        <v>3.6885790247238264</v>
      </c>
      <c r="M2551" s="24">
        <f t="shared" ca="1" si="367"/>
        <v>0.73068017867277302</v>
      </c>
      <c r="N2551" s="15">
        <f ca="1">_xlfn.NORM.INV(M2551,'Input Parameters'!$E$29,'Input Parameters'!$F$29)</f>
        <v>0.100061487141371</v>
      </c>
      <c r="O2551" s="8">
        <f t="shared" ca="1" si="368"/>
        <v>0.4241071879642202</v>
      </c>
      <c r="P2551" s="30">
        <f ca="1">_xlfn.LOGNORM.INV(O2551,'Input Parameters'!$H$30,'Input Parameters'!$I$30)</f>
        <v>2.451323644683173</v>
      </c>
      <c r="Q2551" s="10">
        <f t="shared" ca="1" si="369"/>
        <v>0.64427316130183565</v>
      </c>
      <c r="R2551" s="30">
        <f>IF('Input Parameters'!$E$32=0,0,_xlfn.BETA.INV(Q2551,'Input Parameters'!$L$32,'Input Parameters'!$M$32,'Input Parameters'!$J$32,'Input Parameters'!$K$32))</f>
        <v>0</v>
      </c>
      <c r="S2551" s="10">
        <f t="shared" ca="1" si="370"/>
        <v>0.45334707790934659</v>
      </c>
      <c r="T2551" s="26">
        <f ca="1">_xlfn.LOGNORM.INV(S2551,'Input Parameters'!$H$34,'Input Parameters'!$I$34)</f>
        <v>49.6773872196977</v>
      </c>
      <c r="U2551" s="10">
        <f t="shared" ca="1" si="371"/>
        <v>0.21437731196106902</v>
      </c>
      <c r="V2551" s="30">
        <f ca="1">_xlfn.BETA.INV(U2551,'Input Parameters'!$L$36,'Input Parameters'!$M$36,'Input Parameters'!$J$36,'Input Parameters'!$K$36)</f>
        <v>0.47507037416183767</v>
      </c>
      <c r="W2551" s="2">
        <f ca="1">N2551+(P2551-N2551)*(1-ERF((T2551-R2551)/(2*SQRT(L2551*'Input Parameters'!$E$38))))</f>
        <v>0.25853489876086944</v>
      </c>
      <c r="X2551">
        <f t="shared" ca="1" si="372"/>
        <v>1</v>
      </c>
      <c r="Y2551" s="7"/>
    </row>
    <row r="2552" spans="1:25" ht="15" customHeight="1" x14ac:dyDescent="0.25">
      <c r="A2552" s="139">
        <v>2545</v>
      </c>
      <c r="B2552" s="10">
        <f t="shared" ca="1" si="363"/>
        <v>0.32980550064301251</v>
      </c>
      <c r="C2552" s="60">
        <f ca="1">_xlfn.NORM.INV(B2552,'Input Parameters'!$E$15,'Input Parameters'!$F$15)</f>
        <v>247.09768311805132</v>
      </c>
      <c r="D2552" s="10">
        <f t="shared" ca="1" si="364"/>
        <v>0.94548528480513261</v>
      </c>
      <c r="E2552" s="62">
        <f ca="1">IF(_xlfn.NORM.INV(D2552,'Input Parameters'!$E$17,'Input Parameters'!$F$17)&lt;3500,3500,IF(_xlfn.NORM.INV(D2552,'Input Parameters'!$E$17,'Input Parameters'!$F$17)&gt;5500,5500,_xlfn.NORM.INV(D2552,'Input Parameters'!$E$17,'Input Parameters'!$F$17)))</f>
        <v>5500</v>
      </c>
      <c r="F2552" s="10">
        <f t="shared" ca="1" si="365"/>
        <v>0.77917912019928559</v>
      </c>
      <c r="G2552" s="64">
        <f ca="1">_xlfn.NORM.INV(F2552,'Input Parameters'!$E$20,'Input Parameters'!$F$20)</f>
        <v>287.80513951300333</v>
      </c>
      <c r="H2552" s="57">
        <f ca="1">EXP(E2552*(1/'Input Parameters'!$E$23-1/G2552))</f>
        <v>0.71591563699558813</v>
      </c>
      <c r="I2552" s="10">
        <f t="shared" ca="1" si="366"/>
        <v>0.69090972879783852</v>
      </c>
      <c r="J2552" s="30">
        <f ca="1">_xlfn.BETA.INV(I2552,'Input Parameters'!$L$26,'Input Parameters'!$M$26,'Input Parameters'!$J$26,'Input Parameters'!$K$26)</f>
        <v>0.73791972372073933</v>
      </c>
      <c r="K2552" s="168">
        <f ca="1">('Input Parameters'!$E$27/'Input Parameters'!$E$38)^$J2552</f>
        <v>5.0260760497370981E-3</v>
      </c>
      <c r="L2552" s="69">
        <f ca="1">$H2552*$C2552*'Input Parameters'!$E$25*K2552</f>
        <v>0.88911835780520099</v>
      </c>
      <c r="M2552" s="24">
        <f t="shared" ca="1" si="367"/>
        <v>0.48294408613056494</v>
      </c>
      <c r="N2552" s="15">
        <f ca="1">_xlfn.NORM.INV(M2552,'Input Parameters'!$E$29,'Input Parameters'!$F$29)</f>
        <v>9.999572341317324E-2</v>
      </c>
      <c r="O2552" s="8">
        <f t="shared" ca="1" si="368"/>
        <v>0.91504189344145126</v>
      </c>
      <c r="P2552" s="30">
        <f ca="1">_xlfn.LOGNORM.INV(O2552,'Input Parameters'!$H$30,'Input Parameters'!$I$30)</f>
        <v>5.1313580189195269</v>
      </c>
      <c r="Q2552" s="10">
        <f t="shared" ca="1" si="369"/>
        <v>0.44775220801237847</v>
      </c>
      <c r="R2552" s="30">
        <f>IF('Input Parameters'!$E$32=0,0,_xlfn.BETA.INV(Q2552,'Input Parameters'!$L$32,'Input Parameters'!$M$32,'Input Parameters'!$J$32,'Input Parameters'!$K$32))</f>
        <v>0</v>
      </c>
      <c r="S2552" s="10">
        <f t="shared" ca="1" si="370"/>
        <v>0.44222707106109926</v>
      </c>
      <c r="T2552" s="26">
        <f ca="1">_xlfn.LOGNORM.INV(S2552,'Input Parameters'!$H$34,'Input Parameters'!$I$34)</f>
        <v>49.503777518882046</v>
      </c>
      <c r="U2552" s="10">
        <f t="shared" ca="1" si="371"/>
        <v>0.84541365008757119</v>
      </c>
      <c r="V2552" s="30">
        <f ca="1">_xlfn.BETA.INV(U2552,'Input Parameters'!$L$36,'Input Parameters'!$M$36,'Input Parameters'!$J$36,'Input Parameters'!$K$36)</f>
        <v>0.75450390428665304</v>
      </c>
      <c r="W2552" s="2">
        <f ca="1">N2552+(P2552-N2552)*(1-ERF((T2552-R2552)/(2*SQRT(L2552*'Input Parameters'!$E$38))))</f>
        <v>0.10102906939433318</v>
      </c>
      <c r="X2552">
        <f t="shared" ca="1" si="372"/>
        <v>1</v>
      </c>
      <c r="Y2552" s="7"/>
    </row>
    <row r="2553" spans="1:25" ht="15" customHeight="1" x14ac:dyDescent="0.25">
      <c r="A2553" s="139">
        <v>2546</v>
      </c>
      <c r="B2553" s="10">
        <f t="shared" ca="1" si="363"/>
        <v>0.64302989999628568</v>
      </c>
      <c r="C2553" s="60">
        <f ca="1">_xlfn.NORM.INV(B2553,'Input Parameters'!$E$15,'Input Parameters'!$F$15)</f>
        <v>290.83285946254301</v>
      </c>
      <c r="D2553" s="10">
        <f t="shared" ca="1" si="364"/>
        <v>3.8535539003548225E-2</v>
      </c>
      <c r="E2553" s="62">
        <f ca="1">IF(_xlfn.NORM.INV(D2553,'Input Parameters'!$E$17,'Input Parameters'!$F$17)&lt;3500,3500,IF(_xlfn.NORM.INV(D2553,'Input Parameters'!$E$17,'Input Parameters'!$F$17)&gt;5500,5500,_xlfn.NORM.INV(D2553,'Input Parameters'!$E$17,'Input Parameters'!$F$17)))</f>
        <v>3562.4425995727042</v>
      </c>
      <c r="F2553" s="10">
        <f t="shared" ca="1" si="365"/>
        <v>0.8320866493696456</v>
      </c>
      <c r="G2553" s="64">
        <f ca="1">_xlfn.NORM.INV(F2553,'Input Parameters'!$E$20,'Input Parameters'!$F$20)</f>
        <v>289.09837372195619</v>
      </c>
      <c r="H2553" s="57">
        <f ca="1">EXP(E2553*(1/'Input Parameters'!$E$23-1/G2553))</f>
        <v>0.85121410651088125</v>
      </c>
      <c r="I2553" s="10">
        <f t="shared" ca="1" si="366"/>
        <v>0.1141767227138607</v>
      </c>
      <c r="J2553" s="30">
        <f ca="1">_xlfn.BETA.INV(I2553,'Input Parameters'!$L$26,'Input Parameters'!$M$26,'Input Parameters'!$J$26,'Input Parameters'!$K$26)</f>
        <v>0.45767966331462046</v>
      </c>
      <c r="K2553" s="168">
        <f ca="1">('Input Parameters'!$E$27/'Input Parameters'!$E$38)^$J2553</f>
        <v>3.7517525899353373E-2</v>
      </c>
      <c r="L2553" s="69">
        <f ca="1">$H2553*$C2553*'Input Parameters'!$E$25*K2553</f>
        <v>9.2878774526693615</v>
      </c>
      <c r="M2553" s="24">
        <f t="shared" ca="1" si="367"/>
        <v>0.57965788929043138</v>
      </c>
      <c r="N2553" s="15">
        <f ca="1">_xlfn.NORM.INV(M2553,'Input Parameters'!$E$29,'Input Parameters'!$F$29)</f>
        <v>0.10002010183554802</v>
      </c>
      <c r="O2553" s="8">
        <f t="shared" ca="1" si="368"/>
        <v>0.99244210067740801</v>
      </c>
      <c r="P2553" s="30">
        <f ca="1">_xlfn.LOGNORM.INV(O2553,'Input Parameters'!$H$30,'Input Parameters'!$I$30)</f>
        <v>8.4547911596955512</v>
      </c>
      <c r="Q2553" s="10">
        <f t="shared" ca="1" si="369"/>
        <v>5.7533309743732719E-2</v>
      </c>
      <c r="R2553" s="30">
        <f>IF('Input Parameters'!$E$32=0,0,_xlfn.BETA.INV(Q2553,'Input Parameters'!$L$32,'Input Parameters'!$M$32,'Input Parameters'!$J$32,'Input Parameters'!$K$32))</f>
        <v>0</v>
      </c>
      <c r="S2553" s="10">
        <f t="shared" ca="1" si="370"/>
        <v>0.80380649850670527</v>
      </c>
      <c r="T2553" s="26">
        <f ca="1">_xlfn.LOGNORM.INV(S2553,'Input Parameters'!$H$34,'Input Parameters'!$I$34)</f>
        <v>56.072315243158222</v>
      </c>
      <c r="U2553" s="10">
        <f t="shared" ca="1" si="371"/>
        <v>0.52892612272434048</v>
      </c>
      <c r="V2553" s="30">
        <f ca="1">_xlfn.BETA.INV(U2553,'Input Parameters'!$L$36,'Input Parameters'!$M$36,'Input Parameters'!$J$36,'Input Parameters'!$K$36)</f>
        <v>0.59702295232219915</v>
      </c>
      <c r="W2553" s="2">
        <f ca="1">N2553+(P2553-N2553)*(1-ERF((T2553-R2553)/(2*SQRT(L2553*'Input Parameters'!$E$38))))</f>
        <v>1.7146677572302851</v>
      </c>
      <c r="X2553">
        <f t="shared" ca="1" si="372"/>
        <v>0</v>
      </c>
      <c r="Y2553" s="7"/>
    </row>
    <row r="2554" spans="1:25" ht="15" customHeight="1" x14ac:dyDescent="0.25">
      <c r="A2554" s="139">
        <v>2547</v>
      </c>
      <c r="B2554" s="10">
        <f t="shared" ca="1" si="363"/>
        <v>0.50621134086525998</v>
      </c>
      <c r="C2554" s="60">
        <f ca="1">_xlfn.NORM.INV(B2554,'Input Parameters'!$E$15,'Input Parameters'!$F$15)</f>
        <v>271.81100008326507</v>
      </c>
      <c r="D2554" s="10">
        <f t="shared" ca="1" si="364"/>
        <v>0.60796636507718904</v>
      </c>
      <c r="E2554" s="62">
        <f ca="1">IF(_xlfn.NORM.INV(D2554,'Input Parameters'!$E$17,'Input Parameters'!$F$17)&lt;3500,3500,IF(_xlfn.NORM.INV(D2554,'Input Parameters'!$E$17,'Input Parameters'!$F$17)&gt;5500,5500,_xlfn.NORM.INV(D2554,'Input Parameters'!$E$17,'Input Parameters'!$F$17)))</f>
        <v>4991.8158054440664</v>
      </c>
      <c r="F2554" s="10">
        <f t="shared" ca="1" si="365"/>
        <v>0.34738270173966135</v>
      </c>
      <c r="G2554" s="64">
        <f ca="1">_xlfn.NORM.INV(F2554,'Input Parameters'!$E$20,'Input Parameters'!$F$20)</f>
        <v>280.02094464503779</v>
      </c>
      <c r="H2554" s="57">
        <f ca="1">EXP(E2554*(1/'Input Parameters'!$E$23-1/G2554))</f>
        <v>0.45590737841651591</v>
      </c>
      <c r="I2554" s="10">
        <f t="shared" ca="1" si="366"/>
        <v>0.6470088312556076</v>
      </c>
      <c r="J2554" s="30">
        <f ca="1">_xlfn.BETA.INV(I2554,'Input Parameters'!$L$26,'Input Parameters'!$M$26,'Input Parameters'!$J$26,'Input Parameters'!$K$26)</f>
        <v>0.72005848724612298</v>
      </c>
      <c r="K2554" s="168">
        <f ca="1">('Input Parameters'!$E$27/'Input Parameters'!$E$38)^$J2554</f>
        <v>5.7130820626016161E-3</v>
      </c>
      <c r="L2554" s="69">
        <f ca="1">$H2554*$C2554*'Input Parameters'!$E$25*K2554</f>
        <v>0.70796878827087339</v>
      </c>
      <c r="M2554" s="24">
        <f t="shared" ca="1" si="367"/>
        <v>0.74688127589494713</v>
      </c>
      <c r="N2554" s="15">
        <f ca="1">_xlfn.NORM.INV(M2554,'Input Parameters'!$E$29,'Input Parameters'!$F$29)</f>
        <v>0.10006647077307829</v>
      </c>
      <c r="O2554" s="8">
        <f t="shared" ca="1" si="368"/>
        <v>0.28674164416315484</v>
      </c>
      <c r="P2554" s="30">
        <f ca="1">_xlfn.LOGNORM.INV(O2554,'Input Parameters'!$H$30,'Input Parameters'!$I$30)</f>
        <v>2.0567431608521001</v>
      </c>
      <c r="Q2554" s="10">
        <f t="shared" ca="1" si="369"/>
        <v>0.95423702180967263</v>
      </c>
      <c r="R2554" s="30">
        <f>IF('Input Parameters'!$E$32=0,0,_xlfn.BETA.INV(Q2554,'Input Parameters'!$L$32,'Input Parameters'!$M$32,'Input Parameters'!$J$32,'Input Parameters'!$K$32))</f>
        <v>0</v>
      </c>
      <c r="S2554" s="10">
        <f t="shared" ca="1" si="370"/>
        <v>0.55342264908425187</v>
      </c>
      <c r="T2554" s="26">
        <f ca="1">_xlfn.LOGNORM.INV(S2554,'Input Parameters'!$H$34,'Input Parameters'!$I$34)</f>
        <v>51.257831273066444</v>
      </c>
      <c r="U2554" s="10">
        <f t="shared" ca="1" si="371"/>
        <v>0.62353770436868383</v>
      </c>
      <c r="V2554" s="30">
        <f ca="1">_xlfn.BETA.INV(U2554,'Input Parameters'!$L$36,'Input Parameters'!$M$36,'Input Parameters'!$J$36,'Input Parameters'!$K$36)</f>
        <v>0.63526526023582286</v>
      </c>
      <c r="W2554" s="2">
        <f ca="1">N2554+(P2554-N2554)*(1-ERF((T2554-R2554)/(2*SQRT(L2554*'Input Parameters'!$E$38))))</f>
        <v>0.10009875882198367</v>
      </c>
      <c r="X2554">
        <f t="shared" ca="1" si="372"/>
        <v>1</v>
      </c>
      <c r="Y2554" s="7"/>
    </row>
    <row r="2555" spans="1:25" ht="15" customHeight="1" x14ac:dyDescent="0.25">
      <c r="A2555" s="139">
        <v>2548</v>
      </c>
      <c r="B2555" s="10">
        <f t="shared" ca="1" si="363"/>
        <v>0.63115959545570266</v>
      </c>
      <c r="C2555" s="60">
        <f ca="1">_xlfn.NORM.INV(B2555,'Input Parameters'!$E$15,'Input Parameters'!$F$15)</f>
        <v>289.11799922921625</v>
      </c>
      <c r="D2555" s="10">
        <f t="shared" ca="1" si="364"/>
        <v>0.42036339502953335</v>
      </c>
      <c r="E2555" s="62">
        <f ca="1">IF(_xlfn.NORM.INV(D2555,'Input Parameters'!$E$17,'Input Parameters'!$F$17)&lt;3500,3500,IF(_xlfn.NORM.INV(D2555,'Input Parameters'!$E$17,'Input Parameters'!$F$17)&gt;5500,5500,_xlfn.NORM.INV(D2555,'Input Parameters'!$E$17,'Input Parameters'!$F$17)))</f>
        <v>4659.3252594963114</v>
      </c>
      <c r="F2555" s="10">
        <f t="shared" ca="1" si="365"/>
        <v>7.309577396934408E-2</v>
      </c>
      <c r="G2555" s="64">
        <f ca="1">_xlfn.NORM.INV(F2555,'Input Parameters'!$E$20,'Input Parameters'!$F$20)</f>
        <v>272.91412276520896</v>
      </c>
      <c r="H2555" s="57">
        <f ca="1">EXP(E2555*(1/'Input Parameters'!$E$23-1/G2555))</f>
        <v>0.31147342606884337</v>
      </c>
      <c r="I2555" s="10">
        <f t="shared" ca="1" si="366"/>
        <v>0.16080155895902237</v>
      </c>
      <c r="J2555" s="30">
        <f ca="1">_xlfn.BETA.INV(I2555,'Input Parameters'!$L$26,'Input Parameters'!$M$26,'Input Parameters'!$J$26,'Input Parameters'!$K$26)</f>
        <v>0.49417454238863601</v>
      </c>
      <c r="K2555" s="168">
        <f ca="1">('Input Parameters'!$E$27/'Input Parameters'!$E$38)^$J2555</f>
        <v>2.8876541321675567E-2</v>
      </c>
      <c r="L2555" s="69">
        <f ca="1">$H2555*$C2555*'Input Parameters'!$E$25*K2555</f>
        <v>2.600406867248815</v>
      </c>
      <c r="M2555" s="24">
        <f t="shared" ca="1" si="367"/>
        <v>0.66531563660983128</v>
      </c>
      <c r="N2555" s="15">
        <f ca="1">_xlfn.NORM.INV(M2555,'Input Parameters'!$E$29,'Input Parameters'!$F$29)</f>
        <v>0.1000427014554484</v>
      </c>
      <c r="O2555" s="8">
        <f t="shared" ca="1" si="368"/>
        <v>0.16251396422476927</v>
      </c>
      <c r="P2555" s="30">
        <f ca="1">_xlfn.LOGNORM.INV(O2555,'Input Parameters'!$H$30,'Input Parameters'!$I$30)</f>
        <v>1.6856204645349031</v>
      </c>
      <c r="Q2555" s="10">
        <f t="shared" ca="1" si="369"/>
        <v>0.47000600950837179</v>
      </c>
      <c r="R2555" s="30">
        <f>IF('Input Parameters'!$E$32=0,0,_xlfn.BETA.INV(Q2555,'Input Parameters'!$L$32,'Input Parameters'!$M$32,'Input Parameters'!$J$32,'Input Parameters'!$K$32))</f>
        <v>0</v>
      </c>
      <c r="S2555" s="10">
        <f t="shared" ca="1" si="370"/>
        <v>0.33274204159867526</v>
      </c>
      <c r="T2555" s="26">
        <f ca="1">_xlfn.LOGNORM.INV(S2555,'Input Parameters'!$H$34,'Input Parameters'!$I$34)</f>
        <v>47.765773278861339</v>
      </c>
      <c r="U2555" s="10">
        <f t="shared" ca="1" si="371"/>
        <v>0.60693448749686085</v>
      </c>
      <c r="V2555" s="30">
        <f ca="1">_xlfn.BETA.INV(U2555,'Input Parameters'!$L$36,'Input Parameters'!$M$36,'Input Parameters'!$J$36,'Input Parameters'!$K$36)</f>
        <v>0.62828630028147292</v>
      </c>
      <c r="W2555" s="2">
        <f ca="1">N2555+(P2555-N2555)*(1-ERF((T2555-R2555)/(2*SQRT(L2555*'Input Parameters'!$E$38))))</f>
        <v>0.15746459118015099</v>
      </c>
      <c r="X2555">
        <f t="shared" ca="1" si="372"/>
        <v>1</v>
      </c>
      <c r="Y2555" s="7"/>
    </row>
    <row r="2556" spans="1:25" ht="15" customHeight="1" x14ac:dyDescent="0.25">
      <c r="A2556" s="139">
        <v>2549</v>
      </c>
      <c r="B2556" s="10">
        <f t="shared" ca="1" si="363"/>
        <v>0.81746784872341149</v>
      </c>
      <c r="C2556" s="60">
        <f ca="1">_xlfn.NORM.INV(B2556,'Input Parameters'!$E$15,'Input Parameters'!$F$15)</f>
        <v>320.05330633924819</v>
      </c>
      <c r="D2556" s="10">
        <f t="shared" ca="1" si="364"/>
        <v>0.81525383295357545</v>
      </c>
      <c r="E2556" s="62">
        <f ca="1">IF(_xlfn.NORM.INV(D2556,'Input Parameters'!$E$17,'Input Parameters'!$F$17)&lt;3500,3500,IF(_xlfn.NORM.INV(D2556,'Input Parameters'!$E$17,'Input Parameters'!$F$17)&gt;5500,5500,_xlfn.NORM.INV(D2556,'Input Parameters'!$E$17,'Input Parameters'!$F$17)))</f>
        <v>5428.1972942642979</v>
      </c>
      <c r="F2556" s="10">
        <f t="shared" ca="1" si="365"/>
        <v>0.55920658401787959</v>
      </c>
      <c r="G2556" s="64">
        <f ca="1">_xlfn.NORM.INV(F2556,'Input Parameters'!$E$20,'Input Parameters'!$F$20)</f>
        <v>283.64801811026422</v>
      </c>
      <c r="H2556" s="57">
        <f ca="1">EXP(E2556*(1/'Input Parameters'!$E$23-1/G2556))</f>
        <v>0.5453920385054718</v>
      </c>
      <c r="I2556" s="10">
        <f t="shared" ca="1" si="366"/>
        <v>0.38776836302904638</v>
      </c>
      <c r="J2556" s="30">
        <f ca="1">_xlfn.BETA.INV(I2556,'Input Parameters'!$L$26,'Input Parameters'!$M$26,'Input Parameters'!$J$26,'Input Parameters'!$K$26)</f>
        <v>0.61460626255350104</v>
      </c>
      <c r="K2556" s="168">
        <f ca="1">('Input Parameters'!$E$27/'Input Parameters'!$E$38)^$J2556</f>
        <v>1.2172386159147532E-2</v>
      </c>
      <c r="L2556" s="69">
        <f ca="1">$H2556*$C2556*'Input Parameters'!$E$25*K2556</f>
        <v>2.1247450862540469</v>
      </c>
      <c r="M2556" s="24">
        <f t="shared" ca="1" si="367"/>
        <v>0.52846941421012616</v>
      </c>
      <c r="N2556" s="15">
        <f ca="1">_xlfn.NORM.INV(M2556,'Input Parameters'!$E$29,'Input Parameters'!$F$29)</f>
        <v>0.10000714229163404</v>
      </c>
      <c r="O2556" s="8">
        <f t="shared" ca="1" si="368"/>
        <v>0.88779842221312066</v>
      </c>
      <c r="P2556" s="30">
        <f ca="1">_xlfn.LOGNORM.INV(O2556,'Input Parameters'!$H$30,'Input Parameters'!$I$30)</f>
        <v>4.7632832725578229</v>
      </c>
      <c r="Q2556" s="10">
        <f t="shared" ca="1" si="369"/>
        <v>0.28377572431658282</v>
      </c>
      <c r="R2556" s="30">
        <f>IF('Input Parameters'!$E$32=0,0,_xlfn.BETA.INV(Q2556,'Input Parameters'!$L$32,'Input Parameters'!$M$32,'Input Parameters'!$J$32,'Input Parameters'!$K$32))</f>
        <v>0</v>
      </c>
      <c r="S2556" s="10">
        <f t="shared" ca="1" si="370"/>
        <v>0.7419741965373714</v>
      </c>
      <c r="T2556" s="26">
        <f ca="1">_xlfn.LOGNORM.INV(S2556,'Input Parameters'!$H$34,'Input Parameters'!$I$34)</f>
        <v>54.653336899539447</v>
      </c>
      <c r="U2556" s="10">
        <f t="shared" ca="1" si="371"/>
        <v>0.87019671186094361</v>
      </c>
      <c r="V2556" s="30">
        <f ca="1">_xlfn.BETA.INV(U2556,'Input Parameters'!$L$36,'Input Parameters'!$M$36,'Input Parameters'!$J$36,'Input Parameters'!$K$36)</f>
        <v>0.77421496391299072</v>
      </c>
      <c r="W2556" s="2">
        <f ca="1">N2556+(P2556-N2556)*(1-ERF((T2556-R2556)/(2*SQRT(L2556*'Input Parameters'!$E$38))))</f>
        <v>0.13740566336375787</v>
      </c>
      <c r="X2556">
        <f t="shared" ca="1" si="372"/>
        <v>1</v>
      </c>
      <c r="Y2556" s="7"/>
    </row>
    <row r="2557" spans="1:25" ht="15" customHeight="1" x14ac:dyDescent="0.25">
      <c r="A2557" s="139">
        <v>2550</v>
      </c>
      <c r="B2557" s="10">
        <f t="shared" ca="1" si="363"/>
        <v>0.79163952701694829</v>
      </c>
      <c r="C2557" s="60">
        <f ca="1">_xlfn.NORM.INV(B2557,'Input Parameters'!$E$15,'Input Parameters'!$F$15)</f>
        <v>314.97894954570006</v>
      </c>
      <c r="D2557" s="10">
        <f t="shared" ca="1" si="364"/>
        <v>0.67631406157381402</v>
      </c>
      <c r="E2557" s="62">
        <f ca="1">IF(_xlfn.NORM.INV(D2557,'Input Parameters'!$E$17,'Input Parameters'!$F$17)&lt;3500,3500,IF(_xlfn.NORM.INV(D2557,'Input Parameters'!$E$17,'Input Parameters'!$F$17)&gt;5500,5500,_xlfn.NORM.INV(D2557,'Input Parameters'!$E$17,'Input Parameters'!$F$17)))</f>
        <v>5120.1913844460678</v>
      </c>
      <c r="F2557" s="10">
        <f t="shared" ca="1" si="365"/>
        <v>0.93893944173223842</v>
      </c>
      <c r="G2557" s="64">
        <f ca="1">_xlfn.NORM.INV(F2557,'Input Parameters'!$E$20,'Input Parameters'!$F$20)</f>
        <v>293.00774092558134</v>
      </c>
      <c r="H2557" s="57">
        <f ca="1">EXP(E2557*(1/'Input Parameters'!$E$23-1/G2557))</f>
        <v>1.0047815937230771</v>
      </c>
      <c r="I2557" s="10">
        <f t="shared" ca="1" si="366"/>
        <v>0.46658654086636697</v>
      </c>
      <c r="J2557" s="30">
        <f ca="1">_xlfn.BETA.INV(I2557,'Input Parameters'!$L$26,'Input Parameters'!$M$26,'Input Parameters'!$J$26,'Input Parameters'!$K$26)</f>
        <v>0.64782312276418264</v>
      </c>
      <c r="K2557" s="168">
        <f ca="1">('Input Parameters'!$E$27/'Input Parameters'!$E$38)^$J2557</f>
        <v>9.5917622325813034E-3</v>
      </c>
      <c r="L2557" s="69">
        <f ca="1">$H2557*$C2557*'Input Parameters'!$E$25*K2557</f>
        <v>3.0356493585310704</v>
      </c>
      <c r="M2557" s="24">
        <f t="shared" ca="1" si="367"/>
        <v>0.39974802394771192</v>
      </c>
      <c r="N2557" s="15">
        <f ca="1">_xlfn.NORM.INV(M2557,'Input Parameters'!$E$29,'Input Parameters'!$F$29)</f>
        <v>9.9974600063399324E-2</v>
      </c>
      <c r="O2557" s="8">
        <f t="shared" ca="1" si="368"/>
        <v>0.10363728690266938</v>
      </c>
      <c r="P2557" s="30">
        <f ca="1">_xlfn.LOGNORM.INV(O2557,'Input Parameters'!$H$30,'Input Parameters'!$I$30)</f>
        <v>1.4789368380964509</v>
      </c>
      <c r="Q2557" s="10">
        <f t="shared" ca="1" si="369"/>
        <v>0.1708365617755413</v>
      </c>
      <c r="R2557" s="30">
        <f>IF('Input Parameters'!$E$32=0,0,_xlfn.BETA.INV(Q2557,'Input Parameters'!$L$32,'Input Parameters'!$M$32,'Input Parameters'!$J$32,'Input Parameters'!$K$32))</f>
        <v>0</v>
      </c>
      <c r="S2557" s="10">
        <f t="shared" ca="1" si="370"/>
        <v>0.55901087856065668</v>
      </c>
      <c r="T2557" s="26">
        <f ca="1">_xlfn.LOGNORM.INV(S2557,'Input Parameters'!$H$34,'Input Parameters'!$I$34)</f>
        <v>51.348212018376394</v>
      </c>
      <c r="U2557" s="10">
        <f t="shared" ca="1" si="371"/>
        <v>0.50560471065682</v>
      </c>
      <c r="V2557" s="30">
        <f ca="1">_xlfn.BETA.INV(U2557,'Input Parameters'!$L$36,'Input Parameters'!$M$36,'Input Parameters'!$J$36,'Input Parameters'!$K$36)</f>
        <v>0.5880325816829628</v>
      </c>
      <c r="W2557" s="2">
        <f ca="1">N2557+(P2557-N2557)*(1-ERF((T2557-R2557)/(2*SQRT(L2557*'Input Parameters'!$E$38))))</f>
        <v>0.15122500665153976</v>
      </c>
      <c r="X2557">
        <f t="shared" ca="1" si="372"/>
        <v>1</v>
      </c>
      <c r="Y2557" s="7"/>
    </row>
    <row r="2558" spans="1:25" ht="15" customHeight="1" x14ac:dyDescent="0.25">
      <c r="A2558" s="139">
        <v>2551</v>
      </c>
      <c r="B2558" s="10">
        <f t="shared" ca="1" si="363"/>
        <v>0.89102945844769132</v>
      </c>
      <c r="C2558" s="60">
        <f ca="1">_xlfn.NORM.INV(B2558,'Input Parameters'!$E$15,'Input Parameters'!$F$15)</f>
        <v>337.73467885704127</v>
      </c>
      <c r="D2558" s="10">
        <f t="shared" ca="1" si="364"/>
        <v>0.17045396577697791</v>
      </c>
      <c r="E2558" s="62">
        <f ca="1">IF(_xlfn.NORM.INV(D2558,'Input Parameters'!$E$17,'Input Parameters'!$F$17)&lt;3500,3500,IF(_xlfn.NORM.INV(D2558,'Input Parameters'!$E$17,'Input Parameters'!$F$17)&gt;5500,5500,_xlfn.NORM.INV(D2558,'Input Parameters'!$E$17,'Input Parameters'!$F$17)))</f>
        <v>4133.3390159862629</v>
      </c>
      <c r="F2558" s="10">
        <f t="shared" ca="1" si="365"/>
        <v>0.71038439257489294</v>
      </c>
      <c r="G2558" s="64">
        <f ca="1">_xlfn.NORM.INV(F2558,'Input Parameters'!$E$20,'Input Parameters'!$F$20)</f>
        <v>286.36520376986977</v>
      </c>
      <c r="H2558" s="57">
        <f ca="1">EXP(E2558*(1/'Input Parameters'!$E$23-1/G2558))</f>
        <v>0.7237088829177194</v>
      </c>
      <c r="I2558" s="10">
        <f t="shared" ca="1" si="366"/>
        <v>0.80902525677597847</v>
      </c>
      <c r="J2558" s="30">
        <f ca="1">_xlfn.BETA.INV(I2558,'Input Parameters'!$L$26,'Input Parameters'!$M$26,'Input Parameters'!$J$26,'Input Parameters'!$K$26)</f>
        <v>0.78973588482834534</v>
      </c>
      <c r="K2558" s="168">
        <f ca="1">('Input Parameters'!$E$27/'Input Parameters'!$E$38)^$J2558</f>
        <v>3.4658607540907415E-3</v>
      </c>
      <c r="L2558" s="69">
        <f ca="1">$H2558*$C2558*'Input Parameters'!$E$25*K2558</f>
        <v>0.84713118638418894</v>
      </c>
      <c r="M2558" s="24">
        <f t="shared" ca="1" si="367"/>
        <v>0.65612592756854127</v>
      </c>
      <c r="N2558" s="15">
        <f ca="1">_xlfn.NORM.INV(M2558,'Input Parameters'!$E$29,'Input Parameters'!$F$29)</f>
        <v>0.10004019128779376</v>
      </c>
      <c r="O2558" s="8">
        <f t="shared" ca="1" si="368"/>
        <v>0.27141054182622848</v>
      </c>
      <c r="P2558" s="30">
        <f ca="1">_xlfn.LOGNORM.INV(O2558,'Input Parameters'!$H$30,'Input Parameters'!$I$30)</f>
        <v>2.0128910680411511</v>
      </c>
      <c r="Q2558" s="10">
        <f t="shared" ca="1" si="369"/>
        <v>0.68114566088746131</v>
      </c>
      <c r="R2558" s="30">
        <f>IF('Input Parameters'!$E$32=0,0,_xlfn.BETA.INV(Q2558,'Input Parameters'!$L$32,'Input Parameters'!$M$32,'Input Parameters'!$J$32,'Input Parameters'!$K$32))</f>
        <v>0</v>
      </c>
      <c r="S2558" s="10">
        <f t="shared" ca="1" si="370"/>
        <v>0.606448933773022</v>
      </c>
      <c r="T2558" s="26">
        <f ca="1">_xlfn.LOGNORM.INV(S2558,'Input Parameters'!$H$34,'Input Parameters'!$I$34)</f>
        <v>52.131685798890551</v>
      </c>
      <c r="U2558" s="10">
        <f t="shared" ca="1" si="371"/>
        <v>0.34380782551352651</v>
      </c>
      <c r="V2558" s="30">
        <f ca="1">_xlfn.BETA.INV(U2558,'Input Parameters'!$L$36,'Input Parameters'!$M$36,'Input Parameters'!$J$36,'Input Parameters'!$K$36)</f>
        <v>0.52707943179681727</v>
      </c>
      <c r="W2558" s="2">
        <f ca="1">N2558+(P2558-N2558)*(1-ERF((T2558-R2558)/(2*SQRT(L2558*'Input Parameters'!$E$38))))</f>
        <v>0.10015878022551074</v>
      </c>
      <c r="X2558">
        <f t="shared" ca="1" si="372"/>
        <v>1</v>
      </c>
      <c r="Y2558" s="7"/>
    </row>
    <row r="2559" spans="1:25" ht="15" customHeight="1" x14ac:dyDescent="0.25">
      <c r="A2559" s="139">
        <v>2552</v>
      </c>
      <c r="B2559" s="10">
        <f t="shared" ca="1" si="363"/>
        <v>0.14199506647208449</v>
      </c>
      <c r="C2559" s="60">
        <f ca="1">_xlfn.NORM.INV(B2559,'Input Parameters'!$E$15,'Input Parameters'!$F$15)</f>
        <v>212.9044110950245</v>
      </c>
      <c r="D2559" s="10">
        <f t="shared" ca="1" si="364"/>
        <v>5.6899613394592041E-3</v>
      </c>
      <c r="E2559" s="62">
        <f ca="1">IF(_xlfn.NORM.INV(D2559,'Input Parameters'!$E$17,'Input Parameters'!$F$17)&lt;3500,3500,IF(_xlfn.NORM.INV(D2559,'Input Parameters'!$E$17,'Input Parameters'!$F$17)&gt;5500,5500,_xlfn.NORM.INV(D2559,'Input Parameters'!$E$17,'Input Parameters'!$F$17)))</f>
        <v>3500</v>
      </c>
      <c r="F2559" s="10">
        <f t="shared" ca="1" si="365"/>
        <v>0.13749786373553341</v>
      </c>
      <c r="G2559" s="64">
        <f ca="1">_xlfn.NORM.INV(F2559,'Input Parameters'!$E$20,'Input Parameters'!$F$20)</f>
        <v>275.33607843799223</v>
      </c>
      <c r="H2559" s="57">
        <f ca="1">EXP(E2559*(1/'Input Parameters'!$E$23-1/G2559))</f>
        <v>0.46607905864876892</v>
      </c>
      <c r="I2559" s="10">
        <f t="shared" ca="1" si="366"/>
        <v>6.3973388754283711E-2</v>
      </c>
      <c r="J2559" s="30">
        <f ca="1">_xlfn.BETA.INV(I2559,'Input Parameters'!$L$26,'Input Parameters'!$M$26,'Input Parameters'!$J$26,'Input Parameters'!$K$26)</f>
        <v>0.40433868962985225</v>
      </c>
      <c r="K2559" s="168">
        <f ca="1">('Input Parameters'!$E$27/'Input Parameters'!$E$38)^$J2559</f>
        <v>5.5005008930860022E-2</v>
      </c>
      <c r="L2559" s="69">
        <f ca="1">$H2559*$C2559*'Input Parameters'!$E$25*K2559</f>
        <v>5.4581628504430091</v>
      </c>
      <c r="M2559" s="24">
        <f t="shared" ca="1" si="367"/>
        <v>0.90676652970379967</v>
      </c>
      <c r="N2559" s="15">
        <f ca="1">_xlfn.NORM.INV(M2559,'Input Parameters'!$E$29,'Input Parameters'!$F$29)</f>
        <v>0.1001321103246899</v>
      </c>
      <c r="O2559" s="8">
        <f t="shared" ca="1" si="368"/>
        <v>0.92043765911454423</v>
      </c>
      <c r="P2559" s="30">
        <f ca="1">_xlfn.LOGNORM.INV(O2559,'Input Parameters'!$H$30,'Input Parameters'!$I$30)</f>
        <v>5.2182535029677952</v>
      </c>
      <c r="Q2559" s="10">
        <f t="shared" ca="1" si="369"/>
        <v>0.36381315266267056</v>
      </c>
      <c r="R2559" s="30">
        <f>IF('Input Parameters'!$E$32=0,0,_xlfn.BETA.INV(Q2559,'Input Parameters'!$L$32,'Input Parameters'!$M$32,'Input Parameters'!$J$32,'Input Parameters'!$K$32))</f>
        <v>0</v>
      </c>
      <c r="S2559" s="10">
        <f t="shared" ca="1" si="370"/>
        <v>0.19471035772897505</v>
      </c>
      <c r="T2559" s="26">
        <f ca="1">_xlfn.LOGNORM.INV(S2559,'Input Parameters'!$H$34,'Input Parameters'!$I$34)</f>
        <v>45.285072047359598</v>
      </c>
      <c r="U2559" s="10">
        <f t="shared" ca="1" si="371"/>
        <v>0.49515436165545645</v>
      </c>
      <c r="V2559" s="30">
        <f ca="1">_xlfn.BETA.INV(U2559,'Input Parameters'!$L$36,'Input Parameters'!$M$36,'Input Parameters'!$J$36,'Input Parameters'!$K$36)</f>
        <v>0.58404063238305481</v>
      </c>
      <c r="W2559" s="2">
        <f ca="1">N2559+(P2559-N2559)*(1-ERF((T2559-R2559)/(2*SQRT(L2559*'Input Parameters'!$E$38))))</f>
        <v>0.97273948838910818</v>
      </c>
      <c r="X2559">
        <f t="shared" ca="1" si="372"/>
        <v>0</v>
      </c>
      <c r="Y2559" s="7"/>
    </row>
    <row r="2560" spans="1:25" ht="15" customHeight="1" x14ac:dyDescent="0.25">
      <c r="A2560" s="139">
        <v>2553</v>
      </c>
      <c r="B2560" s="10">
        <f t="shared" ca="1" si="363"/>
        <v>0.86131285463187679</v>
      </c>
      <c r="C2560" s="60">
        <f ca="1">_xlfn.NORM.INV(B2560,'Input Parameters'!$E$15,'Input Parameters'!$F$15)</f>
        <v>329.83410263061597</v>
      </c>
      <c r="D2560" s="10">
        <f t="shared" ca="1" si="364"/>
        <v>0.37046047793067349</v>
      </c>
      <c r="E2560" s="62">
        <f ca="1">IF(_xlfn.NORM.INV(D2560,'Input Parameters'!$E$17,'Input Parameters'!$F$17)&lt;3500,3500,IF(_xlfn.NORM.INV(D2560,'Input Parameters'!$E$17,'Input Parameters'!$F$17)&gt;5500,5500,_xlfn.NORM.INV(D2560,'Input Parameters'!$E$17,'Input Parameters'!$F$17)))</f>
        <v>4568.5561952357039</v>
      </c>
      <c r="F2560" s="10">
        <f t="shared" ca="1" si="365"/>
        <v>0.95737616918463964</v>
      </c>
      <c r="G2560" s="64">
        <f ca="1">_xlfn.NORM.INV(F2560,'Input Parameters'!$E$20,'Input Parameters'!$F$20)</f>
        <v>294.18081676009882</v>
      </c>
      <c r="H2560" s="57">
        <f ca="1">EXP(E2560*(1/'Input Parameters'!$E$23-1/G2560))</f>
        <v>1.0686868718195246</v>
      </c>
      <c r="I2560" s="10">
        <f t="shared" ca="1" si="366"/>
        <v>0.71167743840668551</v>
      </c>
      <c r="J2560" s="30">
        <f ca="1">_xlfn.BETA.INV(I2560,'Input Parameters'!$L$26,'Input Parameters'!$M$26,'Input Parameters'!$J$26,'Input Parameters'!$K$26)</f>
        <v>0.74654561215142368</v>
      </c>
      <c r="K2560" s="168">
        <f ca="1">('Input Parameters'!$E$27/'Input Parameters'!$E$38)^$J2560</f>
        <v>4.7245195235460372E-3</v>
      </c>
      <c r="L2560" s="69">
        <f ca="1">$H2560*$C2560*'Input Parameters'!$E$25*K2560</f>
        <v>1.6653429357295115</v>
      </c>
      <c r="M2560" s="24">
        <f t="shared" ca="1" si="367"/>
        <v>0.5328228798051341</v>
      </c>
      <c r="N2560" s="15">
        <f ca="1">_xlfn.NORM.INV(M2560,'Input Parameters'!$E$29,'Input Parameters'!$F$29)</f>
        <v>0.10000823678006357</v>
      </c>
      <c r="O2560" s="8">
        <f t="shared" ca="1" si="368"/>
        <v>0.85182408302048662</v>
      </c>
      <c r="P2560" s="30">
        <f ca="1">_xlfn.LOGNORM.INV(O2560,'Input Parameters'!$H$30,'Input Parameters'!$I$30)</f>
        <v>4.3944499683876659</v>
      </c>
      <c r="Q2560" s="10">
        <f t="shared" ca="1" si="369"/>
        <v>0.251826990602531</v>
      </c>
      <c r="R2560" s="30">
        <f>IF('Input Parameters'!$E$32=0,0,_xlfn.BETA.INV(Q2560,'Input Parameters'!$L$32,'Input Parameters'!$M$32,'Input Parameters'!$J$32,'Input Parameters'!$K$32))</f>
        <v>0</v>
      </c>
      <c r="S2560" s="10">
        <f t="shared" ca="1" si="370"/>
        <v>5.7985160839310601E-2</v>
      </c>
      <c r="T2560" s="26">
        <f ca="1">_xlfn.LOGNORM.INV(S2560,'Input Parameters'!$H$34,'Input Parameters'!$I$34)</f>
        <v>41.447021636830641</v>
      </c>
      <c r="U2560" s="10">
        <f t="shared" ca="1" si="371"/>
        <v>0.87981392894361066</v>
      </c>
      <c r="V2560" s="30">
        <f ca="1">_xlfn.BETA.INV(U2560,'Input Parameters'!$L$36,'Input Parameters'!$M$36,'Input Parameters'!$J$36,'Input Parameters'!$K$36)</f>
        <v>0.7826296932105119</v>
      </c>
      <c r="W2560" s="2">
        <f ca="1">N2560+(P2560-N2560)*(1-ERF((T2560-R2560)/(2*SQRT(L2560*'Input Parameters'!$E$38))))</f>
        <v>0.19939886636184445</v>
      </c>
      <c r="X2560">
        <f t="shared" ca="1" si="372"/>
        <v>1</v>
      </c>
      <c r="Y2560" s="7"/>
    </row>
    <row r="2561" spans="1:25" ht="15" customHeight="1" x14ac:dyDescent="0.25">
      <c r="A2561" s="139">
        <v>2554</v>
      </c>
      <c r="B2561" s="10">
        <f t="shared" ca="1" si="363"/>
        <v>0.4572552716596181</v>
      </c>
      <c r="C2561" s="60">
        <f ca="1">_xlfn.NORM.INV(B2561,'Input Parameters'!$E$15,'Input Parameters'!$F$15)</f>
        <v>265.14948119759947</v>
      </c>
      <c r="D2561" s="10">
        <f t="shared" ca="1" si="364"/>
        <v>0.57467264017425079</v>
      </c>
      <c r="E2561" s="62">
        <f ca="1">IF(_xlfn.NORM.INV(D2561,'Input Parameters'!$E$17,'Input Parameters'!$F$17)&lt;3500,3500,IF(_xlfn.NORM.INV(D2561,'Input Parameters'!$E$17,'Input Parameters'!$F$17)&gt;5500,5500,_xlfn.NORM.INV(D2561,'Input Parameters'!$E$17,'Input Parameters'!$F$17)))</f>
        <v>4931.7981816313613</v>
      </c>
      <c r="F2561" s="10">
        <f t="shared" ca="1" si="365"/>
        <v>0.84750885309722479</v>
      </c>
      <c r="G2561" s="64">
        <f ca="1">_xlfn.NORM.INV(F2561,'Input Parameters'!$E$20,'Input Parameters'!$F$20)</f>
        <v>289.52291076679199</v>
      </c>
      <c r="H2561" s="57">
        <f ca="1">EXP(E2561*(1/'Input Parameters'!$E$23-1/G2561))</f>
        <v>0.82037106260776482</v>
      </c>
      <c r="I2561" s="10">
        <f t="shared" ca="1" si="366"/>
        <v>0.24290148029010572</v>
      </c>
      <c r="J2561" s="30">
        <f ca="1">_xlfn.BETA.INV(I2561,'Input Parameters'!$L$26,'Input Parameters'!$M$26,'Input Parameters'!$J$26,'Input Parameters'!$K$26)</f>
        <v>0.54472022728676939</v>
      </c>
      <c r="K2561" s="168">
        <f ca="1">('Input Parameters'!$E$27/'Input Parameters'!$E$38)^$J2561</f>
        <v>2.0094861747961695E-2</v>
      </c>
      <c r="L2561" s="69">
        <f ca="1">$H2561*$C2561*'Input Parameters'!$E$25*K2561</f>
        <v>4.3710536514389213</v>
      </c>
      <c r="M2561" s="24">
        <f t="shared" ca="1" si="367"/>
        <v>0.5553468454485353</v>
      </c>
      <c r="N2561" s="15">
        <f ca="1">_xlfn.NORM.INV(M2561,'Input Parameters'!$E$29,'Input Parameters'!$F$29)</f>
        <v>0.10001391820289424</v>
      </c>
      <c r="O2561" s="8">
        <f t="shared" ca="1" si="368"/>
        <v>4.2953655504857857E-2</v>
      </c>
      <c r="P2561" s="30">
        <f ca="1">_xlfn.LOGNORM.INV(O2561,'Input Parameters'!$H$30,'Input Parameters'!$I$30)</f>
        <v>1.1921721211423764</v>
      </c>
      <c r="Q2561" s="10">
        <f t="shared" ca="1" si="369"/>
        <v>0.9910510818648901</v>
      </c>
      <c r="R2561" s="30">
        <f>IF('Input Parameters'!$E$32=0,0,_xlfn.BETA.INV(Q2561,'Input Parameters'!$L$32,'Input Parameters'!$M$32,'Input Parameters'!$J$32,'Input Parameters'!$K$32))</f>
        <v>0</v>
      </c>
      <c r="S2561" s="10">
        <f t="shared" ca="1" si="370"/>
        <v>5.3225206914786605E-2</v>
      </c>
      <c r="T2561" s="26">
        <f ca="1">_xlfn.LOGNORM.INV(S2561,'Input Parameters'!$H$34,'Input Parameters'!$I$34)</f>
        <v>41.228572557890878</v>
      </c>
      <c r="U2561" s="10">
        <f t="shared" ca="1" si="371"/>
        <v>0.8291363382777891</v>
      </c>
      <c r="V2561" s="30">
        <f ca="1">_xlfn.BETA.INV(U2561,'Input Parameters'!$L$36,'Input Parameters'!$M$36,'Input Parameters'!$J$36,'Input Parameters'!$K$36)</f>
        <v>0.74279274402694773</v>
      </c>
      <c r="W2561" s="2">
        <f ca="1">N2561+(P2561-N2561)*(1-ERF((T2561-R2561)/(2*SQRT(L2561*'Input Parameters'!$E$38))))</f>
        <v>0.27824766975683235</v>
      </c>
      <c r="X2561">
        <f t="shared" ca="1" si="372"/>
        <v>1</v>
      </c>
      <c r="Y2561" s="7"/>
    </row>
    <row r="2562" spans="1:25" ht="15" customHeight="1" x14ac:dyDescent="0.25">
      <c r="A2562" s="139">
        <v>2555</v>
      </c>
      <c r="B2562" s="10">
        <f t="shared" ca="1" si="363"/>
        <v>0.16468095301718899</v>
      </c>
      <c r="C2562" s="60">
        <f ca="1">_xlfn.NORM.INV(B2562,'Input Parameters'!$E$15,'Input Parameters'!$F$15)</f>
        <v>218.10692106809137</v>
      </c>
      <c r="D2562" s="10">
        <f t="shared" ca="1" si="364"/>
        <v>0.53937796922100756</v>
      </c>
      <c r="E2562" s="62">
        <f ca="1">IF(_xlfn.NORM.INV(D2562,'Input Parameters'!$E$17,'Input Parameters'!$F$17)&lt;3500,3500,IF(_xlfn.NORM.INV(D2562,'Input Parameters'!$E$17,'Input Parameters'!$F$17)&gt;5500,5500,_xlfn.NORM.INV(D2562,'Input Parameters'!$E$17,'Input Parameters'!$F$17)))</f>
        <v>4869.20673172234</v>
      </c>
      <c r="F2562" s="10">
        <f t="shared" ca="1" si="365"/>
        <v>0.84500715433729812</v>
      </c>
      <c r="G2562" s="64">
        <f ca="1">_xlfn.NORM.INV(F2562,'Input Parameters'!$E$20,'Input Parameters'!$F$20)</f>
        <v>289.45218878604732</v>
      </c>
      <c r="H2562" s="57">
        <f ca="1">EXP(E2562*(1/'Input Parameters'!$E$23-1/G2562))</f>
        <v>0.81906256648777054</v>
      </c>
      <c r="I2562" s="10">
        <f t="shared" ca="1" si="366"/>
        <v>0.56644734840197597</v>
      </c>
      <c r="J2562" s="30">
        <f ca="1">_xlfn.BETA.INV(I2562,'Input Parameters'!$L$26,'Input Parameters'!$M$26,'Input Parameters'!$J$26,'Input Parameters'!$K$26)</f>
        <v>0.68794279418706483</v>
      </c>
      <c r="K2562" s="168">
        <f ca="1">('Input Parameters'!$E$27/'Input Parameters'!$E$38)^$J2562</f>
        <v>7.193121866373102E-3</v>
      </c>
      <c r="L2562" s="69">
        <f ca="1">$H2562*$C2562*'Input Parameters'!$E$25*K2562</f>
        <v>1.2850024127780546</v>
      </c>
      <c r="M2562" s="24">
        <f t="shared" ca="1" si="367"/>
        <v>0.18910552290445692</v>
      </c>
      <c r="N2562" s="15">
        <f ca="1">_xlfn.NORM.INV(M2562,'Input Parameters'!$E$29,'Input Parameters'!$F$29)</f>
        <v>9.9911880270996303E-2</v>
      </c>
      <c r="O2562" s="8">
        <f t="shared" ca="1" si="368"/>
        <v>0.38446552235759024</v>
      </c>
      <c r="P2562" s="30">
        <f ca="1">_xlfn.LOGNORM.INV(O2562,'Input Parameters'!$H$30,'Input Parameters'!$I$30)</f>
        <v>2.3355971794752106</v>
      </c>
      <c r="Q2562" s="10">
        <f t="shared" ca="1" si="369"/>
        <v>0.52943360121146565</v>
      </c>
      <c r="R2562" s="30">
        <f>IF('Input Parameters'!$E$32=0,0,_xlfn.BETA.INV(Q2562,'Input Parameters'!$L$32,'Input Parameters'!$M$32,'Input Parameters'!$J$32,'Input Parameters'!$K$32))</f>
        <v>0</v>
      </c>
      <c r="S2562" s="10">
        <f t="shared" ca="1" si="370"/>
        <v>0.10052103206859453</v>
      </c>
      <c r="T2562" s="26">
        <f ca="1">_xlfn.LOGNORM.INV(S2562,'Input Parameters'!$H$34,'Input Parameters'!$I$34)</f>
        <v>42.988807998194481</v>
      </c>
      <c r="U2562" s="10">
        <f t="shared" ca="1" si="371"/>
        <v>0.35876218326649412</v>
      </c>
      <c r="V2562" s="30">
        <f ca="1">_xlfn.BETA.INV(U2562,'Input Parameters'!$L$36,'Input Parameters'!$M$36,'Input Parameters'!$J$36,'Input Parameters'!$K$36)</f>
        <v>0.5327499222701283</v>
      </c>
      <c r="W2562" s="2">
        <f ca="1">N2562+(P2562-N2562)*(1-ERF((T2562-R2562)/(2*SQRT(L2562*'Input Parameters'!$E$38))))</f>
        <v>0.11629465457745014</v>
      </c>
      <c r="X2562">
        <f t="shared" ca="1" si="372"/>
        <v>1</v>
      </c>
      <c r="Y2562" s="7"/>
    </row>
    <row r="2563" spans="1:25" ht="15" customHeight="1" x14ac:dyDescent="0.25">
      <c r="A2563" s="139">
        <v>2556</v>
      </c>
      <c r="B2563" s="10">
        <f t="shared" ca="1" si="363"/>
        <v>0.21244476382456789</v>
      </c>
      <c r="C2563" s="60">
        <f ca="1">_xlfn.NORM.INV(B2563,'Input Parameters'!$E$15,'Input Parameters'!$F$15)</f>
        <v>227.72261271711682</v>
      </c>
      <c r="D2563" s="10">
        <f t="shared" ca="1" si="364"/>
        <v>7.0935507167239509E-2</v>
      </c>
      <c r="E2563" s="62">
        <f ca="1">IF(_xlfn.NORM.INV(D2563,'Input Parameters'!$E$17,'Input Parameters'!$F$17)&lt;3500,3500,IF(_xlfn.NORM.INV(D2563,'Input Parameters'!$E$17,'Input Parameters'!$F$17)&gt;5500,5500,_xlfn.NORM.INV(D2563,'Input Parameters'!$E$17,'Input Parameters'!$F$17)))</f>
        <v>3771.7986409079949</v>
      </c>
      <c r="F2563" s="10">
        <f t="shared" ca="1" si="365"/>
        <v>0.65620855557947944</v>
      </c>
      <c r="G2563" s="64">
        <f ca="1">_xlfn.NORM.INV(F2563,'Input Parameters'!$E$20,'Input Parameters'!$F$20)</f>
        <v>285.34432076866494</v>
      </c>
      <c r="H2563" s="57">
        <f ca="1">EXP(E2563*(1/'Input Parameters'!$E$23-1/G2563))</f>
        <v>0.71020282888640518</v>
      </c>
      <c r="I2563" s="10">
        <f t="shared" ca="1" si="366"/>
        <v>0.97498115882760927</v>
      </c>
      <c r="J2563" s="30">
        <f ca="1">_xlfn.BETA.INV(I2563,'Input Parameters'!$L$26,'Input Parameters'!$M$26,'Input Parameters'!$J$26,'Input Parameters'!$K$26)</f>
        <v>0.9039734391449824</v>
      </c>
      <c r="K2563" s="168">
        <f ca="1">('Input Parameters'!$E$27/'Input Parameters'!$E$38)^$J2563</f>
        <v>1.5273471241453551E-3</v>
      </c>
      <c r="L2563" s="69">
        <f ca="1">$H2563*$C2563*'Input Parameters'!$E$25*K2563</f>
        <v>0.24701669533649986</v>
      </c>
      <c r="M2563" s="24">
        <f t="shared" ca="1" si="367"/>
        <v>0.49226567411643496</v>
      </c>
      <c r="N2563" s="15">
        <f ca="1">_xlfn.NORM.INV(M2563,'Input Parameters'!$E$29,'Input Parameters'!$F$29)</f>
        <v>9.999806117054276E-2</v>
      </c>
      <c r="O2563" s="8">
        <f t="shared" ca="1" si="368"/>
        <v>0.2390493743728983</v>
      </c>
      <c r="P2563" s="30">
        <f ca="1">_xlfn.LOGNORM.INV(O2563,'Input Parameters'!$H$30,'Input Parameters'!$I$30)</f>
        <v>1.9192811742232998</v>
      </c>
      <c r="Q2563" s="10">
        <f t="shared" ca="1" si="369"/>
        <v>0.51203622178179642</v>
      </c>
      <c r="R2563" s="30">
        <f>IF('Input Parameters'!$E$32=0,0,_xlfn.BETA.INV(Q2563,'Input Parameters'!$L$32,'Input Parameters'!$M$32,'Input Parameters'!$J$32,'Input Parameters'!$K$32))</f>
        <v>0</v>
      </c>
      <c r="S2563" s="10">
        <f t="shared" ca="1" si="370"/>
        <v>0.80826833347781213</v>
      </c>
      <c r="T2563" s="26">
        <f ca="1">_xlfn.LOGNORM.INV(S2563,'Input Parameters'!$H$34,'Input Parameters'!$I$34)</f>
        <v>56.185789326454916</v>
      </c>
      <c r="U2563" s="10">
        <f t="shared" ca="1" si="371"/>
        <v>0.352452465409409</v>
      </c>
      <c r="V2563" s="30">
        <f ca="1">_xlfn.BETA.INV(U2563,'Input Parameters'!$L$36,'Input Parameters'!$M$36,'Input Parameters'!$J$36,'Input Parameters'!$K$36)</f>
        <v>0.53036165188696782</v>
      </c>
      <c r="W2563" s="2">
        <f ca="1">N2563+(P2563-N2563)*(1-ERF((T2563-R2563)/(2*SQRT(L2563*'Input Parameters'!$E$38))))</f>
        <v>9.9998061170545188E-2</v>
      </c>
      <c r="X2563">
        <f t="shared" ca="1" si="372"/>
        <v>1</v>
      </c>
      <c r="Y2563" s="7"/>
    </row>
    <row r="2564" spans="1:25" ht="15" customHeight="1" x14ac:dyDescent="0.25">
      <c r="A2564" s="139">
        <v>2557</v>
      </c>
      <c r="B2564" s="10">
        <f t="shared" ca="1" si="363"/>
        <v>0.76173436364102898</v>
      </c>
      <c r="C2564" s="60">
        <f ca="1">_xlfn.NORM.INV(B2564,'Input Parameters'!$E$15,'Input Parameters'!$F$15)</f>
        <v>309.54710996830011</v>
      </c>
      <c r="D2564" s="10">
        <f t="shared" ca="1" si="364"/>
        <v>0.75228803421394919</v>
      </c>
      <c r="E2564" s="62">
        <f ca="1">IF(_xlfn.NORM.INV(D2564,'Input Parameters'!$E$17,'Input Parameters'!$F$17)&lt;3500,3500,IF(_xlfn.NORM.INV(D2564,'Input Parameters'!$E$17,'Input Parameters'!$F$17)&gt;5500,5500,_xlfn.NORM.INV(D2564,'Input Parameters'!$E$17,'Input Parameters'!$F$17)))</f>
        <v>5277.195241707218</v>
      </c>
      <c r="F2564" s="10">
        <f t="shared" ca="1" si="365"/>
        <v>0.86467414940708631</v>
      </c>
      <c r="G2564" s="64">
        <f ca="1">_xlfn.NORM.INV(F2564,'Input Parameters'!$E$20,'Input Parameters'!$F$20)</f>
        <v>290.03047210261582</v>
      </c>
      <c r="H2564" s="57">
        <f ca="1">EXP(E2564*(1/'Input Parameters'!$E$23-1/G2564))</f>
        <v>0.83529763190731077</v>
      </c>
      <c r="I2564" s="10">
        <f t="shared" ca="1" si="366"/>
        <v>0.74166670687687153</v>
      </c>
      <c r="J2564" s="30">
        <f ca="1">_xlfn.BETA.INV(I2564,'Input Parameters'!$L$26,'Input Parameters'!$M$26,'Input Parameters'!$J$26,'Input Parameters'!$K$26)</f>
        <v>0.75928453532599671</v>
      </c>
      <c r="K2564" s="168">
        <f ca="1">('Input Parameters'!$E$27/'Input Parameters'!$E$38)^$J2564</f>
        <v>4.3119458220669052E-3</v>
      </c>
      <c r="L2564" s="69">
        <f ca="1">$H2564*$C2564*'Input Parameters'!$E$25*K2564</f>
        <v>1.1149138212108625</v>
      </c>
      <c r="M2564" s="24">
        <f t="shared" ca="1" si="367"/>
        <v>0.3876609272846786</v>
      </c>
      <c r="N2564" s="15">
        <f ca="1">_xlfn.NORM.INV(M2564,'Input Parameters'!$E$29,'Input Parameters'!$F$29)</f>
        <v>9.9971457930530236E-2</v>
      </c>
      <c r="O2564" s="8">
        <f t="shared" ca="1" si="368"/>
        <v>0.10554722969448715</v>
      </c>
      <c r="P2564" s="30">
        <f ca="1">_xlfn.LOGNORM.INV(O2564,'Input Parameters'!$H$30,'Input Parameters'!$I$30)</f>
        <v>1.4863141109744966</v>
      </c>
      <c r="Q2564" s="10">
        <f t="shared" ca="1" si="369"/>
        <v>0.34930762339464372</v>
      </c>
      <c r="R2564" s="30">
        <f>IF('Input Parameters'!$E$32=0,0,_xlfn.BETA.INV(Q2564,'Input Parameters'!$L$32,'Input Parameters'!$M$32,'Input Parameters'!$J$32,'Input Parameters'!$K$32))</f>
        <v>0</v>
      </c>
      <c r="S2564" s="10">
        <f t="shared" ca="1" si="370"/>
        <v>0.73375315350861037</v>
      </c>
      <c r="T2564" s="26">
        <f ca="1">_xlfn.LOGNORM.INV(S2564,'Input Parameters'!$H$34,'Input Parameters'!$I$34)</f>
        <v>54.481844252317451</v>
      </c>
      <c r="U2564" s="10">
        <f t="shared" ca="1" si="371"/>
        <v>0.20018482526288084</v>
      </c>
      <c r="V2564" s="30">
        <f ca="1">_xlfn.BETA.INV(U2564,'Input Parameters'!$L$36,'Input Parameters'!$M$36,'Input Parameters'!$J$36,'Input Parameters'!$K$36)</f>
        <v>0.46880086748935457</v>
      </c>
      <c r="W2564" s="2">
        <f ca="1">N2564+(P2564-N2564)*(1-ERF((T2564-R2564)/(2*SQRT(L2564*'Input Parameters'!$E$38))))</f>
        <v>0.10033712016876456</v>
      </c>
      <c r="X2564">
        <f t="shared" ca="1" si="372"/>
        <v>1</v>
      </c>
      <c r="Y2564" s="7"/>
    </row>
    <row r="2565" spans="1:25" ht="15" customHeight="1" x14ac:dyDescent="0.25">
      <c r="A2565" s="139">
        <v>2558</v>
      </c>
      <c r="B2565" s="10">
        <f t="shared" ref="B2565:B2628" ca="1" si="373">RAND()</f>
        <v>0.96984658699551995</v>
      </c>
      <c r="C2565" s="60">
        <f ca="1">_xlfn.NORM.INV(B2565,'Input Parameters'!$E$15,'Input Parameters'!$F$15)</f>
        <v>372.7719447931205</v>
      </c>
      <c r="D2565" s="10">
        <f t="shared" ref="D2565:D2628" ca="1" si="374">RAND()</f>
        <v>0.57809291185188538</v>
      </c>
      <c r="E2565" s="62">
        <f ca="1">IF(_xlfn.NORM.INV(D2565,'Input Parameters'!$E$17,'Input Parameters'!$F$17)&lt;3500,3500,IF(_xlfn.NORM.INV(D2565,'Input Parameters'!$E$17,'Input Parameters'!$F$17)&gt;5500,5500,_xlfn.NORM.INV(D2565,'Input Parameters'!$E$17,'Input Parameters'!$F$17)))</f>
        <v>4937.9119520042923</v>
      </c>
      <c r="F2565" s="10">
        <f t="shared" ref="F2565:F2628" ca="1" si="375">RAND()</f>
        <v>7.1611026625688634E-2</v>
      </c>
      <c r="G2565" s="64">
        <f ca="1">_xlfn.NORM.INV(F2565,'Input Parameters'!$E$20,'Input Parameters'!$F$20)</f>
        <v>272.84188912018573</v>
      </c>
      <c r="H2565" s="57">
        <f ca="1">EXP(E2565*(1/'Input Parameters'!$E$23-1/G2565))</f>
        <v>0.28910240793814018</v>
      </c>
      <c r="I2565" s="10">
        <f t="shared" ref="I2565:I2628" ca="1" si="376">RAND()</f>
        <v>0.24139197681348534</v>
      </c>
      <c r="J2565" s="30">
        <f ca="1">_xlfn.BETA.INV(I2565,'Input Parameters'!$L$26,'Input Parameters'!$M$26,'Input Parameters'!$J$26,'Input Parameters'!$K$26)</f>
        <v>0.54389118629099653</v>
      </c>
      <c r="K2565" s="168">
        <f ca="1">('Input Parameters'!$E$27/'Input Parameters'!$E$38)^$J2565</f>
        <v>2.0214716499153348E-2</v>
      </c>
      <c r="L2565" s="69">
        <f ca="1">$H2565*$C2565*'Input Parameters'!$E$25*K2565</f>
        <v>2.1785251767241633</v>
      </c>
      <c r="M2565" s="24">
        <f t="shared" ref="M2565:M2628" ca="1" si="377">RAND()</f>
        <v>0.11435246032502766</v>
      </c>
      <c r="N2565" s="15">
        <f ca="1">_xlfn.NORM.INV(M2565,'Input Parameters'!$E$29,'Input Parameters'!$F$29)</f>
        <v>9.9879629836640615E-2</v>
      </c>
      <c r="O2565" s="8">
        <f t="shared" ref="O2565:O2628" ca="1" si="378">RAND()</f>
        <v>0.53629153218857684</v>
      </c>
      <c r="P2565" s="30">
        <f ca="1">_xlfn.LOGNORM.INV(O2565,'Input Parameters'!$H$30,'Input Parameters'!$I$30)</f>
        <v>2.8012679006945191</v>
      </c>
      <c r="Q2565" s="10">
        <f t="shared" ref="Q2565:Q2628" ca="1" si="379">RAND()</f>
        <v>0.45568785031239778</v>
      </c>
      <c r="R2565" s="30">
        <f>IF('Input Parameters'!$E$32=0,0,_xlfn.BETA.INV(Q2565,'Input Parameters'!$L$32,'Input Parameters'!$M$32,'Input Parameters'!$J$32,'Input Parameters'!$K$32))</f>
        <v>0</v>
      </c>
      <c r="S2565" s="10">
        <f t="shared" ref="S2565:S2628" ca="1" si="380">RAND()</f>
        <v>0.9443002652962853</v>
      </c>
      <c r="T2565" s="26">
        <f ca="1">_xlfn.LOGNORM.INV(S2565,'Input Parameters'!$H$34,'Input Parameters'!$I$34)</f>
        <v>61.458690293121734</v>
      </c>
      <c r="U2565" s="10">
        <f t="shared" ref="U2565:U2628" ca="1" si="381">RAND()</f>
        <v>0.62596177965192523</v>
      </c>
      <c r="V2565" s="30">
        <f ca="1">_xlfn.BETA.INV(U2565,'Input Parameters'!$L$36,'Input Parameters'!$M$36,'Input Parameters'!$J$36,'Input Parameters'!$K$36)</f>
        <v>0.63629618833008683</v>
      </c>
      <c r="W2565" s="2">
        <f ca="1">N2565+(P2565-N2565)*(1-ERF((T2565-R2565)/(2*SQRT(L2565*'Input Parameters'!$E$38))))</f>
        <v>0.10862269885277226</v>
      </c>
      <c r="X2565">
        <f t="shared" ca="1" si="372"/>
        <v>1</v>
      </c>
      <c r="Y2565" s="7"/>
    </row>
    <row r="2566" spans="1:25" ht="15" customHeight="1" x14ac:dyDescent="0.25">
      <c r="A2566" s="139">
        <v>2559</v>
      </c>
      <c r="B2566" s="10">
        <f t="shared" ca="1" si="373"/>
        <v>0.74196081936382696</v>
      </c>
      <c r="C2566" s="60">
        <f ca="1">_xlfn.NORM.INV(B2566,'Input Parameters'!$E$15,'Input Parameters'!$F$15)</f>
        <v>306.16054596318787</v>
      </c>
      <c r="D2566" s="10">
        <f t="shared" ca="1" si="374"/>
        <v>0.67611330545537973</v>
      </c>
      <c r="E2566" s="62">
        <f ca="1">IF(_xlfn.NORM.INV(D2566,'Input Parameters'!$E$17,'Input Parameters'!$F$17)&lt;3500,3500,IF(_xlfn.NORM.INV(D2566,'Input Parameters'!$E$17,'Input Parameters'!$F$17)&gt;5500,5500,_xlfn.NORM.INV(D2566,'Input Parameters'!$E$17,'Input Parameters'!$F$17)))</f>
        <v>5119.8003320638345</v>
      </c>
      <c r="F2566" s="10">
        <f t="shared" ca="1" si="375"/>
        <v>0.28259675161913855</v>
      </c>
      <c r="G2566" s="64">
        <f ca="1">_xlfn.NORM.INV(F2566,'Input Parameters'!$E$20,'Input Parameters'!$F$20)</f>
        <v>278.79653114623432</v>
      </c>
      <c r="H2566" s="57">
        <f ca="1">EXP(E2566*(1/'Input Parameters'!$E$23-1/G2566))</f>
        <v>0.4123421609182566</v>
      </c>
      <c r="I2566" s="10">
        <f t="shared" ca="1" si="376"/>
        <v>0.93097078645615927</v>
      </c>
      <c r="J2566" s="30">
        <f ca="1">_xlfn.BETA.INV(I2566,'Input Parameters'!$L$26,'Input Parameters'!$M$26,'Input Parameters'!$J$26,'Input Parameters'!$K$26)</f>
        <v>0.86059196184786324</v>
      </c>
      <c r="K2566" s="168">
        <f ca="1">('Input Parameters'!$E$27/'Input Parameters'!$E$38)^$J2566</f>
        <v>2.0848745632099344E-3</v>
      </c>
      <c r="L2566" s="69">
        <f ca="1">$H2566*$C2566*'Input Parameters'!$E$25*K2566</f>
        <v>0.26320061331084615</v>
      </c>
      <c r="M2566" s="24">
        <f t="shared" ca="1" si="377"/>
        <v>0.79522892653551558</v>
      </c>
      <c r="N2566" s="15">
        <f ca="1">_xlfn.NORM.INV(M2566,'Input Parameters'!$E$29,'Input Parameters'!$F$29)</f>
        <v>0.10008246996209966</v>
      </c>
      <c r="O2566" s="8">
        <f t="shared" ca="1" si="378"/>
        <v>0.98980415778103992</v>
      </c>
      <c r="P2566" s="30">
        <f ca="1">_xlfn.LOGNORM.INV(O2566,'Input Parameters'!$H$30,'Input Parameters'!$I$30)</f>
        <v>8.0246706114704605</v>
      </c>
      <c r="Q2566" s="10">
        <f t="shared" ca="1" si="379"/>
        <v>0.1618235796432409</v>
      </c>
      <c r="R2566" s="30">
        <f>IF('Input Parameters'!$E$32=0,0,_xlfn.BETA.INV(Q2566,'Input Parameters'!$L$32,'Input Parameters'!$M$32,'Input Parameters'!$J$32,'Input Parameters'!$K$32))</f>
        <v>0</v>
      </c>
      <c r="S2566" s="10">
        <f t="shared" ca="1" si="380"/>
        <v>0.62131875660387326</v>
      </c>
      <c r="T2566" s="26">
        <f ca="1">_xlfn.LOGNORM.INV(S2566,'Input Parameters'!$H$34,'Input Parameters'!$I$34)</f>
        <v>52.384615007519294</v>
      </c>
      <c r="U2566" s="10">
        <f t="shared" ca="1" si="381"/>
        <v>3.652990339401907E-2</v>
      </c>
      <c r="V2566" s="30">
        <f ca="1">_xlfn.BETA.INV(U2566,'Input Parameters'!$L$36,'Input Parameters'!$M$36,'Input Parameters'!$J$36,'Input Parameters'!$K$36)</f>
        <v>0.36502020395484291</v>
      </c>
      <c r="W2566" s="2">
        <f ca="1">N2566+(P2566-N2566)*(1-ERF((T2566-R2566)/(2*SQRT(L2566*'Input Parameters'!$E$38))))</f>
        <v>0.10008246996621539</v>
      </c>
      <c r="X2566">
        <f t="shared" ca="1" si="372"/>
        <v>1</v>
      </c>
      <c r="Y2566" s="7"/>
    </row>
    <row r="2567" spans="1:25" ht="15" customHeight="1" x14ac:dyDescent="0.25">
      <c r="A2567" s="139">
        <v>2560</v>
      </c>
      <c r="B2567" s="10">
        <f t="shared" ca="1" si="373"/>
        <v>0.82333886467220174</v>
      </c>
      <c r="C2567" s="60">
        <f ca="1">_xlfn.NORM.INV(B2567,'Input Parameters'!$E$15,'Input Parameters'!$F$15)</f>
        <v>321.26762456839339</v>
      </c>
      <c r="D2567" s="10">
        <f t="shared" ca="1" si="374"/>
        <v>0.422313894003575</v>
      </c>
      <c r="E2567" s="62">
        <f ca="1">IF(_xlfn.NORM.INV(D2567,'Input Parameters'!$E$17,'Input Parameters'!$F$17)&lt;3500,3500,IF(_xlfn.NORM.INV(D2567,'Input Parameters'!$E$17,'Input Parameters'!$F$17)&gt;5500,5500,_xlfn.NORM.INV(D2567,'Input Parameters'!$E$17,'Input Parameters'!$F$17)))</f>
        <v>4662.8157599342803</v>
      </c>
      <c r="F2567" s="10">
        <f t="shared" ca="1" si="375"/>
        <v>0.74289333057644269</v>
      </c>
      <c r="G2567" s="64">
        <f ca="1">_xlfn.NORM.INV(F2567,'Input Parameters'!$E$20,'Input Parameters'!$F$20)</f>
        <v>287.02035100913645</v>
      </c>
      <c r="H2567" s="57">
        <f ca="1">EXP(E2567*(1/'Input Parameters'!$E$23-1/G2567))</f>
        <v>0.72063520697061512</v>
      </c>
      <c r="I2567" s="10">
        <f t="shared" ca="1" si="376"/>
        <v>0.21701155308967435</v>
      </c>
      <c r="J2567" s="30">
        <f ca="1">_xlfn.BETA.INV(I2567,'Input Parameters'!$L$26,'Input Parameters'!$M$26,'Input Parameters'!$J$26,'Input Parameters'!$K$26)</f>
        <v>0.53006775591606592</v>
      </c>
      <c r="K2567" s="168">
        <f ca="1">('Input Parameters'!$E$27/'Input Parameters'!$E$38)^$J2567</f>
        <v>2.232186459419E-2</v>
      </c>
      <c r="L2567" s="69">
        <f ca="1">$H2567*$C2567*'Input Parameters'!$E$25*K2567</f>
        <v>5.1678857930909405</v>
      </c>
      <c r="M2567" s="24">
        <f t="shared" ca="1" si="377"/>
        <v>0.29792656524191541</v>
      </c>
      <c r="N2567" s="15">
        <f ca="1">_xlfn.NORM.INV(M2567,'Input Parameters'!$E$29,'Input Parameters'!$F$29)</f>
        <v>9.9946962669452785E-2</v>
      </c>
      <c r="O2567" s="8">
        <f t="shared" ca="1" si="378"/>
        <v>0.65211943878824341</v>
      </c>
      <c r="P2567" s="30">
        <f ca="1">_xlfn.LOGNORM.INV(O2567,'Input Parameters'!$H$30,'Input Parameters'!$I$30)</f>
        <v>3.2276827231947975</v>
      </c>
      <c r="Q2567" s="10">
        <f t="shared" ca="1" si="379"/>
        <v>0.75819753291005965</v>
      </c>
      <c r="R2567" s="30">
        <f>IF('Input Parameters'!$E$32=0,0,_xlfn.BETA.INV(Q2567,'Input Parameters'!$L$32,'Input Parameters'!$M$32,'Input Parameters'!$J$32,'Input Parameters'!$K$32))</f>
        <v>0</v>
      </c>
      <c r="S2567" s="10">
        <f t="shared" ca="1" si="380"/>
        <v>0.57228047270383309</v>
      </c>
      <c r="T2567" s="26">
        <f ca="1">_xlfn.LOGNORM.INV(S2567,'Input Parameters'!$H$34,'Input Parameters'!$I$34)</f>
        <v>51.56426708378654</v>
      </c>
      <c r="U2567" s="10">
        <f t="shared" ca="1" si="381"/>
        <v>0.25091893431240209</v>
      </c>
      <c r="V2567" s="30">
        <f ca="1">_xlfn.BETA.INV(U2567,'Input Parameters'!$L$36,'Input Parameters'!$M$36,'Input Parameters'!$J$36,'Input Parameters'!$K$36)</f>
        <v>0.49053388760697014</v>
      </c>
      <c r="W2567" s="2">
        <f ca="1">N2567+(P2567-N2567)*(1-ERF((T2567-R2567)/(2*SQRT(L2567*'Input Parameters'!$E$38))))</f>
        <v>0.44004446039846845</v>
      </c>
      <c r="X2567">
        <f t="shared" ca="1" si="372"/>
        <v>1</v>
      </c>
      <c r="Y2567" s="7"/>
    </row>
    <row r="2568" spans="1:25" ht="15" customHeight="1" x14ac:dyDescent="0.25">
      <c r="A2568" s="139">
        <v>2561</v>
      </c>
      <c r="B2568" s="10">
        <f t="shared" ca="1" si="373"/>
        <v>0.85282172612568707</v>
      </c>
      <c r="C2568" s="60">
        <f ca="1">_xlfn.NORM.INV(B2568,'Input Parameters'!$E$15,'Input Parameters'!$F$15)</f>
        <v>327.79511302903433</v>
      </c>
      <c r="D2568" s="10">
        <f t="shared" ca="1" si="374"/>
        <v>0.64163251013515177</v>
      </c>
      <c r="E2568" s="62">
        <f ca="1">IF(_xlfn.NORM.INV(D2568,'Input Parameters'!$E$17,'Input Parameters'!$F$17)&lt;3500,3500,IF(_xlfn.NORM.INV(D2568,'Input Parameters'!$E$17,'Input Parameters'!$F$17)&gt;5500,5500,_xlfn.NORM.INV(D2568,'Input Parameters'!$E$17,'Input Parameters'!$F$17)))</f>
        <v>5053.9780955743436</v>
      </c>
      <c r="F2568" s="10">
        <f t="shared" ca="1" si="375"/>
        <v>0.41601300448513301</v>
      </c>
      <c r="G2568" s="64">
        <f ca="1">_xlfn.NORM.INV(F2568,'Input Parameters'!$E$20,'Input Parameters'!$F$20)</f>
        <v>281.22890414313503</v>
      </c>
      <c r="H2568" s="57">
        <f ca="1">EXP(E2568*(1/'Input Parameters'!$E$23-1/G2568))</f>
        <v>0.48786182944554235</v>
      </c>
      <c r="I2568" s="10">
        <f t="shared" ca="1" si="376"/>
        <v>0.58287537290419988</v>
      </c>
      <c r="J2568" s="30">
        <f ca="1">_xlfn.BETA.INV(I2568,'Input Parameters'!$L$26,'Input Parameters'!$M$26,'Input Parameters'!$J$26,'Input Parameters'!$K$26)</f>
        <v>0.69446707824510479</v>
      </c>
      <c r="K2568" s="168">
        <f ca="1">('Input Parameters'!$E$27/'Input Parameters'!$E$38)^$J2568</f>
        <v>6.8642475640267823E-3</v>
      </c>
      <c r="L2568" s="69">
        <f ca="1">$H2568*$C2568*'Input Parameters'!$E$25*K2568</f>
        <v>1.0977217084032362</v>
      </c>
      <c r="M2568" s="24">
        <f t="shared" ca="1" si="377"/>
        <v>0.79450942424193438</v>
      </c>
      <c r="N2568" s="15">
        <f ca="1">_xlfn.NORM.INV(M2568,'Input Parameters'!$E$29,'Input Parameters'!$F$29)</f>
        <v>0.10008221682405793</v>
      </c>
      <c r="O2568" s="8">
        <f t="shared" ca="1" si="378"/>
        <v>0.99680856039837784</v>
      </c>
      <c r="P2568" s="30">
        <f ca="1">_xlfn.LOGNORM.INV(O2568,'Input Parameters'!$H$30,'Input Parameters'!$I$30)</f>
        <v>9.7320867455095303</v>
      </c>
      <c r="Q2568" s="10">
        <f t="shared" ca="1" si="379"/>
        <v>5.4119538217761387E-2</v>
      </c>
      <c r="R2568" s="30">
        <f>IF('Input Parameters'!$E$32=0,0,_xlfn.BETA.INV(Q2568,'Input Parameters'!$L$32,'Input Parameters'!$M$32,'Input Parameters'!$J$32,'Input Parameters'!$K$32))</f>
        <v>0</v>
      </c>
      <c r="S2568" s="10">
        <f t="shared" ca="1" si="380"/>
        <v>0.78622099842496207</v>
      </c>
      <c r="T2568" s="26">
        <f ca="1">_xlfn.LOGNORM.INV(S2568,'Input Parameters'!$H$34,'Input Parameters'!$I$34)</f>
        <v>55.64166456956535</v>
      </c>
      <c r="U2568" s="10">
        <f t="shared" ca="1" si="381"/>
        <v>0.21219703713370952</v>
      </c>
      <c r="V2568" s="30">
        <f ca="1">_xlfn.BETA.INV(U2568,'Input Parameters'!$L$36,'Input Parameters'!$M$36,'Input Parameters'!$J$36,'Input Parameters'!$K$36)</f>
        <v>0.474118140645647</v>
      </c>
      <c r="W2568" s="2">
        <f ca="1">N2568+(P2568-N2568)*(1-ERF((T2568-R2568)/(2*SQRT(L2568*'Input Parameters'!$E$38))))</f>
        <v>0.10175016921067245</v>
      </c>
      <c r="X2568">
        <f t="shared" ref="X2568:X2631" ca="1" si="382">IF(W2568&gt;V2568,0,1)</f>
        <v>1</v>
      </c>
      <c r="Y2568" s="7"/>
    </row>
    <row r="2569" spans="1:25" ht="15" customHeight="1" x14ac:dyDescent="0.25">
      <c r="A2569" s="139">
        <v>2562</v>
      </c>
      <c r="B2569" s="10">
        <f t="shared" ca="1" si="373"/>
        <v>0.39223242636728073</v>
      </c>
      <c r="C2569" s="60">
        <f ca="1">_xlfn.NORM.INV(B2569,'Input Parameters'!$E$15,'Input Parameters'!$F$15)</f>
        <v>256.14500932787882</v>
      </c>
      <c r="D2569" s="10">
        <f t="shared" ca="1" si="374"/>
        <v>8.8942242602892962E-2</v>
      </c>
      <c r="E2569" s="62">
        <f ca="1">IF(_xlfn.NORM.INV(D2569,'Input Parameters'!$E$17,'Input Parameters'!$F$17)&lt;3500,3500,IF(_xlfn.NORM.INV(D2569,'Input Parameters'!$E$17,'Input Parameters'!$F$17)&gt;5500,5500,_xlfn.NORM.INV(D2569,'Input Parameters'!$E$17,'Input Parameters'!$F$17)))</f>
        <v>3856.8918548964748</v>
      </c>
      <c r="F2569" s="10">
        <f t="shared" ca="1" si="375"/>
        <v>0.53665334361808326</v>
      </c>
      <c r="G2569" s="64">
        <f ca="1">_xlfn.NORM.INV(F2569,'Input Parameters'!$E$20,'Input Parameters'!$F$20)</f>
        <v>283.26643986049538</v>
      </c>
      <c r="H2569" s="57">
        <f ca="1">EXP(E2569*(1/'Input Parameters'!$E$23-1/G2569))</f>
        <v>0.63821811556326147</v>
      </c>
      <c r="I2569" s="10">
        <f t="shared" ca="1" si="376"/>
        <v>0.69329644670555579</v>
      </c>
      <c r="J2569" s="30">
        <f ca="1">_xlfn.BETA.INV(I2569,'Input Parameters'!$L$26,'Input Parameters'!$M$26,'Input Parameters'!$J$26,'Input Parameters'!$K$26)</f>
        <v>0.73890421221535929</v>
      </c>
      <c r="K2569" s="168">
        <f ca="1">('Input Parameters'!$E$27/'Input Parameters'!$E$38)^$J2569</f>
        <v>4.9907081369717178E-3</v>
      </c>
      <c r="L2569" s="69">
        <f ca="1">$H2569*$C2569*'Input Parameters'!$E$25*K2569</f>
        <v>0.81586292564156004</v>
      </c>
      <c r="M2569" s="24">
        <f t="shared" ca="1" si="377"/>
        <v>0.66814735917217027</v>
      </c>
      <c r="N2569" s="15">
        <f ca="1">_xlfn.NORM.INV(M2569,'Input Parameters'!$E$29,'Input Parameters'!$F$29)</f>
        <v>0.10004348032004481</v>
      </c>
      <c r="O2569" s="8">
        <f t="shared" ca="1" si="378"/>
        <v>0.88238970156237229</v>
      </c>
      <c r="P2569" s="30">
        <f ca="1">_xlfn.LOGNORM.INV(O2569,'Input Parameters'!$H$30,'Input Parameters'!$I$30)</f>
        <v>4.7009510886316166</v>
      </c>
      <c r="Q2569" s="10">
        <f t="shared" ca="1" si="379"/>
        <v>0.34779885558863211</v>
      </c>
      <c r="R2569" s="30">
        <f>IF('Input Parameters'!$E$32=0,0,_xlfn.BETA.INV(Q2569,'Input Parameters'!$L$32,'Input Parameters'!$M$32,'Input Parameters'!$J$32,'Input Parameters'!$K$32))</f>
        <v>0</v>
      </c>
      <c r="S2569" s="10">
        <f t="shared" ca="1" si="380"/>
        <v>0.6809407573581544</v>
      </c>
      <c r="T2569" s="26">
        <f ca="1">_xlfn.LOGNORM.INV(S2569,'Input Parameters'!$H$34,'Input Parameters'!$I$34)</f>
        <v>53.447930471239005</v>
      </c>
      <c r="U2569" s="10">
        <f t="shared" ca="1" si="381"/>
        <v>1.7473899158072737E-2</v>
      </c>
      <c r="V2569" s="30">
        <f ca="1">_xlfn.BETA.INV(U2569,'Input Parameters'!$L$36,'Input Parameters'!$M$36,'Input Parameters'!$J$36,'Input Parameters'!$K$36)</f>
        <v>0.33740833531424808</v>
      </c>
      <c r="W2569" s="2">
        <f ca="1">N2569+(P2569-N2569)*(1-ERF((T2569-R2569)/(2*SQRT(L2569*'Input Parameters'!$E$38))))</f>
        <v>0.10017517414558012</v>
      </c>
      <c r="X2569">
        <f t="shared" ca="1" si="382"/>
        <v>1</v>
      </c>
      <c r="Y2569" s="7"/>
    </row>
    <row r="2570" spans="1:25" ht="15" customHeight="1" x14ac:dyDescent="0.25">
      <c r="A2570" s="139">
        <v>2563</v>
      </c>
      <c r="B2570" s="10">
        <f t="shared" ca="1" si="373"/>
        <v>0.36951418217429832</v>
      </c>
      <c r="C2570" s="60">
        <f ca="1">_xlfn.NORM.INV(B2570,'Input Parameters'!$E$15,'Input Parameters'!$F$15)</f>
        <v>252.91318000696413</v>
      </c>
      <c r="D2570" s="10">
        <f t="shared" ca="1" si="374"/>
        <v>0.40662945990945698</v>
      </c>
      <c r="E2570" s="62">
        <f ca="1">IF(_xlfn.NORM.INV(D2570,'Input Parameters'!$E$17,'Input Parameters'!$F$17)&lt;3500,3500,IF(_xlfn.NORM.INV(D2570,'Input Parameters'!$E$17,'Input Parameters'!$F$17)&gt;5500,5500,_xlfn.NORM.INV(D2570,'Input Parameters'!$E$17,'Input Parameters'!$F$17)))</f>
        <v>4634.6432565534087</v>
      </c>
      <c r="F2570" s="10">
        <f t="shared" ca="1" si="375"/>
        <v>0.98020802951022923</v>
      </c>
      <c r="G2570" s="64">
        <f ca="1">_xlfn.NORM.INV(F2570,'Input Parameters'!$E$20,'Input Parameters'!$F$20)</f>
        <v>296.43903223670361</v>
      </c>
      <c r="H2570" s="57">
        <f ca="1">EXP(E2570*(1/'Input Parameters'!$E$23-1/G2570))</f>
        <v>1.2061164420879427</v>
      </c>
      <c r="I2570" s="10">
        <f t="shared" ca="1" si="376"/>
        <v>0.77648683555677533</v>
      </c>
      <c r="J2570" s="30">
        <f ca="1">_xlfn.BETA.INV(I2570,'Input Parameters'!$L$26,'Input Parameters'!$M$26,'Input Parameters'!$J$26,'Input Parameters'!$K$26)</f>
        <v>0.77463692716777821</v>
      </c>
      <c r="K2570" s="168">
        <f ca="1">('Input Parameters'!$E$27/'Input Parameters'!$E$38)^$J2570</f>
        <v>3.8623128874443829E-3</v>
      </c>
      <c r="L2570" s="69">
        <f ca="1">$H2570*$C2570*'Input Parameters'!$E$25*K2570</f>
        <v>1.1781705245672982</v>
      </c>
      <c r="M2570" s="24">
        <f t="shared" ca="1" si="377"/>
        <v>0.46312532930614214</v>
      </c>
      <c r="N2570" s="15">
        <f ca="1">_xlfn.NORM.INV(M2570,'Input Parameters'!$E$29,'Input Parameters'!$F$29)</f>
        <v>9.9990743689852862E-2</v>
      </c>
      <c r="O2570" s="8">
        <f t="shared" ca="1" si="378"/>
        <v>0.7867737475945491</v>
      </c>
      <c r="P2570" s="30">
        <f ca="1">_xlfn.LOGNORM.INV(O2570,'Input Parameters'!$H$30,'Input Parameters'!$I$30)</f>
        <v>3.9067817251403687</v>
      </c>
      <c r="Q2570" s="10">
        <f t="shared" ca="1" si="379"/>
        <v>3.5081944093912965E-2</v>
      </c>
      <c r="R2570" s="30">
        <f>IF('Input Parameters'!$E$32=0,0,_xlfn.BETA.INV(Q2570,'Input Parameters'!$L$32,'Input Parameters'!$M$32,'Input Parameters'!$J$32,'Input Parameters'!$K$32))</f>
        <v>0</v>
      </c>
      <c r="S2570" s="10">
        <f t="shared" ca="1" si="380"/>
        <v>0.59136530095212381</v>
      </c>
      <c r="T2570" s="26">
        <f ca="1">_xlfn.LOGNORM.INV(S2570,'Input Parameters'!$H$34,'Input Parameters'!$I$34)</f>
        <v>51.87903145436578</v>
      </c>
      <c r="U2570" s="10">
        <f t="shared" ca="1" si="381"/>
        <v>3.5190312482691888E-2</v>
      </c>
      <c r="V2570" s="30">
        <f ca="1">_xlfn.BETA.INV(U2570,'Input Parameters'!$L$36,'Input Parameters'!$M$36,'Input Parameters'!$J$36,'Input Parameters'!$K$36)</f>
        <v>0.36345096156706735</v>
      </c>
      <c r="W2570" s="2">
        <f ca="1">N2570+(P2570-N2570)*(1-ERF((T2570-R2570)/(2*SQRT(L2570*'Input Parameters'!$E$38))))</f>
        <v>0.10275356092207451</v>
      </c>
      <c r="X2570">
        <f t="shared" ca="1" si="382"/>
        <v>1</v>
      </c>
      <c r="Y2570" s="7"/>
    </row>
    <row r="2571" spans="1:25" ht="15" customHeight="1" x14ac:dyDescent="0.25">
      <c r="A2571" s="139">
        <v>2564</v>
      </c>
      <c r="B2571" s="10">
        <f t="shared" ca="1" si="373"/>
        <v>0.42878544239003435</v>
      </c>
      <c r="C2571" s="60">
        <f ca="1">_xlfn.NORM.INV(B2571,'Input Parameters'!$E$15,'Input Parameters'!$F$15)</f>
        <v>261.24125609985987</v>
      </c>
      <c r="D2571" s="10">
        <f t="shared" ca="1" si="374"/>
        <v>0.2020457120529503</v>
      </c>
      <c r="E2571" s="62">
        <f ca="1">IF(_xlfn.NORM.INV(D2571,'Input Parameters'!$E$17,'Input Parameters'!$F$17)&lt;3500,3500,IF(_xlfn.NORM.INV(D2571,'Input Parameters'!$E$17,'Input Parameters'!$F$17)&gt;5500,5500,_xlfn.NORM.INV(D2571,'Input Parameters'!$E$17,'Input Parameters'!$F$17)))</f>
        <v>4215.9644933971913</v>
      </c>
      <c r="F2571" s="10">
        <f t="shared" ca="1" si="375"/>
        <v>0.24825164494243912</v>
      </c>
      <c r="G2571" s="64">
        <f ca="1">_xlfn.NORM.INV(F2571,'Input Parameters'!$E$20,'Input Parameters'!$F$20)</f>
        <v>278.09398760892316</v>
      </c>
      <c r="H2571" s="57">
        <f ca="1">EXP(E2571*(1/'Input Parameters'!$E$23-1/G2571))</f>
        <v>0.46407481134031908</v>
      </c>
      <c r="I2571" s="10">
        <f t="shared" ca="1" si="376"/>
        <v>0.69360094339296197</v>
      </c>
      <c r="J2571" s="30">
        <f ca="1">_xlfn.BETA.INV(I2571,'Input Parameters'!$L$26,'Input Parameters'!$M$26,'Input Parameters'!$J$26,'Input Parameters'!$K$26)</f>
        <v>0.73902993224308888</v>
      </c>
      <c r="K2571" s="168">
        <f ca="1">('Input Parameters'!$E$27/'Input Parameters'!$E$38)^$J2571</f>
        <v>4.9862095812657856E-3</v>
      </c>
      <c r="L2571" s="69">
        <f ca="1">$H2571*$C2571*'Input Parameters'!$E$25*K2571</f>
        <v>0.6045055450680562</v>
      </c>
      <c r="M2571" s="24">
        <f t="shared" ca="1" si="377"/>
        <v>0.27526054684037349</v>
      </c>
      <c r="N2571" s="15">
        <f ca="1">_xlfn.NORM.INV(M2571,'Input Parameters'!$E$29,'Input Parameters'!$F$29)</f>
        <v>9.9940302053928426E-2</v>
      </c>
      <c r="O2571" s="8">
        <f t="shared" ca="1" si="378"/>
        <v>4.8652447883621663E-2</v>
      </c>
      <c r="P2571" s="30">
        <f ca="1">_xlfn.LOGNORM.INV(O2571,'Input Parameters'!$H$30,'Input Parameters'!$I$30)</f>
        <v>1.2260576341256553</v>
      </c>
      <c r="Q2571" s="10">
        <f t="shared" ca="1" si="379"/>
        <v>0.86535874223608655</v>
      </c>
      <c r="R2571" s="30">
        <f>IF('Input Parameters'!$E$32=0,0,_xlfn.BETA.INV(Q2571,'Input Parameters'!$L$32,'Input Parameters'!$M$32,'Input Parameters'!$J$32,'Input Parameters'!$K$32))</f>
        <v>0</v>
      </c>
      <c r="S2571" s="10">
        <f t="shared" ca="1" si="380"/>
        <v>0.55701633992225497</v>
      </c>
      <c r="T2571" s="26">
        <f ca="1">_xlfn.LOGNORM.INV(S2571,'Input Parameters'!$H$34,'Input Parameters'!$I$34)</f>
        <v>51.315914388605961</v>
      </c>
      <c r="U2571" s="10">
        <f t="shared" ca="1" si="381"/>
        <v>0.51358956328621252</v>
      </c>
      <c r="V2571" s="30">
        <f ca="1">_xlfn.BETA.INV(U2571,'Input Parameters'!$L$36,'Input Parameters'!$M$36,'Input Parameters'!$J$36,'Input Parameters'!$K$36)</f>
        <v>0.59109713668345099</v>
      </c>
      <c r="W2571" s="2">
        <f ca="1">N2571+(P2571-N2571)*(1-ERF((T2571-R2571)/(2*SQRT(L2571*'Input Parameters'!$E$38))))</f>
        <v>9.9943743955563463E-2</v>
      </c>
      <c r="X2571">
        <f t="shared" ca="1" si="382"/>
        <v>1</v>
      </c>
      <c r="Y2571" s="7"/>
    </row>
    <row r="2572" spans="1:25" ht="15" customHeight="1" x14ac:dyDescent="0.25">
      <c r="A2572" s="139">
        <v>2565</v>
      </c>
      <c r="B2572" s="10">
        <f t="shared" ca="1" si="373"/>
        <v>0.96735689910803491</v>
      </c>
      <c r="C2572" s="60">
        <f ca="1">_xlfn.NORM.INV(B2572,'Input Parameters'!$E$15,'Input Parameters'!$F$15)</f>
        <v>370.86160376701611</v>
      </c>
      <c r="D2572" s="10">
        <f t="shared" ca="1" si="374"/>
        <v>0.78192833599564915</v>
      </c>
      <c r="E2572" s="62">
        <f ca="1">IF(_xlfn.NORM.INV(D2572,'Input Parameters'!$E$17,'Input Parameters'!$F$17)&lt;3500,3500,IF(_xlfn.NORM.INV(D2572,'Input Parameters'!$E$17,'Input Parameters'!$F$17)&gt;5500,5500,_xlfn.NORM.INV(D2572,'Input Parameters'!$E$17,'Input Parameters'!$F$17)))</f>
        <v>5345.105596827887</v>
      </c>
      <c r="F2572" s="10">
        <f t="shared" ca="1" si="375"/>
        <v>0.40733502024393997</v>
      </c>
      <c r="G2572" s="64">
        <f ca="1">_xlfn.NORM.INV(F2572,'Input Parameters'!$E$20,'Input Parameters'!$F$20)</f>
        <v>281.07948186646701</v>
      </c>
      <c r="H2572" s="57">
        <f ca="1">EXP(E2572*(1/'Input Parameters'!$E$23-1/G2572))</f>
        <v>0.46339741107668092</v>
      </c>
      <c r="I2572" s="10">
        <f t="shared" ca="1" si="376"/>
        <v>0.67175150291679553</v>
      </c>
      <c r="J2572" s="30">
        <f ca="1">_xlfn.BETA.INV(I2572,'Input Parameters'!$L$26,'Input Parameters'!$M$26,'Input Parameters'!$J$26,'Input Parameters'!$K$26)</f>
        <v>0.73007251859284206</v>
      </c>
      <c r="K2572" s="168">
        <f ca="1">('Input Parameters'!$E$27/'Input Parameters'!$E$38)^$J2572</f>
        <v>5.3170984959704957E-3</v>
      </c>
      <c r="L2572" s="69">
        <f ca="1">$H2572*$C2572*'Input Parameters'!$E$25*K2572</f>
        <v>0.91377691175657649</v>
      </c>
      <c r="M2572" s="24">
        <f t="shared" ca="1" si="377"/>
        <v>0.92951614985362796</v>
      </c>
      <c r="N2572" s="15">
        <f ca="1">_xlfn.NORM.INV(M2572,'Input Parameters'!$E$29,'Input Parameters'!$F$29)</f>
        <v>0.10014721969519141</v>
      </c>
      <c r="O2572" s="8">
        <f t="shared" ca="1" si="378"/>
        <v>0.86993016027363035</v>
      </c>
      <c r="P2572" s="30">
        <f ca="1">_xlfn.LOGNORM.INV(O2572,'Input Parameters'!$H$30,'Input Parameters'!$I$30)</f>
        <v>4.5675184571368934</v>
      </c>
      <c r="Q2572" s="10">
        <f t="shared" ca="1" si="379"/>
        <v>0.44756621467870095</v>
      </c>
      <c r="R2572" s="30">
        <f>IF('Input Parameters'!$E$32=0,0,_xlfn.BETA.INV(Q2572,'Input Parameters'!$L$32,'Input Parameters'!$M$32,'Input Parameters'!$J$32,'Input Parameters'!$K$32))</f>
        <v>0</v>
      </c>
      <c r="S2572" s="10">
        <f t="shared" ca="1" si="380"/>
        <v>0.26053892062084427</v>
      </c>
      <c r="T2572" s="26">
        <f ca="1">_xlfn.LOGNORM.INV(S2572,'Input Parameters'!$H$34,'Input Parameters'!$I$34)</f>
        <v>46.536844609797335</v>
      </c>
      <c r="U2572" s="10">
        <f t="shared" ca="1" si="381"/>
        <v>3.5981765199598725E-2</v>
      </c>
      <c r="V2572" s="30">
        <f ca="1">_xlfn.BETA.INV(U2572,'Input Parameters'!$L$36,'Input Parameters'!$M$36,'Input Parameters'!$J$36,'Input Parameters'!$K$36)</f>
        <v>0.36438269679654706</v>
      </c>
      <c r="W2572" s="2">
        <f ca="1">N2572+(P2572-N2572)*(1-ERF((T2572-R2572)/(2*SQRT(L2572*'Input Parameters'!$E$38))))</f>
        <v>0.10272296454869224</v>
      </c>
      <c r="X2572">
        <f t="shared" ca="1" si="382"/>
        <v>1</v>
      </c>
      <c r="Y2572" s="7"/>
    </row>
    <row r="2573" spans="1:25" ht="15" customHeight="1" x14ac:dyDescent="0.25">
      <c r="A2573" s="139">
        <v>2566</v>
      </c>
      <c r="B2573" s="10">
        <f t="shared" ca="1" si="373"/>
        <v>4.3762765915725699E-2</v>
      </c>
      <c r="C2573" s="60">
        <f ca="1">_xlfn.NORM.INV(B2573,'Input Parameters'!$E$15,'Input Parameters'!$F$15)</f>
        <v>178.37242382851596</v>
      </c>
      <c r="D2573" s="10">
        <f t="shared" ca="1" si="374"/>
        <v>0.27776955807675019</v>
      </c>
      <c r="E2573" s="62">
        <f ca="1">IF(_xlfn.NORM.INV(D2573,'Input Parameters'!$E$17,'Input Parameters'!$F$17)&lt;3500,3500,IF(_xlfn.NORM.INV(D2573,'Input Parameters'!$E$17,'Input Parameters'!$F$17)&gt;5500,5500,_xlfn.NORM.INV(D2573,'Input Parameters'!$E$17,'Input Parameters'!$F$17)))</f>
        <v>4387.3637823180761</v>
      </c>
      <c r="F2573" s="10">
        <f t="shared" ca="1" si="375"/>
        <v>0.34031681941802816</v>
      </c>
      <c r="G2573" s="64">
        <f ca="1">_xlfn.NORM.INV(F2573,'Input Parameters'!$E$20,'Input Parameters'!$F$20)</f>
        <v>279.89228920549641</v>
      </c>
      <c r="H2573" s="57">
        <f ca="1">EXP(E2573*(1/'Input Parameters'!$E$23-1/G2573))</f>
        <v>0.49780013130136408</v>
      </c>
      <c r="I2573" s="10">
        <f t="shared" ca="1" si="376"/>
        <v>0.64179261316390912</v>
      </c>
      <c r="J2573" s="30">
        <f ca="1">_xlfn.BETA.INV(I2573,'Input Parameters'!$L$26,'Input Parameters'!$M$26,'Input Parameters'!$J$26,'Input Parameters'!$K$26)</f>
        <v>0.71796113349641721</v>
      </c>
      <c r="K2573" s="168">
        <f ca="1">('Input Parameters'!$E$27/'Input Parameters'!$E$38)^$J2573</f>
        <v>5.7996815571127172E-3</v>
      </c>
      <c r="L2573" s="69">
        <f ca="1">$H2573*$C2573*'Input Parameters'!$E$25*K2573</f>
        <v>0.51497585705465065</v>
      </c>
      <c r="M2573" s="24">
        <f t="shared" ca="1" si="377"/>
        <v>9.4148109531479007E-2</v>
      </c>
      <c r="N2573" s="15">
        <f ca="1">_xlfn.NORM.INV(M2573,'Input Parameters'!$E$29,'Input Parameters'!$F$29)</f>
        <v>9.9868436392425458E-2</v>
      </c>
      <c r="O2573" s="8">
        <f t="shared" ca="1" si="378"/>
        <v>0.23867979936370887</v>
      </c>
      <c r="P2573" s="30">
        <f ca="1">_xlfn.LOGNORM.INV(O2573,'Input Parameters'!$H$30,'Input Parameters'!$I$30)</f>
        <v>1.918200853828705</v>
      </c>
      <c r="Q2573" s="10">
        <f t="shared" ca="1" si="379"/>
        <v>0.930585189656011</v>
      </c>
      <c r="R2573" s="30">
        <f>IF('Input Parameters'!$E$32=0,0,_xlfn.BETA.INV(Q2573,'Input Parameters'!$L$32,'Input Parameters'!$M$32,'Input Parameters'!$J$32,'Input Parameters'!$K$32))</f>
        <v>0</v>
      </c>
      <c r="S2573" s="10">
        <f t="shared" ca="1" si="380"/>
        <v>0.80419145883567755</v>
      </c>
      <c r="T2573" s="26">
        <f ca="1">_xlfn.LOGNORM.INV(S2573,'Input Parameters'!$H$34,'Input Parameters'!$I$34)</f>
        <v>56.082034327471192</v>
      </c>
      <c r="U2573" s="10">
        <f t="shared" ca="1" si="381"/>
        <v>0.96620611954248381</v>
      </c>
      <c r="V2573" s="30">
        <f ca="1">_xlfn.BETA.INV(U2573,'Input Parameters'!$L$36,'Input Parameters'!$M$36,'Input Parameters'!$J$36,'Input Parameters'!$K$36)</f>
        <v>0.90377895682926801</v>
      </c>
      <c r="W2573" s="2">
        <f ca="1">N2573+(P2573-N2573)*(1-ERF((T2573-R2573)/(2*SQRT(L2573*'Input Parameters'!$E$38))))</f>
        <v>9.9868495944369876E-2</v>
      </c>
      <c r="X2573">
        <f t="shared" ca="1" si="382"/>
        <v>1</v>
      </c>
      <c r="Y2573" s="7"/>
    </row>
    <row r="2574" spans="1:25" ht="15" customHeight="1" x14ac:dyDescent="0.25">
      <c r="A2574" s="139">
        <v>2567</v>
      </c>
      <c r="B2574" s="10">
        <f t="shared" ca="1" si="373"/>
        <v>0.20219145596677557</v>
      </c>
      <c r="C2574" s="60">
        <f ca="1">_xlfn.NORM.INV(B2574,'Input Parameters'!$E$15,'Input Parameters'!$F$15)</f>
        <v>225.77967284012431</v>
      </c>
      <c r="D2574" s="10">
        <f t="shared" ca="1" si="374"/>
        <v>0.26898039203165769</v>
      </c>
      <c r="E2574" s="62">
        <f ca="1">IF(_xlfn.NORM.INV(D2574,'Input Parameters'!$E$17,'Input Parameters'!$F$17)&lt;3500,3500,IF(_xlfn.NORM.INV(D2574,'Input Parameters'!$E$17,'Input Parameters'!$F$17)&gt;5500,5500,_xlfn.NORM.INV(D2574,'Input Parameters'!$E$17,'Input Parameters'!$F$17)))</f>
        <v>4368.8702783866675</v>
      </c>
      <c r="F2574" s="10">
        <f t="shared" ca="1" si="375"/>
        <v>0.62019398776603107</v>
      </c>
      <c r="G2574" s="64">
        <f ca="1">_xlfn.NORM.INV(F2574,'Input Parameters'!$E$20,'Input Parameters'!$F$20)</f>
        <v>284.70013506988209</v>
      </c>
      <c r="H2574" s="57">
        <f ca="1">EXP(E2574*(1/'Input Parameters'!$E$23-1/G2574))</f>
        <v>0.64984660971656627</v>
      </c>
      <c r="I2574" s="10">
        <f t="shared" ca="1" si="376"/>
        <v>0.13394629223671484</v>
      </c>
      <c r="J2574" s="30">
        <f ca="1">_xlfn.BETA.INV(I2574,'Input Parameters'!$L$26,'Input Parameters'!$M$26,'Input Parameters'!$J$26,'Input Parameters'!$K$26)</f>
        <v>0.47416851104443319</v>
      </c>
      <c r="K2574" s="168">
        <f ca="1">('Input Parameters'!$E$27/'Input Parameters'!$E$38)^$J2574</f>
        <v>3.3332512920436354E-2</v>
      </c>
      <c r="L2574" s="69">
        <f ca="1">$H2574*$C2574*'Input Parameters'!$E$25*K2574</f>
        <v>4.8906181251874923</v>
      </c>
      <c r="M2574" s="24">
        <f t="shared" ca="1" si="377"/>
        <v>2.4036385266310467E-2</v>
      </c>
      <c r="N2574" s="15">
        <f ca="1">_xlfn.NORM.INV(M2574,'Input Parameters'!$E$29,'Input Parameters'!$F$29)</f>
        <v>9.9802327541735403E-2</v>
      </c>
      <c r="O2574" s="8">
        <f t="shared" ca="1" si="378"/>
        <v>0.17619029508452699</v>
      </c>
      <c r="P2574" s="30">
        <f ca="1">_xlfn.LOGNORM.INV(O2574,'Input Parameters'!$H$30,'Input Parameters'!$I$30)</f>
        <v>1.7293318314084345</v>
      </c>
      <c r="Q2574" s="10">
        <f t="shared" ca="1" si="379"/>
        <v>0.62875896886656324</v>
      </c>
      <c r="R2574" s="30">
        <f>IF('Input Parameters'!$E$32=0,0,_xlfn.BETA.INV(Q2574,'Input Parameters'!$L$32,'Input Parameters'!$M$32,'Input Parameters'!$J$32,'Input Parameters'!$K$32))</f>
        <v>0</v>
      </c>
      <c r="S2574" s="10">
        <f t="shared" ca="1" si="380"/>
        <v>0.13289436123879406</v>
      </c>
      <c r="T2574" s="26">
        <f ca="1">_xlfn.LOGNORM.INV(S2574,'Input Parameters'!$H$34,'Input Parameters'!$I$34)</f>
        <v>43.88538911911612</v>
      </c>
      <c r="U2574" s="10">
        <f t="shared" ca="1" si="381"/>
        <v>0.17395893177097921</v>
      </c>
      <c r="V2574" s="30">
        <f ca="1">_xlfn.BETA.INV(U2574,'Input Parameters'!$L$36,'Input Parameters'!$M$36,'Input Parameters'!$J$36,'Input Parameters'!$K$36)</f>
        <v>0.45670819207172708</v>
      </c>
      <c r="W2574" s="2">
        <f ca="1">N2574+(P2574-N2574)*(1-ERF((T2574-R2574)/(2*SQRT(L2574*'Input Parameters'!$E$38))))</f>
        <v>0.36142953607675293</v>
      </c>
      <c r="X2574">
        <f t="shared" ca="1" si="382"/>
        <v>1</v>
      </c>
      <c r="Y2574" s="7"/>
    </row>
    <row r="2575" spans="1:25" ht="15" customHeight="1" x14ac:dyDescent="0.25">
      <c r="A2575" s="139">
        <v>2568</v>
      </c>
      <c r="B2575" s="10">
        <f t="shared" ca="1" si="373"/>
        <v>0.9051017881368264</v>
      </c>
      <c r="C2575" s="60">
        <f ca="1">_xlfn.NORM.INV(B2575,'Input Parameters'!$E$15,'Input Parameters'!$F$15)</f>
        <v>342.02464033231257</v>
      </c>
      <c r="D2575" s="10">
        <f t="shared" ca="1" si="374"/>
        <v>0.80842865429918842</v>
      </c>
      <c r="E2575" s="62">
        <f ca="1">IF(_xlfn.NORM.INV(D2575,'Input Parameters'!$E$17,'Input Parameters'!$F$17)&lt;3500,3500,IF(_xlfn.NORM.INV(D2575,'Input Parameters'!$E$17,'Input Parameters'!$F$17)&gt;5500,5500,_xlfn.NORM.INV(D2575,'Input Parameters'!$E$17,'Input Parameters'!$F$17)))</f>
        <v>5410.4842887999575</v>
      </c>
      <c r="F2575" s="10">
        <f t="shared" ca="1" si="375"/>
        <v>0.34927828167575281</v>
      </c>
      <c r="G2575" s="64">
        <f ca="1">_xlfn.NORM.INV(F2575,'Input Parameters'!$E$20,'Input Parameters'!$F$20)</f>
        <v>280.05529308840261</v>
      </c>
      <c r="H2575" s="57">
        <f ca="1">EXP(E2575*(1/'Input Parameters'!$E$23-1/G2575))</f>
        <v>0.42785385880572202</v>
      </c>
      <c r="I2575" s="10">
        <f t="shared" ca="1" si="376"/>
        <v>0.61387129069150814</v>
      </c>
      <c r="J2575" s="30">
        <f ca="1">_xlfn.BETA.INV(I2575,'Input Parameters'!$L$26,'Input Parameters'!$M$26,'Input Parameters'!$J$26,'Input Parameters'!$K$26)</f>
        <v>0.70679346817331901</v>
      </c>
      <c r="K2575" s="168">
        <f ca="1">('Input Parameters'!$E$27/'Input Parameters'!$E$38)^$J2575</f>
        <v>6.2833855828691113E-3</v>
      </c>
      <c r="L2575" s="69">
        <f ca="1">$H2575*$C2575*'Input Parameters'!$E$25*K2575</f>
        <v>0.91948904500332107</v>
      </c>
      <c r="M2575" s="24">
        <f t="shared" ca="1" si="377"/>
        <v>0.42204210379103202</v>
      </c>
      <c r="N2575" s="15">
        <f ca="1">_xlfn.NORM.INV(M2575,'Input Parameters'!$E$29,'Input Parameters'!$F$29)</f>
        <v>9.9980332798044816E-2</v>
      </c>
      <c r="O2575" s="8">
        <f t="shared" ca="1" si="378"/>
        <v>0.91110439047291114</v>
      </c>
      <c r="P2575" s="30">
        <f ca="1">_xlfn.LOGNORM.INV(O2575,'Input Parameters'!$H$30,'Input Parameters'!$I$30)</f>
        <v>5.0713887300056912</v>
      </c>
      <c r="Q2575" s="10">
        <f t="shared" ca="1" si="379"/>
        <v>0.40549391620354114</v>
      </c>
      <c r="R2575" s="30">
        <f>IF('Input Parameters'!$E$32=0,0,_xlfn.BETA.INV(Q2575,'Input Parameters'!$L$32,'Input Parameters'!$M$32,'Input Parameters'!$J$32,'Input Parameters'!$K$32))</f>
        <v>0</v>
      </c>
      <c r="S2575" s="10">
        <f t="shared" ca="1" si="380"/>
        <v>0.79969227588746217</v>
      </c>
      <c r="T2575" s="26">
        <f ca="1">_xlfn.LOGNORM.INV(S2575,'Input Parameters'!$H$34,'Input Parameters'!$I$34)</f>
        <v>55.969259890196867</v>
      </c>
      <c r="U2575" s="10">
        <f t="shared" ca="1" si="381"/>
        <v>0.71500103923356229</v>
      </c>
      <c r="V2575" s="30">
        <f ca="1">_xlfn.BETA.INV(U2575,'Input Parameters'!$L$36,'Input Parameters'!$M$36,'Input Parameters'!$J$36,'Input Parameters'!$K$36)</f>
        <v>0.67692964437293379</v>
      </c>
      <c r="W2575" s="2">
        <f ca="1">N2575+(P2575-N2575)*(1-ERF((T2575-R2575)/(2*SQRT(L2575*'Input Parameters'!$E$38))))</f>
        <v>0.10016284287801162</v>
      </c>
      <c r="X2575">
        <f t="shared" ca="1" si="382"/>
        <v>1</v>
      </c>
      <c r="Y2575" s="7"/>
    </row>
    <row r="2576" spans="1:25" ht="15" customHeight="1" x14ac:dyDescent="0.25">
      <c r="A2576" s="139">
        <v>2569</v>
      </c>
      <c r="B2576" s="10">
        <f t="shared" ca="1" si="373"/>
        <v>0.76898227595880198</v>
      </c>
      <c r="C2576" s="60">
        <f ca="1">_xlfn.NORM.INV(B2576,'Input Parameters'!$E$15,'Input Parameters'!$F$15)</f>
        <v>310.82643879216238</v>
      </c>
      <c r="D2576" s="10">
        <f t="shared" ca="1" si="374"/>
        <v>1.8567535213143693E-2</v>
      </c>
      <c r="E2576" s="62">
        <f ca="1">IF(_xlfn.NORM.INV(D2576,'Input Parameters'!$E$17,'Input Parameters'!$F$17)&lt;3500,3500,IF(_xlfn.NORM.INV(D2576,'Input Parameters'!$E$17,'Input Parameters'!$F$17)&gt;5500,5500,_xlfn.NORM.INV(D2576,'Input Parameters'!$E$17,'Input Parameters'!$F$17)))</f>
        <v>3500</v>
      </c>
      <c r="F2576" s="10">
        <f t="shared" ca="1" si="375"/>
        <v>0.81903441005651656</v>
      </c>
      <c r="G2576" s="64">
        <f ca="1">_xlfn.NORM.INV(F2576,'Input Parameters'!$E$20,'Input Parameters'!$F$20)</f>
        <v>288.75833253949691</v>
      </c>
      <c r="H2576" s="57">
        <f ca="1">EXP(E2576*(1/'Input Parameters'!$E$23-1/G2576))</f>
        <v>0.84153751748879013</v>
      </c>
      <c r="I2576" s="10">
        <f t="shared" ca="1" si="376"/>
        <v>0.66242714764709532</v>
      </c>
      <c r="J2576" s="30">
        <f ca="1">_xlfn.BETA.INV(I2576,'Input Parameters'!$L$26,'Input Parameters'!$M$26,'Input Parameters'!$J$26,'Input Parameters'!$K$26)</f>
        <v>0.72628468824998982</v>
      </c>
      <c r="K2576" s="168">
        <f ca="1">('Input Parameters'!$E$27/'Input Parameters'!$E$38)^$J2576</f>
        <v>5.4635455990182441E-3</v>
      </c>
      <c r="L2576" s="69">
        <f ca="1">$H2576*$C2576*'Input Parameters'!$E$25*K2576</f>
        <v>1.4291111486191155</v>
      </c>
      <c r="M2576" s="24">
        <f t="shared" ca="1" si="377"/>
        <v>0.11452512028399275</v>
      </c>
      <c r="N2576" s="15">
        <f ca="1">_xlfn.NORM.INV(M2576,'Input Parameters'!$E$29,'Input Parameters'!$F$29)</f>
        <v>9.9879719099831801E-2</v>
      </c>
      <c r="O2576" s="8">
        <f t="shared" ca="1" si="378"/>
        <v>0.34731702658577379</v>
      </c>
      <c r="P2576" s="30">
        <f ca="1">_xlfn.LOGNORM.INV(O2576,'Input Parameters'!$H$30,'Input Parameters'!$I$30)</f>
        <v>2.2290958662941724</v>
      </c>
      <c r="Q2576" s="10">
        <f t="shared" ca="1" si="379"/>
        <v>0.32381326771357988</v>
      </c>
      <c r="R2576" s="30">
        <f>IF('Input Parameters'!$E$32=0,0,_xlfn.BETA.INV(Q2576,'Input Parameters'!$L$32,'Input Parameters'!$M$32,'Input Parameters'!$J$32,'Input Parameters'!$K$32))</f>
        <v>0</v>
      </c>
      <c r="S2576" s="10">
        <f t="shared" ca="1" si="380"/>
        <v>0.32420116509374397</v>
      </c>
      <c r="T2576" s="26">
        <f ca="1">_xlfn.LOGNORM.INV(S2576,'Input Parameters'!$H$34,'Input Parameters'!$I$34)</f>
        <v>47.625445679556186</v>
      </c>
      <c r="U2576" s="10">
        <f t="shared" ca="1" si="381"/>
        <v>0.35252663682872798</v>
      </c>
      <c r="V2576" s="30">
        <f ca="1">_xlfn.BETA.INV(U2576,'Input Parameters'!$L$36,'Input Parameters'!$M$36,'Input Parameters'!$J$36,'Input Parameters'!$K$36)</f>
        <v>0.53038976080330968</v>
      </c>
      <c r="W2576" s="2">
        <f ca="1">N2576+(P2576-N2576)*(1-ERF((T2576-R2576)/(2*SQRT(L2576*'Input Parameters'!$E$38))))</f>
        <v>0.11020011701720396</v>
      </c>
      <c r="X2576">
        <f t="shared" ca="1" si="382"/>
        <v>1</v>
      </c>
      <c r="Y2576" s="7"/>
    </row>
    <row r="2577" spans="1:25" ht="15" customHeight="1" x14ac:dyDescent="0.25">
      <c r="A2577" s="139">
        <v>2570</v>
      </c>
      <c r="B2577" s="10">
        <f t="shared" ca="1" si="373"/>
        <v>0.78232124923354807</v>
      </c>
      <c r="C2577" s="60">
        <f ca="1">_xlfn.NORM.INV(B2577,'Input Parameters'!$E$15,'Input Parameters'!$F$15)</f>
        <v>313.24115598519177</v>
      </c>
      <c r="D2577" s="10">
        <f t="shared" ca="1" si="374"/>
        <v>0.77551595760615377</v>
      </c>
      <c r="E2577" s="62">
        <f ca="1">IF(_xlfn.NORM.INV(D2577,'Input Parameters'!$E$17,'Input Parameters'!$F$17)&lt;3500,3500,IF(_xlfn.NORM.INV(D2577,'Input Parameters'!$E$17,'Input Parameters'!$F$17)&gt;5500,5500,_xlfn.NORM.INV(D2577,'Input Parameters'!$E$17,'Input Parameters'!$F$17)))</f>
        <v>5329.9955545029788</v>
      </c>
      <c r="F2577" s="10">
        <f t="shared" ca="1" si="375"/>
        <v>0.59555146456901131</v>
      </c>
      <c r="G2577" s="64">
        <f ca="1">_xlfn.NORM.INV(F2577,'Input Parameters'!$E$20,'Input Parameters'!$F$20)</f>
        <v>284.27038915005738</v>
      </c>
      <c r="H2577" s="57">
        <f ca="1">EXP(E2577*(1/'Input Parameters'!$E$23-1/G2577))</f>
        <v>0.57456465170548687</v>
      </c>
      <c r="I2577" s="10">
        <f t="shared" ca="1" si="376"/>
        <v>0.96461942675073853</v>
      </c>
      <c r="J2577" s="30">
        <f ca="1">_xlfn.BETA.INV(I2577,'Input Parameters'!$L$26,'Input Parameters'!$M$26,'Input Parameters'!$J$26,'Input Parameters'!$K$26)</f>
        <v>0.89123790917177148</v>
      </c>
      <c r="K2577" s="168">
        <f ca="1">('Input Parameters'!$E$27/'Input Parameters'!$E$38)^$J2577</f>
        <v>1.6734453478029216E-3</v>
      </c>
      <c r="L2577" s="69">
        <f ca="1">$H2577*$C2577*'Input Parameters'!$E$25*K2577</f>
        <v>0.30118216817999716</v>
      </c>
      <c r="M2577" s="24">
        <f t="shared" ca="1" si="377"/>
        <v>0.2464869300987893</v>
      </c>
      <c r="N2577" s="15">
        <f ca="1">_xlfn.NORM.INV(M2577,'Input Parameters'!$E$29,'Input Parameters'!$F$29)</f>
        <v>9.9931441344171049E-2</v>
      </c>
      <c r="O2577" s="8">
        <f t="shared" ca="1" si="378"/>
        <v>0.82541392558753424</v>
      </c>
      <c r="P2577" s="30">
        <f ca="1">_xlfn.LOGNORM.INV(O2577,'Input Parameters'!$H$30,'Input Parameters'!$I$30)</f>
        <v>4.1756982200715429</v>
      </c>
      <c r="Q2577" s="10">
        <f t="shared" ca="1" si="379"/>
        <v>0.83522725403544906</v>
      </c>
      <c r="R2577" s="30">
        <f>IF('Input Parameters'!$E$32=0,0,_xlfn.BETA.INV(Q2577,'Input Parameters'!$L$32,'Input Parameters'!$M$32,'Input Parameters'!$J$32,'Input Parameters'!$K$32))</f>
        <v>0</v>
      </c>
      <c r="S2577" s="10">
        <f t="shared" ca="1" si="380"/>
        <v>0.87054638889535818</v>
      </c>
      <c r="T2577" s="26">
        <f ca="1">_xlfn.LOGNORM.INV(S2577,'Input Parameters'!$H$34,'Input Parameters'!$I$34)</f>
        <v>58.016058204210189</v>
      </c>
      <c r="U2577" s="10">
        <f t="shared" ca="1" si="381"/>
        <v>0.74995935295429095</v>
      </c>
      <c r="V2577" s="30">
        <f ca="1">_xlfn.BETA.INV(U2577,'Input Parameters'!$L$36,'Input Parameters'!$M$36,'Input Parameters'!$J$36,'Input Parameters'!$K$36)</f>
        <v>0.6948924329901619</v>
      </c>
      <c r="W2577" s="2">
        <f ca="1">N2577+(P2577-N2577)*(1-ERF((T2577-R2577)/(2*SQRT(L2577*'Input Parameters'!$E$38))))</f>
        <v>9.9931441344485533E-2</v>
      </c>
      <c r="X2577">
        <f t="shared" ca="1" si="382"/>
        <v>1</v>
      </c>
      <c r="Y2577" s="7"/>
    </row>
    <row r="2578" spans="1:25" ht="15" customHeight="1" x14ac:dyDescent="0.25">
      <c r="A2578" s="139">
        <v>2571</v>
      </c>
      <c r="B2578" s="10">
        <f t="shared" ca="1" si="373"/>
        <v>0.31488965424744375</v>
      </c>
      <c r="C2578" s="60">
        <f ca="1">_xlfn.NORM.INV(B2578,'Input Parameters'!$E$15,'Input Parameters'!$F$15)</f>
        <v>244.84392976399633</v>
      </c>
      <c r="D2578" s="10">
        <f t="shared" ca="1" si="374"/>
        <v>0.41356382366515743</v>
      </c>
      <c r="E2578" s="62">
        <f ca="1">IF(_xlfn.NORM.INV(D2578,'Input Parameters'!$E$17,'Input Parameters'!$F$17)&lt;3500,3500,IF(_xlfn.NORM.INV(D2578,'Input Parameters'!$E$17,'Input Parameters'!$F$17)&gt;5500,5500,_xlfn.NORM.INV(D2578,'Input Parameters'!$E$17,'Input Parameters'!$F$17)))</f>
        <v>4647.1291482748729</v>
      </c>
      <c r="F2578" s="10">
        <f t="shared" ca="1" si="375"/>
        <v>0.54042410361178639</v>
      </c>
      <c r="G2578" s="64">
        <f ca="1">_xlfn.NORM.INV(F2578,'Input Parameters'!$E$20,'Input Parameters'!$F$20)</f>
        <v>283.33006489578241</v>
      </c>
      <c r="H2578" s="57">
        <f ca="1">EXP(E2578*(1/'Input Parameters'!$E$23-1/G2578))</f>
        <v>0.58426420108314958</v>
      </c>
      <c r="I2578" s="10">
        <f t="shared" ca="1" si="376"/>
        <v>0.58528512797609866</v>
      </c>
      <c r="J2578" s="30">
        <f ca="1">_xlfn.BETA.INV(I2578,'Input Parameters'!$L$26,'Input Parameters'!$M$26,'Input Parameters'!$J$26,'Input Parameters'!$K$26)</f>
        <v>0.69542414822215137</v>
      </c>
      <c r="K2578" s="168">
        <f ca="1">('Input Parameters'!$E$27/'Input Parameters'!$E$38)^$J2578</f>
        <v>6.8172853007790321E-3</v>
      </c>
      <c r="L2578" s="69">
        <f ca="1">$H2578*$C2578*'Input Parameters'!$E$25*K2578</f>
        <v>0.97523681601111334</v>
      </c>
      <c r="M2578" s="24">
        <f t="shared" ca="1" si="377"/>
        <v>0.15244587961173317</v>
      </c>
      <c r="N2578" s="15">
        <f ca="1">_xlfn.NORM.INV(M2578,'Input Parameters'!$E$29,'Input Parameters'!$F$29)</f>
        <v>9.9897400037159953E-2</v>
      </c>
      <c r="O2578" s="8">
        <f t="shared" ca="1" si="378"/>
        <v>0.5594201686142094</v>
      </c>
      <c r="P2578" s="30">
        <f ca="1">_xlfn.LOGNORM.INV(O2578,'Input Parameters'!$H$30,'Input Parameters'!$I$30)</f>
        <v>2.8796279460082976</v>
      </c>
      <c r="Q2578" s="10">
        <f t="shared" ca="1" si="379"/>
        <v>0.26173654458403528</v>
      </c>
      <c r="R2578" s="30">
        <f>IF('Input Parameters'!$E$32=0,0,_xlfn.BETA.INV(Q2578,'Input Parameters'!$L$32,'Input Parameters'!$M$32,'Input Parameters'!$J$32,'Input Parameters'!$K$32))</f>
        <v>0</v>
      </c>
      <c r="S2578" s="10">
        <f t="shared" ca="1" si="380"/>
        <v>0.66686207079524329</v>
      </c>
      <c r="T2578" s="26">
        <f ca="1">_xlfn.LOGNORM.INV(S2578,'Input Parameters'!$H$34,'Input Parameters'!$I$34)</f>
        <v>53.188571064002915</v>
      </c>
      <c r="U2578" s="10">
        <f t="shared" ca="1" si="381"/>
        <v>0.47468552177308676</v>
      </c>
      <c r="V2578" s="30">
        <f ca="1">_xlfn.BETA.INV(U2578,'Input Parameters'!$L$36,'Input Parameters'!$M$36,'Input Parameters'!$J$36,'Input Parameters'!$K$36)</f>
        <v>0.576274317970489</v>
      </c>
      <c r="W2578" s="2">
        <f ca="1">N2578+(P2578-N2578)*(1-ERF((T2578-R2578)/(2*SQRT(L2578*'Input Parameters'!$E$38))))</f>
        <v>0.10028611894986098</v>
      </c>
      <c r="X2578">
        <f t="shared" ca="1" si="382"/>
        <v>1</v>
      </c>
      <c r="Y2578" s="7"/>
    </row>
    <row r="2579" spans="1:25" ht="15" customHeight="1" x14ac:dyDescent="0.25">
      <c r="A2579" s="139">
        <v>2572</v>
      </c>
      <c r="B2579" s="10">
        <f t="shared" ca="1" si="373"/>
        <v>0.71327416726146364</v>
      </c>
      <c r="C2579" s="60">
        <f ca="1">_xlfn.NORM.INV(B2579,'Input Parameters'!$E$15,'Input Parameters'!$F$15)</f>
        <v>301.47677115719847</v>
      </c>
      <c r="D2579" s="10">
        <f t="shared" ca="1" si="374"/>
        <v>0.1962535266762756</v>
      </c>
      <c r="E2579" s="62">
        <f ca="1">IF(_xlfn.NORM.INV(D2579,'Input Parameters'!$E$17,'Input Parameters'!$F$17)&lt;3500,3500,IF(_xlfn.NORM.INV(D2579,'Input Parameters'!$E$17,'Input Parameters'!$F$17)&gt;5500,5500,_xlfn.NORM.INV(D2579,'Input Parameters'!$E$17,'Input Parameters'!$F$17)))</f>
        <v>4201.4442434064858</v>
      </c>
      <c r="F2579" s="10">
        <f t="shared" ca="1" si="375"/>
        <v>0.88692116817851407</v>
      </c>
      <c r="G2579" s="64">
        <f ca="1">_xlfn.NORM.INV(F2579,'Input Parameters'!$E$20,'Input Parameters'!$F$20)</f>
        <v>290.75911714424285</v>
      </c>
      <c r="H2579" s="57">
        <f ca="1">EXP(E2579*(1/'Input Parameters'!$E$23-1/G2579))</f>
        <v>0.8985450362260361</v>
      </c>
      <c r="I2579" s="10">
        <f t="shared" ca="1" si="376"/>
        <v>0.21101869777628368</v>
      </c>
      <c r="J2579" s="30">
        <f ca="1">_xlfn.BETA.INV(I2579,'Input Parameters'!$L$26,'Input Parameters'!$M$26,'Input Parameters'!$J$26,'Input Parameters'!$K$26)</f>
        <v>0.52653297213314865</v>
      </c>
      <c r="K2579" s="168">
        <f ca="1">('Input Parameters'!$E$27/'Input Parameters'!$E$38)^$J2579</f>
        <v>2.2895073610528095E-2</v>
      </c>
      <c r="L2579" s="69">
        <f ca="1">$H2579*$C2579*'Input Parameters'!$E$25*K2579</f>
        <v>6.2020569364794884</v>
      </c>
      <c r="M2579" s="24">
        <f t="shared" ca="1" si="377"/>
        <v>0.51767929331198848</v>
      </c>
      <c r="N2579" s="15">
        <f ca="1">_xlfn.NORM.INV(M2579,'Input Parameters'!$E$29,'Input Parameters'!$F$29)</f>
        <v>0.10000443299313203</v>
      </c>
      <c r="O2579" s="8">
        <f t="shared" ca="1" si="378"/>
        <v>0.90061229897027562</v>
      </c>
      <c r="P2579" s="30">
        <f ca="1">_xlfn.LOGNORM.INV(O2579,'Input Parameters'!$H$30,'Input Parameters'!$I$30)</f>
        <v>4.9237605057499536</v>
      </c>
      <c r="Q2579" s="10">
        <f t="shared" ca="1" si="379"/>
        <v>0.65464344121734808</v>
      </c>
      <c r="R2579" s="30">
        <f>IF('Input Parameters'!$E$32=0,0,_xlfn.BETA.INV(Q2579,'Input Parameters'!$L$32,'Input Parameters'!$M$32,'Input Parameters'!$J$32,'Input Parameters'!$K$32))</f>
        <v>0</v>
      </c>
      <c r="S2579" s="10">
        <f t="shared" ca="1" si="380"/>
        <v>0.40553494024925496</v>
      </c>
      <c r="T2579" s="26">
        <f ca="1">_xlfn.LOGNORM.INV(S2579,'Input Parameters'!$H$34,'Input Parameters'!$I$34)</f>
        <v>48.929439498307651</v>
      </c>
      <c r="U2579" s="10">
        <f t="shared" ca="1" si="381"/>
        <v>0.18368319354277551</v>
      </c>
      <c r="V2579" s="30">
        <f ca="1">_xlfn.BETA.INV(U2579,'Input Parameters'!$L$36,'Input Parameters'!$M$36,'Input Parameters'!$J$36,'Input Parameters'!$K$36)</f>
        <v>0.46127768484160836</v>
      </c>
      <c r="W2579" s="2">
        <f ca="1">N2579+(P2579-N2579)*(1-ERF((T2579-R2579)/(2*SQRT(L2579*'Input Parameters'!$E$38))))</f>
        <v>0.89471810861828682</v>
      </c>
      <c r="X2579">
        <f t="shared" ca="1" si="382"/>
        <v>0</v>
      </c>
      <c r="Y2579" s="7"/>
    </row>
    <row r="2580" spans="1:25" ht="15" customHeight="1" x14ac:dyDescent="0.25">
      <c r="A2580" s="139">
        <v>2573</v>
      </c>
      <c r="B2580" s="10">
        <f t="shared" ca="1" si="373"/>
        <v>0.75338946944489749</v>
      </c>
      <c r="C2580" s="60">
        <f ca="1">_xlfn.NORM.INV(B2580,'Input Parameters'!$E$15,'Input Parameters'!$F$15)</f>
        <v>308.10025844322695</v>
      </c>
      <c r="D2580" s="10">
        <f t="shared" ca="1" si="374"/>
        <v>0.60962221419283114</v>
      </c>
      <c r="E2580" s="62">
        <f ca="1">IF(_xlfn.NORM.INV(D2580,'Input Parameters'!$E$17,'Input Parameters'!$F$17)&lt;3500,3500,IF(_xlfn.NORM.INV(D2580,'Input Parameters'!$E$17,'Input Parameters'!$F$17)&gt;5500,5500,_xlfn.NORM.INV(D2580,'Input Parameters'!$E$17,'Input Parameters'!$F$17)))</f>
        <v>4994.8341711864168</v>
      </c>
      <c r="F2580" s="10">
        <f t="shared" ca="1" si="375"/>
        <v>0.12995549718627974</v>
      </c>
      <c r="G2580" s="64">
        <f ca="1">_xlfn.NORM.INV(F2580,'Input Parameters'!$E$20,'Input Parameters'!$F$20)</f>
        <v>275.10176978721995</v>
      </c>
      <c r="H2580" s="57">
        <f ca="1">EXP(E2580*(1/'Input Parameters'!$E$23-1/G2580))</f>
        <v>0.33124547450578601</v>
      </c>
      <c r="I2580" s="10">
        <f t="shared" ca="1" si="376"/>
        <v>0.41411392749255904</v>
      </c>
      <c r="J2580" s="30">
        <f ca="1">_xlfn.BETA.INV(I2580,'Input Parameters'!$L$26,'Input Parameters'!$M$26,'Input Parameters'!$J$26,'Input Parameters'!$K$26)</f>
        <v>0.62594536130356782</v>
      </c>
      <c r="K2580" s="168">
        <f ca="1">('Input Parameters'!$E$27/'Input Parameters'!$E$38)^$J2580</f>
        <v>1.122153087063033E-2</v>
      </c>
      <c r="L2580" s="69">
        <f ca="1">$H2580*$C2580*'Input Parameters'!$E$25*K2580</f>
        <v>1.14523371470665</v>
      </c>
      <c r="M2580" s="24">
        <f t="shared" ca="1" si="377"/>
        <v>0.577176715330877</v>
      </c>
      <c r="N2580" s="15">
        <f ca="1">_xlfn.NORM.INV(M2580,'Input Parameters'!$E$29,'Input Parameters'!$F$29)</f>
        <v>0.1000194676041268</v>
      </c>
      <c r="O2580" s="8">
        <f t="shared" ca="1" si="378"/>
        <v>0.61421698504174438</v>
      </c>
      <c r="P2580" s="30">
        <f ca="1">_xlfn.LOGNORM.INV(O2580,'Input Parameters'!$H$30,'Input Parameters'!$I$30)</f>
        <v>3.0777088070333511</v>
      </c>
      <c r="Q2580" s="10">
        <f t="shared" ca="1" si="379"/>
        <v>0.98168695389787564</v>
      </c>
      <c r="R2580" s="30">
        <f>IF('Input Parameters'!$E$32=0,0,_xlfn.BETA.INV(Q2580,'Input Parameters'!$L$32,'Input Parameters'!$M$32,'Input Parameters'!$J$32,'Input Parameters'!$K$32))</f>
        <v>0</v>
      </c>
      <c r="S2580" s="10">
        <f t="shared" ca="1" si="380"/>
        <v>0.59563127467070109</v>
      </c>
      <c r="T2580" s="26">
        <f ca="1">_xlfn.LOGNORM.INV(S2580,'Input Parameters'!$H$34,'Input Parameters'!$I$34)</f>
        <v>51.950116011048245</v>
      </c>
      <c r="U2580" s="10">
        <f t="shared" ca="1" si="381"/>
        <v>8.3668930413436149E-2</v>
      </c>
      <c r="V2580" s="30">
        <f ca="1">_xlfn.BETA.INV(U2580,'Input Parameters'!$L$36,'Input Parameters'!$M$36,'Input Parameters'!$J$36,'Input Parameters'!$K$36)</f>
        <v>0.40607085297002982</v>
      </c>
      <c r="W2580" s="2">
        <f ca="1">N2580+(P2580-N2580)*(1-ERF((T2580-R2580)/(2*SQRT(L2580*'Input Parameters'!$E$38))))</f>
        <v>0.10179953433931747</v>
      </c>
      <c r="X2580">
        <f t="shared" ca="1" si="382"/>
        <v>1</v>
      </c>
      <c r="Y2580" s="7"/>
    </row>
    <row r="2581" spans="1:25" ht="15" customHeight="1" x14ac:dyDescent="0.25">
      <c r="A2581" s="139">
        <v>2574</v>
      </c>
      <c r="B2581" s="10">
        <f t="shared" ca="1" si="373"/>
        <v>0.78748967912690604</v>
      </c>
      <c r="C2581" s="60">
        <f ca="1">_xlfn.NORM.INV(B2581,'Input Parameters'!$E$15,'Input Parameters'!$F$15)</f>
        <v>314.19954434159638</v>
      </c>
      <c r="D2581" s="10">
        <f t="shared" ca="1" si="374"/>
        <v>0.44660157509791398</v>
      </c>
      <c r="E2581" s="62">
        <f ca="1">IF(_xlfn.NORM.INV(D2581,'Input Parameters'!$E$17,'Input Parameters'!$F$17)&lt;3500,3500,IF(_xlfn.NORM.INV(D2581,'Input Parameters'!$E$17,'Input Parameters'!$F$17)&gt;5500,5500,_xlfn.NORM.INV(D2581,'Input Parameters'!$E$17,'Input Parameters'!$F$17)))</f>
        <v>4706.0234603092649</v>
      </c>
      <c r="F2581" s="10">
        <f t="shared" ca="1" si="375"/>
        <v>0.73074437061445274</v>
      </c>
      <c r="G2581" s="64">
        <f ca="1">_xlfn.NORM.INV(F2581,'Input Parameters'!$E$20,'Input Parameters'!$F$20)</f>
        <v>286.77094094081633</v>
      </c>
      <c r="H2581" s="57">
        <f ca="1">EXP(E2581*(1/'Input Parameters'!$E$23-1/G2581))</f>
        <v>0.70827833154439057</v>
      </c>
      <c r="I2581" s="10">
        <f t="shared" ca="1" si="376"/>
        <v>0.44994248388937885</v>
      </c>
      <c r="J2581" s="30">
        <f ca="1">_xlfn.BETA.INV(I2581,'Input Parameters'!$L$26,'Input Parameters'!$M$26,'Input Parameters'!$J$26,'Input Parameters'!$K$26)</f>
        <v>0.64096927495631806</v>
      </c>
      <c r="K2581" s="168">
        <f ca="1">('Input Parameters'!$E$27/'Input Parameters'!$E$38)^$J2581</f>
        <v>1.0075104122025499E-2</v>
      </c>
      <c r="L2581" s="69">
        <f ca="1">$H2581*$C2581*'Input Parameters'!$E$25*K2581</f>
        <v>2.2421210164520704</v>
      </c>
      <c r="M2581" s="24">
        <f t="shared" ca="1" si="377"/>
        <v>0.47050202982221478</v>
      </c>
      <c r="N2581" s="15">
        <f ca="1">_xlfn.NORM.INV(M2581,'Input Parameters'!$E$29,'Input Parameters'!$F$29)</f>
        <v>9.9992599205027496E-2</v>
      </c>
      <c r="O2581" s="8">
        <f t="shared" ca="1" si="378"/>
        <v>0.34278048273566786</v>
      </c>
      <c r="P2581" s="30">
        <f ca="1">_xlfn.LOGNORM.INV(O2581,'Input Parameters'!$H$30,'Input Parameters'!$I$30)</f>
        <v>2.2161688210483241</v>
      </c>
      <c r="Q2581" s="10">
        <f t="shared" ca="1" si="379"/>
        <v>0.43323700003037513</v>
      </c>
      <c r="R2581" s="30">
        <f>IF('Input Parameters'!$E$32=0,0,_xlfn.BETA.INV(Q2581,'Input Parameters'!$L$32,'Input Parameters'!$M$32,'Input Parameters'!$J$32,'Input Parameters'!$K$32))</f>
        <v>0</v>
      </c>
      <c r="S2581" s="10">
        <f t="shared" ca="1" si="380"/>
        <v>0.55466574181630357</v>
      </c>
      <c r="T2581" s="26">
        <f ca="1">_xlfn.LOGNORM.INV(S2581,'Input Parameters'!$H$34,'Input Parameters'!$I$34)</f>
        <v>51.277907080018728</v>
      </c>
      <c r="U2581" s="10">
        <f t="shared" ca="1" si="381"/>
        <v>0.69843018254271871</v>
      </c>
      <c r="V2581" s="30">
        <f ca="1">_xlfn.BETA.INV(U2581,'Input Parameters'!$L$36,'Input Parameters'!$M$36,'Input Parameters'!$J$36,'Input Parameters'!$K$36)</f>
        <v>0.66888125194736103</v>
      </c>
      <c r="W2581" s="2">
        <f ca="1">N2581+(P2581-N2581)*(1-ERF((T2581-R2581)/(2*SQRT(L2581*'Input Parameters'!$E$38))))</f>
        <v>0.13270084096823009</v>
      </c>
      <c r="X2581">
        <f t="shared" ca="1" si="382"/>
        <v>1</v>
      </c>
      <c r="Y2581" s="7"/>
    </row>
    <row r="2582" spans="1:25" ht="15" customHeight="1" x14ac:dyDescent="0.25">
      <c r="A2582" s="139">
        <v>2575</v>
      </c>
      <c r="B2582" s="10">
        <f t="shared" ca="1" si="373"/>
        <v>0.13653310243409778</v>
      </c>
      <c r="C2582" s="60">
        <f ca="1">_xlfn.NORM.INV(B2582,'Input Parameters'!$E$15,'Input Parameters'!$F$15)</f>
        <v>211.56963316404563</v>
      </c>
      <c r="D2582" s="10">
        <f t="shared" ca="1" si="374"/>
        <v>0.56139783817214084</v>
      </c>
      <c r="E2582" s="62">
        <f ca="1">IF(_xlfn.NORM.INV(D2582,'Input Parameters'!$E$17,'Input Parameters'!$F$17)&lt;3500,3500,IF(_xlfn.NORM.INV(D2582,'Input Parameters'!$E$17,'Input Parameters'!$F$17)&gt;5500,5500,_xlfn.NORM.INV(D2582,'Input Parameters'!$E$17,'Input Parameters'!$F$17)))</f>
        <v>4908.1599329286764</v>
      </c>
      <c r="F2582" s="10">
        <f t="shared" ca="1" si="375"/>
        <v>0.95010935873842917</v>
      </c>
      <c r="G2582" s="64">
        <f ca="1">_xlfn.NORM.INV(F2582,'Input Parameters'!$E$20,'Input Parameters'!$F$20)</f>
        <v>293.67762977549353</v>
      </c>
      <c r="H2582" s="57">
        <f ca="1">EXP(E2582*(1/'Input Parameters'!$E$23-1/G2582))</f>
        <v>1.0437105213194717</v>
      </c>
      <c r="I2582" s="10">
        <f t="shared" ca="1" si="376"/>
        <v>0.88066488800340514</v>
      </c>
      <c r="J2582" s="30">
        <f ca="1">_xlfn.BETA.INV(I2582,'Input Parameters'!$L$26,'Input Parameters'!$M$26,'Input Parameters'!$J$26,'Input Parameters'!$K$26)</f>
        <v>0.82724750633983657</v>
      </c>
      <c r="K2582" s="168">
        <f ca="1">('Input Parameters'!$E$27/'Input Parameters'!$E$38)^$J2582</f>
        <v>2.6482240973984619E-3</v>
      </c>
      <c r="L2582" s="69">
        <f ca="1">$H2582*$C2582*'Input Parameters'!$E$25*K2582</f>
        <v>0.58477409784359713</v>
      </c>
      <c r="M2582" s="24">
        <f t="shared" ca="1" si="377"/>
        <v>0.3677667932948071</v>
      </c>
      <c r="N2582" s="15">
        <f ca="1">_xlfn.NORM.INV(M2582,'Input Parameters'!$E$29,'Input Parameters'!$F$29)</f>
        <v>9.9966222610891164E-2</v>
      </c>
      <c r="O2582" s="8">
        <f t="shared" ca="1" si="378"/>
        <v>0.18076955244645043</v>
      </c>
      <c r="P2582" s="30">
        <f ca="1">_xlfn.LOGNORM.INV(O2582,'Input Parameters'!$H$30,'Input Parameters'!$I$30)</f>
        <v>1.7437242604423517</v>
      </c>
      <c r="Q2582" s="10">
        <f t="shared" ca="1" si="379"/>
        <v>0.3070287864032748</v>
      </c>
      <c r="R2582" s="30">
        <f>IF('Input Parameters'!$E$32=0,0,_xlfn.BETA.INV(Q2582,'Input Parameters'!$L$32,'Input Parameters'!$M$32,'Input Parameters'!$J$32,'Input Parameters'!$K$32))</f>
        <v>0</v>
      </c>
      <c r="S2582" s="10">
        <f t="shared" ca="1" si="380"/>
        <v>0.58228735787658958</v>
      </c>
      <c r="T2582" s="26">
        <f ca="1">_xlfn.LOGNORM.INV(S2582,'Input Parameters'!$H$34,'Input Parameters'!$I$34)</f>
        <v>51.728673639114383</v>
      </c>
      <c r="U2582" s="10">
        <f t="shared" ca="1" si="381"/>
        <v>0.48625859792349835</v>
      </c>
      <c r="V2582" s="30">
        <f ca="1">_xlfn.BETA.INV(U2582,'Input Parameters'!$L$36,'Input Parameters'!$M$36,'Input Parameters'!$J$36,'Input Parameters'!$K$36)</f>
        <v>0.58065757514407135</v>
      </c>
      <c r="W2582" s="2">
        <f ca="1">N2582+(P2582-N2582)*(1-ERF((T2582-R2582)/(2*SQRT(L2582*'Input Parameters'!$E$38))))</f>
        <v>9.9969057944483727E-2</v>
      </c>
      <c r="X2582">
        <f t="shared" ca="1" si="382"/>
        <v>1</v>
      </c>
      <c r="Y2582" s="7"/>
    </row>
    <row r="2583" spans="1:25" ht="15" customHeight="1" x14ac:dyDescent="0.25">
      <c r="A2583" s="139">
        <v>2576</v>
      </c>
      <c r="B2583" s="10">
        <f t="shared" ca="1" si="373"/>
        <v>0.3982403960551284</v>
      </c>
      <c r="C2583" s="60">
        <f ca="1">_xlfn.NORM.INV(B2583,'Input Parameters'!$E$15,'Input Parameters'!$F$15)</f>
        <v>256.99048061286544</v>
      </c>
      <c r="D2583" s="10">
        <f t="shared" ca="1" si="374"/>
        <v>0.8001238623052368</v>
      </c>
      <c r="E2583" s="62">
        <f ca="1">IF(_xlfn.NORM.INV(D2583,'Input Parameters'!$E$17,'Input Parameters'!$F$17)&lt;3500,3500,IF(_xlfn.NORM.INV(D2583,'Input Parameters'!$E$17,'Input Parameters'!$F$17)&gt;5500,5500,_xlfn.NORM.INV(D2583,'Input Parameters'!$E$17,'Input Parameters'!$F$17)))</f>
        <v>5389.4446190657554</v>
      </c>
      <c r="F2583" s="10">
        <f t="shared" ca="1" si="375"/>
        <v>0.60401034516803254</v>
      </c>
      <c r="G2583" s="64">
        <f ca="1">_xlfn.NORM.INV(F2583,'Input Parameters'!$E$20,'Input Parameters'!$F$20)</f>
        <v>284.41706635740837</v>
      </c>
      <c r="H2583" s="57">
        <f ca="1">EXP(E2583*(1/'Input Parameters'!$E$23-1/G2583))</f>
        <v>0.57663483992547859</v>
      </c>
      <c r="I2583" s="10">
        <f t="shared" ca="1" si="376"/>
        <v>0.81989175646600942</v>
      </c>
      <c r="J2583" s="30">
        <f ca="1">_xlfn.BETA.INV(I2583,'Input Parameters'!$L$26,'Input Parameters'!$M$26,'Input Parameters'!$J$26,'Input Parameters'!$K$26)</f>
        <v>0.79498813686229985</v>
      </c>
      <c r="K2583" s="168">
        <f ca="1">('Input Parameters'!$E$27/'Input Parameters'!$E$38)^$J2583</f>
        <v>3.3377151532975181E-3</v>
      </c>
      <c r="L2583" s="69">
        <f ca="1">$H2583*$C2583*'Input Parameters'!$E$25*K2583</f>
        <v>0.49461488926628999</v>
      </c>
      <c r="M2583" s="24">
        <f t="shared" ca="1" si="377"/>
        <v>0.70631720513637597</v>
      </c>
      <c r="N2583" s="15">
        <f ca="1">_xlfn.NORM.INV(M2583,'Input Parameters'!$E$29,'Input Parameters'!$F$29)</f>
        <v>0.10005426575748806</v>
      </c>
      <c r="O2583" s="8">
        <f t="shared" ca="1" si="378"/>
        <v>0.45894541148301793</v>
      </c>
      <c r="P2583" s="30">
        <f ca="1">_xlfn.LOGNORM.INV(O2583,'Input Parameters'!$H$30,'Input Parameters'!$I$30)</f>
        <v>2.5557413960441893</v>
      </c>
      <c r="Q2583" s="10">
        <f t="shared" ca="1" si="379"/>
        <v>0.41979769221663821</v>
      </c>
      <c r="R2583" s="30">
        <f>IF('Input Parameters'!$E$32=0,0,_xlfn.BETA.INV(Q2583,'Input Parameters'!$L$32,'Input Parameters'!$M$32,'Input Parameters'!$J$32,'Input Parameters'!$K$32))</f>
        <v>0</v>
      </c>
      <c r="S2583" s="10">
        <f t="shared" ca="1" si="380"/>
        <v>0.17782262902049795</v>
      </c>
      <c r="T2583" s="26">
        <f ca="1">_xlfn.LOGNORM.INV(S2583,'Input Parameters'!$H$34,'Input Parameters'!$I$34)</f>
        <v>44.931075536964329</v>
      </c>
      <c r="U2583" s="10">
        <f t="shared" ca="1" si="381"/>
        <v>0.75659778147666323</v>
      </c>
      <c r="V2583" s="30">
        <f ca="1">_xlfn.BETA.INV(U2583,'Input Parameters'!$L$36,'Input Parameters'!$M$36,'Input Parameters'!$J$36,'Input Parameters'!$K$36)</f>
        <v>0.69847886847651219</v>
      </c>
      <c r="W2583" s="2">
        <f ca="1">N2583+(P2583-N2583)*(1-ERF((T2583-R2583)/(2*SQRT(L2583*'Input Parameters'!$E$38))))</f>
        <v>0.1000696319336873</v>
      </c>
      <c r="X2583">
        <f t="shared" ca="1" si="382"/>
        <v>1</v>
      </c>
      <c r="Y2583" s="7"/>
    </row>
    <row r="2584" spans="1:25" ht="15" customHeight="1" x14ac:dyDescent="0.25">
      <c r="A2584" s="139">
        <v>2577</v>
      </c>
      <c r="B2584" s="10">
        <f t="shared" ca="1" si="373"/>
        <v>0.4089389264434935</v>
      </c>
      <c r="C2584" s="60">
        <f ca="1">_xlfn.NORM.INV(B2584,'Input Parameters'!$E$15,'Input Parameters'!$F$15)</f>
        <v>258.4877893623439</v>
      </c>
      <c r="D2584" s="10">
        <f t="shared" ca="1" si="374"/>
        <v>0.15721744572504037</v>
      </c>
      <c r="E2584" s="62">
        <f ca="1">IF(_xlfn.NORM.INV(D2584,'Input Parameters'!$E$17,'Input Parameters'!$F$17)&lt;3500,3500,IF(_xlfn.NORM.INV(D2584,'Input Parameters'!$E$17,'Input Parameters'!$F$17)&gt;5500,5500,_xlfn.NORM.INV(D2584,'Input Parameters'!$E$17,'Input Parameters'!$F$17)))</f>
        <v>4095.8281156637436</v>
      </c>
      <c r="F2584" s="10">
        <f t="shared" ca="1" si="375"/>
        <v>0.3445068826907105</v>
      </c>
      <c r="G2584" s="64">
        <f ca="1">_xlfn.NORM.INV(F2584,'Input Parameters'!$E$20,'Input Parameters'!$F$20)</f>
        <v>279.96870139967467</v>
      </c>
      <c r="H2584" s="57">
        <f ca="1">EXP(E2584*(1/'Input Parameters'!$E$23-1/G2584))</f>
        <v>0.52350391747048763</v>
      </c>
      <c r="I2584" s="10">
        <f t="shared" ca="1" si="376"/>
        <v>0.94357520697682107</v>
      </c>
      <c r="J2584" s="30">
        <f ca="1">_xlfn.BETA.INV(I2584,'Input Parameters'!$L$26,'Input Parameters'!$M$26,'Input Parameters'!$J$26,'Input Parameters'!$K$26)</f>
        <v>0.87081998585431575</v>
      </c>
      <c r="K2584" s="168">
        <f ca="1">('Input Parameters'!$E$27/'Input Parameters'!$E$38)^$J2584</f>
        <v>1.9373921820633401E-3</v>
      </c>
      <c r="L2584" s="69">
        <f ca="1">$H2584*$C2584*'Input Parameters'!$E$25*K2584</f>
        <v>0.26216669019680328</v>
      </c>
      <c r="M2584" s="24">
        <f t="shared" ca="1" si="377"/>
        <v>0.79844322713560523</v>
      </c>
      <c r="N2584" s="15">
        <f ca="1">_xlfn.NORM.INV(M2584,'Input Parameters'!$E$29,'Input Parameters'!$F$29)</f>
        <v>0.10008360735172223</v>
      </c>
      <c r="O2584" s="8">
        <f t="shared" ca="1" si="378"/>
        <v>0.42209296157298981</v>
      </c>
      <c r="P2584" s="30">
        <f ca="1">_xlfn.LOGNORM.INV(O2584,'Input Parameters'!$H$30,'Input Parameters'!$I$30)</f>
        <v>2.4453734130689928</v>
      </c>
      <c r="Q2584" s="10">
        <f t="shared" ca="1" si="379"/>
        <v>0.1970684311396288</v>
      </c>
      <c r="R2584" s="30">
        <f>IF('Input Parameters'!$E$32=0,0,_xlfn.BETA.INV(Q2584,'Input Parameters'!$L$32,'Input Parameters'!$M$32,'Input Parameters'!$J$32,'Input Parameters'!$K$32))</f>
        <v>0</v>
      </c>
      <c r="S2584" s="10">
        <f t="shared" ca="1" si="380"/>
        <v>0.27064243853754311</v>
      </c>
      <c r="T2584" s="26">
        <f ca="1">_xlfn.LOGNORM.INV(S2584,'Input Parameters'!$H$34,'Input Parameters'!$I$34)</f>
        <v>46.715739616918086</v>
      </c>
      <c r="U2584" s="10">
        <f t="shared" ca="1" si="381"/>
        <v>0.55282342669926687</v>
      </c>
      <c r="V2584" s="30">
        <f ca="1">_xlfn.BETA.INV(U2584,'Input Parameters'!$L$36,'Input Parameters'!$M$36,'Input Parameters'!$J$36,'Input Parameters'!$K$36)</f>
        <v>0.60637850953952621</v>
      </c>
      <c r="W2584" s="2">
        <f ca="1">N2584+(P2584-N2584)*(1-ERF((T2584-R2584)/(2*SQRT(L2584*'Input Parameters'!$E$38))))</f>
        <v>0.10008360761149059</v>
      </c>
      <c r="X2584">
        <f t="shared" ca="1" si="382"/>
        <v>1</v>
      </c>
      <c r="Y2584" s="7"/>
    </row>
    <row r="2585" spans="1:25" ht="15" customHeight="1" x14ac:dyDescent="0.25">
      <c r="A2585" s="139">
        <v>2578</v>
      </c>
      <c r="B2585" s="10">
        <f t="shared" ca="1" si="373"/>
        <v>0.95882858396158921</v>
      </c>
      <c r="C2585" s="60">
        <f ca="1">_xlfn.NORM.INV(B2585,'Input Parameters'!$E$15,'Input Parameters'!$F$15)</f>
        <v>365.11482145794207</v>
      </c>
      <c r="D2585" s="10">
        <f t="shared" ca="1" si="374"/>
        <v>0.56464092787856091</v>
      </c>
      <c r="E2585" s="62">
        <f ca="1">IF(_xlfn.NORM.INV(D2585,'Input Parameters'!$E$17,'Input Parameters'!$F$17)&lt;3500,3500,IF(_xlfn.NORM.INV(D2585,'Input Parameters'!$E$17,'Input Parameters'!$F$17)&gt;5500,5500,_xlfn.NORM.INV(D2585,'Input Parameters'!$E$17,'Input Parameters'!$F$17)))</f>
        <v>4913.9224513921663</v>
      </c>
      <c r="F2585" s="10">
        <f t="shared" ca="1" si="375"/>
        <v>2.5907849061136412E-3</v>
      </c>
      <c r="G2585" s="64">
        <f ca="1">_xlfn.NORM.INV(F2585,'Input Parameters'!$E$20,'Input Parameters'!$F$20)</f>
        <v>263.91999102864929</v>
      </c>
      <c r="H2585" s="57">
        <f ca="1">EXP(E2585*(1/'Input Parameters'!$E$23-1/G2585))</f>
        <v>0.15821759265486032</v>
      </c>
      <c r="I2585" s="10">
        <f t="shared" ca="1" si="376"/>
        <v>0.53350413375324535</v>
      </c>
      <c r="J2585" s="30">
        <f ca="1">_xlfn.BETA.INV(I2585,'Input Parameters'!$L$26,'Input Parameters'!$M$26,'Input Parameters'!$J$26,'Input Parameters'!$K$26)</f>
        <v>0.67483241464153987</v>
      </c>
      <c r="K2585" s="168">
        <f ca="1">('Input Parameters'!$E$27/'Input Parameters'!$E$38)^$J2585</f>
        <v>7.90239862681919E-3</v>
      </c>
      <c r="L2585" s="69">
        <f ca="1">$H2585*$C2585*'Input Parameters'!$E$25*K2585</f>
        <v>0.45650250882619087</v>
      </c>
      <c r="M2585" s="24">
        <f t="shared" ca="1" si="377"/>
        <v>0.23346979411319235</v>
      </c>
      <c r="N2585" s="15">
        <f ca="1">_xlfn.NORM.INV(M2585,'Input Parameters'!$E$29,'Input Parameters'!$F$29)</f>
        <v>9.9927253245207556E-2</v>
      </c>
      <c r="O2585" s="8">
        <f t="shared" ca="1" si="378"/>
        <v>0.52896592953573485</v>
      </c>
      <c r="P2585" s="30">
        <f ca="1">_xlfn.LOGNORM.INV(O2585,'Input Parameters'!$H$30,'Input Parameters'!$I$30)</f>
        <v>2.7769932158424711</v>
      </c>
      <c r="Q2585" s="10">
        <f t="shared" ca="1" si="379"/>
        <v>2.4867795228301515E-2</v>
      </c>
      <c r="R2585" s="30">
        <f>IF('Input Parameters'!$E$32=0,0,_xlfn.BETA.INV(Q2585,'Input Parameters'!$L$32,'Input Parameters'!$M$32,'Input Parameters'!$J$32,'Input Parameters'!$K$32))</f>
        <v>0</v>
      </c>
      <c r="S2585" s="10">
        <f t="shared" ca="1" si="380"/>
        <v>0.79984298905721918</v>
      </c>
      <c r="T2585" s="26">
        <f ca="1">_xlfn.LOGNORM.INV(S2585,'Input Parameters'!$H$34,'Input Parameters'!$I$34)</f>
        <v>55.973009082671638</v>
      </c>
      <c r="U2585" s="10">
        <f t="shared" ca="1" si="381"/>
        <v>0.82926380337210659</v>
      </c>
      <c r="V2585" s="30">
        <f ca="1">_xlfn.BETA.INV(U2585,'Input Parameters'!$L$36,'Input Parameters'!$M$36,'Input Parameters'!$J$36,'Input Parameters'!$K$36)</f>
        <v>0.7428812537578442</v>
      </c>
      <c r="W2585" s="2">
        <f ca="1">N2585+(P2585-N2585)*(1-ERF((T2585-R2585)/(2*SQRT(L2585*'Input Parameters'!$E$38))))</f>
        <v>9.9927265794013551E-2</v>
      </c>
      <c r="X2585">
        <f t="shared" ca="1" si="382"/>
        <v>1</v>
      </c>
      <c r="Y2585" s="7"/>
    </row>
    <row r="2586" spans="1:25" ht="15" customHeight="1" x14ac:dyDescent="0.25">
      <c r="A2586" s="139">
        <v>2579</v>
      </c>
      <c r="B2586" s="10">
        <f t="shared" ca="1" si="373"/>
        <v>0.37841100281669016</v>
      </c>
      <c r="C2586" s="60">
        <f ca="1">_xlfn.NORM.INV(B2586,'Input Parameters'!$E$15,'Input Parameters'!$F$15)</f>
        <v>254.18583621099279</v>
      </c>
      <c r="D2586" s="10">
        <f t="shared" ca="1" si="374"/>
        <v>0.31364002340112218</v>
      </c>
      <c r="E2586" s="62">
        <f ca="1">IF(_xlfn.NORM.INV(D2586,'Input Parameters'!$E$17,'Input Parameters'!$F$17)&lt;3500,3500,IF(_xlfn.NORM.INV(D2586,'Input Parameters'!$E$17,'Input Parameters'!$F$17)&gt;5500,5500,_xlfn.NORM.INV(D2586,'Input Parameters'!$E$17,'Input Parameters'!$F$17)))</f>
        <v>4460.108872847879</v>
      </c>
      <c r="F2586" s="10">
        <f t="shared" ca="1" si="375"/>
        <v>5.5258641124612873E-2</v>
      </c>
      <c r="G2586" s="64">
        <f ca="1">_xlfn.NORM.INV(F2586,'Input Parameters'!$E$20,'Input Parameters'!$F$20)</f>
        <v>271.95765484480398</v>
      </c>
      <c r="H2586" s="57">
        <f ca="1">EXP(E2586*(1/'Input Parameters'!$E$23-1/G2586))</f>
        <v>0.30911416902856353</v>
      </c>
      <c r="I2586" s="10">
        <f t="shared" ca="1" si="376"/>
        <v>0.40318296665594433</v>
      </c>
      <c r="J2586" s="30">
        <f ca="1">_xlfn.BETA.INV(I2586,'Input Parameters'!$L$26,'Input Parameters'!$M$26,'Input Parameters'!$J$26,'Input Parameters'!$K$26)</f>
        <v>0.6212743752554708</v>
      </c>
      <c r="K2586" s="168">
        <f ca="1">('Input Parameters'!$E$27/'Input Parameters'!$E$38)^$J2586</f>
        <v>1.1603878850817023E-2</v>
      </c>
      <c r="L2586" s="69">
        <f ca="1">$H2586*$C2586*'Input Parameters'!$E$25*K2586</f>
        <v>0.91174511584143991</v>
      </c>
      <c r="M2586" s="24">
        <f t="shared" ca="1" si="377"/>
        <v>0.9996836014846654</v>
      </c>
      <c r="N2586" s="15">
        <f ca="1">_xlfn.NORM.INV(M2586,'Input Parameters'!$E$29,'Input Parameters'!$F$29)</f>
        <v>0.10034171530115926</v>
      </c>
      <c r="O2586" s="8">
        <f t="shared" ca="1" si="378"/>
        <v>0.62567880450869628</v>
      </c>
      <c r="P2586" s="30">
        <f ca="1">_xlfn.LOGNORM.INV(O2586,'Input Parameters'!$H$30,'Input Parameters'!$I$30)</f>
        <v>3.1217866018871026</v>
      </c>
      <c r="Q2586" s="10">
        <f t="shared" ca="1" si="379"/>
        <v>0.70765860364996036</v>
      </c>
      <c r="R2586" s="30">
        <f>IF('Input Parameters'!$E$32=0,0,_xlfn.BETA.INV(Q2586,'Input Parameters'!$L$32,'Input Parameters'!$M$32,'Input Parameters'!$J$32,'Input Parameters'!$K$32))</f>
        <v>0</v>
      </c>
      <c r="S2586" s="10">
        <f t="shared" ca="1" si="380"/>
        <v>2.1526159529738909E-3</v>
      </c>
      <c r="T2586" s="26">
        <f ca="1">_xlfn.LOGNORM.INV(S2586,'Input Parameters'!$H$34,'Input Parameters'!$I$34)</f>
        <v>35.32764703731209</v>
      </c>
      <c r="U2586" s="10">
        <f t="shared" ca="1" si="381"/>
        <v>0.35264044738060329</v>
      </c>
      <c r="V2586" s="30">
        <f ca="1">_xlfn.BETA.INV(U2586,'Input Parameters'!$L$36,'Input Parameters'!$M$36,'Input Parameters'!$J$36,'Input Parameters'!$K$36)</f>
        <v>0.5304328901978792</v>
      </c>
      <c r="W2586" s="2">
        <f ca="1">N2586+(P2586-N2586)*(1-ERF((T2586-R2586)/(2*SQRT(L2586*'Input Parameters'!$E$38))))</f>
        <v>0.12721049744325125</v>
      </c>
      <c r="X2586">
        <f t="shared" ca="1" si="382"/>
        <v>1</v>
      </c>
      <c r="Y2586" s="7"/>
    </row>
    <row r="2587" spans="1:25" ht="15" customHeight="1" x14ac:dyDescent="0.25">
      <c r="A2587" s="139">
        <v>2580</v>
      </c>
      <c r="B2587" s="10">
        <f t="shared" ca="1" si="373"/>
        <v>0.72780192236896557</v>
      </c>
      <c r="C2587" s="60">
        <f ca="1">_xlfn.NORM.INV(B2587,'Input Parameters'!$E$15,'Input Parameters'!$F$15)</f>
        <v>303.81810411137394</v>
      </c>
      <c r="D2587" s="10">
        <f t="shared" ca="1" si="374"/>
        <v>0.88271617481176823</v>
      </c>
      <c r="E2587" s="62">
        <f ca="1">IF(_xlfn.NORM.INV(D2587,'Input Parameters'!$E$17,'Input Parameters'!$F$17)&lt;3500,3500,IF(_xlfn.NORM.INV(D2587,'Input Parameters'!$E$17,'Input Parameters'!$F$17)&gt;5500,5500,_xlfn.NORM.INV(D2587,'Input Parameters'!$E$17,'Input Parameters'!$F$17)))</f>
        <v>5500</v>
      </c>
      <c r="F2587" s="10">
        <f t="shared" ca="1" si="375"/>
        <v>0.7359787801112887</v>
      </c>
      <c r="G2587" s="64">
        <f ca="1">_xlfn.NORM.INV(F2587,'Input Parameters'!$E$20,'Input Parameters'!$F$20)</f>
        <v>286.87768037363287</v>
      </c>
      <c r="H2587" s="57">
        <f ca="1">EXP(E2587*(1/'Input Parameters'!$E$23-1/G2587))</f>
        <v>0.67302353903800727</v>
      </c>
      <c r="I2587" s="10">
        <f t="shared" ca="1" si="376"/>
        <v>0.67822063043965208</v>
      </c>
      <c r="J2587" s="30">
        <f ca="1">_xlfn.BETA.INV(I2587,'Input Parameters'!$L$26,'Input Parameters'!$M$26,'Input Parameters'!$J$26,'Input Parameters'!$K$26)</f>
        <v>0.73271191630182786</v>
      </c>
      <c r="K2587" s="168">
        <f ca="1">('Input Parameters'!$E$27/'Input Parameters'!$E$38)^$J2587</f>
        <v>5.2173796682973457E-3</v>
      </c>
      <c r="L2587" s="69">
        <f ca="1">$H2587*$C2587*'Input Parameters'!$E$25*K2587</f>
        <v>1.0668327632350147</v>
      </c>
      <c r="M2587" s="24">
        <f t="shared" ca="1" si="377"/>
        <v>0.53690673383027743</v>
      </c>
      <c r="N2587" s="15">
        <f ca="1">_xlfn.NORM.INV(M2587,'Input Parameters'!$E$29,'Input Parameters'!$F$29)</f>
        <v>0.10000926438171796</v>
      </c>
      <c r="O2587" s="8">
        <f t="shared" ca="1" si="378"/>
        <v>0.99369010402488744</v>
      </c>
      <c r="P2587" s="30">
        <f ca="1">_xlfn.LOGNORM.INV(O2587,'Input Parameters'!$H$30,'Input Parameters'!$I$30)</f>
        <v>8.717306177074958</v>
      </c>
      <c r="Q2587" s="10">
        <f t="shared" ca="1" si="379"/>
        <v>0.7240421591248033</v>
      </c>
      <c r="R2587" s="30">
        <f>IF('Input Parameters'!$E$32=0,0,_xlfn.BETA.INV(Q2587,'Input Parameters'!$L$32,'Input Parameters'!$M$32,'Input Parameters'!$J$32,'Input Parameters'!$K$32))</f>
        <v>0</v>
      </c>
      <c r="S2587" s="10">
        <f t="shared" ca="1" si="380"/>
        <v>0.3667868774900922</v>
      </c>
      <c r="T2587" s="26">
        <f ca="1">_xlfn.LOGNORM.INV(S2587,'Input Parameters'!$H$34,'Input Parameters'!$I$34)</f>
        <v>48.3159690836316</v>
      </c>
      <c r="U2587" s="10">
        <f t="shared" ca="1" si="381"/>
        <v>0.96272230010071025</v>
      </c>
      <c r="V2587" s="30">
        <f ca="1">_xlfn.BETA.INV(U2587,'Input Parameters'!$L$36,'Input Parameters'!$M$36,'Input Parameters'!$J$36,'Input Parameters'!$K$36)</f>
        <v>0.89535432629603773</v>
      </c>
      <c r="W2587" s="2">
        <f ca="1">N2587+(P2587-N2587)*(1-ERF((T2587-R2587)/(2*SQRT(L2587*'Input Parameters'!$E$38))))</f>
        <v>0.10811485825325237</v>
      </c>
      <c r="X2587">
        <f t="shared" ca="1" si="382"/>
        <v>1</v>
      </c>
      <c r="Y2587" s="7"/>
    </row>
    <row r="2588" spans="1:25" ht="15" customHeight="1" x14ac:dyDescent="0.25">
      <c r="A2588" s="139">
        <v>2581</v>
      </c>
      <c r="B2588" s="10">
        <f t="shared" ca="1" si="373"/>
        <v>0.73944192998058433</v>
      </c>
      <c r="C2588" s="60">
        <f ca="1">_xlfn.NORM.INV(B2588,'Input Parameters'!$E$15,'Input Parameters'!$F$15)</f>
        <v>305.73911238722826</v>
      </c>
      <c r="D2588" s="10">
        <f t="shared" ca="1" si="374"/>
        <v>0.83560358699618709</v>
      </c>
      <c r="E2588" s="62">
        <f ca="1">IF(_xlfn.NORM.INV(D2588,'Input Parameters'!$E$17,'Input Parameters'!$F$17)&lt;3500,3500,IF(_xlfn.NORM.INV(D2588,'Input Parameters'!$E$17,'Input Parameters'!$F$17)&gt;5500,5500,_xlfn.NORM.INV(D2588,'Input Parameters'!$E$17,'Input Parameters'!$F$17)))</f>
        <v>5483.5838084170236</v>
      </c>
      <c r="F2588" s="10">
        <f t="shared" ca="1" si="375"/>
        <v>6.2469966371023755E-3</v>
      </c>
      <c r="G2588" s="64">
        <f ca="1">_xlfn.NORM.INV(F2588,'Input Parameters'!$E$20,'Input Parameters'!$F$20)</f>
        <v>265.91423163953488</v>
      </c>
      <c r="H2588" s="57">
        <f ca="1">EXP(E2588*(1/'Input Parameters'!$E$23-1/G2588))</f>
        <v>0.14931330041580124</v>
      </c>
      <c r="I2588" s="10">
        <f t="shared" ca="1" si="376"/>
        <v>0.96727935452438707</v>
      </c>
      <c r="J2588" s="30">
        <f ca="1">_xlfn.BETA.INV(I2588,'Input Parameters'!$L$26,'Input Parameters'!$M$26,'Input Parameters'!$J$26,'Input Parameters'!$K$26)</f>
        <v>0.89427283226420062</v>
      </c>
      <c r="K2588" s="168">
        <f ca="1">('Input Parameters'!$E$27/'Input Parameters'!$E$38)^$J2588</f>
        <v>1.6374088261198632E-3</v>
      </c>
      <c r="L2588" s="69">
        <f ca="1">$H2588*$C2588*'Input Parameters'!$E$25*K2588</f>
        <v>7.47492126752652E-2</v>
      </c>
      <c r="M2588" s="24">
        <f t="shared" ca="1" si="377"/>
        <v>0.13397954559150926</v>
      </c>
      <c r="N2588" s="15">
        <f ca="1">_xlfn.NORM.INV(M2588,'Input Parameters'!$E$29,'Input Parameters'!$F$29)</f>
        <v>9.9889222521230239E-2</v>
      </c>
      <c r="O2588" s="8">
        <f t="shared" ca="1" si="378"/>
        <v>3.8483177399864066E-2</v>
      </c>
      <c r="P2588" s="30">
        <f ca="1">_xlfn.LOGNORM.INV(O2588,'Input Parameters'!$H$30,'Input Parameters'!$I$30)</f>
        <v>1.1636994287423954</v>
      </c>
      <c r="Q2588" s="10">
        <f t="shared" ca="1" si="379"/>
        <v>0.79114108859091192</v>
      </c>
      <c r="R2588" s="30">
        <f>IF('Input Parameters'!$E$32=0,0,_xlfn.BETA.INV(Q2588,'Input Parameters'!$L$32,'Input Parameters'!$M$32,'Input Parameters'!$J$32,'Input Parameters'!$K$32))</f>
        <v>0</v>
      </c>
      <c r="S2588" s="10">
        <f t="shared" ca="1" si="380"/>
        <v>3.5039697875948295E-2</v>
      </c>
      <c r="T2588" s="26">
        <f ca="1">_xlfn.LOGNORM.INV(S2588,'Input Parameters'!$H$34,'Input Parameters'!$I$34)</f>
        <v>40.229344017420544</v>
      </c>
      <c r="U2588" s="10">
        <f t="shared" ca="1" si="381"/>
        <v>0.35708691137979032</v>
      </c>
      <c r="V2588" s="30">
        <f ca="1">_xlfn.BETA.INV(U2588,'Input Parameters'!$L$36,'Input Parameters'!$M$36,'Input Parameters'!$J$36,'Input Parameters'!$K$36)</f>
        <v>0.53211638460866406</v>
      </c>
      <c r="W2588" s="2">
        <f ca="1">N2588+(P2588-N2588)*(1-ERF((T2588-R2588)/(2*SQRT(L2588*'Input Parameters'!$E$38))))</f>
        <v>9.9889222521230239E-2</v>
      </c>
      <c r="X2588">
        <f t="shared" ca="1" si="382"/>
        <v>1</v>
      </c>
      <c r="Y2588" s="7"/>
    </row>
    <row r="2589" spans="1:25" ht="15" customHeight="1" x14ac:dyDescent="0.25">
      <c r="A2589" s="139">
        <v>2582</v>
      </c>
      <c r="B2589" s="10">
        <f t="shared" ca="1" si="373"/>
        <v>0.7222264386026942</v>
      </c>
      <c r="C2589" s="60">
        <f ca="1">_xlfn.NORM.INV(B2589,'Input Parameters'!$E$15,'Input Parameters'!$F$15)</f>
        <v>302.91251885343888</v>
      </c>
      <c r="D2589" s="10">
        <f t="shared" ca="1" si="374"/>
        <v>6.7235067260789871E-2</v>
      </c>
      <c r="E2589" s="62">
        <f ca="1">IF(_xlfn.NORM.INV(D2589,'Input Parameters'!$E$17,'Input Parameters'!$F$17)&lt;3500,3500,IF(_xlfn.NORM.INV(D2589,'Input Parameters'!$E$17,'Input Parameters'!$F$17)&gt;5500,5500,_xlfn.NORM.INV(D2589,'Input Parameters'!$E$17,'Input Parameters'!$F$17)))</f>
        <v>3752.3067684606276</v>
      </c>
      <c r="F2589" s="10">
        <f t="shared" ca="1" si="375"/>
        <v>0.77050385915906028</v>
      </c>
      <c r="G2589" s="64">
        <f ca="1">_xlfn.NORM.INV(F2589,'Input Parameters'!$E$20,'Input Parameters'!$F$20)</f>
        <v>287.61139837608022</v>
      </c>
      <c r="H2589" s="57">
        <f ca="1">EXP(E2589*(1/'Input Parameters'!$E$23-1/G2589))</f>
        <v>0.78916375078214618</v>
      </c>
      <c r="I2589" s="10">
        <f t="shared" ca="1" si="376"/>
        <v>0.69834519428286923</v>
      </c>
      <c r="J2589" s="30">
        <f ca="1">_xlfn.BETA.INV(I2589,'Input Parameters'!$L$26,'Input Parameters'!$M$26,'Input Parameters'!$J$26,'Input Parameters'!$K$26)</f>
        <v>0.74099231583906877</v>
      </c>
      <c r="K2589" s="168">
        <f ca="1">('Input Parameters'!$E$27/'Input Parameters'!$E$38)^$J2589</f>
        <v>4.9165142518458925E-3</v>
      </c>
      <c r="L2589" s="69">
        <f ca="1">$H2589*$C2589*'Input Parameters'!$E$25*K2589</f>
        <v>1.1752808316641414</v>
      </c>
      <c r="M2589" s="24">
        <f t="shared" ca="1" si="377"/>
        <v>0.84159734476736392</v>
      </c>
      <c r="N2589" s="15">
        <f ca="1">_xlfn.NORM.INV(M2589,'Input Parameters'!$E$29,'Input Parameters'!$F$29)</f>
        <v>0.10010010444680192</v>
      </c>
      <c r="O2589" s="8">
        <f t="shared" ca="1" si="378"/>
        <v>0.97313075562052864</v>
      </c>
      <c r="P2589" s="30">
        <f ca="1">_xlfn.LOGNORM.INV(O2589,'Input Parameters'!$H$30,'Input Parameters'!$I$30)</f>
        <v>6.6740970221912299</v>
      </c>
      <c r="Q2589" s="10">
        <f t="shared" ca="1" si="379"/>
        <v>0.51895545623823336</v>
      </c>
      <c r="R2589" s="30">
        <f>IF('Input Parameters'!$E$32=0,0,_xlfn.BETA.INV(Q2589,'Input Parameters'!$L$32,'Input Parameters'!$M$32,'Input Parameters'!$J$32,'Input Parameters'!$K$32))</f>
        <v>0</v>
      </c>
      <c r="S2589" s="10">
        <f t="shared" ca="1" si="380"/>
        <v>0.70213526936936521</v>
      </c>
      <c r="T2589" s="26">
        <f ca="1">_xlfn.LOGNORM.INV(S2589,'Input Parameters'!$H$34,'Input Parameters'!$I$34)</f>
        <v>53.85021183208746</v>
      </c>
      <c r="U2589" s="10">
        <f t="shared" ca="1" si="381"/>
        <v>0.35342816553732737</v>
      </c>
      <c r="V2589" s="30">
        <f ca="1">_xlfn.BETA.INV(U2589,'Input Parameters'!$L$36,'Input Parameters'!$M$36,'Input Parameters'!$J$36,'Input Parameters'!$K$36)</f>
        <v>0.53073134745076489</v>
      </c>
      <c r="W2589" s="2">
        <f ca="1">N2589+(P2589-N2589)*(1-ERF((T2589-R2589)/(2*SQRT(L2589*'Input Parameters'!$E$38))))</f>
        <v>0.10301969017283157</v>
      </c>
      <c r="X2589">
        <f t="shared" ca="1" si="382"/>
        <v>1</v>
      </c>
      <c r="Y2589" s="7"/>
    </row>
    <row r="2590" spans="1:25" ht="15" customHeight="1" x14ac:dyDescent="0.25">
      <c r="A2590" s="139">
        <v>2583</v>
      </c>
      <c r="B2590" s="10">
        <f t="shared" ca="1" si="373"/>
        <v>0.97512315016147455</v>
      </c>
      <c r="C2590" s="60">
        <f ca="1">_xlfn.NORM.INV(B2590,'Input Parameters'!$E$15,'Input Parameters'!$F$15)</f>
        <v>377.29881864402296</v>
      </c>
      <c r="D2590" s="10">
        <f t="shared" ca="1" si="374"/>
        <v>0.12832216354890158</v>
      </c>
      <c r="E2590" s="62">
        <f ca="1">IF(_xlfn.NORM.INV(D2590,'Input Parameters'!$E$17,'Input Parameters'!$F$17)&lt;3500,3500,IF(_xlfn.NORM.INV(D2590,'Input Parameters'!$E$17,'Input Parameters'!$F$17)&gt;5500,5500,_xlfn.NORM.INV(D2590,'Input Parameters'!$E$17,'Input Parameters'!$F$17)))</f>
        <v>4005.9492630296036</v>
      </c>
      <c r="F2590" s="10">
        <f t="shared" ca="1" si="375"/>
        <v>0.70153527975394347</v>
      </c>
      <c r="G2590" s="64">
        <f ca="1">_xlfn.NORM.INV(F2590,'Input Parameters'!$E$20,'Input Parameters'!$F$20)</f>
        <v>286.19310251603531</v>
      </c>
      <c r="H2590" s="57">
        <f ca="1">EXP(E2590*(1/'Input Parameters'!$E$23-1/G2590))</f>
        <v>0.72483436593583317</v>
      </c>
      <c r="I2590" s="10">
        <f t="shared" ca="1" si="376"/>
        <v>0.96416293338396231</v>
      </c>
      <c r="J2590" s="30">
        <f ca="1">_xlfn.BETA.INV(I2590,'Input Parameters'!$L$26,'Input Parameters'!$M$26,'Input Parameters'!$J$26,'Input Parameters'!$K$26)</f>
        <v>0.89073046285271285</v>
      </c>
      <c r="K2590" s="168">
        <f ca="1">('Input Parameters'!$E$27/'Input Parameters'!$E$38)^$J2590</f>
        <v>1.6795476617703971E-3</v>
      </c>
      <c r="L2590" s="69">
        <f ca="1">$H2590*$C2590*'Input Parameters'!$E$25*K2590</f>
        <v>0.45932126689216585</v>
      </c>
      <c r="M2590" s="24">
        <f t="shared" ca="1" si="377"/>
        <v>0.14701182078137931</v>
      </c>
      <c r="N2590" s="15">
        <f ca="1">_xlfn.NORM.INV(M2590,'Input Parameters'!$E$29,'Input Parameters'!$F$29)</f>
        <v>9.9895066430190957E-2</v>
      </c>
      <c r="O2590" s="8">
        <f t="shared" ca="1" si="378"/>
        <v>0.49026169455614521</v>
      </c>
      <c r="P2590" s="30">
        <f ca="1">_xlfn.LOGNORM.INV(O2590,'Input Parameters'!$H$30,'Input Parameters'!$I$30)</f>
        <v>2.6525154251193732</v>
      </c>
      <c r="Q2590" s="10">
        <f t="shared" ca="1" si="379"/>
        <v>0.14042803778416402</v>
      </c>
      <c r="R2590" s="30">
        <f>IF('Input Parameters'!$E$32=0,0,_xlfn.BETA.INV(Q2590,'Input Parameters'!$L$32,'Input Parameters'!$M$32,'Input Parameters'!$J$32,'Input Parameters'!$K$32))</f>
        <v>0</v>
      </c>
      <c r="S2590" s="10">
        <f t="shared" ca="1" si="380"/>
        <v>0.72638966926337933</v>
      </c>
      <c r="T2590" s="26">
        <f ca="1">_xlfn.LOGNORM.INV(S2590,'Input Parameters'!$H$34,'Input Parameters'!$I$34)</f>
        <v>54.330951588232836</v>
      </c>
      <c r="U2590" s="10">
        <f t="shared" ca="1" si="381"/>
        <v>0.12447082409145194</v>
      </c>
      <c r="V2590" s="30">
        <f ca="1">_xlfn.BETA.INV(U2590,'Input Parameters'!$L$36,'Input Parameters'!$M$36,'Input Parameters'!$J$36,'Input Parameters'!$K$36)</f>
        <v>0.43132366015183587</v>
      </c>
      <c r="W2590" s="2">
        <f ca="1">N2590+(P2590-N2590)*(1-ERF((T2590-R2590)/(2*SQRT(L2590*'Input Parameters'!$E$38))))</f>
        <v>9.9895103184990314E-2</v>
      </c>
      <c r="X2590">
        <f t="shared" ca="1" si="382"/>
        <v>1</v>
      </c>
      <c r="Y2590" s="7"/>
    </row>
    <row r="2591" spans="1:25" ht="15" customHeight="1" x14ac:dyDescent="0.25">
      <c r="A2591" s="139">
        <v>2584</v>
      </c>
      <c r="B2591" s="10">
        <f t="shared" ca="1" si="373"/>
        <v>0.30500887417035938</v>
      </c>
      <c r="C2591" s="60">
        <f ca="1">_xlfn.NORM.INV(B2591,'Input Parameters'!$E$15,'Input Parameters'!$F$15)</f>
        <v>243.32593767415798</v>
      </c>
      <c r="D2591" s="10">
        <f t="shared" ca="1" si="374"/>
        <v>0.55157938140124652</v>
      </c>
      <c r="E2591" s="62">
        <f ca="1">IF(_xlfn.NORM.INV(D2591,'Input Parameters'!$E$17,'Input Parameters'!$F$17)&lt;3500,3500,IF(_xlfn.NORM.INV(D2591,'Input Parameters'!$E$17,'Input Parameters'!$F$17)&gt;5500,5500,_xlfn.NORM.INV(D2591,'Input Parameters'!$E$17,'Input Parameters'!$F$17)))</f>
        <v>4890.7568628602994</v>
      </c>
      <c r="F2591" s="10">
        <f t="shared" ca="1" si="375"/>
        <v>0.71844389043083867</v>
      </c>
      <c r="G2591" s="64">
        <f ca="1">_xlfn.NORM.INV(F2591,'Input Parameters'!$E$20,'Input Parameters'!$F$20)</f>
        <v>286.52410753167931</v>
      </c>
      <c r="H2591" s="57">
        <f ca="1">EXP(E2591*(1/'Input Parameters'!$E$23-1/G2591))</f>
        <v>0.68856202263075295</v>
      </c>
      <c r="I2591" s="10">
        <f t="shared" ca="1" si="376"/>
        <v>0.93739149033542624</v>
      </c>
      <c r="J2591" s="30">
        <f ca="1">_xlfn.BETA.INV(I2591,'Input Parameters'!$L$26,'Input Parameters'!$M$26,'Input Parameters'!$J$26,'Input Parameters'!$K$26)</f>
        <v>0.86566337398742732</v>
      </c>
      <c r="K2591" s="168">
        <f ca="1">('Input Parameters'!$E$27/'Input Parameters'!$E$38)^$J2591</f>
        <v>2.0103952251189976E-3</v>
      </c>
      <c r="L2591" s="69">
        <f ca="1">$H2591*$C2591*'Input Parameters'!$E$25*K2591</f>
        <v>0.33683166759740468</v>
      </c>
      <c r="M2591" s="24">
        <f t="shared" ca="1" si="377"/>
        <v>0.18812423624535901</v>
      </c>
      <c r="N2591" s="15">
        <f ca="1">_xlfn.NORM.INV(M2591,'Input Parameters'!$E$29,'Input Parameters'!$F$29)</f>
        <v>9.9911517027056695E-2</v>
      </c>
      <c r="O2591" s="8">
        <f t="shared" ca="1" si="378"/>
        <v>0.10043046715316739</v>
      </c>
      <c r="P2591" s="30">
        <f ca="1">_xlfn.LOGNORM.INV(O2591,'Input Parameters'!$H$30,'Input Parameters'!$I$30)</f>
        <v>1.466409806589912</v>
      </c>
      <c r="Q2591" s="10">
        <f t="shared" ca="1" si="379"/>
        <v>0.17527494947608968</v>
      </c>
      <c r="R2591" s="30">
        <f>IF('Input Parameters'!$E$32=0,0,_xlfn.BETA.INV(Q2591,'Input Parameters'!$L$32,'Input Parameters'!$M$32,'Input Parameters'!$J$32,'Input Parameters'!$K$32))</f>
        <v>0</v>
      </c>
      <c r="S2591" s="10">
        <f t="shared" ca="1" si="380"/>
        <v>0.87969715227717382</v>
      </c>
      <c r="T2591" s="26">
        <f ca="1">_xlfn.LOGNORM.INV(S2591,'Input Parameters'!$H$34,'Input Parameters'!$I$34)</f>
        <v>58.338389023266842</v>
      </c>
      <c r="U2591" s="10">
        <f t="shared" ca="1" si="381"/>
        <v>4.4110912098135557E-2</v>
      </c>
      <c r="V2591" s="30">
        <f ca="1">_xlfn.BETA.INV(U2591,'Input Parameters'!$L$36,'Input Parameters'!$M$36,'Input Parameters'!$J$36,'Input Parameters'!$K$36)</f>
        <v>0.37326580437279533</v>
      </c>
      <c r="W2591" s="2">
        <f ca="1">N2591+(P2591-N2591)*(1-ERF((T2591-R2591)/(2*SQRT(L2591*'Input Parameters'!$E$38))))</f>
        <v>9.9911517028668323E-2</v>
      </c>
      <c r="X2591">
        <f t="shared" ca="1" si="382"/>
        <v>1</v>
      </c>
      <c r="Y2591" s="7"/>
    </row>
    <row r="2592" spans="1:25" ht="15" customHeight="1" x14ac:dyDescent="0.25">
      <c r="A2592" s="139">
        <v>2585</v>
      </c>
      <c r="B2592" s="10">
        <f t="shared" ca="1" si="373"/>
        <v>0.96800243557971499</v>
      </c>
      <c r="C2592" s="60">
        <f ca="1">_xlfn.NORM.INV(B2592,'Input Parameters'!$E$15,'Input Parameters'!$F$15)</f>
        <v>371.34503708682718</v>
      </c>
      <c r="D2592" s="10">
        <f t="shared" ca="1" si="374"/>
        <v>0.26226126974062036</v>
      </c>
      <c r="E2592" s="62">
        <f ca="1">IF(_xlfn.NORM.INV(D2592,'Input Parameters'!$E$17,'Input Parameters'!$F$17)&lt;3500,3500,IF(_xlfn.NORM.INV(D2592,'Input Parameters'!$E$17,'Input Parameters'!$F$17)&gt;5500,5500,_xlfn.NORM.INV(D2592,'Input Parameters'!$E$17,'Input Parameters'!$F$17)))</f>
        <v>4354.5273033327985</v>
      </c>
      <c r="F2592" s="10">
        <f t="shared" ca="1" si="375"/>
        <v>0.303542892070088</v>
      </c>
      <c r="G2592" s="64">
        <f ca="1">_xlfn.NORM.INV(F2592,'Input Parameters'!$E$20,'Input Parameters'!$F$20)</f>
        <v>279.20460713567212</v>
      </c>
      <c r="H2592" s="57">
        <f ca="1">EXP(E2592*(1/'Input Parameters'!$E$23-1/G2592))</f>
        <v>0.48159345617287713</v>
      </c>
      <c r="I2592" s="10">
        <f t="shared" ca="1" si="376"/>
        <v>0.69077288898321787</v>
      </c>
      <c r="J2592" s="30">
        <f ca="1">_xlfn.BETA.INV(I2592,'Input Parameters'!$L$26,'Input Parameters'!$M$26,'Input Parameters'!$J$26,'Input Parameters'!$K$26)</f>
        <v>0.73786332891058293</v>
      </c>
      <c r="K2592" s="168">
        <f ca="1">('Input Parameters'!$E$27/'Input Parameters'!$E$38)^$J2592</f>
        <v>5.0281096159026746E-3</v>
      </c>
      <c r="L2592" s="69">
        <f ca="1">$H2592*$C2592*'Input Parameters'!$E$25*K2592</f>
        <v>0.89921374814850263</v>
      </c>
      <c r="M2592" s="24">
        <f t="shared" ca="1" si="377"/>
        <v>0.37848146371285041</v>
      </c>
      <c r="N2592" s="15">
        <f ca="1">_xlfn.NORM.INV(M2592,'Input Parameters'!$E$29,'Input Parameters'!$F$29)</f>
        <v>9.9969052855115481E-2</v>
      </c>
      <c r="O2592" s="8">
        <f t="shared" ca="1" si="378"/>
        <v>0.47352837186468122</v>
      </c>
      <c r="P2592" s="30">
        <f ca="1">_xlfn.LOGNORM.INV(O2592,'Input Parameters'!$H$30,'Input Parameters'!$I$30)</f>
        <v>2.6004197500371902</v>
      </c>
      <c r="Q2592" s="10">
        <f t="shared" ca="1" si="379"/>
        <v>0.36220624328620787</v>
      </c>
      <c r="R2592" s="30">
        <f>IF('Input Parameters'!$E$32=0,0,_xlfn.BETA.INV(Q2592,'Input Parameters'!$L$32,'Input Parameters'!$M$32,'Input Parameters'!$J$32,'Input Parameters'!$K$32))</f>
        <v>0</v>
      </c>
      <c r="S2592" s="10">
        <f t="shared" ca="1" si="380"/>
        <v>0.85336894934955965</v>
      </c>
      <c r="T2592" s="26">
        <f ca="1">_xlfn.LOGNORM.INV(S2592,'Input Parameters'!$H$34,'Input Parameters'!$I$34)</f>
        <v>57.455424664304672</v>
      </c>
      <c r="U2592" s="10">
        <f t="shared" ca="1" si="381"/>
        <v>0.70830174864275941</v>
      </c>
      <c r="V2592" s="30">
        <f ca="1">_xlfn.BETA.INV(U2592,'Input Parameters'!$L$36,'Input Parameters'!$M$36,'Input Parameters'!$J$36,'Input Parameters'!$K$36)</f>
        <v>0.67364344326739722</v>
      </c>
      <c r="W2592" s="2">
        <f ca="1">N2592+(P2592-N2592)*(1-ERF((T2592-R2592)/(2*SQRT(L2592*'Input Parameters'!$E$38))))</f>
        <v>0.10001488041982834</v>
      </c>
      <c r="X2592">
        <f t="shared" ca="1" si="382"/>
        <v>1</v>
      </c>
      <c r="Y2592" s="7"/>
    </row>
    <row r="2593" spans="1:25" ht="15" customHeight="1" x14ac:dyDescent="0.25">
      <c r="A2593" s="139">
        <v>2586</v>
      </c>
      <c r="B2593" s="10">
        <f t="shared" ca="1" si="373"/>
        <v>0.98312092187836986</v>
      </c>
      <c r="C2593" s="60">
        <f ca="1">_xlfn.NORM.INV(B2593,'Input Parameters'!$E$15,'Input Parameters'!$F$15)</f>
        <v>386.01708953312152</v>
      </c>
      <c r="D2593" s="10">
        <f t="shared" ca="1" si="374"/>
        <v>0.20729604921690181</v>
      </c>
      <c r="E2593" s="62">
        <f ca="1">IF(_xlfn.NORM.INV(D2593,'Input Parameters'!$E$17,'Input Parameters'!$F$17)&lt;3500,3500,IF(_xlfn.NORM.INV(D2593,'Input Parameters'!$E$17,'Input Parameters'!$F$17)&gt;5500,5500,_xlfn.NORM.INV(D2593,'Input Parameters'!$E$17,'Input Parameters'!$F$17)))</f>
        <v>4228.9125460083906</v>
      </c>
      <c r="F2593" s="10">
        <f t="shared" ca="1" si="375"/>
        <v>0.87449611157118567</v>
      </c>
      <c r="G2593" s="64">
        <f ca="1">_xlfn.NORM.INV(F2593,'Input Parameters'!$E$20,'Input Parameters'!$F$20)</f>
        <v>290.34096361398389</v>
      </c>
      <c r="H2593" s="57">
        <f ca="1">EXP(E2593*(1/'Input Parameters'!$E$23-1/G2593))</f>
        <v>0.87930372706436355</v>
      </c>
      <c r="I2593" s="10">
        <f t="shared" ca="1" si="376"/>
        <v>9.5979059319877269E-2</v>
      </c>
      <c r="J2593" s="30">
        <f ca="1">_xlfn.BETA.INV(I2593,'Input Parameters'!$L$26,'Input Parameters'!$M$26,'Input Parameters'!$J$26,'Input Parameters'!$K$26)</f>
        <v>0.44069549754407739</v>
      </c>
      <c r="K2593" s="168">
        <f ca="1">('Input Parameters'!$E$27/'Input Parameters'!$E$38)^$J2593</f>
        <v>4.2378281645898873E-2</v>
      </c>
      <c r="L2593" s="69">
        <f ca="1">$H2593*$C2593*'Input Parameters'!$E$25*K2593</f>
        <v>14.384301878943148</v>
      </c>
      <c r="M2593" s="24">
        <f t="shared" ca="1" si="377"/>
        <v>0.22969232228063408</v>
      </c>
      <c r="N2593" s="15">
        <f ca="1">_xlfn.NORM.INV(M2593,'Input Parameters'!$E$29,'Input Parameters'!$F$29)</f>
        <v>9.9926013950041637E-2</v>
      </c>
      <c r="O2593" s="8">
        <f t="shared" ca="1" si="378"/>
        <v>0.86209677701295984</v>
      </c>
      <c r="P2593" s="30">
        <f ca="1">_xlfn.LOGNORM.INV(O2593,'Input Parameters'!$H$30,'Input Parameters'!$I$30)</f>
        <v>4.489922598134565</v>
      </c>
      <c r="Q2593" s="10">
        <f t="shared" ca="1" si="379"/>
        <v>8.8677721863260173E-2</v>
      </c>
      <c r="R2593" s="30">
        <f>IF('Input Parameters'!$E$32=0,0,_xlfn.BETA.INV(Q2593,'Input Parameters'!$L$32,'Input Parameters'!$M$32,'Input Parameters'!$J$32,'Input Parameters'!$K$32))</f>
        <v>0</v>
      </c>
      <c r="S2593" s="10">
        <f t="shared" ca="1" si="380"/>
        <v>0.36029567294915144</v>
      </c>
      <c r="T2593" s="26">
        <f ca="1">_xlfn.LOGNORM.INV(S2593,'Input Parameters'!$H$34,'Input Parameters'!$I$34)</f>
        <v>48.212044146522302</v>
      </c>
      <c r="U2593" s="10">
        <f t="shared" ca="1" si="381"/>
        <v>0.30901476652859727</v>
      </c>
      <c r="V2593" s="30">
        <f ca="1">_xlfn.BETA.INV(U2593,'Input Parameters'!$L$36,'Input Parameters'!$M$36,'Input Parameters'!$J$36,'Input Parameters'!$K$36)</f>
        <v>0.51371417338218883</v>
      </c>
      <c r="W2593" s="2">
        <f ca="1">N2593+(P2593-N2593)*(1-ERF((T2593-R2593)/(2*SQRT(L2593*'Input Parameters'!$E$38))))</f>
        <v>1.7186174819840834</v>
      </c>
      <c r="X2593">
        <f t="shared" ca="1" si="382"/>
        <v>0</v>
      </c>
      <c r="Y2593" s="7"/>
    </row>
    <row r="2594" spans="1:25" ht="15" customHeight="1" x14ac:dyDescent="0.25">
      <c r="A2594" s="139">
        <v>2587</v>
      </c>
      <c r="B2594" s="10">
        <f t="shared" ca="1" si="373"/>
        <v>0.95924786012793828</v>
      </c>
      <c r="C2594" s="60">
        <f ca="1">_xlfn.NORM.INV(B2594,'Input Parameters'!$E$15,'Input Parameters'!$F$15)</f>
        <v>365.37346229522734</v>
      </c>
      <c r="D2594" s="10">
        <f t="shared" ca="1" si="374"/>
        <v>0.38759108254203201</v>
      </c>
      <c r="E2594" s="62">
        <f ca="1">IF(_xlfn.NORM.INV(D2594,'Input Parameters'!$E$17,'Input Parameters'!$F$17)&lt;3500,3500,IF(_xlfn.NORM.INV(D2594,'Input Parameters'!$E$17,'Input Parameters'!$F$17)&gt;5500,5500,_xlfn.NORM.INV(D2594,'Input Parameters'!$E$17,'Input Parameters'!$F$17)))</f>
        <v>4600.0778631016574</v>
      </c>
      <c r="F2594" s="10">
        <f t="shared" ca="1" si="375"/>
        <v>0.98603200362659682</v>
      </c>
      <c r="G2594" s="64">
        <f ca="1">_xlfn.NORM.INV(F2594,'Input Parameters'!$E$20,'Input Parameters'!$F$20)</f>
        <v>297.37783314346916</v>
      </c>
      <c r="H2594" s="57">
        <f ca="1">EXP(E2594*(1/'Input Parameters'!$E$23-1/G2594))</f>
        <v>1.2649043782199449</v>
      </c>
      <c r="I2594" s="10">
        <f t="shared" ca="1" si="376"/>
        <v>0.55614148595690549</v>
      </c>
      <c r="J2594" s="30">
        <f ca="1">_xlfn.BETA.INV(I2594,'Input Parameters'!$L$26,'Input Parameters'!$M$26,'Input Parameters'!$J$26,'Input Parameters'!$K$26)</f>
        <v>0.68384741631510382</v>
      </c>
      <c r="K2594" s="168">
        <f ca="1">('Input Parameters'!$E$27/'Input Parameters'!$E$38)^$J2594</f>
        <v>7.4075630781001642E-3</v>
      </c>
      <c r="L2594" s="69">
        <f ca="1">$H2594*$C2594*'Input Parameters'!$E$25*K2594</f>
        <v>3.4234978128783773</v>
      </c>
      <c r="M2594" s="24">
        <f t="shared" ca="1" si="377"/>
        <v>0.89541322486913688</v>
      </c>
      <c r="N2594" s="15">
        <f ca="1">_xlfn.NORM.INV(M2594,'Input Parameters'!$E$29,'Input Parameters'!$F$29)</f>
        <v>0.10012558412012021</v>
      </c>
      <c r="O2594" s="8">
        <f t="shared" ca="1" si="378"/>
        <v>4.5668580286056248E-2</v>
      </c>
      <c r="P2594" s="30">
        <f ca="1">_xlfn.LOGNORM.INV(O2594,'Input Parameters'!$H$30,'Input Parameters'!$I$30)</f>
        <v>1.2086203683190777</v>
      </c>
      <c r="Q2594" s="10">
        <f t="shared" ca="1" si="379"/>
        <v>0.60139496590936437</v>
      </c>
      <c r="R2594" s="30">
        <f>IF('Input Parameters'!$E$32=0,0,_xlfn.BETA.INV(Q2594,'Input Parameters'!$L$32,'Input Parameters'!$M$32,'Input Parameters'!$J$32,'Input Parameters'!$K$32))</f>
        <v>0</v>
      </c>
      <c r="S2594" s="10">
        <f t="shared" ca="1" si="380"/>
        <v>0.19280125107733648</v>
      </c>
      <c r="T2594" s="26">
        <f ca="1">_xlfn.LOGNORM.INV(S2594,'Input Parameters'!$H$34,'Input Parameters'!$I$34)</f>
        <v>45.245891943871882</v>
      </c>
      <c r="U2594" s="10">
        <f t="shared" ca="1" si="381"/>
        <v>0.62062464187108835</v>
      </c>
      <c r="V2594" s="30">
        <f ca="1">_xlfn.BETA.INV(U2594,'Input Parameters'!$L$36,'Input Parameters'!$M$36,'Input Parameters'!$J$36,'Input Parameters'!$K$36)</f>
        <v>0.6340305485543456</v>
      </c>
      <c r="W2594" s="2">
        <f ca="1">N2594+(P2594-N2594)*(1-ERF((T2594-R2594)/(2*SQRT(L2594*'Input Parameters'!$E$38))))</f>
        <v>0.19300056962316231</v>
      </c>
      <c r="X2594">
        <f t="shared" ca="1" si="382"/>
        <v>1</v>
      </c>
      <c r="Y2594" s="7"/>
    </row>
    <row r="2595" spans="1:25" ht="15" customHeight="1" x14ac:dyDescent="0.25">
      <c r="A2595" s="139">
        <v>2588</v>
      </c>
      <c r="B2595" s="10">
        <f t="shared" ca="1" si="373"/>
        <v>0.95903539013558503</v>
      </c>
      <c r="C2595" s="60">
        <f ca="1">_xlfn.NORM.INV(B2595,'Input Parameters'!$E$15,'Input Parameters'!$F$15)</f>
        <v>365.24212658457776</v>
      </c>
      <c r="D2595" s="10">
        <f t="shared" ca="1" si="374"/>
        <v>0.13436858413505282</v>
      </c>
      <c r="E2595" s="62">
        <f ca="1">IF(_xlfn.NORM.INV(D2595,'Input Parameters'!$E$17,'Input Parameters'!$F$17)&lt;3500,3500,IF(_xlfn.NORM.INV(D2595,'Input Parameters'!$E$17,'Input Parameters'!$F$17)&gt;5500,5500,_xlfn.NORM.INV(D2595,'Input Parameters'!$E$17,'Input Parameters'!$F$17)))</f>
        <v>4025.8172218168147</v>
      </c>
      <c r="F2595" s="10">
        <f t="shared" ca="1" si="375"/>
        <v>0.42934851397612628</v>
      </c>
      <c r="G2595" s="64">
        <f ca="1">_xlfn.NORM.INV(F2595,'Input Parameters'!$E$20,'Input Parameters'!$F$20)</f>
        <v>281.45717863117892</v>
      </c>
      <c r="H2595" s="57">
        <f ca="1">EXP(E2595*(1/'Input Parameters'!$E$23-1/G2595))</f>
        <v>0.57115069582451916</v>
      </c>
      <c r="I2595" s="10">
        <f t="shared" ca="1" si="376"/>
        <v>6.8478020891539981E-2</v>
      </c>
      <c r="J2595" s="30">
        <f ca="1">_xlfn.BETA.INV(I2595,'Input Parameters'!$L$26,'Input Parameters'!$M$26,'Input Parameters'!$J$26,'Input Parameters'!$K$26)</f>
        <v>0.41014047624905553</v>
      </c>
      <c r="K2595" s="168">
        <f ca="1">('Input Parameters'!$E$27/'Input Parameters'!$E$38)^$J2595</f>
        <v>5.2762879268608912E-2</v>
      </c>
      <c r="L2595" s="69">
        <f ca="1">$H2595*$C2595*'Input Parameters'!$E$25*K2595</f>
        <v>11.006774269966304</v>
      </c>
      <c r="M2595" s="24">
        <f t="shared" ca="1" si="377"/>
        <v>0.71675902023908444</v>
      </c>
      <c r="N2595" s="15">
        <f ca="1">_xlfn.NORM.INV(M2595,'Input Parameters'!$E$29,'Input Parameters'!$F$29)</f>
        <v>0.10005732403616094</v>
      </c>
      <c r="O2595" s="8">
        <f t="shared" ca="1" si="378"/>
        <v>0.42631103733246933</v>
      </c>
      <c r="P2595" s="30">
        <f ca="1">_xlfn.LOGNORM.INV(O2595,'Input Parameters'!$H$30,'Input Parameters'!$I$30)</f>
        <v>2.4578439045427087</v>
      </c>
      <c r="Q2595" s="10">
        <f t="shared" ca="1" si="379"/>
        <v>0.25864778350627615</v>
      </c>
      <c r="R2595" s="30">
        <f>IF('Input Parameters'!$E$32=0,0,_xlfn.BETA.INV(Q2595,'Input Parameters'!$L$32,'Input Parameters'!$M$32,'Input Parameters'!$J$32,'Input Parameters'!$K$32))</f>
        <v>0</v>
      </c>
      <c r="S2595" s="10">
        <f t="shared" ca="1" si="380"/>
        <v>0.4099389258200784</v>
      </c>
      <c r="T2595" s="26">
        <f ca="1">_xlfn.LOGNORM.INV(S2595,'Input Parameters'!$H$34,'Input Parameters'!$I$34)</f>
        <v>48.998601268796108</v>
      </c>
      <c r="U2595" s="10">
        <f t="shared" ca="1" si="381"/>
        <v>0.43066179191833509</v>
      </c>
      <c r="V2595" s="30">
        <f ca="1">_xlfn.BETA.INV(U2595,'Input Parameters'!$L$36,'Input Parameters'!$M$36,'Input Parameters'!$J$36,'Input Parameters'!$K$36)</f>
        <v>0.55972846029817658</v>
      </c>
      <c r="W2595" s="2">
        <f ca="1">N2595+(P2595-N2595)*(1-ERF((T2595-R2595)/(2*SQRT(L2595*'Input Parameters'!$E$38))))</f>
        <v>0.79874431369376075</v>
      </c>
      <c r="X2595">
        <f t="shared" ca="1" si="382"/>
        <v>0</v>
      </c>
      <c r="Y2595" s="7"/>
    </row>
    <row r="2596" spans="1:25" ht="15" customHeight="1" x14ac:dyDescent="0.25">
      <c r="A2596" s="139">
        <v>2589</v>
      </c>
      <c r="B2596" s="10">
        <f t="shared" ca="1" si="373"/>
        <v>0.87571627820799669</v>
      </c>
      <c r="C2596" s="60">
        <f ca="1">_xlfn.NORM.INV(B2596,'Input Parameters'!$E$15,'Input Parameters'!$F$15)</f>
        <v>333.49753784109225</v>
      </c>
      <c r="D2596" s="10">
        <f t="shared" ca="1" si="374"/>
        <v>0.68635567035672129</v>
      </c>
      <c r="E2596" s="62">
        <f ca="1">IF(_xlfn.NORM.INV(D2596,'Input Parameters'!$E$17,'Input Parameters'!$F$17)&lt;3500,3500,IF(_xlfn.NORM.INV(D2596,'Input Parameters'!$E$17,'Input Parameters'!$F$17)&gt;5500,5500,_xlfn.NORM.INV(D2596,'Input Parameters'!$E$17,'Input Parameters'!$F$17)))</f>
        <v>5139.8826259300477</v>
      </c>
      <c r="F2596" s="10">
        <f t="shared" ca="1" si="375"/>
        <v>0.69056124929330032</v>
      </c>
      <c r="G2596" s="64">
        <f ca="1">_xlfn.NORM.INV(F2596,'Input Parameters'!$E$20,'Input Parameters'!$F$20)</f>
        <v>285.98286037956291</v>
      </c>
      <c r="H2596" s="57">
        <f ca="1">EXP(E2596*(1/'Input Parameters'!$E$23-1/G2596))</f>
        <v>0.65304578648390221</v>
      </c>
      <c r="I2596" s="10">
        <f t="shared" ca="1" si="376"/>
        <v>0.84467389067134835</v>
      </c>
      <c r="J2596" s="30">
        <f ca="1">_xlfn.BETA.INV(I2596,'Input Parameters'!$L$26,'Input Parameters'!$M$26,'Input Parameters'!$J$26,'Input Parameters'!$K$26)</f>
        <v>0.8074671815054113</v>
      </c>
      <c r="K2596" s="168">
        <f ca="1">('Input Parameters'!$E$27/'Input Parameters'!$E$38)^$J2596</f>
        <v>3.0519294689398749E-3</v>
      </c>
      <c r="L2596" s="69">
        <f ca="1">$H2596*$C2596*'Input Parameters'!$E$25*K2596</f>
        <v>0.66467716118744502</v>
      </c>
      <c r="M2596" s="24">
        <f t="shared" ca="1" si="377"/>
        <v>0.78826573307585146</v>
      </c>
      <c r="N2596" s="15">
        <f ca="1">_xlfn.NORM.INV(M2596,'Input Parameters'!$E$29,'Input Parameters'!$F$29)</f>
        <v>0.10008004182100795</v>
      </c>
      <c r="O2596" s="8">
        <f t="shared" ca="1" si="378"/>
        <v>0.29833710492241061</v>
      </c>
      <c r="P2596" s="30">
        <f ca="1">_xlfn.LOGNORM.INV(O2596,'Input Parameters'!$H$30,'Input Parameters'!$I$30)</f>
        <v>2.0897861397700215</v>
      </c>
      <c r="Q2596" s="10">
        <f t="shared" ca="1" si="379"/>
        <v>0.46131482767015441</v>
      </c>
      <c r="R2596" s="30">
        <f>IF('Input Parameters'!$E$32=0,0,_xlfn.BETA.INV(Q2596,'Input Parameters'!$L$32,'Input Parameters'!$M$32,'Input Parameters'!$J$32,'Input Parameters'!$K$32))</f>
        <v>0</v>
      </c>
      <c r="S2596" s="10">
        <f t="shared" ca="1" si="380"/>
        <v>0.76243278178125629</v>
      </c>
      <c r="T2596" s="26">
        <f ca="1">_xlfn.LOGNORM.INV(S2596,'Input Parameters'!$H$34,'Input Parameters'!$I$34)</f>
        <v>55.095454910794871</v>
      </c>
      <c r="U2596" s="10">
        <f t="shared" ca="1" si="381"/>
        <v>0.88635597113678621</v>
      </c>
      <c r="V2596" s="30">
        <f ca="1">_xlfn.BETA.INV(U2596,'Input Parameters'!$L$36,'Input Parameters'!$M$36,'Input Parameters'!$J$36,'Input Parameters'!$K$36)</f>
        <v>0.78865195585742187</v>
      </c>
      <c r="W2596" s="2">
        <f ca="1">N2596+(P2596-N2596)*(1-ERF((T2596-R2596)/(2*SQRT(L2596*'Input Parameters'!$E$38))))</f>
        <v>0.10008355506460008</v>
      </c>
      <c r="X2596">
        <f t="shared" ca="1" si="382"/>
        <v>1</v>
      </c>
      <c r="Y2596" s="7"/>
    </row>
    <row r="2597" spans="1:25" ht="15" customHeight="1" x14ac:dyDescent="0.25">
      <c r="A2597" s="139">
        <v>2590</v>
      </c>
      <c r="B2597" s="10">
        <f t="shared" ca="1" si="373"/>
        <v>0.69873043622206898</v>
      </c>
      <c r="C2597" s="60">
        <f ca="1">_xlfn.NORM.INV(B2597,'Input Parameters'!$E$15,'Input Parameters'!$F$15)</f>
        <v>299.18857472740649</v>
      </c>
      <c r="D2597" s="10">
        <f t="shared" ca="1" si="374"/>
        <v>1.0294337025254396E-2</v>
      </c>
      <c r="E2597" s="62">
        <f ca="1">IF(_xlfn.NORM.INV(D2597,'Input Parameters'!$E$17,'Input Parameters'!$F$17)&lt;3500,3500,IF(_xlfn.NORM.INV(D2597,'Input Parameters'!$E$17,'Input Parameters'!$F$17)&gt;5500,5500,_xlfn.NORM.INV(D2597,'Input Parameters'!$E$17,'Input Parameters'!$F$17)))</f>
        <v>3500</v>
      </c>
      <c r="F2597" s="10">
        <f t="shared" ca="1" si="375"/>
        <v>0.83956466789161688</v>
      </c>
      <c r="G2597" s="64">
        <f ca="1">_xlfn.NORM.INV(F2597,'Input Parameters'!$E$20,'Input Parameters'!$F$20)</f>
        <v>289.30089085779008</v>
      </c>
      <c r="H2597" s="57">
        <f ca="1">EXP(E2597*(1/'Input Parameters'!$E$23-1/G2597))</f>
        <v>0.86088609820025075</v>
      </c>
      <c r="I2597" s="10">
        <f t="shared" ca="1" si="376"/>
        <v>0.96597145614780411</v>
      </c>
      <c r="J2597" s="30">
        <f ca="1">_xlfn.BETA.INV(I2597,'Input Parameters'!$L$26,'Input Parameters'!$M$26,'Input Parameters'!$J$26,'Input Parameters'!$K$26)</f>
        <v>0.89276339690057083</v>
      </c>
      <c r="K2597" s="168">
        <f ca="1">('Input Parameters'!$E$27/'Input Parameters'!$E$38)^$J2597</f>
        <v>1.6552337276007339E-3</v>
      </c>
      <c r="L2597" s="69">
        <f ca="1">$H2597*$C2597*'Input Parameters'!$E$25*K2597</f>
        <v>0.42633405680033404</v>
      </c>
      <c r="M2597" s="24">
        <f t="shared" ca="1" si="377"/>
        <v>0.98232892772555092</v>
      </c>
      <c r="N2597" s="15">
        <f ca="1">_xlfn.NORM.INV(M2597,'Input Parameters'!$E$29,'Input Parameters'!$F$29)</f>
        <v>0.10021044163485954</v>
      </c>
      <c r="O2597" s="8">
        <f t="shared" ca="1" si="378"/>
        <v>0.78870837435324825</v>
      </c>
      <c r="P2597" s="30">
        <f ca="1">_xlfn.LOGNORM.INV(O2597,'Input Parameters'!$H$30,'Input Parameters'!$I$30)</f>
        <v>3.9191120826621626</v>
      </c>
      <c r="Q2597" s="10">
        <f t="shared" ca="1" si="379"/>
        <v>0.39314751332540498</v>
      </c>
      <c r="R2597" s="30">
        <f>IF('Input Parameters'!$E$32=0,0,_xlfn.BETA.INV(Q2597,'Input Parameters'!$L$32,'Input Parameters'!$M$32,'Input Parameters'!$J$32,'Input Parameters'!$K$32))</f>
        <v>0</v>
      </c>
      <c r="S2597" s="10">
        <f t="shared" ca="1" si="380"/>
        <v>0.12084692300888999</v>
      </c>
      <c r="T2597" s="26">
        <f ca="1">_xlfn.LOGNORM.INV(S2597,'Input Parameters'!$H$34,'Input Parameters'!$I$34)</f>
        <v>43.569862990330762</v>
      </c>
      <c r="U2597" s="10">
        <f t="shared" ca="1" si="381"/>
        <v>0.95660727310315485</v>
      </c>
      <c r="V2597" s="30">
        <f ca="1">_xlfn.BETA.INV(U2597,'Input Parameters'!$L$36,'Input Parameters'!$M$36,'Input Parameters'!$J$36,'Input Parameters'!$K$36)</f>
        <v>0.88204841902746889</v>
      </c>
      <c r="W2597" s="2">
        <f ca="1">N2597+(P2597-N2597)*(1-ERF((T2597-R2597)/(2*SQRT(L2597*'Input Parameters'!$E$38))))</f>
        <v>0.10021951873029125</v>
      </c>
      <c r="X2597">
        <f t="shared" ca="1" si="382"/>
        <v>1</v>
      </c>
      <c r="Y2597" s="7"/>
    </row>
    <row r="2598" spans="1:25" ht="15" customHeight="1" x14ac:dyDescent="0.25">
      <c r="A2598" s="139">
        <v>2591</v>
      </c>
      <c r="B2598" s="10">
        <f t="shared" ca="1" si="373"/>
        <v>8.8653459477163521E-2</v>
      </c>
      <c r="C2598" s="60">
        <f ca="1">_xlfn.NORM.INV(B2598,'Input Parameters'!$E$15,'Input Parameters'!$F$15)</f>
        <v>197.85517951049991</v>
      </c>
      <c r="D2598" s="10">
        <f t="shared" ca="1" si="374"/>
        <v>7.9189260462201316E-3</v>
      </c>
      <c r="E2598" s="62">
        <f ca="1">IF(_xlfn.NORM.INV(D2598,'Input Parameters'!$E$17,'Input Parameters'!$F$17)&lt;3500,3500,IF(_xlfn.NORM.INV(D2598,'Input Parameters'!$E$17,'Input Parameters'!$F$17)&gt;5500,5500,_xlfn.NORM.INV(D2598,'Input Parameters'!$E$17,'Input Parameters'!$F$17)))</f>
        <v>3500</v>
      </c>
      <c r="F2598" s="10">
        <f t="shared" ca="1" si="375"/>
        <v>2.0164940588146552E-2</v>
      </c>
      <c r="G2598" s="64">
        <f ca="1">_xlfn.NORM.INV(F2598,'Input Parameters'!$E$20,'Input Parameters'!$F$20)</f>
        <v>268.9126270032184</v>
      </c>
      <c r="H2598" s="57">
        <f ca="1">EXP(E2598*(1/'Input Parameters'!$E$23-1/G2598))</f>
        <v>0.34402455791518366</v>
      </c>
      <c r="I2598" s="10">
        <f t="shared" ca="1" si="376"/>
        <v>0.18416340215663507</v>
      </c>
      <c r="J2598" s="30">
        <f ca="1">_xlfn.BETA.INV(I2598,'Input Parameters'!$L$26,'Input Parameters'!$M$26,'Input Parameters'!$J$26,'Input Parameters'!$K$26)</f>
        <v>0.50990425786474503</v>
      </c>
      <c r="K2598" s="168">
        <f ca="1">('Input Parameters'!$E$27/'Input Parameters'!$E$38)^$J2598</f>
        <v>2.5795496533552516E-2</v>
      </c>
      <c r="L2598" s="69">
        <f ca="1">$H2598*$C2598*'Input Parameters'!$E$25*K2598</f>
        <v>1.7558231114542868</v>
      </c>
      <c r="M2598" s="24">
        <f t="shared" ca="1" si="377"/>
        <v>0.18833328567771068</v>
      </c>
      <c r="N2598" s="15">
        <f ca="1">_xlfn.NORM.INV(M2598,'Input Parameters'!$E$29,'Input Parameters'!$F$29)</f>
        <v>9.9911594508874282E-2</v>
      </c>
      <c r="O2598" s="8">
        <f t="shared" ca="1" si="378"/>
        <v>0.94096565336381599</v>
      </c>
      <c r="P2598" s="30">
        <f ca="1">_xlfn.LOGNORM.INV(O2598,'Input Parameters'!$H$30,'Input Parameters'!$I$30)</f>
        <v>5.6144254570957752</v>
      </c>
      <c r="Q2598" s="10">
        <f t="shared" ca="1" si="379"/>
        <v>9.0918611604903554E-2</v>
      </c>
      <c r="R2598" s="30">
        <f>IF('Input Parameters'!$E$32=0,0,_xlfn.BETA.INV(Q2598,'Input Parameters'!$L$32,'Input Parameters'!$M$32,'Input Parameters'!$J$32,'Input Parameters'!$K$32))</f>
        <v>0</v>
      </c>
      <c r="S2598" s="10">
        <f t="shared" ca="1" si="380"/>
        <v>0.52960497187224309</v>
      </c>
      <c r="T2598" s="26">
        <f ca="1">_xlfn.LOGNORM.INV(S2598,'Input Parameters'!$H$34,'Input Parameters'!$I$34)</f>
        <v>50.87608191806585</v>
      </c>
      <c r="U2598" s="10">
        <f t="shared" ca="1" si="381"/>
        <v>9.0564606768776423E-2</v>
      </c>
      <c r="V2598" s="30">
        <f ca="1">_xlfn.BETA.INV(U2598,'Input Parameters'!$L$36,'Input Parameters'!$M$36,'Input Parameters'!$J$36,'Input Parameters'!$K$36)</f>
        <v>0.41075444386790139</v>
      </c>
      <c r="W2598" s="2">
        <f ca="1">N2598+(P2598-N2598)*(1-ERF((T2598-R2598)/(2*SQRT(L2598*'Input Parameters'!$E$38))))</f>
        <v>0.13646743219234389</v>
      </c>
      <c r="X2598">
        <f t="shared" ca="1" si="382"/>
        <v>1</v>
      </c>
      <c r="Y2598" s="7"/>
    </row>
    <row r="2599" spans="1:25" ht="15" customHeight="1" x14ac:dyDescent="0.25">
      <c r="A2599" s="139">
        <v>2592</v>
      </c>
      <c r="B2599" s="10">
        <f t="shared" ca="1" si="373"/>
        <v>0.72522460891753326</v>
      </c>
      <c r="C2599" s="60">
        <f ca="1">_xlfn.NORM.INV(B2599,'Input Parameters'!$E$15,'Input Parameters'!$F$15)</f>
        <v>303.39836480666241</v>
      </c>
      <c r="D2599" s="10">
        <f t="shared" ca="1" si="374"/>
        <v>0.87052023647305143</v>
      </c>
      <c r="E2599" s="62">
        <f ca="1">IF(_xlfn.NORM.INV(D2599,'Input Parameters'!$E$17,'Input Parameters'!$F$17)&lt;3500,3500,IF(_xlfn.NORM.INV(D2599,'Input Parameters'!$E$17,'Input Parameters'!$F$17)&gt;5500,5500,_xlfn.NORM.INV(D2599,'Input Parameters'!$E$17,'Input Parameters'!$F$17)))</f>
        <v>5500</v>
      </c>
      <c r="F2599" s="10">
        <f t="shared" ca="1" si="375"/>
        <v>1.4240946823624756E-2</v>
      </c>
      <c r="G2599" s="64">
        <f ca="1">_xlfn.NORM.INV(F2599,'Input Parameters'!$E$20,'Input Parameters'!$F$20)</f>
        <v>267.97308568421738</v>
      </c>
      <c r="H2599" s="57">
        <f ca="1">EXP(E2599*(1/'Input Parameters'!$E$23-1/G2599))</f>
        <v>0.1740365275476424</v>
      </c>
      <c r="I2599" s="10">
        <f t="shared" ca="1" si="376"/>
        <v>0.14861764596989757</v>
      </c>
      <c r="J2599" s="30">
        <f ca="1">_xlfn.BETA.INV(I2599,'Input Parameters'!$L$26,'Input Parameters'!$M$26,'Input Parameters'!$J$26,'Input Parameters'!$K$26)</f>
        <v>0.48538995100601701</v>
      </c>
      <c r="K2599" s="168">
        <f ca="1">('Input Parameters'!$E$27/'Input Parameters'!$E$38)^$J2599</f>
        <v>3.0754663128249791E-2</v>
      </c>
      <c r="L2599" s="69">
        <f ca="1">$H2599*$C2599*'Input Parameters'!$E$25*K2599</f>
        <v>1.6239199589966549</v>
      </c>
      <c r="M2599" s="24">
        <f t="shared" ca="1" si="377"/>
        <v>0.12646722737679927</v>
      </c>
      <c r="N2599" s="15">
        <f ca="1">_xlfn.NORM.INV(M2599,'Input Parameters'!$E$29,'Input Parameters'!$F$29)</f>
        <v>9.9885674914881137E-2</v>
      </c>
      <c r="O2599" s="8">
        <f t="shared" ca="1" si="378"/>
        <v>0.21784744375030618</v>
      </c>
      <c r="P2599" s="30">
        <f ca="1">_xlfn.LOGNORM.INV(O2599,'Input Parameters'!$H$30,'Input Parameters'!$I$30)</f>
        <v>1.8567496843933951</v>
      </c>
      <c r="Q2599" s="10">
        <f t="shared" ca="1" si="379"/>
        <v>0.2951361268116286</v>
      </c>
      <c r="R2599" s="30">
        <f>IF('Input Parameters'!$E$32=0,0,_xlfn.BETA.INV(Q2599,'Input Parameters'!$L$32,'Input Parameters'!$M$32,'Input Parameters'!$J$32,'Input Parameters'!$K$32))</f>
        <v>0</v>
      </c>
      <c r="S2599" s="10">
        <f t="shared" ca="1" si="380"/>
        <v>0.85744319937313862</v>
      </c>
      <c r="T2599" s="26">
        <f ca="1">_xlfn.LOGNORM.INV(S2599,'Input Parameters'!$H$34,'Input Parameters'!$I$34)</f>
        <v>57.583698835031704</v>
      </c>
      <c r="U2599" s="10">
        <f t="shared" ca="1" si="381"/>
        <v>0.91610650785602399</v>
      </c>
      <c r="V2599" s="30">
        <f ca="1">_xlfn.BETA.INV(U2599,'Input Parameters'!$L$36,'Input Parameters'!$M$36,'Input Parameters'!$J$36,'Input Parameters'!$K$36)</f>
        <v>0.82003103244847098</v>
      </c>
      <c r="W2599" s="2">
        <f ca="1">N2599+(P2599-N2599)*(1-ERF((T2599-R2599)/(2*SQRT(L2599*'Input Parameters'!$E$38))))</f>
        <v>0.10234034774323153</v>
      </c>
      <c r="X2599">
        <f t="shared" ca="1" si="382"/>
        <v>1</v>
      </c>
      <c r="Y2599" s="7"/>
    </row>
    <row r="2600" spans="1:25" ht="15" customHeight="1" x14ac:dyDescent="0.25">
      <c r="A2600" s="139">
        <v>2593</v>
      </c>
      <c r="B2600" s="10">
        <f t="shared" ca="1" si="373"/>
        <v>0.46350285701321914</v>
      </c>
      <c r="C2600" s="60">
        <f ca="1">_xlfn.NORM.INV(B2600,'Input Parameters'!$E$15,'Input Parameters'!$F$15)</f>
        <v>266.00238945273225</v>
      </c>
      <c r="D2600" s="10">
        <f t="shared" ca="1" si="374"/>
        <v>0.12938778121350014</v>
      </c>
      <c r="E2600" s="62">
        <f ca="1">IF(_xlfn.NORM.INV(D2600,'Input Parameters'!$E$17,'Input Parameters'!$F$17)&lt;3500,3500,IF(_xlfn.NORM.INV(D2600,'Input Parameters'!$E$17,'Input Parameters'!$F$17)&gt;5500,5500,_xlfn.NORM.INV(D2600,'Input Parameters'!$E$17,'Input Parameters'!$F$17)))</f>
        <v>4009.4970737716221</v>
      </c>
      <c r="F2600" s="10">
        <f t="shared" ca="1" si="375"/>
        <v>4.5222459837467754E-2</v>
      </c>
      <c r="G2600" s="64">
        <f ca="1">_xlfn.NORM.INV(F2600,'Input Parameters'!$E$20,'Input Parameters'!$F$20)</f>
        <v>271.30652871785276</v>
      </c>
      <c r="H2600" s="57">
        <f ca="1">EXP(E2600*(1/'Input Parameters'!$E$23-1/G2600))</f>
        <v>0.3359436205668091</v>
      </c>
      <c r="I2600" s="10">
        <f t="shared" ca="1" si="376"/>
        <v>0.6755786724771905</v>
      </c>
      <c r="J2600" s="30">
        <f ca="1">_xlfn.BETA.INV(I2600,'Input Parameters'!$L$26,'Input Parameters'!$M$26,'Input Parameters'!$J$26,'Input Parameters'!$K$26)</f>
        <v>0.73163280281406784</v>
      </c>
      <c r="K2600" s="168">
        <f ca="1">('Input Parameters'!$E$27/'Input Parameters'!$E$38)^$J2600</f>
        <v>5.2579215353645891E-3</v>
      </c>
      <c r="L2600" s="69">
        <f ca="1">$H2600*$C2600*'Input Parameters'!$E$25*K2600</f>
        <v>0.46985736311373583</v>
      </c>
      <c r="M2600" s="24">
        <f t="shared" ca="1" si="377"/>
        <v>0.87653885128026499</v>
      </c>
      <c r="N2600" s="15">
        <f ca="1">_xlfn.NORM.INV(M2600,'Input Parameters'!$E$29,'Input Parameters'!$F$29)</f>
        <v>0.10011578572458314</v>
      </c>
      <c r="O2600" s="8">
        <f t="shared" ca="1" si="378"/>
        <v>0.43500797329890362</v>
      </c>
      <c r="P2600" s="30">
        <f ca="1">_xlfn.LOGNORM.INV(O2600,'Input Parameters'!$H$30,'Input Parameters'!$I$30)</f>
        <v>2.4836790942321323</v>
      </c>
      <c r="Q2600" s="10">
        <f t="shared" ca="1" si="379"/>
        <v>0.49255083561142476</v>
      </c>
      <c r="R2600" s="30">
        <f>IF('Input Parameters'!$E$32=0,0,_xlfn.BETA.INV(Q2600,'Input Parameters'!$L$32,'Input Parameters'!$M$32,'Input Parameters'!$J$32,'Input Parameters'!$K$32))</f>
        <v>0</v>
      </c>
      <c r="S2600" s="10">
        <f t="shared" ca="1" si="380"/>
        <v>0.54134933766874038</v>
      </c>
      <c r="T2600" s="26">
        <f ca="1">_xlfn.LOGNORM.INV(S2600,'Input Parameters'!$H$34,'Input Parameters'!$I$34)</f>
        <v>51.063665535990708</v>
      </c>
      <c r="U2600" s="10">
        <f t="shared" ca="1" si="381"/>
        <v>0.95166777242549117</v>
      </c>
      <c r="V2600" s="30">
        <f ca="1">_xlfn.BETA.INV(U2600,'Input Parameters'!$L$36,'Input Parameters'!$M$36,'Input Parameters'!$J$36,'Input Parameters'!$K$36)</f>
        <v>0.87240034314123394</v>
      </c>
      <c r="W2600" s="2">
        <f ca="1">N2600+(P2600-N2600)*(1-ERF((T2600-R2600)/(2*SQRT(L2600*'Input Parameters'!$E$38))))</f>
        <v>0.10011611515230397</v>
      </c>
      <c r="X2600">
        <f t="shared" ca="1" si="382"/>
        <v>1</v>
      </c>
      <c r="Y2600" s="7"/>
    </row>
    <row r="2601" spans="1:25" ht="15" customHeight="1" x14ac:dyDescent="0.25">
      <c r="A2601" s="139">
        <v>2594</v>
      </c>
      <c r="B2601" s="10">
        <f t="shared" ca="1" si="373"/>
        <v>0.91653137849200617</v>
      </c>
      <c r="C2601" s="60">
        <f ca="1">_xlfn.NORM.INV(B2601,'Input Parameters'!$E$15,'Input Parameters'!$F$15)</f>
        <v>345.86861635799937</v>
      </c>
      <c r="D2601" s="10">
        <f t="shared" ca="1" si="374"/>
        <v>0.88186455595833635</v>
      </c>
      <c r="E2601" s="62">
        <f ca="1">IF(_xlfn.NORM.INV(D2601,'Input Parameters'!$E$17,'Input Parameters'!$F$17)&lt;3500,3500,IF(_xlfn.NORM.INV(D2601,'Input Parameters'!$E$17,'Input Parameters'!$F$17)&gt;5500,5500,_xlfn.NORM.INV(D2601,'Input Parameters'!$E$17,'Input Parameters'!$F$17)))</f>
        <v>5500</v>
      </c>
      <c r="F2601" s="10">
        <f t="shared" ca="1" si="375"/>
        <v>0.37044869150863946</v>
      </c>
      <c r="G2601" s="64">
        <f ca="1">_xlfn.NORM.INV(F2601,'Input Parameters'!$E$20,'Input Parameters'!$F$20)</f>
        <v>280.43454308654992</v>
      </c>
      <c r="H2601" s="57">
        <f ca="1">EXP(E2601*(1/'Input Parameters'!$E$23-1/G2601))</f>
        <v>0.4332411983745732</v>
      </c>
      <c r="I2601" s="10">
        <f t="shared" ca="1" si="376"/>
        <v>0.28639644284780785</v>
      </c>
      <c r="J2601" s="30">
        <f ca="1">_xlfn.BETA.INV(I2601,'Input Parameters'!$L$26,'Input Parameters'!$M$26,'Input Parameters'!$J$26,'Input Parameters'!$K$26)</f>
        <v>0.56749124894543412</v>
      </c>
      <c r="K2601" s="168">
        <f ca="1">('Input Parameters'!$E$27/'Input Parameters'!$E$38)^$J2601</f>
        <v>1.706666368440813E-2</v>
      </c>
      <c r="L2601" s="69">
        <f ca="1">$H2601*$C2601*'Input Parameters'!$E$25*K2601</f>
        <v>2.5573462638422173</v>
      </c>
      <c r="M2601" s="24">
        <f t="shared" ca="1" si="377"/>
        <v>0.49020516675660619</v>
      </c>
      <c r="N2601" s="15">
        <f ca="1">_xlfn.NORM.INV(M2601,'Input Parameters'!$E$29,'Input Parameters'!$F$29)</f>
        <v>9.9997544552686404E-2</v>
      </c>
      <c r="O2601" s="8">
        <f t="shared" ca="1" si="378"/>
        <v>0.20220007745865187</v>
      </c>
      <c r="P2601" s="30">
        <f ca="1">_xlfn.LOGNORM.INV(O2601,'Input Parameters'!$H$30,'Input Parameters'!$I$30)</f>
        <v>1.8097249579391297</v>
      </c>
      <c r="Q2601" s="10">
        <f t="shared" ca="1" si="379"/>
        <v>0.14357927671952364</v>
      </c>
      <c r="R2601" s="30">
        <f>IF('Input Parameters'!$E$32=0,0,_xlfn.BETA.INV(Q2601,'Input Parameters'!$L$32,'Input Parameters'!$M$32,'Input Parameters'!$J$32,'Input Parameters'!$K$32))</f>
        <v>0</v>
      </c>
      <c r="S2601" s="10">
        <f t="shared" ca="1" si="380"/>
        <v>0.72126199489583465</v>
      </c>
      <c r="T2601" s="26">
        <f ca="1">_xlfn.LOGNORM.INV(S2601,'Input Parameters'!$H$34,'Input Parameters'!$I$34)</f>
        <v>54.227304905295235</v>
      </c>
      <c r="U2601" s="10">
        <f t="shared" ca="1" si="381"/>
        <v>0.62371823211674216</v>
      </c>
      <c r="V2601" s="30">
        <f ca="1">_xlfn.BETA.INV(U2601,'Input Parameters'!$L$36,'Input Parameters'!$M$36,'Input Parameters'!$J$36,'Input Parameters'!$K$36)</f>
        <v>0.63534192677201207</v>
      </c>
      <c r="W2601" s="2">
        <f ca="1">N2601+(P2601-N2601)*(1-ERF((T2601-R2601)/(2*SQRT(L2601*'Input Parameters'!$E$38))))</f>
        <v>0.12819956136601621</v>
      </c>
      <c r="X2601">
        <f t="shared" ca="1" si="382"/>
        <v>1</v>
      </c>
      <c r="Y2601" s="7"/>
    </row>
    <row r="2602" spans="1:25" ht="15" customHeight="1" x14ac:dyDescent="0.25">
      <c r="A2602" s="139">
        <v>2595</v>
      </c>
      <c r="B2602" s="10">
        <f t="shared" ca="1" si="373"/>
        <v>0.5589658636974717</v>
      </c>
      <c r="C2602" s="60">
        <f ca="1">_xlfn.NORM.INV(B2602,'Input Parameters'!$E$15,'Input Parameters'!$F$15)</f>
        <v>279.00667904750355</v>
      </c>
      <c r="D2602" s="10">
        <f t="shared" ca="1" si="374"/>
        <v>0.29848963368560111</v>
      </c>
      <c r="E2602" s="62">
        <f ca="1">IF(_xlfn.NORM.INV(D2602,'Input Parameters'!$E$17,'Input Parameters'!$F$17)&lt;3500,3500,IF(_xlfn.NORM.INV(D2602,'Input Parameters'!$E$17,'Input Parameters'!$F$17)&gt;5500,5500,_xlfn.NORM.INV(D2602,'Input Parameters'!$E$17,'Input Parameters'!$F$17)))</f>
        <v>4429.8753837583263</v>
      </c>
      <c r="F2602" s="10">
        <f t="shared" ca="1" si="375"/>
        <v>0.3809452734313501</v>
      </c>
      <c r="G2602" s="64">
        <f ca="1">_xlfn.NORM.INV(F2602,'Input Parameters'!$E$20,'Input Parameters'!$F$20)</f>
        <v>280.61990602461464</v>
      </c>
      <c r="H2602" s="57">
        <f ca="1">EXP(E2602*(1/'Input Parameters'!$E$23-1/G2602))</f>
        <v>0.51515998985565048</v>
      </c>
      <c r="I2602" s="10">
        <f t="shared" ca="1" si="376"/>
        <v>0.90496671928479955</v>
      </c>
      <c r="J2602" s="30">
        <f ca="1">_xlfn.BETA.INV(I2602,'Input Parameters'!$L$26,'Input Parameters'!$M$26,'Input Parameters'!$J$26,'Input Parameters'!$K$26)</f>
        <v>0.84223175995224375</v>
      </c>
      <c r="K2602" s="168">
        <f ca="1">('Input Parameters'!$E$27/'Input Parameters'!$E$38)^$J2602</f>
        <v>2.3783497296757088E-3</v>
      </c>
      <c r="L2602" s="69">
        <f ca="1">$H2602*$C2602*'Input Parameters'!$E$25*K2602</f>
        <v>0.34184752708253791</v>
      </c>
      <c r="M2602" s="24">
        <f t="shared" ca="1" si="377"/>
        <v>0.91601033186786296</v>
      </c>
      <c r="N2602" s="15">
        <f ca="1">_xlfn.NORM.INV(M2602,'Input Parameters'!$E$29,'Input Parameters'!$F$29)</f>
        <v>0.10013787257202572</v>
      </c>
      <c r="O2602" s="8">
        <f t="shared" ca="1" si="378"/>
        <v>0.1476239243685008</v>
      </c>
      <c r="P2602" s="30">
        <f ca="1">_xlfn.LOGNORM.INV(O2602,'Input Parameters'!$H$30,'Input Parameters'!$I$30)</f>
        <v>1.636581683153987</v>
      </c>
      <c r="Q2602" s="10">
        <f t="shared" ca="1" si="379"/>
        <v>0.88706426091437396</v>
      </c>
      <c r="R2602" s="30">
        <f>IF('Input Parameters'!$E$32=0,0,_xlfn.BETA.INV(Q2602,'Input Parameters'!$L$32,'Input Parameters'!$M$32,'Input Parameters'!$J$32,'Input Parameters'!$K$32))</f>
        <v>0</v>
      </c>
      <c r="S2602" s="10">
        <f t="shared" ca="1" si="380"/>
        <v>0.60649879811849527</v>
      </c>
      <c r="T2602" s="26">
        <f ca="1">_xlfn.LOGNORM.INV(S2602,'Input Parameters'!$H$34,'Input Parameters'!$I$34)</f>
        <v>52.132527303155534</v>
      </c>
      <c r="U2602" s="10">
        <f t="shared" ca="1" si="381"/>
        <v>0.28017005589895883</v>
      </c>
      <c r="V2602" s="30">
        <f ca="1">_xlfn.BETA.INV(U2602,'Input Parameters'!$L$36,'Input Parameters'!$M$36,'Input Parameters'!$J$36,'Input Parameters'!$K$36)</f>
        <v>0.50237442015146716</v>
      </c>
      <c r="W2602" s="2">
        <f ca="1">N2602+(P2602-N2602)*(1-ERF((T2602-R2602)/(2*SQRT(L2602*'Input Parameters'!$E$38))))</f>
        <v>0.10013787301513215</v>
      </c>
      <c r="X2602">
        <f t="shared" ca="1" si="382"/>
        <v>1</v>
      </c>
      <c r="Y2602" s="7"/>
    </row>
    <row r="2603" spans="1:25" ht="15" customHeight="1" x14ac:dyDescent="0.25">
      <c r="A2603" s="139">
        <v>2596</v>
      </c>
      <c r="B2603" s="10">
        <f t="shared" ca="1" si="373"/>
        <v>0.17097518000223333</v>
      </c>
      <c r="C2603" s="60">
        <f ca="1">_xlfn.NORM.INV(B2603,'Input Parameters'!$E$15,'Input Parameters'!$F$15)</f>
        <v>219.46616269673012</v>
      </c>
      <c r="D2603" s="10">
        <f t="shared" ca="1" si="374"/>
        <v>0.33696342626397791</v>
      </c>
      <c r="E2603" s="62">
        <f ca="1">IF(_xlfn.NORM.INV(D2603,'Input Parameters'!$E$17,'Input Parameters'!$F$17)&lt;3500,3500,IF(_xlfn.NORM.INV(D2603,'Input Parameters'!$E$17,'Input Parameters'!$F$17)&gt;5500,5500,_xlfn.NORM.INV(D2603,'Input Parameters'!$E$17,'Input Parameters'!$F$17)))</f>
        <v>4505.4646542225928</v>
      </c>
      <c r="F2603" s="10">
        <f t="shared" ca="1" si="375"/>
        <v>0.35645834267292864</v>
      </c>
      <c r="G2603" s="64">
        <f ca="1">_xlfn.NORM.INV(F2603,'Input Parameters'!$E$20,'Input Parameters'!$F$20)</f>
        <v>280.18479042567361</v>
      </c>
      <c r="H2603" s="57">
        <f ca="1">EXP(E2603*(1/'Input Parameters'!$E$23-1/G2603))</f>
        <v>0.49681924876649813</v>
      </c>
      <c r="I2603" s="10">
        <f t="shared" ca="1" si="376"/>
        <v>0.99323822445912058</v>
      </c>
      <c r="J2603" s="30">
        <f ca="1">_xlfn.BETA.INV(I2603,'Input Parameters'!$L$26,'Input Parameters'!$M$26,'Input Parameters'!$J$26,'Input Parameters'!$K$26)</f>
        <v>0.93897306438243833</v>
      </c>
      <c r="K2603" s="168">
        <f ca="1">('Input Parameters'!$E$27/'Input Parameters'!$E$38)^$J2603</f>
        <v>1.1882470826718608E-3</v>
      </c>
      <c r="L2603" s="69">
        <f ca="1">$H2603*$C2603*'Input Parameters'!$E$25*K2603</f>
        <v>0.12956053739042417</v>
      </c>
      <c r="M2603" s="24">
        <f t="shared" ca="1" si="377"/>
        <v>0.11209656411052826</v>
      </c>
      <c r="N2603" s="15">
        <f ca="1">_xlfn.NORM.INV(M2603,'Input Parameters'!$E$29,'Input Parameters'!$F$29)</f>
        <v>9.987845463808015E-2</v>
      </c>
      <c r="O2603" s="8">
        <f t="shared" ca="1" si="378"/>
        <v>0.16773540215868132</v>
      </c>
      <c r="P2603" s="30">
        <f ca="1">_xlfn.LOGNORM.INV(O2603,'Input Parameters'!$H$30,'Input Parameters'!$I$30)</f>
        <v>1.7024453386822078</v>
      </c>
      <c r="Q2603" s="10">
        <f t="shared" ca="1" si="379"/>
        <v>0.84216635041280086</v>
      </c>
      <c r="R2603" s="30">
        <f>IF('Input Parameters'!$E$32=0,0,_xlfn.BETA.INV(Q2603,'Input Parameters'!$L$32,'Input Parameters'!$M$32,'Input Parameters'!$J$32,'Input Parameters'!$K$32))</f>
        <v>0</v>
      </c>
      <c r="S2603" s="10">
        <f t="shared" ca="1" si="380"/>
        <v>0.83788043629239317</v>
      </c>
      <c r="T2603" s="26">
        <f ca="1">_xlfn.LOGNORM.INV(S2603,'Input Parameters'!$H$34,'Input Parameters'!$I$34)</f>
        <v>56.99080566991811</v>
      </c>
      <c r="U2603" s="10">
        <f t="shared" ca="1" si="381"/>
        <v>0.75960087675933574</v>
      </c>
      <c r="V2603" s="30">
        <f ca="1">_xlfn.BETA.INV(U2603,'Input Parameters'!$L$36,'Input Parameters'!$M$36,'Input Parameters'!$J$36,'Input Parameters'!$K$36)</f>
        <v>0.70012200633921862</v>
      </c>
      <c r="W2603" s="2">
        <f ca="1">N2603+(P2603-N2603)*(1-ERF((T2603-R2603)/(2*SQRT(L2603*'Input Parameters'!$E$38))))</f>
        <v>9.987845463808015E-2</v>
      </c>
      <c r="X2603">
        <f t="shared" ca="1" si="382"/>
        <v>1</v>
      </c>
      <c r="Y2603" s="7"/>
    </row>
    <row r="2604" spans="1:25" ht="15" customHeight="1" x14ac:dyDescent="0.25">
      <c r="A2604" s="139">
        <v>2597</v>
      </c>
      <c r="B2604" s="10">
        <f t="shared" ca="1" si="373"/>
        <v>2.6714344654179101E-2</v>
      </c>
      <c r="C2604" s="60">
        <f ca="1">_xlfn.NORM.INV(B2604,'Input Parameters'!$E$15,'Input Parameters'!$F$15)</f>
        <v>166.29583398702823</v>
      </c>
      <c r="D2604" s="10">
        <f t="shared" ca="1" si="374"/>
        <v>0.78196574314813205</v>
      </c>
      <c r="E2604" s="62">
        <f ca="1">IF(_xlfn.NORM.INV(D2604,'Input Parameters'!$E$17,'Input Parameters'!$F$17)&lt;3500,3500,IF(_xlfn.NORM.INV(D2604,'Input Parameters'!$E$17,'Input Parameters'!$F$17)&gt;5500,5500,_xlfn.NORM.INV(D2604,'Input Parameters'!$E$17,'Input Parameters'!$F$17)))</f>
        <v>5345.1944850063874</v>
      </c>
      <c r="F2604" s="10">
        <f t="shared" ca="1" si="375"/>
        <v>0.70981756504181615</v>
      </c>
      <c r="G2604" s="64">
        <f ca="1">_xlfn.NORM.INV(F2604,'Input Parameters'!$E$20,'Input Parameters'!$F$20)</f>
        <v>286.35410730390817</v>
      </c>
      <c r="H2604" s="57">
        <f ca="1">EXP(E2604*(1/'Input Parameters'!$E$23-1/G2604))</f>
        <v>0.65777180415142211</v>
      </c>
      <c r="I2604" s="10">
        <f t="shared" ca="1" si="376"/>
        <v>0.6542277561615083</v>
      </c>
      <c r="J2604" s="30">
        <f ca="1">_xlfn.BETA.INV(I2604,'Input Parameters'!$L$26,'Input Parameters'!$M$26,'Input Parameters'!$J$26,'Input Parameters'!$K$26)</f>
        <v>0.7229683235995048</v>
      </c>
      <c r="K2604" s="168">
        <f ca="1">('Input Parameters'!$E$27/'Input Parameters'!$E$38)^$J2604</f>
        <v>5.5950726055097634E-3</v>
      </c>
      <c r="L2604" s="69">
        <f ca="1">$H2604*$C2604*'Input Parameters'!$E$25*K2604</f>
        <v>0.61201539854823384</v>
      </c>
      <c r="M2604" s="24">
        <f t="shared" ca="1" si="377"/>
        <v>1.0622619883123741E-2</v>
      </c>
      <c r="N2604" s="15">
        <f ca="1">_xlfn.NORM.INV(M2604,'Input Parameters'!$E$29,'Input Parameters'!$F$29)</f>
        <v>9.9769640234771084E-2</v>
      </c>
      <c r="O2604" s="8">
        <f t="shared" ca="1" si="378"/>
        <v>0.31538841483613733</v>
      </c>
      <c r="P2604" s="30">
        <f ca="1">_xlfn.LOGNORM.INV(O2604,'Input Parameters'!$H$30,'Input Parameters'!$I$30)</f>
        <v>2.138272791600901</v>
      </c>
      <c r="Q2604" s="10">
        <f t="shared" ca="1" si="379"/>
        <v>0.51467882475599502</v>
      </c>
      <c r="R2604" s="30">
        <f>IF('Input Parameters'!$E$32=0,0,_xlfn.BETA.INV(Q2604,'Input Parameters'!$L$32,'Input Parameters'!$M$32,'Input Parameters'!$J$32,'Input Parameters'!$K$32))</f>
        <v>0</v>
      </c>
      <c r="S2604" s="10">
        <f t="shared" ca="1" si="380"/>
        <v>1.4220335984227672E-2</v>
      </c>
      <c r="T2604" s="26">
        <f ca="1">_xlfn.LOGNORM.INV(S2604,'Input Parameters'!$H$34,'Input Parameters'!$I$34)</f>
        <v>38.371346161581144</v>
      </c>
      <c r="U2604" s="10">
        <f t="shared" ca="1" si="381"/>
        <v>0.70613335504858332</v>
      </c>
      <c r="V2604" s="30">
        <f ca="1">_xlfn.BETA.INV(U2604,'Input Parameters'!$L$36,'Input Parameters'!$M$36,'Input Parameters'!$J$36,'Input Parameters'!$K$36)</f>
        <v>0.67258937789599882</v>
      </c>
      <c r="W2604" s="2">
        <f ca="1">N2604+(P2604-N2604)*(1-ERF((T2604-R2604)/(2*SQRT(L2604*'Input Parameters'!$E$38))))</f>
        <v>0.10083751501897543</v>
      </c>
      <c r="X2604">
        <f t="shared" ca="1" si="382"/>
        <v>1</v>
      </c>
      <c r="Y2604" s="7"/>
    </row>
    <row r="2605" spans="1:25" ht="15" customHeight="1" x14ac:dyDescent="0.25">
      <c r="A2605" s="139">
        <v>2598</v>
      </c>
      <c r="B2605" s="10">
        <f t="shared" ca="1" si="373"/>
        <v>0.67105133695276153</v>
      </c>
      <c r="C2605" s="60">
        <f ca="1">_xlfn.NORM.INV(B2605,'Input Parameters'!$E$15,'Input Parameters'!$F$15)</f>
        <v>294.96503494970722</v>
      </c>
      <c r="D2605" s="10">
        <f t="shared" ca="1" si="374"/>
        <v>0.98328134505568876</v>
      </c>
      <c r="E2605" s="62">
        <f ca="1">IF(_xlfn.NORM.INV(D2605,'Input Parameters'!$E$17,'Input Parameters'!$F$17)&lt;3500,3500,IF(_xlfn.NORM.INV(D2605,'Input Parameters'!$E$17,'Input Parameters'!$F$17)&gt;5500,5500,_xlfn.NORM.INV(D2605,'Input Parameters'!$E$17,'Input Parameters'!$F$17)))</f>
        <v>5500</v>
      </c>
      <c r="F2605" s="10">
        <f t="shared" ca="1" si="375"/>
        <v>0.85490976533890806</v>
      </c>
      <c r="G2605" s="64">
        <f ca="1">_xlfn.NORM.INV(F2605,'Input Parameters'!$E$20,'Input Parameters'!$F$20)</f>
        <v>289.73676286071958</v>
      </c>
      <c r="H2605" s="57">
        <f ca="1">EXP(E2605*(1/'Input Parameters'!$E$23-1/G2605))</f>
        <v>0.81319124220690586</v>
      </c>
      <c r="I2605" s="10">
        <f t="shared" ca="1" si="376"/>
        <v>0.88824190141384418</v>
      </c>
      <c r="J2605" s="30">
        <f ca="1">_xlfn.BETA.INV(I2605,'Input Parameters'!$L$26,'Input Parameters'!$M$26,'Input Parameters'!$J$26,'Input Parameters'!$K$26)</f>
        <v>0.83174688241075223</v>
      </c>
      <c r="K2605" s="168">
        <f ca="1">('Input Parameters'!$E$27/'Input Parameters'!$E$38)^$J2605</f>
        <v>2.5641194670194571E-3</v>
      </c>
      <c r="L2605" s="69">
        <f ca="1">$H2605*$C2605*'Input Parameters'!$E$25*K2605</f>
        <v>0.61503734458498271</v>
      </c>
      <c r="M2605" s="24">
        <f t="shared" ca="1" si="377"/>
        <v>0.85277385573395148</v>
      </c>
      <c r="N2605" s="15">
        <f ca="1">_xlfn.NORM.INV(M2605,'Input Parameters'!$E$29,'Input Parameters'!$F$29)</f>
        <v>0.10010484044839633</v>
      </c>
      <c r="O2605" s="8">
        <f t="shared" ca="1" si="378"/>
        <v>0.20277477730816096</v>
      </c>
      <c r="P2605" s="30">
        <f ca="1">_xlfn.LOGNORM.INV(O2605,'Input Parameters'!$H$30,'Input Parameters'!$I$30)</f>
        <v>1.8114677180189831</v>
      </c>
      <c r="Q2605" s="10">
        <f t="shared" ca="1" si="379"/>
        <v>0.88504783932704101</v>
      </c>
      <c r="R2605" s="30">
        <f>IF('Input Parameters'!$E$32=0,0,_xlfn.BETA.INV(Q2605,'Input Parameters'!$L$32,'Input Parameters'!$M$32,'Input Parameters'!$J$32,'Input Parameters'!$K$32))</f>
        <v>0</v>
      </c>
      <c r="S2605" s="10">
        <f t="shared" ca="1" si="380"/>
        <v>0.13410428503343907</v>
      </c>
      <c r="T2605" s="26">
        <f ca="1">_xlfn.LOGNORM.INV(S2605,'Input Parameters'!$H$34,'Input Parameters'!$I$34)</f>
        <v>43.916085965507889</v>
      </c>
      <c r="U2605" s="10">
        <f t="shared" ca="1" si="381"/>
        <v>0.61579051974629206</v>
      </c>
      <c r="V2605" s="30">
        <f ca="1">_xlfn.BETA.INV(U2605,'Input Parameters'!$L$36,'Input Parameters'!$M$36,'Input Parameters'!$J$36,'Input Parameters'!$K$36)</f>
        <v>0.63199140937608378</v>
      </c>
      <c r="W2605" s="2">
        <f ca="1">N2605+(P2605-N2605)*(1-ERF((T2605-R2605)/(2*SQRT(L2605*'Input Parameters'!$E$38))))</f>
        <v>0.10023328948664839</v>
      </c>
      <c r="X2605">
        <f t="shared" ca="1" si="382"/>
        <v>1</v>
      </c>
      <c r="Y2605" s="7"/>
    </row>
    <row r="2606" spans="1:25" ht="15" customHeight="1" x14ac:dyDescent="0.25">
      <c r="A2606" s="139">
        <v>2599</v>
      </c>
      <c r="B2606" s="10">
        <f t="shared" ca="1" si="373"/>
        <v>0.61260641241581337</v>
      </c>
      <c r="C2606" s="60">
        <f ca="1">_xlfn.NORM.INV(B2606,'Input Parameters'!$E$15,'Input Parameters'!$F$15)</f>
        <v>286.47295902822628</v>
      </c>
      <c r="D2606" s="10">
        <f t="shared" ca="1" si="374"/>
        <v>0.29462111734895047</v>
      </c>
      <c r="E2606" s="62">
        <f ca="1">IF(_xlfn.NORM.INV(D2606,'Input Parameters'!$E$17,'Input Parameters'!$F$17)&lt;3500,3500,IF(_xlfn.NORM.INV(D2606,'Input Parameters'!$E$17,'Input Parameters'!$F$17)&gt;5500,5500,_xlfn.NORM.INV(D2606,'Input Parameters'!$E$17,'Input Parameters'!$F$17)))</f>
        <v>4422.0458807638961</v>
      </c>
      <c r="F2606" s="10">
        <f t="shared" ca="1" si="375"/>
        <v>0.59651982648610069</v>
      </c>
      <c r="G2606" s="64">
        <f ca="1">_xlfn.NORM.INV(F2606,'Input Parameters'!$E$20,'Input Parameters'!$F$20)</f>
        <v>284.28713994190218</v>
      </c>
      <c r="H2606" s="57">
        <f ca="1">EXP(E2606*(1/'Input Parameters'!$E$23-1/G2606))</f>
        <v>0.63202303382132308</v>
      </c>
      <c r="I2606" s="10">
        <f t="shared" ca="1" si="376"/>
        <v>0.21069349521746061</v>
      </c>
      <c r="J2606" s="30">
        <f ca="1">_xlfn.BETA.INV(I2606,'Input Parameters'!$L$26,'Input Parameters'!$M$26,'Input Parameters'!$J$26,'Input Parameters'!$K$26)</f>
        <v>0.52633946870625992</v>
      </c>
      <c r="K2606" s="168">
        <f ca="1">('Input Parameters'!$E$27/'Input Parameters'!$E$38)^$J2606</f>
        <v>2.2926874144343336E-2</v>
      </c>
      <c r="L2606" s="69">
        <f ca="1">$H2606*$C2606*'Input Parameters'!$E$25*K2606</f>
        <v>4.1510827142294353</v>
      </c>
      <c r="M2606" s="24">
        <f t="shared" ca="1" si="377"/>
        <v>0.70095346688915861</v>
      </c>
      <c r="N2606" s="15">
        <f ca="1">_xlfn.NORM.INV(M2606,'Input Parameters'!$E$29,'Input Parameters'!$F$29)</f>
        <v>0.10005271447594122</v>
      </c>
      <c r="O2606" s="8">
        <f t="shared" ca="1" si="378"/>
        <v>0.79737286389059947</v>
      </c>
      <c r="P2606" s="30">
        <f ca="1">_xlfn.LOGNORM.INV(O2606,'Input Parameters'!$H$30,'Input Parameters'!$I$30)</f>
        <v>3.9756598561334742</v>
      </c>
      <c r="Q2606" s="10">
        <f t="shared" ca="1" si="379"/>
        <v>0.35397888969747182</v>
      </c>
      <c r="R2606" s="30">
        <f>IF('Input Parameters'!$E$32=0,0,_xlfn.BETA.INV(Q2606,'Input Parameters'!$L$32,'Input Parameters'!$M$32,'Input Parameters'!$J$32,'Input Parameters'!$K$32))</f>
        <v>0</v>
      </c>
      <c r="S2606" s="10">
        <f t="shared" ca="1" si="380"/>
        <v>0.45947301462644485</v>
      </c>
      <c r="T2606" s="26">
        <f ca="1">_xlfn.LOGNORM.INV(S2606,'Input Parameters'!$H$34,'Input Parameters'!$I$34)</f>
        <v>49.773034065411366</v>
      </c>
      <c r="U2606" s="10">
        <f t="shared" ca="1" si="381"/>
        <v>0.92099410557744599</v>
      </c>
      <c r="V2606" s="30">
        <f ca="1">_xlfn.BETA.INV(U2606,'Input Parameters'!$L$36,'Input Parameters'!$M$36,'Input Parameters'!$J$36,'Input Parameters'!$K$36)</f>
        <v>0.82600208355784788</v>
      </c>
      <c r="W2606" s="2">
        <f ca="1">N2606+(P2606-N2606)*(1-ERF((T2606-R2606)/(2*SQRT(L2606*'Input Parameters'!$E$38))))</f>
        <v>0.42595995412871873</v>
      </c>
      <c r="X2606">
        <f t="shared" ca="1" si="382"/>
        <v>1</v>
      </c>
      <c r="Y2606" s="7"/>
    </row>
    <row r="2607" spans="1:25" ht="15" customHeight="1" x14ac:dyDescent="0.25">
      <c r="A2607" s="139">
        <v>2600</v>
      </c>
      <c r="B2607" s="10">
        <f t="shared" ca="1" si="373"/>
        <v>0.22188280354553025</v>
      </c>
      <c r="C2607" s="60">
        <f ca="1">_xlfn.NORM.INV(B2607,'Input Parameters'!$E$15,'Input Parameters'!$F$15)</f>
        <v>229.46315830997062</v>
      </c>
      <c r="D2607" s="10">
        <f t="shared" ca="1" si="374"/>
        <v>0.61340897277120809</v>
      </c>
      <c r="E2607" s="62">
        <f ca="1">IF(_xlfn.NORM.INV(D2607,'Input Parameters'!$E$17,'Input Parameters'!$F$17)&lt;3500,3500,IF(_xlfn.NORM.INV(D2607,'Input Parameters'!$E$17,'Input Parameters'!$F$17)&gt;5500,5500,_xlfn.NORM.INV(D2607,'Input Parameters'!$E$17,'Input Parameters'!$F$17)))</f>
        <v>5001.7506032892306</v>
      </c>
      <c r="F2607" s="10">
        <f t="shared" ca="1" si="375"/>
        <v>0.67743944735786754</v>
      </c>
      <c r="G2607" s="64">
        <f ca="1">_xlfn.NORM.INV(F2607,'Input Parameters'!$E$20,'Input Parameters'!$F$20)</f>
        <v>285.73568860257774</v>
      </c>
      <c r="H2607" s="57">
        <f ca="1">EXP(E2607*(1/'Input Parameters'!$E$23-1/G2607))</f>
        <v>0.65064845516792025</v>
      </c>
      <c r="I2607" s="10">
        <f t="shared" ca="1" si="376"/>
        <v>0.14537666426750051</v>
      </c>
      <c r="J2607" s="30">
        <f ca="1">_xlfn.BETA.INV(I2607,'Input Parameters'!$L$26,'Input Parameters'!$M$26,'Input Parameters'!$J$26,'Input Parameters'!$K$26)</f>
        <v>0.482975485542528</v>
      </c>
      <c r="K2607" s="168">
        <f ca="1">('Input Parameters'!$E$27/'Input Parameters'!$E$38)^$J2607</f>
        <v>3.1291942845488634E-2</v>
      </c>
      <c r="L2607" s="69">
        <f ca="1">$H2607*$C2607*'Input Parameters'!$E$25*K2607</f>
        <v>4.6718823565283412</v>
      </c>
      <c r="M2607" s="24">
        <f t="shared" ca="1" si="377"/>
        <v>8.6143908114954648E-2</v>
      </c>
      <c r="N2607" s="15">
        <f ca="1">_xlfn.NORM.INV(M2607,'Input Parameters'!$E$29,'Input Parameters'!$F$29)</f>
        <v>9.9863511060599819E-2</v>
      </c>
      <c r="O2607" s="8">
        <f t="shared" ca="1" si="378"/>
        <v>0.9691290701749895</v>
      </c>
      <c r="P2607" s="30">
        <f ca="1">_xlfn.LOGNORM.INV(O2607,'Input Parameters'!$H$30,'Input Parameters'!$I$30)</f>
        <v>6.4851582269809906</v>
      </c>
      <c r="Q2607" s="10">
        <f t="shared" ca="1" si="379"/>
        <v>1.9254425685635956E-2</v>
      </c>
      <c r="R2607" s="30">
        <f>IF('Input Parameters'!$E$32=0,0,_xlfn.BETA.INV(Q2607,'Input Parameters'!$L$32,'Input Parameters'!$M$32,'Input Parameters'!$J$32,'Input Parameters'!$K$32))</f>
        <v>0</v>
      </c>
      <c r="S2607" s="10">
        <f t="shared" ca="1" si="380"/>
        <v>0.82517107292798675</v>
      </c>
      <c r="T2607" s="26">
        <f ca="1">_xlfn.LOGNORM.INV(S2607,'Input Parameters'!$H$34,'Input Parameters'!$I$34)</f>
        <v>56.63335163287546</v>
      </c>
      <c r="U2607" s="10">
        <f t="shared" ca="1" si="381"/>
        <v>0.46682210355650444</v>
      </c>
      <c r="V2607" s="30">
        <f ca="1">_xlfn.BETA.INV(U2607,'Input Parameters'!$L$36,'Input Parameters'!$M$36,'Input Parameters'!$J$36,'Input Parameters'!$K$36)</f>
        <v>0.5733060831934379</v>
      </c>
      <c r="W2607" s="2">
        <f ca="1">N2607+(P2607-N2607)*(1-ERF((T2607-R2607)/(2*SQRT(L2607*'Input Parameters'!$E$38))))</f>
        <v>0.50802155618031475</v>
      </c>
      <c r="X2607">
        <f t="shared" ca="1" si="382"/>
        <v>1</v>
      </c>
      <c r="Y2607" s="7"/>
    </row>
    <row r="2608" spans="1:25" ht="15" customHeight="1" x14ac:dyDescent="0.25">
      <c r="A2608" s="139">
        <v>2601</v>
      </c>
      <c r="B2608" s="10">
        <f t="shared" ca="1" si="373"/>
        <v>0.66101581835622614</v>
      </c>
      <c r="C2608" s="60">
        <f ca="1">_xlfn.NORM.INV(B2608,'Input Parameters'!$E$15,'Input Parameters'!$F$15)</f>
        <v>293.47032530015161</v>
      </c>
      <c r="D2608" s="10">
        <f t="shared" ca="1" si="374"/>
        <v>6.8464237647000381E-2</v>
      </c>
      <c r="E2608" s="62">
        <f ca="1">IF(_xlfn.NORM.INV(D2608,'Input Parameters'!$E$17,'Input Parameters'!$F$17)&lt;3500,3500,IF(_xlfn.NORM.INV(D2608,'Input Parameters'!$E$17,'Input Parameters'!$F$17)&gt;5500,5500,_xlfn.NORM.INV(D2608,'Input Parameters'!$E$17,'Input Parameters'!$F$17)))</f>
        <v>3758.8711225613547</v>
      </c>
      <c r="F2608" s="10">
        <f t="shared" ca="1" si="375"/>
        <v>0.1343455315908193</v>
      </c>
      <c r="G2608" s="64">
        <f ca="1">_xlfn.NORM.INV(F2608,'Input Parameters'!$E$20,'Input Parameters'!$F$20)</f>
        <v>275.23925113082834</v>
      </c>
      <c r="H2608" s="57">
        <f ca="1">EXP(E2608*(1/'Input Parameters'!$E$23-1/G2608))</f>
        <v>0.43838131926708929</v>
      </c>
      <c r="I2608" s="10">
        <f t="shared" ca="1" si="376"/>
        <v>0.39063433849394669</v>
      </c>
      <c r="J2608" s="30">
        <f ca="1">_xlfn.BETA.INV(I2608,'Input Parameters'!$L$26,'Input Parameters'!$M$26,'Input Parameters'!$J$26,'Input Parameters'!$K$26)</f>
        <v>0.61585365205245635</v>
      </c>
      <c r="K2608" s="168">
        <f ca="1">('Input Parameters'!$E$27/'Input Parameters'!$E$38)^$J2608</f>
        <v>1.206395887337817E-2</v>
      </c>
      <c r="L2608" s="69">
        <f ca="1">$H2608*$C2608*'Input Parameters'!$E$25*K2608</f>
        <v>1.5520513315672173</v>
      </c>
      <c r="M2608" s="24">
        <f t="shared" ca="1" si="377"/>
        <v>0.54763060890579707</v>
      </c>
      <c r="N2608" s="15">
        <f ca="1">_xlfn.NORM.INV(M2608,'Input Parameters'!$E$29,'Input Parameters'!$F$29)</f>
        <v>0.10001196773011163</v>
      </c>
      <c r="O2608" s="8">
        <f t="shared" ca="1" si="378"/>
        <v>0.99521875528378778</v>
      </c>
      <c r="P2608" s="30">
        <f ca="1">_xlfn.LOGNORM.INV(O2608,'Input Parameters'!$H$30,'Input Parameters'!$I$30)</f>
        <v>9.1257705625305636</v>
      </c>
      <c r="Q2608" s="10">
        <f t="shared" ca="1" si="379"/>
        <v>0.62233244318930292</v>
      </c>
      <c r="R2608" s="30">
        <f>IF('Input Parameters'!$E$32=0,0,_xlfn.BETA.INV(Q2608,'Input Parameters'!$L$32,'Input Parameters'!$M$32,'Input Parameters'!$J$32,'Input Parameters'!$K$32))</f>
        <v>0</v>
      </c>
      <c r="S2608" s="10">
        <f t="shared" ca="1" si="380"/>
        <v>0.58509604863187026</v>
      </c>
      <c r="T2608" s="26">
        <f ca="1">_xlfn.LOGNORM.INV(S2608,'Input Parameters'!$H$34,'Input Parameters'!$I$34)</f>
        <v>51.77506582281034</v>
      </c>
      <c r="U2608" s="10">
        <f t="shared" ca="1" si="381"/>
        <v>0.21103455688187034</v>
      </c>
      <c r="V2608" s="30">
        <f ca="1">_xlfn.BETA.INV(U2608,'Input Parameters'!$L$36,'Input Parameters'!$M$36,'Input Parameters'!$J$36,'Input Parameters'!$K$36)</f>
        <v>0.47360887206410707</v>
      </c>
      <c r="W2608" s="2">
        <f ca="1">N2608+(P2608-N2608)*(1-ERF((T2608-R2608)/(2*SQRT(L2608*'Input Parameters'!$E$38))))</f>
        <v>0.12976184869909516</v>
      </c>
      <c r="X2608">
        <f t="shared" ca="1" si="382"/>
        <v>1</v>
      </c>
      <c r="Y2608" s="7"/>
    </row>
    <row r="2609" spans="1:25" ht="15" customHeight="1" x14ac:dyDescent="0.25">
      <c r="A2609" s="139">
        <v>2602</v>
      </c>
      <c r="B2609" s="10">
        <f t="shared" ca="1" si="373"/>
        <v>0.77405393698433678</v>
      </c>
      <c r="C2609" s="60">
        <f ca="1">_xlfn.NORM.INV(B2609,'Input Parameters'!$E$15,'Input Parameters'!$F$15)</f>
        <v>311.734990766539</v>
      </c>
      <c r="D2609" s="10">
        <f t="shared" ca="1" si="374"/>
        <v>0.54992940259279577</v>
      </c>
      <c r="E2609" s="62">
        <f ca="1">IF(_xlfn.NORM.INV(D2609,'Input Parameters'!$E$17,'Input Parameters'!$F$17)&lt;3500,3500,IF(_xlfn.NORM.INV(D2609,'Input Parameters'!$E$17,'Input Parameters'!$F$17)&gt;5500,5500,_xlfn.NORM.INV(D2609,'Input Parameters'!$E$17,'Input Parameters'!$F$17)))</f>
        <v>4887.8380892806135</v>
      </c>
      <c r="F2609" s="10">
        <f t="shared" ca="1" si="375"/>
        <v>0.34059475176396736</v>
      </c>
      <c r="G2609" s="64">
        <f ca="1">_xlfn.NORM.INV(F2609,'Input Parameters'!$E$20,'Input Parameters'!$F$20)</f>
        <v>279.89736873828423</v>
      </c>
      <c r="H2609" s="57">
        <f ca="1">EXP(E2609*(1/'Input Parameters'!$E$23-1/G2609))</f>
        <v>0.45987010208992601</v>
      </c>
      <c r="I2609" s="10">
        <f t="shared" ca="1" si="376"/>
        <v>0.81933919440381509</v>
      </c>
      <c r="J2609" s="30">
        <f ca="1">_xlfn.BETA.INV(I2609,'Input Parameters'!$L$26,'Input Parameters'!$M$26,'Input Parameters'!$J$26,'Input Parameters'!$K$26)</f>
        <v>0.7947181262096692</v>
      </c>
      <c r="K2609" s="168">
        <f ca="1">('Input Parameters'!$E$27/'Input Parameters'!$E$38)^$J2609</f>
        <v>3.3441858802672258E-3</v>
      </c>
      <c r="L2609" s="69">
        <f ca="1">$H2609*$C2609*'Input Parameters'!$E$25*K2609</f>
        <v>0.479414468533716</v>
      </c>
      <c r="M2609" s="24">
        <f t="shared" ca="1" si="377"/>
        <v>0.16542616614101813</v>
      </c>
      <c r="N2609" s="15">
        <f ca="1">_xlfn.NORM.INV(M2609,'Input Parameters'!$E$29,'Input Parameters'!$F$29)</f>
        <v>9.9902760148872491E-2</v>
      </c>
      <c r="O2609" s="8">
        <f t="shared" ca="1" si="378"/>
        <v>0.88656233730571921</v>
      </c>
      <c r="P2609" s="30">
        <f ca="1">_xlfn.LOGNORM.INV(O2609,'Input Parameters'!$H$30,'Input Parameters'!$I$30)</f>
        <v>4.748779515800015</v>
      </c>
      <c r="Q2609" s="10">
        <f t="shared" ca="1" si="379"/>
        <v>0.60081195640877227</v>
      </c>
      <c r="R2609" s="30">
        <f>IF('Input Parameters'!$E$32=0,0,_xlfn.BETA.INV(Q2609,'Input Parameters'!$L$32,'Input Parameters'!$M$32,'Input Parameters'!$J$32,'Input Parameters'!$K$32))</f>
        <v>0</v>
      </c>
      <c r="S2609" s="10">
        <f t="shared" ca="1" si="380"/>
        <v>0.41268262854997773</v>
      </c>
      <c r="T2609" s="26">
        <f ca="1">_xlfn.LOGNORM.INV(S2609,'Input Parameters'!$H$34,'Input Parameters'!$I$34)</f>
        <v>49.041647924217891</v>
      </c>
      <c r="U2609" s="10">
        <f t="shared" ca="1" si="381"/>
        <v>0.89149663971654225</v>
      </c>
      <c r="V2609" s="30">
        <f ca="1">_xlfn.BETA.INV(U2609,'Input Parameters'!$L$36,'Input Parameters'!$M$36,'Input Parameters'!$J$36,'Input Parameters'!$K$36)</f>
        <v>0.79357405387671798</v>
      </c>
      <c r="W2609" s="2">
        <f ca="1">N2609+(P2609-N2609)*(1-ERF((T2609-R2609)/(2*SQRT(L2609*'Input Parameters'!$E$38))))</f>
        <v>9.9905312346653743E-2</v>
      </c>
      <c r="X2609">
        <f t="shared" ca="1" si="382"/>
        <v>1</v>
      </c>
      <c r="Y2609" s="7"/>
    </row>
    <row r="2610" spans="1:25" ht="15" customHeight="1" x14ac:dyDescent="0.25">
      <c r="A2610" s="139">
        <v>2603</v>
      </c>
      <c r="B2610" s="10">
        <f t="shared" ca="1" si="373"/>
        <v>0.47238940577781019</v>
      </c>
      <c r="C2610" s="60">
        <f ca="1">_xlfn.NORM.INV(B2610,'Input Parameters'!$E$15,'Input Parameters'!$F$15)</f>
        <v>267.21350001148414</v>
      </c>
      <c r="D2610" s="10">
        <f t="shared" ca="1" si="374"/>
        <v>0.56957765179516162</v>
      </c>
      <c r="E2610" s="62">
        <f ca="1">IF(_xlfn.NORM.INV(D2610,'Input Parameters'!$E$17,'Input Parameters'!$F$17)&lt;3500,3500,IF(_xlfn.NORM.INV(D2610,'Input Parameters'!$E$17,'Input Parameters'!$F$17)&gt;5500,5500,_xlfn.NORM.INV(D2610,'Input Parameters'!$E$17,'Input Parameters'!$F$17)))</f>
        <v>4922.7093009616383</v>
      </c>
      <c r="F2610" s="10">
        <f t="shared" ca="1" si="375"/>
        <v>0.53911719791598045</v>
      </c>
      <c r="G2610" s="64">
        <f ca="1">_xlfn.NORM.INV(F2610,'Input Parameters'!$E$20,'Input Parameters'!$F$20)</f>
        <v>283.30800647545607</v>
      </c>
      <c r="H2610" s="57">
        <f ca="1">EXP(E2610*(1/'Input Parameters'!$E$23-1/G2610))</f>
        <v>0.56517303310914202</v>
      </c>
      <c r="I2610" s="10">
        <f t="shared" ca="1" si="376"/>
        <v>0.63134773442864633</v>
      </c>
      <c r="J2610" s="30">
        <f ca="1">_xlfn.BETA.INV(I2610,'Input Parameters'!$L$26,'Input Parameters'!$M$26,'Input Parameters'!$J$26,'Input Parameters'!$K$26)</f>
        <v>0.7137730161281588</v>
      </c>
      <c r="K2610" s="168">
        <f ca="1">('Input Parameters'!$E$27/'Input Parameters'!$E$38)^$J2610</f>
        <v>5.976555971027568E-3</v>
      </c>
      <c r="L2610" s="69">
        <f ca="1">$H2610*$C2610*'Input Parameters'!$E$25*K2610</f>
        <v>0.90259062477333474</v>
      </c>
      <c r="M2610" s="24">
        <f t="shared" ca="1" si="377"/>
        <v>0.57171230862623479</v>
      </c>
      <c r="N2610" s="15">
        <f ca="1">_xlfn.NORM.INV(M2610,'Input Parameters'!$E$29,'Input Parameters'!$F$29)</f>
        <v>0.10001807352578361</v>
      </c>
      <c r="O2610" s="8">
        <f t="shared" ca="1" si="378"/>
        <v>0.95813119091736487</v>
      </c>
      <c r="P2610" s="30">
        <f ca="1">_xlfn.LOGNORM.INV(O2610,'Input Parameters'!$H$30,'Input Parameters'!$I$30)</f>
        <v>6.0737457658903891</v>
      </c>
      <c r="Q2610" s="10">
        <f t="shared" ca="1" si="379"/>
        <v>0.77726574830990547</v>
      </c>
      <c r="R2610" s="30">
        <f>IF('Input Parameters'!$E$32=0,0,_xlfn.BETA.INV(Q2610,'Input Parameters'!$L$32,'Input Parameters'!$M$32,'Input Parameters'!$J$32,'Input Parameters'!$K$32))</f>
        <v>0</v>
      </c>
      <c r="S2610" s="10">
        <f t="shared" ca="1" si="380"/>
        <v>0.99296779420464265</v>
      </c>
      <c r="T2610" s="26">
        <f ca="1">_xlfn.LOGNORM.INV(S2610,'Input Parameters'!$H$34,'Input Parameters'!$I$34)</f>
        <v>68.43654940536355</v>
      </c>
      <c r="U2610" s="10">
        <f t="shared" ca="1" si="381"/>
        <v>0.67442725240958357</v>
      </c>
      <c r="V2610" s="30">
        <f ca="1">_xlfn.BETA.INV(U2610,'Input Parameters'!$L$36,'Input Parameters'!$M$36,'Input Parameters'!$J$36,'Input Parameters'!$K$36)</f>
        <v>0.65766267962303571</v>
      </c>
      <c r="W2610" s="2">
        <f ca="1">N2610+(P2610-N2610)*(1-ERF((T2610-R2610)/(2*SQRT(L2610*'Input Parameters'!$E$38))))</f>
        <v>0.10002017188970783</v>
      </c>
      <c r="X2610">
        <f t="shared" ca="1" si="382"/>
        <v>1</v>
      </c>
      <c r="Y2610" s="7"/>
    </row>
    <row r="2611" spans="1:25" ht="15" customHeight="1" x14ac:dyDescent="0.25">
      <c r="A2611" s="139">
        <v>2604</v>
      </c>
      <c r="B2611" s="10">
        <f t="shared" ca="1" si="373"/>
        <v>1.9430266062138268E-2</v>
      </c>
      <c r="C2611" s="60">
        <f ca="1">_xlfn.NORM.INV(B2611,'Input Parameters'!$E$15,'Input Parameters'!$F$15)</f>
        <v>159.02194282608599</v>
      </c>
      <c r="D2611" s="10">
        <f t="shared" ca="1" si="374"/>
        <v>0.68313038250630709</v>
      </c>
      <c r="E2611" s="62">
        <f ca="1">IF(_xlfn.NORM.INV(D2611,'Input Parameters'!$E$17,'Input Parameters'!$F$17)&lt;3500,3500,IF(_xlfn.NORM.INV(D2611,'Input Parameters'!$E$17,'Input Parameters'!$F$17)&gt;5500,5500,_xlfn.NORM.INV(D2611,'Input Parameters'!$E$17,'Input Parameters'!$F$17)))</f>
        <v>5133.5293343420508</v>
      </c>
      <c r="F2611" s="10">
        <f t="shared" ca="1" si="375"/>
        <v>0.8996779702386869</v>
      </c>
      <c r="G2611" s="64">
        <f ca="1">_xlfn.NORM.INV(F2611,'Input Parameters'!$E$20,'Input Parameters'!$F$20)</f>
        <v>291.2241157844187</v>
      </c>
      <c r="H2611" s="57">
        <f ca="1">EXP(E2611*(1/'Input Parameters'!$E$23-1/G2611))</f>
        <v>0.90255946064503878</v>
      </c>
      <c r="I2611" s="10">
        <f t="shared" ca="1" si="376"/>
        <v>0.78865776370907914</v>
      </c>
      <c r="J2611" s="30">
        <f ca="1">_xlfn.BETA.INV(I2611,'Input Parameters'!$L$26,'Input Parameters'!$M$26,'Input Parameters'!$J$26,'Input Parameters'!$K$26)</f>
        <v>0.78018581972948553</v>
      </c>
      <c r="K2611" s="168">
        <f ca="1">('Input Parameters'!$E$27/'Input Parameters'!$E$38)^$J2611</f>
        <v>3.7116030027061482E-3</v>
      </c>
      <c r="L2611" s="69">
        <f ca="1">$H2611*$C2611*'Input Parameters'!$E$25*K2611</f>
        <v>0.53271434947947838</v>
      </c>
      <c r="M2611" s="24">
        <f t="shared" ca="1" si="377"/>
        <v>0.35533343175317689</v>
      </c>
      <c r="N2611" s="15">
        <f ca="1">_xlfn.NORM.INV(M2611,'Input Parameters'!$E$29,'Input Parameters'!$F$29)</f>
        <v>9.9962903938073222E-2</v>
      </c>
      <c r="O2611" s="8">
        <f t="shared" ca="1" si="378"/>
        <v>0.22500785533841261</v>
      </c>
      <c r="P2611" s="30">
        <f ca="1">_xlfn.LOGNORM.INV(O2611,'Input Parameters'!$H$30,'Input Parameters'!$I$30)</f>
        <v>1.8780037660475719</v>
      </c>
      <c r="Q2611" s="10">
        <f t="shared" ca="1" si="379"/>
        <v>0.13356523719645985</v>
      </c>
      <c r="R2611" s="30">
        <f>IF('Input Parameters'!$E$32=0,0,_xlfn.BETA.INV(Q2611,'Input Parameters'!$L$32,'Input Parameters'!$M$32,'Input Parameters'!$J$32,'Input Parameters'!$K$32))</f>
        <v>0</v>
      </c>
      <c r="S2611" s="10">
        <f t="shared" ca="1" si="380"/>
        <v>0.42854360005413006</v>
      </c>
      <c r="T2611" s="26">
        <f ca="1">_xlfn.LOGNORM.INV(S2611,'Input Parameters'!$H$34,'Input Parameters'!$I$34)</f>
        <v>49.289991484310519</v>
      </c>
      <c r="U2611" s="10">
        <f t="shared" ca="1" si="381"/>
        <v>0.39891958123724214</v>
      </c>
      <c r="V2611" s="30">
        <f ca="1">_xlfn.BETA.INV(U2611,'Input Parameters'!$L$36,'Input Parameters'!$M$36,'Input Parameters'!$J$36,'Input Parameters'!$K$36)</f>
        <v>0.54784760699232837</v>
      </c>
      <c r="W2611" s="2">
        <f ca="1">N2611+(P2611-N2611)*(1-ERF((T2611-R2611)/(2*SQRT(L2611*'Input Parameters'!$E$38))))</f>
        <v>9.9966095163675175E-2</v>
      </c>
      <c r="X2611">
        <f t="shared" ca="1" si="382"/>
        <v>1</v>
      </c>
      <c r="Y2611" s="7"/>
    </row>
    <row r="2612" spans="1:25" ht="15" customHeight="1" x14ac:dyDescent="0.25">
      <c r="A2612" s="139">
        <v>2605</v>
      </c>
      <c r="B2612" s="10">
        <f t="shared" ca="1" si="373"/>
        <v>0.55133380230785312</v>
      </c>
      <c r="C2612" s="60">
        <f ca="1">_xlfn.NORM.INV(B2612,'Input Parameters'!$E$15,'Input Parameters'!$F$15)</f>
        <v>277.9598833442663</v>
      </c>
      <c r="D2612" s="10">
        <f t="shared" ca="1" si="374"/>
        <v>5.2745595352149843E-2</v>
      </c>
      <c r="E2612" s="62">
        <f ca="1">IF(_xlfn.NORM.INV(D2612,'Input Parameters'!$E$17,'Input Parameters'!$F$17)&lt;3500,3500,IF(_xlfn.NORM.INV(D2612,'Input Parameters'!$E$17,'Input Parameters'!$F$17)&gt;5500,5500,_xlfn.NORM.INV(D2612,'Input Parameters'!$E$17,'Input Parameters'!$F$17)))</f>
        <v>3666.8428898789007</v>
      </c>
      <c r="F2612" s="10">
        <f t="shared" ca="1" si="375"/>
        <v>0.92361117444782648</v>
      </c>
      <c r="G2612" s="64">
        <f ca="1">_xlfn.NORM.INV(F2612,'Input Parameters'!$E$20,'Input Parameters'!$F$20)</f>
        <v>292.22958480703187</v>
      </c>
      <c r="H2612" s="57">
        <f ca="1">EXP(E2612*(1/'Input Parameters'!$E$23-1/G2612))</f>
        <v>0.97053510840125978</v>
      </c>
      <c r="I2612" s="10">
        <f t="shared" ca="1" si="376"/>
        <v>1.9157456281735152E-2</v>
      </c>
      <c r="J2612" s="30">
        <f ca="1">_xlfn.BETA.INV(I2612,'Input Parameters'!$L$26,'Input Parameters'!$M$26,'Input Parameters'!$J$26,'Input Parameters'!$K$26)</f>
        <v>0.31715793137419773</v>
      </c>
      <c r="K2612" s="168">
        <f ca="1">('Input Parameters'!$E$27/'Input Parameters'!$E$38)^$J2612</f>
        <v>0.10279882290775584</v>
      </c>
      <c r="L2612" s="69">
        <f ca="1">$H2612*$C2612*'Input Parameters'!$E$25*K2612</f>
        <v>27.732020518739226</v>
      </c>
      <c r="M2612" s="24">
        <f t="shared" ca="1" si="377"/>
        <v>0.56943709944823406</v>
      </c>
      <c r="N2612" s="15">
        <f ca="1">_xlfn.NORM.INV(M2612,'Input Parameters'!$E$29,'Input Parameters'!$F$29)</f>
        <v>0.10001749412450615</v>
      </c>
      <c r="O2612" s="8">
        <f t="shared" ca="1" si="378"/>
        <v>0.88483599740024321</v>
      </c>
      <c r="P2612" s="30">
        <f ca="1">_xlfn.LOGNORM.INV(O2612,'Input Parameters'!$H$30,'Input Parameters'!$I$30)</f>
        <v>4.7287834826674136</v>
      </c>
      <c r="Q2612" s="10">
        <f t="shared" ca="1" si="379"/>
        <v>0.96801392419355525</v>
      </c>
      <c r="R2612" s="30">
        <f>IF('Input Parameters'!$E$32=0,0,_xlfn.BETA.INV(Q2612,'Input Parameters'!$L$32,'Input Parameters'!$M$32,'Input Parameters'!$J$32,'Input Parameters'!$K$32))</f>
        <v>0</v>
      </c>
      <c r="S2612" s="10">
        <f t="shared" ca="1" si="380"/>
        <v>0.54248501090416246</v>
      </c>
      <c r="T2612" s="26">
        <f ca="1">_xlfn.LOGNORM.INV(S2612,'Input Parameters'!$H$34,'Input Parameters'!$I$34)</f>
        <v>51.081869396416593</v>
      </c>
      <c r="U2612" s="10">
        <f t="shared" ca="1" si="381"/>
        <v>0.19854587036955285</v>
      </c>
      <c r="V2612" s="30">
        <f ca="1">_xlfn.BETA.INV(U2612,'Input Parameters'!$L$36,'Input Parameters'!$M$36,'Input Parameters'!$J$36,'Input Parameters'!$K$36)</f>
        <v>0.46806553097127823</v>
      </c>
      <c r="W2612" s="2">
        <f ca="1">N2612+(P2612-N2612)*(1-ERF((T2612-R2612)/(2*SQRT(L2612*'Input Parameters'!$E$38))))</f>
        <v>2.3809620323020591</v>
      </c>
      <c r="X2612">
        <f t="shared" ca="1" si="382"/>
        <v>0</v>
      </c>
      <c r="Y2612" s="7"/>
    </row>
    <row r="2613" spans="1:25" ht="15" customHeight="1" x14ac:dyDescent="0.25">
      <c r="A2613" s="139">
        <v>2606</v>
      </c>
      <c r="B2613" s="10">
        <f t="shared" ca="1" si="373"/>
        <v>0.32617965660311288</v>
      </c>
      <c r="C2613" s="60">
        <f ca="1">_xlfn.NORM.INV(B2613,'Input Parameters'!$E$15,'Input Parameters'!$F$15)</f>
        <v>246.55375884774915</v>
      </c>
      <c r="D2613" s="10">
        <f t="shared" ca="1" si="374"/>
        <v>8.8575619845775555E-2</v>
      </c>
      <c r="E2613" s="62">
        <f ca="1">IF(_xlfn.NORM.INV(D2613,'Input Parameters'!$E$17,'Input Parameters'!$F$17)&lt;3500,3500,IF(_xlfn.NORM.INV(D2613,'Input Parameters'!$E$17,'Input Parameters'!$F$17)&gt;5500,5500,_xlfn.NORM.INV(D2613,'Input Parameters'!$E$17,'Input Parameters'!$F$17)))</f>
        <v>3855.2950831549797</v>
      </c>
      <c r="F2613" s="10">
        <f t="shared" ca="1" si="375"/>
        <v>0.37188470715758903</v>
      </c>
      <c r="G2613" s="64">
        <f ca="1">_xlfn.NORM.INV(F2613,'Input Parameters'!$E$20,'Input Parameters'!$F$20)</f>
        <v>280.45999936315553</v>
      </c>
      <c r="H2613" s="57">
        <f ca="1">EXP(E2613*(1/'Input Parameters'!$E$23-1/G2613))</f>
        <v>0.55706132426956789</v>
      </c>
      <c r="I2613" s="10">
        <f t="shared" ca="1" si="376"/>
        <v>0.52902707244306491</v>
      </c>
      <c r="J2613" s="30">
        <f ca="1">_xlfn.BETA.INV(I2613,'Input Parameters'!$L$26,'Input Parameters'!$M$26,'Input Parameters'!$J$26,'Input Parameters'!$K$26)</f>
        <v>0.67304480211339412</v>
      </c>
      <c r="K2613" s="168">
        <f ca="1">('Input Parameters'!$E$27/'Input Parameters'!$E$38)^$J2613</f>
        <v>8.0043802586393566E-3</v>
      </c>
      <c r="L2613" s="69">
        <f ca="1">$H2613*$C2613*'Input Parameters'!$E$25*K2613</f>
        <v>1.0993661163496271</v>
      </c>
      <c r="M2613" s="24">
        <f t="shared" ca="1" si="377"/>
        <v>0.81279288380559167</v>
      </c>
      <c r="N2613" s="15">
        <f ca="1">_xlfn.NORM.INV(M2613,'Input Parameters'!$E$29,'Input Parameters'!$F$29)</f>
        <v>0.10008882352290419</v>
      </c>
      <c r="O2613" s="8">
        <f t="shared" ca="1" si="378"/>
        <v>0.91769519006667344</v>
      </c>
      <c r="P2613" s="30">
        <f ca="1">_xlfn.LOGNORM.INV(O2613,'Input Parameters'!$H$30,'Input Parameters'!$I$30)</f>
        <v>5.1733691145829788</v>
      </c>
      <c r="Q2613" s="10">
        <f t="shared" ca="1" si="379"/>
        <v>2.7880550192365572E-2</v>
      </c>
      <c r="R2613" s="30">
        <f>IF('Input Parameters'!$E$32=0,0,_xlfn.BETA.INV(Q2613,'Input Parameters'!$L$32,'Input Parameters'!$M$32,'Input Parameters'!$J$32,'Input Parameters'!$K$32))</f>
        <v>0</v>
      </c>
      <c r="S2613" s="10">
        <f t="shared" ca="1" si="380"/>
        <v>0.44135587270802212</v>
      </c>
      <c r="T2613" s="26">
        <f ca="1">_xlfn.LOGNORM.INV(S2613,'Input Parameters'!$H$34,'Input Parameters'!$I$34)</f>
        <v>49.490173533410093</v>
      </c>
      <c r="U2613" s="10">
        <f t="shared" ca="1" si="381"/>
        <v>2.8239719698996524E-2</v>
      </c>
      <c r="V2613" s="30">
        <f ca="1">_xlfn.BETA.INV(U2613,'Input Parameters'!$L$36,'Input Parameters'!$M$36,'Input Parameters'!$J$36,'Input Parameters'!$K$36)</f>
        <v>0.35460731921538308</v>
      </c>
      <c r="W2613" s="2">
        <f ca="1">N2613+(P2613-N2613)*(1-ERF((T2613-R2613)/(2*SQRT(L2613*'Input Parameters'!$E$38))))</f>
        <v>0.10437619028472006</v>
      </c>
      <c r="X2613">
        <f t="shared" ca="1" si="382"/>
        <v>1</v>
      </c>
      <c r="Y2613" s="7"/>
    </row>
    <row r="2614" spans="1:25" ht="15" customHeight="1" x14ac:dyDescent="0.25">
      <c r="A2614" s="139">
        <v>2607</v>
      </c>
      <c r="B2614" s="10">
        <f t="shared" ca="1" si="373"/>
        <v>0.83576514265017976</v>
      </c>
      <c r="C2614" s="60">
        <f ca="1">_xlfn.NORM.INV(B2614,'Input Parameters'!$E$15,'Input Parameters'!$F$15)</f>
        <v>323.92507701069246</v>
      </c>
      <c r="D2614" s="10">
        <f t="shared" ca="1" si="374"/>
        <v>0.15533847387592326</v>
      </c>
      <c r="E2614" s="62">
        <f ca="1">IF(_xlfn.NORM.INV(D2614,'Input Parameters'!$E$17,'Input Parameters'!$F$17)&lt;3500,3500,IF(_xlfn.NORM.INV(D2614,'Input Parameters'!$E$17,'Input Parameters'!$F$17)&gt;5500,5500,_xlfn.NORM.INV(D2614,'Input Parameters'!$E$17,'Input Parameters'!$F$17)))</f>
        <v>4090.3381702066135</v>
      </c>
      <c r="F2614" s="10">
        <f t="shared" ca="1" si="375"/>
        <v>0.47107992955270062</v>
      </c>
      <c r="G2614" s="64">
        <f ca="1">_xlfn.NORM.INV(F2614,'Input Parameters'!$E$20,'Input Parameters'!$F$20)</f>
        <v>282.1638783176428</v>
      </c>
      <c r="H2614" s="57">
        <f ca="1">EXP(E2614*(1/'Input Parameters'!$E$23-1/G2614))</f>
        <v>0.58702927215295897</v>
      </c>
      <c r="I2614" s="10">
        <f t="shared" ca="1" si="376"/>
        <v>0.40253168756303881</v>
      </c>
      <c r="J2614" s="30">
        <f ca="1">_xlfn.BETA.INV(I2614,'Input Parameters'!$L$26,'Input Parameters'!$M$26,'Input Parameters'!$J$26,'Input Parameters'!$K$26)</f>
        <v>0.62099461958337332</v>
      </c>
      <c r="K2614" s="168">
        <f ca="1">('Input Parameters'!$E$27/'Input Parameters'!$E$38)^$J2614</f>
        <v>1.1627187664843058E-2</v>
      </c>
      <c r="L2614" s="69">
        <f ca="1">$H2614*$C2614*'Input Parameters'!$E$25*K2614</f>
        <v>2.2109504550865311</v>
      </c>
      <c r="M2614" s="24">
        <f t="shared" ca="1" si="377"/>
        <v>0.97797019106796412</v>
      </c>
      <c r="N2614" s="15">
        <f ca="1">_xlfn.NORM.INV(M2614,'Input Parameters'!$E$29,'Input Parameters'!$F$29)</f>
        <v>0.10020135231899116</v>
      </c>
      <c r="O2614" s="8">
        <f t="shared" ca="1" si="378"/>
        <v>2.19039172102653E-3</v>
      </c>
      <c r="P2614" s="30">
        <f ca="1">_xlfn.LOGNORM.INV(O2614,'Input Parameters'!$H$30,'Input Parameters'!$I$30)</f>
        <v>0.69841602016448734</v>
      </c>
      <c r="Q2614" s="10">
        <f t="shared" ca="1" si="379"/>
        <v>0.71446861746071721</v>
      </c>
      <c r="R2614" s="30">
        <f>IF('Input Parameters'!$E$32=0,0,_xlfn.BETA.INV(Q2614,'Input Parameters'!$L$32,'Input Parameters'!$M$32,'Input Parameters'!$J$32,'Input Parameters'!$K$32))</f>
        <v>0</v>
      </c>
      <c r="S2614" s="10">
        <f t="shared" ca="1" si="380"/>
        <v>0.1908604427115046</v>
      </c>
      <c r="T2614" s="26">
        <f ca="1">_xlfn.LOGNORM.INV(S2614,'Input Parameters'!$H$34,'Input Parameters'!$I$34)</f>
        <v>45.205852579500316</v>
      </c>
      <c r="U2614" s="10">
        <f t="shared" ca="1" si="381"/>
        <v>0.36335826009100414</v>
      </c>
      <c r="V2614" s="30">
        <f ca="1">_xlfn.BETA.INV(U2614,'Input Parameters'!$L$36,'Input Parameters'!$M$36,'Input Parameters'!$J$36,'Input Parameters'!$K$36)</f>
        <v>0.5344860663355141</v>
      </c>
      <c r="W2614" s="2">
        <f ca="1">N2614+(P2614-N2614)*(1-ERF((T2614-R2614)/(2*SQRT(L2614*'Input Parameters'!$E$38))))</f>
        <v>0.11908946110763267</v>
      </c>
      <c r="X2614">
        <f t="shared" ca="1" si="382"/>
        <v>1</v>
      </c>
      <c r="Y2614" s="7"/>
    </row>
    <row r="2615" spans="1:25" ht="15" customHeight="1" x14ac:dyDescent="0.25">
      <c r="A2615" s="139">
        <v>2608</v>
      </c>
      <c r="B2615" s="10">
        <f t="shared" ca="1" si="373"/>
        <v>5.6687001269862369E-2</v>
      </c>
      <c r="C2615" s="60">
        <f ca="1">_xlfn.NORM.INV(B2615,'Input Parameters'!$E$15,'Input Parameters'!$F$15)</f>
        <v>185.16769770694287</v>
      </c>
      <c r="D2615" s="10">
        <f t="shared" ca="1" si="374"/>
        <v>0.85326669622660123</v>
      </c>
      <c r="E2615" s="62">
        <f ca="1">IF(_xlfn.NORM.INV(D2615,'Input Parameters'!$E$17,'Input Parameters'!$F$17)&lt;3500,3500,IF(_xlfn.NORM.INV(D2615,'Input Parameters'!$E$17,'Input Parameters'!$F$17)&gt;5500,5500,_xlfn.NORM.INV(D2615,'Input Parameters'!$E$17,'Input Parameters'!$F$17)))</f>
        <v>5500</v>
      </c>
      <c r="F2615" s="10">
        <f t="shared" ca="1" si="375"/>
        <v>0.33075924485480124</v>
      </c>
      <c r="G2615" s="64">
        <f ca="1">_xlfn.NORM.INV(F2615,'Input Parameters'!$E$20,'Input Parameters'!$F$20)</f>
        <v>279.71662187810051</v>
      </c>
      <c r="H2615" s="57">
        <f ca="1">EXP(E2615*(1/'Input Parameters'!$E$23-1/G2615))</f>
        <v>0.41197280476333997</v>
      </c>
      <c r="I2615" s="10">
        <f t="shared" ca="1" si="376"/>
        <v>0.18529619667624198</v>
      </c>
      <c r="J2615" s="30">
        <f ca="1">_xlfn.BETA.INV(I2615,'Input Parameters'!$L$26,'Input Parameters'!$M$26,'Input Parameters'!$J$26,'Input Parameters'!$K$26)</f>
        <v>0.51063447534798778</v>
      </c>
      <c r="K2615" s="168">
        <f ca="1">('Input Parameters'!$E$27/'Input Parameters'!$E$38)^$J2615</f>
        <v>2.5660736380360687E-2</v>
      </c>
      <c r="L2615" s="69">
        <f ca="1">$H2615*$C2615*'Input Parameters'!$E$25*K2615</f>
        <v>1.9575050452900888</v>
      </c>
      <c r="M2615" s="24">
        <f t="shared" ca="1" si="377"/>
        <v>0.89177856343024209</v>
      </c>
      <c r="N2615" s="15">
        <f ca="1">_xlfn.NORM.INV(M2615,'Input Parameters'!$E$29,'Input Parameters'!$F$29)</f>
        <v>0.10012360422127618</v>
      </c>
      <c r="O2615" s="8">
        <f t="shared" ca="1" si="378"/>
        <v>0.77350046022905805</v>
      </c>
      <c r="P2615" s="30">
        <f ca="1">_xlfn.LOGNORM.INV(O2615,'Input Parameters'!$H$30,'Input Parameters'!$I$30)</f>
        <v>3.8248780488681651</v>
      </c>
      <c r="Q2615" s="10">
        <f t="shared" ca="1" si="379"/>
        <v>0.497827932465296</v>
      </c>
      <c r="R2615" s="30">
        <f>IF('Input Parameters'!$E$32=0,0,_xlfn.BETA.INV(Q2615,'Input Parameters'!$L$32,'Input Parameters'!$M$32,'Input Parameters'!$J$32,'Input Parameters'!$K$32))</f>
        <v>0</v>
      </c>
      <c r="S2615" s="10">
        <f t="shared" ca="1" si="380"/>
        <v>0.62713444499823168</v>
      </c>
      <c r="T2615" s="26">
        <f ca="1">_xlfn.LOGNORM.INV(S2615,'Input Parameters'!$H$34,'Input Parameters'!$I$34)</f>
        <v>52.484685223657245</v>
      </c>
      <c r="U2615" s="10">
        <f t="shared" ca="1" si="381"/>
        <v>0.78505453691459259</v>
      </c>
      <c r="V2615" s="30">
        <f ca="1">_xlfn.BETA.INV(U2615,'Input Parameters'!$L$36,'Input Parameters'!$M$36,'Input Parameters'!$J$36,'Input Parameters'!$K$36)</f>
        <v>0.71462237804639472</v>
      </c>
      <c r="W2615" s="2">
        <f ca="1">N2615+(P2615-N2615)*(1-ERF((T2615-R2615)/(2*SQRT(L2615*'Input Parameters'!$E$38))))</f>
        <v>0.12987790129365248</v>
      </c>
      <c r="X2615">
        <f t="shared" ca="1" si="382"/>
        <v>1</v>
      </c>
      <c r="Y2615" s="7"/>
    </row>
    <row r="2616" spans="1:25" ht="15" customHeight="1" x14ac:dyDescent="0.25">
      <c r="A2616" s="139">
        <v>2609</v>
      </c>
      <c r="B2616" s="10">
        <f t="shared" ca="1" si="373"/>
        <v>0.64960366518924828</v>
      </c>
      <c r="C2616" s="60">
        <f ca="1">_xlfn.NORM.INV(B2616,'Input Parameters'!$E$15,'Input Parameters'!$F$15)</f>
        <v>291.79106538382166</v>
      </c>
      <c r="D2616" s="10">
        <f t="shared" ca="1" si="374"/>
        <v>0.50087225102811317</v>
      </c>
      <c r="E2616" s="62">
        <f ca="1">IF(_xlfn.NORM.INV(D2616,'Input Parameters'!$E$17,'Input Parameters'!$F$17)&lt;3500,3500,IF(_xlfn.NORM.INV(D2616,'Input Parameters'!$E$17,'Input Parameters'!$F$17)&gt;5500,5500,_xlfn.NORM.INV(D2616,'Input Parameters'!$E$17,'Input Parameters'!$F$17)))</f>
        <v>4801.5304875821384</v>
      </c>
      <c r="F2616" s="10">
        <f t="shared" ca="1" si="375"/>
        <v>0.68065825245703104</v>
      </c>
      <c r="G2616" s="64">
        <f ca="1">_xlfn.NORM.INV(F2616,'Input Parameters'!$E$20,'Input Parameters'!$F$20)</f>
        <v>285.79591992481721</v>
      </c>
      <c r="H2616" s="57">
        <f ca="1">EXP(E2616*(1/'Input Parameters'!$E$23-1/G2616))</f>
        <v>0.66428765513117605</v>
      </c>
      <c r="I2616" s="10">
        <f t="shared" ca="1" si="376"/>
        <v>0.82928262673216147</v>
      </c>
      <c r="J2616" s="30">
        <f ca="1">_xlfn.BETA.INV(I2616,'Input Parameters'!$L$26,'Input Parameters'!$M$26,'Input Parameters'!$J$26,'Input Parameters'!$K$26)</f>
        <v>0.79962873622555231</v>
      </c>
      <c r="K2616" s="168">
        <f ca="1">('Input Parameters'!$E$27/'Input Parameters'!$E$38)^$J2616</f>
        <v>3.2284409980687222E-3</v>
      </c>
      <c r="L2616" s="69">
        <f ca="1">$H2616*$C2616*'Input Parameters'!$E$25*K2616</f>
        <v>0.62577905809969248</v>
      </c>
      <c r="M2616" s="24">
        <f t="shared" ca="1" si="377"/>
        <v>6.0919758138077817E-2</v>
      </c>
      <c r="N2616" s="15">
        <f ca="1">_xlfn.NORM.INV(M2616,'Input Parameters'!$E$29,'Input Parameters'!$F$29)</f>
        <v>9.9845290158575378E-2</v>
      </c>
      <c r="O2616" s="8">
        <f t="shared" ca="1" si="378"/>
        <v>0.3991731973190672</v>
      </c>
      <c r="P2616" s="30">
        <f ca="1">_xlfn.LOGNORM.INV(O2616,'Input Parameters'!$H$30,'Input Parameters'!$I$30)</f>
        <v>2.3782216875258682</v>
      </c>
      <c r="Q2616" s="10">
        <f t="shared" ca="1" si="379"/>
        <v>0.89001889284406588</v>
      </c>
      <c r="R2616" s="30">
        <f>IF('Input Parameters'!$E$32=0,0,_xlfn.BETA.INV(Q2616,'Input Parameters'!$L$32,'Input Parameters'!$M$32,'Input Parameters'!$J$32,'Input Parameters'!$K$32))</f>
        <v>0</v>
      </c>
      <c r="S2616" s="10">
        <f t="shared" ca="1" si="380"/>
        <v>0.990617664774738</v>
      </c>
      <c r="T2616" s="26">
        <f ca="1">_xlfn.LOGNORM.INV(S2616,'Input Parameters'!$H$34,'Input Parameters'!$I$34)</f>
        <v>67.543916014671922</v>
      </c>
      <c r="U2616" s="10">
        <f t="shared" ca="1" si="381"/>
        <v>0.44108161351711073</v>
      </c>
      <c r="V2616" s="30">
        <f ca="1">_xlfn.BETA.INV(U2616,'Input Parameters'!$L$36,'Input Parameters'!$M$36,'Input Parameters'!$J$36,'Input Parameters'!$K$36)</f>
        <v>0.563632088197634</v>
      </c>
      <c r="W2616" s="2">
        <f ca="1">N2616+(P2616-N2616)*(1-ERF((T2616-R2616)/(2*SQRT(L2616*'Input Parameters'!$E$38))))</f>
        <v>9.9845293723593756E-2</v>
      </c>
      <c r="X2616">
        <f t="shared" ca="1" si="382"/>
        <v>1</v>
      </c>
      <c r="Y2616" s="7"/>
    </row>
    <row r="2617" spans="1:25" ht="15" customHeight="1" x14ac:dyDescent="0.25">
      <c r="A2617" s="139">
        <v>2610</v>
      </c>
      <c r="B2617" s="10">
        <f t="shared" ca="1" si="373"/>
        <v>0.1306760725911319</v>
      </c>
      <c r="C2617" s="60">
        <f ca="1">_xlfn.NORM.INV(B2617,'Input Parameters'!$E$15,'Input Parameters'!$F$15)</f>
        <v>210.09707491696145</v>
      </c>
      <c r="D2617" s="10">
        <f t="shared" ca="1" si="374"/>
        <v>0.31027630133140416</v>
      </c>
      <c r="E2617" s="62">
        <f ca="1">IF(_xlfn.NORM.INV(D2617,'Input Parameters'!$E$17,'Input Parameters'!$F$17)&lt;3500,3500,IF(_xlfn.NORM.INV(D2617,'Input Parameters'!$E$17,'Input Parameters'!$F$17)&gt;5500,5500,_xlfn.NORM.INV(D2617,'Input Parameters'!$E$17,'Input Parameters'!$F$17)))</f>
        <v>4453.4528774846431</v>
      </c>
      <c r="F2617" s="10">
        <f t="shared" ca="1" si="375"/>
        <v>0.84985441514693028</v>
      </c>
      <c r="G2617" s="64">
        <f ca="1">_xlfn.NORM.INV(F2617,'Input Parameters'!$E$20,'Input Parameters'!$F$20)</f>
        <v>289.58992156766567</v>
      </c>
      <c r="H2617" s="57">
        <f ca="1">EXP(E2617*(1/'Input Parameters'!$E$23-1/G2617))</f>
        <v>0.83925989609750939</v>
      </c>
      <c r="I2617" s="10">
        <f t="shared" ca="1" si="376"/>
        <v>0.1608237929970161</v>
      </c>
      <c r="J2617" s="30">
        <f ca="1">_xlfn.BETA.INV(I2617,'Input Parameters'!$L$26,'Input Parameters'!$M$26,'Input Parameters'!$J$26,'Input Parameters'!$K$26)</f>
        <v>0.49419017652397695</v>
      </c>
      <c r="K2617" s="168">
        <f ca="1">('Input Parameters'!$E$27/'Input Parameters'!$E$38)^$J2617</f>
        <v>2.8873303171699338E-2</v>
      </c>
      <c r="L2617" s="69">
        <f ca="1">$H2617*$C2617*'Input Parameters'!$E$25*K2617</f>
        <v>5.0911154775021048</v>
      </c>
      <c r="M2617" s="24">
        <f t="shared" ca="1" si="377"/>
        <v>0.93656437540766113</v>
      </c>
      <c r="N2617" s="15">
        <f ca="1">_xlfn.NORM.INV(M2617,'Input Parameters'!$E$29,'Input Parameters'!$F$29)</f>
        <v>0.10015265568282133</v>
      </c>
      <c r="O2617" s="8">
        <f t="shared" ca="1" si="378"/>
        <v>0.52549005576806707</v>
      </c>
      <c r="P2617" s="30">
        <f ca="1">_xlfn.LOGNORM.INV(O2617,'Input Parameters'!$H$30,'Input Parameters'!$I$30)</f>
        <v>2.7655607507266815</v>
      </c>
      <c r="Q2617" s="10">
        <f t="shared" ca="1" si="379"/>
        <v>0.70521666594318455</v>
      </c>
      <c r="R2617" s="30">
        <f>IF('Input Parameters'!$E$32=0,0,_xlfn.BETA.INV(Q2617,'Input Parameters'!$L$32,'Input Parameters'!$M$32,'Input Parameters'!$J$32,'Input Parameters'!$K$32))</f>
        <v>0</v>
      </c>
      <c r="S2617" s="10">
        <f t="shared" ca="1" si="380"/>
        <v>0.96836761015580197</v>
      </c>
      <c r="T2617" s="26">
        <f ca="1">_xlfn.LOGNORM.INV(S2617,'Input Parameters'!$H$34,'Input Parameters'!$I$34)</f>
        <v>63.523550837780441</v>
      </c>
      <c r="U2617" s="10">
        <f t="shared" ca="1" si="381"/>
        <v>0.32132962300491241</v>
      </c>
      <c r="V2617" s="30">
        <f ca="1">_xlfn.BETA.INV(U2617,'Input Parameters'!$L$36,'Input Parameters'!$M$36,'Input Parameters'!$J$36,'Input Parameters'!$K$36)</f>
        <v>0.51847747095998076</v>
      </c>
      <c r="W2617" s="2">
        <f ca="1">N2617+(P2617-N2617)*(1-ERF((T2617-R2617)/(2*SQRT(L2617*'Input Parameters'!$E$38))))</f>
        <v>0.22412107441280499</v>
      </c>
      <c r="X2617">
        <f t="shared" ca="1" si="382"/>
        <v>1</v>
      </c>
      <c r="Y2617" s="7"/>
    </row>
    <row r="2618" spans="1:25" ht="15" customHeight="1" x14ac:dyDescent="0.25">
      <c r="A2618" s="139">
        <v>2611</v>
      </c>
      <c r="B2618" s="10">
        <f t="shared" ca="1" si="373"/>
        <v>0.88667582684469159</v>
      </c>
      <c r="C2618" s="60">
        <f ca="1">_xlfn.NORM.INV(B2618,'Input Parameters'!$E$15,'Input Parameters'!$F$15)</f>
        <v>336.48911425814799</v>
      </c>
      <c r="D2618" s="10">
        <f t="shared" ca="1" si="374"/>
        <v>0.96529098033442085</v>
      </c>
      <c r="E2618" s="62">
        <f ca="1">IF(_xlfn.NORM.INV(D2618,'Input Parameters'!$E$17,'Input Parameters'!$F$17)&lt;3500,3500,IF(_xlfn.NORM.INV(D2618,'Input Parameters'!$E$17,'Input Parameters'!$F$17)&gt;5500,5500,_xlfn.NORM.INV(D2618,'Input Parameters'!$E$17,'Input Parameters'!$F$17)))</f>
        <v>5500</v>
      </c>
      <c r="F2618" s="10">
        <f t="shared" ca="1" si="375"/>
        <v>0.98855599911978231</v>
      </c>
      <c r="G2618" s="64">
        <f ca="1">_xlfn.NORM.INV(F2618,'Input Parameters'!$E$20,'Input Parameters'!$F$20)</f>
        <v>297.89450303574932</v>
      </c>
      <c r="H2618" s="57">
        <f ca="1">EXP(E2618*(1/'Input Parameters'!$E$23-1/G2618))</f>
        <v>1.3675860366933263</v>
      </c>
      <c r="I2618" s="10">
        <f t="shared" ca="1" si="376"/>
        <v>0.3872414588777604</v>
      </c>
      <c r="J2618" s="30">
        <f ca="1">_xlfn.BETA.INV(I2618,'Input Parameters'!$L$26,'Input Parameters'!$M$26,'Input Parameters'!$J$26,'Input Parameters'!$K$26)</f>
        <v>0.61437653905201706</v>
      </c>
      <c r="K2618" s="168">
        <f ca="1">('Input Parameters'!$E$27/'Input Parameters'!$E$38)^$J2618</f>
        <v>1.2192460499583937E-2</v>
      </c>
      <c r="L2618" s="69">
        <f ca="1">$H2618*$C2618*'Input Parameters'!$E$25*K2618</f>
        <v>5.6106998219154187</v>
      </c>
      <c r="M2618" s="24">
        <f t="shared" ca="1" si="377"/>
        <v>0.22643635887059699</v>
      </c>
      <c r="N2618" s="15">
        <f ca="1">_xlfn.NORM.INV(M2618,'Input Parameters'!$E$29,'Input Parameters'!$F$29)</f>
        <v>9.9924936560872549E-2</v>
      </c>
      <c r="O2618" s="8">
        <f t="shared" ca="1" si="378"/>
        <v>0.56295520938322641</v>
      </c>
      <c r="P2618" s="30">
        <f ca="1">_xlfn.LOGNORM.INV(O2618,'Input Parameters'!$H$30,'Input Parameters'!$I$30)</f>
        <v>2.8918510958141428</v>
      </c>
      <c r="Q2618" s="10">
        <f t="shared" ca="1" si="379"/>
        <v>0.42525291192783943</v>
      </c>
      <c r="R2618" s="30">
        <f>IF('Input Parameters'!$E$32=0,0,_xlfn.BETA.INV(Q2618,'Input Parameters'!$L$32,'Input Parameters'!$M$32,'Input Parameters'!$J$32,'Input Parameters'!$K$32))</f>
        <v>0</v>
      </c>
      <c r="S2618" s="10">
        <f t="shared" ca="1" si="380"/>
        <v>0.18881790847834545</v>
      </c>
      <c r="T2618" s="26">
        <f ca="1">_xlfn.LOGNORM.INV(S2618,'Input Parameters'!$H$34,'Input Parameters'!$I$34)</f>
        <v>45.163482495559329</v>
      </c>
      <c r="U2618" s="10">
        <f t="shared" ca="1" si="381"/>
        <v>0.2304118339656579</v>
      </c>
      <c r="V2618" s="30">
        <f ca="1">_xlfn.BETA.INV(U2618,'Input Parameters'!$L$36,'Input Parameters'!$M$36,'Input Parameters'!$J$36,'Input Parameters'!$K$36)</f>
        <v>0.48196396420030818</v>
      </c>
      <c r="W2618" s="2">
        <f ca="1">N2618+(P2618-N2618)*(1-ERF((T2618-R2618)/(2*SQRT(L2618*'Input Parameters'!$E$38))))</f>
        <v>0.59572774015925545</v>
      </c>
      <c r="X2618">
        <f t="shared" ca="1" si="382"/>
        <v>0</v>
      </c>
      <c r="Y2618" s="7"/>
    </row>
    <row r="2619" spans="1:25" ht="15" customHeight="1" x14ac:dyDescent="0.25">
      <c r="A2619" s="139">
        <v>2612</v>
      </c>
      <c r="B2619" s="10">
        <f t="shared" ca="1" si="373"/>
        <v>3.3505183991066945E-2</v>
      </c>
      <c r="C2619" s="60">
        <f ca="1">_xlfn.NORM.INV(B2619,'Input Parameters'!$E$15,'Input Parameters'!$F$15)</f>
        <v>171.70625218254946</v>
      </c>
      <c r="D2619" s="10">
        <f t="shared" ca="1" si="374"/>
        <v>0.82472595906913837</v>
      </c>
      <c r="E2619" s="62">
        <f ca="1">IF(_xlfn.NORM.INV(D2619,'Input Parameters'!$E$17,'Input Parameters'!$F$17)&lt;3500,3500,IF(_xlfn.NORM.INV(D2619,'Input Parameters'!$E$17,'Input Parameters'!$F$17)&gt;5500,5500,_xlfn.NORM.INV(D2619,'Input Parameters'!$E$17,'Input Parameters'!$F$17)))</f>
        <v>5453.4687029556662</v>
      </c>
      <c r="F2619" s="10">
        <f t="shared" ca="1" si="375"/>
        <v>0.76726691196793151</v>
      </c>
      <c r="G2619" s="64">
        <f ca="1">_xlfn.NORM.INV(F2619,'Input Parameters'!$E$20,'Input Parameters'!$F$20)</f>
        <v>287.54016709090814</v>
      </c>
      <c r="H2619" s="57">
        <f ca="1">EXP(E2619*(1/'Input Parameters'!$E$23-1/G2619))</f>
        <v>0.70551525308632845</v>
      </c>
      <c r="I2619" s="10">
        <f t="shared" ca="1" si="376"/>
        <v>0.56816927379768978</v>
      </c>
      <c r="J2619" s="30">
        <f ca="1">_xlfn.BETA.INV(I2619,'Input Parameters'!$L$26,'Input Parameters'!$M$26,'Input Parameters'!$J$26,'Input Parameters'!$K$26)</f>
        <v>0.68862676788147159</v>
      </c>
      <c r="K2619" s="168">
        <f ca="1">('Input Parameters'!$E$27/'Input Parameters'!$E$38)^$J2619</f>
        <v>7.1579176920333835E-3</v>
      </c>
      <c r="L2619" s="69">
        <f ca="1">$H2619*$C2619*'Input Parameters'!$E$25*K2619</f>
        <v>0.8671200268893583</v>
      </c>
      <c r="M2619" s="24">
        <f t="shared" ca="1" si="377"/>
        <v>0.14190058895206381</v>
      </c>
      <c r="N2619" s="15">
        <f ca="1">_xlfn.NORM.INV(M2619,'Input Parameters'!$E$29,'Input Parameters'!$F$29)</f>
        <v>9.9892818064497291E-2</v>
      </c>
      <c r="O2619" s="8">
        <f t="shared" ca="1" si="378"/>
        <v>0.54193466134752177</v>
      </c>
      <c r="P2619" s="30">
        <f ca="1">_xlfn.LOGNORM.INV(O2619,'Input Parameters'!$H$30,'Input Parameters'!$I$30)</f>
        <v>2.8201396976798785</v>
      </c>
      <c r="Q2619" s="10">
        <f t="shared" ca="1" si="379"/>
        <v>0.66462497812033716</v>
      </c>
      <c r="R2619" s="30">
        <f>IF('Input Parameters'!$E$32=0,0,_xlfn.BETA.INV(Q2619,'Input Parameters'!$L$32,'Input Parameters'!$M$32,'Input Parameters'!$J$32,'Input Parameters'!$K$32))</f>
        <v>0</v>
      </c>
      <c r="S2619" s="10">
        <f t="shared" ca="1" si="380"/>
        <v>0.6526235314081974</v>
      </c>
      <c r="T2619" s="26">
        <f ca="1">_xlfn.LOGNORM.INV(S2619,'Input Parameters'!$H$34,'Input Parameters'!$I$34)</f>
        <v>52.931885495275012</v>
      </c>
      <c r="U2619" s="10">
        <f t="shared" ca="1" si="381"/>
        <v>0.81081759405059806</v>
      </c>
      <c r="V2619" s="30">
        <f ca="1">_xlfn.BETA.INV(U2619,'Input Parameters'!$L$36,'Input Parameters'!$M$36,'Input Parameters'!$J$36,'Input Parameters'!$K$36)</f>
        <v>0.73053326239977179</v>
      </c>
      <c r="W2619" s="2">
        <f ca="1">N2619+(P2619-N2619)*(1-ERF((T2619-R2619)/(2*SQRT(L2619*'Input Parameters'!$E$38))))</f>
        <v>0.10005152551912046</v>
      </c>
      <c r="X2619">
        <f t="shared" ca="1" si="382"/>
        <v>1</v>
      </c>
      <c r="Y2619" s="7"/>
    </row>
    <row r="2620" spans="1:25" ht="15" customHeight="1" x14ac:dyDescent="0.25">
      <c r="A2620" s="139">
        <v>2613</v>
      </c>
      <c r="B2620" s="10">
        <f t="shared" ca="1" si="373"/>
        <v>0.24283945049261568</v>
      </c>
      <c r="C2620" s="60">
        <f ca="1">_xlfn.NORM.INV(B2620,'Input Parameters'!$E$15,'Input Parameters'!$F$15)</f>
        <v>233.18364293420368</v>
      </c>
      <c r="D2620" s="10">
        <f t="shared" ca="1" si="374"/>
        <v>0.74509992856565399</v>
      </c>
      <c r="E2620" s="62">
        <f ca="1">IF(_xlfn.NORM.INV(D2620,'Input Parameters'!$E$17,'Input Parameters'!$F$17)&lt;3500,3500,IF(_xlfn.NORM.INV(D2620,'Input Parameters'!$E$17,'Input Parameters'!$F$17)&gt;5500,5500,_xlfn.NORM.INV(D2620,'Input Parameters'!$E$17,'Input Parameters'!$F$17)))</f>
        <v>5261.4042454847695</v>
      </c>
      <c r="F2620" s="10">
        <f t="shared" ca="1" si="375"/>
        <v>0.61842496342482633</v>
      </c>
      <c r="G2620" s="64">
        <f ca="1">_xlfn.NORM.INV(F2620,'Input Parameters'!$E$20,'Input Parameters'!$F$20)</f>
        <v>284.66902342002714</v>
      </c>
      <c r="H2620" s="57">
        <f ca="1">EXP(E2620*(1/'Input Parameters'!$E$23-1/G2620))</f>
        <v>0.59387094075945934</v>
      </c>
      <c r="I2620" s="10">
        <f t="shared" ca="1" si="376"/>
        <v>0.68906094756553726</v>
      </c>
      <c r="J2620" s="30">
        <f ca="1">_xlfn.BETA.INV(I2620,'Input Parameters'!$L$26,'Input Parameters'!$M$26,'Input Parameters'!$J$26,'Input Parameters'!$K$26)</f>
        <v>0.7371582474009013</v>
      </c>
      <c r="K2620" s="168">
        <f ca="1">('Input Parameters'!$E$27/'Input Parameters'!$E$38)^$J2620</f>
        <v>5.0536040297508231E-3</v>
      </c>
      <c r="L2620" s="69">
        <f ca="1">$H2620*$C2620*'Input Parameters'!$E$25*K2620</f>
        <v>0.69982808607093716</v>
      </c>
      <c r="M2620" s="24">
        <f t="shared" ca="1" si="377"/>
        <v>0.21308180934237486</v>
      </c>
      <c r="N2620" s="15">
        <f ca="1">_xlfn.NORM.INV(M2620,'Input Parameters'!$E$29,'Input Parameters'!$F$29)</f>
        <v>9.9920422636511061E-2</v>
      </c>
      <c r="O2620" s="8">
        <f t="shared" ca="1" si="378"/>
        <v>0.18926490074682967</v>
      </c>
      <c r="P2620" s="30">
        <f ca="1">_xlfn.LOGNORM.INV(O2620,'Input Parameters'!$H$30,'Input Parameters'!$I$30)</f>
        <v>1.7701389899271591</v>
      </c>
      <c r="Q2620" s="10">
        <f t="shared" ca="1" si="379"/>
        <v>0.12383489233337219</v>
      </c>
      <c r="R2620" s="30">
        <f>IF('Input Parameters'!$E$32=0,0,_xlfn.BETA.INV(Q2620,'Input Parameters'!$L$32,'Input Parameters'!$M$32,'Input Parameters'!$J$32,'Input Parameters'!$K$32))</f>
        <v>0</v>
      </c>
      <c r="S2620" s="10">
        <f t="shared" ca="1" si="380"/>
        <v>0.3892468421015296</v>
      </c>
      <c r="T2620" s="26">
        <f ca="1">_xlfn.LOGNORM.INV(S2620,'Input Parameters'!$H$34,'Input Parameters'!$I$34)</f>
        <v>48.672789449876497</v>
      </c>
      <c r="U2620" s="10">
        <f t="shared" ca="1" si="381"/>
        <v>0.23280233087240509</v>
      </c>
      <c r="V2620" s="30">
        <f ca="1">_xlfn.BETA.INV(U2620,'Input Parameters'!$L$36,'Input Parameters'!$M$36,'Input Parameters'!$J$36,'Input Parameters'!$K$36)</f>
        <v>0.48297630887269305</v>
      </c>
      <c r="W2620" s="2">
        <f ca="1">N2620+(P2620-N2620)*(1-ERF((T2620-R2620)/(2*SQRT(L2620*'Input Parameters'!$E$38))))</f>
        <v>9.9985340954550556E-2</v>
      </c>
      <c r="X2620">
        <f t="shared" ca="1" si="382"/>
        <v>1</v>
      </c>
      <c r="Y2620" s="7"/>
    </row>
    <row r="2621" spans="1:25" ht="15" customHeight="1" x14ac:dyDescent="0.25">
      <c r="A2621" s="139">
        <v>2614</v>
      </c>
      <c r="B2621" s="10">
        <f t="shared" ca="1" si="373"/>
        <v>0.45856499556653707</v>
      </c>
      <c r="C2621" s="60">
        <f ca="1">_xlfn.NORM.INV(B2621,'Input Parameters'!$E$15,'Input Parameters'!$F$15)</f>
        <v>265.32839452469176</v>
      </c>
      <c r="D2621" s="10">
        <f t="shared" ca="1" si="374"/>
        <v>0.52504862772581451</v>
      </c>
      <c r="E2621" s="62">
        <f ca="1">IF(_xlfn.NORM.INV(D2621,'Input Parameters'!$E$17,'Input Parameters'!$F$17)&lt;3500,3500,IF(_xlfn.NORM.INV(D2621,'Input Parameters'!$E$17,'Input Parameters'!$F$17)&gt;5500,5500,_xlfn.NORM.INV(D2621,'Input Parameters'!$E$17,'Input Parameters'!$F$17)))</f>
        <v>4843.9802369488061</v>
      </c>
      <c r="F2621" s="10">
        <f t="shared" ca="1" si="375"/>
        <v>0.7040888296200617</v>
      </c>
      <c r="G2621" s="64">
        <f ca="1">_xlfn.NORM.INV(F2621,'Input Parameters'!$E$20,'Input Parameters'!$F$20)</f>
        <v>286.24252053895822</v>
      </c>
      <c r="H2621" s="57">
        <f ca="1">EXP(E2621*(1/'Input Parameters'!$E$23-1/G2621))</f>
        <v>0.67962641903811127</v>
      </c>
      <c r="I2621" s="10">
        <f t="shared" ca="1" si="376"/>
        <v>0.86556423659540183</v>
      </c>
      <c r="J2621" s="30">
        <f ca="1">_xlfn.BETA.INV(I2621,'Input Parameters'!$L$26,'Input Parameters'!$M$26,'Input Parameters'!$J$26,'Input Parameters'!$K$26)</f>
        <v>0.81866098426101308</v>
      </c>
      <c r="K2621" s="168">
        <f ca="1">('Input Parameters'!$E$27/'Input Parameters'!$E$38)^$J2621</f>
        <v>2.8164594734651038E-3</v>
      </c>
      <c r="L2621" s="69">
        <f ca="1">$H2621*$C2621*'Input Parameters'!$E$25*K2621</f>
        <v>0.50787576375696952</v>
      </c>
      <c r="M2621" s="24">
        <f t="shared" ca="1" si="377"/>
        <v>0.61816059136554069</v>
      </c>
      <c r="N2621" s="15">
        <f ca="1">_xlfn.NORM.INV(M2621,'Input Parameters'!$E$29,'Input Parameters'!$F$29)</f>
        <v>0.10003006533864103</v>
      </c>
      <c r="O2621" s="8">
        <f t="shared" ca="1" si="378"/>
        <v>0.13835470979721454</v>
      </c>
      <c r="P2621" s="30">
        <f ca="1">_xlfn.LOGNORM.INV(O2621,'Input Parameters'!$H$30,'Input Parameters'!$I$30)</f>
        <v>1.6051425725331381</v>
      </c>
      <c r="Q2621" s="10">
        <f t="shared" ca="1" si="379"/>
        <v>0.61443417229177966</v>
      </c>
      <c r="R2621" s="30">
        <f>IF('Input Parameters'!$E$32=0,0,_xlfn.BETA.INV(Q2621,'Input Parameters'!$L$32,'Input Parameters'!$M$32,'Input Parameters'!$J$32,'Input Parameters'!$K$32))</f>
        <v>0</v>
      </c>
      <c r="S2621" s="10">
        <f t="shared" ca="1" si="380"/>
        <v>0.57583103521290924</v>
      </c>
      <c r="T2621" s="26">
        <f ca="1">_xlfn.LOGNORM.INV(S2621,'Input Parameters'!$H$34,'Input Parameters'!$I$34)</f>
        <v>51.622447491387128</v>
      </c>
      <c r="U2621" s="10">
        <f t="shared" ca="1" si="381"/>
        <v>0.44707449098867758</v>
      </c>
      <c r="V2621" s="30">
        <f ca="1">_xlfn.BETA.INV(U2621,'Input Parameters'!$L$36,'Input Parameters'!$M$36,'Input Parameters'!$J$36,'Input Parameters'!$K$36)</f>
        <v>0.56587976871966639</v>
      </c>
      <c r="W2621" s="2">
        <f ca="1">N2621+(P2621-N2621)*(1-ERF((T2621-R2621)/(2*SQRT(L2621*'Input Parameters'!$E$38))))</f>
        <v>0.10003052020191207</v>
      </c>
      <c r="X2621">
        <f t="shared" ca="1" si="382"/>
        <v>1</v>
      </c>
      <c r="Y2621" s="7"/>
    </row>
    <row r="2622" spans="1:25" ht="15" customHeight="1" x14ac:dyDescent="0.25">
      <c r="A2622" s="139">
        <v>2615</v>
      </c>
      <c r="B2622" s="10">
        <f t="shared" ca="1" si="373"/>
        <v>0.33159423189133441</v>
      </c>
      <c r="C2622" s="60">
        <f ca="1">_xlfn.NORM.INV(B2622,'Input Parameters'!$E$15,'Input Parameters'!$F$15)</f>
        <v>247.36512980570041</v>
      </c>
      <c r="D2622" s="10">
        <f t="shared" ca="1" si="374"/>
        <v>0.9754948577693483</v>
      </c>
      <c r="E2622" s="62">
        <f ca="1">IF(_xlfn.NORM.INV(D2622,'Input Parameters'!$E$17,'Input Parameters'!$F$17)&lt;3500,3500,IF(_xlfn.NORM.INV(D2622,'Input Parameters'!$E$17,'Input Parameters'!$F$17)&gt;5500,5500,_xlfn.NORM.INV(D2622,'Input Parameters'!$E$17,'Input Parameters'!$F$17)))</f>
        <v>5500</v>
      </c>
      <c r="F2622" s="10">
        <f t="shared" ca="1" si="375"/>
        <v>0.21611048705827829</v>
      </c>
      <c r="G2622" s="64">
        <f ca="1">_xlfn.NORM.INV(F2622,'Input Parameters'!$E$20,'Input Parameters'!$F$20)</f>
        <v>277.38784164275108</v>
      </c>
      <c r="H2622" s="57">
        <f ca="1">EXP(E2622*(1/'Input Parameters'!$E$23-1/G2622))</f>
        <v>0.34928239338942341</v>
      </c>
      <c r="I2622" s="10">
        <f t="shared" ca="1" si="376"/>
        <v>9.3738401368664737E-2</v>
      </c>
      <c r="J2622" s="30">
        <f ca="1">_xlfn.BETA.INV(I2622,'Input Parameters'!$L$26,'Input Parameters'!$M$26,'Input Parameters'!$J$26,'Input Parameters'!$K$26)</f>
        <v>0.43845529736834349</v>
      </c>
      <c r="K2622" s="168">
        <f ca="1">('Input Parameters'!$E$27/'Input Parameters'!$E$38)^$J2622</f>
        <v>4.3064759375504205E-2</v>
      </c>
      <c r="L2622" s="69">
        <f ca="1">$H2622*$C2622*'Input Parameters'!$E$25*K2622</f>
        <v>3.7208074653964403</v>
      </c>
      <c r="M2622" s="24">
        <f t="shared" ca="1" si="377"/>
        <v>0.67557752447434027</v>
      </c>
      <c r="N2622" s="15">
        <f ca="1">_xlfn.NORM.INV(M2622,'Input Parameters'!$E$29,'Input Parameters'!$F$29)</f>
        <v>0.10004553673907729</v>
      </c>
      <c r="O2622" s="8">
        <f t="shared" ca="1" si="378"/>
        <v>0.66351112947351032</v>
      </c>
      <c r="P2622" s="30">
        <f ca="1">_xlfn.LOGNORM.INV(O2622,'Input Parameters'!$H$30,'Input Parameters'!$I$30)</f>
        <v>3.2753206621977218</v>
      </c>
      <c r="Q2622" s="10">
        <f t="shared" ca="1" si="379"/>
        <v>0.85342813730253664</v>
      </c>
      <c r="R2622" s="30">
        <f>IF('Input Parameters'!$E$32=0,0,_xlfn.BETA.INV(Q2622,'Input Parameters'!$L$32,'Input Parameters'!$M$32,'Input Parameters'!$J$32,'Input Parameters'!$K$32))</f>
        <v>0</v>
      </c>
      <c r="S2622" s="10">
        <f t="shared" ca="1" si="380"/>
        <v>0.6346259004078284</v>
      </c>
      <c r="T2622" s="26">
        <f ca="1">_xlfn.LOGNORM.INV(S2622,'Input Parameters'!$H$34,'Input Parameters'!$I$34)</f>
        <v>52.614615374511253</v>
      </c>
      <c r="U2622" s="10">
        <f t="shared" ca="1" si="381"/>
        <v>5.3137138837538456E-2</v>
      </c>
      <c r="V2622" s="30">
        <f ca="1">_xlfn.BETA.INV(U2622,'Input Parameters'!$L$36,'Input Parameters'!$M$36,'Input Parameters'!$J$36,'Input Parameters'!$K$36)</f>
        <v>0.3819811743836814</v>
      </c>
      <c r="W2622" s="2">
        <f ca="1">N2622+(P2622-N2622)*(1-ERF((T2622-R2622)/(2*SQRT(L2622*'Input Parameters'!$E$38))))</f>
        <v>0.27075987131191726</v>
      </c>
      <c r="X2622">
        <f t="shared" ca="1" si="382"/>
        <v>1</v>
      </c>
      <c r="Y2622" s="7"/>
    </row>
    <row r="2623" spans="1:25" ht="15" customHeight="1" x14ac:dyDescent="0.25">
      <c r="A2623" s="139">
        <v>2616</v>
      </c>
      <c r="B2623" s="10">
        <f t="shared" ca="1" si="373"/>
        <v>0.32347640836139602</v>
      </c>
      <c r="C2623" s="60">
        <f ca="1">_xlfn.NORM.INV(B2623,'Input Parameters'!$E$15,'Input Parameters'!$F$15)</f>
        <v>246.14663280136222</v>
      </c>
      <c r="D2623" s="10">
        <f t="shared" ca="1" si="374"/>
        <v>0.88388368319573363</v>
      </c>
      <c r="E2623" s="62">
        <f ca="1">IF(_xlfn.NORM.INV(D2623,'Input Parameters'!$E$17,'Input Parameters'!$F$17)&lt;3500,3500,IF(_xlfn.NORM.INV(D2623,'Input Parameters'!$E$17,'Input Parameters'!$F$17)&gt;5500,5500,_xlfn.NORM.INV(D2623,'Input Parameters'!$E$17,'Input Parameters'!$F$17)))</f>
        <v>5500</v>
      </c>
      <c r="F2623" s="10">
        <f t="shared" ca="1" si="375"/>
        <v>0.17711903142829311</v>
      </c>
      <c r="G2623" s="64">
        <f ca="1">_xlfn.NORM.INV(F2623,'Input Parameters'!$E$20,'Input Parameters'!$F$20)</f>
        <v>276.44311895204453</v>
      </c>
      <c r="H2623" s="57">
        <f ca="1">EXP(E2623*(1/'Input Parameters'!$E$23-1/G2623))</f>
        <v>0.32639903857658115</v>
      </c>
      <c r="I2623" s="10">
        <f t="shared" ca="1" si="376"/>
        <v>0.46852340560582029</v>
      </c>
      <c r="J2623" s="30">
        <f ca="1">_xlfn.BETA.INV(I2623,'Input Parameters'!$L$26,'Input Parameters'!$M$26,'Input Parameters'!$J$26,'Input Parameters'!$K$26)</f>
        <v>0.64861632158181048</v>
      </c>
      <c r="K2623" s="168">
        <f ca="1">('Input Parameters'!$E$27/'Input Parameters'!$E$38)^$J2623</f>
        <v>9.5373435743481734E-3</v>
      </c>
      <c r="L2623" s="69">
        <f ca="1">$H2623*$C2623*'Input Parameters'!$E$25*K2623</f>
        <v>0.76624948916221169</v>
      </c>
      <c r="M2623" s="24">
        <f t="shared" ca="1" si="377"/>
        <v>0.59873576304209097</v>
      </c>
      <c r="N2623" s="15">
        <f ca="1">_xlfn.NORM.INV(M2623,'Input Parameters'!$E$29,'Input Parameters'!$F$29)</f>
        <v>0.10002500761315404</v>
      </c>
      <c r="O2623" s="8">
        <f t="shared" ca="1" si="378"/>
        <v>0.58611882411035721</v>
      </c>
      <c r="P2623" s="30">
        <f ca="1">_xlfn.LOGNORM.INV(O2623,'Input Parameters'!$H$30,'Input Parameters'!$I$30)</f>
        <v>2.9737312713620327</v>
      </c>
      <c r="Q2623" s="10">
        <f t="shared" ca="1" si="379"/>
        <v>0.97175220882731339</v>
      </c>
      <c r="R2623" s="30">
        <f>IF('Input Parameters'!$E$32=0,0,_xlfn.BETA.INV(Q2623,'Input Parameters'!$L$32,'Input Parameters'!$M$32,'Input Parameters'!$J$32,'Input Parameters'!$K$32))</f>
        <v>0</v>
      </c>
      <c r="S2623" s="10">
        <f t="shared" ca="1" si="380"/>
        <v>0.14997746180754246</v>
      </c>
      <c r="T2623" s="26">
        <f ca="1">_xlfn.LOGNORM.INV(S2623,'Input Parameters'!$H$34,'Input Parameters'!$I$34)</f>
        <v>44.304217829809474</v>
      </c>
      <c r="U2623" s="10">
        <f t="shared" ca="1" si="381"/>
        <v>0.63458342508553089</v>
      </c>
      <c r="V2623" s="30">
        <f ca="1">_xlfn.BETA.INV(U2623,'Input Parameters'!$L$36,'Input Parameters'!$M$36,'Input Parameters'!$J$36,'Input Parameters'!$K$36)</f>
        <v>0.63998930729195147</v>
      </c>
      <c r="W2623" s="2">
        <f ca="1">N2623+(P2623-N2623)*(1-ERF((T2623-R2623)/(2*SQRT(L2623*'Input Parameters'!$E$38))))</f>
        <v>0.10101670454816165</v>
      </c>
      <c r="X2623">
        <f t="shared" ca="1" si="382"/>
        <v>1</v>
      </c>
      <c r="Y2623" s="7"/>
    </row>
    <row r="2624" spans="1:25" ht="15" customHeight="1" x14ac:dyDescent="0.25">
      <c r="A2624" s="139">
        <v>2617</v>
      </c>
      <c r="B2624" s="10">
        <f t="shared" ca="1" si="373"/>
        <v>2.0197018046520077E-2</v>
      </c>
      <c r="C2624" s="60">
        <f ca="1">_xlfn.NORM.INV(B2624,'Input Parameters'!$E$15,'Input Parameters'!$F$15)</f>
        <v>159.88708422679133</v>
      </c>
      <c r="D2624" s="10">
        <f t="shared" ca="1" si="374"/>
        <v>0.91899315028924522</v>
      </c>
      <c r="E2624" s="62">
        <f ca="1">IF(_xlfn.NORM.INV(D2624,'Input Parameters'!$E$17,'Input Parameters'!$F$17)&lt;3500,3500,IF(_xlfn.NORM.INV(D2624,'Input Parameters'!$E$17,'Input Parameters'!$F$17)&gt;5500,5500,_xlfn.NORM.INV(D2624,'Input Parameters'!$E$17,'Input Parameters'!$F$17)))</f>
        <v>5500</v>
      </c>
      <c r="F2624" s="10">
        <f t="shared" ca="1" si="375"/>
        <v>0.4848462238262804</v>
      </c>
      <c r="G2624" s="64">
        <f ca="1">_xlfn.NORM.INV(F2624,'Input Parameters'!$E$20,'Input Parameters'!$F$20)</f>
        <v>282.39544004681107</v>
      </c>
      <c r="H2624" s="57">
        <f ca="1">EXP(E2624*(1/'Input Parameters'!$E$23-1/G2624))</f>
        <v>0.49644827536395669</v>
      </c>
      <c r="I2624" s="10">
        <f t="shared" ca="1" si="376"/>
        <v>0.49072788282420188</v>
      </c>
      <c r="J2624" s="30">
        <f ca="1">_xlfn.BETA.INV(I2624,'Input Parameters'!$L$26,'Input Parameters'!$M$26,'Input Parameters'!$J$26,'Input Parameters'!$K$26)</f>
        <v>0.6576526682575613</v>
      </c>
      <c r="K2624" s="168">
        <f ca="1">('Input Parameters'!$E$27/'Input Parameters'!$E$38)^$J2624</f>
        <v>8.9387616883239672E-3</v>
      </c>
      <c r="L2624" s="69">
        <f ca="1">$H2624*$C2624*'Input Parameters'!$E$25*K2624</f>
        <v>0.70952017310771021</v>
      </c>
      <c r="M2624" s="24">
        <f t="shared" ca="1" si="377"/>
        <v>0.15822884207794774</v>
      </c>
      <c r="N2624" s="15">
        <f ca="1">_xlfn.NORM.INV(M2624,'Input Parameters'!$E$29,'Input Parameters'!$F$29)</f>
        <v>9.9899823619886682E-2</v>
      </c>
      <c r="O2624" s="8">
        <f t="shared" ca="1" si="378"/>
        <v>0.12908827620756602</v>
      </c>
      <c r="P2624" s="30">
        <f ca="1">_xlfn.LOGNORM.INV(O2624,'Input Parameters'!$H$30,'Input Parameters'!$I$30)</f>
        <v>1.5728892379460928</v>
      </c>
      <c r="Q2624" s="10">
        <f t="shared" ca="1" si="379"/>
        <v>0.20870023260976711</v>
      </c>
      <c r="R2624" s="30">
        <f>IF('Input Parameters'!$E$32=0,0,_xlfn.BETA.INV(Q2624,'Input Parameters'!$L$32,'Input Parameters'!$M$32,'Input Parameters'!$J$32,'Input Parameters'!$K$32))</f>
        <v>0</v>
      </c>
      <c r="S2624" s="10">
        <f t="shared" ca="1" si="380"/>
        <v>0.8173811456116663</v>
      </c>
      <c r="T2624" s="26">
        <f ca="1">_xlfn.LOGNORM.INV(S2624,'Input Parameters'!$H$34,'Input Parameters'!$I$34)</f>
        <v>56.423435250032441</v>
      </c>
      <c r="U2624" s="10">
        <f t="shared" ca="1" si="381"/>
        <v>0.5054711964327171</v>
      </c>
      <c r="V2624" s="30">
        <f ca="1">_xlfn.BETA.INV(U2624,'Input Parameters'!$L$36,'Input Parameters'!$M$36,'Input Parameters'!$J$36,'Input Parameters'!$K$36)</f>
        <v>0.58798144981747069</v>
      </c>
      <c r="W2624" s="2">
        <f ca="1">N2624+(P2624-N2624)*(1-ERF((T2624-R2624)/(2*SQRT(L2624*'Input Parameters'!$E$38))))</f>
        <v>9.9903025704768098E-2</v>
      </c>
      <c r="X2624">
        <f t="shared" ca="1" si="382"/>
        <v>1</v>
      </c>
      <c r="Y2624" s="7"/>
    </row>
    <row r="2625" spans="1:25" ht="15" customHeight="1" x14ac:dyDescent="0.25">
      <c r="A2625" s="139">
        <v>2618</v>
      </c>
      <c r="B2625" s="10">
        <f t="shared" ca="1" si="373"/>
        <v>0.54657371934007937</v>
      </c>
      <c r="C2625" s="60">
        <f ca="1">_xlfn.NORM.INV(B2625,'Input Parameters'!$E$15,'Input Parameters'!$F$15)</f>
        <v>277.30834485341541</v>
      </c>
      <c r="D2625" s="10">
        <f t="shared" ca="1" si="374"/>
        <v>0.81284967248026618</v>
      </c>
      <c r="E2625" s="62">
        <f ca="1">IF(_xlfn.NORM.INV(D2625,'Input Parameters'!$E$17,'Input Parameters'!$F$17)&lt;3500,3500,IF(_xlfn.NORM.INV(D2625,'Input Parameters'!$E$17,'Input Parameters'!$F$17)&gt;5500,5500,_xlfn.NORM.INV(D2625,'Input Parameters'!$E$17,'Input Parameters'!$F$17)))</f>
        <v>5421.9125069255151</v>
      </c>
      <c r="F2625" s="10">
        <f t="shared" ca="1" si="375"/>
        <v>0.6660958157541611</v>
      </c>
      <c r="G2625" s="64">
        <f ca="1">_xlfn.NORM.INV(F2625,'Input Parameters'!$E$20,'Input Parameters'!$F$20)</f>
        <v>285.52535746956596</v>
      </c>
      <c r="H2625" s="57">
        <f ca="1">EXP(E2625*(1/'Input Parameters'!$E$23-1/G2625))</f>
        <v>0.6188656134600049</v>
      </c>
      <c r="I2625" s="10">
        <f t="shared" ca="1" si="376"/>
        <v>0.32387032741995248</v>
      </c>
      <c r="J2625" s="30">
        <f ca="1">_xlfn.BETA.INV(I2625,'Input Parameters'!$L$26,'Input Parameters'!$M$26,'Input Parameters'!$J$26,'Input Parameters'!$K$26)</f>
        <v>0.58569814019894795</v>
      </c>
      <c r="K2625" s="168">
        <f ca="1">('Input Parameters'!$E$27/'Input Parameters'!$E$38)^$J2625</f>
        <v>1.4977193416175918E-2</v>
      </c>
      <c r="L2625" s="69">
        <f ca="1">$H2625*$C2625*'Input Parameters'!$E$25*K2625</f>
        <v>2.5703349959796351</v>
      </c>
      <c r="M2625" s="24">
        <f t="shared" ca="1" si="377"/>
        <v>0.79644979094008994</v>
      </c>
      <c r="N2625" s="15">
        <f ca="1">_xlfn.NORM.INV(M2625,'Input Parameters'!$E$29,'Input Parameters'!$F$29)</f>
        <v>0.10008290070496806</v>
      </c>
      <c r="O2625" s="8">
        <f t="shared" ca="1" si="378"/>
        <v>0.28020348094460867</v>
      </c>
      <c r="P2625" s="30">
        <f ca="1">_xlfn.LOGNORM.INV(O2625,'Input Parameters'!$H$30,'Input Parameters'!$I$30)</f>
        <v>2.0380692444126893</v>
      </c>
      <c r="Q2625" s="10">
        <f t="shared" ca="1" si="379"/>
        <v>0.46917637946193025</v>
      </c>
      <c r="R2625" s="30">
        <f>IF('Input Parameters'!$E$32=0,0,_xlfn.BETA.INV(Q2625,'Input Parameters'!$L$32,'Input Parameters'!$M$32,'Input Parameters'!$J$32,'Input Parameters'!$K$32))</f>
        <v>0</v>
      </c>
      <c r="S2625" s="10">
        <f t="shared" ca="1" si="380"/>
        <v>0.32400389386806949</v>
      </c>
      <c r="T2625" s="26">
        <f ca="1">_xlfn.LOGNORM.INV(S2625,'Input Parameters'!$H$34,'Input Parameters'!$I$34)</f>
        <v>47.622191765589186</v>
      </c>
      <c r="U2625" s="10">
        <f t="shared" ca="1" si="381"/>
        <v>0.18323927203504131</v>
      </c>
      <c r="V2625" s="30">
        <f ca="1">_xlfn.BETA.INV(U2625,'Input Parameters'!$L$36,'Input Parameters'!$M$36,'Input Parameters'!$J$36,'Input Parameters'!$K$36)</f>
        <v>0.46107142185133032</v>
      </c>
      <c r="W2625" s="2">
        <f ca="1">N2625+(P2625-N2625)*(1-ERF((T2625-R2625)/(2*SQRT(L2625*'Input Parameters'!$E$38))))</f>
        <v>0.16925879726532406</v>
      </c>
      <c r="X2625">
        <f t="shared" ca="1" si="382"/>
        <v>1</v>
      </c>
      <c r="Y2625" s="7"/>
    </row>
    <row r="2626" spans="1:25" ht="15" customHeight="1" x14ac:dyDescent="0.25">
      <c r="A2626" s="139">
        <v>2619</v>
      </c>
      <c r="B2626" s="10">
        <f t="shared" ca="1" si="373"/>
        <v>0.45300101682844507</v>
      </c>
      <c r="C2626" s="60">
        <f ca="1">_xlfn.NORM.INV(B2626,'Input Parameters'!$E$15,'Input Parameters'!$F$15)</f>
        <v>264.56788562851108</v>
      </c>
      <c r="D2626" s="10">
        <f t="shared" ca="1" si="374"/>
        <v>5.5136432998033502E-2</v>
      </c>
      <c r="E2626" s="62">
        <f ca="1">IF(_xlfn.NORM.INV(D2626,'Input Parameters'!$E$17,'Input Parameters'!$F$17)&lt;3500,3500,IF(_xlfn.NORM.INV(D2626,'Input Parameters'!$E$17,'Input Parameters'!$F$17)&gt;5500,5500,_xlfn.NORM.INV(D2626,'Input Parameters'!$E$17,'Input Parameters'!$F$17)))</f>
        <v>3682.1224801732319</v>
      </c>
      <c r="F2626" s="10">
        <f t="shared" ca="1" si="375"/>
        <v>0.12564334007450717</v>
      </c>
      <c r="G2626" s="64">
        <f ca="1">_xlfn.NORM.INV(F2626,'Input Parameters'!$E$20,'Input Parameters'!$F$20)</f>
        <v>274.96356069175863</v>
      </c>
      <c r="H2626" s="57">
        <f ca="1">EXP(E2626*(1/'Input Parameters'!$E$23-1/G2626))</f>
        <v>0.43988524988592809</v>
      </c>
      <c r="I2626" s="10">
        <f t="shared" ca="1" si="376"/>
        <v>0.76670787837024623</v>
      </c>
      <c r="J2626" s="30">
        <f ca="1">_xlfn.BETA.INV(I2626,'Input Parameters'!$L$26,'Input Parameters'!$M$26,'Input Parameters'!$J$26,'Input Parameters'!$K$26)</f>
        <v>0.77025273459501808</v>
      </c>
      <c r="K2626" s="168">
        <f ca="1">('Input Parameters'!$E$27/'Input Parameters'!$E$38)^$J2626</f>
        <v>3.9857046218684756E-3</v>
      </c>
      <c r="L2626" s="69">
        <f ca="1">$H2626*$C2626*'Input Parameters'!$E$25*K2626</f>
        <v>0.46385435281686233</v>
      </c>
      <c r="M2626" s="24">
        <f t="shared" ca="1" si="377"/>
        <v>0.25545303527783514</v>
      </c>
      <c r="N2626" s="15">
        <f ca="1">_xlfn.NORM.INV(M2626,'Input Parameters'!$E$29,'Input Parameters'!$F$29)</f>
        <v>9.9934257249460076E-2</v>
      </c>
      <c r="O2626" s="8">
        <f t="shared" ca="1" si="378"/>
        <v>0.15007726354107698</v>
      </c>
      <c r="P2626" s="30">
        <f ca="1">_xlfn.LOGNORM.INV(O2626,'Input Parameters'!$H$30,'Input Parameters'!$I$30)</f>
        <v>1.6447787296584564</v>
      </c>
      <c r="Q2626" s="10">
        <f t="shared" ca="1" si="379"/>
        <v>0.53418215857885909</v>
      </c>
      <c r="R2626" s="30">
        <f>IF('Input Parameters'!$E$32=0,0,_xlfn.BETA.INV(Q2626,'Input Parameters'!$L$32,'Input Parameters'!$M$32,'Input Parameters'!$J$32,'Input Parameters'!$K$32))</f>
        <v>0</v>
      </c>
      <c r="S2626" s="10">
        <f t="shared" ca="1" si="380"/>
        <v>0.91328796642370891</v>
      </c>
      <c r="T2626" s="26">
        <f ca="1">_xlfn.LOGNORM.INV(S2626,'Input Parameters'!$H$34,'Input Parameters'!$I$34)</f>
        <v>59.718723381531966</v>
      </c>
      <c r="U2626" s="10">
        <f t="shared" ca="1" si="381"/>
        <v>0.60622801526335501</v>
      </c>
      <c r="V2626" s="30">
        <f ca="1">_xlfn.BETA.INV(U2626,'Input Parameters'!$L$36,'Input Parameters'!$M$36,'Input Parameters'!$J$36,'Input Parameters'!$K$36)</f>
        <v>0.62799237751976134</v>
      </c>
      <c r="W2626" s="2">
        <f ca="1">N2626+(P2626-N2626)*(1-ERF((T2626-R2626)/(2*SQRT(L2626*'Input Parameters'!$E$38))))</f>
        <v>9.9934258120699296E-2</v>
      </c>
      <c r="X2626">
        <f t="shared" ca="1" si="382"/>
        <v>1</v>
      </c>
      <c r="Y2626" s="7"/>
    </row>
    <row r="2627" spans="1:25" ht="15" customHeight="1" x14ac:dyDescent="0.25">
      <c r="A2627" s="139">
        <v>2620</v>
      </c>
      <c r="B2627" s="10">
        <f t="shared" ca="1" si="373"/>
        <v>0.50214788229702101</v>
      </c>
      <c r="C2627" s="60">
        <f ca="1">_xlfn.NORM.INV(B2627,'Input Parameters'!$E$15,'Input Parameters'!$F$15)</f>
        <v>271.2589757742532</v>
      </c>
      <c r="D2627" s="10">
        <f t="shared" ca="1" si="374"/>
        <v>0.86262846981341235</v>
      </c>
      <c r="E2627" s="62">
        <f ca="1">IF(_xlfn.NORM.INV(D2627,'Input Parameters'!$E$17,'Input Parameters'!$F$17)&lt;3500,3500,IF(_xlfn.NORM.INV(D2627,'Input Parameters'!$E$17,'Input Parameters'!$F$17)&gt;5500,5500,_xlfn.NORM.INV(D2627,'Input Parameters'!$E$17,'Input Parameters'!$F$17)))</f>
        <v>5500</v>
      </c>
      <c r="F2627" s="10">
        <f t="shared" ca="1" si="375"/>
        <v>0.16212012890514549</v>
      </c>
      <c r="G2627" s="64">
        <f ca="1">_xlfn.NORM.INV(F2627,'Input Parameters'!$E$20,'Input Parameters'!$F$20)</f>
        <v>276.04526274760309</v>
      </c>
      <c r="H2627" s="57">
        <f ca="1">EXP(E2627*(1/'Input Parameters'!$E$23-1/G2627))</f>
        <v>0.31717247870068238</v>
      </c>
      <c r="I2627" s="10">
        <f t="shared" ca="1" si="376"/>
        <v>0.58737685458185906</v>
      </c>
      <c r="J2627" s="30">
        <f ca="1">_xlfn.BETA.INV(I2627,'Input Parameters'!$L$26,'Input Parameters'!$M$26,'Input Parameters'!$J$26,'Input Parameters'!$K$26)</f>
        <v>0.69625498813139508</v>
      </c>
      <c r="K2627" s="168">
        <f ca="1">('Input Parameters'!$E$27/'Input Parameters'!$E$38)^$J2627</f>
        <v>6.7767775981811178E-3</v>
      </c>
      <c r="L2627" s="69">
        <f ca="1">$H2627*$C2627*'Input Parameters'!$E$25*K2627</f>
        <v>0.58304603585361836</v>
      </c>
      <c r="M2627" s="24">
        <f t="shared" ca="1" si="377"/>
        <v>0.46327001745238527</v>
      </c>
      <c r="N2627" s="15">
        <f ca="1">_xlfn.NORM.INV(M2627,'Input Parameters'!$E$29,'Input Parameters'!$F$29)</f>
        <v>9.9990780112883329E-2</v>
      </c>
      <c r="O2627" s="8">
        <f t="shared" ca="1" si="378"/>
        <v>0.19429927527374224</v>
      </c>
      <c r="P2627" s="30">
        <f ca="1">_xlfn.LOGNORM.INV(O2627,'Input Parameters'!$H$30,'Input Parameters'!$I$30)</f>
        <v>1.7856311698002068</v>
      </c>
      <c r="Q2627" s="10">
        <f t="shared" ca="1" si="379"/>
        <v>0.18295517297505415</v>
      </c>
      <c r="R2627" s="30">
        <f>IF('Input Parameters'!$E$32=0,0,_xlfn.BETA.INV(Q2627,'Input Parameters'!$L$32,'Input Parameters'!$M$32,'Input Parameters'!$J$32,'Input Parameters'!$K$32))</f>
        <v>0</v>
      </c>
      <c r="S2627" s="10">
        <f t="shared" ca="1" si="380"/>
        <v>0.22024609137151174</v>
      </c>
      <c r="T2627" s="26">
        <f ca="1">_xlfn.LOGNORM.INV(S2627,'Input Parameters'!$H$34,'Input Parameters'!$I$34)</f>
        <v>45.791452831048154</v>
      </c>
      <c r="U2627" s="10">
        <f t="shared" ca="1" si="381"/>
        <v>0.48159440774507312</v>
      </c>
      <c r="V2627" s="30">
        <f ca="1">_xlfn.BETA.INV(U2627,'Input Parameters'!$L$36,'Input Parameters'!$M$36,'Input Parameters'!$J$36,'Input Parameters'!$K$36)</f>
        <v>0.57888874726089912</v>
      </c>
      <c r="W2627" s="2">
        <f ca="1">N2627+(P2627-N2627)*(1-ERF((T2627-R2627)/(2*SQRT(L2627*'Input Parameters'!$E$38))))</f>
        <v>0.10002837214813765</v>
      </c>
      <c r="X2627">
        <f t="shared" ca="1" si="382"/>
        <v>1</v>
      </c>
      <c r="Y2627" s="7"/>
    </row>
    <row r="2628" spans="1:25" ht="15" customHeight="1" x14ac:dyDescent="0.25">
      <c r="A2628" s="139">
        <v>2621</v>
      </c>
      <c r="B2628" s="10">
        <f t="shared" ca="1" si="373"/>
        <v>0.87677062854380838</v>
      </c>
      <c r="C2628" s="60">
        <f ca="1">_xlfn.NORM.INV(B2628,'Input Parameters'!$E$15,'Input Parameters'!$F$15)</f>
        <v>333.77705688650792</v>
      </c>
      <c r="D2628" s="10">
        <f t="shared" ca="1" si="374"/>
        <v>1.7219408816064985E-2</v>
      </c>
      <c r="E2628" s="62">
        <f ca="1">IF(_xlfn.NORM.INV(D2628,'Input Parameters'!$E$17,'Input Parameters'!$F$17)&lt;3500,3500,IF(_xlfn.NORM.INV(D2628,'Input Parameters'!$E$17,'Input Parameters'!$F$17)&gt;5500,5500,_xlfn.NORM.INV(D2628,'Input Parameters'!$E$17,'Input Parameters'!$F$17)))</f>
        <v>3500</v>
      </c>
      <c r="F2628" s="10">
        <f t="shared" ca="1" si="375"/>
        <v>0.55287690844257742</v>
      </c>
      <c r="G2628" s="64">
        <f ca="1">_xlfn.NORM.INV(F2628,'Input Parameters'!$E$20,'Input Parameters'!$F$20)</f>
        <v>283.5406526686229</v>
      </c>
      <c r="H2628" s="57">
        <f ca="1">EXP(E2628*(1/'Input Parameters'!$E$23-1/G2628))</f>
        <v>0.6732952854544545</v>
      </c>
      <c r="I2628" s="10">
        <f t="shared" ca="1" si="376"/>
        <v>0.34935870449715656</v>
      </c>
      <c r="J2628" s="30">
        <f ca="1">_xlfn.BETA.INV(I2628,'Input Parameters'!$L$26,'Input Parameters'!$M$26,'Input Parameters'!$J$26,'Input Parameters'!$K$26)</f>
        <v>0.59750624444085076</v>
      </c>
      <c r="K2628" s="168">
        <f ca="1">('Input Parameters'!$E$27/'Input Parameters'!$E$38)^$J2628</f>
        <v>1.3760866362207063E-2</v>
      </c>
      <c r="L2628" s="69">
        <f ca="1">$H2628*$C2628*'Input Parameters'!$E$25*K2628</f>
        <v>3.0924866366412522</v>
      </c>
      <c r="M2628" s="24">
        <f t="shared" ca="1" si="377"/>
        <v>0.8949489969836909</v>
      </c>
      <c r="N2628" s="15">
        <f ca="1">_xlfn.NORM.INV(M2628,'Input Parameters'!$E$29,'Input Parameters'!$F$29)</f>
        <v>0.10012532849982192</v>
      </c>
      <c r="O2628" s="8">
        <f t="shared" ca="1" si="378"/>
        <v>0.27285511068432133</v>
      </c>
      <c r="P2628" s="30">
        <f ca="1">_xlfn.LOGNORM.INV(O2628,'Input Parameters'!$H$30,'Input Parameters'!$I$30)</f>
        <v>2.0170332649811598</v>
      </c>
      <c r="Q2628" s="10">
        <f t="shared" ca="1" si="379"/>
        <v>0.88024682021386635</v>
      </c>
      <c r="R2628" s="30">
        <f>IF('Input Parameters'!$E$32=0,0,_xlfn.BETA.INV(Q2628,'Input Parameters'!$L$32,'Input Parameters'!$M$32,'Input Parameters'!$J$32,'Input Parameters'!$K$32))</f>
        <v>0</v>
      </c>
      <c r="S2628" s="10">
        <f t="shared" ca="1" si="380"/>
        <v>0.29959348314847833</v>
      </c>
      <c r="T2628" s="26">
        <f ca="1">_xlfn.LOGNORM.INV(S2628,'Input Parameters'!$H$34,'Input Parameters'!$I$34)</f>
        <v>47.214567616481141</v>
      </c>
      <c r="U2628" s="10">
        <f t="shared" ca="1" si="381"/>
        <v>0.9208599056689305</v>
      </c>
      <c r="V2628" s="30">
        <f ca="1">_xlfn.BETA.INV(U2628,'Input Parameters'!$L$36,'Input Parameters'!$M$36,'Input Parameters'!$J$36,'Input Parameters'!$K$36)</f>
        <v>0.82583424770275649</v>
      </c>
      <c r="W2628" s="2">
        <f ca="1">N2628+(P2628-N2628)*(1-ERF((T2628-R2628)/(2*SQRT(L2628*'Input Parameters'!$E$38))))</f>
        <v>0.210601065841657</v>
      </c>
      <c r="X2628">
        <f t="shared" ca="1" si="382"/>
        <v>1</v>
      </c>
      <c r="Y2628" s="7"/>
    </row>
    <row r="2629" spans="1:25" ht="15" customHeight="1" x14ac:dyDescent="0.25">
      <c r="A2629" s="139">
        <v>2622</v>
      </c>
      <c r="B2629" s="10">
        <f t="shared" ref="B2629:B2692" ca="1" si="383">RAND()</f>
        <v>0.27586471396135515</v>
      </c>
      <c r="C2629" s="60">
        <f ca="1">_xlfn.NORM.INV(B2629,'Input Parameters'!$E$15,'Input Parameters'!$F$15)</f>
        <v>238.71285679045963</v>
      </c>
      <c r="D2629" s="10">
        <f t="shared" ref="D2629:D2692" ca="1" si="384">RAND()</f>
        <v>0.36156678034378475</v>
      </c>
      <c r="E2629" s="62">
        <f ca="1">IF(_xlfn.NORM.INV(D2629,'Input Parameters'!$E$17,'Input Parameters'!$F$17)&lt;3500,3500,IF(_xlfn.NORM.INV(D2629,'Input Parameters'!$E$17,'Input Parameters'!$F$17)&gt;5500,5500,_xlfn.NORM.INV(D2629,'Input Parameters'!$E$17,'Input Parameters'!$F$17)))</f>
        <v>4552.0082092248522</v>
      </c>
      <c r="F2629" s="10">
        <f t="shared" ref="F2629:F2692" ca="1" si="385">RAND()</f>
        <v>0.10362978841970527</v>
      </c>
      <c r="G2629" s="64">
        <f ca="1">_xlfn.NORM.INV(F2629,'Input Parameters'!$E$20,'Input Parameters'!$F$20)</f>
        <v>274.20038367852351</v>
      </c>
      <c r="H2629" s="57">
        <f ca="1">EXP(E2629*(1/'Input Parameters'!$E$23-1/G2629))</f>
        <v>0.34599420493703359</v>
      </c>
      <c r="I2629" s="10">
        <f t="shared" ref="I2629:I2692" ca="1" si="386">RAND()</f>
        <v>0.33803551817759081</v>
      </c>
      <c r="J2629" s="30">
        <f ca="1">_xlfn.BETA.INV(I2629,'Input Parameters'!$L$26,'Input Parameters'!$M$26,'Input Parameters'!$J$26,'Input Parameters'!$K$26)</f>
        <v>0.59231127798608363</v>
      </c>
      <c r="K2629" s="168">
        <f ca="1">('Input Parameters'!$E$27/'Input Parameters'!$E$38)^$J2629</f>
        <v>1.4283319825761935E-2</v>
      </c>
      <c r="L2629" s="69">
        <f ca="1">$H2629*$C2629*'Input Parameters'!$E$25*K2629</f>
        <v>1.1797060207838717</v>
      </c>
      <c r="M2629" s="24">
        <f t="shared" ref="M2629:M2692" ca="1" si="387">RAND()</f>
        <v>0.49680169361703896</v>
      </c>
      <c r="N2629" s="15">
        <f ca="1">_xlfn.NORM.INV(M2629,'Input Parameters'!$E$29,'Input Parameters'!$F$29)</f>
        <v>9.9999198294891026E-2</v>
      </c>
      <c r="O2629" s="8">
        <f t="shared" ref="O2629:O2692" ca="1" si="388">RAND()</f>
        <v>0.20932709825278106</v>
      </c>
      <c r="P2629" s="30">
        <f ca="1">_xlfn.LOGNORM.INV(O2629,'Input Parameters'!$H$30,'Input Parameters'!$I$30)</f>
        <v>1.8312498052842703</v>
      </c>
      <c r="Q2629" s="10">
        <f t="shared" ref="Q2629:Q2692" ca="1" si="389">RAND()</f>
        <v>0.82517901010403116</v>
      </c>
      <c r="R2629" s="30">
        <f>IF('Input Parameters'!$E$32=0,0,_xlfn.BETA.INV(Q2629,'Input Parameters'!$L$32,'Input Parameters'!$M$32,'Input Parameters'!$J$32,'Input Parameters'!$K$32))</f>
        <v>0</v>
      </c>
      <c r="S2629" s="10">
        <f t="shared" ref="S2629:S2692" ca="1" si="390">RAND()</f>
        <v>0.31110793329741915</v>
      </c>
      <c r="T2629" s="26">
        <f ca="1">_xlfn.LOGNORM.INV(S2629,'Input Parameters'!$H$34,'Input Parameters'!$I$34)</f>
        <v>47.40813259250632</v>
      </c>
      <c r="U2629" s="10">
        <f t="shared" ref="U2629:U2692" ca="1" si="391">RAND()</f>
        <v>0.93937734027136299</v>
      </c>
      <c r="V2629" s="30">
        <f ca="1">_xlfn.BETA.INV(U2629,'Input Parameters'!$L$36,'Input Parameters'!$M$36,'Input Parameters'!$J$36,'Input Parameters'!$K$36)</f>
        <v>0.8515284449627285</v>
      </c>
      <c r="W2629" s="2">
        <f ca="1">N2629+(P2629-N2629)*(1-ERF((T2629-R2629)/(2*SQRT(L2629*'Input Parameters'!$E$38))))</f>
        <v>0.10350674956701561</v>
      </c>
      <c r="X2629">
        <f t="shared" ca="1" si="382"/>
        <v>1</v>
      </c>
      <c r="Y2629" s="7"/>
    </row>
    <row r="2630" spans="1:25" ht="15" customHeight="1" x14ac:dyDescent="0.25">
      <c r="A2630" s="139">
        <v>2623</v>
      </c>
      <c r="B2630" s="10">
        <f t="shared" ca="1" si="383"/>
        <v>0.71493436393738596</v>
      </c>
      <c r="C2630" s="60">
        <f ca="1">_xlfn.NORM.INV(B2630,'Input Parameters'!$E$15,'Input Parameters'!$F$15)</f>
        <v>301.74138808158051</v>
      </c>
      <c r="D2630" s="10">
        <f t="shared" ca="1" si="384"/>
        <v>0.49545768291730474</v>
      </c>
      <c r="E2630" s="62">
        <f ca="1">IF(_xlfn.NORM.INV(D2630,'Input Parameters'!$E$17,'Input Parameters'!$F$17)&lt;3500,3500,IF(_xlfn.NORM.INV(D2630,'Input Parameters'!$E$17,'Input Parameters'!$F$17)&gt;5500,5500,_xlfn.NORM.INV(D2630,'Input Parameters'!$E$17,'Input Parameters'!$F$17)))</f>
        <v>4792.0296974836501</v>
      </c>
      <c r="F2630" s="10">
        <f t="shared" ca="1" si="385"/>
        <v>0.53456407742187695</v>
      </c>
      <c r="G2630" s="64">
        <f ca="1">_xlfn.NORM.INV(F2630,'Input Parameters'!$E$20,'Input Parameters'!$F$20)</f>
        <v>283.23121140239095</v>
      </c>
      <c r="H2630" s="57">
        <f ca="1">EXP(E2630*(1/'Input Parameters'!$E$23-1/G2630))</f>
        <v>0.57117386968937967</v>
      </c>
      <c r="I2630" s="10">
        <f t="shared" ca="1" si="386"/>
        <v>0.78055016117907838</v>
      </c>
      <c r="J2630" s="30">
        <f ca="1">_xlfn.BETA.INV(I2630,'Input Parameters'!$L$26,'Input Parameters'!$M$26,'Input Parameters'!$J$26,'Input Parameters'!$K$26)</f>
        <v>0.77647754287365112</v>
      </c>
      <c r="K2630" s="168">
        <f ca="1">('Input Parameters'!$E$27/'Input Parameters'!$E$38)^$J2630</f>
        <v>3.8116547692489699E-3</v>
      </c>
      <c r="L2630" s="69">
        <f ca="1">$H2630*$C2630*'Input Parameters'!$E$25*K2630</f>
        <v>0.65692648799020059</v>
      </c>
      <c r="M2630" s="24">
        <f t="shared" ca="1" si="387"/>
        <v>0.19910614838985019</v>
      </c>
      <c r="N2630" s="15">
        <f ca="1">_xlfn.NORM.INV(M2630,'Input Parameters'!$E$29,'Input Parameters'!$F$29)</f>
        <v>9.9915518170225939E-2</v>
      </c>
      <c r="O2630" s="8">
        <f t="shared" ca="1" si="388"/>
        <v>0.58486130986291995</v>
      </c>
      <c r="P2630" s="30">
        <f ca="1">_xlfn.LOGNORM.INV(O2630,'Input Parameters'!$H$30,'Input Parameters'!$I$30)</f>
        <v>2.969202364574786</v>
      </c>
      <c r="Q2630" s="10">
        <f t="shared" ca="1" si="389"/>
        <v>0.50313188532215358</v>
      </c>
      <c r="R2630" s="30">
        <f>IF('Input Parameters'!$E$32=0,0,_xlfn.BETA.INV(Q2630,'Input Parameters'!$L$32,'Input Parameters'!$M$32,'Input Parameters'!$J$32,'Input Parameters'!$K$32))</f>
        <v>0</v>
      </c>
      <c r="S2630" s="10">
        <f t="shared" ca="1" si="390"/>
        <v>6.7696491837320738E-2</v>
      </c>
      <c r="T2630" s="26">
        <f ca="1">_xlfn.LOGNORM.INV(S2630,'Input Parameters'!$H$34,'Input Parameters'!$I$34)</f>
        <v>41.855412942952391</v>
      </c>
      <c r="U2630" s="10">
        <f t="shared" ca="1" si="391"/>
        <v>0.20908471397148609</v>
      </c>
      <c r="V2630" s="30">
        <f ca="1">_xlfn.BETA.INV(U2630,'Input Parameters'!$L$36,'Input Parameters'!$M$36,'Input Parameters'!$J$36,'Input Parameters'!$K$36)</f>
        <v>0.47275219398763124</v>
      </c>
      <c r="W2630" s="2">
        <f ca="1">N2630+(P2630-N2630)*(1-ERF((T2630-R2630)/(2*SQRT(L2630*'Input Parameters'!$E$38))))</f>
        <v>0.10066340882082214</v>
      </c>
      <c r="X2630">
        <f t="shared" ca="1" si="382"/>
        <v>1</v>
      </c>
      <c r="Y2630" s="7"/>
    </row>
    <row r="2631" spans="1:25" ht="15" customHeight="1" x14ac:dyDescent="0.25">
      <c r="A2631" s="139">
        <v>2624</v>
      </c>
      <c r="B2631" s="10">
        <f t="shared" ca="1" si="383"/>
        <v>0.69685079626295465</v>
      </c>
      <c r="C2631" s="60">
        <f ca="1">_xlfn.NORM.INV(B2631,'Input Parameters'!$E$15,'Input Parameters'!$F$15)</f>
        <v>298.8965694612483</v>
      </c>
      <c r="D2631" s="10">
        <f t="shared" ca="1" si="384"/>
        <v>0.53016358361866944</v>
      </c>
      <c r="E2631" s="62">
        <f ca="1">IF(_xlfn.NORM.INV(D2631,'Input Parameters'!$E$17,'Input Parameters'!$F$17)&lt;3500,3500,IF(_xlfn.NORM.INV(D2631,'Input Parameters'!$E$17,'Input Parameters'!$F$17)&gt;5500,5500,_xlfn.NORM.INV(D2631,'Input Parameters'!$E$17,'Input Parameters'!$F$17)))</f>
        <v>4852.97675250475</v>
      </c>
      <c r="F2631" s="10">
        <f t="shared" ca="1" si="385"/>
        <v>0.97049769559418919</v>
      </c>
      <c r="G2631" s="64">
        <f ca="1">_xlfn.NORM.INV(F2631,'Input Parameters'!$E$20,'Input Parameters'!$F$20)</f>
        <v>295.30066526713262</v>
      </c>
      <c r="H2631" s="57">
        <f ca="1">EXP(E2631*(1/'Input Parameters'!$E$23-1/G2631))</f>
        <v>1.1423930526807249</v>
      </c>
      <c r="I2631" s="10">
        <f t="shared" ca="1" si="386"/>
        <v>0.7831116354744303</v>
      </c>
      <c r="J2631" s="30">
        <f ca="1">_xlfn.BETA.INV(I2631,'Input Parameters'!$L$26,'Input Parameters'!$M$26,'Input Parameters'!$J$26,'Input Parameters'!$K$26)</f>
        <v>0.77764386715200029</v>
      </c>
      <c r="K2631" s="168">
        <f ca="1">('Input Parameters'!$E$27/'Input Parameters'!$E$38)^$J2631</f>
        <v>3.7798992117917588E-3</v>
      </c>
      <c r="L2631" s="69">
        <f ca="1">$H2631*$C2631*'Input Parameters'!$E$25*K2631</f>
        <v>1.2906744226415972</v>
      </c>
      <c r="M2631" s="24">
        <f t="shared" ca="1" si="387"/>
        <v>0.40236220366591602</v>
      </c>
      <c r="N2631" s="15">
        <f ca="1">_xlfn.NORM.INV(M2631,'Input Parameters'!$E$29,'Input Parameters'!$F$29)</f>
        <v>9.9975276247699321E-2</v>
      </c>
      <c r="O2631" s="8">
        <f t="shared" ca="1" si="388"/>
        <v>0.62291760098715587</v>
      </c>
      <c r="P2631" s="30">
        <f ca="1">_xlfn.LOGNORM.INV(O2631,'Input Parameters'!$H$30,'Input Parameters'!$I$30)</f>
        <v>3.1110731235783819</v>
      </c>
      <c r="Q2631" s="10">
        <f t="shared" ca="1" si="389"/>
        <v>0.43762293279747744</v>
      </c>
      <c r="R2631" s="30">
        <f>IF('Input Parameters'!$E$32=0,0,_xlfn.BETA.INV(Q2631,'Input Parameters'!$L$32,'Input Parameters'!$M$32,'Input Parameters'!$J$32,'Input Parameters'!$K$32))</f>
        <v>0</v>
      </c>
      <c r="S2631" s="10">
        <f t="shared" ca="1" si="390"/>
        <v>0.92247534917944363</v>
      </c>
      <c r="T2631" s="26">
        <f ca="1">_xlfn.LOGNORM.INV(S2631,'Input Parameters'!$H$34,'Input Parameters'!$I$34)</f>
        <v>60.17132166620349</v>
      </c>
      <c r="U2631" s="10">
        <f t="shared" ca="1" si="391"/>
        <v>0.51955911217487982</v>
      </c>
      <c r="V2631" s="30">
        <f ca="1">_xlfn.BETA.INV(U2631,'Input Parameters'!$L$36,'Input Parameters'!$M$36,'Input Parameters'!$J$36,'Input Parameters'!$K$36)</f>
        <v>0.59339716494011774</v>
      </c>
      <c r="W2631" s="2">
        <f ca="1">N2631+(P2631-N2631)*(1-ERF((T2631-R2631)/(2*SQRT(L2631*'Input Parameters'!$E$38))))</f>
        <v>0.10051819134603593</v>
      </c>
      <c r="X2631">
        <f t="shared" ca="1" si="382"/>
        <v>1</v>
      </c>
      <c r="Y2631" s="7"/>
    </row>
    <row r="2632" spans="1:25" ht="15" customHeight="1" x14ac:dyDescent="0.25">
      <c r="A2632" s="139">
        <v>2625</v>
      </c>
      <c r="B2632" s="10">
        <f t="shared" ca="1" si="383"/>
        <v>0.68642827343957946</v>
      </c>
      <c r="C2632" s="60">
        <f ca="1">_xlfn.NORM.INV(B2632,'Input Parameters'!$E$15,'Input Parameters'!$F$15)</f>
        <v>297.29173802867228</v>
      </c>
      <c r="D2632" s="10">
        <f t="shared" ca="1" si="384"/>
        <v>0.19406486354490649</v>
      </c>
      <c r="E2632" s="62">
        <f ca="1">IF(_xlfn.NORM.INV(D2632,'Input Parameters'!$E$17,'Input Parameters'!$F$17)&lt;3500,3500,IF(_xlfn.NORM.INV(D2632,'Input Parameters'!$E$17,'Input Parameters'!$F$17)&gt;5500,5500,_xlfn.NORM.INV(D2632,'Input Parameters'!$E$17,'Input Parameters'!$F$17)))</f>
        <v>4195.8901458727159</v>
      </c>
      <c r="F2632" s="10">
        <f t="shared" ca="1" si="385"/>
        <v>0.29855914082235901</v>
      </c>
      <c r="G2632" s="64">
        <f ca="1">_xlfn.NORM.INV(F2632,'Input Parameters'!$E$20,'Input Parameters'!$F$20)</f>
        <v>279.10872106799616</v>
      </c>
      <c r="H2632" s="57">
        <f ca="1">EXP(E2632*(1/'Input Parameters'!$E$23-1/G2632))</f>
        <v>0.49203781665145396</v>
      </c>
      <c r="I2632" s="10">
        <f t="shared" ca="1" si="386"/>
        <v>0.91182814028695269</v>
      </c>
      <c r="J2632" s="30">
        <f ca="1">_xlfn.BETA.INV(I2632,'Input Parameters'!$L$26,'Input Parameters'!$M$26,'Input Parameters'!$J$26,'Input Parameters'!$K$26)</f>
        <v>0.84679586875723201</v>
      </c>
      <c r="K2632" s="168">
        <f ca="1">('Input Parameters'!$E$27/'Input Parameters'!$E$38)^$J2632</f>
        <v>2.3017469898020514E-3</v>
      </c>
      <c r="L2632" s="69">
        <f ca="1">$H2632*$C2632*'Input Parameters'!$E$25*K2632</f>
        <v>0.33669673621560881</v>
      </c>
      <c r="M2632" s="24">
        <f t="shared" ca="1" si="387"/>
        <v>0.54390728570546099</v>
      </c>
      <c r="N2632" s="15">
        <f ca="1">_xlfn.NORM.INV(M2632,'Input Parameters'!$E$29,'Input Parameters'!$F$29)</f>
        <v>0.10001102823827177</v>
      </c>
      <c r="O2632" s="8">
        <f t="shared" ca="1" si="388"/>
        <v>0.70268903720348441</v>
      </c>
      <c r="P2632" s="30">
        <f ca="1">_xlfn.LOGNORM.INV(O2632,'Input Parameters'!$H$30,'Input Parameters'!$I$30)</f>
        <v>3.450151152903258</v>
      </c>
      <c r="Q2632" s="10">
        <f t="shared" ca="1" si="389"/>
        <v>0.87946592129023071</v>
      </c>
      <c r="R2632" s="30">
        <f>IF('Input Parameters'!$E$32=0,0,_xlfn.BETA.INV(Q2632,'Input Parameters'!$L$32,'Input Parameters'!$M$32,'Input Parameters'!$J$32,'Input Parameters'!$K$32))</f>
        <v>0</v>
      </c>
      <c r="S2632" s="10">
        <f t="shared" ca="1" si="390"/>
        <v>0.17273982408141375</v>
      </c>
      <c r="T2632" s="26">
        <f ca="1">_xlfn.LOGNORM.INV(S2632,'Input Parameters'!$H$34,'Input Parameters'!$I$34)</f>
        <v>44.821003269661766</v>
      </c>
      <c r="U2632" s="10">
        <f t="shared" ca="1" si="391"/>
        <v>0.20351459745297118</v>
      </c>
      <c r="V2632" s="30">
        <f ca="1">_xlfn.BETA.INV(U2632,'Input Parameters'!$L$36,'Input Parameters'!$M$36,'Input Parameters'!$J$36,'Input Parameters'!$K$36)</f>
        <v>0.47028730635111793</v>
      </c>
      <c r="W2632" s="2">
        <f ca="1">N2632+(P2632-N2632)*(1-ERF((T2632-R2632)/(2*SQRT(L2632*'Input Parameters'!$E$38))))</f>
        <v>0.10001118601401958</v>
      </c>
      <c r="X2632">
        <f t="shared" ref="X2632:X2695" ca="1" si="392">IF(W2632&gt;V2632,0,1)</f>
        <v>1</v>
      </c>
      <c r="Y2632" s="7"/>
    </row>
    <row r="2633" spans="1:25" ht="15" customHeight="1" x14ac:dyDescent="0.25">
      <c r="A2633" s="139">
        <v>2626</v>
      </c>
      <c r="B2633" s="10">
        <f t="shared" ca="1" si="383"/>
        <v>0.11500642571493169</v>
      </c>
      <c r="C2633" s="60">
        <f ca="1">_xlfn.NORM.INV(B2633,'Input Parameters'!$E$15,'Input Parameters'!$F$15)</f>
        <v>205.91741827409982</v>
      </c>
      <c r="D2633" s="10">
        <f t="shared" ca="1" si="384"/>
        <v>0.13126650884334679</v>
      </c>
      <c r="E2633" s="62">
        <f ca="1">IF(_xlfn.NORM.INV(D2633,'Input Parameters'!$E$17,'Input Parameters'!$F$17)&lt;3500,3500,IF(_xlfn.NORM.INV(D2633,'Input Parameters'!$E$17,'Input Parameters'!$F$17)&gt;5500,5500,_xlfn.NORM.INV(D2633,'Input Parameters'!$E$17,'Input Parameters'!$F$17)))</f>
        <v>4015.7030279939549</v>
      </c>
      <c r="F2633" s="10">
        <f t="shared" ca="1" si="385"/>
        <v>0.39517554133610666</v>
      </c>
      <c r="G2633" s="64">
        <f ca="1">_xlfn.NORM.INV(F2633,'Input Parameters'!$E$20,'Input Parameters'!$F$20)</f>
        <v>280.86877323703862</v>
      </c>
      <c r="H2633" s="57">
        <f ca="1">EXP(E2633*(1/'Input Parameters'!$E$23-1/G2633))</f>
        <v>0.55511233155643425</v>
      </c>
      <c r="I2633" s="10">
        <f t="shared" ca="1" si="386"/>
        <v>0.45511306447997202</v>
      </c>
      <c r="J2633" s="30">
        <f ca="1">_xlfn.BETA.INV(I2633,'Input Parameters'!$L$26,'Input Parameters'!$M$26,'Input Parameters'!$J$26,'Input Parameters'!$K$26)</f>
        <v>0.64310599766952903</v>
      </c>
      <c r="K2633" s="168">
        <f ca="1">('Input Parameters'!$E$27/'Input Parameters'!$E$38)^$J2633</f>
        <v>9.92186273811352E-3</v>
      </c>
      <c r="L2633" s="69">
        <f ca="1">$H2633*$C2633*'Input Parameters'!$E$25*K2633</f>
        <v>1.1341413223698209</v>
      </c>
      <c r="M2633" s="24">
        <f t="shared" ca="1" si="387"/>
        <v>0.72609445080217427</v>
      </c>
      <c r="N2633" s="15">
        <f ca="1">_xlfn.NORM.INV(M2633,'Input Parameters'!$E$29,'Input Parameters'!$F$29)</f>
        <v>0.10006010433725983</v>
      </c>
      <c r="O2633" s="8">
        <f t="shared" ca="1" si="388"/>
        <v>0.95170297907207424</v>
      </c>
      <c r="P2633" s="30">
        <f ca="1">_xlfn.LOGNORM.INV(O2633,'Input Parameters'!$H$30,'Input Parameters'!$I$30)</f>
        <v>5.8822884838642233</v>
      </c>
      <c r="Q2633" s="10">
        <f t="shared" ca="1" si="389"/>
        <v>0.48049211008569925</v>
      </c>
      <c r="R2633" s="30">
        <f>IF('Input Parameters'!$E$32=0,0,_xlfn.BETA.INV(Q2633,'Input Parameters'!$L$32,'Input Parameters'!$M$32,'Input Parameters'!$J$32,'Input Parameters'!$K$32))</f>
        <v>0</v>
      </c>
      <c r="S2633" s="10">
        <f t="shared" ca="1" si="390"/>
        <v>2.3152702822530014E-2</v>
      </c>
      <c r="T2633" s="26">
        <f ca="1">_xlfn.LOGNORM.INV(S2633,'Input Parameters'!$H$34,'Input Parameters'!$I$34)</f>
        <v>39.331834184634083</v>
      </c>
      <c r="U2633" s="10">
        <f t="shared" ca="1" si="391"/>
        <v>0.70051048439087726</v>
      </c>
      <c r="V2633" s="30">
        <f ca="1">_xlfn.BETA.INV(U2633,'Input Parameters'!$L$36,'Input Parameters'!$M$36,'Input Parameters'!$J$36,'Input Parameters'!$K$36)</f>
        <v>0.66987716514751339</v>
      </c>
      <c r="W2633" s="2">
        <f ca="1">N2633+(P2633-N2633)*(1-ERF((T2633-R2633)/(2*SQRT(L2633*'Input Parameters'!$E$38))))</f>
        <v>0.1521794543710519</v>
      </c>
      <c r="X2633">
        <f t="shared" ca="1" si="392"/>
        <v>1</v>
      </c>
      <c r="Y2633" s="7"/>
    </row>
    <row r="2634" spans="1:25" ht="15" customHeight="1" x14ac:dyDescent="0.25">
      <c r="A2634" s="139">
        <v>2627</v>
      </c>
      <c r="B2634" s="10">
        <f t="shared" ca="1" si="383"/>
        <v>1.4986865989733977E-2</v>
      </c>
      <c r="C2634" s="60">
        <f ca="1">_xlfn.NORM.INV(B2634,'Input Parameters'!$E$15,'Input Parameters'!$F$15)</f>
        <v>153.34373518649187</v>
      </c>
      <c r="D2634" s="10">
        <f t="shared" ca="1" si="384"/>
        <v>0.51991197265978062</v>
      </c>
      <c r="E2634" s="62">
        <f ca="1">IF(_xlfn.NORM.INV(D2634,'Input Parameters'!$E$17,'Input Parameters'!$F$17)&lt;3500,3500,IF(_xlfn.NORM.INV(D2634,'Input Parameters'!$E$17,'Input Parameters'!$F$17)&gt;5500,5500,_xlfn.NORM.INV(D2634,'Input Parameters'!$E$17,'Input Parameters'!$F$17)))</f>
        <v>4834.9528586264205</v>
      </c>
      <c r="F2634" s="10">
        <f t="shared" ca="1" si="385"/>
        <v>3.4957969503991437E-2</v>
      </c>
      <c r="G2634" s="64">
        <f ca="1">_xlfn.NORM.INV(F2634,'Input Parameters'!$E$20,'Input Parameters'!$F$20)</f>
        <v>270.50655227705346</v>
      </c>
      <c r="H2634" s="57">
        <f ca="1">EXP(E2634*(1/'Input Parameters'!$E$23-1/G2634))</f>
        <v>0.25459390964671114</v>
      </c>
      <c r="I2634" s="10">
        <f t="shared" ca="1" si="386"/>
        <v>0.7439747892971188</v>
      </c>
      <c r="J2634" s="30">
        <f ca="1">_xlfn.BETA.INV(I2634,'Input Parameters'!$L$26,'Input Parameters'!$M$26,'Input Parameters'!$J$26,'Input Parameters'!$K$26)</f>
        <v>0.76028152410759553</v>
      </c>
      <c r="K2634" s="168">
        <f ca="1">('Input Parameters'!$E$27/'Input Parameters'!$E$38)^$J2634</f>
        <v>4.2812192685621414E-3</v>
      </c>
      <c r="L2634" s="69">
        <f ca="1">$H2634*$C2634*'Input Parameters'!$E$25*K2634</f>
        <v>0.16714043165018577</v>
      </c>
      <c r="M2634" s="24">
        <f t="shared" ca="1" si="387"/>
        <v>0.48773020863056826</v>
      </c>
      <c r="N2634" s="15">
        <f ca="1">_xlfn.NORM.INV(M2634,'Input Parameters'!$E$29,'Input Parameters'!$F$29)</f>
        <v>9.9996923934367044E-2</v>
      </c>
      <c r="O2634" s="8">
        <f t="shared" ca="1" si="388"/>
        <v>0.21328434089200943</v>
      </c>
      <c r="P2634" s="30">
        <f ca="1">_xlfn.LOGNORM.INV(O2634,'Input Parameters'!$H$30,'Input Parameters'!$I$30)</f>
        <v>1.8431230387535524</v>
      </c>
      <c r="Q2634" s="10">
        <f t="shared" ca="1" si="389"/>
        <v>0.80310554319613414</v>
      </c>
      <c r="R2634" s="30">
        <f>IF('Input Parameters'!$E$32=0,0,_xlfn.BETA.INV(Q2634,'Input Parameters'!$L$32,'Input Parameters'!$M$32,'Input Parameters'!$J$32,'Input Parameters'!$K$32))</f>
        <v>0</v>
      </c>
      <c r="S2634" s="10">
        <f t="shared" ca="1" si="390"/>
        <v>0.10457864496407265</v>
      </c>
      <c r="T2634" s="26">
        <f ca="1">_xlfn.LOGNORM.INV(S2634,'Input Parameters'!$H$34,'Input Parameters'!$I$34)</f>
        <v>43.11050037278325</v>
      </c>
      <c r="U2634" s="10">
        <f t="shared" ca="1" si="391"/>
        <v>0.76999455636923642</v>
      </c>
      <c r="V2634" s="30">
        <f ca="1">_xlfn.BETA.INV(U2634,'Input Parameters'!$L$36,'Input Parameters'!$M$36,'Input Parameters'!$J$36,'Input Parameters'!$K$36)</f>
        <v>0.70591426988272676</v>
      </c>
      <c r="W2634" s="2">
        <f ca="1">N2634+(P2634-N2634)*(1-ERF((T2634-R2634)/(2*SQRT(L2634*'Input Parameters'!$E$38))))</f>
        <v>9.9996923934522058E-2</v>
      </c>
      <c r="X2634">
        <f t="shared" ca="1" si="392"/>
        <v>1</v>
      </c>
      <c r="Y2634" s="7"/>
    </row>
    <row r="2635" spans="1:25" ht="15" customHeight="1" x14ac:dyDescent="0.25">
      <c r="A2635" s="139">
        <v>2628</v>
      </c>
      <c r="B2635" s="10">
        <f t="shared" ca="1" si="383"/>
        <v>0.83625360011641703</v>
      </c>
      <c r="C2635" s="60">
        <f ca="1">_xlfn.NORM.INV(B2635,'Input Parameters'!$E$15,'Input Parameters'!$F$15)</f>
        <v>324.03214050459763</v>
      </c>
      <c r="D2635" s="10">
        <f t="shared" ca="1" si="384"/>
        <v>0.75479810676933123</v>
      </c>
      <c r="E2635" s="62">
        <f ca="1">IF(_xlfn.NORM.INV(D2635,'Input Parameters'!$E$17,'Input Parameters'!$F$17)&lt;3500,3500,IF(_xlfn.NORM.INV(D2635,'Input Parameters'!$E$17,'Input Parameters'!$F$17)&gt;5500,5500,_xlfn.NORM.INV(D2635,'Input Parameters'!$E$17,'Input Parameters'!$F$17)))</f>
        <v>5282.7667179656255</v>
      </c>
      <c r="F2635" s="10">
        <f t="shared" ca="1" si="385"/>
        <v>0.82852359361006678</v>
      </c>
      <c r="G2635" s="64">
        <f ca="1">_xlfn.NORM.INV(F2635,'Input Parameters'!$E$20,'Input Parameters'!$F$20)</f>
        <v>289.00392514386976</v>
      </c>
      <c r="H2635" s="57">
        <f ca="1">EXP(E2635*(1/'Input Parameters'!$E$23-1/G2635))</f>
        <v>0.78281766502297079</v>
      </c>
      <c r="I2635" s="10">
        <f t="shared" ca="1" si="386"/>
        <v>0.89818788207431066</v>
      </c>
      <c r="J2635" s="30">
        <f ca="1">_xlfn.BETA.INV(I2635,'Input Parameters'!$L$26,'Input Parameters'!$M$26,'Input Parameters'!$J$26,'Input Parameters'!$K$26)</f>
        <v>0.83788123988205143</v>
      </c>
      <c r="K2635" s="168">
        <f ca="1">('Input Parameters'!$E$27/'Input Parameters'!$E$38)^$J2635</f>
        <v>2.4537396292295902E-3</v>
      </c>
      <c r="L2635" s="69">
        <f ca="1">$H2635*$C2635*'Input Parameters'!$E$25*K2635</f>
        <v>0.62241089205823596</v>
      </c>
      <c r="M2635" s="24">
        <f t="shared" ca="1" si="387"/>
        <v>3.4746667855595104E-2</v>
      </c>
      <c r="N2635" s="15">
        <f ca="1">_xlfn.NORM.INV(M2635,'Input Parameters'!$E$29,'Input Parameters'!$F$29)</f>
        <v>9.9818480101547619E-2</v>
      </c>
      <c r="O2635" s="8">
        <f t="shared" ca="1" si="388"/>
        <v>0.71097813002924237</v>
      </c>
      <c r="P2635" s="30">
        <f ca="1">_xlfn.LOGNORM.INV(O2635,'Input Parameters'!$H$30,'Input Parameters'!$I$30)</f>
        <v>3.4896438490345498</v>
      </c>
      <c r="Q2635" s="10">
        <f t="shared" ca="1" si="389"/>
        <v>0.15148293778297117</v>
      </c>
      <c r="R2635" s="30">
        <f>IF('Input Parameters'!$E$32=0,0,_xlfn.BETA.INV(Q2635,'Input Parameters'!$L$32,'Input Parameters'!$M$32,'Input Parameters'!$J$32,'Input Parameters'!$K$32))</f>
        <v>0</v>
      </c>
      <c r="S2635" s="10">
        <f t="shared" ca="1" si="390"/>
        <v>0.38691330542908453</v>
      </c>
      <c r="T2635" s="26">
        <f ca="1">_xlfn.LOGNORM.INV(S2635,'Input Parameters'!$H$34,'Input Parameters'!$I$34)</f>
        <v>48.635891186107742</v>
      </c>
      <c r="U2635" s="10">
        <f t="shared" ca="1" si="391"/>
        <v>0.55131478321587157</v>
      </c>
      <c r="V2635" s="30">
        <f ca="1">_xlfn.BETA.INV(U2635,'Input Parameters'!$L$36,'Input Parameters'!$M$36,'Input Parameters'!$J$36,'Input Parameters'!$K$36)</f>
        <v>0.60578296120009245</v>
      </c>
      <c r="W2635" s="2">
        <f ca="1">N2635+(P2635-N2635)*(1-ERF((T2635-R2635)/(2*SQRT(L2635*'Input Parameters'!$E$38))))</f>
        <v>9.9862737582383079E-2</v>
      </c>
      <c r="X2635">
        <f t="shared" ca="1" si="392"/>
        <v>1</v>
      </c>
      <c r="Y2635" s="7"/>
    </row>
    <row r="2636" spans="1:25" ht="15" customHeight="1" x14ac:dyDescent="0.25">
      <c r="A2636" s="139">
        <v>2629</v>
      </c>
      <c r="B2636" s="10">
        <f t="shared" ca="1" si="383"/>
        <v>0.11390989848882316</v>
      </c>
      <c r="C2636" s="60">
        <f ca="1">_xlfn.NORM.INV(B2636,'Input Parameters'!$E$15,'Input Parameters'!$F$15)</f>
        <v>205.61023554599313</v>
      </c>
      <c r="D2636" s="10">
        <f t="shared" ca="1" si="384"/>
        <v>0.26267057738274613</v>
      </c>
      <c r="E2636" s="62">
        <f ca="1">IF(_xlfn.NORM.INV(D2636,'Input Parameters'!$E$17,'Input Parameters'!$F$17)&lt;3500,3500,IF(_xlfn.NORM.INV(D2636,'Input Parameters'!$E$17,'Input Parameters'!$F$17)&gt;5500,5500,_xlfn.NORM.INV(D2636,'Input Parameters'!$E$17,'Input Parameters'!$F$17)))</f>
        <v>4355.406340466101</v>
      </c>
      <c r="F2636" s="10">
        <f t="shared" ca="1" si="385"/>
        <v>0.29693125768910222</v>
      </c>
      <c r="G2636" s="64">
        <f ca="1">_xlfn.NORM.INV(F2636,'Input Parameters'!$E$20,'Input Parameters'!$F$20)</f>
        <v>279.07724417867166</v>
      </c>
      <c r="H2636" s="57">
        <f ca="1">EXP(E2636*(1/'Input Parameters'!$E$23-1/G2636))</f>
        <v>0.47810659776192199</v>
      </c>
      <c r="I2636" s="10">
        <f t="shared" ca="1" si="386"/>
        <v>0.72647065539841005</v>
      </c>
      <c r="J2636" s="30">
        <f ca="1">_xlfn.BETA.INV(I2636,'Input Parameters'!$L$26,'Input Parameters'!$M$26,'Input Parameters'!$J$26,'Input Parameters'!$K$26)</f>
        <v>0.75278247269837784</v>
      </c>
      <c r="K2636" s="168">
        <f ca="1">('Input Parameters'!$E$27/'Input Parameters'!$E$38)^$J2636</f>
        <v>4.5178161243993762E-3</v>
      </c>
      <c r="L2636" s="69">
        <f ca="1">$H2636*$C2636*'Input Parameters'!$E$25*K2636</f>
        <v>0.44411763516655872</v>
      </c>
      <c r="M2636" s="24">
        <f t="shared" ca="1" si="387"/>
        <v>0.46808797469217922</v>
      </c>
      <c r="N2636" s="15">
        <f ca="1">_xlfn.NORM.INV(M2636,'Input Parameters'!$E$29,'Input Parameters'!$F$29)</f>
        <v>9.9991992291707896E-2</v>
      </c>
      <c r="O2636" s="8">
        <f t="shared" ca="1" si="388"/>
        <v>0.94802359617708187</v>
      </c>
      <c r="P2636" s="30">
        <f ca="1">_xlfn.LOGNORM.INV(O2636,'Input Parameters'!$H$30,'Input Parameters'!$I$30)</f>
        <v>5.7841682626436386</v>
      </c>
      <c r="Q2636" s="10">
        <f t="shared" ca="1" si="389"/>
        <v>0.76271632596938244</v>
      </c>
      <c r="R2636" s="30">
        <f>IF('Input Parameters'!$E$32=0,0,_xlfn.BETA.INV(Q2636,'Input Parameters'!$L$32,'Input Parameters'!$M$32,'Input Parameters'!$J$32,'Input Parameters'!$K$32))</f>
        <v>0</v>
      </c>
      <c r="S2636" s="10">
        <f t="shared" ca="1" si="390"/>
        <v>0.28732147761734794</v>
      </c>
      <c r="T2636" s="26">
        <f ca="1">_xlfn.LOGNORM.INV(S2636,'Input Parameters'!$H$34,'Input Parameters'!$I$34)</f>
        <v>47.005407875235207</v>
      </c>
      <c r="U2636" s="10">
        <f t="shared" ca="1" si="391"/>
        <v>0.18587228332504591</v>
      </c>
      <c r="V2636" s="30">
        <f ca="1">_xlfn.BETA.INV(U2636,'Input Parameters'!$L$36,'Input Parameters'!$M$36,'Input Parameters'!$J$36,'Input Parameters'!$K$36)</f>
        <v>0.46229169204052156</v>
      </c>
      <c r="W2636" s="2">
        <f ca="1">N2636+(P2636-N2636)*(1-ERF((T2636-R2636)/(2*SQRT(L2636*'Input Parameters'!$E$38))))</f>
        <v>9.9995468865419684E-2</v>
      </c>
      <c r="X2636">
        <f t="shared" ca="1" si="392"/>
        <v>1</v>
      </c>
      <c r="Y2636" s="7"/>
    </row>
    <row r="2637" spans="1:25" ht="15" customHeight="1" x14ac:dyDescent="0.25">
      <c r="A2637" s="139">
        <v>2630</v>
      </c>
      <c r="B2637" s="10">
        <f t="shared" ca="1" si="383"/>
        <v>0.48205545080684531</v>
      </c>
      <c r="C2637" s="60">
        <f ca="1">_xlfn.NORM.INV(B2637,'Input Parameters'!$E$15,'Input Parameters'!$F$15)</f>
        <v>268.52873946554405</v>
      </c>
      <c r="D2637" s="10">
        <f t="shared" ca="1" si="384"/>
        <v>0.65781365659176494</v>
      </c>
      <c r="E2637" s="62">
        <f ca="1">IF(_xlfn.NORM.INV(D2637,'Input Parameters'!$E$17,'Input Parameters'!$F$17)&lt;3500,3500,IF(_xlfn.NORM.INV(D2637,'Input Parameters'!$E$17,'Input Parameters'!$F$17)&gt;5500,5500,_xlfn.NORM.INV(D2637,'Input Parameters'!$E$17,'Input Parameters'!$F$17)))</f>
        <v>5084.5524490652542</v>
      </c>
      <c r="F2637" s="10">
        <f t="shared" ca="1" si="385"/>
        <v>0.47350573962095566</v>
      </c>
      <c r="G2637" s="64">
        <f ca="1">_xlfn.NORM.INV(F2637,'Input Parameters'!$E$20,'Input Parameters'!$F$20)</f>
        <v>282.20471696146728</v>
      </c>
      <c r="H2637" s="57">
        <f ca="1">EXP(E2637*(1/'Input Parameters'!$E$23-1/G2637))</f>
        <v>0.51708479406081964</v>
      </c>
      <c r="I2637" s="10">
        <f t="shared" ca="1" si="386"/>
        <v>0.13237013714309009</v>
      </c>
      <c r="J2637" s="30">
        <f ca="1">_xlfn.BETA.INV(I2637,'Input Parameters'!$L$26,'Input Parameters'!$M$26,'Input Parameters'!$J$26,'Input Parameters'!$K$26)</f>
        <v>0.47291584353070887</v>
      </c>
      <c r="K2637" s="168">
        <f ca="1">('Input Parameters'!$E$27/'Input Parameters'!$E$38)^$J2637</f>
        <v>3.3633368977077381E-2</v>
      </c>
      <c r="L2637" s="69">
        <f ca="1">$H2637*$C2637*'Input Parameters'!$E$25*K2637</f>
        <v>4.6700648524585722</v>
      </c>
      <c r="M2637" s="24">
        <f t="shared" ca="1" si="387"/>
        <v>0.88271139791126418</v>
      </c>
      <c r="N2637" s="15">
        <f ca="1">_xlfn.NORM.INV(M2637,'Input Parameters'!$E$29,'Input Parameters'!$F$29)</f>
        <v>0.10011886505575483</v>
      </c>
      <c r="O2637" s="8">
        <f t="shared" ca="1" si="388"/>
        <v>0.56058959719431822</v>
      </c>
      <c r="P2637" s="30">
        <f ca="1">_xlfn.LOGNORM.INV(O2637,'Input Parameters'!$H$30,'Input Parameters'!$I$30)</f>
        <v>2.8836639026084594</v>
      </c>
      <c r="Q2637" s="10">
        <f t="shared" ca="1" si="389"/>
        <v>0.49926827165591947</v>
      </c>
      <c r="R2637" s="30">
        <f>IF('Input Parameters'!$E$32=0,0,_xlfn.BETA.INV(Q2637,'Input Parameters'!$L$32,'Input Parameters'!$M$32,'Input Parameters'!$J$32,'Input Parameters'!$K$32))</f>
        <v>0</v>
      </c>
      <c r="S2637" s="10">
        <f t="shared" ca="1" si="390"/>
        <v>0.22684504694905638</v>
      </c>
      <c r="T2637" s="26">
        <f ca="1">_xlfn.LOGNORM.INV(S2637,'Input Parameters'!$H$34,'Input Parameters'!$I$34)</f>
        <v>45.917549869446347</v>
      </c>
      <c r="U2637" s="10">
        <f t="shared" ca="1" si="391"/>
        <v>0.17670800256934449</v>
      </c>
      <c r="V2637" s="30">
        <f ca="1">_xlfn.BETA.INV(U2637,'Input Parameters'!$L$36,'Input Parameters'!$M$36,'Input Parameters'!$J$36,'Input Parameters'!$K$36)</f>
        <v>0.45801115405899945</v>
      </c>
      <c r="W2637" s="2">
        <f ca="1">N2637+(P2637-N2637)*(1-ERF((T2637-R2637)/(2*SQRT(L2637*'Input Parameters'!$E$38))))</f>
        <v>0.47027174857372772</v>
      </c>
      <c r="X2637">
        <f t="shared" ca="1" si="392"/>
        <v>0</v>
      </c>
      <c r="Y2637" s="7"/>
    </row>
    <row r="2638" spans="1:25" ht="15" customHeight="1" x14ac:dyDescent="0.25">
      <c r="A2638" s="139">
        <v>2631</v>
      </c>
      <c r="B2638" s="10">
        <f t="shared" ca="1" si="383"/>
        <v>0.93254887963616762</v>
      </c>
      <c r="C2638" s="60">
        <f ca="1">_xlfn.NORM.INV(B2638,'Input Parameters'!$E$15,'Input Parameters'!$F$15)</f>
        <v>351.98892653700079</v>
      </c>
      <c r="D2638" s="10">
        <f t="shared" ca="1" si="384"/>
        <v>0.6624661979498927</v>
      </c>
      <c r="E2638" s="62">
        <f ca="1">IF(_xlfn.NORM.INV(D2638,'Input Parameters'!$E$17,'Input Parameters'!$F$17)&lt;3500,3500,IF(_xlfn.NORM.INV(D2638,'Input Parameters'!$E$17,'Input Parameters'!$F$17)&gt;5500,5500,_xlfn.NORM.INV(D2638,'Input Parameters'!$E$17,'Input Parameters'!$F$17)))</f>
        <v>5093.4422682955719</v>
      </c>
      <c r="F2638" s="10">
        <f t="shared" ca="1" si="385"/>
        <v>0.48453794315865761</v>
      </c>
      <c r="G2638" s="64">
        <f ca="1">_xlfn.NORM.INV(F2638,'Input Parameters'!$E$20,'Input Parameters'!$F$20)</f>
        <v>282.39025884017565</v>
      </c>
      <c r="H2638" s="57">
        <f ca="1">EXP(E2638*(1/'Input Parameters'!$E$23-1/G2638))</f>
        <v>0.52265023942042033</v>
      </c>
      <c r="I2638" s="10">
        <f t="shared" ca="1" si="386"/>
        <v>0.97254027770628271</v>
      </c>
      <c r="J2638" s="30">
        <f ca="1">_xlfn.BETA.INV(I2638,'Input Parameters'!$L$26,'Input Parameters'!$M$26,'Input Parameters'!$J$26,'Input Parameters'!$K$26)</f>
        <v>0.90072949807677605</v>
      </c>
      <c r="K2638" s="168">
        <f ca="1">('Input Parameters'!$E$27/'Input Parameters'!$E$38)^$J2638</f>
        <v>1.5633034696052727E-3</v>
      </c>
      <c r="L2638" s="69">
        <f ca="1">$H2638*$C2638*'Input Parameters'!$E$25*K2638</f>
        <v>0.28759640060793523</v>
      </c>
      <c r="M2638" s="24">
        <f t="shared" ca="1" si="387"/>
        <v>0.70938685001539081</v>
      </c>
      <c r="N2638" s="15">
        <f ca="1">_xlfn.NORM.INV(M2638,'Input Parameters'!$E$29,'Input Parameters'!$F$29)</f>
        <v>0.10005515943621418</v>
      </c>
      <c r="O2638" s="8">
        <f t="shared" ca="1" si="388"/>
        <v>0.53410507610086377</v>
      </c>
      <c r="P2638" s="30">
        <f ca="1">_xlfn.LOGNORM.INV(O2638,'Input Parameters'!$H$30,'Input Parameters'!$I$30)</f>
        <v>2.7939966593279211</v>
      </c>
      <c r="Q2638" s="10">
        <f t="shared" ca="1" si="389"/>
        <v>1.7257628085742716E-2</v>
      </c>
      <c r="R2638" s="30">
        <f>IF('Input Parameters'!$E$32=0,0,_xlfn.BETA.INV(Q2638,'Input Parameters'!$L$32,'Input Parameters'!$M$32,'Input Parameters'!$J$32,'Input Parameters'!$K$32))</f>
        <v>0</v>
      </c>
      <c r="S2638" s="10">
        <f t="shared" ca="1" si="390"/>
        <v>0.3087762184059657</v>
      </c>
      <c r="T2638" s="26">
        <f ca="1">_xlfn.LOGNORM.INV(S2638,'Input Parameters'!$H$34,'Input Parameters'!$I$34)</f>
        <v>47.369130310081189</v>
      </c>
      <c r="U2638" s="10">
        <f t="shared" ca="1" si="391"/>
        <v>0.91574740119672449</v>
      </c>
      <c r="V2638" s="30">
        <f ca="1">_xlfn.BETA.INV(U2638,'Input Parameters'!$L$36,'Input Parameters'!$M$36,'Input Parameters'!$J$36,'Input Parameters'!$K$36)</f>
        <v>0.81960335836201414</v>
      </c>
      <c r="W2638" s="2">
        <f ca="1">N2638+(P2638-N2638)*(1-ERF((T2638-R2638)/(2*SQRT(L2638*'Input Parameters'!$E$38))))</f>
        <v>0.10005516057201365</v>
      </c>
      <c r="X2638">
        <f t="shared" ca="1" si="392"/>
        <v>1</v>
      </c>
      <c r="Y2638" s="7"/>
    </row>
    <row r="2639" spans="1:25" ht="15" customHeight="1" x14ac:dyDescent="0.25">
      <c r="A2639" s="139">
        <v>2632</v>
      </c>
      <c r="B2639" s="10">
        <f t="shared" ca="1" si="383"/>
        <v>0.99373944666567771</v>
      </c>
      <c r="C2639" s="60">
        <f ca="1">_xlfn.NORM.INV(B2639,'Input Parameters'!$E$15,'Input Parameters'!$F$15)</f>
        <v>406.29403407651483</v>
      </c>
      <c r="D2639" s="10">
        <f t="shared" ca="1" si="384"/>
        <v>0.38521405979961121</v>
      </c>
      <c r="E2639" s="62">
        <f ca="1">IF(_xlfn.NORM.INV(D2639,'Input Parameters'!$E$17,'Input Parameters'!$F$17)&lt;3500,3500,IF(_xlfn.NORM.INV(D2639,'Input Parameters'!$E$17,'Input Parameters'!$F$17)&gt;5500,5500,_xlfn.NORM.INV(D2639,'Input Parameters'!$E$17,'Input Parameters'!$F$17)))</f>
        <v>4595.7295400657622</v>
      </c>
      <c r="F2639" s="10">
        <f t="shared" ca="1" si="385"/>
        <v>0.83494849405759619</v>
      </c>
      <c r="G2639" s="64">
        <f ca="1">_xlfn.NORM.INV(F2639,'Input Parameters'!$E$20,'Input Parameters'!$F$20)</f>
        <v>289.17517293167793</v>
      </c>
      <c r="H2639" s="57">
        <f ca="1">EXP(E2639*(1/'Input Parameters'!$E$23-1/G2639))</f>
        <v>0.81579322487457573</v>
      </c>
      <c r="I2639" s="10">
        <f t="shared" ca="1" si="386"/>
        <v>1.9961467066415883E-2</v>
      </c>
      <c r="J2639" s="30">
        <f ca="1">_xlfn.BETA.INV(I2639,'Input Parameters'!$L$26,'Input Parameters'!$M$26,'Input Parameters'!$J$26,'Input Parameters'!$K$26)</f>
        <v>0.31971820516912114</v>
      </c>
      <c r="K2639" s="168">
        <f ca="1">('Input Parameters'!$E$27/'Input Parameters'!$E$38)^$J2639</f>
        <v>0.10092816214569561</v>
      </c>
      <c r="L2639" s="69">
        <f ca="1">$H2639*$C2639*'Input Parameters'!$E$25*K2639</f>
        <v>33.452833156204768</v>
      </c>
      <c r="M2639" s="24">
        <f t="shared" ca="1" si="387"/>
        <v>0.19129335121492297</v>
      </c>
      <c r="N2639" s="15">
        <f ca="1">_xlfn.NORM.INV(M2639,'Input Parameters'!$E$29,'Input Parameters'!$F$29)</f>
        <v>9.9912685986920421E-2</v>
      </c>
      <c r="O2639" s="8">
        <f t="shared" ca="1" si="388"/>
        <v>0.21824747093551056</v>
      </c>
      <c r="P2639" s="30">
        <f ca="1">_xlfn.LOGNORM.INV(O2639,'Input Parameters'!$H$30,'Input Parameters'!$I$30)</f>
        <v>1.8579411240341217</v>
      </c>
      <c r="Q2639" s="10">
        <f t="shared" ca="1" si="389"/>
        <v>0.55702596882938549</v>
      </c>
      <c r="R2639" s="30">
        <f>IF('Input Parameters'!$E$32=0,0,_xlfn.BETA.INV(Q2639,'Input Parameters'!$L$32,'Input Parameters'!$M$32,'Input Parameters'!$J$32,'Input Parameters'!$K$32))</f>
        <v>0</v>
      </c>
      <c r="S2639" s="10">
        <f t="shared" ca="1" si="390"/>
        <v>0.28306075570646416</v>
      </c>
      <c r="T2639" s="26">
        <f ca="1">_xlfn.LOGNORM.INV(S2639,'Input Parameters'!$H$34,'Input Parameters'!$I$34)</f>
        <v>46.932033946473702</v>
      </c>
      <c r="U2639" s="10">
        <f t="shared" ca="1" si="391"/>
        <v>0.26679451947386623</v>
      </c>
      <c r="V2639" s="30">
        <f ca="1">_xlfn.BETA.INV(U2639,'Input Parameters'!$L$36,'Input Parameters'!$M$36,'Input Parameters'!$J$36,'Input Parameters'!$K$36)</f>
        <v>0.49700935713404265</v>
      </c>
      <c r="W2639" s="2">
        <f ca="1">N2639+(P2639-N2639)*(1-ERF((T2639-R2639)/(2*SQRT(L2639*'Input Parameters'!$E$38))))</f>
        <v>1.0951736746101033</v>
      </c>
      <c r="X2639">
        <f t="shared" ca="1" si="392"/>
        <v>0</v>
      </c>
      <c r="Y2639" s="7"/>
    </row>
    <row r="2640" spans="1:25" ht="15" customHeight="1" x14ac:dyDescent="0.25">
      <c r="A2640" s="139">
        <v>2633</v>
      </c>
      <c r="B2640" s="10">
        <f t="shared" ca="1" si="383"/>
        <v>0.94294761947406036</v>
      </c>
      <c r="C2640" s="60">
        <f ca="1">_xlfn.NORM.INV(B2640,'Input Parameters'!$E$15,'Input Parameters'!$F$15)</f>
        <v>356.59333343665725</v>
      </c>
      <c r="D2640" s="10">
        <f t="shared" ca="1" si="384"/>
        <v>0.26275490597575057</v>
      </c>
      <c r="E2640" s="62">
        <f ca="1">IF(_xlfn.NORM.INV(D2640,'Input Parameters'!$E$17,'Input Parameters'!$F$17)&lt;3500,3500,IF(_xlfn.NORM.INV(D2640,'Input Parameters'!$E$17,'Input Parameters'!$F$17)&gt;5500,5500,_xlfn.NORM.INV(D2640,'Input Parameters'!$E$17,'Input Parameters'!$F$17)))</f>
        <v>4355.5873590931214</v>
      </c>
      <c r="F2640" s="10">
        <f t="shared" ca="1" si="385"/>
        <v>0.85634793148107402</v>
      </c>
      <c r="G2640" s="64">
        <f ca="1">_xlfn.NORM.INV(F2640,'Input Parameters'!$E$20,'Input Parameters'!$F$20)</f>
        <v>289.77916328834323</v>
      </c>
      <c r="H2640" s="57">
        <f ca="1">EXP(E2640*(1/'Input Parameters'!$E$23-1/G2640))</f>
        <v>0.85081400516997552</v>
      </c>
      <c r="I2640" s="10">
        <f t="shared" ca="1" si="386"/>
        <v>0.60673014119140889</v>
      </c>
      <c r="J2640" s="30">
        <f ca="1">_xlfn.BETA.INV(I2640,'Input Parameters'!$L$26,'Input Parameters'!$M$26,'Input Parameters'!$J$26,'Input Parameters'!$K$26)</f>
        <v>0.70394921195590343</v>
      </c>
      <c r="K2640" s="168">
        <f ca="1">('Input Parameters'!$E$27/'Input Parameters'!$E$38)^$J2640</f>
        <v>6.4128953279834512E-3</v>
      </c>
      <c r="L2640" s="69">
        <f ca="1">$H2640*$C2640*'Input Parameters'!$E$25*K2640</f>
        <v>1.9456378272284611</v>
      </c>
      <c r="M2640" s="24">
        <f t="shared" ca="1" si="387"/>
        <v>0.43283500699470578</v>
      </c>
      <c r="N2640" s="15">
        <f ca="1">_xlfn.NORM.INV(M2640,'Input Parameters'!$E$29,'Input Parameters'!$F$29)</f>
        <v>9.998308390112555E-2</v>
      </c>
      <c r="O2640" s="8">
        <f t="shared" ca="1" si="388"/>
        <v>0.95923784367337317</v>
      </c>
      <c r="P2640" s="30">
        <f ca="1">_xlfn.LOGNORM.INV(O2640,'Input Parameters'!$H$30,'Input Parameters'!$I$30)</f>
        <v>6.1097441886930444</v>
      </c>
      <c r="Q2640" s="10">
        <f t="shared" ca="1" si="389"/>
        <v>0.13714464044657582</v>
      </c>
      <c r="R2640" s="30">
        <f>IF('Input Parameters'!$E$32=0,0,_xlfn.BETA.INV(Q2640,'Input Parameters'!$L$32,'Input Parameters'!$M$32,'Input Parameters'!$J$32,'Input Parameters'!$K$32))</f>
        <v>0</v>
      </c>
      <c r="S2640" s="10">
        <f t="shared" ca="1" si="390"/>
        <v>0.20383329338528089</v>
      </c>
      <c r="T2640" s="26">
        <f ca="1">_xlfn.LOGNORM.INV(S2640,'Input Parameters'!$H$34,'Input Parameters'!$I$34)</f>
        <v>45.469615497267988</v>
      </c>
      <c r="U2640" s="10">
        <f t="shared" ca="1" si="391"/>
        <v>0.86307001732234234</v>
      </c>
      <c r="V2640" s="30">
        <f ca="1">_xlfn.BETA.INV(U2640,'Input Parameters'!$L$36,'Input Parameters'!$M$36,'Input Parameters'!$J$36,'Input Parameters'!$K$36)</f>
        <v>0.76827837572097635</v>
      </c>
      <c r="W2640" s="2">
        <f ca="1">N2640+(P2640-N2640)*(1-ERF((T2640-R2640)/(2*SQRT(L2640*'Input Parameters'!$E$38))))</f>
        <v>0.2271813566208854</v>
      </c>
      <c r="X2640">
        <f t="shared" ca="1" si="392"/>
        <v>1</v>
      </c>
      <c r="Y2640" s="7"/>
    </row>
    <row r="2641" spans="1:25" ht="15" customHeight="1" x14ac:dyDescent="0.25">
      <c r="A2641" s="139">
        <v>2634</v>
      </c>
      <c r="B2641" s="10">
        <f t="shared" ca="1" si="383"/>
        <v>0.17263552609219535</v>
      </c>
      <c r="C2641" s="60">
        <f ca="1">_xlfn.NORM.INV(B2641,'Input Parameters'!$E$15,'Input Parameters'!$F$15)</f>
        <v>219.81934560926277</v>
      </c>
      <c r="D2641" s="10">
        <f t="shared" ca="1" si="384"/>
        <v>0.68474814086313407</v>
      </c>
      <c r="E2641" s="62">
        <f ca="1">IF(_xlfn.NORM.INV(D2641,'Input Parameters'!$E$17,'Input Parameters'!$F$17)&lt;3500,3500,IF(_xlfn.NORM.INV(D2641,'Input Parameters'!$E$17,'Input Parameters'!$F$17)&gt;5500,5500,_xlfn.NORM.INV(D2641,'Input Parameters'!$E$17,'Input Parameters'!$F$17)))</f>
        <v>5136.7125876701375</v>
      </c>
      <c r="F2641" s="10">
        <f t="shared" ca="1" si="385"/>
        <v>0.41339872654284504</v>
      </c>
      <c r="G2641" s="64">
        <f ca="1">_xlfn.NORM.INV(F2641,'Input Parameters'!$E$20,'Input Parameters'!$F$20)</f>
        <v>281.18396780803363</v>
      </c>
      <c r="H2641" s="57">
        <f ca="1">EXP(E2641*(1/'Input Parameters'!$E$23-1/G2641))</f>
        <v>0.48075798354169774</v>
      </c>
      <c r="I2641" s="10">
        <f t="shared" ca="1" si="386"/>
        <v>0.11352135259740148</v>
      </c>
      <c r="J2641" s="30">
        <f ca="1">_xlfn.BETA.INV(I2641,'Input Parameters'!$L$26,'Input Parameters'!$M$26,'Input Parameters'!$J$26,'Input Parameters'!$K$26)</f>
        <v>0.45710132424816674</v>
      </c>
      <c r="K2641" s="168">
        <f ca="1">('Input Parameters'!$E$27/'Input Parameters'!$E$38)^$J2641</f>
        <v>3.7673488376164577E-2</v>
      </c>
      <c r="L2641" s="69">
        <f ca="1">$H2641*$C2641*'Input Parameters'!$E$25*K2641</f>
        <v>3.9813306853665908</v>
      </c>
      <c r="M2641" s="24">
        <f t="shared" ca="1" si="387"/>
        <v>0.80414711126294458</v>
      </c>
      <c r="N2641" s="15">
        <f ca="1">_xlfn.NORM.INV(M2641,'Input Parameters'!$E$29,'Input Parameters'!$F$29)</f>
        <v>0.10008565280262187</v>
      </c>
      <c r="O2641" s="8">
        <f t="shared" ca="1" si="388"/>
        <v>0.448256840591025</v>
      </c>
      <c r="P2641" s="30">
        <f ca="1">_xlfn.LOGNORM.INV(O2641,'Input Parameters'!$H$30,'Input Parameters'!$I$30)</f>
        <v>2.5233806388465485</v>
      </c>
      <c r="Q2641" s="10">
        <f t="shared" ca="1" si="389"/>
        <v>0.84620931581254311</v>
      </c>
      <c r="R2641" s="30">
        <f>IF('Input Parameters'!$E$32=0,0,_xlfn.BETA.INV(Q2641,'Input Parameters'!$L$32,'Input Parameters'!$M$32,'Input Parameters'!$J$32,'Input Parameters'!$K$32))</f>
        <v>0</v>
      </c>
      <c r="S2641" s="10">
        <f t="shared" ca="1" si="390"/>
        <v>0.23767062531283878</v>
      </c>
      <c r="T2641" s="26">
        <f ca="1">_xlfn.LOGNORM.INV(S2641,'Input Parameters'!$H$34,'Input Parameters'!$I$34)</f>
        <v>46.120749328256871</v>
      </c>
      <c r="U2641" s="10">
        <f t="shared" ca="1" si="391"/>
        <v>0.61804632072971344</v>
      </c>
      <c r="V2641" s="30">
        <f ca="1">_xlfn.BETA.INV(U2641,'Input Parameters'!$L$36,'Input Parameters'!$M$36,'Input Parameters'!$J$36,'Input Parameters'!$K$36)</f>
        <v>0.63294145066530638</v>
      </c>
      <c r="W2641" s="2">
        <f ca="1">N2641+(P2641-N2641)*(1-ERF((T2641-R2641)/(2*SQRT(L2641*'Input Parameters'!$E$38))))</f>
        <v>0.3476685587252043</v>
      </c>
      <c r="X2641">
        <f t="shared" ca="1" si="392"/>
        <v>1</v>
      </c>
      <c r="Y2641" s="7"/>
    </row>
    <row r="2642" spans="1:25" ht="15" customHeight="1" x14ac:dyDescent="0.25">
      <c r="A2642" s="139">
        <v>2635</v>
      </c>
      <c r="B2642" s="10">
        <f t="shared" ca="1" si="383"/>
        <v>0.79501523733956747</v>
      </c>
      <c r="C2642" s="60">
        <f ca="1">_xlfn.NORM.INV(B2642,'Input Parameters'!$E$15,'Input Parameters'!$F$15)</f>
        <v>315.61973642020598</v>
      </c>
      <c r="D2642" s="10">
        <f t="shared" ca="1" si="384"/>
        <v>6.8065076440626315E-2</v>
      </c>
      <c r="E2642" s="62">
        <f ca="1">IF(_xlfn.NORM.INV(D2642,'Input Parameters'!$E$17,'Input Parameters'!$F$17)&lt;3500,3500,IF(_xlfn.NORM.INV(D2642,'Input Parameters'!$E$17,'Input Parameters'!$F$17)&gt;5500,5500,_xlfn.NORM.INV(D2642,'Input Parameters'!$E$17,'Input Parameters'!$F$17)))</f>
        <v>3756.749461904069</v>
      </c>
      <c r="F2642" s="10">
        <f t="shared" ca="1" si="385"/>
        <v>0.39376362052250236</v>
      </c>
      <c r="G2642" s="64">
        <f ca="1">_xlfn.NORM.INV(F2642,'Input Parameters'!$E$20,'Input Parameters'!$F$20)</f>
        <v>280.84419586207042</v>
      </c>
      <c r="H2642" s="57">
        <f ca="1">EXP(E2642*(1/'Input Parameters'!$E$23-1/G2642))</f>
        <v>0.57591207567757219</v>
      </c>
      <c r="I2642" s="10">
        <f t="shared" ca="1" si="386"/>
        <v>0.78557272205032536</v>
      </c>
      <c r="J2642" s="30">
        <f ca="1">_xlfn.BETA.INV(I2642,'Input Parameters'!$L$26,'Input Parameters'!$M$26,'Input Parameters'!$J$26,'Input Parameters'!$K$26)</f>
        <v>0.77876900204099042</v>
      </c>
      <c r="K2642" s="168">
        <f ca="1">('Input Parameters'!$E$27/'Input Parameters'!$E$38)^$J2642</f>
        <v>3.7495158554746366E-3</v>
      </c>
      <c r="L2642" s="69">
        <f ca="1">$H2642*$C2642*'Input Parameters'!$E$25*K2642</f>
        <v>0.68154656315308892</v>
      </c>
      <c r="M2642" s="24">
        <f t="shared" ca="1" si="387"/>
        <v>7.4657756493494931E-2</v>
      </c>
      <c r="N2642" s="15">
        <f ca="1">_xlfn.NORM.INV(M2642,'Input Parameters'!$E$29,'Input Parameters'!$F$29)</f>
        <v>9.9855804657450212E-2</v>
      </c>
      <c r="O2642" s="8">
        <f t="shared" ca="1" si="388"/>
        <v>0.18866496925855403</v>
      </c>
      <c r="P2642" s="30">
        <f ca="1">_xlfn.LOGNORM.INV(O2642,'Input Parameters'!$H$30,'Input Parameters'!$I$30)</f>
        <v>1.7682851189691153</v>
      </c>
      <c r="Q2642" s="10">
        <f t="shared" ca="1" si="389"/>
        <v>0.24246040887849385</v>
      </c>
      <c r="R2642" s="30">
        <f>IF('Input Parameters'!$E$32=0,0,_xlfn.BETA.INV(Q2642,'Input Parameters'!$L$32,'Input Parameters'!$M$32,'Input Parameters'!$J$32,'Input Parameters'!$K$32))</f>
        <v>0</v>
      </c>
      <c r="S2642" s="10">
        <f t="shared" ca="1" si="390"/>
        <v>0.68269997685903683</v>
      </c>
      <c r="T2642" s="26">
        <f ca="1">_xlfn.LOGNORM.INV(S2642,'Input Parameters'!$H$34,'Input Parameters'!$I$34)</f>
        <v>53.480758092060285</v>
      </c>
      <c r="U2642" s="10">
        <f t="shared" ca="1" si="391"/>
        <v>0.55303219437754803</v>
      </c>
      <c r="V2642" s="30">
        <f ca="1">_xlfn.BETA.INV(U2642,'Input Parameters'!$L$36,'Input Parameters'!$M$36,'Input Parameters'!$J$36,'Input Parameters'!$K$36)</f>
        <v>0.60646097822311362</v>
      </c>
      <c r="W2642" s="2">
        <f ca="1">N2642+(P2642-N2642)*(1-ERF((T2642-R2642)/(2*SQRT(L2642*'Input Parameters'!$E$38))))</f>
        <v>9.9863535382472238E-2</v>
      </c>
      <c r="X2642">
        <f t="shared" ca="1" si="392"/>
        <v>1</v>
      </c>
      <c r="Y2642" s="7"/>
    </row>
    <row r="2643" spans="1:25" ht="15" customHeight="1" x14ac:dyDescent="0.25">
      <c r="A2643" s="139">
        <v>2636</v>
      </c>
      <c r="B2643" s="10">
        <f t="shared" ca="1" si="383"/>
        <v>0.61801137626677805</v>
      </c>
      <c r="C2643" s="60">
        <f ca="1">_xlfn.NORM.INV(B2643,'Input Parameters'!$E$15,'Input Parameters'!$F$15)</f>
        <v>287.23943556949098</v>
      </c>
      <c r="D2643" s="10">
        <f t="shared" ca="1" si="384"/>
        <v>0.35666889732622808</v>
      </c>
      <c r="E2643" s="62">
        <f ca="1">IF(_xlfn.NORM.INV(D2643,'Input Parameters'!$E$17,'Input Parameters'!$F$17)&lt;3500,3500,IF(_xlfn.NORM.INV(D2643,'Input Parameters'!$E$17,'Input Parameters'!$F$17)&gt;5500,5500,_xlfn.NORM.INV(D2643,'Input Parameters'!$E$17,'Input Parameters'!$F$17)))</f>
        <v>4542.8360712134754</v>
      </c>
      <c r="F2643" s="10">
        <f t="shared" ca="1" si="385"/>
        <v>5.8307267788173411E-2</v>
      </c>
      <c r="G2643" s="64">
        <f ca="1">_xlfn.NORM.INV(F2643,'Input Parameters'!$E$20,'Input Parameters'!$F$20)</f>
        <v>272.13673940706383</v>
      </c>
      <c r="H2643" s="57">
        <f ca="1">EXP(E2643*(1/'Input Parameters'!$E$23-1/G2643))</f>
        <v>0.30579860336780545</v>
      </c>
      <c r="I2643" s="10">
        <f t="shared" ca="1" si="386"/>
        <v>0.1982647641616333</v>
      </c>
      <c r="J2643" s="30">
        <f ca="1">_xlfn.BETA.INV(I2643,'Input Parameters'!$L$26,'Input Parameters'!$M$26,'Input Parameters'!$J$26,'Input Parameters'!$K$26)</f>
        <v>0.51880612146144822</v>
      </c>
      <c r="K2643" s="168">
        <f ca="1">('Input Parameters'!$E$27/'Input Parameters'!$E$38)^$J2643</f>
        <v>2.4199855078941335E-2</v>
      </c>
      <c r="L2643" s="69">
        <f ca="1">$H2643*$C2643*'Input Parameters'!$E$25*K2643</f>
        <v>2.1256527916575911</v>
      </c>
      <c r="M2643" s="24">
        <f t="shared" ca="1" si="387"/>
        <v>6.0399805419945829E-2</v>
      </c>
      <c r="N2643" s="15">
        <f ca="1">_xlfn.NORM.INV(M2643,'Input Parameters'!$E$29,'Input Parameters'!$F$29)</f>
        <v>9.9844857392656666E-2</v>
      </c>
      <c r="O2643" s="8">
        <f t="shared" ca="1" si="388"/>
        <v>0.76951212382318879</v>
      </c>
      <c r="P2643" s="30">
        <f ca="1">_xlfn.LOGNORM.INV(O2643,'Input Parameters'!$H$30,'Input Parameters'!$I$30)</f>
        <v>3.8011322887213268</v>
      </c>
      <c r="Q2643" s="10">
        <f t="shared" ca="1" si="389"/>
        <v>0.94285612093690063</v>
      </c>
      <c r="R2643" s="30">
        <f>IF('Input Parameters'!$E$32=0,0,_xlfn.BETA.INV(Q2643,'Input Parameters'!$L$32,'Input Parameters'!$M$32,'Input Parameters'!$J$32,'Input Parameters'!$K$32))</f>
        <v>0</v>
      </c>
      <c r="S2643" s="10">
        <f t="shared" ca="1" si="390"/>
        <v>0.9574437612700063</v>
      </c>
      <c r="T2643" s="26">
        <f ca="1">_xlfn.LOGNORM.INV(S2643,'Input Parameters'!$H$34,'Input Parameters'!$I$34)</f>
        <v>62.460287879335638</v>
      </c>
      <c r="U2643" s="10">
        <f t="shared" ca="1" si="391"/>
        <v>0.71022215855394588</v>
      </c>
      <c r="V2643" s="30">
        <f ca="1">_xlfn.BETA.INV(U2643,'Input Parameters'!$L$36,'Input Parameters'!$M$36,'Input Parameters'!$J$36,'Input Parameters'!$K$36)</f>
        <v>0.67458083455400586</v>
      </c>
      <c r="W2643" s="2">
        <f ca="1">N2643+(P2643-N2643)*(1-ERF((T2643-R2643)/(2*SQRT(L2643*'Input Parameters'!$E$38))))</f>
        <v>0.10891738329399726</v>
      </c>
      <c r="X2643">
        <f t="shared" ca="1" si="392"/>
        <v>1</v>
      </c>
      <c r="Y2643" s="7"/>
    </row>
    <row r="2644" spans="1:25" ht="15" customHeight="1" x14ac:dyDescent="0.25">
      <c r="A2644" s="139">
        <v>2637</v>
      </c>
      <c r="B2644" s="10">
        <f t="shared" ca="1" si="383"/>
        <v>0.81396155443962004</v>
      </c>
      <c r="C2644" s="60">
        <f ca="1">_xlfn.NORM.INV(B2644,'Input Parameters'!$E$15,'Input Parameters'!$F$15)</f>
        <v>319.33971099633527</v>
      </c>
      <c r="D2644" s="10">
        <f t="shared" ca="1" si="384"/>
        <v>0.76640193517844835</v>
      </c>
      <c r="E2644" s="62">
        <f ca="1">IF(_xlfn.NORM.INV(D2644,'Input Parameters'!$E$17,'Input Parameters'!$F$17)&lt;3500,3500,IF(_xlfn.NORM.INV(D2644,'Input Parameters'!$E$17,'Input Parameters'!$F$17)&gt;5500,5500,_xlfn.NORM.INV(D2644,'Input Parameters'!$E$17,'Input Parameters'!$F$17)))</f>
        <v>5308.9340824482479</v>
      </c>
      <c r="F2644" s="10">
        <f t="shared" ca="1" si="385"/>
        <v>0.27851090363408826</v>
      </c>
      <c r="G2644" s="64">
        <f ca="1">_xlfn.NORM.INV(F2644,'Input Parameters'!$E$20,'Input Parameters'!$F$20)</f>
        <v>278.71528522470192</v>
      </c>
      <c r="H2644" s="57">
        <f ca="1">EXP(E2644*(1/'Input Parameters'!$E$23-1/G2644))</f>
        <v>0.3968569838416165</v>
      </c>
      <c r="I2644" s="10">
        <f t="shared" ca="1" si="386"/>
        <v>0.6394105534046135</v>
      </c>
      <c r="J2644" s="30">
        <f ca="1">_xlfn.BETA.INV(I2644,'Input Parameters'!$L$26,'Input Parameters'!$M$26,'Input Parameters'!$J$26,'Input Parameters'!$K$26)</f>
        <v>0.71700469053552984</v>
      </c>
      <c r="K2644" s="168">
        <f ca="1">('Input Parameters'!$E$27/'Input Parameters'!$E$38)^$J2644</f>
        <v>5.8396075846852986E-3</v>
      </c>
      <c r="L2644" s="69">
        <f ca="1">$H2644*$C2644*'Input Parameters'!$E$25*K2644</f>
        <v>0.74006628438285915</v>
      </c>
      <c r="M2644" s="24">
        <f t="shared" ca="1" si="387"/>
        <v>0.23541578366627991</v>
      </c>
      <c r="N2644" s="15">
        <f ca="1">_xlfn.NORM.INV(M2644,'Input Parameters'!$E$29,'Input Parameters'!$F$29)</f>
        <v>9.992788733038295E-2</v>
      </c>
      <c r="O2644" s="8">
        <f t="shared" ca="1" si="388"/>
        <v>0.52703497315889059</v>
      </c>
      <c r="P2644" s="30">
        <f ca="1">_xlfn.LOGNORM.INV(O2644,'Input Parameters'!$H$30,'Input Parameters'!$I$30)</f>
        <v>2.770635462690711</v>
      </c>
      <c r="Q2644" s="10">
        <f t="shared" ca="1" si="389"/>
        <v>0.45201916891833571</v>
      </c>
      <c r="R2644" s="30">
        <f>IF('Input Parameters'!$E$32=0,0,_xlfn.BETA.INV(Q2644,'Input Parameters'!$L$32,'Input Parameters'!$M$32,'Input Parameters'!$J$32,'Input Parameters'!$K$32))</f>
        <v>0</v>
      </c>
      <c r="S2644" s="10">
        <f t="shared" ca="1" si="390"/>
        <v>0.50426492550481516</v>
      </c>
      <c r="T2644" s="26">
        <f ca="1">_xlfn.LOGNORM.INV(S2644,'Input Parameters'!$H$34,'Input Parameters'!$I$34)</f>
        <v>50.474862155040732</v>
      </c>
      <c r="U2644" s="10">
        <f t="shared" ca="1" si="391"/>
        <v>0.57090128570989529</v>
      </c>
      <c r="V2644" s="30">
        <f ca="1">_xlfn.BETA.INV(U2644,'Input Parameters'!$L$36,'Input Parameters'!$M$36,'Input Parameters'!$J$36,'Input Parameters'!$K$36)</f>
        <v>0.6135731167872277</v>
      </c>
      <c r="W2644" s="2">
        <f ca="1">N2644+(P2644-N2644)*(1-ERF((T2644-R2644)/(2*SQRT(L2644*'Input Parameters'!$E$38))))</f>
        <v>0.10001713973028076</v>
      </c>
      <c r="X2644">
        <f t="shared" ca="1" si="392"/>
        <v>1</v>
      </c>
      <c r="Y2644" s="7"/>
    </row>
    <row r="2645" spans="1:25" ht="15" customHeight="1" x14ac:dyDescent="0.25">
      <c r="A2645" s="139">
        <v>2638</v>
      </c>
      <c r="B2645" s="10">
        <f t="shared" ca="1" si="383"/>
        <v>0.82462169733278567</v>
      </c>
      <c r="C2645" s="60">
        <f ca="1">_xlfn.NORM.INV(B2645,'Input Parameters'!$E$15,'Input Parameters'!$F$15)</f>
        <v>321.53633059211745</v>
      </c>
      <c r="D2645" s="10">
        <f t="shared" ca="1" si="384"/>
        <v>0.94252261003678539</v>
      </c>
      <c r="E2645" s="62">
        <f ca="1">IF(_xlfn.NORM.INV(D2645,'Input Parameters'!$E$17,'Input Parameters'!$F$17)&lt;3500,3500,IF(_xlfn.NORM.INV(D2645,'Input Parameters'!$E$17,'Input Parameters'!$F$17)&gt;5500,5500,_xlfn.NORM.INV(D2645,'Input Parameters'!$E$17,'Input Parameters'!$F$17)))</f>
        <v>5500</v>
      </c>
      <c r="F2645" s="10">
        <f t="shared" ca="1" si="385"/>
        <v>0.85675515339840314</v>
      </c>
      <c r="G2645" s="64">
        <f ca="1">_xlfn.NORM.INV(F2645,'Input Parameters'!$E$20,'Input Parameters'!$F$20)</f>
        <v>289.79122109884531</v>
      </c>
      <c r="H2645" s="57">
        <f ca="1">EXP(E2645*(1/'Input Parameters'!$E$23-1/G2645))</f>
        <v>0.81609730501366873</v>
      </c>
      <c r="I2645" s="10">
        <f t="shared" ca="1" si="386"/>
        <v>0.6663694979172905</v>
      </c>
      <c r="J2645" s="30">
        <f ca="1">_xlfn.BETA.INV(I2645,'Input Parameters'!$L$26,'Input Parameters'!$M$26,'Input Parameters'!$J$26,'Input Parameters'!$K$26)</f>
        <v>0.72788393160173936</v>
      </c>
      <c r="K2645" s="168">
        <f ca="1">('Input Parameters'!$E$27/'Input Parameters'!$E$38)^$J2645</f>
        <v>5.4012291365974387E-3</v>
      </c>
      <c r="L2645" s="69">
        <f ca="1">$H2645*$C2645*'Input Parameters'!$E$25*K2645</f>
        <v>1.4173091689514667</v>
      </c>
      <c r="M2645" s="24">
        <f t="shared" ca="1" si="387"/>
        <v>9.2499045763836385E-3</v>
      </c>
      <c r="N2645" s="15">
        <f ca="1">_xlfn.NORM.INV(M2645,'Input Parameters'!$E$29,'Input Parameters'!$F$29)</f>
        <v>9.9764454041174899E-2</v>
      </c>
      <c r="O2645" s="8">
        <f t="shared" ca="1" si="388"/>
        <v>0.94524047463817196</v>
      </c>
      <c r="P2645" s="30">
        <f ca="1">_xlfn.LOGNORM.INV(O2645,'Input Parameters'!$H$30,'Input Parameters'!$I$30)</f>
        <v>5.7145701416528061</v>
      </c>
      <c r="Q2645" s="10">
        <f t="shared" ca="1" si="389"/>
        <v>0.22880120974679108</v>
      </c>
      <c r="R2645" s="30">
        <f>IF('Input Parameters'!$E$32=0,0,_xlfn.BETA.INV(Q2645,'Input Parameters'!$L$32,'Input Parameters'!$M$32,'Input Parameters'!$J$32,'Input Parameters'!$K$32))</f>
        <v>0</v>
      </c>
      <c r="S2645" s="10">
        <f t="shared" ca="1" si="390"/>
        <v>0.62612728225144587</v>
      </c>
      <c r="T2645" s="26">
        <f ca="1">_xlfn.LOGNORM.INV(S2645,'Input Parameters'!$H$34,'Input Parameters'!$I$34)</f>
        <v>52.467306346862927</v>
      </c>
      <c r="U2645" s="10">
        <f t="shared" ca="1" si="391"/>
        <v>0.80707982343037032</v>
      </c>
      <c r="V2645" s="30">
        <f ca="1">_xlfn.BETA.INV(U2645,'Input Parameters'!$L$36,'Input Parameters'!$M$36,'Input Parameters'!$J$36,'Input Parameters'!$K$36)</f>
        <v>0.72813565114395429</v>
      </c>
      <c r="W2645" s="2">
        <f ca="1">N2645+(P2645-N2645)*(1-ERF((T2645-R2645)/(2*SQRT(L2645*'Input Parameters'!$E$38))))</f>
        <v>0.11004662308436933</v>
      </c>
      <c r="X2645">
        <f t="shared" ca="1" si="392"/>
        <v>1</v>
      </c>
      <c r="Y2645" s="7"/>
    </row>
    <row r="2646" spans="1:25" ht="15" customHeight="1" x14ac:dyDescent="0.25">
      <c r="A2646" s="139">
        <v>2639</v>
      </c>
      <c r="B2646" s="10">
        <f t="shared" ca="1" si="383"/>
        <v>0.47211917266234238</v>
      </c>
      <c r="C2646" s="60">
        <f ca="1">_xlfn.NORM.INV(B2646,'Input Parameters'!$E$15,'Input Parameters'!$F$15)</f>
        <v>267.17670175370591</v>
      </c>
      <c r="D2646" s="10">
        <f t="shared" ca="1" si="384"/>
        <v>0.94617319830366564</v>
      </c>
      <c r="E2646" s="62">
        <f ca="1">IF(_xlfn.NORM.INV(D2646,'Input Parameters'!$E$17,'Input Parameters'!$F$17)&lt;3500,3500,IF(_xlfn.NORM.INV(D2646,'Input Parameters'!$E$17,'Input Parameters'!$F$17)&gt;5500,5500,_xlfn.NORM.INV(D2646,'Input Parameters'!$E$17,'Input Parameters'!$F$17)))</f>
        <v>5500</v>
      </c>
      <c r="F2646" s="10">
        <f t="shared" ca="1" si="385"/>
        <v>0.76642884583020343</v>
      </c>
      <c r="G2646" s="64">
        <f ca="1">_xlfn.NORM.INV(F2646,'Input Parameters'!$E$20,'Input Parameters'!$F$20)</f>
        <v>287.52181490792771</v>
      </c>
      <c r="H2646" s="57">
        <f ca="1">EXP(E2646*(1/'Input Parameters'!$E$23-1/G2646))</f>
        <v>0.70256024127029204</v>
      </c>
      <c r="I2646" s="10">
        <f t="shared" ca="1" si="386"/>
        <v>0.34547164219747872</v>
      </c>
      <c r="J2646" s="30">
        <f ca="1">_xlfn.BETA.INV(I2646,'Input Parameters'!$L$26,'Input Parameters'!$M$26,'Input Parameters'!$J$26,'Input Parameters'!$K$26)</f>
        <v>0.59573159410763787</v>
      </c>
      <c r="K2646" s="168">
        <f ca="1">('Input Parameters'!$E$27/'Input Parameters'!$E$38)^$J2646</f>
        <v>1.3937156482103615E-2</v>
      </c>
      <c r="L2646" s="69">
        <f ca="1">$H2646*$C2646*'Input Parameters'!$E$25*K2646</f>
        <v>2.6161119786756415</v>
      </c>
      <c r="M2646" s="24">
        <f t="shared" ca="1" si="387"/>
        <v>0.89385005786468863</v>
      </c>
      <c r="N2646" s="15">
        <f ca="1">_xlfn.NORM.INV(M2646,'Input Parameters'!$E$29,'Input Parameters'!$F$29)</f>
        <v>0.10012472662606267</v>
      </c>
      <c r="O2646" s="8">
        <f t="shared" ca="1" si="388"/>
        <v>6.6133666158863735E-2</v>
      </c>
      <c r="P2646" s="30">
        <f ca="1">_xlfn.LOGNORM.INV(O2646,'Input Parameters'!$H$30,'Input Parameters'!$I$30)</f>
        <v>1.3178521352894415</v>
      </c>
      <c r="Q2646" s="10">
        <f t="shared" ca="1" si="389"/>
        <v>0.45773668024559699</v>
      </c>
      <c r="R2646" s="30">
        <f>IF('Input Parameters'!$E$32=0,0,_xlfn.BETA.INV(Q2646,'Input Parameters'!$L$32,'Input Parameters'!$M$32,'Input Parameters'!$J$32,'Input Parameters'!$K$32))</f>
        <v>0</v>
      </c>
      <c r="S2646" s="10">
        <f t="shared" ca="1" si="390"/>
        <v>0.9095005489885214</v>
      </c>
      <c r="T2646" s="26">
        <f ca="1">_xlfn.LOGNORM.INV(S2646,'Input Parameters'!$H$34,'Input Parameters'!$I$34)</f>
        <v>59.543508602976118</v>
      </c>
      <c r="U2646" s="10">
        <f t="shared" ca="1" si="391"/>
        <v>0.40569050640213777</v>
      </c>
      <c r="V2646" s="30">
        <f ca="1">_xlfn.BETA.INV(U2646,'Input Parameters'!$L$36,'Input Parameters'!$M$36,'Input Parameters'!$J$36,'Input Parameters'!$K$36)</f>
        <v>0.55038276089202109</v>
      </c>
      <c r="W2646" s="2">
        <f ca="1">N2646+(P2646-N2646)*(1-ERF((T2646-R2646)/(2*SQRT(L2646*'Input Parameters'!$E$38))))</f>
        <v>0.11137462150058684</v>
      </c>
      <c r="X2646">
        <f t="shared" ca="1" si="392"/>
        <v>1</v>
      </c>
      <c r="Y2646" s="7"/>
    </row>
    <row r="2647" spans="1:25" ht="15" customHeight="1" x14ac:dyDescent="0.25">
      <c r="A2647" s="139">
        <v>2640</v>
      </c>
      <c r="B2647" s="10">
        <f t="shared" ca="1" si="383"/>
        <v>0.25484781716718774</v>
      </c>
      <c r="C2647" s="60">
        <f ca="1">_xlfn.NORM.INV(B2647,'Input Parameters'!$E$15,'Input Parameters'!$F$15)</f>
        <v>235.23683124623221</v>
      </c>
      <c r="D2647" s="10">
        <f t="shared" ca="1" si="384"/>
        <v>0.67586621539184577</v>
      </c>
      <c r="E2647" s="62">
        <f ca="1">IF(_xlfn.NORM.INV(D2647,'Input Parameters'!$E$17,'Input Parameters'!$F$17)&lt;3500,3500,IF(_xlfn.NORM.INV(D2647,'Input Parameters'!$E$17,'Input Parameters'!$F$17)&gt;5500,5500,_xlfn.NORM.INV(D2647,'Input Parameters'!$E$17,'Input Parameters'!$F$17)))</f>
        <v>5119.3191628584736</v>
      </c>
      <c r="F2647" s="10">
        <f t="shared" ca="1" si="385"/>
        <v>0.804700546876158</v>
      </c>
      <c r="G2647" s="64">
        <f ca="1">_xlfn.NORM.INV(F2647,'Input Parameters'!$E$20,'Input Parameters'!$F$20)</f>
        <v>288.40216272676929</v>
      </c>
      <c r="H2647" s="57">
        <f ca="1">EXP(E2647*(1/'Input Parameters'!$E$23-1/G2647))</f>
        <v>0.76014964316053224</v>
      </c>
      <c r="I2647" s="10">
        <f t="shared" ca="1" si="386"/>
        <v>0.67034113845410892</v>
      </c>
      <c r="J2647" s="30">
        <f ca="1">_xlfn.BETA.INV(I2647,'Input Parameters'!$L$26,'Input Parameters'!$M$26,'Input Parameters'!$J$26,'Input Parameters'!$K$26)</f>
        <v>0.72949837856124322</v>
      </c>
      <c r="K2647" s="168">
        <f ca="1">('Input Parameters'!$E$27/'Input Parameters'!$E$38)^$J2647</f>
        <v>5.3390411619548515E-3</v>
      </c>
      <c r="L2647" s="69">
        <f ca="1">$H2647*$C2647*'Input Parameters'!$E$25*K2647</f>
        <v>0.95470167757198632</v>
      </c>
      <c r="M2647" s="24">
        <f t="shared" ca="1" si="387"/>
        <v>0.29822164521029781</v>
      </c>
      <c r="N2647" s="15">
        <f ca="1">_xlfn.NORM.INV(M2647,'Input Parameters'!$E$29,'Input Parameters'!$F$29)</f>
        <v>9.9947047786059062E-2</v>
      </c>
      <c r="O2647" s="8">
        <f t="shared" ca="1" si="388"/>
        <v>0.44092804926783669</v>
      </c>
      <c r="P2647" s="30">
        <f ca="1">_xlfn.LOGNORM.INV(O2647,'Input Parameters'!$H$30,'Input Parameters'!$I$30)</f>
        <v>2.5013656695084556</v>
      </c>
      <c r="Q2647" s="10">
        <f t="shared" ca="1" si="389"/>
        <v>0.32469817818690216</v>
      </c>
      <c r="R2647" s="30">
        <f>IF('Input Parameters'!$E$32=0,0,_xlfn.BETA.INV(Q2647,'Input Parameters'!$L$32,'Input Parameters'!$M$32,'Input Parameters'!$J$32,'Input Parameters'!$K$32))</f>
        <v>0</v>
      </c>
      <c r="S2647" s="10">
        <f t="shared" ca="1" si="390"/>
        <v>0.61098184123489152</v>
      </c>
      <c r="T2647" s="26">
        <f ca="1">_xlfn.LOGNORM.INV(S2647,'Input Parameters'!$H$34,'Input Parameters'!$I$34)</f>
        <v>52.208360703316288</v>
      </c>
      <c r="U2647" s="10">
        <f t="shared" ca="1" si="391"/>
        <v>0.54821929192432817</v>
      </c>
      <c r="V2647" s="30">
        <f ca="1">_xlfn.BETA.INV(U2647,'Input Parameters'!$L$36,'Input Parameters'!$M$36,'Input Parameters'!$J$36,'Input Parameters'!$K$36)</f>
        <v>0.60456319150288185</v>
      </c>
      <c r="W2647" s="2">
        <f ca="1">N2647+(P2647-N2647)*(1-ERF((T2647-R2647)/(2*SQRT(L2647*'Input Parameters'!$E$38))))</f>
        <v>0.10032630717542547</v>
      </c>
      <c r="X2647">
        <f t="shared" ca="1" si="392"/>
        <v>1</v>
      </c>
      <c r="Y2647" s="7"/>
    </row>
    <row r="2648" spans="1:25" ht="15" customHeight="1" x14ac:dyDescent="0.25">
      <c r="A2648" s="139">
        <v>2641</v>
      </c>
      <c r="B2648" s="10">
        <f t="shared" ca="1" si="383"/>
        <v>0.51120025099236244</v>
      </c>
      <c r="C2648" s="60">
        <f ca="1">_xlfn.NORM.INV(B2648,'Input Parameters'!$E$15,'Input Parameters'!$F$15)</f>
        <v>272.48887348192926</v>
      </c>
      <c r="D2648" s="10">
        <f t="shared" ca="1" si="384"/>
        <v>0.12330356050260372</v>
      </c>
      <c r="E2648" s="62">
        <f ca="1">IF(_xlfn.NORM.INV(D2648,'Input Parameters'!$E$17,'Input Parameters'!$F$17)&lt;3500,3500,IF(_xlfn.NORM.INV(D2648,'Input Parameters'!$E$17,'Input Parameters'!$F$17)&gt;5500,5500,_xlfn.NORM.INV(D2648,'Input Parameters'!$E$17,'Input Parameters'!$F$17)))</f>
        <v>3988.9591476627297</v>
      </c>
      <c r="F2648" s="10">
        <f t="shared" ca="1" si="385"/>
        <v>0.58145168438181116</v>
      </c>
      <c r="G2648" s="64">
        <f ca="1">_xlfn.NORM.INV(F2648,'Input Parameters'!$E$20,'Input Parameters'!$F$20)</f>
        <v>284.02757786010028</v>
      </c>
      <c r="H2648" s="57">
        <f ca="1">EXP(E2648*(1/'Input Parameters'!$E$23-1/G2648))</f>
        <v>0.6526492911513998</v>
      </c>
      <c r="I2648" s="10">
        <f t="shared" ca="1" si="386"/>
        <v>0.72447859404338344</v>
      </c>
      <c r="J2648" s="30">
        <f ca="1">_xlfn.BETA.INV(I2648,'Input Parameters'!$L$26,'Input Parameters'!$M$26,'Input Parameters'!$J$26,'Input Parameters'!$K$26)</f>
        <v>0.75193758589407234</v>
      </c>
      <c r="K2648" s="168">
        <f ca="1">('Input Parameters'!$E$27/'Input Parameters'!$E$38)^$J2648</f>
        <v>4.5452790000079157E-3</v>
      </c>
      <c r="L2648" s="69">
        <f ca="1">$H2648*$C2648*'Input Parameters'!$E$25*K2648</f>
        <v>0.80833091798579138</v>
      </c>
      <c r="M2648" s="24">
        <f t="shared" ca="1" si="387"/>
        <v>0.46663782828412592</v>
      </c>
      <c r="N2648" s="15">
        <f ca="1">_xlfn.NORM.INV(M2648,'Input Parameters'!$E$29,'Input Parameters'!$F$29)</f>
        <v>9.9991627572540612E-2</v>
      </c>
      <c r="O2648" s="8">
        <f t="shared" ca="1" si="388"/>
        <v>6.1529061564102872E-2</v>
      </c>
      <c r="P2648" s="30">
        <f ca="1">_xlfn.LOGNORM.INV(O2648,'Input Parameters'!$H$30,'Input Parameters'!$I$30)</f>
        <v>1.2951148223486741</v>
      </c>
      <c r="Q2648" s="10">
        <f t="shared" ca="1" si="389"/>
        <v>0.22904760570163019</v>
      </c>
      <c r="R2648" s="30">
        <f>IF('Input Parameters'!$E$32=0,0,_xlfn.BETA.INV(Q2648,'Input Parameters'!$L$32,'Input Parameters'!$M$32,'Input Parameters'!$J$32,'Input Parameters'!$K$32))</f>
        <v>0</v>
      </c>
      <c r="S2648" s="10">
        <f t="shared" ca="1" si="390"/>
        <v>0.94789568589491857</v>
      </c>
      <c r="T2648" s="26">
        <f ca="1">_xlfn.LOGNORM.INV(S2648,'Input Parameters'!$H$34,'Input Parameters'!$I$34)</f>
        <v>61.710588759586294</v>
      </c>
      <c r="U2648" s="10">
        <f t="shared" ca="1" si="391"/>
        <v>0.74283301402540602</v>
      </c>
      <c r="V2648" s="30">
        <f ca="1">_xlfn.BETA.INV(U2648,'Input Parameters'!$L$36,'Input Parameters'!$M$36,'Input Parameters'!$J$36,'Input Parameters'!$K$36)</f>
        <v>0.69110937476917567</v>
      </c>
      <c r="W2648" s="2">
        <f ca="1">N2648+(P2648-N2648)*(1-ERF((T2648-R2648)/(2*SQRT(L2648*'Input Parameters'!$E$38))))</f>
        <v>9.9993077676599193E-2</v>
      </c>
      <c r="X2648">
        <f t="shared" ca="1" si="392"/>
        <v>1</v>
      </c>
      <c r="Y2648" s="7"/>
    </row>
    <row r="2649" spans="1:25" ht="15" customHeight="1" x14ac:dyDescent="0.25">
      <c r="A2649" s="139">
        <v>2642</v>
      </c>
      <c r="B2649" s="10">
        <f t="shared" ca="1" si="383"/>
        <v>0.63784592902174497</v>
      </c>
      <c r="C2649" s="60">
        <f ca="1">_xlfn.NORM.INV(B2649,'Input Parameters'!$E$15,'Input Parameters'!$F$15)</f>
        <v>290.08160340328067</v>
      </c>
      <c r="D2649" s="10">
        <f t="shared" ca="1" si="384"/>
        <v>5.9433288223549319E-3</v>
      </c>
      <c r="E2649" s="62">
        <f ca="1">IF(_xlfn.NORM.INV(D2649,'Input Parameters'!$E$17,'Input Parameters'!$F$17)&lt;3500,3500,IF(_xlfn.NORM.INV(D2649,'Input Parameters'!$E$17,'Input Parameters'!$F$17)&gt;5500,5500,_xlfn.NORM.INV(D2649,'Input Parameters'!$E$17,'Input Parameters'!$F$17)))</f>
        <v>3500</v>
      </c>
      <c r="F2649" s="10">
        <f t="shared" ca="1" si="385"/>
        <v>0.54753938576314409</v>
      </c>
      <c r="G2649" s="64">
        <f ca="1">_xlfn.NORM.INV(F2649,'Input Parameters'!$E$20,'Input Parameters'!$F$20)</f>
        <v>283.45029488910984</v>
      </c>
      <c r="H2649" s="57">
        <f ca="1">EXP(E2649*(1/'Input Parameters'!$E$23-1/G2649))</f>
        <v>0.67065109500488573</v>
      </c>
      <c r="I2649" s="10">
        <f t="shared" ca="1" si="386"/>
        <v>9.1905108963630688E-2</v>
      </c>
      <c r="J2649" s="30">
        <f ca="1">_xlfn.BETA.INV(I2649,'Input Parameters'!$L$26,'Input Parameters'!$M$26,'Input Parameters'!$J$26,'Input Parameters'!$K$26)</f>
        <v>0.43659463925098124</v>
      </c>
      <c r="K2649" s="168">
        <f ca="1">('Input Parameters'!$E$27/'Input Parameters'!$E$38)^$J2649</f>
        <v>4.3643377808548357E-2</v>
      </c>
      <c r="L2649" s="69">
        <f ca="1">$H2649*$C2649*'Input Parameters'!$E$25*K2649</f>
        <v>8.4905374330425172</v>
      </c>
      <c r="M2649" s="24">
        <f t="shared" ca="1" si="387"/>
        <v>0.19535057067262496</v>
      </c>
      <c r="N2649" s="15">
        <f ca="1">_xlfn.NORM.INV(M2649,'Input Parameters'!$E$29,'Input Parameters'!$F$29)</f>
        <v>9.9914165346621037E-2</v>
      </c>
      <c r="O2649" s="8">
        <f t="shared" ca="1" si="388"/>
        <v>0.37914949854739255</v>
      </c>
      <c r="P2649" s="30">
        <f ca="1">_xlfn.LOGNORM.INV(O2649,'Input Parameters'!$H$30,'Input Parameters'!$I$30)</f>
        <v>2.3202658012301289</v>
      </c>
      <c r="Q2649" s="10">
        <f t="shared" ca="1" si="389"/>
        <v>0.41435874284639873</v>
      </c>
      <c r="R2649" s="30">
        <f>IF('Input Parameters'!$E$32=0,0,_xlfn.BETA.INV(Q2649,'Input Parameters'!$L$32,'Input Parameters'!$M$32,'Input Parameters'!$J$32,'Input Parameters'!$K$32))</f>
        <v>0</v>
      </c>
      <c r="S2649" s="10">
        <f t="shared" ca="1" si="390"/>
        <v>0.43209145404035076</v>
      </c>
      <c r="T2649" s="26">
        <f ca="1">_xlfn.LOGNORM.INV(S2649,'Input Parameters'!$H$34,'Input Parameters'!$I$34)</f>
        <v>49.34545123277104</v>
      </c>
      <c r="U2649" s="10">
        <f t="shared" ca="1" si="391"/>
        <v>0.50974804189567235</v>
      </c>
      <c r="V2649" s="30">
        <f ca="1">_xlfn.BETA.INV(U2649,'Input Parameters'!$L$36,'Input Parameters'!$M$36,'Input Parameters'!$J$36,'Input Parameters'!$K$36)</f>
        <v>0.58962112886144591</v>
      </c>
      <c r="W2649" s="2">
        <f ca="1">N2649+(P2649-N2649)*(1-ERF((T2649-R2649)/(2*SQRT(L2649*'Input Parameters'!$E$38))))</f>
        <v>0.61308966732741477</v>
      </c>
      <c r="X2649">
        <f t="shared" ca="1" si="392"/>
        <v>0</v>
      </c>
      <c r="Y2649" s="7"/>
    </row>
    <row r="2650" spans="1:25" ht="15" customHeight="1" x14ac:dyDescent="0.25">
      <c r="A2650" s="139">
        <v>2643</v>
      </c>
      <c r="B2650" s="10">
        <f t="shared" ca="1" si="383"/>
        <v>0.87607378496690946</v>
      </c>
      <c r="C2650" s="60">
        <f ca="1">_xlfn.NORM.INV(B2650,'Input Parameters'!$E$15,'Input Parameters'!$F$15)</f>
        <v>333.59212988587888</v>
      </c>
      <c r="D2650" s="10">
        <f t="shared" ca="1" si="384"/>
        <v>0.4891928047416747</v>
      </c>
      <c r="E2650" s="62">
        <f ca="1">IF(_xlfn.NORM.INV(D2650,'Input Parameters'!$E$17,'Input Parameters'!$F$17)&lt;3500,3500,IF(_xlfn.NORM.INV(D2650,'Input Parameters'!$E$17,'Input Parameters'!$F$17)&gt;5500,5500,_xlfn.NORM.INV(D2650,'Input Parameters'!$E$17,'Input Parameters'!$F$17)))</f>
        <v>4781.0349452684886</v>
      </c>
      <c r="F2650" s="10">
        <f t="shared" ca="1" si="385"/>
        <v>0.58097551133516445</v>
      </c>
      <c r="G2650" s="64">
        <f ca="1">_xlfn.NORM.INV(F2650,'Input Parameters'!$E$20,'Input Parameters'!$F$20)</f>
        <v>284.01941100010868</v>
      </c>
      <c r="H2650" s="57">
        <f ca="1">EXP(E2650*(1/'Input Parameters'!$E$23-1/G2650))</f>
        <v>0.59933714125465098</v>
      </c>
      <c r="I2650" s="10">
        <f t="shared" ca="1" si="386"/>
        <v>0.52547513622972841</v>
      </c>
      <c r="J2650" s="30">
        <f ca="1">_xlfn.BETA.INV(I2650,'Input Parameters'!$L$26,'Input Parameters'!$M$26,'Input Parameters'!$J$26,'Input Parameters'!$K$26)</f>
        <v>0.67162517711881853</v>
      </c>
      <c r="K2650" s="168">
        <f ca="1">('Input Parameters'!$E$27/'Input Parameters'!$E$38)^$J2650</f>
        <v>8.0863053069379024E-3</v>
      </c>
      <c r="L2650" s="69">
        <f ca="1">$H2650*$C2650*'Input Parameters'!$E$25*K2650</f>
        <v>1.6167286062494945</v>
      </c>
      <c r="M2650" s="24">
        <f t="shared" ca="1" si="387"/>
        <v>0.39572448977120667</v>
      </c>
      <c r="N2650" s="15">
        <f ca="1">_xlfn.NORM.INV(M2650,'Input Parameters'!$E$29,'Input Parameters'!$F$29)</f>
        <v>9.9973557049611944E-2</v>
      </c>
      <c r="O2650" s="8">
        <f t="shared" ca="1" si="388"/>
        <v>0.81212506419452923</v>
      </c>
      <c r="P2650" s="30">
        <f ca="1">_xlfn.LOGNORM.INV(O2650,'Input Parameters'!$H$30,'Input Parameters'!$I$30)</f>
        <v>4.0773767734300161</v>
      </c>
      <c r="Q2650" s="10">
        <f t="shared" ca="1" si="389"/>
        <v>0.51370035135926295</v>
      </c>
      <c r="R2650" s="30">
        <f>IF('Input Parameters'!$E$32=0,0,_xlfn.BETA.INV(Q2650,'Input Parameters'!$L$32,'Input Parameters'!$M$32,'Input Parameters'!$J$32,'Input Parameters'!$K$32))</f>
        <v>0</v>
      </c>
      <c r="S2650" s="10">
        <f t="shared" ca="1" si="390"/>
        <v>0.761155889106234</v>
      </c>
      <c r="T2650" s="26">
        <f ca="1">_xlfn.LOGNORM.INV(S2650,'Input Parameters'!$H$34,'Input Parameters'!$I$34)</f>
        <v>55.067168236637649</v>
      </c>
      <c r="U2650" s="10">
        <f t="shared" ca="1" si="391"/>
        <v>9.3375601378349327E-3</v>
      </c>
      <c r="V2650" s="30">
        <f ca="1">_xlfn.BETA.INV(U2650,'Input Parameters'!$L$36,'Input Parameters'!$M$36,'Input Parameters'!$J$36,'Input Parameters'!$K$36)</f>
        <v>0.31847830346174077</v>
      </c>
      <c r="W2650" s="2">
        <f ca="1">N2650+(P2650-N2650)*(1-ERF((T2650-R2650)/(2*SQRT(L2650*'Input Parameters'!$E$38))))</f>
        <v>0.10870729636327579</v>
      </c>
      <c r="X2650">
        <f t="shared" ca="1" si="392"/>
        <v>1</v>
      </c>
      <c r="Y2650" s="7"/>
    </row>
    <row r="2651" spans="1:25" ht="15" customHeight="1" x14ac:dyDescent="0.25">
      <c r="A2651" s="139">
        <v>2644</v>
      </c>
      <c r="B2651" s="10">
        <f t="shared" ca="1" si="383"/>
        <v>0.45783888902999004</v>
      </c>
      <c r="C2651" s="60">
        <f ca="1">_xlfn.NORM.INV(B2651,'Input Parameters'!$E$15,'Input Parameters'!$F$15)</f>
        <v>265.22921329308673</v>
      </c>
      <c r="D2651" s="10">
        <f t="shared" ca="1" si="384"/>
        <v>0.80783403576189272</v>
      </c>
      <c r="E2651" s="62">
        <f ca="1">IF(_xlfn.NORM.INV(D2651,'Input Parameters'!$E$17,'Input Parameters'!$F$17)&lt;3500,3500,IF(_xlfn.NORM.INV(D2651,'Input Parameters'!$E$17,'Input Parameters'!$F$17)&gt;5500,5500,_xlfn.NORM.INV(D2651,'Input Parameters'!$E$17,'Input Parameters'!$F$17)))</f>
        <v>5408.9596214378298</v>
      </c>
      <c r="F2651" s="10">
        <f t="shared" ca="1" si="385"/>
        <v>0.71249098045774306</v>
      </c>
      <c r="G2651" s="64">
        <f ca="1">_xlfn.NORM.INV(F2651,'Input Parameters'!$E$20,'Input Parameters'!$F$20)</f>
        <v>286.40653305204012</v>
      </c>
      <c r="H2651" s="57">
        <f ca="1">EXP(E2651*(1/'Input Parameters'!$E$23-1/G2651))</f>
        <v>0.65675985977512608</v>
      </c>
      <c r="I2651" s="10">
        <f t="shared" ca="1" si="386"/>
        <v>0.29719440718088397</v>
      </c>
      <c r="J2651" s="30">
        <f ca="1">_xlfn.BETA.INV(I2651,'Input Parameters'!$L$26,'Input Parameters'!$M$26,'Input Parameters'!$J$26,'Input Parameters'!$K$26)</f>
        <v>0.57285409043628654</v>
      </c>
      <c r="K2651" s="168">
        <f ca="1">('Input Parameters'!$E$27/'Input Parameters'!$E$38)^$J2651</f>
        <v>1.6422613864720947E-2</v>
      </c>
      <c r="L2651" s="69">
        <f ca="1">$H2651*$C2651*'Input Parameters'!$E$25*K2651</f>
        <v>2.8606863273455385</v>
      </c>
      <c r="M2651" s="24">
        <f t="shared" ca="1" si="387"/>
        <v>0.85565785819718598</v>
      </c>
      <c r="N2651" s="15">
        <f ca="1">_xlfn.NORM.INV(M2651,'Input Parameters'!$E$29,'Input Parameters'!$F$29)</f>
        <v>0.10010610123611295</v>
      </c>
      <c r="O2651" s="8">
        <f t="shared" ca="1" si="388"/>
        <v>0.51612870514407105</v>
      </c>
      <c r="P2651" s="30">
        <f ca="1">_xlfn.LOGNORM.INV(O2651,'Input Parameters'!$H$30,'Input Parameters'!$I$30)</f>
        <v>2.7350328375089963</v>
      </c>
      <c r="Q2651" s="10">
        <f t="shared" ca="1" si="389"/>
        <v>0.28753349550407203</v>
      </c>
      <c r="R2651" s="30">
        <f>IF('Input Parameters'!$E$32=0,0,_xlfn.BETA.INV(Q2651,'Input Parameters'!$L$32,'Input Parameters'!$M$32,'Input Parameters'!$J$32,'Input Parameters'!$K$32))</f>
        <v>0</v>
      </c>
      <c r="S2651" s="10">
        <f t="shared" ca="1" si="390"/>
        <v>7.7881802809789069E-2</v>
      </c>
      <c r="T2651" s="26">
        <f ca="1">_xlfn.LOGNORM.INV(S2651,'Input Parameters'!$H$34,'Input Parameters'!$I$34)</f>
        <v>42.241302606654585</v>
      </c>
      <c r="U2651" s="10">
        <f t="shared" ca="1" si="391"/>
        <v>0.72659448675366112</v>
      </c>
      <c r="V2651" s="30">
        <f ca="1">_xlfn.BETA.INV(U2651,'Input Parameters'!$L$36,'Input Parameters'!$M$36,'Input Parameters'!$J$36,'Input Parameters'!$K$36)</f>
        <v>0.68272804327904857</v>
      </c>
      <c r="W2651" s="2">
        <f ca="1">N2651+(P2651-N2651)*(1-ERF((T2651-R2651)/(2*SQRT(L2651*'Input Parameters'!$E$38))))</f>
        <v>0.30404481123703181</v>
      </c>
      <c r="X2651">
        <f t="shared" ca="1" si="392"/>
        <v>1</v>
      </c>
      <c r="Y2651" s="7"/>
    </row>
    <row r="2652" spans="1:25" ht="15" customHeight="1" x14ac:dyDescent="0.25">
      <c r="A2652" s="139">
        <v>2645</v>
      </c>
      <c r="B2652" s="10">
        <f t="shared" ca="1" si="383"/>
        <v>0.51122784989764425</v>
      </c>
      <c r="C2652" s="60">
        <f ca="1">_xlfn.NORM.INV(B2652,'Input Parameters'!$E$15,'Input Parameters'!$F$15)</f>
        <v>272.49262407659677</v>
      </c>
      <c r="D2652" s="10">
        <f t="shared" ca="1" si="384"/>
        <v>1.2160440042450316E-2</v>
      </c>
      <c r="E2652" s="62">
        <f ca="1">IF(_xlfn.NORM.INV(D2652,'Input Parameters'!$E$17,'Input Parameters'!$F$17)&lt;3500,3500,IF(_xlfn.NORM.INV(D2652,'Input Parameters'!$E$17,'Input Parameters'!$F$17)&gt;5500,5500,_xlfn.NORM.INV(D2652,'Input Parameters'!$E$17,'Input Parameters'!$F$17)))</f>
        <v>3500</v>
      </c>
      <c r="F2652" s="10">
        <f t="shared" ca="1" si="385"/>
        <v>0.86426968337793231</v>
      </c>
      <c r="G2652" s="64">
        <f ca="1">_xlfn.NORM.INV(F2652,'Input Parameters'!$E$20,'Input Parameters'!$F$20)</f>
        <v>290.01802415006722</v>
      </c>
      <c r="H2652" s="57">
        <f ca="1">EXP(E2652*(1/'Input Parameters'!$E$23-1/G2652))</f>
        <v>0.8870288367404412</v>
      </c>
      <c r="I2652" s="10">
        <f t="shared" ca="1" si="386"/>
        <v>0.65541128510135749</v>
      </c>
      <c r="J2652" s="30">
        <f ca="1">_xlfn.BETA.INV(I2652,'Input Parameters'!$L$26,'Input Parameters'!$M$26,'Input Parameters'!$J$26,'Input Parameters'!$K$26)</f>
        <v>0.72344624502566512</v>
      </c>
      <c r="K2652" s="168">
        <f ca="1">('Input Parameters'!$E$27/'Input Parameters'!$E$38)^$J2652</f>
        <v>5.5759247430977495E-3</v>
      </c>
      <c r="L2652" s="69">
        <f ca="1">$H2652*$C2652*'Input Parameters'!$E$25*K2652</f>
        <v>1.3477501641628675</v>
      </c>
      <c r="M2652" s="24">
        <f t="shared" ca="1" si="387"/>
        <v>0.45692816512975509</v>
      </c>
      <c r="N2652" s="15">
        <f ca="1">_xlfn.NORM.INV(M2652,'Input Parameters'!$E$29,'Input Parameters'!$F$29)</f>
        <v>9.9989182431241053E-2</v>
      </c>
      <c r="O2652" s="8">
        <f t="shared" ca="1" si="388"/>
        <v>0.69640075642127441</v>
      </c>
      <c r="P2652" s="30">
        <f ca="1">_xlfn.LOGNORM.INV(O2652,'Input Parameters'!$H$30,'Input Parameters'!$I$30)</f>
        <v>3.4208202348354004</v>
      </c>
      <c r="Q2652" s="10">
        <f t="shared" ca="1" si="389"/>
        <v>0.3750097640482295</v>
      </c>
      <c r="R2652" s="30">
        <f>IF('Input Parameters'!$E$32=0,0,_xlfn.BETA.INV(Q2652,'Input Parameters'!$L$32,'Input Parameters'!$M$32,'Input Parameters'!$J$32,'Input Parameters'!$K$32))</f>
        <v>0</v>
      </c>
      <c r="S2652" s="10">
        <f t="shared" ca="1" si="390"/>
        <v>0.60816099574467841</v>
      </c>
      <c r="T2652" s="26">
        <f ca="1">_xlfn.LOGNORM.INV(S2652,'Input Parameters'!$H$34,'Input Parameters'!$I$34)</f>
        <v>52.160603088796108</v>
      </c>
      <c r="U2652" s="10">
        <f t="shared" ca="1" si="391"/>
        <v>0.22072804944680058</v>
      </c>
      <c r="V2652" s="30">
        <f ca="1">_xlfn.BETA.INV(U2652,'Input Parameters'!$L$36,'Input Parameters'!$M$36,'Input Parameters'!$J$36,'Input Parameters'!$K$36)</f>
        <v>0.47782307213316294</v>
      </c>
      <c r="W2652" s="2">
        <f ca="1">N2652+(P2652-N2652)*(1-ERF((T2652-R2652)/(2*SQRT(L2652*'Input Parameters'!$E$38))))</f>
        <v>0.10493010289723474</v>
      </c>
      <c r="X2652">
        <f t="shared" ca="1" si="392"/>
        <v>1</v>
      </c>
      <c r="Y2652" s="7"/>
    </row>
    <row r="2653" spans="1:25" ht="15" customHeight="1" x14ac:dyDescent="0.25">
      <c r="A2653" s="139">
        <v>2646</v>
      </c>
      <c r="B2653" s="10">
        <f t="shared" ca="1" si="383"/>
        <v>0.18816896772422975</v>
      </c>
      <c r="C2653" s="60">
        <f ca="1">_xlfn.NORM.INV(B2653,'Input Parameters'!$E$15,'Input Parameters'!$F$15)</f>
        <v>223.02422041711699</v>
      </c>
      <c r="D2653" s="10">
        <f t="shared" ca="1" si="384"/>
        <v>0.19180261532852949</v>
      </c>
      <c r="E2653" s="62">
        <f ca="1">IF(_xlfn.NORM.INV(D2653,'Input Parameters'!$E$17,'Input Parameters'!$F$17)&lt;3500,3500,IF(_xlfn.NORM.INV(D2653,'Input Parameters'!$E$17,'Input Parameters'!$F$17)&gt;5500,5500,_xlfn.NORM.INV(D2653,'Input Parameters'!$E$17,'Input Parameters'!$F$17)))</f>
        <v>4190.1090557879024</v>
      </c>
      <c r="F2653" s="10">
        <f t="shared" ca="1" si="385"/>
        <v>0.18740072337927816</v>
      </c>
      <c r="G2653" s="64">
        <f ca="1">_xlfn.NORM.INV(F2653,'Input Parameters'!$E$20,'Input Parameters'!$F$20)</f>
        <v>276.70364642162673</v>
      </c>
      <c r="H2653" s="57">
        <f ca="1">EXP(E2653*(1/'Input Parameters'!$E$23-1/G2653))</f>
        <v>0.43226819016555562</v>
      </c>
      <c r="I2653" s="10">
        <f t="shared" ca="1" si="386"/>
        <v>0.59464626609000093</v>
      </c>
      <c r="J2653" s="30">
        <f ca="1">_xlfn.BETA.INV(I2653,'Input Parameters'!$L$26,'Input Parameters'!$M$26,'Input Parameters'!$J$26,'Input Parameters'!$K$26)</f>
        <v>0.6991432791766925</v>
      </c>
      <c r="K2653" s="168">
        <f ca="1">('Input Parameters'!$E$27/'Input Parameters'!$E$38)^$J2653</f>
        <v>6.6378222027864567E-3</v>
      </c>
      <c r="L2653" s="69">
        <f ca="1">$H2653*$C2653*'Input Parameters'!$E$25*K2653</f>
        <v>0.63992772013582477</v>
      </c>
      <c r="M2653" s="24">
        <f t="shared" ca="1" si="387"/>
        <v>4.1747224613851608E-2</v>
      </c>
      <c r="N2653" s="15">
        <f ca="1">_xlfn.NORM.INV(M2653,'Input Parameters'!$E$29,'Input Parameters'!$F$29)</f>
        <v>9.9826923927337927E-2</v>
      </c>
      <c r="O2653" s="8">
        <f t="shared" ca="1" si="388"/>
        <v>0.65248946067124047</v>
      </c>
      <c r="P2653" s="30">
        <f ca="1">_xlfn.LOGNORM.INV(O2653,'Input Parameters'!$H$30,'Input Parameters'!$I$30)</f>
        <v>3.2292099170335873</v>
      </c>
      <c r="Q2653" s="10">
        <f t="shared" ca="1" si="389"/>
        <v>0.52338615695369173</v>
      </c>
      <c r="R2653" s="30">
        <f>IF('Input Parameters'!$E$32=0,0,_xlfn.BETA.INV(Q2653,'Input Parameters'!$L$32,'Input Parameters'!$M$32,'Input Parameters'!$J$32,'Input Parameters'!$K$32))</f>
        <v>0</v>
      </c>
      <c r="S2653" s="10">
        <f t="shared" ca="1" si="390"/>
        <v>0.62642118001044256</v>
      </c>
      <c r="T2653" s="26">
        <f ca="1">_xlfn.LOGNORM.INV(S2653,'Input Parameters'!$H$34,'Input Parameters'!$I$34)</f>
        <v>52.472375499512957</v>
      </c>
      <c r="U2653" s="10">
        <f t="shared" ca="1" si="391"/>
        <v>0.26457464824750798</v>
      </c>
      <c r="V2653" s="30">
        <f ca="1">_xlfn.BETA.INV(U2653,'Input Parameters'!$L$36,'Input Parameters'!$M$36,'Input Parameters'!$J$36,'Input Parameters'!$K$36)</f>
        <v>0.49611130259117436</v>
      </c>
      <c r="W2653" s="2">
        <f ca="1">N2653+(P2653-N2653)*(1-ERF((T2653-R2653)/(2*SQRT(L2653*'Input Parameters'!$E$38))))</f>
        <v>9.9837921899118248E-2</v>
      </c>
      <c r="X2653">
        <f t="shared" ca="1" si="392"/>
        <v>1</v>
      </c>
      <c r="Y2653" s="7"/>
    </row>
    <row r="2654" spans="1:25" ht="15" customHeight="1" x14ac:dyDescent="0.25">
      <c r="A2654" s="139">
        <v>2647</v>
      </c>
      <c r="B2654" s="10">
        <f t="shared" ca="1" si="383"/>
        <v>0.90527999643844437</v>
      </c>
      <c r="C2654" s="60">
        <f ca="1">_xlfn.NORM.INV(B2654,'Input Parameters'!$E$15,'Input Parameters'!$F$15)</f>
        <v>342.08186512017051</v>
      </c>
      <c r="D2654" s="10">
        <f t="shared" ca="1" si="384"/>
        <v>0.11674545110020063</v>
      </c>
      <c r="E2654" s="62">
        <f ca="1">IF(_xlfn.NORM.INV(D2654,'Input Parameters'!$E$17,'Input Parameters'!$F$17)&lt;3500,3500,IF(_xlfn.NORM.INV(D2654,'Input Parameters'!$E$17,'Input Parameters'!$F$17)&gt;5500,5500,_xlfn.NORM.INV(D2654,'Input Parameters'!$E$17,'Input Parameters'!$F$17)))</f>
        <v>3966.00984788501</v>
      </c>
      <c r="F2654" s="10">
        <f t="shared" ca="1" si="385"/>
        <v>0.86147916224205778</v>
      </c>
      <c r="G2654" s="64">
        <f ca="1">_xlfn.NORM.INV(F2654,'Input Parameters'!$E$20,'Input Parameters'!$F$20)</f>
        <v>289.93282623288684</v>
      </c>
      <c r="H2654" s="57">
        <f ca="1">EXP(E2654*(1/'Input Parameters'!$E$23-1/G2654))</f>
        <v>0.86948216085906849</v>
      </c>
      <c r="I2654" s="10">
        <f t="shared" ca="1" si="386"/>
        <v>3.2631649537918195E-2</v>
      </c>
      <c r="J2654" s="30">
        <f ca="1">_xlfn.BETA.INV(I2654,'Input Parameters'!$L$26,'Input Parameters'!$M$26,'Input Parameters'!$J$26,'Input Parameters'!$K$26)</f>
        <v>0.35238308252604772</v>
      </c>
      <c r="K2654" s="168">
        <f ca="1">('Input Parameters'!$E$27/'Input Parameters'!$E$38)^$J2654</f>
        <v>7.984626166533168E-2</v>
      </c>
      <c r="L2654" s="69">
        <f ca="1">$H2654*$C2654*'Input Parameters'!$E$25*K2654</f>
        <v>23.748999322009496</v>
      </c>
      <c r="M2654" s="24">
        <f t="shared" ca="1" si="387"/>
        <v>0.49449892089874325</v>
      </c>
      <c r="N2654" s="15">
        <f ca="1">_xlfn.NORM.INV(M2654,'Input Parameters'!$E$29,'Input Parameters'!$F$29)</f>
        <v>9.9998621040257418E-2</v>
      </c>
      <c r="O2654" s="8">
        <f t="shared" ca="1" si="388"/>
        <v>0.87732233300204132</v>
      </c>
      <c r="P2654" s="30">
        <f ca="1">_xlfn.LOGNORM.INV(O2654,'Input Parameters'!$H$30,'Input Parameters'!$I$30)</f>
        <v>4.6450751106197989</v>
      </c>
      <c r="Q2654" s="10">
        <f t="shared" ca="1" si="389"/>
        <v>0.40512938153106792</v>
      </c>
      <c r="R2654" s="30">
        <f>IF('Input Parameters'!$E$32=0,0,_xlfn.BETA.INV(Q2654,'Input Parameters'!$L$32,'Input Parameters'!$M$32,'Input Parameters'!$J$32,'Input Parameters'!$K$32))</f>
        <v>0</v>
      </c>
      <c r="S2654" s="10">
        <f t="shared" ca="1" si="390"/>
        <v>0.94135589981347367</v>
      </c>
      <c r="T2654" s="26">
        <f ca="1">_xlfn.LOGNORM.INV(S2654,'Input Parameters'!$H$34,'Input Parameters'!$I$34)</f>
        <v>61.262515160270922</v>
      </c>
      <c r="U2654" s="10">
        <f t="shared" ca="1" si="391"/>
        <v>0.40030887807428583</v>
      </c>
      <c r="V2654" s="30">
        <f ca="1">_xlfn.BETA.INV(U2654,'Input Parameters'!$L$36,'Input Parameters'!$M$36,'Input Parameters'!$J$36,'Input Parameters'!$K$36)</f>
        <v>0.54836790774298416</v>
      </c>
      <c r="W2654" s="2">
        <f ca="1">N2654+(P2654-N2654)*(1-ERF((T2654-R2654)/(2*SQRT(L2654*'Input Parameters'!$E$38))))</f>
        <v>1.8000941969784623</v>
      </c>
      <c r="X2654">
        <f t="shared" ca="1" si="392"/>
        <v>0</v>
      </c>
      <c r="Y2654" s="7"/>
    </row>
    <row r="2655" spans="1:25" ht="15" customHeight="1" x14ac:dyDescent="0.25">
      <c r="A2655" s="139">
        <v>2648</v>
      </c>
      <c r="B2655" s="10">
        <f t="shared" ca="1" si="383"/>
        <v>0.61155330995915536</v>
      </c>
      <c r="C2655" s="60">
        <f ca="1">_xlfn.NORM.INV(B2655,'Input Parameters'!$E$15,'Input Parameters'!$F$15)</f>
        <v>286.32398397435691</v>
      </c>
      <c r="D2655" s="10">
        <f t="shared" ca="1" si="384"/>
        <v>0.2110043209630692</v>
      </c>
      <c r="E2655" s="62">
        <f ca="1">IF(_xlfn.NORM.INV(D2655,'Input Parameters'!$E$17,'Input Parameters'!$F$17)&lt;3500,3500,IF(_xlfn.NORM.INV(D2655,'Input Parameters'!$E$17,'Input Parameters'!$F$17)&gt;5500,5500,_xlfn.NORM.INV(D2655,'Input Parameters'!$E$17,'Input Parameters'!$F$17)))</f>
        <v>4237.941063904922</v>
      </c>
      <c r="F2655" s="10">
        <f t="shared" ca="1" si="385"/>
        <v>0.98024224080301947</v>
      </c>
      <c r="G2655" s="64">
        <f ca="1">_xlfn.NORM.INV(F2655,'Input Parameters'!$E$20,'Input Parameters'!$F$20)</f>
        <v>296.44381202112663</v>
      </c>
      <c r="H2655" s="57">
        <f ca="1">EXP(E2655*(1/'Input Parameters'!$E$23-1/G2655))</f>
        <v>1.1871971244650934</v>
      </c>
      <c r="I2655" s="10">
        <f t="shared" ca="1" si="386"/>
        <v>0.53974953847898821</v>
      </c>
      <c r="J2655" s="30">
        <f ca="1">_xlfn.BETA.INV(I2655,'Input Parameters'!$L$26,'Input Parameters'!$M$26,'Input Parameters'!$J$26,'Input Parameters'!$K$26)</f>
        <v>0.6773231369917414</v>
      </c>
      <c r="K2655" s="168">
        <f ca="1">('Input Parameters'!$E$27/'Input Parameters'!$E$38)^$J2655</f>
        <v>7.762468012262466E-3</v>
      </c>
      <c r="L2655" s="69">
        <f ca="1">$H2655*$C2655*'Input Parameters'!$E$25*K2655</f>
        <v>2.6386414951704888</v>
      </c>
      <c r="M2655" s="24">
        <f t="shared" ca="1" si="387"/>
        <v>0.28887112449402819</v>
      </c>
      <c r="N2655" s="15">
        <f ca="1">_xlfn.NORM.INV(M2655,'Input Parameters'!$E$29,'Input Parameters'!$F$29)</f>
        <v>9.9944331438798301E-2</v>
      </c>
      <c r="O2655" s="8">
        <f t="shared" ca="1" si="388"/>
        <v>0.19425056125094842</v>
      </c>
      <c r="P2655" s="30">
        <f ca="1">_xlfn.LOGNORM.INV(O2655,'Input Parameters'!$H$30,'Input Parameters'!$I$30)</f>
        <v>1.7854818032545328</v>
      </c>
      <c r="Q2655" s="10">
        <f t="shared" ca="1" si="389"/>
        <v>0.63162786113709668</v>
      </c>
      <c r="R2655" s="30">
        <f>IF('Input Parameters'!$E$32=0,0,_xlfn.BETA.INV(Q2655,'Input Parameters'!$L$32,'Input Parameters'!$M$32,'Input Parameters'!$J$32,'Input Parameters'!$K$32))</f>
        <v>0</v>
      </c>
      <c r="S2655" s="10">
        <f t="shared" ca="1" si="390"/>
        <v>0.98077420498543533</v>
      </c>
      <c r="T2655" s="26">
        <f ca="1">_xlfn.LOGNORM.INV(S2655,'Input Parameters'!$H$34,'Input Parameters'!$I$34)</f>
        <v>65.228271557328497</v>
      </c>
      <c r="U2655" s="10">
        <f t="shared" ca="1" si="391"/>
        <v>0.30023860892397547</v>
      </c>
      <c r="V2655" s="30">
        <f ca="1">_xlfn.BETA.INV(U2655,'Input Parameters'!$L$36,'Input Parameters'!$M$36,'Input Parameters'!$J$36,'Input Parameters'!$K$36)</f>
        <v>0.5102933548098767</v>
      </c>
      <c r="W2655" s="2">
        <f ca="1">N2655+(P2655-N2655)*(1-ERF((T2655-R2655)/(2*SQRT(L2655*'Input Parameters'!$E$38))))</f>
        <v>0.10756206097212487</v>
      </c>
      <c r="X2655">
        <f t="shared" ca="1" si="392"/>
        <v>1</v>
      </c>
      <c r="Y2655" s="7"/>
    </row>
    <row r="2656" spans="1:25" ht="15" customHeight="1" x14ac:dyDescent="0.25">
      <c r="A2656" s="139">
        <v>2649</v>
      </c>
      <c r="B2656" s="10">
        <f t="shared" ca="1" si="383"/>
        <v>3.4142063050706106E-3</v>
      </c>
      <c r="C2656" s="60">
        <f ca="1">_xlfn.NORM.INV(B2656,'Input Parameters'!$E$15,'Input Parameters'!$F$15)</f>
        <v>124.3686034897396</v>
      </c>
      <c r="D2656" s="10">
        <f t="shared" ca="1" si="384"/>
        <v>0.81161889479248905</v>
      </c>
      <c r="E2656" s="62">
        <f ca="1">IF(_xlfn.NORM.INV(D2656,'Input Parameters'!$E$17,'Input Parameters'!$F$17)&lt;3500,3500,IF(_xlfn.NORM.INV(D2656,'Input Parameters'!$E$17,'Input Parameters'!$F$17)&gt;5500,5500,_xlfn.NORM.INV(D2656,'Input Parameters'!$E$17,'Input Parameters'!$F$17)))</f>
        <v>5418.7144236949798</v>
      </c>
      <c r="F2656" s="10">
        <f t="shared" ca="1" si="385"/>
        <v>0.83921013281400558</v>
      </c>
      <c r="G2656" s="64">
        <f ca="1">_xlfn.NORM.INV(F2656,'Input Parameters'!$E$20,'Input Parameters'!$F$20)</f>
        <v>289.29115248480542</v>
      </c>
      <c r="H2656" s="57">
        <f ca="1">EXP(E2656*(1/'Input Parameters'!$E$23-1/G2656))</f>
        <v>0.79251743619416593</v>
      </c>
      <c r="I2656" s="10">
        <f t="shared" ca="1" si="386"/>
        <v>0.71765374321138631</v>
      </c>
      <c r="J2656" s="30">
        <f ca="1">_xlfn.BETA.INV(I2656,'Input Parameters'!$L$26,'Input Parameters'!$M$26,'Input Parameters'!$J$26,'Input Parameters'!$K$26)</f>
        <v>0.7490550891196619</v>
      </c>
      <c r="K2656" s="168">
        <f ca="1">('Input Parameters'!$E$27/'Input Parameters'!$E$38)^$J2656</f>
        <v>4.6402364766135479E-3</v>
      </c>
      <c r="L2656" s="69">
        <f ca="1">$H2656*$C2656*'Input Parameters'!$E$25*K2656</f>
        <v>0.45736159881137539</v>
      </c>
      <c r="M2656" s="24">
        <f t="shared" ca="1" si="387"/>
        <v>0.25402345378768543</v>
      </c>
      <c r="N2656" s="15">
        <f ca="1">_xlfn.NORM.INV(M2656,'Input Parameters'!$E$29,'Input Parameters'!$F$29)</f>
        <v>9.9933811809223269E-2</v>
      </c>
      <c r="O2656" s="8">
        <f t="shared" ca="1" si="388"/>
        <v>0.55157256535837407</v>
      </c>
      <c r="P2656" s="30">
        <f ca="1">_xlfn.LOGNORM.INV(O2656,'Input Parameters'!$H$30,'Input Parameters'!$I$30)</f>
        <v>2.8527338853935222</v>
      </c>
      <c r="Q2656" s="10">
        <f t="shared" ca="1" si="389"/>
        <v>0.89875560616572892</v>
      </c>
      <c r="R2656" s="30">
        <f>IF('Input Parameters'!$E$32=0,0,_xlfn.BETA.INV(Q2656,'Input Parameters'!$L$32,'Input Parameters'!$M$32,'Input Parameters'!$J$32,'Input Parameters'!$K$32))</f>
        <v>0</v>
      </c>
      <c r="S2656" s="10">
        <f t="shared" ca="1" si="390"/>
        <v>0.11366959768363016</v>
      </c>
      <c r="T2656" s="26">
        <f ca="1">_xlfn.LOGNORM.INV(S2656,'Input Parameters'!$H$34,'Input Parameters'!$I$34)</f>
        <v>43.372414304034841</v>
      </c>
      <c r="U2656" s="10">
        <f t="shared" ca="1" si="391"/>
        <v>0.56334749948071028</v>
      </c>
      <c r="V2656" s="30">
        <f ca="1">_xlfn.BETA.INV(U2656,'Input Parameters'!$L$36,'Input Parameters'!$M$36,'Input Parameters'!$J$36,'Input Parameters'!$K$36)</f>
        <v>0.6105533571786308</v>
      </c>
      <c r="W2656" s="2">
        <f ca="1">N2656+(P2656-N2656)*(1-ERF((T2656-R2656)/(2*SQRT(L2656*'Input Parameters'!$E$38))))</f>
        <v>9.9949675598520457E-2</v>
      </c>
      <c r="X2656">
        <f t="shared" ca="1" si="392"/>
        <v>1</v>
      </c>
      <c r="Y2656" s="7"/>
    </row>
    <row r="2657" spans="1:25" ht="15" customHeight="1" x14ac:dyDescent="0.25">
      <c r="A2657" s="139">
        <v>2650</v>
      </c>
      <c r="B2657" s="10">
        <f t="shared" ca="1" si="383"/>
        <v>0.72368633564491247</v>
      </c>
      <c r="C2657" s="60">
        <f ca="1">_xlfn.NORM.INV(B2657,'Input Parameters'!$E$15,'Input Parameters'!$F$15)</f>
        <v>303.1487683754508</v>
      </c>
      <c r="D2657" s="10">
        <f t="shared" ca="1" si="384"/>
        <v>0.27951090995065064</v>
      </c>
      <c r="E2657" s="62">
        <f ca="1">IF(_xlfn.NORM.INV(D2657,'Input Parameters'!$E$17,'Input Parameters'!$F$17)&lt;3500,3500,IF(_xlfn.NORM.INV(D2657,'Input Parameters'!$E$17,'Input Parameters'!$F$17)&gt;5500,5500,_xlfn.NORM.INV(D2657,'Input Parameters'!$E$17,'Input Parameters'!$F$17)))</f>
        <v>4390.9934628980527</v>
      </c>
      <c r="F2657" s="10">
        <f t="shared" ca="1" si="385"/>
        <v>0.14332525248648631</v>
      </c>
      <c r="G2657" s="64">
        <f ca="1">_xlfn.NORM.INV(F2657,'Input Parameters'!$E$20,'Input Parameters'!$F$20)</f>
        <v>275.51116154542467</v>
      </c>
      <c r="H2657" s="57">
        <f ca="1">EXP(E2657*(1/'Input Parameters'!$E$23-1/G2657))</f>
        <v>0.38766882258715646</v>
      </c>
      <c r="I2657" s="10">
        <f t="shared" ca="1" si="386"/>
        <v>0.56164870008882961</v>
      </c>
      <c r="J2657" s="30">
        <f ca="1">_xlfn.BETA.INV(I2657,'Input Parameters'!$L$26,'Input Parameters'!$M$26,'Input Parameters'!$J$26,'Input Parameters'!$K$26)</f>
        <v>0.68603632144225823</v>
      </c>
      <c r="K2657" s="168">
        <f ca="1">('Input Parameters'!$E$27/'Input Parameters'!$E$38)^$J2657</f>
        <v>7.2921647323115303E-3</v>
      </c>
      <c r="L2657" s="69">
        <f ca="1">$H2657*$C2657*'Input Parameters'!$E$25*K2657</f>
        <v>0.85698486951632513</v>
      </c>
      <c r="M2657" s="24">
        <f t="shared" ca="1" si="387"/>
        <v>0.83216073177891181</v>
      </c>
      <c r="N2657" s="15">
        <f ca="1">_xlfn.NORM.INV(M2657,'Input Parameters'!$E$29,'Input Parameters'!$F$29)</f>
        <v>0.10009627389666818</v>
      </c>
      <c r="O2657" s="8">
        <f t="shared" ca="1" si="388"/>
        <v>0.66908202580164133</v>
      </c>
      <c r="P2657" s="30">
        <f ca="1">_xlfn.LOGNORM.INV(O2657,'Input Parameters'!$H$30,'Input Parameters'!$I$30)</f>
        <v>3.2991019322846262</v>
      </c>
      <c r="Q2657" s="10">
        <f t="shared" ca="1" si="389"/>
        <v>0.28152933124369539</v>
      </c>
      <c r="R2657" s="30">
        <f>IF('Input Parameters'!$E$32=0,0,_xlfn.BETA.INV(Q2657,'Input Parameters'!$L$32,'Input Parameters'!$M$32,'Input Parameters'!$J$32,'Input Parameters'!$K$32))</f>
        <v>0</v>
      </c>
      <c r="S2657" s="10">
        <f t="shared" ca="1" si="390"/>
        <v>0.54747087771264313</v>
      </c>
      <c r="T2657" s="26">
        <f ca="1">_xlfn.LOGNORM.INV(S2657,'Input Parameters'!$H$34,'Input Parameters'!$I$34)</f>
        <v>51.161933318013034</v>
      </c>
      <c r="U2657" s="10">
        <f t="shared" ca="1" si="391"/>
        <v>0.66122811280838023</v>
      </c>
      <c r="V2657" s="30">
        <f ca="1">_xlfn.BETA.INV(U2657,'Input Parameters'!$L$36,'Input Parameters'!$M$36,'Input Parameters'!$J$36,'Input Parameters'!$K$36)</f>
        <v>0.65168818621767932</v>
      </c>
      <c r="W2657" s="2">
        <f ca="1">N2657+(P2657-N2657)*(1-ERF((T2657-R2657)/(2*SQRT(L2657*'Input Parameters'!$E$38))))</f>
        <v>0.10039408574967799</v>
      </c>
      <c r="X2657">
        <f t="shared" ca="1" si="392"/>
        <v>1</v>
      </c>
      <c r="Y2657" s="7"/>
    </row>
    <row r="2658" spans="1:25" ht="15" customHeight="1" x14ac:dyDescent="0.25">
      <c r="A2658" s="139">
        <v>2651</v>
      </c>
      <c r="B2658" s="10">
        <f t="shared" ca="1" si="383"/>
        <v>0.13364720179110923</v>
      </c>
      <c r="C2658" s="60">
        <f ca="1">_xlfn.NORM.INV(B2658,'Input Parameters'!$E$15,'Input Parameters'!$F$15)</f>
        <v>210.84961506343745</v>
      </c>
      <c r="D2658" s="10">
        <f t="shared" ca="1" si="384"/>
        <v>0.54309648780537745</v>
      </c>
      <c r="E2658" s="62">
        <f ca="1">IF(_xlfn.NORM.INV(D2658,'Input Parameters'!$E$17,'Input Parameters'!$F$17)&lt;3500,3500,IF(_xlfn.NORM.INV(D2658,'Input Parameters'!$E$17,'Input Parameters'!$F$17)&gt;5500,5500,_xlfn.NORM.INV(D2658,'Input Parameters'!$E$17,'Input Parameters'!$F$17)))</f>
        <v>4875.7664923181965</v>
      </c>
      <c r="F2658" s="10">
        <f t="shared" ca="1" si="385"/>
        <v>0.91782547835613426</v>
      </c>
      <c r="G2658" s="64">
        <f ca="1">_xlfn.NORM.INV(F2658,'Input Parameters'!$E$20,'Input Parameters'!$F$20)</f>
        <v>291.96696949931999</v>
      </c>
      <c r="H2658" s="57">
        <f ca="1">EXP(E2658*(1/'Input Parameters'!$E$23-1/G2658))</f>
        <v>0.94669777650376485</v>
      </c>
      <c r="I2658" s="10">
        <f t="shared" ca="1" si="386"/>
        <v>0.76348901593254315</v>
      </c>
      <c r="J2658" s="30">
        <f ca="1">_xlfn.BETA.INV(I2658,'Input Parameters'!$L$26,'Input Parameters'!$M$26,'Input Parameters'!$J$26,'Input Parameters'!$K$26)</f>
        <v>0.76882291920149703</v>
      </c>
      <c r="K2658" s="168">
        <f ca="1">('Input Parameters'!$E$27/'Input Parameters'!$E$38)^$J2658</f>
        <v>4.0267927479829399E-3</v>
      </c>
      <c r="L2658" s="69">
        <f ca="1">$H2658*$C2658*'Input Parameters'!$E$25*K2658</f>
        <v>0.80379157054264283</v>
      </c>
      <c r="M2658" s="24">
        <f t="shared" ca="1" si="387"/>
        <v>0.60098216304784091</v>
      </c>
      <c r="N2658" s="15">
        <f ca="1">_xlfn.NORM.INV(M2658,'Input Parameters'!$E$29,'Input Parameters'!$F$29)</f>
        <v>0.10002558901328158</v>
      </c>
      <c r="O2658" s="8">
        <f t="shared" ca="1" si="388"/>
        <v>0.71428891095299274</v>
      </c>
      <c r="P2658" s="30">
        <f ca="1">_xlfn.LOGNORM.INV(O2658,'Input Parameters'!$H$30,'Input Parameters'!$I$30)</f>
        <v>3.5056931860368805</v>
      </c>
      <c r="Q2658" s="10">
        <f t="shared" ca="1" si="389"/>
        <v>0.10693804806524532</v>
      </c>
      <c r="R2658" s="30">
        <f>IF('Input Parameters'!$E$32=0,0,_xlfn.BETA.INV(Q2658,'Input Parameters'!$L$32,'Input Parameters'!$M$32,'Input Parameters'!$J$32,'Input Parameters'!$K$32))</f>
        <v>0</v>
      </c>
      <c r="S2658" s="10">
        <f t="shared" ca="1" si="390"/>
        <v>0.85321908341661168</v>
      </c>
      <c r="T2658" s="26">
        <f ca="1">_xlfn.LOGNORM.INV(S2658,'Input Parameters'!$H$34,'Input Parameters'!$I$34)</f>
        <v>57.450757646544638</v>
      </c>
      <c r="U2658" s="10">
        <f t="shared" ca="1" si="391"/>
        <v>0.70413554368624265</v>
      </c>
      <c r="V2658" s="30">
        <f ca="1">_xlfn.BETA.INV(U2658,'Input Parameters'!$L$36,'Input Parameters'!$M$36,'Input Parameters'!$J$36,'Input Parameters'!$K$36)</f>
        <v>0.67162227578861478</v>
      </c>
      <c r="W2658" s="2">
        <f ca="1">N2658+(P2658-N2658)*(1-ERF((T2658-R2658)/(2*SQRT(L2658*'Input Parameters'!$E$38))))</f>
        <v>0.10004556724788302</v>
      </c>
      <c r="X2658">
        <f t="shared" ca="1" si="392"/>
        <v>1</v>
      </c>
      <c r="Y2658" s="7"/>
    </row>
    <row r="2659" spans="1:25" ht="15" customHeight="1" x14ac:dyDescent="0.25">
      <c r="A2659" s="139">
        <v>2652</v>
      </c>
      <c r="B2659" s="10">
        <f t="shared" ca="1" si="383"/>
        <v>0.24449781711740204</v>
      </c>
      <c r="C2659" s="60">
        <f ca="1">_xlfn.NORM.INV(B2659,'Input Parameters'!$E$15,'Input Parameters'!$F$15)</f>
        <v>233.47037086761742</v>
      </c>
      <c r="D2659" s="10">
        <f t="shared" ca="1" si="384"/>
        <v>0.17699124153863377</v>
      </c>
      <c r="E2659" s="62">
        <f ca="1">IF(_xlfn.NORM.INV(D2659,'Input Parameters'!$E$17,'Input Parameters'!$F$17)&lt;3500,3500,IF(_xlfn.NORM.INV(D2659,'Input Parameters'!$E$17,'Input Parameters'!$F$17)&gt;5500,5500,_xlfn.NORM.INV(D2659,'Input Parameters'!$E$17,'Input Parameters'!$F$17)))</f>
        <v>4151.1754271925538</v>
      </c>
      <c r="F2659" s="10">
        <f t="shared" ca="1" si="385"/>
        <v>0.30562213236149571</v>
      </c>
      <c r="G2659" s="64">
        <f ca="1">_xlfn.NORM.INV(F2659,'Input Parameters'!$E$20,'Input Parameters'!$F$20)</f>
        <v>279.2444023708012</v>
      </c>
      <c r="H2659" s="57">
        <f ca="1">EXP(E2659*(1/'Input Parameters'!$E$23-1/G2659))</f>
        <v>0.49936633029516048</v>
      </c>
      <c r="I2659" s="10">
        <f t="shared" ca="1" si="386"/>
        <v>0.87767584712288749</v>
      </c>
      <c r="J2659" s="30">
        <f ca="1">_xlfn.BETA.INV(I2659,'Input Parameters'!$L$26,'Input Parameters'!$M$26,'Input Parameters'!$J$26,'Input Parameters'!$K$26)</f>
        <v>0.8255097172615975</v>
      </c>
      <c r="K2659" s="168">
        <f ca="1">('Input Parameters'!$E$27/'Input Parameters'!$E$38)^$J2659</f>
        <v>2.6814413463743816E-3</v>
      </c>
      <c r="L2659" s="69">
        <f ca="1">$H2659*$C2659*'Input Parameters'!$E$25*K2659</f>
        <v>0.31262185205097237</v>
      </c>
      <c r="M2659" s="24">
        <f t="shared" ca="1" si="387"/>
        <v>0.31317923110167945</v>
      </c>
      <c r="N2659" s="15">
        <f ca="1">_xlfn.NORM.INV(M2659,'Input Parameters'!$E$29,'Input Parameters'!$F$29)</f>
        <v>9.9951314129124641E-2</v>
      </c>
      <c r="O2659" s="8">
        <f t="shared" ca="1" si="388"/>
        <v>0.13262684328619501</v>
      </c>
      <c r="P2659" s="30">
        <f ca="1">_xlfn.LOGNORM.INV(O2659,'Input Parameters'!$H$30,'Input Parameters'!$I$30)</f>
        <v>1.5853105261734424</v>
      </c>
      <c r="Q2659" s="10">
        <f t="shared" ca="1" si="389"/>
        <v>0.18410828086380926</v>
      </c>
      <c r="R2659" s="30">
        <f>IF('Input Parameters'!$E$32=0,0,_xlfn.BETA.INV(Q2659,'Input Parameters'!$L$32,'Input Parameters'!$M$32,'Input Parameters'!$J$32,'Input Parameters'!$K$32))</f>
        <v>0</v>
      </c>
      <c r="S2659" s="10">
        <f t="shared" ca="1" si="390"/>
        <v>0.74067673509227094</v>
      </c>
      <c r="T2659" s="26">
        <f ca="1">_xlfn.LOGNORM.INV(S2659,'Input Parameters'!$H$34,'Input Parameters'!$I$34)</f>
        <v>54.626050870782088</v>
      </c>
      <c r="U2659" s="10">
        <f t="shared" ca="1" si="391"/>
        <v>0.12782895802334859</v>
      </c>
      <c r="V2659" s="30">
        <f ca="1">_xlfn.BETA.INV(U2659,'Input Parameters'!$L$36,'Input Parameters'!$M$36,'Input Parameters'!$J$36,'Input Parameters'!$K$36)</f>
        <v>0.43318853635034971</v>
      </c>
      <c r="W2659" s="2">
        <f ca="1">N2659+(P2659-N2659)*(1-ERF((T2659-R2659)/(2*SQRT(L2659*'Input Parameters'!$E$38))))</f>
        <v>9.9951314136406982E-2</v>
      </c>
      <c r="X2659">
        <f t="shared" ca="1" si="392"/>
        <v>1</v>
      </c>
      <c r="Y2659" s="7"/>
    </row>
    <row r="2660" spans="1:25" ht="15" customHeight="1" x14ac:dyDescent="0.25">
      <c r="A2660" s="139">
        <v>2653</v>
      </c>
      <c r="B2660" s="10">
        <f t="shared" ca="1" si="383"/>
        <v>0.20102106350573523</v>
      </c>
      <c r="C2660" s="60">
        <f ca="1">_xlfn.NORM.INV(B2660,'Input Parameters'!$E$15,'Input Parameters'!$F$15)</f>
        <v>225.55419956266365</v>
      </c>
      <c r="D2660" s="10">
        <f t="shared" ca="1" si="384"/>
        <v>0.89429957744912836</v>
      </c>
      <c r="E2660" s="62">
        <f ca="1">IF(_xlfn.NORM.INV(D2660,'Input Parameters'!$E$17,'Input Parameters'!$F$17)&lt;3500,3500,IF(_xlfn.NORM.INV(D2660,'Input Parameters'!$E$17,'Input Parameters'!$F$17)&gt;5500,5500,_xlfn.NORM.INV(D2660,'Input Parameters'!$E$17,'Input Parameters'!$F$17)))</f>
        <v>5500</v>
      </c>
      <c r="F2660" s="10">
        <f t="shared" ca="1" si="385"/>
        <v>0.95590492981942121</v>
      </c>
      <c r="G2660" s="64">
        <f ca="1">_xlfn.NORM.INV(F2660,'Input Parameters'!$E$20,'Input Parameters'!$F$20)</f>
        <v>294.0736539045003</v>
      </c>
      <c r="H2660" s="57">
        <f ca="1">EXP(E2660*(1/'Input Parameters'!$E$23-1/G2660))</f>
        <v>1.0759044781039759</v>
      </c>
      <c r="I2660" s="10">
        <f t="shared" ca="1" si="386"/>
        <v>0.98254696252694673</v>
      </c>
      <c r="J2660" s="30">
        <f ca="1">_xlfn.BETA.INV(I2660,'Input Parameters'!$L$26,'Input Parameters'!$M$26,'Input Parameters'!$J$26,'Input Parameters'!$K$26)</f>
        <v>0.91543580010397674</v>
      </c>
      <c r="K2660" s="168">
        <f ca="1">('Input Parameters'!$E$27/'Input Parameters'!$E$38)^$J2660</f>
        <v>1.4067928472550346E-3</v>
      </c>
      <c r="L2660" s="69">
        <f ca="1">$H2660*$C2660*'Input Parameters'!$E$25*K2660</f>
        <v>0.34139313537859478</v>
      </c>
      <c r="M2660" s="24">
        <f t="shared" ca="1" si="387"/>
        <v>6.3045482560136645E-2</v>
      </c>
      <c r="N2660" s="15">
        <f ca="1">_xlfn.NORM.INV(M2660,'Input Parameters'!$E$29,'Input Parameters'!$F$29)</f>
        <v>9.9847029984443086E-2</v>
      </c>
      <c r="O2660" s="8">
        <f t="shared" ca="1" si="388"/>
        <v>0.87581288621955655</v>
      </c>
      <c r="P2660" s="30">
        <f ca="1">_xlfn.LOGNORM.INV(O2660,'Input Parameters'!$H$30,'Input Parameters'!$I$30)</f>
        <v>4.6288710669239057</v>
      </c>
      <c r="Q2660" s="10">
        <f t="shared" ca="1" si="389"/>
        <v>0.55431983603589619</v>
      </c>
      <c r="R2660" s="30">
        <f>IF('Input Parameters'!$E$32=0,0,_xlfn.BETA.INV(Q2660,'Input Parameters'!$L$32,'Input Parameters'!$M$32,'Input Parameters'!$J$32,'Input Parameters'!$K$32))</f>
        <v>0</v>
      </c>
      <c r="S2660" s="10">
        <f t="shared" ca="1" si="390"/>
        <v>0.3932175784949441</v>
      </c>
      <c r="T2660" s="26">
        <f ca="1">_xlfn.LOGNORM.INV(S2660,'Input Parameters'!$H$34,'Input Parameters'!$I$34)</f>
        <v>48.735495293889429</v>
      </c>
      <c r="U2660" s="10">
        <f t="shared" ca="1" si="391"/>
        <v>0.98133073009315419</v>
      </c>
      <c r="V2660" s="30">
        <f ca="1">_xlfn.BETA.INV(U2660,'Input Parameters'!$L$36,'Input Parameters'!$M$36,'Input Parameters'!$J$36,'Input Parameters'!$K$36)</f>
        <v>0.95217985869466704</v>
      </c>
      <c r="W2660" s="2">
        <f ca="1">N2660+(P2660-N2660)*(1-ERF((T2660-R2660)/(2*SQRT(L2660*'Input Parameters'!$E$38))))</f>
        <v>9.9847046650693785E-2</v>
      </c>
      <c r="X2660">
        <f t="shared" ca="1" si="392"/>
        <v>1</v>
      </c>
      <c r="Y2660" s="7"/>
    </row>
    <row r="2661" spans="1:25" ht="15" customHeight="1" x14ac:dyDescent="0.25">
      <c r="A2661" s="139">
        <v>2654</v>
      </c>
      <c r="B2661" s="10">
        <f t="shared" ca="1" si="383"/>
        <v>0.75864935025699543</v>
      </c>
      <c r="C2661" s="60">
        <f ca="1">_xlfn.NORM.INV(B2661,'Input Parameters'!$E$15,'Input Parameters'!$F$15)</f>
        <v>309.00907129148561</v>
      </c>
      <c r="D2661" s="10">
        <f t="shared" ca="1" si="384"/>
        <v>6.5603196108217632E-2</v>
      </c>
      <c r="E2661" s="62">
        <f ca="1">IF(_xlfn.NORM.INV(D2661,'Input Parameters'!$E$17,'Input Parameters'!$F$17)&lt;3500,3500,IF(_xlfn.NORM.INV(D2661,'Input Parameters'!$E$17,'Input Parameters'!$F$17)&gt;5500,5500,_xlfn.NORM.INV(D2661,'Input Parameters'!$E$17,'Input Parameters'!$F$17)))</f>
        <v>3743.446856971952</v>
      </c>
      <c r="F2661" s="10">
        <f t="shared" ca="1" si="385"/>
        <v>0.87257883617721543</v>
      </c>
      <c r="G2661" s="64">
        <f ca="1">_xlfn.NORM.INV(F2661,'Input Parameters'!$E$20,'Input Parameters'!$F$20)</f>
        <v>290.27906479017747</v>
      </c>
      <c r="H2661" s="57">
        <f ca="1">EXP(E2661*(1/'Input Parameters'!$E$23-1/G2661))</f>
        <v>0.88993351191652781</v>
      </c>
      <c r="I2661" s="10">
        <f t="shared" ca="1" si="386"/>
        <v>0.36976639963947389</v>
      </c>
      <c r="J2661" s="30">
        <f ca="1">_xlfn.BETA.INV(I2661,'Input Parameters'!$L$26,'Input Parameters'!$M$26,'Input Parameters'!$J$26,'Input Parameters'!$K$26)</f>
        <v>0.60668484654021515</v>
      </c>
      <c r="K2661" s="168">
        <f ca="1">('Input Parameters'!$E$27/'Input Parameters'!$E$38)^$J2661</f>
        <v>1.2884054506042275E-2</v>
      </c>
      <c r="L2661" s="69">
        <f ca="1">$H2661*$C2661*'Input Parameters'!$E$25*K2661</f>
        <v>3.5430831401460372</v>
      </c>
      <c r="M2661" s="24">
        <f t="shared" ca="1" si="387"/>
        <v>0.81100565067592034</v>
      </c>
      <c r="N2661" s="15">
        <f ca="1">_xlfn.NORM.INV(M2661,'Input Parameters'!$E$29,'Input Parameters'!$F$29)</f>
        <v>0.10008816082380503</v>
      </c>
      <c r="O2661" s="8">
        <f t="shared" ca="1" si="388"/>
        <v>7.4730171652409139E-2</v>
      </c>
      <c r="P2661" s="30">
        <f ca="1">_xlfn.LOGNORM.INV(O2661,'Input Parameters'!$H$30,'Input Parameters'!$I$30)</f>
        <v>1.3581614567566425</v>
      </c>
      <c r="Q2661" s="10">
        <f t="shared" ca="1" si="389"/>
        <v>0.16041751555290773</v>
      </c>
      <c r="R2661" s="30">
        <f>IF('Input Parameters'!$E$32=0,0,_xlfn.BETA.INV(Q2661,'Input Parameters'!$L$32,'Input Parameters'!$M$32,'Input Parameters'!$J$32,'Input Parameters'!$K$32))</f>
        <v>0</v>
      </c>
      <c r="S2661" s="10">
        <f t="shared" ca="1" si="390"/>
        <v>0.31454789025382868</v>
      </c>
      <c r="T2661" s="26">
        <f ca="1">_xlfn.LOGNORM.INV(S2661,'Input Parameters'!$H$34,'Input Parameters'!$I$34)</f>
        <v>47.465500108233101</v>
      </c>
      <c r="U2661" s="10">
        <f t="shared" ca="1" si="391"/>
        <v>7.4123843905856468E-2</v>
      </c>
      <c r="V2661" s="30">
        <f ca="1">_xlfn.BETA.INV(U2661,'Input Parameters'!$L$36,'Input Parameters'!$M$36,'Input Parameters'!$J$36,'Input Parameters'!$K$36)</f>
        <v>0.39920474119064275</v>
      </c>
      <c r="W2661" s="2">
        <f ca="1">N2661+(P2661-N2661)*(1-ERF((T2661-R2661)/(2*SQRT(L2661*'Input Parameters'!$E$38))))</f>
        <v>0.19390550115547145</v>
      </c>
      <c r="X2661">
        <f t="shared" ca="1" si="392"/>
        <v>1</v>
      </c>
      <c r="Y2661" s="7"/>
    </row>
    <row r="2662" spans="1:25" ht="15" customHeight="1" x14ac:dyDescent="0.25">
      <c r="A2662" s="139">
        <v>2655</v>
      </c>
      <c r="B2662" s="10">
        <f t="shared" ca="1" si="383"/>
        <v>0.23976317268856251</v>
      </c>
      <c r="C2662" s="60">
        <f ca="1">_xlfn.NORM.INV(B2662,'Input Parameters'!$E$15,'Input Parameters'!$F$15)</f>
        <v>232.64893804414723</v>
      </c>
      <c r="D2662" s="10">
        <f t="shared" ca="1" si="384"/>
        <v>0.37175950336240382</v>
      </c>
      <c r="E2662" s="62">
        <f ca="1">IF(_xlfn.NORM.INV(D2662,'Input Parameters'!$E$17,'Input Parameters'!$F$17)&lt;3500,3500,IF(_xlfn.NORM.INV(D2662,'Input Parameters'!$E$17,'Input Parameters'!$F$17)&gt;5500,5500,_xlfn.NORM.INV(D2662,'Input Parameters'!$E$17,'Input Parameters'!$F$17)))</f>
        <v>4570.9622082399228</v>
      </c>
      <c r="F2662" s="10">
        <f t="shared" ca="1" si="385"/>
        <v>0.53150009363614781</v>
      </c>
      <c r="G2662" s="64">
        <f ca="1">_xlfn.NORM.INV(F2662,'Input Parameters'!$E$20,'Input Parameters'!$F$20)</f>
        <v>283.17957637665523</v>
      </c>
      <c r="H2662" s="57">
        <f ca="1">EXP(E2662*(1/'Input Parameters'!$E$23-1/G2662))</f>
        <v>0.58440129150489917</v>
      </c>
      <c r="I2662" s="10">
        <f t="shared" ca="1" si="386"/>
        <v>0.94480064227003846</v>
      </c>
      <c r="J2662" s="30">
        <f ca="1">_xlfn.BETA.INV(I2662,'Input Parameters'!$L$26,'Input Parameters'!$M$26,'Input Parameters'!$J$26,'Input Parameters'!$K$26)</f>
        <v>0.87187789820733363</v>
      </c>
      <c r="K2662" s="168">
        <f ca="1">('Input Parameters'!$E$27/'Input Parameters'!$E$38)^$J2662</f>
        <v>1.92274605708605E-3</v>
      </c>
      <c r="L2662" s="69">
        <f ca="1">$H2662*$C2662*'Input Parameters'!$E$25*K2662</f>
        <v>0.26141720738636137</v>
      </c>
      <c r="M2662" s="24">
        <f t="shared" ca="1" si="387"/>
        <v>0.68629329846641318</v>
      </c>
      <c r="N2662" s="15">
        <f ca="1">_xlfn.NORM.INV(M2662,'Input Parameters'!$E$29,'Input Parameters'!$F$29)</f>
        <v>0.10004853707132848</v>
      </c>
      <c r="O2662" s="8">
        <f t="shared" ca="1" si="388"/>
        <v>0.52777469933844834</v>
      </c>
      <c r="P2662" s="30">
        <f ca="1">_xlfn.LOGNORM.INV(O2662,'Input Parameters'!$H$30,'Input Parameters'!$I$30)</f>
        <v>2.7730690644113052</v>
      </c>
      <c r="Q2662" s="10">
        <f t="shared" ca="1" si="389"/>
        <v>0.20806572417077962</v>
      </c>
      <c r="R2662" s="30">
        <f>IF('Input Parameters'!$E$32=0,0,_xlfn.BETA.INV(Q2662,'Input Parameters'!$L$32,'Input Parameters'!$M$32,'Input Parameters'!$J$32,'Input Parameters'!$K$32))</f>
        <v>0</v>
      </c>
      <c r="S2662" s="10">
        <f t="shared" ca="1" si="390"/>
        <v>0.97526177075073839</v>
      </c>
      <c r="T2662" s="26">
        <f ca="1">_xlfn.LOGNORM.INV(S2662,'Input Parameters'!$H$34,'Input Parameters'!$I$34)</f>
        <v>64.376645620084673</v>
      </c>
      <c r="U2662" s="10">
        <f t="shared" ca="1" si="391"/>
        <v>0.17090507634473751</v>
      </c>
      <c r="V2662" s="30">
        <f ca="1">_xlfn.BETA.INV(U2662,'Input Parameters'!$L$36,'Input Parameters'!$M$36,'Input Parameters'!$J$36,'Input Parameters'!$K$36)</f>
        <v>0.45524994941285868</v>
      </c>
      <c r="W2662" s="2">
        <f ca="1">N2662+(P2662-N2662)*(1-ERF((T2662-R2662)/(2*SQRT(L2662*'Input Parameters'!$E$38))))</f>
        <v>0.10004853707132848</v>
      </c>
      <c r="X2662">
        <f t="shared" ca="1" si="392"/>
        <v>1</v>
      </c>
      <c r="Y2662" s="7"/>
    </row>
    <row r="2663" spans="1:25" ht="15" customHeight="1" x14ac:dyDescent="0.25">
      <c r="A2663" s="139">
        <v>2656</v>
      </c>
      <c r="B2663" s="10">
        <f t="shared" ca="1" si="383"/>
        <v>0.83472921815560885</v>
      </c>
      <c r="C2663" s="60">
        <f ca="1">_xlfn.NORM.INV(B2663,'Input Parameters'!$E$15,'Input Parameters'!$F$15)</f>
        <v>323.69869709212719</v>
      </c>
      <c r="D2663" s="10">
        <f t="shared" ca="1" si="384"/>
        <v>0.30201624920097714</v>
      </c>
      <c r="E2663" s="62">
        <f ca="1">IF(_xlfn.NORM.INV(D2663,'Input Parameters'!$E$17,'Input Parameters'!$F$17)&lt;3500,3500,IF(_xlfn.NORM.INV(D2663,'Input Parameters'!$E$17,'Input Parameters'!$F$17)&gt;5500,5500,_xlfn.NORM.INV(D2663,'Input Parameters'!$E$17,'Input Parameters'!$F$17)))</f>
        <v>4436.9727633736165</v>
      </c>
      <c r="F2663" s="10">
        <f t="shared" ca="1" si="385"/>
        <v>0.1909614887254697</v>
      </c>
      <c r="G2663" s="64">
        <f ca="1">_xlfn.NORM.INV(F2663,'Input Parameters'!$E$20,'Input Parameters'!$F$20)</f>
        <v>276.79179715439273</v>
      </c>
      <c r="H2663" s="57">
        <f ca="1">EXP(E2663*(1/'Input Parameters'!$E$23-1/G2663))</f>
        <v>0.41353399504951494</v>
      </c>
      <c r="I2663" s="10">
        <f t="shared" ca="1" si="386"/>
        <v>0.12894688209247473</v>
      </c>
      <c r="J2663" s="30">
        <f ca="1">_xlfn.BETA.INV(I2663,'Input Parameters'!$L$26,'Input Parameters'!$M$26,'Input Parameters'!$J$26,'Input Parameters'!$K$26)</f>
        <v>0.47016079854865961</v>
      </c>
      <c r="K2663" s="168">
        <f ca="1">('Input Parameters'!$E$27/'Input Parameters'!$E$38)^$J2663</f>
        <v>3.4304642730006468E-2</v>
      </c>
      <c r="L2663" s="69">
        <f ca="1">$H2663*$C2663*'Input Parameters'!$E$25*K2663</f>
        <v>4.5920337260157345</v>
      </c>
      <c r="M2663" s="24">
        <f t="shared" ca="1" si="387"/>
        <v>0.96917297857741014</v>
      </c>
      <c r="N2663" s="15">
        <f ca="1">_xlfn.NORM.INV(M2663,'Input Parameters'!$E$29,'Input Parameters'!$F$29)</f>
        <v>0.10018687755860899</v>
      </c>
      <c r="O2663" s="8">
        <f t="shared" ca="1" si="388"/>
        <v>1.113374611888085E-2</v>
      </c>
      <c r="P2663" s="30">
        <f ca="1">_xlfn.LOGNORM.INV(O2663,'Input Parameters'!$H$30,'Input Parameters'!$I$30)</f>
        <v>0.911453227025246</v>
      </c>
      <c r="Q2663" s="10">
        <f t="shared" ca="1" si="389"/>
        <v>0.7566880493810253</v>
      </c>
      <c r="R2663" s="30">
        <f>IF('Input Parameters'!$E$32=0,0,_xlfn.BETA.INV(Q2663,'Input Parameters'!$L$32,'Input Parameters'!$M$32,'Input Parameters'!$J$32,'Input Parameters'!$K$32))</f>
        <v>0</v>
      </c>
      <c r="S2663" s="10">
        <f t="shared" ca="1" si="390"/>
        <v>0.53395214141107417</v>
      </c>
      <c r="T2663" s="26">
        <f ca="1">_xlfn.LOGNORM.INV(S2663,'Input Parameters'!$H$34,'Input Parameters'!$I$34)</f>
        <v>50.945378725799401</v>
      </c>
      <c r="U2663" s="10">
        <f t="shared" ca="1" si="391"/>
        <v>0.21796317223075579</v>
      </c>
      <c r="V2663" s="30">
        <f ca="1">_xlfn.BETA.INV(U2663,'Input Parameters'!$L$36,'Input Parameters'!$M$36,'Input Parameters'!$J$36,'Input Parameters'!$K$36)</f>
        <v>0.47662841236380699</v>
      </c>
      <c r="W2663" s="2">
        <f ca="1">N2663+(P2663-N2663)*(1-ERF((T2663-R2663)/(2*SQRT(L2663*'Input Parameters'!$E$38))))</f>
        <v>0.1754303853798882</v>
      </c>
      <c r="X2663">
        <f t="shared" ca="1" si="392"/>
        <v>1</v>
      </c>
      <c r="Y2663" s="7"/>
    </row>
    <row r="2664" spans="1:25" ht="15" customHeight="1" x14ac:dyDescent="0.25">
      <c r="A2664" s="139">
        <v>2657</v>
      </c>
      <c r="B2664" s="10">
        <f t="shared" ca="1" si="383"/>
        <v>9.573044476291348E-2</v>
      </c>
      <c r="C2664" s="60">
        <f ca="1">_xlfn.NORM.INV(B2664,'Input Parameters'!$E$15,'Input Parameters'!$F$15)</f>
        <v>200.17595651799752</v>
      </c>
      <c r="D2664" s="10">
        <f t="shared" ca="1" si="384"/>
        <v>0.73373358861661842</v>
      </c>
      <c r="E2664" s="62">
        <f ca="1">IF(_xlfn.NORM.INV(D2664,'Input Parameters'!$E$17,'Input Parameters'!$F$17)&lt;3500,3500,IF(_xlfn.NORM.INV(D2664,'Input Parameters'!$E$17,'Input Parameters'!$F$17)&gt;5500,5500,_xlfn.NORM.INV(D2664,'Input Parameters'!$E$17,'Input Parameters'!$F$17)))</f>
        <v>5236.9010101595795</v>
      </c>
      <c r="F2664" s="10">
        <f t="shared" ca="1" si="385"/>
        <v>0.61924453401023638</v>
      </c>
      <c r="G2664" s="64">
        <f ca="1">_xlfn.NORM.INV(F2664,'Input Parameters'!$E$20,'Input Parameters'!$F$20)</f>
        <v>284.68343167093292</v>
      </c>
      <c r="H2664" s="57">
        <f ca="1">EXP(E2664*(1/'Input Parameters'!$E$23-1/G2664))</f>
        <v>0.59586844583584098</v>
      </c>
      <c r="I2664" s="10">
        <f t="shared" ca="1" si="386"/>
        <v>0.64948819510473887</v>
      </c>
      <c r="J2664" s="30">
        <f ca="1">_xlfn.BETA.INV(I2664,'Input Parameters'!$L$26,'Input Parameters'!$M$26,'Input Parameters'!$J$26,'Input Parameters'!$K$26)</f>
        <v>0.72105689522110006</v>
      </c>
      <c r="K2664" s="168">
        <f ca="1">('Input Parameters'!$E$27/'Input Parameters'!$E$38)^$J2664</f>
        <v>5.6723133893417828E-3</v>
      </c>
      <c r="L2664" s="69">
        <f ca="1">$H2664*$C2664*'Input Parameters'!$E$25*K2664</f>
        <v>0.6765852374042719</v>
      </c>
      <c r="M2664" s="24">
        <f t="shared" ca="1" si="387"/>
        <v>0.42691625974304082</v>
      </c>
      <c r="N2664" s="15">
        <f ca="1">_xlfn.NORM.INV(M2664,'Input Parameters'!$E$29,'Input Parameters'!$F$29)</f>
        <v>9.9981576935474423E-2</v>
      </c>
      <c r="O2664" s="8">
        <f t="shared" ca="1" si="388"/>
        <v>0.81520132503028198</v>
      </c>
      <c r="P2664" s="30">
        <f ca="1">_xlfn.LOGNORM.INV(O2664,'Input Parameters'!$H$30,'Input Parameters'!$I$30)</f>
        <v>4.0995354181739687</v>
      </c>
      <c r="Q2664" s="10">
        <f t="shared" ca="1" si="389"/>
        <v>0.52040261337510374</v>
      </c>
      <c r="R2664" s="30">
        <f>IF('Input Parameters'!$E$32=0,0,_xlfn.BETA.INV(Q2664,'Input Parameters'!$L$32,'Input Parameters'!$M$32,'Input Parameters'!$J$32,'Input Parameters'!$K$32))</f>
        <v>0</v>
      </c>
      <c r="S2664" s="10">
        <f t="shared" ca="1" si="390"/>
        <v>0.44394951858593812</v>
      </c>
      <c r="T2664" s="26">
        <f ca="1">_xlfn.LOGNORM.INV(S2664,'Input Parameters'!$H$34,'Input Parameters'!$I$34)</f>
        <v>49.53067220327118</v>
      </c>
      <c r="U2664" s="10">
        <f t="shared" ca="1" si="391"/>
        <v>0.96412700648171856</v>
      </c>
      <c r="V2664" s="30">
        <f ca="1">_xlfn.BETA.INV(U2664,'Input Parameters'!$L$36,'Input Parameters'!$M$36,'Input Parameters'!$J$36,'Input Parameters'!$K$36)</f>
        <v>0.89866791254844736</v>
      </c>
      <c r="W2664" s="2">
        <f ca="1">N2664+(P2664-N2664)*(1-ERF((T2664-R2664)/(2*SQRT(L2664*'Input Parameters'!$E$38))))</f>
        <v>0.10006410113898197</v>
      </c>
      <c r="X2664">
        <f t="shared" ca="1" si="392"/>
        <v>1</v>
      </c>
      <c r="Y2664" s="7"/>
    </row>
    <row r="2665" spans="1:25" ht="15" customHeight="1" x14ac:dyDescent="0.25">
      <c r="A2665" s="139">
        <v>2658</v>
      </c>
      <c r="B2665" s="10">
        <f t="shared" ca="1" si="383"/>
        <v>0.38875699443946043</v>
      </c>
      <c r="C2665" s="60">
        <f ca="1">_xlfn.NORM.INV(B2665,'Input Parameters'!$E$15,'Input Parameters'!$F$15)</f>
        <v>255.65429044684242</v>
      </c>
      <c r="D2665" s="10">
        <f t="shared" ca="1" si="384"/>
        <v>0.68825475918059209</v>
      </c>
      <c r="E2665" s="62">
        <f ca="1">IF(_xlfn.NORM.INV(D2665,'Input Parameters'!$E$17,'Input Parameters'!$F$17)&lt;3500,3500,IF(_xlfn.NORM.INV(D2665,'Input Parameters'!$E$17,'Input Parameters'!$F$17)&gt;5500,5500,_xlfn.NORM.INV(D2665,'Input Parameters'!$E$17,'Input Parameters'!$F$17)))</f>
        <v>5143.63662621812</v>
      </c>
      <c r="F2665" s="10">
        <f t="shared" ca="1" si="385"/>
        <v>0.69613411154391081</v>
      </c>
      <c r="G2665" s="64">
        <f ca="1">_xlfn.NORM.INV(F2665,'Input Parameters'!$E$20,'Input Parameters'!$F$20)</f>
        <v>286.08920299031837</v>
      </c>
      <c r="H2665" s="57">
        <f ca="1">EXP(E2665*(1/'Input Parameters'!$E$23-1/G2665))</f>
        <v>0.65722180423401577</v>
      </c>
      <c r="I2665" s="10">
        <f t="shared" ca="1" si="386"/>
        <v>0.81996348207785452</v>
      </c>
      <c r="J2665" s="30">
        <f ca="1">_xlfn.BETA.INV(I2665,'Input Parameters'!$L$26,'Input Parameters'!$M$26,'Input Parameters'!$J$26,'Input Parameters'!$K$26)</f>
        <v>0.79502320970405349</v>
      </c>
      <c r="K2665" s="168">
        <f ca="1">('Input Parameters'!$E$27/'Input Parameters'!$E$38)^$J2665</f>
        <v>3.3368755621187816E-3</v>
      </c>
      <c r="L2665" s="69">
        <f ca="1">$H2665*$C2665*'Input Parameters'!$E$25*K2665</f>
        <v>0.56066708428156664</v>
      </c>
      <c r="M2665" s="24">
        <f t="shared" ca="1" si="387"/>
        <v>9.754123946264337E-2</v>
      </c>
      <c r="N2665" s="15">
        <f ca="1">_xlfn.NORM.INV(M2665,'Input Parameters'!$E$29,'Input Parameters'!$F$29)</f>
        <v>9.9870431049606953E-2</v>
      </c>
      <c r="O2665" s="8">
        <f t="shared" ca="1" si="388"/>
        <v>0.95446633469873954</v>
      </c>
      <c r="P2665" s="30">
        <f ca="1">_xlfn.LOGNORM.INV(O2665,'Input Parameters'!$H$30,'Input Parameters'!$I$30)</f>
        <v>5.9611697808859372</v>
      </c>
      <c r="Q2665" s="10">
        <f t="shared" ca="1" si="389"/>
        <v>0.19478105684061797</v>
      </c>
      <c r="R2665" s="30">
        <f>IF('Input Parameters'!$E$32=0,0,_xlfn.BETA.INV(Q2665,'Input Parameters'!$L$32,'Input Parameters'!$M$32,'Input Parameters'!$J$32,'Input Parameters'!$K$32))</f>
        <v>0</v>
      </c>
      <c r="S2665" s="10">
        <f t="shared" ca="1" si="390"/>
        <v>0.14703484127483568</v>
      </c>
      <c r="T2665" s="26">
        <f ca="1">_xlfn.LOGNORM.INV(S2665,'Input Parameters'!$H$34,'Input Parameters'!$I$34)</f>
        <v>44.234181987091738</v>
      </c>
      <c r="U2665" s="10">
        <f t="shared" ca="1" si="391"/>
        <v>0.74172405345190962</v>
      </c>
      <c r="V2665" s="30">
        <f ca="1">_xlfn.BETA.INV(U2665,'Input Parameters'!$L$36,'Input Parameters'!$M$36,'Input Parameters'!$J$36,'Input Parameters'!$K$36)</f>
        <v>0.69052666283753683</v>
      </c>
      <c r="W2665" s="2">
        <f ca="1">N2665+(P2665-N2665)*(1-ERF((T2665-R2665)/(2*SQRT(L2665*'Input Parameters'!$E$38))))</f>
        <v>0.10004337139279684</v>
      </c>
      <c r="X2665">
        <f t="shared" ca="1" si="392"/>
        <v>1</v>
      </c>
      <c r="Y2665" s="7"/>
    </row>
    <row r="2666" spans="1:25" ht="15" customHeight="1" x14ac:dyDescent="0.25">
      <c r="A2666" s="139">
        <v>2659</v>
      </c>
      <c r="B2666" s="10">
        <f t="shared" ca="1" si="383"/>
        <v>0.92090347354379432</v>
      </c>
      <c r="C2666" s="60">
        <f ca="1">_xlfn.NORM.INV(B2666,'Input Parameters'!$E$15,'Input Parameters'!$F$15)</f>
        <v>347.44362159517732</v>
      </c>
      <c r="D2666" s="10">
        <f t="shared" ca="1" si="384"/>
        <v>0.28991385082443633</v>
      </c>
      <c r="E2666" s="62">
        <f ca="1">IF(_xlfn.NORM.INV(D2666,'Input Parameters'!$E$17,'Input Parameters'!$F$17)&lt;3500,3500,IF(_xlfn.NORM.INV(D2666,'Input Parameters'!$E$17,'Input Parameters'!$F$17)&gt;5500,5500,_xlfn.NORM.INV(D2666,'Input Parameters'!$E$17,'Input Parameters'!$F$17)))</f>
        <v>4412.454511949174</v>
      </c>
      <c r="F2666" s="10">
        <f t="shared" ca="1" si="385"/>
        <v>0.58244668043209302</v>
      </c>
      <c r="G2666" s="64">
        <f ca="1">_xlfn.NORM.INV(F2666,'Input Parameters'!$E$20,'Input Parameters'!$F$20)</f>
        <v>284.04464969499298</v>
      </c>
      <c r="H2666" s="57">
        <f ca="1">EXP(E2666*(1/'Input Parameters'!$E$23-1/G2666))</f>
        <v>0.62432469870266905</v>
      </c>
      <c r="I2666" s="10">
        <f t="shared" ca="1" si="386"/>
        <v>0.42847014839413633</v>
      </c>
      <c r="J2666" s="30">
        <f ca="1">_xlfn.BETA.INV(I2666,'Input Parameters'!$L$26,'Input Parameters'!$M$26,'Input Parameters'!$J$26,'Input Parameters'!$K$26)</f>
        <v>0.63201451926163454</v>
      </c>
      <c r="K2666" s="168">
        <f ca="1">('Input Parameters'!$E$27/'Input Parameters'!$E$38)^$J2666</f>
        <v>1.074349137585805E-2</v>
      </c>
      <c r="L2666" s="69">
        <f ca="1">$H2666*$C2666*'Input Parameters'!$E$25*K2666</f>
        <v>2.3304527341102963</v>
      </c>
      <c r="M2666" s="24">
        <f t="shared" ca="1" si="387"/>
        <v>0.57700428182489616</v>
      </c>
      <c r="N2666" s="15">
        <f ca="1">_xlfn.NORM.INV(M2666,'Input Parameters'!$E$29,'Input Parameters'!$F$29)</f>
        <v>0.10001942355649157</v>
      </c>
      <c r="O2666" s="8">
        <f t="shared" ca="1" si="388"/>
        <v>0.23644068472279312</v>
      </c>
      <c r="P2666" s="30">
        <f ca="1">_xlfn.LOGNORM.INV(O2666,'Input Parameters'!$H$30,'Input Parameters'!$I$30)</f>
        <v>1.911648973044503</v>
      </c>
      <c r="Q2666" s="10">
        <f t="shared" ca="1" si="389"/>
        <v>0.6048905221425972</v>
      </c>
      <c r="R2666" s="30">
        <f>IF('Input Parameters'!$E$32=0,0,_xlfn.BETA.INV(Q2666,'Input Parameters'!$L$32,'Input Parameters'!$M$32,'Input Parameters'!$J$32,'Input Parameters'!$K$32))</f>
        <v>0</v>
      </c>
      <c r="S2666" s="10">
        <f t="shared" ca="1" si="390"/>
        <v>0.31357914188644076</v>
      </c>
      <c r="T2666" s="26">
        <f ca="1">_xlfn.LOGNORM.INV(S2666,'Input Parameters'!$H$34,'Input Parameters'!$I$34)</f>
        <v>47.449364899597121</v>
      </c>
      <c r="U2666" s="10">
        <f t="shared" ca="1" si="391"/>
        <v>0.93434366269005975</v>
      </c>
      <c r="V2666" s="30">
        <f ca="1">_xlfn.BETA.INV(U2666,'Input Parameters'!$L$36,'Input Parameters'!$M$36,'Input Parameters'!$J$36,'Input Parameters'!$K$36)</f>
        <v>0.8439753354539743</v>
      </c>
      <c r="W2666" s="2">
        <f ca="1">N2666+(P2666-N2666)*(1-ERF((T2666-R2666)/(2*SQRT(L2666*'Input Parameters'!$E$38))))</f>
        <v>0.15067404315645183</v>
      </c>
      <c r="X2666">
        <f t="shared" ca="1" si="392"/>
        <v>1</v>
      </c>
      <c r="Y2666" s="7"/>
    </row>
    <row r="2667" spans="1:25" ht="15" customHeight="1" x14ac:dyDescent="0.25">
      <c r="A2667" s="139">
        <v>2660</v>
      </c>
      <c r="B2667" s="10">
        <f t="shared" ca="1" si="383"/>
        <v>0.79286934515165886</v>
      </c>
      <c r="C2667" s="60">
        <f ca="1">_xlfn.NORM.INV(B2667,'Input Parameters'!$E$15,'Input Parameters'!$F$15)</f>
        <v>315.21168050775555</v>
      </c>
      <c r="D2667" s="10">
        <f t="shared" ca="1" si="384"/>
        <v>0.46224701757933451</v>
      </c>
      <c r="E2667" s="62">
        <f ca="1">IF(_xlfn.NORM.INV(D2667,'Input Parameters'!$E$17,'Input Parameters'!$F$17)&lt;3500,3500,IF(_xlfn.NORM.INV(D2667,'Input Parameters'!$E$17,'Input Parameters'!$F$17)&gt;5500,5500,_xlfn.NORM.INV(D2667,'Input Parameters'!$E$17,'Input Parameters'!$F$17)))</f>
        <v>4733.6579323323822</v>
      </c>
      <c r="F2667" s="10">
        <f t="shared" ca="1" si="385"/>
        <v>0.22025903882402842</v>
      </c>
      <c r="G2667" s="64">
        <f ca="1">_xlfn.NORM.INV(F2667,'Input Parameters'!$E$20,'Input Parameters'!$F$20)</f>
        <v>277.4821650122762</v>
      </c>
      <c r="H2667" s="57">
        <f ca="1">EXP(E2667*(1/'Input Parameters'!$E$23-1/G2667))</f>
        <v>0.40676860186016861</v>
      </c>
      <c r="I2667" s="10">
        <f t="shared" ca="1" si="386"/>
        <v>0.95193756105673755</v>
      </c>
      <c r="J2667" s="30">
        <f ca="1">_xlfn.BETA.INV(I2667,'Input Parameters'!$L$26,'Input Parameters'!$M$26,'Input Parameters'!$J$26,'Input Parameters'!$K$26)</f>
        <v>0.87831363525786665</v>
      </c>
      <c r="K2667" s="168">
        <f ca="1">('Input Parameters'!$E$27/'Input Parameters'!$E$38)^$J2667</f>
        <v>1.8360025985588691E-3</v>
      </c>
      <c r="L2667" s="69">
        <f ca="1">$H2667*$C2667*'Input Parameters'!$E$25*K2667</f>
        <v>0.23540897513334447</v>
      </c>
      <c r="M2667" s="24">
        <f t="shared" ca="1" si="387"/>
        <v>0.29773355973720284</v>
      </c>
      <c r="N2667" s="15">
        <f ca="1">_xlfn.NORM.INV(M2667,'Input Parameters'!$E$29,'Input Parameters'!$F$29)</f>
        <v>9.994690697570946E-2</v>
      </c>
      <c r="O2667" s="8">
        <f t="shared" ca="1" si="388"/>
        <v>0.49693784076282566</v>
      </c>
      <c r="P2667" s="30">
        <f ca="1">_xlfn.LOGNORM.INV(O2667,'Input Parameters'!$H$30,'Input Parameters'!$I$30)</f>
        <v>2.6735699173514673</v>
      </c>
      <c r="Q2667" s="10">
        <f t="shared" ca="1" si="389"/>
        <v>0.52968819962173264</v>
      </c>
      <c r="R2667" s="30">
        <f>IF('Input Parameters'!$E$32=0,0,_xlfn.BETA.INV(Q2667,'Input Parameters'!$L$32,'Input Parameters'!$M$32,'Input Parameters'!$J$32,'Input Parameters'!$K$32))</f>
        <v>0</v>
      </c>
      <c r="S2667" s="10">
        <f t="shared" ca="1" si="390"/>
        <v>0.62185993299657394</v>
      </c>
      <c r="T2667" s="26">
        <f ca="1">_xlfn.LOGNORM.INV(S2667,'Input Parameters'!$H$34,'Input Parameters'!$I$34)</f>
        <v>52.393898627075764</v>
      </c>
      <c r="U2667" s="10">
        <f t="shared" ca="1" si="391"/>
        <v>0.38594931794417175</v>
      </c>
      <c r="V2667" s="30">
        <f ca="1">_xlfn.BETA.INV(U2667,'Input Parameters'!$L$36,'Input Parameters'!$M$36,'Input Parameters'!$J$36,'Input Parameters'!$K$36)</f>
        <v>0.54298565797168785</v>
      </c>
      <c r="W2667" s="2">
        <f ca="1">N2667+(P2667-N2667)*(1-ERF((T2667-R2667)/(2*SQRT(L2667*'Input Parameters'!$E$38))))</f>
        <v>9.9946906975767177E-2</v>
      </c>
      <c r="X2667">
        <f t="shared" ca="1" si="392"/>
        <v>1</v>
      </c>
      <c r="Y2667" s="7"/>
    </row>
    <row r="2668" spans="1:25" ht="15" customHeight="1" x14ac:dyDescent="0.25">
      <c r="A2668" s="139">
        <v>2661</v>
      </c>
      <c r="B2668" s="10">
        <f t="shared" ca="1" si="383"/>
        <v>0.76276966680735225</v>
      </c>
      <c r="C2668" s="60">
        <f ca="1">_xlfn.NORM.INV(B2668,'Input Parameters'!$E$15,'Input Parameters'!$F$15)</f>
        <v>309.72852391522139</v>
      </c>
      <c r="D2668" s="10">
        <f t="shared" ca="1" si="384"/>
        <v>0.3320462367040472</v>
      </c>
      <c r="E2668" s="62">
        <f ca="1">IF(_xlfn.NORM.INV(D2668,'Input Parameters'!$E$17,'Input Parameters'!$F$17)&lt;3500,3500,IF(_xlfn.NORM.INV(D2668,'Input Parameters'!$E$17,'Input Parameters'!$F$17)&gt;5500,5500,_xlfn.NORM.INV(D2668,'Input Parameters'!$E$17,'Input Parameters'!$F$17)))</f>
        <v>4496.0110839850477</v>
      </c>
      <c r="F2668" s="10">
        <f t="shared" ca="1" si="385"/>
        <v>0.37144238009520325</v>
      </c>
      <c r="G2668" s="64">
        <f ca="1">_xlfn.NORM.INV(F2668,'Input Parameters'!$E$20,'Input Parameters'!$F$20)</f>
        <v>280.45216160869893</v>
      </c>
      <c r="H2668" s="57">
        <f ca="1">EXP(E2668*(1/'Input Parameters'!$E$23-1/G2668))</f>
        <v>0.50521910100528433</v>
      </c>
      <c r="I2668" s="10">
        <f t="shared" ca="1" si="386"/>
        <v>0.53813873307165261</v>
      </c>
      <c r="J2668" s="30">
        <f ca="1">_xlfn.BETA.INV(I2668,'Input Parameters'!$L$26,'Input Parameters'!$M$26,'Input Parameters'!$J$26,'Input Parameters'!$K$26)</f>
        <v>0.67668104033155607</v>
      </c>
      <c r="K2668" s="168">
        <f ca="1">('Input Parameters'!$E$27/'Input Parameters'!$E$38)^$J2668</f>
        <v>7.7983026500326137E-3</v>
      </c>
      <c r="L2668" s="69">
        <f ca="1">$H2668*$C2668*'Input Parameters'!$E$25*K2668</f>
        <v>1.220284375359747</v>
      </c>
      <c r="M2668" s="24">
        <f t="shared" ca="1" si="387"/>
        <v>0.78729878357562733</v>
      </c>
      <c r="N2668" s="15">
        <f ca="1">_xlfn.NORM.INV(M2668,'Input Parameters'!$E$29,'Input Parameters'!$F$29)</f>
        <v>0.10007970836817807</v>
      </c>
      <c r="O2668" s="8">
        <f t="shared" ca="1" si="388"/>
        <v>0.44590973713154192</v>
      </c>
      <c r="P2668" s="30">
        <f ca="1">_xlfn.LOGNORM.INV(O2668,'Input Parameters'!$H$30,'Input Parameters'!$I$30)</f>
        <v>2.516315314082743</v>
      </c>
      <c r="Q2668" s="10">
        <f t="shared" ca="1" si="389"/>
        <v>0.57194294585066707</v>
      </c>
      <c r="R2668" s="30">
        <f>IF('Input Parameters'!$E$32=0,0,_xlfn.BETA.INV(Q2668,'Input Parameters'!$L$32,'Input Parameters'!$M$32,'Input Parameters'!$J$32,'Input Parameters'!$K$32))</f>
        <v>0</v>
      </c>
      <c r="S2668" s="10">
        <f t="shared" ca="1" si="390"/>
        <v>0.62144458327392149</v>
      </c>
      <c r="T2668" s="26">
        <f ca="1">_xlfn.LOGNORM.INV(S2668,'Input Parameters'!$H$34,'Input Parameters'!$I$34)</f>
        <v>52.386772991639106</v>
      </c>
      <c r="U2668" s="10">
        <f t="shared" ca="1" si="391"/>
        <v>0.94732919021066875</v>
      </c>
      <c r="V2668" s="30">
        <f ca="1">_xlfn.BETA.INV(U2668,'Input Parameters'!$L$36,'Input Parameters'!$M$36,'Input Parameters'!$J$36,'Input Parameters'!$K$36)</f>
        <v>0.86457918802755973</v>
      </c>
      <c r="W2668" s="2">
        <f ca="1">N2668+(P2668-N2668)*(1-ERF((T2668-R2668)/(2*SQRT(L2668*'Input Parameters'!$E$38))))</f>
        <v>0.10200897164823156</v>
      </c>
      <c r="X2668">
        <f t="shared" ca="1" si="392"/>
        <v>1</v>
      </c>
      <c r="Y2668" s="7"/>
    </row>
    <row r="2669" spans="1:25" ht="15" customHeight="1" x14ac:dyDescent="0.25">
      <c r="A2669" s="139">
        <v>2662</v>
      </c>
      <c r="B2669" s="10">
        <f t="shared" ca="1" si="383"/>
        <v>0.90990568562963825</v>
      </c>
      <c r="C2669" s="60">
        <f ca="1">_xlfn.NORM.INV(B2669,'Input Parameters'!$E$15,'Input Parameters'!$F$15)</f>
        <v>343.59586487244746</v>
      </c>
      <c r="D2669" s="10">
        <f t="shared" ca="1" si="384"/>
        <v>0.41873915278439267</v>
      </c>
      <c r="E2669" s="62">
        <f ca="1">IF(_xlfn.NORM.INV(D2669,'Input Parameters'!$E$17,'Input Parameters'!$F$17)&lt;3500,3500,IF(_xlfn.NORM.INV(D2669,'Input Parameters'!$E$17,'Input Parameters'!$F$17)&gt;5500,5500,_xlfn.NORM.INV(D2669,'Input Parameters'!$E$17,'Input Parameters'!$F$17)))</f>
        <v>4656.4159414585947</v>
      </c>
      <c r="F2669" s="10">
        <f t="shared" ca="1" si="385"/>
        <v>0.4866384969562052</v>
      </c>
      <c r="G2669" s="64">
        <f ca="1">_xlfn.NORM.INV(F2669,'Input Parameters'!$E$20,'Input Parameters'!$F$20)</f>
        <v>282.42555947802902</v>
      </c>
      <c r="H2669" s="57">
        <f ca="1">EXP(E2669*(1/'Input Parameters'!$E$23-1/G2669))</f>
        <v>0.55371236238461086</v>
      </c>
      <c r="I2669" s="10">
        <f t="shared" ca="1" si="386"/>
        <v>0.45308953685363651</v>
      </c>
      <c r="J2669" s="30">
        <f ca="1">_xlfn.BETA.INV(I2669,'Input Parameters'!$L$26,'Input Parameters'!$M$26,'Input Parameters'!$J$26,'Input Parameters'!$K$26)</f>
        <v>0.64227062490346964</v>
      </c>
      <c r="K2669" s="168">
        <f ca="1">('Input Parameters'!$E$27/'Input Parameters'!$E$38)^$J2669</f>
        <v>9.9814944977452205E-3</v>
      </c>
      <c r="L2669" s="69">
        <f ca="1">$H2669*$C2669*'Input Parameters'!$E$25*K2669</f>
        <v>1.8990120479752399</v>
      </c>
      <c r="M2669" s="24">
        <f t="shared" ca="1" si="387"/>
        <v>0.77080744629026099</v>
      </c>
      <c r="N2669" s="15">
        <f ca="1">_xlfn.NORM.INV(M2669,'Input Parameters'!$E$29,'Input Parameters'!$F$29)</f>
        <v>0.10007415086195877</v>
      </c>
      <c r="O2669" s="8">
        <f t="shared" ca="1" si="388"/>
        <v>0.4112198691133957</v>
      </c>
      <c r="P2669" s="30">
        <f ca="1">_xlfn.LOGNORM.INV(O2669,'Input Parameters'!$H$30,'Input Parameters'!$I$30)</f>
        <v>2.4133949114066864</v>
      </c>
      <c r="Q2669" s="10">
        <f t="shared" ca="1" si="389"/>
        <v>0.68059838289284647</v>
      </c>
      <c r="R2669" s="30">
        <f>IF('Input Parameters'!$E$32=0,0,_xlfn.BETA.INV(Q2669,'Input Parameters'!$L$32,'Input Parameters'!$M$32,'Input Parameters'!$J$32,'Input Parameters'!$K$32))</f>
        <v>0</v>
      </c>
      <c r="S2669" s="10">
        <f t="shared" ca="1" si="390"/>
        <v>5.8213197368411684E-2</v>
      </c>
      <c r="T2669" s="26">
        <f ca="1">_xlfn.LOGNORM.INV(S2669,'Input Parameters'!$H$34,'Input Parameters'!$I$34)</f>
        <v>41.457154865156362</v>
      </c>
      <c r="U2669" s="10">
        <f t="shared" ca="1" si="391"/>
        <v>0.36661491499609966</v>
      </c>
      <c r="V2669" s="30">
        <f ca="1">_xlfn.BETA.INV(U2669,'Input Parameters'!$L$36,'Input Parameters'!$M$36,'Input Parameters'!$J$36,'Input Parameters'!$K$36)</f>
        <v>0.53571462279947912</v>
      </c>
      <c r="W2669" s="2">
        <f ca="1">N2669+(P2669-N2669)*(1-ERF((T2669-R2669)/(2*SQRT(L2669*'Input Parameters'!$E$38))))</f>
        <v>0.17733550414968641</v>
      </c>
      <c r="X2669">
        <f t="shared" ca="1" si="392"/>
        <v>1</v>
      </c>
      <c r="Y2669" s="7"/>
    </row>
    <row r="2670" spans="1:25" ht="15" customHeight="1" x14ac:dyDescent="0.25">
      <c r="A2670" s="139">
        <v>2663</v>
      </c>
      <c r="B2670" s="10">
        <f t="shared" ca="1" si="383"/>
        <v>0.96479626588393841</v>
      </c>
      <c r="C2670" s="60">
        <f ca="1">_xlfn.NORM.INV(B2670,'Input Parameters'!$E$15,'Input Parameters'!$F$15)</f>
        <v>369.01832327412603</v>
      </c>
      <c r="D2670" s="10">
        <f t="shared" ca="1" si="384"/>
        <v>4.8035319324015946E-2</v>
      </c>
      <c r="E2670" s="62">
        <f ca="1">IF(_xlfn.NORM.INV(D2670,'Input Parameters'!$E$17,'Input Parameters'!$F$17)&lt;3500,3500,IF(_xlfn.NORM.INV(D2670,'Input Parameters'!$E$17,'Input Parameters'!$F$17)&gt;5500,5500,_xlfn.NORM.INV(D2670,'Input Parameters'!$E$17,'Input Parameters'!$F$17)))</f>
        <v>3635.0535896485299</v>
      </c>
      <c r="F2670" s="10">
        <f t="shared" ca="1" si="385"/>
        <v>0.79812675178589843</v>
      </c>
      <c r="G2670" s="64">
        <f ca="1">_xlfn.NORM.INV(F2670,'Input Parameters'!$E$20,'Input Parameters'!$F$20)</f>
        <v>288.24415743882258</v>
      </c>
      <c r="H2670" s="57">
        <f ca="1">EXP(E2670*(1/'Input Parameters'!$E$23-1/G2670))</f>
        <v>0.81739113041639921</v>
      </c>
      <c r="I2670" s="10">
        <f t="shared" ca="1" si="386"/>
        <v>0.57416624721399878</v>
      </c>
      <c r="J2670" s="30">
        <f ca="1">_xlfn.BETA.INV(I2670,'Input Parameters'!$L$26,'Input Parameters'!$M$26,'Input Parameters'!$J$26,'Input Parameters'!$K$26)</f>
        <v>0.69100848963187822</v>
      </c>
      <c r="K2670" s="168">
        <f ca="1">('Input Parameters'!$E$27/'Input Parameters'!$E$38)^$J2670</f>
        <v>7.0366694366533738E-3</v>
      </c>
      <c r="L2670" s="69">
        <f ca="1">$H2670*$C2670*'Input Parameters'!$E$25*K2670</f>
        <v>2.1224868175168199</v>
      </c>
      <c r="M2670" s="24">
        <f t="shared" ca="1" si="387"/>
        <v>0.18424365328412495</v>
      </c>
      <c r="N2670" s="15">
        <f ca="1">_xlfn.NORM.INV(M2670,'Input Parameters'!$E$29,'Input Parameters'!$F$29)</f>
        <v>9.9910068951966385E-2</v>
      </c>
      <c r="O2670" s="8">
        <f t="shared" ca="1" si="388"/>
        <v>0.20857722388659905</v>
      </c>
      <c r="P2670" s="30">
        <f ca="1">_xlfn.LOGNORM.INV(O2670,'Input Parameters'!$H$30,'Input Parameters'!$I$30)</f>
        <v>1.8289937845520501</v>
      </c>
      <c r="Q2670" s="10">
        <f t="shared" ca="1" si="389"/>
        <v>0.58245848252871291</v>
      </c>
      <c r="R2670" s="30">
        <f>IF('Input Parameters'!$E$32=0,0,_xlfn.BETA.INV(Q2670,'Input Parameters'!$L$32,'Input Parameters'!$M$32,'Input Parameters'!$J$32,'Input Parameters'!$K$32))</f>
        <v>0</v>
      </c>
      <c r="S2670" s="10">
        <f t="shared" ca="1" si="390"/>
        <v>0.93523139804811606</v>
      </c>
      <c r="T2670" s="26">
        <f ca="1">_xlfn.LOGNORM.INV(S2670,'Input Parameters'!$H$34,'Input Parameters'!$I$34)</f>
        <v>60.879800504095712</v>
      </c>
      <c r="U2670" s="10">
        <f t="shared" ca="1" si="391"/>
        <v>9.375203631461837E-2</v>
      </c>
      <c r="V2670" s="30">
        <f ca="1">_xlfn.BETA.INV(U2670,'Input Parameters'!$L$36,'Input Parameters'!$M$36,'Input Parameters'!$J$36,'Input Parameters'!$K$36)</f>
        <v>0.41285109281847943</v>
      </c>
      <c r="W2670" s="2">
        <f ca="1">N2670+(P2670-N2670)*(1-ERF((T2670-R2670)/(2*SQRT(L2670*'Input Parameters'!$E$38))))</f>
        <v>0.10531897397631867</v>
      </c>
      <c r="X2670">
        <f t="shared" ca="1" si="392"/>
        <v>1</v>
      </c>
      <c r="Y2670" s="7"/>
    </row>
    <row r="2671" spans="1:25" ht="15" customHeight="1" x14ac:dyDescent="0.25">
      <c r="A2671" s="139">
        <v>2664</v>
      </c>
      <c r="B2671" s="10">
        <f t="shared" ca="1" si="383"/>
        <v>0.76747357344430112</v>
      </c>
      <c r="C2671" s="60">
        <f ca="1">_xlfn.NORM.INV(B2671,'Input Parameters'!$E$15,'Input Parameters'!$F$15)</f>
        <v>310.55832480984583</v>
      </c>
      <c r="D2671" s="10">
        <f t="shared" ca="1" si="384"/>
        <v>0.82488967655487722</v>
      </c>
      <c r="E2671" s="62">
        <f ca="1">IF(_xlfn.NORM.INV(D2671,'Input Parameters'!$E$17,'Input Parameters'!$F$17)&lt;3500,3500,IF(_xlfn.NORM.INV(D2671,'Input Parameters'!$E$17,'Input Parameters'!$F$17)&gt;5500,5500,_xlfn.NORM.INV(D2671,'Input Parameters'!$E$17,'Input Parameters'!$F$17)))</f>
        <v>5453.9129755149497</v>
      </c>
      <c r="F2671" s="10">
        <f t="shared" ca="1" si="385"/>
        <v>0.55974488530315958</v>
      </c>
      <c r="G2671" s="64">
        <f ca="1">_xlfn.NORM.INV(F2671,'Input Parameters'!$E$20,'Input Parameters'!$F$20)</f>
        <v>283.65716034962361</v>
      </c>
      <c r="H2671" s="57">
        <f ca="1">EXP(E2671*(1/'Input Parameters'!$E$23-1/G2671))</f>
        <v>0.54416500277664348</v>
      </c>
      <c r="I2671" s="10">
        <f t="shared" ca="1" si="386"/>
        <v>8.1285956904637247E-2</v>
      </c>
      <c r="J2671" s="30">
        <f ca="1">_xlfn.BETA.INV(I2671,'Input Parameters'!$L$26,'Input Parameters'!$M$26,'Input Parameters'!$J$26,'Input Parameters'!$K$26)</f>
        <v>0.42527478037583388</v>
      </c>
      <c r="K2671" s="168">
        <f ca="1">('Input Parameters'!$E$27/'Input Parameters'!$E$38)^$J2671</f>
        <v>4.7334961975045178E-2</v>
      </c>
      <c r="L2671" s="69">
        <f ca="1">$H2671*$C2671*'Input Parameters'!$E$25*K2671</f>
        <v>7.999370558563057</v>
      </c>
      <c r="M2671" s="24">
        <f t="shared" ca="1" si="387"/>
        <v>0.13198779666228877</v>
      </c>
      <c r="N2671" s="15">
        <f ca="1">_xlfn.NORM.INV(M2671,'Input Parameters'!$E$29,'Input Parameters'!$F$29)</f>
        <v>9.9888295618893869E-2</v>
      </c>
      <c r="O2671" s="8">
        <f t="shared" ca="1" si="388"/>
        <v>0.59624589083265234</v>
      </c>
      <c r="P2671" s="30">
        <f ca="1">_xlfn.LOGNORM.INV(O2671,'Input Parameters'!$H$30,'Input Parameters'!$I$30)</f>
        <v>3.0105784130877113</v>
      </c>
      <c r="Q2671" s="10">
        <f t="shared" ca="1" si="389"/>
        <v>0.3049131297623463</v>
      </c>
      <c r="R2671" s="30">
        <f>IF('Input Parameters'!$E$32=0,0,_xlfn.BETA.INV(Q2671,'Input Parameters'!$L$32,'Input Parameters'!$M$32,'Input Parameters'!$J$32,'Input Parameters'!$K$32))</f>
        <v>0</v>
      </c>
      <c r="S2671" s="10">
        <f t="shared" ca="1" si="390"/>
        <v>0.87480301134202498</v>
      </c>
      <c r="T2671" s="26">
        <f ca="1">_xlfn.LOGNORM.INV(S2671,'Input Parameters'!$H$34,'Input Parameters'!$I$34)</f>
        <v>58.163723694551535</v>
      </c>
      <c r="U2671" s="10">
        <f t="shared" ca="1" si="391"/>
        <v>0.10302541790242858</v>
      </c>
      <c r="V2671" s="30">
        <f ca="1">_xlfn.BETA.INV(U2671,'Input Parameters'!$L$36,'Input Parameters'!$M$36,'Input Parameters'!$J$36,'Input Parameters'!$K$36)</f>
        <v>0.4187343513374554</v>
      </c>
      <c r="W2671" s="2">
        <f ca="1">N2671+(P2671-N2671)*(1-ERF((T2671-R2671)/(2*SQRT(L2671*'Input Parameters'!$E$38))))</f>
        <v>0.5245714913166879</v>
      </c>
      <c r="X2671">
        <f t="shared" ca="1" si="392"/>
        <v>0</v>
      </c>
      <c r="Y2671" s="7"/>
    </row>
    <row r="2672" spans="1:25" ht="15" customHeight="1" x14ac:dyDescent="0.25">
      <c r="A2672" s="139">
        <v>2665</v>
      </c>
      <c r="B2672" s="10">
        <f t="shared" ca="1" si="383"/>
        <v>0.49479800230333126</v>
      </c>
      <c r="C2672" s="60">
        <f ca="1">_xlfn.NORM.INV(B2672,'Input Parameters'!$E$15,'Input Parameters'!$F$15)</f>
        <v>270.26052599411474</v>
      </c>
      <c r="D2672" s="10">
        <f t="shared" ca="1" si="384"/>
        <v>0.60330508941240024</v>
      </c>
      <c r="E2672" s="62">
        <f ca="1">IF(_xlfn.NORM.INV(D2672,'Input Parameters'!$E$17,'Input Parameters'!$F$17)&lt;3500,3500,IF(_xlfn.NORM.INV(D2672,'Input Parameters'!$E$17,'Input Parameters'!$F$17)&gt;5500,5500,_xlfn.NORM.INV(D2672,'Input Parameters'!$E$17,'Input Parameters'!$F$17)))</f>
        <v>4983.3379157489999</v>
      </c>
      <c r="F2672" s="10">
        <f t="shared" ca="1" si="385"/>
        <v>0.78793726683484933</v>
      </c>
      <c r="G2672" s="64">
        <f ca="1">_xlfn.NORM.INV(F2672,'Input Parameters'!$E$20,'Input Parameters'!$F$20)</f>
        <v>288.00520612780468</v>
      </c>
      <c r="H2672" s="57">
        <f ca="1">EXP(E2672*(1/'Input Parameters'!$E$23-1/G2672))</f>
        <v>0.74768667941192302</v>
      </c>
      <c r="I2672" s="10">
        <f t="shared" ca="1" si="386"/>
        <v>0.45407272895930573</v>
      </c>
      <c r="J2672" s="30">
        <f ca="1">_xlfn.BETA.INV(I2672,'Input Parameters'!$L$26,'Input Parameters'!$M$26,'Input Parameters'!$J$26,'Input Parameters'!$K$26)</f>
        <v>0.64267664964357241</v>
      </c>
      <c r="K2672" s="168">
        <f ca="1">('Input Parameters'!$E$27/'Input Parameters'!$E$38)^$J2672</f>
        <v>9.9524664341185433E-3</v>
      </c>
      <c r="L2672" s="69">
        <f ca="1">$H2672*$C2672*'Input Parameters'!$E$25*K2672</f>
        <v>2.0110968356276824</v>
      </c>
      <c r="M2672" s="24">
        <f t="shared" ca="1" si="387"/>
        <v>0.97072144774270319</v>
      </c>
      <c r="N2672" s="15">
        <f ca="1">_xlfn.NORM.INV(M2672,'Input Parameters'!$E$29,'Input Parameters'!$F$29)</f>
        <v>0.10018915039476504</v>
      </c>
      <c r="O2672" s="8">
        <f t="shared" ca="1" si="388"/>
        <v>7.2944238840959352E-2</v>
      </c>
      <c r="P2672" s="30">
        <f ca="1">_xlfn.LOGNORM.INV(O2672,'Input Parameters'!$H$30,'Input Parameters'!$I$30)</f>
        <v>1.3499943278832229</v>
      </c>
      <c r="Q2672" s="10">
        <f t="shared" ca="1" si="389"/>
        <v>0.78839823502660544</v>
      </c>
      <c r="R2672" s="30">
        <f>IF('Input Parameters'!$E$32=0,0,_xlfn.BETA.INV(Q2672,'Input Parameters'!$L$32,'Input Parameters'!$M$32,'Input Parameters'!$J$32,'Input Parameters'!$K$32))</f>
        <v>0</v>
      </c>
      <c r="S2672" s="10">
        <f t="shared" ca="1" si="390"/>
        <v>0.29434637119429052</v>
      </c>
      <c r="T2672" s="26">
        <f ca="1">_xlfn.LOGNORM.INV(S2672,'Input Parameters'!$H$34,'Input Parameters'!$I$34)</f>
        <v>47.12551884837778</v>
      </c>
      <c r="U2672" s="10">
        <f t="shared" ca="1" si="391"/>
        <v>0.35267034057076307</v>
      </c>
      <c r="V2672" s="30">
        <f ca="1">_xlfn.BETA.INV(U2672,'Input Parameters'!$L$36,'Input Parameters'!$M$36,'Input Parameters'!$J$36,'Input Parameters'!$K$36)</f>
        <v>0.53044421812278464</v>
      </c>
      <c r="W2672" s="2">
        <f ca="1">N2672+(P2672-N2672)*(1-ERF((T2672-R2672)/(2*SQRT(L2672*'Input Parameters'!$E$38))))</f>
        <v>0.12366699746365178</v>
      </c>
      <c r="X2672">
        <f t="shared" ca="1" si="392"/>
        <v>1</v>
      </c>
      <c r="Y2672" s="7"/>
    </row>
    <row r="2673" spans="1:25" ht="15" customHeight="1" x14ac:dyDescent="0.25">
      <c r="A2673" s="139">
        <v>2666</v>
      </c>
      <c r="B2673" s="10">
        <f t="shared" ca="1" si="383"/>
        <v>0.22993478502915365</v>
      </c>
      <c r="C2673" s="60">
        <f ca="1">_xlfn.NORM.INV(B2673,'Input Parameters'!$E$15,'Input Parameters'!$F$15)</f>
        <v>230.91490747651051</v>
      </c>
      <c r="D2673" s="10">
        <f t="shared" ca="1" si="384"/>
        <v>0.55905304068306272</v>
      </c>
      <c r="E2673" s="62">
        <f ca="1">IF(_xlfn.NORM.INV(D2673,'Input Parameters'!$E$17,'Input Parameters'!$F$17)&lt;3500,3500,IF(_xlfn.NORM.INV(D2673,'Input Parameters'!$E$17,'Input Parameters'!$F$17)&gt;5500,5500,_xlfn.NORM.INV(D2673,'Input Parameters'!$E$17,'Input Parameters'!$F$17)))</f>
        <v>4903.9981379028532</v>
      </c>
      <c r="F2673" s="10">
        <f t="shared" ca="1" si="385"/>
        <v>0.86168589982436672</v>
      </c>
      <c r="G2673" s="64">
        <f ca="1">_xlfn.NORM.INV(F2673,'Input Parameters'!$E$20,'Input Parameters'!$F$20)</f>
        <v>289.93909777593802</v>
      </c>
      <c r="H2673" s="57">
        <f ca="1">EXP(E2673*(1/'Input Parameters'!$E$23-1/G2673))</f>
        <v>0.84150035984033378</v>
      </c>
      <c r="I2673" s="10">
        <f t="shared" ca="1" si="386"/>
        <v>0.18314743023115776</v>
      </c>
      <c r="J2673" s="30">
        <f ca="1">_xlfn.BETA.INV(I2673,'Input Parameters'!$L$26,'Input Parameters'!$M$26,'Input Parameters'!$J$26,'Input Parameters'!$K$26)</f>
        <v>0.5092469854272248</v>
      </c>
      <c r="K2673" s="168">
        <f ca="1">('Input Parameters'!$E$27/'Input Parameters'!$E$38)^$J2673</f>
        <v>2.5917399915156489E-2</v>
      </c>
      <c r="L2673" s="69">
        <f ca="1">$H2673*$C2673*'Input Parameters'!$E$25*K2673</f>
        <v>5.0361389874363143</v>
      </c>
      <c r="M2673" s="24">
        <f t="shared" ca="1" si="387"/>
        <v>3.6222410900734303E-2</v>
      </c>
      <c r="N2673" s="15">
        <f ca="1">_xlfn.NORM.INV(M2673,'Input Parameters'!$E$29,'Input Parameters'!$F$29)</f>
        <v>9.9820368744234084E-2</v>
      </c>
      <c r="O2673" s="8">
        <f t="shared" ca="1" si="388"/>
        <v>0.20032220094829956</v>
      </c>
      <c r="P2673" s="30">
        <f ca="1">_xlfn.LOGNORM.INV(O2673,'Input Parameters'!$H$30,'Input Parameters'!$I$30)</f>
        <v>1.8040213394937092</v>
      </c>
      <c r="Q2673" s="10">
        <f t="shared" ca="1" si="389"/>
        <v>0.47527751812867047</v>
      </c>
      <c r="R2673" s="30">
        <f>IF('Input Parameters'!$E$32=0,0,_xlfn.BETA.INV(Q2673,'Input Parameters'!$L$32,'Input Parameters'!$M$32,'Input Parameters'!$J$32,'Input Parameters'!$K$32))</f>
        <v>0</v>
      </c>
      <c r="S2673" s="10">
        <f t="shared" ca="1" si="390"/>
        <v>0.56547374462092692</v>
      </c>
      <c r="T2673" s="26">
        <f ca="1">_xlfn.LOGNORM.INV(S2673,'Input Parameters'!$H$34,'Input Parameters'!$I$34)</f>
        <v>51.453176558140541</v>
      </c>
      <c r="U2673" s="10">
        <f t="shared" ca="1" si="391"/>
        <v>0.92876320028441828</v>
      </c>
      <c r="V2673" s="30">
        <f ca="1">_xlfn.BETA.INV(U2673,'Input Parameters'!$L$36,'Input Parameters'!$M$36,'Input Parameters'!$J$36,'Input Parameters'!$K$36)</f>
        <v>0.83613303463963584</v>
      </c>
      <c r="W2673" s="2">
        <f ca="1">N2673+(P2673-N2673)*(1-ERF((T2673-R2673)/(2*SQRT(L2673*'Input Parameters'!$E$38))))</f>
        <v>0.27870242500351827</v>
      </c>
      <c r="X2673">
        <f t="shared" ca="1" si="392"/>
        <v>1</v>
      </c>
      <c r="Y2673" s="7"/>
    </row>
    <row r="2674" spans="1:25" ht="15" customHeight="1" x14ac:dyDescent="0.25">
      <c r="A2674" s="139">
        <v>2667</v>
      </c>
      <c r="B2674" s="10">
        <f t="shared" ca="1" si="383"/>
        <v>0.14350300164272756</v>
      </c>
      <c r="C2674" s="60">
        <f ca="1">_xlfn.NORM.INV(B2674,'Input Parameters'!$E$15,'Input Parameters'!$F$15)</f>
        <v>213.26676121732072</v>
      </c>
      <c r="D2674" s="10">
        <f t="shared" ca="1" si="384"/>
        <v>0.34601062057531329</v>
      </c>
      <c r="E2674" s="62">
        <f ca="1">IF(_xlfn.NORM.INV(D2674,'Input Parameters'!$E$17,'Input Parameters'!$F$17)&lt;3500,3500,IF(_xlfn.NORM.INV(D2674,'Input Parameters'!$E$17,'Input Parameters'!$F$17)&gt;5500,5500,_xlfn.NORM.INV(D2674,'Input Parameters'!$E$17,'Input Parameters'!$F$17)))</f>
        <v>4522.720494546259</v>
      </c>
      <c r="F2674" s="10">
        <f t="shared" ca="1" si="385"/>
        <v>0.35482409192560016</v>
      </c>
      <c r="G2674" s="64">
        <f ca="1">_xlfn.NORM.INV(F2674,'Input Parameters'!$E$20,'Input Parameters'!$F$20)</f>
        <v>280.15539817027178</v>
      </c>
      <c r="H2674" s="57">
        <f ca="1">EXP(E2674*(1/'Input Parameters'!$E$23-1/G2674))</f>
        <v>0.49465155129433508</v>
      </c>
      <c r="I2674" s="10">
        <f t="shared" ca="1" si="386"/>
        <v>0.92120809527003944</v>
      </c>
      <c r="J2674" s="30">
        <f ca="1">_xlfn.BETA.INV(I2674,'Input Parameters'!$L$26,'Input Parameters'!$M$26,'Input Parameters'!$J$26,'Input Parameters'!$K$26)</f>
        <v>0.85333791706092921</v>
      </c>
      <c r="K2674" s="168">
        <f ca="1">('Input Parameters'!$E$27/'Input Parameters'!$E$38)^$J2674</f>
        <v>2.1962297220732337E-3</v>
      </c>
      <c r="L2674" s="69">
        <f ca="1">$H2674*$C2674*'Input Parameters'!$E$25*K2674</f>
        <v>0.23168627847899195</v>
      </c>
      <c r="M2674" s="24">
        <f t="shared" ca="1" si="387"/>
        <v>0.32804034941868898</v>
      </c>
      <c r="N2674" s="15">
        <f ca="1">_xlfn.NORM.INV(M2674,'Input Parameters'!$E$29,'Input Parameters'!$F$29)</f>
        <v>9.99554669180691E-2</v>
      </c>
      <c r="O2674" s="8">
        <f t="shared" ca="1" si="388"/>
        <v>5.6230404942800405E-2</v>
      </c>
      <c r="P2674" s="30">
        <f ca="1">_xlfn.LOGNORM.INV(O2674,'Input Parameters'!$H$30,'Input Parameters'!$I$30)</f>
        <v>1.2677759789320606</v>
      </c>
      <c r="Q2674" s="10">
        <f t="shared" ca="1" si="389"/>
        <v>0.92039184316282974</v>
      </c>
      <c r="R2674" s="30">
        <f>IF('Input Parameters'!$E$32=0,0,_xlfn.BETA.INV(Q2674,'Input Parameters'!$L$32,'Input Parameters'!$M$32,'Input Parameters'!$J$32,'Input Parameters'!$K$32))</f>
        <v>0</v>
      </c>
      <c r="S2674" s="10">
        <f t="shared" ca="1" si="390"/>
        <v>0.87700547381357596</v>
      </c>
      <c r="T2674" s="26">
        <f ca="1">_xlfn.LOGNORM.INV(S2674,'Input Parameters'!$H$34,'Input Parameters'!$I$34)</f>
        <v>58.241658179731296</v>
      </c>
      <c r="U2674" s="10">
        <f t="shared" ca="1" si="391"/>
        <v>0.53833577885914219</v>
      </c>
      <c r="V2674" s="30">
        <f ca="1">_xlfn.BETA.INV(U2674,'Input Parameters'!$L$36,'Input Parameters'!$M$36,'Input Parameters'!$J$36,'Input Parameters'!$K$36)</f>
        <v>0.60068760137991184</v>
      </c>
      <c r="W2674" s="2">
        <f ca="1">N2674+(P2674-N2674)*(1-ERF((T2674-R2674)/(2*SQRT(L2674*'Input Parameters'!$E$38))))</f>
        <v>9.99554669180691E-2</v>
      </c>
      <c r="X2674">
        <f t="shared" ca="1" si="392"/>
        <v>1</v>
      </c>
      <c r="Y2674" s="7"/>
    </row>
    <row r="2675" spans="1:25" ht="15" customHeight="1" x14ac:dyDescent="0.25">
      <c r="A2675" s="139">
        <v>2668</v>
      </c>
      <c r="B2675" s="10">
        <f t="shared" ca="1" si="383"/>
        <v>6.4055400052784872E-2</v>
      </c>
      <c r="C2675" s="60">
        <f ca="1">_xlfn.NORM.INV(B2675,'Input Parameters'!$E$15,'Input Parameters'!$F$15)</f>
        <v>188.50677782726089</v>
      </c>
      <c r="D2675" s="10">
        <f t="shared" ca="1" si="384"/>
        <v>0.1195889027723156</v>
      </c>
      <c r="E2675" s="62">
        <f ca="1">IF(_xlfn.NORM.INV(D2675,'Input Parameters'!$E$17,'Input Parameters'!$F$17)&lt;3500,3500,IF(_xlfn.NORM.INV(D2675,'Input Parameters'!$E$17,'Input Parameters'!$F$17)&gt;5500,5500,_xlfn.NORM.INV(D2675,'Input Parameters'!$E$17,'Input Parameters'!$F$17)))</f>
        <v>3976.0689558105059</v>
      </c>
      <c r="F2675" s="10">
        <f t="shared" ca="1" si="385"/>
        <v>0.46555318467118512</v>
      </c>
      <c r="G2675" s="64">
        <f ca="1">_xlfn.NORM.INV(F2675,'Input Parameters'!$E$20,'Input Parameters'!$F$20)</f>
        <v>282.0707653437791</v>
      </c>
      <c r="H2675" s="57">
        <f ca="1">EXP(E2675*(1/'Input Parameters'!$E$23-1/G2675))</f>
        <v>0.59306513087357926</v>
      </c>
      <c r="I2675" s="10">
        <f t="shared" ca="1" si="386"/>
        <v>3.9684027149051726E-3</v>
      </c>
      <c r="J2675" s="30">
        <f ca="1">_xlfn.BETA.INV(I2675,'Input Parameters'!$L$26,'Input Parameters'!$M$26,'Input Parameters'!$J$26,'Input Parameters'!$K$26)</f>
        <v>0.23507687985993436</v>
      </c>
      <c r="K2675" s="168">
        <f ca="1">('Input Parameters'!$E$27/'Input Parameters'!$E$38)^$J2675</f>
        <v>0.1852198013290601</v>
      </c>
      <c r="L2675" s="69">
        <f ca="1">$H2675*$C2675*'Input Parameters'!$E$25*K2675</f>
        <v>20.706980504131103</v>
      </c>
      <c r="M2675" s="24">
        <f t="shared" ca="1" si="387"/>
        <v>0.93584540491033952</v>
      </c>
      <c r="N2675" s="15">
        <f ca="1">_xlfn.NORM.INV(M2675,'Input Parameters'!$E$29,'Input Parameters'!$F$29)</f>
        <v>0.10015208033632685</v>
      </c>
      <c r="O2675" s="8">
        <f t="shared" ca="1" si="388"/>
        <v>0.1583705068517467</v>
      </c>
      <c r="P2675" s="30">
        <f ca="1">_xlfn.LOGNORM.INV(O2675,'Input Parameters'!$H$30,'Input Parameters'!$I$30)</f>
        <v>1.6721388722364867</v>
      </c>
      <c r="Q2675" s="10">
        <f t="shared" ca="1" si="389"/>
        <v>2.7268610914906732E-3</v>
      </c>
      <c r="R2675" s="30">
        <f>IF('Input Parameters'!$E$32=0,0,_xlfn.BETA.INV(Q2675,'Input Parameters'!$L$32,'Input Parameters'!$M$32,'Input Parameters'!$J$32,'Input Parameters'!$K$32))</f>
        <v>0</v>
      </c>
      <c r="S2675" s="10">
        <f t="shared" ca="1" si="390"/>
        <v>0.30644184576763633</v>
      </c>
      <c r="T2675" s="26">
        <f ca="1">_xlfn.LOGNORM.INV(S2675,'Input Parameters'!$H$34,'Input Parameters'!$I$34)</f>
        <v>47.329986499043812</v>
      </c>
      <c r="U2675" s="10">
        <f t="shared" ca="1" si="391"/>
        <v>0.11031406168983426</v>
      </c>
      <c r="V2675" s="30">
        <f ca="1">_xlfn.BETA.INV(U2675,'Input Parameters'!$L$36,'Input Parameters'!$M$36,'Input Parameters'!$J$36,'Input Parameters'!$K$36)</f>
        <v>0.42315756805157406</v>
      </c>
      <c r="W2675" s="2">
        <f ca="1">N2675+(P2675-N2675)*(1-ERF((T2675-R2675)/(2*SQRT(L2675*'Input Parameters'!$E$38))))</f>
        <v>0.82649695946924007</v>
      </c>
      <c r="X2675">
        <f t="shared" ca="1" si="392"/>
        <v>0</v>
      </c>
      <c r="Y2675" s="7"/>
    </row>
    <row r="2676" spans="1:25" ht="15" customHeight="1" x14ac:dyDescent="0.25">
      <c r="A2676" s="139">
        <v>2669</v>
      </c>
      <c r="B2676" s="10">
        <f t="shared" ca="1" si="383"/>
        <v>0.26213639435317593</v>
      </c>
      <c r="C2676" s="60">
        <f ca="1">_xlfn.NORM.INV(B2676,'Input Parameters'!$E$15,'Input Parameters'!$F$15)</f>
        <v>236.458286719657</v>
      </c>
      <c r="D2676" s="10">
        <f t="shared" ca="1" si="384"/>
        <v>0.69458047982367144</v>
      </c>
      <c r="E2676" s="62">
        <f ca="1">IF(_xlfn.NORM.INV(D2676,'Input Parameters'!$E$17,'Input Parameters'!$F$17)&lt;3500,3500,IF(_xlfn.NORM.INV(D2676,'Input Parameters'!$E$17,'Input Parameters'!$F$17)&gt;5500,5500,_xlfn.NORM.INV(D2676,'Input Parameters'!$E$17,'Input Parameters'!$F$17)))</f>
        <v>5156.2133030184214</v>
      </c>
      <c r="F2676" s="10">
        <f t="shared" ca="1" si="385"/>
        <v>0.11409820020594297</v>
      </c>
      <c r="G2676" s="64">
        <f ca="1">_xlfn.NORM.INV(F2676,'Input Parameters'!$E$20,'Input Parameters'!$F$20)</f>
        <v>274.57638021976777</v>
      </c>
      <c r="H2676" s="57">
        <f ca="1">EXP(E2676*(1/'Input Parameters'!$E$23-1/G2676))</f>
        <v>0.30836916737811515</v>
      </c>
      <c r="I2676" s="10">
        <f t="shared" ca="1" si="386"/>
        <v>0.7241418493375511</v>
      </c>
      <c r="J2676" s="30">
        <f ca="1">_xlfn.BETA.INV(I2676,'Input Parameters'!$L$26,'Input Parameters'!$M$26,'Input Parameters'!$J$26,'Input Parameters'!$K$26)</f>
        <v>0.75179492466695463</v>
      </c>
      <c r="K2676" s="168">
        <f ca="1">('Input Parameters'!$E$27/'Input Parameters'!$E$38)^$J2676</f>
        <v>4.5499326208872683E-3</v>
      </c>
      <c r="L2676" s="69">
        <f ca="1">$H2676*$C2676*'Input Parameters'!$E$25*K2676</f>
        <v>0.3317649116836856</v>
      </c>
      <c r="M2676" s="24">
        <f t="shared" ca="1" si="387"/>
        <v>0.90485559870094001</v>
      </c>
      <c r="N2676" s="15">
        <f ca="1">_xlfn.NORM.INV(M2676,'Input Parameters'!$E$29,'Input Parameters'!$F$29)</f>
        <v>0.10013097252377814</v>
      </c>
      <c r="O2676" s="8">
        <f t="shared" ca="1" si="388"/>
        <v>8.8493755217641246E-3</v>
      </c>
      <c r="P2676" s="30">
        <f ca="1">_xlfn.LOGNORM.INV(O2676,'Input Parameters'!$H$30,'Input Parameters'!$I$30)</f>
        <v>0.87513171110036148</v>
      </c>
      <c r="Q2676" s="10">
        <f t="shared" ca="1" si="389"/>
        <v>0.71402680970774279</v>
      </c>
      <c r="R2676" s="30">
        <f>IF('Input Parameters'!$E$32=0,0,_xlfn.BETA.INV(Q2676,'Input Parameters'!$L$32,'Input Parameters'!$M$32,'Input Parameters'!$J$32,'Input Parameters'!$K$32))</f>
        <v>0</v>
      </c>
      <c r="S2676" s="10">
        <f t="shared" ca="1" si="390"/>
        <v>9.8258155175972028E-3</v>
      </c>
      <c r="T2676" s="26">
        <f ca="1">_xlfn.LOGNORM.INV(S2676,'Input Parameters'!$H$34,'Input Parameters'!$I$34)</f>
        <v>37.699888969446164</v>
      </c>
      <c r="U2676" s="10">
        <f t="shared" ca="1" si="391"/>
        <v>0.26733899113653314</v>
      </c>
      <c r="V2676" s="30">
        <f ca="1">_xlfn.BETA.INV(U2676,'Input Parameters'!$L$36,'Input Parameters'!$M$36,'Input Parameters'!$J$36,'Input Parameters'!$K$36)</f>
        <v>0.49722927730485789</v>
      </c>
      <c r="W2676" s="2">
        <f ca="1">N2676+(P2676-N2676)*(1-ERF((T2676-R2676)/(2*SQRT(L2676*'Input Parameters'!$E$38))))</f>
        <v>0.10013383150771134</v>
      </c>
      <c r="X2676">
        <f t="shared" ca="1" si="392"/>
        <v>1</v>
      </c>
      <c r="Y2676" s="7"/>
    </row>
    <row r="2677" spans="1:25" ht="15" customHeight="1" x14ac:dyDescent="0.25">
      <c r="A2677" s="139">
        <v>2670</v>
      </c>
      <c r="B2677" s="10">
        <f t="shared" ca="1" si="383"/>
        <v>0.28679512603210178</v>
      </c>
      <c r="C2677" s="60">
        <f ca="1">_xlfn.NORM.INV(B2677,'Input Parameters'!$E$15,'Input Parameters'!$F$15)</f>
        <v>240.46865758284628</v>
      </c>
      <c r="D2677" s="10">
        <f t="shared" ca="1" si="384"/>
        <v>0.52172179935814122</v>
      </c>
      <c r="E2677" s="62">
        <f ca="1">IF(_xlfn.NORM.INV(D2677,'Input Parameters'!$E$17,'Input Parameters'!$F$17)&lt;3500,3500,IF(_xlfn.NORM.INV(D2677,'Input Parameters'!$E$17,'Input Parameters'!$F$17)&gt;5500,5500,_xlfn.NORM.INV(D2677,'Input Parameters'!$E$17,'Input Parameters'!$F$17)))</f>
        <v>4838.1327854057608</v>
      </c>
      <c r="F2677" s="10">
        <f t="shared" ca="1" si="385"/>
        <v>0.14600348442470856</v>
      </c>
      <c r="G2677" s="64">
        <f ca="1">_xlfn.NORM.INV(F2677,'Input Parameters'!$E$20,'Input Parameters'!$F$20)</f>
        <v>275.59001513051896</v>
      </c>
      <c r="H2677" s="57">
        <f ca="1">EXP(E2677*(1/'Input Parameters'!$E$23-1/G2677))</f>
        <v>0.35378185889177577</v>
      </c>
      <c r="I2677" s="10">
        <f t="shared" ca="1" si="386"/>
        <v>0.34853180757687863</v>
      </c>
      <c r="J2677" s="30">
        <f ca="1">_xlfn.BETA.INV(I2677,'Input Parameters'!$L$26,'Input Parameters'!$M$26,'Input Parameters'!$J$26,'Input Parameters'!$K$26)</f>
        <v>0.59712946486482643</v>
      </c>
      <c r="K2677" s="168">
        <f ca="1">('Input Parameters'!$E$27/'Input Parameters'!$E$38)^$J2677</f>
        <v>1.3798107453982002E-2</v>
      </c>
      <c r="L2677" s="69">
        <f ca="1">$H2677*$C2677*'Input Parameters'!$E$25*K2677</f>
        <v>1.1738525864346498</v>
      </c>
      <c r="M2677" s="24">
        <f t="shared" ca="1" si="387"/>
        <v>0.94059560373020412</v>
      </c>
      <c r="N2677" s="15">
        <f ca="1">_xlfn.NORM.INV(M2677,'Input Parameters'!$E$29,'Input Parameters'!$F$29)</f>
        <v>0.10015597930578229</v>
      </c>
      <c r="O2677" s="8">
        <f t="shared" ca="1" si="388"/>
        <v>0.79283014986929767</v>
      </c>
      <c r="P2677" s="30">
        <f ca="1">_xlfn.LOGNORM.INV(O2677,'Input Parameters'!$H$30,'Input Parameters'!$I$30)</f>
        <v>3.9457368169453866</v>
      </c>
      <c r="Q2677" s="10">
        <f t="shared" ca="1" si="389"/>
        <v>0.15689716455001568</v>
      </c>
      <c r="R2677" s="30">
        <f>IF('Input Parameters'!$E$32=0,0,_xlfn.BETA.INV(Q2677,'Input Parameters'!$L$32,'Input Parameters'!$M$32,'Input Parameters'!$J$32,'Input Parameters'!$K$32))</f>
        <v>0</v>
      </c>
      <c r="S2677" s="10">
        <f t="shared" ca="1" si="390"/>
        <v>0.51222282276181452</v>
      </c>
      <c r="T2677" s="26">
        <f ca="1">_xlfn.LOGNORM.INV(S2677,'Input Parameters'!$H$34,'Input Parameters'!$I$34)</f>
        <v>50.60041525069142</v>
      </c>
      <c r="U2677" s="10">
        <f t="shared" ca="1" si="391"/>
        <v>0.80166782473228693</v>
      </c>
      <c r="V2677" s="30">
        <f ca="1">_xlfn.BETA.INV(U2677,'Input Parameters'!$L$36,'Input Parameters'!$M$36,'Input Parameters'!$J$36,'Input Parameters'!$K$36)</f>
        <v>0.72472071510550262</v>
      </c>
      <c r="W2677" s="2">
        <f ca="1">N2677+(P2677-N2677)*(1-ERF((T2677-R2677)/(2*SQRT(L2677*'Input Parameters'!$E$38))))</f>
        <v>0.10384213908247039</v>
      </c>
      <c r="X2677">
        <f t="shared" ca="1" si="392"/>
        <v>1</v>
      </c>
      <c r="Y2677" s="7"/>
    </row>
    <row r="2678" spans="1:25" ht="15" customHeight="1" x14ac:dyDescent="0.25">
      <c r="A2678" s="139">
        <v>2671</v>
      </c>
      <c r="B2678" s="10">
        <f t="shared" ca="1" si="383"/>
        <v>9.2970364126339744E-2</v>
      </c>
      <c r="C2678" s="60">
        <f ca="1">_xlfn.NORM.INV(B2678,'Input Parameters'!$E$15,'Input Parameters'!$F$15)</f>
        <v>199.28644337621114</v>
      </c>
      <c r="D2678" s="10">
        <f t="shared" ca="1" si="384"/>
        <v>0.958949699920978</v>
      </c>
      <c r="E2678" s="62">
        <f ca="1">IF(_xlfn.NORM.INV(D2678,'Input Parameters'!$E$17,'Input Parameters'!$F$17)&lt;3500,3500,IF(_xlfn.NORM.INV(D2678,'Input Parameters'!$E$17,'Input Parameters'!$F$17)&gt;5500,5500,_xlfn.NORM.INV(D2678,'Input Parameters'!$E$17,'Input Parameters'!$F$17)))</f>
        <v>5500</v>
      </c>
      <c r="F2678" s="10">
        <f t="shared" ca="1" si="385"/>
        <v>0.25153399782919239</v>
      </c>
      <c r="G2678" s="64">
        <f ca="1">_xlfn.NORM.INV(F2678,'Input Parameters'!$E$20,'Input Parameters'!$F$20)</f>
        <v>278.16320906341872</v>
      </c>
      <c r="H2678" s="57">
        <f ca="1">EXP(E2678*(1/'Input Parameters'!$E$23-1/G2678))</f>
        <v>0.36913038881785626</v>
      </c>
      <c r="I2678" s="10">
        <f t="shared" ca="1" si="386"/>
        <v>0.15894355903292612</v>
      </c>
      <c r="J2678" s="30">
        <f ca="1">_xlfn.BETA.INV(I2678,'Input Parameters'!$L$26,'Input Parameters'!$M$26,'Input Parameters'!$J$26,'Input Parameters'!$K$26)</f>
        <v>0.49286316702289623</v>
      </c>
      <c r="K2678" s="168">
        <f ca="1">('Input Parameters'!$E$27/'Input Parameters'!$E$38)^$J2678</f>
        <v>2.9149450830213863E-2</v>
      </c>
      <c r="L2678" s="69">
        <f ca="1">$H2678*$C2678*'Input Parameters'!$E$25*K2678</f>
        <v>2.1443117915049825</v>
      </c>
      <c r="M2678" s="24">
        <f t="shared" ca="1" si="387"/>
        <v>9.2952368784027573E-2</v>
      </c>
      <c r="N2678" s="15">
        <f ca="1">_xlfn.NORM.INV(M2678,'Input Parameters'!$E$29,'Input Parameters'!$F$29)</f>
        <v>9.9867720853866054E-2</v>
      </c>
      <c r="O2678" s="8">
        <f t="shared" ca="1" si="388"/>
        <v>0.25973653837516297</v>
      </c>
      <c r="P2678" s="30">
        <f ca="1">_xlfn.LOGNORM.INV(O2678,'Input Parameters'!$H$30,'Input Parameters'!$I$30)</f>
        <v>1.9793188234145884</v>
      </c>
      <c r="Q2678" s="10">
        <f t="shared" ca="1" si="389"/>
        <v>0.28370935452610635</v>
      </c>
      <c r="R2678" s="30">
        <f>IF('Input Parameters'!$E$32=0,0,_xlfn.BETA.INV(Q2678,'Input Parameters'!$L$32,'Input Parameters'!$M$32,'Input Parameters'!$J$32,'Input Parameters'!$K$32))</f>
        <v>0</v>
      </c>
      <c r="S2678" s="10">
        <f t="shared" ca="1" si="390"/>
        <v>0.27597877648987079</v>
      </c>
      <c r="T2678" s="26">
        <f ca="1">_xlfn.LOGNORM.INV(S2678,'Input Parameters'!$H$34,'Input Parameters'!$I$34)</f>
        <v>46.809145717304894</v>
      </c>
      <c r="U2678" s="10">
        <f t="shared" ca="1" si="391"/>
        <v>0.13850044520270277</v>
      </c>
      <c r="V2678" s="30">
        <f ca="1">_xlfn.BETA.INV(U2678,'Input Parameters'!$L$36,'Input Parameters'!$M$36,'Input Parameters'!$J$36,'Input Parameters'!$K$36)</f>
        <v>0.43895499747680544</v>
      </c>
      <c r="W2678" s="2">
        <f ca="1">N2678+(P2678-N2678)*(1-ERF((T2678-R2678)/(2*SQRT(L2678*'Input Parameters'!$E$38))))</f>
        <v>0.14460017807261905</v>
      </c>
      <c r="X2678">
        <f t="shared" ca="1" si="392"/>
        <v>1</v>
      </c>
      <c r="Y2678" s="7"/>
    </row>
    <row r="2679" spans="1:25" ht="15" customHeight="1" x14ac:dyDescent="0.25">
      <c r="A2679" s="139">
        <v>2672</v>
      </c>
      <c r="B2679" s="10">
        <f t="shared" ca="1" si="383"/>
        <v>0.34459146153380793</v>
      </c>
      <c r="C2679" s="60">
        <f ca="1">_xlfn.NORM.INV(B2679,'Input Parameters'!$E$15,'Input Parameters'!$F$15)</f>
        <v>249.29176691795794</v>
      </c>
      <c r="D2679" s="10">
        <f t="shared" ca="1" si="384"/>
        <v>0.46258722313675571</v>
      </c>
      <c r="E2679" s="62">
        <f ca="1">IF(_xlfn.NORM.INV(D2679,'Input Parameters'!$E$17,'Input Parameters'!$F$17)&lt;3500,3500,IF(_xlfn.NORM.INV(D2679,'Input Parameters'!$E$17,'Input Parameters'!$F$17)&gt;5500,5500,_xlfn.NORM.INV(D2679,'Input Parameters'!$E$17,'Input Parameters'!$F$17)))</f>
        <v>4734.2575332088973</v>
      </c>
      <c r="F2679" s="10">
        <f t="shared" ca="1" si="385"/>
        <v>0.69553199522936882</v>
      </c>
      <c r="G2679" s="64">
        <f ca="1">_xlfn.NORM.INV(F2679,'Input Parameters'!$E$20,'Input Parameters'!$F$20)</f>
        <v>286.07767191341219</v>
      </c>
      <c r="H2679" s="57">
        <f ca="1">EXP(E2679*(1/'Input Parameters'!$E$23-1/G2679))</f>
        <v>0.6790949209658802</v>
      </c>
      <c r="I2679" s="10">
        <f t="shared" ca="1" si="386"/>
        <v>0.89442038816953695</v>
      </c>
      <c r="J2679" s="30">
        <f ca="1">_xlfn.BETA.INV(I2679,'Input Parameters'!$L$26,'Input Parameters'!$M$26,'Input Parameters'!$J$26,'Input Parameters'!$K$26)</f>
        <v>0.83552479941928881</v>
      </c>
      <c r="K2679" s="168">
        <f ca="1">('Input Parameters'!$E$27/'Input Parameters'!$E$38)^$J2679</f>
        <v>2.4955672136892089E-3</v>
      </c>
      <c r="L2679" s="69">
        <f ca="1">$H2679*$C2679*'Input Parameters'!$E$25*K2679</f>
        <v>0.4224814931959146</v>
      </c>
      <c r="M2679" s="24">
        <f t="shared" ca="1" si="387"/>
        <v>0.69070604594667018</v>
      </c>
      <c r="N2679" s="15">
        <f ca="1">_xlfn.NORM.INV(M2679,'Input Parameters'!$E$29,'Input Parameters'!$F$29)</f>
        <v>0.10004978526431027</v>
      </c>
      <c r="O2679" s="8">
        <f t="shared" ca="1" si="388"/>
        <v>0.60061457050700062</v>
      </c>
      <c r="P2679" s="30">
        <f ca="1">_xlfn.LOGNORM.INV(O2679,'Input Parameters'!$H$30,'Input Parameters'!$I$30)</f>
        <v>3.0266862932211844</v>
      </c>
      <c r="Q2679" s="10">
        <f t="shared" ca="1" si="389"/>
        <v>0.91073985150871251</v>
      </c>
      <c r="R2679" s="30">
        <f>IF('Input Parameters'!$E$32=0,0,_xlfn.BETA.INV(Q2679,'Input Parameters'!$L$32,'Input Parameters'!$M$32,'Input Parameters'!$J$32,'Input Parameters'!$K$32))</f>
        <v>0</v>
      </c>
      <c r="S2679" s="10">
        <f t="shared" ca="1" si="390"/>
        <v>0.18341806799255722</v>
      </c>
      <c r="T2679" s="26">
        <f ca="1">_xlfn.LOGNORM.INV(S2679,'Input Parameters'!$H$34,'Input Parameters'!$I$34)</f>
        <v>45.050282421120848</v>
      </c>
      <c r="U2679" s="10">
        <f t="shared" ca="1" si="391"/>
        <v>0.81903940089268168</v>
      </c>
      <c r="V2679" s="30">
        <f ca="1">_xlfn.BETA.INV(U2679,'Input Parameters'!$L$36,'Input Parameters'!$M$36,'Input Parameters'!$J$36,'Input Parameters'!$K$36)</f>
        <v>0.73592653430130284</v>
      </c>
      <c r="W2679" s="2">
        <f ca="1">N2679+(P2679-N2679)*(1-ERF((T2679-R2679)/(2*SQRT(L2679*'Input Parameters'!$E$38))))</f>
        <v>0.10005257678026915</v>
      </c>
      <c r="X2679">
        <f t="shared" ca="1" si="392"/>
        <v>1</v>
      </c>
      <c r="Y2679" s="7"/>
    </row>
    <row r="2680" spans="1:25" ht="15" customHeight="1" x14ac:dyDescent="0.25">
      <c r="A2680" s="139">
        <v>2673</v>
      </c>
      <c r="B2680" s="10">
        <f t="shared" ca="1" si="383"/>
        <v>0.86382348137466003</v>
      </c>
      <c r="C2680" s="60">
        <f ca="1">_xlfn.NORM.INV(B2680,'Input Parameters'!$E$15,'Input Parameters'!$F$15)</f>
        <v>330.45316454975801</v>
      </c>
      <c r="D2680" s="10">
        <f t="shared" ca="1" si="384"/>
        <v>0.51109926021885421</v>
      </c>
      <c r="E2680" s="62">
        <f ca="1">IF(_xlfn.NORM.INV(D2680,'Input Parameters'!$E$17,'Input Parameters'!$F$17)&lt;3500,3500,IF(_xlfn.NORM.INV(D2680,'Input Parameters'!$E$17,'Input Parameters'!$F$17)&gt;5500,5500,_xlfn.NORM.INV(D2680,'Input Parameters'!$E$17,'Input Parameters'!$F$17)))</f>
        <v>4819.4777167826587</v>
      </c>
      <c r="F2680" s="10">
        <f t="shared" ca="1" si="385"/>
        <v>0.43502714524323893</v>
      </c>
      <c r="G2680" s="64">
        <f ca="1">_xlfn.NORM.INV(F2680,'Input Parameters'!$E$20,'Input Parameters'!$F$20)</f>
        <v>281.55395017430391</v>
      </c>
      <c r="H2680" s="57">
        <f ca="1">EXP(E2680*(1/'Input Parameters'!$E$23-1/G2680))</f>
        <v>0.51446030467852188</v>
      </c>
      <c r="I2680" s="10">
        <f t="shared" ca="1" si="386"/>
        <v>0.91697522093330874</v>
      </c>
      <c r="J2680" s="30">
        <f ca="1">_xlfn.BETA.INV(I2680,'Input Parameters'!$L$26,'Input Parameters'!$M$26,'Input Parameters'!$J$26,'Input Parameters'!$K$26)</f>
        <v>0.8503388891848993</v>
      </c>
      <c r="K2680" s="168">
        <f ca="1">('Input Parameters'!$E$27/'Input Parameters'!$E$38)^$J2680</f>
        <v>2.243987070199203E-3</v>
      </c>
      <c r="L2680" s="69">
        <f ca="1">$H2680*$C2680*'Input Parameters'!$E$25*K2680</f>
        <v>0.38148910201601921</v>
      </c>
      <c r="M2680" s="24">
        <f t="shared" ca="1" si="387"/>
        <v>0.15515579941994417</v>
      </c>
      <c r="N2680" s="15">
        <f ca="1">_xlfn.NORM.INV(M2680,'Input Parameters'!$E$29,'Input Parameters'!$F$29)</f>
        <v>9.9898543157891428E-2</v>
      </c>
      <c r="O2680" s="8">
        <f t="shared" ca="1" si="388"/>
        <v>7.9475567327317309E-3</v>
      </c>
      <c r="P2680" s="30">
        <f ca="1">_xlfn.LOGNORM.INV(O2680,'Input Parameters'!$H$30,'Input Parameters'!$I$30)</f>
        <v>0.85897262962702581</v>
      </c>
      <c r="Q2680" s="10">
        <f t="shared" ca="1" si="389"/>
        <v>0.73476658782794668</v>
      </c>
      <c r="R2680" s="30">
        <f>IF('Input Parameters'!$E$32=0,0,_xlfn.BETA.INV(Q2680,'Input Parameters'!$L$32,'Input Parameters'!$M$32,'Input Parameters'!$J$32,'Input Parameters'!$K$32))</f>
        <v>0</v>
      </c>
      <c r="S2680" s="10">
        <f t="shared" ca="1" si="390"/>
        <v>0.20264253565262946</v>
      </c>
      <c r="T2680" s="26">
        <f ca="1">_xlfn.LOGNORM.INV(S2680,'Input Parameters'!$H$34,'Input Parameters'!$I$34)</f>
        <v>45.445771511027957</v>
      </c>
      <c r="U2680" s="10">
        <f t="shared" ca="1" si="391"/>
        <v>0.10618261946203156</v>
      </c>
      <c r="V2680" s="30">
        <f ca="1">_xlfn.BETA.INV(U2680,'Input Parameters'!$L$36,'Input Parameters'!$M$36,'Input Parameters'!$J$36,'Input Parameters'!$K$36)</f>
        <v>0.42067049491080177</v>
      </c>
      <c r="W2680" s="2">
        <f ca="1">N2680+(P2680-N2680)*(1-ERF((T2680-R2680)/(2*SQRT(L2680*'Input Parameters'!$E$38))))</f>
        <v>9.9898692167561975E-2</v>
      </c>
      <c r="X2680">
        <f t="shared" ca="1" si="392"/>
        <v>1</v>
      </c>
      <c r="Y2680" s="7"/>
    </row>
    <row r="2681" spans="1:25" ht="15" customHeight="1" x14ac:dyDescent="0.25">
      <c r="A2681" s="139">
        <v>2674</v>
      </c>
      <c r="B2681" s="10">
        <f t="shared" ca="1" si="383"/>
        <v>0.74196707756194602</v>
      </c>
      <c r="C2681" s="60">
        <f ca="1">_xlfn.NORM.INV(B2681,'Input Parameters'!$E$15,'Input Parameters'!$F$15)</f>
        <v>306.16159566213389</v>
      </c>
      <c r="D2681" s="10">
        <f t="shared" ca="1" si="384"/>
        <v>0.49213589459277218</v>
      </c>
      <c r="E2681" s="62">
        <f ca="1">IF(_xlfn.NORM.INV(D2681,'Input Parameters'!$E$17,'Input Parameters'!$F$17)&lt;3500,3500,IF(_xlfn.NORM.INV(D2681,'Input Parameters'!$E$17,'Input Parameters'!$F$17)&gt;5500,5500,_xlfn.NORM.INV(D2681,'Input Parameters'!$E$17,'Input Parameters'!$F$17)))</f>
        <v>4786.2004339564828</v>
      </c>
      <c r="F2681" s="10">
        <f t="shared" ca="1" si="385"/>
        <v>0.30115744100311026</v>
      </c>
      <c r="G2681" s="64">
        <f ca="1">_xlfn.NORM.INV(F2681,'Input Parameters'!$E$20,'Input Parameters'!$F$20)</f>
        <v>279.15880092688815</v>
      </c>
      <c r="H2681" s="57">
        <f ca="1">EXP(E2681*(1/'Input Parameters'!$E$23-1/G2681))</f>
        <v>0.44668613075241675</v>
      </c>
      <c r="I2681" s="10">
        <f t="shared" ca="1" si="386"/>
        <v>0.59015968114117023</v>
      </c>
      <c r="J2681" s="30">
        <f ca="1">_xlfn.BETA.INV(I2681,'Input Parameters'!$L$26,'Input Parameters'!$M$26,'Input Parameters'!$J$26,'Input Parameters'!$K$26)</f>
        <v>0.69736048466237333</v>
      </c>
      <c r="K2681" s="168">
        <f ca="1">('Input Parameters'!$E$27/'Input Parameters'!$E$38)^$J2681</f>
        <v>6.7232519296485929E-3</v>
      </c>
      <c r="L2681" s="69">
        <f ca="1">$H2681*$C2681*'Input Parameters'!$E$25*K2681</f>
        <v>0.91945941891020744</v>
      </c>
      <c r="M2681" s="24">
        <f t="shared" ca="1" si="387"/>
        <v>0.11518239398693075</v>
      </c>
      <c r="N2681" s="15">
        <f ca="1">_xlfn.NORM.INV(M2681,'Input Parameters'!$E$29,'Input Parameters'!$F$29)</f>
        <v>9.9880058029155866E-2</v>
      </c>
      <c r="O2681" s="8">
        <f t="shared" ca="1" si="388"/>
        <v>0.21449166640253858</v>
      </c>
      <c r="P2681" s="30">
        <f ca="1">_xlfn.LOGNORM.INV(O2681,'Input Parameters'!$H$30,'Input Parameters'!$I$30)</f>
        <v>1.8467349793813643</v>
      </c>
      <c r="Q2681" s="10">
        <f t="shared" ca="1" si="389"/>
        <v>0.21580062370601882</v>
      </c>
      <c r="R2681" s="30">
        <f>IF('Input Parameters'!$E$32=0,0,_xlfn.BETA.INV(Q2681,'Input Parameters'!$L$32,'Input Parameters'!$M$32,'Input Parameters'!$J$32,'Input Parameters'!$K$32))</f>
        <v>0</v>
      </c>
      <c r="S2681" s="10">
        <f t="shared" ca="1" si="390"/>
        <v>0.62301053394113304</v>
      </c>
      <c r="T2681" s="26">
        <f ca="1">_xlfn.LOGNORM.INV(S2681,'Input Parameters'!$H$34,'Input Parameters'!$I$34)</f>
        <v>52.413655765913717</v>
      </c>
      <c r="U2681" s="10">
        <f t="shared" ca="1" si="391"/>
        <v>0.68860540953126348</v>
      </c>
      <c r="V2681" s="30">
        <f ca="1">_xlfn.BETA.INV(U2681,'Input Parameters'!$L$36,'Input Parameters'!$M$36,'Input Parameters'!$J$36,'Input Parameters'!$K$36)</f>
        <v>0.66423043330536546</v>
      </c>
      <c r="W2681" s="2">
        <f ca="1">N2681+(P2681-N2681)*(1-ERF((T2681-R2681)/(2*SQRT(L2681*'Input Parameters'!$E$38))))</f>
        <v>0.10007401802002762</v>
      </c>
      <c r="X2681">
        <f t="shared" ca="1" si="392"/>
        <v>1</v>
      </c>
      <c r="Y2681" s="7"/>
    </row>
    <row r="2682" spans="1:25" ht="15" customHeight="1" x14ac:dyDescent="0.25">
      <c r="A2682" s="139">
        <v>2675</v>
      </c>
      <c r="B2682" s="10">
        <f t="shared" ca="1" si="383"/>
        <v>0.48499754363908976</v>
      </c>
      <c r="C2682" s="60">
        <f ca="1">_xlfn.NORM.INV(B2682,'Input Parameters'!$E$15,'Input Parameters'!$F$15)</f>
        <v>268.92874360406387</v>
      </c>
      <c r="D2682" s="10">
        <f t="shared" ca="1" si="384"/>
        <v>0.55835829050563768</v>
      </c>
      <c r="E2682" s="62">
        <f ca="1">IF(_xlfn.NORM.INV(D2682,'Input Parameters'!$E$17,'Input Parameters'!$F$17)&lt;3500,3500,IF(_xlfn.NORM.INV(D2682,'Input Parameters'!$E$17,'Input Parameters'!$F$17)&gt;5500,5500,_xlfn.NORM.INV(D2682,'Input Parameters'!$E$17,'Input Parameters'!$F$17)))</f>
        <v>4902.7657339389234</v>
      </c>
      <c r="F2682" s="10">
        <f t="shared" ca="1" si="385"/>
        <v>0.71510044862721567</v>
      </c>
      <c r="G2682" s="64">
        <f ca="1">_xlfn.NORM.INV(F2682,'Input Parameters'!$E$20,'Input Parameters'!$F$20)</f>
        <v>286.45792754648198</v>
      </c>
      <c r="H2682" s="57">
        <f ca="1">EXP(E2682*(1/'Input Parameters'!$E$23-1/G2682))</f>
        <v>0.68521727976441382</v>
      </c>
      <c r="I2682" s="10">
        <f t="shared" ca="1" si="386"/>
        <v>9.2836916424884564E-2</v>
      </c>
      <c r="J2682" s="30">
        <f ca="1">_xlfn.BETA.INV(I2682,'Input Parameters'!$L$26,'Input Parameters'!$M$26,'Input Parameters'!$J$26,'Input Parameters'!$K$26)</f>
        <v>0.43754353914138894</v>
      </c>
      <c r="K2682" s="168">
        <f ca="1">('Input Parameters'!$E$27/'Input Parameters'!$E$38)^$J2682</f>
        <v>4.3347328636345661E-2</v>
      </c>
      <c r="L2682" s="69">
        <f ca="1">$H2682*$C2682*'Input Parameters'!$E$25*K2682</f>
        <v>7.9878126053640246</v>
      </c>
      <c r="M2682" s="24">
        <f t="shared" ca="1" si="387"/>
        <v>0.90494378640086492</v>
      </c>
      <c r="N2682" s="15">
        <f ca="1">_xlfn.NORM.INV(M2682,'Input Parameters'!$E$29,'Input Parameters'!$F$29)</f>
        <v>0.10013102465961084</v>
      </c>
      <c r="O2682" s="8">
        <f t="shared" ca="1" si="388"/>
        <v>0.80059345146602401</v>
      </c>
      <c r="P2682" s="30">
        <f ca="1">_xlfn.LOGNORM.INV(O2682,'Input Parameters'!$H$30,'Input Parameters'!$I$30)</f>
        <v>3.9972570604344306</v>
      </c>
      <c r="Q2682" s="10">
        <f t="shared" ca="1" si="389"/>
        <v>0.67427388833404134</v>
      </c>
      <c r="R2682" s="30">
        <f>IF('Input Parameters'!$E$32=0,0,_xlfn.BETA.INV(Q2682,'Input Parameters'!$L$32,'Input Parameters'!$M$32,'Input Parameters'!$J$32,'Input Parameters'!$K$32))</f>
        <v>0</v>
      </c>
      <c r="S2682" s="10">
        <f t="shared" ca="1" si="390"/>
        <v>0.5565296642301637</v>
      </c>
      <c r="T2682" s="26">
        <f ca="1">_xlfn.LOGNORM.INV(S2682,'Input Parameters'!$H$34,'Input Parameters'!$I$34)</f>
        <v>51.308040297560247</v>
      </c>
      <c r="U2682" s="10">
        <f t="shared" ca="1" si="391"/>
        <v>0.9318819113749095</v>
      </c>
      <c r="V2682" s="30">
        <f ca="1">_xlfn.BETA.INV(U2682,'Input Parameters'!$L$36,'Input Parameters'!$M$36,'Input Parameters'!$J$36,'Input Parameters'!$K$36)</f>
        <v>0.8404517593843992</v>
      </c>
      <c r="W2682" s="2">
        <f ca="1">N2682+(P2682-N2682)*(1-ERF((T2682-R2682)/(2*SQRT(L2682*'Input Parameters'!$E$38))))</f>
        <v>0.87664988855724257</v>
      </c>
      <c r="X2682">
        <f t="shared" ca="1" si="392"/>
        <v>0</v>
      </c>
      <c r="Y2682" s="7"/>
    </row>
    <row r="2683" spans="1:25" ht="15" customHeight="1" x14ac:dyDescent="0.25">
      <c r="A2683" s="139">
        <v>2676</v>
      </c>
      <c r="B2683" s="10">
        <f t="shared" ca="1" si="383"/>
        <v>0.80252217556082828</v>
      </c>
      <c r="C2683" s="60">
        <f ca="1">_xlfn.NORM.INV(B2683,'Input Parameters'!$E$15,'Input Parameters'!$F$15)</f>
        <v>317.067645274038</v>
      </c>
      <c r="D2683" s="10">
        <f t="shared" ca="1" si="384"/>
        <v>0.87428530979310259</v>
      </c>
      <c r="E2683" s="62">
        <f ca="1">IF(_xlfn.NORM.INV(D2683,'Input Parameters'!$E$17,'Input Parameters'!$F$17)&lt;3500,3500,IF(_xlfn.NORM.INV(D2683,'Input Parameters'!$E$17,'Input Parameters'!$F$17)&gt;5500,5500,_xlfn.NORM.INV(D2683,'Input Parameters'!$E$17,'Input Parameters'!$F$17)))</f>
        <v>5500</v>
      </c>
      <c r="F2683" s="10">
        <f t="shared" ca="1" si="385"/>
        <v>0.1493011833177802</v>
      </c>
      <c r="G2683" s="64">
        <f ca="1">_xlfn.NORM.INV(F2683,'Input Parameters'!$E$20,'Input Parameters'!$F$20)</f>
        <v>275.68578396123814</v>
      </c>
      <c r="H2683" s="57">
        <f ca="1">EXP(E2683*(1/'Input Parameters'!$E$23-1/G2683))</f>
        <v>0.30903841661610543</v>
      </c>
      <c r="I2683" s="10">
        <f t="shared" ca="1" si="386"/>
        <v>0.60780824215936047</v>
      </c>
      <c r="J2683" s="30">
        <f ca="1">_xlfn.BETA.INV(I2683,'Input Parameters'!$L$26,'Input Parameters'!$M$26,'Input Parameters'!$J$26,'Input Parameters'!$K$26)</f>
        <v>0.70437838215145976</v>
      </c>
      <c r="K2683" s="168">
        <f ca="1">('Input Parameters'!$E$27/'Input Parameters'!$E$38)^$J2683</f>
        <v>6.3931839189739969E-3</v>
      </c>
      <c r="L2683" s="69">
        <f ca="1">$H2683*$C2683*'Input Parameters'!$E$25*K2683</f>
        <v>0.62644305047486015</v>
      </c>
      <c r="M2683" s="24">
        <f t="shared" ca="1" si="387"/>
        <v>0.21825074701415959</v>
      </c>
      <c r="N2683" s="15">
        <f ca="1">_xlfn.NORM.INV(M2683,'Input Parameters'!$E$29,'Input Parameters'!$F$29)</f>
        <v>9.9922188546394064E-2</v>
      </c>
      <c r="O2683" s="8">
        <f t="shared" ca="1" si="388"/>
        <v>0.23584590584219123</v>
      </c>
      <c r="P2683" s="30">
        <f ca="1">_xlfn.LOGNORM.INV(O2683,'Input Parameters'!$H$30,'Input Parameters'!$I$30)</f>
        <v>1.9099066415477439</v>
      </c>
      <c r="Q2683" s="10">
        <f t="shared" ca="1" si="389"/>
        <v>0.21505156795005276</v>
      </c>
      <c r="R2683" s="30">
        <f>IF('Input Parameters'!$E$32=0,0,_xlfn.BETA.INV(Q2683,'Input Parameters'!$L$32,'Input Parameters'!$M$32,'Input Parameters'!$J$32,'Input Parameters'!$K$32))</f>
        <v>0</v>
      </c>
      <c r="S2683" s="10">
        <f t="shared" ca="1" si="390"/>
        <v>0.17374666383370541</v>
      </c>
      <c r="T2683" s="26">
        <f ca="1">_xlfn.LOGNORM.INV(S2683,'Input Parameters'!$H$34,'Input Parameters'!$I$34)</f>
        <v>44.842947350602181</v>
      </c>
      <c r="U2683" s="10">
        <f t="shared" ca="1" si="391"/>
        <v>0.55303477563937031</v>
      </c>
      <c r="V2683" s="30">
        <f ca="1">_xlfn.BETA.INV(U2683,'Input Parameters'!$L$36,'Input Parameters'!$M$36,'Input Parameters'!$J$36,'Input Parameters'!$K$36)</f>
        <v>0.60646199797466682</v>
      </c>
      <c r="W2683" s="2">
        <f ca="1">N2683+(P2683-N2683)*(1-ERF((T2683-R2683)/(2*SQRT(L2683*'Input Parameters'!$E$38))))</f>
        <v>0.10003384579148793</v>
      </c>
      <c r="X2683">
        <f t="shared" ca="1" si="392"/>
        <v>1</v>
      </c>
      <c r="Y2683" s="7"/>
    </row>
    <row r="2684" spans="1:25" ht="15" customHeight="1" x14ac:dyDescent="0.25">
      <c r="A2684" s="139">
        <v>2677</v>
      </c>
      <c r="B2684" s="10">
        <f t="shared" ca="1" si="383"/>
        <v>0.46717232551748678</v>
      </c>
      <c r="C2684" s="60">
        <f ca="1">_xlfn.NORM.INV(B2684,'Input Parameters'!$E$15,'Input Parameters'!$F$15)</f>
        <v>266.50275200236871</v>
      </c>
      <c r="D2684" s="10">
        <f t="shared" ca="1" si="384"/>
        <v>0.62203993049244866</v>
      </c>
      <c r="E2684" s="62">
        <f ca="1">IF(_xlfn.NORM.INV(D2684,'Input Parameters'!$E$17,'Input Parameters'!$F$17)&lt;3500,3500,IF(_xlfn.NORM.INV(D2684,'Input Parameters'!$E$17,'Input Parameters'!$F$17)&gt;5500,5500,_xlfn.NORM.INV(D2684,'Input Parameters'!$E$17,'Input Parameters'!$F$17)))</f>
        <v>5017.5899522569343</v>
      </c>
      <c r="F2684" s="10">
        <f t="shared" ca="1" si="385"/>
        <v>0.25422395127528541</v>
      </c>
      <c r="G2684" s="64">
        <f ca="1">_xlfn.NORM.INV(F2684,'Input Parameters'!$E$20,'Input Parameters'!$F$20)</f>
        <v>278.21958217607698</v>
      </c>
      <c r="H2684" s="57">
        <f ca="1">EXP(E2684*(1/'Input Parameters'!$E$23-1/G2684))</f>
        <v>0.40432460945658866</v>
      </c>
      <c r="I2684" s="10">
        <f t="shared" ca="1" si="386"/>
        <v>0.20817754479568729</v>
      </c>
      <c r="J2684" s="30">
        <f ca="1">_xlfn.BETA.INV(I2684,'Input Parameters'!$L$26,'Input Parameters'!$M$26,'Input Parameters'!$J$26,'Input Parameters'!$K$26)</f>
        <v>0.52483638524674026</v>
      </c>
      <c r="K2684" s="168">
        <f ca="1">('Input Parameters'!$E$27/'Input Parameters'!$E$38)^$J2684</f>
        <v>2.3175401112404685E-2</v>
      </c>
      <c r="L2684" s="69">
        <f ca="1">$H2684*$C2684*'Input Parameters'!$E$25*K2684</f>
        <v>2.4972333908271809</v>
      </c>
      <c r="M2684" s="24">
        <f t="shared" ca="1" si="387"/>
        <v>0.95643157424604297</v>
      </c>
      <c r="N2684" s="15">
        <f ca="1">_xlfn.NORM.INV(M2684,'Input Parameters'!$E$29,'Input Parameters'!$F$29)</f>
        <v>0.10017106981386006</v>
      </c>
      <c r="O2684" s="8">
        <f t="shared" ca="1" si="388"/>
        <v>0.37134270260392888</v>
      </c>
      <c r="P2684" s="30">
        <f ca="1">_xlfn.LOGNORM.INV(O2684,'Input Parameters'!$H$30,'Input Parameters'!$I$30)</f>
        <v>2.2978140796278206</v>
      </c>
      <c r="Q2684" s="10">
        <f t="shared" ca="1" si="389"/>
        <v>0.41587384490054102</v>
      </c>
      <c r="R2684" s="30">
        <f>IF('Input Parameters'!$E$32=0,0,_xlfn.BETA.INV(Q2684,'Input Parameters'!$L$32,'Input Parameters'!$M$32,'Input Parameters'!$J$32,'Input Parameters'!$K$32))</f>
        <v>0</v>
      </c>
      <c r="S2684" s="10">
        <f t="shared" ca="1" si="390"/>
        <v>0.32878599769462691</v>
      </c>
      <c r="T2684" s="26">
        <f ca="1">_xlfn.LOGNORM.INV(S2684,'Input Parameters'!$H$34,'Input Parameters'!$I$34)</f>
        <v>47.700906628061091</v>
      </c>
      <c r="U2684" s="10">
        <f t="shared" ca="1" si="391"/>
        <v>0.86597686924092132</v>
      </c>
      <c r="V2684" s="30">
        <f ca="1">_xlfn.BETA.INV(U2684,'Input Parameters'!$L$36,'Input Parameters'!$M$36,'Input Parameters'!$J$36,'Input Parameters'!$K$36)</f>
        <v>0.77067110770830749</v>
      </c>
      <c r="W2684" s="2">
        <f ca="1">N2684+(P2684-N2684)*(1-ERF((T2684-R2684)/(2*SQRT(L2684*'Input Parameters'!$E$38))))</f>
        <v>0.17227032344928123</v>
      </c>
      <c r="X2684">
        <f t="shared" ca="1" si="392"/>
        <v>1</v>
      </c>
      <c r="Y2684" s="7"/>
    </row>
    <row r="2685" spans="1:25" ht="15" customHeight="1" x14ac:dyDescent="0.25">
      <c r="A2685" s="139">
        <v>2678</v>
      </c>
      <c r="B2685" s="10">
        <f t="shared" ca="1" si="383"/>
        <v>0.85101782058442688</v>
      </c>
      <c r="C2685" s="60">
        <f ca="1">_xlfn.NORM.INV(B2685,'Input Parameters'!$E$15,'Input Parameters'!$F$15)</f>
        <v>327.37220180941</v>
      </c>
      <c r="D2685" s="10">
        <f t="shared" ca="1" si="384"/>
        <v>0.43679114222095972</v>
      </c>
      <c r="E2685" s="62">
        <f ca="1">IF(_xlfn.NORM.INV(D2685,'Input Parameters'!$E$17,'Input Parameters'!$F$17)&lt;3500,3500,IF(_xlfn.NORM.INV(D2685,'Input Parameters'!$E$17,'Input Parameters'!$F$17)&gt;5500,5500,_xlfn.NORM.INV(D2685,'Input Parameters'!$E$17,'Input Parameters'!$F$17)))</f>
        <v>4688.6230663831366</v>
      </c>
      <c r="F2685" s="10">
        <f t="shared" ca="1" si="385"/>
        <v>0.34946372538768877</v>
      </c>
      <c r="G2685" s="64">
        <f ca="1">_xlfn.NORM.INV(F2685,'Input Parameters'!$E$20,'Input Parameters'!$F$20)</f>
        <v>280.05864970705636</v>
      </c>
      <c r="H2685" s="57">
        <f ca="1">EXP(E2685*(1/'Input Parameters'!$E$23-1/G2685))</f>
        <v>0.47926396578691571</v>
      </c>
      <c r="I2685" s="10">
        <f t="shared" ca="1" si="386"/>
        <v>0.94029851466673831</v>
      </c>
      <c r="J2685" s="30">
        <f ca="1">_xlfn.BETA.INV(I2685,'Input Parameters'!$L$26,'Input Parameters'!$M$26,'Input Parameters'!$J$26,'Input Parameters'!$K$26)</f>
        <v>0.86805137391293341</v>
      </c>
      <c r="K2685" s="168">
        <f ca="1">('Input Parameters'!$E$27/'Input Parameters'!$E$38)^$J2685</f>
        <v>1.9762520600765639E-3</v>
      </c>
      <c r="L2685" s="69">
        <f ca="1">$H2685*$C2685*'Input Parameters'!$E$25*K2685</f>
        <v>0.31006940230788893</v>
      </c>
      <c r="M2685" s="24">
        <f t="shared" ca="1" si="387"/>
        <v>0.10498873501791595</v>
      </c>
      <c r="N2685" s="15">
        <f ca="1">_xlfn.NORM.INV(M2685,'Input Parameters'!$E$29,'Input Parameters'!$F$29)</f>
        <v>9.9874637260769505E-2</v>
      </c>
      <c r="O2685" s="8">
        <f t="shared" ca="1" si="388"/>
        <v>0.77486782483402528</v>
      </c>
      <c r="P2685" s="30">
        <f ca="1">_xlfn.LOGNORM.INV(O2685,'Input Parameters'!$H$30,'Input Parameters'!$I$30)</f>
        <v>3.8331076191307423</v>
      </c>
      <c r="Q2685" s="10">
        <f t="shared" ca="1" si="389"/>
        <v>0.18805121387910673</v>
      </c>
      <c r="R2685" s="30">
        <f>IF('Input Parameters'!$E$32=0,0,_xlfn.BETA.INV(Q2685,'Input Parameters'!$L$32,'Input Parameters'!$M$32,'Input Parameters'!$J$32,'Input Parameters'!$K$32))</f>
        <v>0</v>
      </c>
      <c r="S2685" s="10">
        <f t="shared" ca="1" si="390"/>
        <v>0.54619839824015026</v>
      </c>
      <c r="T2685" s="26">
        <f ca="1">_xlfn.LOGNORM.INV(S2685,'Input Parameters'!$H$34,'Input Parameters'!$I$34)</f>
        <v>51.141476782669102</v>
      </c>
      <c r="U2685" s="10">
        <f t="shared" ca="1" si="391"/>
        <v>0.51005767842601979</v>
      </c>
      <c r="V2685" s="30">
        <f ca="1">_xlfn.BETA.INV(U2685,'Input Parameters'!$L$36,'Input Parameters'!$M$36,'Input Parameters'!$J$36,'Input Parameters'!$K$36)</f>
        <v>0.58973998384409199</v>
      </c>
      <c r="W2685" s="2">
        <f ca="1">N2685+(P2685-N2685)*(1-ERF((T2685-R2685)/(2*SQRT(L2685*'Input Parameters'!$E$38))))</f>
        <v>9.9874637572306649E-2</v>
      </c>
      <c r="X2685">
        <f t="shared" ca="1" si="392"/>
        <v>1</v>
      </c>
      <c r="Y2685" s="7"/>
    </row>
    <row r="2686" spans="1:25" ht="15" customHeight="1" x14ac:dyDescent="0.25">
      <c r="A2686" s="139">
        <v>2679</v>
      </c>
      <c r="B2686" s="10">
        <f t="shared" ca="1" si="383"/>
        <v>0.92778376214296199</v>
      </c>
      <c r="C2686" s="60">
        <f ca="1">_xlfn.NORM.INV(B2686,'Input Parameters'!$E$15,'Input Parameters'!$F$15)</f>
        <v>350.06155327048077</v>
      </c>
      <c r="D2686" s="10">
        <f t="shared" ca="1" si="384"/>
        <v>9.6842397257895563E-2</v>
      </c>
      <c r="E2686" s="62">
        <f ca="1">IF(_xlfn.NORM.INV(D2686,'Input Parameters'!$E$17,'Input Parameters'!$F$17)&lt;3500,3500,IF(_xlfn.NORM.INV(D2686,'Input Parameters'!$E$17,'Input Parameters'!$F$17)&gt;5500,5500,_xlfn.NORM.INV(D2686,'Input Parameters'!$E$17,'Input Parameters'!$F$17)))</f>
        <v>3890.1711761029101</v>
      </c>
      <c r="F2686" s="10">
        <f t="shared" ca="1" si="385"/>
        <v>0.37889437151990391</v>
      </c>
      <c r="G2686" s="64">
        <f ca="1">_xlfn.NORM.INV(F2686,'Input Parameters'!$E$20,'Input Parameters'!$F$20)</f>
        <v>280.58381476375558</v>
      </c>
      <c r="H2686" s="57">
        <f ca="1">EXP(E2686*(1/'Input Parameters'!$E$23-1/G2686))</f>
        <v>0.55752277544515461</v>
      </c>
      <c r="I2686" s="10">
        <f t="shared" ca="1" si="386"/>
        <v>0.27270326666247813</v>
      </c>
      <c r="J2686" s="30">
        <f ca="1">_xlfn.BETA.INV(I2686,'Input Parameters'!$L$26,'Input Parameters'!$M$26,'Input Parameters'!$J$26,'Input Parameters'!$K$26)</f>
        <v>0.56053695879227894</v>
      </c>
      <c r="K2686" s="168">
        <f ca="1">('Input Parameters'!$E$27/'Input Parameters'!$E$38)^$J2686</f>
        <v>1.7939596363220688E-2</v>
      </c>
      <c r="L2686" s="69">
        <f ca="1">$H2686*$C2686*'Input Parameters'!$E$25*K2686</f>
        <v>3.5012223835867848</v>
      </c>
      <c r="M2686" s="24">
        <f t="shared" ca="1" si="387"/>
        <v>0.91818878946354199</v>
      </c>
      <c r="N2686" s="15">
        <f ca="1">_xlfn.NORM.INV(M2686,'Input Parameters'!$E$29,'Input Parameters'!$F$29)</f>
        <v>0.10013929913015687</v>
      </c>
      <c r="O2686" s="8">
        <f t="shared" ca="1" si="388"/>
        <v>0.18160979835703739</v>
      </c>
      <c r="P2686" s="30">
        <f ca="1">_xlfn.LOGNORM.INV(O2686,'Input Parameters'!$H$30,'Input Parameters'!$I$30)</f>
        <v>1.7463529903793671</v>
      </c>
      <c r="Q2686" s="10">
        <f t="shared" ca="1" si="389"/>
        <v>0.62971388636751824</v>
      </c>
      <c r="R2686" s="30">
        <f>IF('Input Parameters'!$E$32=0,0,_xlfn.BETA.INV(Q2686,'Input Parameters'!$L$32,'Input Parameters'!$M$32,'Input Parameters'!$J$32,'Input Parameters'!$K$32))</f>
        <v>0</v>
      </c>
      <c r="S2686" s="10">
        <f t="shared" ca="1" si="390"/>
        <v>0.75940373028350594</v>
      </c>
      <c r="T2686" s="26">
        <f ca="1">_xlfn.LOGNORM.INV(S2686,'Input Parameters'!$H$34,'Input Parameters'!$I$34)</f>
        <v>55.028510853058158</v>
      </c>
      <c r="U2686" s="10">
        <f t="shared" ca="1" si="391"/>
        <v>1.2183258156233223E-2</v>
      </c>
      <c r="V2686" s="30">
        <f ca="1">_xlfn.BETA.INV(U2686,'Input Parameters'!$L$36,'Input Parameters'!$M$36,'Input Parameters'!$J$36,'Input Parameters'!$K$36)</f>
        <v>0.32608484785049552</v>
      </c>
      <c r="W2686" s="2">
        <f ca="1">N2686+(P2686-N2686)*(1-ERF((T2686-R2686)/(2*SQRT(L2686*'Input Parameters'!$E$38))))</f>
        <v>0.16198699402988193</v>
      </c>
      <c r="X2686">
        <f t="shared" ca="1" si="392"/>
        <v>1</v>
      </c>
      <c r="Y2686" s="7"/>
    </row>
    <row r="2687" spans="1:25" ht="15" customHeight="1" x14ac:dyDescent="0.25">
      <c r="A2687" s="139">
        <v>2680</v>
      </c>
      <c r="B2687" s="10">
        <f t="shared" ca="1" si="383"/>
        <v>0.22298422245336169</v>
      </c>
      <c r="C2687" s="60">
        <f ca="1">_xlfn.NORM.INV(B2687,'Input Parameters'!$E$15,'Input Parameters'!$F$15)</f>
        <v>229.66348453794853</v>
      </c>
      <c r="D2687" s="10">
        <f t="shared" ca="1" si="384"/>
        <v>0.30511863858410515</v>
      </c>
      <c r="E2687" s="62">
        <f ca="1">IF(_xlfn.NORM.INV(D2687,'Input Parameters'!$E$17,'Input Parameters'!$F$17)&lt;3500,3500,IF(_xlfn.NORM.INV(D2687,'Input Parameters'!$E$17,'Input Parameters'!$F$17)&gt;5500,5500,_xlfn.NORM.INV(D2687,'Input Parameters'!$E$17,'Input Parameters'!$F$17)))</f>
        <v>4443.1856479900744</v>
      </c>
      <c r="F2687" s="10">
        <f t="shared" ca="1" si="385"/>
        <v>0.86910080025766456</v>
      </c>
      <c r="G2687" s="64">
        <f ca="1">_xlfn.NORM.INV(F2687,'Input Parameters'!$E$20,'Input Parameters'!$F$20)</f>
        <v>290.16840922683468</v>
      </c>
      <c r="H2687" s="57">
        <f ca="1">EXP(E2687*(1/'Input Parameters'!$E$23-1/G2687))</f>
        <v>0.86567772583575331</v>
      </c>
      <c r="I2687" s="10">
        <f t="shared" ca="1" si="386"/>
        <v>0.3447281005062407</v>
      </c>
      <c r="J2687" s="30">
        <f ca="1">_xlfn.BETA.INV(I2687,'Input Parameters'!$L$26,'Input Parameters'!$M$26,'Input Parameters'!$J$26,'Input Parameters'!$K$26)</f>
        <v>0.5953911081851373</v>
      </c>
      <c r="K2687" s="168">
        <f ca="1">('Input Parameters'!$E$27/'Input Parameters'!$E$38)^$J2687</f>
        <v>1.3971236989780193E-2</v>
      </c>
      <c r="L2687" s="69">
        <f ca="1">$H2687*$C2687*'Input Parameters'!$E$25*K2687</f>
        <v>2.7776853767250813</v>
      </c>
      <c r="M2687" s="24">
        <f t="shared" ca="1" si="387"/>
        <v>0.44757778325092212</v>
      </c>
      <c r="N2687" s="15">
        <f ca="1">_xlfn.NORM.INV(M2687,'Input Parameters'!$E$29,'Input Parameters'!$F$29)</f>
        <v>9.9986821653627364E-2</v>
      </c>
      <c r="O2687" s="8">
        <f t="shared" ca="1" si="388"/>
        <v>7.4328509700457568E-3</v>
      </c>
      <c r="P2687" s="30">
        <f ca="1">_xlfn.LOGNORM.INV(O2687,'Input Parameters'!$H$30,'Input Parameters'!$I$30)</f>
        <v>0.84916121329355099</v>
      </c>
      <c r="Q2687" s="10">
        <f t="shared" ca="1" si="389"/>
        <v>0.82140065975248766</v>
      </c>
      <c r="R2687" s="30">
        <f>IF('Input Parameters'!$E$32=0,0,_xlfn.BETA.INV(Q2687,'Input Parameters'!$L$32,'Input Parameters'!$M$32,'Input Parameters'!$J$32,'Input Parameters'!$K$32))</f>
        <v>0</v>
      </c>
      <c r="S2687" s="10">
        <f t="shared" ca="1" si="390"/>
        <v>0.90576301845674068</v>
      </c>
      <c r="T2687" s="26">
        <f ca="1">_xlfn.LOGNORM.INV(S2687,'Input Parameters'!$H$34,'Input Parameters'!$I$34)</f>
        <v>59.376342082152846</v>
      </c>
      <c r="U2687" s="10">
        <f t="shared" ca="1" si="391"/>
        <v>0.17206935889731356</v>
      </c>
      <c r="V2687" s="30">
        <f ca="1">_xlfn.BETA.INV(U2687,'Input Parameters'!$L$36,'Input Parameters'!$M$36,'Input Parameters'!$J$36,'Input Parameters'!$K$36)</f>
        <v>0.45580727235768431</v>
      </c>
      <c r="W2687" s="2">
        <f ca="1">N2687+(P2687-N2687)*(1-ERF((T2687-R2687)/(2*SQRT(L2687*'Input Parameters'!$E$38))))</f>
        <v>0.10879957985101374</v>
      </c>
      <c r="X2687">
        <f t="shared" ca="1" si="392"/>
        <v>1</v>
      </c>
      <c r="Y2687" s="7"/>
    </row>
    <row r="2688" spans="1:25" ht="15" customHeight="1" x14ac:dyDescent="0.25">
      <c r="A2688" s="139">
        <v>2681</v>
      </c>
      <c r="B2688" s="10">
        <f t="shared" ca="1" si="383"/>
        <v>0.86230659472310234</v>
      </c>
      <c r="C2688" s="60">
        <f ca="1">_xlfn.NORM.INV(B2688,'Input Parameters'!$E$15,'Input Parameters'!$F$15)</f>
        <v>330.07821354945133</v>
      </c>
      <c r="D2688" s="10">
        <f t="shared" ca="1" si="384"/>
        <v>0.86833659160473564</v>
      </c>
      <c r="E2688" s="62">
        <f ca="1">IF(_xlfn.NORM.INV(D2688,'Input Parameters'!$E$17,'Input Parameters'!$F$17)&lt;3500,3500,IF(_xlfn.NORM.INV(D2688,'Input Parameters'!$E$17,'Input Parameters'!$F$17)&gt;5500,5500,_xlfn.NORM.INV(D2688,'Input Parameters'!$E$17,'Input Parameters'!$F$17)))</f>
        <v>5500</v>
      </c>
      <c r="F2688" s="10">
        <f t="shared" ca="1" si="385"/>
        <v>0.72779490077772224</v>
      </c>
      <c r="G2688" s="64">
        <f ca="1">_xlfn.NORM.INV(F2688,'Input Parameters'!$E$20,'Input Parameters'!$F$20)</f>
        <v>286.71125497847657</v>
      </c>
      <c r="H2688" s="57">
        <f ca="1">EXP(E2688*(1/'Input Parameters'!$E$23-1/G2688))</f>
        <v>0.66557524637624155</v>
      </c>
      <c r="I2688" s="10">
        <f t="shared" ca="1" si="386"/>
        <v>0.33741433506565666</v>
      </c>
      <c r="J2688" s="30">
        <f ca="1">_xlfn.BETA.INV(I2688,'Input Parameters'!$L$26,'Input Parameters'!$M$26,'Input Parameters'!$J$26,'Input Parameters'!$K$26)</f>
        <v>0.59202401077581657</v>
      </c>
      <c r="K2688" s="168">
        <f ca="1">('Input Parameters'!$E$27/'Input Parameters'!$E$38)^$J2688</f>
        <v>1.431278201480273E-2</v>
      </c>
      <c r="L2688" s="69">
        <f ca="1">$H2688*$C2688*'Input Parameters'!$E$25*K2688</f>
        <v>3.1444021077528368</v>
      </c>
      <c r="M2688" s="24">
        <f t="shared" ca="1" si="387"/>
        <v>0.80510018192432165</v>
      </c>
      <c r="N2688" s="15">
        <f ca="1">_xlfn.NORM.INV(M2688,'Input Parameters'!$E$29,'Input Parameters'!$F$29)</f>
        <v>0.10008599807821865</v>
      </c>
      <c r="O2688" s="8">
        <f t="shared" ca="1" si="388"/>
        <v>0.58308762328681241</v>
      </c>
      <c r="P2688" s="30">
        <f ca="1">_xlfn.LOGNORM.INV(O2688,'Input Parameters'!$H$30,'Input Parameters'!$I$30)</f>
        <v>2.9628314919578669</v>
      </c>
      <c r="Q2688" s="10">
        <f t="shared" ca="1" si="389"/>
        <v>0.34128270748808875</v>
      </c>
      <c r="R2688" s="30">
        <f>IF('Input Parameters'!$E$32=0,0,_xlfn.BETA.INV(Q2688,'Input Parameters'!$L$32,'Input Parameters'!$M$32,'Input Parameters'!$J$32,'Input Parameters'!$K$32))</f>
        <v>0</v>
      </c>
      <c r="S2688" s="10">
        <f t="shared" ca="1" si="390"/>
        <v>0.50162103123029678</v>
      </c>
      <c r="T2688" s="26">
        <f ca="1">_xlfn.LOGNORM.INV(S2688,'Input Parameters'!$H$34,'Input Parameters'!$I$34)</f>
        <v>50.433226338887252</v>
      </c>
      <c r="U2688" s="10">
        <f t="shared" ca="1" si="391"/>
        <v>0.6285603326057041</v>
      </c>
      <c r="V2688" s="30">
        <f ca="1">_xlfn.BETA.INV(U2688,'Input Parameters'!$L$36,'Input Parameters'!$M$36,'Input Parameters'!$J$36,'Input Parameters'!$K$36)</f>
        <v>0.63740489202352191</v>
      </c>
      <c r="W2688" s="2">
        <f ca="1">N2688+(P2688-N2688)*(1-ERF((T2688-R2688)/(2*SQRT(L2688*'Input Parameters'!$E$38))))</f>
        <v>0.22694959631711337</v>
      </c>
      <c r="X2688">
        <f t="shared" ca="1" si="392"/>
        <v>1</v>
      </c>
      <c r="Y2688" s="7"/>
    </row>
    <row r="2689" spans="1:25" ht="15" customHeight="1" x14ac:dyDescent="0.25">
      <c r="A2689" s="139">
        <v>2682</v>
      </c>
      <c r="B2689" s="10">
        <f t="shared" ca="1" si="383"/>
        <v>0.62171977651567478</v>
      </c>
      <c r="C2689" s="60">
        <f ca="1">_xlfn.NORM.INV(B2689,'Input Parameters'!$E$15,'Input Parameters'!$F$15)</f>
        <v>287.76720270134155</v>
      </c>
      <c r="D2689" s="10">
        <f t="shared" ca="1" si="384"/>
        <v>0.88663655985933221</v>
      </c>
      <c r="E2689" s="62">
        <f ca="1">IF(_xlfn.NORM.INV(D2689,'Input Parameters'!$E$17,'Input Parameters'!$F$17)&lt;3500,3500,IF(_xlfn.NORM.INV(D2689,'Input Parameters'!$E$17,'Input Parameters'!$F$17)&gt;5500,5500,_xlfn.NORM.INV(D2689,'Input Parameters'!$E$17,'Input Parameters'!$F$17)))</f>
        <v>5500</v>
      </c>
      <c r="F2689" s="10">
        <f t="shared" ca="1" si="385"/>
        <v>0.28492780301567588</v>
      </c>
      <c r="G2689" s="64">
        <f ca="1">_xlfn.NORM.INV(F2689,'Input Parameters'!$E$20,'Input Parameters'!$F$20)</f>
        <v>278.84263007668244</v>
      </c>
      <c r="H2689" s="57">
        <f ca="1">EXP(E2689*(1/'Input Parameters'!$E$23-1/G2689))</f>
        <v>0.3873494578838248</v>
      </c>
      <c r="I2689" s="10">
        <f t="shared" ca="1" si="386"/>
        <v>0.49153311046744319</v>
      </c>
      <c r="J2689" s="30">
        <f ca="1">_xlfn.BETA.INV(I2689,'Input Parameters'!$L$26,'Input Parameters'!$M$26,'Input Parameters'!$J$26,'Input Parameters'!$K$26)</f>
        <v>0.65797856443522074</v>
      </c>
      <c r="K2689" s="168">
        <f ca="1">('Input Parameters'!$E$27/'Input Parameters'!$E$38)^$J2689</f>
        <v>8.9178902981398283E-3</v>
      </c>
      <c r="L2689" s="69">
        <f ca="1">$H2689*$C2689*'Input Parameters'!$E$25*K2689</f>
        <v>0.99404575105190773</v>
      </c>
      <c r="M2689" s="24">
        <f t="shared" ca="1" si="387"/>
        <v>7.7723995614320973E-2</v>
      </c>
      <c r="N2689" s="15">
        <f ca="1">_xlfn.NORM.INV(M2689,'Input Parameters'!$E$29,'Input Parameters'!$F$29)</f>
        <v>9.985794512657209E-2</v>
      </c>
      <c r="O2689" s="8">
        <f t="shared" ca="1" si="388"/>
        <v>0.70168624769066656</v>
      </c>
      <c r="P2689" s="30">
        <f ca="1">_xlfn.LOGNORM.INV(O2689,'Input Parameters'!$H$30,'Input Parameters'!$I$30)</f>
        <v>3.4454382119600568</v>
      </c>
      <c r="Q2689" s="10">
        <f t="shared" ca="1" si="389"/>
        <v>0.89880334089928393</v>
      </c>
      <c r="R2689" s="30">
        <f>IF('Input Parameters'!$E$32=0,0,_xlfn.BETA.INV(Q2689,'Input Parameters'!$L$32,'Input Parameters'!$M$32,'Input Parameters'!$J$32,'Input Parameters'!$K$32))</f>
        <v>0</v>
      </c>
      <c r="S2689" s="10">
        <f t="shared" ca="1" si="390"/>
        <v>0.89063450608935379</v>
      </c>
      <c r="T2689" s="26">
        <f ca="1">_xlfn.LOGNORM.INV(S2689,'Input Parameters'!$H$34,'Input Parameters'!$I$34)</f>
        <v>58.749781847036658</v>
      </c>
      <c r="U2689" s="10">
        <f t="shared" ca="1" si="391"/>
        <v>0.89589309477250578</v>
      </c>
      <c r="V2689" s="30">
        <f ca="1">_xlfn.BETA.INV(U2689,'Input Parameters'!$L$36,'Input Parameters'!$M$36,'Input Parameters'!$J$36,'Input Parameters'!$K$36)</f>
        <v>0.79792877851394972</v>
      </c>
      <c r="W2689" s="2">
        <f ca="1">N2689+(P2689-N2689)*(1-ERF((T2689-R2689)/(2*SQRT(L2689*'Input Parameters'!$E$38))))</f>
        <v>9.9961355285499973E-2</v>
      </c>
      <c r="X2689">
        <f t="shared" ca="1" si="392"/>
        <v>1</v>
      </c>
      <c r="Y2689" s="7"/>
    </row>
    <row r="2690" spans="1:25" ht="15" customHeight="1" x14ac:dyDescent="0.25">
      <c r="A2690" s="139">
        <v>2683</v>
      </c>
      <c r="B2690" s="10">
        <f t="shared" ca="1" si="383"/>
        <v>0.23059254567815646</v>
      </c>
      <c r="C2690" s="60">
        <f ca="1">_xlfn.NORM.INV(B2690,'Input Parameters'!$E$15,'Input Parameters'!$F$15)</f>
        <v>231.03222580494281</v>
      </c>
      <c r="D2690" s="10">
        <f t="shared" ca="1" si="384"/>
        <v>0.41641491477624548</v>
      </c>
      <c r="E2690" s="62">
        <f ca="1">IF(_xlfn.NORM.INV(D2690,'Input Parameters'!$E$17,'Input Parameters'!$F$17)&lt;3500,3500,IF(_xlfn.NORM.INV(D2690,'Input Parameters'!$E$17,'Input Parameters'!$F$17)&gt;5500,5500,_xlfn.NORM.INV(D2690,'Input Parameters'!$E$17,'Input Parameters'!$F$17)))</f>
        <v>4652.2484703699783</v>
      </c>
      <c r="F2690" s="10">
        <f t="shared" ca="1" si="385"/>
        <v>0.9348933488290645</v>
      </c>
      <c r="G2690" s="64">
        <f ca="1">_xlfn.NORM.INV(F2690,'Input Parameters'!$E$20,'Input Parameters'!$F$20)</f>
        <v>292.7888506159552</v>
      </c>
      <c r="H2690" s="57">
        <f ca="1">EXP(E2690*(1/'Input Parameters'!$E$23-1/G2690))</f>
        <v>0.99249242634152501</v>
      </c>
      <c r="I2690" s="10">
        <f t="shared" ca="1" si="386"/>
        <v>0.99310559579918845</v>
      </c>
      <c r="J2690" s="30">
        <f ca="1">_xlfn.BETA.INV(I2690,'Input Parameters'!$L$26,'Input Parameters'!$M$26,'Input Parameters'!$J$26,'Input Parameters'!$K$26)</f>
        <v>0.9385700658617564</v>
      </c>
      <c r="K2690" s="168">
        <f ca="1">('Input Parameters'!$E$27/'Input Parameters'!$E$38)^$J2690</f>
        <v>1.1916869392901951E-3</v>
      </c>
      <c r="L2690" s="69">
        <f ca="1">$H2690*$C2690*'Input Parameters'!$E$25*K2690</f>
        <v>0.27325111523638612</v>
      </c>
      <c r="M2690" s="24">
        <f t="shared" ca="1" si="387"/>
        <v>0.95310750178965653</v>
      </c>
      <c r="N2690" s="15">
        <f ca="1">_xlfn.NORM.INV(M2690,'Input Parameters'!$E$29,'Input Parameters'!$F$29)</f>
        <v>0.10016757611003091</v>
      </c>
      <c r="O2690" s="8">
        <f t="shared" ca="1" si="388"/>
        <v>9.9890870411470933E-2</v>
      </c>
      <c r="P2690" s="30">
        <f ca="1">_xlfn.LOGNORM.INV(O2690,'Input Parameters'!$H$30,'Input Parameters'!$I$30)</f>
        <v>1.464284015692717</v>
      </c>
      <c r="Q2690" s="10">
        <f t="shared" ca="1" si="389"/>
        <v>0.36036894724819779</v>
      </c>
      <c r="R2690" s="30">
        <f>IF('Input Parameters'!$E$32=0,0,_xlfn.BETA.INV(Q2690,'Input Parameters'!$L$32,'Input Parameters'!$M$32,'Input Parameters'!$J$32,'Input Parameters'!$K$32))</f>
        <v>0</v>
      </c>
      <c r="S2690" s="10">
        <f t="shared" ca="1" si="390"/>
        <v>0.13925229330883215</v>
      </c>
      <c r="T2690" s="26">
        <f ca="1">_xlfn.LOGNORM.INV(S2690,'Input Parameters'!$H$34,'Input Parameters'!$I$34)</f>
        <v>44.044847449004429</v>
      </c>
      <c r="U2690" s="10">
        <f t="shared" ca="1" si="391"/>
        <v>0.21256724707094388</v>
      </c>
      <c r="V2690" s="30">
        <f ca="1">_xlfn.BETA.INV(U2690,'Input Parameters'!$L$36,'Input Parameters'!$M$36,'Input Parameters'!$J$36,'Input Parameters'!$K$36)</f>
        <v>0.47428009649750696</v>
      </c>
      <c r="W2690" s="2">
        <f ca="1">N2690+(P2690-N2690)*(1-ERF((T2690-R2690)/(2*SQRT(L2690*'Input Parameters'!$E$38))))</f>
        <v>0.10016757959361085</v>
      </c>
      <c r="X2690">
        <f t="shared" ca="1" si="392"/>
        <v>1</v>
      </c>
      <c r="Y2690" s="7"/>
    </row>
    <row r="2691" spans="1:25" ht="15" customHeight="1" x14ac:dyDescent="0.25">
      <c r="A2691" s="139">
        <v>2684</v>
      </c>
      <c r="B2691" s="10">
        <f t="shared" ca="1" si="383"/>
        <v>0.90370684652714584</v>
      </c>
      <c r="C2691" s="60">
        <f ca="1">_xlfn.NORM.INV(B2691,'Input Parameters'!$E$15,'Input Parameters'!$F$15)</f>
        <v>341.57941966854128</v>
      </c>
      <c r="D2691" s="10">
        <f t="shared" ca="1" si="384"/>
        <v>0.97847873539726227</v>
      </c>
      <c r="E2691" s="62">
        <f ca="1">IF(_xlfn.NORM.INV(D2691,'Input Parameters'!$E$17,'Input Parameters'!$F$17)&lt;3500,3500,IF(_xlfn.NORM.INV(D2691,'Input Parameters'!$E$17,'Input Parameters'!$F$17)&gt;5500,5500,_xlfn.NORM.INV(D2691,'Input Parameters'!$E$17,'Input Parameters'!$F$17)))</f>
        <v>5500</v>
      </c>
      <c r="F2691" s="10">
        <f t="shared" ca="1" si="385"/>
        <v>0.3793148613683246</v>
      </c>
      <c r="G2691" s="64">
        <f ca="1">_xlfn.NORM.INV(F2691,'Input Parameters'!$E$20,'Input Parameters'!$F$20)</f>
        <v>280.59121929266701</v>
      </c>
      <c r="H2691" s="57">
        <f ca="1">EXP(E2691*(1/'Input Parameters'!$E$23-1/G2691))</f>
        <v>0.43801176631360023</v>
      </c>
      <c r="I2691" s="10">
        <f t="shared" ca="1" si="386"/>
        <v>0.52148794001826226</v>
      </c>
      <c r="J2691" s="30">
        <f ca="1">_xlfn.BETA.INV(I2691,'Input Parameters'!$L$26,'Input Parameters'!$M$26,'Input Parameters'!$J$26,'Input Parameters'!$K$26)</f>
        <v>0.67002999121921492</v>
      </c>
      <c r="K2691" s="168">
        <f ca="1">('Input Parameters'!$E$27/'Input Parameters'!$E$38)^$J2691</f>
        <v>8.1793626696555453E-3</v>
      </c>
      <c r="L2691" s="69">
        <f ca="1">$H2691*$C2691*'Input Parameters'!$E$25*K2691</f>
        <v>1.2237619297608071</v>
      </c>
      <c r="M2691" s="24">
        <f t="shared" ca="1" si="387"/>
        <v>7.5596142460942595E-2</v>
      </c>
      <c r="N2691" s="15">
        <f ca="1">_xlfn.NORM.INV(M2691,'Input Parameters'!$E$29,'Input Parameters'!$F$29)</f>
        <v>9.9856466719865228E-2</v>
      </c>
      <c r="O2691" s="8">
        <f t="shared" ca="1" si="388"/>
        <v>1.6593868894246855E-3</v>
      </c>
      <c r="P2691" s="30">
        <f ca="1">_xlfn.LOGNORM.INV(O2691,'Input Parameters'!$H$30,'Input Parameters'!$I$30)</f>
        <v>0.67023115795284227</v>
      </c>
      <c r="Q2691" s="10">
        <f t="shared" ca="1" si="389"/>
        <v>0.83449072259629464</v>
      </c>
      <c r="R2691" s="30">
        <f>IF('Input Parameters'!$E$32=0,0,_xlfn.BETA.INV(Q2691,'Input Parameters'!$L$32,'Input Parameters'!$M$32,'Input Parameters'!$J$32,'Input Parameters'!$K$32))</f>
        <v>0</v>
      </c>
      <c r="S2691" s="10">
        <f t="shared" ca="1" si="390"/>
        <v>0.3352862686516116</v>
      </c>
      <c r="T2691" s="26">
        <f ca="1">_xlfn.LOGNORM.INV(S2691,'Input Parameters'!$H$34,'Input Parameters'!$I$34)</f>
        <v>47.807375303862997</v>
      </c>
      <c r="U2691" s="10">
        <f t="shared" ca="1" si="391"/>
        <v>0.43400118549082034</v>
      </c>
      <c r="V2691" s="30">
        <f ca="1">_xlfn.BETA.INV(U2691,'Input Parameters'!$L$36,'Input Parameters'!$M$36,'Input Parameters'!$J$36,'Input Parameters'!$K$36)</f>
        <v>0.56097901539304995</v>
      </c>
      <c r="W2691" s="2">
        <f ca="1">N2691+(P2691-N2691)*(1-ERF((T2691-R2691)/(2*SQRT(L2691*'Input Parameters'!$E$38))))</f>
        <v>0.10113653954979847</v>
      </c>
      <c r="X2691">
        <f t="shared" ca="1" si="392"/>
        <v>1</v>
      </c>
      <c r="Y2691" s="7"/>
    </row>
    <row r="2692" spans="1:25" ht="15" customHeight="1" x14ac:dyDescent="0.25">
      <c r="A2692" s="139">
        <v>2685</v>
      </c>
      <c r="B2692" s="10">
        <f t="shared" ca="1" si="383"/>
        <v>8.4765005475506694E-4</v>
      </c>
      <c r="C2692" s="60">
        <f ca="1">_xlfn.NORM.INV(B2692,'Input Parameters'!$E$15,'Input Parameters'!$F$15)</f>
        <v>100.85441928819654</v>
      </c>
      <c r="D2692" s="10">
        <f t="shared" ca="1" si="384"/>
        <v>0.90925370372507519</v>
      </c>
      <c r="E2692" s="62">
        <f ca="1">IF(_xlfn.NORM.INV(D2692,'Input Parameters'!$E$17,'Input Parameters'!$F$17)&lt;3500,3500,IF(_xlfn.NORM.INV(D2692,'Input Parameters'!$E$17,'Input Parameters'!$F$17)&gt;5500,5500,_xlfn.NORM.INV(D2692,'Input Parameters'!$E$17,'Input Parameters'!$F$17)))</f>
        <v>5500</v>
      </c>
      <c r="F2692" s="10">
        <f t="shared" ca="1" si="385"/>
        <v>0.66080199958098396</v>
      </c>
      <c r="G2692" s="64">
        <f ca="1">_xlfn.NORM.INV(F2692,'Input Parameters'!$E$20,'Input Parameters'!$F$20)</f>
        <v>285.42817457458665</v>
      </c>
      <c r="H2692" s="57">
        <f ca="1">EXP(E2692*(1/'Input Parameters'!$E$23-1/G2692))</f>
        <v>0.61058554346938121</v>
      </c>
      <c r="I2692" s="10">
        <f t="shared" ca="1" si="386"/>
        <v>0.82539306560849235</v>
      </c>
      <c r="J2692" s="30">
        <f ca="1">_xlfn.BETA.INV(I2692,'Input Parameters'!$L$26,'Input Parameters'!$M$26,'Input Parameters'!$J$26,'Input Parameters'!$K$26)</f>
        <v>0.7976945476109164</v>
      </c>
      <c r="K2692" s="168">
        <f ca="1">('Input Parameters'!$E$27/'Input Parameters'!$E$38)^$J2692</f>
        <v>3.2735444857338513E-3</v>
      </c>
      <c r="L2692" s="69">
        <f ca="1">$H2692*$C2692*'Input Parameters'!$E$25*K2692</f>
        <v>0.20158568916753117</v>
      </c>
      <c r="M2692" s="24">
        <f t="shared" ca="1" si="387"/>
        <v>8.3638097385696497E-4</v>
      </c>
      <c r="N2692" s="15">
        <f ca="1">_xlfn.NORM.INV(M2692,'Input Parameters'!$E$29,'Input Parameters'!$F$29)</f>
        <v>9.9685708812890156E-2</v>
      </c>
      <c r="O2692" s="8">
        <f t="shared" ca="1" si="388"/>
        <v>3.2439883278401083E-2</v>
      </c>
      <c r="P2692" s="30">
        <f ca="1">_xlfn.LOGNORM.INV(O2692,'Input Parameters'!$H$30,'Input Parameters'!$I$30)</f>
        <v>1.1218568562367075</v>
      </c>
      <c r="Q2692" s="10">
        <f t="shared" ca="1" si="389"/>
        <v>0.61281613278760461</v>
      </c>
      <c r="R2692" s="30">
        <f>IF('Input Parameters'!$E$32=0,0,_xlfn.BETA.INV(Q2692,'Input Parameters'!$L$32,'Input Parameters'!$M$32,'Input Parameters'!$J$32,'Input Parameters'!$K$32))</f>
        <v>0</v>
      </c>
      <c r="S2692" s="10">
        <f t="shared" ca="1" si="390"/>
        <v>0.12580890842110937</v>
      </c>
      <c r="T2692" s="26">
        <f ca="1">_xlfn.LOGNORM.INV(S2692,'Input Parameters'!$H$34,'Input Parameters'!$I$34)</f>
        <v>43.702082965701017</v>
      </c>
      <c r="U2692" s="10">
        <f t="shared" ca="1" si="391"/>
        <v>0.80101725908032273</v>
      </c>
      <c r="V2692" s="30">
        <f ca="1">_xlfn.BETA.INV(U2692,'Input Parameters'!$L$36,'Input Parameters'!$M$36,'Input Parameters'!$J$36,'Input Parameters'!$K$36)</f>
        <v>0.72431457528888599</v>
      </c>
      <c r="W2692" s="2">
        <f ca="1">N2692+(P2692-N2692)*(1-ERF((T2692-R2692)/(2*SQRT(L2692*'Input Parameters'!$E$38))))</f>
        <v>9.9685708818894242E-2</v>
      </c>
      <c r="X2692">
        <f t="shared" ca="1" si="392"/>
        <v>1</v>
      </c>
      <c r="Y2692" s="7"/>
    </row>
    <row r="2693" spans="1:25" ht="15" customHeight="1" x14ac:dyDescent="0.25">
      <c r="A2693" s="139">
        <v>2686</v>
      </c>
      <c r="B2693" s="10">
        <f t="shared" ref="B2693:B2756" ca="1" si="393">RAND()</f>
        <v>0.92284832180176524</v>
      </c>
      <c r="C2693" s="60">
        <f ca="1">_xlfn.NORM.INV(B2693,'Input Parameters'!$E$15,'Input Parameters'!$F$15)</f>
        <v>348.16546090269367</v>
      </c>
      <c r="D2693" s="10">
        <f t="shared" ref="D2693:D2756" ca="1" si="394">RAND()</f>
        <v>0.3611767689131512</v>
      </c>
      <c r="E2693" s="62">
        <f ca="1">IF(_xlfn.NORM.INV(D2693,'Input Parameters'!$E$17,'Input Parameters'!$F$17)&lt;3500,3500,IF(_xlfn.NORM.INV(D2693,'Input Parameters'!$E$17,'Input Parameters'!$F$17)&gt;5500,5500,_xlfn.NORM.INV(D2693,'Input Parameters'!$E$17,'Input Parameters'!$F$17)))</f>
        <v>4551.2794238616461</v>
      </c>
      <c r="F2693" s="10">
        <f t="shared" ref="F2693:F2756" ca="1" si="395">RAND()</f>
        <v>0.69433377980737021</v>
      </c>
      <c r="G2693" s="64">
        <f ca="1">_xlfn.NORM.INV(F2693,'Input Parameters'!$E$20,'Input Parameters'!$F$20)</f>
        <v>286.05475512266588</v>
      </c>
      <c r="H2693" s="57">
        <f ca="1">EXP(E2693*(1/'Input Parameters'!$E$23-1/G2693))</f>
        <v>0.68845064173842052</v>
      </c>
      <c r="I2693" s="10">
        <f t="shared" ref="I2693:I2756" ca="1" si="396">RAND()</f>
        <v>8.1515413265398351E-2</v>
      </c>
      <c r="J2693" s="30">
        <f ca="1">_xlfn.BETA.INV(I2693,'Input Parameters'!$L$26,'Input Parameters'!$M$26,'Input Parameters'!$J$26,'Input Parameters'!$K$26)</f>
        <v>0.42553001016336478</v>
      </c>
      <c r="K2693" s="168">
        <f ca="1">('Input Parameters'!$E$27/'Input Parameters'!$E$38)^$J2693</f>
        <v>4.724838185675051E-2</v>
      </c>
      <c r="L2693" s="69">
        <f ca="1">$H2693*$C2693*'Input Parameters'!$E$25*K2693</f>
        <v>11.325188367841825</v>
      </c>
      <c r="M2693" s="24">
        <f t="shared" ref="M2693:M2756" ca="1" si="397">RAND()</f>
        <v>0.40940597275218826</v>
      </c>
      <c r="N2693" s="15">
        <f ca="1">_xlfn.NORM.INV(M2693,'Input Parameters'!$E$29,'Input Parameters'!$F$29)</f>
        <v>9.997709267003406E-2</v>
      </c>
      <c r="O2693" s="8">
        <f t="shared" ref="O2693:O2756" ca="1" si="398">RAND()</f>
        <v>0.52851286506314665</v>
      </c>
      <c r="P2693" s="30">
        <f ca="1">_xlfn.LOGNORM.INV(O2693,'Input Parameters'!$H$30,'Input Parameters'!$I$30)</f>
        <v>2.7754999778562164</v>
      </c>
      <c r="Q2693" s="10">
        <f t="shared" ref="Q2693:Q2756" ca="1" si="399">RAND()</f>
        <v>0.74477394976733879</v>
      </c>
      <c r="R2693" s="30">
        <f>IF('Input Parameters'!$E$32=0,0,_xlfn.BETA.INV(Q2693,'Input Parameters'!$L$32,'Input Parameters'!$M$32,'Input Parameters'!$J$32,'Input Parameters'!$K$32))</f>
        <v>0</v>
      </c>
      <c r="S2693" s="10">
        <f t="shared" ref="S2693:S2756" ca="1" si="400">RAND()</f>
        <v>0.78049394453305621</v>
      </c>
      <c r="T2693" s="26">
        <f ca="1">_xlfn.LOGNORM.INV(S2693,'Input Parameters'!$H$34,'Input Parameters'!$I$34)</f>
        <v>55.506624577617352</v>
      </c>
      <c r="U2693" s="10">
        <f t="shared" ref="U2693:U2756" ca="1" si="401">RAND()</f>
        <v>0.18005593777955875</v>
      </c>
      <c r="V2693" s="30">
        <f ca="1">_xlfn.BETA.INV(U2693,'Input Parameters'!$L$36,'Input Parameters'!$M$36,'Input Parameters'!$J$36,'Input Parameters'!$K$36)</f>
        <v>0.4595859185298059</v>
      </c>
      <c r="W2693" s="2">
        <f ca="1">N2693+(P2693-N2693)*(1-ERF((T2693-R2693)/(2*SQRT(L2693*'Input Parameters'!$E$38))))</f>
        <v>0.75145786261735181</v>
      </c>
      <c r="X2693">
        <f t="shared" ca="1" si="392"/>
        <v>0</v>
      </c>
      <c r="Y2693" s="7"/>
    </row>
    <row r="2694" spans="1:25" ht="15" customHeight="1" x14ac:dyDescent="0.25">
      <c r="A2694" s="139">
        <v>2687</v>
      </c>
      <c r="B2694" s="10">
        <f t="shared" ca="1" si="393"/>
        <v>0.7299078575951683</v>
      </c>
      <c r="C2694" s="60">
        <f ca="1">_xlfn.NORM.INV(B2694,'Input Parameters'!$E$15,'Input Parameters'!$F$15)</f>
        <v>304.1625430307858</v>
      </c>
      <c r="D2694" s="10">
        <f t="shared" ca="1" si="394"/>
        <v>9.7107540651503288E-2</v>
      </c>
      <c r="E2694" s="62">
        <f ca="1">IF(_xlfn.NORM.INV(D2694,'Input Parameters'!$E$17,'Input Parameters'!$F$17)&lt;3500,3500,IF(_xlfn.NORM.INV(D2694,'Input Parameters'!$E$17,'Input Parameters'!$F$17)&gt;5500,5500,_xlfn.NORM.INV(D2694,'Input Parameters'!$E$17,'Input Parameters'!$F$17)))</f>
        <v>3891.2527932606768</v>
      </c>
      <c r="F2694" s="10">
        <f t="shared" ca="1" si="395"/>
        <v>0.15216802853861522</v>
      </c>
      <c r="G2694" s="64">
        <f ca="1">_xlfn.NORM.INV(F2694,'Input Parameters'!$E$20,'Input Parameters'!$F$20)</f>
        <v>275.76789888468488</v>
      </c>
      <c r="H2694" s="57">
        <f ca="1">EXP(E2694*(1/'Input Parameters'!$E$23-1/G2694))</f>
        <v>0.43753104951711258</v>
      </c>
      <c r="I2694" s="10">
        <f t="shared" ca="1" si="396"/>
        <v>0.97099148138208446</v>
      </c>
      <c r="J2694" s="30">
        <f ca="1">_xlfn.BETA.INV(I2694,'Input Parameters'!$L$26,'Input Parameters'!$M$26,'Input Parameters'!$J$26,'Input Parameters'!$K$26)</f>
        <v>0.89875860593094559</v>
      </c>
      <c r="K2694" s="168">
        <f ca="1">('Input Parameters'!$E$27/'Input Parameters'!$E$38)^$J2694</f>
        <v>1.5855612525317853E-3</v>
      </c>
      <c r="L2694" s="69">
        <f ca="1">$H2694*$C2694*'Input Parameters'!$E$25*K2694</f>
        <v>0.21100737413091081</v>
      </c>
      <c r="M2694" s="24">
        <f t="shared" ca="1" si="397"/>
        <v>0.91421025450796634</v>
      </c>
      <c r="N2694" s="15">
        <f ca="1">_xlfn.NORM.INV(M2694,'Input Parameters'!$E$29,'Input Parameters'!$F$29)</f>
        <v>0.10013671461797417</v>
      </c>
      <c r="O2694" s="8">
        <f t="shared" ca="1" si="398"/>
        <v>0.26701159824051135</v>
      </c>
      <c r="P2694" s="30">
        <f ca="1">_xlfn.LOGNORM.INV(O2694,'Input Parameters'!$H$30,'Input Parameters'!$I$30)</f>
        <v>2.0002619048959653</v>
      </c>
      <c r="Q2694" s="10">
        <f t="shared" ca="1" si="399"/>
        <v>0.51394213368466402</v>
      </c>
      <c r="R2694" s="30">
        <f>IF('Input Parameters'!$E$32=0,0,_xlfn.BETA.INV(Q2694,'Input Parameters'!$L$32,'Input Parameters'!$M$32,'Input Parameters'!$J$32,'Input Parameters'!$K$32))</f>
        <v>0</v>
      </c>
      <c r="S2694" s="10">
        <f t="shared" ca="1" si="400"/>
        <v>0.25959840126663003</v>
      </c>
      <c r="T2694" s="26">
        <f ca="1">_xlfn.LOGNORM.INV(S2694,'Input Parameters'!$H$34,'Input Parameters'!$I$34)</f>
        <v>46.520048154079966</v>
      </c>
      <c r="U2694" s="10">
        <f t="shared" ca="1" si="401"/>
        <v>6.1116149562567612E-2</v>
      </c>
      <c r="V2694" s="30">
        <f ca="1">_xlfn.BETA.INV(U2694,'Input Parameters'!$L$36,'Input Parameters'!$M$36,'Input Parameters'!$J$36,'Input Parameters'!$K$36)</f>
        <v>0.38894621563521059</v>
      </c>
      <c r="W2694" s="2">
        <f ca="1">N2694+(P2694-N2694)*(1-ERF((T2694-R2694)/(2*SQRT(L2694*'Input Parameters'!$E$38))))</f>
        <v>0.1001367146194956</v>
      </c>
      <c r="X2694">
        <f t="shared" ca="1" si="392"/>
        <v>1</v>
      </c>
      <c r="Y2694" s="7"/>
    </row>
    <row r="2695" spans="1:25" ht="15" customHeight="1" x14ac:dyDescent="0.25">
      <c r="A2695" s="139">
        <v>2688</v>
      </c>
      <c r="B2695" s="10">
        <f t="shared" ca="1" si="393"/>
        <v>0.99148769427694172</v>
      </c>
      <c r="C2695" s="60">
        <f ca="1">_xlfn.NORM.INV(B2695,'Input Parameters'!$E$15,'Input Parameters'!$F$15)</f>
        <v>400.2822740462347</v>
      </c>
      <c r="D2695" s="10">
        <f t="shared" ca="1" si="394"/>
        <v>0.10301122125430251</v>
      </c>
      <c r="E2695" s="62">
        <f ca="1">IF(_xlfn.NORM.INV(D2695,'Input Parameters'!$E$17,'Input Parameters'!$F$17)&lt;3500,3500,IF(_xlfn.NORM.INV(D2695,'Input Parameters'!$E$17,'Input Parameters'!$F$17)&gt;5500,5500,_xlfn.NORM.INV(D2695,'Input Parameters'!$E$17,'Input Parameters'!$F$17)))</f>
        <v>3914.7950075992367</v>
      </c>
      <c r="F2695" s="10">
        <f t="shared" ca="1" si="395"/>
        <v>0.20624275374176604</v>
      </c>
      <c r="G2695" s="64">
        <f ca="1">_xlfn.NORM.INV(F2695,'Input Parameters'!$E$20,'Input Parameters'!$F$20)</f>
        <v>277.1591656181223</v>
      </c>
      <c r="H2695" s="57">
        <f ca="1">EXP(E2695*(1/'Input Parameters'!$E$23-1/G2695))</f>
        <v>0.46750347231380651</v>
      </c>
      <c r="I2695" s="10">
        <f t="shared" ca="1" si="396"/>
        <v>0.95706211827273979</v>
      </c>
      <c r="J2695" s="30">
        <f ca="1">_xlfn.BETA.INV(I2695,'Input Parameters'!$L$26,'Input Parameters'!$M$26,'Input Parameters'!$J$26,'Input Parameters'!$K$26)</f>
        <v>0.88327091256559187</v>
      </c>
      <c r="K2695" s="168">
        <f ca="1">('Input Parameters'!$E$27/'Input Parameters'!$E$38)^$J2695</f>
        <v>1.771863893397905E-3</v>
      </c>
      <c r="L2695" s="69">
        <f ca="1">$H2695*$C2695*'Input Parameters'!$E$25*K2695</f>
        <v>0.33157483147066413</v>
      </c>
      <c r="M2695" s="24">
        <f t="shared" ca="1" si="397"/>
        <v>0.80668811238034155</v>
      </c>
      <c r="N2695" s="15">
        <f ca="1">_xlfn.NORM.INV(M2695,'Input Parameters'!$E$29,'Input Parameters'!$F$29)</f>
        <v>0.10008657563787393</v>
      </c>
      <c r="O2695" s="8">
        <f t="shared" ca="1" si="398"/>
        <v>0.68196430260688323</v>
      </c>
      <c r="P2695" s="30">
        <f ca="1">_xlfn.LOGNORM.INV(O2695,'Input Parameters'!$H$30,'Input Parameters'!$I$30)</f>
        <v>3.3553982911864892</v>
      </c>
      <c r="Q2695" s="10">
        <f t="shared" ca="1" si="399"/>
        <v>0.61012097912784424</v>
      </c>
      <c r="R2695" s="30">
        <f>IF('Input Parameters'!$E$32=0,0,_xlfn.BETA.INV(Q2695,'Input Parameters'!$L$32,'Input Parameters'!$M$32,'Input Parameters'!$J$32,'Input Parameters'!$K$32))</f>
        <v>0</v>
      </c>
      <c r="S2695" s="10">
        <f t="shared" ca="1" si="400"/>
        <v>0.4456883277013628</v>
      </c>
      <c r="T2695" s="26">
        <f ca="1">_xlfn.LOGNORM.INV(S2695,'Input Parameters'!$H$34,'Input Parameters'!$I$34)</f>
        <v>49.557820406370126</v>
      </c>
      <c r="U2695" s="10">
        <f t="shared" ca="1" si="401"/>
        <v>0.66253143595492114</v>
      </c>
      <c r="V2695" s="30">
        <f ca="1">_xlfn.BETA.INV(U2695,'Input Parameters'!$L$36,'Input Parameters'!$M$36,'Input Parameters'!$J$36,'Input Parameters'!$K$36)</f>
        <v>0.6522724931332825</v>
      </c>
      <c r="W2695" s="2">
        <f ca="1">N2695+(P2695-N2695)*(1-ERF((T2695-R2695)/(2*SQRT(L2695*'Input Parameters'!$E$38))))</f>
        <v>0.10008657941485696</v>
      </c>
      <c r="X2695">
        <f t="shared" ca="1" si="392"/>
        <v>1</v>
      </c>
      <c r="Y2695" s="7"/>
    </row>
    <row r="2696" spans="1:25" ht="15" customHeight="1" x14ac:dyDescent="0.25">
      <c r="A2696" s="139">
        <v>2689</v>
      </c>
      <c r="B2696" s="10">
        <f t="shared" ca="1" si="393"/>
        <v>1.2384211153015912E-3</v>
      </c>
      <c r="C2696" s="60">
        <f ca="1">_xlfn.NORM.INV(B2696,'Input Parameters'!$E$15,'Input Parameters'!$F$15)</f>
        <v>106.96937951834775</v>
      </c>
      <c r="D2696" s="10">
        <f t="shared" ca="1" si="394"/>
        <v>0.12242740115977402</v>
      </c>
      <c r="E2696" s="62">
        <f ca="1">IF(_xlfn.NORM.INV(D2696,'Input Parameters'!$E$17,'Input Parameters'!$F$17)&lt;3500,3500,IF(_xlfn.NORM.INV(D2696,'Input Parameters'!$E$17,'Input Parameters'!$F$17)&gt;5500,5500,_xlfn.NORM.INV(D2696,'Input Parameters'!$E$17,'Input Parameters'!$F$17)))</f>
        <v>3985.9436483281265</v>
      </c>
      <c r="F2696" s="10">
        <f t="shared" ca="1" si="395"/>
        <v>0.35054985449386777</v>
      </c>
      <c r="G2696" s="64">
        <f ca="1">_xlfn.NORM.INV(F2696,'Input Parameters'!$E$20,'Input Parameters'!$F$20)</f>
        <v>280.07829613403487</v>
      </c>
      <c r="H2696" s="57">
        <f ca="1">EXP(E2696*(1/'Input Parameters'!$E$23-1/G2696))</f>
        <v>0.53564901251965247</v>
      </c>
      <c r="I2696" s="10">
        <f t="shared" ca="1" si="396"/>
        <v>0.33141211279755201</v>
      </c>
      <c r="J2696" s="30">
        <f ca="1">_xlfn.BETA.INV(I2696,'Input Parameters'!$L$26,'Input Parameters'!$M$26,'Input Parameters'!$J$26,'Input Parameters'!$K$26)</f>
        <v>0.58923556655705867</v>
      </c>
      <c r="K2696" s="168">
        <f ca="1">('Input Parameters'!$E$27/'Input Parameters'!$E$38)^$J2696</f>
        <v>1.4601942412783316E-2</v>
      </c>
      <c r="L2696" s="69">
        <f ca="1">$H2696*$C2696*'Input Parameters'!$E$25*K2696</f>
        <v>0.83666271707933471</v>
      </c>
      <c r="M2696" s="24">
        <f t="shared" ca="1" si="397"/>
        <v>0.47184198717793979</v>
      </c>
      <c r="N2696" s="15">
        <f ca="1">_xlfn.NORM.INV(M2696,'Input Parameters'!$E$29,'Input Parameters'!$F$29)</f>
        <v>9.9992935962286436E-2</v>
      </c>
      <c r="O2696" s="8">
        <f t="shared" ca="1" si="398"/>
        <v>0.91658403679694722</v>
      </c>
      <c r="P2696" s="30">
        <f ca="1">_xlfn.LOGNORM.INV(O2696,'Input Parameters'!$H$30,'Input Parameters'!$I$30)</f>
        <v>5.1556117602279024</v>
      </c>
      <c r="Q2696" s="10">
        <f t="shared" ca="1" si="399"/>
        <v>0.99746769879599839</v>
      </c>
      <c r="R2696" s="30">
        <f>IF('Input Parameters'!$E$32=0,0,_xlfn.BETA.INV(Q2696,'Input Parameters'!$L$32,'Input Parameters'!$M$32,'Input Parameters'!$J$32,'Input Parameters'!$K$32))</f>
        <v>0</v>
      </c>
      <c r="S2696" s="10">
        <f t="shared" ca="1" si="400"/>
        <v>0.15451197026862662</v>
      </c>
      <c r="T2696" s="26">
        <f ca="1">_xlfn.LOGNORM.INV(S2696,'Input Parameters'!$H$34,'Input Parameters'!$I$34)</f>
        <v>44.410582539082441</v>
      </c>
      <c r="U2696" s="10">
        <f t="shared" ca="1" si="401"/>
        <v>0.43394521396479102</v>
      </c>
      <c r="V2696" s="30">
        <f ca="1">_xlfn.BETA.INV(U2696,'Input Parameters'!$L$36,'Input Parameters'!$M$36,'Input Parameters'!$J$36,'Input Parameters'!$K$36)</f>
        <v>0.56095805146581235</v>
      </c>
      <c r="W2696" s="2">
        <f ca="1">N2696+(P2696-N2696)*(1-ERF((T2696-R2696)/(2*SQRT(L2696*'Input Parameters'!$E$38))))</f>
        <v>0.10300887200778641</v>
      </c>
      <c r="X2696">
        <f t="shared" ref="X2696:X2759" ca="1" si="402">IF(W2696&gt;V2696,0,1)</f>
        <v>1</v>
      </c>
      <c r="Y2696" s="7"/>
    </row>
    <row r="2697" spans="1:25" ht="15" customHeight="1" x14ac:dyDescent="0.25">
      <c r="A2697" s="139">
        <v>2690</v>
      </c>
      <c r="B2697" s="10">
        <f t="shared" ca="1" si="393"/>
        <v>0.1870955485635748</v>
      </c>
      <c r="C2697" s="60">
        <f ca="1">_xlfn.NORM.INV(B2697,'Input Parameters'!$E$15,'Input Parameters'!$F$15)</f>
        <v>222.80818811627844</v>
      </c>
      <c r="D2697" s="10">
        <f t="shared" ca="1" si="394"/>
        <v>0.28186745435463267</v>
      </c>
      <c r="E2697" s="62">
        <f ca="1">IF(_xlfn.NORM.INV(D2697,'Input Parameters'!$E$17,'Input Parameters'!$F$17)&lt;3500,3500,IF(_xlfn.NORM.INV(D2697,'Input Parameters'!$E$17,'Input Parameters'!$F$17)&gt;5500,5500,_xlfn.NORM.INV(D2697,'Input Parameters'!$E$17,'Input Parameters'!$F$17)))</f>
        <v>4395.8880256770381</v>
      </c>
      <c r="F2697" s="10">
        <f t="shared" ca="1" si="395"/>
        <v>1.1102406782785734E-2</v>
      </c>
      <c r="G2697" s="64">
        <f ca="1">_xlfn.NORM.INV(F2697,'Input Parameters'!$E$20,'Input Parameters'!$F$20)</f>
        <v>267.32813181278811</v>
      </c>
      <c r="H2697" s="57">
        <f ca="1">EXP(E2697*(1/'Input Parameters'!$E$23-1/G2697))</f>
        <v>0.23762499030663353</v>
      </c>
      <c r="I2697" s="10">
        <f t="shared" ca="1" si="396"/>
        <v>0.97538908097540533</v>
      </c>
      <c r="J2697" s="30">
        <f ca="1">_xlfn.BETA.INV(I2697,'Input Parameters'!$L$26,'Input Parameters'!$M$26,'Input Parameters'!$J$26,'Input Parameters'!$K$26)</f>
        <v>0.90453359822248602</v>
      </c>
      <c r="K2697" s="168">
        <f ca="1">('Input Parameters'!$E$27/'Input Parameters'!$E$38)^$J2697</f>
        <v>1.5212225036128593E-3</v>
      </c>
      <c r="L2697" s="69">
        <f ca="1">$H2697*$C2697*'Input Parameters'!$E$25*K2697</f>
        <v>8.0540811384267663E-2</v>
      </c>
      <c r="M2697" s="24">
        <f t="shared" ca="1" si="397"/>
        <v>0.87183692643013655</v>
      </c>
      <c r="N2697" s="15">
        <f ca="1">_xlfn.NORM.INV(M2697,'Input Parameters'!$E$29,'Input Parameters'!$F$29)</f>
        <v>0.10011351173638937</v>
      </c>
      <c r="O2697" s="8">
        <f t="shared" ca="1" si="398"/>
        <v>0.91794960619332655</v>
      </c>
      <c r="P2697" s="30">
        <f ca="1">_xlfn.LOGNORM.INV(O2697,'Input Parameters'!$H$30,'Input Parameters'!$I$30)</f>
        <v>5.1774689661657867</v>
      </c>
      <c r="Q2697" s="10">
        <f t="shared" ca="1" si="399"/>
        <v>0.33371685732756429</v>
      </c>
      <c r="R2697" s="30">
        <f>IF('Input Parameters'!$E$32=0,0,_xlfn.BETA.INV(Q2697,'Input Parameters'!$L$32,'Input Parameters'!$M$32,'Input Parameters'!$J$32,'Input Parameters'!$K$32))</f>
        <v>0</v>
      </c>
      <c r="S2697" s="10">
        <f t="shared" ca="1" si="400"/>
        <v>0.90407175555887265</v>
      </c>
      <c r="T2697" s="26">
        <f ca="1">_xlfn.LOGNORM.INV(S2697,'Input Parameters'!$H$34,'Input Parameters'!$I$34)</f>
        <v>59.302453979832485</v>
      </c>
      <c r="U2697" s="10">
        <f t="shared" ca="1" si="401"/>
        <v>0.84704157425819204</v>
      </c>
      <c r="V2697" s="30">
        <f ca="1">_xlfn.BETA.INV(U2697,'Input Parameters'!$L$36,'Input Parameters'!$M$36,'Input Parameters'!$J$36,'Input Parameters'!$K$36)</f>
        <v>0.7557237685277971</v>
      </c>
      <c r="W2697" s="2">
        <f ca="1">N2697+(P2697-N2697)*(1-ERF((T2697-R2697)/(2*SQRT(L2697*'Input Parameters'!$E$38))))</f>
        <v>0.10011351173638937</v>
      </c>
      <c r="X2697">
        <f t="shared" ca="1" si="402"/>
        <v>1</v>
      </c>
      <c r="Y2697" s="7"/>
    </row>
    <row r="2698" spans="1:25" ht="15" customHeight="1" x14ac:dyDescent="0.25">
      <c r="A2698" s="139">
        <v>2691</v>
      </c>
      <c r="B2698" s="10">
        <f t="shared" ca="1" si="393"/>
        <v>0.54436095778797577</v>
      </c>
      <c r="C2698" s="60">
        <f ca="1">_xlfn.NORM.INV(B2698,'Input Parameters'!$E$15,'Input Parameters'!$F$15)</f>
        <v>277.00578961501577</v>
      </c>
      <c r="D2698" s="10">
        <f t="shared" ca="1" si="394"/>
        <v>0.93871956200412066</v>
      </c>
      <c r="E2698" s="62">
        <f ca="1">IF(_xlfn.NORM.INV(D2698,'Input Parameters'!$E$17,'Input Parameters'!$F$17)&lt;3500,3500,IF(_xlfn.NORM.INV(D2698,'Input Parameters'!$E$17,'Input Parameters'!$F$17)&gt;5500,5500,_xlfn.NORM.INV(D2698,'Input Parameters'!$E$17,'Input Parameters'!$F$17)))</f>
        <v>5500</v>
      </c>
      <c r="F2698" s="10">
        <f t="shared" ca="1" si="395"/>
        <v>0.47534068020642739</v>
      </c>
      <c r="G2698" s="64">
        <f ca="1">_xlfn.NORM.INV(F2698,'Input Parameters'!$E$20,'Input Parameters'!$F$20)</f>
        <v>282.2355972175456</v>
      </c>
      <c r="H2698" s="57">
        <f ca="1">EXP(E2698*(1/'Input Parameters'!$E$23-1/G2698))</f>
        <v>0.49100240381877769</v>
      </c>
      <c r="I2698" s="10">
        <f t="shared" ca="1" si="396"/>
        <v>0.59477151828733599</v>
      </c>
      <c r="J2698" s="30">
        <f ca="1">_xlfn.BETA.INV(I2698,'Input Parameters'!$L$26,'Input Parameters'!$M$26,'Input Parameters'!$J$26,'Input Parameters'!$K$26)</f>
        <v>0.69919305935724174</v>
      </c>
      <c r="K2698" s="168">
        <f ca="1">('Input Parameters'!$E$27/'Input Parameters'!$E$38)^$J2698</f>
        <v>6.6354524294065893E-3</v>
      </c>
      <c r="L2698" s="69">
        <f ca="1">$H2698*$C2698*'Input Parameters'!$E$25*K2698</f>
        <v>0.90249125953349052</v>
      </c>
      <c r="M2698" s="24">
        <f t="shared" ca="1" si="397"/>
        <v>0.67751844191664878</v>
      </c>
      <c r="N2698" s="15">
        <f ca="1">_xlfn.NORM.INV(M2698,'Input Parameters'!$E$29,'Input Parameters'!$F$29)</f>
        <v>0.10004607707124626</v>
      </c>
      <c r="O2698" s="8">
        <f t="shared" ca="1" si="398"/>
        <v>0.22590883083757796</v>
      </c>
      <c r="P2698" s="30">
        <f ca="1">_xlfn.LOGNORM.INV(O2698,'Input Parameters'!$H$30,'Input Parameters'!$I$30)</f>
        <v>1.8806676458200473</v>
      </c>
      <c r="Q2698" s="10">
        <f t="shared" ca="1" si="399"/>
        <v>0.3668963048867222</v>
      </c>
      <c r="R2698" s="30">
        <f>IF('Input Parameters'!$E$32=0,0,_xlfn.BETA.INV(Q2698,'Input Parameters'!$L$32,'Input Parameters'!$M$32,'Input Parameters'!$J$32,'Input Parameters'!$K$32))</f>
        <v>0</v>
      </c>
      <c r="S2698" s="10">
        <f t="shared" ca="1" si="400"/>
        <v>0.85124989496273973</v>
      </c>
      <c r="T2698" s="26">
        <f ca="1">_xlfn.LOGNORM.INV(S2698,'Input Parameters'!$H$34,'Input Parameters'!$I$34)</f>
        <v>57.389763967926058</v>
      </c>
      <c r="U2698" s="10">
        <f t="shared" ca="1" si="401"/>
        <v>0.58434377010692551</v>
      </c>
      <c r="V2698" s="30">
        <f ca="1">_xlfn.BETA.INV(U2698,'Input Parameters'!$L$36,'Input Parameters'!$M$36,'Input Parameters'!$J$36,'Input Parameters'!$K$36)</f>
        <v>0.61899916933736687</v>
      </c>
      <c r="W2698" s="2">
        <f ca="1">N2698+(P2698-N2698)*(1-ERF((T2698-R2698)/(2*SQRT(L2698*'Input Parameters'!$E$38))))</f>
        <v>0.10008062334712751</v>
      </c>
      <c r="X2698">
        <f t="shared" ca="1" si="402"/>
        <v>1</v>
      </c>
      <c r="Y2698" s="7"/>
    </row>
    <row r="2699" spans="1:25" ht="15" customHeight="1" x14ac:dyDescent="0.25">
      <c r="A2699" s="139">
        <v>2692</v>
      </c>
      <c r="B2699" s="10">
        <f t="shared" ca="1" si="393"/>
        <v>0.29490059939280056</v>
      </c>
      <c r="C2699" s="60">
        <f ca="1">_xlfn.NORM.INV(B2699,'Input Parameters'!$E$15,'Input Parameters'!$F$15)</f>
        <v>241.75020818611569</v>
      </c>
      <c r="D2699" s="10">
        <f t="shared" ca="1" si="394"/>
        <v>0.89175242666894761</v>
      </c>
      <c r="E2699" s="62">
        <f ca="1">IF(_xlfn.NORM.INV(D2699,'Input Parameters'!$E$17,'Input Parameters'!$F$17)&lt;3500,3500,IF(_xlfn.NORM.INV(D2699,'Input Parameters'!$E$17,'Input Parameters'!$F$17)&gt;5500,5500,_xlfn.NORM.INV(D2699,'Input Parameters'!$E$17,'Input Parameters'!$F$17)))</f>
        <v>5500</v>
      </c>
      <c r="F2699" s="10">
        <f t="shared" ca="1" si="395"/>
        <v>0.92564905197797376</v>
      </c>
      <c r="G2699" s="64">
        <f ca="1">_xlfn.NORM.INV(F2699,'Input Parameters'!$E$20,'Input Parameters'!$F$20)</f>
        <v>292.32568326107821</v>
      </c>
      <c r="H2699" s="57">
        <f ca="1">EXP(E2699*(1/'Input Parameters'!$E$23-1/G2699))</f>
        <v>0.96206594114166977</v>
      </c>
      <c r="I2699" s="10">
        <f t="shared" ca="1" si="396"/>
        <v>7.6781037423100607E-2</v>
      </c>
      <c r="J2699" s="30">
        <f ca="1">_xlfn.BETA.INV(I2699,'Input Parameters'!$L$26,'Input Parameters'!$M$26,'Input Parameters'!$J$26,'Input Parameters'!$K$26)</f>
        <v>0.42015781547622638</v>
      </c>
      <c r="K2699" s="168">
        <f ca="1">('Input Parameters'!$E$27/'Input Parameters'!$E$38)^$J2699</f>
        <v>4.9104628003609964E-2</v>
      </c>
      <c r="L2699" s="69">
        <f ca="1">$H2699*$C2699*'Input Parameters'!$E$25*K2699</f>
        <v>11.420736780005448</v>
      </c>
      <c r="M2699" s="24">
        <f t="shared" ca="1" si="397"/>
        <v>0.518823446777678</v>
      </c>
      <c r="N2699" s="15">
        <f ca="1">_xlfn.NORM.INV(M2699,'Input Parameters'!$E$29,'Input Parameters'!$F$29)</f>
        <v>0.10000472009047458</v>
      </c>
      <c r="O2699" s="8">
        <f t="shared" ca="1" si="398"/>
        <v>0.25617269609082982</v>
      </c>
      <c r="P2699" s="30">
        <f ca="1">_xlfn.LOGNORM.INV(O2699,'Input Parameters'!$H$30,'Input Parameters'!$I$30)</f>
        <v>1.9690306292448325</v>
      </c>
      <c r="Q2699" s="10">
        <f t="shared" ca="1" si="399"/>
        <v>0.73433222784577723</v>
      </c>
      <c r="R2699" s="30">
        <f>IF('Input Parameters'!$E$32=0,0,_xlfn.BETA.INV(Q2699,'Input Parameters'!$L$32,'Input Parameters'!$M$32,'Input Parameters'!$J$32,'Input Parameters'!$K$32))</f>
        <v>0</v>
      </c>
      <c r="S2699" s="10">
        <f t="shared" ca="1" si="400"/>
        <v>0.33752131013539943</v>
      </c>
      <c r="T2699" s="26">
        <f ca="1">_xlfn.LOGNORM.INV(S2699,'Input Parameters'!$H$34,'Input Parameters'!$I$34)</f>
        <v>47.843849566700925</v>
      </c>
      <c r="U2699" s="10">
        <f t="shared" ca="1" si="401"/>
        <v>0.44560410665871397</v>
      </c>
      <c r="V2699" s="30">
        <f ca="1">_xlfn.BETA.INV(U2699,'Input Parameters'!$L$36,'Input Parameters'!$M$36,'Input Parameters'!$J$36,'Input Parameters'!$K$36)</f>
        <v>0.56532808050201588</v>
      </c>
      <c r="W2699" s="2">
        <f ca="1">N2699+(P2699-N2699)*(1-ERF((T2699-R2699)/(2*SQRT(L2699*'Input Parameters'!$E$38))))</f>
        <v>0.69209979532191468</v>
      </c>
      <c r="X2699">
        <f t="shared" ca="1" si="402"/>
        <v>0</v>
      </c>
      <c r="Y2699" s="7"/>
    </row>
    <row r="2700" spans="1:25" ht="15" customHeight="1" x14ac:dyDescent="0.25">
      <c r="A2700" s="139">
        <v>2693</v>
      </c>
      <c r="B2700" s="10">
        <f t="shared" ca="1" si="393"/>
        <v>0.9538917659617282</v>
      </c>
      <c r="C2700" s="60">
        <f ca="1">_xlfn.NORM.INV(B2700,'Input Parameters'!$E$15,'Input Parameters'!$F$15)</f>
        <v>362.21919609883832</v>
      </c>
      <c r="D2700" s="10">
        <f t="shared" ca="1" si="394"/>
        <v>0.81603994121321899</v>
      </c>
      <c r="E2700" s="62">
        <f ca="1">IF(_xlfn.NORM.INV(D2700,'Input Parameters'!$E$17,'Input Parameters'!$F$17)&lt;3500,3500,IF(_xlfn.NORM.INV(D2700,'Input Parameters'!$E$17,'Input Parameters'!$F$17)&gt;5500,5500,_xlfn.NORM.INV(D2700,'Input Parameters'!$E$17,'Input Parameters'!$F$17)))</f>
        <v>5430.2632932506212</v>
      </c>
      <c r="F2700" s="10">
        <f t="shared" ca="1" si="395"/>
        <v>0.39350322476415034</v>
      </c>
      <c r="G2700" s="64">
        <f ca="1">_xlfn.NORM.INV(F2700,'Input Parameters'!$E$20,'Input Parameters'!$F$20)</f>
        <v>280.83966049498645</v>
      </c>
      <c r="H2700" s="57">
        <f ca="1">EXP(E2700*(1/'Input Parameters'!$E$23-1/G2700))</f>
        <v>0.45026354395068718</v>
      </c>
      <c r="I2700" s="10">
        <f t="shared" ca="1" si="396"/>
        <v>4.5777121403028143E-2</v>
      </c>
      <c r="J2700" s="30">
        <f ca="1">_xlfn.BETA.INV(I2700,'Input Parameters'!$L$26,'Input Parameters'!$M$26,'Input Parameters'!$J$26,'Input Parameters'!$K$26)</f>
        <v>0.3773453537572064</v>
      </c>
      <c r="K2700" s="168">
        <f ca="1">('Input Parameters'!$E$27/'Input Parameters'!$E$38)^$J2700</f>
        <v>6.6756261093843028E-2</v>
      </c>
      <c r="L2700" s="69">
        <f ca="1">$H2700*$C2700*'Input Parameters'!$E$25*K2700</f>
        <v>10.887552250530925</v>
      </c>
      <c r="M2700" s="24">
        <f t="shared" ca="1" si="397"/>
        <v>0.27391005669849833</v>
      </c>
      <c r="N2700" s="15">
        <f ca="1">_xlfn.NORM.INV(M2700,'Input Parameters'!$E$29,'Input Parameters'!$F$29)</f>
        <v>9.9939897016273926E-2</v>
      </c>
      <c r="O2700" s="8">
        <f t="shared" ca="1" si="398"/>
        <v>0.6883711500953309</v>
      </c>
      <c r="P2700" s="30">
        <f ca="1">_xlfn.LOGNORM.INV(O2700,'Input Parameters'!$H$30,'Input Parameters'!$I$30)</f>
        <v>3.3841141072863081</v>
      </c>
      <c r="Q2700" s="10">
        <f t="shared" ca="1" si="399"/>
        <v>0.94901459084218664</v>
      </c>
      <c r="R2700" s="30">
        <f>IF('Input Parameters'!$E$32=0,0,_xlfn.BETA.INV(Q2700,'Input Parameters'!$L$32,'Input Parameters'!$M$32,'Input Parameters'!$J$32,'Input Parameters'!$K$32))</f>
        <v>0</v>
      </c>
      <c r="S2700" s="10">
        <f t="shared" ca="1" si="400"/>
        <v>0.33702513183688687</v>
      </c>
      <c r="T2700" s="26">
        <f ca="1">_xlfn.LOGNORM.INV(S2700,'Input Parameters'!$H$34,'Input Parameters'!$I$34)</f>
        <v>47.83575802692976</v>
      </c>
      <c r="U2700" s="10">
        <f t="shared" ca="1" si="401"/>
        <v>0.36538646256501617</v>
      </c>
      <c r="V2700" s="30">
        <f ca="1">_xlfn.BETA.INV(U2700,'Input Parameters'!$L$36,'Input Parameters'!$M$36,'Input Parameters'!$J$36,'Input Parameters'!$K$36)</f>
        <v>0.53525134685229692</v>
      </c>
      <c r="W2700" s="2">
        <f ca="1">N2700+(P2700-N2700)*(1-ERF((T2700-R2700)/(2*SQRT(L2700*'Input Parameters'!$E$38))))</f>
        <v>1.1026277966500411</v>
      </c>
      <c r="X2700">
        <f t="shared" ca="1" si="402"/>
        <v>0</v>
      </c>
      <c r="Y2700" s="7"/>
    </row>
    <row r="2701" spans="1:25" ht="15" customHeight="1" x14ac:dyDescent="0.25">
      <c r="A2701" s="139">
        <v>2694</v>
      </c>
      <c r="B2701" s="10">
        <f t="shared" ca="1" si="393"/>
        <v>0.85126103359098193</v>
      </c>
      <c r="C2701" s="60">
        <f ca="1">_xlfn.NORM.INV(B2701,'Input Parameters'!$E$15,'Input Parameters'!$F$15)</f>
        <v>327.42902064234755</v>
      </c>
      <c r="D2701" s="10">
        <f t="shared" ca="1" si="394"/>
        <v>0.95616728618786961</v>
      </c>
      <c r="E2701" s="62">
        <f ca="1">IF(_xlfn.NORM.INV(D2701,'Input Parameters'!$E$17,'Input Parameters'!$F$17)&lt;3500,3500,IF(_xlfn.NORM.INV(D2701,'Input Parameters'!$E$17,'Input Parameters'!$F$17)&gt;5500,5500,_xlfn.NORM.INV(D2701,'Input Parameters'!$E$17,'Input Parameters'!$F$17)))</f>
        <v>5500</v>
      </c>
      <c r="F2701" s="10">
        <f t="shared" ca="1" si="395"/>
        <v>0.10256294786521969</v>
      </c>
      <c r="G2701" s="64">
        <f ca="1">_xlfn.NORM.INV(F2701,'Input Parameters'!$E$20,'Input Parameters'!$F$20)</f>
        <v>274.16054918912886</v>
      </c>
      <c r="H2701" s="57">
        <f ca="1">EXP(E2701*(1/'Input Parameters'!$E$23-1/G2701))</f>
        <v>0.27657348806281051</v>
      </c>
      <c r="I2701" s="10">
        <f t="shared" ca="1" si="396"/>
        <v>0.15765870974824325</v>
      </c>
      <c r="J2701" s="30">
        <f ca="1">_xlfn.BETA.INV(I2701,'Input Parameters'!$L$26,'Input Parameters'!$M$26,'Input Parameters'!$J$26,'Input Parameters'!$K$26)</f>
        <v>0.49195058740294101</v>
      </c>
      <c r="K2701" s="168">
        <f ca="1">('Input Parameters'!$E$27/'Input Parameters'!$E$38)^$J2701</f>
        <v>2.934088771725591E-2</v>
      </c>
      <c r="L2701" s="69">
        <f ca="1">$H2701*$C2701*'Input Parameters'!$E$25*K2701</f>
        <v>2.6570575770468432</v>
      </c>
      <c r="M2701" s="24">
        <f t="shared" ca="1" si="397"/>
        <v>0.55143719937407876</v>
      </c>
      <c r="N2701" s="15">
        <f ca="1">_xlfn.NORM.INV(M2701,'Input Parameters'!$E$29,'Input Parameters'!$F$29)</f>
        <v>0.10001292932639942</v>
      </c>
      <c r="O2701" s="8">
        <f t="shared" ca="1" si="398"/>
        <v>2.5369720989540157E-2</v>
      </c>
      <c r="P2701" s="30">
        <f ca="1">_xlfn.LOGNORM.INV(O2701,'Input Parameters'!$H$30,'Input Parameters'!$I$30)</f>
        <v>1.0662642742488582</v>
      </c>
      <c r="Q2701" s="10">
        <f t="shared" ca="1" si="399"/>
        <v>0.53157965074735758</v>
      </c>
      <c r="R2701" s="30">
        <f>IF('Input Parameters'!$E$32=0,0,_xlfn.BETA.INV(Q2701,'Input Parameters'!$L$32,'Input Parameters'!$M$32,'Input Parameters'!$J$32,'Input Parameters'!$K$32))</f>
        <v>0</v>
      </c>
      <c r="S2701" s="10">
        <f t="shared" ca="1" si="400"/>
        <v>0.84599041051599511</v>
      </c>
      <c r="T2701" s="26">
        <f ca="1">_xlfn.LOGNORM.INV(S2701,'Input Parameters'!$H$34,'Input Parameters'!$I$34)</f>
        <v>57.229762298799812</v>
      </c>
      <c r="U2701" s="10">
        <f t="shared" ca="1" si="401"/>
        <v>0.34877482640948421</v>
      </c>
      <c r="V2701" s="30">
        <f ca="1">_xlfn.BETA.INV(U2701,'Input Parameters'!$L$36,'Input Parameters'!$M$36,'Input Parameters'!$J$36,'Input Parameters'!$K$36)</f>
        <v>0.52896683578208503</v>
      </c>
      <c r="W2701" s="2">
        <f ca="1">N2701+(P2701-N2701)*(1-ERF((T2701-R2701)/(2*SQRT(L2701*'Input Parameters'!$E$38))))</f>
        <v>0.11261555811992796</v>
      </c>
      <c r="X2701">
        <f t="shared" ca="1" si="402"/>
        <v>1</v>
      </c>
      <c r="Y2701" s="7"/>
    </row>
    <row r="2702" spans="1:25" ht="15" customHeight="1" x14ac:dyDescent="0.25">
      <c r="A2702" s="139">
        <v>2695</v>
      </c>
      <c r="B2702" s="10">
        <f t="shared" ca="1" si="393"/>
        <v>8.9338524591116131E-2</v>
      </c>
      <c r="C2702" s="60">
        <f ca="1">_xlfn.NORM.INV(B2702,'Input Parameters'!$E$15,'Input Parameters'!$F$15)</f>
        <v>198.08571754468528</v>
      </c>
      <c r="D2702" s="10">
        <f t="shared" ca="1" si="394"/>
        <v>0.1443841926235141</v>
      </c>
      <c r="E2702" s="62">
        <f ca="1">IF(_xlfn.NORM.INV(D2702,'Input Parameters'!$E$17,'Input Parameters'!$F$17)&lt;3500,3500,IF(_xlfn.NORM.INV(D2702,'Input Parameters'!$E$17,'Input Parameters'!$F$17)&gt;5500,5500,_xlfn.NORM.INV(D2702,'Input Parameters'!$E$17,'Input Parameters'!$F$17)))</f>
        <v>4057.4208779128189</v>
      </c>
      <c r="F2702" s="10">
        <f t="shared" ca="1" si="395"/>
        <v>0.77171391465579242</v>
      </c>
      <c r="G2702" s="64">
        <f ca="1">_xlfn.NORM.INV(F2702,'Input Parameters'!$E$20,'Input Parameters'!$F$20)</f>
        <v>287.63817072332432</v>
      </c>
      <c r="H2702" s="57">
        <f ca="1">EXP(E2702*(1/'Input Parameters'!$E$23-1/G2702))</f>
        <v>0.77513198216611423</v>
      </c>
      <c r="I2702" s="10">
        <f t="shared" ca="1" si="396"/>
        <v>0.87231724451164794</v>
      </c>
      <c r="J2702" s="30">
        <f ca="1">_xlfn.BETA.INV(I2702,'Input Parameters'!$L$26,'Input Parameters'!$M$26,'Input Parameters'!$J$26,'Input Parameters'!$K$26)</f>
        <v>0.82244294630788595</v>
      </c>
      <c r="K2702" s="168">
        <f ca="1">('Input Parameters'!$E$27/'Input Parameters'!$E$38)^$J2702</f>
        <v>2.741081324893065E-3</v>
      </c>
      <c r="L2702" s="69">
        <f ca="1">$H2702*$C2702*'Input Parameters'!$E$25*K2702</f>
        <v>0.42087268457739463</v>
      </c>
      <c r="M2702" s="24">
        <f t="shared" ca="1" si="397"/>
        <v>0.66644045765774496</v>
      </c>
      <c r="N2702" s="15">
        <f ca="1">_xlfn.NORM.INV(M2702,'Input Parameters'!$E$29,'Input Parameters'!$F$29)</f>
        <v>0.10004301052452243</v>
      </c>
      <c r="O2702" s="8">
        <f t="shared" ca="1" si="398"/>
        <v>0.28980226491838557</v>
      </c>
      <c r="P2702" s="30">
        <f ca="1">_xlfn.LOGNORM.INV(O2702,'Input Parameters'!$H$30,'Input Parameters'!$I$30)</f>
        <v>2.065473128602366</v>
      </c>
      <c r="Q2702" s="10">
        <f t="shared" ca="1" si="399"/>
        <v>0.45563108105295591</v>
      </c>
      <c r="R2702" s="30">
        <f>IF('Input Parameters'!$E$32=0,0,_xlfn.BETA.INV(Q2702,'Input Parameters'!$L$32,'Input Parameters'!$M$32,'Input Parameters'!$J$32,'Input Parameters'!$K$32))</f>
        <v>0</v>
      </c>
      <c r="S2702" s="10">
        <f t="shared" ca="1" si="400"/>
        <v>0.86330748542914204</v>
      </c>
      <c r="T2702" s="26">
        <f ca="1">_xlfn.LOGNORM.INV(S2702,'Input Parameters'!$H$34,'Input Parameters'!$I$34)</f>
        <v>57.773285637299466</v>
      </c>
      <c r="U2702" s="10">
        <f t="shared" ca="1" si="401"/>
        <v>0.35738382467413987</v>
      </c>
      <c r="V2702" s="30">
        <f ca="1">_xlfn.BETA.INV(U2702,'Input Parameters'!$L$36,'Input Parameters'!$M$36,'Input Parameters'!$J$36,'Input Parameters'!$K$36)</f>
        <v>0.53222869715350796</v>
      </c>
      <c r="W2702" s="2">
        <f ca="1">N2702+(P2702-N2702)*(1-ERF((T2702-R2702)/(2*SQRT(L2702*'Input Parameters'!$E$38))))</f>
        <v>0.10004301112078674</v>
      </c>
      <c r="X2702">
        <f t="shared" ca="1" si="402"/>
        <v>1</v>
      </c>
      <c r="Y2702" s="7"/>
    </row>
    <row r="2703" spans="1:25" ht="15" customHeight="1" x14ac:dyDescent="0.25">
      <c r="A2703" s="139">
        <v>2696</v>
      </c>
      <c r="B2703" s="10">
        <f t="shared" ca="1" si="393"/>
        <v>0.27228234874379287</v>
      </c>
      <c r="C2703" s="60">
        <f ca="1">_xlfn.NORM.INV(B2703,'Input Parameters'!$E$15,'Input Parameters'!$F$15)</f>
        <v>238.13005129020956</v>
      </c>
      <c r="D2703" s="10">
        <f t="shared" ca="1" si="394"/>
        <v>0.20153028229181158</v>
      </c>
      <c r="E2703" s="62">
        <f ca="1">IF(_xlfn.NORM.INV(D2703,'Input Parameters'!$E$17,'Input Parameters'!$F$17)&lt;3500,3500,IF(_xlfn.NORM.INV(D2703,'Input Parameters'!$E$17,'Input Parameters'!$F$17)&gt;5500,5500,_xlfn.NORM.INV(D2703,'Input Parameters'!$E$17,'Input Parameters'!$F$17)))</f>
        <v>4214.6826074320807</v>
      </c>
      <c r="F2703" s="10">
        <f t="shared" ca="1" si="395"/>
        <v>0.7951522372037797</v>
      </c>
      <c r="G2703" s="64">
        <f ca="1">_xlfn.NORM.INV(F2703,'Input Parameters'!$E$20,'Input Parameters'!$F$20)</f>
        <v>288.17367803991937</v>
      </c>
      <c r="H2703" s="57">
        <f ca="1">EXP(E2703*(1/'Input Parameters'!$E$23-1/G2703))</f>
        <v>0.78870266232188946</v>
      </c>
      <c r="I2703" s="10">
        <f t="shared" ca="1" si="396"/>
        <v>3.5969387547249432E-2</v>
      </c>
      <c r="J2703" s="30">
        <f ca="1">_xlfn.BETA.INV(I2703,'Input Parameters'!$L$26,'Input Parameters'!$M$26,'Input Parameters'!$J$26,'Input Parameters'!$K$26)</f>
        <v>0.35934266633880169</v>
      </c>
      <c r="K2703" s="168">
        <f ca="1">('Input Parameters'!$E$27/'Input Parameters'!$E$38)^$J2703</f>
        <v>7.5958094235431373E-2</v>
      </c>
      <c r="L2703" s="69">
        <f ca="1">$H2703*$C2703*'Input Parameters'!$E$25*K2703</f>
        <v>14.265978731676016</v>
      </c>
      <c r="M2703" s="24">
        <f t="shared" ca="1" si="397"/>
        <v>0.62076917341054416</v>
      </c>
      <c r="N2703" s="15">
        <f ca="1">_xlfn.NORM.INV(M2703,'Input Parameters'!$E$29,'Input Parameters'!$F$29)</f>
        <v>0.10003075015371711</v>
      </c>
      <c r="O2703" s="8">
        <f t="shared" ca="1" si="398"/>
        <v>4.60018908050146E-2</v>
      </c>
      <c r="P2703" s="30">
        <f ca="1">_xlfn.LOGNORM.INV(O2703,'Input Parameters'!$H$30,'Input Parameters'!$I$30)</f>
        <v>1.2106001468877525</v>
      </c>
      <c r="Q2703" s="10">
        <f t="shared" ca="1" si="399"/>
        <v>0.86932281291391622</v>
      </c>
      <c r="R2703" s="30">
        <f>IF('Input Parameters'!$E$32=0,0,_xlfn.BETA.INV(Q2703,'Input Parameters'!$L$32,'Input Parameters'!$M$32,'Input Parameters'!$J$32,'Input Parameters'!$K$32))</f>
        <v>0</v>
      </c>
      <c r="S2703" s="10">
        <f t="shared" ca="1" si="400"/>
        <v>4.1552210265356271E-2</v>
      </c>
      <c r="T2703" s="26">
        <f ca="1">_xlfn.LOGNORM.INV(S2703,'Input Parameters'!$H$34,'Input Parameters'!$I$34)</f>
        <v>40.624222263488157</v>
      </c>
      <c r="U2703" s="10">
        <f t="shared" ca="1" si="401"/>
        <v>0.60750224220406901</v>
      </c>
      <c r="V2703" s="30">
        <f ca="1">_xlfn.BETA.INV(U2703,'Input Parameters'!$L$36,'Input Parameters'!$M$36,'Input Parameters'!$J$36,'Input Parameters'!$K$36)</f>
        <v>0.62852268324415006</v>
      </c>
      <c r="W2703" s="2">
        <f ca="1">N2703+(P2703-N2703)*(1-ERF((T2703-R2703)/(2*SQRT(L2703*'Input Parameters'!$E$38))))</f>
        <v>0.59638284207641257</v>
      </c>
      <c r="X2703">
        <f t="shared" ca="1" si="402"/>
        <v>1</v>
      </c>
      <c r="Y2703" s="7"/>
    </row>
    <row r="2704" spans="1:25" ht="15" customHeight="1" x14ac:dyDescent="0.25">
      <c r="A2704" s="139">
        <v>2697</v>
      </c>
      <c r="B2704" s="10">
        <f t="shared" ca="1" si="393"/>
        <v>4.718414121485448E-2</v>
      </c>
      <c r="C2704" s="60">
        <f ca="1">_xlfn.NORM.INV(B2704,'Input Parameters'!$E$15,'Input Parameters'!$F$15)</f>
        <v>180.31285595348487</v>
      </c>
      <c r="D2704" s="10">
        <f t="shared" ca="1" si="394"/>
        <v>0.67514406330514765</v>
      </c>
      <c r="E2704" s="62">
        <f ca="1">IF(_xlfn.NORM.INV(D2704,'Input Parameters'!$E$17,'Input Parameters'!$F$17)&lt;3500,3500,IF(_xlfn.NORM.INV(D2704,'Input Parameters'!$E$17,'Input Parameters'!$F$17)&gt;5500,5500,_xlfn.NORM.INV(D2704,'Input Parameters'!$E$17,'Input Parameters'!$F$17)))</f>
        <v>5117.9137481625567</v>
      </c>
      <c r="F2704" s="10">
        <f t="shared" ca="1" si="395"/>
        <v>0.44746926719041702</v>
      </c>
      <c r="G2704" s="64">
        <f ca="1">_xlfn.NORM.INV(F2704,'Input Parameters'!$E$20,'Input Parameters'!$F$20)</f>
        <v>281.76521240246313</v>
      </c>
      <c r="H2704" s="57">
        <f ca="1">EXP(E2704*(1/'Input Parameters'!$E$23-1/G2704))</f>
        <v>0.50049179959220014</v>
      </c>
      <c r="I2704" s="10">
        <f t="shared" ca="1" si="396"/>
        <v>0.19020119796379631</v>
      </c>
      <c r="J2704" s="30">
        <f ca="1">_xlfn.BETA.INV(I2704,'Input Parameters'!$L$26,'Input Parameters'!$M$26,'Input Parameters'!$J$26,'Input Parameters'!$K$26)</f>
        <v>0.51376504376477061</v>
      </c>
      <c r="K2704" s="168">
        <f ca="1">('Input Parameters'!$E$27/'Input Parameters'!$E$38)^$J2704</f>
        <v>2.5090929711368132E-2</v>
      </c>
      <c r="L2704" s="69">
        <f ca="1">$H2704*$C2704*'Input Parameters'!$E$25*K2704</f>
        <v>2.2643336055638881</v>
      </c>
      <c r="M2704" s="24">
        <f t="shared" ca="1" si="397"/>
        <v>0.23229844734778193</v>
      </c>
      <c r="N2704" s="15">
        <f ca="1">_xlfn.NORM.INV(M2704,'Input Parameters'!$E$29,'Input Parameters'!$F$29)</f>
        <v>9.9926870157891381E-2</v>
      </c>
      <c r="O2704" s="8">
        <f t="shared" ca="1" si="398"/>
        <v>0.31139127365139485</v>
      </c>
      <c r="P2704" s="30">
        <f ca="1">_xlfn.LOGNORM.INV(O2704,'Input Parameters'!$H$30,'Input Parameters'!$I$30)</f>
        <v>2.1269125646278293</v>
      </c>
      <c r="Q2704" s="10">
        <f t="shared" ca="1" si="399"/>
        <v>0.50750727705218679</v>
      </c>
      <c r="R2704" s="30">
        <f>IF('Input Parameters'!$E$32=0,0,_xlfn.BETA.INV(Q2704,'Input Parameters'!$L$32,'Input Parameters'!$M$32,'Input Parameters'!$J$32,'Input Parameters'!$K$32))</f>
        <v>0</v>
      </c>
      <c r="S2704" s="10">
        <f t="shared" ca="1" si="400"/>
        <v>0.92057014272560356</v>
      </c>
      <c r="T2704" s="26">
        <f ca="1">_xlfn.LOGNORM.INV(S2704,'Input Parameters'!$H$34,'Input Parameters'!$I$34)</f>
        <v>60.073973799637955</v>
      </c>
      <c r="U2704" s="10">
        <f t="shared" ca="1" si="401"/>
        <v>0.94549260988654171</v>
      </c>
      <c r="V2704" s="30">
        <f ca="1">_xlfn.BETA.INV(U2704,'Input Parameters'!$L$36,'Input Parameters'!$M$36,'Input Parameters'!$J$36,'Input Parameters'!$K$36)</f>
        <v>0.8614279641407574</v>
      </c>
      <c r="W2704" s="2">
        <f ca="1">N2704+(P2704-N2704)*(1-ERF((T2704-R2704)/(2*SQRT(L2704*'Input Parameters'!$E$38))))</f>
        <v>0.1095724740402956</v>
      </c>
      <c r="X2704">
        <f t="shared" ca="1" si="402"/>
        <v>1</v>
      </c>
      <c r="Y2704" s="7"/>
    </row>
    <row r="2705" spans="1:25" ht="15" customHeight="1" x14ac:dyDescent="0.25">
      <c r="A2705" s="139">
        <v>2698</v>
      </c>
      <c r="B2705" s="10">
        <f t="shared" ca="1" si="393"/>
        <v>0.31575254063600622</v>
      </c>
      <c r="C2705" s="60">
        <f ca="1">_xlfn.NORM.INV(B2705,'Input Parameters'!$E$15,'Input Parameters'!$F$15)</f>
        <v>244.97551067666762</v>
      </c>
      <c r="D2705" s="10">
        <f t="shared" ca="1" si="394"/>
        <v>0.30918268698362117</v>
      </c>
      <c r="E2705" s="62">
        <f ca="1">IF(_xlfn.NORM.INV(D2705,'Input Parameters'!$E$17,'Input Parameters'!$F$17)&lt;3500,3500,IF(_xlfn.NORM.INV(D2705,'Input Parameters'!$E$17,'Input Parameters'!$F$17)&gt;5500,5500,_xlfn.NORM.INV(D2705,'Input Parameters'!$E$17,'Input Parameters'!$F$17)))</f>
        <v>4451.2821406635148</v>
      </c>
      <c r="F2705" s="10">
        <f t="shared" ca="1" si="395"/>
        <v>0.82158543376870274</v>
      </c>
      <c r="G2705" s="64">
        <f ca="1">_xlfn.NORM.INV(F2705,'Input Parameters'!$E$20,'Input Parameters'!$F$20)</f>
        <v>288.82354042593033</v>
      </c>
      <c r="H2705" s="57">
        <f ca="1">EXP(E2705*(1/'Input Parameters'!$E$23-1/G2705))</f>
        <v>0.80578711316261642</v>
      </c>
      <c r="I2705" s="10">
        <f t="shared" ca="1" si="396"/>
        <v>0.55809357088445999</v>
      </c>
      <c r="J2705" s="30">
        <f ca="1">_xlfn.BETA.INV(I2705,'Input Parameters'!$L$26,'Input Parameters'!$M$26,'Input Parameters'!$J$26,'Input Parameters'!$K$26)</f>
        <v>0.68462342753111827</v>
      </c>
      <c r="K2705" s="168">
        <f ca="1">('Input Parameters'!$E$27/'Input Parameters'!$E$38)^$J2705</f>
        <v>7.3664445585541393E-3</v>
      </c>
      <c r="L2705" s="69">
        <f ca="1">$H2705*$C2705*'Input Parameters'!$E$25*K2705</f>
        <v>1.4541222299169869</v>
      </c>
      <c r="M2705" s="24">
        <f t="shared" ca="1" si="397"/>
        <v>0.88770038228432591</v>
      </c>
      <c r="N2705" s="15">
        <f ca="1">_xlfn.NORM.INV(M2705,'Input Parameters'!$E$29,'Input Parameters'!$F$29)</f>
        <v>0.10012143889436531</v>
      </c>
      <c r="O2705" s="8">
        <f t="shared" ca="1" si="398"/>
        <v>0.37315158126822801</v>
      </c>
      <c r="P2705" s="30">
        <f ca="1">_xlfn.LOGNORM.INV(O2705,'Input Parameters'!$H$30,'Input Parameters'!$I$30)</f>
        <v>2.3030099935246207</v>
      </c>
      <c r="Q2705" s="10">
        <f t="shared" ca="1" si="399"/>
        <v>0.55556419695861659</v>
      </c>
      <c r="R2705" s="30">
        <f>IF('Input Parameters'!$E$32=0,0,_xlfn.BETA.INV(Q2705,'Input Parameters'!$L$32,'Input Parameters'!$M$32,'Input Parameters'!$J$32,'Input Parameters'!$K$32))</f>
        <v>0</v>
      </c>
      <c r="S2705" s="10">
        <f t="shared" ca="1" si="400"/>
        <v>0.41890556006316526</v>
      </c>
      <c r="T2705" s="26">
        <f ca="1">_xlfn.LOGNORM.INV(S2705,'Input Parameters'!$H$34,'Input Parameters'!$I$34)</f>
        <v>49.139176482715619</v>
      </c>
      <c r="U2705" s="10">
        <f t="shared" ca="1" si="401"/>
        <v>0.14424799907104324</v>
      </c>
      <c r="V2705" s="30">
        <f ca="1">_xlfn.BETA.INV(U2705,'Input Parameters'!$L$36,'Input Parameters'!$M$36,'Input Parameters'!$J$36,'Input Parameters'!$K$36)</f>
        <v>0.44196894687743271</v>
      </c>
      <c r="W2705" s="2">
        <f ca="1">N2705+(P2705-N2705)*(1-ERF((T2705-R2705)/(2*SQRT(L2705*'Input Parameters'!$E$38))))</f>
        <v>0.10884132960091908</v>
      </c>
      <c r="X2705">
        <f t="shared" ca="1" si="402"/>
        <v>1</v>
      </c>
      <c r="Y2705" s="7"/>
    </row>
    <row r="2706" spans="1:25" ht="15" customHeight="1" x14ac:dyDescent="0.25">
      <c r="A2706" s="139">
        <v>2699</v>
      </c>
      <c r="B2706" s="10">
        <f t="shared" ca="1" si="393"/>
        <v>0.57233350051060727</v>
      </c>
      <c r="C2706" s="60">
        <f ca="1">_xlfn.NORM.INV(B2706,'Input Parameters'!$E$15,'Input Parameters'!$F$15)</f>
        <v>280.84765164356941</v>
      </c>
      <c r="D2706" s="10">
        <f t="shared" ca="1" si="394"/>
        <v>0.96937814931165622</v>
      </c>
      <c r="E2706" s="62">
        <f ca="1">IF(_xlfn.NORM.INV(D2706,'Input Parameters'!$E$17,'Input Parameters'!$F$17)&lt;3500,3500,IF(_xlfn.NORM.INV(D2706,'Input Parameters'!$E$17,'Input Parameters'!$F$17)&gt;5500,5500,_xlfn.NORM.INV(D2706,'Input Parameters'!$E$17,'Input Parameters'!$F$17)))</f>
        <v>5500</v>
      </c>
      <c r="F2706" s="10">
        <f t="shared" ca="1" si="395"/>
        <v>6.2544675404661576E-2</v>
      </c>
      <c r="G2706" s="64">
        <f ca="1">_xlfn.NORM.INV(F2706,'Input Parameters'!$E$20,'Input Parameters'!$F$20)</f>
        <v>272.37382553094187</v>
      </c>
      <c r="H2706" s="57">
        <f ca="1">EXP(E2706*(1/'Input Parameters'!$E$23-1/G2706))</f>
        <v>0.24247010560869425</v>
      </c>
      <c r="I2706" s="10">
        <f t="shared" ca="1" si="396"/>
        <v>0.43095403166738733</v>
      </c>
      <c r="J2706" s="30">
        <f ca="1">_xlfn.BETA.INV(I2706,'Input Parameters'!$L$26,'Input Parameters'!$M$26,'Input Parameters'!$J$26,'Input Parameters'!$K$26)</f>
        <v>0.63305757359664128</v>
      </c>
      <c r="K2706" s="168">
        <f ca="1">('Input Parameters'!$E$27/'Input Parameters'!$E$38)^$J2706</f>
        <v>1.0663410098801797E-2</v>
      </c>
      <c r="L2706" s="69">
        <f ca="1">$H2706*$C2706*'Input Parameters'!$E$25*K2706</f>
        <v>0.72614794102020341</v>
      </c>
      <c r="M2706" s="24">
        <f t="shared" ca="1" si="397"/>
        <v>0.78403741956570572</v>
      </c>
      <c r="N2706" s="15">
        <f ca="1">_xlfn.NORM.INV(M2706,'Input Parameters'!$E$29,'Input Parameters'!$F$29)</f>
        <v>0.10007859015594846</v>
      </c>
      <c r="O2706" s="8">
        <f t="shared" ca="1" si="398"/>
        <v>0.5587168596051697</v>
      </c>
      <c r="P2706" s="30">
        <f ca="1">_xlfn.LOGNORM.INV(O2706,'Input Parameters'!$H$30,'Input Parameters'!$I$30)</f>
        <v>2.8772042539121823</v>
      </c>
      <c r="Q2706" s="10">
        <f t="shared" ca="1" si="399"/>
        <v>0.65937694579203199</v>
      </c>
      <c r="R2706" s="30">
        <f>IF('Input Parameters'!$E$32=0,0,_xlfn.BETA.INV(Q2706,'Input Parameters'!$L$32,'Input Parameters'!$M$32,'Input Parameters'!$J$32,'Input Parameters'!$K$32))</f>
        <v>0</v>
      </c>
      <c r="S2706" s="10">
        <f t="shared" ca="1" si="400"/>
        <v>0.41558048924211677</v>
      </c>
      <c r="T2706" s="26">
        <f ca="1">_xlfn.LOGNORM.INV(S2706,'Input Parameters'!$H$34,'Input Parameters'!$I$34)</f>
        <v>49.087081592078235</v>
      </c>
      <c r="U2706" s="10">
        <f t="shared" ca="1" si="401"/>
        <v>0.23087807067884547</v>
      </c>
      <c r="V2706" s="30">
        <f ca="1">_xlfn.BETA.INV(U2706,'Input Parameters'!$L$36,'Input Parameters'!$M$36,'Input Parameters'!$J$36,'Input Parameters'!$K$36)</f>
        <v>0.48216170532176561</v>
      </c>
      <c r="W2706" s="2">
        <f ca="1">N2706+(P2706-N2706)*(1-ERF((T2706-R2706)/(2*SQRT(L2706*'Input Parameters'!$E$38))))</f>
        <v>0.10020734947689129</v>
      </c>
      <c r="X2706">
        <f t="shared" ca="1" si="402"/>
        <v>1</v>
      </c>
      <c r="Y2706" s="7"/>
    </row>
    <row r="2707" spans="1:25" ht="15" customHeight="1" x14ac:dyDescent="0.25">
      <c r="A2707" s="139">
        <v>2700</v>
      </c>
      <c r="B2707" s="10">
        <f t="shared" ca="1" si="393"/>
        <v>0.27295108156029879</v>
      </c>
      <c r="C2707" s="60">
        <f ca="1">_xlfn.NORM.INV(B2707,'Input Parameters'!$E$15,'Input Parameters'!$F$15)</f>
        <v>238.23913231560175</v>
      </c>
      <c r="D2707" s="10">
        <f t="shared" ca="1" si="394"/>
        <v>0.23546343726832419</v>
      </c>
      <c r="E2707" s="62">
        <f ca="1">IF(_xlfn.NORM.INV(D2707,'Input Parameters'!$E$17,'Input Parameters'!$F$17)&lt;3500,3500,IF(_xlfn.NORM.INV(D2707,'Input Parameters'!$E$17,'Input Parameters'!$F$17)&gt;5500,5500,_xlfn.NORM.INV(D2707,'Input Parameters'!$E$17,'Input Parameters'!$F$17)))</f>
        <v>4295.3197505974513</v>
      </c>
      <c r="F2707" s="10">
        <f t="shared" ca="1" si="395"/>
        <v>0.36628058601738711</v>
      </c>
      <c r="G2707" s="64">
        <f ca="1">_xlfn.NORM.INV(F2707,'Input Parameters'!$E$20,'Input Parameters'!$F$20)</f>
        <v>280.36047201753587</v>
      </c>
      <c r="H2707" s="57">
        <f ca="1">EXP(E2707*(1/'Input Parameters'!$E$23-1/G2707))</f>
        <v>0.5182513002455853</v>
      </c>
      <c r="I2707" s="10">
        <f t="shared" ca="1" si="396"/>
        <v>0.12478369435996373</v>
      </c>
      <c r="J2707" s="30">
        <f ca="1">_xlfn.BETA.INV(I2707,'Input Parameters'!$L$26,'Input Parameters'!$M$26,'Input Parameters'!$J$26,'Input Parameters'!$K$26)</f>
        <v>0.46674403167886674</v>
      </c>
      <c r="K2707" s="168">
        <f ca="1">('Input Parameters'!$E$27/'Input Parameters'!$E$38)^$J2707</f>
        <v>3.515578733487508E-2</v>
      </c>
      <c r="L2707" s="69">
        <f ca="1">$H2707*$C2707*'Input Parameters'!$E$25*K2707</f>
        <v>4.3406056133898945</v>
      </c>
      <c r="M2707" s="24">
        <f t="shared" ca="1" si="397"/>
        <v>0.1024805764741088</v>
      </c>
      <c r="N2707" s="15">
        <f ca="1">_xlfn.NORM.INV(M2707,'Input Parameters'!$E$29,'Input Parameters'!$F$29)</f>
        <v>9.9873245687268672E-2</v>
      </c>
      <c r="O2707" s="8">
        <f t="shared" ca="1" si="398"/>
        <v>0.85887646685956121</v>
      </c>
      <c r="P2707" s="30">
        <f ca="1">_xlfn.LOGNORM.INV(O2707,'Input Parameters'!$H$30,'Input Parameters'!$I$30)</f>
        <v>4.4592674839231599</v>
      </c>
      <c r="Q2707" s="10">
        <f t="shared" ca="1" si="399"/>
        <v>1.8023645440666258E-2</v>
      </c>
      <c r="R2707" s="30">
        <f>IF('Input Parameters'!$E$32=0,0,_xlfn.BETA.INV(Q2707,'Input Parameters'!$L$32,'Input Parameters'!$M$32,'Input Parameters'!$J$32,'Input Parameters'!$K$32))</f>
        <v>0</v>
      </c>
      <c r="S2707" s="10">
        <f t="shared" ca="1" si="400"/>
        <v>0.77836978963153147</v>
      </c>
      <c r="T2707" s="26">
        <f ca="1">_xlfn.LOGNORM.INV(S2707,'Input Parameters'!$H$34,'Input Parameters'!$I$34)</f>
        <v>55.457137403171338</v>
      </c>
      <c r="U2707" s="10">
        <f t="shared" ca="1" si="401"/>
        <v>0.98493494917318791</v>
      </c>
      <c r="V2707" s="30">
        <f ca="1">_xlfn.BETA.INV(U2707,'Input Parameters'!$L$36,'Input Parameters'!$M$36,'Input Parameters'!$J$36,'Input Parameters'!$K$36)</f>
        <v>0.9687097557484261</v>
      </c>
      <c r="W2707" s="2">
        <f ca="1">N2707+(P2707-N2707)*(1-ERF((T2707-R2707)/(2*SQRT(L2707*'Input Parameters'!$E$38))))</f>
        <v>0.36059977866968895</v>
      </c>
      <c r="X2707">
        <f t="shared" ca="1" si="402"/>
        <v>1</v>
      </c>
      <c r="Y2707" s="7"/>
    </row>
    <row r="2708" spans="1:25" ht="15" customHeight="1" x14ac:dyDescent="0.25">
      <c r="A2708" s="139">
        <v>2701</v>
      </c>
      <c r="B2708" s="10">
        <f t="shared" ca="1" si="393"/>
        <v>0.24250231730288718</v>
      </c>
      <c r="C2708" s="60">
        <f ca="1">_xlfn.NORM.INV(B2708,'Input Parameters'!$E$15,'Input Parameters'!$F$15)</f>
        <v>233.1252240230005</v>
      </c>
      <c r="D2708" s="10">
        <f t="shared" ca="1" si="394"/>
        <v>0.59094737692472632</v>
      </c>
      <c r="E2708" s="62">
        <f ca="1">IF(_xlfn.NORM.INV(D2708,'Input Parameters'!$E$17,'Input Parameters'!$F$17)&lt;3500,3500,IF(_xlfn.NORM.INV(D2708,'Input Parameters'!$E$17,'Input Parameters'!$F$17)&gt;5500,5500,_xlfn.NORM.INV(D2708,'Input Parameters'!$E$17,'Input Parameters'!$F$17)))</f>
        <v>4960.9878599854246</v>
      </c>
      <c r="F2708" s="10">
        <f t="shared" ca="1" si="395"/>
        <v>0.88471842487023311</v>
      </c>
      <c r="G2708" s="64">
        <f ca="1">_xlfn.NORM.INV(F2708,'Input Parameters'!$E$20,'Input Parameters'!$F$20)</f>
        <v>290.68269342801688</v>
      </c>
      <c r="H2708" s="57">
        <f ca="1">EXP(E2708*(1/'Input Parameters'!$E$23-1/G2708))</f>
        <v>0.87738970764425317</v>
      </c>
      <c r="I2708" s="10">
        <f t="shared" ca="1" si="396"/>
        <v>0.82370052586287867</v>
      </c>
      <c r="J2708" s="30">
        <f ca="1">_xlfn.BETA.INV(I2708,'Input Parameters'!$L$26,'Input Parameters'!$M$26,'Input Parameters'!$J$26,'Input Parameters'!$K$26)</f>
        <v>0.79685831348019653</v>
      </c>
      <c r="K2708" s="168">
        <f ca="1">('Input Parameters'!$E$27/'Input Parameters'!$E$38)^$J2708</f>
        <v>3.2932392858206309E-3</v>
      </c>
      <c r="L2708" s="69">
        <f ca="1">$H2708*$C2708*'Input Parameters'!$E$25*K2708</f>
        <v>0.67360467031196003</v>
      </c>
      <c r="M2708" s="24">
        <f t="shared" ca="1" si="397"/>
        <v>0.12405609656426808</v>
      </c>
      <c r="N2708" s="15">
        <f ca="1">_xlfn.NORM.INV(M2708,'Input Parameters'!$E$29,'Input Parameters'!$F$29)</f>
        <v>9.9884505315183739E-2</v>
      </c>
      <c r="O2708" s="8">
        <f t="shared" ca="1" si="398"/>
        <v>0.14629768062280746</v>
      </c>
      <c r="P2708" s="30">
        <f ca="1">_xlfn.LOGNORM.INV(O2708,'Input Parameters'!$H$30,'Input Parameters'!$I$30)</f>
        <v>1.6321296665039173</v>
      </c>
      <c r="Q2708" s="10">
        <f t="shared" ca="1" si="399"/>
        <v>0.85634411335354954</v>
      </c>
      <c r="R2708" s="30">
        <f>IF('Input Parameters'!$E$32=0,0,_xlfn.BETA.INV(Q2708,'Input Parameters'!$L$32,'Input Parameters'!$M$32,'Input Parameters'!$J$32,'Input Parameters'!$K$32))</f>
        <v>0</v>
      </c>
      <c r="S2708" s="10">
        <f t="shared" ca="1" si="400"/>
        <v>0.91345621683932876</v>
      </c>
      <c r="T2708" s="26">
        <f ca="1">_xlfn.LOGNORM.INV(S2708,'Input Parameters'!$H$34,'Input Parameters'!$I$34)</f>
        <v>59.726650569083546</v>
      </c>
      <c r="U2708" s="10">
        <f t="shared" ca="1" si="401"/>
        <v>0.74545204545995403</v>
      </c>
      <c r="V2708" s="30">
        <f ca="1">_xlfn.BETA.INV(U2708,'Input Parameters'!$L$36,'Input Parameters'!$M$36,'Input Parameters'!$J$36,'Input Parameters'!$K$36)</f>
        <v>0.69249188677482443</v>
      </c>
      <c r="W2708" s="2">
        <f ca="1">N2708+(P2708-N2708)*(1-ERF((T2708-R2708)/(2*SQRT(L2708*'Input Parameters'!$E$38))))</f>
        <v>9.988491353829404E-2</v>
      </c>
      <c r="X2708">
        <f t="shared" ca="1" si="402"/>
        <v>1</v>
      </c>
      <c r="Y2708" s="7"/>
    </row>
    <row r="2709" spans="1:25" ht="15" customHeight="1" x14ac:dyDescent="0.25">
      <c r="A2709" s="139">
        <v>2702</v>
      </c>
      <c r="B2709" s="10">
        <f t="shared" ca="1" si="393"/>
        <v>0.97604562323636224</v>
      </c>
      <c r="C2709" s="60">
        <f ca="1">_xlfn.NORM.INV(B2709,'Input Parameters'!$E$15,'Input Parameters'!$F$15)</f>
        <v>378.17141123355128</v>
      </c>
      <c r="D2709" s="10">
        <f t="shared" ca="1" si="394"/>
        <v>0.73636485425090503</v>
      </c>
      <c r="E2709" s="62">
        <f ca="1">IF(_xlfn.NORM.INV(D2709,'Input Parameters'!$E$17,'Input Parameters'!$F$17)&lt;3500,3500,IF(_xlfn.NORM.INV(D2709,'Input Parameters'!$E$17,'Input Parameters'!$F$17)&gt;5500,5500,_xlfn.NORM.INV(D2709,'Input Parameters'!$E$17,'Input Parameters'!$F$17)))</f>
        <v>5242.5248997781991</v>
      </c>
      <c r="F2709" s="10">
        <f t="shared" ca="1" si="395"/>
        <v>0.76789182420701529</v>
      </c>
      <c r="G2709" s="64">
        <f ca="1">_xlfn.NORM.INV(F2709,'Input Parameters'!$E$20,'Input Parameters'!$F$20)</f>
        <v>287.55387548755505</v>
      </c>
      <c r="H2709" s="57">
        <f ca="1">EXP(E2709*(1/'Input Parameters'!$E$23-1/G2709))</f>
        <v>0.71572100066093725</v>
      </c>
      <c r="I2709" s="10">
        <f t="shared" ca="1" si="396"/>
        <v>0.31007319085157259</v>
      </c>
      <c r="J2709" s="30">
        <f ca="1">_xlfn.BETA.INV(I2709,'Input Parameters'!$L$26,'Input Parameters'!$M$26,'Input Parameters'!$J$26,'Input Parameters'!$K$26)</f>
        <v>0.57912293479636445</v>
      </c>
      <c r="K2709" s="168">
        <f ca="1">('Input Parameters'!$E$27/'Input Parameters'!$E$38)^$J2709</f>
        <v>1.5700502366328008E-2</v>
      </c>
      <c r="L2709" s="69">
        <f ca="1">$H2709*$C2709*'Input Parameters'!$E$25*K2709</f>
        <v>4.2495799407432751</v>
      </c>
      <c r="M2709" s="24">
        <f t="shared" ca="1" si="397"/>
        <v>0.74093592226683436</v>
      </c>
      <c r="N2709" s="15">
        <f ca="1">_xlfn.NORM.INV(M2709,'Input Parameters'!$E$29,'Input Parameters'!$F$29)</f>
        <v>0.10006462334873444</v>
      </c>
      <c r="O2709" s="8">
        <f t="shared" ca="1" si="398"/>
        <v>0.52143138980239634</v>
      </c>
      <c r="P2709" s="30">
        <f ca="1">_xlfn.LOGNORM.INV(O2709,'Input Parameters'!$H$30,'Input Parameters'!$I$30)</f>
        <v>2.7522789372167225</v>
      </c>
      <c r="Q2709" s="10">
        <f t="shared" ca="1" si="399"/>
        <v>9.668652319659532E-2</v>
      </c>
      <c r="R2709" s="30">
        <f>IF('Input Parameters'!$E$32=0,0,_xlfn.BETA.INV(Q2709,'Input Parameters'!$L$32,'Input Parameters'!$M$32,'Input Parameters'!$J$32,'Input Parameters'!$K$32))</f>
        <v>0</v>
      </c>
      <c r="S2709" s="10">
        <f t="shared" ca="1" si="400"/>
        <v>9.2880399656328771E-2</v>
      </c>
      <c r="T2709" s="26">
        <f ca="1">_xlfn.LOGNORM.INV(S2709,'Input Parameters'!$H$34,'Input Parameters'!$I$34)</f>
        <v>42.750543925722923</v>
      </c>
      <c r="U2709" s="10">
        <f t="shared" ca="1" si="401"/>
        <v>0.40361400031144568</v>
      </c>
      <c r="V2709" s="30">
        <f ca="1">_xlfn.BETA.INV(U2709,'Input Parameters'!$L$36,'Input Parameters'!$M$36,'Input Parameters'!$J$36,'Input Parameters'!$K$36)</f>
        <v>0.54960542901361742</v>
      </c>
      <c r="W2709" s="2">
        <f ca="1">N2709+(P2709-N2709)*(1-ERF((T2709-R2709)/(2*SQRT(L2709*'Input Parameters'!$E$38))))</f>
        <v>0.47810660852898162</v>
      </c>
      <c r="X2709">
        <f t="shared" ca="1" si="402"/>
        <v>1</v>
      </c>
      <c r="Y2709" s="7"/>
    </row>
    <row r="2710" spans="1:25" ht="15" customHeight="1" x14ac:dyDescent="0.25">
      <c r="A2710" s="139">
        <v>2703</v>
      </c>
      <c r="B2710" s="10">
        <f t="shared" ca="1" si="393"/>
        <v>0.49353825336696655</v>
      </c>
      <c r="C2710" s="60">
        <f ca="1">_xlfn.NORM.INV(B2710,'Input Parameters'!$E$15,'Input Parameters'!$F$15)</f>
        <v>270.08937980188455</v>
      </c>
      <c r="D2710" s="10">
        <f t="shared" ca="1" si="394"/>
        <v>0.63451717075865965</v>
      </c>
      <c r="E2710" s="62">
        <f ca="1">IF(_xlfn.NORM.INV(D2710,'Input Parameters'!$E$17,'Input Parameters'!$F$17)&lt;3500,3500,IF(_xlfn.NORM.INV(D2710,'Input Parameters'!$E$17,'Input Parameters'!$F$17)&gt;5500,5500,_xlfn.NORM.INV(D2710,'Input Parameters'!$E$17,'Input Parameters'!$F$17)))</f>
        <v>5040.6888917385468</v>
      </c>
      <c r="F2710" s="10">
        <f t="shared" ca="1" si="395"/>
        <v>0.32007883861354847</v>
      </c>
      <c r="G2710" s="64">
        <f ca="1">_xlfn.NORM.INV(F2710,'Input Parameters'!$E$20,'Input Parameters'!$F$20)</f>
        <v>279.51789504624736</v>
      </c>
      <c r="H2710" s="57">
        <f ca="1">EXP(E2710*(1/'Input Parameters'!$E$23-1/G2710))</f>
        <v>0.4379929320985802</v>
      </c>
      <c r="I2710" s="10">
        <f t="shared" ca="1" si="396"/>
        <v>0.47156865290759342</v>
      </c>
      <c r="J2710" s="30">
        <f ca="1">_xlfn.BETA.INV(I2710,'Input Parameters'!$L$26,'Input Parameters'!$M$26,'Input Parameters'!$J$26,'Input Parameters'!$K$26)</f>
        <v>0.64986171185900887</v>
      </c>
      <c r="K2710" s="168">
        <f ca="1">('Input Parameters'!$E$27/'Input Parameters'!$E$38)^$J2710</f>
        <v>9.4525238631661106E-3</v>
      </c>
      <c r="L2710" s="69">
        <f ca="1">$H2710*$C2710*'Input Parameters'!$E$25*K2710</f>
        <v>1.118207478262826</v>
      </c>
      <c r="M2710" s="24">
        <f t="shared" ca="1" si="397"/>
        <v>0.17254888657511402</v>
      </c>
      <c r="N2710" s="15">
        <f ca="1">_xlfn.NORM.INV(M2710,'Input Parameters'!$E$29,'Input Parameters'!$F$29)</f>
        <v>9.990558593385418E-2</v>
      </c>
      <c r="O2710" s="8">
        <f t="shared" ca="1" si="398"/>
        <v>0.43130783406803586</v>
      </c>
      <c r="P2710" s="30">
        <f ca="1">_xlfn.LOGNORM.INV(O2710,'Input Parameters'!$H$30,'Input Parameters'!$I$30)</f>
        <v>2.4726665837024666</v>
      </c>
      <c r="Q2710" s="10">
        <f t="shared" ca="1" si="399"/>
        <v>0.44625723552313179</v>
      </c>
      <c r="R2710" s="30">
        <f>IF('Input Parameters'!$E$32=0,0,_xlfn.BETA.INV(Q2710,'Input Parameters'!$L$32,'Input Parameters'!$M$32,'Input Parameters'!$J$32,'Input Parameters'!$K$32))</f>
        <v>0</v>
      </c>
      <c r="S2710" s="10">
        <f t="shared" ca="1" si="400"/>
        <v>0.62099075695889028</v>
      </c>
      <c r="T2710" s="26">
        <f ca="1">_xlfn.LOGNORM.INV(S2710,'Input Parameters'!$H$34,'Input Parameters'!$I$34)</f>
        <v>52.378991119548374</v>
      </c>
      <c r="U2710" s="10">
        <f t="shared" ca="1" si="401"/>
        <v>0.36801549998638594</v>
      </c>
      <c r="V2710" s="30">
        <f ca="1">_xlfn.BETA.INV(U2710,'Input Parameters'!$L$36,'Input Parameters'!$M$36,'Input Parameters'!$J$36,'Input Parameters'!$K$36)</f>
        <v>0.53624259714356692</v>
      </c>
      <c r="W2710" s="2">
        <f ca="1">N2710+(P2710-N2710)*(1-ERF((T2710-R2710)/(2*SQRT(L2710*'Input Parameters'!$E$38))))</f>
        <v>0.10099913177581915</v>
      </c>
      <c r="X2710">
        <f t="shared" ca="1" si="402"/>
        <v>1</v>
      </c>
      <c r="Y2710" s="7"/>
    </row>
    <row r="2711" spans="1:25" ht="15" customHeight="1" x14ac:dyDescent="0.25">
      <c r="A2711" s="139">
        <v>2704</v>
      </c>
      <c r="B2711" s="10">
        <f t="shared" ca="1" si="393"/>
        <v>0.3907046314080872</v>
      </c>
      <c r="C2711" s="60">
        <f ca="1">_xlfn.NORM.INV(B2711,'Input Parameters'!$E$15,'Input Parameters'!$F$15)</f>
        <v>255.92944205986515</v>
      </c>
      <c r="D2711" s="10">
        <f t="shared" ca="1" si="394"/>
        <v>0.47207730334031561</v>
      </c>
      <c r="E2711" s="62">
        <f ca="1">IF(_xlfn.NORM.INV(D2711,'Input Parameters'!$E$17,'Input Parameters'!$F$17)&lt;3500,3500,IF(_xlfn.NORM.INV(D2711,'Input Parameters'!$E$17,'Input Parameters'!$F$17)&gt;5500,5500,_xlfn.NORM.INV(D2711,'Input Parameters'!$E$17,'Input Parameters'!$F$17)))</f>
        <v>4750.9656539590023</v>
      </c>
      <c r="F2711" s="10">
        <f t="shared" ca="1" si="395"/>
        <v>0.65323192497056426</v>
      </c>
      <c r="G2711" s="64">
        <f ca="1">_xlfn.NORM.INV(F2711,'Input Parameters'!$E$20,'Input Parameters'!$F$20)</f>
        <v>285.29020737150421</v>
      </c>
      <c r="H2711" s="57">
        <f ca="1">EXP(E2711*(1/'Input Parameters'!$E$23-1/G2711))</f>
        <v>0.64778276577025551</v>
      </c>
      <c r="I2711" s="10">
        <f t="shared" ca="1" si="396"/>
        <v>0.21163927231207202</v>
      </c>
      <c r="J2711" s="30">
        <f ca="1">_xlfn.BETA.INV(I2711,'Input Parameters'!$L$26,'Input Parameters'!$M$26,'Input Parameters'!$J$26,'Input Parameters'!$K$26)</f>
        <v>0.52690173899013149</v>
      </c>
      <c r="K2711" s="168">
        <f ca="1">('Input Parameters'!$E$27/'Input Parameters'!$E$38)^$J2711</f>
        <v>2.2834592197410949E-2</v>
      </c>
      <c r="L2711" s="69">
        <f ca="1">$H2711*$C2711*'Input Parameters'!$E$25*K2711</f>
        <v>3.7856712711119833</v>
      </c>
      <c r="M2711" s="24">
        <f t="shared" ca="1" si="397"/>
        <v>0.35716233284131993</v>
      </c>
      <c r="N2711" s="15">
        <f ca="1">_xlfn.NORM.INV(M2711,'Input Parameters'!$E$29,'Input Parameters'!$F$29)</f>
        <v>9.9963394584481099E-2</v>
      </c>
      <c r="O2711" s="8">
        <f t="shared" ca="1" si="398"/>
        <v>0.66276043595910494</v>
      </c>
      <c r="P2711" s="30">
        <f ca="1">_xlfn.LOGNORM.INV(O2711,'Input Parameters'!$H$30,'Input Parameters'!$I$30)</f>
        <v>3.2721409934929158</v>
      </c>
      <c r="Q2711" s="10">
        <f t="shared" ca="1" si="399"/>
        <v>0.35030295474721351</v>
      </c>
      <c r="R2711" s="30">
        <f>IF('Input Parameters'!$E$32=0,0,_xlfn.BETA.INV(Q2711,'Input Parameters'!$L$32,'Input Parameters'!$M$32,'Input Parameters'!$J$32,'Input Parameters'!$K$32))</f>
        <v>0</v>
      </c>
      <c r="S2711" s="10">
        <f t="shared" ca="1" si="400"/>
        <v>0.279111802626551</v>
      </c>
      <c r="T2711" s="26">
        <f ca="1">_xlfn.LOGNORM.INV(S2711,'Input Parameters'!$H$34,'Input Parameters'!$I$34)</f>
        <v>46.863657678549245</v>
      </c>
      <c r="U2711" s="10">
        <f t="shared" ca="1" si="401"/>
        <v>0.4403477841979847</v>
      </c>
      <c r="V2711" s="30">
        <f ca="1">_xlfn.BETA.INV(U2711,'Input Parameters'!$L$36,'Input Parameters'!$M$36,'Input Parameters'!$J$36,'Input Parameters'!$K$36)</f>
        <v>0.56335700403751354</v>
      </c>
      <c r="W2711" s="2">
        <f ca="1">N2711+(P2711-N2711)*(1-ERF((T2711-R2711)/(2*SQRT(L2711*'Input Parameters'!$E$38))))</f>
        <v>0.38083536709736404</v>
      </c>
      <c r="X2711">
        <f t="shared" ca="1" si="402"/>
        <v>1</v>
      </c>
      <c r="Y2711" s="7"/>
    </row>
    <row r="2712" spans="1:25" ht="15" customHeight="1" x14ac:dyDescent="0.25">
      <c r="A2712" s="139">
        <v>2705</v>
      </c>
      <c r="B2712" s="10">
        <f t="shared" ca="1" si="393"/>
        <v>0.23218671347241238</v>
      </c>
      <c r="C2712" s="60">
        <f ca="1">_xlfn.NORM.INV(B2712,'Input Parameters'!$E$15,'Input Parameters'!$F$15)</f>
        <v>231.31578893546322</v>
      </c>
      <c r="D2712" s="10">
        <f t="shared" ca="1" si="394"/>
        <v>0.89278857535184597</v>
      </c>
      <c r="E2712" s="62">
        <f ca="1">IF(_xlfn.NORM.INV(D2712,'Input Parameters'!$E$17,'Input Parameters'!$F$17)&lt;3500,3500,IF(_xlfn.NORM.INV(D2712,'Input Parameters'!$E$17,'Input Parameters'!$F$17)&gt;5500,5500,_xlfn.NORM.INV(D2712,'Input Parameters'!$E$17,'Input Parameters'!$F$17)))</f>
        <v>5500</v>
      </c>
      <c r="F2712" s="10">
        <f t="shared" ca="1" si="395"/>
        <v>0.18913346829002509</v>
      </c>
      <c r="G2712" s="64">
        <f ca="1">_xlfn.NORM.INV(F2712,'Input Parameters'!$E$20,'Input Parameters'!$F$20)</f>
        <v>276.74667010210254</v>
      </c>
      <c r="H2712" s="57">
        <f ca="1">EXP(E2712*(1/'Input Parameters'!$E$23-1/G2712))</f>
        <v>0.33360020069902918</v>
      </c>
      <c r="I2712" s="10">
        <f t="shared" ca="1" si="396"/>
        <v>0.48435179660152183</v>
      </c>
      <c r="J2712" s="30">
        <f ca="1">_xlfn.BETA.INV(I2712,'Input Parameters'!$L$26,'Input Parameters'!$M$26,'Input Parameters'!$J$26,'Input Parameters'!$K$26)</f>
        <v>0.65506791966944233</v>
      </c>
      <c r="K2712" s="168">
        <f ca="1">('Input Parameters'!$E$27/'Input Parameters'!$E$38)^$J2712</f>
        <v>9.1060363520991915E-3</v>
      </c>
      <c r="L2712" s="69">
        <f ca="1">$H2712*$C2712*'Input Parameters'!$E$25*K2712</f>
        <v>0.70268544902878416</v>
      </c>
      <c r="M2712" s="24">
        <f t="shared" ca="1" si="397"/>
        <v>9.9605885622731316E-2</v>
      </c>
      <c r="N2712" s="15">
        <f ca="1">_xlfn.NORM.INV(M2712,'Input Parameters'!$E$29,'Input Parameters'!$F$29)</f>
        <v>9.987161995075293E-2</v>
      </c>
      <c r="O2712" s="8">
        <f t="shared" ca="1" si="398"/>
        <v>0.78460297811133339</v>
      </c>
      <c r="P2712" s="30">
        <f ca="1">_xlfn.LOGNORM.INV(O2712,'Input Parameters'!$H$30,'Input Parameters'!$I$30)</f>
        <v>3.8930695055597901</v>
      </c>
      <c r="Q2712" s="10">
        <f t="shared" ca="1" si="399"/>
        <v>0.97236614876098704</v>
      </c>
      <c r="R2712" s="30">
        <f>IF('Input Parameters'!$E$32=0,0,_xlfn.BETA.INV(Q2712,'Input Parameters'!$L$32,'Input Parameters'!$M$32,'Input Parameters'!$J$32,'Input Parameters'!$K$32))</f>
        <v>0</v>
      </c>
      <c r="S2712" s="10">
        <f t="shared" ca="1" si="400"/>
        <v>0.57128035553929057</v>
      </c>
      <c r="T2712" s="26">
        <f ca="1">_xlfn.LOGNORM.INV(S2712,'Input Parameters'!$H$34,'Input Parameters'!$I$34)</f>
        <v>51.547908256200508</v>
      </c>
      <c r="U2712" s="10">
        <f t="shared" ca="1" si="401"/>
        <v>0.83693458107802798</v>
      </c>
      <c r="V2712" s="30">
        <f ca="1">_xlfn.BETA.INV(U2712,'Input Parameters'!$L$36,'Input Parameters'!$M$36,'Input Parameters'!$J$36,'Input Parameters'!$K$36)</f>
        <v>0.74829756069828202</v>
      </c>
      <c r="W2712" s="2">
        <f ca="1">N2712+(P2712-N2712)*(1-ERF((T2712-R2712)/(2*SQRT(L2712*'Input Parameters'!$E$38))))</f>
        <v>9.9923670768687425E-2</v>
      </c>
      <c r="X2712">
        <f t="shared" ca="1" si="402"/>
        <v>1</v>
      </c>
      <c r="Y2712" s="7"/>
    </row>
    <row r="2713" spans="1:25" ht="15" customHeight="1" x14ac:dyDescent="0.25">
      <c r="A2713" s="139">
        <v>2706</v>
      </c>
      <c r="B2713" s="10">
        <f t="shared" ca="1" si="393"/>
        <v>0.54453167783075596</v>
      </c>
      <c r="C2713" s="60">
        <f ca="1">_xlfn.NORM.INV(B2713,'Input Parameters'!$E$15,'Input Parameters'!$F$15)</f>
        <v>277.02912568246336</v>
      </c>
      <c r="D2713" s="10">
        <f t="shared" ca="1" si="394"/>
        <v>0.60231078013507033</v>
      </c>
      <c r="E2713" s="62">
        <f ca="1">IF(_xlfn.NORM.INV(D2713,'Input Parameters'!$E$17,'Input Parameters'!$F$17)&lt;3500,3500,IF(_xlfn.NORM.INV(D2713,'Input Parameters'!$E$17,'Input Parameters'!$F$17)&gt;5500,5500,_xlfn.NORM.INV(D2713,'Input Parameters'!$E$17,'Input Parameters'!$F$17)))</f>
        <v>4981.5329911738518</v>
      </c>
      <c r="F2713" s="10">
        <f t="shared" ca="1" si="395"/>
        <v>0.27924079607636898</v>
      </c>
      <c r="G2713" s="64">
        <f ca="1">_xlfn.NORM.INV(F2713,'Input Parameters'!$E$20,'Input Parameters'!$F$20)</f>
        <v>278.72984109382008</v>
      </c>
      <c r="H2713" s="57">
        <f ca="1">EXP(E2713*(1/'Input Parameters'!$E$23-1/G2713))</f>
        <v>0.42052474985598787</v>
      </c>
      <c r="I2713" s="10">
        <f t="shared" ca="1" si="396"/>
        <v>0.60131245248196474</v>
      </c>
      <c r="J2713" s="30">
        <f ca="1">_xlfn.BETA.INV(I2713,'Input Parameters'!$L$26,'Input Parameters'!$M$26,'Input Parameters'!$J$26,'Input Parameters'!$K$26)</f>
        <v>0.70179360216396502</v>
      </c>
      <c r="K2713" s="168">
        <f ca="1">('Input Parameters'!$E$27/'Input Parameters'!$E$38)^$J2713</f>
        <v>6.5128236229752487E-3</v>
      </c>
      <c r="L2713" s="69">
        <f ca="1">$H2713*$C2713*'Input Parameters'!$E$25*K2713</f>
        <v>0.75872834592126626</v>
      </c>
      <c r="M2713" s="24">
        <f t="shared" ca="1" si="397"/>
        <v>0.80634770311925008</v>
      </c>
      <c r="N2713" s="15">
        <f ca="1">_xlfn.NORM.INV(M2713,'Input Parameters'!$E$29,'Input Parameters'!$F$29)</f>
        <v>0.10008645158197098</v>
      </c>
      <c r="O2713" s="8">
        <f t="shared" ca="1" si="398"/>
        <v>4.2429576432915117E-2</v>
      </c>
      <c r="P2713" s="30">
        <f ca="1">_xlfn.LOGNORM.INV(O2713,'Input Parameters'!$H$30,'Input Parameters'!$I$30)</f>
        <v>1.1889276709960037</v>
      </c>
      <c r="Q2713" s="10">
        <f t="shared" ca="1" si="399"/>
        <v>0.18051304348540009</v>
      </c>
      <c r="R2713" s="30">
        <f>IF('Input Parameters'!$E$32=0,0,_xlfn.BETA.INV(Q2713,'Input Parameters'!$L$32,'Input Parameters'!$M$32,'Input Parameters'!$J$32,'Input Parameters'!$K$32))</f>
        <v>0</v>
      </c>
      <c r="S2713" s="10">
        <f t="shared" ca="1" si="400"/>
        <v>0.45754722635360479</v>
      </c>
      <c r="T2713" s="26">
        <f ca="1">_xlfn.LOGNORM.INV(S2713,'Input Parameters'!$H$34,'Input Parameters'!$I$34)</f>
        <v>49.74296337150065</v>
      </c>
      <c r="U2713" s="10">
        <f t="shared" ca="1" si="401"/>
        <v>0.29542533421066397</v>
      </c>
      <c r="V2713" s="30">
        <f ca="1">_xlfn.BETA.INV(U2713,'Input Parameters'!$L$36,'Input Parameters'!$M$36,'Input Parameters'!$J$36,'Input Parameters'!$K$36)</f>
        <v>0.50840693492088507</v>
      </c>
      <c r="W2713" s="2">
        <f ca="1">N2713+(P2713-N2713)*(1-ERF((T2713-R2713)/(2*SQRT(L2713*'Input Parameters'!$E$38))))</f>
        <v>0.10014513304865838</v>
      </c>
      <c r="X2713">
        <f t="shared" ca="1" si="402"/>
        <v>1</v>
      </c>
      <c r="Y2713" s="7"/>
    </row>
    <row r="2714" spans="1:25" ht="15" customHeight="1" x14ac:dyDescent="0.25">
      <c r="A2714" s="139">
        <v>2707</v>
      </c>
      <c r="B2714" s="10">
        <f t="shared" ca="1" si="393"/>
        <v>0.86117091578656013</v>
      </c>
      <c r="C2714" s="60">
        <f ca="1">_xlfn.NORM.INV(B2714,'Input Parameters'!$E$15,'Input Parameters'!$F$15)</f>
        <v>329.79933293887581</v>
      </c>
      <c r="D2714" s="10">
        <f t="shared" ca="1" si="394"/>
        <v>0.36069023331901806</v>
      </c>
      <c r="E2714" s="62">
        <f ca="1">IF(_xlfn.NORM.INV(D2714,'Input Parameters'!$E$17,'Input Parameters'!$F$17)&lt;3500,3500,IF(_xlfn.NORM.INV(D2714,'Input Parameters'!$E$17,'Input Parameters'!$F$17)&gt;5500,5500,_xlfn.NORM.INV(D2714,'Input Parameters'!$E$17,'Input Parameters'!$F$17)))</f>
        <v>4550.3698927785181</v>
      </c>
      <c r="F2714" s="10">
        <f t="shared" ca="1" si="395"/>
        <v>0.7206247910757464</v>
      </c>
      <c r="G2714" s="64">
        <f ca="1">_xlfn.NORM.INV(F2714,'Input Parameters'!$E$20,'Input Parameters'!$F$20)</f>
        <v>286.56748039822952</v>
      </c>
      <c r="H2714" s="57">
        <f ca="1">EXP(E2714*(1/'Input Parameters'!$E$23-1/G2714))</f>
        <v>0.7083792183650538</v>
      </c>
      <c r="I2714" s="10">
        <f t="shared" ca="1" si="396"/>
        <v>0.6071395016027793</v>
      </c>
      <c r="J2714" s="30">
        <f ca="1">_xlfn.BETA.INV(I2714,'Input Parameters'!$L$26,'Input Parameters'!$M$26,'Input Parameters'!$J$26,'Input Parameters'!$K$26)</f>
        <v>0.70411216120368314</v>
      </c>
      <c r="K2714" s="168">
        <f ca="1">('Input Parameters'!$E$27/'Input Parameters'!$E$38)^$J2714</f>
        <v>6.4054040658324957E-3</v>
      </c>
      <c r="L2714" s="69">
        <f ca="1">$H2714*$C2714*'Input Parameters'!$E$25*K2714</f>
        <v>1.4964496736190207</v>
      </c>
      <c r="M2714" s="24">
        <f t="shared" ca="1" si="397"/>
        <v>0.19301134692778632</v>
      </c>
      <c r="N2714" s="15">
        <f ca="1">_xlfn.NORM.INV(M2714,'Input Parameters'!$E$29,'Input Parameters'!$F$29)</f>
        <v>9.9913314724742033E-2</v>
      </c>
      <c r="O2714" s="8">
        <f t="shared" ca="1" si="398"/>
        <v>0.15719192108027924</v>
      </c>
      <c r="P2714" s="30">
        <f ca="1">_xlfn.LOGNORM.INV(O2714,'Input Parameters'!$H$30,'Input Parameters'!$I$30)</f>
        <v>1.6682819820474781</v>
      </c>
      <c r="Q2714" s="10">
        <f t="shared" ca="1" si="399"/>
        <v>0.8812409149357765</v>
      </c>
      <c r="R2714" s="30">
        <f>IF('Input Parameters'!$E$32=0,0,_xlfn.BETA.INV(Q2714,'Input Parameters'!$L$32,'Input Parameters'!$M$32,'Input Parameters'!$J$32,'Input Parameters'!$K$32))</f>
        <v>0</v>
      </c>
      <c r="S2714" s="10">
        <f t="shared" ca="1" si="400"/>
        <v>0.4449917002362116</v>
      </c>
      <c r="T2714" s="26">
        <f ca="1">_xlfn.LOGNORM.INV(S2714,'Input Parameters'!$H$34,'Input Parameters'!$I$34)</f>
        <v>49.546944093356274</v>
      </c>
      <c r="U2714" s="10">
        <f t="shared" ca="1" si="401"/>
        <v>0.97877934239461728</v>
      </c>
      <c r="V2714" s="30">
        <f ca="1">_xlfn.BETA.INV(U2714,'Input Parameters'!$L$36,'Input Parameters'!$M$36,'Input Parameters'!$J$36,'Input Parameters'!$K$36)</f>
        <v>0.94207703044855484</v>
      </c>
      <c r="W2714" s="2">
        <f ca="1">N2714+(P2714-N2714)*(1-ERF((T2714-R2714)/(2*SQRT(L2714*'Input Parameters'!$E$38))))</f>
        <v>0.10647454011197088</v>
      </c>
      <c r="X2714">
        <f t="shared" ca="1" si="402"/>
        <v>1</v>
      </c>
      <c r="Y2714" s="7"/>
    </row>
    <row r="2715" spans="1:25" ht="15" customHeight="1" x14ac:dyDescent="0.25">
      <c r="A2715" s="139">
        <v>2708</v>
      </c>
      <c r="B2715" s="10">
        <f t="shared" ca="1" si="393"/>
        <v>0.58365996962182176</v>
      </c>
      <c r="C2715" s="60">
        <f ca="1">_xlfn.NORM.INV(B2715,'Input Parameters'!$E$15,'Input Parameters'!$F$15)</f>
        <v>282.41640708636396</v>
      </c>
      <c r="D2715" s="10">
        <f t="shared" ca="1" si="394"/>
        <v>4.1948152647295234E-2</v>
      </c>
      <c r="E2715" s="62">
        <f ca="1">IF(_xlfn.NORM.INV(D2715,'Input Parameters'!$E$17,'Input Parameters'!$F$17)&lt;3500,3500,IF(_xlfn.NORM.INV(D2715,'Input Parameters'!$E$17,'Input Parameters'!$F$17)&gt;5500,5500,_xlfn.NORM.INV(D2715,'Input Parameters'!$E$17,'Input Parameters'!$F$17)))</f>
        <v>3590.0409505052157</v>
      </c>
      <c r="F2715" s="10">
        <f t="shared" ca="1" si="395"/>
        <v>0.55737777545264422</v>
      </c>
      <c r="G2715" s="64">
        <f ca="1">_xlfn.NORM.INV(F2715,'Input Parameters'!$E$20,'Input Parameters'!$F$20)</f>
        <v>283.61697231331652</v>
      </c>
      <c r="H2715" s="57">
        <f ca="1">EXP(E2715*(1/'Input Parameters'!$E$23-1/G2715))</f>
        <v>0.66875291565087591</v>
      </c>
      <c r="I2715" s="10">
        <f t="shared" ca="1" si="396"/>
        <v>0.50145676994457633</v>
      </c>
      <c r="J2715" s="30">
        <f ca="1">_xlfn.BETA.INV(I2715,'Input Parameters'!$L$26,'Input Parameters'!$M$26,'Input Parameters'!$J$26,'Input Parameters'!$K$26)</f>
        <v>0.66198584586984821</v>
      </c>
      <c r="K2715" s="168">
        <f ca="1">('Input Parameters'!$E$27/'Input Parameters'!$E$38)^$J2715</f>
        <v>8.6652006565080264E-3</v>
      </c>
      <c r="L2715" s="69">
        <f ca="1">$H2715*$C2715*'Input Parameters'!$E$25*K2715</f>
        <v>1.6365686818032281</v>
      </c>
      <c r="M2715" s="24">
        <f t="shared" ca="1" si="397"/>
        <v>0.33996273480737382</v>
      </c>
      <c r="N2715" s="15">
        <f ca="1">_xlfn.NORM.INV(M2715,'Input Parameters'!$E$29,'Input Parameters'!$F$29)</f>
        <v>9.9958743516498125E-2</v>
      </c>
      <c r="O2715" s="8">
        <f t="shared" ca="1" si="398"/>
        <v>7.668235594570838E-2</v>
      </c>
      <c r="P2715" s="30">
        <f ca="1">_xlfn.LOGNORM.INV(O2715,'Input Parameters'!$H$30,'Input Parameters'!$I$30)</f>
        <v>1.3669751490402902</v>
      </c>
      <c r="Q2715" s="10">
        <f t="shared" ca="1" si="399"/>
        <v>0.70325690120194362</v>
      </c>
      <c r="R2715" s="30">
        <f>IF('Input Parameters'!$E$32=0,0,_xlfn.BETA.INV(Q2715,'Input Parameters'!$L$32,'Input Parameters'!$M$32,'Input Parameters'!$J$32,'Input Parameters'!$K$32))</f>
        <v>0</v>
      </c>
      <c r="S2715" s="10">
        <f t="shared" ca="1" si="400"/>
        <v>0.22903449335476289</v>
      </c>
      <c r="T2715" s="26">
        <f ca="1">_xlfn.LOGNORM.INV(S2715,'Input Parameters'!$H$34,'Input Parameters'!$I$34)</f>
        <v>45.959003026069318</v>
      </c>
      <c r="U2715" s="10">
        <f t="shared" ca="1" si="401"/>
        <v>0.1557761291061116</v>
      </c>
      <c r="V2715" s="30">
        <f ca="1">_xlfn.BETA.INV(U2715,'Input Parameters'!$L$36,'Input Parameters'!$M$36,'Input Parameters'!$J$36,'Input Parameters'!$K$36)</f>
        <v>0.44784317788588551</v>
      </c>
      <c r="W2715" s="2">
        <f ca="1">N2715+(P2715-N2715)*(1-ERF((T2715-R2715)/(2*SQRT(L2715*'Input Parameters'!$E$38))))</f>
        <v>0.11399107465049285</v>
      </c>
      <c r="X2715">
        <f t="shared" ca="1" si="402"/>
        <v>1</v>
      </c>
      <c r="Y2715" s="7"/>
    </row>
    <row r="2716" spans="1:25" ht="15" customHeight="1" x14ac:dyDescent="0.25">
      <c r="A2716" s="139">
        <v>2709</v>
      </c>
      <c r="B2716" s="10">
        <f t="shared" ca="1" si="393"/>
        <v>0.61352595179404912</v>
      </c>
      <c r="C2716" s="60">
        <f ca="1">_xlfn.NORM.INV(B2716,'Input Parameters'!$E$15,'Input Parameters'!$F$15)</f>
        <v>286.60313569981867</v>
      </c>
      <c r="D2716" s="10">
        <f t="shared" ca="1" si="394"/>
        <v>0.7712202764850663</v>
      </c>
      <c r="E2716" s="62">
        <f ca="1">IF(_xlfn.NORM.INV(D2716,'Input Parameters'!$E$17,'Input Parameters'!$F$17)&lt;3500,3500,IF(_xlfn.NORM.INV(D2716,'Input Parameters'!$E$17,'Input Parameters'!$F$17)&gt;5500,5500,_xlfn.NORM.INV(D2716,'Input Parameters'!$E$17,'Input Parameters'!$F$17)))</f>
        <v>5320.0100903560215</v>
      </c>
      <c r="F2716" s="10">
        <f t="shared" ca="1" si="395"/>
        <v>0.51266961255229504</v>
      </c>
      <c r="G2716" s="64">
        <f ca="1">_xlfn.NORM.INV(F2716,'Input Parameters'!$E$20,'Input Parameters'!$F$20)</f>
        <v>282.86281444035035</v>
      </c>
      <c r="H2716" s="57">
        <f ca="1">EXP(E2716*(1/'Input Parameters'!$E$23-1/G2716))</f>
        <v>0.52401672850862469</v>
      </c>
      <c r="I2716" s="10">
        <f t="shared" ca="1" si="396"/>
        <v>0.52416546850507806</v>
      </c>
      <c r="J2716" s="30">
        <f ca="1">_xlfn.BETA.INV(I2716,'Input Parameters'!$L$26,'Input Parameters'!$M$26,'Input Parameters'!$J$26,'Input Parameters'!$K$26)</f>
        <v>0.6711014012729104</v>
      </c>
      <c r="K2716" s="168">
        <f ca="1">('Input Parameters'!$E$27/'Input Parameters'!$E$38)^$J2716</f>
        <v>8.1167431561034887E-3</v>
      </c>
      <c r="L2716" s="69">
        <f ca="1">$H2716*$C2716*'Input Parameters'!$E$25*K2716</f>
        <v>1.2190117523323047</v>
      </c>
      <c r="M2716" s="24">
        <f t="shared" ca="1" si="397"/>
        <v>0.57168512258945914</v>
      </c>
      <c r="N2716" s="15">
        <f ca="1">_xlfn.NORM.INV(M2716,'Input Parameters'!$E$29,'Input Parameters'!$F$29)</f>
        <v>0.10001806659908516</v>
      </c>
      <c r="O2716" s="8">
        <f t="shared" ca="1" si="398"/>
        <v>0.84373589360642132</v>
      </c>
      <c r="P2716" s="30">
        <f ca="1">_xlfn.LOGNORM.INV(O2716,'Input Parameters'!$H$30,'Input Parameters'!$I$30)</f>
        <v>4.3237046283395273</v>
      </c>
      <c r="Q2716" s="10">
        <f t="shared" ca="1" si="399"/>
        <v>0.62519267609437268</v>
      </c>
      <c r="R2716" s="30">
        <f>IF('Input Parameters'!$E$32=0,0,_xlfn.BETA.INV(Q2716,'Input Parameters'!$L$32,'Input Parameters'!$M$32,'Input Parameters'!$J$32,'Input Parameters'!$K$32))</f>
        <v>0</v>
      </c>
      <c r="S2716" s="10">
        <f t="shared" ca="1" si="400"/>
        <v>0.26907758921940073</v>
      </c>
      <c r="T2716" s="26">
        <f ca="1">_xlfn.LOGNORM.INV(S2716,'Input Parameters'!$H$34,'Input Parameters'!$I$34)</f>
        <v>46.68821108486798</v>
      </c>
      <c r="U2716" s="10">
        <f t="shared" ca="1" si="401"/>
        <v>0.17408746587228585</v>
      </c>
      <c r="V2716" s="30">
        <f ca="1">_xlfn.BETA.INV(U2716,'Input Parameters'!$L$36,'Input Parameters'!$M$36,'Input Parameters'!$J$36,'Input Parameters'!$K$36)</f>
        <v>0.45676931587847108</v>
      </c>
      <c r="W2716" s="2">
        <f ca="1">N2716+(P2716-N2716)*(1-ERF((T2716-R2716)/(2*SQRT(L2716*'Input Parameters'!$E$38))))</f>
        <v>0.11179665844302074</v>
      </c>
      <c r="X2716">
        <f t="shared" ca="1" si="402"/>
        <v>1</v>
      </c>
      <c r="Y2716" s="7"/>
    </row>
    <row r="2717" spans="1:25" ht="15" customHeight="1" x14ac:dyDescent="0.25">
      <c r="A2717" s="139">
        <v>2710</v>
      </c>
      <c r="B2717" s="10">
        <f t="shared" ca="1" si="393"/>
        <v>0.91646627665644509</v>
      </c>
      <c r="C2717" s="60">
        <f ca="1">_xlfn.NORM.INV(B2717,'Input Parameters'!$E$15,'Input Parameters'!$F$15)</f>
        <v>345.84563875423709</v>
      </c>
      <c r="D2717" s="10">
        <f t="shared" ca="1" si="394"/>
        <v>6.703496784149765E-2</v>
      </c>
      <c r="E2717" s="62">
        <f ca="1">IF(_xlfn.NORM.INV(D2717,'Input Parameters'!$E$17,'Input Parameters'!$F$17)&lt;3500,3500,IF(_xlfn.NORM.INV(D2717,'Input Parameters'!$E$17,'Input Parameters'!$F$17)&gt;5500,5500,_xlfn.NORM.INV(D2717,'Input Parameters'!$E$17,'Input Parameters'!$F$17)))</f>
        <v>3751.2293832728637</v>
      </c>
      <c r="F2717" s="10">
        <f t="shared" ca="1" si="395"/>
        <v>0.79632918363138361</v>
      </c>
      <c r="G2717" s="64">
        <f ca="1">_xlfn.NORM.INV(F2717,'Input Parameters'!$E$20,'Input Parameters'!$F$20)</f>
        <v>288.20149163745162</v>
      </c>
      <c r="H2717" s="57">
        <f ca="1">EXP(E2717*(1/'Input Parameters'!$E$23-1/G2717))</f>
        <v>0.81057736438704553</v>
      </c>
      <c r="I2717" s="10">
        <f t="shared" ca="1" si="396"/>
        <v>0.79873932039030837</v>
      </c>
      <c r="J2717" s="30">
        <f ca="1">_xlfn.BETA.INV(I2717,'Input Parameters'!$L$26,'Input Parameters'!$M$26,'Input Parameters'!$J$26,'Input Parameters'!$K$26)</f>
        <v>0.78486840717634854</v>
      </c>
      <c r="K2717" s="168">
        <f ca="1">('Input Parameters'!$E$27/'Input Parameters'!$E$38)^$J2717</f>
        <v>3.5890069495247349E-3</v>
      </c>
      <c r="L2717" s="69">
        <f ca="1">$H2717*$C2717*'Input Parameters'!$E$25*K2717</f>
        <v>1.0061229939289407</v>
      </c>
      <c r="M2717" s="24">
        <f t="shared" ca="1" si="397"/>
        <v>0.76325916361361412</v>
      </c>
      <c r="N2717" s="15">
        <f ca="1">_xlfn.NORM.INV(M2717,'Input Parameters'!$E$29,'Input Parameters'!$F$29)</f>
        <v>0.10007168256661766</v>
      </c>
      <c r="O2717" s="8">
        <f t="shared" ca="1" si="398"/>
        <v>0.35551896756368073</v>
      </c>
      <c r="P2717" s="30">
        <f ca="1">_xlfn.LOGNORM.INV(O2717,'Input Parameters'!$H$30,'Input Parameters'!$I$30)</f>
        <v>2.2525010623402117</v>
      </c>
      <c r="Q2717" s="10">
        <f t="shared" ca="1" si="399"/>
        <v>0.43079341727294396</v>
      </c>
      <c r="R2717" s="30">
        <f>IF('Input Parameters'!$E$32=0,0,_xlfn.BETA.INV(Q2717,'Input Parameters'!$L$32,'Input Parameters'!$M$32,'Input Parameters'!$J$32,'Input Parameters'!$K$32))</f>
        <v>0</v>
      </c>
      <c r="S2717" s="10">
        <f t="shared" ca="1" si="400"/>
        <v>0.26850080946570598</v>
      </c>
      <c r="T2717" s="26">
        <f ca="1">_xlfn.LOGNORM.INV(S2717,'Input Parameters'!$H$34,'Input Parameters'!$I$34)</f>
        <v>46.678048351688368</v>
      </c>
      <c r="U2717" s="10">
        <f t="shared" ca="1" si="401"/>
        <v>0.37625599419301947</v>
      </c>
      <c r="V2717" s="30">
        <f ca="1">_xlfn.BETA.INV(U2717,'Input Parameters'!$L$36,'Input Parameters'!$M$36,'Input Parameters'!$J$36,'Input Parameters'!$K$36)</f>
        <v>0.5393446856230053</v>
      </c>
      <c r="W2717" s="2">
        <f ca="1">N2717+(P2717-N2717)*(1-ERF((T2717-R2717)/(2*SQRT(L2717*'Input Parameters'!$E$38))))</f>
        <v>0.10222372179444023</v>
      </c>
      <c r="X2717">
        <f t="shared" ca="1" si="402"/>
        <v>1</v>
      </c>
      <c r="Y2717" s="7"/>
    </row>
    <row r="2718" spans="1:25" ht="15" customHeight="1" x14ac:dyDescent="0.25">
      <c r="A2718" s="139">
        <v>2711</v>
      </c>
      <c r="B2718" s="10">
        <f t="shared" ca="1" si="393"/>
        <v>0.43780325229866746</v>
      </c>
      <c r="C2718" s="60">
        <f ca="1">_xlfn.NORM.INV(B2718,'Input Parameters'!$E$15,'Input Parameters'!$F$15)</f>
        <v>262.48369785715437</v>
      </c>
      <c r="D2718" s="10">
        <f t="shared" ca="1" si="394"/>
        <v>0.83750413974361426</v>
      </c>
      <c r="E2718" s="62">
        <f ca="1">IF(_xlfn.NORM.INV(D2718,'Input Parameters'!$E$17,'Input Parameters'!$F$17)&lt;3500,3500,IF(_xlfn.NORM.INV(D2718,'Input Parameters'!$E$17,'Input Parameters'!$F$17)&gt;5500,5500,_xlfn.NORM.INV(D2718,'Input Parameters'!$E$17,'Input Parameters'!$F$17)))</f>
        <v>5488.9762624686346</v>
      </c>
      <c r="F2718" s="10">
        <f t="shared" ca="1" si="395"/>
        <v>0.34738219280771288</v>
      </c>
      <c r="G2718" s="64">
        <f ca="1">_xlfn.NORM.INV(F2718,'Input Parameters'!$E$20,'Input Parameters'!$F$20)</f>
        <v>280.02093541380322</v>
      </c>
      <c r="H2718" s="57">
        <f ca="1">EXP(E2718*(1/'Input Parameters'!$E$23-1/G2718))</f>
        <v>0.42160147237384737</v>
      </c>
      <c r="I2718" s="10">
        <f t="shared" ca="1" si="396"/>
        <v>0.93502353593962306</v>
      </c>
      <c r="J2718" s="30">
        <f ca="1">_xlfn.BETA.INV(I2718,'Input Parameters'!$L$26,'Input Parameters'!$M$26,'Input Parameters'!$J$26,'Input Parameters'!$K$26)</f>
        <v>0.86376201887299653</v>
      </c>
      <c r="K2718" s="168">
        <f ca="1">('Input Parameters'!$E$27/'Input Parameters'!$E$38)^$J2718</f>
        <v>2.0380017583044117E-3</v>
      </c>
      <c r="L2718" s="69">
        <f ca="1">$H2718*$C2718*'Input Parameters'!$E$25*K2718</f>
        <v>0.22553243507420764</v>
      </c>
      <c r="M2718" s="24">
        <f t="shared" ca="1" si="397"/>
        <v>0.2043205909026824</v>
      </c>
      <c r="N2718" s="15">
        <f ca="1">_xlfn.NORM.INV(M2718,'Input Parameters'!$E$29,'Input Parameters'!$F$29)</f>
        <v>9.9917371278073902E-2</v>
      </c>
      <c r="O2718" s="8">
        <f t="shared" ca="1" si="398"/>
        <v>0.96503599486084057</v>
      </c>
      <c r="P2718" s="30">
        <f ca="1">_xlfn.LOGNORM.INV(O2718,'Input Parameters'!$H$30,'Input Parameters'!$I$30)</f>
        <v>6.3165447194131303</v>
      </c>
      <c r="Q2718" s="10">
        <f t="shared" ca="1" si="399"/>
        <v>0.20794962398377792</v>
      </c>
      <c r="R2718" s="30">
        <f>IF('Input Parameters'!$E$32=0,0,_xlfn.BETA.INV(Q2718,'Input Parameters'!$L$32,'Input Parameters'!$M$32,'Input Parameters'!$J$32,'Input Parameters'!$K$32))</f>
        <v>0</v>
      </c>
      <c r="S2718" s="10">
        <f t="shared" ca="1" si="400"/>
        <v>0.6974374993955027</v>
      </c>
      <c r="T2718" s="26">
        <f ca="1">_xlfn.LOGNORM.INV(S2718,'Input Parameters'!$H$34,'Input Parameters'!$I$34)</f>
        <v>53.759720219060981</v>
      </c>
      <c r="U2718" s="10">
        <f t="shared" ca="1" si="401"/>
        <v>0.39578478416584562</v>
      </c>
      <c r="V2718" s="30">
        <f ca="1">_xlfn.BETA.INV(U2718,'Input Parameters'!$L$36,'Input Parameters'!$M$36,'Input Parameters'!$J$36,'Input Parameters'!$K$36)</f>
        <v>0.54667331664903829</v>
      </c>
      <c r="W2718" s="2">
        <f ca="1">N2718+(P2718-N2718)*(1-ERF((T2718-R2718)/(2*SQRT(L2718*'Input Parameters'!$E$38))))</f>
        <v>9.9917371278081493E-2</v>
      </c>
      <c r="X2718">
        <f t="shared" ca="1" si="402"/>
        <v>1</v>
      </c>
      <c r="Y2718" s="7"/>
    </row>
    <row r="2719" spans="1:25" ht="15" customHeight="1" x14ac:dyDescent="0.25">
      <c r="A2719" s="139">
        <v>2712</v>
      </c>
      <c r="B2719" s="10">
        <f t="shared" ca="1" si="393"/>
        <v>0.36282204088218661</v>
      </c>
      <c r="C2719" s="60">
        <f ca="1">_xlfn.NORM.INV(B2719,'Input Parameters'!$E$15,'Input Parameters'!$F$15)</f>
        <v>251.94932851598992</v>
      </c>
      <c r="D2719" s="10">
        <f t="shared" ca="1" si="394"/>
        <v>0.98237260575091434</v>
      </c>
      <c r="E2719" s="62">
        <f ca="1">IF(_xlfn.NORM.INV(D2719,'Input Parameters'!$E$17,'Input Parameters'!$F$17)&lt;3500,3500,IF(_xlfn.NORM.INV(D2719,'Input Parameters'!$E$17,'Input Parameters'!$F$17)&gt;5500,5500,_xlfn.NORM.INV(D2719,'Input Parameters'!$E$17,'Input Parameters'!$F$17)))</f>
        <v>5500</v>
      </c>
      <c r="F2719" s="10">
        <f t="shared" ca="1" si="395"/>
        <v>0.68665100281756131</v>
      </c>
      <c r="G2719" s="64">
        <f ca="1">_xlfn.NORM.INV(F2719,'Input Parameters'!$E$20,'Input Parameters'!$F$20)</f>
        <v>285.90874386071573</v>
      </c>
      <c r="H2719" s="57">
        <f ca="1">EXP(E2719*(1/'Input Parameters'!$E$23-1/G2719))</f>
        <v>0.63068540449806543</v>
      </c>
      <c r="I2719" s="10">
        <f t="shared" ca="1" si="396"/>
        <v>0.18283928899818214</v>
      </c>
      <c r="J2719" s="30">
        <f ca="1">_xlfn.BETA.INV(I2719,'Input Parameters'!$L$26,'Input Parameters'!$M$26,'Input Parameters'!$J$26,'Input Parameters'!$K$26)</f>
        <v>0.50904719176702418</v>
      </c>
      <c r="K2719" s="168">
        <f ca="1">('Input Parameters'!$E$27/'Input Parameters'!$E$38)^$J2719</f>
        <v>2.5954569408281124E-2</v>
      </c>
      <c r="L2719" s="69">
        <f ca="1">$H2719*$C2719*'Input Parameters'!$E$25*K2719</f>
        <v>4.1242009126304602</v>
      </c>
      <c r="M2719" s="24">
        <f t="shared" ca="1" si="397"/>
        <v>0.13663579708364204</v>
      </c>
      <c r="N2719" s="15">
        <f ca="1">_xlfn.NORM.INV(M2719,'Input Parameters'!$E$29,'Input Parameters'!$F$29)</f>
        <v>9.9890444050134572E-2</v>
      </c>
      <c r="O2719" s="8">
        <f t="shared" ca="1" si="398"/>
        <v>0.21370968426887738</v>
      </c>
      <c r="P2719" s="30">
        <f ca="1">_xlfn.LOGNORM.INV(O2719,'Input Parameters'!$H$30,'Input Parameters'!$I$30)</f>
        <v>1.8443960812851041</v>
      </c>
      <c r="Q2719" s="10">
        <f t="shared" ca="1" si="399"/>
        <v>8.5413347525341465E-2</v>
      </c>
      <c r="R2719" s="30">
        <f>IF('Input Parameters'!$E$32=0,0,_xlfn.BETA.INV(Q2719,'Input Parameters'!$L$32,'Input Parameters'!$M$32,'Input Parameters'!$J$32,'Input Parameters'!$K$32))</f>
        <v>0</v>
      </c>
      <c r="S2719" s="10">
        <f t="shared" ca="1" si="400"/>
        <v>0.94590657971465264</v>
      </c>
      <c r="T2719" s="26">
        <f ca="1">_xlfn.LOGNORM.INV(S2719,'Input Parameters'!$H$34,'Input Parameters'!$I$34)</f>
        <v>61.569462445070144</v>
      </c>
      <c r="U2719" s="10">
        <f t="shared" ca="1" si="401"/>
        <v>0.60220405725268855</v>
      </c>
      <c r="V2719" s="30">
        <f ca="1">_xlfn.BETA.INV(U2719,'Input Parameters'!$L$36,'Input Parameters'!$M$36,'Input Parameters'!$J$36,'Input Parameters'!$K$36)</f>
        <v>0.62632272306120562</v>
      </c>
      <c r="W2719" s="2">
        <f ca="1">N2719+(P2719-N2719)*(1-ERF((T2719-R2719)/(2*SQRT(L2719*'Input Parameters'!$E$38))))</f>
        <v>0.15580258729481494</v>
      </c>
      <c r="X2719">
        <f t="shared" ca="1" si="402"/>
        <v>1</v>
      </c>
      <c r="Y2719" s="7"/>
    </row>
    <row r="2720" spans="1:25" ht="15" customHeight="1" x14ac:dyDescent="0.25">
      <c r="A2720" s="139">
        <v>2713</v>
      </c>
      <c r="B2720" s="10">
        <f t="shared" ca="1" si="393"/>
        <v>0.2470276660295273</v>
      </c>
      <c r="C2720" s="60">
        <f ca="1">_xlfn.NORM.INV(B2720,'Input Parameters'!$E$15,'Input Parameters'!$F$15)</f>
        <v>233.90576679677741</v>
      </c>
      <c r="D2720" s="10">
        <f t="shared" ca="1" si="394"/>
        <v>0.80297306117208012</v>
      </c>
      <c r="E2720" s="62">
        <f ca="1">IF(_xlfn.NORM.INV(D2720,'Input Parameters'!$E$17,'Input Parameters'!$F$17)&lt;3500,3500,IF(_xlfn.NORM.INV(D2720,'Input Parameters'!$E$17,'Input Parameters'!$F$17)&gt;5500,5500,_xlfn.NORM.INV(D2720,'Input Parameters'!$E$17,'Input Parameters'!$F$17)))</f>
        <v>5396.6020882159801</v>
      </c>
      <c r="F2720" s="10">
        <f t="shared" ca="1" si="395"/>
        <v>0.17358295678461921</v>
      </c>
      <c r="G2720" s="64">
        <f ca="1">_xlfn.NORM.INV(F2720,'Input Parameters'!$E$20,'Input Parameters'!$F$20)</f>
        <v>276.35132535919541</v>
      </c>
      <c r="H2720" s="57">
        <f ca="1">EXP(E2720*(1/'Input Parameters'!$E$23-1/G2720))</f>
        <v>0.33118762184781803</v>
      </c>
      <c r="I2720" s="10">
        <f t="shared" ca="1" si="396"/>
        <v>0.92601758724025962</v>
      </c>
      <c r="J2720" s="30">
        <f ca="1">_xlfn.BETA.INV(I2720,'Input Parameters'!$L$26,'Input Parameters'!$M$26,'Input Parameters'!$J$26,'Input Parameters'!$K$26)</f>
        <v>0.8568487449931057</v>
      </c>
      <c r="K2720" s="168">
        <f ca="1">('Input Parameters'!$E$27/'Input Parameters'!$E$38)^$J2720</f>
        <v>2.1416121260139117E-3</v>
      </c>
      <c r="L2720" s="69">
        <f ca="1">$H2720*$C2720*'Input Parameters'!$E$25*K2720</f>
        <v>0.16590361260734215</v>
      </c>
      <c r="M2720" s="24">
        <f t="shared" ca="1" si="397"/>
        <v>0.44465004664295593</v>
      </c>
      <c r="N2720" s="15">
        <f ca="1">_xlfn.NORM.INV(M2720,'Input Parameters'!$E$29,'Input Parameters'!$F$29)</f>
        <v>9.9986081010485936E-2</v>
      </c>
      <c r="O2720" s="8">
        <f t="shared" ca="1" si="398"/>
        <v>0.82426904068772222</v>
      </c>
      <c r="P2720" s="30">
        <f ca="1">_xlfn.LOGNORM.INV(O2720,'Input Parameters'!$H$30,'Input Parameters'!$I$30)</f>
        <v>4.1669516427864917</v>
      </c>
      <c r="Q2720" s="10">
        <f t="shared" ca="1" si="399"/>
        <v>0.66422048932055389</v>
      </c>
      <c r="R2720" s="30">
        <f>IF('Input Parameters'!$E$32=0,0,_xlfn.BETA.INV(Q2720,'Input Parameters'!$L$32,'Input Parameters'!$M$32,'Input Parameters'!$J$32,'Input Parameters'!$K$32))</f>
        <v>0</v>
      </c>
      <c r="S2720" s="10">
        <f t="shared" ca="1" si="400"/>
        <v>0.13774590897832562</v>
      </c>
      <c r="T2720" s="26">
        <f ca="1">_xlfn.LOGNORM.INV(S2720,'Input Parameters'!$H$34,'Input Parameters'!$I$34)</f>
        <v>44.007472593791206</v>
      </c>
      <c r="U2720" s="10">
        <f t="shared" ca="1" si="401"/>
        <v>0.95813837433538818</v>
      </c>
      <c r="V2720" s="30">
        <f ca="1">_xlfn.BETA.INV(U2720,'Input Parameters'!$L$36,'Input Parameters'!$M$36,'Input Parameters'!$J$36,'Input Parameters'!$K$36)</f>
        <v>0.88522493334073782</v>
      </c>
      <c r="W2720" s="2">
        <f ca="1">N2720+(P2720-N2720)*(1-ERF((T2720-R2720)/(2*SQRT(L2720*'Input Parameters'!$E$38))))</f>
        <v>9.9986081010574435E-2</v>
      </c>
      <c r="X2720">
        <f t="shared" ca="1" si="402"/>
        <v>1</v>
      </c>
      <c r="Y2720" s="7"/>
    </row>
    <row r="2721" spans="1:25" ht="15" customHeight="1" x14ac:dyDescent="0.25">
      <c r="A2721" s="139">
        <v>2714</v>
      </c>
      <c r="B2721" s="10">
        <f t="shared" ca="1" si="393"/>
        <v>0.47614030797583351</v>
      </c>
      <c r="C2721" s="60">
        <f ca="1">_xlfn.NORM.INV(B2721,'Input Parameters'!$E$15,'Input Parameters'!$F$15)</f>
        <v>267.72409775649265</v>
      </c>
      <c r="D2721" s="10">
        <f t="shared" ca="1" si="394"/>
        <v>0.72857884581316323</v>
      </c>
      <c r="E2721" s="62">
        <f ca="1">IF(_xlfn.NORM.INV(D2721,'Input Parameters'!$E$17,'Input Parameters'!$F$17)&lt;3500,3500,IF(_xlfn.NORM.INV(D2721,'Input Parameters'!$E$17,'Input Parameters'!$F$17)&gt;5500,5500,_xlfn.NORM.INV(D2721,'Input Parameters'!$E$17,'Input Parameters'!$F$17)))</f>
        <v>5225.9643557621985</v>
      </c>
      <c r="F2721" s="10">
        <f t="shared" ca="1" si="395"/>
        <v>0.62459170140725362</v>
      </c>
      <c r="G2721" s="64">
        <f ca="1">_xlfn.NORM.INV(F2721,'Input Parameters'!$E$20,'Input Parameters'!$F$20)</f>
        <v>284.77767074742542</v>
      </c>
      <c r="H2721" s="57">
        <f ca="1">EXP(E2721*(1/'Input Parameters'!$E$23-1/G2721))</f>
        <v>0.60014776920759427</v>
      </c>
      <c r="I2721" s="10">
        <f t="shared" ca="1" si="396"/>
        <v>0.26576758697898439</v>
      </c>
      <c r="J2721" s="30">
        <f ca="1">_xlfn.BETA.INV(I2721,'Input Parameters'!$L$26,'Input Parameters'!$M$26,'Input Parameters'!$J$26,'Input Parameters'!$K$26)</f>
        <v>0.55694375950893871</v>
      </c>
      <c r="K2721" s="168">
        <f ca="1">('Input Parameters'!$E$27/'Input Parameters'!$E$38)^$J2721</f>
        <v>1.8407983583808123E-2</v>
      </c>
      <c r="L2721" s="69">
        <f ca="1">$H2721*$C2721*'Input Parameters'!$E$25*K2721</f>
        <v>2.9576847230875303</v>
      </c>
      <c r="M2721" s="24">
        <f t="shared" ca="1" si="397"/>
        <v>0.31017782710318431</v>
      </c>
      <c r="N2721" s="15">
        <f ca="1">_xlfn.NORM.INV(M2721,'Input Parameters'!$E$29,'Input Parameters'!$F$29)</f>
        <v>9.9950465364402621E-2</v>
      </c>
      <c r="O2721" s="8">
        <f t="shared" ca="1" si="398"/>
        <v>0.8371929745700134</v>
      </c>
      <c r="P2721" s="30">
        <f ca="1">_xlfn.LOGNORM.INV(O2721,'Input Parameters'!$H$30,'Input Parameters'!$I$30)</f>
        <v>4.2690205494154636</v>
      </c>
      <c r="Q2721" s="10">
        <f t="shared" ca="1" si="399"/>
        <v>0.57631343657864043</v>
      </c>
      <c r="R2721" s="30">
        <f>IF('Input Parameters'!$E$32=0,0,_xlfn.BETA.INV(Q2721,'Input Parameters'!$L$32,'Input Parameters'!$M$32,'Input Parameters'!$J$32,'Input Parameters'!$K$32))</f>
        <v>0</v>
      </c>
      <c r="S2721" s="10">
        <f t="shared" ca="1" si="400"/>
        <v>0.73915648180376614</v>
      </c>
      <c r="T2721" s="26">
        <f ca="1">_xlfn.LOGNORM.INV(S2721,'Input Parameters'!$H$34,'Input Parameters'!$I$34)</f>
        <v>54.59418629137388</v>
      </c>
      <c r="U2721" s="10">
        <f t="shared" ca="1" si="401"/>
        <v>0.26049017361642079</v>
      </c>
      <c r="V2721" s="30">
        <f ca="1">_xlfn.BETA.INV(U2721,'Input Parameters'!$L$36,'Input Parameters'!$M$36,'Input Parameters'!$J$36,'Input Parameters'!$K$36)</f>
        <v>0.49445283468540607</v>
      </c>
      <c r="W2721" s="2">
        <f ca="1">N2721+(P2721-N2721)*(1-ERF((T2721-R2721)/(2*SQRT(L2721*'Input Parameters'!$E$38))))</f>
        <v>0.20329480486230658</v>
      </c>
      <c r="X2721">
        <f t="shared" ca="1" si="402"/>
        <v>1</v>
      </c>
      <c r="Y2721" s="7"/>
    </row>
    <row r="2722" spans="1:25" ht="15" customHeight="1" x14ac:dyDescent="0.25">
      <c r="A2722" s="139">
        <v>2715</v>
      </c>
      <c r="B2722" s="10">
        <f t="shared" ca="1" si="393"/>
        <v>0.48549484952272115</v>
      </c>
      <c r="C2722" s="60">
        <f ca="1">_xlfn.NORM.INV(B2722,'Input Parameters'!$E$15,'Input Parameters'!$F$15)</f>
        <v>268.99634527097419</v>
      </c>
      <c r="D2722" s="10">
        <f t="shared" ca="1" si="394"/>
        <v>0.75614598218328688</v>
      </c>
      <c r="E2722" s="62">
        <f ca="1">IF(_xlfn.NORM.INV(D2722,'Input Parameters'!$E$17,'Input Parameters'!$F$17)&lt;3500,3500,IF(_xlfn.NORM.INV(D2722,'Input Parameters'!$E$17,'Input Parameters'!$F$17)&gt;5500,5500,_xlfn.NORM.INV(D2722,'Input Parameters'!$E$17,'Input Parameters'!$F$17)))</f>
        <v>5285.771172509556</v>
      </c>
      <c r="F2722" s="10">
        <f t="shared" ca="1" si="395"/>
        <v>0.86278620870788603</v>
      </c>
      <c r="G2722" s="64">
        <f ca="1">_xlfn.NORM.INV(F2722,'Input Parameters'!$E$20,'Input Parameters'!$F$20)</f>
        <v>289.972584501602</v>
      </c>
      <c r="H2722" s="57">
        <f ca="1">EXP(E2722*(1/'Input Parameters'!$E$23-1/G2722))</f>
        <v>0.83202075522606966</v>
      </c>
      <c r="I2722" s="10">
        <f t="shared" ca="1" si="396"/>
        <v>0.13770594901513256</v>
      </c>
      <c r="J2722" s="30">
        <f ca="1">_xlfn.BETA.INV(I2722,'Input Parameters'!$L$26,'Input Parameters'!$M$26,'Input Parameters'!$J$26,'Input Parameters'!$K$26)</f>
        <v>0.47711783095975191</v>
      </c>
      <c r="K2722" s="168">
        <f ca="1">('Input Parameters'!$E$27/'Input Parameters'!$E$38)^$J2722</f>
        <v>3.263475232493767E-2</v>
      </c>
      <c r="L2722" s="69">
        <f ca="1">$H2722*$C2722*'Input Parameters'!$E$25*K2722</f>
        <v>7.3040016171523829</v>
      </c>
      <c r="M2722" s="24">
        <f t="shared" ca="1" si="397"/>
        <v>0.34552290889728354</v>
      </c>
      <c r="N2722" s="15">
        <f ca="1">_xlfn.NORM.INV(M2722,'Input Parameters'!$E$29,'Input Parameters'!$F$29)</f>
        <v>9.9960256378985049E-2</v>
      </c>
      <c r="O2722" s="8">
        <f t="shared" ca="1" si="398"/>
        <v>0.59360401627523185</v>
      </c>
      <c r="P2722" s="30">
        <f ca="1">_xlfn.LOGNORM.INV(O2722,'Input Parameters'!$H$30,'Input Parameters'!$I$30)</f>
        <v>3.000900580298409</v>
      </c>
      <c r="Q2722" s="10">
        <f t="shared" ca="1" si="399"/>
        <v>0.10695812948040651</v>
      </c>
      <c r="R2722" s="30">
        <f>IF('Input Parameters'!$E$32=0,0,_xlfn.BETA.INV(Q2722,'Input Parameters'!$L$32,'Input Parameters'!$M$32,'Input Parameters'!$J$32,'Input Parameters'!$K$32))</f>
        <v>0</v>
      </c>
      <c r="S2722" s="10">
        <f t="shared" ca="1" si="400"/>
        <v>0.43235688982064924</v>
      </c>
      <c r="T2722" s="26">
        <f ca="1">_xlfn.LOGNORM.INV(S2722,'Input Parameters'!$H$34,'Input Parameters'!$I$34)</f>
        <v>49.349599509198228</v>
      </c>
      <c r="U2722" s="10">
        <f t="shared" ca="1" si="401"/>
        <v>0.60670698403953927</v>
      </c>
      <c r="V2722" s="30">
        <f ca="1">_xlfn.BETA.INV(U2722,'Input Parameters'!$L$36,'Input Parameters'!$M$36,'Input Parameters'!$J$36,'Input Parameters'!$K$36)</f>
        <v>0.62819162312781174</v>
      </c>
      <c r="W2722" s="2">
        <f ca="1">N2722+(P2722-N2722)*(1-ERF((T2722-R2722)/(2*SQRT(L2722*'Input Parameters'!$E$38))))</f>
        <v>0.67040061374749282</v>
      </c>
      <c r="X2722">
        <f t="shared" ca="1" si="402"/>
        <v>0</v>
      </c>
      <c r="Y2722" s="7"/>
    </row>
    <row r="2723" spans="1:25" ht="15" customHeight="1" x14ac:dyDescent="0.25">
      <c r="A2723" s="139">
        <v>2716</v>
      </c>
      <c r="B2723" s="10">
        <f t="shared" ca="1" si="393"/>
        <v>0.5752649424334787</v>
      </c>
      <c r="C2723" s="60">
        <f ca="1">_xlfn.NORM.INV(B2723,'Input Parameters'!$E$15,'Input Parameters'!$F$15)</f>
        <v>281.25282036079324</v>
      </c>
      <c r="D2723" s="10">
        <f t="shared" ca="1" si="394"/>
        <v>0.79378344063761463</v>
      </c>
      <c r="E2723" s="62">
        <f ca="1">IF(_xlfn.NORM.INV(D2723,'Input Parameters'!$E$17,'Input Parameters'!$F$17)&lt;3500,3500,IF(_xlfn.NORM.INV(D2723,'Input Parameters'!$E$17,'Input Parameters'!$F$17)&gt;5500,5500,_xlfn.NORM.INV(D2723,'Input Parameters'!$E$17,'Input Parameters'!$F$17)))</f>
        <v>5373.7335701533284</v>
      </c>
      <c r="F2723" s="10">
        <f t="shared" ca="1" si="395"/>
        <v>0.81070667503456073</v>
      </c>
      <c r="G2723" s="64">
        <f ca="1">_xlfn.NORM.INV(F2723,'Input Parameters'!$E$20,'Input Parameters'!$F$20)</f>
        <v>288.54937295547325</v>
      </c>
      <c r="H2723" s="57">
        <f ca="1">EXP(E2723*(1/'Input Parameters'!$E$23-1/G2723))</f>
        <v>0.75702204856199662</v>
      </c>
      <c r="I2723" s="10">
        <f t="shared" ca="1" si="396"/>
        <v>0.96707981648271601</v>
      </c>
      <c r="J2723" s="30">
        <f ca="1">_xlfn.BETA.INV(I2723,'Input Parameters'!$L$26,'Input Parameters'!$M$26,'Input Parameters'!$J$26,'Input Parameters'!$K$26)</f>
        <v>0.89404031381704585</v>
      </c>
      <c r="K2723" s="168">
        <f ca="1">('Input Parameters'!$E$27/'Input Parameters'!$E$38)^$J2723</f>
        <v>1.6401420740743084E-3</v>
      </c>
      <c r="L2723" s="69">
        <f ca="1">$H2723*$C2723*'Input Parameters'!$E$25*K2723</f>
        <v>0.34921017106546759</v>
      </c>
      <c r="M2723" s="24">
        <f t="shared" ca="1" si="397"/>
        <v>0.7837742636032361</v>
      </c>
      <c r="N2723" s="15">
        <f ca="1">_xlfn.NORM.INV(M2723,'Input Parameters'!$E$29,'Input Parameters'!$F$29)</f>
        <v>0.10007850035745575</v>
      </c>
      <c r="O2723" s="8">
        <f t="shared" ca="1" si="398"/>
        <v>0.7783216228601324</v>
      </c>
      <c r="P2723" s="30">
        <f ca="1">_xlfn.LOGNORM.INV(O2723,'Input Parameters'!$H$30,'Input Parameters'!$I$30)</f>
        <v>3.8541014406225553</v>
      </c>
      <c r="Q2723" s="10">
        <f t="shared" ca="1" si="399"/>
        <v>0.88764903012376795</v>
      </c>
      <c r="R2723" s="30">
        <f>IF('Input Parameters'!$E$32=0,0,_xlfn.BETA.INV(Q2723,'Input Parameters'!$L$32,'Input Parameters'!$M$32,'Input Parameters'!$J$32,'Input Parameters'!$K$32))</f>
        <v>0</v>
      </c>
      <c r="S2723" s="10">
        <f t="shared" ca="1" si="400"/>
        <v>0.25243900711337086</v>
      </c>
      <c r="T2723" s="26">
        <f ca="1">_xlfn.LOGNORM.INV(S2723,'Input Parameters'!$H$34,'Input Parameters'!$I$34)</f>
        <v>46.391342413697416</v>
      </c>
      <c r="U2723" s="10">
        <f t="shared" ca="1" si="401"/>
        <v>0.70651329693423792</v>
      </c>
      <c r="V2723" s="30">
        <f ca="1">_xlfn.BETA.INV(U2723,'Input Parameters'!$L$36,'Input Parameters'!$M$36,'Input Parameters'!$J$36,'Input Parameters'!$K$36)</f>
        <v>0.67277373728985468</v>
      </c>
      <c r="W2723" s="2">
        <f ca="1">N2723+(P2723-N2723)*(1-ERF((T2723-R2723)/(2*SQRT(L2723*'Input Parameters'!$E$38))))</f>
        <v>0.10007860693006597</v>
      </c>
      <c r="X2723">
        <f t="shared" ca="1" si="402"/>
        <v>1</v>
      </c>
      <c r="Y2723" s="7"/>
    </row>
    <row r="2724" spans="1:25" ht="15" customHeight="1" x14ac:dyDescent="0.25">
      <c r="A2724" s="139">
        <v>2717</v>
      </c>
      <c r="B2724" s="10">
        <f t="shared" ca="1" si="393"/>
        <v>0.15958535455619083</v>
      </c>
      <c r="C2724" s="60">
        <f ca="1">_xlfn.NORM.INV(B2724,'Input Parameters'!$E$15,'Input Parameters'!$F$15)</f>
        <v>216.98167295258418</v>
      </c>
      <c r="D2724" s="10">
        <f t="shared" ca="1" si="394"/>
        <v>0.41757611200694356</v>
      </c>
      <c r="E2724" s="62">
        <f ca="1">IF(_xlfn.NORM.INV(D2724,'Input Parameters'!$E$17,'Input Parameters'!$F$17)&lt;3500,3500,IF(_xlfn.NORM.INV(D2724,'Input Parameters'!$E$17,'Input Parameters'!$F$17)&gt;5500,5500,_xlfn.NORM.INV(D2724,'Input Parameters'!$E$17,'Input Parameters'!$F$17)))</f>
        <v>4654.3311985214941</v>
      </c>
      <c r="F2724" s="10">
        <f t="shared" ca="1" si="395"/>
        <v>0.84423241133904781</v>
      </c>
      <c r="G2724" s="64">
        <f ca="1">_xlfn.NORM.INV(F2724,'Input Parameters'!$E$20,'Input Parameters'!$F$20)</f>
        <v>289.43044030236103</v>
      </c>
      <c r="H2724" s="57">
        <f ca="1">EXP(E2724*(1/'Input Parameters'!$E$23-1/G2724))</f>
        <v>0.82531094227098767</v>
      </c>
      <c r="I2724" s="10">
        <f t="shared" ca="1" si="396"/>
        <v>0.98568346032912124</v>
      </c>
      <c r="J2724" s="30">
        <f ca="1">_xlfn.BETA.INV(I2724,'Input Parameters'!$L$26,'Input Parameters'!$M$26,'Input Parameters'!$J$26,'Input Parameters'!$K$26)</f>
        <v>0.9210796957150178</v>
      </c>
      <c r="K2724" s="168">
        <f ca="1">('Input Parameters'!$E$27/'Input Parameters'!$E$38)^$J2724</f>
        <v>1.3509779531042992E-3</v>
      </c>
      <c r="L2724" s="69">
        <f ca="1">$H2724*$C2724*'Input Parameters'!$E$25*K2724</f>
        <v>0.24192955034536906</v>
      </c>
      <c r="M2724" s="24">
        <f t="shared" ca="1" si="397"/>
        <v>0.10203280374603918</v>
      </c>
      <c r="N2724" s="15">
        <f ca="1">_xlfn.NORM.INV(M2724,'Input Parameters'!$E$29,'Input Parameters'!$F$29)</f>
        <v>9.9872994659491121E-2</v>
      </c>
      <c r="O2724" s="8">
        <f t="shared" ca="1" si="398"/>
        <v>0.3447049752092296</v>
      </c>
      <c r="P2724" s="30">
        <f ca="1">_xlfn.LOGNORM.INV(O2724,'Input Parameters'!$H$30,'Input Parameters'!$I$30)</f>
        <v>2.2216513059237428</v>
      </c>
      <c r="Q2724" s="10">
        <f t="shared" ca="1" si="399"/>
        <v>0.61180423118417315</v>
      </c>
      <c r="R2724" s="30">
        <f>IF('Input Parameters'!$E$32=0,0,_xlfn.BETA.INV(Q2724,'Input Parameters'!$L$32,'Input Parameters'!$M$32,'Input Parameters'!$J$32,'Input Parameters'!$K$32))</f>
        <v>0</v>
      </c>
      <c r="S2724" s="10">
        <f t="shared" ca="1" si="400"/>
        <v>0.57109367670218458</v>
      </c>
      <c r="T2724" s="26">
        <f ca="1">_xlfn.LOGNORM.INV(S2724,'Input Parameters'!$H$34,'Input Parameters'!$I$34)</f>
        <v>51.54485617403931</v>
      </c>
      <c r="U2724" s="10">
        <f t="shared" ca="1" si="401"/>
        <v>0.72760203785667577</v>
      </c>
      <c r="V2724" s="30">
        <f ca="1">_xlfn.BETA.INV(U2724,'Input Parameters'!$L$36,'Input Parameters'!$M$36,'Input Parameters'!$J$36,'Input Parameters'!$K$36)</f>
        <v>0.68323897244619314</v>
      </c>
      <c r="W2724" s="2">
        <f ca="1">N2724+(P2724-N2724)*(1-ERF((T2724-R2724)/(2*SQRT(L2724*'Input Parameters'!$E$38))))</f>
        <v>9.9872994659758726E-2</v>
      </c>
      <c r="X2724">
        <f t="shared" ca="1" si="402"/>
        <v>1</v>
      </c>
      <c r="Y2724" s="7"/>
    </row>
    <row r="2725" spans="1:25" ht="15" customHeight="1" x14ac:dyDescent="0.25">
      <c r="A2725" s="139">
        <v>2718</v>
      </c>
      <c r="B2725" s="10">
        <f t="shared" ca="1" si="393"/>
        <v>0.17153646776292408</v>
      </c>
      <c r="C2725" s="60">
        <f ca="1">_xlfn.NORM.INV(B2725,'Input Parameters'!$E$15,'Input Parameters'!$F$15)</f>
        <v>219.58580198299705</v>
      </c>
      <c r="D2725" s="10">
        <f t="shared" ca="1" si="394"/>
        <v>0.39956670193818733</v>
      </c>
      <c r="E2725" s="62">
        <f ca="1">IF(_xlfn.NORM.INV(D2725,'Input Parameters'!$E$17,'Input Parameters'!$F$17)&lt;3500,3500,IF(_xlfn.NORM.INV(D2725,'Input Parameters'!$E$17,'Input Parameters'!$F$17)&gt;5500,5500,_xlfn.NORM.INV(D2725,'Input Parameters'!$E$17,'Input Parameters'!$F$17)))</f>
        <v>4621.8718390680315</v>
      </c>
      <c r="F2725" s="10">
        <f t="shared" ca="1" si="395"/>
        <v>0.24737069083174423</v>
      </c>
      <c r="G2725" s="64">
        <f ca="1">_xlfn.NORM.INV(F2725,'Input Parameters'!$E$20,'Input Parameters'!$F$20)</f>
        <v>278.07532642377794</v>
      </c>
      <c r="H2725" s="57">
        <f ca="1">EXP(E2725*(1/'Input Parameters'!$E$23-1/G2725))</f>
        <v>0.43052974292162971</v>
      </c>
      <c r="I2725" s="10">
        <f t="shared" ca="1" si="396"/>
        <v>0.73164431116536743</v>
      </c>
      <c r="J2725" s="30">
        <f ca="1">_xlfn.BETA.INV(I2725,'Input Parameters'!$L$26,'Input Parameters'!$M$26,'Input Parameters'!$J$26,'Input Parameters'!$K$26)</f>
        <v>0.75498457895969495</v>
      </c>
      <c r="K2725" s="168">
        <f ca="1">('Input Parameters'!$E$27/'Input Parameters'!$E$38)^$J2725</f>
        <v>4.4470144381485392E-3</v>
      </c>
      <c r="L2725" s="69">
        <f ca="1">$H2725*$C2725*'Input Parameters'!$E$25*K2725</f>
        <v>0.4204128243027751</v>
      </c>
      <c r="M2725" s="24">
        <f t="shared" ca="1" si="397"/>
        <v>0.63174457018874408</v>
      </c>
      <c r="N2725" s="15">
        <f ca="1">_xlfn.NORM.INV(M2725,'Input Parameters'!$E$29,'Input Parameters'!$F$29)</f>
        <v>0.10003364774419871</v>
      </c>
      <c r="O2725" s="8">
        <f t="shared" ca="1" si="398"/>
        <v>0.33693046170158958</v>
      </c>
      <c r="P2725" s="30">
        <f ca="1">_xlfn.LOGNORM.INV(O2725,'Input Parameters'!$H$30,'Input Parameters'!$I$30)</f>
        <v>2.1995145877480349</v>
      </c>
      <c r="Q2725" s="10">
        <f t="shared" ca="1" si="399"/>
        <v>0.64279312478772688</v>
      </c>
      <c r="R2725" s="30">
        <f>IF('Input Parameters'!$E$32=0,0,_xlfn.BETA.INV(Q2725,'Input Parameters'!$L$32,'Input Parameters'!$M$32,'Input Parameters'!$J$32,'Input Parameters'!$K$32))</f>
        <v>0</v>
      </c>
      <c r="S2725" s="10">
        <f t="shared" ca="1" si="400"/>
        <v>0.37542797583478504</v>
      </c>
      <c r="T2725" s="26">
        <f ca="1">_xlfn.LOGNORM.INV(S2725,'Input Parameters'!$H$34,'Input Parameters'!$I$34)</f>
        <v>48.453720791980018</v>
      </c>
      <c r="U2725" s="10">
        <f t="shared" ca="1" si="401"/>
        <v>0.56219950295614629</v>
      </c>
      <c r="V2725" s="30">
        <f ca="1">_xlfn.BETA.INV(U2725,'Input Parameters'!$L$36,'Input Parameters'!$M$36,'Input Parameters'!$J$36,'Input Parameters'!$K$36)</f>
        <v>0.61009616641817643</v>
      </c>
      <c r="W2725" s="2">
        <f ca="1">N2725+(P2725-N2725)*(1-ERF((T2725-R2725)/(2*SQRT(L2725*'Input Parameters'!$E$38))))</f>
        <v>0.10003391290438549</v>
      </c>
      <c r="X2725">
        <f t="shared" ca="1" si="402"/>
        <v>1</v>
      </c>
      <c r="Y2725" s="7"/>
    </row>
    <row r="2726" spans="1:25" ht="15" customHeight="1" x14ac:dyDescent="0.25">
      <c r="A2726" s="139">
        <v>2719</v>
      </c>
      <c r="B2726" s="10">
        <f t="shared" ca="1" si="393"/>
        <v>0.63019438051744292</v>
      </c>
      <c r="C2726" s="60">
        <f ca="1">_xlfn.NORM.INV(B2726,'Input Parameters'!$E$15,'Input Parameters'!$F$15)</f>
        <v>288.97937673181673</v>
      </c>
      <c r="D2726" s="10">
        <f t="shared" ca="1" si="394"/>
        <v>0.67889601774367303</v>
      </c>
      <c r="E2726" s="62">
        <f ca="1">IF(_xlfn.NORM.INV(D2726,'Input Parameters'!$E$17,'Input Parameters'!$F$17)&lt;3500,3500,IF(_xlfn.NORM.INV(D2726,'Input Parameters'!$E$17,'Input Parameters'!$F$17)&gt;5500,5500,_xlfn.NORM.INV(D2726,'Input Parameters'!$E$17,'Input Parameters'!$F$17)))</f>
        <v>5125.2297415762177</v>
      </c>
      <c r="F2726" s="10">
        <f t="shared" ca="1" si="395"/>
        <v>0.40336235858553204</v>
      </c>
      <c r="G2726" s="64">
        <f ca="1">_xlfn.NORM.INV(F2726,'Input Parameters'!$E$20,'Input Parameters'!$F$20)</f>
        <v>281.01082139094615</v>
      </c>
      <c r="H2726" s="57">
        <f ca="1">EXP(E2726*(1/'Input Parameters'!$E$23-1/G2726))</f>
        <v>0.47616781577270006</v>
      </c>
      <c r="I2726" s="10">
        <f t="shared" ca="1" si="396"/>
        <v>0.37967380314264165</v>
      </c>
      <c r="J2726" s="30">
        <f ca="1">_xlfn.BETA.INV(I2726,'Input Parameters'!$L$26,'Input Parameters'!$M$26,'Input Parameters'!$J$26,'Input Parameters'!$K$26)</f>
        <v>0.61106329987610997</v>
      </c>
      <c r="K2726" s="168">
        <f ca="1">('Input Parameters'!$E$27/'Input Parameters'!$E$38)^$J2726</f>
        <v>1.2485696538283601E-2</v>
      </c>
      <c r="L2726" s="69">
        <f ca="1">$H2726*$C2726*'Input Parameters'!$E$25*K2726</f>
        <v>1.7180652881260772</v>
      </c>
      <c r="M2726" s="24">
        <f t="shared" ca="1" si="397"/>
        <v>0.29289325471716643</v>
      </c>
      <c r="N2726" s="15">
        <f ca="1">_xlfn.NORM.INV(M2726,'Input Parameters'!$E$29,'Input Parameters'!$F$29)</f>
        <v>9.9945504796878651E-2</v>
      </c>
      <c r="O2726" s="8">
        <f t="shared" ca="1" si="398"/>
        <v>0.44050319238795166</v>
      </c>
      <c r="P2726" s="30">
        <f ca="1">_xlfn.LOGNORM.INV(O2726,'Input Parameters'!$H$30,'Input Parameters'!$I$30)</f>
        <v>2.5000935660353512</v>
      </c>
      <c r="Q2726" s="10">
        <f t="shared" ca="1" si="399"/>
        <v>0.19170315569648133</v>
      </c>
      <c r="R2726" s="30">
        <f>IF('Input Parameters'!$E$32=0,0,_xlfn.BETA.INV(Q2726,'Input Parameters'!$L$32,'Input Parameters'!$M$32,'Input Parameters'!$J$32,'Input Parameters'!$K$32))</f>
        <v>0</v>
      </c>
      <c r="S2726" s="10">
        <f t="shared" ca="1" si="400"/>
        <v>0.7644417253271254</v>
      </c>
      <c r="T2726" s="26">
        <f ca="1">_xlfn.LOGNORM.INV(S2726,'Input Parameters'!$H$34,'Input Parameters'!$I$34)</f>
        <v>55.140157650281949</v>
      </c>
      <c r="U2726" s="10">
        <f t="shared" ca="1" si="401"/>
        <v>0.40705260081235939</v>
      </c>
      <c r="V2726" s="30">
        <f ca="1">_xlfn.BETA.INV(U2726,'Input Parameters'!$L$36,'Input Parameters'!$M$36,'Input Parameters'!$J$36,'Input Parameters'!$K$36)</f>
        <v>0.55089259869415863</v>
      </c>
      <c r="W2726" s="2">
        <f ca="1">N2726+(P2726-N2726)*(1-ERF((T2726-R2726)/(2*SQRT(L2726*'Input Parameters'!$E$38))))</f>
        <v>0.10698611564673642</v>
      </c>
      <c r="X2726">
        <f t="shared" ca="1" si="402"/>
        <v>1</v>
      </c>
      <c r="Y2726" s="7"/>
    </row>
    <row r="2727" spans="1:25" ht="15" customHeight="1" x14ac:dyDescent="0.25">
      <c r="A2727" s="139">
        <v>2720</v>
      </c>
      <c r="B2727" s="10">
        <f t="shared" ca="1" si="393"/>
        <v>0.19662688576885423</v>
      </c>
      <c r="C2727" s="60">
        <f ca="1">_xlfn.NORM.INV(B2727,'Input Parameters'!$E$15,'Input Parameters'!$F$15)</f>
        <v>224.70055269812727</v>
      </c>
      <c r="D2727" s="10">
        <f t="shared" ca="1" si="394"/>
        <v>0.75449339444162966</v>
      </c>
      <c r="E2727" s="62">
        <f ca="1">IF(_xlfn.NORM.INV(D2727,'Input Parameters'!$E$17,'Input Parameters'!$F$17)&lt;3500,3500,IF(_xlfn.NORM.INV(D2727,'Input Parameters'!$E$17,'Input Parameters'!$F$17)&gt;5500,5500,_xlfn.NORM.INV(D2727,'Input Parameters'!$E$17,'Input Parameters'!$F$17)))</f>
        <v>5282.088737828768</v>
      </c>
      <c r="F2727" s="10">
        <f t="shared" ca="1" si="395"/>
        <v>0.65595079307007831</v>
      </c>
      <c r="G2727" s="64">
        <f ca="1">_xlfn.NORM.INV(F2727,'Input Parameters'!$E$20,'Input Parameters'!$F$20)</f>
        <v>285.33962789115918</v>
      </c>
      <c r="H2727" s="57">
        <f ca="1">EXP(E2727*(1/'Input Parameters'!$E$23-1/G2727))</f>
        <v>0.61907212563585512</v>
      </c>
      <c r="I2727" s="10">
        <f t="shared" ca="1" si="396"/>
        <v>0.47357500286025722</v>
      </c>
      <c r="J2727" s="30">
        <f ca="1">_xlfn.BETA.INV(I2727,'Input Parameters'!$L$26,'Input Parameters'!$M$26,'Input Parameters'!$J$26,'Input Parameters'!$K$26)</f>
        <v>0.65068110941785584</v>
      </c>
      <c r="K2727" s="168">
        <f ca="1">('Input Parameters'!$E$27/'Input Parameters'!$E$38)^$J2727</f>
        <v>9.3971290570103849E-3</v>
      </c>
      <c r="L2727" s="69">
        <f ca="1">$H2727*$C2727*'Input Parameters'!$E$25*K2727</f>
        <v>1.3071956136681833</v>
      </c>
      <c r="M2727" s="24">
        <f t="shared" ca="1" si="397"/>
        <v>0.65155697655507105</v>
      </c>
      <c r="N2727" s="15">
        <f ca="1">_xlfn.NORM.INV(M2727,'Input Parameters'!$E$29,'Input Parameters'!$F$29)</f>
        <v>0.10003895273984316</v>
      </c>
      <c r="O2727" s="8">
        <f t="shared" ca="1" si="398"/>
        <v>0.56620065794692054</v>
      </c>
      <c r="P2727" s="30">
        <f ca="1">_xlfn.LOGNORM.INV(O2727,'Input Parameters'!$H$30,'Input Parameters'!$I$30)</f>
        <v>2.903133977835334</v>
      </c>
      <c r="Q2727" s="10">
        <f t="shared" ca="1" si="399"/>
        <v>0.5629893493114726</v>
      </c>
      <c r="R2727" s="30">
        <f>IF('Input Parameters'!$E$32=0,0,_xlfn.BETA.INV(Q2727,'Input Parameters'!$L$32,'Input Parameters'!$M$32,'Input Parameters'!$J$32,'Input Parameters'!$K$32))</f>
        <v>0</v>
      </c>
      <c r="S2727" s="10">
        <f t="shared" ca="1" si="400"/>
        <v>0.52672126992441815</v>
      </c>
      <c r="T2727" s="26">
        <f ca="1">_xlfn.LOGNORM.INV(S2727,'Input Parameters'!$H$34,'Input Parameters'!$I$34)</f>
        <v>50.830197263073728</v>
      </c>
      <c r="U2727" s="10">
        <f t="shared" ca="1" si="401"/>
        <v>0.52193418333048658</v>
      </c>
      <c r="V2727" s="30">
        <f ca="1">_xlfn.BETA.INV(U2727,'Input Parameters'!$L$36,'Input Parameters'!$M$36,'Input Parameters'!$J$36,'Input Parameters'!$K$36)</f>
        <v>0.59431451838449145</v>
      </c>
      <c r="W2727" s="2">
        <f ca="1">N2727+(P2727-N2727)*(1-ERF((T2727-R2727)/(2*SQRT(L2727*'Input Parameters'!$E$38))))</f>
        <v>0.1047157852416938</v>
      </c>
      <c r="X2727">
        <f t="shared" ca="1" si="402"/>
        <v>1</v>
      </c>
      <c r="Y2727" s="7"/>
    </row>
    <row r="2728" spans="1:25" ht="15" customHeight="1" x14ac:dyDescent="0.25">
      <c r="A2728" s="139">
        <v>2721</v>
      </c>
      <c r="B2728" s="10">
        <f t="shared" ca="1" si="393"/>
        <v>0.48147906183880496</v>
      </c>
      <c r="C2728" s="60">
        <f ca="1">_xlfn.NORM.INV(B2728,'Input Parameters'!$E$15,'Input Parameters'!$F$15)</f>
        <v>268.45035929012204</v>
      </c>
      <c r="D2728" s="10">
        <f t="shared" ca="1" si="394"/>
        <v>1.9553687674938258E-2</v>
      </c>
      <c r="E2728" s="62">
        <f ca="1">IF(_xlfn.NORM.INV(D2728,'Input Parameters'!$E$17,'Input Parameters'!$F$17)&lt;3500,3500,IF(_xlfn.NORM.INV(D2728,'Input Parameters'!$E$17,'Input Parameters'!$F$17)&gt;5500,5500,_xlfn.NORM.INV(D2728,'Input Parameters'!$E$17,'Input Parameters'!$F$17)))</f>
        <v>3500</v>
      </c>
      <c r="F2728" s="10">
        <f t="shared" ca="1" si="395"/>
        <v>0.42236805799775434</v>
      </c>
      <c r="G2728" s="64">
        <f ca="1">_xlfn.NORM.INV(F2728,'Input Parameters'!$E$20,'Input Parameters'!$F$20)</f>
        <v>281.3378781222039</v>
      </c>
      <c r="H2728" s="57">
        <f ca="1">EXP(E2728*(1/'Input Parameters'!$E$23-1/G2728))</f>
        <v>0.61126808024184698</v>
      </c>
      <c r="I2728" s="10">
        <f t="shared" ca="1" si="396"/>
        <v>0.5960379906063159</v>
      </c>
      <c r="J2728" s="30">
        <f ca="1">_xlfn.BETA.INV(I2728,'Input Parameters'!$L$26,'Input Parameters'!$M$26,'Input Parameters'!$J$26,'Input Parameters'!$K$26)</f>
        <v>0.6996964392793863</v>
      </c>
      <c r="K2728" s="168">
        <f ca="1">('Input Parameters'!$E$27/'Input Parameters'!$E$38)^$J2728</f>
        <v>6.6115366318446039E-3</v>
      </c>
      <c r="L2728" s="69">
        <f ca="1">$H2728*$C2728*'Input Parameters'!$E$25*K2728</f>
        <v>1.0849210012079398</v>
      </c>
      <c r="M2728" s="24">
        <f t="shared" ca="1" si="397"/>
        <v>0.61362143083184506</v>
      </c>
      <c r="N2728" s="15">
        <f ca="1">_xlfn.NORM.INV(M2728,'Input Parameters'!$E$29,'Input Parameters'!$F$29)</f>
        <v>0.10002887703302192</v>
      </c>
      <c r="O2728" s="8">
        <f t="shared" ca="1" si="398"/>
        <v>0.57880434470120079</v>
      </c>
      <c r="P2728" s="30">
        <f ca="1">_xlfn.LOGNORM.INV(O2728,'Input Parameters'!$H$30,'Input Parameters'!$I$30)</f>
        <v>2.9475273734816327</v>
      </c>
      <c r="Q2728" s="10">
        <f t="shared" ca="1" si="399"/>
        <v>0.41090947705704428</v>
      </c>
      <c r="R2728" s="30">
        <f>IF('Input Parameters'!$E$32=0,0,_xlfn.BETA.INV(Q2728,'Input Parameters'!$L$32,'Input Parameters'!$M$32,'Input Parameters'!$J$32,'Input Parameters'!$K$32))</f>
        <v>0</v>
      </c>
      <c r="S2728" s="10">
        <f t="shared" ca="1" si="400"/>
        <v>0.21885833454952897</v>
      </c>
      <c r="T2728" s="26">
        <f ca="1">_xlfn.LOGNORM.INV(S2728,'Input Parameters'!$H$34,'Input Parameters'!$I$34)</f>
        <v>45.764705819805563</v>
      </c>
      <c r="U2728" s="10">
        <f t="shared" ca="1" si="401"/>
        <v>6.3370824385097224E-3</v>
      </c>
      <c r="V2728" s="30">
        <f ca="1">_xlfn.BETA.INV(U2728,'Input Parameters'!$L$36,'Input Parameters'!$M$36,'Input Parameters'!$J$36,'Input Parameters'!$K$36)</f>
        <v>0.30838159131690202</v>
      </c>
      <c r="W2728" s="2">
        <f ca="1">N2728+(P2728-N2728)*(1-ERF((T2728-R2728)/(2*SQRT(L2728*'Input Parameters'!$E$38))))</f>
        <v>0.10541375575039888</v>
      </c>
      <c r="X2728">
        <f t="shared" ca="1" si="402"/>
        <v>1</v>
      </c>
      <c r="Y2728" s="7"/>
    </row>
    <row r="2729" spans="1:25" ht="15" customHeight="1" x14ac:dyDescent="0.25">
      <c r="A2729" s="139">
        <v>2722</v>
      </c>
      <c r="B2729" s="10">
        <f t="shared" ca="1" si="393"/>
        <v>0.98792191207246238</v>
      </c>
      <c r="C2729" s="60">
        <f ca="1">_xlfn.NORM.INV(B2729,'Input Parameters'!$E$15,'Input Parameters'!$F$15)</f>
        <v>393.15368941123523</v>
      </c>
      <c r="D2729" s="10">
        <f t="shared" ca="1" si="394"/>
        <v>0.25044083939297213</v>
      </c>
      <c r="E2729" s="62">
        <f ca="1">IF(_xlfn.NORM.INV(D2729,'Input Parameters'!$E$17,'Input Parameters'!$F$17)&lt;3500,3500,IF(_xlfn.NORM.INV(D2729,'Input Parameters'!$E$17,'Input Parameters'!$F$17)&gt;5500,5500,_xlfn.NORM.INV(D2729,'Input Parameters'!$E$17,'Input Parameters'!$F$17)))</f>
        <v>4328.8278046027117</v>
      </c>
      <c r="F2729" s="10">
        <f t="shared" ca="1" si="395"/>
        <v>0.70760186629424793</v>
      </c>
      <c r="G2729" s="64">
        <f ca="1">_xlfn.NORM.INV(F2729,'Input Parameters'!$E$20,'Input Parameters'!$F$20)</f>
        <v>286.3108287461236</v>
      </c>
      <c r="H2729" s="57">
        <f ca="1">EXP(E2729*(1/'Input Parameters'!$E$23-1/G2729))</f>
        <v>0.71068163783663063</v>
      </c>
      <c r="I2729" s="10">
        <f t="shared" ca="1" si="396"/>
        <v>0.30925604702506326</v>
      </c>
      <c r="J2729" s="30">
        <f ca="1">_xlfn.BETA.INV(I2729,'Input Parameters'!$L$26,'Input Parameters'!$M$26,'Input Parameters'!$J$26,'Input Parameters'!$K$26)</f>
        <v>0.57872908152105307</v>
      </c>
      <c r="K2729" s="168">
        <f ca="1">('Input Parameters'!$E$27/'Input Parameters'!$E$38)^$J2729</f>
        <v>1.5744920866538385E-2</v>
      </c>
      <c r="L2729" s="69">
        <f ca="1">$H2729*$C2729*'Input Parameters'!$E$25*K2729</f>
        <v>4.3992428036273674</v>
      </c>
      <c r="M2729" s="24">
        <f t="shared" ca="1" si="397"/>
        <v>0.65263239216509117</v>
      </c>
      <c r="N2729" s="15">
        <f ca="1">_xlfn.NORM.INV(M2729,'Input Parameters'!$E$29,'Input Parameters'!$F$29)</f>
        <v>0.10003924371846355</v>
      </c>
      <c r="O2729" s="8">
        <f t="shared" ca="1" si="398"/>
        <v>0.41662075648795716</v>
      </c>
      <c r="P2729" s="30">
        <f ca="1">_xlfn.LOGNORM.INV(O2729,'Input Parameters'!$H$30,'Input Parameters'!$I$30)</f>
        <v>2.4292501172548628</v>
      </c>
      <c r="Q2729" s="10">
        <f t="shared" ca="1" si="399"/>
        <v>0.9026123194406469</v>
      </c>
      <c r="R2729" s="30">
        <f>IF('Input Parameters'!$E$32=0,0,_xlfn.BETA.INV(Q2729,'Input Parameters'!$L$32,'Input Parameters'!$M$32,'Input Parameters'!$J$32,'Input Parameters'!$K$32))</f>
        <v>0</v>
      </c>
      <c r="S2729" s="10">
        <f t="shared" ca="1" si="400"/>
        <v>0.54937482417103778</v>
      </c>
      <c r="T2729" s="26">
        <f ca="1">_xlfn.LOGNORM.INV(S2729,'Input Parameters'!$H$34,'Input Parameters'!$I$34)</f>
        <v>51.192571395122371</v>
      </c>
      <c r="U2729" s="10">
        <f t="shared" ca="1" si="401"/>
        <v>0.27945417815596507</v>
      </c>
      <c r="V2729" s="30">
        <f ca="1">_xlfn.BETA.INV(U2729,'Input Parameters'!$L$36,'Input Parameters'!$M$36,'Input Parameters'!$J$36,'Input Parameters'!$K$36)</f>
        <v>0.50208917272385178</v>
      </c>
      <c r="W2729" s="2">
        <f ca="1">N2729+(P2729-N2729)*(1-ERF((T2729-R2729)/(2*SQRT(L2729*'Input Parameters'!$E$38))))</f>
        <v>0.29656512835879811</v>
      </c>
      <c r="X2729">
        <f t="shared" ca="1" si="402"/>
        <v>1</v>
      </c>
      <c r="Y2729" s="7"/>
    </row>
    <row r="2730" spans="1:25" ht="15" customHeight="1" x14ac:dyDescent="0.25">
      <c r="A2730" s="139">
        <v>2723</v>
      </c>
      <c r="B2730" s="10">
        <f t="shared" ca="1" si="393"/>
        <v>0.36180906356917908</v>
      </c>
      <c r="C2730" s="60">
        <f ca="1">_xlfn.NORM.INV(B2730,'Input Parameters'!$E$15,'Input Parameters'!$F$15)</f>
        <v>251.80291398018122</v>
      </c>
      <c r="D2730" s="10">
        <f t="shared" ca="1" si="394"/>
        <v>0.70105205410611227</v>
      </c>
      <c r="E2730" s="62">
        <f ca="1">IF(_xlfn.NORM.INV(D2730,'Input Parameters'!$E$17,'Input Parameters'!$F$17)&lt;3500,3500,IF(_xlfn.NORM.INV(D2730,'Input Parameters'!$E$17,'Input Parameters'!$F$17)&gt;5500,5500,_xlfn.NORM.INV(D2730,'Input Parameters'!$E$17,'Input Parameters'!$F$17)))</f>
        <v>5169.2001159957108</v>
      </c>
      <c r="F2730" s="10">
        <f t="shared" ca="1" si="395"/>
        <v>0.20445523279583266</v>
      </c>
      <c r="G2730" s="64">
        <f ca="1">_xlfn.NORM.INV(F2730,'Input Parameters'!$E$20,'Input Parameters'!$F$20)</f>
        <v>277.11705629048816</v>
      </c>
      <c r="H2730" s="57">
        <f ca="1">EXP(E2730*(1/'Input Parameters'!$E$23-1/G2730))</f>
        <v>0.36537955964154945</v>
      </c>
      <c r="I2730" s="10">
        <f t="shared" ca="1" si="396"/>
        <v>0.31511483996069889</v>
      </c>
      <c r="J2730" s="30">
        <f ca="1">_xlfn.BETA.INV(I2730,'Input Parameters'!$L$26,'Input Parameters'!$M$26,'Input Parameters'!$J$26,'Input Parameters'!$K$26)</f>
        <v>0.58154175682444853</v>
      </c>
      <c r="K2730" s="168">
        <f ca="1">('Input Parameters'!$E$27/'Input Parameters'!$E$38)^$J2730</f>
        <v>1.5430444011614695E-2</v>
      </c>
      <c r="L2730" s="69">
        <f ca="1">$H2730*$C2730*'Input Parameters'!$E$25*K2730</f>
        <v>1.4196569823472638</v>
      </c>
      <c r="M2730" s="24">
        <f t="shared" ca="1" si="397"/>
        <v>0.34023976769496722</v>
      </c>
      <c r="N2730" s="15">
        <f ca="1">_xlfn.NORM.INV(M2730,'Input Parameters'!$E$29,'Input Parameters'!$F$29)</f>
        <v>9.995881911516756E-2</v>
      </c>
      <c r="O2730" s="8">
        <f t="shared" ca="1" si="398"/>
        <v>0.1454825827629096</v>
      </c>
      <c r="P2730" s="30">
        <f ca="1">_xlfn.LOGNORM.INV(O2730,'Input Parameters'!$H$30,'Input Parameters'!$I$30)</f>
        <v>1.6293860905896542</v>
      </c>
      <c r="Q2730" s="10">
        <f t="shared" ca="1" si="399"/>
        <v>0.50757449296571766</v>
      </c>
      <c r="R2730" s="30">
        <f>IF('Input Parameters'!$E$32=0,0,_xlfn.BETA.INV(Q2730,'Input Parameters'!$L$32,'Input Parameters'!$M$32,'Input Parameters'!$J$32,'Input Parameters'!$K$32))</f>
        <v>0</v>
      </c>
      <c r="S2730" s="10">
        <f t="shared" ca="1" si="400"/>
        <v>0.79846219127975537</v>
      </c>
      <c r="T2730" s="26">
        <f ca="1">_xlfn.LOGNORM.INV(S2730,'Input Parameters'!$H$34,'Input Parameters'!$I$34)</f>
        <v>55.938732356241424</v>
      </c>
      <c r="U2730" s="10">
        <f t="shared" ca="1" si="401"/>
        <v>0.18426432992647668</v>
      </c>
      <c r="V2730" s="30">
        <f ca="1">_xlfn.BETA.INV(U2730,'Input Parameters'!$L$36,'Input Parameters'!$M$36,'Input Parameters'!$J$36,'Input Parameters'!$K$36)</f>
        <v>0.46154737792180017</v>
      </c>
      <c r="W2730" s="2">
        <f ca="1">N2730+(P2730-N2730)*(1-ERF((T2730-R2730)/(2*SQRT(L2730*'Input Parameters'!$E$38))))</f>
        <v>0.10133678386084041</v>
      </c>
      <c r="X2730">
        <f t="shared" ca="1" si="402"/>
        <v>1</v>
      </c>
      <c r="Y2730" s="7"/>
    </row>
    <row r="2731" spans="1:25" ht="15" customHeight="1" x14ac:dyDescent="0.25">
      <c r="A2731" s="139">
        <v>2724</v>
      </c>
      <c r="B2731" s="10">
        <f t="shared" ca="1" si="393"/>
        <v>0.49067746742826412</v>
      </c>
      <c r="C2731" s="60">
        <f ca="1">_xlfn.NORM.INV(B2731,'Input Parameters'!$E$15,'Input Parameters'!$F$15)</f>
        <v>269.70068570947768</v>
      </c>
      <c r="D2731" s="10">
        <f t="shared" ca="1" si="394"/>
        <v>0.62684825917990716</v>
      </c>
      <c r="E2731" s="62">
        <f ca="1">IF(_xlfn.NORM.INV(D2731,'Input Parameters'!$E$17,'Input Parameters'!$F$17)&lt;3500,3500,IF(_xlfn.NORM.INV(D2731,'Input Parameters'!$E$17,'Input Parameters'!$F$17)&gt;5500,5500,_xlfn.NORM.INV(D2731,'Input Parameters'!$E$17,'Input Parameters'!$F$17)))</f>
        <v>5026.4621342468608</v>
      </c>
      <c r="F2731" s="10">
        <f t="shared" ca="1" si="395"/>
        <v>0.65553652477308411</v>
      </c>
      <c r="G2731" s="64">
        <f ca="1">_xlfn.NORM.INV(F2731,'Input Parameters'!$E$20,'Input Parameters'!$F$20)</f>
        <v>285.33208839941767</v>
      </c>
      <c r="H2731" s="57">
        <f ca="1">EXP(E2731*(1/'Input Parameters'!$E$23-1/G2731))</f>
        <v>0.63331208852281839</v>
      </c>
      <c r="I2731" s="10">
        <f t="shared" ca="1" si="396"/>
        <v>0.97828323810875306</v>
      </c>
      <c r="J2731" s="30">
        <f ca="1">_xlfn.BETA.INV(I2731,'Input Parameters'!$L$26,'Input Parameters'!$M$26,'Input Parameters'!$J$26,'Input Parameters'!$K$26)</f>
        <v>0.90867667653276363</v>
      </c>
      <c r="K2731" s="168">
        <f ca="1">('Input Parameters'!$E$27/'Input Parameters'!$E$38)^$J2731</f>
        <v>1.4766793597906292E-3</v>
      </c>
      <c r="L2731" s="69">
        <f ca="1">$H2731*$C2731*'Input Parameters'!$E$25*K2731</f>
        <v>0.25222378175335003</v>
      </c>
      <c r="M2731" s="24">
        <f t="shared" ca="1" si="397"/>
        <v>0.39988745553801919</v>
      </c>
      <c r="N2731" s="15">
        <f ca="1">_xlfn.NORM.INV(M2731,'Input Parameters'!$E$29,'Input Parameters'!$F$29)</f>
        <v>9.9974636157865046E-2</v>
      </c>
      <c r="O2731" s="8">
        <f t="shared" ca="1" si="398"/>
        <v>9.2045288567798034E-3</v>
      </c>
      <c r="P2731" s="30">
        <f ca="1">_xlfn.LOGNORM.INV(O2731,'Input Parameters'!$H$30,'Input Parameters'!$I$30)</f>
        <v>0.88117766778374595</v>
      </c>
      <c r="Q2731" s="10">
        <f t="shared" ca="1" si="399"/>
        <v>0.13040047111459008</v>
      </c>
      <c r="R2731" s="30">
        <f>IF('Input Parameters'!$E$32=0,0,_xlfn.BETA.INV(Q2731,'Input Parameters'!$L$32,'Input Parameters'!$M$32,'Input Parameters'!$J$32,'Input Parameters'!$K$32))</f>
        <v>0</v>
      </c>
      <c r="S2731" s="10">
        <f t="shared" ca="1" si="400"/>
        <v>0.89245428937592863</v>
      </c>
      <c r="T2731" s="26">
        <f ca="1">_xlfn.LOGNORM.INV(S2731,'Input Parameters'!$H$34,'Input Parameters'!$I$34)</f>
        <v>58.821345724226241</v>
      </c>
      <c r="U2731" s="10">
        <f t="shared" ca="1" si="401"/>
        <v>0.87541257081527846</v>
      </c>
      <c r="V2731" s="30">
        <f ca="1">_xlfn.BETA.INV(U2731,'Input Parameters'!$L$36,'Input Parameters'!$M$36,'Input Parameters'!$J$36,'Input Parameters'!$K$36)</f>
        <v>0.77871754074782906</v>
      </c>
      <c r="W2731" s="2">
        <f ca="1">N2731+(P2731-N2731)*(1-ERF((T2731-R2731)/(2*SQRT(L2731*'Input Parameters'!$E$38))))</f>
        <v>9.9974636157865129E-2</v>
      </c>
      <c r="X2731">
        <f t="shared" ca="1" si="402"/>
        <v>1</v>
      </c>
      <c r="Y2731" s="7"/>
    </row>
    <row r="2732" spans="1:25" ht="15" customHeight="1" x14ac:dyDescent="0.25">
      <c r="A2732" s="139">
        <v>2725</v>
      </c>
      <c r="B2732" s="10">
        <f t="shared" ca="1" si="393"/>
        <v>0.65880762840531748</v>
      </c>
      <c r="C2732" s="60">
        <f ca="1">_xlfn.NORM.INV(B2732,'Input Parameters'!$E$15,'Input Parameters'!$F$15)</f>
        <v>293.14375763856867</v>
      </c>
      <c r="D2732" s="10">
        <f t="shared" ca="1" si="394"/>
        <v>6.3384845476133322E-2</v>
      </c>
      <c r="E2732" s="62">
        <f ca="1">IF(_xlfn.NORM.INV(D2732,'Input Parameters'!$E$17,'Input Parameters'!$F$17)&lt;3500,3500,IF(_xlfn.NORM.INV(D2732,'Input Parameters'!$E$17,'Input Parameters'!$F$17)&gt;5500,5500,_xlfn.NORM.INV(D2732,'Input Parameters'!$E$17,'Input Parameters'!$F$17)))</f>
        <v>3731.1244328245302</v>
      </c>
      <c r="F2732" s="10">
        <f t="shared" ca="1" si="395"/>
        <v>0.90266881733595083</v>
      </c>
      <c r="G2732" s="64">
        <f ca="1">_xlfn.NORM.INV(F2732,'Input Parameters'!$E$20,'Input Parameters'!$F$20)</f>
        <v>291.33929291165089</v>
      </c>
      <c r="H2732" s="57">
        <f ca="1">EXP(E2732*(1/'Input Parameters'!$E$23-1/G2732))</f>
        <v>0.93290812831706638</v>
      </c>
      <c r="I2732" s="10">
        <f t="shared" ca="1" si="396"/>
        <v>0.5328037132685024</v>
      </c>
      <c r="J2732" s="30">
        <f ca="1">_xlfn.BETA.INV(I2732,'Input Parameters'!$L$26,'Input Parameters'!$M$26,'Input Parameters'!$J$26,'Input Parameters'!$K$26)</f>
        <v>0.67455287208756887</v>
      </c>
      <c r="K2732" s="168">
        <f ca="1">('Input Parameters'!$E$27/'Input Parameters'!$E$38)^$J2732</f>
        <v>7.9182601401336719E-3</v>
      </c>
      <c r="L2732" s="69">
        <f ca="1">$H2732*$C2732*'Input Parameters'!$E$25*K2732</f>
        <v>2.1654556483353158</v>
      </c>
      <c r="M2732" s="24">
        <f t="shared" ca="1" si="397"/>
        <v>0.32702834792493007</v>
      </c>
      <c r="N2732" s="15">
        <f ca="1">_xlfn.NORM.INV(M2732,'Input Parameters'!$E$29,'Input Parameters'!$F$29)</f>
        <v>9.9955186628319592E-2</v>
      </c>
      <c r="O2732" s="8">
        <f t="shared" ca="1" si="398"/>
        <v>0.88429500927616012</v>
      </c>
      <c r="P2732" s="30">
        <f ca="1">_xlfn.LOGNORM.INV(O2732,'Input Parameters'!$H$30,'Input Parameters'!$I$30)</f>
        <v>4.7225783726227366</v>
      </c>
      <c r="Q2732" s="10">
        <f t="shared" ca="1" si="399"/>
        <v>0.68813711367246788</v>
      </c>
      <c r="R2732" s="30">
        <f>IF('Input Parameters'!$E$32=0,0,_xlfn.BETA.INV(Q2732,'Input Parameters'!$L$32,'Input Parameters'!$M$32,'Input Parameters'!$J$32,'Input Parameters'!$K$32))</f>
        <v>0</v>
      </c>
      <c r="S2732" s="10">
        <f t="shared" ca="1" si="400"/>
        <v>0.6997673393289926</v>
      </c>
      <c r="T2732" s="26">
        <f ca="1">_xlfn.LOGNORM.INV(S2732,'Input Parameters'!$H$34,'Input Parameters'!$I$34)</f>
        <v>53.804500127010854</v>
      </c>
      <c r="U2732" s="10">
        <f t="shared" ca="1" si="401"/>
        <v>0.21720638522521429</v>
      </c>
      <c r="V2732" s="30">
        <f ca="1">_xlfn.BETA.INV(U2732,'Input Parameters'!$L$36,'Input Parameters'!$M$36,'Input Parameters'!$J$36,'Input Parameters'!$K$36)</f>
        <v>0.47630041485101243</v>
      </c>
      <c r="W2732" s="2">
        <f ca="1">N2732+(P2732-N2732)*(1-ERF((T2732-R2732)/(2*SQRT(L2732*'Input Parameters'!$E$38))))</f>
        <v>0.144916690710162</v>
      </c>
      <c r="X2732">
        <f t="shared" ca="1" si="402"/>
        <v>1</v>
      </c>
      <c r="Y2732" s="7"/>
    </row>
    <row r="2733" spans="1:25" ht="15" customHeight="1" x14ac:dyDescent="0.25">
      <c r="A2733" s="139">
        <v>2726</v>
      </c>
      <c r="B2733" s="10">
        <f t="shared" ca="1" si="393"/>
        <v>0.36585257420221962</v>
      </c>
      <c r="C2733" s="60">
        <f ca="1">_xlfn.NORM.INV(B2733,'Input Parameters'!$E$15,'Input Parameters'!$F$15)</f>
        <v>252.38653536258178</v>
      </c>
      <c r="D2733" s="10">
        <f t="shared" ca="1" si="394"/>
        <v>0.99820880060241379</v>
      </c>
      <c r="E2733" s="62">
        <f ca="1">IF(_xlfn.NORM.INV(D2733,'Input Parameters'!$E$17,'Input Parameters'!$F$17)&lt;3500,3500,IF(_xlfn.NORM.INV(D2733,'Input Parameters'!$E$17,'Input Parameters'!$F$17)&gt;5500,5500,_xlfn.NORM.INV(D2733,'Input Parameters'!$E$17,'Input Parameters'!$F$17)))</f>
        <v>5500</v>
      </c>
      <c r="F2733" s="10">
        <f t="shared" ca="1" si="395"/>
        <v>0.37039868167416268</v>
      </c>
      <c r="G2733" s="64">
        <f ca="1">_xlfn.NORM.INV(F2733,'Input Parameters'!$E$20,'Input Parameters'!$F$20)</f>
        <v>280.43365598685688</v>
      </c>
      <c r="H2733" s="57">
        <f ca="1">EXP(E2733*(1/'Input Parameters'!$E$23-1/G2733))</f>
        <v>0.43321432081992384</v>
      </c>
      <c r="I2733" s="10">
        <f t="shared" ca="1" si="396"/>
        <v>1.8468625402250916E-2</v>
      </c>
      <c r="J2733" s="30">
        <f ca="1">_xlfn.BETA.INV(I2733,'Input Parameters'!$L$26,'Input Parameters'!$M$26,'Input Parameters'!$J$26,'Input Parameters'!$K$26)</f>
        <v>0.3148983731292882</v>
      </c>
      <c r="K2733" s="168">
        <f ca="1">('Input Parameters'!$E$27/'Input Parameters'!$E$38)^$J2733</f>
        <v>0.104478547955814</v>
      </c>
      <c r="L2733" s="69">
        <f ca="1">$H2733*$C2733*'Input Parameters'!$E$25*K2733</f>
        <v>11.423419214819523</v>
      </c>
      <c r="M2733" s="24">
        <f t="shared" ca="1" si="397"/>
        <v>0.21244967638177759</v>
      </c>
      <c r="N2733" s="15">
        <f ca="1">_xlfn.NORM.INV(M2733,'Input Parameters'!$E$29,'Input Parameters'!$F$29)</f>
        <v>9.9920204973564783E-2</v>
      </c>
      <c r="O2733" s="8">
        <f t="shared" ca="1" si="398"/>
        <v>0.65872025217414387</v>
      </c>
      <c r="P2733" s="30">
        <f ca="1">_xlfn.LOGNORM.INV(O2733,'Input Parameters'!$H$30,'Input Parameters'!$I$30)</f>
        <v>3.2551275578949137</v>
      </c>
      <c r="Q2733" s="10">
        <f t="shared" ca="1" si="399"/>
        <v>0.14744668071038081</v>
      </c>
      <c r="R2733" s="30">
        <f>IF('Input Parameters'!$E$32=0,0,_xlfn.BETA.INV(Q2733,'Input Parameters'!$L$32,'Input Parameters'!$M$32,'Input Parameters'!$J$32,'Input Parameters'!$K$32))</f>
        <v>0</v>
      </c>
      <c r="S2733" s="10">
        <f t="shared" ca="1" si="400"/>
        <v>0.31029010545476676</v>
      </c>
      <c r="T2733" s="26">
        <f ca="1">_xlfn.LOGNORM.INV(S2733,'Input Parameters'!$H$34,'Input Parameters'!$I$34)</f>
        <v>47.394463787778207</v>
      </c>
      <c r="U2733" s="10">
        <f t="shared" ca="1" si="401"/>
        <v>0.81432746675517054</v>
      </c>
      <c r="V2733" s="30">
        <f ca="1">_xlfn.BETA.INV(U2733,'Input Parameters'!$L$36,'Input Parameters'!$M$36,'Input Parameters'!$J$36,'Input Parameters'!$K$36)</f>
        <v>0.73281505517558054</v>
      </c>
      <c r="W2733" s="2">
        <f ca="1">N2733+(P2733-N2733)*(1-ERF((T2733-R2733)/(2*SQRT(L2733*'Input Parameters'!$E$38))))</f>
        <v>1.114057982237334</v>
      </c>
      <c r="X2733">
        <f t="shared" ca="1" si="402"/>
        <v>0</v>
      </c>
      <c r="Y2733" s="7"/>
    </row>
    <row r="2734" spans="1:25" ht="15" customHeight="1" x14ac:dyDescent="0.25">
      <c r="A2734" s="139">
        <v>2727</v>
      </c>
      <c r="B2734" s="10">
        <f t="shared" ca="1" si="393"/>
        <v>0.53196495690208834</v>
      </c>
      <c r="C2734" s="60">
        <f ca="1">_xlfn.NORM.INV(B2734,'Input Parameters'!$E$15,'Input Parameters'!$F$15)</f>
        <v>275.31406609413887</v>
      </c>
      <c r="D2734" s="10">
        <f t="shared" ca="1" si="394"/>
        <v>0.70014280700851084</v>
      </c>
      <c r="E2734" s="62">
        <f ca="1">IF(_xlfn.NORM.INV(D2734,'Input Parameters'!$E$17,'Input Parameters'!$F$17)&lt;3500,3500,IF(_xlfn.NORM.INV(D2734,'Input Parameters'!$E$17,'Input Parameters'!$F$17)&gt;5500,5500,_xlfn.NORM.INV(D2734,'Input Parameters'!$E$17,'Input Parameters'!$F$17)))</f>
        <v>5167.3678993027161</v>
      </c>
      <c r="F2734" s="10">
        <f t="shared" ca="1" si="395"/>
        <v>0.79715934824729484</v>
      </c>
      <c r="G2734" s="64">
        <f ca="1">_xlfn.NORM.INV(F2734,'Input Parameters'!$E$20,'Input Parameters'!$F$20)</f>
        <v>288.2211677580928</v>
      </c>
      <c r="H2734" s="57">
        <f ca="1">EXP(E2734*(1/'Input Parameters'!$E$23-1/G2734))</f>
        <v>0.7497125246237305</v>
      </c>
      <c r="I2734" s="10">
        <f t="shared" ca="1" si="396"/>
        <v>0.99410396039992965</v>
      </c>
      <c r="J2734" s="30">
        <f ca="1">_xlfn.BETA.INV(I2734,'Input Parameters'!$L$26,'Input Parameters'!$M$26,'Input Parameters'!$J$26,'Input Parameters'!$K$26)</f>
        <v>0.94173553034747481</v>
      </c>
      <c r="K2734" s="168">
        <f ca="1">('Input Parameters'!$E$27/'Input Parameters'!$E$38)^$J2734</f>
        <v>1.1649334342101756E-3</v>
      </c>
      <c r="L2734" s="69">
        <f ca="1">$H2734*$C2734*'Input Parameters'!$E$25*K2734</f>
        <v>0.24044972053730107</v>
      </c>
      <c r="M2734" s="24">
        <f t="shared" ca="1" si="397"/>
        <v>0.83290861363052693</v>
      </c>
      <c r="N2734" s="15">
        <f ca="1">_xlfn.NORM.INV(M2734,'Input Parameters'!$E$29,'Input Parameters'!$F$29)</f>
        <v>0.10009657230691511</v>
      </c>
      <c r="O2734" s="8">
        <f t="shared" ca="1" si="398"/>
        <v>0.8306228688462014</v>
      </c>
      <c r="P2734" s="30">
        <f ca="1">_xlfn.LOGNORM.INV(O2734,'Input Parameters'!$H$30,'Input Parameters'!$I$30)</f>
        <v>4.2161984508658934</v>
      </c>
      <c r="Q2734" s="10">
        <f t="shared" ca="1" si="399"/>
        <v>0.2119392206340911</v>
      </c>
      <c r="R2734" s="30">
        <f>IF('Input Parameters'!$E$32=0,0,_xlfn.BETA.INV(Q2734,'Input Parameters'!$L$32,'Input Parameters'!$M$32,'Input Parameters'!$J$32,'Input Parameters'!$K$32))</f>
        <v>0</v>
      </c>
      <c r="S2734" s="10">
        <f t="shared" ca="1" si="400"/>
        <v>0.57143373639807393</v>
      </c>
      <c r="T2734" s="26">
        <f ca="1">_xlfn.LOGNORM.INV(S2734,'Input Parameters'!$H$34,'Input Parameters'!$I$34)</f>
        <v>51.550416267599751</v>
      </c>
      <c r="U2734" s="10">
        <f t="shared" ca="1" si="401"/>
        <v>0.24668162432012863</v>
      </c>
      <c r="V2734" s="30">
        <f ca="1">_xlfn.BETA.INV(U2734,'Input Parameters'!$L$36,'Input Parameters'!$M$36,'Input Parameters'!$J$36,'Input Parameters'!$K$36)</f>
        <v>0.48878339318941577</v>
      </c>
      <c r="W2734" s="2">
        <f ca="1">N2734+(P2734-N2734)*(1-ERF((T2734-R2734)/(2*SQRT(L2734*'Input Parameters'!$E$38))))</f>
        <v>0.1000965723073497</v>
      </c>
      <c r="X2734">
        <f t="shared" ca="1" si="402"/>
        <v>1</v>
      </c>
      <c r="Y2734" s="7"/>
    </row>
    <row r="2735" spans="1:25" ht="15" customHeight="1" x14ac:dyDescent="0.25">
      <c r="A2735" s="139">
        <v>2728</v>
      </c>
      <c r="B2735" s="10">
        <f t="shared" ca="1" si="393"/>
        <v>0.58471911585021707</v>
      </c>
      <c r="C2735" s="60">
        <f ca="1">_xlfn.NORM.INV(B2735,'Input Parameters'!$E$15,'Input Parameters'!$F$15)</f>
        <v>282.56357381852797</v>
      </c>
      <c r="D2735" s="10">
        <f t="shared" ca="1" si="394"/>
        <v>0.96816147478630943</v>
      </c>
      <c r="E2735" s="62">
        <f ca="1">IF(_xlfn.NORM.INV(D2735,'Input Parameters'!$E$17,'Input Parameters'!$F$17)&lt;3500,3500,IF(_xlfn.NORM.INV(D2735,'Input Parameters'!$E$17,'Input Parameters'!$F$17)&gt;5500,5500,_xlfn.NORM.INV(D2735,'Input Parameters'!$E$17,'Input Parameters'!$F$17)))</f>
        <v>5500</v>
      </c>
      <c r="F2735" s="10">
        <f t="shared" ca="1" si="395"/>
        <v>0.43218202579699661</v>
      </c>
      <c r="G2735" s="64">
        <f ca="1">_xlfn.NORM.INV(F2735,'Input Parameters'!$E$20,'Input Parameters'!$F$20)</f>
        <v>281.50549534164384</v>
      </c>
      <c r="H2735" s="57">
        <f ca="1">EXP(E2735*(1/'Input Parameters'!$E$23-1/G2735))</f>
        <v>0.46680312640786636</v>
      </c>
      <c r="I2735" s="10">
        <f t="shared" ca="1" si="396"/>
        <v>0.17213368994768163</v>
      </c>
      <c r="J2735" s="30">
        <f ca="1">_xlfn.BETA.INV(I2735,'Input Parameters'!$L$26,'Input Parameters'!$M$26,'Input Parameters'!$J$26,'Input Parameters'!$K$26)</f>
        <v>0.50197178241692664</v>
      </c>
      <c r="K2735" s="168">
        <f ca="1">('Input Parameters'!$E$27/'Input Parameters'!$E$38)^$J2735</f>
        <v>2.7305817058648676E-2</v>
      </c>
      <c r="L2735" s="69">
        <f ca="1">$H2735*$C2735*'Input Parameters'!$E$25*K2735</f>
        <v>3.601679858030336</v>
      </c>
      <c r="M2735" s="24">
        <f t="shared" ca="1" si="397"/>
        <v>6.614485356195754E-2</v>
      </c>
      <c r="N2735" s="15">
        <f ca="1">_xlfn.NORM.INV(M2735,'Input Parameters'!$E$29,'Input Parameters'!$F$29)</f>
        <v>9.9849486630283063E-2</v>
      </c>
      <c r="O2735" s="8">
        <f t="shared" ca="1" si="398"/>
        <v>0.61593754299531711</v>
      </c>
      <c r="P2735" s="30">
        <f ca="1">_xlfn.LOGNORM.INV(O2735,'Input Parameters'!$H$30,'Input Parameters'!$I$30)</f>
        <v>3.0842601340076103</v>
      </c>
      <c r="Q2735" s="10">
        <f t="shared" ca="1" si="399"/>
        <v>0.59271683866585301</v>
      </c>
      <c r="R2735" s="30">
        <f>IF('Input Parameters'!$E$32=0,0,_xlfn.BETA.INV(Q2735,'Input Parameters'!$L$32,'Input Parameters'!$M$32,'Input Parameters'!$J$32,'Input Parameters'!$K$32))</f>
        <v>0</v>
      </c>
      <c r="S2735" s="10">
        <f t="shared" ca="1" si="400"/>
        <v>0.75502622485418702</v>
      </c>
      <c r="T2735" s="26">
        <f ca="1">_xlfn.LOGNORM.INV(S2735,'Input Parameters'!$H$34,'Input Parameters'!$I$34)</f>
        <v>54.932711567288401</v>
      </c>
      <c r="U2735" s="10">
        <f t="shared" ca="1" si="401"/>
        <v>0.37884568076038427</v>
      </c>
      <c r="V2735" s="30">
        <f ca="1">_xlfn.BETA.INV(U2735,'Input Parameters'!$L$36,'Input Parameters'!$M$36,'Input Parameters'!$J$36,'Input Parameters'!$K$36)</f>
        <v>0.54031818205592319</v>
      </c>
      <c r="W2735" s="2">
        <f ca="1">N2735+(P2735-N2735)*(1-ERF((T2735-R2735)/(2*SQRT(L2735*'Input Parameters'!$E$38))))</f>
        <v>0.2212649970745495</v>
      </c>
      <c r="X2735">
        <f t="shared" ca="1" si="402"/>
        <v>1</v>
      </c>
      <c r="Y2735" s="7"/>
    </row>
    <row r="2736" spans="1:25" ht="15" customHeight="1" x14ac:dyDescent="0.25">
      <c r="A2736" s="139">
        <v>2729</v>
      </c>
      <c r="B2736" s="10">
        <f t="shared" ca="1" si="393"/>
        <v>0.23130187023380988</v>
      </c>
      <c r="C2736" s="60">
        <f ca="1">_xlfn.NORM.INV(B2736,'Input Parameters'!$E$15,'Input Parameters'!$F$15)</f>
        <v>231.15853171698114</v>
      </c>
      <c r="D2736" s="10">
        <f t="shared" ca="1" si="394"/>
        <v>0.86403648320572413</v>
      </c>
      <c r="E2736" s="62">
        <f ca="1">IF(_xlfn.NORM.INV(D2736,'Input Parameters'!$E$17,'Input Parameters'!$F$17)&lt;3500,3500,IF(_xlfn.NORM.INV(D2736,'Input Parameters'!$E$17,'Input Parameters'!$F$17)&gt;5500,5500,_xlfn.NORM.INV(D2736,'Input Parameters'!$E$17,'Input Parameters'!$F$17)))</f>
        <v>5500</v>
      </c>
      <c r="F2736" s="10">
        <f t="shared" ca="1" si="395"/>
        <v>0.41285969414494961</v>
      </c>
      <c r="G2736" s="64">
        <f ca="1">_xlfn.NORM.INV(F2736,'Input Parameters'!$E$20,'Input Parameters'!$F$20)</f>
        <v>281.17469434134597</v>
      </c>
      <c r="H2736" s="57">
        <f ca="1">EXP(E2736*(1/'Input Parameters'!$E$23-1/G2736))</f>
        <v>0.45619549718965702</v>
      </c>
      <c r="I2736" s="10">
        <f t="shared" ca="1" si="396"/>
        <v>0.16987083036288675</v>
      </c>
      <c r="J2736" s="30">
        <f ca="1">_xlfn.BETA.INV(I2736,'Input Parameters'!$L$26,'Input Parameters'!$M$26,'Input Parameters'!$J$26,'Input Parameters'!$K$26)</f>
        <v>0.50044127301512131</v>
      </c>
      <c r="K2736" s="168">
        <f ca="1">('Input Parameters'!$E$27/'Input Parameters'!$E$38)^$J2736</f>
        <v>2.7607242255481383E-2</v>
      </c>
      <c r="L2736" s="69">
        <f ca="1">$H2736*$C2736*'Input Parameters'!$E$25*K2736</f>
        <v>2.9112798051057784</v>
      </c>
      <c r="M2736" s="24">
        <f t="shared" ca="1" si="397"/>
        <v>0.1344841193904216</v>
      </c>
      <c r="N2736" s="15">
        <f ca="1">_xlfn.NORM.INV(M2736,'Input Parameters'!$E$29,'Input Parameters'!$F$29)</f>
        <v>9.9889455828982676E-2</v>
      </c>
      <c r="O2736" s="8">
        <f t="shared" ca="1" si="398"/>
        <v>0.96692810277111674</v>
      </c>
      <c r="P2736" s="30">
        <f ca="1">_xlfn.LOGNORM.INV(O2736,'Input Parameters'!$H$30,'Input Parameters'!$I$30)</f>
        <v>6.391797381271191</v>
      </c>
      <c r="Q2736" s="10">
        <f t="shared" ca="1" si="399"/>
        <v>9.1633286169233163E-2</v>
      </c>
      <c r="R2736" s="30">
        <f>IF('Input Parameters'!$E$32=0,0,_xlfn.BETA.INV(Q2736,'Input Parameters'!$L$32,'Input Parameters'!$M$32,'Input Parameters'!$J$32,'Input Parameters'!$K$32))</f>
        <v>0</v>
      </c>
      <c r="S2736" s="10">
        <f t="shared" ca="1" si="400"/>
        <v>0.56526015628410764</v>
      </c>
      <c r="T2736" s="26">
        <f ca="1">_xlfn.LOGNORM.INV(S2736,'Input Parameters'!$H$34,'Input Parameters'!$I$34)</f>
        <v>51.449699819616697</v>
      </c>
      <c r="U2736" s="10">
        <f t="shared" ca="1" si="401"/>
        <v>0.72066584909856068</v>
      </c>
      <c r="V2736" s="30">
        <f ca="1">_xlfn.BETA.INV(U2736,'Input Parameters'!$L$36,'Input Parameters'!$M$36,'Input Parameters'!$J$36,'Input Parameters'!$K$36)</f>
        <v>0.67974465770743353</v>
      </c>
      <c r="W2736" s="2">
        <f ca="1">N2736+(P2736-N2736)*(1-ERF((T2736-R2736)/(2*SQRT(L2736*'Input Parameters'!$E$38))))</f>
        <v>0.30746731141628664</v>
      </c>
      <c r="X2736">
        <f t="shared" ca="1" si="402"/>
        <v>1</v>
      </c>
      <c r="Y2736" s="7"/>
    </row>
    <row r="2737" spans="1:25" ht="15" customHeight="1" x14ac:dyDescent="0.25">
      <c r="A2737" s="139">
        <v>2730</v>
      </c>
      <c r="B2737" s="10">
        <f t="shared" ca="1" si="393"/>
        <v>0.72417998880551748</v>
      </c>
      <c r="C2737" s="60">
        <f ca="1">_xlfn.NORM.INV(B2737,'Input Parameters'!$E$15,'Input Parameters'!$F$15)</f>
        <v>303.22879270854827</v>
      </c>
      <c r="D2737" s="10">
        <f t="shared" ca="1" si="394"/>
        <v>0.43425710756337776</v>
      </c>
      <c r="E2737" s="62">
        <f ca="1">IF(_xlfn.NORM.INV(D2737,'Input Parameters'!$E$17,'Input Parameters'!$F$17)&lt;3500,3500,IF(_xlfn.NORM.INV(D2737,'Input Parameters'!$E$17,'Input Parameters'!$F$17)&gt;5500,5500,_xlfn.NORM.INV(D2737,'Input Parameters'!$E$17,'Input Parameters'!$F$17)))</f>
        <v>4684.1177720939595</v>
      </c>
      <c r="F2737" s="10">
        <f t="shared" ca="1" si="395"/>
        <v>0.27896011836804757</v>
      </c>
      <c r="G2737" s="64">
        <f ca="1">_xlfn.NORM.INV(F2737,'Input Parameters'!$E$20,'Input Parameters'!$F$20)</f>
        <v>278.72424587585226</v>
      </c>
      <c r="H2737" s="57">
        <f ca="1">EXP(E2737*(1/'Input Parameters'!$E$23-1/G2737))</f>
        <v>0.44269644086150367</v>
      </c>
      <c r="I2737" s="10">
        <f t="shared" ca="1" si="396"/>
        <v>0.61510601716009317</v>
      </c>
      <c r="J2737" s="30">
        <f ca="1">_xlfn.BETA.INV(I2737,'Input Parameters'!$L$26,'Input Parameters'!$M$26,'Input Parameters'!$J$26,'Input Parameters'!$K$26)</f>
        <v>0.70728563743707862</v>
      </c>
      <c r="K2737" s="168">
        <f ca="1">('Input Parameters'!$E$27/'Input Parameters'!$E$38)^$J2737</f>
        <v>6.2612421938316115E-3</v>
      </c>
      <c r="L2737" s="69">
        <f ca="1">$H2737*$C2737*'Input Parameters'!$E$25*K2737</f>
        <v>0.84049855368781179</v>
      </c>
      <c r="M2737" s="24">
        <f t="shared" ca="1" si="397"/>
        <v>0.70961726151778159</v>
      </c>
      <c r="N2737" s="15">
        <f ca="1">_xlfn.NORM.INV(M2737,'Input Parameters'!$E$29,'Input Parameters'!$F$29)</f>
        <v>0.10005522669408343</v>
      </c>
      <c r="O2737" s="8">
        <f t="shared" ca="1" si="398"/>
        <v>0.43031620247174684</v>
      </c>
      <c r="P2737" s="30">
        <f ca="1">_xlfn.LOGNORM.INV(O2737,'Input Parameters'!$H$30,'Input Parameters'!$I$30)</f>
        <v>2.4697205556240878</v>
      </c>
      <c r="Q2737" s="10">
        <f t="shared" ca="1" si="399"/>
        <v>0.39917175255714421</v>
      </c>
      <c r="R2737" s="30">
        <f>IF('Input Parameters'!$E$32=0,0,_xlfn.BETA.INV(Q2737,'Input Parameters'!$L$32,'Input Parameters'!$M$32,'Input Parameters'!$J$32,'Input Parameters'!$K$32))</f>
        <v>0</v>
      </c>
      <c r="S2737" s="10">
        <f t="shared" ca="1" si="400"/>
        <v>0.92484982538774052</v>
      </c>
      <c r="T2737" s="26">
        <f ca="1">_xlfn.LOGNORM.INV(S2737,'Input Parameters'!$H$34,'Input Parameters'!$I$34)</f>
        <v>60.295452685745623</v>
      </c>
      <c r="U2737" s="10">
        <f t="shared" ca="1" si="401"/>
        <v>0.62679469462782256</v>
      </c>
      <c r="V2737" s="30">
        <f ca="1">_xlfn.BETA.INV(U2737,'Input Parameters'!$L$36,'Input Parameters'!$M$36,'Input Parameters'!$J$36,'Input Parameters'!$K$36)</f>
        <v>0.63665115581707832</v>
      </c>
      <c r="W2737" s="2">
        <f ca="1">N2737+(P2737-N2737)*(1-ERF((T2737-R2737)/(2*SQRT(L2737*'Input Parameters'!$E$38))))</f>
        <v>0.10006307281445576</v>
      </c>
      <c r="X2737">
        <f t="shared" ca="1" si="402"/>
        <v>1</v>
      </c>
      <c r="Y2737" s="7"/>
    </row>
    <row r="2738" spans="1:25" ht="15" customHeight="1" x14ac:dyDescent="0.25">
      <c r="A2738" s="139">
        <v>2731</v>
      </c>
      <c r="B2738" s="10">
        <f t="shared" ca="1" si="393"/>
        <v>0.3604783560575302</v>
      </c>
      <c r="C2738" s="60">
        <f ca="1">_xlfn.NORM.INV(B2738,'Input Parameters'!$E$15,'Input Parameters'!$F$15)</f>
        <v>251.61036210392243</v>
      </c>
      <c r="D2738" s="10">
        <f t="shared" ca="1" si="394"/>
        <v>0.73766803390749058</v>
      </c>
      <c r="E2738" s="62">
        <f ca="1">IF(_xlfn.NORM.INV(D2738,'Input Parameters'!$E$17,'Input Parameters'!$F$17)&lt;3500,3500,IF(_xlfn.NORM.INV(D2738,'Input Parameters'!$E$17,'Input Parameters'!$F$17)&gt;5500,5500,_xlfn.NORM.INV(D2738,'Input Parameters'!$E$17,'Input Parameters'!$F$17)))</f>
        <v>5245.3208176340358</v>
      </c>
      <c r="F2738" s="10">
        <f t="shared" ca="1" si="395"/>
        <v>0.52488305170774896</v>
      </c>
      <c r="G2738" s="64">
        <f ca="1">_xlfn.NORM.INV(F2738,'Input Parameters'!$E$20,'Input Parameters'!$F$20)</f>
        <v>283.06816748749844</v>
      </c>
      <c r="H2738" s="57">
        <f ca="1">EXP(E2738*(1/'Input Parameters'!$E$23-1/G2738))</f>
        <v>0.53595427956606201</v>
      </c>
      <c r="I2738" s="10">
        <f t="shared" ca="1" si="396"/>
        <v>0.13962909536971946</v>
      </c>
      <c r="J2738" s="30">
        <f ca="1">_xlfn.BETA.INV(I2738,'Input Parameters'!$L$26,'Input Parameters'!$M$26,'Input Parameters'!$J$26,'Input Parameters'!$K$26)</f>
        <v>0.47860605854386989</v>
      </c>
      <c r="K2738" s="168">
        <f ca="1">('Input Parameters'!$E$27/'Input Parameters'!$E$38)^$J2738</f>
        <v>3.2288226237141948E-2</v>
      </c>
      <c r="L2738" s="69">
        <f ca="1">$H2738*$C2738*'Input Parameters'!$E$25*K2738</f>
        <v>4.3541205950419979</v>
      </c>
      <c r="M2738" s="24">
        <f t="shared" ca="1" si="397"/>
        <v>0.49086532639556779</v>
      </c>
      <c r="N2738" s="15">
        <f ca="1">_xlfn.NORM.INV(M2738,'Input Parameters'!$E$29,'Input Parameters'!$F$29)</f>
        <v>9.9997710076772425E-2</v>
      </c>
      <c r="O2738" s="8">
        <f t="shared" ca="1" si="398"/>
        <v>0.8373422481870384</v>
      </c>
      <c r="P2738" s="30">
        <f ca="1">_xlfn.LOGNORM.INV(O2738,'Input Parameters'!$H$30,'Input Parameters'!$I$30)</f>
        <v>4.270244338117295</v>
      </c>
      <c r="Q2738" s="10">
        <f t="shared" ca="1" si="399"/>
        <v>0.85062003206362402</v>
      </c>
      <c r="R2738" s="30">
        <f>IF('Input Parameters'!$E$32=0,0,_xlfn.BETA.INV(Q2738,'Input Parameters'!$L$32,'Input Parameters'!$M$32,'Input Parameters'!$J$32,'Input Parameters'!$K$32))</f>
        <v>0</v>
      </c>
      <c r="S2738" s="10">
        <f t="shared" ca="1" si="400"/>
        <v>1.1151734619939679E-2</v>
      </c>
      <c r="T2738" s="26">
        <f ca="1">_xlfn.LOGNORM.INV(S2738,'Input Parameters'!$H$34,'Input Parameters'!$I$34)</f>
        <v>37.924819370725423</v>
      </c>
      <c r="U2738" s="10">
        <f t="shared" ca="1" si="401"/>
        <v>0.32348727646307174</v>
      </c>
      <c r="V2738" s="30">
        <f ca="1">_xlfn.BETA.INV(U2738,'Input Parameters'!$L$36,'Input Parameters'!$M$36,'Input Parameters'!$J$36,'Input Parameters'!$K$36)</f>
        <v>0.51930801173556329</v>
      </c>
      <c r="W2738" s="2">
        <f ca="1">N2738+(P2738-N2738)*(1-ERF((T2738-R2738)/(2*SQRT(L2738*'Input Parameters'!$E$38))))</f>
        <v>0.92877269363608339</v>
      </c>
      <c r="X2738">
        <f t="shared" ca="1" si="402"/>
        <v>0</v>
      </c>
      <c r="Y2738" s="7"/>
    </row>
    <row r="2739" spans="1:25" ht="15" customHeight="1" x14ac:dyDescent="0.25">
      <c r="A2739" s="139">
        <v>2732</v>
      </c>
      <c r="B2739" s="10">
        <f t="shared" ca="1" si="393"/>
        <v>0.32699958092564474</v>
      </c>
      <c r="C2739" s="60">
        <f ca="1">_xlfn.NORM.INV(B2739,'Input Parameters'!$E$15,'Input Parameters'!$F$15)</f>
        <v>246.67697167403179</v>
      </c>
      <c r="D2739" s="10">
        <f t="shared" ca="1" si="394"/>
        <v>0.31813403815676133</v>
      </c>
      <c r="E2739" s="62">
        <f ca="1">IF(_xlfn.NORM.INV(D2739,'Input Parameters'!$E$17,'Input Parameters'!$F$17)&lt;3500,3500,IF(_xlfn.NORM.INV(D2739,'Input Parameters'!$E$17,'Input Parameters'!$F$17)&gt;5500,5500,_xlfn.NORM.INV(D2739,'Input Parameters'!$E$17,'Input Parameters'!$F$17)))</f>
        <v>4468.9538619274317</v>
      </c>
      <c r="F2739" s="10">
        <f t="shared" ca="1" si="395"/>
        <v>0.89770685069796119</v>
      </c>
      <c r="G2739" s="64">
        <f ca="1">_xlfn.NORM.INV(F2739,'Input Parameters'!$E$20,'Input Parameters'!$F$20)</f>
        <v>291.14957241713716</v>
      </c>
      <c r="H2739" s="57">
        <f ca="1">EXP(E2739*(1/'Input Parameters'!$E$23-1/G2739))</f>
        <v>0.91103177416527303</v>
      </c>
      <c r="I2739" s="10">
        <f t="shared" ca="1" si="396"/>
        <v>0.19512422257935436</v>
      </c>
      <c r="J2739" s="30">
        <f ca="1">_xlfn.BETA.INV(I2739,'Input Parameters'!$L$26,'Input Parameters'!$M$26,'Input Parameters'!$J$26,'Input Parameters'!$K$26)</f>
        <v>0.51685784610581942</v>
      </c>
      <c r="K2739" s="168">
        <f ca="1">('Input Parameters'!$E$27/'Input Parameters'!$E$38)^$J2739</f>
        <v>2.4540422847444645E-2</v>
      </c>
      <c r="L2739" s="69">
        <f ca="1">$H2739*$C2739*'Input Parameters'!$E$25*K2739</f>
        <v>5.5149829482814612</v>
      </c>
      <c r="M2739" s="24">
        <f t="shared" ca="1" si="397"/>
        <v>0.54484505647315862</v>
      </c>
      <c r="N2739" s="15">
        <f ca="1">_xlfn.NORM.INV(M2739,'Input Parameters'!$E$29,'Input Parameters'!$F$29)</f>
        <v>0.10001126476741598</v>
      </c>
      <c r="O2739" s="8">
        <f t="shared" ca="1" si="398"/>
        <v>0.4688841023610274</v>
      </c>
      <c r="P2739" s="30">
        <f ca="1">_xlfn.LOGNORM.INV(O2739,'Input Parameters'!$H$30,'Input Parameters'!$I$30)</f>
        <v>2.5861215325397402</v>
      </c>
      <c r="Q2739" s="10">
        <f t="shared" ca="1" si="399"/>
        <v>6.517833883581392E-2</v>
      </c>
      <c r="R2739" s="30">
        <f>IF('Input Parameters'!$E$32=0,0,_xlfn.BETA.INV(Q2739,'Input Parameters'!$L$32,'Input Parameters'!$M$32,'Input Parameters'!$J$32,'Input Parameters'!$K$32))</f>
        <v>0</v>
      </c>
      <c r="S2739" s="10">
        <f t="shared" ca="1" si="400"/>
        <v>0.80515856830377797</v>
      </c>
      <c r="T2739" s="26">
        <f ca="1">_xlfn.LOGNORM.INV(S2739,'Input Parameters'!$H$34,'Input Parameters'!$I$34)</f>
        <v>56.106509671899538</v>
      </c>
      <c r="U2739" s="10">
        <f t="shared" ca="1" si="401"/>
        <v>8.8295121353960671E-3</v>
      </c>
      <c r="V2739" s="30">
        <f ca="1">_xlfn.BETA.INV(U2739,'Input Parameters'!$L$36,'Input Parameters'!$M$36,'Input Parameters'!$J$36,'Input Parameters'!$K$36)</f>
        <v>0.31695184377329533</v>
      </c>
      <c r="W2739" s="2">
        <f ca="1">N2739+(P2739-N2739)*(1-ERF((T2739-R2739)/(2*SQRT(L2739*'Input Parameters'!$E$38))))</f>
        <v>0.32661402732083999</v>
      </c>
      <c r="X2739">
        <f t="shared" ca="1" si="402"/>
        <v>0</v>
      </c>
      <c r="Y2739" s="7"/>
    </row>
    <row r="2740" spans="1:25" ht="15" customHeight="1" x14ac:dyDescent="0.25">
      <c r="A2740" s="139">
        <v>2733</v>
      </c>
      <c r="B2740" s="10">
        <f t="shared" ca="1" si="393"/>
        <v>0.72595267752961723</v>
      </c>
      <c r="C2740" s="60">
        <f ca="1">_xlfn.NORM.INV(B2740,'Input Parameters'!$E$15,'Input Parameters'!$F$15)</f>
        <v>303.51673938448602</v>
      </c>
      <c r="D2740" s="10">
        <f t="shared" ca="1" si="394"/>
        <v>0.6264647724571929</v>
      </c>
      <c r="E2740" s="62">
        <f ca="1">IF(_xlfn.NORM.INV(D2740,'Input Parameters'!$E$17,'Input Parameters'!$F$17)&lt;3500,3500,IF(_xlfn.NORM.INV(D2740,'Input Parameters'!$E$17,'Input Parameters'!$F$17)&gt;5500,5500,_xlfn.NORM.INV(D2740,'Input Parameters'!$E$17,'Input Parameters'!$F$17)))</f>
        <v>5025.7532185121509</v>
      </c>
      <c r="F2740" s="10">
        <f t="shared" ca="1" si="395"/>
        <v>1.2232749354222361E-2</v>
      </c>
      <c r="G2740" s="64">
        <f ca="1">_xlfn.NORM.INV(F2740,'Input Parameters'!$E$20,'Input Parameters'!$F$20)</f>
        <v>267.57674663614978</v>
      </c>
      <c r="H2740" s="57">
        <f ca="1">EXP(E2740*(1/'Input Parameters'!$E$23-1/G2740))</f>
        <v>0.19681258952778732</v>
      </c>
      <c r="I2740" s="10">
        <f t="shared" ca="1" si="396"/>
        <v>0.1378687283865252</v>
      </c>
      <c r="J2740" s="30">
        <f ca="1">_xlfn.BETA.INV(I2740,'Input Parameters'!$L$26,'Input Parameters'!$M$26,'Input Parameters'!$J$26,'Input Parameters'!$K$26)</f>
        <v>0.47724432378332837</v>
      </c>
      <c r="K2740" s="168">
        <f ca="1">('Input Parameters'!$E$27/'Input Parameters'!$E$38)^$J2740</f>
        <v>3.2605155067729784E-2</v>
      </c>
      <c r="L2740" s="69">
        <f ca="1">$H2740*$C2740*'Input Parameters'!$E$25*K2740</f>
        <v>1.9476987861413055</v>
      </c>
      <c r="M2740" s="24">
        <f t="shared" ca="1" si="397"/>
        <v>0.48895011320781578</v>
      </c>
      <c r="N2740" s="15">
        <f ca="1">_xlfn.NORM.INV(M2740,'Input Parameters'!$E$29,'Input Parameters'!$F$29)</f>
        <v>9.9997229849884489E-2</v>
      </c>
      <c r="O2740" s="8">
        <f t="shared" ca="1" si="398"/>
        <v>0.61509358344033394</v>
      </c>
      <c r="P2740" s="30">
        <f ca="1">_xlfn.LOGNORM.INV(O2740,'Input Parameters'!$H$30,'Input Parameters'!$I$30)</f>
        <v>3.0810437906677328</v>
      </c>
      <c r="Q2740" s="10">
        <f t="shared" ca="1" si="399"/>
        <v>8.2753192834558953E-2</v>
      </c>
      <c r="R2740" s="30">
        <f>IF('Input Parameters'!$E$32=0,0,_xlfn.BETA.INV(Q2740,'Input Parameters'!$L$32,'Input Parameters'!$M$32,'Input Parameters'!$J$32,'Input Parameters'!$K$32))</f>
        <v>0</v>
      </c>
      <c r="S2740" s="10">
        <f t="shared" ca="1" si="400"/>
        <v>0.5289917338650445</v>
      </c>
      <c r="T2740" s="26">
        <f ca="1">_xlfn.LOGNORM.INV(S2740,'Input Parameters'!$H$34,'Input Parameters'!$I$34)</f>
        <v>50.866318794183528</v>
      </c>
      <c r="U2740" s="10">
        <f t="shared" ca="1" si="401"/>
        <v>0.50483807320603791</v>
      </c>
      <c r="V2740" s="30">
        <f ca="1">_xlfn.BETA.INV(U2740,'Input Parameters'!$L$36,'Input Parameters'!$M$36,'Input Parameters'!$J$36,'Input Parameters'!$K$36)</f>
        <v>0.58773903076312384</v>
      </c>
      <c r="W2740" s="2">
        <f ca="1">N2740+(P2740-N2740)*(1-ERF((T2740-R2740)/(2*SQRT(L2740*'Input Parameters'!$E$38))))</f>
        <v>0.12968652846626824</v>
      </c>
      <c r="X2740">
        <f t="shared" ca="1" si="402"/>
        <v>1</v>
      </c>
      <c r="Y2740" s="7"/>
    </row>
    <row r="2741" spans="1:25" ht="15" customHeight="1" x14ac:dyDescent="0.25">
      <c r="A2741" s="139">
        <v>2734</v>
      </c>
      <c r="B2741" s="10">
        <f t="shared" ca="1" si="393"/>
        <v>0.22448536816984033</v>
      </c>
      <c r="C2741" s="60">
        <f ca="1">_xlfn.NORM.INV(B2741,'Input Parameters'!$E$15,'Input Parameters'!$F$15)</f>
        <v>229.9356080429167</v>
      </c>
      <c r="D2741" s="10">
        <f t="shared" ca="1" si="394"/>
        <v>0.18027008770729691</v>
      </c>
      <c r="E2741" s="62">
        <f ca="1">IF(_xlfn.NORM.INV(D2741,'Input Parameters'!$E$17,'Input Parameters'!$F$17)&lt;3500,3500,IF(_xlfn.NORM.INV(D2741,'Input Parameters'!$E$17,'Input Parameters'!$F$17)&gt;5500,5500,_xlfn.NORM.INV(D2741,'Input Parameters'!$E$17,'Input Parameters'!$F$17)))</f>
        <v>4159.9646077421739</v>
      </c>
      <c r="F2741" s="10">
        <f t="shared" ca="1" si="395"/>
        <v>0.51230263918400742</v>
      </c>
      <c r="G2741" s="64">
        <f ca="1">_xlfn.NORM.INV(F2741,'Input Parameters'!$E$20,'Input Parameters'!$F$20)</f>
        <v>282.85664831881274</v>
      </c>
      <c r="H2741" s="57">
        <f ca="1">EXP(E2741*(1/'Input Parameters'!$E$23-1/G2741))</f>
        <v>0.60311984597561996</v>
      </c>
      <c r="I2741" s="10">
        <f t="shared" ca="1" si="396"/>
        <v>0.6407321346917364</v>
      </c>
      <c r="J2741" s="30">
        <f ca="1">_xlfn.BETA.INV(I2741,'Input Parameters'!$L$26,'Input Parameters'!$M$26,'Input Parameters'!$J$26,'Input Parameters'!$K$26)</f>
        <v>0.71753523059514313</v>
      </c>
      <c r="K2741" s="168">
        <f ca="1">('Input Parameters'!$E$27/'Input Parameters'!$E$38)^$J2741</f>
        <v>5.8174267437876457E-3</v>
      </c>
      <c r="L2741" s="69">
        <f ca="1">$H2741*$C2741*'Input Parameters'!$E$25*K2741</f>
        <v>0.8067533440119864</v>
      </c>
      <c r="M2741" s="24">
        <f t="shared" ca="1" si="397"/>
        <v>0.1848495970186641</v>
      </c>
      <c r="N2741" s="15">
        <f ca="1">_xlfn.NORM.INV(M2741,'Input Parameters'!$E$29,'Input Parameters'!$F$29)</f>
        <v>9.9910296303774473E-2</v>
      </c>
      <c r="O2741" s="8">
        <f t="shared" ca="1" si="398"/>
        <v>0.66148170449471599</v>
      </c>
      <c r="P2741" s="30">
        <f ca="1">_xlfn.LOGNORM.INV(O2741,'Input Parameters'!$H$30,'Input Parameters'!$I$30)</f>
        <v>3.2667381447012587</v>
      </c>
      <c r="Q2741" s="10">
        <f t="shared" ca="1" si="399"/>
        <v>0.2578430873555847</v>
      </c>
      <c r="R2741" s="30">
        <f>IF('Input Parameters'!$E$32=0,0,_xlfn.BETA.INV(Q2741,'Input Parameters'!$L$32,'Input Parameters'!$M$32,'Input Parameters'!$J$32,'Input Parameters'!$K$32))</f>
        <v>0</v>
      </c>
      <c r="S2741" s="10">
        <f t="shared" ca="1" si="400"/>
        <v>0.47952893212638392</v>
      </c>
      <c r="T2741" s="26">
        <f ca="1">_xlfn.LOGNORM.INV(S2741,'Input Parameters'!$H$34,'Input Parameters'!$I$34)</f>
        <v>50.086531049607736</v>
      </c>
      <c r="U2741" s="10">
        <f t="shared" ca="1" si="401"/>
        <v>0.52368491327208888</v>
      </c>
      <c r="V2741" s="30">
        <f ca="1">_xlfn.BETA.INV(U2741,'Input Parameters'!$L$36,'Input Parameters'!$M$36,'Input Parameters'!$J$36,'Input Parameters'!$K$36)</f>
        <v>0.59499157521619284</v>
      </c>
      <c r="W2741" s="2">
        <f ca="1">N2741+(P2741-N2741)*(1-ERF((T2741-R2741)/(2*SQRT(L2741*'Input Parameters'!$E$38))))</f>
        <v>0.10016504184651873</v>
      </c>
      <c r="X2741">
        <f t="shared" ca="1" si="402"/>
        <v>1</v>
      </c>
      <c r="Y2741" s="7"/>
    </row>
    <row r="2742" spans="1:25" ht="15" customHeight="1" x14ac:dyDescent="0.25">
      <c r="A2742" s="139">
        <v>2735</v>
      </c>
      <c r="B2742" s="10">
        <f t="shared" ca="1" si="393"/>
        <v>0.44248460915161658</v>
      </c>
      <c r="C2742" s="60">
        <f ca="1">_xlfn.NORM.INV(B2742,'Input Parameters'!$E$15,'Input Parameters'!$F$15)</f>
        <v>263.12688347623043</v>
      </c>
      <c r="D2742" s="10">
        <f t="shared" ca="1" si="394"/>
        <v>0.12112598489261328</v>
      </c>
      <c r="E2742" s="62">
        <f ca="1">IF(_xlfn.NORM.INV(D2742,'Input Parameters'!$E$17,'Input Parameters'!$F$17)&lt;3500,3500,IF(_xlfn.NORM.INV(D2742,'Input Parameters'!$E$17,'Input Parameters'!$F$17)&gt;5500,5500,_xlfn.NORM.INV(D2742,'Input Parameters'!$E$17,'Input Parameters'!$F$17)))</f>
        <v>3981.4364432722323</v>
      </c>
      <c r="F2742" s="10">
        <f t="shared" ca="1" si="395"/>
        <v>0.58720308878842975</v>
      </c>
      <c r="G2742" s="64">
        <f ca="1">_xlfn.NORM.INV(F2742,'Input Parameters'!$E$20,'Input Parameters'!$F$20)</f>
        <v>284.12638595424949</v>
      </c>
      <c r="H2742" s="57">
        <f ca="1">EXP(E2742*(1/'Input Parameters'!$E$23-1/G2742))</f>
        <v>0.65636660692038606</v>
      </c>
      <c r="I2742" s="10">
        <f t="shared" ca="1" si="396"/>
        <v>0.818729254058017</v>
      </c>
      <c r="J2742" s="30">
        <f ca="1">_xlfn.BETA.INV(I2742,'Input Parameters'!$L$26,'Input Parameters'!$M$26,'Input Parameters'!$J$26,'Input Parameters'!$K$26)</f>
        <v>0.7944204553367078</v>
      </c>
      <c r="K2742" s="168">
        <f ca="1">('Input Parameters'!$E$27/'Input Parameters'!$E$38)^$J2742</f>
        <v>3.3513340154069453E-3</v>
      </c>
      <c r="L2742" s="69">
        <f ca="1">$H2742*$C2742*'Input Parameters'!$E$25*K2742</f>
        <v>0.57880118871667141</v>
      </c>
      <c r="M2742" s="24">
        <f t="shared" ca="1" si="397"/>
        <v>9.0382491371349238E-2</v>
      </c>
      <c r="N2742" s="15">
        <f ca="1">_xlfn.NORM.INV(M2742,'Input Parameters'!$E$29,'Input Parameters'!$F$29)</f>
        <v>9.9866159663552639E-2</v>
      </c>
      <c r="O2742" s="8">
        <f t="shared" ca="1" si="398"/>
        <v>0.66442226038273944</v>
      </c>
      <c r="P2742" s="30">
        <f ca="1">_xlfn.LOGNORM.INV(O2742,'Input Parameters'!$H$30,'Input Parameters'!$I$30)</f>
        <v>3.2791877555227957</v>
      </c>
      <c r="Q2742" s="10">
        <f t="shared" ca="1" si="399"/>
        <v>0.70243461451545508</v>
      </c>
      <c r="R2742" s="30">
        <f>IF('Input Parameters'!$E$32=0,0,_xlfn.BETA.INV(Q2742,'Input Parameters'!$L$32,'Input Parameters'!$M$32,'Input Parameters'!$J$32,'Input Parameters'!$K$32))</f>
        <v>0</v>
      </c>
      <c r="S2742" s="10">
        <f t="shared" ca="1" si="400"/>
        <v>9.8785979167590354E-2</v>
      </c>
      <c r="T2742" s="26">
        <f ca="1">_xlfn.LOGNORM.INV(S2742,'Input Parameters'!$H$34,'Input Parameters'!$I$34)</f>
        <v>42.935785474392084</v>
      </c>
      <c r="U2742" s="10">
        <f t="shared" ca="1" si="401"/>
        <v>0.66721083520092195</v>
      </c>
      <c r="V2742" s="30">
        <f ca="1">_xlfn.BETA.INV(U2742,'Input Parameters'!$L$36,'Input Parameters'!$M$36,'Input Parameters'!$J$36,'Input Parameters'!$K$36)</f>
        <v>0.65438036227123753</v>
      </c>
      <c r="W2742" s="2">
        <f ca="1">N2742+(P2742-N2742)*(1-ERF((T2742-R2742)/(2*SQRT(L2742*'Input Parameters'!$E$38))))</f>
        <v>0.10007568490392192</v>
      </c>
      <c r="X2742">
        <f t="shared" ca="1" si="402"/>
        <v>1</v>
      </c>
      <c r="Y2742" s="7"/>
    </row>
    <row r="2743" spans="1:25" ht="15" customHeight="1" x14ac:dyDescent="0.25">
      <c r="A2743" s="139">
        <v>2736</v>
      </c>
      <c r="B2743" s="10">
        <f t="shared" ca="1" si="393"/>
        <v>0.76552541603764857</v>
      </c>
      <c r="C2743" s="60">
        <f ca="1">_xlfn.NORM.INV(B2743,'Input Parameters'!$E$15,'Input Parameters'!$F$15)</f>
        <v>310.21354104999517</v>
      </c>
      <c r="D2743" s="10">
        <f t="shared" ca="1" si="394"/>
        <v>0.83486520391156083</v>
      </c>
      <c r="E2743" s="62">
        <f ca="1">IF(_xlfn.NORM.INV(D2743,'Input Parameters'!$E$17,'Input Parameters'!$F$17)&lt;3500,3500,IF(_xlfn.NORM.INV(D2743,'Input Parameters'!$E$17,'Input Parameters'!$F$17)&gt;5500,5500,_xlfn.NORM.INV(D2743,'Input Parameters'!$E$17,'Input Parameters'!$F$17)))</f>
        <v>5481.4996987167515</v>
      </c>
      <c r="F2743" s="10">
        <f t="shared" ca="1" si="395"/>
        <v>0.48059109312412729</v>
      </c>
      <c r="G2743" s="64">
        <f ca="1">_xlfn.NORM.INV(F2743,'Input Parameters'!$E$20,'Input Parameters'!$F$20)</f>
        <v>282.32391017765258</v>
      </c>
      <c r="H2743" s="57">
        <f ca="1">EXP(E2743*(1/'Input Parameters'!$E$23-1/G2743))</f>
        <v>0.49517780067572714</v>
      </c>
      <c r="I2743" s="10">
        <f t="shared" ca="1" si="396"/>
        <v>0.22661928995119784</v>
      </c>
      <c r="J2743" s="30">
        <f ca="1">_xlfn.BETA.INV(I2743,'Input Parameters'!$L$26,'Input Parameters'!$M$26,'Input Parameters'!$J$26,'Input Parameters'!$K$26)</f>
        <v>0.53561720985804662</v>
      </c>
      <c r="K2743" s="168">
        <f ca="1">('Input Parameters'!$E$27/'Input Parameters'!$E$38)^$J2743</f>
        <v>2.1450764981861777E-2</v>
      </c>
      <c r="L2743" s="69">
        <f ca="1">$H2743*$C2743*'Input Parameters'!$E$25*K2743</f>
        <v>3.2950704350058255</v>
      </c>
      <c r="M2743" s="24">
        <f t="shared" ca="1" si="397"/>
        <v>0.31666762777878055</v>
      </c>
      <c r="N2743" s="15">
        <f ca="1">_xlfn.NORM.INV(M2743,'Input Parameters'!$E$29,'Input Parameters'!$F$29)</f>
        <v>9.99522962270986E-2</v>
      </c>
      <c r="O2743" s="8">
        <f t="shared" ca="1" si="398"/>
        <v>0.16769566327259833</v>
      </c>
      <c r="P2743" s="30">
        <f ca="1">_xlfn.LOGNORM.INV(O2743,'Input Parameters'!$H$30,'Input Parameters'!$I$30)</f>
        <v>1.7023179510047948</v>
      </c>
      <c r="Q2743" s="10">
        <f t="shared" ca="1" si="399"/>
        <v>6.0064162601993543E-2</v>
      </c>
      <c r="R2743" s="30">
        <f>IF('Input Parameters'!$E$32=0,0,_xlfn.BETA.INV(Q2743,'Input Parameters'!$L$32,'Input Parameters'!$M$32,'Input Parameters'!$J$32,'Input Parameters'!$K$32))</f>
        <v>0</v>
      </c>
      <c r="S2743" s="10">
        <f t="shared" ca="1" si="400"/>
        <v>0.94660870545142306</v>
      </c>
      <c r="T2743" s="26">
        <f ca="1">_xlfn.LOGNORM.INV(S2743,'Input Parameters'!$H$34,'Input Parameters'!$I$34)</f>
        <v>61.618764204417545</v>
      </c>
      <c r="U2743" s="10">
        <f t="shared" ca="1" si="401"/>
        <v>0.81987840307877902</v>
      </c>
      <c r="V2743" s="30">
        <f ca="1">_xlfn.BETA.INV(U2743,'Input Parameters'!$L$36,'Input Parameters'!$M$36,'Input Parameters'!$J$36,'Input Parameters'!$K$36)</f>
        <v>0.73648654608013109</v>
      </c>
      <c r="W2743" s="2">
        <f ca="1">N2743+(P2743-N2743)*(1-ERF((T2743-R2743)/(2*SQRT(L2743*'Input Parameters'!$E$38))))</f>
        <v>0.12620162992457495</v>
      </c>
      <c r="X2743">
        <f t="shared" ca="1" si="402"/>
        <v>1</v>
      </c>
      <c r="Y2743" s="7"/>
    </row>
    <row r="2744" spans="1:25" ht="15" customHeight="1" x14ac:dyDescent="0.25">
      <c r="A2744" s="139">
        <v>2737</v>
      </c>
      <c r="B2744" s="10">
        <f t="shared" ca="1" si="393"/>
        <v>9.162833915880908E-2</v>
      </c>
      <c r="C2744" s="60">
        <f ca="1">_xlfn.NORM.INV(B2744,'Input Parameters'!$E$15,'Input Parameters'!$F$15)</f>
        <v>198.8468747213758</v>
      </c>
      <c r="D2744" s="10">
        <f t="shared" ca="1" si="394"/>
        <v>0.45559881932311286</v>
      </c>
      <c r="E2744" s="62">
        <f ca="1">IF(_xlfn.NORM.INV(D2744,'Input Parameters'!$E$17,'Input Parameters'!$F$17)&lt;3500,3500,IF(_xlfn.NORM.INV(D2744,'Input Parameters'!$E$17,'Input Parameters'!$F$17)&gt;5500,5500,_xlfn.NORM.INV(D2744,'Input Parameters'!$E$17,'Input Parameters'!$F$17)))</f>
        <v>4721.9303782272</v>
      </c>
      <c r="F2744" s="10">
        <f t="shared" ca="1" si="395"/>
        <v>0.27284229669946825</v>
      </c>
      <c r="G2744" s="64">
        <f ca="1">_xlfn.NORM.INV(F2744,'Input Parameters'!$E$20,'Input Parameters'!$F$20)</f>
        <v>278.6015970675042</v>
      </c>
      <c r="H2744" s="57">
        <f ca="1">EXP(E2744*(1/'Input Parameters'!$E$23-1/G2744))</f>
        <v>0.43652611656336243</v>
      </c>
      <c r="I2744" s="10">
        <f t="shared" ca="1" si="396"/>
        <v>0.81009772302691252</v>
      </c>
      <c r="J2744" s="30">
        <f ca="1">_xlfn.BETA.INV(I2744,'Input Parameters'!$L$26,'Input Parameters'!$M$26,'Input Parameters'!$J$26,'Input Parameters'!$K$26)</f>
        <v>0.79024902395093155</v>
      </c>
      <c r="K2744" s="168">
        <f ca="1">('Input Parameters'!$E$27/'Input Parameters'!$E$38)^$J2744</f>
        <v>3.4531272044633367E-3</v>
      </c>
      <c r="L2744" s="69">
        <f ca="1">$H2744*$C2744*'Input Parameters'!$E$25*K2744</f>
        <v>0.29973784348974347</v>
      </c>
      <c r="M2744" s="24">
        <f t="shared" ca="1" si="397"/>
        <v>0.74056187197374079</v>
      </c>
      <c r="N2744" s="15">
        <f ca="1">_xlfn.NORM.INV(M2744,'Input Parameters'!$E$29,'Input Parameters'!$F$29)</f>
        <v>0.10006450785923689</v>
      </c>
      <c r="O2744" s="8">
        <f t="shared" ca="1" si="398"/>
        <v>0.74708325973840406</v>
      </c>
      <c r="P2744" s="30">
        <f ca="1">_xlfn.LOGNORM.INV(O2744,'Input Parameters'!$H$30,'Input Parameters'!$I$30)</f>
        <v>3.6741947362918332</v>
      </c>
      <c r="Q2744" s="10">
        <f t="shared" ca="1" si="399"/>
        <v>0.17211231479760947</v>
      </c>
      <c r="R2744" s="30">
        <f>IF('Input Parameters'!$E$32=0,0,_xlfn.BETA.INV(Q2744,'Input Parameters'!$L$32,'Input Parameters'!$M$32,'Input Parameters'!$J$32,'Input Parameters'!$K$32))</f>
        <v>0</v>
      </c>
      <c r="S2744" s="10">
        <f t="shared" ca="1" si="400"/>
        <v>0.2971381691766215</v>
      </c>
      <c r="T2744" s="26">
        <f ca="1">_xlfn.LOGNORM.INV(S2744,'Input Parameters'!$H$34,'Input Parameters'!$I$34)</f>
        <v>47.172967107875273</v>
      </c>
      <c r="U2744" s="10">
        <f t="shared" ca="1" si="401"/>
        <v>0.37086538990743323</v>
      </c>
      <c r="V2744" s="30">
        <f ca="1">_xlfn.BETA.INV(U2744,'Input Parameters'!$L$36,'Input Parameters'!$M$36,'Input Parameters'!$J$36,'Input Parameters'!$K$36)</f>
        <v>0.53731622760981157</v>
      </c>
      <c r="W2744" s="2">
        <f ca="1">N2744+(P2744-N2744)*(1-ERF((T2744-R2744)/(2*SQRT(L2744*'Input Parameters'!$E$38))))</f>
        <v>0.10006451182813876</v>
      </c>
      <c r="X2744">
        <f t="shared" ca="1" si="402"/>
        <v>1</v>
      </c>
      <c r="Y2744" s="7"/>
    </row>
    <row r="2745" spans="1:25" ht="15" customHeight="1" x14ac:dyDescent="0.25">
      <c r="A2745" s="139">
        <v>2738</v>
      </c>
      <c r="B2745" s="10">
        <f t="shared" ca="1" si="393"/>
        <v>0.61157162402417287</v>
      </c>
      <c r="C2745" s="60">
        <f ca="1">_xlfn.NORM.INV(B2745,'Input Parameters'!$E$15,'Input Parameters'!$F$15)</f>
        <v>286.32657374277647</v>
      </c>
      <c r="D2745" s="10">
        <f t="shared" ca="1" si="394"/>
        <v>0.47619241578723459</v>
      </c>
      <c r="E2745" s="62">
        <f ca="1">IF(_xlfn.NORM.INV(D2745,'Input Parameters'!$E$17,'Input Parameters'!$F$17)&lt;3500,3500,IF(_xlfn.NORM.INV(D2745,'Input Parameters'!$E$17,'Input Parameters'!$F$17)&gt;5500,5500,_xlfn.NORM.INV(D2745,'Input Parameters'!$E$17,'Input Parameters'!$F$17)))</f>
        <v>4758.2014395171418</v>
      </c>
      <c r="F2745" s="10">
        <f t="shared" ca="1" si="395"/>
        <v>0.31603972374173861</v>
      </c>
      <c r="G2745" s="64">
        <f ca="1">_xlfn.NORM.INV(F2745,'Input Parameters'!$E$20,'Input Parameters'!$F$20)</f>
        <v>279.44202616440384</v>
      </c>
      <c r="H2745" s="57">
        <f ca="1">EXP(E2745*(1/'Input Parameters'!$E$23-1/G2745))</f>
        <v>0.45661755765018797</v>
      </c>
      <c r="I2745" s="10">
        <f t="shared" ca="1" si="396"/>
        <v>0.59978690468829621</v>
      </c>
      <c r="J2745" s="30">
        <f ca="1">_xlfn.BETA.INV(I2745,'Input Parameters'!$L$26,'Input Parameters'!$M$26,'Input Parameters'!$J$26,'Input Parameters'!$K$26)</f>
        <v>0.70118690020450791</v>
      </c>
      <c r="K2745" s="168">
        <f ca="1">('Input Parameters'!$E$27/'Input Parameters'!$E$38)^$J2745</f>
        <v>6.5412284616373773E-3</v>
      </c>
      <c r="L2745" s="69">
        <f ca="1">$H2745*$C2745*'Input Parameters'!$E$25*K2745</f>
        <v>0.85521159599770358</v>
      </c>
      <c r="M2745" s="24">
        <f t="shared" ca="1" si="397"/>
        <v>0.44743877809761889</v>
      </c>
      <c r="N2745" s="15">
        <f ca="1">_xlfn.NORM.INV(M2745,'Input Parameters'!$E$29,'Input Parameters'!$F$29)</f>
        <v>9.9986786505509628E-2</v>
      </c>
      <c r="O2745" s="8">
        <f t="shared" ca="1" si="398"/>
        <v>0.54994726898084001</v>
      </c>
      <c r="P2745" s="30">
        <f ca="1">_xlfn.LOGNORM.INV(O2745,'Input Parameters'!$H$30,'Input Parameters'!$I$30)</f>
        <v>2.8472043388419603</v>
      </c>
      <c r="Q2745" s="10">
        <f t="shared" ca="1" si="399"/>
        <v>0.87268830006383602</v>
      </c>
      <c r="R2745" s="30">
        <f>IF('Input Parameters'!$E$32=0,0,_xlfn.BETA.INV(Q2745,'Input Parameters'!$L$32,'Input Parameters'!$M$32,'Input Parameters'!$J$32,'Input Parameters'!$K$32))</f>
        <v>0</v>
      </c>
      <c r="S2745" s="10">
        <f t="shared" ca="1" si="400"/>
        <v>0.3873896951176965</v>
      </c>
      <c r="T2745" s="26">
        <f ca="1">_xlfn.LOGNORM.INV(S2745,'Input Parameters'!$H$34,'Input Parameters'!$I$34)</f>
        <v>48.64342686716148</v>
      </c>
      <c r="U2745" s="10">
        <f t="shared" ca="1" si="401"/>
        <v>6.3919185035681836E-2</v>
      </c>
      <c r="V2745" s="30">
        <f ca="1">_xlfn.BETA.INV(U2745,'Input Parameters'!$L$36,'Input Parameters'!$M$36,'Input Parameters'!$J$36,'Input Parameters'!$K$36)</f>
        <v>0.39126018380352012</v>
      </c>
      <c r="W2745" s="2">
        <f ca="1">N2745+(P2745-N2745)*(1-ERF((T2745-R2745)/(2*SQRT(L2745*'Input Parameters'!$E$38))))</f>
        <v>0.10053540600858359</v>
      </c>
      <c r="X2745">
        <f t="shared" ca="1" si="402"/>
        <v>1</v>
      </c>
      <c r="Y2745" s="7"/>
    </row>
    <row r="2746" spans="1:25" ht="15" customHeight="1" x14ac:dyDescent="0.25">
      <c r="A2746" s="139">
        <v>2739</v>
      </c>
      <c r="B2746" s="10">
        <f t="shared" ca="1" si="393"/>
        <v>0.69152718062258656</v>
      </c>
      <c r="C2746" s="60">
        <f ca="1">_xlfn.NORM.INV(B2746,'Input Parameters'!$E$15,'Input Parameters'!$F$15)</f>
        <v>298.07388271170259</v>
      </c>
      <c r="D2746" s="10">
        <f t="shared" ca="1" si="394"/>
        <v>0.94157010990392309</v>
      </c>
      <c r="E2746" s="62">
        <f ca="1">IF(_xlfn.NORM.INV(D2746,'Input Parameters'!$E$17,'Input Parameters'!$F$17)&lt;3500,3500,IF(_xlfn.NORM.INV(D2746,'Input Parameters'!$E$17,'Input Parameters'!$F$17)&gt;5500,5500,_xlfn.NORM.INV(D2746,'Input Parameters'!$E$17,'Input Parameters'!$F$17)))</f>
        <v>5500</v>
      </c>
      <c r="F2746" s="10">
        <f t="shared" ca="1" si="395"/>
        <v>0.31000251661555123</v>
      </c>
      <c r="G2746" s="64">
        <f ca="1">_xlfn.NORM.INV(F2746,'Input Parameters'!$E$20,'Input Parameters'!$F$20)</f>
        <v>279.32785046643414</v>
      </c>
      <c r="H2746" s="57">
        <f ca="1">EXP(E2746*(1/'Input Parameters'!$E$23-1/G2746))</f>
        <v>0.40085128939929676</v>
      </c>
      <c r="I2746" s="10">
        <f t="shared" ca="1" si="396"/>
        <v>0.99091422635601656</v>
      </c>
      <c r="J2746" s="30">
        <f ca="1">_xlfn.BETA.INV(I2746,'Input Parameters'!$L$26,'Input Parameters'!$M$26,'Input Parameters'!$J$26,'Input Parameters'!$K$26)</f>
        <v>0.93252037981472369</v>
      </c>
      <c r="K2746" s="168">
        <f ca="1">('Input Parameters'!$E$27/'Input Parameters'!$E$38)^$J2746</f>
        <v>1.2445380800857231E-3</v>
      </c>
      <c r="L2746" s="69">
        <f ca="1">$H2746*$C2746*'Input Parameters'!$E$25*K2746</f>
        <v>0.14870151705964901</v>
      </c>
      <c r="M2746" s="24">
        <f t="shared" ca="1" si="397"/>
        <v>0.66299578848575669</v>
      </c>
      <c r="N2746" s="15">
        <f ca="1">_xlfn.NORM.INV(M2746,'Input Parameters'!$E$29,'Input Parameters'!$F$29)</f>
        <v>0.10004206530863466</v>
      </c>
      <c r="O2746" s="8">
        <f t="shared" ca="1" si="398"/>
        <v>0.62687101724403682</v>
      </c>
      <c r="P2746" s="30">
        <f ca="1">_xlfn.LOGNORM.INV(O2746,'Input Parameters'!$H$30,'Input Parameters'!$I$30)</f>
        <v>3.1264315123045336</v>
      </c>
      <c r="Q2746" s="10">
        <f t="shared" ca="1" si="399"/>
        <v>0.4215920466593448</v>
      </c>
      <c r="R2746" s="30">
        <f>IF('Input Parameters'!$E$32=0,0,_xlfn.BETA.INV(Q2746,'Input Parameters'!$L$32,'Input Parameters'!$M$32,'Input Parameters'!$J$32,'Input Parameters'!$K$32))</f>
        <v>0</v>
      </c>
      <c r="S2746" s="10">
        <f t="shared" ca="1" si="400"/>
        <v>0.89137074814757544</v>
      </c>
      <c r="T2746" s="26">
        <f ca="1">_xlfn.LOGNORM.INV(S2746,'Input Parameters'!$H$34,'Input Parameters'!$I$34)</f>
        <v>58.778620496028083</v>
      </c>
      <c r="U2746" s="10">
        <f t="shared" ca="1" si="401"/>
        <v>0.15210837394149124</v>
      </c>
      <c r="V2746" s="30">
        <f ca="1">_xlfn.BETA.INV(U2746,'Input Parameters'!$L$36,'Input Parameters'!$M$36,'Input Parameters'!$J$36,'Input Parameters'!$K$36)</f>
        <v>0.4459975728078191</v>
      </c>
      <c r="W2746" s="2">
        <f ca="1">N2746+(P2746-N2746)*(1-ERF((T2746-R2746)/(2*SQRT(L2746*'Input Parameters'!$E$38))))</f>
        <v>0.10004206530863466</v>
      </c>
      <c r="X2746">
        <f t="shared" ca="1" si="402"/>
        <v>1</v>
      </c>
      <c r="Y2746" s="7"/>
    </row>
    <row r="2747" spans="1:25" ht="15" customHeight="1" x14ac:dyDescent="0.25">
      <c r="A2747" s="139">
        <v>2740</v>
      </c>
      <c r="B2747" s="10">
        <f t="shared" ca="1" si="393"/>
        <v>0.98212572525024666</v>
      </c>
      <c r="C2747" s="60">
        <f ca="1">_xlfn.NORM.INV(B2747,'Input Parameters'!$E$15,'Input Parameters'!$F$15)</f>
        <v>384.76128523116273</v>
      </c>
      <c r="D2747" s="10">
        <f t="shared" ca="1" si="394"/>
        <v>0.97937005329818672</v>
      </c>
      <c r="E2747" s="62">
        <f ca="1">IF(_xlfn.NORM.INV(D2747,'Input Parameters'!$E$17,'Input Parameters'!$F$17)&lt;3500,3500,IF(_xlfn.NORM.INV(D2747,'Input Parameters'!$E$17,'Input Parameters'!$F$17)&gt;5500,5500,_xlfn.NORM.INV(D2747,'Input Parameters'!$E$17,'Input Parameters'!$F$17)))</f>
        <v>5500</v>
      </c>
      <c r="F2747" s="10">
        <f t="shared" ca="1" si="395"/>
        <v>9.7882150212220687E-3</v>
      </c>
      <c r="G2747" s="64">
        <f ca="1">_xlfn.NORM.INV(F2747,'Input Parameters'!$E$20,'Input Parameters'!$F$20)</f>
        <v>267.00973045013205</v>
      </c>
      <c r="H2747" s="57">
        <f ca="1">EXP(E2747*(1/'Input Parameters'!$E$23-1/G2747))</f>
        <v>0.16161455544295347</v>
      </c>
      <c r="I2747" s="10">
        <f t="shared" ca="1" si="396"/>
        <v>0.70368472865718523</v>
      </c>
      <c r="J2747" s="30">
        <f ca="1">_xlfn.BETA.INV(I2747,'Input Parameters'!$L$26,'Input Parameters'!$M$26,'Input Parameters'!$J$26,'Input Parameters'!$K$26)</f>
        <v>0.74320930695058196</v>
      </c>
      <c r="K2747" s="168">
        <f ca="1">('Input Parameters'!$E$27/'Input Parameters'!$E$38)^$J2747</f>
        <v>4.8389476243528226E-3</v>
      </c>
      <c r="L2747" s="69">
        <f ca="1">$H2747*$C2747*'Input Parameters'!$E$25*K2747</f>
        <v>0.30090039657098877</v>
      </c>
      <c r="M2747" s="24">
        <f t="shared" ca="1" si="397"/>
        <v>0.89152193906240618</v>
      </c>
      <c r="N2747" s="15">
        <f ca="1">_xlfn.NORM.INV(M2747,'Input Parameters'!$E$29,'Input Parameters'!$F$29)</f>
        <v>0.10012346625427164</v>
      </c>
      <c r="O2747" s="8">
        <f t="shared" ca="1" si="398"/>
        <v>0.63378596537933085</v>
      </c>
      <c r="P2747" s="30">
        <f ca="1">_xlfn.LOGNORM.INV(O2747,'Input Parameters'!$H$30,'Input Parameters'!$I$30)</f>
        <v>3.153605112911138</v>
      </c>
      <c r="Q2747" s="10">
        <f t="shared" ca="1" si="399"/>
        <v>0.63435370341930286</v>
      </c>
      <c r="R2747" s="30">
        <f>IF('Input Parameters'!$E$32=0,0,_xlfn.BETA.INV(Q2747,'Input Parameters'!$L$32,'Input Parameters'!$M$32,'Input Parameters'!$J$32,'Input Parameters'!$K$32))</f>
        <v>0</v>
      </c>
      <c r="S2747" s="10">
        <f t="shared" ca="1" si="400"/>
        <v>0.70030704713625558</v>
      </c>
      <c r="T2747" s="26">
        <f ca="1">_xlfn.LOGNORM.INV(S2747,'Input Parameters'!$H$34,'Input Parameters'!$I$34)</f>
        <v>53.814901070452287</v>
      </c>
      <c r="U2747" s="10">
        <f t="shared" ca="1" si="401"/>
        <v>0.62842681634252617</v>
      </c>
      <c r="V2747" s="30">
        <f ca="1">_xlfn.BETA.INV(U2747,'Input Parameters'!$L$36,'Input Parameters'!$M$36,'Input Parameters'!$J$36,'Input Parameters'!$K$36)</f>
        <v>0.63734783457890942</v>
      </c>
      <c r="W2747" s="2">
        <f ca="1">N2747+(P2747-N2747)*(1-ERF((T2747-R2747)/(2*SQRT(L2747*'Input Parameters'!$E$38))))</f>
        <v>0.10012346626649513</v>
      </c>
      <c r="X2747">
        <f t="shared" ca="1" si="402"/>
        <v>1</v>
      </c>
      <c r="Y2747" s="7"/>
    </row>
    <row r="2748" spans="1:25" ht="15" customHeight="1" x14ac:dyDescent="0.25">
      <c r="A2748" s="139">
        <v>2741</v>
      </c>
      <c r="B2748" s="10">
        <f t="shared" ca="1" si="393"/>
        <v>0.87694102620728898</v>
      </c>
      <c r="C2748" s="60">
        <f ca="1">_xlfn.NORM.INV(B2748,'Input Parameters'!$E$15,'Input Parameters'!$F$15)</f>
        <v>333.82238811026042</v>
      </c>
      <c r="D2748" s="10">
        <f t="shared" ca="1" si="394"/>
        <v>0.51671687660936594</v>
      </c>
      <c r="E2748" s="62">
        <f ca="1">IF(_xlfn.NORM.INV(D2748,'Input Parameters'!$E$17,'Input Parameters'!$F$17)&lt;3500,3500,IF(_xlfn.NORM.INV(D2748,'Input Parameters'!$E$17,'Input Parameters'!$F$17)&gt;5500,5500,_xlfn.NORM.INV(D2748,'Input Parameters'!$E$17,'Input Parameters'!$F$17)))</f>
        <v>4829.3406860276928</v>
      </c>
      <c r="F2748" s="10">
        <f t="shared" ca="1" si="395"/>
        <v>0.1678085024449516</v>
      </c>
      <c r="G2748" s="64">
        <f ca="1">_xlfn.NORM.INV(F2748,'Input Parameters'!$E$20,'Input Parameters'!$F$20)</f>
        <v>276.19882757995867</v>
      </c>
      <c r="H2748" s="57">
        <f ca="1">EXP(E2748*(1/'Input Parameters'!$E$23-1/G2748))</f>
        <v>0.36840958682730213</v>
      </c>
      <c r="I2748" s="10">
        <f t="shared" ca="1" si="396"/>
        <v>0.82106819428539868</v>
      </c>
      <c r="J2748" s="30">
        <f ca="1">_xlfn.BETA.INV(I2748,'Input Parameters'!$L$26,'Input Parameters'!$M$26,'Input Parameters'!$J$26,'Input Parameters'!$K$26)</f>
        <v>0.79556409881688195</v>
      </c>
      <c r="K2748" s="168">
        <f ca="1">('Input Parameters'!$E$27/'Input Parameters'!$E$38)^$J2748</f>
        <v>3.3239541998494027E-3</v>
      </c>
      <c r="L2748" s="69">
        <f ca="1">$H2748*$C2748*'Input Parameters'!$E$25*K2748</f>
        <v>0.40879108283251309</v>
      </c>
      <c r="M2748" s="24">
        <f t="shared" ca="1" si="397"/>
        <v>0.13700980661753392</v>
      </c>
      <c r="N2748" s="15">
        <f ca="1">_xlfn.NORM.INV(M2748,'Input Parameters'!$E$29,'Input Parameters'!$F$29)</f>
        <v>9.9890614736097408E-2</v>
      </c>
      <c r="O2748" s="8">
        <f t="shared" ca="1" si="398"/>
        <v>0.74666624273745263</v>
      </c>
      <c r="P2748" s="30">
        <f ca="1">_xlfn.LOGNORM.INV(O2748,'Input Parameters'!$H$30,'Input Parameters'!$I$30)</f>
        <v>3.6719326871756133</v>
      </c>
      <c r="Q2748" s="10">
        <f t="shared" ca="1" si="399"/>
        <v>0.82702495202014381</v>
      </c>
      <c r="R2748" s="30">
        <f>IF('Input Parameters'!$E$32=0,0,_xlfn.BETA.INV(Q2748,'Input Parameters'!$L$32,'Input Parameters'!$M$32,'Input Parameters'!$J$32,'Input Parameters'!$K$32))</f>
        <v>0</v>
      </c>
      <c r="S2748" s="10">
        <f t="shared" ca="1" si="400"/>
        <v>0.74335458781009511</v>
      </c>
      <c r="T2748" s="26">
        <f ca="1">_xlfn.LOGNORM.INV(S2748,'Input Parameters'!$H$34,'Input Parameters'!$I$34)</f>
        <v>54.682460247339179</v>
      </c>
      <c r="U2748" s="10">
        <f t="shared" ca="1" si="401"/>
        <v>0.32399656429986989</v>
      </c>
      <c r="V2748" s="30">
        <f ca="1">_xlfn.BETA.INV(U2748,'Input Parameters'!$L$36,'Input Parameters'!$M$36,'Input Parameters'!$J$36,'Input Parameters'!$K$36)</f>
        <v>0.51950388673253634</v>
      </c>
      <c r="W2748" s="2">
        <f ca="1">N2748+(P2748-N2748)*(1-ERF((T2748-R2748)/(2*SQRT(L2748*'Input Parameters'!$E$38))))</f>
        <v>9.9890619988018098E-2</v>
      </c>
      <c r="X2748">
        <f t="shared" ca="1" si="402"/>
        <v>1</v>
      </c>
      <c r="Y2748" s="7"/>
    </row>
    <row r="2749" spans="1:25" ht="15" customHeight="1" x14ac:dyDescent="0.25">
      <c r="A2749" s="139">
        <v>2742</v>
      </c>
      <c r="B2749" s="10">
        <f t="shared" ca="1" si="393"/>
        <v>0.80421884582996872</v>
      </c>
      <c r="C2749" s="60">
        <f ca="1">_xlfn.NORM.INV(B2749,'Input Parameters'!$E$15,'Input Parameters'!$F$15)</f>
        <v>317.39946460227526</v>
      </c>
      <c r="D2749" s="10">
        <f t="shared" ca="1" si="394"/>
        <v>0.18639609143923175</v>
      </c>
      <c r="E2749" s="62">
        <f ca="1">IF(_xlfn.NORM.INV(D2749,'Input Parameters'!$E$17,'Input Parameters'!$F$17)&lt;3500,3500,IF(_xlfn.NORM.INV(D2749,'Input Parameters'!$E$17,'Input Parameters'!$F$17)&gt;5500,5500,_xlfn.NORM.INV(D2749,'Input Parameters'!$E$17,'Input Parameters'!$F$17)))</f>
        <v>4176.1212372844848</v>
      </c>
      <c r="F2749" s="10">
        <f t="shared" ca="1" si="395"/>
        <v>0.76752824767925687</v>
      </c>
      <c r="G2749" s="64">
        <f ca="1">_xlfn.NORM.INV(F2749,'Input Parameters'!$E$20,'Input Parameters'!$F$20)</f>
        <v>287.54589739211093</v>
      </c>
      <c r="H2749" s="57">
        <f ca="1">EXP(E2749*(1/'Input Parameters'!$E$23-1/G2749))</f>
        <v>0.76580101173535531</v>
      </c>
      <c r="I2749" s="10">
        <f t="shared" ca="1" si="396"/>
        <v>0.62008238716163921</v>
      </c>
      <c r="J2749" s="30">
        <f ca="1">_xlfn.BETA.INV(I2749,'Input Parameters'!$L$26,'Input Parameters'!$M$26,'Input Parameters'!$J$26,'Input Parameters'!$K$26)</f>
        <v>0.70927056567733215</v>
      </c>
      <c r="K2749" s="168">
        <f ca="1">('Input Parameters'!$E$27/'Input Parameters'!$E$38)^$J2749</f>
        <v>6.172726653956755E-3</v>
      </c>
      <c r="L2749" s="69">
        <f ca="1">$H2749*$C2749*'Input Parameters'!$E$25*K2749</f>
        <v>1.5003727616734432</v>
      </c>
      <c r="M2749" s="24">
        <f t="shared" ca="1" si="397"/>
        <v>0.82500323037656498</v>
      </c>
      <c r="N2749" s="15">
        <f ca="1">_xlfn.NORM.INV(M2749,'Input Parameters'!$E$29,'Input Parameters'!$F$29)</f>
        <v>0.10009346018229019</v>
      </c>
      <c r="O2749" s="8">
        <f t="shared" ca="1" si="398"/>
        <v>0.86680592655921507</v>
      </c>
      <c r="P2749" s="30">
        <f ca="1">_xlfn.LOGNORM.INV(O2749,'Input Parameters'!$H$30,'Input Parameters'!$I$30)</f>
        <v>4.5360351180993357</v>
      </c>
      <c r="Q2749" s="10">
        <f t="shared" ca="1" si="399"/>
        <v>0.98224918227520353</v>
      </c>
      <c r="R2749" s="30">
        <f>IF('Input Parameters'!$E$32=0,0,_xlfn.BETA.INV(Q2749,'Input Parameters'!$L$32,'Input Parameters'!$M$32,'Input Parameters'!$J$32,'Input Parameters'!$K$32))</f>
        <v>0</v>
      </c>
      <c r="S2749" s="10">
        <f t="shared" ca="1" si="400"/>
        <v>0.8538814773226997</v>
      </c>
      <c r="T2749" s="26">
        <f ca="1">_xlfn.LOGNORM.INV(S2749,'Input Parameters'!$H$34,'Input Parameters'!$I$34)</f>
        <v>57.471412557556249</v>
      </c>
      <c r="U2749" s="10">
        <f t="shared" ca="1" si="401"/>
        <v>0.89567343029737778</v>
      </c>
      <c r="V2749" s="30">
        <f ca="1">_xlfn.BETA.INV(U2749,'Input Parameters'!$L$36,'Input Parameters'!$M$36,'Input Parameters'!$J$36,'Input Parameters'!$K$36)</f>
        <v>0.79770784434498387</v>
      </c>
      <c r="W2749" s="2">
        <f ca="1">N2749+(P2749-N2749)*(1-ERF((T2749-R2749)/(2*SQRT(L2749*'Input Parameters'!$E$38))))</f>
        <v>0.10411958629015439</v>
      </c>
      <c r="X2749">
        <f t="shared" ca="1" si="402"/>
        <v>1</v>
      </c>
      <c r="Y2749" s="7"/>
    </row>
    <row r="2750" spans="1:25" ht="15" customHeight="1" x14ac:dyDescent="0.25">
      <c r="A2750" s="139">
        <v>2743</v>
      </c>
      <c r="B2750" s="10">
        <f t="shared" ca="1" si="393"/>
        <v>0.86608349555473119</v>
      </c>
      <c r="C2750" s="60">
        <f ca="1">_xlfn.NORM.INV(B2750,'Input Parameters'!$E$15,'Input Parameters'!$F$15)</f>
        <v>331.01714649024467</v>
      </c>
      <c r="D2750" s="10">
        <f t="shared" ca="1" si="394"/>
        <v>0.26560011322229893</v>
      </c>
      <c r="E2750" s="62">
        <f ca="1">IF(_xlfn.NORM.INV(D2750,'Input Parameters'!$E$17,'Input Parameters'!$F$17)&lt;3500,3500,IF(_xlfn.NORM.INV(D2750,'Input Parameters'!$E$17,'Input Parameters'!$F$17)&gt;5500,5500,_xlfn.NORM.INV(D2750,'Input Parameters'!$E$17,'Input Parameters'!$F$17)))</f>
        <v>4361.6775676137058</v>
      </c>
      <c r="F2750" s="10">
        <f t="shared" ca="1" si="395"/>
        <v>0.27942231911121096</v>
      </c>
      <c r="G2750" s="64">
        <f ca="1">_xlfn.NORM.INV(F2750,'Input Parameters'!$E$20,'Input Parameters'!$F$20)</f>
        <v>278.73345824041411</v>
      </c>
      <c r="H2750" s="57">
        <f ca="1">EXP(E2750*(1/'Input Parameters'!$E$23-1/G2750))</f>
        <v>0.4684806060475627</v>
      </c>
      <c r="I2750" s="10">
        <f t="shared" ca="1" si="396"/>
        <v>0.53010756214950239</v>
      </c>
      <c r="J2750" s="30">
        <f ca="1">_xlfn.BETA.INV(I2750,'Input Parameters'!$L$26,'Input Parameters'!$M$26,'Input Parameters'!$J$26,'Input Parameters'!$K$26)</f>
        <v>0.67347639702288031</v>
      </c>
      <c r="K2750" s="168">
        <f ca="1">('Input Parameters'!$E$27/'Input Parameters'!$E$38)^$J2750</f>
        <v>7.9796382920978969E-3</v>
      </c>
      <c r="L2750" s="69">
        <f ca="1">$H2750*$C2750*'Input Parameters'!$E$25*K2750</f>
        <v>1.2374433130371434</v>
      </c>
      <c r="M2750" s="24">
        <f t="shared" ca="1" si="397"/>
        <v>0.64288886517468502</v>
      </c>
      <c r="N2750" s="15">
        <f ca="1">_xlfn.NORM.INV(M2750,'Input Parameters'!$E$29,'Input Parameters'!$F$29)</f>
        <v>0.10003661913857252</v>
      </c>
      <c r="O2750" s="8">
        <f t="shared" ca="1" si="398"/>
        <v>0.53303445605646116</v>
      </c>
      <c r="P2750" s="30">
        <f ca="1">_xlfn.LOGNORM.INV(O2750,'Input Parameters'!$H$30,'Input Parameters'!$I$30)</f>
        <v>2.7904443689596645</v>
      </c>
      <c r="Q2750" s="10">
        <f t="shared" ca="1" si="399"/>
        <v>0.58411023220964065</v>
      </c>
      <c r="R2750" s="30">
        <f>IF('Input Parameters'!$E$32=0,0,_xlfn.BETA.INV(Q2750,'Input Parameters'!$L$32,'Input Parameters'!$M$32,'Input Parameters'!$J$32,'Input Parameters'!$K$32))</f>
        <v>0</v>
      </c>
      <c r="S2750" s="10">
        <f t="shared" ca="1" si="400"/>
        <v>0.71206631886231919</v>
      </c>
      <c r="T2750" s="26">
        <f ca="1">_xlfn.LOGNORM.INV(S2750,'Input Parameters'!$H$34,'Input Parameters'!$I$34)</f>
        <v>54.044204289656129</v>
      </c>
      <c r="U2750" s="10">
        <f t="shared" ca="1" si="401"/>
        <v>0.21258325347065066</v>
      </c>
      <c r="V2750" s="30">
        <f ca="1">_xlfn.BETA.INV(U2750,'Input Parameters'!$L$36,'Input Parameters'!$M$36,'Input Parameters'!$J$36,'Input Parameters'!$K$36)</f>
        <v>0.47428709634417926</v>
      </c>
      <c r="W2750" s="2">
        <f ca="1">N2750+(P2750-N2750)*(1-ERF((T2750-R2750)/(2*SQRT(L2750*'Input Parameters'!$E$38))))</f>
        <v>0.10162875037513115</v>
      </c>
      <c r="X2750">
        <f t="shared" ca="1" si="402"/>
        <v>1</v>
      </c>
      <c r="Y2750" s="7"/>
    </row>
    <row r="2751" spans="1:25" ht="15" customHeight="1" x14ac:dyDescent="0.25">
      <c r="A2751" s="139">
        <v>2744</v>
      </c>
      <c r="B2751" s="10">
        <f t="shared" ca="1" si="393"/>
        <v>0.74345812833926284</v>
      </c>
      <c r="C2751" s="60">
        <f ca="1">_xlfn.NORM.INV(B2751,'Input Parameters'!$E$15,'Input Parameters'!$F$15)</f>
        <v>306.41207031077647</v>
      </c>
      <c r="D2751" s="10">
        <f t="shared" ca="1" si="394"/>
        <v>0.11349453348754568</v>
      </c>
      <c r="E2751" s="62">
        <f ca="1">IF(_xlfn.NORM.INV(D2751,'Input Parameters'!$E$17,'Input Parameters'!$F$17)&lt;3500,3500,IF(_xlfn.NORM.INV(D2751,'Input Parameters'!$E$17,'Input Parameters'!$F$17)&gt;5500,5500,_xlfn.NORM.INV(D2751,'Input Parameters'!$E$17,'Input Parameters'!$F$17)))</f>
        <v>3954.2940840736969</v>
      </c>
      <c r="F2751" s="10">
        <f t="shared" ca="1" si="395"/>
        <v>0.47226997879339638</v>
      </c>
      <c r="G2751" s="64">
        <f ca="1">_xlfn.NORM.INV(F2751,'Input Parameters'!$E$20,'Input Parameters'!$F$20)</f>
        <v>282.18391502363909</v>
      </c>
      <c r="H2751" s="57">
        <f ca="1">EXP(E2751*(1/'Input Parameters'!$E$23-1/G2751))</f>
        <v>0.59811716190527897</v>
      </c>
      <c r="I2751" s="10">
        <f t="shared" ca="1" si="396"/>
        <v>0.46957467710631717</v>
      </c>
      <c r="J2751" s="30">
        <f ca="1">_xlfn.BETA.INV(I2751,'Input Parameters'!$L$26,'Input Parameters'!$M$26,'Input Parameters'!$J$26,'Input Parameters'!$K$26)</f>
        <v>0.64904648709012502</v>
      </c>
      <c r="K2751" s="168">
        <f ca="1">('Input Parameters'!$E$27/'Input Parameters'!$E$38)^$J2751</f>
        <v>9.5079606222325391E-3</v>
      </c>
      <c r="L2751" s="69">
        <f ca="1">$H2751*$C2751*'Input Parameters'!$E$25*K2751</f>
        <v>1.742526965511106</v>
      </c>
      <c r="M2751" s="24">
        <f t="shared" ca="1" si="397"/>
        <v>5.7392340425253541E-2</v>
      </c>
      <c r="N2751" s="15">
        <f ca="1">_xlfn.NORM.INV(M2751,'Input Parameters'!$E$29,'Input Parameters'!$F$29)</f>
        <v>9.9842295286924246E-2</v>
      </c>
      <c r="O2751" s="8">
        <f t="shared" ca="1" si="398"/>
        <v>0.64574360714556767</v>
      </c>
      <c r="P2751" s="30">
        <f ca="1">_xlfn.LOGNORM.INV(O2751,'Input Parameters'!$H$30,'Input Parameters'!$I$30)</f>
        <v>3.2015723108229905</v>
      </c>
      <c r="Q2751" s="10">
        <f t="shared" ca="1" si="399"/>
        <v>0.47834821008287043</v>
      </c>
      <c r="R2751" s="30">
        <f>IF('Input Parameters'!$E$32=0,0,_xlfn.BETA.INV(Q2751,'Input Parameters'!$L$32,'Input Parameters'!$M$32,'Input Parameters'!$J$32,'Input Parameters'!$K$32))</f>
        <v>0</v>
      </c>
      <c r="S2751" s="10">
        <f t="shared" ca="1" si="400"/>
        <v>0.10195141288959497</v>
      </c>
      <c r="T2751" s="26">
        <f ca="1">_xlfn.LOGNORM.INV(S2751,'Input Parameters'!$H$34,'Input Parameters'!$I$34)</f>
        <v>43.032068319244004</v>
      </c>
      <c r="U2751" s="10">
        <f t="shared" ca="1" si="401"/>
        <v>0.92094223116210416</v>
      </c>
      <c r="V2751" s="30">
        <f ca="1">_xlfn.BETA.INV(U2751,'Input Parameters'!$L$36,'Input Parameters'!$M$36,'Input Parameters'!$J$36,'Input Parameters'!$K$36)</f>
        <v>0.82593718028548713</v>
      </c>
      <c r="W2751" s="2">
        <f ca="1">N2751+(P2751-N2751)*(1-ERF((T2751-R2751)/(2*SQRT(L2751*'Input Parameters'!$E$38))))</f>
        <v>0.16548004355439005</v>
      </c>
      <c r="X2751">
        <f t="shared" ca="1" si="402"/>
        <v>1</v>
      </c>
      <c r="Y2751" s="7"/>
    </row>
    <row r="2752" spans="1:25" ht="15" customHeight="1" x14ac:dyDescent="0.25">
      <c r="A2752" s="139">
        <v>2745</v>
      </c>
      <c r="B2752" s="10">
        <f t="shared" ca="1" si="393"/>
        <v>0.37051508504309183</v>
      </c>
      <c r="C2752" s="60">
        <f ca="1">_xlfn.NORM.INV(B2752,'Input Parameters'!$E$15,'Input Parameters'!$F$15)</f>
        <v>253.05684033508581</v>
      </c>
      <c r="D2752" s="10">
        <f t="shared" ca="1" si="394"/>
        <v>0.56888856157623691</v>
      </c>
      <c r="E2752" s="62">
        <f ca="1">IF(_xlfn.NORM.INV(D2752,'Input Parameters'!$E$17,'Input Parameters'!$F$17)&lt;3500,3500,IF(_xlfn.NORM.INV(D2752,'Input Parameters'!$E$17,'Input Parameters'!$F$17)&gt;5500,5500,_xlfn.NORM.INV(D2752,'Input Parameters'!$E$17,'Input Parameters'!$F$17)))</f>
        <v>4921.4816627427981</v>
      </c>
      <c r="F2752" s="10">
        <f t="shared" ca="1" si="395"/>
        <v>0.51583879196003779</v>
      </c>
      <c r="G2752" s="64">
        <f ca="1">_xlfn.NORM.INV(F2752,'Input Parameters'!$E$20,'Input Parameters'!$F$20)</f>
        <v>282.91607307685643</v>
      </c>
      <c r="H2752" s="57">
        <f ca="1">EXP(E2752*(1/'Input Parameters'!$E$23-1/G2752))</f>
        <v>0.55181283359395561</v>
      </c>
      <c r="I2752" s="10">
        <f t="shared" ca="1" si="396"/>
        <v>0.68530013994171157</v>
      </c>
      <c r="J2752" s="30">
        <f ca="1">_xlfn.BETA.INV(I2752,'Input Parameters'!$L$26,'Input Parameters'!$M$26,'Input Parameters'!$J$26,'Input Parameters'!$K$26)</f>
        <v>0.7356121736310377</v>
      </c>
      <c r="K2752" s="168">
        <f ca="1">('Input Parameters'!$E$27/'Input Parameters'!$E$38)^$J2752</f>
        <v>5.1099605390415694E-3</v>
      </c>
      <c r="L2752" s="69">
        <f ca="1">$H2752*$C2752*'Input Parameters'!$E$25*K2752</f>
        <v>0.71355495163329086</v>
      </c>
      <c r="M2752" s="24">
        <f t="shared" ca="1" si="397"/>
        <v>0.41881085565789578</v>
      </c>
      <c r="N2752" s="15">
        <f ca="1">_xlfn.NORM.INV(M2752,'Input Parameters'!$E$29,'Input Parameters'!$F$29)</f>
        <v>9.9979506346647082E-2</v>
      </c>
      <c r="O2752" s="8">
        <f t="shared" ca="1" si="398"/>
        <v>5.3771413985515215E-2</v>
      </c>
      <c r="P2752" s="30">
        <f ca="1">_xlfn.LOGNORM.INV(O2752,'Input Parameters'!$H$30,'Input Parameters'!$I$30)</f>
        <v>1.25460535665026</v>
      </c>
      <c r="Q2752" s="10">
        <f t="shared" ca="1" si="399"/>
        <v>0.22892430867392066</v>
      </c>
      <c r="R2752" s="30">
        <f>IF('Input Parameters'!$E$32=0,0,_xlfn.BETA.INV(Q2752,'Input Parameters'!$L$32,'Input Parameters'!$M$32,'Input Parameters'!$J$32,'Input Parameters'!$K$32))</f>
        <v>0</v>
      </c>
      <c r="S2752" s="10">
        <f t="shared" ca="1" si="400"/>
        <v>0.19207095148909048</v>
      </c>
      <c r="T2752" s="26">
        <f ca="1">_xlfn.LOGNORM.INV(S2752,'Input Parameters'!$H$34,'Input Parameters'!$I$34)</f>
        <v>45.230850601671555</v>
      </c>
      <c r="U2752" s="10">
        <f t="shared" ca="1" si="401"/>
        <v>0.29686723349309396</v>
      </c>
      <c r="V2752" s="30">
        <f ca="1">_xlfn.BETA.INV(U2752,'Input Parameters'!$L$36,'Input Parameters'!$M$36,'Input Parameters'!$J$36,'Input Parameters'!$K$36)</f>
        <v>0.50897284423692835</v>
      </c>
      <c r="W2752" s="2">
        <f ca="1">N2752+(P2752-N2752)*(1-ERF((T2752-R2752)/(2*SQRT(L2752*'Input Parameters'!$E$38))))</f>
        <v>0.10015611236952558</v>
      </c>
      <c r="X2752">
        <f t="shared" ca="1" si="402"/>
        <v>1</v>
      </c>
      <c r="Y2752" s="7"/>
    </row>
    <row r="2753" spans="1:25" ht="15" customHeight="1" x14ac:dyDescent="0.25">
      <c r="A2753" s="139">
        <v>2746</v>
      </c>
      <c r="B2753" s="10">
        <f t="shared" ca="1" si="393"/>
        <v>0.50843636293316075</v>
      </c>
      <c r="C2753" s="60">
        <f ca="1">_xlfn.NORM.INV(B2753,'Input Parameters'!$E$15,'Input Parameters'!$F$15)</f>
        <v>272.11330466637349</v>
      </c>
      <c r="D2753" s="10">
        <f t="shared" ca="1" si="394"/>
        <v>0.84012919478619663</v>
      </c>
      <c r="E2753" s="62">
        <f ca="1">IF(_xlfn.NORM.INV(D2753,'Input Parameters'!$E$17,'Input Parameters'!$F$17)&lt;3500,3500,IF(_xlfn.NORM.INV(D2753,'Input Parameters'!$E$17,'Input Parameters'!$F$17)&gt;5500,5500,_xlfn.NORM.INV(D2753,'Input Parameters'!$E$17,'Input Parameters'!$F$17)))</f>
        <v>5496.4923056492562</v>
      </c>
      <c r="F2753" s="10">
        <f t="shared" ca="1" si="395"/>
        <v>0.1740970511911345</v>
      </c>
      <c r="G2753" s="64">
        <f ca="1">_xlfn.NORM.INV(F2753,'Input Parameters'!$E$20,'Input Parameters'!$F$20)</f>
        <v>276.36474408879127</v>
      </c>
      <c r="H2753" s="57">
        <f ca="1">EXP(E2753*(1/'Input Parameters'!$E$23-1/G2753))</f>
        <v>0.32479561365764709</v>
      </c>
      <c r="I2753" s="10">
        <f t="shared" ca="1" si="396"/>
        <v>0.71822765002570721</v>
      </c>
      <c r="J2753" s="30">
        <f ca="1">_xlfn.BETA.INV(I2753,'Input Parameters'!$L$26,'Input Parameters'!$M$26,'Input Parameters'!$J$26,'Input Parameters'!$K$26)</f>
        <v>0.74929677873864764</v>
      </c>
      <c r="K2753" s="168">
        <f ca="1">('Input Parameters'!$E$27/'Input Parameters'!$E$38)^$J2753</f>
        <v>4.632198921238213E-3</v>
      </c>
      <c r="L2753" s="69">
        <f ca="1">$H2753*$C2753*'Input Parameters'!$E$25*K2753</f>
        <v>0.40939933530625316</v>
      </c>
      <c r="M2753" s="24">
        <f t="shared" ca="1" si="397"/>
        <v>0.59607205384912687</v>
      </c>
      <c r="N2753" s="15">
        <f ca="1">_xlfn.NORM.INV(M2753,'Input Parameters'!$E$29,'Input Parameters'!$F$29)</f>
        <v>0.10002431929961317</v>
      </c>
      <c r="O2753" s="8">
        <f t="shared" ca="1" si="398"/>
        <v>0.54578596357211095</v>
      </c>
      <c r="P2753" s="30">
        <f ca="1">_xlfn.LOGNORM.INV(O2753,'Input Parameters'!$H$30,'Input Parameters'!$I$30)</f>
        <v>2.833108326307574</v>
      </c>
      <c r="Q2753" s="10">
        <f t="shared" ca="1" si="399"/>
        <v>0.29133035935085416</v>
      </c>
      <c r="R2753" s="30">
        <f>IF('Input Parameters'!$E$32=0,0,_xlfn.BETA.INV(Q2753,'Input Parameters'!$L$32,'Input Parameters'!$M$32,'Input Parameters'!$J$32,'Input Parameters'!$K$32))</f>
        <v>0</v>
      </c>
      <c r="S2753" s="10">
        <f t="shared" ca="1" si="400"/>
        <v>0.46430518330354242</v>
      </c>
      <c r="T2753" s="26">
        <f ca="1">_xlfn.LOGNORM.INV(S2753,'Input Parameters'!$H$34,'Input Parameters'!$I$34)</f>
        <v>49.848503332032166</v>
      </c>
      <c r="U2753" s="10">
        <f t="shared" ca="1" si="401"/>
        <v>0.52668783001124486</v>
      </c>
      <c r="V2753" s="30">
        <f ca="1">_xlfn.BETA.INV(U2753,'Input Parameters'!$L$36,'Input Parameters'!$M$36,'Input Parameters'!$J$36,'Input Parameters'!$K$36)</f>
        <v>0.59615460980582524</v>
      </c>
      <c r="W2753" s="2">
        <f ca="1">N2753+(P2753-N2753)*(1-ERF((T2753-R2753)/(2*SQRT(L2753*'Input Parameters'!$E$38))))</f>
        <v>0.10002441799607301</v>
      </c>
      <c r="X2753">
        <f t="shared" ca="1" si="402"/>
        <v>1</v>
      </c>
      <c r="Y2753" s="7"/>
    </row>
    <row r="2754" spans="1:25" ht="15" customHeight="1" x14ac:dyDescent="0.25">
      <c r="A2754" s="139">
        <v>2747</v>
      </c>
      <c r="B2754" s="10">
        <f t="shared" ca="1" si="393"/>
        <v>0.68342517770179323</v>
      </c>
      <c r="C2754" s="60">
        <f ca="1">_xlfn.NORM.INV(B2754,'Input Parameters'!$E$15,'Input Parameters'!$F$15)</f>
        <v>296.83364262477852</v>
      </c>
      <c r="D2754" s="10">
        <f t="shared" ca="1" si="394"/>
        <v>0.81058076311677496</v>
      </c>
      <c r="E2754" s="62">
        <f ca="1">IF(_xlfn.NORM.INV(D2754,'Input Parameters'!$E$17,'Input Parameters'!$F$17)&lt;3500,3500,IF(_xlfn.NORM.INV(D2754,'Input Parameters'!$E$17,'Input Parameters'!$F$17)&gt;5500,5500,_xlfn.NORM.INV(D2754,'Input Parameters'!$E$17,'Input Parameters'!$F$17)))</f>
        <v>5416.0269236576933</v>
      </c>
      <c r="F2754" s="10">
        <f t="shared" ca="1" si="395"/>
        <v>4.3170329733584367E-2</v>
      </c>
      <c r="G2754" s="64">
        <f ca="1">_xlfn.NORM.INV(F2754,'Input Parameters'!$E$20,'Input Parameters'!$F$20)</f>
        <v>271.15933308405221</v>
      </c>
      <c r="H2754" s="57">
        <f ca="1">EXP(E2754*(1/'Input Parameters'!$E$23-1/G2754))</f>
        <v>0.22665985251611412</v>
      </c>
      <c r="I2754" s="10">
        <f t="shared" ca="1" si="396"/>
        <v>0.48373066953904731</v>
      </c>
      <c r="J2754" s="30">
        <f ca="1">_xlfn.BETA.INV(I2754,'Input Parameters'!$L$26,'Input Parameters'!$M$26,'Input Parameters'!$J$26,'Input Parameters'!$K$26)</f>
        <v>0.65481571677856687</v>
      </c>
      <c r="K2754" s="168">
        <f ca="1">('Input Parameters'!$E$27/'Input Parameters'!$E$38)^$J2754</f>
        <v>9.1225246034878117E-3</v>
      </c>
      <c r="L2754" s="69">
        <f ca="1">$H2754*$C2754*'Input Parameters'!$E$25*K2754</f>
        <v>0.61376591529491975</v>
      </c>
      <c r="M2754" s="24">
        <f t="shared" ca="1" si="397"/>
        <v>0.72893288601314921</v>
      </c>
      <c r="N2754" s="15">
        <f ca="1">_xlfn.NORM.INV(M2754,'Input Parameters'!$E$29,'Input Parameters'!$F$29)</f>
        <v>0.10006095888070973</v>
      </c>
      <c r="O2754" s="8">
        <f t="shared" ca="1" si="398"/>
        <v>0.46295306536025849</v>
      </c>
      <c r="P2754" s="30">
        <f ca="1">_xlfn.LOGNORM.INV(O2754,'Input Parameters'!$H$30,'Input Parameters'!$I$30)</f>
        <v>2.5679569796999697</v>
      </c>
      <c r="Q2754" s="10">
        <f t="shared" ca="1" si="399"/>
        <v>0.81094956535173646</v>
      </c>
      <c r="R2754" s="30">
        <f>IF('Input Parameters'!$E$32=0,0,_xlfn.BETA.INV(Q2754,'Input Parameters'!$L$32,'Input Parameters'!$M$32,'Input Parameters'!$J$32,'Input Parameters'!$K$32))</f>
        <v>0</v>
      </c>
      <c r="S2754" s="10">
        <f t="shared" ca="1" si="400"/>
        <v>6.5827760093241205E-2</v>
      </c>
      <c r="T2754" s="26">
        <f ca="1">_xlfn.LOGNORM.INV(S2754,'Input Parameters'!$H$34,'Input Parameters'!$I$34)</f>
        <v>41.780241725570974</v>
      </c>
      <c r="U2754" s="10">
        <f t="shared" ca="1" si="401"/>
        <v>0.62968150493246555</v>
      </c>
      <c r="V2754" s="30">
        <f ca="1">_xlfn.BETA.INV(U2754,'Input Parameters'!$L$36,'Input Parameters'!$M$36,'Input Parameters'!$J$36,'Input Parameters'!$K$36)</f>
        <v>0.63788441184259237</v>
      </c>
      <c r="W2754" s="2">
        <f ca="1">N2754+(P2754-N2754)*(1-ERF((T2754-R2754)/(2*SQRT(L2754*'Input Parameters'!$E$38))))</f>
        <v>0.10046225307172432</v>
      </c>
      <c r="X2754">
        <f t="shared" ca="1" si="402"/>
        <v>1</v>
      </c>
      <c r="Y2754" s="7"/>
    </row>
    <row r="2755" spans="1:25" ht="15" customHeight="1" x14ac:dyDescent="0.25">
      <c r="A2755" s="139">
        <v>2748</v>
      </c>
      <c r="B2755" s="10">
        <f t="shared" ca="1" si="393"/>
        <v>0.38043119809333925</v>
      </c>
      <c r="C2755" s="60">
        <f ca="1">_xlfn.NORM.INV(B2755,'Input Parameters'!$E$15,'Input Parameters'!$F$15)</f>
        <v>254.47350763709892</v>
      </c>
      <c r="D2755" s="10">
        <f t="shared" ca="1" si="394"/>
        <v>0.2896393062652145</v>
      </c>
      <c r="E2755" s="62">
        <f ca="1">IF(_xlfn.NORM.INV(D2755,'Input Parameters'!$E$17,'Input Parameters'!$F$17)&lt;3500,3500,IF(_xlfn.NORM.INV(D2755,'Input Parameters'!$E$17,'Input Parameters'!$F$17)&gt;5500,5500,_xlfn.NORM.INV(D2755,'Input Parameters'!$E$17,'Input Parameters'!$F$17)))</f>
        <v>4411.8928747969148</v>
      </c>
      <c r="F2755" s="10">
        <f t="shared" ca="1" si="395"/>
        <v>1.3086697352698851E-2</v>
      </c>
      <c r="G2755" s="64">
        <f ca="1">_xlfn.NORM.INV(F2755,'Input Parameters'!$E$20,'Input Parameters'!$F$20)</f>
        <v>267.75168360645603</v>
      </c>
      <c r="H2755" s="57">
        <f ca="1">EXP(E2755*(1/'Input Parameters'!$E$23-1/G2755))</f>
        <v>0.24263747733030058</v>
      </c>
      <c r="I2755" s="10">
        <f t="shared" ca="1" si="396"/>
        <v>2.1846851705829229E-2</v>
      </c>
      <c r="J2755" s="30">
        <f ca="1">_xlfn.BETA.INV(I2755,'Input Parameters'!$L$26,'Input Parameters'!$M$26,'Input Parameters'!$J$26,'Input Parameters'!$K$26)</f>
        <v>0.32542756519838473</v>
      </c>
      <c r="K2755" s="168">
        <f ca="1">('Input Parameters'!$E$27/'Input Parameters'!$E$38)^$J2755</f>
        <v>9.6878306893195584E-2</v>
      </c>
      <c r="L2755" s="69">
        <f ca="1">$H2755*$C2755*'Input Parameters'!$E$25*K2755</f>
        <v>5.9817326464737874</v>
      </c>
      <c r="M2755" s="24">
        <f t="shared" ca="1" si="397"/>
        <v>0.31628666903142</v>
      </c>
      <c r="N2755" s="15">
        <f ca="1">_xlfn.NORM.INV(M2755,'Input Parameters'!$E$29,'Input Parameters'!$F$29)</f>
        <v>9.9952189199953773E-2</v>
      </c>
      <c r="O2755" s="8">
        <f t="shared" ca="1" si="398"/>
        <v>0.50347767789004538</v>
      </c>
      <c r="P2755" s="30">
        <f ca="1">_xlfn.LOGNORM.INV(O2755,'Input Parameters'!$H$30,'Input Parameters'!$I$30)</f>
        <v>2.6943538695055582</v>
      </c>
      <c r="Q2755" s="10">
        <f t="shared" ca="1" si="399"/>
        <v>2.2013148604843047E-2</v>
      </c>
      <c r="R2755" s="30">
        <f>IF('Input Parameters'!$E$32=0,0,_xlfn.BETA.INV(Q2755,'Input Parameters'!$L$32,'Input Parameters'!$M$32,'Input Parameters'!$J$32,'Input Parameters'!$K$32))</f>
        <v>0</v>
      </c>
      <c r="S2755" s="10">
        <f t="shared" ca="1" si="400"/>
        <v>0.58511418072937704</v>
      </c>
      <c r="T2755" s="26">
        <f ca="1">_xlfn.LOGNORM.INV(S2755,'Input Parameters'!$H$34,'Input Parameters'!$I$34)</f>
        <v>51.775365683359709</v>
      </c>
      <c r="U2755" s="10">
        <f t="shared" ca="1" si="401"/>
        <v>0.85962325381136051</v>
      </c>
      <c r="V2755" s="30">
        <f ca="1">_xlfn.BETA.INV(U2755,'Input Parameters'!$L$36,'Input Parameters'!$M$36,'Input Parameters'!$J$36,'Input Parameters'!$K$36)</f>
        <v>0.76548996359083143</v>
      </c>
      <c r="W2755" s="2">
        <f ca="1">N2755+(P2755-N2755)*(1-ERF((T2755-R2755)/(2*SQRT(L2755*'Input Parameters'!$E$38))))</f>
        <v>0.44868539845176614</v>
      </c>
      <c r="X2755">
        <f t="shared" ca="1" si="402"/>
        <v>1</v>
      </c>
      <c r="Y2755" s="7"/>
    </row>
    <row r="2756" spans="1:25" ht="15" customHeight="1" x14ac:dyDescent="0.25">
      <c r="A2756" s="139">
        <v>2749</v>
      </c>
      <c r="B2756" s="10">
        <f t="shared" ca="1" si="393"/>
        <v>0.84950354991829935</v>
      </c>
      <c r="C2756" s="60">
        <f ca="1">_xlfn.NORM.INV(B2756,'Input Parameters'!$E$15,'Input Parameters'!$F$15)</f>
        <v>327.01982712741852</v>
      </c>
      <c r="D2756" s="10">
        <f t="shared" ca="1" si="394"/>
        <v>0.49425267360728631</v>
      </c>
      <c r="E2756" s="62">
        <f ca="1">IF(_xlfn.NORM.INV(D2756,'Input Parameters'!$E$17,'Input Parameters'!$F$17)&lt;3500,3500,IF(_xlfn.NORM.INV(D2756,'Input Parameters'!$E$17,'Input Parameters'!$F$17)&gt;5500,5500,_xlfn.NORM.INV(D2756,'Input Parameters'!$E$17,'Input Parameters'!$F$17)))</f>
        <v>4789.9151635567214</v>
      </c>
      <c r="F2756" s="10">
        <f t="shared" ca="1" si="395"/>
        <v>0.8979818155911633</v>
      </c>
      <c r="G2756" s="64">
        <f ca="1">_xlfn.NORM.INV(F2756,'Input Parameters'!$E$20,'Input Parameters'!$F$20)</f>
        <v>291.15990783766699</v>
      </c>
      <c r="H2756" s="57">
        <f ca="1">EXP(E2756*(1/'Input Parameters'!$E$23-1/G2756))</f>
        <v>0.90548411907565107</v>
      </c>
      <c r="I2756" s="10">
        <f t="shared" ca="1" si="396"/>
        <v>0.1568444788323845</v>
      </c>
      <c r="J2756" s="30">
        <f ca="1">_xlfn.BETA.INV(I2756,'Input Parameters'!$L$26,'Input Parameters'!$M$26,'Input Parameters'!$J$26,'Input Parameters'!$K$26)</f>
        <v>0.49136980576766542</v>
      </c>
      <c r="K2756" s="168">
        <f ca="1">('Input Parameters'!$E$27/'Input Parameters'!$E$38)^$J2756</f>
        <v>2.9463375658369092E-2</v>
      </c>
      <c r="L2756" s="69">
        <f ca="1">$H2756*$C2756*'Input Parameters'!$E$25*K2756</f>
        <v>8.7244372926087213</v>
      </c>
      <c r="M2756" s="24">
        <f t="shared" ca="1" si="397"/>
        <v>0.86508042176123456</v>
      </c>
      <c r="N2756" s="15">
        <f ca="1">_xlfn.NORM.INV(M2756,'Input Parameters'!$E$29,'Input Parameters'!$F$29)</f>
        <v>0.10011034330368375</v>
      </c>
      <c r="O2756" s="8">
        <f t="shared" ca="1" si="398"/>
        <v>0.62784196866827935</v>
      </c>
      <c r="P2756" s="30">
        <f ca="1">_xlfn.LOGNORM.INV(O2756,'Input Parameters'!$H$30,'Input Parameters'!$I$30)</f>
        <v>3.130222988214034</v>
      </c>
      <c r="Q2756" s="10">
        <f t="shared" ca="1" si="399"/>
        <v>0.19257328437133225</v>
      </c>
      <c r="R2756" s="30">
        <f>IF('Input Parameters'!$E$32=0,0,_xlfn.BETA.INV(Q2756,'Input Parameters'!$L$32,'Input Parameters'!$M$32,'Input Parameters'!$J$32,'Input Parameters'!$K$32))</f>
        <v>0</v>
      </c>
      <c r="S2756" s="10">
        <f t="shared" ca="1" si="400"/>
        <v>0.97359234467758704</v>
      </c>
      <c r="T2756" s="26">
        <f ca="1">_xlfn.LOGNORM.INV(S2756,'Input Parameters'!$H$34,'Input Parameters'!$I$34)</f>
        <v>64.152313301574722</v>
      </c>
      <c r="U2756" s="10">
        <f t="shared" ca="1" si="401"/>
        <v>0.91981229962544986</v>
      </c>
      <c r="V2756" s="30">
        <f ca="1">_xlfn.BETA.INV(U2756,'Input Parameters'!$L$36,'Input Parameters'!$M$36,'Input Parameters'!$J$36,'Input Parameters'!$K$36)</f>
        <v>0.82453183305740829</v>
      </c>
      <c r="W2756" s="2">
        <f ca="1">N2756+(P2756-N2756)*(1-ERF((T2756-R2756)/(2*SQRT(L2756*'Input Parameters'!$E$38))))</f>
        <v>0.47764023087501462</v>
      </c>
      <c r="X2756">
        <f t="shared" ca="1" si="402"/>
        <v>1</v>
      </c>
      <c r="Y2756" s="7"/>
    </row>
    <row r="2757" spans="1:25" ht="15" customHeight="1" x14ac:dyDescent="0.25">
      <c r="A2757" s="139">
        <v>2750</v>
      </c>
      <c r="B2757" s="10">
        <f t="shared" ref="B2757:B2820" ca="1" si="403">RAND()</f>
        <v>0.44134626289229961</v>
      </c>
      <c r="C2757" s="60">
        <f ca="1">_xlfn.NORM.INV(B2757,'Input Parameters'!$E$15,'Input Parameters'!$F$15)</f>
        <v>262.97058772256986</v>
      </c>
      <c r="D2757" s="10">
        <f t="shared" ref="D2757:D2820" ca="1" si="404">RAND()</f>
        <v>0.79103675715081423</v>
      </c>
      <c r="E2757" s="62">
        <f ca="1">IF(_xlfn.NORM.INV(D2757,'Input Parameters'!$E$17,'Input Parameters'!$F$17)&lt;3500,3500,IF(_xlfn.NORM.INV(D2757,'Input Parameters'!$E$17,'Input Parameters'!$F$17)&gt;5500,5500,_xlfn.NORM.INV(D2757,'Input Parameters'!$E$17,'Input Parameters'!$F$17)))</f>
        <v>5367.0166739057913</v>
      </c>
      <c r="F2757" s="10">
        <f t="shared" ref="F2757:F2820" ca="1" si="405">RAND()</f>
        <v>0.3167681602960688</v>
      </c>
      <c r="G2757" s="64">
        <f ca="1">_xlfn.NORM.INV(F2757,'Input Parameters'!$E$20,'Input Parameters'!$F$20)</f>
        <v>279.4557389369449</v>
      </c>
      <c r="H2757" s="57">
        <f ca="1">EXP(E2757*(1/'Input Parameters'!$E$23-1/G2757))</f>
        <v>0.413429458529742</v>
      </c>
      <c r="I2757" s="10">
        <f t="shared" ref="I2757:I2820" ca="1" si="406">RAND()</f>
        <v>0.6457054798529186</v>
      </c>
      <c r="J2757" s="30">
        <f ca="1">_xlfn.BETA.INV(I2757,'Input Parameters'!$L$26,'Input Parameters'!$M$26,'Input Parameters'!$J$26,'Input Parameters'!$K$26)</f>
        <v>0.71953403950763817</v>
      </c>
      <c r="K2757" s="168">
        <f ca="1">('Input Parameters'!$E$27/'Input Parameters'!$E$38)^$J2757</f>
        <v>5.7346144450814299E-3</v>
      </c>
      <c r="L2757" s="69">
        <f ca="1">$H2757*$C2757*'Input Parameters'!$E$25*K2757</f>
        <v>0.6234660649612318</v>
      </c>
      <c r="M2757" s="24">
        <f t="shared" ref="M2757:M2820" ca="1" si="407">RAND()</f>
        <v>0.70852386029798908</v>
      </c>
      <c r="N2757" s="15">
        <f ca="1">_xlfn.NORM.INV(M2757,'Input Parameters'!$E$29,'Input Parameters'!$F$29)</f>
        <v>0.10005490774796552</v>
      </c>
      <c r="O2757" s="8">
        <f t="shared" ref="O2757:O2820" ca="1" si="408">RAND()</f>
        <v>2.8701636447628021E-2</v>
      </c>
      <c r="P2757" s="30">
        <f ca="1">_xlfn.LOGNORM.INV(O2757,'Input Parameters'!$H$30,'Input Parameters'!$I$30)</f>
        <v>1.0935285527971763</v>
      </c>
      <c r="Q2757" s="10">
        <f t="shared" ref="Q2757:Q2820" ca="1" si="409">RAND()</f>
        <v>0.51027798962411297</v>
      </c>
      <c r="R2757" s="30">
        <f>IF('Input Parameters'!$E$32=0,0,_xlfn.BETA.INV(Q2757,'Input Parameters'!$L$32,'Input Parameters'!$M$32,'Input Parameters'!$J$32,'Input Parameters'!$K$32))</f>
        <v>0</v>
      </c>
      <c r="S2757" s="10">
        <f t="shared" ref="S2757:S2820" ca="1" si="410">RAND()</f>
        <v>0.29962762428586887</v>
      </c>
      <c r="T2757" s="26">
        <f ca="1">_xlfn.LOGNORM.INV(S2757,'Input Parameters'!$H$34,'Input Parameters'!$I$34)</f>
        <v>47.215145235024735</v>
      </c>
      <c r="U2757" s="10">
        <f t="shared" ref="U2757:U2820" ca="1" si="411">RAND()</f>
        <v>0.72277628578167608</v>
      </c>
      <c r="V2757" s="30">
        <f ca="1">_xlfn.BETA.INV(U2757,'Input Parameters'!$L$36,'Input Parameters'!$M$36,'Input Parameters'!$J$36,'Input Parameters'!$K$36)</f>
        <v>0.68080220693061799</v>
      </c>
      <c r="W2757" s="2">
        <f ca="1">N2757+(P2757-N2757)*(1-ERF((T2757-R2757)/(2*SQRT(L2757*'Input Parameters'!$E$38))))</f>
        <v>0.10007830638790853</v>
      </c>
      <c r="X2757">
        <f t="shared" ca="1" si="402"/>
        <v>1</v>
      </c>
      <c r="Y2757" s="7"/>
    </row>
    <row r="2758" spans="1:25" ht="15" customHeight="1" x14ac:dyDescent="0.25">
      <c r="A2758" s="139">
        <v>2751</v>
      </c>
      <c r="B2758" s="10">
        <f t="shared" ca="1" si="403"/>
        <v>0.98730413863306199</v>
      </c>
      <c r="C2758" s="60">
        <f ca="1">_xlfn.NORM.INV(B2758,'Input Parameters'!$E$15,'Input Parameters'!$F$15)</f>
        <v>392.11070136480743</v>
      </c>
      <c r="D2758" s="10">
        <f t="shared" ca="1" si="404"/>
        <v>0.97881459121549075</v>
      </c>
      <c r="E2758" s="62">
        <f ca="1">IF(_xlfn.NORM.INV(D2758,'Input Parameters'!$E$17,'Input Parameters'!$F$17)&lt;3500,3500,IF(_xlfn.NORM.INV(D2758,'Input Parameters'!$E$17,'Input Parameters'!$F$17)&gt;5500,5500,_xlfn.NORM.INV(D2758,'Input Parameters'!$E$17,'Input Parameters'!$F$17)))</f>
        <v>5500</v>
      </c>
      <c r="F2758" s="10">
        <f t="shared" ca="1" si="405"/>
        <v>0.75726002799863312</v>
      </c>
      <c r="G2758" s="64">
        <f ca="1">_xlfn.NORM.INV(F2758,'Input Parameters'!$E$20,'Input Parameters'!$F$20)</f>
        <v>287.32335704845281</v>
      </c>
      <c r="H2758" s="57">
        <f ca="1">EXP(E2758*(1/'Input Parameters'!$E$23-1/G2758))</f>
        <v>0.69333862808728874</v>
      </c>
      <c r="I2758" s="10">
        <f t="shared" ca="1" si="406"/>
        <v>0.94374418288183659</v>
      </c>
      <c r="J2758" s="30">
        <f ca="1">_xlfn.BETA.INV(I2758,'Input Parameters'!$L$26,'Input Parameters'!$M$26,'Input Parameters'!$J$26,'Input Parameters'!$K$26)</f>
        <v>0.87096510926197523</v>
      </c>
      <c r="K2758" s="168">
        <f ca="1">('Input Parameters'!$E$27/'Input Parameters'!$E$38)^$J2758</f>
        <v>1.9353764571908507E-3</v>
      </c>
      <c r="L2758" s="69">
        <f ca="1">$H2758*$C2758*'Input Parameters'!$E$25*K2758</f>
        <v>0.52616207998278652</v>
      </c>
      <c r="M2758" s="24">
        <f t="shared" ca="1" si="407"/>
        <v>0.1952417919594206</v>
      </c>
      <c r="N2758" s="15">
        <f ca="1">_xlfn.NORM.INV(M2758,'Input Parameters'!$E$29,'Input Parameters'!$F$29)</f>
        <v>9.9914125928813477E-2</v>
      </c>
      <c r="O2758" s="8">
        <f t="shared" ca="1" si="408"/>
        <v>0.2267516458553539</v>
      </c>
      <c r="P2758" s="30">
        <f ca="1">_xlfn.LOGNORM.INV(O2758,'Input Parameters'!$H$30,'Input Parameters'!$I$30)</f>
        <v>1.8831575410878501</v>
      </c>
      <c r="Q2758" s="10">
        <f t="shared" ca="1" si="409"/>
        <v>0.57626264289902529</v>
      </c>
      <c r="R2758" s="30">
        <f>IF('Input Parameters'!$E$32=0,0,_xlfn.BETA.INV(Q2758,'Input Parameters'!$L$32,'Input Parameters'!$M$32,'Input Parameters'!$J$32,'Input Parameters'!$K$32))</f>
        <v>0</v>
      </c>
      <c r="S2758" s="10">
        <f t="shared" ca="1" si="410"/>
        <v>7.3929652295889881E-3</v>
      </c>
      <c r="T2758" s="26">
        <f ca="1">_xlfn.LOGNORM.INV(S2758,'Input Parameters'!$H$34,'Input Parameters'!$I$34)</f>
        <v>37.21183968150622</v>
      </c>
      <c r="U2758" s="10">
        <f t="shared" ca="1" si="411"/>
        <v>0.95430825406144837</v>
      </c>
      <c r="V2758" s="30">
        <f ca="1">_xlfn.BETA.INV(U2758,'Input Parameters'!$L$36,'Input Parameters'!$M$36,'Input Parameters'!$J$36,'Input Parameters'!$K$36)</f>
        <v>0.87745001557700686</v>
      </c>
      <c r="W2758" s="2">
        <f ca="1">N2758+(P2758-N2758)*(1-ERF((T2758-R2758)/(2*SQRT(L2758*'Input Parameters'!$E$38))))</f>
        <v>0.10042446968341631</v>
      </c>
      <c r="X2758">
        <f t="shared" ca="1" si="402"/>
        <v>1</v>
      </c>
      <c r="Y2758" s="7"/>
    </row>
    <row r="2759" spans="1:25" ht="15" customHeight="1" x14ac:dyDescent="0.25">
      <c r="A2759" s="139">
        <v>2752</v>
      </c>
      <c r="B2759" s="10">
        <f t="shared" ca="1" si="403"/>
        <v>0.79468826926490266</v>
      </c>
      <c r="C2759" s="60">
        <f ca="1">_xlfn.NORM.INV(B2759,'Input Parameters'!$E$15,'Input Parameters'!$F$15)</f>
        <v>315.55739808966746</v>
      </c>
      <c r="D2759" s="10">
        <f t="shared" ca="1" si="404"/>
        <v>0.45947891137668162</v>
      </c>
      <c r="E2759" s="62">
        <f ca="1">IF(_xlfn.NORM.INV(D2759,'Input Parameters'!$E$17,'Input Parameters'!$F$17)&lt;3500,3500,IF(_xlfn.NORM.INV(D2759,'Input Parameters'!$E$17,'Input Parameters'!$F$17)&gt;5500,5500,_xlfn.NORM.INV(D2759,'Input Parameters'!$E$17,'Input Parameters'!$F$17)))</f>
        <v>4728.7773889541786</v>
      </c>
      <c r="F2759" s="10">
        <f t="shared" ca="1" si="405"/>
        <v>4.0538433829315546E-2</v>
      </c>
      <c r="G2759" s="64">
        <f ca="1">_xlfn.NORM.INV(F2759,'Input Parameters'!$E$20,'Input Parameters'!$F$20)</f>
        <v>270.96203944375856</v>
      </c>
      <c r="H2759" s="57">
        <f ca="1">EXP(E2759*(1/'Input Parameters'!$E$23-1/G2759))</f>
        <v>0.27018280365473824</v>
      </c>
      <c r="I2759" s="10">
        <f t="shared" ca="1" si="406"/>
        <v>0.54235197007964087</v>
      </c>
      <c r="J2759" s="30">
        <f ca="1">_xlfn.BETA.INV(I2759,'Input Parameters'!$L$26,'Input Parameters'!$M$26,'Input Parameters'!$J$26,'Input Parameters'!$K$26)</f>
        <v>0.6783600966102501</v>
      </c>
      <c r="K2759" s="168">
        <f ca="1">('Input Parameters'!$E$27/'Input Parameters'!$E$38)^$J2759</f>
        <v>7.7049439208816692E-3</v>
      </c>
      <c r="L2759" s="69">
        <f ca="1">$H2759*$C2759*'Input Parameters'!$E$25*K2759</f>
        <v>0.65690951518886986</v>
      </c>
      <c r="M2759" s="24">
        <f t="shared" ca="1" si="407"/>
        <v>0.68190497649667525</v>
      </c>
      <c r="N2759" s="15">
        <f ca="1">_xlfn.NORM.INV(M2759,'Input Parameters'!$E$29,'Input Parameters'!$F$29)</f>
        <v>0.10004730324236435</v>
      </c>
      <c r="O2759" s="8">
        <f t="shared" ca="1" si="408"/>
        <v>0.51726426462939568</v>
      </c>
      <c r="P2759" s="30">
        <f ca="1">_xlfn.LOGNORM.INV(O2759,'Input Parameters'!$H$30,'Input Parameters'!$I$30)</f>
        <v>2.7387160563486366</v>
      </c>
      <c r="Q2759" s="10">
        <f t="shared" ca="1" si="409"/>
        <v>0.84255291298609813</v>
      </c>
      <c r="R2759" s="30">
        <f>IF('Input Parameters'!$E$32=0,0,_xlfn.BETA.INV(Q2759,'Input Parameters'!$L$32,'Input Parameters'!$M$32,'Input Parameters'!$J$32,'Input Parameters'!$K$32))</f>
        <v>0</v>
      </c>
      <c r="S2759" s="10">
        <f t="shared" ca="1" si="410"/>
        <v>0.85354028398820059</v>
      </c>
      <c r="T2759" s="26">
        <f ca="1">_xlfn.LOGNORM.INV(S2759,'Input Parameters'!$H$34,'Input Parameters'!$I$34)</f>
        <v>57.46076463358569</v>
      </c>
      <c r="U2759" s="10">
        <f t="shared" ca="1" si="411"/>
        <v>0.66779893398907975</v>
      </c>
      <c r="V2759" s="30">
        <f ca="1">_xlfn.BETA.INV(U2759,'Input Parameters'!$L$36,'Input Parameters'!$M$36,'Input Parameters'!$J$36,'Input Parameters'!$K$36)</f>
        <v>0.65464639911424571</v>
      </c>
      <c r="W2759" s="2">
        <f ca="1">N2759+(P2759-N2759)*(1-ERF((T2759-R2759)/(2*SQRT(L2759*'Input Parameters'!$E$38))))</f>
        <v>0.10004871674699727</v>
      </c>
      <c r="X2759">
        <f t="shared" ca="1" si="402"/>
        <v>1</v>
      </c>
      <c r="Y2759" s="7"/>
    </row>
    <row r="2760" spans="1:25" ht="15" customHeight="1" x14ac:dyDescent="0.25">
      <c r="A2760" s="139">
        <v>2753</v>
      </c>
      <c r="B2760" s="10">
        <f t="shared" ca="1" si="403"/>
        <v>0.58322060964537725</v>
      </c>
      <c r="C2760" s="60">
        <f ca="1">_xlfn.NORM.INV(B2760,'Input Parameters'!$E$15,'Input Parameters'!$F$15)</f>
        <v>282.35538352623843</v>
      </c>
      <c r="D2760" s="10">
        <f t="shared" ca="1" si="404"/>
        <v>0.78865108891880165</v>
      </c>
      <c r="E2760" s="62">
        <f ca="1">IF(_xlfn.NORM.INV(D2760,'Input Parameters'!$E$17,'Input Parameters'!$F$17)&lt;3500,3500,IF(_xlfn.NORM.INV(D2760,'Input Parameters'!$E$17,'Input Parameters'!$F$17)&gt;5500,5500,_xlfn.NORM.INV(D2760,'Input Parameters'!$E$17,'Input Parameters'!$F$17)))</f>
        <v>5361.2247150741287</v>
      </c>
      <c r="F2760" s="10">
        <f t="shared" ca="1" si="405"/>
        <v>0.38007479407890066</v>
      </c>
      <c r="G2760" s="64">
        <f ca="1">_xlfn.NORM.INV(F2760,'Input Parameters'!$E$20,'Input Parameters'!$F$20)</f>
        <v>280.60459480123632</v>
      </c>
      <c r="H2760" s="57">
        <f ca="1">EXP(E2760*(1/'Input Parameters'!$E$23-1/G2760))</f>
        <v>0.44763836498680371</v>
      </c>
      <c r="I2760" s="10">
        <f t="shared" ca="1" si="406"/>
        <v>0.27168331829872527</v>
      </c>
      <c r="J2760" s="30">
        <f ca="1">_xlfn.BETA.INV(I2760,'Input Parameters'!$L$26,'Input Parameters'!$M$26,'Input Parameters'!$J$26,'Input Parameters'!$K$26)</f>
        <v>0.56001164673748294</v>
      </c>
      <c r="K2760" s="168">
        <f ca="1">('Input Parameters'!$E$27/'Input Parameters'!$E$38)^$J2760</f>
        <v>1.8007321639869119E-2</v>
      </c>
      <c r="L2760" s="69">
        <f ca="1">$H2760*$C2760*'Input Parameters'!$E$25*K2760</f>
        <v>2.2760012448607769</v>
      </c>
      <c r="M2760" s="24">
        <f t="shared" ca="1" si="407"/>
        <v>0.10898075717553257</v>
      </c>
      <c r="N2760" s="15">
        <f ca="1">_xlfn.NORM.INV(M2760,'Input Parameters'!$E$29,'Input Parameters'!$F$29)</f>
        <v>9.9876803327526464E-2</v>
      </c>
      <c r="O2760" s="8">
        <f t="shared" ca="1" si="408"/>
        <v>0.75307880483354828</v>
      </c>
      <c r="P2760" s="30">
        <f ca="1">_xlfn.LOGNORM.INV(O2760,'Input Parameters'!$H$30,'Input Parameters'!$I$30)</f>
        <v>3.7070939345333458</v>
      </c>
      <c r="Q2760" s="10">
        <f t="shared" ca="1" si="409"/>
        <v>0.65379824786391416</v>
      </c>
      <c r="R2760" s="30">
        <f>IF('Input Parameters'!$E$32=0,0,_xlfn.BETA.INV(Q2760,'Input Parameters'!$L$32,'Input Parameters'!$M$32,'Input Parameters'!$J$32,'Input Parameters'!$K$32))</f>
        <v>0</v>
      </c>
      <c r="S2760" s="10">
        <f t="shared" ca="1" si="410"/>
        <v>0.18497758016444632</v>
      </c>
      <c r="T2760" s="26">
        <f ca="1">_xlfn.LOGNORM.INV(S2760,'Input Parameters'!$H$34,'Input Parameters'!$I$34)</f>
        <v>45.083156064829382</v>
      </c>
      <c r="U2760" s="10">
        <f t="shared" ca="1" si="411"/>
        <v>0.14354544707844064</v>
      </c>
      <c r="V2760" s="30">
        <f ca="1">_xlfn.BETA.INV(U2760,'Input Parameters'!$L$36,'Input Parameters'!$M$36,'Input Parameters'!$J$36,'Input Parameters'!$K$36)</f>
        <v>0.44160374410302283</v>
      </c>
      <c r="W2760" s="2">
        <f ca="1">N2760+(P2760-N2760)*(1-ERF((T2760-R2760)/(2*SQRT(L2760*'Input Parameters'!$E$38))))</f>
        <v>0.22466890448879051</v>
      </c>
      <c r="X2760">
        <f t="shared" ref="X2760:X2823" ca="1" si="412">IF(W2760&gt;V2760,0,1)</f>
        <v>1</v>
      </c>
      <c r="Y2760" s="7"/>
    </row>
    <row r="2761" spans="1:25" ht="15" customHeight="1" x14ac:dyDescent="0.25">
      <c r="A2761" s="139">
        <v>2754</v>
      </c>
      <c r="B2761" s="10">
        <f t="shared" ca="1" si="403"/>
        <v>0.13847909409650727</v>
      </c>
      <c r="C2761" s="60">
        <f ca="1">_xlfn.NORM.INV(B2761,'Input Parameters'!$E$15,'Input Parameters'!$F$15)</f>
        <v>212.04928877977858</v>
      </c>
      <c r="D2761" s="10">
        <f t="shared" ca="1" si="404"/>
        <v>1.7165667026359688E-2</v>
      </c>
      <c r="E2761" s="62">
        <f ca="1">IF(_xlfn.NORM.INV(D2761,'Input Parameters'!$E$17,'Input Parameters'!$F$17)&lt;3500,3500,IF(_xlfn.NORM.INV(D2761,'Input Parameters'!$E$17,'Input Parameters'!$F$17)&gt;5500,5500,_xlfn.NORM.INV(D2761,'Input Parameters'!$E$17,'Input Parameters'!$F$17)))</f>
        <v>3500</v>
      </c>
      <c r="F2761" s="10">
        <f t="shared" ca="1" si="405"/>
        <v>0.1930645764183756</v>
      </c>
      <c r="G2761" s="64">
        <f ca="1">_xlfn.NORM.INV(F2761,'Input Parameters'!$E$20,'Input Parameters'!$F$20)</f>
        <v>276.84338808188323</v>
      </c>
      <c r="H2761" s="57">
        <f ca="1">EXP(E2761*(1/'Input Parameters'!$E$23-1/G2761))</f>
        <v>0.49947920912560467</v>
      </c>
      <c r="I2761" s="10">
        <f t="shared" ca="1" si="406"/>
        <v>0.84188708478840923</v>
      </c>
      <c r="J2761" s="30">
        <f ca="1">_xlfn.BETA.INV(I2761,'Input Parameters'!$L$26,'Input Parameters'!$M$26,'Input Parameters'!$J$26,'Input Parameters'!$K$26)</f>
        <v>0.80602462892131177</v>
      </c>
      <c r="K2761" s="168">
        <f ca="1">('Input Parameters'!$E$27/'Input Parameters'!$E$38)^$J2761</f>
        <v>3.0836731491766683E-3</v>
      </c>
      <c r="L2761" s="69">
        <f ca="1">$H2761*$C2761*'Input Parameters'!$E$25*K2761</f>
        <v>0.32660480874767744</v>
      </c>
      <c r="M2761" s="24">
        <f t="shared" ca="1" si="407"/>
        <v>0.36522901459302137</v>
      </c>
      <c r="N2761" s="15">
        <f ca="1">_xlfn.NORM.INV(M2761,'Input Parameters'!$E$29,'Input Parameters'!$F$29)</f>
        <v>9.9965548368582305E-2</v>
      </c>
      <c r="O2761" s="8">
        <f t="shared" ca="1" si="408"/>
        <v>0.86377518259515873</v>
      </c>
      <c r="P2761" s="30">
        <f ca="1">_xlfn.LOGNORM.INV(O2761,'Input Parameters'!$H$30,'Input Parameters'!$I$30)</f>
        <v>4.5061784112309109</v>
      </c>
      <c r="Q2761" s="10">
        <f t="shared" ca="1" si="409"/>
        <v>9.4490496153006864E-3</v>
      </c>
      <c r="R2761" s="30">
        <f>IF('Input Parameters'!$E$32=0,0,_xlfn.BETA.INV(Q2761,'Input Parameters'!$L$32,'Input Parameters'!$M$32,'Input Parameters'!$J$32,'Input Parameters'!$K$32))</f>
        <v>0</v>
      </c>
      <c r="S2761" s="10">
        <f t="shared" ca="1" si="410"/>
        <v>0.54784828370949323</v>
      </c>
      <c r="T2761" s="26">
        <f ca="1">_xlfn.LOGNORM.INV(S2761,'Input Parameters'!$H$34,'Input Parameters'!$I$34)</f>
        <v>51.168003614152113</v>
      </c>
      <c r="U2761" s="10">
        <f t="shared" ca="1" si="411"/>
        <v>0.64391126380475794</v>
      </c>
      <c r="V2761" s="30">
        <f ca="1">_xlfn.BETA.INV(U2761,'Input Parameters'!$L$36,'Input Parameters'!$M$36,'Input Parameters'!$J$36,'Input Parameters'!$K$36)</f>
        <v>0.64403371695436262</v>
      </c>
      <c r="W2761" s="2">
        <f ca="1">N2761+(P2761-N2761)*(1-ERF((T2761-R2761)/(2*SQRT(L2761*'Input Parameters'!$E$38))))</f>
        <v>9.9965549441848808E-2</v>
      </c>
      <c r="X2761">
        <f t="shared" ca="1" si="412"/>
        <v>1</v>
      </c>
      <c r="Y2761" s="7"/>
    </row>
    <row r="2762" spans="1:25" ht="15" customHeight="1" x14ac:dyDescent="0.25">
      <c r="A2762" s="139">
        <v>2755</v>
      </c>
      <c r="B2762" s="10">
        <f t="shared" ca="1" si="403"/>
        <v>0.87206386797396573</v>
      </c>
      <c r="C2762" s="60">
        <f ca="1">_xlfn.NORM.INV(B2762,'Input Parameters'!$E$15,'Input Parameters'!$F$15)</f>
        <v>332.54186508019632</v>
      </c>
      <c r="D2762" s="10">
        <f t="shared" ca="1" si="404"/>
        <v>0.40578585394268574</v>
      </c>
      <c r="E2762" s="62">
        <f ca="1">IF(_xlfn.NORM.INV(D2762,'Input Parameters'!$E$17,'Input Parameters'!$F$17)&lt;3500,3500,IF(_xlfn.NORM.INV(D2762,'Input Parameters'!$E$17,'Input Parameters'!$F$17)&gt;5500,5500,_xlfn.NORM.INV(D2762,'Input Parameters'!$E$17,'Input Parameters'!$F$17)))</f>
        <v>4633.1207586061155</v>
      </c>
      <c r="F2762" s="10">
        <f t="shared" ca="1" si="405"/>
        <v>7.5777632319396493E-2</v>
      </c>
      <c r="G2762" s="64">
        <f ca="1">_xlfn.NORM.INV(F2762,'Input Parameters'!$E$20,'Input Parameters'!$F$20)</f>
        <v>273.04180089373176</v>
      </c>
      <c r="H2762" s="57">
        <f ca="1">EXP(E2762*(1/'Input Parameters'!$E$23-1/G2762))</f>
        <v>0.31602225592589717</v>
      </c>
      <c r="I2762" s="10">
        <f t="shared" ca="1" si="406"/>
        <v>0.35064550555506147</v>
      </c>
      <c r="J2762" s="30">
        <f ca="1">_xlfn.BETA.INV(I2762,'Input Parameters'!$L$26,'Input Parameters'!$M$26,'Input Parameters'!$J$26,'Input Parameters'!$K$26)</f>
        <v>0.59809179274569857</v>
      </c>
      <c r="K2762" s="168">
        <f ca="1">('Input Parameters'!$E$27/'Input Parameters'!$E$38)^$J2762</f>
        <v>1.3703189843053571E-2</v>
      </c>
      <c r="L2762" s="69">
        <f ca="1">$H2762*$C2762*'Input Parameters'!$E$25*K2762</f>
        <v>1.4400768589939037</v>
      </c>
      <c r="M2762" s="24">
        <f t="shared" ca="1" si="407"/>
        <v>0.92028929182067198</v>
      </c>
      <c r="N2762" s="15">
        <f ca="1">_xlfn.NORM.INV(M2762,'Input Parameters'!$E$29,'Input Parameters'!$F$29)</f>
        <v>0.1001407020141486</v>
      </c>
      <c r="O2762" s="8">
        <f t="shared" ca="1" si="408"/>
        <v>2.3141927700746301E-2</v>
      </c>
      <c r="P2762" s="30">
        <f ca="1">_xlfn.LOGNORM.INV(O2762,'Input Parameters'!$H$30,'Input Parameters'!$I$30)</f>
        <v>1.046741883433447</v>
      </c>
      <c r="Q2762" s="10">
        <f t="shared" ca="1" si="409"/>
        <v>0.90928830667524452</v>
      </c>
      <c r="R2762" s="30">
        <f>IF('Input Parameters'!$E$32=0,0,_xlfn.BETA.INV(Q2762,'Input Parameters'!$L$32,'Input Parameters'!$M$32,'Input Parameters'!$J$32,'Input Parameters'!$K$32))</f>
        <v>0</v>
      </c>
      <c r="S2762" s="10">
        <f t="shared" ca="1" si="410"/>
        <v>0.54764313753993565</v>
      </c>
      <c r="T2762" s="26">
        <f ca="1">_xlfn.LOGNORM.INV(S2762,'Input Parameters'!$H$34,'Input Parameters'!$I$34)</f>
        <v>51.164703814594162</v>
      </c>
      <c r="U2762" s="10">
        <f t="shared" ca="1" si="411"/>
        <v>0.62218311483853006</v>
      </c>
      <c r="V2762" s="30">
        <f ca="1">_xlfn.BETA.INV(U2762,'Input Parameters'!$L$36,'Input Parameters'!$M$36,'Input Parameters'!$J$36,'Input Parameters'!$K$36)</f>
        <v>0.63469055073223068</v>
      </c>
      <c r="W2762" s="2">
        <f ca="1">N2762+(P2762-N2762)*(1-ERF((T2762-R2762)/(2*SQRT(L2762*'Input Parameters'!$E$38))))</f>
        <v>0.10257464548165078</v>
      </c>
      <c r="X2762">
        <f t="shared" ca="1" si="412"/>
        <v>1</v>
      </c>
      <c r="Y2762" s="7"/>
    </row>
    <row r="2763" spans="1:25" ht="15" customHeight="1" x14ac:dyDescent="0.25">
      <c r="A2763" s="139">
        <v>2756</v>
      </c>
      <c r="B2763" s="10">
        <f t="shared" ca="1" si="403"/>
        <v>0.87808819914256964</v>
      </c>
      <c r="C2763" s="60">
        <f ca="1">_xlfn.NORM.INV(B2763,'Input Parameters'!$E$15,'Input Parameters'!$F$15)</f>
        <v>334.12872444191129</v>
      </c>
      <c r="D2763" s="10">
        <f t="shared" ca="1" si="404"/>
        <v>0.94265012266204529</v>
      </c>
      <c r="E2763" s="62">
        <f ca="1">IF(_xlfn.NORM.INV(D2763,'Input Parameters'!$E$17,'Input Parameters'!$F$17)&lt;3500,3500,IF(_xlfn.NORM.INV(D2763,'Input Parameters'!$E$17,'Input Parameters'!$F$17)&gt;5500,5500,_xlfn.NORM.INV(D2763,'Input Parameters'!$E$17,'Input Parameters'!$F$17)))</f>
        <v>5500</v>
      </c>
      <c r="F2763" s="10">
        <f t="shared" ca="1" si="405"/>
        <v>0.79683862251636461</v>
      </c>
      <c r="G2763" s="64">
        <f ca="1">_xlfn.NORM.INV(F2763,'Input Parameters'!$E$20,'Input Parameters'!$F$20)</f>
        <v>288.21356039982982</v>
      </c>
      <c r="H2763" s="57">
        <f ca="1">EXP(E2763*(1/'Input Parameters'!$E$23-1/G2763))</f>
        <v>0.73556793160764211</v>
      </c>
      <c r="I2763" s="10">
        <f t="shared" ca="1" si="406"/>
        <v>0.96375802293745039</v>
      </c>
      <c r="J2763" s="30">
        <f ca="1">_xlfn.BETA.INV(I2763,'Input Parameters'!$L$26,'Input Parameters'!$M$26,'Input Parameters'!$J$26,'Input Parameters'!$K$26)</f>
        <v>0.89028346276995896</v>
      </c>
      <c r="K2763" s="168">
        <f ca="1">('Input Parameters'!$E$27/'Input Parameters'!$E$38)^$J2763</f>
        <v>1.6849415089757122E-3</v>
      </c>
      <c r="L2763" s="69">
        <f ca="1">$H2763*$C2763*'Input Parameters'!$E$25*K2763</f>
        <v>0.41411544582249393</v>
      </c>
      <c r="M2763" s="24">
        <f t="shared" ca="1" si="407"/>
        <v>0.88080664453358537</v>
      </c>
      <c r="N2763" s="15">
        <f ca="1">_xlfn.NORM.INV(M2763,'Input Parameters'!$E$29,'Input Parameters'!$F$29)</f>
        <v>0.10011790287926196</v>
      </c>
      <c r="O2763" s="8">
        <f t="shared" ca="1" si="408"/>
        <v>2.4656057323508618E-2</v>
      </c>
      <c r="P2763" s="30">
        <f ca="1">_xlfn.LOGNORM.INV(O2763,'Input Parameters'!$H$30,'Input Parameters'!$I$30)</f>
        <v>1.0601338997833785</v>
      </c>
      <c r="Q2763" s="10">
        <f t="shared" ca="1" si="409"/>
        <v>0.10861092845898845</v>
      </c>
      <c r="R2763" s="30">
        <f>IF('Input Parameters'!$E$32=0,0,_xlfn.BETA.INV(Q2763,'Input Parameters'!$L$32,'Input Parameters'!$M$32,'Input Parameters'!$J$32,'Input Parameters'!$K$32))</f>
        <v>0</v>
      </c>
      <c r="S2763" s="10">
        <f t="shared" ca="1" si="410"/>
        <v>0.60408547658607448</v>
      </c>
      <c r="T2763" s="26">
        <f ca="1">_xlfn.LOGNORM.INV(S2763,'Input Parameters'!$H$34,'Input Parameters'!$I$34)</f>
        <v>52.091849454652085</v>
      </c>
      <c r="U2763" s="10">
        <f t="shared" ca="1" si="411"/>
        <v>0.13134841371501627</v>
      </c>
      <c r="V2763" s="30">
        <f ca="1">_xlfn.BETA.INV(U2763,'Input Parameters'!$L$36,'Input Parameters'!$M$36,'Input Parameters'!$J$36,'Input Parameters'!$K$36)</f>
        <v>0.43511629401851287</v>
      </c>
      <c r="W2763" s="2">
        <f ca="1">N2763+(P2763-N2763)*(1-ERF((T2763-R2763)/(2*SQRT(L2763*'Input Parameters'!$E$38))))</f>
        <v>0.1001179128720366</v>
      </c>
      <c r="X2763">
        <f t="shared" ca="1" si="412"/>
        <v>1</v>
      </c>
      <c r="Y2763" s="7"/>
    </row>
    <row r="2764" spans="1:25" ht="15" customHeight="1" x14ac:dyDescent="0.25">
      <c r="A2764" s="139">
        <v>2757</v>
      </c>
      <c r="B2764" s="10">
        <f t="shared" ca="1" si="403"/>
        <v>0.83420871667522423</v>
      </c>
      <c r="C2764" s="60">
        <f ca="1">_xlfn.NORM.INV(B2764,'Input Parameters'!$E$15,'Input Parameters'!$F$15)</f>
        <v>323.58529885101728</v>
      </c>
      <c r="D2764" s="10">
        <f t="shared" ca="1" si="404"/>
        <v>4.5856181641658056E-2</v>
      </c>
      <c r="E2764" s="62">
        <f ca="1">IF(_xlfn.NORM.INV(D2764,'Input Parameters'!$E$17,'Input Parameters'!$F$17)&lt;3500,3500,IF(_xlfn.NORM.INV(D2764,'Input Parameters'!$E$17,'Input Parameters'!$F$17)&gt;5500,5500,_xlfn.NORM.INV(D2764,'Input Parameters'!$E$17,'Input Parameters'!$F$17)))</f>
        <v>3619.4966581126437</v>
      </c>
      <c r="F2764" s="10">
        <f t="shared" ca="1" si="405"/>
        <v>9.8800947182411392E-2</v>
      </c>
      <c r="G2764" s="64">
        <f ca="1">_xlfn.NORM.INV(F2764,'Input Parameters'!$E$20,'Input Parameters'!$F$20)</f>
        <v>274.01762632458696</v>
      </c>
      <c r="H2764" s="57">
        <f ca="1">EXP(E2764*(1/'Input Parameters'!$E$23-1/G2764))</f>
        <v>0.42625588378724155</v>
      </c>
      <c r="I2764" s="10">
        <f t="shared" ca="1" si="406"/>
        <v>0.19477981282150758</v>
      </c>
      <c r="J2764" s="30">
        <f ca="1">_xlfn.BETA.INV(I2764,'Input Parameters'!$L$26,'Input Parameters'!$M$26,'Input Parameters'!$J$26,'Input Parameters'!$K$26)</f>
        <v>0.51664303311421822</v>
      </c>
      <c r="K2764" s="168">
        <f ca="1">('Input Parameters'!$E$27/'Input Parameters'!$E$38)^$J2764</f>
        <v>2.4578265318757179E-2</v>
      </c>
      <c r="L2764" s="69">
        <f ca="1">$H2764*$C2764*'Input Parameters'!$E$25*K2764</f>
        <v>3.3900835159672966</v>
      </c>
      <c r="M2764" s="24">
        <f t="shared" ca="1" si="407"/>
        <v>0.55968877791587646</v>
      </c>
      <c r="N2764" s="15">
        <f ca="1">_xlfn.NORM.INV(M2764,'Input Parameters'!$E$29,'Input Parameters'!$F$29)</f>
        <v>0.10001501802033749</v>
      </c>
      <c r="O2764" s="8">
        <f t="shared" ca="1" si="408"/>
        <v>0.28986568573528593</v>
      </c>
      <c r="P2764" s="30">
        <f ca="1">_xlfn.LOGNORM.INV(O2764,'Input Parameters'!$H$30,'Input Parameters'!$I$30)</f>
        <v>2.0656539572099955</v>
      </c>
      <c r="Q2764" s="10">
        <f t="shared" ca="1" si="409"/>
        <v>0.46649484734512092</v>
      </c>
      <c r="R2764" s="30">
        <f>IF('Input Parameters'!$E$32=0,0,_xlfn.BETA.INV(Q2764,'Input Parameters'!$L$32,'Input Parameters'!$M$32,'Input Parameters'!$J$32,'Input Parameters'!$K$32))</f>
        <v>0</v>
      </c>
      <c r="S2764" s="10">
        <f t="shared" ca="1" si="410"/>
        <v>0.7412966834029141</v>
      </c>
      <c r="T2764" s="26">
        <f ca="1">_xlfn.LOGNORM.INV(S2764,'Input Parameters'!$H$34,'Input Parameters'!$I$34)</f>
        <v>54.639078043839184</v>
      </c>
      <c r="U2764" s="10">
        <f t="shared" ca="1" si="411"/>
        <v>2.6769579613773908E-2</v>
      </c>
      <c r="V2764" s="30">
        <f ca="1">_xlfn.BETA.INV(U2764,'Input Parameters'!$L$36,'Input Parameters'!$M$36,'Input Parameters'!$J$36,'Input Parameters'!$K$36)</f>
        <v>0.35255612856889135</v>
      </c>
      <c r="W2764" s="2">
        <f ca="1">N2764+(P2764-N2764)*(1-ERF((T2764-R2764)/(2*SQRT(L2764*'Input Parameters'!$E$38))))</f>
        <v>0.17052642824866038</v>
      </c>
      <c r="X2764">
        <f t="shared" ca="1" si="412"/>
        <v>1</v>
      </c>
      <c r="Y2764" s="7"/>
    </row>
    <row r="2765" spans="1:25" ht="15" customHeight="1" x14ac:dyDescent="0.25">
      <c r="A2765" s="139">
        <v>2758</v>
      </c>
      <c r="B2765" s="10">
        <f t="shared" ca="1" si="403"/>
        <v>0.49910361382231516</v>
      </c>
      <c r="C2765" s="60">
        <f ca="1">_xlfn.NORM.INV(B2765,'Input Parameters'!$E$15,'Input Parameters'!$F$15)</f>
        <v>270.84543228121203</v>
      </c>
      <c r="D2765" s="10">
        <f t="shared" ca="1" si="404"/>
        <v>0.6452766633636039</v>
      </c>
      <c r="E2765" s="62">
        <f ca="1">IF(_xlfn.NORM.INV(D2765,'Input Parameters'!$E$17,'Input Parameters'!$F$17)&lt;3500,3500,IF(_xlfn.NORM.INV(D2765,'Input Parameters'!$E$17,'Input Parameters'!$F$17)&gt;5500,5500,_xlfn.NORM.INV(D2765,'Input Parameters'!$E$17,'Input Parameters'!$F$17)))</f>
        <v>5060.8195294002226</v>
      </c>
      <c r="F2765" s="10">
        <f t="shared" ca="1" si="405"/>
        <v>0.15376041388431372</v>
      </c>
      <c r="G2765" s="64">
        <f ca="1">_xlfn.NORM.INV(F2765,'Input Parameters'!$E$20,'Input Parameters'!$F$20)</f>
        <v>275.81306608139158</v>
      </c>
      <c r="H2765" s="57">
        <f ca="1">EXP(E2765*(1/'Input Parameters'!$E$23-1/G2765))</f>
        <v>0.34230606688948839</v>
      </c>
      <c r="I2765" s="10">
        <f t="shared" ca="1" si="406"/>
        <v>0.7317468494822954</v>
      </c>
      <c r="J2765" s="30">
        <f ca="1">_xlfn.BETA.INV(I2765,'Input Parameters'!$L$26,'Input Parameters'!$M$26,'Input Parameters'!$J$26,'Input Parameters'!$K$26)</f>
        <v>0.75502834013107356</v>
      </c>
      <c r="K2765" s="168">
        <f ca="1">('Input Parameters'!$E$27/'Input Parameters'!$E$38)^$J2765</f>
        <v>4.4456187397299224E-3</v>
      </c>
      <c r="L2765" s="69">
        <f ca="1">$H2765*$C2765*'Input Parameters'!$E$25*K2765</f>
        <v>0.41216235867927381</v>
      </c>
      <c r="M2765" s="24">
        <f t="shared" ca="1" si="407"/>
        <v>0.77921018154824828</v>
      </c>
      <c r="N2765" s="15">
        <f ca="1">_xlfn.NORM.INV(M2765,'Input Parameters'!$E$29,'Input Parameters'!$F$29)</f>
        <v>0.10007695284922528</v>
      </c>
      <c r="O2765" s="8">
        <f t="shared" ca="1" si="408"/>
        <v>0.97217594022721754</v>
      </c>
      <c r="P2765" s="30">
        <f ca="1">_xlfn.LOGNORM.INV(O2765,'Input Parameters'!$H$30,'Input Parameters'!$I$30)</f>
        <v>6.6264808032978184</v>
      </c>
      <c r="Q2765" s="10">
        <f t="shared" ca="1" si="409"/>
        <v>0.27916768686229809</v>
      </c>
      <c r="R2765" s="30">
        <f>IF('Input Parameters'!$E$32=0,0,_xlfn.BETA.INV(Q2765,'Input Parameters'!$L$32,'Input Parameters'!$M$32,'Input Parameters'!$J$32,'Input Parameters'!$K$32))</f>
        <v>0</v>
      </c>
      <c r="S2765" s="10">
        <f t="shared" ca="1" si="410"/>
        <v>0.80823740510397935</v>
      </c>
      <c r="T2765" s="26">
        <f ca="1">_xlfn.LOGNORM.INV(S2765,'Input Parameters'!$H$34,'Input Parameters'!$I$34)</f>
        <v>56.184996438407069</v>
      </c>
      <c r="U2765" s="10">
        <f t="shared" ca="1" si="411"/>
        <v>0.68582920467163833</v>
      </c>
      <c r="V2765" s="30">
        <f ca="1">_xlfn.BETA.INV(U2765,'Input Parameters'!$L$36,'Input Parameters'!$M$36,'Input Parameters'!$J$36,'Input Parameters'!$K$36)</f>
        <v>0.66293143574342495</v>
      </c>
      <c r="W2765" s="2">
        <f ca="1">N2765+(P2765-N2765)*(1-ERF((T2765-R2765)/(2*SQRT(L2765*'Input Parameters'!$E$38))))</f>
        <v>0.10007695681841414</v>
      </c>
      <c r="X2765">
        <f t="shared" ca="1" si="412"/>
        <v>1</v>
      </c>
      <c r="Y2765" s="7"/>
    </row>
    <row r="2766" spans="1:25" ht="15" customHeight="1" x14ac:dyDescent="0.25">
      <c r="A2766" s="139">
        <v>2759</v>
      </c>
      <c r="B2766" s="10">
        <f t="shared" ca="1" si="403"/>
        <v>0.40753905995628392</v>
      </c>
      <c r="C2766" s="60">
        <f ca="1">_xlfn.NORM.INV(B2766,'Input Parameters'!$E$15,'Input Parameters'!$F$15)</f>
        <v>258.29243682697768</v>
      </c>
      <c r="D2766" s="10">
        <f t="shared" ca="1" si="404"/>
        <v>0.26045074223703424</v>
      </c>
      <c r="E2766" s="62">
        <f ca="1">IF(_xlfn.NORM.INV(D2766,'Input Parameters'!$E$17,'Input Parameters'!$F$17)&lt;3500,3500,IF(_xlfn.NORM.INV(D2766,'Input Parameters'!$E$17,'Input Parameters'!$F$17)&gt;5500,5500,_xlfn.NORM.INV(D2766,'Input Parameters'!$E$17,'Input Parameters'!$F$17)))</f>
        <v>4350.6305113368162</v>
      </c>
      <c r="F2766" s="10">
        <f t="shared" ca="1" si="405"/>
        <v>5.0918457611262014E-2</v>
      </c>
      <c r="G2766" s="64">
        <f ca="1">_xlfn.NORM.INV(F2766,'Input Parameters'!$E$20,'Input Parameters'!$F$20)</f>
        <v>271.6887144544026</v>
      </c>
      <c r="H2766" s="57">
        <f ca="1">EXP(E2766*(1/'Input Parameters'!$E$23-1/G2766))</f>
        <v>0.31315344046034937</v>
      </c>
      <c r="I2766" s="10">
        <f t="shared" ca="1" si="406"/>
        <v>0.43878708789089649</v>
      </c>
      <c r="J2766" s="30">
        <f ca="1">_xlfn.BETA.INV(I2766,'Input Parameters'!$L$26,'Input Parameters'!$M$26,'Input Parameters'!$J$26,'Input Parameters'!$K$26)</f>
        <v>0.6363342120489468</v>
      </c>
      <c r="K2766" s="168">
        <f ca="1">('Input Parameters'!$E$27/'Input Parameters'!$E$38)^$J2766</f>
        <v>1.0415705995398249E-2</v>
      </c>
      <c r="L2766" s="69">
        <f ca="1">$H2766*$C2766*'Input Parameters'!$E$25*K2766</f>
        <v>0.84247610050046018</v>
      </c>
      <c r="M2766" s="24">
        <f t="shared" ca="1" si="407"/>
        <v>0.8216706665902217</v>
      </c>
      <c r="N2766" s="15">
        <f ca="1">_xlfn.NORM.INV(M2766,'Input Parameters'!$E$29,'Input Parameters'!$F$29)</f>
        <v>0.10009217506259936</v>
      </c>
      <c r="O2766" s="8">
        <f t="shared" ca="1" si="408"/>
        <v>0.21490253994912534</v>
      </c>
      <c r="P2766" s="30">
        <f ca="1">_xlfn.LOGNORM.INV(O2766,'Input Parameters'!$H$30,'Input Parameters'!$I$30)</f>
        <v>1.8479630953688517</v>
      </c>
      <c r="Q2766" s="10">
        <f t="shared" ca="1" si="409"/>
        <v>0.22490167220908763</v>
      </c>
      <c r="R2766" s="30">
        <f>IF('Input Parameters'!$E$32=0,0,_xlfn.BETA.INV(Q2766,'Input Parameters'!$L$32,'Input Parameters'!$M$32,'Input Parameters'!$J$32,'Input Parameters'!$K$32))</f>
        <v>0</v>
      </c>
      <c r="S2766" s="10">
        <f t="shared" ca="1" si="410"/>
        <v>0.54355976841888887</v>
      </c>
      <c r="T2766" s="26">
        <f ca="1">_xlfn.LOGNORM.INV(S2766,'Input Parameters'!$H$34,'Input Parameters'!$I$34)</f>
        <v>51.099107929412781</v>
      </c>
      <c r="U2766" s="10">
        <f t="shared" ca="1" si="411"/>
        <v>0.97781730695926283</v>
      </c>
      <c r="V2766" s="30">
        <f ca="1">_xlfn.BETA.INV(U2766,'Input Parameters'!$L$36,'Input Parameters'!$M$36,'Input Parameters'!$J$36,'Input Parameters'!$K$36)</f>
        <v>0.93853809523677278</v>
      </c>
      <c r="W2766" s="2">
        <f ca="1">N2766+(P2766-N2766)*(1-ERF((T2766-R2766)/(2*SQRT(L2766*'Input Parameters'!$E$38))))</f>
        <v>0.10023663605154384</v>
      </c>
      <c r="X2766">
        <f t="shared" ca="1" si="412"/>
        <v>1</v>
      </c>
      <c r="Y2766" s="7"/>
    </row>
    <row r="2767" spans="1:25" ht="15" customHeight="1" x14ac:dyDescent="0.25">
      <c r="A2767" s="139">
        <v>2760</v>
      </c>
      <c r="B2767" s="10">
        <f t="shared" ca="1" si="403"/>
        <v>0.23262364246373946</v>
      </c>
      <c r="C2767" s="60">
        <f ca="1">_xlfn.NORM.INV(B2767,'Input Parameters'!$E$15,'Input Parameters'!$F$15)</f>
        <v>231.39331832995634</v>
      </c>
      <c r="D2767" s="10">
        <f t="shared" ca="1" si="404"/>
        <v>0.46603144539351216</v>
      </c>
      <c r="E2767" s="62">
        <f ca="1">IF(_xlfn.NORM.INV(D2767,'Input Parameters'!$E$17,'Input Parameters'!$F$17)&lt;3500,3500,IF(_xlfn.NORM.INV(D2767,'Input Parameters'!$E$17,'Input Parameters'!$F$17)&gt;5500,5500,_xlfn.NORM.INV(D2767,'Input Parameters'!$E$17,'Input Parameters'!$F$17)))</f>
        <v>4740.3252199639337</v>
      </c>
      <c r="F2767" s="10">
        <f t="shared" ca="1" si="405"/>
        <v>0.91631203512215931</v>
      </c>
      <c r="G2767" s="64">
        <f ca="1">_xlfn.NORM.INV(F2767,'Input Parameters'!$E$20,'Input Parameters'!$F$20)</f>
        <v>291.90058744370344</v>
      </c>
      <c r="H2767" s="57">
        <f ca="1">EXP(E2767*(1/'Input Parameters'!$E$23-1/G2767))</f>
        <v>0.94464504009547834</v>
      </c>
      <c r="I2767" s="10">
        <f t="shared" ca="1" si="406"/>
        <v>0.3525517319648882</v>
      </c>
      <c r="J2767" s="30">
        <f ca="1">_xlfn.BETA.INV(I2767,'Input Parameters'!$L$26,'Input Parameters'!$M$26,'Input Parameters'!$J$26,'Input Parameters'!$K$26)</f>
        <v>0.59895745673294842</v>
      </c>
      <c r="K2767" s="168">
        <f ca="1">('Input Parameters'!$E$27/'Input Parameters'!$E$38)^$J2767</f>
        <v>1.3618364498614418E-2</v>
      </c>
      <c r="L2767" s="69">
        <f ca="1">$H2767*$C2767*'Input Parameters'!$E$25*K2767</f>
        <v>2.9767640820884016</v>
      </c>
      <c r="M2767" s="24">
        <f t="shared" ca="1" si="407"/>
        <v>0.60857597815186193</v>
      </c>
      <c r="N2767" s="15">
        <f ca="1">_xlfn.NORM.INV(M2767,'Input Parameters'!$E$29,'Input Parameters'!$F$29)</f>
        <v>0.10002756094590491</v>
      </c>
      <c r="O2767" s="8">
        <f t="shared" ca="1" si="408"/>
        <v>0.7232895782221882</v>
      </c>
      <c r="P2767" s="30">
        <f ca="1">_xlfn.LOGNORM.INV(O2767,'Input Parameters'!$H$30,'Input Parameters'!$I$30)</f>
        <v>3.5501615741495387</v>
      </c>
      <c r="Q2767" s="10">
        <f t="shared" ca="1" si="409"/>
        <v>0.18573403629460361</v>
      </c>
      <c r="R2767" s="30">
        <f>IF('Input Parameters'!$E$32=0,0,_xlfn.BETA.INV(Q2767,'Input Parameters'!$L$32,'Input Parameters'!$M$32,'Input Parameters'!$J$32,'Input Parameters'!$K$32))</f>
        <v>0</v>
      </c>
      <c r="S2767" s="10">
        <f t="shared" ca="1" si="410"/>
        <v>0.54365779988300889</v>
      </c>
      <c r="T2767" s="26">
        <f ca="1">_xlfn.LOGNORM.INV(S2767,'Input Parameters'!$H$34,'Input Parameters'!$I$34)</f>
        <v>51.100680843411375</v>
      </c>
      <c r="U2767" s="10">
        <f t="shared" ca="1" si="411"/>
        <v>0.1129282053600803</v>
      </c>
      <c r="V2767" s="30">
        <f ca="1">_xlfn.BETA.INV(U2767,'Input Parameters'!$L$36,'Input Parameters'!$M$36,'Input Parameters'!$J$36,'Input Parameters'!$K$36)</f>
        <v>0.42470548181956086</v>
      </c>
      <c r="W2767" s="2">
        <f ca="1">N2767+(P2767-N2767)*(1-ERF((T2767-R2767)/(2*SQRT(L2767*'Input Parameters'!$E$38))))</f>
        <v>0.22503630840256483</v>
      </c>
      <c r="X2767">
        <f t="shared" ca="1" si="412"/>
        <v>1</v>
      </c>
      <c r="Y2767" s="7"/>
    </row>
    <row r="2768" spans="1:25" ht="15" customHeight="1" x14ac:dyDescent="0.25">
      <c r="A2768" s="139">
        <v>2761</v>
      </c>
      <c r="B2768" s="10">
        <f t="shared" ca="1" si="403"/>
        <v>0.24749055887466986</v>
      </c>
      <c r="C2768" s="60">
        <f ca="1">_xlfn.NORM.INV(B2768,'Input Parameters'!$E$15,'Input Parameters'!$F$15)</f>
        <v>233.98517321395371</v>
      </c>
      <c r="D2768" s="10">
        <f t="shared" ca="1" si="404"/>
        <v>0.69097381676621417</v>
      </c>
      <c r="E2768" s="62">
        <f ca="1">IF(_xlfn.NORM.INV(D2768,'Input Parameters'!$E$17,'Input Parameters'!$F$17)&lt;3500,3500,IF(_xlfn.NORM.INV(D2768,'Input Parameters'!$E$17,'Input Parameters'!$F$17)&gt;5500,5500,_xlfn.NORM.INV(D2768,'Input Parameters'!$E$17,'Input Parameters'!$F$17)))</f>
        <v>5149.0287807186178</v>
      </c>
      <c r="F2768" s="10">
        <f t="shared" ca="1" si="405"/>
        <v>0.69743766816556663</v>
      </c>
      <c r="G2768" s="64">
        <f ca="1">_xlfn.NORM.INV(F2768,'Input Parameters'!$E$20,'Input Parameters'!$F$20)</f>
        <v>286.11420229058706</v>
      </c>
      <c r="H2768" s="57">
        <f ca="1">EXP(E2768*(1/'Input Parameters'!$E$23-1/G2768))</f>
        <v>0.65796657227317812</v>
      </c>
      <c r="I2768" s="10">
        <f t="shared" ca="1" si="406"/>
        <v>7.8203662817476038E-2</v>
      </c>
      <c r="J2768" s="30">
        <f ca="1">_xlfn.BETA.INV(I2768,'Input Parameters'!$L$26,'Input Parameters'!$M$26,'Input Parameters'!$J$26,'Input Parameters'!$K$26)</f>
        <v>0.4217960718115682</v>
      </c>
      <c r="K2768" s="168">
        <f ca="1">('Input Parameters'!$E$27/'Input Parameters'!$E$38)^$J2768</f>
        <v>4.8530964398777486E-2</v>
      </c>
      <c r="L2768" s="69">
        <f ca="1">$H2768*$C2768*'Input Parameters'!$E$25*K2768</f>
        <v>7.4715565916712574</v>
      </c>
      <c r="M2768" s="24">
        <f t="shared" ca="1" si="407"/>
        <v>0.21288400365918969</v>
      </c>
      <c r="N2768" s="15">
        <f ca="1">_xlfn.NORM.INV(M2768,'Input Parameters'!$E$29,'Input Parameters'!$F$29)</f>
        <v>9.9920354566460062E-2</v>
      </c>
      <c r="O2768" s="8">
        <f t="shared" ca="1" si="408"/>
        <v>0.56881509131893071</v>
      </c>
      <c r="P2768" s="30">
        <f ca="1">_xlfn.LOGNORM.INV(O2768,'Input Parameters'!$H$30,'Input Parameters'!$I$30)</f>
        <v>2.9122664379738503</v>
      </c>
      <c r="Q2768" s="10">
        <f t="shared" ca="1" si="409"/>
        <v>0.75930498654418799</v>
      </c>
      <c r="R2768" s="30">
        <f>IF('Input Parameters'!$E$32=0,0,_xlfn.BETA.INV(Q2768,'Input Parameters'!$L$32,'Input Parameters'!$M$32,'Input Parameters'!$J$32,'Input Parameters'!$K$32))</f>
        <v>0</v>
      </c>
      <c r="S2768" s="10">
        <f t="shared" ca="1" si="410"/>
        <v>0.1189042198571747</v>
      </c>
      <c r="T2768" s="26">
        <f ca="1">_xlfn.LOGNORM.INV(S2768,'Input Parameters'!$H$34,'Input Parameters'!$I$34)</f>
        <v>43.517169068199131</v>
      </c>
      <c r="U2768" s="10">
        <f t="shared" ca="1" si="411"/>
        <v>0.92263846331915722</v>
      </c>
      <c r="V2768" s="30">
        <f ca="1">_xlfn.BETA.INV(U2768,'Input Parameters'!$L$36,'Input Parameters'!$M$36,'Input Parameters'!$J$36,'Input Parameters'!$K$36)</f>
        <v>0.82807734348823936</v>
      </c>
      <c r="W2768" s="2">
        <f ca="1">N2768+(P2768-N2768)*(1-ERF((T2768-R2768)/(2*SQRT(L2768*'Input Parameters'!$E$38))))</f>
        <v>0.83189922685218975</v>
      </c>
      <c r="X2768">
        <f t="shared" ca="1" si="412"/>
        <v>0</v>
      </c>
      <c r="Y2768" s="7"/>
    </row>
    <row r="2769" spans="1:25" ht="15" customHeight="1" x14ac:dyDescent="0.25">
      <c r="A2769" s="139">
        <v>2762</v>
      </c>
      <c r="B2769" s="10">
        <f t="shared" ca="1" si="403"/>
        <v>8.8926884739441436E-2</v>
      </c>
      <c r="C2769" s="60">
        <f ca="1">_xlfn.NORM.INV(B2769,'Input Parameters'!$E$15,'Input Parameters'!$F$15)</f>
        <v>197.9473510270432</v>
      </c>
      <c r="D2769" s="10">
        <f t="shared" ca="1" si="404"/>
        <v>0.2059337067060022</v>
      </c>
      <c r="E2769" s="62">
        <f ca="1">IF(_xlfn.NORM.INV(D2769,'Input Parameters'!$E$17,'Input Parameters'!$F$17)&lt;3500,3500,IF(_xlfn.NORM.INV(D2769,'Input Parameters'!$E$17,'Input Parameters'!$F$17)&gt;5500,5500,_xlfn.NORM.INV(D2769,'Input Parameters'!$E$17,'Input Parameters'!$F$17)))</f>
        <v>4225.5717267768559</v>
      </c>
      <c r="F2769" s="10">
        <f t="shared" ca="1" si="405"/>
        <v>0.30436642799619851</v>
      </c>
      <c r="G2769" s="64">
        <f ca="1">_xlfn.NORM.INV(F2769,'Input Parameters'!$E$20,'Input Parameters'!$F$20)</f>
        <v>279.22038351137434</v>
      </c>
      <c r="H2769" s="57">
        <f ca="1">EXP(E2769*(1/'Input Parameters'!$E$23-1/G2769))</f>
        <v>0.49254860009161899</v>
      </c>
      <c r="I2769" s="10">
        <f t="shared" ca="1" si="406"/>
        <v>0.54237043944621177</v>
      </c>
      <c r="J2769" s="30">
        <f ca="1">_xlfn.BETA.INV(I2769,'Input Parameters'!$L$26,'Input Parameters'!$M$26,'Input Parameters'!$J$26,'Input Parameters'!$K$26)</f>
        <v>0.67836745410316313</v>
      </c>
      <c r="K2769" s="168">
        <f ca="1">('Input Parameters'!$E$27/'Input Parameters'!$E$38)^$J2769</f>
        <v>7.7045372995636257E-3</v>
      </c>
      <c r="L2769" s="69">
        <f ca="1">$H2769*$C2769*'Input Parameters'!$E$25*K2769</f>
        <v>0.75118229869614694</v>
      </c>
      <c r="M2769" s="24">
        <f t="shared" ca="1" si="407"/>
        <v>0.62740766674359416</v>
      </c>
      <c r="N2769" s="15">
        <f ca="1">_xlfn.NORM.INV(M2769,'Input Parameters'!$E$29,'Input Parameters'!$F$29)</f>
        <v>0.1000324995250227</v>
      </c>
      <c r="O2769" s="8">
        <f t="shared" ca="1" si="408"/>
        <v>0.37403487275272984</v>
      </c>
      <c r="P2769" s="30">
        <f ca="1">_xlfn.LOGNORM.INV(O2769,'Input Parameters'!$H$30,'Input Parameters'!$I$30)</f>
        <v>2.3055485405063774</v>
      </c>
      <c r="Q2769" s="10">
        <f t="shared" ca="1" si="409"/>
        <v>0.88340091914972629</v>
      </c>
      <c r="R2769" s="30">
        <f>IF('Input Parameters'!$E$32=0,0,_xlfn.BETA.INV(Q2769,'Input Parameters'!$L$32,'Input Parameters'!$M$32,'Input Parameters'!$J$32,'Input Parameters'!$K$32))</f>
        <v>0</v>
      </c>
      <c r="S2769" s="10">
        <f t="shared" ca="1" si="410"/>
        <v>0.23774294111271044</v>
      </c>
      <c r="T2769" s="26">
        <f ca="1">_xlfn.LOGNORM.INV(S2769,'Input Parameters'!$H$34,'Input Parameters'!$I$34)</f>
        <v>46.122092271498197</v>
      </c>
      <c r="U2769" s="10">
        <f t="shared" ca="1" si="411"/>
        <v>0.65267071172682212</v>
      </c>
      <c r="V2769" s="30">
        <f ca="1">_xlfn.BETA.INV(U2769,'Input Parameters'!$L$36,'Input Parameters'!$M$36,'Input Parameters'!$J$36,'Input Parameters'!$K$36)</f>
        <v>0.64788084385361477</v>
      </c>
      <c r="W2769" s="2">
        <f ca="1">N2769+(P2769-N2769)*(1-ERF((T2769-R2769)/(2*SQRT(L2769*'Input Parameters'!$E$38))))</f>
        <v>0.10040294288429648</v>
      </c>
      <c r="X2769">
        <f t="shared" ca="1" si="412"/>
        <v>1</v>
      </c>
      <c r="Y2769" s="7"/>
    </row>
    <row r="2770" spans="1:25" ht="15" customHeight="1" x14ac:dyDescent="0.25">
      <c r="A2770" s="139">
        <v>2763</v>
      </c>
      <c r="B2770" s="10">
        <f t="shared" ca="1" si="403"/>
        <v>0.54731649247384839</v>
      </c>
      <c r="C2770" s="60">
        <f ca="1">_xlfn.NORM.INV(B2770,'Input Parameters'!$E$15,'Input Parameters'!$F$15)</f>
        <v>277.40994953979254</v>
      </c>
      <c r="D2770" s="10">
        <f t="shared" ca="1" si="404"/>
        <v>0.95699180524414107</v>
      </c>
      <c r="E2770" s="62">
        <f ca="1">IF(_xlfn.NORM.INV(D2770,'Input Parameters'!$E$17,'Input Parameters'!$F$17)&lt;3500,3500,IF(_xlfn.NORM.INV(D2770,'Input Parameters'!$E$17,'Input Parameters'!$F$17)&gt;5500,5500,_xlfn.NORM.INV(D2770,'Input Parameters'!$E$17,'Input Parameters'!$F$17)))</f>
        <v>5500</v>
      </c>
      <c r="F2770" s="10">
        <f t="shared" ca="1" si="405"/>
        <v>0.1914335110486155</v>
      </c>
      <c r="G2770" s="64">
        <f ca="1">_xlfn.NORM.INV(F2770,'Input Parameters'!$E$20,'Input Parameters'!$F$20)</f>
        <v>276.80340651192711</v>
      </c>
      <c r="H2770" s="57">
        <f ca="1">EXP(E2770*(1/'Input Parameters'!$E$23-1/G2770))</f>
        <v>0.33496190203897253</v>
      </c>
      <c r="I2770" s="10">
        <f t="shared" ca="1" si="406"/>
        <v>0.92546278082054523</v>
      </c>
      <c r="J2770" s="30">
        <f ca="1">_xlfn.BETA.INV(I2770,'Input Parameters'!$L$26,'Input Parameters'!$M$26,'Input Parameters'!$J$26,'Input Parameters'!$K$26)</f>
        <v>0.85643778638256429</v>
      </c>
      <c r="K2770" s="168">
        <f ca="1">('Input Parameters'!$E$27/'Input Parameters'!$E$38)^$J2770</f>
        <v>2.147934518285943E-3</v>
      </c>
      <c r="L2770" s="69">
        <f ca="1">$H2770*$C2770*'Input Parameters'!$E$25*K2770</f>
        <v>0.19958986513103913</v>
      </c>
      <c r="M2770" s="24">
        <f t="shared" ca="1" si="407"/>
        <v>0.31010874695951585</v>
      </c>
      <c r="N2770" s="15">
        <f ca="1">_xlfn.NORM.INV(M2770,'Input Parameters'!$E$29,'Input Parameters'!$F$29)</f>
        <v>9.9950445787444428E-2</v>
      </c>
      <c r="O2770" s="8">
        <f t="shared" ca="1" si="408"/>
        <v>0.97498204132272948</v>
      </c>
      <c r="P2770" s="30">
        <f ca="1">_xlfn.LOGNORM.INV(O2770,'Input Parameters'!$H$30,'Input Parameters'!$I$30)</f>
        <v>6.7716489077068269</v>
      </c>
      <c r="Q2770" s="10">
        <f t="shared" ca="1" si="409"/>
        <v>0.4492798890495594</v>
      </c>
      <c r="R2770" s="30">
        <f>IF('Input Parameters'!$E$32=0,0,_xlfn.BETA.INV(Q2770,'Input Parameters'!$L$32,'Input Parameters'!$M$32,'Input Parameters'!$J$32,'Input Parameters'!$K$32))</f>
        <v>0</v>
      </c>
      <c r="S2770" s="10">
        <f t="shared" ca="1" si="410"/>
        <v>6.7393745853068343E-2</v>
      </c>
      <c r="T2770" s="26">
        <f ca="1">_xlfn.LOGNORM.INV(S2770,'Input Parameters'!$H$34,'Input Parameters'!$I$34)</f>
        <v>41.843335505375322</v>
      </c>
      <c r="U2770" s="10">
        <f t="shared" ca="1" si="411"/>
        <v>0.24353885175715428</v>
      </c>
      <c r="V2770" s="30">
        <f ca="1">_xlfn.BETA.INV(U2770,'Input Parameters'!$L$36,'Input Parameters'!$M$36,'Input Parameters'!$J$36,'Input Parameters'!$K$36)</f>
        <v>0.48747854934984713</v>
      </c>
      <c r="W2770" s="2">
        <f ca="1">N2770+(P2770-N2770)*(1-ERF((T2770-R2770)/(2*SQRT(L2770*'Input Parameters'!$E$38))))</f>
        <v>9.9950446022583447E-2</v>
      </c>
      <c r="X2770">
        <f t="shared" ca="1" si="412"/>
        <v>1</v>
      </c>
      <c r="Y2770" s="7"/>
    </row>
    <row r="2771" spans="1:25" ht="15" customHeight="1" x14ac:dyDescent="0.25">
      <c r="A2771" s="139">
        <v>2764</v>
      </c>
      <c r="B2771" s="10">
        <f t="shared" ca="1" si="403"/>
        <v>2.8763588821018038E-3</v>
      </c>
      <c r="C2771" s="60">
        <f ca="1">_xlfn.NORM.INV(B2771,'Input Parameters'!$E$15,'Input Parameters'!$F$15)</f>
        <v>121.30914283362407</v>
      </c>
      <c r="D2771" s="10">
        <f t="shared" ca="1" si="404"/>
        <v>0.64673200316158186</v>
      </c>
      <c r="E2771" s="62">
        <f ca="1">IF(_xlfn.NORM.INV(D2771,'Input Parameters'!$E$17,'Input Parameters'!$F$17)&lt;3500,3500,IF(_xlfn.NORM.INV(D2771,'Input Parameters'!$E$17,'Input Parameters'!$F$17)&gt;5500,5500,_xlfn.NORM.INV(D2771,'Input Parameters'!$E$17,'Input Parameters'!$F$17)))</f>
        <v>5063.5586847273225</v>
      </c>
      <c r="F2771" s="10">
        <f t="shared" ca="1" si="405"/>
        <v>0.14865204113766284</v>
      </c>
      <c r="G2771" s="64">
        <f ca="1">_xlfn.NORM.INV(F2771,'Input Parameters'!$E$20,'Input Parameters'!$F$20)</f>
        <v>275.66704490560051</v>
      </c>
      <c r="H2771" s="57">
        <f ca="1">EXP(E2771*(1/'Input Parameters'!$E$23-1/G2771))</f>
        <v>0.33879676668357311</v>
      </c>
      <c r="I2771" s="10">
        <f t="shared" ca="1" si="406"/>
        <v>0.76560026315344643</v>
      </c>
      <c r="J2771" s="30">
        <f ca="1">_xlfn.BETA.INV(I2771,'Input Parameters'!$L$26,'Input Parameters'!$M$26,'Input Parameters'!$J$26,'Input Parameters'!$K$26)</f>
        <v>0.76976001635110758</v>
      </c>
      <c r="K2771" s="168">
        <f ca="1">('Input Parameters'!$E$27/'Input Parameters'!$E$38)^$J2771</f>
        <v>3.999816139014711E-3</v>
      </c>
      <c r="L2771" s="69">
        <f ca="1">$H2771*$C2771*'Input Parameters'!$E$25*K2771</f>
        <v>0.16438902491538968</v>
      </c>
      <c r="M2771" s="24">
        <f t="shared" ca="1" si="407"/>
        <v>0.94656123566420436</v>
      </c>
      <c r="N2771" s="15">
        <f ca="1">_xlfn.NORM.INV(M2771,'Input Parameters'!$E$29,'Input Parameters'!$F$29)</f>
        <v>0.10016123880268268</v>
      </c>
      <c r="O2771" s="8">
        <f t="shared" ca="1" si="408"/>
        <v>0.35583982075875387</v>
      </c>
      <c r="P2771" s="30">
        <f ca="1">_xlfn.LOGNORM.INV(O2771,'Input Parameters'!$H$30,'Input Parameters'!$I$30)</f>
        <v>2.2534176508532515</v>
      </c>
      <c r="Q2771" s="10">
        <f t="shared" ca="1" si="409"/>
        <v>0.40460263795716178</v>
      </c>
      <c r="R2771" s="30">
        <f>IF('Input Parameters'!$E$32=0,0,_xlfn.BETA.INV(Q2771,'Input Parameters'!$L$32,'Input Parameters'!$M$32,'Input Parameters'!$J$32,'Input Parameters'!$K$32))</f>
        <v>0</v>
      </c>
      <c r="S2771" s="10">
        <f t="shared" ca="1" si="410"/>
        <v>0.96929455977704815</v>
      </c>
      <c r="T2771" s="26">
        <f ca="1">_xlfn.LOGNORM.INV(S2771,'Input Parameters'!$H$34,'Input Parameters'!$I$34)</f>
        <v>63.628040083842116</v>
      </c>
      <c r="U2771" s="10">
        <f t="shared" ca="1" si="411"/>
        <v>0.94579754171056363</v>
      </c>
      <c r="V2771" s="30">
        <f ca="1">_xlfn.BETA.INV(U2771,'Input Parameters'!$L$36,'Input Parameters'!$M$36,'Input Parameters'!$J$36,'Input Parameters'!$K$36)</f>
        <v>0.86194505143977262</v>
      </c>
      <c r="W2771" s="2">
        <f ca="1">N2771+(P2771-N2771)*(1-ERF((T2771-R2771)/(2*SQRT(L2771*'Input Parameters'!$E$38))))</f>
        <v>0.10016123880268268</v>
      </c>
      <c r="X2771">
        <f t="shared" ca="1" si="412"/>
        <v>1</v>
      </c>
      <c r="Y2771" s="7"/>
    </row>
    <row r="2772" spans="1:25" ht="15" customHeight="1" x14ac:dyDescent="0.25">
      <c r="A2772" s="139">
        <v>2765</v>
      </c>
      <c r="B2772" s="10">
        <f t="shared" ca="1" si="403"/>
        <v>0.35377637219169455</v>
      </c>
      <c r="C2772" s="60">
        <f ca="1">_xlfn.NORM.INV(B2772,'Input Parameters'!$E$15,'Input Parameters'!$F$15)</f>
        <v>250.63681016937062</v>
      </c>
      <c r="D2772" s="10">
        <f t="shared" ca="1" si="404"/>
        <v>0.21233410259389274</v>
      </c>
      <c r="E2772" s="62">
        <f ca="1">IF(_xlfn.NORM.INV(D2772,'Input Parameters'!$E$17,'Input Parameters'!$F$17)&lt;3500,3500,IF(_xlfn.NORM.INV(D2772,'Input Parameters'!$E$17,'Input Parameters'!$F$17)&gt;5500,5500,_xlfn.NORM.INV(D2772,'Input Parameters'!$E$17,'Input Parameters'!$F$17)))</f>
        <v>4241.1559593650163</v>
      </c>
      <c r="F2772" s="10">
        <f t="shared" ca="1" si="405"/>
        <v>0.14695290798852068</v>
      </c>
      <c r="G2772" s="64">
        <f ca="1">_xlfn.NORM.INV(F2772,'Input Parameters'!$E$20,'Input Parameters'!$F$20)</f>
        <v>275.61773475391664</v>
      </c>
      <c r="H2772" s="57">
        <f ca="1">EXP(E2772*(1/'Input Parameters'!$E$23-1/G2772))</f>
        <v>0.40279977846359194</v>
      </c>
      <c r="I2772" s="10">
        <f t="shared" ca="1" si="406"/>
        <v>0.48097225713640379</v>
      </c>
      <c r="J2772" s="30">
        <f ca="1">_xlfn.BETA.INV(I2772,'Input Parameters'!$L$26,'Input Parameters'!$M$26,'Input Parameters'!$J$26,'Input Parameters'!$K$26)</f>
        <v>0.65369477791892283</v>
      </c>
      <c r="K2772" s="168">
        <f ca="1">('Input Parameters'!$E$27/'Input Parameters'!$E$38)^$J2772</f>
        <v>9.1961701322210224E-3</v>
      </c>
      <c r="L2772" s="69">
        <f ca="1">$H2772*$C2772*'Input Parameters'!$E$25*K2772</f>
        <v>0.92841270496049821</v>
      </c>
      <c r="M2772" s="24">
        <f t="shared" ca="1" si="407"/>
        <v>1.0594398180347242E-2</v>
      </c>
      <c r="N2772" s="15">
        <f ca="1">_xlfn.NORM.INV(M2772,'Input Parameters'!$E$29,'Input Parameters'!$F$29)</f>
        <v>9.9769539661740125E-2</v>
      </c>
      <c r="O2772" s="8">
        <f t="shared" ca="1" si="408"/>
        <v>0.37354987866321632</v>
      </c>
      <c r="P2772" s="30">
        <f ca="1">_xlfn.LOGNORM.INV(O2772,'Input Parameters'!$H$30,'Input Parameters'!$I$30)</f>
        <v>2.3041545755422304</v>
      </c>
      <c r="Q2772" s="10">
        <f t="shared" ca="1" si="409"/>
        <v>0.19868377875817866</v>
      </c>
      <c r="R2772" s="30">
        <f>IF('Input Parameters'!$E$32=0,0,_xlfn.BETA.INV(Q2772,'Input Parameters'!$L$32,'Input Parameters'!$M$32,'Input Parameters'!$J$32,'Input Parameters'!$K$32))</f>
        <v>0</v>
      </c>
      <c r="S2772" s="10">
        <f t="shared" ca="1" si="410"/>
        <v>0.40970646959950108</v>
      </c>
      <c r="T2772" s="26">
        <f ca="1">_xlfn.LOGNORM.INV(S2772,'Input Parameters'!$H$34,'Input Parameters'!$I$34)</f>
        <v>48.994952793505853</v>
      </c>
      <c r="U2772" s="10">
        <f t="shared" ca="1" si="411"/>
        <v>0.22232996641331859</v>
      </c>
      <c r="V2772" s="30">
        <f ca="1">_xlfn.BETA.INV(U2772,'Input Parameters'!$L$36,'Input Parameters'!$M$36,'Input Parameters'!$J$36,'Input Parameters'!$K$36)</f>
        <v>0.47851265166630008</v>
      </c>
      <c r="W2772" s="2">
        <f ca="1">N2772+(P2772-N2772)*(1-ERF((T2772-R2772)/(2*SQRT(L2772*'Input Parameters'!$E$38))))</f>
        <v>0.10048310360959731</v>
      </c>
      <c r="X2772">
        <f t="shared" ca="1" si="412"/>
        <v>1</v>
      </c>
      <c r="Y2772" s="7"/>
    </row>
    <row r="2773" spans="1:25" ht="15" customHeight="1" x14ac:dyDescent="0.25">
      <c r="A2773" s="139">
        <v>2766</v>
      </c>
      <c r="B2773" s="10">
        <f t="shared" ca="1" si="403"/>
        <v>0.90559486248331933</v>
      </c>
      <c r="C2773" s="60">
        <f ca="1">_xlfn.NORM.INV(B2773,'Input Parameters'!$E$15,'Input Parameters'!$F$15)</f>
        <v>342.18316658302115</v>
      </c>
      <c r="D2773" s="10">
        <f t="shared" ca="1" si="404"/>
        <v>2.1772435775200494E-2</v>
      </c>
      <c r="E2773" s="62">
        <f ca="1">IF(_xlfn.NORM.INV(D2773,'Input Parameters'!$E$17,'Input Parameters'!$F$17)&lt;3500,3500,IF(_xlfn.NORM.INV(D2773,'Input Parameters'!$E$17,'Input Parameters'!$F$17)&gt;5500,5500,_xlfn.NORM.INV(D2773,'Input Parameters'!$E$17,'Input Parameters'!$F$17)))</f>
        <v>3500</v>
      </c>
      <c r="F2773" s="10">
        <f t="shared" ca="1" si="405"/>
        <v>0.2152918839931266</v>
      </c>
      <c r="G2773" s="64">
        <f ca="1">_xlfn.NORM.INV(F2773,'Input Parameters'!$E$20,'Input Parameters'!$F$20)</f>
        <v>277.36910626967051</v>
      </c>
      <c r="H2773" s="57">
        <f ca="1">EXP(E2773*(1/'Input Parameters'!$E$23-1/G2773))</f>
        <v>0.51159243904030416</v>
      </c>
      <c r="I2773" s="10">
        <f t="shared" ca="1" si="406"/>
        <v>0.99626875775709145</v>
      </c>
      <c r="J2773" s="30">
        <f ca="1">_xlfn.BETA.INV(I2773,'Input Parameters'!$L$26,'Input Parameters'!$M$26,'Input Parameters'!$J$26,'Input Parameters'!$K$26)</f>
        <v>0.95002817219935864</v>
      </c>
      <c r="K2773" s="168">
        <f ca="1">('Input Parameters'!$E$27/'Input Parameters'!$E$38)^$J2773</f>
        <v>1.0976599880807741E-3</v>
      </c>
      <c r="L2773" s="69">
        <f ca="1">$H2773*$C2773*'Input Parameters'!$E$25*K2773</f>
        <v>0.19215451431260674</v>
      </c>
      <c r="M2773" s="24">
        <f t="shared" ca="1" si="407"/>
        <v>0.22202910353824823</v>
      </c>
      <c r="N2773" s="15">
        <f ca="1">_xlfn.NORM.INV(M2773,'Input Parameters'!$E$29,'Input Parameters'!$F$29)</f>
        <v>9.9923464168353682E-2</v>
      </c>
      <c r="O2773" s="8">
        <f t="shared" ca="1" si="408"/>
        <v>0.86842545555509898</v>
      </c>
      <c r="P2773" s="30">
        <f ca="1">_xlfn.LOGNORM.INV(O2773,'Input Parameters'!$H$30,'Input Parameters'!$I$30)</f>
        <v>4.5522637503100878</v>
      </c>
      <c r="Q2773" s="10">
        <f t="shared" ca="1" si="409"/>
        <v>0.92651302961394211</v>
      </c>
      <c r="R2773" s="30">
        <f>IF('Input Parameters'!$E$32=0,0,_xlfn.BETA.INV(Q2773,'Input Parameters'!$L$32,'Input Parameters'!$M$32,'Input Parameters'!$J$32,'Input Parameters'!$K$32))</f>
        <v>0</v>
      </c>
      <c r="S2773" s="10">
        <f t="shared" ca="1" si="410"/>
        <v>2.3234891630977805E-2</v>
      </c>
      <c r="T2773" s="26">
        <f ca="1">_xlfn.LOGNORM.INV(S2773,'Input Parameters'!$H$34,'Input Parameters'!$I$34)</f>
        <v>39.339169789948521</v>
      </c>
      <c r="U2773" s="10">
        <f t="shared" ca="1" si="411"/>
        <v>0.26392721879295822</v>
      </c>
      <c r="V2773" s="30">
        <f ca="1">_xlfn.BETA.INV(U2773,'Input Parameters'!$L$36,'Input Parameters'!$M$36,'Input Parameters'!$J$36,'Input Parameters'!$K$36)</f>
        <v>0.49584895000861279</v>
      </c>
      <c r="W2773" s="2">
        <f ca="1">N2773+(P2773-N2773)*(1-ERF((T2773-R2773)/(2*SQRT(L2773*'Input Parameters'!$E$38))))</f>
        <v>9.9923465153673299E-2</v>
      </c>
      <c r="X2773">
        <f t="shared" ca="1" si="412"/>
        <v>1</v>
      </c>
      <c r="Y2773" s="7"/>
    </row>
    <row r="2774" spans="1:25" ht="15" customHeight="1" x14ac:dyDescent="0.25">
      <c r="A2774" s="139">
        <v>2767</v>
      </c>
      <c r="B2774" s="10">
        <f t="shared" ca="1" si="403"/>
        <v>0.46744282145716065</v>
      </c>
      <c r="C2774" s="60">
        <f ca="1">_xlfn.NORM.INV(B2774,'Input Parameters'!$E$15,'Input Parameters'!$F$15)</f>
        <v>266.53962079574467</v>
      </c>
      <c r="D2774" s="10">
        <f t="shared" ca="1" si="404"/>
        <v>0.22246393572511503</v>
      </c>
      <c r="E2774" s="62">
        <f ca="1">IF(_xlfn.NORM.INV(D2774,'Input Parameters'!$E$17,'Input Parameters'!$F$17)&lt;3500,3500,IF(_xlfn.NORM.INV(D2774,'Input Parameters'!$E$17,'Input Parameters'!$F$17)&gt;5500,5500,_xlfn.NORM.INV(D2774,'Input Parameters'!$E$17,'Input Parameters'!$F$17)))</f>
        <v>4265.2712144980251</v>
      </c>
      <c r="F2774" s="10">
        <f t="shared" ca="1" si="405"/>
        <v>0.85070425990613341</v>
      </c>
      <c r="G2774" s="64">
        <f ca="1">_xlfn.NORM.INV(F2774,'Input Parameters'!$E$20,'Input Parameters'!$F$20)</f>
        <v>289.61437294407858</v>
      </c>
      <c r="H2774" s="57">
        <f ca="1">EXP(E2774*(1/'Input Parameters'!$E$23-1/G2774))</f>
        <v>0.84654936597335129</v>
      </c>
      <c r="I2774" s="10">
        <f t="shared" ca="1" si="406"/>
        <v>0.66043238455508835</v>
      </c>
      <c r="J2774" s="30">
        <f ca="1">_xlfn.BETA.INV(I2774,'Input Parameters'!$L$26,'Input Parameters'!$M$26,'Input Parameters'!$J$26,'Input Parameters'!$K$26)</f>
        <v>0.72547669481504928</v>
      </c>
      <c r="K2774" s="168">
        <f ca="1">('Input Parameters'!$E$27/'Input Parameters'!$E$38)^$J2774</f>
        <v>5.4953029167111199E-3</v>
      </c>
      <c r="L2774" s="69">
        <f ca="1">$H2774*$C2774*'Input Parameters'!$E$25*K2774</f>
        <v>1.2399543635255494</v>
      </c>
      <c r="M2774" s="24">
        <f t="shared" ca="1" si="407"/>
        <v>0.34548001511538751</v>
      </c>
      <c r="N2774" s="15">
        <f ca="1">_xlfn.NORM.INV(M2774,'Input Parameters'!$E$29,'Input Parameters'!$F$29)</f>
        <v>9.9960244743247245E-2</v>
      </c>
      <c r="O2774" s="8">
        <f t="shared" ca="1" si="408"/>
        <v>0.40881488322970683</v>
      </c>
      <c r="P2774" s="30">
        <f ca="1">_xlfn.LOGNORM.INV(O2774,'Input Parameters'!$H$30,'Input Parameters'!$I$30)</f>
        <v>2.4063523909215716</v>
      </c>
      <c r="Q2774" s="10">
        <f t="shared" ca="1" si="409"/>
        <v>0.86679139163888719</v>
      </c>
      <c r="R2774" s="30">
        <f>IF('Input Parameters'!$E$32=0,0,_xlfn.BETA.INV(Q2774,'Input Parameters'!$L$32,'Input Parameters'!$M$32,'Input Parameters'!$J$32,'Input Parameters'!$K$32))</f>
        <v>0</v>
      </c>
      <c r="S2774" s="10">
        <f t="shared" ca="1" si="410"/>
        <v>0.34313961956770689</v>
      </c>
      <c r="T2774" s="26">
        <f ca="1">_xlfn.LOGNORM.INV(S2774,'Input Parameters'!$H$34,'Input Parameters'!$I$34)</f>
        <v>47.935249819911796</v>
      </c>
      <c r="U2774" s="10">
        <f t="shared" ca="1" si="411"/>
        <v>0.67937944958763208</v>
      </c>
      <c r="V2774" s="30">
        <f ca="1">_xlfn.BETA.INV(U2774,'Input Parameters'!$L$36,'Input Parameters'!$M$36,'Input Parameters'!$J$36,'Input Parameters'!$K$36)</f>
        <v>0.65993824794461586</v>
      </c>
      <c r="W2774" s="2">
        <f ca="1">N2774+(P2774-N2774)*(1-ERF((T2774-R2774)/(2*SQRT(L2774*'Input Parameters'!$E$38))))</f>
        <v>0.10534557687380172</v>
      </c>
      <c r="X2774">
        <f t="shared" ca="1" si="412"/>
        <v>1</v>
      </c>
      <c r="Y2774" s="7"/>
    </row>
    <row r="2775" spans="1:25" ht="15" customHeight="1" x14ac:dyDescent="0.25">
      <c r="A2775" s="139">
        <v>2768</v>
      </c>
      <c r="B2775" s="10">
        <f t="shared" ca="1" si="403"/>
        <v>0.26109733532181445</v>
      </c>
      <c r="C2775" s="60">
        <f ca="1">_xlfn.NORM.INV(B2775,'Input Parameters'!$E$15,'Input Parameters'!$F$15)</f>
        <v>236.28523820813717</v>
      </c>
      <c r="D2775" s="10">
        <f t="shared" ca="1" si="404"/>
        <v>0.2341674867765946</v>
      </c>
      <c r="E2775" s="62">
        <f ca="1">IF(_xlfn.NORM.INV(D2775,'Input Parameters'!$E$17,'Input Parameters'!$F$17)&lt;3500,3500,IF(_xlfn.NORM.INV(D2775,'Input Parameters'!$E$17,'Input Parameters'!$F$17)&gt;5500,5500,_xlfn.NORM.INV(D2775,'Input Parameters'!$E$17,'Input Parameters'!$F$17)))</f>
        <v>4292.3664256849133</v>
      </c>
      <c r="F2775" s="10">
        <f t="shared" ca="1" si="405"/>
        <v>0.63971755938944497</v>
      </c>
      <c r="G2775" s="64">
        <f ca="1">_xlfn.NORM.INV(F2775,'Input Parameters'!$E$20,'Input Parameters'!$F$20)</f>
        <v>285.04661642517658</v>
      </c>
      <c r="H2775" s="57">
        <f ca="1">EXP(E2775*(1/'Input Parameters'!$E$23-1/G2775))</f>
        <v>0.66688005798949224</v>
      </c>
      <c r="I2775" s="10">
        <f t="shared" ca="1" si="406"/>
        <v>0.84523463028133317</v>
      </c>
      <c r="J2775" s="30">
        <f ca="1">_xlfn.BETA.INV(I2775,'Input Parameters'!$L$26,'Input Parameters'!$M$26,'Input Parameters'!$J$26,'Input Parameters'!$K$26)</f>
        <v>0.80775876517330158</v>
      </c>
      <c r="K2775" s="168">
        <f ca="1">('Input Parameters'!$E$27/'Input Parameters'!$E$38)^$J2775</f>
        <v>3.0455529175455027E-3</v>
      </c>
      <c r="L2775" s="69">
        <f ca="1">$H2775*$C2775*'Input Parameters'!$E$25*K2775</f>
        <v>0.4798996915574435</v>
      </c>
      <c r="M2775" s="24">
        <f t="shared" ca="1" si="407"/>
        <v>0.44726581390864384</v>
      </c>
      <c r="N2775" s="15">
        <f ca="1">_xlfn.NORM.INV(M2775,'Input Parameters'!$E$29,'Input Parameters'!$F$29)</f>
        <v>9.9986742768407411E-2</v>
      </c>
      <c r="O2775" s="8">
        <f t="shared" ca="1" si="408"/>
        <v>0.6196402757055226</v>
      </c>
      <c r="P2775" s="30">
        <f ca="1">_xlfn.LOGNORM.INV(O2775,'Input Parameters'!$H$30,'Input Parameters'!$I$30)</f>
        <v>3.0984361782737277</v>
      </c>
      <c r="Q2775" s="10">
        <f t="shared" ca="1" si="409"/>
        <v>0.49139376967780968</v>
      </c>
      <c r="R2775" s="30">
        <f>IF('Input Parameters'!$E$32=0,0,_xlfn.BETA.INV(Q2775,'Input Parameters'!$L$32,'Input Parameters'!$M$32,'Input Parameters'!$J$32,'Input Parameters'!$K$32))</f>
        <v>0</v>
      </c>
      <c r="S2775" s="10">
        <f t="shared" ca="1" si="410"/>
        <v>0.83720635444241431</v>
      </c>
      <c r="T2775" s="26">
        <f ca="1">_xlfn.LOGNORM.INV(S2775,'Input Parameters'!$H$34,'Input Parameters'!$I$34)</f>
        <v>56.971343640940646</v>
      </c>
      <c r="U2775" s="10">
        <f t="shared" ca="1" si="411"/>
        <v>0.73161678103398387</v>
      </c>
      <c r="V2775" s="30">
        <f ca="1">_xlfn.BETA.INV(U2775,'Input Parameters'!$L$36,'Input Parameters'!$M$36,'Input Parameters'!$J$36,'Input Parameters'!$K$36)</f>
        <v>0.68528646318243058</v>
      </c>
      <c r="W2775" s="2">
        <f ca="1">N2775+(P2775-N2775)*(1-ERF((T2775-R2775)/(2*SQRT(L2775*'Input Parameters'!$E$38))))</f>
        <v>9.9986760925160414E-2</v>
      </c>
      <c r="X2775">
        <f t="shared" ca="1" si="412"/>
        <v>1</v>
      </c>
      <c r="Y2775" s="7"/>
    </row>
    <row r="2776" spans="1:25" ht="15" customHeight="1" x14ac:dyDescent="0.25">
      <c r="A2776" s="139">
        <v>2769</v>
      </c>
      <c r="B2776" s="10">
        <f t="shared" ca="1" si="403"/>
        <v>0.30444891388867823</v>
      </c>
      <c r="C2776" s="60">
        <f ca="1">_xlfn.NORM.INV(B2776,'Input Parameters'!$E$15,'Input Parameters'!$F$15)</f>
        <v>243.2392690640913</v>
      </c>
      <c r="D2776" s="10">
        <f t="shared" ca="1" si="404"/>
        <v>0.18253845930015045</v>
      </c>
      <c r="E2776" s="62">
        <f ca="1">IF(_xlfn.NORM.INV(D2776,'Input Parameters'!$E$17,'Input Parameters'!$F$17)&lt;3500,3500,IF(_xlfn.NORM.INV(D2776,'Input Parameters'!$E$17,'Input Parameters'!$F$17)&gt;5500,5500,_xlfn.NORM.INV(D2776,'Input Parameters'!$E$17,'Input Parameters'!$F$17)))</f>
        <v>4165.9865394417802</v>
      </c>
      <c r="F2776" s="10">
        <f t="shared" ca="1" si="405"/>
        <v>0.82114907173274432</v>
      </c>
      <c r="G2776" s="64">
        <f ca="1">_xlfn.NORM.INV(F2776,'Input Parameters'!$E$20,'Input Parameters'!$F$20)</f>
        <v>288.81234500761099</v>
      </c>
      <c r="H2776" s="57">
        <f ca="1">EXP(E2776*(1/'Input Parameters'!$E$23-1/G2776))</f>
        <v>0.81656000478712454</v>
      </c>
      <c r="I2776" s="10">
        <f t="shared" ca="1" si="406"/>
        <v>0.51068289457450711</v>
      </c>
      <c r="J2776" s="30">
        <f ca="1">_xlfn.BETA.INV(I2776,'Input Parameters'!$L$26,'Input Parameters'!$M$26,'Input Parameters'!$J$26,'Input Parameters'!$K$26)</f>
        <v>0.66569763886443389</v>
      </c>
      <c r="K2776" s="168">
        <f ca="1">('Input Parameters'!$E$27/'Input Parameters'!$E$38)^$J2776</f>
        <v>8.4375358130309389E-3</v>
      </c>
      <c r="L2776" s="69">
        <f ca="1">$H2776*$C2776*'Input Parameters'!$E$25*K2776</f>
        <v>1.675858796042182</v>
      </c>
      <c r="M2776" s="24">
        <f t="shared" ca="1" si="407"/>
        <v>0.2902754661380943</v>
      </c>
      <c r="N2776" s="15">
        <f ca="1">_xlfn.NORM.INV(M2776,'Input Parameters'!$E$29,'Input Parameters'!$F$29)</f>
        <v>9.9944741984246119E-2</v>
      </c>
      <c r="O2776" s="8">
        <f t="shared" ca="1" si="408"/>
        <v>0.66208836985584107</v>
      </c>
      <c r="P2776" s="30">
        <f ca="1">_xlfn.LOGNORM.INV(O2776,'Input Parameters'!$H$30,'Input Parameters'!$I$30)</f>
        <v>3.2692993061318933</v>
      </c>
      <c r="Q2776" s="10">
        <f t="shared" ca="1" si="409"/>
        <v>0.61163607975783829</v>
      </c>
      <c r="R2776" s="30">
        <f>IF('Input Parameters'!$E$32=0,0,_xlfn.BETA.INV(Q2776,'Input Parameters'!$L$32,'Input Parameters'!$M$32,'Input Parameters'!$J$32,'Input Parameters'!$K$32))</f>
        <v>0</v>
      </c>
      <c r="S2776" s="10">
        <f t="shared" ca="1" si="410"/>
        <v>0.41838319755802156</v>
      </c>
      <c r="T2776" s="26">
        <f ca="1">_xlfn.LOGNORM.INV(S2776,'Input Parameters'!$H$34,'Input Parameters'!$I$34)</f>
        <v>49.130994922943174</v>
      </c>
      <c r="U2776" s="10">
        <f t="shared" ca="1" si="411"/>
        <v>0.78527857735490558</v>
      </c>
      <c r="V2776" s="30">
        <f ca="1">_xlfn.BETA.INV(U2776,'Input Parameters'!$L$36,'Input Parameters'!$M$36,'Input Parameters'!$J$36,'Input Parameters'!$K$36)</f>
        <v>0.71475496416176587</v>
      </c>
      <c r="W2776" s="2">
        <f ca="1">N2776+(P2776-N2776)*(1-ERF((T2776-R2776)/(2*SQRT(L2776*'Input Parameters'!$E$38))))</f>
        <v>0.12302674457620674</v>
      </c>
      <c r="X2776">
        <f t="shared" ca="1" si="412"/>
        <v>1</v>
      </c>
      <c r="Y2776" s="7"/>
    </row>
    <row r="2777" spans="1:25" ht="15" customHeight="1" x14ac:dyDescent="0.25">
      <c r="A2777" s="139">
        <v>2770</v>
      </c>
      <c r="B2777" s="10">
        <f t="shared" ca="1" si="403"/>
        <v>0.90099890169650565</v>
      </c>
      <c r="C2777" s="60">
        <f ca="1">_xlfn.NORM.INV(B2777,'Input Parameters'!$E$15,'Input Parameters'!$F$15)</f>
        <v>340.72847837317005</v>
      </c>
      <c r="D2777" s="10">
        <f t="shared" ca="1" si="404"/>
        <v>9.0946959500287639E-2</v>
      </c>
      <c r="E2777" s="62">
        <f ca="1">IF(_xlfn.NORM.INV(D2777,'Input Parameters'!$E$17,'Input Parameters'!$F$17)&lt;3500,3500,IF(_xlfn.NORM.INV(D2777,'Input Parameters'!$E$17,'Input Parameters'!$F$17)&gt;5500,5500,_xlfn.NORM.INV(D2777,'Input Parameters'!$E$17,'Input Parameters'!$F$17)))</f>
        <v>3865.5375822213027</v>
      </c>
      <c r="F2777" s="10">
        <f t="shared" ca="1" si="405"/>
        <v>0.6924267628877423</v>
      </c>
      <c r="G2777" s="64">
        <f ca="1">_xlfn.NORM.INV(F2777,'Input Parameters'!$E$20,'Input Parameters'!$F$20)</f>
        <v>286.01836379922713</v>
      </c>
      <c r="H2777" s="57">
        <f ca="1">EXP(E2777*(1/'Input Parameters'!$E$23-1/G2777))</f>
        <v>0.72703250534959996</v>
      </c>
      <c r="I2777" s="10">
        <f t="shared" ca="1" si="406"/>
        <v>0.73259344415097738</v>
      </c>
      <c r="J2777" s="30">
        <f ca="1">_xlfn.BETA.INV(I2777,'Input Parameters'!$L$26,'Input Parameters'!$M$26,'Input Parameters'!$J$26,'Input Parameters'!$K$26)</f>
        <v>0.75538982597573945</v>
      </c>
      <c r="K2777" s="168">
        <f ca="1">('Input Parameters'!$E$27/'Input Parameters'!$E$38)^$J2777</f>
        <v>4.4341064198148697E-3</v>
      </c>
      <c r="L2777" s="69">
        <f ca="1">$H2777*$C2777*'Input Parameters'!$E$25*K2777</f>
        <v>1.0984198542968506</v>
      </c>
      <c r="M2777" s="24">
        <f t="shared" ca="1" si="407"/>
        <v>0.59277556676026344</v>
      </c>
      <c r="N2777" s="15">
        <f ca="1">_xlfn.NORM.INV(M2777,'Input Parameters'!$E$29,'Input Parameters'!$F$29)</f>
        <v>0.10002346906227115</v>
      </c>
      <c r="O2777" s="8">
        <f t="shared" ca="1" si="408"/>
        <v>0.76282193186690295</v>
      </c>
      <c r="P2777" s="30">
        <f ca="1">_xlfn.LOGNORM.INV(O2777,'Input Parameters'!$H$30,'Input Parameters'!$I$30)</f>
        <v>3.7621330693596278</v>
      </c>
      <c r="Q2777" s="10">
        <f t="shared" ca="1" si="409"/>
        <v>0.99889038374793626</v>
      </c>
      <c r="R2777" s="30">
        <f>IF('Input Parameters'!$E$32=0,0,_xlfn.BETA.INV(Q2777,'Input Parameters'!$L$32,'Input Parameters'!$M$32,'Input Parameters'!$J$32,'Input Parameters'!$K$32))</f>
        <v>0</v>
      </c>
      <c r="S2777" s="10">
        <f t="shared" ca="1" si="410"/>
        <v>0.46186290241123928</v>
      </c>
      <c r="T2777" s="26">
        <f ca="1">_xlfn.LOGNORM.INV(S2777,'Input Parameters'!$H$34,'Input Parameters'!$I$34)</f>
        <v>49.810356250928564</v>
      </c>
      <c r="U2777" s="10">
        <f t="shared" ca="1" si="411"/>
        <v>0.45203407551926855</v>
      </c>
      <c r="V2777" s="30">
        <f ca="1">_xlfn.BETA.INV(U2777,'Input Parameters'!$L$36,'Input Parameters'!$M$36,'Input Parameters'!$J$36,'Input Parameters'!$K$36)</f>
        <v>0.56774172845916415</v>
      </c>
      <c r="W2777" s="2">
        <f ca="1">N2777+(P2777-N2777)*(1-ERF((T2777-R2777)/(2*SQRT(L2777*'Input Parameters'!$E$38))))</f>
        <v>0.10287132474651099</v>
      </c>
      <c r="X2777">
        <f t="shared" ca="1" si="412"/>
        <v>1</v>
      </c>
      <c r="Y2777" s="7"/>
    </row>
    <row r="2778" spans="1:25" ht="15" customHeight="1" x14ac:dyDescent="0.25">
      <c r="A2778" s="139">
        <v>2771</v>
      </c>
      <c r="B2778" s="10">
        <f t="shared" ca="1" si="403"/>
        <v>0.45432349377200687</v>
      </c>
      <c r="C2778" s="60">
        <f ca="1">_xlfn.NORM.INV(B2778,'Input Parameters'!$E$15,'Input Parameters'!$F$15)</f>
        <v>264.74875615062126</v>
      </c>
      <c r="D2778" s="10">
        <f t="shared" ca="1" si="404"/>
        <v>0.60609888654176947</v>
      </c>
      <c r="E2778" s="62">
        <f ca="1">IF(_xlfn.NORM.INV(D2778,'Input Parameters'!$E$17,'Input Parameters'!$F$17)&lt;3500,3500,IF(_xlfn.NORM.INV(D2778,'Input Parameters'!$E$17,'Input Parameters'!$F$17)&gt;5500,5500,_xlfn.NORM.INV(D2778,'Input Parameters'!$E$17,'Input Parameters'!$F$17)))</f>
        <v>4988.4159418110912</v>
      </c>
      <c r="F2778" s="10">
        <f t="shared" ca="1" si="405"/>
        <v>0.30737079046432747</v>
      </c>
      <c r="G2778" s="64">
        <f ca="1">_xlfn.NORM.INV(F2778,'Input Parameters'!$E$20,'Input Parameters'!$F$20)</f>
        <v>279.27777767120318</v>
      </c>
      <c r="H2778" s="57">
        <f ca="1">EXP(E2778*(1/'Input Parameters'!$E$23-1/G2778))</f>
        <v>0.43503211639156458</v>
      </c>
      <c r="I2778" s="10">
        <f t="shared" ca="1" si="406"/>
        <v>0.82481277697040412</v>
      </c>
      <c r="J2778" s="30">
        <f ca="1">_xlfn.BETA.INV(I2778,'Input Parameters'!$L$26,'Input Parameters'!$M$26,'Input Parameters'!$J$26,'Input Parameters'!$K$26)</f>
        <v>0.79740747946606583</v>
      </c>
      <c r="K2778" s="168">
        <f ca="1">('Input Parameters'!$E$27/'Input Parameters'!$E$38)^$J2778</f>
        <v>3.2802921386252681E-3</v>
      </c>
      <c r="L2778" s="69">
        <f ca="1">$H2778*$C2778*'Input Parameters'!$E$25*K2778</f>
        <v>0.37780506121265639</v>
      </c>
      <c r="M2778" s="24">
        <f t="shared" ca="1" si="407"/>
        <v>0.47348458729409482</v>
      </c>
      <c r="N2778" s="15">
        <f ca="1">_xlfn.NORM.INV(M2778,'Input Parameters'!$E$29,'Input Parameters'!$F$29)</f>
        <v>9.9993348670665574E-2</v>
      </c>
      <c r="O2778" s="8">
        <f t="shared" ca="1" si="408"/>
        <v>0.30298095131686964</v>
      </c>
      <c r="P2778" s="30">
        <f ca="1">_xlfn.LOGNORM.INV(O2778,'Input Parameters'!$H$30,'Input Parameters'!$I$30)</f>
        <v>2.1029997076049929</v>
      </c>
      <c r="Q2778" s="10">
        <f t="shared" ca="1" si="409"/>
        <v>0.52432205923066189</v>
      </c>
      <c r="R2778" s="30">
        <f>IF('Input Parameters'!$E$32=0,0,_xlfn.BETA.INV(Q2778,'Input Parameters'!$L$32,'Input Parameters'!$M$32,'Input Parameters'!$J$32,'Input Parameters'!$K$32))</f>
        <v>0</v>
      </c>
      <c r="S2778" s="10">
        <f t="shared" ca="1" si="410"/>
        <v>0.55044583659538193</v>
      </c>
      <c r="T2778" s="26">
        <f ca="1">_xlfn.LOGNORM.INV(S2778,'Input Parameters'!$H$34,'Input Parameters'!$I$34)</f>
        <v>51.209822056511449</v>
      </c>
      <c r="U2778" s="10">
        <f t="shared" ca="1" si="411"/>
        <v>0.27425580544205441</v>
      </c>
      <c r="V2778" s="30">
        <f ca="1">_xlfn.BETA.INV(U2778,'Input Parameters'!$L$36,'Input Parameters'!$M$36,'Input Parameters'!$J$36,'Input Parameters'!$K$36)</f>
        <v>0.50001156803665425</v>
      </c>
      <c r="W2778" s="2">
        <f ca="1">N2778+(P2778-N2778)*(1-ERF((T2778-R2778)/(2*SQRT(L2778*'Input Parameters'!$E$38))))</f>
        <v>9.999335634982727E-2</v>
      </c>
      <c r="X2778">
        <f t="shared" ca="1" si="412"/>
        <v>1</v>
      </c>
      <c r="Y2778" s="7"/>
    </row>
    <row r="2779" spans="1:25" ht="15" customHeight="1" x14ac:dyDescent="0.25">
      <c r="A2779" s="139">
        <v>2772</v>
      </c>
      <c r="B2779" s="10">
        <f t="shared" ca="1" si="403"/>
        <v>0.96413097142451554</v>
      </c>
      <c r="C2779" s="60">
        <f ca="1">_xlfn.NORM.INV(B2779,'Input Parameters'!$E$15,'Input Parameters'!$F$15)</f>
        <v>368.55749284381585</v>
      </c>
      <c r="D2779" s="10">
        <f t="shared" ca="1" si="404"/>
        <v>7.286592387627977E-2</v>
      </c>
      <c r="E2779" s="62">
        <f ca="1">IF(_xlfn.NORM.INV(D2779,'Input Parameters'!$E$17,'Input Parameters'!$F$17)&lt;3500,3500,IF(_xlfn.NORM.INV(D2779,'Input Parameters'!$E$17,'Input Parameters'!$F$17)&gt;5500,5500,_xlfn.NORM.INV(D2779,'Input Parameters'!$E$17,'Input Parameters'!$F$17)))</f>
        <v>3781.6582237460243</v>
      </c>
      <c r="F2779" s="10">
        <f t="shared" ca="1" si="405"/>
        <v>0.62665469484904601</v>
      </c>
      <c r="G2779" s="64">
        <f ca="1">_xlfn.NORM.INV(F2779,'Input Parameters'!$E$20,'Input Parameters'!$F$20)</f>
        <v>284.81414097662292</v>
      </c>
      <c r="H2779" s="57">
        <f ca="1">EXP(E2779*(1/'Input Parameters'!$E$23-1/G2779))</f>
        <v>0.69227671870905827</v>
      </c>
      <c r="I2779" s="10">
        <f t="shared" ca="1" si="406"/>
        <v>0.49126950494059285</v>
      </c>
      <c r="J2779" s="30">
        <f ca="1">_xlfn.BETA.INV(I2779,'Input Parameters'!$L$26,'Input Parameters'!$M$26,'Input Parameters'!$J$26,'Input Parameters'!$K$26)</f>
        <v>0.65787188924134776</v>
      </c>
      <c r="K2779" s="168">
        <f ca="1">('Input Parameters'!$E$27/'Input Parameters'!$E$38)^$J2779</f>
        <v>8.924716733838968E-3</v>
      </c>
      <c r="L2779" s="69">
        <f ca="1">$H2779*$C2779*'Input Parameters'!$E$25*K2779</f>
        <v>2.2770858897321204</v>
      </c>
      <c r="M2779" s="24">
        <f t="shared" ca="1" si="407"/>
        <v>0.84053090692741483</v>
      </c>
      <c r="N2779" s="15">
        <f ca="1">_xlfn.NORM.INV(M2779,'Input Parameters'!$E$29,'Input Parameters'!$F$29)</f>
        <v>0.10009966422586672</v>
      </c>
      <c r="O2779" s="8">
        <f t="shared" ca="1" si="408"/>
        <v>0.59427200267649227</v>
      </c>
      <c r="P2779" s="30">
        <f ca="1">_xlfn.LOGNORM.INV(O2779,'Input Parameters'!$H$30,'Input Parameters'!$I$30)</f>
        <v>3.0033431435607945</v>
      </c>
      <c r="Q2779" s="10">
        <f t="shared" ca="1" si="409"/>
        <v>0.42221120565757597</v>
      </c>
      <c r="R2779" s="30">
        <f>IF('Input Parameters'!$E$32=0,0,_xlfn.BETA.INV(Q2779,'Input Parameters'!$L$32,'Input Parameters'!$M$32,'Input Parameters'!$J$32,'Input Parameters'!$K$32))</f>
        <v>0</v>
      </c>
      <c r="S2779" s="10">
        <f t="shared" ca="1" si="410"/>
        <v>0.2145498557443144</v>
      </c>
      <c r="T2779" s="26">
        <f ca="1">_xlfn.LOGNORM.INV(S2779,'Input Parameters'!$H$34,'Input Parameters'!$I$34)</f>
        <v>45.68113814210907</v>
      </c>
      <c r="U2779" s="10">
        <f t="shared" ca="1" si="411"/>
        <v>9.9169452195941088E-2</v>
      </c>
      <c r="V2779" s="30">
        <f ca="1">_xlfn.BETA.INV(U2779,'Input Parameters'!$L$36,'Input Parameters'!$M$36,'Input Parameters'!$J$36,'Input Parameters'!$K$36)</f>
        <v>0.4163251323814039</v>
      </c>
      <c r="W2779" s="2">
        <f ca="1">N2779+(P2779-N2779)*(1-ERF((T2779-R2779)/(2*SQRT(L2779*'Input Parameters'!$E$38))))</f>
        <v>0.19389656666380256</v>
      </c>
      <c r="X2779">
        <f t="shared" ca="1" si="412"/>
        <v>1</v>
      </c>
      <c r="Y2779" s="7"/>
    </row>
    <row r="2780" spans="1:25" ht="15" customHeight="1" x14ac:dyDescent="0.25">
      <c r="A2780" s="139">
        <v>2773</v>
      </c>
      <c r="B2780" s="10">
        <f t="shared" ca="1" si="403"/>
        <v>0.27283130181174675</v>
      </c>
      <c r="C2780" s="60">
        <f ca="1">_xlfn.NORM.INV(B2780,'Input Parameters'!$E$15,'Input Parameters'!$F$15)</f>
        <v>238.21960407961981</v>
      </c>
      <c r="D2780" s="10">
        <f t="shared" ca="1" si="404"/>
        <v>0.52067891155514068</v>
      </c>
      <c r="E2780" s="62">
        <f ca="1">IF(_xlfn.NORM.INV(D2780,'Input Parameters'!$E$17,'Input Parameters'!$F$17)&lt;3500,3500,IF(_xlfn.NORM.INV(D2780,'Input Parameters'!$E$17,'Input Parameters'!$F$17)&gt;5500,5500,_xlfn.NORM.INV(D2780,'Input Parameters'!$E$17,'Input Parameters'!$F$17)))</f>
        <v>4836.3003043610424</v>
      </c>
      <c r="F2780" s="10">
        <f t="shared" ca="1" si="405"/>
        <v>0.65439010931456754</v>
      </c>
      <c r="G2780" s="64">
        <f ca="1">_xlfn.NORM.INV(F2780,'Input Parameters'!$E$20,'Input Parameters'!$F$20)</f>
        <v>285.31124182477106</v>
      </c>
      <c r="H2780" s="57">
        <f ca="1">EXP(E2780*(1/'Input Parameters'!$E$23-1/G2780))</f>
        <v>0.64355423155208324</v>
      </c>
      <c r="I2780" s="10">
        <f t="shared" ca="1" si="406"/>
        <v>4.7498244175698368E-2</v>
      </c>
      <c r="J2780" s="30">
        <f ca="1">_xlfn.BETA.INV(I2780,'Input Parameters'!$L$26,'Input Parameters'!$M$26,'Input Parameters'!$J$26,'Input Parameters'!$K$26)</f>
        <v>0.38020320537849239</v>
      </c>
      <c r="K2780" s="168">
        <f ca="1">('Input Parameters'!$E$27/'Input Parameters'!$E$38)^$J2780</f>
        <v>6.5401726321492784E-2</v>
      </c>
      <c r="L2780" s="69">
        <f ca="1">$H2780*$C2780*'Input Parameters'!$E$25*K2780</f>
        <v>10.026557777137695</v>
      </c>
      <c r="M2780" s="24">
        <f t="shared" ca="1" si="407"/>
        <v>0.20960623909613108</v>
      </c>
      <c r="N2780" s="15">
        <f ca="1">_xlfn.NORM.INV(M2780,'Input Parameters'!$E$29,'Input Parameters'!$F$29)</f>
        <v>9.9919221172885153E-2</v>
      </c>
      <c r="O2780" s="8">
        <f t="shared" ca="1" si="408"/>
        <v>0.31276621732016563</v>
      </c>
      <c r="P2780" s="30">
        <f ca="1">_xlfn.LOGNORM.INV(O2780,'Input Parameters'!$H$30,'Input Parameters'!$I$30)</f>
        <v>2.1308204847978458</v>
      </c>
      <c r="Q2780" s="10">
        <f t="shared" ca="1" si="409"/>
        <v>0.70995763935094058</v>
      </c>
      <c r="R2780" s="30">
        <f>IF('Input Parameters'!$E$32=0,0,_xlfn.BETA.INV(Q2780,'Input Parameters'!$L$32,'Input Parameters'!$M$32,'Input Parameters'!$J$32,'Input Parameters'!$K$32))</f>
        <v>0</v>
      </c>
      <c r="S2780" s="10">
        <f t="shared" ca="1" si="410"/>
        <v>0.87303205623955127</v>
      </c>
      <c r="T2780" s="26">
        <f ca="1">_xlfn.LOGNORM.INV(S2780,'Input Parameters'!$H$34,'Input Parameters'!$I$34)</f>
        <v>58.101824309623147</v>
      </c>
      <c r="U2780" s="10">
        <f t="shared" ca="1" si="411"/>
        <v>0.2240695633964479</v>
      </c>
      <c r="V2780" s="30">
        <f ca="1">_xlfn.BETA.INV(U2780,'Input Parameters'!$L$36,'Input Parameters'!$M$36,'Input Parameters'!$J$36,'Input Parameters'!$K$36)</f>
        <v>0.4792593963267997</v>
      </c>
      <c r="W2780" s="2">
        <f ca="1">N2780+(P2780-N2780)*(1-ERF((T2780-R2780)/(2*SQRT(L2780*'Input Parameters'!$E$38))))</f>
        <v>0.49486445458949624</v>
      </c>
      <c r="X2780">
        <f t="shared" ca="1" si="412"/>
        <v>0</v>
      </c>
      <c r="Y2780" s="7"/>
    </row>
    <row r="2781" spans="1:25" ht="15" customHeight="1" x14ac:dyDescent="0.25">
      <c r="A2781" s="139">
        <v>2774</v>
      </c>
      <c r="B2781" s="10">
        <f t="shared" ca="1" si="403"/>
        <v>0.4632575518255595</v>
      </c>
      <c r="C2781" s="60">
        <f ca="1">_xlfn.NORM.INV(B2781,'Input Parameters'!$E$15,'Input Parameters'!$F$15)</f>
        <v>265.96892542647828</v>
      </c>
      <c r="D2781" s="10">
        <f t="shared" ca="1" si="404"/>
        <v>0.70186246806653352</v>
      </c>
      <c r="E2781" s="62">
        <f ca="1">IF(_xlfn.NORM.INV(D2781,'Input Parameters'!$E$17,'Input Parameters'!$F$17)&lt;3500,3500,IF(_xlfn.NORM.INV(D2781,'Input Parameters'!$E$17,'Input Parameters'!$F$17)&gt;5500,5500,_xlfn.NORM.INV(D2781,'Input Parameters'!$E$17,'Input Parameters'!$F$17)))</f>
        <v>5170.8353091035469</v>
      </c>
      <c r="F2781" s="10">
        <f t="shared" ca="1" si="405"/>
        <v>0.38263838331791189</v>
      </c>
      <c r="G2781" s="64">
        <f ca="1">_xlfn.NORM.INV(F2781,'Input Parameters'!$E$20,'Input Parameters'!$F$20)</f>
        <v>280.64965657971544</v>
      </c>
      <c r="H2781" s="57">
        <f ca="1">EXP(E2781*(1/'Input Parameters'!$E$23-1/G2781))</f>
        <v>0.4619645470752784</v>
      </c>
      <c r="I2781" s="10">
        <f t="shared" ca="1" si="406"/>
        <v>0.70788664520449884</v>
      </c>
      <c r="J2781" s="30">
        <f ca="1">_xlfn.BETA.INV(I2781,'Input Parameters'!$L$26,'Input Parameters'!$M$26,'Input Parameters'!$J$26,'Input Parameters'!$K$26)</f>
        <v>0.74496052677457603</v>
      </c>
      <c r="K2781" s="168">
        <f ca="1">('Input Parameters'!$E$27/'Input Parameters'!$E$38)^$J2781</f>
        <v>4.7785431642754367E-3</v>
      </c>
      <c r="L2781" s="69">
        <f ca="1">$H2781*$C2781*'Input Parameters'!$E$25*K2781</f>
        <v>0.58713106493232736</v>
      </c>
      <c r="M2781" s="24">
        <f t="shared" ca="1" si="407"/>
        <v>0.81340305745680452</v>
      </c>
      <c r="N2781" s="15">
        <f ca="1">_xlfn.NORM.INV(M2781,'Input Parameters'!$E$29,'Input Parameters'!$F$29)</f>
        <v>0.10008905066764107</v>
      </c>
      <c r="O2781" s="8">
        <f t="shared" ca="1" si="408"/>
        <v>0.59467205657289635</v>
      </c>
      <c r="P2781" s="30">
        <f ca="1">_xlfn.LOGNORM.INV(O2781,'Input Parameters'!$H$30,'Input Parameters'!$I$30)</f>
        <v>3.0048074155243176</v>
      </c>
      <c r="Q2781" s="10">
        <f t="shared" ca="1" si="409"/>
        <v>0.65615638670414911</v>
      </c>
      <c r="R2781" s="30">
        <f>IF('Input Parameters'!$E$32=0,0,_xlfn.BETA.INV(Q2781,'Input Parameters'!$L$32,'Input Parameters'!$M$32,'Input Parameters'!$J$32,'Input Parameters'!$K$32))</f>
        <v>0</v>
      </c>
      <c r="S2781" s="10">
        <f t="shared" ca="1" si="410"/>
        <v>0.97986438628800387</v>
      </c>
      <c r="T2781" s="26">
        <f ca="1">_xlfn.LOGNORM.INV(S2781,'Input Parameters'!$H$34,'Input Parameters'!$I$34)</f>
        <v>65.073715456313025</v>
      </c>
      <c r="U2781" s="10">
        <f t="shared" ca="1" si="411"/>
        <v>0.54557516113151294</v>
      </c>
      <c r="V2781" s="30">
        <f ca="1">_xlfn.BETA.INV(U2781,'Input Parameters'!$L$36,'Input Parameters'!$M$36,'Input Parameters'!$J$36,'Input Parameters'!$K$36)</f>
        <v>0.60352357223192987</v>
      </c>
      <c r="W2781" s="2">
        <f ca="1">N2781+(P2781-N2781)*(1-ERF((T2781-R2781)/(2*SQRT(L2781*'Input Parameters'!$E$38))))</f>
        <v>0.10008905622052898</v>
      </c>
      <c r="X2781">
        <f t="shared" ca="1" si="412"/>
        <v>1</v>
      </c>
      <c r="Y2781" s="7"/>
    </row>
    <row r="2782" spans="1:25" ht="15" customHeight="1" x14ac:dyDescent="0.25">
      <c r="A2782" s="139">
        <v>2775</v>
      </c>
      <c r="B2782" s="10">
        <f t="shared" ca="1" si="403"/>
        <v>0.93503885307319834</v>
      </c>
      <c r="C2782" s="60">
        <f ca="1">_xlfn.NORM.INV(B2782,'Input Parameters'!$E$15,'Input Parameters'!$F$15)</f>
        <v>353.03819996137531</v>
      </c>
      <c r="D2782" s="10">
        <f t="shared" ca="1" si="404"/>
        <v>0.76344523405188625</v>
      </c>
      <c r="E2782" s="62">
        <f ca="1">IF(_xlfn.NORM.INV(D2782,'Input Parameters'!$E$17,'Input Parameters'!$F$17)&lt;3500,3500,IF(_xlfn.NORM.INV(D2782,'Input Parameters'!$E$17,'Input Parameters'!$F$17)&gt;5500,5500,_xlfn.NORM.INV(D2782,'Input Parameters'!$E$17,'Input Parameters'!$F$17)))</f>
        <v>5302.2001855387634</v>
      </c>
      <c r="F2782" s="10">
        <f t="shared" ca="1" si="405"/>
        <v>0.33189224314248622</v>
      </c>
      <c r="G2782" s="64">
        <f ca="1">_xlfn.NORM.INV(F2782,'Input Parameters'!$E$20,'Input Parameters'!$F$20)</f>
        <v>279.73754957407499</v>
      </c>
      <c r="H2782" s="57">
        <f ca="1">EXP(E2782*(1/'Input Parameters'!$E$23-1/G2782))</f>
        <v>0.42592696733236385</v>
      </c>
      <c r="I2782" s="10">
        <f t="shared" ca="1" si="406"/>
        <v>0.80190967949394298</v>
      </c>
      <c r="J2782" s="30">
        <f ca="1">_xlfn.BETA.INV(I2782,'Input Parameters'!$L$26,'Input Parameters'!$M$26,'Input Parameters'!$J$26,'Input Parameters'!$K$26)</f>
        <v>0.78635854213349377</v>
      </c>
      <c r="K2782" s="168">
        <f ca="1">('Input Parameters'!$E$27/'Input Parameters'!$E$38)^$J2782</f>
        <v>3.5508491606108302E-3</v>
      </c>
      <c r="L2782" s="69">
        <f ca="1">$H2782*$C2782*'Input Parameters'!$E$25*K2782</f>
        <v>0.53393582600889045</v>
      </c>
      <c r="M2782" s="24">
        <f t="shared" ca="1" si="407"/>
        <v>0.3928161581542664</v>
      </c>
      <c r="N2782" s="15">
        <f ca="1">_xlfn.NORM.INV(M2782,'Input Parameters'!$E$29,'Input Parameters'!$F$29)</f>
        <v>9.9972801339163933E-2</v>
      </c>
      <c r="O2782" s="8">
        <f t="shared" ca="1" si="408"/>
        <v>0.71859566628868876</v>
      </c>
      <c r="P2782" s="30">
        <f ca="1">_xlfn.LOGNORM.INV(O2782,'Input Parameters'!$H$30,'Input Parameters'!$I$30)</f>
        <v>3.526815377952158</v>
      </c>
      <c r="Q2782" s="10">
        <f t="shared" ca="1" si="409"/>
        <v>0.58686268898391092</v>
      </c>
      <c r="R2782" s="30">
        <f>IF('Input Parameters'!$E$32=0,0,_xlfn.BETA.INV(Q2782,'Input Parameters'!$L$32,'Input Parameters'!$M$32,'Input Parameters'!$J$32,'Input Parameters'!$K$32))</f>
        <v>0</v>
      </c>
      <c r="S2782" s="10">
        <f t="shared" ca="1" si="410"/>
        <v>0.46066606102492313</v>
      </c>
      <c r="T2782" s="26">
        <f ca="1">_xlfn.LOGNORM.INV(S2782,'Input Parameters'!$H$34,'Input Parameters'!$I$34)</f>
        <v>49.791664802026496</v>
      </c>
      <c r="U2782" s="10">
        <f t="shared" ca="1" si="411"/>
        <v>0.93867105227705827</v>
      </c>
      <c r="V2782" s="30">
        <f ca="1">_xlfn.BETA.INV(U2782,'Input Parameters'!$L$36,'Input Parameters'!$M$36,'Input Parameters'!$J$36,'Input Parameters'!$K$36)</f>
        <v>0.85043850079798555</v>
      </c>
      <c r="W2782" s="2">
        <f ca="1">N2782+(P2782-N2782)*(1-ERF((T2782-R2782)/(2*SQRT(L2782*'Input Parameters'!$E$38))))</f>
        <v>9.9977762041504742E-2</v>
      </c>
      <c r="X2782">
        <f t="shared" ca="1" si="412"/>
        <v>1</v>
      </c>
      <c r="Y2782" s="7"/>
    </row>
    <row r="2783" spans="1:25" ht="15" customHeight="1" x14ac:dyDescent="0.25">
      <c r="A2783" s="139">
        <v>2776</v>
      </c>
      <c r="B2783" s="10">
        <f t="shared" ca="1" si="403"/>
        <v>0.43655216060230373</v>
      </c>
      <c r="C2783" s="60">
        <f ca="1">_xlfn.NORM.INV(B2783,'Input Parameters'!$E$15,'Input Parameters'!$F$15)</f>
        <v>262.3116078380192</v>
      </c>
      <c r="D2783" s="10">
        <f t="shared" ca="1" si="404"/>
        <v>0.13135552788353366</v>
      </c>
      <c r="E2783" s="62">
        <f ca="1">IF(_xlfn.NORM.INV(D2783,'Input Parameters'!$E$17,'Input Parameters'!$F$17)&lt;3500,3500,IF(_xlfn.NORM.INV(D2783,'Input Parameters'!$E$17,'Input Parameters'!$F$17)&gt;5500,5500,_xlfn.NORM.INV(D2783,'Input Parameters'!$E$17,'Input Parameters'!$F$17)))</f>
        <v>4015.9955544253071</v>
      </c>
      <c r="F2783" s="10">
        <f t="shared" ca="1" si="405"/>
        <v>8.0988760870831511E-2</v>
      </c>
      <c r="G2783" s="64">
        <f ca="1">_xlfn.NORM.INV(F2783,'Input Parameters'!$E$20,'Input Parameters'!$F$20)</f>
        <v>273.28037482723556</v>
      </c>
      <c r="H2783" s="57">
        <f ca="1">EXP(E2783*(1/'Input Parameters'!$E$23-1/G2783))</f>
        <v>0.37319093976662088</v>
      </c>
      <c r="I2783" s="10">
        <f t="shared" ca="1" si="406"/>
        <v>0.43475223242464445</v>
      </c>
      <c r="J2783" s="30">
        <f ca="1">_xlfn.BETA.INV(I2783,'Input Parameters'!$L$26,'Input Parameters'!$M$26,'Input Parameters'!$J$26,'Input Parameters'!$K$26)</f>
        <v>0.63464876036721041</v>
      </c>
      <c r="K2783" s="168">
        <f ca="1">('Input Parameters'!$E$27/'Input Parameters'!$E$38)^$J2783</f>
        <v>1.0542393912776466E-2</v>
      </c>
      <c r="L2783" s="69">
        <f ca="1">$H2783*$C2783*'Input Parameters'!$E$25*K2783</f>
        <v>1.0320193504103008</v>
      </c>
      <c r="M2783" s="24">
        <f t="shared" ca="1" si="407"/>
        <v>0.25936832554214828</v>
      </c>
      <c r="N2783" s="15">
        <f ca="1">_xlfn.NORM.INV(M2783,'Input Parameters'!$E$29,'Input Parameters'!$F$29)</f>
        <v>9.9935470595505407E-2</v>
      </c>
      <c r="O2783" s="8">
        <f t="shared" ca="1" si="408"/>
        <v>0.43684552230480911</v>
      </c>
      <c r="P2783" s="30">
        <f ca="1">_xlfn.LOGNORM.INV(O2783,'Input Parameters'!$H$30,'Input Parameters'!$I$30)</f>
        <v>2.4891599158768289</v>
      </c>
      <c r="Q2783" s="10">
        <f t="shared" ca="1" si="409"/>
        <v>0.31694413120514131</v>
      </c>
      <c r="R2783" s="30">
        <f>IF('Input Parameters'!$E$32=0,0,_xlfn.BETA.INV(Q2783,'Input Parameters'!$L$32,'Input Parameters'!$M$32,'Input Parameters'!$J$32,'Input Parameters'!$K$32))</f>
        <v>0</v>
      </c>
      <c r="S2783" s="10">
        <f t="shared" ca="1" si="410"/>
        <v>0.7570477762475466</v>
      </c>
      <c r="T2783" s="26">
        <f ca="1">_xlfn.LOGNORM.INV(S2783,'Input Parameters'!$H$34,'Input Parameters'!$I$34)</f>
        <v>54.976815246199514</v>
      </c>
      <c r="U2783" s="10">
        <f t="shared" ca="1" si="411"/>
        <v>0.81857374026185625</v>
      </c>
      <c r="V2783" s="30">
        <f ca="1">_xlfn.BETA.INV(U2783,'Input Parameters'!$L$36,'Input Parameters'!$M$36,'Input Parameters'!$J$36,'Input Parameters'!$K$36)</f>
        <v>0.73561651073948542</v>
      </c>
      <c r="W2783" s="2">
        <f ca="1">N2783+(P2783-N2783)*(1-ERF((T2783-R2783)/(2*SQRT(L2783*'Input Parameters'!$E$38))))</f>
        <v>0.1002458071776417</v>
      </c>
      <c r="X2783">
        <f t="shared" ca="1" si="412"/>
        <v>1</v>
      </c>
      <c r="Y2783" s="7"/>
    </row>
    <row r="2784" spans="1:25" ht="15" customHeight="1" x14ac:dyDescent="0.25">
      <c r="A2784" s="139">
        <v>2777</v>
      </c>
      <c r="B2784" s="10">
        <f t="shared" ca="1" si="403"/>
        <v>0.65806142142686719</v>
      </c>
      <c r="C2784" s="60">
        <f ca="1">_xlfn.NORM.INV(B2784,'Input Parameters'!$E$15,'Input Parameters'!$F$15)</f>
        <v>293.03358399450406</v>
      </c>
      <c r="D2784" s="10">
        <f t="shared" ca="1" si="404"/>
        <v>0.96135199163621377</v>
      </c>
      <c r="E2784" s="62">
        <f ca="1">IF(_xlfn.NORM.INV(D2784,'Input Parameters'!$E$17,'Input Parameters'!$F$17)&lt;3500,3500,IF(_xlfn.NORM.INV(D2784,'Input Parameters'!$E$17,'Input Parameters'!$F$17)&gt;5500,5500,_xlfn.NORM.INV(D2784,'Input Parameters'!$E$17,'Input Parameters'!$F$17)))</f>
        <v>5500</v>
      </c>
      <c r="F2784" s="10">
        <f t="shared" ca="1" si="405"/>
        <v>0.6644242470279631</v>
      </c>
      <c r="G2784" s="64">
        <f ca="1">_xlfn.NORM.INV(F2784,'Input Parameters'!$E$20,'Input Parameters'!$F$20)</f>
        <v>285.49460669051234</v>
      </c>
      <c r="H2784" s="57">
        <f ca="1">EXP(E2784*(1/'Input Parameters'!$E$23-1/G2784))</f>
        <v>0.61332943255437866</v>
      </c>
      <c r="I2784" s="10">
        <f t="shared" ca="1" si="406"/>
        <v>0.71497838843212069</v>
      </c>
      <c r="J2784" s="30">
        <f ca="1">_xlfn.BETA.INV(I2784,'Input Parameters'!$L$26,'Input Parameters'!$M$26,'Input Parameters'!$J$26,'Input Parameters'!$K$26)</f>
        <v>0.74793006140166007</v>
      </c>
      <c r="K2784" s="168">
        <f ca="1">('Input Parameters'!$E$27/'Input Parameters'!$E$38)^$J2784</f>
        <v>4.6778339906101809E-3</v>
      </c>
      <c r="L2784" s="69">
        <f ca="1">$H2784*$C2784*'Input Parameters'!$E$25*K2784</f>
        <v>0.84072896151319854</v>
      </c>
      <c r="M2784" s="24">
        <f t="shared" ca="1" si="407"/>
        <v>0.10497462514513334</v>
      </c>
      <c r="N2784" s="15">
        <f ca="1">_xlfn.NORM.INV(M2784,'Input Parameters'!$E$29,'Input Parameters'!$F$29)</f>
        <v>9.9874629500107392E-2</v>
      </c>
      <c r="O2784" s="8">
        <f t="shared" ca="1" si="408"/>
        <v>0.67039278929687018</v>
      </c>
      <c r="P2784" s="30">
        <f ca="1">_xlfn.LOGNORM.INV(O2784,'Input Parameters'!$H$30,'Input Parameters'!$I$30)</f>
        <v>3.3047455608643919</v>
      </c>
      <c r="Q2784" s="10">
        <f t="shared" ca="1" si="409"/>
        <v>0.21094821318230206</v>
      </c>
      <c r="R2784" s="30">
        <f>IF('Input Parameters'!$E$32=0,0,_xlfn.BETA.INV(Q2784,'Input Parameters'!$L$32,'Input Parameters'!$M$32,'Input Parameters'!$J$32,'Input Parameters'!$K$32))</f>
        <v>0</v>
      </c>
      <c r="S2784" s="10">
        <f t="shared" ca="1" si="410"/>
        <v>0.87224852796459951</v>
      </c>
      <c r="T2784" s="26">
        <f ca="1">_xlfn.LOGNORM.INV(S2784,'Input Parameters'!$H$34,'Input Parameters'!$I$34)</f>
        <v>58.074650620671761</v>
      </c>
      <c r="U2784" s="10">
        <f t="shared" ca="1" si="411"/>
        <v>0.24388831464991112</v>
      </c>
      <c r="V2784" s="30">
        <f ca="1">_xlfn.BETA.INV(U2784,'Input Parameters'!$L$36,'Input Parameters'!$M$36,'Input Parameters'!$J$36,'Input Parameters'!$K$36)</f>
        <v>0.48762392338266103</v>
      </c>
      <c r="W2784" s="2">
        <f ca="1">N2784+(P2784-N2784)*(1-ERF((T2784-R2784)/(2*SQRT(L2784*'Input Parameters'!$E$38))))</f>
        <v>9.9898707487878796E-2</v>
      </c>
      <c r="X2784">
        <f t="shared" ca="1" si="412"/>
        <v>1</v>
      </c>
      <c r="Y2784" s="7"/>
    </row>
    <row r="2785" spans="1:25" ht="15" customHeight="1" x14ac:dyDescent="0.25">
      <c r="A2785" s="139">
        <v>2778</v>
      </c>
      <c r="B2785" s="10">
        <f t="shared" ca="1" si="403"/>
        <v>0.3661698174629241</v>
      </c>
      <c r="C2785" s="60">
        <f ca="1">_xlfn.NORM.INV(B2785,'Input Parameters'!$E$15,'Input Parameters'!$F$15)</f>
        <v>252.4322328545104</v>
      </c>
      <c r="D2785" s="10">
        <f t="shared" ca="1" si="404"/>
        <v>0.37537848044358402</v>
      </c>
      <c r="E2785" s="62">
        <f ca="1">IF(_xlfn.NORM.INV(D2785,'Input Parameters'!$E$17,'Input Parameters'!$F$17)&lt;3500,3500,IF(_xlfn.NORM.INV(D2785,'Input Parameters'!$E$17,'Input Parameters'!$F$17)&gt;5500,5500,_xlfn.NORM.INV(D2785,'Input Parameters'!$E$17,'Input Parameters'!$F$17)))</f>
        <v>4577.6510147317458</v>
      </c>
      <c r="F2785" s="10">
        <f t="shared" ca="1" si="405"/>
        <v>0.72404063900987647</v>
      </c>
      <c r="G2785" s="64">
        <f ca="1">_xlfn.NORM.INV(F2785,'Input Parameters'!$E$20,'Input Parameters'!$F$20)</f>
        <v>286.63574576271151</v>
      </c>
      <c r="H2785" s="57">
        <f ca="1">EXP(E2785*(1/'Input Parameters'!$E$23-1/G2785))</f>
        <v>0.70961098455563665</v>
      </c>
      <c r="I2785" s="10">
        <f t="shared" ca="1" si="406"/>
        <v>0.8945330395751655</v>
      </c>
      <c r="J2785" s="30">
        <f ca="1">_xlfn.BETA.INV(I2785,'Input Parameters'!$L$26,'Input Parameters'!$M$26,'Input Parameters'!$J$26,'Input Parameters'!$K$26)</f>
        <v>0.83559465930263443</v>
      </c>
      <c r="K2785" s="168">
        <f ca="1">('Input Parameters'!$E$27/'Input Parameters'!$E$38)^$J2785</f>
        <v>2.4943169817564204E-3</v>
      </c>
      <c r="L2785" s="69">
        <f ca="1">$H2785*$C2785*'Input Parameters'!$E$25*K2785</f>
        <v>0.44680372163721865</v>
      </c>
      <c r="M2785" s="24">
        <f t="shared" ca="1" si="407"/>
        <v>0.82366327298812703</v>
      </c>
      <c r="N2785" s="15">
        <f ca="1">_xlfn.NORM.INV(M2785,'Input Parameters'!$E$29,'Input Parameters'!$F$29)</f>
        <v>0.1000929416164186</v>
      </c>
      <c r="O2785" s="8">
        <f t="shared" ca="1" si="408"/>
        <v>0.59961172143362251</v>
      </c>
      <c r="P2785" s="30">
        <f ca="1">_xlfn.LOGNORM.INV(O2785,'Input Parameters'!$H$30,'Input Parameters'!$I$30)</f>
        <v>3.02297702054766</v>
      </c>
      <c r="Q2785" s="10">
        <f t="shared" ca="1" si="409"/>
        <v>0.91907232285215446</v>
      </c>
      <c r="R2785" s="30">
        <f>IF('Input Parameters'!$E$32=0,0,_xlfn.BETA.INV(Q2785,'Input Parameters'!$L$32,'Input Parameters'!$M$32,'Input Parameters'!$J$32,'Input Parameters'!$K$32))</f>
        <v>0</v>
      </c>
      <c r="S2785" s="10">
        <f t="shared" ca="1" si="410"/>
        <v>0.15621822803557184</v>
      </c>
      <c r="T2785" s="26">
        <f ca="1">_xlfn.LOGNORM.INV(S2785,'Input Parameters'!$H$34,'Input Parameters'!$I$34)</f>
        <v>44.450135188113236</v>
      </c>
      <c r="U2785" s="10">
        <f t="shared" ca="1" si="411"/>
        <v>7.4261719100473855E-2</v>
      </c>
      <c r="V2785" s="30">
        <f ca="1">_xlfn.BETA.INV(U2785,'Input Parameters'!$L$36,'Input Parameters'!$M$36,'Input Parameters'!$J$36,'Input Parameters'!$K$36)</f>
        <v>0.39930748507066993</v>
      </c>
      <c r="W2785" s="2">
        <f ca="1">N2785+(P2785-N2785)*(1-ERF((T2785-R2785)/(2*SQRT(L2785*'Input Parameters'!$E$38))))</f>
        <v>0.10010046489556489</v>
      </c>
      <c r="X2785">
        <f t="shared" ca="1" si="412"/>
        <v>1</v>
      </c>
      <c r="Y2785" s="7"/>
    </row>
    <row r="2786" spans="1:25" ht="15" customHeight="1" x14ac:dyDescent="0.25">
      <c r="A2786" s="139">
        <v>2779</v>
      </c>
      <c r="B2786" s="10">
        <f t="shared" ca="1" si="403"/>
        <v>0.66712167040182391</v>
      </c>
      <c r="C2786" s="60">
        <f ca="1">_xlfn.NORM.INV(B2786,'Input Parameters'!$E$15,'Input Parameters'!$F$15)</f>
        <v>294.37762927405998</v>
      </c>
      <c r="D2786" s="10">
        <f t="shared" ca="1" si="404"/>
        <v>8.5957567612974795E-2</v>
      </c>
      <c r="E2786" s="62">
        <f ca="1">IF(_xlfn.NORM.INV(D2786,'Input Parameters'!$E$17,'Input Parameters'!$F$17)&lt;3500,3500,IF(_xlfn.NORM.INV(D2786,'Input Parameters'!$E$17,'Input Parameters'!$F$17)&gt;5500,5500,_xlfn.NORM.INV(D2786,'Input Parameters'!$E$17,'Input Parameters'!$F$17)))</f>
        <v>3843.7468555058572</v>
      </c>
      <c r="F2786" s="10">
        <f t="shared" ca="1" si="405"/>
        <v>0.14273863166184986</v>
      </c>
      <c r="G2786" s="64">
        <f ca="1">_xlfn.NORM.INV(F2786,'Input Parameters'!$E$20,'Input Parameters'!$F$20)</f>
        <v>275.49375759176013</v>
      </c>
      <c r="H2786" s="57">
        <f ca="1">EXP(E2786*(1/'Input Parameters'!$E$23-1/G2786))</f>
        <v>0.43588101691624376</v>
      </c>
      <c r="I2786" s="10">
        <f t="shared" ca="1" si="406"/>
        <v>0.83484769462329556</v>
      </c>
      <c r="J2786" s="30">
        <f ca="1">_xlfn.BETA.INV(I2786,'Input Parameters'!$L$26,'Input Parameters'!$M$26,'Input Parameters'!$J$26,'Input Parameters'!$K$26)</f>
        <v>0.80242763078668078</v>
      </c>
      <c r="K2786" s="168">
        <f ca="1">('Input Parameters'!$E$27/'Input Parameters'!$E$38)^$J2786</f>
        <v>3.1642713894814789E-3</v>
      </c>
      <c r="L2786" s="69">
        <f ca="1">$H2786*$C2786*'Input Parameters'!$E$25*K2786</f>
        <v>0.40601911792950002</v>
      </c>
      <c r="M2786" s="24">
        <f t="shared" ca="1" si="407"/>
        <v>0.64161808014812904</v>
      </c>
      <c r="N2786" s="15">
        <f ca="1">_xlfn.NORM.INV(M2786,'Input Parameters'!$E$29,'Input Parameters'!$F$29)</f>
        <v>0.10003627872195797</v>
      </c>
      <c r="O2786" s="8">
        <f t="shared" ca="1" si="408"/>
        <v>0.2512411212933241</v>
      </c>
      <c r="P2786" s="30">
        <f ca="1">_xlfn.LOGNORM.INV(O2786,'Input Parameters'!$H$30,'Input Parameters'!$I$30)</f>
        <v>1.9547593337211595</v>
      </c>
      <c r="Q2786" s="10">
        <f t="shared" ca="1" si="409"/>
        <v>0.21654019606743491</v>
      </c>
      <c r="R2786" s="30">
        <f>IF('Input Parameters'!$E$32=0,0,_xlfn.BETA.INV(Q2786,'Input Parameters'!$L$32,'Input Parameters'!$M$32,'Input Parameters'!$J$32,'Input Parameters'!$K$32))</f>
        <v>0</v>
      </c>
      <c r="S2786" s="10">
        <f t="shared" ca="1" si="410"/>
        <v>0.75141579327994901</v>
      </c>
      <c r="T2786" s="26">
        <f ca="1">_xlfn.LOGNORM.INV(S2786,'Input Parameters'!$H$34,'Input Parameters'!$I$34)</f>
        <v>54.854514599733797</v>
      </c>
      <c r="U2786" s="10">
        <f t="shared" ca="1" si="411"/>
        <v>0.2998425024005994</v>
      </c>
      <c r="V2786" s="30">
        <f ca="1">_xlfn.BETA.INV(U2786,'Input Parameters'!$L$36,'Input Parameters'!$M$36,'Input Parameters'!$J$36,'Input Parameters'!$K$36)</f>
        <v>0.51013839726133892</v>
      </c>
      <c r="W2786" s="2">
        <f ca="1">N2786+(P2786-N2786)*(1-ERF((T2786-R2786)/(2*SQRT(L2786*'Input Parameters'!$E$38))))</f>
        <v>0.10003628085185508</v>
      </c>
      <c r="X2786">
        <f t="shared" ca="1" si="412"/>
        <v>1</v>
      </c>
      <c r="Y2786" s="7"/>
    </row>
    <row r="2787" spans="1:25" ht="15" customHeight="1" x14ac:dyDescent="0.25">
      <c r="A2787" s="139">
        <v>2780</v>
      </c>
      <c r="B2787" s="10">
        <f t="shared" ca="1" si="403"/>
        <v>8.572997032382923E-2</v>
      </c>
      <c r="C2787" s="60">
        <f ca="1">_xlfn.NORM.INV(B2787,'Input Parameters'!$E$15,'Input Parameters'!$F$15)</f>
        <v>196.85616612440015</v>
      </c>
      <c r="D2787" s="10">
        <f t="shared" ca="1" si="404"/>
        <v>0.21606906341367726</v>
      </c>
      <c r="E2787" s="62">
        <f ca="1">IF(_xlfn.NORM.INV(D2787,'Input Parameters'!$E$17,'Input Parameters'!$F$17)&lt;3500,3500,IF(_xlfn.NORM.INV(D2787,'Input Parameters'!$E$17,'Input Parameters'!$F$17)&gt;5500,5500,_xlfn.NORM.INV(D2787,'Input Parameters'!$E$17,'Input Parameters'!$F$17)))</f>
        <v>4250.1233131306599</v>
      </c>
      <c r="F2787" s="10">
        <f t="shared" ca="1" si="405"/>
        <v>1.8134803222599527E-2</v>
      </c>
      <c r="G2787" s="64">
        <f ca="1">_xlfn.NORM.INV(F2787,'Input Parameters'!$E$20,'Input Parameters'!$F$20)</f>
        <v>268.62092392788787</v>
      </c>
      <c r="H2787" s="57">
        <f ca="1">EXP(E2787*(1/'Input Parameters'!$E$23-1/G2787))</f>
        <v>0.26904014579981844</v>
      </c>
      <c r="I2787" s="10">
        <f t="shared" ca="1" si="406"/>
        <v>0.11492489523096994</v>
      </c>
      <c r="J2787" s="30">
        <f ca="1">_xlfn.BETA.INV(I2787,'Input Parameters'!$L$26,'Input Parameters'!$M$26,'Input Parameters'!$J$26,'Input Parameters'!$K$26)</f>
        <v>0.45833716186188878</v>
      </c>
      <c r="K2787" s="168">
        <f ca="1">('Input Parameters'!$E$27/'Input Parameters'!$E$38)^$J2787</f>
        <v>3.7341000363275874E-2</v>
      </c>
      <c r="L2787" s="69">
        <f ca="1">$H2787*$C2787*'Input Parameters'!$E$25*K2787</f>
        <v>1.9776619639286384</v>
      </c>
      <c r="M2787" s="24">
        <f t="shared" ca="1" si="407"/>
        <v>0.62923249505151901</v>
      </c>
      <c r="N2787" s="15">
        <f ca="1">_xlfn.NORM.INV(M2787,'Input Parameters'!$E$29,'Input Parameters'!$F$29)</f>
        <v>0.10003298212763967</v>
      </c>
      <c r="O2787" s="8">
        <f t="shared" ca="1" si="408"/>
        <v>0.14253033677364801</v>
      </c>
      <c r="P2787" s="30">
        <f ca="1">_xlfn.LOGNORM.INV(O2787,'Input Parameters'!$H$30,'Input Parameters'!$I$30)</f>
        <v>1.619400606841531</v>
      </c>
      <c r="Q2787" s="10">
        <f t="shared" ca="1" si="409"/>
        <v>0.77102753917886879</v>
      </c>
      <c r="R2787" s="30">
        <f>IF('Input Parameters'!$E$32=0,0,_xlfn.BETA.INV(Q2787,'Input Parameters'!$L$32,'Input Parameters'!$M$32,'Input Parameters'!$J$32,'Input Parameters'!$K$32))</f>
        <v>0</v>
      </c>
      <c r="S2787" s="10">
        <f t="shared" ca="1" si="410"/>
        <v>0.82988050212220055</v>
      </c>
      <c r="T2787" s="26">
        <f ca="1">_xlfn.LOGNORM.INV(S2787,'Input Parameters'!$H$34,'Input Parameters'!$I$34)</f>
        <v>56.763535166661619</v>
      </c>
      <c r="U2787" s="10">
        <f t="shared" ca="1" si="411"/>
        <v>0.91722555348696078</v>
      </c>
      <c r="V2787" s="30">
        <f ca="1">_xlfn.BETA.INV(U2787,'Input Parameters'!$L$36,'Input Parameters'!$M$36,'Input Parameters'!$J$36,'Input Parameters'!$K$36)</f>
        <v>0.82137315873827443</v>
      </c>
      <c r="W2787" s="2">
        <f ca="1">N2787+(P2787-N2787)*(1-ERF((T2787-R2787)/(2*SQRT(L2787*'Input Parameters'!$E$38))))</f>
        <v>0.10658916151183732</v>
      </c>
      <c r="X2787">
        <f t="shared" ca="1" si="412"/>
        <v>1</v>
      </c>
      <c r="Y2787" s="7"/>
    </row>
    <row r="2788" spans="1:25" ht="15" customHeight="1" x14ac:dyDescent="0.25">
      <c r="A2788" s="139">
        <v>2781</v>
      </c>
      <c r="B2788" s="10">
        <f t="shared" ca="1" si="403"/>
        <v>0.30768446795755977</v>
      </c>
      <c r="C2788" s="60">
        <f ca="1">_xlfn.NORM.INV(B2788,'Input Parameters'!$E$15,'Input Parameters'!$F$15)</f>
        <v>243.73908702024931</v>
      </c>
      <c r="D2788" s="10">
        <f t="shared" ca="1" si="404"/>
        <v>0.42001530266896381</v>
      </c>
      <c r="E2788" s="62">
        <f ca="1">IF(_xlfn.NORM.INV(D2788,'Input Parameters'!$E$17,'Input Parameters'!$F$17)&lt;3500,3500,IF(_xlfn.NORM.INV(D2788,'Input Parameters'!$E$17,'Input Parameters'!$F$17)&gt;5500,5500,_xlfn.NORM.INV(D2788,'Input Parameters'!$E$17,'Input Parameters'!$F$17)))</f>
        <v>4658.7019680085996</v>
      </c>
      <c r="F2788" s="10">
        <f t="shared" ca="1" si="405"/>
        <v>0.83253529448210783</v>
      </c>
      <c r="G2788" s="64">
        <f ca="1">_xlfn.NORM.INV(F2788,'Input Parameters'!$E$20,'Input Parameters'!$F$20)</f>
        <v>289.11035725125606</v>
      </c>
      <c r="H2788" s="57">
        <f ca="1">EXP(E2788*(1/'Input Parameters'!$E$23-1/G2788))</f>
        <v>0.81058760477670488</v>
      </c>
      <c r="I2788" s="10">
        <f t="shared" ca="1" si="406"/>
        <v>0.10311228168845077</v>
      </c>
      <c r="J2788" s="30">
        <f ca="1">_xlfn.BETA.INV(I2788,'Input Parameters'!$L$26,'Input Parameters'!$M$26,'Input Parameters'!$J$26,'Input Parameters'!$K$26)</f>
        <v>0.44759560933182624</v>
      </c>
      <c r="K2788" s="168">
        <f ca="1">('Input Parameters'!$E$27/'Input Parameters'!$E$38)^$J2788</f>
        <v>4.0331844373852017E-2</v>
      </c>
      <c r="L2788" s="69">
        <f ca="1">$H2788*$C2788*'Input Parameters'!$E$25*K2788</f>
        <v>7.9684384272462125</v>
      </c>
      <c r="M2788" s="24">
        <f t="shared" ca="1" si="407"/>
        <v>0.13076024376279527</v>
      </c>
      <c r="N2788" s="15">
        <f ca="1">_xlfn.NORM.INV(M2788,'Input Parameters'!$E$29,'Input Parameters'!$F$29)</f>
        <v>9.988771953911231E-2</v>
      </c>
      <c r="O2788" s="8">
        <f t="shared" ca="1" si="408"/>
        <v>0.63840188888860805</v>
      </c>
      <c r="P2788" s="30">
        <f ca="1">_xlfn.LOGNORM.INV(O2788,'Input Parameters'!$H$30,'Input Parameters'!$I$30)</f>
        <v>3.1719711741829912</v>
      </c>
      <c r="Q2788" s="10">
        <f t="shared" ca="1" si="409"/>
        <v>0.15028074114716072</v>
      </c>
      <c r="R2788" s="30">
        <f>IF('Input Parameters'!$E$32=0,0,_xlfn.BETA.INV(Q2788,'Input Parameters'!$L$32,'Input Parameters'!$M$32,'Input Parameters'!$J$32,'Input Parameters'!$K$32))</f>
        <v>0</v>
      </c>
      <c r="S2788" s="10">
        <f t="shared" ca="1" si="410"/>
        <v>0.33488046326064791</v>
      </c>
      <c r="T2788" s="26">
        <f ca="1">_xlfn.LOGNORM.INV(S2788,'Input Parameters'!$H$34,'Input Parameters'!$I$34)</f>
        <v>47.800745676485931</v>
      </c>
      <c r="U2788" s="10">
        <f t="shared" ca="1" si="411"/>
        <v>0.99201518882548201</v>
      </c>
      <c r="V2788" s="30">
        <f ca="1">_xlfn.BETA.INV(U2788,'Input Parameters'!$L$36,'Input Parameters'!$M$36,'Input Parameters'!$J$36,'Input Parameters'!$K$36)</f>
        <v>1.0150594431282869</v>
      </c>
      <c r="W2788" s="2">
        <f ca="1">N2788+(P2788-N2788)*(1-ERF((T2788-R2788)/(2*SQRT(L2788*'Input Parameters'!$E$38))))</f>
        <v>0.81002233858498729</v>
      </c>
      <c r="X2788">
        <f t="shared" ca="1" si="412"/>
        <v>1</v>
      </c>
      <c r="Y2788" s="7"/>
    </row>
    <row r="2789" spans="1:25" ht="15" customHeight="1" x14ac:dyDescent="0.25">
      <c r="A2789" s="139">
        <v>2782</v>
      </c>
      <c r="B2789" s="10">
        <f t="shared" ca="1" si="403"/>
        <v>7.8028507131141844E-2</v>
      </c>
      <c r="C2789" s="60">
        <f ca="1">_xlfn.NORM.INV(B2789,'Input Parameters'!$E$15,'Input Parameters'!$F$15)</f>
        <v>194.0960669529062</v>
      </c>
      <c r="D2789" s="10">
        <f t="shared" ca="1" si="404"/>
        <v>0.40258671797232071</v>
      </c>
      <c r="E2789" s="62">
        <f ca="1">IF(_xlfn.NORM.INV(D2789,'Input Parameters'!$E$17,'Input Parameters'!$F$17)&lt;3500,3500,IF(_xlfn.NORM.INV(D2789,'Input Parameters'!$E$17,'Input Parameters'!$F$17)&gt;5500,5500,_xlfn.NORM.INV(D2789,'Input Parameters'!$E$17,'Input Parameters'!$F$17)))</f>
        <v>4627.3398725226825</v>
      </c>
      <c r="F2789" s="10">
        <f t="shared" ca="1" si="405"/>
        <v>0.89825628412908809</v>
      </c>
      <c r="G2789" s="64">
        <f ca="1">_xlfn.NORM.INV(F2789,'Input Parameters'!$E$20,'Input Parameters'!$F$20)</f>
        <v>291.17024483622993</v>
      </c>
      <c r="H2789" s="57">
        <f ca="1">EXP(E2789*(1/'Input Parameters'!$E$23-1/G2789))</f>
        <v>0.90905338700312777</v>
      </c>
      <c r="I2789" s="10">
        <f t="shared" ca="1" si="406"/>
        <v>0.22275528130030575</v>
      </c>
      <c r="J2789" s="30">
        <f ca="1">_xlfn.BETA.INV(I2789,'Input Parameters'!$L$26,'Input Parameters'!$M$26,'Input Parameters'!$J$26,'Input Parameters'!$K$26)</f>
        <v>0.53340215398917956</v>
      </c>
      <c r="K2789" s="168">
        <f ca="1">('Input Parameters'!$E$27/'Input Parameters'!$E$38)^$J2789</f>
        <v>2.1794310654827988E-2</v>
      </c>
      <c r="L2789" s="69">
        <f ca="1">$H2789*$C2789*'Input Parameters'!$E$25*K2789</f>
        <v>3.8454685290329005</v>
      </c>
      <c r="M2789" s="24">
        <f t="shared" ca="1" si="407"/>
        <v>0.59035141813553427</v>
      </c>
      <c r="N2789" s="15">
        <f ca="1">_xlfn.NORM.INV(M2789,'Input Parameters'!$E$29,'Input Parameters'!$F$29)</f>
        <v>0.10002284490465299</v>
      </c>
      <c r="O2789" s="8">
        <f t="shared" ca="1" si="408"/>
        <v>0.19688646804983612</v>
      </c>
      <c r="P2789" s="30">
        <f ca="1">_xlfn.LOGNORM.INV(O2789,'Input Parameters'!$H$30,'Input Parameters'!$I$30)</f>
        <v>1.7935493593400897</v>
      </c>
      <c r="Q2789" s="10">
        <f t="shared" ca="1" si="409"/>
        <v>0.74528976537196445</v>
      </c>
      <c r="R2789" s="30">
        <f>IF('Input Parameters'!$E$32=0,0,_xlfn.BETA.INV(Q2789,'Input Parameters'!$L$32,'Input Parameters'!$M$32,'Input Parameters'!$J$32,'Input Parameters'!$K$32))</f>
        <v>0</v>
      </c>
      <c r="S2789" s="10">
        <f t="shared" ca="1" si="410"/>
        <v>0.73329534671234431</v>
      </c>
      <c r="T2789" s="26">
        <f ca="1">_xlfn.LOGNORM.INV(S2789,'Input Parameters'!$H$34,'Input Parameters'!$I$34)</f>
        <v>54.472389956760956</v>
      </c>
      <c r="U2789" s="10">
        <f t="shared" ca="1" si="411"/>
        <v>0.80107656202520827</v>
      </c>
      <c r="V2789" s="30">
        <f ca="1">_xlfn.BETA.INV(U2789,'Input Parameters'!$L$36,'Input Parameters'!$M$36,'Input Parameters'!$J$36,'Input Parameters'!$K$36)</f>
        <v>0.72435155934267237</v>
      </c>
      <c r="W2789" s="2">
        <f ca="1">N2789+(P2789-N2789)*(1-ERF((T2789-R2789)/(2*SQRT(L2789*'Input Parameters'!$E$38))))</f>
        <v>0.18386312530909452</v>
      </c>
      <c r="X2789">
        <f t="shared" ca="1" si="412"/>
        <v>1</v>
      </c>
      <c r="Y2789" s="7"/>
    </row>
    <row r="2790" spans="1:25" ht="15" customHeight="1" x14ac:dyDescent="0.25">
      <c r="A2790" s="139">
        <v>2783</v>
      </c>
      <c r="B2790" s="10">
        <f t="shared" ca="1" si="403"/>
        <v>0.10944249180249654</v>
      </c>
      <c r="C2790" s="60">
        <f ca="1">_xlfn.NORM.INV(B2790,'Input Parameters'!$E$15,'Input Parameters'!$F$15)</f>
        <v>204.33645023853092</v>
      </c>
      <c r="D2790" s="10">
        <f t="shared" ca="1" si="404"/>
        <v>0.6090848545243297</v>
      </c>
      <c r="E2790" s="62">
        <f ca="1">IF(_xlfn.NORM.INV(D2790,'Input Parameters'!$E$17,'Input Parameters'!$F$17)&lt;3500,3500,IF(_xlfn.NORM.INV(D2790,'Input Parameters'!$E$17,'Input Parameters'!$F$17)&gt;5500,5500,_xlfn.NORM.INV(D2790,'Input Parameters'!$E$17,'Input Parameters'!$F$17)))</f>
        <v>4993.8542503486833</v>
      </c>
      <c r="F2790" s="10">
        <f t="shared" ca="1" si="405"/>
        <v>0.7628443807225298</v>
      </c>
      <c r="G2790" s="64">
        <f ca="1">_xlfn.NORM.INV(F2790,'Input Parameters'!$E$20,'Input Parameters'!$F$20)</f>
        <v>287.44372962634071</v>
      </c>
      <c r="H2790" s="57">
        <f ca="1">EXP(E2790*(1/'Input Parameters'!$E$23-1/G2790))</f>
        <v>0.72234327081797089</v>
      </c>
      <c r="I2790" s="10">
        <f t="shared" ca="1" si="406"/>
        <v>0.60263504388329248</v>
      </c>
      <c r="J2790" s="30">
        <f ca="1">_xlfn.BETA.INV(I2790,'Input Parameters'!$L$26,'Input Parameters'!$M$26,'Input Parameters'!$J$26,'Input Parameters'!$K$26)</f>
        <v>0.70231968645803178</v>
      </c>
      <c r="K2790" s="168">
        <f ca="1">('Input Parameters'!$E$27/'Input Parameters'!$E$38)^$J2790</f>
        <v>6.4882930467388021E-3</v>
      </c>
      <c r="L2790" s="69">
        <f ca="1">$H2790*$C2790*'Input Parameters'!$E$25*K2790</f>
        <v>0.95767893007359095</v>
      </c>
      <c r="M2790" s="24">
        <f t="shared" ca="1" si="407"/>
        <v>0.20490572047237166</v>
      </c>
      <c r="N2790" s="15">
        <f ca="1">_xlfn.NORM.INV(M2790,'Input Parameters'!$E$29,'Input Parameters'!$F$29)</f>
        <v>9.9917577450086961E-2</v>
      </c>
      <c r="O2790" s="8">
        <f t="shared" ca="1" si="408"/>
        <v>2.0564560183210512E-2</v>
      </c>
      <c r="P2790" s="30">
        <f ca="1">_xlfn.LOGNORM.INV(O2790,'Input Parameters'!$H$30,'Input Parameters'!$I$30)</f>
        <v>1.0225835518340765</v>
      </c>
      <c r="Q2790" s="10">
        <f t="shared" ca="1" si="409"/>
        <v>0.28875067115105491</v>
      </c>
      <c r="R2790" s="30">
        <f>IF('Input Parameters'!$E$32=0,0,_xlfn.BETA.INV(Q2790,'Input Parameters'!$L$32,'Input Parameters'!$M$32,'Input Parameters'!$J$32,'Input Parameters'!$K$32))</f>
        <v>0</v>
      </c>
      <c r="S2790" s="10">
        <f t="shared" ca="1" si="410"/>
        <v>0.95379840938496929</v>
      </c>
      <c r="T2790" s="26">
        <f ca="1">_xlfn.LOGNORM.INV(S2790,'Input Parameters'!$H$34,'Input Parameters'!$I$34)</f>
        <v>62.158420868097316</v>
      </c>
      <c r="U2790" s="10">
        <f t="shared" ca="1" si="411"/>
        <v>0.92609277463216877</v>
      </c>
      <c r="V2790" s="30">
        <f ca="1">_xlfn.BETA.INV(U2790,'Input Parameters'!$L$36,'Input Parameters'!$M$36,'Input Parameters'!$J$36,'Input Parameters'!$K$36)</f>
        <v>0.83255478059700216</v>
      </c>
      <c r="W2790" s="2">
        <f ca="1">N2790+(P2790-N2790)*(1-ERF((T2790-R2790)/(2*SQRT(L2790*'Input Parameters'!$E$38))))</f>
        <v>9.9924108046425139E-2</v>
      </c>
      <c r="X2790">
        <f t="shared" ca="1" si="412"/>
        <v>1</v>
      </c>
      <c r="Y2790" s="7"/>
    </row>
    <row r="2791" spans="1:25" ht="15" customHeight="1" x14ac:dyDescent="0.25">
      <c r="A2791" s="139">
        <v>2784</v>
      </c>
      <c r="B2791" s="10">
        <f t="shared" ca="1" si="403"/>
        <v>0.83891104138145389</v>
      </c>
      <c r="C2791" s="60">
        <f ca="1">_xlfn.NORM.INV(B2791,'Input Parameters'!$E$15,'Input Parameters'!$F$15)</f>
        <v>324.61828447541893</v>
      </c>
      <c r="D2791" s="10">
        <f t="shared" ca="1" si="404"/>
        <v>0.37041188570180483</v>
      </c>
      <c r="E2791" s="62">
        <f ca="1">IF(_xlfn.NORM.INV(D2791,'Input Parameters'!$E$17,'Input Parameters'!$F$17)&lt;3500,3500,IF(_xlfn.NORM.INV(D2791,'Input Parameters'!$E$17,'Input Parameters'!$F$17)&gt;5500,5500,_xlfn.NORM.INV(D2791,'Input Parameters'!$E$17,'Input Parameters'!$F$17)))</f>
        <v>4568.4661413788135</v>
      </c>
      <c r="F2791" s="10">
        <f t="shared" ca="1" si="405"/>
        <v>7.357872528916265E-2</v>
      </c>
      <c r="G2791" s="64">
        <f ca="1">_xlfn.NORM.INV(F2791,'Input Parameters'!$E$20,'Input Parameters'!$F$20)</f>
        <v>272.93737634296099</v>
      </c>
      <c r="H2791" s="57">
        <f ca="1">EXP(E2791*(1/'Input Parameters'!$E$23-1/G2791))</f>
        <v>0.31909420374342762</v>
      </c>
      <c r="I2791" s="10">
        <f t="shared" ca="1" si="406"/>
        <v>0.42804493929936038</v>
      </c>
      <c r="J2791" s="30">
        <f ca="1">_xlfn.BETA.INV(I2791,'Input Parameters'!$L$26,'Input Parameters'!$M$26,'Input Parameters'!$J$26,'Input Parameters'!$K$26)</f>
        <v>0.63183576174419431</v>
      </c>
      <c r="K2791" s="168">
        <f ca="1">('Input Parameters'!$E$27/'Input Parameters'!$E$38)^$J2791</f>
        <v>1.0757275858988091E-2</v>
      </c>
      <c r="L2791" s="69">
        <f ca="1">$H2791*$C2791*'Input Parameters'!$E$25*K2791</f>
        <v>1.1142796510232187</v>
      </c>
      <c r="M2791" s="24">
        <f t="shared" ca="1" si="407"/>
        <v>0.77002518707428425</v>
      </c>
      <c r="N2791" s="15">
        <f ca="1">_xlfn.NORM.INV(M2791,'Input Parameters'!$E$29,'Input Parameters'!$F$29)</f>
        <v>0.10007389297999678</v>
      </c>
      <c r="O2791" s="8">
        <f t="shared" ca="1" si="408"/>
        <v>0.4215486160705626</v>
      </c>
      <c r="P2791" s="30">
        <f ca="1">_xlfn.LOGNORM.INV(O2791,'Input Parameters'!$H$30,'Input Parameters'!$I$30)</f>
        <v>2.443766816353905</v>
      </c>
      <c r="Q2791" s="10">
        <f t="shared" ca="1" si="409"/>
        <v>0.3421978809264512</v>
      </c>
      <c r="R2791" s="30">
        <f>IF('Input Parameters'!$E$32=0,0,_xlfn.BETA.INV(Q2791,'Input Parameters'!$L$32,'Input Parameters'!$M$32,'Input Parameters'!$J$32,'Input Parameters'!$K$32))</f>
        <v>0</v>
      </c>
      <c r="S2791" s="10">
        <f t="shared" ca="1" si="410"/>
        <v>0.87511879759996314</v>
      </c>
      <c r="T2791" s="26">
        <f ca="1">_xlfn.LOGNORM.INV(S2791,'Input Parameters'!$H$34,'Input Parameters'!$I$34)</f>
        <v>58.174832269863622</v>
      </c>
      <c r="U2791" s="10">
        <f t="shared" ca="1" si="411"/>
        <v>0.84820137409475349</v>
      </c>
      <c r="V2791" s="30">
        <f ca="1">_xlfn.BETA.INV(U2791,'Input Parameters'!$L$36,'Input Parameters'!$M$36,'Input Parameters'!$J$36,'Input Parameters'!$K$36)</f>
        <v>0.75659867110937795</v>
      </c>
      <c r="W2791" s="2">
        <f ca="1">N2791+(P2791-N2791)*(1-ERF((T2791-R2791)/(2*SQRT(L2791*'Input Parameters'!$E$38))))</f>
        <v>0.10030221128693893</v>
      </c>
      <c r="X2791">
        <f t="shared" ca="1" si="412"/>
        <v>1</v>
      </c>
      <c r="Y2791" s="7"/>
    </row>
    <row r="2792" spans="1:25" ht="15" customHeight="1" x14ac:dyDescent="0.25">
      <c r="A2792" s="139">
        <v>2785</v>
      </c>
      <c r="B2792" s="10">
        <f t="shared" ca="1" si="403"/>
        <v>0.71685086905089601</v>
      </c>
      <c r="C2792" s="60">
        <f ca="1">_xlfn.NORM.INV(B2792,'Input Parameters'!$E$15,'Input Parameters'!$F$15)</f>
        <v>302.04777331112842</v>
      </c>
      <c r="D2792" s="10">
        <f t="shared" ca="1" si="404"/>
        <v>0.16723844345738692</v>
      </c>
      <c r="E2792" s="62">
        <f ca="1">IF(_xlfn.NORM.INV(D2792,'Input Parameters'!$E$17,'Input Parameters'!$F$17)&lt;3500,3500,IF(_xlfn.NORM.INV(D2792,'Input Parameters'!$E$17,'Input Parameters'!$F$17)&gt;5500,5500,_xlfn.NORM.INV(D2792,'Input Parameters'!$E$17,'Input Parameters'!$F$17)))</f>
        <v>4124.4050646094365</v>
      </c>
      <c r="F2792" s="10">
        <f t="shared" ca="1" si="405"/>
        <v>0.36191185514416491</v>
      </c>
      <c r="G2792" s="64">
        <f ca="1">_xlfn.NORM.INV(F2792,'Input Parameters'!$E$20,'Input Parameters'!$F$20)</f>
        <v>280.28253395018191</v>
      </c>
      <c r="H2792" s="57">
        <f ca="1">EXP(E2792*(1/'Input Parameters'!$E$23-1/G2792))</f>
        <v>0.52981289884172955</v>
      </c>
      <c r="I2792" s="10">
        <f t="shared" ca="1" si="406"/>
        <v>6.1833571077228422E-2</v>
      </c>
      <c r="J2792" s="30">
        <f ca="1">_xlfn.BETA.INV(I2792,'Input Parameters'!$L$26,'Input Parameters'!$M$26,'Input Parameters'!$J$26,'Input Parameters'!$K$26)</f>
        <v>0.40147959560396018</v>
      </c>
      <c r="K2792" s="168">
        <f ca="1">('Input Parameters'!$E$27/'Input Parameters'!$E$38)^$J2792</f>
        <v>5.614471769811747E-2</v>
      </c>
      <c r="L2792" s="69">
        <f ca="1">$H2792*$C2792*'Input Parameters'!$E$25*K2792</f>
        <v>8.9847721570227463</v>
      </c>
      <c r="M2792" s="24">
        <f t="shared" ca="1" si="407"/>
        <v>0.47405227633602076</v>
      </c>
      <c r="N2792" s="15">
        <f ca="1">_xlfn.NORM.INV(M2792,'Input Parameters'!$E$29,'Input Parameters'!$F$29)</f>
        <v>9.9993491277604804E-2</v>
      </c>
      <c r="O2792" s="8">
        <f t="shared" ca="1" si="408"/>
        <v>6.5213558197120269E-2</v>
      </c>
      <c r="P2792" s="30">
        <f ca="1">_xlfn.LOGNORM.INV(O2792,'Input Parameters'!$H$30,'Input Parameters'!$I$30)</f>
        <v>1.313378174169195</v>
      </c>
      <c r="Q2792" s="10">
        <f t="shared" ca="1" si="409"/>
        <v>0.60454701469822769</v>
      </c>
      <c r="R2792" s="30">
        <f>IF('Input Parameters'!$E$32=0,0,_xlfn.BETA.INV(Q2792,'Input Parameters'!$L$32,'Input Parameters'!$M$32,'Input Parameters'!$J$32,'Input Parameters'!$K$32))</f>
        <v>0</v>
      </c>
      <c r="S2792" s="10">
        <f t="shared" ca="1" si="410"/>
        <v>0.56501988244539103</v>
      </c>
      <c r="T2792" s="26">
        <f ca="1">_xlfn.LOGNORM.INV(S2792,'Input Parameters'!$H$34,'Input Parameters'!$I$34)</f>
        <v>51.445789352259808</v>
      </c>
      <c r="U2792" s="10">
        <f t="shared" ca="1" si="411"/>
        <v>0.40648783841258085</v>
      </c>
      <c r="V2792" s="30">
        <f ca="1">_xlfn.BETA.INV(U2792,'Input Parameters'!$L$36,'Input Parameters'!$M$36,'Input Parameters'!$J$36,'Input Parameters'!$K$36)</f>
        <v>0.55068121067239018</v>
      </c>
      <c r="W2792" s="2">
        <f ca="1">N2792+(P2792-N2792)*(1-ERF((T2792-R2792)/(2*SQRT(L2792*'Input Parameters'!$E$38))))</f>
        <v>0.37287689207242031</v>
      </c>
      <c r="X2792">
        <f t="shared" ca="1" si="412"/>
        <v>1</v>
      </c>
      <c r="Y2792" s="7"/>
    </row>
    <row r="2793" spans="1:25" ht="15" customHeight="1" x14ac:dyDescent="0.25">
      <c r="A2793" s="139">
        <v>2786</v>
      </c>
      <c r="B2793" s="10">
        <f t="shared" ca="1" si="403"/>
        <v>0.64892675908103292</v>
      </c>
      <c r="C2793" s="60">
        <f ca="1">_xlfn.NORM.INV(B2793,'Input Parameters'!$E$15,'Input Parameters'!$F$15)</f>
        <v>291.69210202416861</v>
      </c>
      <c r="D2793" s="10">
        <f t="shared" ca="1" si="404"/>
        <v>9.4819404271525354E-2</v>
      </c>
      <c r="E2793" s="62">
        <f ca="1">IF(_xlfn.NORM.INV(D2793,'Input Parameters'!$E$17,'Input Parameters'!$F$17)&lt;3500,3500,IF(_xlfn.NORM.INV(D2793,'Input Parameters'!$E$17,'Input Parameters'!$F$17)&gt;5500,5500,_xlfn.NORM.INV(D2793,'Input Parameters'!$E$17,'Input Parameters'!$F$17)))</f>
        <v>3881.8461492112201</v>
      </c>
      <c r="F2793" s="10">
        <f t="shared" ca="1" si="405"/>
        <v>0.66856504915821835</v>
      </c>
      <c r="G2793" s="64">
        <f ca="1">_xlfn.NORM.INV(F2793,'Input Parameters'!$E$20,'Input Parameters'!$F$20)</f>
        <v>285.5708936750512</v>
      </c>
      <c r="H2793" s="57">
        <f ca="1">EXP(E2793*(1/'Input Parameters'!$E$23-1/G2793))</f>
        <v>0.71077777166701794</v>
      </c>
      <c r="I2793" s="10">
        <f t="shared" ca="1" si="406"/>
        <v>0.42826867454706274</v>
      </c>
      <c r="J2793" s="30">
        <f ca="1">_xlfn.BETA.INV(I2793,'Input Parameters'!$L$26,'Input Parameters'!$M$26,'Input Parameters'!$J$26,'Input Parameters'!$K$26)</f>
        <v>0.63192982717785962</v>
      </c>
      <c r="K2793" s="168">
        <f ca="1">('Input Parameters'!$E$27/'Input Parameters'!$E$38)^$J2793</f>
        <v>1.0750020011782506E-2</v>
      </c>
      <c r="L2793" s="69">
        <f ca="1">$H2793*$C2793*'Input Parameters'!$E$25*K2793</f>
        <v>2.2287829686213678</v>
      </c>
      <c r="M2793" s="24">
        <f t="shared" ca="1" si="407"/>
        <v>0.802080278496622</v>
      </c>
      <c r="N2793" s="15">
        <f ca="1">_xlfn.NORM.INV(M2793,'Input Parameters'!$E$29,'Input Parameters'!$F$29)</f>
        <v>0.10008490752110522</v>
      </c>
      <c r="O2793" s="8">
        <f t="shared" ca="1" si="408"/>
        <v>0.31826100071068031</v>
      </c>
      <c r="P2793" s="30">
        <f ca="1">_xlfn.LOGNORM.INV(O2793,'Input Parameters'!$H$30,'Input Parameters'!$I$30)</f>
        <v>2.1464361977843556</v>
      </c>
      <c r="Q2793" s="10">
        <f t="shared" ca="1" si="409"/>
        <v>0.97718396601627611</v>
      </c>
      <c r="R2793" s="30">
        <f>IF('Input Parameters'!$E$32=0,0,_xlfn.BETA.INV(Q2793,'Input Parameters'!$L$32,'Input Parameters'!$M$32,'Input Parameters'!$J$32,'Input Parameters'!$K$32))</f>
        <v>0</v>
      </c>
      <c r="S2793" s="10">
        <f t="shared" ca="1" si="410"/>
        <v>0.34036111462024632</v>
      </c>
      <c r="T2793" s="26">
        <f ca="1">_xlfn.LOGNORM.INV(S2793,'Input Parameters'!$H$34,'Input Parameters'!$I$34)</f>
        <v>47.890098569468144</v>
      </c>
      <c r="U2793" s="10">
        <f t="shared" ca="1" si="411"/>
        <v>0.33998088848003505</v>
      </c>
      <c r="V2793" s="30">
        <f ca="1">_xlfn.BETA.INV(U2793,'Input Parameters'!$L$36,'Input Parameters'!$M$36,'Input Parameters'!$J$36,'Input Parameters'!$K$36)</f>
        <v>0.5256222434461022</v>
      </c>
      <c r="W2793" s="2">
        <f ca="1">N2793+(P2793-N2793)*(1-ERF((T2793-R2793)/(2*SQRT(L2793*'Input Parameters'!$E$38))))</f>
        <v>0.14778963104991324</v>
      </c>
      <c r="X2793">
        <f t="shared" ca="1" si="412"/>
        <v>1</v>
      </c>
      <c r="Y2793" s="7"/>
    </row>
    <row r="2794" spans="1:25" ht="15" customHeight="1" x14ac:dyDescent="0.25">
      <c r="A2794" s="139">
        <v>2787</v>
      </c>
      <c r="B2794" s="10">
        <f t="shared" ca="1" si="403"/>
        <v>0.80592069098715347</v>
      </c>
      <c r="C2794" s="60">
        <f ca="1">_xlfn.NORM.INV(B2794,'Input Parameters'!$E$15,'Input Parameters'!$F$15)</f>
        <v>317.73405395802206</v>
      </c>
      <c r="D2794" s="10">
        <f t="shared" ca="1" si="404"/>
        <v>0.33274042843843255</v>
      </c>
      <c r="E2794" s="62">
        <f ca="1">IF(_xlfn.NORM.INV(D2794,'Input Parameters'!$E$17,'Input Parameters'!$F$17)&lt;3500,3500,IF(_xlfn.NORM.INV(D2794,'Input Parameters'!$E$17,'Input Parameters'!$F$17)&gt;5500,5500,_xlfn.NORM.INV(D2794,'Input Parameters'!$E$17,'Input Parameters'!$F$17)))</f>
        <v>4497.3490321627032</v>
      </c>
      <c r="F2794" s="10">
        <f t="shared" ca="1" si="405"/>
        <v>0.72498944940254761</v>
      </c>
      <c r="G2794" s="64">
        <f ca="1">_xlfn.NORM.INV(F2794,'Input Parameters'!$E$20,'Input Parameters'!$F$20)</f>
        <v>286.65478099465292</v>
      </c>
      <c r="H2794" s="57">
        <f ca="1">EXP(E2794*(1/'Input Parameters'!$E$23-1/G2794))</f>
        <v>0.71463823527189418</v>
      </c>
      <c r="I2794" s="10">
        <f t="shared" ca="1" si="406"/>
        <v>0.52450151863734751</v>
      </c>
      <c r="J2794" s="30">
        <f ca="1">_xlfn.BETA.INV(I2794,'Input Parameters'!$L$26,'Input Parameters'!$M$26,'Input Parameters'!$J$26,'Input Parameters'!$K$26)</f>
        <v>0.67123581551059686</v>
      </c>
      <c r="K2794" s="168">
        <f ca="1">('Input Parameters'!$E$27/'Input Parameters'!$E$38)^$J2794</f>
        <v>8.1089211167082401E-3</v>
      </c>
      <c r="L2794" s="69">
        <f ca="1">$H2794*$C2794*'Input Parameters'!$E$25*K2794</f>
        <v>1.8412513917168176</v>
      </c>
      <c r="M2794" s="24">
        <f t="shared" ca="1" si="407"/>
        <v>0.7929359442936329</v>
      </c>
      <c r="N2794" s="15">
        <f ca="1">_xlfn.NORM.INV(M2794,'Input Parameters'!$E$29,'Input Parameters'!$F$29)</f>
        <v>0.10008166506319</v>
      </c>
      <c r="O2794" s="8">
        <f t="shared" ca="1" si="408"/>
        <v>0.95617599225140293</v>
      </c>
      <c r="P2794" s="30">
        <f ca="1">_xlfn.LOGNORM.INV(O2794,'Input Parameters'!$H$30,'Input Parameters'!$I$30)</f>
        <v>6.0124786171688287</v>
      </c>
      <c r="Q2794" s="10">
        <f t="shared" ca="1" si="409"/>
        <v>0.51798074977833464</v>
      </c>
      <c r="R2794" s="30">
        <f>IF('Input Parameters'!$E$32=0,0,_xlfn.BETA.INV(Q2794,'Input Parameters'!$L$32,'Input Parameters'!$M$32,'Input Parameters'!$J$32,'Input Parameters'!$K$32))</f>
        <v>0</v>
      </c>
      <c r="S2794" s="10">
        <f t="shared" ca="1" si="410"/>
        <v>0.65191369681273925</v>
      </c>
      <c r="T2794" s="26">
        <f ca="1">_xlfn.LOGNORM.INV(S2794,'Input Parameters'!$H$34,'Input Parameters'!$I$34)</f>
        <v>52.919226137425142</v>
      </c>
      <c r="U2794" s="10">
        <f t="shared" ca="1" si="411"/>
        <v>1.5493527919795858E-2</v>
      </c>
      <c r="V2794" s="30">
        <f ca="1">_xlfn.BETA.INV(U2794,'Input Parameters'!$L$36,'Input Parameters'!$M$36,'Input Parameters'!$J$36,'Input Parameters'!$K$36)</f>
        <v>0.33349274174068083</v>
      </c>
      <c r="W2794" s="2">
        <f ca="1">N2794+(P2794-N2794)*(1-ERF((T2794-R2794)/(2*SQRT(L2794*'Input Parameters'!$E$38))))</f>
        <v>0.13450088024824283</v>
      </c>
      <c r="X2794">
        <f t="shared" ca="1" si="412"/>
        <v>1</v>
      </c>
      <c r="Y2794" s="7"/>
    </row>
    <row r="2795" spans="1:25" ht="15" customHeight="1" x14ac:dyDescent="0.25">
      <c r="A2795" s="139">
        <v>2788</v>
      </c>
      <c r="B2795" s="10">
        <f t="shared" ca="1" si="403"/>
        <v>0.30720059167394242</v>
      </c>
      <c r="C2795" s="60">
        <f ca="1">_xlfn.NORM.INV(B2795,'Input Parameters'!$E$15,'Input Parameters'!$F$15)</f>
        <v>243.66448752942048</v>
      </c>
      <c r="D2795" s="10">
        <f t="shared" ca="1" si="404"/>
        <v>0.52988127638217797</v>
      </c>
      <c r="E2795" s="62">
        <f ca="1">IF(_xlfn.NORM.INV(D2795,'Input Parameters'!$E$17,'Input Parameters'!$F$17)&lt;3500,3500,IF(_xlfn.NORM.INV(D2795,'Input Parameters'!$E$17,'Input Parameters'!$F$17)&gt;5500,5500,_xlfn.NORM.INV(D2795,'Input Parameters'!$E$17,'Input Parameters'!$F$17)))</f>
        <v>4852.479997676488</v>
      </c>
      <c r="F2795" s="10">
        <f t="shared" ca="1" si="405"/>
        <v>0.17965107235264721</v>
      </c>
      <c r="G2795" s="64">
        <f ca="1">_xlfn.NORM.INV(F2795,'Input Parameters'!$E$20,'Input Parameters'!$F$20)</f>
        <v>276.50813912587938</v>
      </c>
      <c r="H2795" s="57">
        <f ca="1">EXP(E2795*(1/'Input Parameters'!$E$23-1/G2795))</f>
        <v>0.3739282308736655</v>
      </c>
      <c r="I2795" s="10">
        <f t="shared" ca="1" si="406"/>
        <v>0.64125841542179174</v>
      </c>
      <c r="J2795" s="30">
        <f ca="1">_xlfn.BETA.INV(I2795,'Input Parameters'!$L$26,'Input Parameters'!$M$26,'Input Parameters'!$J$26,'Input Parameters'!$K$26)</f>
        <v>0.71774657191249536</v>
      </c>
      <c r="K2795" s="168">
        <f ca="1">('Input Parameters'!$E$27/'Input Parameters'!$E$38)^$J2795</f>
        <v>5.8086144603290146E-3</v>
      </c>
      <c r="L2795" s="69">
        <f ca="1">$H2795*$C2795*'Input Parameters'!$E$25*K2795</f>
        <v>0.52924046793080448</v>
      </c>
      <c r="M2795" s="24">
        <f t="shared" ca="1" si="407"/>
        <v>1.7555691019501163E-2</v>
      </c>
      <c r="N2795" s="15">
        <f ca="1">_xlfn.NORM.INV(M2795,'Input Parameters'!$E$29,'Input Parameters'!$F$29)</f>
        <v>9.9789292849678121E-2</v>
      </c>
      <c r="O2795" s="8">
        <f t="shared" ca="1" si="408"/>
        <v>0.3337281992872192</v>
      </c>
      <c r="P2795" s="30">
        <f ca="1">_xlfn.LOGNORM.INV(O2795,'Input Parameters'!$H$30,'Input Parameters'!$I$30)</f>
        <v>2.1904042578180296</v>
      </c>
      <c r="Q2795" s="10">
        <f t="shared" ca="1" si="409"/>
        <v>0.5987862884121874</v>
      </c>
      <c r="R2795" s="30">
        <f>IF('Input Parameters'!$E$32=0,0,_xlfn.BETA.INV(Q2795,'Input Parameters'!$L$32,'Input Parameters'!$M$32,'Input Parameters'!$J$32,'Input Parameters'!$K$32))</f>
        <v>0</v>
      </c>
      <c r="S2795" s="10">
        <f t="shared" ca="1" si="410"/>
        <v>0.98484655666311605</v>
      </c>
      <c r="T2795" s="26">
        <f ca="1">_xlfn.LOGNORM.INV(S2795,'Input Parameters'!$H$34,'Input Parameters'!$I$34)</f>
        <v>66.013053962910902</v>
      </c>
      <c r="U2795" s="10">
        <f t="shared" ca="1" si="411"/>
        <v>0.35949709424176735</v>
      </c>
      <c r="V2795" s="30">
        <f ca="1">_xlfn.BETA.INV(U2795,'Input Parameters'!$L$36,'Input Parameters'!$M$36,'Input Parameters'!$J$36,'Input Parameters'!$K$36)</f>
        <v>0.53302772047894176</v>
      </c>
      <c r="W2795" s="2">
        <f ca="1">N2795+(P2795-N2795)*(1-ERF((T2795-R2795)/(2*SQRT(L2795*'Input Parameters'!$E$38))))</f>
        <v>9.9789293141479454E-2</v>
      </c>
      <c r="X2795">
        <f t="shared" ca="1" si="412"/>
        <v>1</v>
      </c>
      <c r="Y2795" s="7"/>
    </row>
    <row r="2796" spans="1:25" ht="15" customHeight="1" x14ac:dyDescent="0.25">
      <c r="A2796" s="139">
        <v>2789</v>
      </c>
      <c r="B2796" s="10">
        <f t="shared" ca="1" si="403"/>
        <v>0.13042642143956751</v>
      </c>
      <c r="C2796" s="60">
        <f ca="1">_xlfn.NORM.INV(B2796,'Input Parameters'!$E$15,'Input Parameters'!$F$15)</f>
        <v>210.03330644621269</v>
      </c>
      <c r="D2796" s="10">
        <f t="shared" ca="1" si="404"/>
        <v>8.0295581229877677E-2</v>
      </c>
      <c r="E2796" s="62">
        <f ca="1">IF(_xlfn.NORM.INV(D2796,'Input Parameters'!$E$17,'Input Parameters'!$F$17)&lt;3500,3500,IF(_xlfn.NORM.INV(D2796,'Input Parameters'!$E$17,'Input Parameters'!$F$17)&gt;5500,5500,_xlfn.NORM.INV(D2796,'Input Parameters'!$E$17,'Input Parameters'!$F$17)))</f>
        <v>3817.8397226202114</v>
      </c>
      <c r="F2796" s="10">
        <f t="shared" ca="1" si="405"/>
        <v>0.13572643196795231</v>
      </c>
      <c r="G2796" s="64">
        <f ca="1">_xlfn.NORM.INV(F2796,'Input Parameters'!$E$20,'Input Parameters'!$F$20)</f>
        <v>275.28185641574845</v>
      </c>
      <c r="H2796" s="57">
        <f ca="1">EXP(E2796*(1/'Input Parameters'!$E$23-1/G2796))</f>
        <v>0.433676426088629</v>
      </c>
      <c r="I2796" s="10">
        <f t="shared" ca="1" si="406"/>
        <v>0.70620224214742877</v>
      </c>
      <c r="J2796" s="30">
        <f ca="1">_xlfn.BETA.INV(I2796,'Input Parameters'!$L$26,'Input Parameters'!$M$26,'Input Parameters'!$J$26,'Input Parameters'!$K$26)</f>
        <v>0.7442578084972431</v>
      </c>
      <c r="K2796" s="168">
        <f ca="1">('Input Parameters'!$E$27/'Input Parameters'!$E$38)^$J2796</f>
        <v>4.802690768396083E-3</v>
      </c>
      <c r="L2796" s="69">
        <f ca="1">$H2796*$C2796*'Input Parameters'!$E$25*K2796</f>
        <v>0.43746026241457814</v>
      </c>
      <c r="M2796" s="24">
        <f t="shared" ca="1" si="407"/>
        <v>0.81693479110298872</v>
      </c>
      <c r="N2796" s="15">
        <f ca="1">_xlfn.NORM.INV(M2796,'Input Parameters'!$E$29,'Input Parameters'!$F$29)</f>
        <v>0.10009037454033391</v>
      </c>
      <c r="O2796" s="8">
        <f t="shared" ca="1" si="408"/>
        <v>0.17886581400796198</v>
      </c>
      <c r="P2796" s="30">
        <f ca="1">_xlfn.LOGNORM.INV(O2796,'Input Parameters'!$H$30,'Input Parameters'!$I$30)</f>
        <v>1.737754623873923</v>
      </c>
      <c r="Q2796" s="10">
        <f t="shared" ca="1" si="409"/>
        <v>8.6262831558421293E-3</v>
      </c>
      <c r="R2796" s="30">
        <f>IF('Input Parameters'!$E$32=0,0,_xlfn.BETA.INV(Q2796,'Input Parameters'!$L$32,'Input Parameters'!$M$32,'Input Parameters'!$J$32,'Input Parameters'!$K$32))</f>
        <v>0</v>
      </c>
      <c r="S2796" s="10">
        <f t="shared" ca="1" si="410"/>
        <v>0.50603952001424013</v>
      </c>
      <c r="T2796" s="26">
        <f ca="1">_xlfn.LOGNORM.INV(S2796,'Input Parameters'!$H$34,'Input Parameters'!$I$34)</f>
        <v>50.502829134822612</v>
      </c>
      <c r="U2796" s="10">
        <f t="shared" ca="1" si="411"/>
        <v>0.39636214673852577</v>
      </c>
      <c r="V2796" s="30">
        <f ca="1">_xlfn.BETA.INV(U2796,'Input Parameters'!$L$36,'Input Parameters'!$M$36,'Input Parameters'!$J$36,'Input Parameters'!$K$36)</f>
        <v>0.54688962809106512</v>
      </c>
      <c r="W2796" s="2">
        <f ca="1">N2796+(P2796-N2796)*(1-ERF((T2796-R2796)/(2*SQRT(L2796*'Input Parameters'!$E$38))))</f>
        <v>0.10009048414836283</v>
      </c>
      <c r="X2796">
        <f t="shared" ca="1" si="412"/>
        <v>1</v>
      </c>
      <c r="Y2796" s="7"/>
    </row>
    <row r="2797" spans="1:25" ht="15" customHeight="1" x14ac:dyDescent="0.25">
      <c r="A2797" s="139">
        <v>2790</v>
      </c>
      <c r="B2797" s="10">
        <f t="shared" ca="1" si="403"/>
        <v>0.78541841879247121</v>
      </c>
      <c r="C2797" s="60">
        <f ca="1">_xlfn.NORM.INV(B2797,'Input Parameters'!$E$15,'Input Parameters'!$F$15)</f>
        <v>313.81385984046921</v>
      </c>
      <c r="D2797" s="10">
        <f t="shared" ca="1" si="404"/>
        <v>0.87284738097437076</v>
      </c>
      <c r="E2797" s="62">
        <f ca="1">IF(_xlfn.NORM.INV(D2797,'Input Parameters'!$E$17,'Input Parameters'!$F$17)&lt;3500,3500,IF(_xlfn.NORM.INV(D2797,'Input Parameters'!$E$17,'Input Parameters'!$F$17)&gt;5500,5500,_xlfn.NORM.INV(D2797,'Input Parameters'!$E$17,'Input Parameters'!$F$17)))</f>
        <v>5500</v>
      </c>
      <c r="F2797" s="10">
        <f t="shared" ca="1" si="405"/>
        <v>0.31474387427329009</v>
      </c>
      <c r="G2797" s="64">
        <f ca="1">_xlfn.NORM.INV(F2797,'Input Parameters'!$E$20,'Input Parameters'!$F$20)</f>
        <v>279.417598576866</v>
      </c>
      <c r="H2797" s="57">
        <f ca="1">EXP(E2797*(1/'Input Parameters'!$E$23-1/G2797))</f>
        <v>0.40339447083570412</v>
      </c>
      <c r="I2797" s="10">
        <f t="shared" ca="1" si="406"/>
        <v>0.13762962149469293</v>
      </c>
      <c r="J2797" s="30">
        <f ca="1">_xlfn.BETA.INV(I2797,'Input Parameters'!$L$26,'Input Parameters'!$M$26,'Input Parameters'!$J$26,'Input Parameters'!$K$26)</f>
        <v>0.47705848446891719</v>
      </c>
      <c r="K2797" s="168">
        <f ca="1">('Input Parameters'!$E$27/'Input Parameters'!$E$38)^$J2797</f>
        <v>3.264864769367206E-2</v>
      </c>
      <c r="L2797" s="69">
        <f ca="1">$H2797*$C2797*'Input Parameters'!$E$25*K2797</f>
        <v>4.1330176446481541</v>
      </c>
      <c r="M2797" s="24">
        <f t="shared" ca="1" si="407"/>
        <v>0.59838239863111897</v>
      </c>
      <c r="N2797" s="15">
        <f ca="1">_xlfn.NORM.INV(M2797,'Input Parameters'!$E$29,'Input Parameters'!$F$29)</f>
        <v>0.10002491623483822</v>
      </c>
      <c r="O2797" s="8">
        <f t="shared" ca="1" si="408"/>
        <v>0.22268747668195032</v>
      </c>
      <c r="P2797" s="30">
        <f ca="1">_xlfn.LOGNORM.INV(O2797,'Input Parameters'!$H$30,'Input Parameters'!$I$30)</f>
        <v>1.8711326839578621</v>
      </c>
      <c r="Q2797" s="10">
        <f t="shared" ca="1" si="409"/>
        <v>0.53822702944254885</v>
      </c>
      <c r="R2797" s="30">
        <f>IF('Input Parameters'!$E$32=0,0,_xlfn.BETA.INV(Q2797,'Input Parameters'!$L$32,'Input Parameters'!$M$32,'Input Parameters'!$J$32,'Input Parameters'!$K$32))</f>
        <v>0</v>
      </c>
      <c r="S2797" s="10">
        <f t="shared" ca="1" si="410"/>
        <v>0.20401946133455817</v>
      </c>
      <c r="T2797" s="26">
        <f ca="1">_xlfn.LOGNORM.INV(S2797,'Input Parameters'!$H$34,'Input Parameters'!$I$34)</f>
        <v>45.473336974795068</v>
      </c>
      <c r="U2797" s="10">
        <f t="shared" ca="1" si="411"/>
        <v>0.45310124257685092</v>
      </c>
      <c r="V2797" s="30">
        <f ca="1">_xlfn.BETA.INV(U2797,'Input Parameters'!$L$36,'Input Parameters'!$M$36,'Input Parameters'!$J$36,'Input Parameters'!$K$36)</f>
        <v>0.56814261540021649</v>
      </c>
      <c r="W2797" s="2">
        <f ca="1">N2797+(P2797-N2797)*(1-ERF((T2797-R2797)/(2*SQRT(L2797*'Input Parameters'!$E$38))))</f>
        <v>0.30145532809474562</v>
      </c>
      <c r="X2797">
        <f t="shared" ca="1" si="412"/>
        <v>1</v>
      </c>
      <c r="Y2797" s="7"/>
    </row>
    <row r="2798" spans="1:25" ht="15" customHeight="1" x14ac:dyDescent="0.25">
      <c r="A2798" s="139">
        <v>2791</v>
      </c>
      <c r="B2798" s="10">
        <f t="shared" ca="1" si="403"/>
        <v>0.29438089626677943</v>
      </c>
      <c r="C2798" s="60">
        <f ca="1">_xlfn.NORM.INV(B2798,'Input Parameters'!$E$15,'Input Parameters'!$F$15)</f>
        <v>241.66853425403903</v>
      </c>
      <c r="D2798" s="10">
        <f t="shared" ca="1" si="404"/>
        <v>0.49630508940175766</v>
      </c>
      <c r="E2798" s="62">
        <f ca="1">IF(_xlfn.NORM.INV(D2798,'Input Parameters'!$E$17,'Input Parameters'!$F$17)&lt;3500,3500,IF(_xlfn.NORM.INV(D2798,'Input Parameters'!$E$17,'Input Parameters'!$F$17)&gt;5500,5500,_xlfn.NORM.INV(D2798,'Input Parameters'!$E$17,'Input Parameters'!$F$17)))</f>
        <v>4793.5166701437229</v>
      </c>
      <c r="F2798" s="10">
        <f t="shared" ca="1" si="405"/>
        <v>0.29681675318949097</v>
      </c>
      <c r="G2798" s="64">
        <f ca="1">_xlfn.NORM.INV(F2798,'Input Parameters'!$E$20,'Input Parameters'!$F$20)</f>
        <v>279.07502714659648</v>
      </c>
      <c r="H2798" s="57">
        <f ca="1">EXP(E2798*(1/'Input Parameters'!$E$23-1/G2798))</f>
        <v>0.44384248329951265</v>
      </c>
      <c r="I2798" s="10">
        <f t="shared" ca="1" si="406"/>
        <v>0.48017221931565512</v>
      </c>
      <c r="J2798" s="30">
        <f ca="1">_xlfn.BETA.INV(I2798,'Input Parameters'!$L$26,'Input Parameters'!$M$26,'Input Parameters'!$J$26,'Input Parameters'!$K$26)</f>
        <v>0.65336938316203397</v>
      </c>
      <c r="K2798" s="168">
        <f ca="1">('Input Parameters'!$E$27/'Input Parameters'!$E$38)^$J2798</f>
        <v>9.2176596540275817E-3</v>
      </c>
      <c r="L2798" s="69">
        <f ca="1">$H2798*$C2798*'Input Parameters'!$E$25*K2798</f>
        <v>0.98871163715737742</v>
      </c>
      <c r="M2798" s="24">
        <f t="shared" ca="1" si="407"/>
        <v>0.90845577460410032</v>
      </c>
      <c r="N2798" s="15">
        <f ca="1">_xlfn.NORM.INV(M2798,'Input Parameters'!$E$29,'Input Parameters'!$F$29)</f>
        <v>0.10013313056776889</v>
      </c>
      <c r="O2798" s="8">
        <f t="shared" ca="1" si="408"/>
        <v>7.0251797313152675E-2</v>
      </c>
      <c r="P2798" s="30">
        <f ca="1">_xlfn.LOGNORM.INV(O2798,'Input Parameters'!$H$30,'Input Parameters'!$I$30)</f>
        <v>1.3374835800259806</v>
      </c>
      <c r="Q2798" s="10">
        <f t="shared" ca="1" si="409"/>
        <v>0.16468146851518295</v>
      </c>
      <c r="R2798" s="30">
        <f>IF('Input Parameters'!$E$32=0,0,_xlfn.BETA.INV(Q2798,'Input Parameters'!$L$32,'Input Parameters'!$M$32,'Input Parameters'!$J$32,'Input Parameters'!$K$32))</f>
        <v>0</v>
      </c>
      <c r="S2798" s="10">
        <f t="shared" ca="1" si="410"/>
        <v>0.29718675600846689</v>
      </c>
      <c r="T2798" s="26">
        <f ca="1">_xlfn.LOGNORM.INV(S2798,'Input Parameters'!$H$34,'Input Parameters'!$I$34)</f>
        <v>47.173791477088457</v>
      </c>
      <c r="U2798" s="10">
        <f t="shared" ca="1" si="411"/>
        <v>9.0497912189372975E-2</v>
      </c>
      <c r="V2798" s="30">
        <f ca="1">_xlfn.BETA.INV(U2798,'Input Parameters'!$L$36,'Input Parameters'!$M$36,'Input Parameters'!$J$36,'Input Parameters'!$K$36)</f>
        <v>0.41071013289743519</v>
      </c>
      <c r="W2798" s="2">
        <f ca="1">N2798+(P2798-N2798)*(1-ERF((T2798-R2798)/(2*SQRT(L2798*'Input Parameters'!$E$38))))</f>
        <v>0.10111629391133219</v>
      </c>
      <c r="X2798">
        <f t="shared" ca="1" si="412"/>
        <v>1</v>
      </c>
      <c r="Y2798" s="7"/>
    </row>
    <row r="2799" spans="1:25" ht="15" customHeight="1" x14ac:dyDescent="0.25">
      <c r="A2799" s="139">
        <v>2792</v>
      </c>
      <c r="B2799" s="10">
        <f t="shared" ca="1" si="403"/>
        <v>0.79282850929453907</v>
      </c>
      <c r="C2799" s="60">
        <f ca="1">_xlfn.NORM.INV(B2799,'Input Parameters'!$E$15,'Input Parameters'!$F$15)</f>
        <v>315.20393963649678</v>
      </c>
      <c r="D2799" s="10">
        <f t="shared" ca="1" si="404"/>
        <v>0.25478851266473324</v>
      </c>
      <c r="E2799" s="62">
        <f ca="1">IF(_xlfn.NORM.INV(D2799,'Input Parameters'!$E$17,'Input Parameters'!$F$17)&lt;3500,3500,IF(_xlfn.NORM.INV(D2799,'Input Parameters'!$E$17,'Input Parameters'!$F$17)&gt;5500,5500,_xlfn.NORM.INV(D2799,'Input Parameters'!$E$17,'Input Parameters'!$F$17)))</f>
        <v>4338.3524853933732</v>
      </c>
      <c r="F2799" s="10">
        <f t="shared" ca="1" si="405"/>
        <v>0.24201841354808318</v>
      </c>
      <c r="G2799" s="64">
        <f ca="1">_xlfn.NORM.INV(F2799,'Input Parameters'!$E$20,'Input Parameters'!$F$20)</f>
        <v>277.96117493591379</v>
      </c>
      <c r="H2799" s="57">
        <f ca="1">EXP(E2799*(1/'Input Parameters'!$E$23-1/G2799))</f>
        <v>0.45047628861819339</v>
      </c>
      <c r="I2799" s="10">
        <f t="shared" ca="1" si="406"/>
        <v>0.52904848025066653</v>
      </c>
      <c r="J2799" s="30">
        <f ca="1">_xlfn.BETA.INV(I2799,'Input Parameters'!$L$26,'Input Parameters'!$M$26,'Input Parameters'!$J$26,'Input Parameters'!$K$26)</f>
        <v>0.67305335443999326</v>
      </c>
      <c r="K2799" s="168">
        <f ca="1">('Input Parameters'!$E$27/'Input Parameters'!$E$38)^$J2799</f>
        <v>8.0038892366541513E-3</v>
      </c>
      <c r="L2799" s="69">
        <f ca="1">$H2799*$C2799*'Input Parameters'!$E$25*K2799</f>
        <v>1.1364874471877726</v>
      </c>
      <c r="M2799" s="24">
        <f t="shared" ca="1" si="407"/>
        <v>0.26082957564844955</v>
      </c>
      <c r="N2799" s="15">
        <f ca="1">_xlfn.NORM.INV(M2799,'Input Parameters'!$E$29,'Input Parameters'!$F$29)</f>
        <v>9.9935921003142414E-2</v>
      </c>
      <c r="O2799" s="8">
        <f t="shared" ca="1" si="408"/>
        <v>0.70130389832381745</v>
      </c>
      <c r="P2799" s="30">
        <f ca="1">_xlfn.LOGNORM.INV(O2799,'Input Parameters'!$H$30,'Input Parameters'!$I$30)</f>
        <v>3.4436448293317059</v>
      </c>
      <c r="Q2799" s="10">
        <f t="shared" ca="1" si="409"/>
        <v>0.53574005844831374</v>
      </c>
      <c r="R2799" s="30">
        <f>IF('Input Parameters'!$E$32=0,0,_xlfn.BETA.INV(Q2799,'Input Parameters'!$L$32,'Input Parameters'!$M$32,'Input Parameters'!$J$32,'Input Parameters'!$K$32))</f>
        <v>0</v>
      </c>
      <c r="S2799" s="10">
        <f t="shared" ca="1" si="410"/>
        <v>0.15569274480503859</v>
      </c>
      <c r="T2799" s="26">
        <f ca="1">_xlfn.LOGNORM.INV(S2799,'Input Parameters'!$H$34,'Input Parameters'!$I$34)</f>
        <v>44.437980753094806</v>
      </c>
      <c r="U2799" s="10">
        <f t="shared" ca="1" si="411"/>
        <v>0.21862375562656311</v>
      </c>
      <c r="V2799" s="30">
        <f ca="1">_xlfn.BETA.INV(U2799,'Input Parameters'!$L$36,'Input Parameters'!$M$36,'Input Parameters'!$J$36,'Input Parameters'!$K$36)</f>
        <v>0.47691435997057607</v>
      </c>
      <c r="W2799" s="2">
        <f ca="1">N2799+(P2799-N2799)*(1-ERF((T2799-R2799)/(2*SQRT(L2799*'Input Parameters'!$E$38))))</f>
        <v>0.11064690290695026</v>
      </c>
      <c r="X2799">
        <f t="shared" ca="1" si="412"/>
        <v>1</v>
      </c>
      <c r="Y2799" s="7"/>
    </row>
    <row r="2800" spans="1:25" ht="15" customHeight="1" x14ac:dyDescent="0.25">
      <c r="A2800" s="139">
        <v>2793</v>
      </c>
      <c r="B2800" s="10">
        <f t="shared" ca="1" si="403"/>
        <v>0.76676560787010661</v>
      </c>
      <c r="C2800" s="60">
        <f ca="1">_xlfn.NORM.INV(B2800,'Input Parameters'!$E$15,'Input Parameters'!$F$15)</f>
        <v>310.43284477033819</v>
      </c>
      <c r="D2800" s="10">
        <f t="shared" ca="1" si="404"/>
        <v>0.48116857432546012</v>
      </c>
      <c r="E2800" s="62">
        <f ca="1">IF(_xlfn.NORM.INV(D2800,'Input Parameters'!$E$17,'Input Parameters'!$F$17)&lt;3500,3500,IF(_xlfn.NORM.INV(D2800,'Input Parameters'!$E$17,'Input Parameters'!$F$17)&gt;5500,5500,_xlfn.NORM.INV(D2800,'Input Parameters'!$E$17,'Input Parameters'!$F$17)))</f>
        <v>4766.9453509771356</v>
      </c>
      <c r="F2800" s="10">
        <f t="shared" ca="1" si="405"/>
        <v>0.88417645613918838</v>
      </c>
      <c r="G2800" s="64">
        <f ca="1">_xlfn.NORM.INV(F2800,'Input Parameters'!$E$20,'Input Parameters'!$F$20)</f>
        <v>290.66404943921816</v>
      </c>
      <c r="H2800" s="57">
        <f ca="1">EXP(E2800*(1/'Input Parameters'!$E$23-1/G2800))</f>
        <v>0.88096297558871672</v>
      </c>
      <c r="I2800" s="10">
        <f t="shared" ca="1" si="406"/>
        <v>0.66488071817170091</v>
      </c>
      <c r="J2800" s="30">
        <f ca="1">_xlfn.BETA.INV(I2800,'Input Parameters'!$L$26,'Input Parameters'!$M$26,'Input Parameters'!$J$26,'Input Parameters'!$K$26)</f>
        <v>0.72727962047734152</v>
      </c>
      <c r="K2800" s="168">
        <f ca="1">('Input Parameters'!$E$27/'Input Parameters'!$E$38)^$J2800</f>
        <v>5.4246928678859307E-3</v>
      </c>
      <c r="L2800" s="69">
        <f ca="1">$H2800*$C2800*'Input Parameters'!$E$25*K2800</f>
        <v>1.4835441519304811</v>
      </c>
      <c r="M2800" s="24">
        <f t="shared" ca="1" si="407"/>
        <v>0.70859127601637673</v>
      </c>
      <c r="N2800" s="15">
        <f ca="1">_xlfn.NORM.INV(M2800,'Input Parameters'!$E$29,'Input Parameters'!$F$29)</f>
        <v>0.10005492739700844</v>
      </c>
      <c r="O2800" s="8">
        <f t="shared" ca="1" si="408"/>
        <v>0.30083818473273261</v>
      </c>
      <c r="P2800" s="30">
        <f ca="1">_xlfn.LOGNORM.INV(O2800,'Input Parameters'!$H$30,'Input Parameters'!$I$30)</f>
        <v>2.0969037890337487</v>
      </c>
      <c r="Q2800" s="10">
        <f t="shared" ca="1" si="409"/>
        <v>0.7614372761953877</v>
      </c>
      <c r="R2800" s="30">
        <f>IF('Input Parameters'!$E$32=0,0,_xlfn.BETA.INV(Q2800,'Input Parameters'!$L$32,'Input Parameters'!$M$32,'Input Parameters'!$J$32,'Input Parameters'!$K$32))</f>
        <v>0</v>
      </c>
      <c r="S2800" s="10">
        <f t="shared" ca="1" si="410"/>
        <v>0.10456756749154017</v>
      </c>
      <c r="T2800" s="26">
        <f ca="1">_xlfn.LOGNORM.INV(S2800,'Input Parameters'!$H$34,'Input Parameters'!$I$34)</f>
        <v>43.110172391836976</v>
      </c>
      <c r="U2800" s="10">
        <f t="shared" ca="1" si="411"/>
        <v>0.71330738466097199</v>
      </c>
      <c r="V2800" s="30">
        <f ca="1">_xlfn.BETA.INV(U2800,'Input Parameters'!$L$36,'Input Parameters'!$M$36,'Input Parameters'!$J$36,'Input Parameters'!$K$36)</f>
        <v>0.67609454915380451</v>
      </c>
      <c r="W2800" s="2">
        <f ca="1">N2800+(P2800-N2800)*(1-ERF((T2800-R2800)/(2*SQRT(L2800*'Input Parameters'!$E$38))))</f>
        <v>0.12466378707018083</v>
      </c>
      <c r="X2800">
        <f t="shared" ca="1" si="412"/>
        <v>1</v>
      </c>
      <c r="Y2800" s="7"/>
    </row>
    <row r="2801" spans="1:25" ht="15" customHeight="1" x14ac:dyDescent="0.25">
      <c r="A2801" s="139">
        <v>2794</v>
      </c>
      <c r="B2801" s="10">
        <f t="shared" ca="1" si="403"/>
        <v>0.72858877213432371</v>
      </c>
      <c r="C2801" s="60">
        <f ca="1">_xlfn.NORM.INV(B2801,'Input Parameters'!$E$15,'Input Parameters'!$F$15)</f>
        <v>303.9466423505549</v>
      </c>
      <c r="D2801" s="10">
        <f t="shared" ca="1" si="404"/>
        <v>0.22722532738993939</v>
      </c>
      <c r="E2801" s="62">
        <f ca="1">IF(_xlfn.NORM.INV(D2801,'Input Parameters'!$E$17,'Input Parameters'!$F$17)&lt;3500,3500,IF(_xlfn.NORM.INV(D2801,'Input Parameters'!$E$17,'Input Parameters'!$F$17)&gt;5500,5500,_xlfn.NORM.INV(D2801,'Input Parameters'!$E$17,'Input Parameters'!$F$17)))</f>
        <v>4276.3889717863203</v>
      </c>
      <c r="F2801" s="10">
        <f t="shared" ca="1" si="405"/>
        <v>0.55429602477037798</v>
      </c>
      <c r="G2801" s="64">
        <f ca="1">_xlfn.NORM.INV(F2801,'Input Parameters'!$E$20,'Input Parameters'!$F$20)</f>
        <v>283.56470319261496</v>
      </c>
      <c r="H2801" s="57">
        <f ca="1">EXP(E2801*(1/'Input Parameters'!$E$23-1/G2801))</f>
        <v>0.61752244387695499</v>
      </c>
      <c r="I2801" s="10">
        <f t="shared" ca="1" si="406"/>
        <v>0.37504339714886092</v>
      </c>
      <c r="J2801" s="30">
        <f ca="1">_xlfn.BETA.INV(I2801,'Input Parameters'!$L$26,'Input Parameters'!$M$26,'Input Parameters'!$J$26,'Input Parameters'!$K$26)</f>
        <v>0.60902288110757985</v>
      </c>
      <c r="K2801" s="168">
        <f ca="1">('Input Parameters'!$E$27/'Input Parameters'!$E$38)^$J2801</f>
        <v>1.2669780686139935E-2</v>
      </c>
      <c r="L2801" s="69">
        <f ca="1">$H2801*$C2801*'Input Parameters'!$E$25*K2801</f>
        <v>2.3780402120152102</v>
      </c>
      <c r="M2801" s="24">
        <f t="shared" ca="1" si="407"/>
        <v>0.14613206868372941</v>
      </c>
      <c r="N2801" s="15">
        <f ca="1">_xlfn.NORM.INV(M2801,'Input Parameters'!$E$29,'Input Parameters'!$F$29)</f>
        <v>9.9894683229593217E-2</v>
      </c>
      <c r="O2801" s="8">
        <f t="shared" ca="1" si="408"/>
        <v>0.60041973710863661</v>
      </c>
      <c r="P2801" s="30">
        <f ca="1">_xlfn.LOGNORM.INV(O2801,'Input Parameters'!$H$30,'Input Parameters'!$I$30)</f>
        <v>3.0259651086660488</v>
      </c>
      <c r="Q2801" s="10">
        <f t="shared" ca="1" si="409"/>
        <v>0.68655830149185826</v>
      </c>
      <c r="R2801" s="30">
        <f>IF('Input Parameters'!$E$32=0,0,_xlfn.BETA.INV(Q2801,'Input Parameters'!$L$32,'Input Parameters'!$M$32,'Input Parameters'!$J$32,'Input Parameters'!$K$32))</f>
        <v>0</v>
      </c>
      <c r="S2801" s="10">
        <f t="shared" ca="1" si="410"/>
        <v>0.43299236032230404</v>
      </c>
      <c r="T2801" s="26">
        <f ca="1">_xlfn.LOGNORM.INV(S2801,'Input Parameters'!$H$34,'Input Parameters'!$I$34)</f>
        <v>49.359530234278786</v>
      </c>
      <c r="U2801" s="10">
        <f t="shared" ca="1" si="411"/>
        <v>0.63557966730019422</v>
      </c>
      <c r="V2801" s="30">
        <f ca="1">_xlfn.BETA.INV(U2801,'Input Parameters'!$L$36,'Input Parameters'!$M$36,'Input Parameters'!$J$36,'Input Parameters'!$K$36)</f>
        <v>0.64041878923710605</v>
      </c>
      <c r="W2801" s="2">
        <f ca="1">N2801+(P2801-N2801)*(1-ERF((T2801-R2801)/(2*SQRT(L2801*'Input Parameters'!$E$38))))</f>
        <v>0.16899624169473901</v>
      </c>
      <c r="X2801">
        <f t="shared" ca="1" si="412"/>
        <v>1</v>
      </c>
      <c r="Y2801" s="7"/>
    </row>
    <row r="2802" spans="1:25" ht="15" customHeight="1" x14ac:dyDescent="0.25">
      <c r="A2802" s="139">
        <v>2795</v>
      </c>
      <c r="B2802" s="10">
        <f t="shared" ca="1" si="403"/>
        <v>0.32273348726561024</v>
      </c>
      <c r="C2802" s="60">
        <f ca="1">_xlfn.NORM.INV(B2802,'Input Parameters'!$E$15,'Input Parameters'!$F$15)</f>
        <v>246.03449940160422</v>
      </c>
      <c r="D2802" s="10">
        <f t="shared" ca="1" si="404"/>
        <v>0.5156408489927039</v>
      </c>
      <c r="E2802" s="62">
        <f ca="1">IF(_xlfn.NORM.INV(D2802,'Input Parameters'!$E$17,'Input Parameters'!$F$17)&lt;3500,3500,IF(_xlfn.NORM.INV(D2802,'Input Parameters'!$E$17,'Input Parameters'!$F$17)&gt;5500,5500,_xlfn.NORM.INV(D2802,'Input Parameters'!$E$17,'Input Parameters'!$F$17)))</f>
        <v>4827.4510904956642</v>
      </c>
      <c r="F2802" s="10">
        <f t="shared" ca="1" si="405"/>
        <v>0.98200364285841302</v>
      </c>
      <c r="G2802" s="64">
        <f ca="1">_xlfn.NORM.INV(F2802,'Input Parameters'!$E$20,'Input Parameters'!$F$20)</f>
        <v>296.69996517144239</v>
      </c>
      <c r="H2802" s="57">
        <f ca="1">EXP(E2802*(1/'Input Parameters'!$E$23-1/G2802))</f>
        <v>1.233090560192716</v>
      </c>
      <c r="I2802" s="10">
        <f t="shared" ca="1" si="406"/>
        <v>0.1677337782394932</v>
      </c>
      <c r="J2802" s="30">
        <f ca="1">_xlfn.BETA.INV(I2802,'Input Parameters'!$L$26,'Input Parameters'!$M$26,'Input Parameters'!$J$26,'Input Parameters'!$K$26)</f>
        <v>0.49898403095079208</v>
      </c>
      <c r="K2802" s="168">
        <f ca="1">('Input Parameters'!$E$27/'Input Parameters'!$E$38)^$J2802</f>
        <v>2.7897329595109575E-2</v>
      </c>
      <c r="L2802" s="69">
        <f ca="1">$H2802*$C2802*'Input Parameters'!$E$25*K2802</f>
        <v>8.4635704865959447</v>
      </c>
      <c r="M2802" s="24">
        <f t="shared" ca="1" si="407"/>
        <v>0.38010022294013879</v>
      </c>
      <c r="N2802" s="15">
        <f ca="1">_xlfn.NORM.INV(M2802,'Input Parameters'!$E$29,'Input Parameters'!$F$29)</f>
        <v>9.996947824225616E-2</v>
      </c>
      <c r="O2802" s="8">
        <f t="shared" ca="1" si="408"/>
        <v>0.13833977174093526</v>
      </c>
      <c r="P2802" s="30">
        <f ca="1">_xlfn.LOGNORM.INV(O2802,'Input Parameters'!$H$30,'Input Parameters'!$I$30)</f>
        <v>1.605091271835219</v>
      </c>
      <c r="Q2802" s="10">
        <f t="shared" ca="1" si="409"/>
        <v>0.50178740385782117</v>
      </c>
      <c r="R2802" s="30">
        <f>IF('Input Parameters'!$E$32=0,0,_xlfn.BETA.INV(Q2802,'Input Parameters'!$L$32,'Input Parameters'!$M$32,'Input Parameters'!$J$32,'Input Parameters'!$K$32))</f>
        <v>0</v>
      </c>
      <c r="S2802" s="10">
        <f t="shared" ca="1" si="410"/>
        <v>0.68722739822748402</v>
      </c>
      <c r="T2802" s="26">
        <f ca="1">_xlfn.LOGNORM.INV(S2802,'Input Parameters'!$H$34,'Input Parameters'!$I$34)</f>
        <v>53.565692135361964</v>
      </c>
      <c r="U2802" s="10">
        <f t="shared" ca="1" si="411"/>
        <v>0.98487532769258657</v>
      </c>
      <c r="V2802" s="30">
        <f ca="1">_xlfn.BETA.INV(U2802,'Input Parameters'!$L$36,'Input Parameters'!$M$36,'Input Parameters'!$J$36,'Input Parameters'!$K$36)</f>
        <v>0.96840960440602819</v>
      </c>
      <c r="W2802" s="2">
        <f ca="1">N2802+(P2802-N2802)*(1-ERF((T2802-R2802)/(2*SQRT(L2802*'Input Parameters'!$E$38))))</f>
        <v>0.39035692137829436</v>
      </c>
      <c r="X2802">
        <f t="shared" ca="1" si="412"/>
        <v>1</v>
      </c>
      <c r="Y2802" s="7"/>
    </row>
    <row r="2803" spans="1:25" ht="15" customHeight="1" x14ac:dyDescent="0.25">
      <c r="A2803" s="139">
        <v>2796</v>
      </c>
      <c r="B2803" s="10">
        <f t="shared" ca="1" si="403"/>
        <v>0.81384302536467679</v>
      </c>
      <c r="C2803" s="60">
        <f ca="1">_xlfn.NORM.INV(B2803,'Input Parameters'!$E$15,'Input Parameters'!$F$15)</f>
        <v>319.31573478246179</v>
      </c>
      <c r="D2803" s="10">
        <f t="shared" ca="1" si="404"/>
        <v>0.25197270575881325</v>
      </c>
      <c r="E2803" s="62">
        <f ca="1">IF(_xlfn.NORM.INV(D2803,'Input Parameters'!$E$17,'Input Parameters'!$F$17)&lt;3500,3500,IF(_xlfn.NORM.INV(D2803,'Input Parameters'!$E$17,'Input Parameters'!$F$17)&gt;5500,5500,_xlfn.NORM.INV(D2803,'Input Parameters'!$E$17,'Input Parameters'!$F$17)))</f>
        <v>4332.1936175462388</v>
      </c>
      <c r="F2803" s="10">
        <f t="shared" ca="1" si="405"/>
        <v>0.56288075244479441</v>
      </c>
      <c r="G2803" s="64">
        <f ca="1">_xlfn.NORM.INV(F2803,'Input Parameters'!$E$20,'Input Parameters'!$F$20)</f>
        <v>283.71045620536427</v>
      </c>
      <c r="H2803" s="57">
        <f ca="1">EXP(E2803*(1/'Input Parameters'!$E$23-1/G2803))</f>
        <v>0.61848550027953275</v>
      </c>
      <c r="I2803" s="10">
        <f t="shared" ca="1" si="406"/>
        <v>0.52779349311504076</v>
      </c>
      <c r="J2803" s="30">
        <f ca="1">_xlfn.BETA.INV(I2803,'Input Parameters'!$L$26,'Input Parameters'!$M$26,'Input Parameters'!$J$26,'Input Parameters'!$K$26)</f>
        <v>0.67255191544301474</v>
      </c>
      <c r="K2803" s="168">
        <f ca="1">('Input Parameters'!$E$27/'Input Parameters'!$E$38)^$J2803</f>
        <v>8.0327297324372434E-3</v>
      </c>
      <c r="L2803" s="69">
        <f ca="1">$H2803*$C2803*'Input Parameters'!$E$25*K2803</f>
        <v>1.586401081085026</v>
      </c>
      <c r="M2803" s="24">
        <f t="shared" ca="1" si="407"/>
        <v>0.48536727364957422</v>
      </c>
      <c r="N2803" s="15">
        <f ca="1">_xlfn.NORM.INV(M2803,'Input Parameters'!$E$29,'Input Parameters'!$F$29)</f>
        <v>9.9996331296630825E-2</v>
      </c>
      <c r="O2803" s="8">
        <f t="shared" ca="1" si="408"/>
        <v>0.20250858552437145</v>
      </c>
      <c r="P2803" s="30">
        <f ca="1">_xlfn.LOGNORM.INV(O2803,'Input Parameters'!$H$30,'Input Parameters'!$I$30)</f>
        <v>1.8106606584962111</v>
      </c>
      <c r="Q2803" s="10">
        <f t="shared" ca="1" si="409"/>
        <v>0.61261012654664238</v>
      </c>
      <c r="R2803" s="30">
        <f>IF('Input Parameters'!$E$32=0,0,_xlfn.BETA.INV(Q2803,'Input Parameters'!$L$32,'Input Parameters'!$M$32,'Input Parameters'!$J$32,'Input Parameters'!$K$32))</f>
        <v>0</v>
      </c>
      <c r="S2803" s="10">
        <f t="shared" ca="1" si="410"/>
        <v>0.91038072531558878</v>
      </c>
      <c r="T2803" s="26">
        <f ca="1">_xlfn.LOGNORM.INV(S2803,'Input Parameters'!$H$34,'Input Parameters'!$I$34)</f>
        <v>59.583688034593344</v>
      </c>
      <c r="U2803" s="10">
        <f t="shared" ca="1" si="411"/>
        <v>0.77404660449985874</v>
      </c>
      <c r="V2803" s="30">
        <f ca="1">_xlfn.BETA.INV(U2803,'Input Parameters'!$L$36,'Input Parameters'!$M$36,'Input Parameters'!$J$36,'Input Parameters'!$K$36)</f>
        <v>0.70821900932301207</v>
      </c>
      <c r="W2803" s="2">
        <f ca="1">N2803+(P2803-N2803)*(1-ERF((T2803-R2803)/(2*SQRT(L2803*'Input Parameters'!$E$38))))</f>
        <v>0.10140352831260117</v>
      </c>
      <c r="X2803">
        <f t="shared" ca="1" si="412"/>
        <v>1</v>
      </c>
      <c r="Y2803" s="7"/>
    </row>
    <row r="2804" spans="1:25" ht="15" customHeight="1" x14ac:dyDescent="0.25">
      <c r="A2804" s="139">
        <v>2797</v>
      </c>
      <c r="B2804" s="10">
        <f t="shared" ca="1" si="403"/>
        <v>0.60805543666010498</v>
      </c>
      <c r="C2804" s="60">
        <f ca="1">_xlfn.NORM.INV(B2804,'Input Parameters'!$E$15,'Input Parameters'!$F$15)</f>
        <v>285.82998924808339</v>
      </c>
      <c r="D2804" s="10">
        <f t="shared" ca="1" si="404"/>
        <v>0.93816543202093872</v>
      </c>
      <c r="E2804" s="62">
        <f ca="1">IF(_xlfn.NORM.INV(D2804,'Input Parameters'!$E$17,'Input Parameters'!$F$17)&lt;3500,3500,IF(_xlfn.NORM.INV(D2804,'Input Parameters'!$E$17,'Input Parameters'!$F$17)&gt;5500,5500,_xlfn.NORM.INV(D2804,'Input Parameters'!$E$17,'Input Parameters'!$F$17)))</f>
        <v>5500</v>
      </c>
      <c r="F2804" s="10">
        <f t="shared" ca="1" si="405"/>
        <v>0.24912258390221398</v>
      </c>
      <c r="G2804" s="64">
        <f ca="1">_xlfn.NORM.INV(F2804,'Input Parameters'!$E$20,'Input Parameters'!$F$20)</f>
        <v>278.11240196503007</v>
      </c>
      <c r="H2804" s="57">
        <f ca="1">EXP(E2804*(1/'Input Parameters'!$E$23-1/G2804))</f>
        <v>0.36779943586522124</v>
      </c>
      <c r="I2804" s="10">
        <f t="shared" ca="1" si="406"/>
        <v>0.16683427090642433</v>
      </c>
      <c r="J2804" s="30">
        <f ca="1">_xlfn.BETA.INV(I2804,'Input Parameters'!$L$26,'Input Parameters'!$M$26,'Input Parameters'!$J$26,'Input Parameters'!$K$26)</f>
        <v>0.49836716075266613</v>
      </c>
      <c r="K2804" s="168">
        <f ca="1">('Input Parameters'!$E$27/'Input Parameters'!$E$38)^$J2804</f>
        <v>2.8021043890159133E-2</v>
      </c>
      <c r="L2804" s="69">
        <f ca="1">$H2804*$C2804*'Input Parameters'!$E$25*K2804</f>
        <v>2.9457993507408045</v>
      </c>
      <c r="M2804" s="24">
        <f t="shared" ca="1" si="407"/>
        <v>0.8518719063446849</v>
      </c>
      <c r="N2804" s="15">
        <f ca="1">_xlfn.NORM.INV(M2804,'Input Parameters'!$E$29,'Input Parameters'!$F$29)</f>
        <v>0.1001044495527653</v>
      </c>
      <c r="O2804" s="8">
        <f t="shared" ca="1" si="408"/>
        <v>0.21263706843674268</v>
      </c>
      <c r="P2804" s="30">
        <f ca="1">_xlfn.LOGNORM.INV(O2804,'Input Parameters'!$H$30,'Input Parameters'!$I$30)</f>
        <v>1.8411846134869911</v>
      </c>
      <c r="Q2804" s="10">
        <f t="shared" ca="1" si="409"/>
        <v>0.82905994443236863</v>
      </c>
      <c r="R2804" s="30">
        <f>IF('Input Parameters'!$E$32=0,0,_xlfn.BETA.INV(Q2804,'Input Parameters'!$L$32,'Input Parameters'!$M$32,'Input Parameters'!$J$32,'Input Parameters'!$K$32))</f>
        <v>0</v>
      </c>
      <c r="S2804" s="10">
        <f t="shared" ca="1" si="410"/>
        <v>0.272055526236607</v>
      </c>
      <c r="T2804" s="26">
        <f ca="1">_xlfn.LOGNORM.INV(S2804,'Input Parameters'!$H$34,'Input Parameters'!$I$34)</f>
        <v>46.74054404294057</v>
      </c>
      <c r="U2804" s="10">
        <f t="shared" ca="1" si="411"/>
        <v>4.010793707170901E-2</v>
      </c>
      <c r="V2804" s="30">
        <f ca="1">_xlfn.BETA.INV(U2804,'Input Parameters'!$L$36,'Input Parameters'!$M$36,'Input Parameters'!$J$36,'Input Parameters'!$K$36)</f>
        <v>0.36903663892523048</v>
      </c>
      <c r="W2804" s="2">
        <f ca="1">N2804+(P2804-N2804)*(1-ERF((T2804-R2804)/(2*SQRT(L2804*'Input Parameters'!$E$38))))</f>
        <v>0.19438078047274154</v>
      </c>
      <c r="X2804">
        <f t="shared" ca="1" si="412"/>
        <v>1</v>
      </c>
      <c r="Y2804" s="7"/>
    </row>
    <row r="2805" spans="1:25" ht="15" customHeight="1" x14ac:dyDescent="0.25">
      <c r="A2805" s="139">
        <v>2798</v>
      </c>
      <c r="B2805" s="10">
        <f t="shared" ca="1" si="403"/>
        <v>0.31575357576913665</v>
      </c>
      <c r="C2805" s="60">
        <f ca="1">_xlfn.NORM.INV(B2805,'Input Parameters'!$E$15,'Input Parameters'!$F$15)</f>
        <v>244.97566843122519</v>
      </c>
      <c r="D2805" s="10">
        <f t="shared" ca="1" si="404"/>
        <v>0.96060474508224902</v>
      </c>
      <c r="E2805" s="62">
        <f ca="1">IF(_xlfn.NORM.INV(D2805,'Input Parameters'!$E$17,'Input Parameters'!$F$17)&lt;3500,3500,IF(_xlfn.NORM.INV(D2805,'Input Parameters'!$E$17,'Input Parameters'!$F$17)&gt;5500,5500,_xlfn.NORM.INV(D2805,'Input Parameters'!$E$17,'Input Parameters'!$F$17)))</f>
        <v>5500</v>
      </c>
      <c r="F2805" s="10">
        <f t="shared" ca="1" si="405"/>
        <v>0.24587793034843763</v>
      </c>
      <c r="G2805" s="64">
        <f ca="1">_xlfn.NORM.INV(F2805,'Input Parameters'!$E$20,'Input Parameters'!$F$20)</f>
        <v>278.04362407046932</v>
      </c>
      <c r="H2805" s="57">
        <f ca="1">EXP(E2805*(1/'Input Parameters'!$E$23-1/G2805))</f>
        <v>0.36600458860052892</v>
      </c>
      <c r="I2805" s="10">
        <f t="shared" ca="1" si="406"/>
        <v>0.45938205750006089</v>
      </c>
      <c r="J2805" s="30">
        <f ca="1">_xlfn.BETA.INV(I2805,'Input Parameters'!$L$26,'Input Parameters'!$M$26,'Input Parameters'!$J$26,'Input Parameters'!$K$26)</f>
        <v>0.64486491294104165</v>
      </c>
      <c r="K2805" s="168">
        <f ca="1">('Input Parameters'!$E$27/'Input Parameters'!$E$38)^$J2805</f>
        <v>9.797467546506405E-3</v>
      </c>
      <c r="L2805" s="69">
        <f ca="1">$H2805*$C2805*'Input Parameters'!$E$25*K2805</f>
        <v>0.87846267826574465</v>
      </c>
      <c r="M2805" s="24">
        <f t="shared" ca="1" si="407"/>
        <v>0.3283859680538781</v>
      </c>
      <c r="N2805" s="15">
        <f ca="1">_xlfn.NORM.INV(M2805,'Input Parameters'!$E$29,'Input Parameters'!$F$29)</f>
        <v>9.9955562562392297E-2</v>
      </c>
      <c r="O2805" s="8">
        <f t="shared" ca="1" si="408"/>
        <v>0.8749949894054837</v>
      </c>
      <c r="P2805" s="30">
        <f ca="1">_xlfn.LOGNORM.INV(O2805,'Input Parameters'!$H$30,'Input Parameters'!$I$30)</f>
        <v>4.6201718059891217</v>
      </c>
      <c r="Q2805" s="10">
        <f t="shared" ca="1" si="409"/>
        <v>0.99165021724148827</v>
      </c>
      <c r="R2805" s="30">
        <f>IF('Input Parameters'!$E$32=0,0,_xlfn.BETA.INV(Q2805,'Input Parameters'!$L$32,'Input Parameters'!$M$32,'Input Parameters'!$J$32,'Input Parameters'!$K$32))</f>
        <v>0</v>
      </c>
      <c r="S2805" s="10">
        <f t="shared" ca="1" si="410"/>
        <v>0.25909069528918549</v>
      </c>
      <c r="T2805" s="26">
        <f ca="1">_xlfn.LOGNORM.INV(S2805,'Input Parameters'!$H$34,'Input Parameters'!$I$34)</f>
        <v>46.510970655221492</v>
      </c>
      <c r="U2805" s="10">
        <f t="shared" ca="1" si="411"/>
        <v>0.10794207054600424</v>
      </c>
      <c r="V2805" s="30">
        <f ca="1">_xlfn.BETA.INV(U2805,'Input Parameters'!$L$36,'Input Parameters'!$M$36,'Input Parameters'!$J$36,'Input Parameters'!$K$36)</f>
        <v>0.42173592947907201</v>
      </c>
      <c r="W2805" s="2">
        <f ca="1">N2805+(P2805-N2805)*(1-ERF((T2805-R2805)/(2*SQRT(L2805*'Input Parameters'!$E$38))))</f>
        <v>0.10198901820450086</v>
      </c>
      <c r="X2805">
        <f t="shared" ca="1" si="412"/>
        <v>1</v>
      </c>
      <c r="Y2805" s="7"/>
    </row>
    <row r="2806" spans="1:25" ht="15" customHeight="1" x14ac:dyDescent="0.25">
      <c r="A2806" s="139">
        <v>2799</v>
      </c>
      <c r="B2806" s="10">
        <f t="shared" ca="1" si="403"/>
        <v>0.4939394080238878</v>
      </c>
      <c r="C2806" s="60">
        <f ca="1">_xlfn.NORM.INV(B2806,'Input Parameters'!$E$15,'Input Parameters'!$F$15)</f>
        <v>270.14388049192814</v>
      </c>
      <c r="D2806" s="10">
        <f t="shared" ca="1" si="404"/>
        <v>0.6068490886715231</v>
      </c>
      <c r="E2806" s="62">
        <f ca="1">IF(_xlfn.NORM.INV(D2806,'Input Parameters'!$E$17,'Input Parameters'!$F$17)&lt;3500,3500,IF(_xlfn.NORM.INV(D2806,'Input Parameters'!$E$17,'Input Parameters'!$F$17)&gt;5500,5500,_xlfn.NORM.INV(D2806,'Input Parameters'!$E$17,'Input Parameters'!$F$17)))</f>
        <v>4989.7811939964267</v>
      </c>
      <c r="F2806" s="10">
        <f t="shared" ca="1" si="405"/>
        <v>0.43752085511192973</v>
      </c>
      <c r="G2806" s="64">
        <f ca="1">_xlfn.NORM.INV(F2806,'Input Parameters'!$E$20,'Input Parameters'!$F$20)</f>
        <v>281.59637302159535</v>
      </c>
      <c r="H2806" s="57">
        <f ca="1">EXP(E2806*(1/'Input Parameters'!$E$23-1/G2806))</f>
        <v>0.50386196071037792</v>
      </c>
      <c r="I2806" s="10">
        <f t="shared" ca="1" si="406"/>
        <v>0.24370425672592066</v>
      </c>
      <c r="J2806" s="30">
        <f ca="1">_xlfn.BETA.INV(I2806,'Input Parameters'!$L$26,'Input Parameters'!$M$26,'Input Parameters'!$J$26,'Input Parameters'!$K$26)</f>
        <v>0.54515994172778681</v>
      </c>
      <c r="K2806" s="168">
        <f ca="1">('Input Parameters'!$E$27/'Input Parameters'!$E$38)^$J2806</f>
        <v>2.0031580752776012E-2</v>
      </c>
      <c r="L2806" s="69">
        <f ca="1">$H2806*$C2806*'Input Parameters'!$E$25*K2806</f>
        <v>2.7266031272506641</v>
      </c>
      <c r="M2806" s="24">
        <f t="shared" ca="1" si="407"/>
        <v>0.85172144666228544</v>
      </c>
      <c r="N2806" s="15">
        <f ca="1">_xlfn.NORM.INV(M2806,'Input Parameters'!$E$29,'Input Parameters'!$F$29)</f>
        <v>0.10010438450028279</v>
      </c>
      <c r="O2806" s="8">
        <f t="shared" ca="1" si="408"/>
        <v>0.92738070627464908</v>
      </c>
      <c r="P2806" s="30">
        <f ca="1">_xlfn.LOGNORM.INV(O2806,'Input Parameters'!$H$30,'Input Parameters'!$I$30)</f>
        <v>5.3392765597929124</v>
      </c>
      <c r="Q2806" s="10">
        <f t="shared" ca="1" si="409"/>
        <v>0.53068545917980936</v>
      </c>
      <c r="R2806" s="30">
        <f>IF('Input Parameters'!$E$32=0,0,_xlfn.BETA.INV(Q2806,'Input Parameters'!$L$32,'Input Parameters'!$M$32,'Input Parameters'!$J$32,'Input Parameters'!$K$32))</f>
        <v>0</v>
      </c>
      <c r="S2806" s="10">
        <f t="shared" ca="1" si="410"/>
        <v>0.16313567958071018</v>
      </c>
      <c r="T2806" s="26">
        <f ca="1">_xlfn.LOGNORM.INV(S2806,'Input Parameters'!$H$34,'Input Parameters'!$I$34)</f>
        <v>44.607993919668459</v>
      </c>
      <c r="U2806" s="10">
        <f t="shared" ca="1" si="411"/>
        <v>0.23822562878494791</v>
      </c>
      <c r="V2806" s="30">
        <f ca="1">_xlfn.BETA.INV(U2806,'Input Parameters'!$L$36,'Input Parameters'!$M$36,'Input Parameters'!$J$36,'Input Parameters'!$K$36)</f>
        <v>0.4852593739921558</v>
      </c>
      <c r="W2806" s="2">
        <f ca="1">N2806+(P2806-N2806)*(1-ERF((T2806-R2806)/(2*SQRT(L2806*'Input Parameters'!$E$38))))</f>
        <v>0.39403766470304663</v>
      </c>
      <c r="X2806">
        <f t="shared" ca="1" si="412"/>
        <v>1</v>
      </c>
      <c r="Y2806" s="7"/>
    </row>
    <row r="2807" spans="1:25" ht="15" customHeight="1" x14ac:dyDescent="0.25">
      <c r="A2807" s="139">
        <v>2800</v>
      </c>
      <c r="B2807" s="10">
        <f t="shared" ca="1" si="403"/>
        <v>0.55897813207357827</v>
      </c>
      <c r="C2807" s="60">
        <f ca="1">_xlfn.NORM.INV(B2807,'Input Parameters'!$E$15,'Input Parameters'!$F$15)</f>
        <v>279.0083640615008</v>
      </c>
      <c r="D2807" s="10">
        <f t="shared" ca="1" si="404"/>
        <v>0.91372341846703531</v>
      </c>
      <c r="E2807" s="62">
        <f ca="1">IF(_xlfn.NORM.INV(D2807,'Input Parameters'!$E$17,'Input Parameters'!$F$17)&lt;3500,3500,IF(_xlfn.NORM.INV(D2807,'Input Parameters'!$E$17,'Input Parameters'!$F$17)&gt;5500,5500,_xlfn.NORM.INV(D2807,'Input Parameters'!$E$17,'Input Parameters'!$F$17)))</f>
        <v>5500</v>
      </c>
      <c r="F2807" s="10">
        <f t="shared" ca="1" si="405"/>
        <v>0.61327932238806204</v>
      </c>
      <c r="G2807" s="64">
        <f ca="1">_xlfn.NORM.INV(F2807,'Input Parameters'!$E$20,'Input Parameters'!$F$20)</f>
        <v>284.57877185723419</v>
      </c>
      <c r="H2807" s="57">
        <f ca="1">EXP(E2807*(1/'Input Parameters'!$E$23-1/G2807))</f>
        <v>0.57645884584844553</v>
      </c>
      <c r="I2807" s="10">
        <f t="shared" ca="1" si="406"/>
        <v>0.54499978281507855</v>
      </c>
      <c r="J2807" s="30">
        <f ca="1">_xlfn.BETA.INV(I2807,'Input Parameters'!$L$26,'Input Parameters'!$M$26,'Input Parameters'!$J$26,'Input Parameters'!$K$26)</f>
        <v>0.6794146418202841</v>
      </c>
      <c r="K2807" s="168">
        <f ca="1">('Input Parameters'!$E$27/'Input Parameters'!$E$38)^$J2807</f>
        <v>7.646881461432299E-3</v>
      </c>
      <c r="L2807" s="69">
        <f ca="1">$H2807*$C2807*'Input Parameters'!$E$25*K2807</f>
        <v>1.2299002465093327</v>
      </c>
      <c r="M2807" s="24">
        <f t="shared" ca="1" si="407"/>
        <v>0.31589561986635584</v>
      </c>
      <c r="N2807" s="15">
        <f ca="1">_xlfn.NORM.INV(M2807,'Input Parameters'!$E$29,'Input Parameters'!$F$29)</f>
        <v>9.9952079280998973E-2</v>
      </c>
      <c r="O2807" s="8">
        <f t="shared" ca="1" si="408"/>
        <v>0.50303047400792944</v>
      </c>
      <c r="P2807" s="30">
        <f ca="1">_xlfn.LOGNORM.INV(O2807,'Input Parameters'!$H$30,'Input Parameters'!$I$30)</f>
        <v>2.6929274679947826</v>
      </c>
      <c r="Q2807" s="10">
        <f t="shared" ca="1" si="409"/>
        <v>7.8351665535631776E-2</v>
      </c>
      <c r="R2807" s="30">
        <f>IF('Input Parameters'!$E$32=0,0,_xlfn.BETA.INV(Q2807,'Input Parameters'!$L$32,'Input Parameters'!$M$32,'Input Parameters'!$J$32,'Input Parameters'!$K$32))</f>
        <v>0</v>
      </c>
      <c r="S2807" s="10">
        <f t="shared" ca="1" si="410"/>
        <v>0.95875219553860269</v>
      </c>
      <c r="T2807" s="26">
        <f ca="1">_xlfn.LOGNORM.INV(S2807,'Input Parameters'!$H$34,'Input Parameters'!$I$34)</f>
        <v>62.574119475850324</v>
      </c>
      <c r="U2807" s="10">
        <f t="shared" ca="1" si="411"/>
        <v>0.43126571746101461</v>
      </c>
      <c r="V2807" s="30">
        <f ca="1">_xlfn.BETA.INV(U2807,'Input Parameters'!$L$36,'Input Parameters'!$M$36,'Input Parameters'!$J$36,'Input Parameters'!$K$36)</f>
        <v>0.55995459289847038</v>
      </c>
      <c r="W2807" s="2">
        <f ca="1">N2807+(P2807-N2807)*(1-ERF((T2807-R2807)/(2*SQRT(L2807*'Input Parameters'!$E$38))))</f>
        <v>0.10012359221592794</v>
      </c>
      <c r="X2807">
        <f t="shared" ca="1" si="412"/>
        <v>1</v>
      </c>
      <c r="Y2807" s="7"/>
    </row>
    <row r="2808" spans="1:25" ht="15" customHeight="1" x14ac:dyDescent="0.25">
      <c r="A2808" s="139">
        <v>2801</v>
      </c>
      <c r="B2808" s="10">
        <f t="shared" ca="1" si="403"/>
        <v>0.2754348781357705</v>
      </c>
      <c r="C2808" s="60">
        <f ca="1">_xlfn.NORM.INV(B2808,'Input Parameters'!$E$15,'Input Parameters'!$F$15)</f>
        <v>238.64312588368836</v>
      </c>
      <c r="D2808" s="10">
        <f t="shared" ca="1" si="404"/>
        <v>0.35300148353169791</v>
      </c>
      <c r="E2808" s="62">
        <f ca="1">IF(_xlfn.NORM.INV(D2808,'Input Parameters'!$E$17,'Input Parameters'!$F$17)&lt;3500,3500,IF(_xlfn.NORM.INV(D2808,'Input Parameters'!$E$17,'Input Parameters'!$F$17)&gt;5500,5500,_xlfn.NORM.INV(D2808,'Input Parameters'!$E$17,'Input Parameters'!$F$17)))</f>
        <v>4535.9392632914896</v>
      </c>
      <c r="F2808" s="10">
        <f t="shared" ca="1" si="405"/>
        <v>0.83046479747548008</v>
      </c>
      <c r="G2808" s="64">
        <f ca="1">_xlfn.NORM.INV(F2808,'Input Parameters'!$E$20,'Input Parameters'!$F$20)</f>
        <v>289.0552242611891</v>
      </c>
      <c r="H2808" s="57">
        <f ca="1">EXP(E2808*(1/'Input Parameters'!$E$23-1/G2808))</f>
        <v>0.81265005382190902</v>
      </c>
      <c r="I2808" s="10">
        <f t="shared" ca="1" si="406"/>
        <v>0.39348326203094286</v>
      </c>
      <c r="J2808" s="30">
        <f ca="1">_xlfn.BETA.INV(I2808,'Input Parameters'!$L$26,'Input Parameters'!$M$26,'Input Parameters'!$J$26,'Input Parameters'!$K$26)</f>
        <v>0.61709009144080074</v>
      </c>
      <c r="K2808" s="168">
        <f ca="1">('Input Parameters'!$E$27/'Input Parameters'!$E$38)^$J2808</f>
        <v>1.1957436584097017E-2</v>
      </c>
      <c r="L2808" s="69">
        <f ca="1">$H2808*$C2808*'Input Parameters'!$E$25*K2808</f>
        <v>2.3189457233283659</v>
      </c>
      <c r="M2808" s="24">
        <f t="shared" ca="1" si="407"/>
        <v>0.42739091154517994</v>
      </c>
      <c r="N2808" s="15">
        <f ca="1">_xlfn.NORM.INV(M2808,'Input Parameters'!$E$29,'Input Parameters'!$F$29)</f>
        <v>9.9981697935913535E-2</v>
      </c>
      <c r="O2808" s="8">
        <f t="shared" ca="1" si="408"/>
        <v>0.92805712083100722</v>
      </c>
      <c r="P2808" s="30">
        <f ca="1">_xlfn.LOGNORM.INV(O2808,'Input Parameters'!$H$30,'Input Parameters'!$I$30)</f>
        <v>5.3516881668111607</v>
      </c>
      <c r="Q2808" s="10">
        <f t="shared" ca="1" si="409"/>
        <v>0.77550973718215688</v>
      </c>
      <c r="R2808" s="30">
        <f>IF('Input Parameters'!$E$32=0,0,_xlfn.BETA.INV(Q2808,'Input Parameters'!$L$32,'Input Parameters'!$M$32,'Input Parameters'!$J$32,'Input Parameters'!$K$32))</f>
        <v>0</v>
      </c>
      <c r="S2808" s="10">
        <f t="shared" ca="1" si="410"/>
        <v>0.68286045350174107</v>
      </c>
      <c r="T2808" s="26">
        <f ca="1">_xlfn.LOGNORM.INV(S2808,'Input Parameters'!$H$34,'Input Parameters'!$I$34)</f>
        <v>53.48375746487271</v>
      </c>
      <c r="U2808" s="10">
        <f t="shared" ca="1" si="411"/>
        <v>0.31516759673707362</v>
      </c>
      <c r="V2808" s="30">
        <f ca="1">_xlfn.BETA.INV(U2808,'Input Parameters'!$L$36,'Input Parameters'!$M$36,'Input Parameters'!$J$36,'Input Parameters'!$K$36)</f>
        <v>0.51609910202795162</v>
      </c>
      <c r="W2808" s="2">
        <f ca="1">N2808+(P2808-N2808)*(1-ERF((T2808-R2808)/(2*SQRT(L2808*'Input Parameters'!$E$38))))</f>
        <v>0.16830831444551647</v>
      </c>
      <c r="X2808">
        <f t="shared" ca="1" si="412"/>
        <v>1</v>
      </c>
      <c r="Y2808" s="7"/>
    </row>
    <row r="2809" spans="1:25" ht="15" customHeight="1" x14ac:dyDescent="0.25">
      <c r="A2809" s="139">
        <v>2802</v>
      </c>
      <c r="B2809" s="10">
        <f t="shared" ca="1" si="403"/>
        <v>0.61798609648065062</v>
      </c>
      <c r="C2809" s="60">
        <f ca="1">_xlfn.NORM.INV(B2809,'Input Parameters'!$E$15,'Input Parameters'!$F$15)</f>
        <v>287.23584318228484</v>
      </c>
      <c r="D2809" s="10">
        <f t="shared" ca="1" si="404"/>
        <v>0.81222367239255844</v>
      </c>
      <c r="E2809" s="62">
        <f ca="1">IF(_xlfn.NORM.INV(D2809,'Input Parameters'!$E$17,'Input Parameters'!$F$17)&lt;3500,3500,IF(_xlfn.NORM.INV(D2809,'Input Parameters'!$E$17,'Input Parameters'!$F$17)&gt;5500,5500,_xlfn.NORM.INV(D2809,'Input Parameters'!$E$17,'Input Parameters'!$F$17)))</f>
        <v>5420.2842748674711</v>
      </c>
      <c r="F2809" s="10">
        <f t="shared" ca="1" si="405"/>
        <v>0.93843213686464211</v>
      </c>
      <c r="G2809" s="64">
        <f ca="1">_xlfn.NORM.INV(F2809,'Input Parameters'!$E$20,'Input Parameters'!$F$20)</f>
        <v>292.9796872495358</v>
      </c>
      <c r="H2809" s="57">
        <f ca="1">EXP(E2809*(1/'Input Parameters'!$E$23-1/G2809))</f>
        <v>1.0032838454543458</v>
      </c>
      <c r="I2809" s="10">
        <f t="shared" ca="1" si="406"/>
        <v>0.68769725147516858</v>
      </c>
      <c r="J2809" s="30">
        <f ca="1">_xlfn.BETA.INV(I2809,'Input Parameters'!$L$26,'Input Parameters'!$M$26,'Input Parameters'!$J$26,'Input Parameters'!$K$26)</f>
        <v>0.73659718171841759</v>
      </c>
      <c r="K2809" s="168">
        <f ca="1">('Input Parameters'!$E$27/'Input Parameters'!$E$38)^$J2809</f>
        <v>5.0739834298471273E-3</v>
      </c>
      <c r="L2809" s="69">
        <f ca="1">$H2809*$C2809*'Input Parameters'!$E$25*K2809</f>
        <v>1.4622158833460071</v>
      </c>
      <c r="M2809" s="24">
        <f t="shared" ca="1" si="407"/>
        <v>0.70645117204588481</v>
      </c>
      <c r="N2809" s="15">
        <f ca="1">_xlfn.NORM.INV(M2809,'Input Parameters'!$E$29,'Input Parameters'!$F$29)</f>
        <v>0.10005430466901345</v>
      </c>
      <c r="O2809" s="8">
        <f t="shared" ca="1" si="408"/>
        <v>0.14503580721131559</v>
      </c>
      <c r="P2809" s="30">
        <f ca="1">_xlfn.LOGNORM.INV(O2809,'Input Parameters'!$H$30,'Input Parameters'!$I$30)</f>
        <v>1.6278798456007004</v>
      </c>
      <c r="Q2809" s="10">
        <f t="shared" ca="1" si="409"/>
        <v>0.64386403332680553</v>
      </c>
      <c r="R2809" s="30">
        <f>IF('Input Parameters'!$E$32=0,0,_xlfn.BETA.INV(Q2809,'Input Parameters'!$L$32,'Input Parameters'!$M$32,'Input Parameters'!$J$32,'Input Parameters'!$K$32))</f>
        <v>0</v>
      </c>
      <c r="S2809" s="10">
        <f t="shared" ca="1" si="410"/>
        <v>0.12320036662277234</v>
      </c>
      <c r="T2809" s="26">
        <f ca="1">_xlfn.LOGNORM.INV(S2809,'Input Parameters'!$H$34,'Input Parameters'!$I$34)</f>
        <v>43.632989274617714</v>
      </c>
      <c r="U2809" s="10">
        <f t="shared" ca="1" si="411"/>
        <v>0.48846252630752718</v>
      </c>
      <c r="V2809" s="30">
        <f ca="1">_xlfn.BETA.INV(U2809,'Input Parameters'!$L$36,'Input Parameters'!$M$36,'Input Parameters'!$J$36,'Input Parameters'!$K$36)</f>
        <v>0.58149453371932092</v>
      </c>
      <c r="W2809" s="2">
        <f ca="1">N2809+(P2809-N2809)*(1-ERF((T2809-R2809)/(2*SQRT(L2809*'Input Parameters'!$E$38))))</f>
        <v>0.11644218441895282</v>
      </c>
      <c r="X2809">
        <f t="shared" ca="1" si="412"/>
        <v>1</v>
      </c>
      <c r="Y2809" s="7"/>
    </row>
    <row r="2810" spans="1:25" ht="15" customHeight="1" x14ac:dyDescent="0.25">
      <c r="A2810" s="139">
        <v>2803</v>
      </c>
      <c r="B2810" s="10">
        <f t="shared" ca="1" si="403"/>
        <v>3.8026291630494979E-2</v>
      </c>
      <c r="C2810" s="60">
        <f ca="1">_xlfn.NORM.INV(B2810,'Input Parameters'!$E$15,'Input Parameters'!$F$15)</f>
        <v>174.82457514640882</v>
      </c>
      <c r="D2810" s="10">
        <f t="shared" ca="1" si="404"/>
        <v>0.33479853313619468</v>
      </c>
      <c r="E2810" s="62">
        <f ca="1">IF(_xlfn.NORM.INV(D2810,'Input Parameters'!$E$17,'Input Parameters'!$F$17)&lt;3500,3500,IF(_xlfn.NORM.INV(D2810,'Input Parameters'!$E$17,'Input Parameters'!$F$17)&gt;5500,5500,_xlfn.NORM.INV(D2810,'Input Parameters'!$E$17,'Input Parameters'!$F$17)))</f>
        <v>4501.3092463499779</v>
      </c>
      <c r="F2810" s="10">
        <f t="shared" ca="1" si="405"/>
        <v>0.8502664421126368</v>
      </c>
      <c r="G2810" s="64">
        <f ca="1">_xlfn.NORM.INV(F2810,'Input Parameters'!$E$20,'Input Parameters'!$F$20)</f>
        <v>289.60176467169822</v>
      </c>
      <c r="H2810" s="57">
        <f ca="1">EXP(E2810*(1/'Input Parameters'!$E$23-1/G2810))</f>
        <v>0.83821365255362579</v>
      </c>
      <c r="I2810" s="10">
        <f t="shared" ca="1" si="406"/>
        <v>0.54675413399088302</v>
      </c>
      <c r="J2810" s="30">
        <f ca="1">_xlfn.BETA.INV(I2810,'Input Parameters'!$L$26,'Input Parameters'!$M$26,'Input Parameters'!$J$26,'Input Parameters'!$K$26)</f>
        <v>0.68011309016377153</v>
      </c>
      <c r="K2810" s="168">
        <f ca="1">('Input Parameters'!$E$27/'Input Parameters'!$E$38)^$J2810</f>
        <v>7.6086664962439141E-3</v>
      </c>
      <c r="L2810" s="69">
        <f ca="1">$H2810*$C2810*'Input Parameters'!$E$25*K2810</f>
        <v>1.1149766185965153</v>
      </c>
      <c r="M2810" s="24">
        <f t="shared" ca="1" si="407"/>
        <v>0.33887544601573649</v>
      </c>
      <c r="N2810" s="15">
        <f ca="1">_xlfn.NORM.INV(M2810,'Input Parameters'!$E$29,'Input Parameters'!$F$29)</f>
        <v>9.9958446581048618E-2</v>
      </c>
      <c r="O2810" s="8">
        <f t="shared" ca="1" si="408"/>
        <v>0.72867466763010769</v>
      </c>
      <c r="P2810" s="30">
        <f ca="1">_xlfn.LOGNORM.INV(O2810,'Input Parameters'!$H$30,'Input Parameters'!$I$30)</f>
        <v>3.5773790514852353</v>
      </c>
      <c r="Q2810" s="10">
        <f t="shared" ca="1" si="409"/>
        <v>0.17627014477918856</v>
      </c>
      <c r="R2810" s="30">
        <f>IF('Input Parameters'!$E$32=0,0,_xlfn.BETA.INV(Q2810,'Input Parameters'!$L$32,'Input Parameters'!$M$32,'Input Parameters'!$J$32,'Input Parameters'!$K$32))</f>
        <v>0</v>
      </c>
      <c r="S2810" s="10">
        <f t="shared" ca="1" si="410"/>
        <v>0.25158135180783547</v>
      </c>
      <c r="T2810" s="26">
        <f ca="1">_xlfn.LOGNORM.INV(S2810,'Input Parameters'!$H$34,'Input Parameters'!$I$34)</f>
        <v>46.37582070560596</v>
      </c>
      <c r="U2810" s="10">
        <f t="shared" ca="1" si="411"/>
        <v>0.49648972801687552</v>
      </c>
      <c r="V2810" s="30">
        <f ca="1">_xlfn.BETA.INV(U2810,'Input Parameters'!$L$36,'Input Parameters'!$M$36,'Input Parameters'!$J$36,'Input Parameters'!$K$36)</f>
        <v>0.58454961998693244</v>
      </c>
      <c r="W2810" s="2">
        <f ca="1">N2810+(P2810-N2810)*(1-ERF((T2810-R2810)/(2*SQRT(L2810*'Input Parameters'!$E$38))))</f>
        <v>0.10656212423670156</v>
      </c>
      <c r="X2810">
        <f t="shared" ca="1" si="412"/>
        <v>1</v>
      </c>
      <c r="Y2810" s="7"/>
    </row>
    <row r="2811" spans="1:25" ht="15" customHeight="1" x14ac:dyDescent="0.25">
      <c r="A2811" s="139">
        <v>2804</v>
      </c>
      <c r="B2811" s="10">
        <f t="shared" ca="1" si="403"/>
        <v>0.36492798068903853</v>
      </c>
      <c r="C2811" s="60">
        <f ca="1">_xlfn.NORM.INV(B2811,'Input Parameters'!$E$15,'Input Parameters'!$F$15)</f>
        <v>252.25327621633372</v>
      </c>
      <c r="D2811" s="10">
        <f t="shared" ca="1" si="404"/>
        <v>0.20259251863498318</v>
      </c>
      <c r="E2811" s="62">
        <f ca="1">IF(_xlfn.NORM.INV(D2811,'Input Parameters'!$E$17,'Input Parameters'!$F$17)&lt;3500,3500,IF(_xlfn.NORM.INV(D2811,'Input Parameters'!$E$17,'Input Parameters'!$F$17)&gt;5500,5500,_xlfn.NORM.INV(D2811,'Input Parameters'!$E$17,'Input Parameters'!$F$17)))</f>
        <v>4217.3222766915042</v>
      </c>
      <c r="F2811" s="10">
        <f t="shared" ca="1" si="405"/>
        <v>0.17005763503459959</v>
      </c>
      <c r="G2811" s="64">
        <f ca="1">_xlfn.NORM.INV(F2811,'Input Parameters'!$E$20,'Input Parameters'!$F$20)</f>
        <v>276.25861861851399</v>
      </c>
      <c r="H2811" s="57">
        <f ca="1">EXP(E2811*(1/'Input Parameters'!$E$23-1/G2811))</f>
        <v>0.41949295838634992</v>
      </c>
      <c r="I2811" s="10">
        <f t="shared" ca="1" si="406"/>
        <v>0.6783678560710501</v>
      </c>
      <c r="J2811" s="30">
        <f ca="1">_xlfn.BETA.INV(I2811,'Input Parameters'!$L$26,'Input Parameters'!$M$26,'Input Parameters'!$J$26,'Input Parameters'!$K$26)</f>
        <v>0.73277210090118361</v>
      </c>
      <c r="K2811" s="168">
        <f ca="1">('Input Parameters'!$E$27/'Input Parameters'!$E$38)^$J2811</f>
        <v>5.2151277825916633E-3</v>
      </c>
      <c r="L2811" s="69">
        <f ca="1">$H2811*$C2811*'Input Parameters'!$E$25*K2811</f>
        <v>0.55185685898900083</v>
      </c>
      <c r="M2811" s="24">
        <f t="shared" ca="1" si="407"/>
        <v>0.31884431432572147</v>
      </c>
      <c r="N2811" s="15">
        <f ca="1">_xlfn.NORM.INV(M2811,'Input Parameters'!$E$29,'Input Parameters'!$F$29)</f>
        <v>9.9952906706625669E-2</v>
      </c>
      <c r="O2811" s="8">
        <f t="shared" ca="1" si="408"/>
        <v>5.4743797667826888E-2</v>
      </c>
      <c r="P2811" s="30">
        <f ca="1">_xlfn.LOGNORM.INV(O2811,'Input Parameters'!$H$30,'Input Parameters'!$I$30)</f>
        <v>1.2598528412932757</v>
      </c>
      <c r="Q2811" s="10">
        <f t="shared" ca="1" si="409"/>
        <v>0.60425603912720649</v>
      </c>
      <c r="R2811" s="30">
        <f>IF('Input Parameters'!$E$32=0,0,_xlfn.BETA.INV(Q2811,'Input Parameters'!$L$32,'Input Parameters'!$M$32,'Input Parameters'!$J$32,'Input Parameters'!$K$32))</f>
        <v>0</v>
      </c>
      <c r="S2811" s="10">
        <f t="shared" ca="1" si="410"/>
        <v>0.59044135365191108</v>
      </c>
      <c r="T2811" s="26">
        <f ca="1">_xlfn.LOGNORM.INV(S2811,'Input Parameters'!$H$34,'Input Parameters'!$I$34)</f>
        <v>51.863672440215069</v>
      </c>
      <c r="U2811" s="10">
        <f t="shared" ca="1" si="411"/>
        <v>8.6526035414927205E-2</v>
      </c>
      <c r="V2811" s="30">
        <f ca="1">_xlfn.BETA.INV(U2811,'Input Parameters'!$L$36,'Input Parameters'!$M$36,'Input Parameters'!$J$36,'Input Parameters'!$K$36)</f>
        <v>0.40803714252922307</v>
      </c>
      <c r="W2811" s="2">
        <f ca="1">N2811+(P2811-N2811)*(1-ERF((T2811-R2811)/(2*SQRT(L2811*'Input Parameters'!$E$38))))</f>
        <v>9.9953828402289571E-2</v>
      </c>
      <c r="X2811">
        <f t="shared" ca="1" si="412"/>
        <v>1</v>
      </c>
      <c r="Y2811" s="7"/>
    </row>
    <row r="2812" spans="1:25" ht="15" customHeight="1" x14ac:dyDescent="0.25">
      <c r="A2812" s="139">
        <v>2805</v>
      </c>
      <c r="B2812" s="10">
        <f t="shared" ca="1" si="403"/>
        <v>0.90709038370023631</v>
      </c>
      <c r="C2812" s="60">
        <f ca="1">_xlfn.NORM.INV(B2812,'Input Parameters'!$E$15,'Input Parameters'!$F$15)</f>
        <v>342.66775226027397</v>
      </c>
      <c r="D2812" s="10">
        <f t="shared" ca="1" si="404"/>
        <v>7.2088723559063594E-2</v>
      </c>
      <c r="E2812" s="62">
        <f ca="1">IF(_xlfn.NORM.INV(D2812,'Input Parameters'!$E$17,'Input Parameters'!$F$17)&lt;3500,3500,IF(_xlfn.NORM.INV(D2812,'Input Parameters'!$E$17,'Input Parameters'!$F$17)&gt;5500,5500,_xlfn.NORM.INV(D2812,'Input Parameters'!$E$17,'Input Parameters'!$F$17)))</f>
        <v>3777.7130535866586</v>
      </c>
      <c r="F2812" s="10">
        <f t="shared" ca="1" si="405"/>
        <v>0.46424663064343963</v>
      </c>
      <c r="G2812" s="64">
        <f ca="1">_xlfn.NORM.INV(F2812,'Input Parameters'!$E$20,'Input Parameters'!$F$20)</f>
        <v>282.04873721560978</v>
      </c>
      <c r="H2812" s="57">
        <f ca="1">EXP(E2812*(1/'Input Parameters'!$E$23-1/G2812))</f>
        <v>0.60808944777625995</v>
      </c>
      <c r="I2812" s="10">
        <f t="shared" ca="1" si="406"/>
        <v>0.85097932753023275</v>
      </c>
      <c r="J2812" s="30">
        <f ca="1">_xlfn.BETA.INV(I2812,'Input Parameters'!$L$26,'Input Parameters'!$M$26,'Input Parameters'!$J$26,'Input Parameters'!$K$26)</f>
        <v>0.81077251219613489</v>
      </c>
      <c r="K2812" s="168">
        <f ca="1">('Input Parameters'!$E$27/'Input Parameters'!$E$38)^$J2812</f>
        <v>2.9804216619417857E-3</v>
      </c>
      <c r="L2812" s="69">
        <f ca="1">$H2812*$C2812*'Input Parameters'!$E$25*K2812</f>
        <v>0.62103834265697944</v>
      </c>
      <c r="M2812" s="24">
        <f t="shared" ca="1" si="407"/>
        <v>0.6430727908792816</v>
      </c>
      <c r="N2812" s="15">
        <f ca="1">_xlfn.NORM.INV(M2812,'Input Parameters'!$E$29,'Input Parameters'!$F$29)</f>
        <v>0.1000366684434848</v>
      </c>
      <c r="O2812" s="8">
        <f t="shared" ca="1" si="408"/>
        <v>0.43366715607400363</v>
      </c>
      <c r="P2812" s="30">
        <f ca="1">_xlfn.LOGNORM.INV(O2812,'Input Parameters'!$H$30,'Input Parameters'!$I$30)</f>
        <v>2.4796848531397835</v>
      </c>
      <c r="Q2812" s="10">
        <f t="shared" ca="1" si="409"/>
        <v>0.4120647713726826</v>
      </c>
      <c r="R2812" s="30">
        <f>IF('Input Parameters'!$E$32=0,0,_xlfn.BETA.INV(Q2812,'Input Parameters'!$L$32,'Input Parameters'!$M$32,'Input Parameters'!$J$32,'Input Parameters'!$K$32))</f>
        <v>0</v>
      </c>
      <c r="S2812" s="10">
        <f t="shared" ca="1" si="410"/>
        <v>0.55927841114757393</v>
      </c>
      <c r="T2812" s="26">
        <f ca="1">_xlfn.LOGNORM.INV(S2812,'Input Parameters'!$H$34,'Input Parameters'!$I$34)</f>
        <v>51.352547554381722</v>
      </c>
      <c r="U2812" s="10">
        <f t="shared" ca="1" si="411"/>
        <v>0.14746208024380092</v>
      </c>
      <c r="V2812" s="30">
        <f ca="1">_xlfn.BETA.INV(U2812,'Input Parameters'!$L$36,'Input Parameters'!$M$36,'Input Parameters'!$J$36,'Input Parameters'!$K$36)</f>
        <v>0.44362875330996754</v>
      </c>
      <c r="W2812" s="2">
        <f ca="1">N2812+(P2812-N2812)*(1-ERF((T2812-R2812)/(2*SQRT(L2812*'Input Parameters'!$E$38))))</f>
        <v>0.10004635534620494</v>
      </c>
      <c r="X2812">
        <f t="shared" ca="1" si="412"/>
        <v>1</v>
      </c>
      <c r="Y2812" s="7"/>
    </row>
    <row r="2813" spans="1:25" ht="15" customHeight="1" x14ac:dyDescent="0.25">
      <c r="A2813" s="139">
        <v>2806</v>
      </c>
      <c r="B2813" s="10">
        <f t="shared" ca="1" si="403"/>
        <v>8.0244557206414768E-2</v>
      </c>
      <c r="C2813" s="60">
        <f ca="1">_xlfn.NORM.INV(B2813,'Input Parameters'!$E$15,'Input Parameters'!$F$15)</f>
        <v>194.91058454172685</v>
      </c>
      <c r="D2813" s="10">
        <f t="shared" ca="1" si="404"/>
        <v>0.14703399334557854</v>
      </c>
      <c r="E2813" s="62">
        <f ca="1">IF(_xlfn.NORM.INV(D2813,'Input Parameters'!$E$17,'Input Parameters'!$F$17)&lt;3500,3500,IF(_xlfn.NORM.INV(D2813,'Input Parameters'!$E$17,'Input Parameters'!$F$17)&gt;5500,5500,_xlfn.NORM.INV(D2813,'Input Parameters'!$E$17,'Input Parameters'!$F$17)))</f>
        <v>4065.5324771772648</v>
      </c>
      <c r="F2813" s="10">
        <f t="shared" ca="1" si="405"/>
        <v>0.62494228694192588</v>
      </c>
      <c r="G2813" s="64">
        <f ca="1">_xlfn.NORM.INV(F2813,'Input Parameters'!$E$20,'Input Parameters'!$F$20)</f>
        <v>284.78386403137222</v>
      </c>
      <c r="H2813" s="57">
        <f ca="1">EXP(E2813*(1/'Input Parameters'!$E$23-1/G2813))</f>
        <v>0.67240521619155291</v>
      </c>
      <c r="I2813" s="10">
        <f t="shared" ca="1" si="406"/>
        <v>0.32887891529913005</v>
      </c>
      <c r="J2813" s="30">
        <f ca="1">_xlfn.BETA.INV(I2813,'Input Parameters'!$L$26,'Input Parameters'!$M$26,'Input Parameters'!$J$26,'Input Parameters'!$K$26)</f>
        <v>0.58805166243385165</v>
      </c>
      <c r="K2813" s="168">
        <f ca="1">('Input Parameters'!$E$27/'Input Parameters'!$E$38)^$J2813</f>
        <v>1.4726472642843325E-2</v>
      </c>
      <c r="L2813" s="69">
        <f ca="1">$H2813*$C2813*'Input Parameters'!$E$25*K2813</f>
        <v>1.9300352132163219</v>
      </c>
      <c r="M2813" s="24">
        <f t="shared" ca="1" si="407"/>
        <v>0.29533648557112235</v>
      </c>
      <c r="N2813" s="15">
        <f ca="1">_xlfn.NORM.INV(M2813,'Input Parameters'!$E$29,'Input Parameters'!$F$29)</f>
        <v>9.9946213893651187E-2</v>
      </c>
      <c r="O2813" s="8">
        <f t="shared" ca="1" si="408"/>
        <v>0.62382651972464409</v>
      </c>
      <c r="P2813" s="30">
        <f ca="1">_xlfn.LOGNORM.INV(O2813,'Input Parameters'!$H$30,'Input Parameters'!$I$30)</f>
        <v>3.1145929443770179</v>
      </c>
      <c r="Q2813" s="10">
        <f t="shared" ca="1" si="409"/>
        <v>0.71587469789116265</v>
      </c>
      <c r="R2813" s="30">
        <f>IF('Input Parameters'!$E$32=0,0,_xlfn.BETA.INV(Q2813,'Input Parameters'!$L$32,'Input Parameters'!$M$32,'Input Parameters'!$J$32,'Input Parameters'!$K$32))</f>
        <v>0</v>
      </c>
      <c r="S2813" s="10">
        <f t="shared" ca="1" si="410"/>
        <v>9.1840824976091695E-2</v>
      </c>
      <c r="T2813" s="26">
        <f ca="1">_xlfn.LOGNORM.INV(S2813,'Input Parameters'!$H$34,'Input Parameters'!$I$34)</f>
        <v>42.717127804918029</v>
      </c>
      <c r="U2813" s="10">
        <f t="shared" ca="1" si="411"/>
        <v>0.8478638306106675</v>
      </c>
      <c r="V2813" s="30">
        <f ca="1">_xlfn.BETA.INV(U2813,'Input Parameters'!$L$36,'Input Parameters'!$M$36,'Input Parameters'!$J$36,'Input Parameters'!$K$36)</f>
        <v>0.7563435381042396</v>
      </c>
      <c r="W2813" s="2">
        <f ca="1">N2813+(P2813-N2813)*(1-ERF((T2813-R2813)/(2*SQRT(L2813*'Input Parameters'!$E$38))))</f>
        <v>0.18944583732364728</v>
      </c>
      <c r="X2813">
        <f t="shared" ca="1" si="412"/>
        <v>1</v>
      </c>
      <c r="Y2813" s="7"/>
    </row>
    <row r="2814" spans="1:25" ht="15" customHeight="1" x14ac:dyDescent="0.25">
      <c r="A2814" s="139">
        <v>2807</v>
      </c>
      <c r="B2814" s="10">
        <f t="shared" ca="1" si="403"/>
        <v>0.57474479913888299</v>
      </c>
      <c r="C2814" s="60">
        <f ca="1">_xlfn.NORM.INV(B2814,'Input Parameters'!$E$15,'Input Parameters'!$F$15)</f>
        <v>281.18088752976166</v>
      </c>
      <c r="D2814" s="10">
        <f t="shared" ca="1" si="404"/>
        <v>0.41982934516566861</v>
      </c>
      <c r="E2814" s="62">
        <f ca="1">IF(_xlfn.NORM.INV(D2814,'Input Parameters'!$E$17,'Input Parameters'!$F$17)&lt;3500,3500,IF(_xlfn.NORM.INV(D2814,'Input Parameters'!$E$17,'Input Parameters'!$F$17)&gt;5500,5500,_xlfn.NORM.INV(D2814,'Input Parameters'!$E$17,'Input Parameters'!$F$17)))</f>
        <v>4658.3689480585554</v>
      </c>
      <c r="F2814" s="10">
        <f t="shared" ca="1" si="405"/>
        <v>0.47127602689211878</v>
      </c>
      <c r="G2814" s="64">
        <f ca="1">_xlfn.NORM.INV(F2814,'Input Parameters'!$E$20,'Input Parameters'!$F$20)</f>
        <v>282.16718027772487</v>
      </c>
      <c r="H2814" s="57">
        <f ca="1">EXP(E2814*(1/'Input Parameters'!$E$23-1/G2814))</f>
        <v>0.54527693842335989</v>
      </c>
      <c r="I2814" s="10">
        <f t="shared" ca="1" si="406"/>
        <v>0.98603032801199986</v>
      </c>
      <c r="J2814" s="30">
        <f ca="1">_xlfn.BETA.INV(I2814,'Input Parameters'!$L$26,'Input Parameters'!$M$26,'Input Parameters'!$J$26,'Input Parameters'!$K$26)</f>
        <v>0.92174876187183952</v>
      </c>
      <c r="K2814" s="168">
        <f ca="1">('Input Parameters'!$E$27/'Input Parameters'!$E$38)^$J2814</f>
        <v>1.3445098360413677E-3</v>
      </c>
      <c r="L2814" s="69">
        <f ca="1">$H2814*$C2814*'Input Parameters'!$E$25*K2814</f>
        <v>0.20614220230071303</v>
      </c>
      <c r="M2814" s="24">
        <f t="shared" ca="1" si="407"/>
        <v>0.14475505873768602</v>
      </c>
      <c r="N2814" s="15">
        <f ca="1">_xlfn.NORM.INV(M2814,'Input Parameters'!$E$29,'Input Parameters'!$F$29)</f>
        <v>9.9894080310198849E-2</v>
      </c>
      <c r="O2814" s="8">
        <f t="shared" ca="1" si="408"/>
        <v>0.62329270179846252</v>
      </c>
      <c r="P2814" s="30">
        <f ca="1">_xlfn.LOGNORM.INV(O2814,'Input Parameters'!$H$30,'Input Parameters'!$I$30)</f>
        <v>3.1125249119126686</v>
      </c>
      <c r="Q2814" s="10">
        <f t="shared" ca="1" si="409"/>
        <v>0.72629944671287505</v>
      </c>
      <c r="R2814" s="30">
        <f>IF('Input Parameters'!$E$32=0,0,_xlfn.BETA.INV(Q2814,'Input Parameters'!$L$32,'Input Parameters'!$M$32,'Input Parameters'!$J$32,'Input Parameters'!$K$32))</f>
        <v>0</v>
      </c>
      <c r="S2814" s="10">
        <f t="shared" ca="1" si="410"/>
        <v>0.36244128378876328</v>
      </c>
      <c r="T2814" s="26">
        <f ca="1">_xlfn.LOGNORM.INV(S2814,'Input Parameters'!$H$34,'Input Parameters'!$I$34)</f>
        <v>48.246440484543875</v>
      </c>
      <c r="U2814" s="10">
        <f t="shared" ca="1" si="411"/>
        <v>0.32520233710067015</v>
      </c>
      <c r="V2814" s="30">
        <f ca="1">_xlfn.BETA.INV(U2814,'Input Parameters'!$L$36,'Input Parameters'!$M$36,'Input Parameters'!$J$36,'Input Parameters'!$K$36)</f>
        <v>0.51996738826077393</v>
      </c>
      <c r="W2814" s="2">
        <f ca="1">N2814+(P2814-N2814)*(1-ERF((T2814-R2814)/(2*SQRT(L2814*'Input Parameters'!$E$38))))</f>
        <v>9.9894080310371766E-2</v>
      </c>
      <c r="X2814">
        <f t="shared" ca="1" si="412"/>
        <v>1</v>
      </c>
      <c r="Y2814" s="7"/>
    </row>
    <row r="2815" spans="1:25" ht="15" customHeight="1" x14ac:dyDescent="0.25">
      <c r="A2815" s="139">
        <v>2808</v>
      </c>
      <c r="B2815" s="10">
        <f t="shared" ca="1" si="403"/>
        <v>0.74910111477411745</v>
      </c>
      <c r="C2815" s="60">
        <f ca="1">_xlfn.NORM.INV(B2815,'Input Parameters'!$E$15,'Input Parameters'!$F$15)</f>
        <v>307.36697026864385</v>
      </c>
      <c r="D2815" s="10">
        <f t="shared" ca="1" si="404"/>
        <v>0.95087547928058425</v>
      </c>
      <c r="E2815" s="62">
        <f ca="1">IF(_xlfn.NORM.INV(D2815,'Input Parameters'!$E$17,'Input Parameters'!$F$17)&lt;3500,3500,IF(_xlfn.NORM.INV(D2815,'Input Parameters'!$E$17,'Input Parameters'!$F$17)&gt;5500,5500,_xlfn.NORM.INV(D2815,'Input Parameters'!$E$17,'Input Parameters'!$F$17)))</f>
        <v>5500</v>
      </c>
      <c r="F2815" s="10">
        <f t="shared" ca="1" si="405"/>
        <v>0.14040400165678157</v>
      </c>
      <c r="G2815" s="64">
        <f ca="1">_xlfn.NORM.INV(F2815,'Input Parameters'!$E$20,'Input Parameters'!$F$20)</f>
        <v>275.42400976563789</v>
      </c>
      <c r="H2815" s="57">
        <f ca="1">EXP(E2815*(1/'Input Parameters'!$E$23-1/G2815))</f>
        <v>0.30323378200464357</v>
      </c>
      <c r="I2815" s="10">
        <f t="shared" ca="1" si="406"/>
        <v>0.82944287130374028</v>
      </c>
      <c r="J2815" s="30">
        <f ca="1">_xlfn.BETA.INV(I2815,'Input Parameters'!$L$26,'Input Parameters'!$M$26,'Input Parameters'!$J$26,'Input Parameters'!$K$26)</f>
        <v>0.79970880293927782</v>
      </c>
      <c r="K2815" s="168">
        <f ca="1">('Input Parameters'!$E$27/'Input Parameters'!$E$38)^$J2815</f>
        <v>3.2265873707542528E-3</v>
      </c>
      <c r="L2815" s="69">
        <f ca="1">$H2815*$C2815*'Input Parameters'!$E$25*K2815</f>
        <v>0.30073100694796473</v>
      </c>
      <c r="M2815" s="24">
        <f t="shared" ca="1" si="407"/>
        <v>0.95310485050604377</v>
      </c>
      <c r="N2815" s="15">
        <f ca="1">_xlfn.NORM.INV(M2815,'Input Parameters'!$E$29,'Input Parameters'!$F$29)</f>
        <v>0.10016757340405587</v>
      </c>
      <c r="O2815" s="8">
        <f t="shared" ca="1" si="408"/>
        <v>0.71264674228716018</v>
      </c>
      <c r="P2815" s="30">
        <f ca="1">_xlfn.LOGNORM.INV(O2815,'Input Parameters'!$H$30,'Input Parameters'!$I$30)</f>
        <v>3.4977124723319077</v>
      </c>
      <c r="Q2815" s="10">
        <f t="shared" ca="1" si="409"/>
        <v>0.85477596204206507</v>
      </c>
      <c r="R2815" s="30">
        <f>IF('Input Parameters'!$E$32=0,0,_xlfn.BETA.INV(Q2815,'Input Parameters'!$L$32,'Input Parameters'!$M$32,'Input Parameters'!$J$32,'Input Parameters'!$K$32))</f>
        <v>0</v>
      </c>
      <c r="S2815" s="10">
        <f t="shared" ca="1" si="410"/>
        <v>0.94436240536671534</v>
      </c>
      <c r="T2815" s="26">
        <f ca="1">_xlfn.LOGNORM.INV(S2815,'Input Parameters'!$H$34,'Input Parameters'!$I$34)</f>
        <v>61.462924598140098</v>
      </c>
      <c r="U2815" s="10">
        <f t="shared" ca="1" si="411"/>
        <v>0.18641500218860485</v>
      </c>
      <c r="V2815" s="30">
        <f ca="1">_xlfn.BETA.INV(U2815,'Input Parameters'!$L$36,'Input Parameters'!$M$36,'Input Parameters'!$J$36,'Input Parameters'!$K$36)</f>
        <v>0.46254228940414094</v>
      </c>
      <c r="W2815" s="2">
        <f ca="1">N2815+(P2815-N2815)*(1-ERF((T2815-R2815)/(2*SQRT(L2815*'Input Parameters'!$E$38))))</f>
        <v>0.10016757340406379</v>
      </c>
      <c r="X2815">
        <f t="shared" ca="1" si="412"/>
        <v>1</v>
      </c>
      <c r="Y2815" s="7"/>
    </row>
    <row r="2816" spans="1:25" ht="15" customHeight="1" x14ac:dyDescent="0.25">
      <c r="A2816" s="139">
        <v>2809</v>
      </c>
      <c r="B2816" s="10">
        <f t="shared" ca="1" si="403"/>
        <v>0.44061397534092139</v>
      </c>
      <c r="C2816" s="60">
        <f ca="1">_xlfn.NORM.INV(B2816,'Input Parameters'!$E$15,'Input Parameters'!$F$15)</f>
        <v>262.87000903362917</v>
      </c>
      <c r="D2816" s="10">
        <f t="shared" ca="1" si="404"/>
        <v>0.51221330046290525</v>
      </c>
      <c r="E2816" s="62">
        <f ca="1">IF(_xlfn.NORM.INV(D2816,'Input Parameters'!$E$17,'Input Parameters'!$F$17)&lt;3500,3500,IF(_xlfn.NORM.INV(D2816,'Input Parameters'!$E$17,'Input Parameters'!$F$17)&gt;5500,5500,_xlfn.NORM.INV(D2816,'Input Parameters'!$E$17,'Input Parameters'!$F$17)))</f>
        <v>4821.4332915477999</v>
      </c>
      <c r="F2816" s="10">
        <f t="shared" ca="1" si="405"/>
        <v>0.21734497496706595</v>
      </c>
      <c r="G2816" s="64">
        <f ca="1">_xlfn.NORM.INV(F2816,'Input Parameters'!$E$20,'Input Parameters'!$F$20)</f>
        <v>277.41601783511146</v>
      </c>
      <c r="H2816" s="57">
        <f ca="1">EXP(E2816*(1/'Input Parameters'!$E$23-1/G2816))</f>
        <v>0.39838622763805309</v>
      </c>
      <c r="I2816" s="10">
        <f t="shared" ca="1" si="406"/>
        <v>0.87294606299005639</v>
      </c>
      <c r="J2816" s="30">
        <f ca="1">_xlfn.BETA.INV(I2816,'Input Parameters'!$L$26,'Input Parameters'!$M$26,'Input Parameters'!$J$26,'Input Parameters'!$K$26)</f>
        <v>0.82279970745680331</v>
      </c>
      <c r="K2816" s="168">
        <f ca="1">('Input Parameters'!$E$27/'Input Parameters'!$E$38)^$J2816</f>
        <v>2.7340757114456011E-3</v>
      </c>
      <c r="L2816" s="69">
        <f ca="1">$H2816*$C2816*'Input Parameters'!$E$25*K2816</f>
        <v>0.28632277408923884</v>
      </c>
      <c r="M2816" s="24">
        <f t="shared" ca="1" si="407"/>
        <v>0.22747877087697899</v>
      </c>
      <c r="N2816" s="15">
        <f ca="1">_xlfn.NORM.INV(M2816,'Input Parameters'!$E$29,'Input Parameters'!$F$29)</f>
        <v>9.9925282435225374E-2</v>
      </c>
      <c r="O2816" s="8">
        <f t="shared" ca="1" si="408"/>
        <v>0.16163758787942262</v>
      </c>
      <c r="P2816" s="30">
        <f ca="1">_xlfn.LOGNORM.INV(O2816,'Input Parameters'!$H$30,'Input Parameters'!$I$30)</f>
        <v>1.6827788805560751</v>
      </c>
      <c r="Q2816" s="10">
        <f t="shared" ca="1" si="409"/>
        <v>0.21678550700094334</v>
      </c>
      <c r="R2816" s="30">
        <f>IF('Input Parameters'!$E$32=0,0,_xlfn.BETA.INV(Q2816,'Input Parameters'!$L$32,'Input Parameters'!$M$32,'Input Parameters'!$J$32,'Input Parameters'!$K$32))</f>
        <v>0</v>
      </c>
      <c r="S2816" s="10">
        <f t="shared" ca="1" si="410"/>
        <v>0.88983173806917526</v>
      </c>
      <c r="T2816" s="26">
        <f ca="1">_xlfn.LOGNORM.INV(S2816,'Input Parameters'!$H$34,'Input Parameters'!$I$34)</f>
        <v>58.718511855149529</v>
      </c>
      <c r="U2816" s="10">
        <f t="shared" ca="1" si="411"/>
        <v>0.61880400738197405</v>
      </c>
      <c r="V2816" s="30">
        <f ca="1">_xlfn.BETA.INV(U2816,'Input Parameters'!$L$36,'Input Parameters'!$M$36,'Input Parameters'!$J$36,'Input Parameters'!$K$36)</f>
        <v>0.63326114234834996</v>
      </c>
      <c r="W2816" s="2">
        <f ca="1">N2816+(P2816-N2816)*(1-ERF((T2816-R2816)/(2*SQRT(L2816*'Input Parameters'!$E$38))))</f>
        <v>9.9925282435238905E-2</v>
      </c>
      <c r="X2816">
        <f t="shared" ca="1" si="412"/>
        <v>1</v>
      </c>
      <c r="Y2816" s="7"/>
    </row>
    <row r="2817" spans="1:25" ht="15" customHeight="1" x14ac:dyDescent="0.25">
      <c r="A2817" s="139">
        <v>2810</v>
      </c>
      <c r="B2817" s="10">
        <f t="shared" ca="1" si="403"/>
        <v>0.14508234537845466</v>
      </c>
      <c r="C2817" s="60">
        <f ca="1">_xlfn.NORM.INV(B2817,'Input Parameters'!$E$15,'Input Parameters'!$F$15)</f>
        <v>213.6435252218516</v>
      </c>
      <c r="D2817" s="10">
        <f t="shared" ca="1" si="404"/>
        <v>0.42278141329282204</v>
      </c>
      <c r="E2817" s="62">
        <f ca="1">IF(_xlfn.NORM.INV(D2817,'Input Parameters'!$E$17,'Input Parameters'!$F$17)&lt;3500,3500,IF(_xlfn.NORM.INV(D2817,'Input Parameters'!$E$17,'Input Parameters'!$F$17)&gt;5500,5500,_xlfn.NORM.INV(D2817,'Input Parameters'!$E$17,'Input Parameters'!$F$17)))</f>
        <v>4663.6518956798664</v>
      </c>
      <c r="F2817" s="10">
        <f t="shared" ca="1" si="405"/>
        <v>0.63639129396641292</v>
      </c>
      <c r="G2817" s="64">
        <f ca="1">_xlfn.NORM.INV(F2817,'Input Parameters'!$E$20,'Input Parameters'!$F$20)</f>
        <v>284.98715678432779</v>
      </c>
      <c r="H2817" s="57">
        <f ca="1">EXP(E2817*(1/'Input Parameters'!$E$23-1/G2817))</f>
        <v>0.64171995361305345</v>
      </c>
      <c r="I2817" s="10">
        <f t="shared" ca="1" si="406"/>
        <v>0.15434408200112804</v>
      </c>
      <c r="J2817" s="30">
        <f ca="1">_xlfn.BETA.INV(I2817,'Input Parameters'!$L$26,'Input Parameters'!$M$26,'Input Parameters'!$J$26,'Input Parameters'!$K$26)</f>
        <v>0.48957413333727134</v>
      </c>
      <c r="K2817" s="168">
        <f ca="1">('Input Parameters'!$E$27/'Input Parameters'!$E$38)^$J2817</f>
        <v>2.9845330335775268E-2</v>
      </c>
      <c r="L2817" s="69">
        <f ca="1">$H2817*$C2817*'Input Parameters'!$E$25*K2817</f>
        <v>4.0917742881310151</v>
      </c>
      <c r="M2817" s="24">
        <f t="shared" ca="1" si="407"/>
        <v>0.26777633093894815</v>
      </c>
      <c r="N2817" s="15">
        <f ca="1">_xlfn.NORM.INV(M2817,'Input Parameters'!$E$29,'Input Parameters'!$F$29)</f>
        <v>9.9938044782560909E-2</v>
      </c>
      <c r="O2817" s="8">
        <f t="shared" ca="1" si="408"/>
        <v>0.10178769824464307</v>
      </c>
      <c r="P2817" s="30">
        <f ca="1">_xlfn.LOGNORM.INV(O2817,'Input Parameters'!$H$30,'Input Parameters'!$I$30)</f>
        <v>1.4717336523297719</v>
      </c>
      <c r="Q2817" s="10">
        <f t="shared" ca="1" si="409"/>
        <v>0.59441495500382846</v>
      </c>
      <c r="R2817" s="30">
        <f>IF('Input Parameters'!$E$32=0,0,_xlfn.BETA.INV(Q2817,'Input Parameters'!$L$32,'Input Parameters'!$M$32,'Input Parameters'!$J$32,'Input Parameters'!$K$32))</f>
        <v>0</v>
      </c>
      <c r="S2817" s="10">
        <f t="shared" ca="1" si="410"/>
        <v>0.81121637631086196</v>
      </c>
      <c r="T2817" s="26">
        <f ca="1">_xlfn.LOGNORM.INV(S2817,'Input Parameters'!$H$34,'Input Parameters'!$I$34)</f>
        <v>56.261781312093603</v>
      </c>
      <c r="U2817" s="10">
        <f t="shared" ca="1" si="411"/>
        <v>0.36864735576398888</v>
      </c>
      <c r="V2817" s="30">
        <f ca="1">_xlfn.BETA.INV(U2817,'Input Parameters'!$L$36,'Input Parameters'!$M$36,'Input Parameters'!$J$36,'Input Parameters'!$K$36)</f>
        <v>0.53648071220467886</v>
      </c>
      <c r="W2817" s="2">
        <f ca="1">N2817+(P2817-N2817)*(1-ERF((T2817-R2817)/(2*SQRT(L2817*'Input Parameters'!$E$38))))</f>
        <v>0.16745157124473936</v>
      </c>
      <c r="X2817">
        <f t="shared" ca="1" si="412"/>
        <v>1</v>
      </c>
      <c r="Y2817" s="7"/>
    </row>
    <row r="2818" spans="1:25" ht="15" customHeight="1" x14ac:dyDescent="0.25">
      <c r="A2818" s="139">
        <v>2811</v>
      </c>
      <c r="B2818" s="10">
        <f t="shared" ca="1" si="403"/>
        <v>0.78669997917064205</v>
      </c>
      <c r="C2818" s="60">
        <f ca="1">_xlfn.NORM.INV(B2818,'Input Parameters'!$E$15,'Input Parameters'!$F$15)</f>
        <v>314.05223884782777</v>
      </c>
      <c r="D2818" s="10">
        <f t="shared" ca="1" si="404"/>
        <v>0.42762529522563819</v>
      </c>
      <c r="E2818" s="62">
        <f ca="1">IF(_xlfn.NORM.INV(D2818,'Input Parameters'!$E$17,'Input Parameters'!$F$17)&lt;3500,3500,IF(_xlfn.NORM.INV(D2818,'Input Parameters'!$E$17,'Input Parameters'!$F$17)&gt;5500,5500,_xlfn.NORM.INV(D2818,'Input Parameters'!$E$17,'Input Parameters'!$F$17)))</f>
        <v>4672.303733371863</v>
      </c>
      <c r="F2818" s="10">
        <f t="shared" ca="1" si="405"/>
        <v>0.68211128850129643</v>
      </c>
      <c r="G2818" s="64">
        <f ca="1">_xlfn.NORM.INV(F2818,'Input Parameters'!$E$20,'Input Parameters'!$F$20)</f>
        <v>285.82319282523781</v>
      </c>
      <c r="H2818" s="57">
        <f ca="1">EXP(E2818*(1/'Input Parameters'!$E$23-1/G2818))</f>
        <v>0.6726895820447284</v>
      </c>
      <c r="I2818" s="10">
        <f t="shared" ca="1" si="406"/>
        <v>0.31981844182556751</v>
      </c>
      <c r="J2818" s="30">
        <f ca="1">_xlfn.BETA.INV(I2818,'Input Parameters'!$L$26,'Input Parameters'!$M$26,'Input Parameters'!$J$26,'Input Parameters'!$K$26)</f>
        <v>0.58378145612750709</v>
      </c>
      <c r="K2818" s="168">
        <f ca="1">('Input Parameters'!$E$27/'Input Parameters'!$E$38)^$J2818</f>
        <v>1.5184528164144851E-2</v>
      </c>
      <c r="L2818" s="69">
        <f ca="1">$H2818*$C2818*'Input Parameters'!$E$25*K2818</f>
        <v>3.2078783982934187</v>
      </c>
      <c r="M2818" s="24">
        <f t="shared" ca="1" si="407"/>
        <v>0.99599890661662294</v>
      </c>
      <c r="N2818" s="15">
        <f ca="1">_xlfn.NORM.INV(M2818,'Input Parameters'!$E$29,'Input Parameters'!$F$29)</f>
        <v>0.10026519775276467</v>
      </c>
      <c r="O2818" s="8">
        <f t="shared" ca="1" si="408"/>
        <v>0.86551675018712437</v>
      </c>
      <c r="P2818" s="30">
        <f ca="1">_xlfn.LOGNORM.INV(O2818,'Input Parameters'!$H$30,'Input Parameters'!$I$30)</f>
        <v>4.5232545535238566</v>
      </c>
      <c r="Q2818" s="10">
        <f t="shared" ca="1" si="409"/>
        <v>0.18561670282514309</v>
      </c>
      <c r="R2818" s="30">
        <f>IF('Input Parameters'!$E$32=0,0,_xlfn.BETA.INV(Q2818,'Input Parameters'!$L$32,'Input Parameters'!$M$32,'Input Parameters'!$J$32,'Input Parameters'!$K$32))</f>
        <v>0</v>
      </c>
      <c r="S2818" s="10">
        <f t="shared" ca="1" si="410"/>
        <v>0.49206111827118604</v>
      </c>
      <c r="T2818" s="26">
        <f ca="1">_xlfn.LOGNORM.INV(S2818,'Input Parameters'!$H$34,'Input Parameters'!$I$34)</f>
        <v>50.282960130329052</v>
      </c>
      <c r="U2818" s="10">
        <f t="shared" ca="1" si="411"/>
        <v>0.40294097721115996</v>
      </c>
      <c r="V2818" s="30">
        <f ca="1">_xlfn.BETA.INV(U2818,'Input Parameters'!$L$36,'Input Parameters'!$M$36,'Input Parameters'!$J$36,'Input Parameters'!$K$36)</f>
        <v>0.54935346009486774</v>
      </c>
      <c r="W2818" s="2">
        <f ca="1">N2818+(P2818-N2818)*(1-ERF((T2818-R2818)/(2*SQRT(L2818*'Input Parameters'!$E$38))))</f>
        <v>0.30870288073407609</v>
      </c>
      <c r="X2818">
        <f t="shared" ca="1" si="412"/>
        <v>1</v>
      </c>
      <c r="Y2818" s="7"/>
    </row>
    <row r="2819" spans="1:25" ht="15" customHeight="1" x14ac:dyDescent="0.25">
      <c r="A2819" s="139">
        <v>2812</v>
      </c>
      <c r="B2819" s="10">
        <f t="shared" ca="1" si="403"/>
        <v>0.25791088094503234</v>
      </c>
      <c r="C2819" s="60">
        <f ca="1">_xlfn.NORM.INV(B2819,'Input Parameters'!$E$15,'Input Parameters'!$F$15)</f>
        <v>235.75233145602539</v>
      </c>
      <c r="D2819" s="10">
        <f t="shared" ca="1" si="404"/>
        <v>0.97657386181107386</v>
      </c>
      <c r="E2819" s="62">
        <f ca="1">IF(_xlfn.NORM.INV(D2819,'Input Parameters'!$E$17,'Input Parameters'!$F$17)&lt;3500,3500,IF(_xlfn.NORM.INV(D2819,'Input Parameters'!$E$17,'Input Parameters'!$F$17)&gt;5500,5500,_xlfn.NORM.INV(D2819,'Input Parameters'!$E$17,'Input Parameters'!$F$17)))</f>
        <v>5500</v>
      </c>
      <c r="F2819" s="10">
        <f t="shared" ca="1" si="405"/>
        <v>0.24789419980255067</v>
      </c>
      <c r="G2819" s="64">
        <f ca="1">_xlfn.NORM.INV(F2819,'Input Parameters'!$E$20,'Input Parameters'!$F$20)</f>
        <v>278.0864201438738</v>
      </c>
      <c r="H2819" s="57">
        <f ca="1">EXP(E2819*(1/'Input Parameters'!$E$23-1/G2819))</f>
        <v>0.36712047922803404</v>
      </c>
      <c r="I2819" s="10">
        <f t="shared" ca="1" si="406"/>
        <v>0.27332494827104892</v>
      </c>
      <c r="J2819" s="30">
        <f ca="1">_xlfn.BETA.INV(I2819,'Input Parameters'!$L$26,'Input Parameters'!$M$26,'Input Parameters'!$J$26,'Input Parameters'!$K$26)</f>
        <v>0.56085663445744205</v>
      </c>
      <c r="K2819" s="168">
        <f ca="1">('Input Parameters'!$E$27/'Input Parameters'!$E$38)^$J2819</f>
        <v>1.7898507258221782E-2</v>
      </c>
      <c r="L2819" s="69">
        <f ca="1">$H2819*$C2819*'Input Parameters'!$E$25*K2819</f>
        <v>1.5491070133005722</v>
      </c>
      <c r="M2819" s="24">
        <f t="shared" ca="1" si="407"/>
        <v>0.4003104838669771</v>
      </c>
      <c r="N2819" s="15">
        <f ca="1">_xlfn.NORM.INV(M2819,'Input Parameters'!$E$29,'Input Parameters'!$F$29)</f>
        <v>9.9974745646434687E-2</v>
      </c>
      <c r="O2819" s="8">
        <f t="shared" ca="1" si="408"/>
        <v>0.11885409163015637</v>
      </c>
      <c r="P2819" s="30">
        <f ca="1">_xlfn.LOGNORM.INV(O2819,'Input Parameters'!$H$30,'Input Parameters'!$I$30)</f>
        <v>1.5361576370672647</v>
      </c>
      <c r="Q2819" s="10">
        <f t="shared" ca="1" si="409"/>
        <v>0.46596609663107313</v>
      </c>
      <c r="R2819" s="30">
        <f>IF('Input Parameters'!$E$32=0,0,_xlfn.BETA.INV(Q2819,'Input Parameters'!$L$32,'Input Parameters'!$M$32,'Input Parameters'!$J$32,'Input Parameters'!$K$32))</f>
        <v>0</v>
      </c>
      <c r="S2819" s="10">
        <f t="shared" ca="1" si="410"/>
        <v>0.497875801153424</v>
      </c>
      <c r="T2819" s="26">
        <f ca="1">_xlfn.LOGNORM.INV(S2819,'Input Parameters'!$H$34,'Input Parameters'!$I$34)</f>
        <v>50.374307042291939</v>
      </c>
      <c r="U2819" s="10">
        <f t="shared" ca="1" si="411"/>
        <v>8.7467910316452291E-2</v>
      </c>
      <c r="V2819" s="30">
        <f ca="1">_xlfn.BETA.INV(U2819,'Input Parameters'!$L$36,'Input Parameters'!$M$36,'Input Parameters'!$J$36,'Input Parameters'!$K$36)</f>
        <v>0.40867720461510326</v>
      </c>
      <c r="W2819" s="2">
        <f ca="1">N2819+(P2819-N2819)*(1-ERF((T2819-R2819)/(2*SQRT(L2819*'Input Parameters'!$E$38))))</f>
        <v>0.10602278733319453</v>
      </c>
      <c r="X2819">
        <f t="shared" ca="1" si="412"/>
        <v>1</v>
      </c>
      <c r="Y2819" s="7"/>
    </row>
    <row r="2820" spans="1:25" ht="15" customHeight="1" x14ac:dyDescent="0.25">
      <c r="A2820" s="139">
        <v>2813</v>
      </c>
      <c r="B2820" s="10">
        <f t="shared" ca="1" si="403"/>
        <v>0.27075224257411779</v>
      </c>
      <c r="C2820" s="60">
        <f ca="1">_xlfn.NORM.INV(B2820,'Input Parameters'!$E$15,'Input Parameters'!$F$15)</f>
        <v>237.87996419044146</v>
      </c>
      <c r="D2820" s="10">
        <f t="shared" ca="1" si="404"/>
        <v>9.3273814458463833E-2</v>
      </c>
      <c r="E2820" s="62">
        <f ca="1">IF(_xlfn.NORM.INV(D2820,'Input Parameters'!$E$17,'Input Parameters'!$F$17)&lt;3500,3500,IF(_xlfn.NORM.INV(D2820,'Input Parameters'!$E$17,'Input Parameters'!$F$17)&gt;5500,5500,_xlfn.NORM.INV(D2820,'Input Parameters'!$E$17,'Input Parameters'!$F$17)))</f>
        <v>3875.3971177809981</v>
      </c>
      <c r="F2820" s="10">
        <f t="shared" ca="1" si="405"/>
        <v>0.75719950472118835</v>
      </c>
      <c r="G2820" s="64">
        <f ca="1">_xlfn.NORM.INV(F2820,'Input Parameters'!$E$20,'Input Parameters'!$F$20)</f>
        <v>287.32206074642016</v>
      </c>
      <c r="H2820" s="57">
        <f ca="1">EXP(E2820*(1/'Input Parameters'!$E$23-1/G2820))</f>
        <v>0.77250427216732831</v>
      </c>
      <c r="I2820" s="10">
        <f t="shared" ca="1" si="406"/>
        <v>0.52425540788510794</v>
      </c>
      <c r="J2820" s="30">
        <f ca="1">_xlfn.BETA.INV(I2820,'Input Parameters'!$L$26,'Input Parameters'!$M$26,'Input Parameters'!$J$26,'Input Parameters'!$K$26)</f>
        <v>0.67113737666830131</v>
      </c>
      <c r="K2820" s="168">
        <f ca="1">('Input Parameters'!$E$27/'Input Parameters'!$E$38)^$J2820</f>
        <v>8.1146488815574073E-3</v>
      </c>
      <c r="L2820" s="69">
        <f ca="1">$H2820*$C2820*'Input Parameters'!$E$25*K2820</f>
        <v>1.4911745643103325</v>
      </c>
      <c r="M2820" s="24">
        <f t="shared" ca="1" si="407"/>
        <v>0.95235283465022791</v>
      </c>
      <c r="N2820" s="15">
        <f ca="1">_xlfn.NORM.INV(M2820,'Input Parameters'!$E$29,'Input Parameters'!$F$29)</f>
        <v>0.10016681077917509</v>
      </c>
      <c r="O2820" s="8">
        <f t="shared" ca="1" si="408"/>
        <v>0.25202007059923481</v>
      </c>
      <c r="P2820" s="30">
        <f ca="1">_xlfn.LOGNORM.INV(O2820,'Input Parameters'!$H$30,'Input Parameters'!$I$30)</f>
        <v>1.9570163193182473</v>
      </c>
      <c r="Q2820" s="10">
        <f t="shared" ca="1" si="409"/>
        <v>0.85021335508221652</v>
      </c>
      <c r="R2820" s="30">
        <f>IF('Input Parameters'!$E$32=0,0,_xlfn.BETA.INV(Q2820,'Input Parameters'!$L$32,'Input Parameters'!$M$32,'Input Parameters'!$J$32,'Input Parameters'!$K$32))</f>
        <v>0</v>
      </c>
      <c r="S2820" s="10">
        <f t="shared" ca="1" si="410"/>
        <v>0.17040030963438779</v>
      </c>
      <c r="T2820" s="26">
        <f ca="1">_xlfn.LOGNORM.INV(S2820,'Input Parameters'!$H$34,'Input Parameters'!$I$34)</f>
        <v>44.769738385524619</v>
      </c>
      <c r="U2820" s="10">
        <f t="shared" ca="1" si="411"/>
        <v>0.44169914895970397</v>
      </c>
      <c r="V2820" s="30">
        <f ca="1">_xlfn.BETA.INV(U2820,'Input Parameters'!$L$36,'Input Parameters'!$M$36,'Input Parameters'!$J$36,'Input Parameters'!$K$36)</f>
        <v>0.5638636011541327</v>
      </c>
      <c r="W2820" s="2">
        <f ca="1">N2820+(P2820-N2820)*(1-ERF((T2820-R2820)/(2*SQRT(L2820*'Input Parameters'!$E$38))))</f>
        <v>0.11786322224244927</v>
      </c>
      <c r="X2820">
        <f t="shared" ca="1" si="412"/>
        <v>1</v>
      </c>
      <c r="Y2820" s="7"/>
    </row>
    <row r="2821" spans="1:25" ht="15" customHeight="1" x14ac:dyDescent="0.25">
      <c r="A2821" s="139">
        <v>2814</v>
      </c>
      <c r="B2821" s="10">
        <f t="shared" ref="B2821:B2884" ca="1" si="413">RAND()</f>
        <v>7.5497546559811002E-2</v>
      </c>
      <c r="C2821" s="60">
        <f ca="1">_xlfn.NORM.INV(B2821,'Input Parameters'!$E$15,'Input Parameters'!$F$15)</f>
        <v>193.14403971251585</v>
      </c>
      <c r="D2821" s="10">
        <f t="shared" ref="D2821:D2884" ca="1" si="414">RAND()</f>
        <v>0.7072760556226203</v>
      </c>
      <c r="E2821" s="62">
        <f ca="1">IF(_xlfn.NORM.INV(D2821,'Input Parameters'!$E$17,'Input Parameters'!$F$17)&lt;3500,3500,IF(_xlfn.NORM.INV(D2821,'Input Parameters'!$E$17,'Input Parameters'!$F$17)&gt;5500,5500,_xlfn.NORM.INV(D2821,'Input Parameters'!$E$17,'Input Parameters'!$F$17)))</f>
        <v>5181.8111022158573</v>
      </c>
      <c r="F2821" s="10">
        <f t="shared" ref="F2821:F2884" ca="1" si="415">RAND()</f>
        <v>0.19461704048987138</v>
      </c>
      <c r="G2821" s="64">
        <f ca="1">_xlfn.NORM.INV(F2821,'Input Parameters'!$E$20,'Input Parameters'!$F$20)</f>
        <v>276.88125180125837</v>
      </c>
      <c r="H2821" s="57">
        <f ca="1">EXP(E2821*(1/'Input Parameters'!$E$23-1/G2821))</f>
        <v>0.35872480098680248</v>
      </c>
      <c r="I2821" s="10">
        <f t="shared" ref="I2821:I2884" ca="1" si="416">RAND()</f>
        <v>0.17180007339216308</v>
      </c>
      <c r="J2821" s="30">
        <f ca="1">_xlfn.BETA.INV(I2821,'Input Parameters'!$L$26,'Input Parameters'!$M$26,'Input Parameters'!$J$26,'Input Parameters'!$K$26)</f>
        <v>0.50174693470602205</v>
      </c>
      <c r="K2821" s="168">
        <f ca="1">('Input Parameters'!$E$27/'Input Parameters'!$E$38)^$J2821</f>
        <v>2.7349892450934485E-2</v>
      </c>
      <c r="L2821" s="69">
        <f ca="1">$H2821*$C2821*'Input Parameters'!$E$25*K2821</f>
        <v>1.8949525380325511</v>
      </c>
      <c r="M2821" s="24">
        <f t="shared" ref="M2821:M2884" ca="1" si="417">RAND()</f>
        <v>5.8147425843269929E-2</v>
      </c>
      <c r="N2821" s="15">
        <f ca="1">_xlfn.NORM.INV(M2821,'Input Parameters'!$E$29,'Input Parameters'!$F$29)</f>
        <v>9.9842948286705938E-2</v>
      </c>
      <c r="O2821" s="8">
        <f t="shared" ref="O2821:O2884" ca="1" si="418">RAND()</f>
        <v>0.11948274547796933</v>
      </c>
      <c r="P2821" s="30">
        <f ca="1">_xlfn.LOGNORM.INV(O2821,'Input Parameters'!$H$30,'Input Parameters'!$I$30)</f>
        <v>1.5384510200682731</v>
      </c>
      <c r="Q2821" s="10">
        <f t="shared" ref="Q2821:Q2884" ca="1" si="419">RAND()</f>
        <v>0.18541622075234365</v>
      </c>
      <c r="R2821" s="30">
        <f>IF('Input Parameters'!$E$32=0,0,_xlfn.BETA.INV(Q2821,'Input Parameters'!$L$32,'Input Parameters'!$M$32,'Input Parameters'!$J$32,'Input Parameters'!$K$32))</f>
        <v>0</v>
      </c>
      <c r="S2821" s="10">
        <f t="shared" ref="S2821:S2884" ca="1" si="420">RAND()</f>
        <v>0.54354558750973125</v>
      </c>
      <c r="T2821" s="26">
        <f ca="1">_xlfn.LOGNORM.INV(S2821,'Input Parameters'!$H$34,'Input Parameters'!$I$34)</f>
        <v>51.098880404379891</v>
      </c>
      <c r="U2821" s="10">
        <f t="shared" ref="U2821:U2884" ca="1" si="421">RAND()</f>
        <v>0.14341831506578695</v>
      </c>
      <c r="V2821" s="30">
        <f ca="1">_xlfn.BETA.INV(U2821,'Input Parameters'!$L$36,'Input Parameters'!$M$36,'Input Parameters'!$J$36,'Input Parameters'!$K$36)</f>
        <v>0.44153756457560023</v>
      </c>
      <c r="W2821" s="2">
        <f ca="1">N2821+(P2821-N2821)*(1-ERF((T2821-R2821)/(2*SQRT(L2821*'Input Parameters'!$E$38))))</f>
        <v>0.11231544101439696</v>
      </c>
      <c r="X2821">
        <f t="shared" ca="1" si="412"/>
        <v>1</v>
      </c>
      <c r="Y2821" s="7"/>
    </row>
    <row r="2822" spans="1:25" ht="15" customHeight="1" x14ac:dyDescent="0.25">
      <c r="A2822" s="139">
        <v>2815</v>
      </c>
      <c r="B2822" s="10">
        <f t="shared" ca="1" si="413"/>
        <v>0.45245488251388177</v>
      </c>
      <c r="C2822" s="60">
        <f ca="1">_xlfn.NORM.INV(B2822,'Input Parameters'!$E$15,'Input Parameters'!$F$15)</f>
        <v>264.49317207205291</v>
      </c>
      <c r="D2822" s="10">
        <f t="shared" ca="1" si="414"/>
        <v>0.6222158252452662</v>
      </c>
      <c r="E2822" s="62">
        <f ca="1">IF(_xlfn.NORM.INV(D2822,'Input Parameters'!$E$17,'Input Parameters'!$F$17)&lt;3500,3500,IF(_xlfn.NORM.INV(D2822,'Input Parameters'!$E$17,'Input Parameters'!$F$17)&gt;5500,5500,_xlfn.NORM.INV(D2822,'Input Parameters'!$E$17,'Input Parameters'!$F$17)))</f>
        <v>5017.9138840529095</v>
      </c>
      <c r="F2822" s="10">
        <f t="shared" ca="1" si="415"/>
        <v>0.74153818684714679</v>
      </c>
      <c r="G2822" s="64">
        <f ca="1">_xlfn.NORM.INV(F2822,'Input Parameters'!$E$20,'Input Parameters'!$F$20)</f>
        <v>286.99223527150366</v>
      </c>
      <c r="H2822" s="57">
        <f ca="1">EXP(E2822*(1/'Input Parameters'!$E$23-1/G2822))</f>
        <v>0.70167487318362654</v>
      </c>
      <c r="I2822" s="10">
        <f t="shared" ca="1" si="416"/>
        <v>4.3570484087171457E-2</v>
      </c>
      <c r="J2822" s="30">
        <f ca="1">_xlfn.BETA.INV(I2822,'Input Parameters'!$L$26,'Input Parameters'!$M$26,'Input Parameters'!$J$26,'Input Parameters'!$K$26)</f>
        <v>0.37356349757143192</v>
      </c>
      <c r="K2822" s="168">
        <f ca="1">('Input Parameters'!$E$27/'Input Parameters'!$E$38)^$J2822</f>
        <v>6.8591967518208619E-2</v>
      </c>
      <c r="L2822" s="69">
        <f ca="1">$H2822*$C2822*'Input Parameters'!$E$25*K2822</f>
        <v>12.72986067590988</v>
      </c>
      <c r="M2822" s="24">
        <f t="shared" ca="1" si="417"/>
        <v>0.15313419351080904</v>
      </c>
      <c r="N2822" s="15">
        <f ca="1">_xlfn.NORM.INV(M2822,'Input Parameters'!$E$29,'Input Parameters'!$F$29)</f>
        <v>9.9897691654100187E-2</v>
      </c>
      <c r="O2822" s="8">
        <f t="shared" ca="1" si="418"/>
        <v>0.61439620146137885</v>
      </c>
      <c r="P2822" s="30">
        <f ca="1">_xlfn.LOGNORM.INV(O2822,'Input Parameters'!$H$30,'Input Parameters'!$I$30)</f>
        <v>3.0783901540420193</v>
      </c>
      <c r="Q2822" s="10">
        <f t="shared" ca="1" si="419"/>
        <v>0.43149437326329476</v>
      </c>
      <c r="R2822" s="30">
        <f>IF('Input Parameters'!$E$32=0,0,_xlfn.BETA.INV(Q2822,'Input Parameters'!$L$32,'Input Parameters'!$M$32,'Input Parameters'!$J$32,'Input Parameters'!$K$32))</f>
        <v>0</v>
      </c>
      <c r="S2822" s="10">
        <f t="shared" ca="1" si="420"/>
        <v>0.95311564455654285</v>
      </c>
      <c r="T2822" s="26">
        <f ca="1">_xlfn.LOGNORM.INV(S2822,'Input Parameters'!$H$34,'Input Parameters'!$I$34)</f>
        <v>62.104183791109399</v>
      </c>
      <c r="U2822" s="10">
        <f t="shared" ca="1" si="421"/>
        <v>3.9467889272851608E-2</v>
      </c>
      <c r="V2822" s="30">
        <f ca="1">_xlfn.BETA.INV(U2822,'Input Parameters'!$L$36,'Input Parameters'!$M$36,'Input Parameters'!$J$36,'Input Parameters'!$K$36)</f>
        <v>0.36833566505842363</v>
      </c>
      <c r="W2822" s="2">
        <f ca="1">N2822+(P2822-N2822)*(1-ERF((T2822-R2822)/(2*SQRT(L2822*'Input Parameters'!$E$38))))</f>
        <v>0.75037284538690019</v>
      </c>
      <c r="X2822">
        <f t="shared" ca="1" si="412"/>
        <v>0</v>
      </c>
      <c r="Y2822" s="7"/>
    </row>
    <row r="2823" spans="1:25" ht="15" customHeight="1" x14ac:dyDescent="0.25">
      <c r="A2823" s="139">
        <v>2816</v>
      </c>
      <c r="B2823" s="10">
        <f t="shared" ca="1" si="413"/>
        <v>0.72306816648407535</v>
      </c>
      <c r="C2823" s="60">
        <f ca="1">_xlfn.NORM.INV(B2823,'Input Parameters'!$E$15,'Input Parameters'!$F$15)</f>
        <v>303.04865803341397</v>
      </c>
      <c r="D2823" s="10">
        <f t="shared" ca="1" si="414"/>
        <v>1.3552121177720866E-2</v>
      </c>
      <c r="E2823" s="62">
        <f ca="1">IF(_xlfn.NORM.INV(D2823,'Input Parameters'!$E$17,'Input Parameters'!$F$17)&lt;3500,3500,IF(_xlfn.NORM.INV(D2823,'Input Parameters'!$E$17,'Input Parameters'!$F$17)&gt;5500,5500,_xlfn.NORM.INV(D2823,'Input Parameters'!$E$17,'Input Parameters'!$F$17)))</f>
        <v>3500</v>
      </c>
      <c r="F2823" s="10">
        <f t="shared" ca="1" si="415"/>
        <v>0.79704747281215882</v>
      </c>
      <c r="G2823" s="64">
        <f ca="1">_xlfn.NORM.INV(F2823,'Input Parameters'!$E$20,'Input Parameters'!$F$20)</f>
        <v>288.21851334680707</v>
      </c>
      <c r="H2823" s="57">
        <f ca="1">EXP(E2823*(1/'Input Parameters'!$E$23-1/G2823))</f>
        <v>0.82264833572907459</v>
      </c>
      <c r="I2823" s="10">
        <f t="shared" ca="1" si="416"/>
        <v>1.9036331918008909E-2</v>
      </c>
      <c r="J2823" s="30">
        <f ca="1">_xlfn.BETA.INV(I2823,'Input Parameters'!$L$26,'Input Parameters'!$M$26,'Input Parameters'!$J$26,'Input Parameters'!$K$26)</f>
        <v>0.31676515522426762</v>
      </c>
      <c r="K2823" s="168">
        <f ca="1">('Input Parameters'!$E$27/'Input Parameters'!$E$38)^$J2823</f>
        <v>0.10308885593291235</v>
      </c>
      <c r="L2823" s="69">
        <f ca="1">$H2823*$C2823*'Input Parameters'!$E$25*K2823</f>
        <v>25.700306844060371</v>
      </c>
      <c r="M2823" s="24">
        <f t="shared" ca="1" si="417"/>
        <v>0.77464688203461263</v>
      </c>
      <c r="N2823" s="15">
        <f ca="1">_xlfn.NORM.INV(M2823,'Input Parameters'!$E$29,'Input Parameters'!$F$29)</f>
        <v>0.10007542381461505</v>
      </c>
      <c r="O2823" s="8">
        <f t="shared" ca="1" si="418"/>
        <v>0.8264059838308323</v>
      </c>
      <c r="P2823" s="30">
        <f ca="1">_xlfn.LOGNORM.INV(O2823,'Input Parameters'!$H$30,'Input Parameters'!$I$30)</f>
        <v>4.1833216770019499</v>
      </c>
      <c r="Q2823" s="10">
        <f t="shared" ca="1" si="419"/>
        <v>0.58389887480774383</v>
      </c>
      <c r="R2823" s="30">
        <f>IF('Input Parameters'!$E$32=0,0,_xlfn.BETA.INV(Q2823,'Input Parameters'!$L$32,'Input Parameters'!$M$32,'Input Parameters'!$J$32,'Input Parameters'!$K$32))</f>
        <v>0</v>
      </c>
      <c r="S2823" s="10">
        <f t="shared" ca="1" si="420"/>
        <v>0.57198780345351474</v>
      </c>
      <c r="T2823" s="26">
        <f ca="1">_xlfn.LOGNORM.INV(S2823,'Input Parameters'!$H$34,'Input Parameters'!$I$34)</f>
        <v>51.559478600211015</v>
      </c>
      <c r="U2823" s="10">
        <f t="shared" ca="1" si="421"/>
        <v>0.82050870438487988</v>
      </c>
      <c r="V2823" s="30">
        <f ca="1">_xlfn.BETA.INV(U2823,'Input Parameters'!$L$36,'Input Parameters'!$M$36,'Input Parameters'!$J$36,'Input Parameters'!$K$36)</f>
        <v>0.73690847220259914</v>
      </c>
      <c r="W2823" s="2">
        <f ca="1">N2823+(P2823-N2823)*(1-ERF((T2823-R2823)/(2*SQRT(L2823*'Input Parameters'!$E$38))))</f>
        <v>2.0275453762075712</v>
      </c>
      <c r="X2823">
        <f t="shared" ca="1" si="412"/>
        <v>0</v>
      </c>
      <c r="Y2823" s="7"/>
    </row>
    <row r="2824" spans="1:25" ht="15" customHeight="1" x14ac:dyDescent="0.25">
      <c r="A2824" s="139">
        <v>2817</v>
      </c>
      <c r="B2824" s="10">
        <f t="shared" ca="1" si="413"/>
        <v>0.99655054805229482</v>
      </c>
      <c r="C2824" s="60">
        <f ca="1">_xlfn.NORM.INV(B2824,'Input Parameters'!$E$15,'Input Parameters'!$F$15)</f>
        <v>417.38081685483621</v>
      </c>
      <c r="D2824" s="10">
        <f t="shared" ca="1" si="414"/>
        <v>0.29093026828188051</v>
      </c>
      <c r="E2824" s="62">
        <f ca="1">IF(_xlfn.NORM.INV(D2824,'Input Parameters'!$E$17,'Input Parameters'!$F$17)&lt;3500,3500,IF(_xlfn.NORM.INV(D2824,'Input Parameters'!$E$17,'Input Parameters'!$F$17)&gt;5500,5500,_xlfn.NORM.INV(D2824,'Input Parameters'!$E$17,'Input Parameters'!$F$17)))</f>
        <v>4414.5316361115947</v>
      </c>
      <c r="F2824" s="10">
        <f t="shared" ca="1" si="415"/>
        <v>0.96613803312818669</v>
      </c>
      <c r="G2824" s="64">
        <f ca="1">_xlfn.NORM.INV(F2824,'Input Parameters'!$E$20,'Input Parameters'!$F$20)</f>
        <v>294.88982336583177</v>
      </c>
      <c r="H2824" s="57">
        <f ca="1">EXP(E2824*(1/'Input Parameters'!$E$23-1/G2824))</f>
        <v>1.1054699594708011</v>
      </c>
      <c r="I2824" s="10">
        <f t="shared" ca="1" si="416"/>
        <v>0.27481915269371238</v>
      </c>
      <c r="J2824" s="30">
        <f ca="1">_xlfn.BETA.INV(I2824,'Input Parameters'!$L$26,'Input Parameters'!$M$26,'Input Parameters'!$J$26,'Input Parameters'!$K$26)</f>
        <v>0.56162339163806418</v>
      </c>
      <c r="K2824" s="168">
        <f ca="1">('Input Parameters'!$E$27/'Input Parameters'!$E$38)^$J2824</f>
        <v>1.7800336266601598E-2</v>
      </c>
      <c r="L2824" s="69">
        <f ca="1">$H2824*$C2824*'Input Parameters'!$E$25*K2824</f>
        <v>8.2131099475920948</v>
      </c>
      <c r="M2824" s="24">
        <f t="shared" ca="1" si="417"/>
        <v>0.79553737485617515</v>
      </c>
      <c r="N2824" s="15">
        <f ca="1">_xlfn.NORM.INV(M2824,'Input Parameters'!$E$29,'Input Parameters'!$F$29)</f>
        <v>0.10008257864351362</v>
      </c>
      <c r="O2824" s="8">
        <f t="shared" ca="1" si="418"/>
        <v>0.16000500334978296</v>
      </c>
      <c r="P2824" s="30">
        <f ca="1">_xlfn.LOGNORM.INV(O2824,'Input Parameters'!$H$30,'Input Parameters'!$I$30)</f>
        <v>1.677471313229955</v>
      </c>
      <c r="Q2824" s="10">
        <f t="shared" ca="1" si="419"/>
        <v>0.90998767579486195</v>
      </c>
      <c r="R2824" s="30">
        <f>IF('Input Parameters'!$E$32=0,0,_xlfn.BETA.INV(Q2824,'Input Parameters'!$L$32,'Input Parameters'!$M$32,'Input Parameters'!$J$32,'Input Parameters'!$K$32))</f>
        <v>0</v>
      </c>
      <c r="S2824" s="10">
        <f t="shared" ca="1" si="420"/>
        <v>0.72819952657169962</v>
      </c>
      <c r="T2824" s="26">
        <f ca="1">_xlfn.LOGNORM.INV(S2824,'Input Parameters'!$H$34,'Input Parameters'!$I$34)</f>
        <v>54.367810623762686</v>
      </c>
      <c r="U2824" s="10">
        <f t="shared" ca="1" si="421"/>
        <v>7.6604514770893806E-2</v>
      </c>
      <c r="V2824" s="30">
        <f ca="1">_xlfn.BETA.INV(U2824,'Input Parameters'!$L$36,'Input Parameters'!$M$36,'Input Parameters'!$J$36,'Input Parameters'!$K$36)</f>
        <v>0.40103647640579465</v>
      </c>
      <c r="W2824" s="2">
        <f ca="1">N2824+(P2824-N2824)*(1-ERF((T2824-R2824)/(2*SQRT(L2824*'Input Parameters'!$E$38))))</f>
        <v>0.38365899172899476</v>
      </c>
      <c r="X2824">
        <f t="shared" ref="X2824:X2887" ca="1" si="422">IF(W2824&gt;V2824,0,1)</f>
        <v>1</v>
      </c>
      <c r="Y2824" s="7"/>
    </row>
    <row r="2825" spans="1:25" ht="15" customHeight="1" x14ac:dyDescent="0.25">
      <c r="A2825" s="139">
        <v>2818</v>
      </c>
      <c r="B2825" s="10">
        <f t="shared" ca="1" si="413"/>
        <v>0.78628232458016134</v>
      </c>
      <c r="C2825" s="60">
        <f ca="1">_xlfn.NORM.INV(B2825,'Input Parameters'!$E$15,'Input Parameters'!$F$15)</f>
        <v>313.97446085248856</v>
      </c>
      <c r="D2825" s="10">
        <f t="shared" ca="1" si="414"/>
        <v>5.7315584473630388E-2</v>
      </c>
      <c r="E2825" s="62">
        <f ca="1">IF(_xlfn.NORM.INV(D2825,'Input Parameters'!$E$17,'Input Parameters'!$F$17)&lt;3500,3500,IF(_xlfn.NORM.INV(D2825,'Input Parameters'!$E$17,'Input Parameters'!$F$17)&gt;5500,5500,_xlfn.NORM.INV(D2825,'Input Parameters'!$E$17,'Input Parameters'!$F$17)))</f>
        <v>3695.5997139311403</v>
      </c>
      <c r="F2825" s="10">
        <f t="shared" ca="1" si="415"/>
        <v>0.77477272863369628</v>
      </c>
      <c r="G2825" s="64">
        <f ca="1">_xlfn.NORM.INV(F2825,'Input Parameters'!$E$20,'Input Parameters'!$F$20)</f>
        <v>287.70620492101028</v>
      </c>
      <c r="H2825" s="57">
        <f ca="1">EXP(E2825*(1/'Input Parameters'!$E$23-1/G2825))</f>
        <v>0.79535327536291811</v>
      </c>
      <c r="I2825" s="10">
        <f t="shared" ca="1" si="416"/>
        <v>0.5531184835928582</v>
      </c>
      <c r="J2825" s="30">
        <f ca="1">_xlfn.BETA.INV(I2825,'Input Parameters'!$L$26,'Input Parameters'!$M$26,'Input Parameters'!$J$26,'Input Parameters'!$K$26)</f>
        <v>0.68264535235281931</v>
      </c>
      <c r="K2825" s="168">
        <f ca="1">('Input Parameters'!$E$27/'Input Parameters'!$E$38)^$J2825</f>
        <v>7.47171045289501E-3</v>
      </c>
      <c r="L2825" s="69">
        <f ca="1">$H2825*$C2825*'Input Parameters'!$E$25*K2825</f>
        <v>1.8658401355206899</v>
      </c>
      <c r="M2825" s="24">
        <f t="shared" ca="1" si="417"/>
        <v>0.79947389091425514</v>
      </c>
      <c r="N2825" s="15">
        <f ca="1">_xlfn.NORM.INV(M2825,'Input Parameters'!$E$29,'Input Parameters'!$F$29)</f>
        <v>0.10008397435003874</v>
      </c>
      <c r="O2825" s="8">
        <f t="shared" ca="1" si="418"/>
        <v>0.64762348885179666</v>
      </c>
      <c r="P2825" s="30">
        <f ca="1">_xlfn.LOGNORM.INV(O2825,'Input Parameters'!$H$30,'Input Parameters'!$I$30)</f>
        <v>3.2092310503117609</v>
      </c>
      <c r="Q2825" s="10">
        <f t="shared" ca="1" si="419"/>
        <v>0.95774145564657931</v>
      </c>
      <c r="R2825" s="30">
        <f>IF('Input Parameters'!$E$32=0,0,_xlfn.BETA.INV(Q2825,'Input Parameters'!$L$32,'Input Parameters'!$M$32,'Input Parameters'!$J$32,'Input Parameters'!$K$32))</f>
        <v>0</v>
      </c>
      <c r="S2825" s="10">
        <f t="shared" ca="1" si="420"/>
        <v>0.23651662639545001</v>
      </c>
      <c r="T2825" s="26">
        <f ca="1">_xlfn.LOGNORM.INV(S2825,'Input Parameters'!$H$34,'Input Parameters'!$I$34)</f>
        <v>46.099293816834276</v>
      </c>
      <c r="U2825" s="10">
        <f t="shared" ca="1" si="421"/>
        <v>0.24876418390405841</v>
      </c>
      <c r="V2825" s="30">
        <f ca="1">_xlfn.BETA.INV(U2825,'Input Parameters'!$L$36,'Input Parameters'!$M$36,'Input Parameters'!$J$36,'Input Parameters'!$K$36)</f>
        <v>0.48964496773382443</v>
      </c>
      <c r="W2825" s="2">
        <f ca="1">N2825+(P2825-N2825)*(1-ERF((T2825-R2825)/(2*SQRT(L2825*'Input Parameters'!$E$38))))</f>
        <v>0.15298466352348597</v>
      </c>
      <c r="X2825">
        <f t="shared" ca="1" si="422"/>
        <v>1</v>
      </c>
      <c r="Y2825" s="7"/>
    </row>
    <row r="2826" spans="1:25" ht="15" customHeight="1" x14ac:dyDescent="0.25">
      <c r="A2826" s="139">
        <v>2819</v>
      </c>
      <c r="B2826" s="10">
        <f t="shared" ca="1" si="413"/>
        <v>0.76374284514457424</v>
      </c>
      <c r="C2826" s="60">
        <f ca="1">_xlfn.NORM.INV(B2826,'Input Parameters'!$E$15,'Input Parameters'!$F$15)</f>
        <v>309.89944878071168</v>
      </c>
      <c r="D2826" s="10">
        <f t="shared" ca="1" si="414"/>
        <v>0.54193051295934203</v>
      </c>
      <c r="E2826" s="62">
        <f ca="1">IF(_xlfn.NORM.INV(D2826,'Input Parameters'!$E$17,'Input Parameters'!$F$17)&lt;3500,3500,IF(_xlfn.NORM.INV(D2826,'Input Parameters'!$E$17,'Input Parameters'!$F$17)&gt;5500,5500,_xlfn.NORM.INV(D2826,'Input Parameters'!$E$17,'Input Parameters'!$F$17)))</f>
        <v>4873.7089315667254</v>
      </c>
      <c r="F2826" s="10">
        <f t="shared" ca="1" si="415"/>
        <v>0.35140969359828877</v>
      </c>
      <c r="G2826" s="64">
        <f ca="1">_xlfn.NORM.INV(F2826,'Input Parameters'!$E$20,'Input Parameters'!$F$20)</f>
        <v>280.0938336433112</v>
      </c>
      <c r="H2826" s="57">
        <f ca="1">EXP(E2826*(1/'Input Parameters'!$E$23-1/G2826))</f>
        <v>0.46656769899137834</v>
      </c>
      <c r="I2826" s="10">
        <f t="shared" ca="1" si="416"/>
        <v>0.97483129256130474</v>
      </c>
      <c r="J2826" s="30">
        <f ca="1">_xlfn.BETA.INV(I2826,'Input Parameters'!$L$26,'Input Parameters'!$M$26,'Input Parameters'!$J$26,'Input Parameters'!$K$26)</f>
        <v>0.90376900466920829</v>
      </c>
      <c r="K2826" s="168">
        <f ca="1">('Input Parameters'!$E$27/'Input Parameters'!$E$38)^$J2826</f>
        <v>1.5295884893426947E-3</v>
      </c>
      <c r="L2826" s="69">
        <f ca="1">$H2826*$C2826*'Input Parameters'!$E$25*K2826</f>
        <v>0.22116178134219827</v>
      </c>
      <c r="M2826" s="24">
        <f t="shared" ca="1" si="417"/>
        <v>0.964669323255685</v>
      </c>
      <c r="N2826" s="15">
        <f ca="1">_xlfn.NORM.INV(M2826,'Input Parameters'!$E$29,'Input Parameters'!$F$29)</f>
        <v>0.10018076476728852</v>
      </c>
      <c r="O2826" s="8">
        <f t="shared" ca="1" si="418"/>
        <v>0.26327631669513174</v>
      </c>
      <c r="P2826" s="30">
        <f ca="1">_xlfn.LOGNORM.INV(O2826,'Input Parameters'!$H$30,'Input Parameters'!$I$30)</f>
        <v>1.9895183302379997</v>
      </c>
      <c r="Q2826" s="10">
        <f t="shared" ca="1" si="419"/>
        <v>0.45350955245808289</v>
      </c>
      <c r="R2826" s="30">
        <f>IF('Input Parameters'!$E$32=0,0,_xlfn.BETA.INV(Q2826,'Input Parameters'!$L$32,'Input Parameters'!$M$32,'Input Parameters'!$J$32,'Input Parameters'!$K$32))</f>
        <v>0</v>
      </c>
      <c r="S2826" s="10">
        <f t="shared" ca="1" si="420"/>
        <v>7.8349196848447211E-2</v>
      </c>
      <c r="T2826" s="26">
        <f ca="1">_xlfn.LOGNORM.INV(S2826,'Input Parameters'!$H$34,'Input Parameters'!$I$34)</f>
        <v>42.258143328364262</v>
      </c>
      <c r="U2826" s="10">
        <f t="shared" ca="1" si="421"/>
        <v>0.65161166753495792</v>
      </c>
      <c r="V2826" s="30">
        <f ca="1">_xlfn.BETA.INV(U2826,'Input Parameters'!$L$36,'Input Parameters'!$M$36,'Input Parameters'!$J$36,'Input Parameters'!$K$36)</f>
        <v>0.64741308114626095</v>
      </c>
      <c r="W2826" s="2">
        <f ca="1">N2826+(P2826-N2826)*(1-ERF((T2826-R2826)/(2*SQRT(L2826*'Input Parameters'!$E$38))))</f>
        <v>0.10018076516390449</v>
      </c>
      <c r="X2826">
        <f t="shared" ca="1" si="422"/>
        <v>1</v>
      </c>
      <c r="Y2826" s="7"/>
    </row>
    <row r="2827" spans="1:25" ht="15" customHeight="1" x14ac:dyDescent="0.25">
      <c r="A2827" s="139">
        <v>2820</v>
      </c>
      <c r="B2827" s="10">
        <f t="shared" ca="1" si="413"/>
        <v>0.41094921672136175</v>
      </c>
      <c r="C2827" s="60">
        <f ca="1">_xlfn.NORM.INV(B2827,'Input Parameters'!$E$15,'Input Parameters'!$F$15)</f>
        <v>258.7680443517134</v>
      </c>
      <c r="D2827" s="10">
        <f t="shared" ca="1" si="414"/>
        <v>0.90399870270967531</v>
      </c>
      <c r="E2827" s="62">
        <f ca="1">IF(_xlfn.NORM.INV(D2827,'Input Parameters'!$E$17,'Input Parameters'!$F$17)&lt;3500,3500,IF(_xlfn.NORM.INV(D2827,'Input Parameters'!$E$17,'Input Parameters'!$F$17)&gt;5500,5500,_xlfn.NORM.INV(D2827,'Input Parameters'!$E$17,'Input Parameters'!$F$17)))</f>
        <v>5500</v>
      </c>
      <c r="F2827" s="10">
        <f t="shared" ca="1" si="415"/>
        <v>0.89782268714762004</v>
      </c>
      <c r="G2827" s="64">
        <f ca="1">_xlfn.NORM.INV(F2827,'Input Parameters'!$E$20,'Input Parameters'!$F$20)</f>
        <v>291.15392402780259</v>
      </c>
      <c r="H2827" s="57">
        <f ca="1">EXP(E2827*(1/'Input Parameters'!$E$23-1/G2827))</f>
        <v>0.89190787352784007</v>
      </c>
      <c r="I2827" s="10">
        <f t="shared" ca="1" si="416"/>
        <v>0.84322664527103719</v>
      </c>
      <c r="J2827" s="30">
        <f ca="1">_xlfn.BETA.INV(I2827,'Input Parameters'!$L$26,'Input Parameters'!$M$26,'Input Parameters'!$J$26,'Input Parameters'!$K$26)</f>
        <v>0.80671667755246845</v>
      </c>
      <c r="K2827" s="168">
        <f ca="1">('Input Parameters'!$E$27/'Input Parameters'!$E$38)^$J2827</f>
        <v>3.0684034763526851E-3</v>
      </c>
      <c r="L2827" s="69">
        <f ca="1">$H2827*$C2827*'Input Parameters'!$E$25*K2827</f>
        <v>0.70817910317909383</v>
      </c>
      <c r="M2827" s="24">
        <f t="shared" ca="1" si="417"/>
        <v>0.43236685076385262</v>
      </c>
      <c r="N2827" s="15">
        <f ca="1">_xlfn.NORM.INV(M2827,'Input Parameters'!$E$29,'Input Parameters'!$F$29)</f>
        <v>9.9982964848675013E-2</v>
      </c>
      <c r="O2827" s="8">
        <f t="shared" ca="1" si="418"/>
        <v>0.39968397567240377</v>
      </c>
      <c r="P2827" s="30">
        <f ca="1">_xlfn.LOGNORM.INV(O2827,'Input Parameters'!$H$30,'Input Parameters'!$I$30)</f>
        <v>2.3797079770402583</v>
      </c>
      <c r="Q2827" s="10">
        <f t="shared" ca="1" si="419"/>
        <v>0.702656805039097</v>
      </c>
      <c r="R2827" s="30">
        <f>IF('Input Parameters'!$E$32=0,0,_xlfn.BETA.INV(Q2827,'Input Parameters'!$L$32,'Input Parameters'!$M$32,'Input Parameters'!$J$32,'Input Parameters'!$K$32))</f>
        <v>0</v>
      </c>
      <c r="S2827" s="10">
        <f t="shared" ca="1" si="420"/>
        <v>0.9098371414962656</v>
      </c>
      <c r="T2827" s="26">
        <f ca="1">_xlfn.LOGNORM.INV(S2827,'Input Parameters'!$H$34,'Input Parameters'!$I$34)</f>
        <v>59.558836188426142</v>
      </c>
      <c r="U2827" s="10">
        <f t="shared" ca="1" si="421"/>
        <v>5.589886140669087E-2</v>
      </c>
      <c r="V2827" s="30">
        <f ca="1">_xlfn.BETA.INV(U2827,'Input Parameters'!$L$36,'Input Parameters'!$M$36,'Input Parameters'!$J$36,'Input Parameters'!$K$36)</f>
        <v>0.38446052452246116</v>
      </c>
      <c r="W2827" s="2">
        <f ca="1">N2827+(P2827-N2827)*(1-ERF((T2827-R2827)/(2*SQRT(L2827*'Input Parameters'!$E$38))))</f>
        <v>9.9984241738707333E-2</v>
      </c>
      <c r="X2827">
        <f t="shared" ca="1" si="422"/>
        <v>1</v>
      </c>
      <c r="Y2827" s="7"/>
    </row>
    <row r="2828" spans="1:25" ht="15" customHeight="1" x14ac:dyDescent="0.25">
      <c r="A2828" s="139">
        <v>2821</v>
      </c>
      <c r="B2828" s="10">
        <f t="shared" ca="1" si="413"/>
        <v>0.97861522220429775</v>
      </c>
      <c r="C2828" s="60">
        <f ca="1">_xlfn.NORM.INV(B2828,'Input Parameters'!$E$15,'Input Parameters'!$F$15)</f>
        <v>380.76058648279707</v>
      </c>
      <c r="D2828" s="10">
        <f t="shared" ca="1" si="414"/>
        <v>0.2757993252164086</v>
      </c>
      <c r="E2828" s="62">
        <f ca="1">IF(_xlfn.NORM.INV(D2828,'Input Parameters'!$E$17,'Input Parameters'!$F$17)&lt;3500,3500,IF(_xlfn.NORM.INV(D2828,'Input Parameters'!$E$17,'Input Parameters'!$F$17)&gt;5500,5500,_xlfn.NORM.INV(D2828,'Input Parameters'!$E$17,'Input Parameters'!$F$17)))</f>
        <v>4383.2435936726397</v>
      </c>
      <c r="F2828" s="10">
        <f t="shared" ca="1" si="415"/>
        <v>0.84775797516811702</v>
      </c>
      <c r="G2828" s="64">
        <f ca="1">_xlfn.NORM.INV(F2828,'Input Parameters'!$E$20,'Input Parameters'!$F$20)</f>
        <v>289.52999532045629</v>
      </c>
      <c r="H2828" s="57">
        <f ca="1">EXP(E2828*(1/'Input Parameters'!$E$23-1/G2828))</f>
        <v>0.83894924221080247</v>
      </c>
      <c r="I2828" s="10">
        <f t="shared" ca="1" si="416"/>
        <v>0.45653166037548676</v>
      </c>
      <c r="J2828" s="30">
        <f ca="1">_xlfn.BETA.INV(I2828,'Input Parameters'!$L$26,'Input Parameters'!$M$26,'Input Parameters'!$J$26,'Input Parameters'!$K$26)</f>
        <v>0.64369100340067664</v>
      </c>
      <c r="K2828" s="168">
        <f ca="1">('Input Parameters'!$E$27/'Input Parameters'!$E$38)^$J2828</f>
        <v>9.8803152552943141E-3</v>
      </c>
      <c r="L2828" s="69">
        <f ca="1">$H2828*$C2828*'Input Parameters'!$E$25*K2828</f>
        <v>3.1561561030502561</v>
      </c>
      <c r="M2828" s="24">
        <f t="shared" ca="1" si="417"/>
        <v>0.93058451698983691</v>
      </c>
      <c r="N2828" s="15">
        <f ca="1">_xlfn.NORM.INV(M2828,'Input Parameters'!$E$29,'Input Parameters'!$F$29)</f>
        <v>0.10014801584498367</v>
      </c>
      <c r="O2828" s="8">
        <f t="shared" ca="1" si="418"/>
        <v>0.56490665543669583</v>
      </c>
      <c r="P2828" s="30">
        <f ca="1">_xlfn.LOGNORM.INV(O2828,'Input Parameters'!$H$30,'Input Parameters'!$I$30)</f>
        <v>2.8986282622072084</v>
      </c>
      <c r="Q2828" s="10">
        <f t="shared" ca="1" si="419"/>
        <v>0.3331204221626729</v>
      </c>
      <c r="R2828" s="30">
        <f>IF('Input Parameters'!$E$32=0,0,_xlfn.BETA.INV(Q2828,'Input Parameters'!$L$32,'Input Parameters'!$M$32,'Input Parameters'!$J$32,'Input Parameters'!$K$32))</f>
        <v>0</v>
      </c>
      <c r="S2828" s="10">
        <f t="shared" ca="1" si="420"/>
        <v>0.51216269718490315</v>
      </c>
      <c r="T2828" s="26">
        <f ca="1">_xlfn.LOGNORM.INV(S2828,'Input Parameters'!$H$34,'Input Parameters'!$I$34)</f>
        <v>50.599465244176649</v>
      </c>
      <c r="U2828" s="10">
        <f t="shared" ca="1" si="421"/>
        <v>0.69321648753260934</v>
      </c>
      <c r="V2828" s="30">
        <f ca="1">_xlfn.BETA.INV(U2828,'Input Parameters'!$L$36,'Input Parameters'!$M$36,'Input Parameters'!$J$36,'Input Parameters'!$K$36)</f>
        <v>0.66640258140777087</v>
      </c>
      <c r="W2828" s="2">
        <f ca="1">N2828+(P2828-N2828)*(1-ERF((T2828-R2828)/(2*SQRT(L2828*'Input Parameters'!$E$38))))</f>
        <v>0.22331841936605681</v>
      </c>
      <c r="X2828">
        <f t="shared" ca="1" si="422"/>
        <v>1</v>
      </c>
      <c r="Y2828" s="7"/>
    </row>
    <row r="2829" spans="1:25" ht="15" customHeight="1" x14ac:dyDescent="0.25">
      <c r="A2829" s="139">
        <v>2822</v>
      </c>
      <c r="B2829" s="10">
        <f t="shared" ca="1" si="413"/>
        <v>9.5114133738718354E-2</v>
      </c>
      <c r="C2829" s="60">
        <f ca="1">_xlfn.NORM.INV(B2829,'Input Parameters'!$E$15,'Input Parameters'!$F$15)</f>
        <v>199.97898874874437</v>
      </c>
      <c r="D2829" s="10">
        <f t="shared" ca="1" si="414"/>
        <v>0.30868407899611272</v>
      </c>
      <c r="E2829" s="62">
        <f ca="1">IF(_xlfn.NORM.INV(D2829,'Input Parameters'!$E$17,'Input Parameters'!$F$17)&lt;3500,3500,IF(_xlfn.NORM.INV(D2829,'Input Parameters'!$E$17,'Input Parameters'!$F$17)&gt;5500,5500,_xlfn.NORM.INV(D2829,'Input Parameters'!$E$17,'Input Parameters'!$F$17)))</f>
        <v>4450.2913309312044</v>
      </c>
      <c r="F2829" s="10">
        <f t="shared" ca="1" si="415"/>
        <v>0.56691277723573608</v>
      </c>
      <c r="G2829" s="64">
        <f ca="1">_xlfn.NORM.INV(F2829,'Input Parameters'!$E$20,'Input Parameters'!$F$20)</f>
        <v>283.77908200196418</v>
      </c>
      <c r="H2829" s="57">
        <f ca="1">EXP(E2829*(1/'Input Parameters'!$E$23-1/G2829))</f>
        <v>0.61275728577542377</v>
      </c>
      <c r="I2829" s="10">
        <f t="shared" ca="1" si="416"/>
        <v>0.21649963268505801</v>
      </c>
      <c r="J2829" s="30">
        <f ca="1">_xlfn.BETA.INV(I2829,'Input Parameters'!$L$26,'Input Parameters'!$M$26,'Input Parameters'!$J$26,'Input Parameters'!$K$26)</f>
        <v>0.52976807400960924</v>
      </c>
      <c r="K2829" s="168">
        <f ca="1">('Input Parameters'!$E$27/'Input Parameters'!$E$38)^$J2829</f>
        <v>2.2369899852475054E-2</v>
      </c>
      <c r="L2829" s="69">
        <f ca="1">$H2829*$C2829*'Input Parameters'!$E$25*K2829</f>
        <v>2.7411758154081318</v>
      </c>
      <c r="M2829" s="24">
        <f t="shared" ca="1" si="417"/>
        <v>0.56478712456620905</v>
      </c>
      <c r="N2829" s="15">
        <f ca="1">_xlfn.NORM.INV(M2829,'Input Parameters'!$E$29,'Input Parameters'!$F$29)</f>
        <v>0.10001631177164994</v>
      </c>
      <c r="O2829" s="8">
        <f t="shared" ca="1" si="418"/>
        <v>0.433464195879808</v>
      </c>
      <c r="P2829" s="30">
        <f ca="1">_xlfn.LOGNORM.INV(O2829,'Input Parameters'!$H$30,'Input Parameters'!$I$30)</f>
        <v>2.4790806060172783</v>
      </c>
      <c r="Q2829" s="10">
        <f t="shared" ca="1" si="419"/>
        <v>0.34900851829682211</v>
      </c>
      <c r="R2829" s="30">
        <f>IF('Input Parameters'!$E$32=0,0,_xlfn.BETA.INV(Q2829,'Input Parameters'!$L$32,'Input Parameters'!$M$32,'Input Parameters'!$J$32,'Input Parameters'!$K$32))</f>
        <v>0</v>
      </c>
      <c r="S2829" s="10">
        <f t="shared" ca="1" si="420"/>
        <v>0.65675553117433871</v>
      </c>
      <c r="T2829" s="26">
        <f ca="1">_xlfn.LOGNORM.INV(S2829,'Input Parameters'!$H$34,'Input Parameters'!$I$34)</f>
        <v>53.005828552257555</v>
      </c>
      <c r="U2829" s="10">
        <f t="shared" ca="1" si="421"/>
        <v>0.51657987383264914</v>
      </c>
      <c r="V2829" s="30">
        <f ca="1">_xlfn.BETA.INV(U2829,'Input Parameters'!$L$36,'Input Parameters'!$M$36,'Input Parameters'!$J$36,'Input Parameters'!$K$36)</f>
        <v>0.59224828952566178</v>
      </c>
      <c r="W2829" s="2">
        <f ca="1">N2829+(P2829-N2829)*(1-ERF((T2829-R2829)/(2*SQRT(L2829*'Input Parameters'!$E$38))))</f>
        <v>0.15612829387333532</v>
      </c>
      <c r="X2829">
        <f t="shared" ca="1" si="422"/>
        <v>1</v>
      </c>
      <c r="Y2829" s="7"/>
    </row>
    <row r="2830" spans="1:25" ht="15" customHeight="1" x14ac:dyDescent="0.25">
      <c r="A2830" s="139">
        <v>2823</v>
      </c>
      <c r="B2830" s="10">
        <f t="shared" ca="1" si="413"/>
        <v>0.92868446496770063</v>
      </c>
      <c r="C2830" s="60">
        <f ca="1">_xlfn.NORM.INV(B2830,'Input Parameters'!$E$15,'Input Parameters'!$F$15)</f>
        <v>350.41820805410538</v>
      </c>
      <c r="D2830" s="10">
        <f t="shared" ca="1" si="414"/>
        <v>0.11559231552748628</v>
      </c>
      <c r="E2830" s="62">
        <f ca="1">IF(_xlfn.NORM.INV(D2830,'Input Parameters'!$E$17,'Input Parameters'!$F$17)&lt;3500,3500,IF(_xlfn.NORM.INV(D2830,'Input Parameters'!$E$17,'Input Parameters'!$F$17)&gt;5500,5500,_xlfn.NORM.INV(D2830,'Input Parameters'!$E$17,'Input Parameters'!$F$17)))</f>
        <v>3961.8809930285788</v>
      </c>
      <c r="F2830" s="10">
        <f t="shared" ca="1" si="415"/>
        <v>0.72846827295577676</v>
      </c>
      <c r="G2830" s="64">
        <f ca="1">_xlfn.NORM.INV(F2830,'Input Parameters'!$E$20,'Input Parameters'!$F$20)</f>
        <v>286.72485291613162</v>
      </c>
      <c r="H2830" s="57">
        <f ca="1">EXP(E2830*(1/'Input Parameters'!$E$23-1/G2830))</f>
        <v>0.74632175108962395</v>
      </c>
      <c r="I2830" s="10">
        <f t="shared" ca="1" si="416"/>
        <v>0.63763113002818095</v>
      </c>
      <c r="J2830" s="30">
        <f ca="1">_xlfn.BETA.INV(I2830,'Input Parameters'!$L$26,'Input Parameters'!$M$26,'Input Parameters'!$J$26,'Input Parameters'!$K$26)</f>
        <v>0.71629073829361578</v>
      </c>
      <c r="K2830" s="168">
        <f ca="1">('Input Parameters'!$E$27/'Input Parameters'!$E$38)^$J2830</f>
        <v>5.8695900695489214E-3</v>
      </c>
      <c r="L2830" s="69">
        <f ca="1">$H2830*$C2830*'Input Parameters'!$E$25*K2830</f>
        <v>1.5350429619566437</v>
      </c>
      <c r="M2830" s="24">
        <f t="shared" ca="1" si="417"/>
        <v>0.93281828767187469</v>
      </c>
      <c r="N2830" s="15">
        <f ca="1">_xlfn.NORM.INV(M2830,'Input Parameters'!$E$29,'Input Parameters'!$F$29)</f>
        <v>0.10014971146644711</v>
      </c>
      <c r="O2830" s="8">
        <f t="shared" ca="1" si="418"/>
        <v>4.7342769038797305E-2</v>
      </c>
      <c r="P2830" s="30">
        <f ca="1">_xlfn.LOGNORM.INV(O2830,'Input Parameters'!$H$30,'Input Parameters'!$I$30)</f>
        <v>1.2184820647526746</v>
      </c>
      <c r="Q2830" s="10">
        <f t="shared" ca="1" si="419"/>
        <v>0.54885535390433704</v>
      </c>
      <c r="R2830" s="30">
        <f>IF('Input Parameters'!$E$32=0,0,_xlfn.BETA.INV(Q2830,'Input Parameters'!$L$32,'Input Parameters'!$M$32,'Input Parameters'!$J$32,'Input Parameters'!$K$32))</f>
        <v>0</v>
      </c>
      <c r="S2830" s="10">
        <f t="shared" ca="1" si="420"/>
        <v>0.94599177575383908</v>
      </c>
      <c r="T2830" s="26">
        <f ca="1">_xlfn.LOGNORM.INV(S2830,'Input Parameters'!$H$34,'Input Parameters'!$I$34)</f>
        <v>61.575415522847372</v>
      </c>
      <c r="U2830" s="10">
        <f t="shared" ca="1" si="421"/>
        <v>0.70282897345887896</v>
      </c>
      <c r="V2830" s="30">
        <f ca="1">_xlfn.BETA.INV(U2830,'Input Parameters'!$L$36,'Input Parameters'!$M$36,'Input Parameters'!$J$36,'Input Parameters'!$K$36)</f>
        <v>0.67099185888687063</v>
      </c>
      <c r="W2830" s="2">
        <f ca="1">N2830+(P2830-N2830)*(1-ERF((T2830-R2830)/(2*SQRT(L2830*'Input Parameters'!$E$38))))</f>
        <v>0.10064290183207773</v>
      </c>
      <c r="X2830">
        <f t="shared" ca="1" si="422"/>
        <v>1</v>
      </c>
      <c r="Y2830" s="7"/>
    </row>
    <row r="2831" spans="1:25" ht="15" customHeight="1" x14ac:dyDescent="0.25">
      <c r="A2831" s="139">
        <v>2824</v>
      </c>
      <c r="B2831" s="10">
        <f t="shared" ca="1" si="413"/>
        <v>0.1798331665385916</v>
      </c>
      <c r="C2831" s="60">
        <f ca="1">_xlfn.NORM.INV(B2831,'Input Parameters'!$E$15,'Input Parameters'!$F$15)</f>
        <v>221.32595090903143</v>
      </c>
      <c r="D2831" s="10">
        <f t="shared" ca="1" si="414"/>
        <v>4.8599874706756641E-2</v>
      </c>
      <c r="E2831" s="62">
        <f ca="1">IF(_xlfn.NORM.INV(D2831,'Input Parameters'!$E$17,'Input Parameters'!$F$17)&lt;3500,3500,IF(_xlfn.NORM.INV(D2831,'Input Parameters'!$E$17,'Input Parameters'!$F$17)&gt;5500,5500,_xlfn.NORM.INV(D2831,'Input Parameters'!$E$17,'Input Parameters'!$F$17)))</f>
        <v>3638.9915517481777</v>
      </c>
      <c r="F2831" s="10">
        <f t="shared" ca="1" si="415"/>
        <v>0.81505684594517502</v>
      </c>
      <c r="G2831" s="64">
        <f ca="1">_xlfn.NORM.INV(F2831,'Input Parameters'!$E$20,'Input Parameters'!$F$20)</f>
        <v>288.65779852319253</v>
      </c>
      <c r="H2831" s="57">
        <f ca="1">EXP(E2831*(1/'Input Parameters'!$E$23-1/G2831))</f>
        <v>0.8321312748856261</v>
      </c>
      <c r="I2831" s="10">
        <f t="shared" ca="1" si="416"/>
        <v>0.59253338588528437</v>
      </c>
      <c r="J2831" s="30">
        <f ca="1">_xlfn.BETA.INV(I2831,'Input Parameters'!$L$26,'Input Parameters'!$M$26,'Input Parameters'!$J$26,'Input Parameters'!$K$26)</f>
        <v>0.69830362140897351</v>
      </c>
      <c r="K2831" s="168">
        <f ca="1">('Input Parameters'!$E$27/'Input Parameters'!$E$38)^$J2831</f>
        <v>6.6779216793819316E-3</v>
      </c>
      <c r="L2831" s="69">
        <f ca="1">$H2831*$C2831*'Input Parameters'!$E$25*K2831</f>
        <v>1.2298878322684705</v>
      </c>
      <c r="M2831" s="24">
        <f t="shared" ca="1" si="417"/>
        <v>9.7159474136631507E-2</v>
      </c>
      <c r="N2831" s="15">
        <f ca="1">_xlfn.NORM.INV(M2831,'Input Parameters'!$E$29,'Input Parameters'!$F$29)</f>
        <v>9.9870209199292209E-2</v>
      </c>
      <c r="O2831" s="8">
        <f t="shared" ca="1" si="418"/>
        <v>0.53067766406891048</v>
      </c>
      <c r="P2831" s="30">
        <f ca="1">_xlfn.LOGNORM.INV(O2831,'Input Parameters'!$H$30,'Input Parameters'!$I$30)</f>
        <v>2.7826432459801342</v>
      </c>
      <c r="Q2831" s="10">
        <f t="shared" ca="1" si="419"/>
        <v>0.28932889371013393</v>
      </c>
      <c r="R2831" s="30">
        <f>IF('Input Parameters'!$E$32=0,0,_xlfn.BETA.INV(Q2831,'Input Parameters'!$L$32,'Input Parameters'!$M$32,'Input Parameters'!$J$32,'Input Parameters'!$K$32))</f>
        <v>0</v>
      </c>
      <c r="S2831" s="10">
        <f t="shared" ca="1" si="420"/>
        <v>0.44391746044018221</v>
      </c>
      <c r="T2831" s="26">
        <f ca="1">_xlfn.LOGNORM.INV(S2831,'Input Parameters'!$H$34,'Input Parameters'!$I$34)</f>
        <v>49.530171659354636</v>
      </c>
      <c r="U2831" s="10">
        <f t="shared" ca="1" si="421"/>
        <v>2.6578707444581795E-2</v>
      </c>
      <c r="V2831" s="30">
        <f ca="1">_xlfn.BETA.INV(U2831,'Input Parameters'!$L$36,'Input Parameters'!$M$36,'Input Parameters'!$J$36,'Input Parameters'!$K$36)</f>
        <v>0.35228434749411708</v>
      </c>
      <c r="W2831" s="2">
        <f ca="1">N2831+(P2831-N2831)*(1-ERF((T2831-R2831)/(2*SQRT(L2831*'Input Parameters'!$E$38))))</f>
        <v>0.10413088489296651</v>
      </c>
      <c r="X2831">
        <f t="shared" ca="1" si="422"/>
        <v>1</v>
      </c>
      <c r="Y2831" s="7"/>
    </row>
    <row r="2832" spans="1:25" ht="15" customHeight="1" x14ac:dyDescent="0.25">
      <c r="A2832" s="139">
        <v>2825</v>
      </c>
      <c r="B2832" s="10">
        <f t="shared" ca="1" si="413"/>
        <v>4.7402925001654217E-2</v>
      </c>
      <c r="C2832" s="60">
        <f ca="1">_xlfn.NORM.INV(B2832,'Input Parameters'!$E$15,'Input Parameters'!$F$15)</f>
        <v>180.43304773162021</v>
      </c>
      <c r="D2832" s="10">
        <f t="shared" ca="1" si="414"/>
        <v>0.69492142748764041</v>
      </c>
      <c r="E2832" s="62">
        <f ca="1">IF(_xlfn.NORM.INV(D2832,'Input Parameters'!$E$17,'Input Parameters'!$F$17)&lt;3500,3500,IF(_xlfn.NORM.INV(D2832,'Input Parameters'!$E$17,'Input Parameters'!$F$17)&gt;5500,5500,_xlfn.NORM.INV(D2832,'Input Parameters'!$E$17,'Input Parameters'!$F$17)))</f>
        <v>5156.8944088915323</v>
      </c>
      <c r="F2832" s="10">
        <f t="shared" ca="1" si="415"/>
        <v>0.57818478597467526</v>
      </c>
      <c r="G2832" s="64">
        <f ca="1">_xlfn.NORM.INV(F2832,'Input Parameters'!$E$20,'Input Parameters'!$F$20)</f>
        <v>283.97158764405941</v>
      </c>
      <c r="H2832" s="57">
        <f ca="1">EXP(E2832*(1/'Input Parameters'!$E$23-1/G2832))</f>
        <v>0.57393791110715153</v>
      </c>
      <c r="I2832" s="10">
        <f t="shared" ca="1" si="416"/>
        <v>0.15550822767599826</v>
      </c>
      <c r="J2832" s="30">
        <f ca="1">_xlfn.BETA.INV(I2832,'Input Parameters'!$L$26,'Input Parameters'!$M$26,'Input Parameters'!$J$26,'Input Parameters'!$K$26)</f>
        <v>0.49041247359195622</v>
      </c>
      <c r="K2832" s="168">
        <f ca="1">('Input Parameters'!$E$27/'Input Parameters'!$E$38)^$J2832</f>
        <v>2.966639593914305E-2</v>
      </c>
      <c r="L2832" s="69">
        <f ca="1">$H2832*$C2832*'Input Parameters'!$E$25*K2832</f>
        <v>3.0721738372941769</v>
      </c>
      <c r="M2832" s="24">
        <f t="shared" ca="1" si="417"/>
        <v>0.13479716965735133</v>
      </c>
      <c r="N2832" s="15">
        <f ca="1">_xlfn.NORM.INV(M2832,'Input Parameters'!$E$29,'Input Parameters'!$F$29)</f>
        <v>9.9889600277007023E-2</v>
      </c>
      <c r="O2832" s="8">
        <f t="shared" ca="1" si="418"/>
        <v>0.96980356990455963</v>
      </c>
      <c r="P2832" s="30">
        <f ca="1">_xlfn.LOGNORM.INV(O2832,'Input Parameters'!$H$30,'Input Parameters'!$I$30)</f>
        <v>6.5151558871056672</v>
      </c>
      <c r="Q2832" s="10">
        <f t="shared" ca="1" si="419"/>
        <v>0.98989985466184793</v>
      </c>
      <c r="R2832" s="30">
        <f>IF('Input Parameters'!$E$32=0,0,_xlfn.BETA.INV(Q2832,'Input Parameters'!$L$32,'Input Parameters'!$M$32,'Input Parameters'!$J$32,'Input Parameters'!$K$32))</f>
        <v>0</v>
      </c>
      <c r="S2832" s="10">
        <f t="shared" ca="1" si="420"/>
        <v>0.41627378997786846</v>
      </c>
      <c r="T2832" s="26">
        <f ca="1">_xlfn.LOGNORM.INV(S2832,'Input Parameters'!$H$34,'Input Parameters'!$I$34)</f>
        <v>49.097946867544138</v>
      </c>
      <c r="U2832" s="10">
        <f t="shared" ca="1" si="421"/>
        <v>0.61159056377616894</v>
      </c>
      <c r="V2832" s="30">
        <f ca="1">_xlfn.BETA.INV(U2832,'Input Parameters'!$L$36,'Input Parameters'!$M$36,'Input Parameters'!$J$36,'Input Parameters'!$K$36)</f>
        <v>0.63022944556043714</v>
      </c>
      <c r="W2832" s="2">
        <f ca="1">N2832+(P2832-N2832)*(1-ERF((T2832-R2832)/(2*SQRT(L2832*'Input Parameters'!$E$38))))</f>
        <v>0.40539406323820482</v>
      </c>
      <c r="X2832">
        <f t="shared" ca="1" si="422"/>
        <v>1</v>
      </c>
      <c r="Y2832" s="7"/>
    </row>
    <row r="2833" spans="1:25" ht="15" customHeight="1" x14ac:dyDescent="0.25">
      <c r="A2833" s="139">
        <v>2826</v>
      </c>
      <c r="B2833" s="10">
        <f t="shared" ca="1" si="413"/>
        <v>0.83069101098510956</v>
      </c>
      <c r="C2833" s="60">
        <f ca="1">_xlfn.NORM.INV(B2833,'Input Parameters'!$E$15,'Input Parameters'!$F$15)</f>
        <v>322.82487623857503</v>
      </c>
      <c r="D2833" s="10">
        <f t="shared" ca="1" si="414"/>
        <v>0.27769025323795082</v>
      </c>
      <c r="E2833" s="62">
        <f ca="1">IF(_xlfn.NORM.INV(D2833,'Input Parameters'!$E$17,'Input Parameters'!$F$17)&lt;3500,3500,IF(_xlfn.NORM.INV(D2833,'Input Parameters'!$E$17,'Input Parameters'!$F$17)&gt;5500,5500,_xlfn.NORM.INV(D2833,'Input Parameters'!$E$17,'Input Parameters'!$F$17)))</f>
        <v>4387.1982153133649</v>
      </c>
      <c r="F2833" s="10">
        <f t="shared" ca="1" si="415"/>
        <v>0.57933039658165797</v>
      </c>
      <c r="G2833" s="64">
        <f ca="1">_xlfn.NORM.INV(F2833,'Input Parameters'!$E$20,'Input Parameters'!$F$20)</f>
        <v>283.99121115271129</v>
      </c>
      <c r="H2833" s="57">
        <f ca="1">EXP(E2833*(1/'Input Parameters'!$E$23-1/G2833))</f>
        <v>0.62419364123872367</v>
      </c>
      <c r="I2833" s="10">
        <f t="shared" ca="1" si="416"/>
        <v>0.93132255595605862</v>
      </c>
      <c r="J2833" s="30">
        <f ca="1">_xlfn.BETA.INV(I2833,'Input Parameters'!$L$26,'Input Parameters'!$M$26,'Input Parameters'!$J$26,'Input Parameters'!$K$26)</f>
        <v>0.86086312067437698</v>
      </c>
      <c r="K2833" s="168">
        <f ca="1">('Input Parameters'!$E$27/'Input Parameters'!$E$38)^$J2833</f>
        <v>2.0808233634665115E-3</v>
      </c>
      <c r="L2833" s="69">
        <f ca="1">$H2833*$C2833*'Input Parameters'!$E$25*K2833</f>
        <v>0.41929680081093146</v>
      </c>
      <c r="M2833" s="24">
        <f t="shared" ca="1" si="417"/>
        <v>0.66731655644832144</v>
      </c>
      <c r="N2833" s="15">
        <f ca="1">_xlfn.NORM.INV(M2833,'Input Parameters'!$E$29,'Input Parameters'!$F$29)</f>
        <v>0.10004325153653722</v>
      </c>
      <c r="O2833" s="8">
        <f t="shared" ca="1" si="418"/>
        <v>0.6494545470075298</v>
      </c>
      <c r="P2833" s="30">
        <f ca="1">_xlfn.LOGNORM.INV(O2833,'Input Parameters'!$H$30,'Input Parameters'!$I$30)</f>
        <v>3.2167226796895845</v>
      </c>
      <c r="Q2833" s="10">
        <f t="shared" ca="1" si="419"/>
        <v>0.14414117948020211</v>
      </c>
      <c r="R2833" s="30">
        <f>IF('Input Parameters'!$E$32=0,0,_xlfn.BETA.INV(Q2833,'Input Parameters'!$L$32,'Input Parameters'!$M$32,'Input Parameters'!$J$32,'Input Parameters'!$K$32))</f>
        <v>0</v>
      </c>
      <c r="S2833" s="10">
        <f t="shared" ca="1" si="420"/>
        <v>0.44155325512313814</v>
      </c>
      <c r="T2833" s="26">
        <f ca="1">_xlfn.LOGNORM.INV(S2833,'Input Parameters'!$H$34,'Input Parameters'!$I$34)</f>
        <v>49.49325576857224</v>
      </c>
      <c r="U2833" s="10">
        <f t="shared" ca="1" si="421"/>
        <v>0.67466425216893844</v>
      </c>
      <c r="V2833" s="30">
        <f ca="1">_xlfn.BETA.INV(U2833,'Input Parameters'!$L$36,'Input Parameters'!$M$36,'Input Parameters'!$J$36,'Input Parameters'!$K$36)</f>
        <v>0.65777114646805712</v>
      </c>
      <c r="W2833" s="2">
        <f ca="1">N2833+(P2833-N2833)*(1-ERF((T2833-R2833)/(2*SQRT(L2833*'Input Parameters'!$E$38))))</f>
        <v>0.10004345388070769</v>
      </c>
      <c r="X2833">
        <f t="shared" ca="1" si="422"/>
        <v>1</v>
      </c>
      <c r="Y2833" s="7"/>
    </row>
    <row r="2834" spans="1:25" ht="15" customHeight="1" x14ac:dyDescent="0.25">
      <c r="A2834" s="139">
        <v>2827</v>
      </c>
      <c r="B2834" s="10">
        <f t="shared" ca="1" si="413"/>
        <v>0.16108940378097625</v>
      </c>
      <c r="C2834" s="60">
        <f ca="1">_xlfn.NORM.INV(B2834,'Input Parameters'!$E$15,'Input Parameters'!$F$15)</f>
        <v>217.3162142382823</v>
      </c>
      <c r="D2834" s="10">
        <f t="shared" ca="1" si="414"/>
        <v>0.23949207421656615</v>
      </c>
      <c r="E2834" s="62">
        <f ca="1">IF(_xlfn.NORM.INV(D2834,'Input Parameters'!$E$17,'Input Parameters'!$F$17)&lt;3500,3500,IF(_xlfn.NORM.INV(D2834,'Input Parameters'!$E$17,'Input Parameters'!$F$17)&gt;5500,5500,_xlfn.NORM.INV(D2834,'Input Parameters'!$E$17,'Input Parameters'!$F$17)))</f>
        <v>4304.4438374249094</v>
      </c>
      <c r="F2834" s="10">
        <f t="shared" ca="1" si="415"/>
        <v>0.74187514393811349</v>
      </c>
      <c r="G2834" s="64">
        <f ca="1">_xlfn.NORM.INV(F2834,'Input Parameters'!$E$20,'Input Parameters'!$F$20)</f>
        <v>286.99921910347456</v>
      </c>
      <c r="H2834" s="57">
        <f ca="1">EXP(E2834*(1/'Input Parameters'!$E$23-1/G2834))</f>
        <v>0.73819573435583641</v>
      </c>
      <c r="I2834" s="10">
        <f t="shared" ca="1" si="416"/>
        <v>0.47988087679285885</v>
      </c>
      <c r="J2834" s="30">
        <f ca="1">_xlfn.BETA.INV(I2834,'Input Parameters'!$L$26,'Input Parameters'!$M$26,'Input Parameters'!$J$26,'Input Parameters'!$K$26)</f>
        <v>0.65325085509395053</v>
      </c>
      <c r="K2834" s="168">
        <f ca="1">('Input Parameters'!$E$27/'Input Parameters'!$E$38)^$J2834</f>
        <v>9.2254998835383378E-3</v>
      </c>
      <c r="L2834" s="69">
        <f ca="1">$H2834*$C2834*'Input Parameters'!$E$25*K2834</f>
        <v>1.4799722415120471</v>
      </c>
      <c r="M2834" s="24">
        <f t="shared" ca="1" si="417"/>
        <v>0.13425377410700245</v>
      </c>
      <c r="N2834" s="15">
        <f ca="1">_xlfn.NORM.INV(M2834,'Input Parameters'!$E$29,'Input Parameters'!$F$29)</f>
        <v>9.9889349395314714E-2</v>
      </c>
      <c r="O2834" s="8">
        <f t="shared" ca="1" si="418"/>
        <v>0.83473066467440427</v>
      </c>
      <c r="P2834" s="30">
        <f ca="1">_xlfn.LOGNORM.INV(O2834,'Input Parameters'!$H$30,'Input Parameters'!$I$30)</f>
        <v>4.2489881285690547</v>
      </c>
      <c r="Q2834" s="10">
        <f t="shared" ca="1" si="419"/>
        <v>7.1578379589382957E-2</v>
      </c>
      <c r="R2834" s="30">
        <f>IF('Input Parameters'!$E$32=0,0,_xlfn.BETA.INV(Q2834,'Input Parameters'!$L$32,'Input Parameters'!$M$32,'Input Parameters'!$J$32,'Input Parameters'!$K$32))</f>
        <v>0</v>
      </c>
      <c r="S2834" s="10">
        <f t="shared" ca="1" si="420"/>
        <v>0.94494301784089652</v>
      </c>
      <c r="T2834" s="26">
        <f ca="1">_xlfn.LOGNORM.INV(S2834,'Input Parameters'!$H$34,'Input Parameters'!$I$34)</f>
        <v>61.502684026285344</v>
      </c>
      <c r="U2834" s="10">
        <f t="shared" ca="1" si="421"/>
        <v>4.6758839262458829E-2</v>
      </c>
      <c r="V2834" s="30">
        <f ca="1">_xlfn.BETA.INV(U2834,'Input Parameters'!$L$36,'Input Parameters'!$M$36,'Input Parameters'!$J$36,'Input Parameters'!$K$36)</f>
        <v>0.37593052759442952</v>
      </c>
      <c r="W2834" s="2">
        <f ca="1">N2834+(P2834-N2834)*(1-ERF((T2834-R2834)/(2*SQRT(L2834*'Input Parameters'!$E$38))))</f>
        <v>0.10134356618102618</v>
      </c>
      <c r="X2834">
        <f t="shared" ca="1" si="422"/>
        <v>1</v>
      </c>
      <c r="Y2834" s="7"/>
    </row>
    <row r="2835" spans="1:25" ht="15" customHeight="1" x14ac:dyDescent="0.25">
      <c r="A2835" s="139">
        <v>2828</v>
      </c>
      <c r="B2835" s="10">
        <f t="shared" ca="1" si="413"/>
        <v>0.75481529441869766</v>
      </c>
      <c r="C2835" s="60">
        <f ca="1">_xlfn.NORM.INV(B2835,'Input Parameters'!$E$15,'Input Parameters'!$F$15)</f>
        <v>308.34557482028907</v>
      </c>
      <c r="D2835" s="10">
        <f t="shared" ca="1" si="414"/>
        <v>5.0552602947042558E-2</v>
      </c>
      <c r="E2835" s="62">
        <f ca="1">IF(_xlfn.NORM.INV(D2835,'Input Parameters'!$E$17,'Input Parameters'!$F$17)&lt;3500,3500,IF(_xlfn.NORM.INV(D2835,'Input Parameters'!$E$17,'Input Parameters'!$F$17)&gt;5500,5500,_xlfn.NORM.INV(D2835,'Input Parameters'!$E$17,'Input Parameters'!$F$17)))</f>
        <v>3652.3366627252612</v>
      </c>
      <c r="F2835" s="10">
        <f t="shared" ca="1" si="415"/>
        <v>0.19467951120750937</v>
      </c>
      <c r="G2835" s="64">
        <f ca="1">_xlfn.NORM.INV(F2835,'Input Parameters'!$E$20,'Input Parameters'!$F$20)</f>
        <v>276.8827715693609</v>
      </c>
      <c r="H2835" s="57">
        <f ca="1">EXP(E2835*(1/'Input Parameters'!$E$23-1/G2835))</f>
        <v>0.48552368810734797</v>
      </c>
      <c r="I2835" s="10">
        <f t="shared" ca="1" si="416"/>
        <v>0.93651483215405495</v>
      </c>
      <c r="J2835" s="30">
        <f ca="1">_xlfn.BETA.INV(I2835,'Input Parameters'!$L$26,'Input Parameters'!$M$26,'Input Parameters'!$J$26,'Input Parameters'!$K$26)</f>
        <v>0.86495502731162122</v>
      </c>
      <c r="K2835" s="168">
        <f ca="1">('Input Parameters'!$E$27/'Input Parameters'!$E$38)^$J2835</f>
        <v>2.0206360128207771E-3</v>
      </c>
      <c r="L2835" s="69">
        <f ca="1">$H2835*$C2835*'Input Parameters'!$E$25*K2835</f>
        <v>0.3025075599053314</v>
      </c>
      <c r="M2835" s="24">
        <f t="shared" ca="1" si="417"/>
        <v>0.11305160244752588</v>
      </c>
      <c r="N2835" s="15">
        <f ca="1">_xlfn.NORM.INV(M2835,'Input Parameters'!$E$29,'Input Parameters'!$F$29)</f>
        <v>9.9878954201881268E-2</v>
      </c>
      <c r="O2835" s="8">
        <f t="shared" ca="1" si="418"/>
        <v>0.74124588357410459</v>
      </c>
      <c r="P2835" s="30">
        <f ca="1">_xlfn.LOGNORM.INV(O2835,'Input Parameters'!$H$30,'Input Parameters'!$I$30)</f>
        <v>3.6428310597512228</v>
      </c>
      <c r="Q2835" s="10">
        <f t="shared" ca="1" si="419"/>
        <v>0.94244457124666736</v>
      </c>
      <c r="R2835" s="30">
        <f>IF('Input Parameters'!$E$32=0,0,_xlfn.BETA.INV(Q2835,'Input Parameters'!$L$32,'Input Parameters'!$M$32,'Input Parameters'!$J$32,'Input Parameters'!$K$32))</f>
        <v>0</v>
      </c>
      <c r="S2835" s="10">
        <f t="shared" ca="1" si="420"/>
        <v>0.83910574719238029</v>
      </c>
      <c r="T2835" s="26">
        <f ca="1">_xlfn.LOGNORM.INV(S2835,'Input Parameters'!$H$34,'Input Parameters'!$I$34)</f>
        <v>57.026335313001745</v>
      </c>
      <c r="U2835" s="10">
        <f t="shared" ca="1" si="421"/>
        <v>0.38052516012119098</v>
      </c>
      <c r="V2835" s="30">
        <f ca="1">_xlfn.BETA.INV(U2835,'Input Parameters'!$L$36,'Input Parameters'!$M$36,'Input Parameters'!$J$36,'Input Parameters'!$K$36)</f>
        <v>0.54094920498688515</v>
      </c>
      <c r="W2835" s="2">
        <f ca="1">N2835+(P2835-N2835)*(1-ERF((T2835-R2835)/(2*SQRT(L2835*'Input Parameters'!$E$38))))</f>
        <v>9.9878954202687623E-2</v>
      </c>
      <c r="X2835">
        <f t="shared" ca="1" si="422"/>
        <v>1</v>
      </c>
      <c r="Y2835" s="7"/>
    </row>
    <row r="2836" spans="1:25" ht="15" customHeight="1" x14ac:dyDescent="0.25">
      <c r="A2836" s="139">
        <v>2829</v>
      </c>
      <c r="B2836" s="10">
        <f t="shared" ca="1" si="413"/>
        <v>0.63652067408958524</v>
      </c>
      <c r="C2836" s="60">
        <f ca="1">_xlfn.NORM.INV(B2836,'Input Parameters'!$E$15,'Input Parameters'!$F$15)</f>
        <v>289.89014255936718</v>
      </c>
      <c r="D2836" s="10">
        <f t="shared" ca="1" si="414"/>
        <v>0.68765683477456752</v>
      </c>
      <c r="E2836" s="62">
        <f ca="1">IF(_xlfn.NORM.INV(D2836,'Input Parameters'!$E$17,'Input Parameters'!$F$17)&lt;3500,3500,IF(_xlfn.NORM.INV(D2836,'Input Parameters'!$E$17,'Input Parameters'!$F$17)&gt;5500,5500,_xlfn.NORM.INV(D2836,'Input Parameters'!$E$17,'Input Parameters'!$F$17)))</f>
        <v>5142.4536253421484</v>
      </c>
      <c r="F2836" s="10">
        <f t="shared" ca="1" si="415"/>
        <v>0.41714253657721245</v>
      </c>
      <c r="G2836" s="64">
        <f ca="1">_xlfn.NORM.INV(F2836,'Input Parameters'!$E$20,'Input Parameters'!$F$20)</f>
        <v>281.24829958203088</v>
      </c>
      <c r="H2836" s="57">
        <f ca="1">EXP(E2836*(1/'Input Parameters'!$E$23-1/G2836))</f>
        <v>0.48237831913707019</v>
      </c>
      <c r="I2836" s="10">
        <f t="shared" ca="1" si="416"/>
        <v>2.0645890916988874E-2</v>
      </c>
      <c r="J2836" s="30">
        <f ca="1">_xlfn.BETA.INV(I2836,'Input Parameters'!$L$26,'Input Parameters'!$M$26,'Input Parameters'!$J$26,'Input Parameters'!$K$26)</f>
        <v>0.32183644748369084</v>
      </c>
      <c r="K2836" s="168">
        <f ca="1">('Input Parameters'!$E$27/'Input Parameters'!$E$38)^$J2836</f>
        <v>9.9406230764238074E-2</v>
      </c>
      <c r="L2836" s="69">
        <f ca="1">$H2836*$C2836*'Input Parameters'!$E$25*K2836</f>
        <v>13.900641228030294</v>
      </c>
      <c r="M2836" s="24">
        <f t="shared" ca="1" si="417"/>
        <v>0.64759866400915955</v>
      </c>
      <c r="N2836" s="15">
        <f ca="1">_xlfn.NORM.INV(M2836,'Input Parameters'!$E$29,'Input Parameters'!$F$29)</f>
        <v>0.10003788453994127</v>
      </c>
      <c r="O2836" s="8">
        <f t="shared" ca="1" si="418"/>
        <v>2.2166580465533103E-2</v>
      </c>
      <c r="P2836" s="30">
        <f ca="1">_xlfn.LOGNORM.INV(O2836,'Input Parameters'!$H$30,'Input Parameters'!$I$30)</f>
        <v>1.0378147734087315</v>
      </c>
      <c r="Q2836" s="10">
        <f t="shared" ca="1" si="419"/>
        <v>0.29496510926409725</v>
      </c>
      <c r="R2836" s="30">
        <f>IF('Input Parameters'!$E$32=0,0,_xlfn.BETA.INV(Q2836,'Input Parameters'!$L$32,'Input Parameters'!$M$32,'Input Parameters'!$J$32,'Input Parameters'!$K$32))</f>
        <v>0</v>
      </c>
      <c r="S2836" s="10">
        <f t="shared" ca="1" si="420"/>
        <v>0.78401741231642308</v>
      </c>
      <c r="T2836" s="26">
        <f ca="1">_xlfn.LOGNORM.INV(S2836,'Input Parameters'!$H$34,'Input Parameters'!$I$34)</f>
        <v>55.5894216785453</v>
      </c>
      <c r="U2836" s="10">
        <f t="shared" ca="1" si="421"/>
        <v>0.69492325046614745</v>
      </c>
      <c r="V2836" s="30">
        <f ca="1">_xlfn.BETA.INV(U2836,'Input Parameters'!$L$36,'Input Parameters'!$M$36,'Input Parameters'!$J$36,'Input Parameters'!$K$36)</f>
        <v>0.66721131559869939</v>
      </c>
      <c r="W2836" s="2">
        <f ca="1">N2836+(P2836-N2836)*(1-ERF((T2836-R2836)/(2*SQRT(L2836*'Input Parameters'!$E$38))))</f>
        <v>0.37363480814230104</v>
      </c>
      <c r="X2836">
        <f t="shared" ca="1" si="422"/>
        <v>1</v>
      </c>
      <c r="Y2836" s="7"/>
    </row>
    <row r="2837" spans="1:25" ht="15" customHeight="1" x14ac:dyDescent="0.25">
      <c r="A2837" s="139">
        <v>2830</v>
      </c>
      <c r="B2837" s="10">
        <f t="shared" ca="1" si="413"/>
        <v>0.51972527806247593</v>
      </c>
      <c r="C2837" s="60">
        <f ca="1">_xlfn.NORM.INV(B2837,'Input Parameters'!$E$15,'Input Parameters'!$F$15)</f>
        <v>273.64782989438811</v>
      </c>
      <c r="D2837" s="10">
        <f t="shared" ca="1" si="414"/>
        <v>5.2578985126535915E-2</v>
      </c>
      <c r="E2837" s="62">
        <f ca="1">IF(_xlfn.NORM.INV(D2837,'Input Parameters'!$E$17,'Input Parameters'!$F$17)&lt;3500,3500,IF(_xlfn.NORM.INV(D2837,'Input Parameters'!$E$17,'Input Parameters'!$F$17)&gt;5500,5500,_xlfn.NORM.INV(D2837,'Input Parameters'!$E$17,'Input Parameters'!$F$17)))</f>
        <v>3665.7577919160417</v>
      </c>
      <c r="F2837" s="10">
        <f t="shared" ca="1" si="415"/>
        <v>8.7463655418092867E-2</v>
      </c>
      <c r="G2837" s="64">
        <f ca="1">_xlfn.NORM.INV(F2837,'Input Parameters'!$E$20,'Input Parameters'!$F$20)</f>
        <v>273.56117975407125</v>
      </c>
      <c r="H2837" s="57">
        <f ca="1">EXP(E2837*(1/'Input Parameters'!$E$23-1/G2837))</f>
        <v>0.41232828047610387</v>
      </c>
      <c r="I2837" s="10">
        <f t="shared" ca="1" si="416"/>
        <v>0.13745972346316659</v>
      </c>
      <c r="J2837" s="30">
        <f ca="1">_xlfn.BETA.INV(I2837,'Input Parameters'!$L$26,'Input Parameters'!$M$26,'Input Parameters'!$J$26,'Input Parameters'!$K$26)</f>
        <v>0.47692630704416639</v>
      </c>
      <c r="K2837" s="168">
        <f ca="1">('Input Parameters'!$E$27/'Input Parameters'!$E$38)^$J2837</f>
        <v>3.2679616940894482E-2</v>
      </c>
      <c r="L2837" s="69">
        <f ca="1">$H2837*$C2837*'Input Parameters'!$E$25*K2837</f>
        <v>3.6873306940220512</v>
      </c>
      <c r="M2837" s="24">
        <f t="shared" ca="1" si="417"/>
        <v>0.59600807781215548</v>
      </c>
      <c r="N2837" s="15">
        <f ca="1">_xlfn.NORM.INV(M2837,'Input Parameters'!$E$29,'Input Parameters'!$F$29)</f>
        <v>0.10002430278222973</v>
      </c>
      <c r="O2837" s="8">
        <f t="shared" ca="1" si="418"/>
        <v>0.42692322430858465</v>
      </c>
      <c r="P2837" s="30">
        <f ca="1">_xlfn.LOGNORM.INV(O2837,'Input Parameters'!$H$30,'Input Parameters'!$I$30)</f>
        <v>2.4596569637912413</v>
      </c>
      <c r="Q2837" s="10">
        <f t="shared" ca="1" si="419"/>
        <v>4.6160406689126576E-2</v>
      </c>
      <c r="R2837" s="30">
        <f>IF('Input Parameters'!$E$32=0,0,_xlfn.BETA.INV(Q2837,'Input Parameters'!$L$32,'Input Parameters'!$M$32,'Input Parameters'!$J$32,'Input Parameters'!$K$32))</f>
        <v>0</v>
      </c>
      <c r="S2837" s="10">
        <f t="shared" ca="1" si="420"/>
        <v>7.5589745897553962E-2</v>
      </c>
      <c r="T2837" s="26">
        <f ca="1">_xlfn.LOGNORM.INV(S2837,'Input Parameters'!$H$34,'Input Parameters'!$I$34)</f>
        <v>42.157687171132686</v>
      </c>
      <c r="U2837" s="10">
        <f t="shared" ca="1" si="421"/>
        <v>0.52476985863379977</v>
      </c>
      <c r="V2837" s="30">
        <f ca="1">_xlfn.BETA.INV(U2837,'Input Parameters'!$L$36,'Input Parameters'!$M$36,'Input Parameters'!$J$36,'Input Parameters'!$K$36)</f>
        <v>0.59541152298510414</v>
      </c>
      <c r="W2837" s="2">
        <f ca="1">N2837+(P2837-N2837)*(1-ERF((T2837-R2837)/(2*SQRT(L2837*'Input Parameters'!$E$38))))</f>
        <v>0.384512819646254</v>
      </c>
      <c r="X2837">
        <f t="shared" ca="1" si="422"/>
        <v>1</v>
      </c>
      <c r="Y2837" s="7"/>
    </row>
    <row r="2838" spans="1:25" ht="15" customHeight="1" x14ac:dyDescent="0.25">
      <c r="A2838" s="139">
        <v>2831</v>
      </c>
      <c r="B2838" s="10">
        <f t="shared" ca="1" si="413"/>
        <v>0.48171633855328311</v>
      </c>
      <c r="C2838" s="60">
        <f ca="1">_xlfn.NORM.INV(B2838,'Input Parameters'!$E$15,'Input Parameters'!$F$15)</f>
        <v>268.48262596007385</v>
      </c>
      <c r="D2838" s="10">
        <f t="shared" ca="1" si="414"/>
        <v>0.6824264668089135</v>
      </c>
      <c r="E2838" s="62">
        <f ca="1">IF(_xlfn.NORM.INV(D2838,'Input Parameters'!$E$17,'Input Parameters'!$F$17)&lt;3500,3500,IF(_xlfn.NORM.INV(D2838,'Input Parameters'!$E$17,'Input Parameters'!$F$17)&gt;5500,5500,_xlfn.NORM.INV(D2838,'Input Parameters'!$E$17,'Input Parameters'!$F$17)))</f>
        <v>5132.1463981421157</v>
      </c>
      <c r="F2838" s="10">
        <f t="shared" ca="1" si="415"/>
        <v>0.27381551851898078</v>
      </c>
      <c r="G2838" s="64">
        <f ca="1">_xlfn.NORM.INV(F2838,'Input Parameters'!$E$20,'Input Parameters'!$F$20)</f>
        <v>278.62119791469792</v>
      </c>
      <c r="H2838" s="57">
        <f ca="1">EXP(E2838*(1/'Input Parameters'!$E$23-1/G2838))</f>
        <v>0.40672330430993264</v>
      </c>
      <c r="I2838" s="10">
        <f t="shared" ca="1" si="416"/>
        <v>0.76387533056921764</v>
      </c>
      <c r="J2838" s="30">
        <f ca="1">_xlfn.BETA.INV(I2838,'Input Parameters'!$L$26,'Input Parameters'!$M$26,'Input Parameters'!$J$26,'Input Parameters'!$K$26)</f>
        <v>0.76899418628626759</v>
      </c>
      <c r="K2838" s="168">
        <f ca="1">('Input Parameters'!$E$27/'Input Parameters'!$E$38)^$J2838</f>
        <v>4.0218488589567856E-3</v>
      </c>
      <c r="L2838" s="69">
        <f ca="1">$H2838*$C2838*'Input Parameters'!$E$25*K2838</f>
        <v>0.43917841789740752</v>
      </c>
      <c r="M2838" s="24">
        <f t="shared" ca="1" si="417"/>
        <v>0.20718595650734761</v>
      </c>
      <c r="N2838" s="15">
        <f ca="1">_xlfn.NORM.INV(M2838,'Input Parameters'!$E$29,'Input Parameters'!$F$29)</f>
        <v>9.9918377579082826E-2</v>
      </c>
      <c r="O2838" s="8">
        <f t="shared" ca="1" si="418"/>
        <v>0.14065626363665584</v>
      </c>
      <c r="P2838" s="30">
        <f ca="1">_xlfn.LOGNORM.INV(O2838,'Input Parameters'!$H$30,'Input Parameters'!$I$30)</f>
        <v>1.6130214097366382</v>
      </c>
      <c r="Q2838" s="10">
        <f t="shared" ca="1" si="419"/>
        <v>0.92200816604709834</v>
      </c>
      <c r="R2838" s="30">
        <f>IF('Input Parameters'!$E$32=0,0,_xlfn.BETA.INV(Q2838,'Input Parameters'!$L$32,'Input Parameters'!$M$32,'Input Parameters'!$J$32,'Input Parameters'!$K$32))</f>
        <v>0</v>
      </c>
      <c r="S2838" s="10">
        <f t="shared" ca="1" si="420"/>
        <v>0.50895366807545483</v>
      </c>
      <c r="T2838" s="26">
        <f ca="1">_xlfn.LOGNORM.INV(S2838,'Input Parameters'!$H$34,'Input Parameters'!$I$34)</f>
        <v>50.54879304382947</v>
      </c>
      <c r="U2838" s="10">
        <f t="shared" ca="1" si="421"/>
        <v>0.5783569135194655</v>
      </c>
      <c r="V2838" s="30">
        <f ca="1">_xlfn.BETA.INV(U2838,'Input Parameters'!$L$36,'Input Parameters'!$M$36,'Input Parameters'!$J$36,'Input Parameters'!$K$36)</f>
        <v>0.6165739988159884</v>
      </c>
      <c r="W2838" s="2">
        <f ca="1">N2838+(P2838-N2838)*(1-ERF((T2838-R2838)/(2*SQRT(L2838*'Input Parameters'!$E$38))))</f>
        <v>9.9918482098612593E-2</v>
      </c>
      <c r="X2838">
        <f t="shared" ca="1" si="422"/>
        <v>1</v>
      </c>
      <c r="Y2838" s="7"/>
    </row>
    <row r="2839" spans="1:25" ht="15" customHeight="1" x14ac:dyDescent="0.25">
      <c r="A2839" s="139">
        <v>2832</v>
      </c>
      <c r="B2839" s="10">
        <f t="shared" ca="1" si="413"/>
        <v>0.50019037224661955</v>
      </c>
      <c r="C2839" s="60">
        <f ca="1">_xlfn.NORM.INV(B2839,'Input Parameters'!$E$15,'Input Parameters'!$F$15)</f>
        <v>270.99306070171855</v>
      </c>
      <c r="D2839" s="10">
        <f t="shared" ca="1" si="414"/>
        <v>0.22627321154458035</v>
      </c>
      <c r="E2839" s="62">
        <f ca="1">IF(_xlfn.NORM.INV(D2839,'Input Parameters'!$E$17,'Input Parameters'!$F$17)&lt;3500,3500,IF(_xlfn.NORM.INV(D2839,'Input Parameters'!$E$17,'Input Parameters'!$F$17)&gt;5500,5500,_xlfn.NORM.INV(D2839,'Input Parameters'!$E$17,'Input Parameters'!$F$17)))</f>
        <v>4274.1764290920319</v>
      </c>
      <c r="F2839" s="10">
        <f t="shared" ca="1" si="415"/>
        <v>0.12330850183670417</v>
      </c>
      <c r="G2839" s="64">
        <f ca="1">_xlfn.NORM.INV(F2839,'Input Parameters'!$E$20,'Input Parameters'!$F$20)</f>
        <v>274.88734278353621</v>
      </c>
      <c r="H2839" s="57">
        <f ca="1">EXP(E2839*(1/'Input Parameters'!$E$23-1/G2839))</f>
        <v>0.38381292187257171</v>
      </c>
      <c r="I2839" s="10">
        <f t="shared" ca="1" si="416"/>
        <v>0.87116125037895564</v>
      </c>
      <c r="J2839" s="30">
        <f ca="1">_xlfn.BETA.INV(I2839,'Input Parameters'!$L$26,'Input Parameters'!$M$26,'Input Parameters'!$J$26,'Input Parameters'!$K$26)</f>
        <v>0.82178918758568409</v>
      </c>
      <c r="K2839" s="168">
        <f ca="1">('Input Parameters'!$E$27/'Input Parameters'!$E$38)^$J2839</f>
        <v>2.7539656115922839E-3</v>
      </c>
      <c r="L2839" s="69">
        <f ca="1">$H2839*$C2839*'Input Parameters'!$E$25*K2839</f>
        <v>0.28644172149007308</v>
      </c>
      <c r="M2839" s="24">
        <f t="shared" ca="1" si="417"/>
        <v>6.1496106077191359E-2</v>
      </c>
      <c r="N2839" s="15">
        <f ca="1">_xlfn.NORM.INV(M2839,'Input Parameters'!$E$29,'Input Parameters'!$F$29)</f>
        <v>9.9845766501730326E-2</v>
      </c>
      <c r="O2839" s="8">
        <f t="shared" ca="1" si="418"/>
        <v>3.8380338390725965E-2</v>
      </c>
      <c r="P2839" s="30">
        <f ca="1">_xlfn.LOGNORM.INV(O2839,'Input Parameters'!$H$30,'Input Parameters'!$I$30)</f>
        <v>1.1630219019875379</v>
      </c>
      <c r="Q2839" s="10">
        <f t="shared" ca="1" si="419"/>
        <v>6.1409782083227449E-2</v>
      </c>
      <c r="R2839" s="30">
        <f>IF('Input Parameters'!$E$32=0,0,_xlfn.BETA.INV(Q2839,'Input Parameters'!$L$32,'Input Parameters'!$M$32,'Input Parameters'!$J$32,'Input Parameters'!$K$32))</f>
        <v>0</v>
      </c>
      <c r="S2839" s="10">
        <f t="shared" ca="1" si="420"/>
        <v>0.14912435421989034</v>
      </c>
      <c r="T2839" s="26">
        <f ca="1">_xlfn.LOGNORM.INV(S2839,'Input Parameters'!$H$34,'Input Parameters'!$I$34)</f>
        <v>44.283997329238034</v>
      </c>
      <c r="U2839" s="10">
        <f t="shared" ca="1" si="421"/>
        <v>0.8903625175542873</v>
      </c>
      <c r="V2839" s="30">
        <f ca="1">_xlfn.BETA.INV(U2839,'Input Parameters'!$L$36,'Input Parameters'!$M$36,'Input Parameters'!$J$36,'Input Parameters'!$K$36)</f>
        <v>0.79247292074563758</v>
      </c>
      <c r="W2839" s="2">
        <f ca="1">N2839+(P2839-N2839)*(1-ERF((T2839-R2839)/(2*SQRT(L2839*'Input Parameters'!$E$38))))</f>
        <v>9.9845771703601399E-2</v>
      </c>
      <c r="X2839">
        <f t="shared" ca="1" si="422"/>
        <v>1</v>
      </c>
      <c r="Y2839" s="7"/>
    </row>
    <row r="2840" spans="1:25" ht="15" customHeight="1" x14ac:dyDescent="0.25">
      <c r="A2840" s="139">
        <v>2833</v>
      </c>
      <c r="B2840" s="10">
        <f t="shared" ca="1" si="413"/>
        <v>0.96102610046624082</v>
      </c>
      <c r="C2840" s="60">
        <f ca="1">_xlfn.NORM.INV(B2840,'Input Parameters'!$E$15,'Input Parameters'!$F$15)</f>
        <v>366.4950370471135</v>
      </c>
      <c r="D2840" s="10">
        <f t="shared" ca="1" si="414"/>
        <v>0.92597002858946642</v>
      </c>
      <c r="E2840" s="62">
        <f ca="1">IF(_xlfn.NORM.INV(D2840,'Input Parameters'!$E$17,'Input Parameters'!$F$17)&lt;3500,3500,IF(_xlfn.NORM.INV(D2840,'Input Parameters'!$E$17,'Input Parameters'!$F$17)&gt;5500,5500,_xlfn.NORM.INV(D2840,'Input Parameters'!$E$17,'Input Parameters'!$F$17)))</f>
        <v>5500</v>
      </c>
      <c r="F2840" s="10">
        <f t="shared" ca="1" si="415"/>
        <v>0.95139244822690006</v>
      </c>
      <c r="G2840" s="64">
        <f ca="1">_xlfn.NORM.INV(F2840,'Input Parameters'!$E$20,'Input Parameters'!$F$20)</f>
        <v>293.76199930101274</v>
      </c>
      <c r="H2840" s="57">
        <f ca="1">EXP(E2840*(1/'Input Parameters'!$E$23-1/G2840))</f>
        <v>1.0547668274500039</v>
      </c>
      <c r="I2840" s="10">
        <f t="shared" ca="1" si="416"/>
        <v>0.35210892317331444</v>
      </c>
      <c r="J2840" s="30">
        <f ca="1">_xlfn.BETA.INV(I2840,'Input Parameters'!$L$26,'Input Parameters'!$M$26,'Input Parameters'!$J$26,'Input Parameters'!$K$26)</f>
        <v>0.5987565514328046</v>
      </c>
      <c r="K2840" s="168">
        <f ca="1">('Input Parameters'!$E$27/'Input Parameters'!$E$38)^$J2840</f>
        <v>1.3638004051005731E-2</v>
      </c>
      <c r="L2840" s="69">
        <f ca="1">$H2840*$C2840*'Input Parameters'!$E$25*K2840</f>
        <v>5.271999686701478</v>
      </c>
      <c r="M2840" s="24">
        <f t="shared" ca="1" si="417"/>
        <v>0.57503648999303814</v>
      </c>
      <c r="N2840" s="15">
        <f ca="1">_xlfn.NORM.INV(M2840,'Input Parameters'!$E$29,'Input Parameters'!$F$29)</f>
        <v>0.10001892115443457</v>
      </c>
      <c r="O2840" s="8">
        <f t="shared" ca="1" si="418"/>
        <v>5.9948169771843696E-2</v>
      </c>
      <c r="P2840" s="30">
        <f ca="1">_xlfn.LOGNORM.INV(O2840,'Input Parameters'!$H$30,'Input Parameters'!$I$30)</f>
        <v>1.2870976890911909</v>
      </c>
      <c r="Q2840" s="10">
        <f t="shared" ca="1" si="419"/>
        <v>0.71878445231175325</v>
      </c>
      <c r="R2840" s="30">
        <f>IF('Input Parameters'!$E$32=0,0,_xlfn.BETA.INV(Q2840,'Input Parameters'!$L$32,'Input Parameters'!$M$32,'Input Parameters'!$J$32,'Input Parameters'!$K$32))</f>
        <v>0</v>
      </c>
      <c r="S2840" s="10">
        <f t="shared" ca="1" si="420"/>
        <v>0.17545654711016723</v>
      </c>
      <c r="T2840" s="26">
        <f ca="1">_xlfn.LOGNORM.INV(S2840,'Input Parameters'!$H$34,'Input Parameters'!$I$34)</f>
        <v>44.880054188532817</v>
      </c>
      <c r="U2840" s="10">
        <f t="shared" ca="1" si="421"/>
        <v>0.81750842602578067</v>
      </c>
      <c r="V2840" s="30">
        <f ca="1">_xlfn.BETA.INV(U2840,'Input Parameters'!$L$36,'Input Parameters'!$M$36,'Input Parameters'!$J$36,'Input Parameters'!$K$36)</f>
        <v>0.73490936471558777</v>
      </c>
      <c r="W2840" s="2">
        <f ca="1">N2840+(P2840-N2840)*(1-ERF((T2840-R2840)/(2*SQRT(L2840*'Input Parameters'!$E$38))))</f>
        <v>0.2981780233403023</v>
      </c>
      <c r="X2840">
        <f t="shared" ca="1" si="422"/>
        <v>1</v>
      </c>
      <c r="Y2840" s="7"/>
    </row>
    <row r="2841" spans="1:25" ht="15" customHeight="1" x14ac:dyDescent="0.25">
      <c r="A2841" s="139">
        <v>2834</v>
      </c>
      <c r="B2841" s="10">
        <f t="shared" ca="1" si="413"/>
        <v>0.77401235775462263</v>
      </c>
      <c r="C2841" s="60">
        <f ca="1">_xlfn.NORM.INV(B2841,'Input Parameters'!$E$15,'Input Parameters'!$F$15)</f>
        <v>311.72749571762091</v>
      </c>
      <c r="D2841" s="10">
        <f t="shared" ca="1" si="414"/>
        <v>0.49973375273242515</v>
      </c>
      <c r="E2841" s="62">
        <f ca="1">IF(_xlfn.NORM.INV(D2841,'Input Parameters'!$E$17,'Input Parameters'!$F$17)&lt;3500,3500,IF(_xlfn.NORM.INV(D2841,'Input Parameters'!$E$17,'Input Parameters'!$F$17)&gt;5500,5500,_xlfn.NORM.INV(D2841,'Input Parameters'!$E$17,'Input Parameters'!$F$17)))</f>
        <v>4799.5328319150585</v>
      </c>
      <c r="F2841" s="10">
        <f t="shared" ca="1" si="415"/>
        <v>0.29736326774275867</v>
      </c>
      <c r="G2841" s="64">
        <f ca="1">_xlfn.NORM.INV(F2841,'Input Parameters'!$E$20,'Input Parameters'!$F$20)</f>
        <v>279.08560522361739</v>
      </c>
      <c r="H2841" s="57">
        <f ca="1">EXP(E2841*(1/'Input Parameters'!$E$23-1/G2841))</f>
        <v>0.44367934813336363</v>
      </c>
      <c r="I2841" s="10">
        <f t="shared" ca="1" si="416"/>
        <v>0.26059141544317166</v>
      </c>
      <c r="J2841" s="30">
        <f ca="1">_xlfn.BETA.INV(I2841,'Input Parameters'!$L$26,'Input Parameters'!$M$26,'Input Parameters'!$J$26,'Input Parameters'!$K$26)</f>
        <v>0.55422900789044005</v>
      </c>
      <c r="K2841" s="168">
        <f ca="1">('Input Parameters'!$E$27/'Input Parameters'!$E$38)^$J2841</f>
        <v>1.8769954730388349E-2</v>
      </c>
      <c r="L2841" s="69">
        <f ca="1">$H2841*$C2841*'Input Parameters'!$E$25*K2841</f>
        <v>2.5960171067211171</v>
      </c>
      <c r="M2841" s="24">
        <f t="shared" ca="1" si="417"/>
        <v>0.10017914850729015</v>
      </c>
      <c r="N2841" s="15">
        <f ca="1">_xlfn.NORM.INV(M2841,'Input Parameters'!$E$29,'Input Parameters'!$F$29)</f>
        <v>9.9871946856642385E-2</v>
      </c>
      <c r="O2841" s="8">
        <f t="shared" ca="1" si="418"/>
        <v>5.2189735656281599E-2</v>
      </c>
      <c r="P2841" s="30">
        <f ca="1">_xlfn.LOGNORM.INV(O2841,'Input Parameters'!$H$30,'Input Parameters'!$I$30)</f>
        <v>1.2459550186579134</v>
      </c>
      <c r="Q2841" s="10">
        <f t="shared" ca="1" si="419"/>
        <v>0.31702464727088153</v>
      </c>
      <c r="R2841" s="30">
        <f>IF('Input Parameters'!$E$32=0,0,_xlfn.BETA.INV(Q2841,'Input Parameters'!$L$32,'Input Parameters'!$M$32,'Input Parameters'!$J$32,'Input Parameters'!$K$32))</f>
        <v>0</v>
      </c>
      <c r="S2841" s="10">
        <f t="shared" ca="1" si="420"/>
        <v>0.54415056696386832</v>
      </c>
      <c r="T2841" s="26">
        <f ca="1">_xlfn.LOGNORM.INV(S2841,'Input Parameters'!$H$34,'Input Parameters'!$I$34)</f>
        <v>51.108588668317573</v>
      </c>
      <c r="U2841" s="10">
        <f t="shared" ca="1" si="421"/>
        <v>0.40545205115814165</v>
      </c>
      <c r="V2841" s="30">
        <f ca="1">_xlfn.BETA.INV(U2841,'Input Parameters'!$L$36,'Input Parameters'!$M$36,'Input Parameters'!$J$36,'Input Parameters'!$K$36)</f>
        <v>0.5502935016998336</v>
      </c>
      <c r="W2841" s="2">
        <f ca="1">N2841+(P2841-N2841)*(1-ERF((T2841-R2841)/(2*SQRT(L2841*'Input Parameters'!$E$38))))</f>
        <v>0.12840735166105621</v>
      </c>
      <c r="X2841">
        <f t="shared" ca="1" si="422"/>
        <v>1</v>
      </c>
      <c r="Y2841" s="7"/>
    </row>
    <row r="2842" spans="1:25" ht="15" customHeight="1" x14ac:dyDescent="0.25">
      <c r="A2842" s="139">
        <v>2835</v>
      </c>
      <c r="B2842" s="10">
        <f t="shared" ca="1" si="413"/>
        <v>0.152193502822772</v>
      </c>
      <c r="C2842" s="60">
        <f ca="1">_xlfn.NORM.INV(B2842,'Input Parameters'!$E$15,'Input Parameters'!$F$15)</f>
        <v>215.30668624305449</v>
      </c>
      <c r="D2842" s="10">
        <f t="shared" ca="1" si="414"/>
        <v>8.7723843046948358E-2</v>
      </c>
      <c r="E2842" s="62">
        <f ca="1">IF(_xlfn.NORM.INV(D2842,'Input Parameters'!$E$17,'Input Parameters'!$F$17)&lt;3500,3500,IF(_xlfn.NORM.INV(D2842,'Input Parameters'!$E$17,'Input Parameters'!$F$17)&gt;5500,5500,_xlfn.NORM.INV(D2842,'Input Parameters'!$E$17,'Input Parameters'!$F$17)))</f>
        <v>3851.5661917056873</v>
      </c>
      <c r="F2842" s="10">
        <f t="shared" ca="1" si="415"/>
        <v>0.73011417104794485</v>
      </c>
      <c r="G2842" s="64">
        <f ca="1">_xlfn.NORM.INV(F2842,'Input Parameters'!$E$20,'Input Parameters'!$F$20)</f>
        <v>286.75816077743684</v>
      </c>
      <c r="H2842" s="57">
        <f ca="1">EXP(E2842*(1/'Input Parameters'!$E$23-1/G2842))</f>
        <v>0.75360187865105055</v>
      </c>
      <c r="I2842" s="10">
        <f t="shared" ca="1" si="416"/>
        <v>0.34916786718213599</v>
      </c>
      <c r="J2842" s="30">
        <f ca="1">_xlfn.BETA.INV(I2842,'Input Parameters'!$L$26,'Input Parameters'!$M$26,'Input Parameters'!$J$26,'Input Parameters'!$K$26)</f>
        <v>0.59741932382080964</v>
      </c>
      <c r="K2842" s="168">
        <f ca="1">('Input Parameters'!$E$27/'Input Parameters'!$E$38)^$J2842</f>
        <v>1.3769448712903006E-2</v>
      </c>
      <c r="L2842" s="69">
        <f ca="1">$H2842*$C2842*'Input Parameters'!$E$25*K2842</f>
        <v>2.2341691056232498</v>
      </c>
      <c r="M2842" s="24">
        <f t="shared" ca="1" si="417"/>
        <v>1.1263816564921703E-2</v>
      </c>
      <c r="N2842" s="15">
        <f ca="1">_xlfn.NORM.INV(M2842,'Input Parameters'!$E$29,'Input Parameters'!$F$29)</f>
        <v>9.9771864812115724E-2</v>
      </c>
      <c r="O2842" s="8">
        <f t="shared" ca="1" si="418"/>
        <v>0.56440021024125342</v>
      </c>
      <c r="P2842" s="30">
        <f ca="1">_xlfn.LOGNORM.INV(O2842,'Input Parameters'!$H$30,'Input Parameters'!$I$30)</f>
        <v>2.8968673858779859</v>
      </c>
      <c r="Q2842" s="10">
        <f t="shared" ca="1" si="419"/>
        <v>0.74124715003226938</v>
      </c>
      <c r="R2842" s="30">
        <f>IF('Input Parameters'!$E$32=0,0,_xlfn.BETA.INV(Q2842,'Input Parameters'!$L$32,'Input Parameters'!$M$32,'Input Parameters'!$J$32,'Input Parameters'!$K$32))</f>
        <v>0</v>
      </c>
      <c r="S2842" s="10">
        <f t="shared" ca="1" si="420"/>
        <v>0.37963227075260975</v>
      </c>
      <c r="T2842" s="26">
        <f ca="1">_xlfn.LOGNORM.INV(S2842,'Input Parameters'!$H$34,'Input Parameters'!$I$34)</f>
        <v>48.520519957035503</v>
      </c>
      <c r="U2842" s="10">
        <f t="shared" ca="1" si="421"/>
        <v>0.31933782652210574</v>
      </c>
      <c r="V2842" s="30">
        <f ca="1">_xlfn.BETA.INV(U2842,'Input Parameters'!$L$36,'Input Parameters'!$M$36,'Input Parameters'!$J$36,'Input Parameters'!$K$36)</f>
        <v>0.51770975448013046</v>
      </c>
      <c r="W2842" s="2">
        <f ca="1">N2842+(P2842-N2842)*(1-ERF((T2842-R2842)/(2*SQRT(L2842*'Input Parameters'!$E$38))))</f>
        <v>0.16050243625491231</v>
      </c>
      <c r="X2842">
        <f t="shared" ca="1" si="422"/>
        <v>1</v>
      </c>
      <c r="Y2842" s="7"/>
    </row>
    <row r="2843" spans="1:25" ht="15" customHeight="1" x14ac:dyDescent="0.25">
      <c r="A2843" s="139">
        <v>2836</v>
      </c>
      <c r="B2843" s="10">
        <f t="shared" ca="1" si="413"/>
        <v>0.40928318995964874</v>
      </c>
      <c r="C2843" s="60">
        <f ca="1">_xlfn.NORM.INV(B2843,'Input Parameters'!$E$15,'Input Parameters'!$F$15)</f>
        <v>258.53580669253728</v>
      </c>
      <c r="D2843" s="10">
        <f t="shared" ca="1" si="414"/>
        <v>0.81333717616415491</v>
      </c>
      <c r="E2843" s="62">
        <f ca="1">IF(_xlfn.NORM.INV(D2843,'Input Parameters'!$E$17,'Input Parameters'!$F$17)&lt;3500,3500,IF(_xlfn.NORM.INV(D2843,'Input Parameters'!$E$17,'Input Parameters'!$F$17)&gt;5500,5500,_xlfn.NORM.INV(D2843,'Input Parameters'!$E$17,'Input Parameters'!$F$17)))</f>
        <v>5423.1828427518685</v>
      </c>
      <c r="F2843" s="10">
        <f t="shared" ca="1" si="415"/>
        <v>0.64463774673171004</v>
      </c>
      <c r="G2843" s="64">
        <f ca="1">_xlfn.NORM.INV(F2843,'Input Parameters'!$E$20,'Input Parameters'!$F$20)</f>
        <v>285.13491763886395</v>
      </c>
      <c r="H2843" s="57">
        <f ca="1">EXP(E2843*(1/'Input Parameters'!$E$23-1/G2843))</f>
        <v>0.60290964126637647</v>
      </c>
      <c r="I2843" s="10">
        <f t="shared" ca="1" si="416"/>
        <v>0.37166460276581437</v>
      </c>
      <c r="J2843" s="30">
        <f ca="1">_xlfn.BETA.INV(I2843,'Input Parameters'!$L$26,'Input Parameters'!$M$26,'Input Parameters'!$J$26,'Input Parameters'!$K$26)</f>
        <v>0.60752745384081586</v>
      </c>
      <c r="K2843" s="168">
        <f ca="1">('Input Parameters'!$E$27/'Input Parameters'!$E$38)^$J2843</f>
        <v>1.2806417593826605E-2</v>
      </c>
      <c r="L2843" s="69">
        <f ca="1">$H2843*$C2843*'Input Parameters'!$E$25*K2843</f>
        <v>1.9961840842745178</v>
      </c>
      <c r="M2843" s="24">
        <f t="shared" ca="1" si="417"/>
        <v>0.67598134418011635</v>
      </c>
      <c r="N2843" s="15">
        <f ca="1">_xlfn.NORM.INV(M2843,'Input Parameters'!$E$29,'Input Parameters'!$F$29)</f>
        <v>0.10004564904847987</v>
      </c>
      <c r="O2843" s="8">
        <f t="shared" ca="1" si="418"/>
        <v>0.71384079455907357</v>
      </c>
      <c r="P2843" s="30">
        <f ca="1">_xlfn.LOGNORM.INV(O2843,'Input Parameters'!$H$30,'Input Parameters'!$I$30)</f>
        <v>3.5035114411143069</v>
      </c>
      <c r="Q2843" s="10">
        <f t="shared" ca="1" si="419"/>
        <v>0.10931170064316698</v>
      </c>
      <c r="R2843" s="30">
        <f>IF('Input Parameters'!$E$32=0,0,_xlfn.BETA.INV(Q2843,'Input Parameters'!$L$32,'Input Parameters'!$M$32,'Input Parameters'!$J$32,'Input Parameters'!$K$32))</f>
        <v>0</v>
      </c>
      <c r="S2843" s="10">
        <f t="shared" ca="1" si="420"/>
        <v>0.5529832132795176</v>
      </c>
      <c r="T2843" s="26">
        <f ca="1">_xlfn.LOGNORM.INV(S2843,'Input Parameters'!$H$34,'Input Parameters'!$I$34)</f>
        <v>51.250738352804838</v>
      </c>
      <c r="U2843" s="10">
        <f t="shared" ca="1" si="421"/>
        <v>0.1379508140793515</v>
      </c>
      <c r="V2843" s="30">
        <f ca="1">_xlfn.BETA.INV(U2843,'Input Parameters'!$L$36,'Input Parameters'!$M$36,'Input Parameters'!$J$36,'Input Parameters'!$K$36)</f>
        <v>0.43866356590918754</v>
      </c>
      <c r="W2843" s="2">
        <f ca="1">N2843+(P2843-N2843)*(1-ERF((T2843-R2843)/(2*SQRT(L2843*'Input Parameters'!$E$38))))</f>
        <v>0.13516269665011371</v>
      </c>
      <c r="X2843">
        <f t="shared" ca="1" si="422"/>
        <v>1</v>
      </c>
      <c r="Y2843" s="7"/>
    </row>
    <row r="2844" spans="1:25" ht="15" customHeight="1" x14ac:dyDescent="0.25">
      <c r="A2844" s="139">
        <v>2837</v>
      </c>
      <c r="B2844" s="10">
        <f t="shared" ca="1" si="413"/>
        <v>0.65137248082962906</v>
      </c>
      <c r="C2844" s="60">
        <f ca="1">_xlfn.NORM.INV(B2844,'Input Parameters'!$E$15,'Input Parameters'!$F$15)</f>
        <v>292.04999453924717</v>
      </c>
      <c r="D2844" s="10">
        <f t="shared" ca="1" si="414"/>
        <v>8.3530848801694924E-2</v>
      </c>
      <c r="E2844" s="62">
        <f ca="1">IF(_xlfn.NORM.INV(D2844,'Input Parameters'!$E$17,'Input Parameters'!$F$17)&lt;3500,3500,IF(_xlfn.NORM.INV(D2844,'Input Parameters'!$E$17,'Input Parameters'!$F$17)&gt;5500,5500,_xlfn.NORM.INV(D2844,'Input Parameters'!$E$17,'Input Parameters'!$F$17)))</f>
        <v>3832.8051305643121</v>
      </c>
      <c r="F2844" s="10">
        <f t="shared" ca="1" si="415"/>
        <v>0.24932644024422879</v>
      </c>
      <c r="G2844" s="64">
        <f ca="1">_xlfn.NORM.INV(F2844,'Input Parameters'!$E$20,'Input Parameters'!$F$20)</f>
        <v>278.11670717065306</v>
      </c>
      <c r="H2844" s="57">
        <f ca="1">EXP(E2844*(1/'Input Parameters'!$E$23-1/G2844))</f>
        <v>0.49817099620483141</v>
      </c>
      <c r="I2844" s="10">
        <f t="shared" ca="1" si="416"/>
        <v>0.75232478889769894</v>
      </c>
      <c r="J2844" s="30">
        <f ca="1">_xlfn.BETA.INV(I2844,'Input Parameters'!$L$26,'Input Parameters'!$M$26,'Input Parameters'!$J$26,'Input Parameters'!$K$26)</f>
        <v>0.76391091882664375</v>
      </c>
      <c r="K2844" s="168">
        <f ca="1">('Input Parameters'!$E$27/'Input Parameters'!$E$38)^$J2844</f>
        <v>4.1712014437262556E-3</v>
      </c>
      <c r="L2844" s="69">
        <f ca="1">$H2844*$C2844*'Input Parameters'!$E$25*K2844</f>
        <v>0.60687158818054532</v>
      </c>
      <c r="M2844" s="24">
        <f t="shared" ca="1" si="417"/>
        <v>0.85181556070358955</v>
      </c>
      <c r="N2844" s="15">
        <f ca="1">_xlfn.NORM.INV(M2844,'Input Parameters'!$E$29,'Input Parameters'!$F$29)</f>
        <v>0.10010442518608763</v>
      </c>
      <c r="O2844" s="8">
        <f t="shared" ca="1" si="418"/>
        <v>0.52041639925813798</v>
      </c>
      <c r="P2844" s="30">
        <f ca="1">_xlfn.LOGNORM.INV(O2844,'Input Parameters'!$H$30,'Input Parameters'!$I$30)</f>
        <v>2.7489685923331506</v>
      </c>
      <c r="Q2844" s="10">
        <f t="shared" ca="1" si="419"/>
        <v>0.69254900184656121</v>
      </c>
      <c r="R2844" s="30">
        <f>IF('Input Parameters'!$E$32=0,0,_xlfn.BETA.INV(Q2844,'Input Parameters'!$L$32,'Input Parameters'!$M$32,'Input Parameters'!$J$32,'Input Parameters'!$K$32))</f>
        <v>0</v>
      </c>
      <c r="S2844" s="10">
        <f t="shared" ca="1" si="420"/>
        <v>0.68772119141579957</v>
      </c>
      <c r="T2844" s="26">
        <f ca="1">_xlfn.LOGNORM.INV(S2844,'Input Parameters'!$H$34,'Input Parameters'!$I$34)</f>
        <v>53.57499561877632</v>
      </c>
      <c r="U2844" s="10">
        <f t="shared" ca="1" si="421"/>
        <v>0.38563594500066212</v>
      </c>
      <c r="V2844" s="30">
        <f ca="1">_xlfn.BETA.INV(U2844,'Input Parameters'!$L$36,'Input Parameters'!$M$36,'Input Parameters'!$J$36,'Input Parameters'!$K$36)</f>
        <v>0.5428680644602184</v>
      </c>
      <c r="W2844" s="2">
        <f ca="1">N2844+(P2844-N2844)*(1-ERF((T2844-R2844)/(2*SQRT(L2844*'Input Parameters'!$E$38))))</f>
        <v>0.10010748875671079</v>
      </c>
      <c r="X2844">
        <f t="shared" ca="1" si="422"/>
        <v>1</v>
      </c>
      <c r="Y2844" s="7"/>
    </row>
    <row r="2845" spans="1:25" ht="15" customHeight="1" x14ac:dyDescent="0.25">
      <c r="A2845" s="139">
        <v>2838</v>
      </c>
      <c r="B2845" s="10">
        <f t="shared" ca="1" si="413"/>
        <v>0.16343817560516849</v>
      </c>
      <c r="C2845" s="60">
        <f ca="1">_xlfn.NORM.INV(B2845,'Input Parameters'!$E$15,'Input Parameters'!$F$15)</f>
        <v>217.83459405450014</v>
      </c>
      <c r="D2845" s="10">
        <f t="shared" ca="1" si="414"/>
        <v>0.78293989192058766</v>
      </c>
      <c r="E2845" s="62">
        <f ca="1">IF(_xlfn.NORM.INV(D2845,'Input Parameters'!$E$17,'Input Parameters'!$F$17)&lt;3500,3500,IF(_xlfn.NORM.INV(D2845,'Input Parameters'!$E$17,'Input Parameters'!$F$17)&gt;5500,5500,_xlfn.NORM.INV(D2845,'Input Parameters'!$E$17,'Input Parameters'!$F$17)))</f>
        <v>5347.5123963238157</v>
      </c>
      <c r="F2845" s="10">
        <f t="shared" ca="1" si="415"/>
        <v>0.69529275581829852</v>
      </c>
      <c r="G2845" s="64">
        <f ca="1">_xlfn.NORM.INV(F2845,'Input Parameters'!$E$20,'Input Parameters'!$F$20)</f>
        <v>286.07309307923725</v>
      </c>
      <c r="H2845" s="57">
        <f ca="1">EXP(E2845*(1/'Input Parameters'!$E$23-1/G2845))</f>
        <v>0.64569817856513834</v>
      </c>
      <c r="I2845" s="10">
        <f t="shared" ca="1" si="416"/>
        <v>9.4865618079372327E-2</v>
      </c>
      <c r="J2845" s="30">
        <f ca="1">_xlfn.BETA.INV(I2845,'Input Parameters'!$L$26,'Input Parameters'!$M$26,'Input Parameters'!$J$26,'Input Parameters'!$K$26)</f>
        <v>0.43958685762072253</v>
      </c>
      <c r="K2845" s="168">
        <f ca="1">('Input Parameters'!$E$27/'Input Parameters'!$E$38)^$J2845</f>
        <v>4.2716630017443774E-2</v>
      </c>
      <c r="L2845" s="69">
        <f ca="1">$H2845*$C2845*'Input Parameters'!$E$25*K2845</f>
        <v>6.0083247077899395</v>
      </c>
      <c r="M2845" s="24">
        <f t="shared" ca="1" si="417"/>
        <v>0.86013382038905428</v>
      </c>
      <c r="N2845" s="15">
        <f ca="1">_xlfn.NORM.INV(M2845,'Input Parameters'!$E$29,'Input Parameters'!$F$29)</f>
        <v>0.10010809207688603</v>
      </c>
      <c r="O2845" s="8">
        <f t="shared" ca="1" si="418"/>
        <v>0.44375350193299956</v>
      </c>
      <c r="P2845" s="30">
        <f ca="1">_xlfn.LOGNORM.INV(O2845,'Input Parameters'!$H$30,'Input Parameters'!$I$30)</f>
        <v>2.509836978484878</v>
      </c>
      <c r="Q2845" s="10">
        <f t="shared" ca="1" si="419"/>
        <v>0.98284384132021885</v>
      </c>
      <c r="R2845" s="30">
        <f>IF('Input Parameters'!$E$32=0,0,_xlfn.BETA.INV(Q2845,'Input Parameters'!$L$32,'Input Parameters'!$M$32,'Input Parameters'!$J$32,'Input Parameters'!$K$32))</f>
        <v>0</v>
      </c>
      <c r="S2845" s="10">
        <f t="shared" ca="1" si="420"/>
        <v>0.12472590124801197</v>
      </c>
      <c r="T2845" s="26">
        <f ca="1">_xlfn.LOGNORM.INV(S2845,'Input Parameters'!$H$34,'Input Parameters'!$I$34)</f>
        <v>43.673506316037546</v>
      </c>
      <c r="U2845" s="10">
        <f t="shared" ca="1" si="421"/>
        <v>0.94472948687527991</v>
      </c>
      <c r="V2845" s="30">
        <f ca="1">_xlfn.BETA.INV(U2845,'Input Parameters'!$L$36,'Input Parameters'!$M$36,'Input Parameters'!$J$36,'Input Parameters'!$K$36)</f>
        <v>0.86014425850359233</v>
      </c>
      <c r="W2845" s="2">
        <f ca="1">N2845+(P2845-N2845)*(1-ERF((T2845-R2845)/(2*SQRT(L2845*'Input Parameters'!$E$38))))</f>
        <v>0.60064638005956783</v>
      </c>
      <c r="X2845">
        <f t="shared" ca="1" si="422"/>
        <v>1</v>
      </c>
      <c r="Y2845" s="7"/>
    </row>
    <row r="2846" spans="1:25" ht="15" customHeight="1" x14ac:dyDescent="0.25">
      <c r="A2846" s="139">
        <v>2839</v>
      </c>
      <c r="B2846" s="10">
        <f t="shared" ca="1" si="413"/>
        <v>0.10207980965702745</v>
      </c>
      <c r="C2846" s="60">
        <f ca="1">_xlfn.NORM.INV(B2846,'Input Parameters'!$E$15,'Input Parameters'!$F$15)</f>
        <v>202.15293852749596</v>
      </c>
      <c r="D2846" s="10">
        <f t="shared" ca="1" si="414"/>
        <v>0.42505383301274768</v>
      </c>
      <c r="E2846" s="62">
        <f ca="1">IF(_xlfn.NORM.INV(D2846,'Input Parameters'!$E$17,'Input Parameters'!$F$17)&lt;3500,3500,IF(_xlfn.NORM.INV(D2846,'Input Parameters'!$E$17,'Input Parameters'!$F$17)&gt;5500,5500,_xlfn.NORM.INV(D2846,'Input Parameters'!$E$17,'Input Parameters'!$F$17)))</f>
        <v>4667.7132622744912</v>
      </c>
      <c r="F2846" s="10">
        <f t="shared" ca="1" si="415"/>
        <v>0.69463919766807447</v>
      </c>
      <c r="G2846" s="64">
        <f ca="1">_xlfn.NORM.INV(F2846,'Input Parameters'!$E$20,'Input Parameters'!$F$20)</f>
        <v>286.060592681782</v>
      </c>
      <c r="H2846" s="57">
        <f ca="1">EXP(E2846*(1/'Input Parameters'!$E$23-1/G2846))</f>
        <v>0.68213412882691427</v>
      </c>
      <c r="I2846" s="10">
        <f t="shared" ca="1" si="416"/>
        <v>0.686805661631961</v>
      </c>
      <c r="J2846" s="30">
        <f ca="1">_xlfn.BETA.INV(I2846,'Input Parameters'!$L$26,'Input Parameters'!$M$26,'Input Parameters'!$J$26,'Input Parameters'!$K$26)</f>
        <v>0.73623063204098016</v>
      </c>
      <c r="K2846" s="168">
        <f ca="1">('Input Parameters'!$E$27/'Input Parameters'!$E$38)^$J2846</f>
        <v>5.0873418537000304E-3</v>
      </c>
      <c r="L2846" s="69">
        <f ca="1">$H2846*$C2846*'Input Parameters'!$E$25*K2846</f>
        <v>0.70152113453960707</v>
      </c>
      <c r="M2846" s="24">
        <f t="shared" ca="1" si="417"/>
        <v>0.91451397339423945</v>
      </c>
      <c r="N2846" s="15">
        <f ca="1">_xlfn.NORM.INV(M2846,'Input Parameters'!$E$29,'Input Parameters'!$F$29)</f>
        <v>0.100136908709033</v>
      </c>
      <c r="O2846" s="8">
        <f t="shared" ca="1" si="418"/>
        <v>0.72251169583681818</v>
      </c>
      <c r="P2846" s="30">
        <f ca="1">_xlfn.LOGNORM.INV(O2846,'Input Parameters'!$H$30,'Input Parameters'!$I$30)</f>
        <v>3.5462686601425162</v>
      </c>
      <c r="Q2846" s="10">
        <f t="shared" ca="1" si="419"/>
        <v>0.14847352167233308</v>
      </c>
      <c r="R2846" s="30">
        <f>IF('Input Parameters'!$E$32=0,0,_xlfn.BETA.INV(Q2846,'Input Parameters'!$L$32,'Input Parameters'!$M$32,'Input Parameters'!$J$32,'Input Parameters'!$K$32))</f>
        <v>0</v>
      </c>
      <c r="S2846" s="10">
        <f t="shared" ca="1" si="420"/>
        <v>0.5540532249077631</v>
      </c>
      <c r="T2846" s="26">
        <f ca="1">_xlfn.LOGNORM.INV(S2846,'Input Parameters'!$H$34,'Input Parameters'!$I$34)</f>
        <v>51.268012946540736</v>
      </c>
      <c r="U2846" s="10">
        <f t="shared" ca="1" si="421"/>
        <v>5.6550250226027332E-3</v>
      </c>
      <c r="V2846" s="30">
        <f ca="1">_xlfn.BETA.INV(U2846,'Input Parameters'!$L$36,'Input Parameters'!$M$36,'Input Parameters'!$J$36,'Input Parameters'!$K$36)</f>
        <v>0.30561677017351541</v>
      </c>
      <c r="W2846" s="2">
        <f ca="1">N2846+(P2846-N2846)*(1-ERF((T2846-R2846)/(2*SQRT(L2846*'Input Parameters'!$E$38))))</f>
        <v>0.10018870654093213</v>
      </c>
      <c r="X2846">
        <f t="shared" ca="1" si="422"/>
        <v>1</v>
      </c>
      <c r="Y2846" s="7"/>
    </row>
    <row r="2847" spans="1:25" ht="15" customHeight="1" x14ac:dyDescent="0.25">
      <c r="A2847" s="139">
        <v>2840</v>
      </c>
      <c r="B2847" s="10">
        <f t="shared" ca="1" si="413"/>
        <v>0.59617298163993437</v>
      </c>
      <c r="C2847" s="60">
        <f ca="1">_xlfn.NORM.INV(B2847,'Input Parameters'!$E$15,'Input Parameters'!$F$15)</f>
        <v>284.16078729410339</v>
      </c>
      <c r="D2847" s="10">
        <f t="shared" ca="1" si="414"/>
        <v>0.19542268432808341</v>
      </c>
      <c r="E2847" s="62">
        <f ca="1">IF(_xlfn.NORM.INV(D2847,'Input Parameters'!$E$17,'Input Parameters'!$F$17)&lt;3500,3500,IF(_xlfn.NORM.INV(D2847,'Input Parameters'!$E$17,'Input Parameters'!$F$17)&gt;5500,5500,_xlfn.NORM.INV(D2847,'Input Parameters'!$E$17,'Input Parameters'!$F$17)))</f>
        <v>4199.3402961224037</v>
      </c>
      <c r="F2847" s="10">
        <f t="shared" ca="1" si="415"/>
        <v>0.60548092392972008</v>
      </c>
      <c r="G2847" s="64">
        <f ca="1">_xlfn.NORM.INV(F2847,'Input Parameters'!$E$20,'Input Parameters'!$F$20)</f>
        <v>284.44265088474509</v>
      </c>
      <c r="H2847" s="57">
        <f ca="1">EXP(E2847*(1/'Input Parameters'!$E$23-1/G2847))</f>
        <v>0.65204237519427144</v>
      </c>
      <c r="I2847" s="10">
        <f t="shared" ca="1" si="416"/>
        <v>0.74364124234893159</v>
      </c>
      <c r="J2847" s="30">
        <f ca="1">_xlfn.BETA.INV(I2847,'Input Parameters'!$L$26,'Input Parameters'!$M$26,'Input Parameters'!$J$26,'Input Parameters'!$K$26)</f>
        <v>0.76013728442679884</v>
      </c>
      <c r="K2847" s="168">
        <f ca="1">('Input Parameters'!$E$27/'Input Parameters'!$E$38)^$J2847</f>
        <v>4.2856510586380681E-3</v>
      </c>
      <c r="L2847" s="69">
        <f ca="1">$H2847*$C2847*'Input Parameters'!$E$25*K2847</f>
        <v>0.79406631934048344</v>
      </c>
      <c r="M2847" s="24">
        <f t="shared" ca="1" si="417"/>
        <v>0.52882776202524029</v>
      </c>
      <c r="N2847" s="15">
        <f ca="1">_xlfn.NORM.INV(M2847,'Input Parameters'!$E$29,'Input Parameters'!$F$29)</f>
        <v>0.1000072323484192</v>
      </c>
      <c r="O2847" s="8">
        <f t="shared" ca="1" si="418"/>
        <v>0.5418079359666601</v>
      </c>
      <c r="P2847" s="30">
        <f ca="1">_xlfn.LOGNORM.INV(O2847,'Input Parameters'!$H$30,'Input Parameters'!$I$30)</f>
        <v>2.8197142125101751</v>
      </c>
      <c r="Q2847" s="10">
        <f t="shared" ca="1" si="419"/>
        <v>6.3876293932614181E-2</v>
      </c>
      <c r="R2847" s="30">
        <f>IF('Input Parameters'!$E$32=0,0,_xlfn.BETA.INV(Q2847,'Input Parameters'!$L$32,'Input Parameters'!$M$32,'Input Parameters'!$J$32,'Input Parameters'!$K$32))</f>
        <v>0</v>
      </c>
      <c r="S2847" s="10">
        <f t="shared" ca="1" si="420"/>
        <v>0.87589550316480447</v>
      </c>
      <c r="T2847" s="26">
        <f ca="1">_xlfn.LOGNORM.INV(S2847,'Input Parameters'!$H$34,'Input Parameters'!$I$34)</f>
        <v>58.202247688043173</v>
      </c>
      <c r="U2847" s="10">
        <f t="shared" ca="1" si="421"/>
        <v>0.24627471203003992</v>
      </c>
      <c r="V2847" s="30">
        <f ca="1">_xlfn.BETA.INV(U2847,'Input Parameters'!$L$36,'Input Parameters'!$M$36,'Input Parameters'!$J$36,'Input Parameters'!$K$36)</f>
        <v>0.48861476561985456</v>
      </c>
      <c r="W2847" s="2">
        <f ca="1">N2847+(P2847-N2847)*(1-ERF((T2847-R2847)/(2*SQRT(L2847*'Input Parameters'!$E$38))))</f>
        <v>0.1000177471336664</v>
      </c>
      <c r="X2847">
        <f t="shared" ca="1" si="422"/>
        <v>1</v>
      </c>
      <c r="Y2847" s="7"/>
    </row>
    <row r="2848" spans="1:25" ht="15" customHeight="1" x14ac:dyDescent="0.25">
      <c r="A2848" s="139">
        <v>2841</v>
      </c>
      <c r="B2848" s="10">
        <f t="shared" ca="1" si="413"/>
        <v>0.96660871879936161</v>
      </c>
      <c r="C2848" s="60">
        <f ca="1">_xlfn.NORM.INV(B2848,'Input Parameters'!$E$15,'Input Parameters'!$F$15)</f>
        <v>370.31106790120037</v>
      </c>
      <c r="D2848" s="10">
        <f t="shared" ca="1" si="414"/>
        <v>0.4240312513616199</v>
      </c>
      <c r="E2848" s="62">
        <f ca="1">IF(_xlfn.NORM.INV(D2848,'Input Parameters'!$E$17,'Input Parameters'!$F$17)&lt;3500,3500,IF(_xlfn.NORM.INV(D2848,'Input Parameters'!$E$17,'Input Parameters'!$F$17)&gt;5500,5500,_xlfn.NORM.INV(D2848,'Input Parameters'!$E$17,'Input Parameters'!$F$17)))</f>
        <v>4665.8862194444182</v>
      </c>
      <c r="F2848" s="10">
        <f t="shared" ca="1" si="415"/>
        <v>0.2810022716987175</v>
      </c>
      <c r="G2848" s="64">
        <f ca="1">_xlfn.NORM.INV(F2848,'Input Parameters'!$E$20,'Input Parameters'!$F$20)</f>
        <v>278.76489340756547</v>
      </c>
      <c r="H2848" s="57">
        <f ca="1">EXP(E2848*(1/'Input Parameters'!$E$23-1/G2848))</f>
        <v>0.44518809443625612</v>
      </c>
      <c r="I2848" s="10">
        <f t="shared" ca="1" si="416"/>
        <v>0.15723173171435445</v>
      </c>
      <c r="J2848" s="30">
        <f ca="1">_xlfn.BETA.INV(I2848,'Input Parameters'!$L$26,'Input Parameters'!$M$26,'Input Parameters'!$J$26,'Input Parameters'!$K$26)</f>
        <v>0.49164626884428614</v>
      </c>
      <c r="K2848" s="168">
        <f ca="1">('Input Parameters'!$E$27/'Input Parameters'!$E$38)^$J2848</f>
        <v>2.9405005434275894E-2</v>
      </c>
      <c r="L2848" s="69">
        <f ca="1">$H2848*$C2848*'Input Parameters'!$E$25*K2848</f>
        <v>4.8476526991047795</v>
      </c>
      <c r="M2848" s="24">
        <f t="shared" ca="1" si="417"/>
        <v>0.98685990357377174</v>
      </c>
      <c r="N2848" s="15">
        <f ca="1">_xlfn.NORM.INV(M2848,'Input Parameters'!$E$29,'Input Parameters'!$F$29)</f>
        <v>0.10022220460620983</v>
      </c>
      <c r="O2848" s="8">
        <f t="shared" ca="1" si="418"/>
        <v>0.47399613323147294</v>
      </c>
      <c r="P2848" s="30">
        <f ca="1">_xlfn.LOGNORM.INV(O2848,'Input Parameters'!$H$30,'Input Parameters'!$I$30)</f>
        <v>2.6018635635182723</v>
      </c>
      <c r="Q2848" s="10">
        <f t="shared" ca="1" si="419"/>
        <v>3.6379092809094682E-2</v>
      </c>
      <c r="R2848" s="30">
        <f>IF('Input Parameters'!$E$32=0,0,_xlfn.BETA.INV(Q2848,'Input Parameters'!$L$32,'Input Parameters'!$M$32,'Input Parameters'!$J$32,'Input Parameters'!$K$32))</f>
        <v>0</v>
      </c>
      <c r="S2848" s="10">
        <f t="shared" ca="1" si="420"/>
        <v>0.13493644920553793</v>
      </c>
      <c r="T2848" s="26">
        <f ca="1">_xlfn.LOGNORM.INV(S2848,'Input Parameters'!$H$34,'Input Parameters'!$I$34)</f>
        <v>43.937100789419965</v>
      </c>
      <c r="U2848" s="10">
        <f t="shared" ca="1" si="421"/>
        <v>0.97741570752882079</v>
      </c>
      <c r="V2848" s="30">
        <f ca="1">_xlfn.BETA.INV(U2848,'Input Parameters'!$L$36,'Input Parameters'!$M$36,'Input Parameters'!$J$36,'Input Parameters'!$K$36)</f>
        <v>0.93709968251510456</v>
      </c>
      <c r="W2848" s="2">
        <f ca="1">N2848+(P2848-N2848)*(1-ERF((T2848-R2848)/(2*SQRT(L2848*'Input Parameters'!$E$38))))</f>
        <v>0.49603683328023801</v>
      </c>
      <c r="X2848">
        <f t="shared" ca="1" si="422"/>
        <v>1</v>
      </c>
      <c r="Y2848" s="7"/>
    </row>
    <row r="2849" spans="1:25" ht="15" customHeight="1" x14ac:dyDescent="0.25">
      <c r="A2849" s="139">
        <v>2842</v>
      </c>
      <c r="B2849" s="10">
        <f t="shared" ca="1" si="413"/>
        <v>0.64906769515553608</v>
      </c>
      <c r="C2849" s="60">
        <f ca="1">_xlfn.NORM.INV(B2849,'Input Parameters'!$E$15,'Input Parameters'!$F$15)</f>
        <v>291.71270110613335</v>
      </c>
      <c r="D2849" s="10">
        <f t="shared" ca="1" si="414"/>
        <v>0.17209091831787937</v>
      </c>
      <c r="E2849" s="62">
        <f ca="1">IF(_xlfn.NORM.INV(D2849,'Input Parameters'!$E$17,'Input Parameters'!$F$17)&lt;3500,3500,IF(_xlfn.NORM.INV(D2849,'Input Parameters'!$E$17,'Input Parameters'!$F$17)&gt;5500,5500,_xlfn.NORM.INV(D2849,'Input Parameters'!$E$17,'Input Parameters'!$F$17)))</f>
        <v>4137.8456320642035</v>
      </c>
      <c r="F2849" s="10">
        <f t="shared" ca="1" si="415"/>
        <v>0.72068351482411042</v>
      </c>
      <c r="G2849" s="64">
        <f ca="1">_xlfn.NORM.INV(F2849,'Input Parameters'!$E$20,'Input Parameters'!$F$20)</f>
        <v>286.56865053690427</v>
      </c>
      <c r="H2849" s="57">
        <f ca="1">EXP(E2849*(1/'Input Parameters'!$E$23-1/G2849))</f>
        <v>0.73091338555949026</v>
      </c>
      <c r="I2849" s="10">
        <f t="shared" ca="1" si="416"/>
        <v>0.68531069884274809</v>
      </c>
      <c r="J2849" s="30">
        <f ca="1">_xlfn.BETA.INV(I2849,'Input Parameters'!$L$26,'Input Parameters'!$M$26,'Input Parameters'!$J$26,'Input Parameters'!$K$26)</f>
        <v>0.73561650903295084</v>
      </c>
      <c r="K2849" s="168">
        <f ca="1">('Input Parameters'!$E$27/'Input Parameters'!$E$38)^$J2849</f>
        <v>5.1098016322614851E-3</v>
      </c>
      <c r="L2849" s="69">
        <f ca="1">$H2849*$C2849*'Input Parameters'!$E$25*K2849</f>
        <v>1.0894951335401601</v>
      </c>
      <c r="M2849" s="24">
        <f t="shared" ca="1" si="417"/>
        <v>0.3298810667184684</v>
      </c>
      <c r="N2849" s="15">
        <f ca="1">_xlfn.NORM.INV(M2849,'Input Parameters'!$E$29,'Input Parameters'!$F$29)</f>
        <v>9.9955975840053696E-2</v>
      </c>
      <c r="O2849" s="8">
        <f t="shared" ca="1" si="418"/>
        <v>0.85449950557784982</v>
      </c>
      <c r="P2849" s="30">
        <f ca="1">_xlfn.LOGNORM.INV(O2849,'Input Parameters'!$H$30,'Input Parameters'!$I$30)</f>
        <v>4.4186785258272145</v>
      </c>
      <c r="Q2849" s="10">
        <f t="shared" ca="1" si="419"/>
        <v>0.99631736765192269</v>
      </c>
      <c r="R2849" s="30">
        <f>IF('Input Parameters'!$E$32=0,0,_xlfn.BETA.INV(Q2849,'Input Parameters'!$L$32,'Input Parameters'!$M$32,'Input Parameters'!$J$32,'Input Parameters'!$K$32))</f>
        <v>0</v>
      </c>
      <c r="S2849" s="10">
        <f t="shared" ca="1" si="420"/>
        <v>0.73260502341321565</v>
      </c>
      <c r="T2849" s="26">
        <f ca="1">_xlfn.LOGNORM.INV(S2849,'Input Parameters'!$H$34,'Input Parameters'!$I$34)</f>
        <v>54.45815248854948</v>
      </c>
      <c r="U2849" s="10">
        <f t="shared" ca="1" si="421"/>
        <v>8.6248394703467013E-2</v>
      </c>
      <c r="V2849" s="30">
        <f ca="1">_xlfn.BETA.INV(U2849,'Input Parameters'!$L$36,'Input Parameters'!$M$36,'Input Parameters'!$J$36,'Input Parameters'!$K$36)</f>
        <v>0.40784771148103716</v>
      </c>
      <c r="W2849" s="2">
        <f ca="1">N2849+(P2849-N2849)*(1-ERF((T2849-R2849)/(2*SQRT(L2849*'Input Parameters'!$E$38))))</f>
        <v>0.10092741786731763</v>
      </c>
      <c r="X2849">
        <f t="shared" ca="1" si="422"/>
        <v>1</v>
      </c>
      <c r="Y2849" s="7"/>
    </row>
    <row r="2850" spans="1:25" ht="15" customHeight="1" x14ac:dyDescent="0.25">
      <c r="A2850" s="139">
        <v>2843</v>
      </c>
      <c r="B2850" s="10">
        <f t="shared" ca="1" si="413"/>
        <v>0.11396865154603952</v>
      </c>
      <c r="C2850" s="60">
        <f ca="1">_xlfn.NORM.INV(B2850,'Input Parameters'!$E$15,'Input Parameters'!$F$15)</f>
        <v>205.62674797511363</v>
      </c>
      <c r="D2850" s="10">
        <f t="shared" ca="1" si="414"/>
        <v>0.25601612404209995</v>
      </c>
      <c r="E2850" s="62">
        <f ca="1">IF(_xlfn.NORM.INV(D2850,'Input Parameters'!$E$17,'Input Parameters'!$F$17)&lt;3500,3500,IF(_xlfn.NORM.INV(D2850,'Input Parameters'!$E$17,'Input Parameters'!$F$17)&gt;5500,5500,_xlfn.NORM.INV(D2850,'Input Parameters'!$E$17,'Input Parameters'!$F$17)))</f>
        <v>4341.0264019012129</v>
      </c>
      <c r="F2850" s="10">
        <f t="shared" ca="1" si="415"/>
        <v>7.9606466344961824E-2</v>
      </c>
      <c r="G2850" s="64">
        <f ca="1">_xlfn.NORM.INV(F2850,'Input Parameters'!$E$20,'Input Parameters'!$F$20)</f>
        <v>273.21825192276776</v>
      </c>
      <c r="H2850" s="57">
        <f ca="1">EXP(E2850*(1/'Input Parameters'!$E$23-1/G2850))</f>
        <v>0.34333425922362543</v>
      </c>
      <c r="I2850" s="10">
        <f t="shared" ca="1" si="416"/>
        <v>1.7110927280398203E-2</v>
      </c>
      <c r="J2850" s="30">
        <f ca="1">_xlfn.BETA.INV(I2850,'Input Parameters'!$L$26,'Input Parameters'!$M$26,'Input Parameters'!$J$26,'Input Parameters'!$K$26)</f>
        <v>0.3102490541231776</v>
      </c>
      <c r="K2850" s="168">
        <f ca="1">('Input Parameters'!$E$27/'Input Parameters'!$E$38)^$J2850</f>
        <v>0.1080216255112422</v>
      </c>
      <c r="L2850" s="69">
        <f ca="1">$H2850*$C2850*'Input Parameters'!$E$25*K2850</f>
        <v>7.6261871099367431</v>
      </c>
      <c r="M2850" s="24">
        <f t="shared" ca="1" si="417"/>
        <v>0.53421936054110564</v>
      </c>
      <c r="N2850" s="15">
        <f ca="1">_xlfn.NORM.INV(M2850,'Input Parameters'!$E$29,'Input Parameters'!$F$29)</f>
        <v>0.10000858806686395</v>
      </c>
      <c r="O2850" s="8">
        <f t="shared" ca="1" si="418"/>
        <v>0.90182002587113719</v>
      </c>
      <c r="P2850" s="30">
        <f ca="1">_xlfn.LOGNORM.INV(O2850,'Input Parameters'!$H$30,'Input Parameters'!$I$30)</f>
        <v>4.9399370494498713</v>
      </c>
      <c r="Q2850" s="10">
        <f t="shared" ca="1" si="419"/>
        <v>0.79487644472528884</v>
      </c>
      <c r="R2850" s="30">
        <f>IF('Input Parameters'!$E$32=0,0,_xlfn.BETA.INV(Q2850,'Input Parameters'!$L$32,'Input Parameters'!$M$32,'Input Parameters'!$J$32,'Input Parameters'!$K$32))</f>
        <v>0</v>
      </c>
      <c r="S2850" s="10">
        <f t="shared" ca="1" si="420"/>
        <v>0.63487580141496713</v>
      </c>
      <c r="T2850" s="26">
        <f ca="1">_xlfn.LOGNORM.INV(S2850,'Input Parameters'!$H$34,'Input Parameters'!$I$34)</f>
        <v>52.61897021580743</v>
      </c>
      <c r="U2850" s="10">
        <f t="shared" ca="1" si="421"/>
        <v>0.75563522762668867</v>
      </c>
      <c r="V2850" s="30">
        <f ca="1">_xlfn.BETA.INV(U2850,'Input Parameters'!$L$36,'Input Parameters'!$M$36,'Input Parameters'!$J$36,'Input Parameters'!$K$36)</f>
        <v>0.69795498180454651</v>
      </c>
      <c r="W2850" s="2">
        <f ca="1">N2850+(P2850-N2850)*(1-ERF((T2850-R2850)/(2*SQRT(L2850*'Input Parameters'!$E$38))))</f>
        <v>0.96090764666716411</v>
      </c>
      <c r="X2850">
        <f t="shared" ca="1" si="422"/>
        <v>0</v>
      </c>
      <c r="Y2850" s="7"/>
    </row>
    <row r="2851" spans="1:25" ht="15" customHeight="1" x14ac:dyDescent="0.25">
      <c r="A2851" s="139">
        <v>2844</v>
      </c>
      <c r="B2851" s="10">
        <f t="shared" ca="1" si="413"/>
        <v>0.25419839552882928</v>
      </c>
      <c r="C2851" s="60">
        <f ca="1">_xlfn.NORM.INV(B2851,'Input Parameters'!$E$15,'Input Parameters'!$F$15)</f>
        <v>235.1271213884107</v>
      </c>
      <c r="D2851" s="10">
        <f t="shared" ca="1" si="414"/>
        <v>9.0955015451598342E-2</v>
      </c>
      <c r="E2851" s="62">
        <f ca="1">IF(_xlfn.NORM.INV(D2851,'Input Parameters'!$E$17,'Input Parameters'!$F$17)&lt;3500,3500,IF(_xlfn.NORM.INV(D2851,'Input Parameters'!$E$17,'Input Parameters'!$F$17)&gt;5500,5500,_xlfn.NORM.INV(D2851,'Input Parameters'!$E$17,'Input Parameters'!$F$17)))</f>
        <v>3865.5720382049412</v>
      </c>
      <c r="F2851" s="10">
        <f t="shared" ca="1" si="415"/>
        <v>0.87893663048494064</v>
      </c>
      <c r="G2851" s="64">
        <f ca="1">_xlfn.NORM.INV(F2851,'Input Parameters'!$E$20,'Input Parameters'!$F$20)</f>
        <v>290.48690643751712</v>
      </c>
      <c r="H2851" s="57">
        <f ca="1">EXP(E2851*(1/'Input Parameters'!$E$23-1/G2851))</f>
        <v>0.89504196075861042</v>
      </c>
      <c r="I2851" s="10">
        <f t="shared" ca="1" si="416"/>
        <v>0.80679239790464496</v>
      </c>
      <c r="J2851" s="30">
        <f ca="1">_xlfn.BETA.INV(I2851,'Input Parameters'!$L$26,'Input Parameters'!$M$26,'Input Parameters'!$J$26,'Input Parameters'!$K$26)</f>
        <v>0.7886710440193343</v>
      </c>
      <c r="K2851" s="168">
        <f ca="1">('Input Parameters'!$E$27/'Input Parameters'!$E$38)^$J2851</f>
        <v>3.4924348024170408E-3</v>
      </c>
      <c r="L2851" s="69">
        <f ca="1">$H2851*$C2851*'Input Parameters'!$E$25*K2851</f>
        <v>0.73497815360172658</v>
      </c>
      <c r="M2851" s="24">
        <f t="shared" ca="1" si="417"/>
        <v>2.5766006168376543E-2</v>
      </c>
      <c r="N2851" s="15">
        <f ca="1">_xlfn.NORM.INV(M2851,'Input Parameters'!$E$29,'Input Parameters'!$F$29)</f>
        <v>9.9805297729222267E-2</v>
      </c>
      <c r="O2851" s="8">
        <f t="shared" ca="1" si="418"/>
        <v>0.34256391573927603</v>
      </c>
      <c r="P2851" s="30">
        <f ca="1">_xlfn.LOGNORM.INV(O2851,'Input Parameters'!$H$30,'Input Parameters'!$I$30)</f>
        <v>2.2155519900126874</v>
      </c>
      <c r="Q2851" s="10">
        <f t="shared" ca="1" si="419"/>
        <v>0.9238484590392102</v>
      </c>
      <c r="R2851" s="30">
        <f>IF('Input Parameters'!$E$32=0,0,_xlfn.BETA.INV(Q2851,'Input Parameters'!$L$32,'Input Parameters'!$M$32,'Input Parameters'!$J$32,'Input Parameters'!$K$32))</f>
        <v>0</v>
      </c>
      <c r="S2851" s="10">
        <f t="shared" ca="1" si="420"/>
        <v>0.71058004994829249</v>
      </c>
      <c r="T2851" s="26">
        <f ca="1">_xlfn.LOGNORM.INV(S2851,'Input Parameters'!$H$34,'Input Parameters'!$I$34)</f>
        <v>54.014930757772632</v>
      </c>
      <c r="U2851" s="10">
        <f t="shared" ca="1" si="421"/>
        <v>1.982461799890245E-2</v>
      </c>
      <c r="V2851" s="30">
        <f ca="1">_xlfn.BETA.INV(U2851,'Input Parameters'!$L$36,'Input Parameters'!$M$36,'Input Parameters'!$J$36,'Input Parameters'!$K$36)</f>
        <v>0.34167752360117087</v>
      </c>
      <c r="W2851" s="2">
        <f ca="1">N2851+(P2851-N2851)*(1-ERF((T2851-R2851)/(2*SQRT(L2851*'Input Parameters'!$E$38))))</f>
        <v>9.9823035609190897E-2</v>
      </c>
      <c r="X2851">
        <f t="shared" ca="1" si="422"/>
        <v>1</v>
      </c>
      <c r="Y2851" s="7"/>
    </row>
    <row r="2852" spans="1:25" ht="15" customHeight="1" x14ac:dyDescent="0.25">
      <c r="A2852" s="139">
        <v>2845</v>
      </c>
      <c r="B2852" s="10">
        <f t="shared" ca="1" si="413"/>
        <v>0.27576638626728933</v>
      </c>
      <c r="C2852" s="60">
        <f ca="1">_xlfn.NORM.INV(B2852,'Input Parameters'!$E$15,'Input Parameters'!$F$15)</f>
        <v>238.69691011374061</v>
      </c>
      <c r="D2852" s="10">
        <f t="shared" ca="1" si="414"/>
        <v>0.80296514916888384</v>
      </c>
      <c r="E2852" s="62">
        <f ca="1">IF(_xlfn.NORM.INV(D2852,'Input Parameters'!$E$17,'Input Parameters'!$F$17)&lt;3500,3500,IF(_xlfn.NORM.INV(D2852,'Input Parameters'!$E$17,'Input Parameters'!$F$17)&gt;5500,5500,_xlfn.NORM.INV(D2852,'Input Parameters'!$E$17,'Input Parameters'!$F$17)))</f>
        <v>5396.5821262163618</v>
      </c>
      <c r="F2852" s="10">
        <f t="shared" ca="1" si="415"/>
        <v>0.22207802186985415</v>
      </c>
      <c r="G2852" s="64">
        <f ca="1">_xlfn.NORM.INV(F2852,'Input Parameters'!$E$20,'Input Parameters'!$F$20)</f>
        <v>277.52320033245832</v>
      </c>
      <c r="H2852" s="57">
        <f ca="1">EXP(E2852*(1/'Input Parameters'!$E$23-1/G2852))</f>
        <v>0.35965612117767615</v>
      </c>
      <c r="I2852" s="10">
        <f t="shared" ca="1" si="416"/>
        <v>0.93650724179392109</v>
      </c>
      <c r="J2852" s="30">
        <f ca="1">_xlfn.BETA.INV(I2852,'Input Parameters'!$L$26,'Input Parameters'!$M$26,'Input Parameters'!$J$26,'Input Parameters'!$K$26)</f>
        <v>0.86494891729220991</v>
      </c>
      <c r="K2852" s="168">
        <f ca="1">('Input Parameters'!$E$27/'Input Parameters'!$E$38)^$J2852</f>
        <v>2.02072457381126E-3</v>
      </c>
      <c r="L2852" s="69">
        <f ca="1">$H2852*$C2852*'Input Parameters'!$E$25*K2852</f>
        <v>0.17347678954948761</v>
      </c>
      <c r="M2852" s="24">
        <f t="shared" ca="1" si="417"/>
        <v>5.2720912194567537E-2</v>
      </c>
      <c r="N2852" s="15">
        <f ca="1">_xlfn.NORM.INV(M2852,'Input Parameters'!$E$29,'Input Parameters'!$F$29)</f>
        <v>9.9838097472193355E-2</v>
      </c>
      <c r="O2852" s="8">
        <f t="shared" ca="1" si="418"/>
        <v>0.11038678822461057</v>
      </c>
      <c r="P2852" s="30">
        <f ca="1">_xlfn.LOGNORM.INV(O2852,'Input Parameters'!$H$30,'Input Parameters'!$I$30)</f>
        <v>1.5047439181465525</v>
      </c>
      <c r="Q2852" s="10">
        <f t="shared" ca="1" si="419"/>
        <v>0.47998123628866751</v>
      </c>
      <c r="R2852" s="30">
        <f>IF('Input Parameters'!$E$32=0,0,_xlfn.BETA.INV(Q2852,'Input Parameters'!$L$32,'Input Parameters'!$M$32,'Input Parameters'!$J$32,'Input Parameters'!$K$32))</f>
        <v>0</v>
      </c>
      <c r="S2852" s="10">
        <f t="shared" ca="1" si="420"/>
        <v>2.5768999231716716E-2</v>
      </c>
      <c r="T2852" s="26">
        <f ca="1">_xlfn.LOGNORM.INV(S2852,'Input Parameters'!$H$34,'Input Parameters'!$I$34)</f>
        <v>39.555920203024016</v>
      </c>
      <c r="U2852" s="10">
        <f t="shared" ca="1" si="421"/>
        <v>8.3837217921169715E-2</v>
      </c>
      <c r="V2852" s="30">
        <f ca="1">_xlfn.BETA.INV(U2852,'Input Parameters'!$L$36,'Input Parameters'!$M$36,'Input Parameters'!$J$36,'Input Parameters'!$K$36)</f>
        <v>0.40618772675199055</v>
      </c>
      <c r="W2852" s="2">
        <f ca="1">N2852+(P2852-N2852)*(1-ERF((T2852-R2852)/(2*SQRT(L2852*'Input Parameters'!$E$38))))</f>
        <v>9.9838097498531592E-2</v>
      </c>
      <c r="X2852">
        <f t="shared" ca="1" si="422"/>
        <v>1</v>
      </c>
      <c r="Y2852" s="7"/>
    </row>
    <row r="2853" spans="1:25" ht="15" customHeight="1" x14ac:dyDescent="0.25">
      <c r="A2853" s="139">
        <v>2846</v>
      </c>
      <c r="B2853" s="10">
        <f t="shared" ca="1" si="413"/>
        <v>0.64153574364585919</v>
      </c>
      <c r="C2853" s="60">
        <f ca="1">_xlfn.NORM.INV(B2853,'Input Parameters'!$E$15,'Input Parameters'!$F$15)</f>
        <v>290.61594227148527</v>
      </c>
      <c r="D2853" s="10">
        <f t="shared" ca="1" si="414"/>
        <v>0.955367327086181</v>
      </c>
      <c r="E2853" s="62">
        <f ca="1">IF(_xlfn.NORM.INV(D2853,'Input Parameters'!$E$17,'Input Parameters'!$F$17)&lt;3500,3500,IF(_xlfn.NORM.INV(D2853,'Input Parameters'!$E$17,'Input Parameters'!$F$17)&gt;5500,5500,_xlfn.NORM.INV(D2853,'Input Parameters'!$E$17,'Input Parameters'!$F$17)))</f>
        <v>5500</v>
      </c>
      <c r="F2853" s="10">
        <f t="shared" ca="1" si="415"/>
        <v>0.50153622416753352</v>
      </c>
      <c r="G2853" s="64">
        <f ca="1">_xlfn.NORM.INV(F2853,'Input Parameters'!$E$20,'Input Parameters'!$F$20)</f>
        <v>282.6758000414228</v>
      </c>
      <c r="H2853" s="57">
        <f ca="1">EXP(E2853*(1/'Input Parameters'!$E$23-1/G2853))</f>
        <v>0.50613122659036347</v>
      </c>
      <c r="I2853" s="10">
        <f t="shared" ca="1" si="416"/>
        <v>0.62640669183526487</v>
      </c>
      <c r="J2853" s="30">
        <f ca="1">_xlfn.BETA.INV(I2853,'Input Parameters'!$L$26,'Input Parameters'!$M$26,'Input Parameters'!$J$26,'Input Parameters'!$K$26)</f>
        <v>0.71179653652257113</v>
      </c>
      <c r="K2853" s="168">
        <f ca="1">('Input Parameters'!$E$27/'Input Parameters'!$E$38)^$J2853</f>
        <v>6.0618910911266199E-3</v>
      </c>
      <c r="L2853" s="69">
        <f ca="1">$H2853*$C2853*'Input Parameters'!$E$25*K2853</f>
        <v>0.89164236839309241</v>
      </c>
      <c r="M2853" s="24">
        <f t="shared" ca="1" si="417"/>
        <v>0.73471953178342619</v>
      </c>
      <c r="N2853" s="15">
        <f ca="1">_xlfn.NORM.INV(M2853,'Input Parameters'!$E$29,'Input Parameters'!$F$29)</f>
        <v>0.10006271499667987</v>
      </c>
      <c r="O2853" s="8">
        <f t="shared" ca="1" si="418"/>
        <v>0.76714479272410785</v>
      </c>
      <c r="P2853" s="30">
        <f ca="1">_xlfn.LOGNORM.INV(O2853,'Input Parameters'!$H$30,'Input Parameters'!$I$30)</f>
        <v>3.7872153609922758</v>
      </c>
      <c r="Q2853" s="10">
        <f t="shared" ca="1" si="419"/>
        <v>0.57282713074714731</v>
      </c>
      <c r="R2853" s="30">
        <f>IF('Input Parameters'!$E$32=0,0,_xlfn.BETA.INV(Q2853,'Input Parameters'!$L$32,'Input Parameters'!$M$32,'Input Parameters'!$J$32,'Input Parameters'!$K$32))</f>
        <v>0</v>
      </c>
      <c r="S2853" s="10">
        <f t="shared" ca="1" si="420"/>
        <v>9.6321165957629962E-2</v>
      </c>
      <c r="T2853" s="26">
        <f ca="1">_xlfn.LOGNORM.INV(S2853,'Input Parameters'!$H$34,'Input Parameters'!$I$34)</f>
        <v>42.859391992407872</v>
      </c>
      <c r="U2853" s="10">
        <f t="shared" ca="1" si="421"/>
        <v>0.51730956964668895</v>
      </c>
      <c r="V2853" s="30">
        <f ca="1">_xlfn.BETA.INV(U2853,'Input Parameters'!$L$36,'Input Parameters'!$M$36,'Input Parameters'!$J$36,'Input Parameters'!$K$36)</f>
        <v>0.59252949448200853</v>
      </c>
      <c r="W2853" s="2">
        <f ca="1">N2853+(P2853-N2853)*(1-ERF((T2853-R2853)/(2*SQRT(L2853*'Input Parameters'!$E$38))))</f>
        <v>0.10496559293417121</v>
      </c>
      <c r="X2853">
        <f t="shared" ca="1" si="422"/>
        <v>1</v>
      </c>
      <c r="Y2853" s="7"/>
    </row>
    <row r="2854" spans="1:25" ht="15" customHeight="1" x14ac:dyDescent="0.25">
      <c r="A2854" s="139">
        <v>2847</v>
      </c>
      <c r="B2854" s="10">
        <f t="shared" ca="1" si="413"/>
        <v>0.54663575174017009</v>
      </c>
      <c r="C2854" s="60">
        <f ca="1">_xlfn.NORM.INV(B2854,'Input Parameters'!$E$15,'Input Parameters'!$F$15)</f>
        <v>277.31682947010569</v>
      </c>
      <c r="D2854" s="10">
        <f t="shared" ca="1" si="414"/>
        <v>0.11680563404215005</v>
      </c>
      <c r="E2854" s="62">
        <f ca="1">IF(_xlfn.NORM.INV(D2854,'Input Parameters'!$E$17,'Input Parameters'!$F$17)&lt;3500,3500,IF(_xlfn.NORM.INV(D2854,'Input Parameters'!$E$17,'Input Parameters'!$F$17)&gt;5500,5500,_xlfn.NORM.INV(D2854,'Input Parameters'!$E$17,'Input Parameters'!$F$17)))</f>
        <v>3966.2245398133628</v>
      </c>
      <c r="F2854" s="10">
        <f t="shared" ca="1" si="415"/>
        <v>0.91668348598945226</v>
      </c>
      <c r="G2854" s="64">
        <f ca="1">_xlfn.NORM.INV(F2854,'Input Parameters'!$E$20,'Input Parameters'!$F$20)</f>
        <v>291.91679573698445</v>
      </c>
      <c r="H2854" s="57">
        <f ca="1">EXP(E2854*(1/'Input Parameters'!$E$23-1/G2854))</f>
        <v>0.95419020335406279</v>
      </c>
      <c r="I2854" s="10">
        <f t="shared" ca="1" si="416"/>
        <v>0.24558506140851288</v>
      </c>
      <c r="J2854" s="30">
        <f ca="1">_xlfn.BETA.INV(I2854,'Input Parameters'!$L$26,'Input Parameters'!$M$26,'Input Parameters'!$J$26,'Input Parameters'!$K$26)</f>
        <v>0.54618696026007163</v>
      </c>
      <c r="K2854" s="168">
        <f ca="1">('Input Parameters'!$E$27/'Input Parameters'!$E$38)^$J2854</f>
        <v>1.9884553762410773E-2</v>
      </c>
      <c r="L2854" s="69">
        <f ca="1">$H2854*$C2854*'Input Parameters'!$E$25*K2854</f>
        <v>5.2617114626244916</v>
      </c>
      <c r="M2854" s="24">
        <f t="shared" ca="1" si="417"/>
        <v>0.32885322899677327</v>
      </c>
      <c r="N2854" s="15">
        <f ca="1">_xlfn.NORM.INV(M2854,'Input Parameters'!$E$29,'Input Parameters'!$F$29)</f>
        <v>9.995569180466217E-2</v>
      </c>
      <c r="O2854" s="8">
        <f t="shared" ca="1" si="418"/>
        <v>2.6805736095697696E-2</v>
      </c>
      <c r="P2854" s="30">
        <f ca="1">_xlfn.LOGNORM.INV(O2854,'Input Parameters'!$H$30,'Input Parameters'!$I$30)</f>
        <v>1.078275901080131</v>
      </c>
      <c r="Q2854" s="10">
        <f t="shared" ca="1" si="419"/>
        <v>0.18027789222963164</v>
      </c>
      <c r="R2854" s="30">
        <f>IF('Input Parameters'!$E$32=0,0,_xlfn.BETA.INV(Q2854,'Input Parameters'!$L$32,'Input Parameters'!$M$32,'Input Parameters'!$J$32,'Input Parameters'!$K$32))</f>
        <v>0</v>
      </c>
      <c r="S2854" s="10">
        <f t="shared" ca="1" si="420"/>
        <v>0.34751866928469866</v>
      </c>
      <c r="T2854" s="26">
        <f ca="1">_xlfn.LOGNORM.INV(S2854,'Input Parameters'!$H$34,'Input Parameters'!$I$34)</f>
        <v>48.006218111771773</v>
      </c>
      <c r="U2854" s="10">
        <f t="shared" ca="1" si="421"/>
        <v>0.15190070668315325</v>
      </c>
      <c r="V2854" s="30">
        <f ca="1">_xlfn.BETA.INV(U2854,'Input Parameters'!$L$36,'Input Parameters'!$M$36,'Input Parameters'!$J$36,'Input Parameters'!$K$36)</f>
        <v>0.44589244521049642</v>
      </c>
      <c r="W2854" s="2">
        <f ca="1">N2854+(P2854-N2854)*(1-ERF((T2854-R2854)/(2*SQRT(L2854*'Input Parameters'!$E$38))))</f>
        <v>0.2358562193222134</v>
      </c>
      <c r="X2854">
        <f t="shared" ca="1" si="422"/>
        <v>1</v>
      </c>
      <c r="Y2854" s="7"/>
    </row>
    <row r="2855" spans="1:25" ht="15" customHeight="1" x14ac:dyDescent="0.25">
      <c r="A2855" s="139">
        <v>2848</v>
      </c>
      <c r="B2855" s="10">
        <f t="shared" ca="1" si="413"/>
        <v>0.44864817682722979</v>
      </c>
      <c r="C2855" s="60">
        <f ca="1">_xlfn.NORM.INV(B2855,'Input Parameters'!$E$15,'Input Parameters'!$F$15)</f>
        <v>263.97204817980486</v>
      </c>
      <c r="D2855" s="10">
        <f t="shared" ca="1" si="414"/>
        <v>0.82006337671220053</v>
      </c>
      <c r="E2855" s="62">
        <f ca="1">IF(_xlfn.NORM.INV(D2855,'Input Parameters'!$E$17,'Input Parameters'!$F$17)&lt;3500,3500,IF(_xlfn.NORM.INV(D2855,'Input Parameters'!$E$17,'Input Parameters'!$F$17)&gt;5500,5500,_xlfn.NORM.INV(D2855,'Input Parameters'!$E$17,'Input Parameters'!$F$17)))</f>
        <v>5440.924649145536</v>
      </c>
      <c r="F2855" s="10">
        <f t="shared" ca="1" si="415"/>
        <v>0.82491187117608633</v>
      </c>
      <c r="G2855" s="64">
        <f ca="1">_xlfn.NORM.INV(F2855,'Input Parameters'!$E$20,'Input Parameters'!$F$20)</f>
        <v>288.90945800407826</v>
      </c>
      <c r="H2855" s="57">
        <f ca="1">EXP(E2855*(1/'Input Parameters'!$E$23-1/G2855))</f>
        <v>0.77233110850821229</v>
      </c>
      <c r="I2855" s="10">
        <f t="shared" ca="1" si="416"/>
        <v>0.20239811685522135</v>
      </c>
      <c r="J2855" s="30">
        <f ca="1">_xlfn.BETA.INV(I2855,'Input Parameters'!$L$26,'Input Parameters'!$M$26,'Input Parameters'!$J$26,'Input Parameters'!$K$26)</f>
        <v>0.52134208725731068</v>
      </c>
      <c r="K2855" s="168">
        <f ca="1">('Input Parameters'!$E$27/'Input Parameters'!$E$38)^$J2855</f>
        <v>2.3763626225591729E-2</v>
      </c>
      <c r="L2855" s="69">
        <f ca="1">$H2855*$C2855*'Input Parameters'!$E$25*K2855</f>
        <v>4.8447813646409887</v>
      </c>
      <c r="M2855" s="24">
        <f t="shared" ca="1" si="417"/>
        <v>0.83939071900102269</v>
      </c>
      <c r="N2855" s="15">
        <f ca="1">_xlfn.NORM.INV(M2855,'Input Parameters'!$E$29,'Input Parameters'!$F$29)</f>
        <v>0.10009919568766387</v>
      </c>
      <c r="O2855" s="8">
        <f t="shared" ca="1" si="418"/>
        <v>0.61835853257673357</v>
      </c>
      <c r="P2855" s="30">
        <f ca="1">_xlfn.LOGNORM.INV(O2855,'Input Parameters'!$H$30,'Input Parameters'!$I$30)</f>
        <v>3.0935169410123984</v>
      </c>
      <c r="Q2855" s="10">
        <f t="shared" ca="1" si="419"/>
        <v>0.39955828620251865</v>
      </c>
      <c r="R2855" s="30">
        <f>IF('Input Parameters'!$E$32=0,0,_xlfn.BETA.INV(Q2855,'Input Parameters'!$L$32,'Input Parameters'!$M$32,'Input Parameters'!$J$32,'Input Parameters'!$K$32))</f>
        <v>0</v>
      </c>
      <c r="S2855" s="10">
        <f t="shared" ca="1" si="420"/>
        <v>0.81929318233638471</v>
      </c>
      <c r="T2855" s="26">
        <f ca="1">_xlfn.LOGNORM.INV(S2855,'Input Parameters'!$H$34,'Input Parameters'!$I$34)</f>
        <v>56.47435796290933</v>
      </c>
      <c r="U2855" s="10">
        <f t="shared" ca="1" si="421"/>
        <v>0.70202439646568626</v>
      </c>
      <c r="V2855" s="30">
        <f ca="1">_xlfn.BETA.INV(U2855,'Input Parameters'!$L$36,'Input Parameters'!$M$36,'Input Parameters'!$J$36,'Input Parameters'!$K$36)</f>
        <v>0.67060445811095626</v>
      </c>
      <c r="W2855" s="2">
        <f ca="1">N2855+(P2855-N2855)*(1-ERF((T2855-R2855)/(2*SQRT(L2855*'Input Parameters'!$E$38))))</f>
        <v>0.30855454412199701</v>
      </c>
      <c r="X2855">
        <f t="shared" ca="1" si="422"/>
        <v>1</v>
      </c>
      <c r="Y2855" s="7"/>
    </row>
    <row r="2856" spans="1:25" ht="15" customHeight="1" x14ac:dyDescent="0.25">
      <c r="A2856" s="139">
        <v>2849</v>
      </c>
      <c r="B2856" s="10">
        <f t="shared" ca="1" si="413"/>
        <v>0.93606228422924587</v>
      </c>
      <c r="C2856" s="60">
        <f ca="1">_xlfn.NORM.INV(B2856,'Input Parameters'!$E$15,'Input Parameters'!$F$15)</f>
        <v>353.47853361887968</v>
      </c>
      <c r="D2856" s="10">
        <f t="shared" ca="1" si="414"/>
        <v>0.38215518144761518</v>
      </c>
      <c r="E2856" s="62">
        <f ca="1">IF(_xlfn.NORM.INV(D2856,'Input Parameters'!$E$17,'Input Parameters'!$F$17)&lt;3500,3500,IF(_xlfn.NORM.INV(D2856,'Input Parameters'!$E$17,'Input Parameters'!$F$17)&gt;5500,5500,_xlfn.NORM.INV(D2856,'Input Parameters'!$E$17,'Input Parameters'!$F$17)))</f>
        <v>4590.1222412533871</v>
      </c>
      <c r="F2856" s="10">
        <f t="shared" ca="1" si="415"/>
        <v>8.5169736461311318E-2</v>
      </c>
      <c r="G2856" s="64">
        <f ca="1">_xlfn.NORM.INV(F2856,'Input Parameters'!$E$20,'Input Parameters'!$F$20)</f>
        <v>273.46353730796375</v>
      </c>
      <c r="H2856" s="57">
        <f ca="1">EXP(E2856*(1/'Input Parameters'!$E$23-1/G2856))</f>
        <v>0.32780847808028368</v>
      </c>
      <c r="I2856" s="10">
        <f t="shared" ca="1" si="416"/>
        <v>0.5022525253123391</v>
      </c>
      <c r="J2856" s="30">
        <f ca="1">_xlfn.BETA.INV(I2856,'Input Parameters'!$L$26,'Input Parameters'!$M$26,'Input Parameters'!$J$26,'Input Parameters'!$K$26)</f>
        <v>0.66230648818651172</v>
      </c>
      <c r="K2856" s="168">
        <f ca="1">('Input Parameters'!$E$27/'Input Parameters'!$E$38)^$J2856</f>
        <v>8.645293813415441E-3</v>
      </c>
      <c r="L2856" s="69">
        <f ca="1">$H2856*$C2856*'Input Parameters'!$E$25*K2856</f>
        <v>1.0017583790256404</v>
      </c>
      <c r="M2856" s="24">
        <f t="shared" ca="1" si="417"/>
        <v>0.88078720974915325</v>
      </c>
      <c r="N2856" s="15">
        <f ca="1">_xlfn.NORM.INV(M2856,'Input Parameters'!$E$29,'Input Parameters'!$F$29)</f>
        <v>0.10011789311806711</v>
      </c>
      <c r="O2856" s="8">
        <f t="shared" ca="1" si="418"/>
        <v>0.95702510541360508</v>
      </c>
      <c r="P2856" s="30">
        <f ca="1">_xlfn.LOGNORM.INV(O2856,'Input Parameters'!$H$30,'Input Parameters'!$I$30)</f>
        <v>6.0387328514694198</v>
      </c>
      <c r="Q2856" s="10">
        <f t="shared" ca="1" si="419"/>
        <v>0.26518769631422956</v>
      </c>
      <c r="R2856" s="30">
        <f>IF('Input Parameters'!$E$32=0,0,_xlfn.BETA.INV(Q2856,'Input Parameters'!$L$32,'Input Parameters'!$M$32,'Input Parameters'!$J$32,'Input Parameters'!$K$32))</f>
        <v>0</v>
      </c>
      <c r="S2856" s="10">
        <f t="shared" ca="1" si="420"/>
        <v>0.24390787500097588</v>
      </c>
      <c r="T2856" s="26">
        <f ca="1">_xlfn.LOGNORM.INV(S2856,'Input Parameters'!$H$34,'Input Parameters'!$I$34)</f>
        <v>46.235911574741948</v>
      </c>
      <c r="U2856" s="10">
        <f t="shared" ca="1" si="421"/>
        <v>0.8268587884087083</v>
      </c>
      <c r="V2856" s="30">
        <f ca="1">_xlfn.BETA.INV(U2856,'Input Parameters'!$L$36,'Input Parameters'!$M$36,'Input Parameters'!$J$36,'Input Parameters'!$K$36)</f>
        <v>0.74121916471261162</v>
      </c>
      <c r="W2856" s="2">
        <f ca="1">N2856+(P2856-N2856)*(1-ERF((T2856-R2856)/(2*SQRT(L2856*'Input Parameters'!$E$38))))</f>
        <v>0.10658415522184403</v>
      </c>
      <c r="X2856">
        <f t="shared" ca="1" si="422"/>
        <v>1</v>
      </c>
      <c r="Y2856" s="7"/>
    </row>
    <row r="2857" spans="1:25" ht="15" customHeight="1" x14ac:dyDescent="0.25">
      <c r="A2857" s="139">
        <v>2850</v>
      </c>
      <c r="B2857" s="10">
        <f t="shared" ca="1" si="413"/>
        <v>0.21124892384054639</v>
      </c>
      <c r="C2857" s="60">
        <f ca="1">_xlfn.NORM.INV(B2857,'Input Parameters'!$E$15,'Input Parameters'!$F$15)</f>
        <v>227.4988978113339</v>
      </c>
      <c r="D2857" s="10">
        <f t="shared" ca="1" si="414"/>
        <v>0.40390021168304602</v>
      </c>
      <c r="E2857" s="62">
        <f ca="1">IF(_xlfn.NORM.INV(D2857,'Input Parameters'!$E$17,'Input Parameters'!$F$17)&lt;3500,3500,IF(_xlfn.NORM.INV(D2857,'Input Parameters'!$E$17,'Input Parameters'!$F$17)&gt;5500,5500,_xlfn.NORM.INV(D2857,'Input Parameters'!$E$17,'Input Parameters'!$F$17)))</f>
        <v>4629.7147777182045</v>
      </c>
      <c r="F2857" s="10">
        <f t="shared" ca="1" si="415"/>
        <v>0.59850315042219804</v>
      </c>
      <c r="G2857" s="64">
        <f ca="1">_xlfn.NORM.INV(F2857,'Input Parameters'!$E$20,'Input Parameters'!$F$20)</f>
        <v>284.32147970740857</v>
      </c>
      <c r="H2857" s="57">
        <f ca="1">EXP(E2857*(1/'Input Parameters'!$E$23-1/G2857))</f>
        <v>0.61976794229593279</v>
      </c>
      <c r="I2857" s="10">
        <f t="shared" ca="1" si="416"/>
        <v>0.38522321058733444</v>
      </c>
      <c r="J2857" s="30">
        <f ca="1">_xlfn.BETA.INV(I2857,'Input Parameters'!$L$26,'Input Parameters'!$M$26,'Input Parameters'!$J$26,'Input Parameters'!$K$26)</f>
        <v>0.61349546356091755</v>
      </c>
      <c r="K2857" s="168">
        <f ca="1">('Input Parameters'!$E$27/'Input Parameters'!$E$38)^$J2857</f>
        <v>1.2269760560309069E-2</v>
      </c>
      <c r="L2857" s="69">
        <f ca="1">$H2857*$C2857*'Input Parameters'!$E$25*K2857</f>
        <v>1.7299935865076064</v>
      </c>
      <c r="M2857" s="24">
        <f t="shared" ca="1" si="417"/>
        <v>8.1274996529593024E-2</v>
      </c>
      <c r="N2857" s="15">
        <f ca="1">_xlfn.NORM.INV(M2857,'Input Parameters'!$E$29,'Input Parameters'!$F$29)</f>
        <v>9.9860345351650739E-2</v>
      </c>
      <c r="O2857" s="8">
        <f t="shared" ca="1" si="418"/>
        <v>0.37627435087479644</v>
      </c>
      <c r="P2857" s="30">
        <f ca="1">_xlfn.LOGNORM.INV(O2857,'Input Parameters'!$H$30,'Input Parameters'!$I$30)</f>
        <v>2.3119887593358279</v>
      </c>
      <c r="Q2857" s="10">
        <f t="shared" ca="1" si="419"/>
        <v>0.71538268473659816</v>
      </c>
      <c r="R2857" s="30">
        <f>IF('Input Parameters'!$E$32=0,0,_xlfn.BETA.INV(Q2857,'Input Parameters'!$L$32,'Input Parameters'!$M$32,'Input Parameters'!$J$32,'Input Parameters'!$K$32))</f>
        <v>0</v>
      </c>
      <c r="S2857" s="10">
        <f t="shared" ca="1" si="420"/>
        <v>0.99292087876168345</v>
      </c>
      <c r="T2857" s="26">
        <f ca="1">_xlfn.LOGNORM.INV(S2857,'Input Parameters'!$H$34,'Input Parameters'!$I$34)</f>
        <v>68.416179673974568</v>
      </c>
      <c r="U2857" s="10">
        <f t="shared" ca="1" si="421"/>
        <v>0.42972598981951415</v>
      </c>
      <c r="V2857" s="30">
        <f ca="1">_xlfn.BETA.INV(U2857,'Input Parameters'!$L$36,'Input Parameters'!$M$36,'Input Parameters'!$J$36,'Input Parameters'!$K$36)</f>
        <v>0.55937808346958207</v>
      </c>
      <c r="W2857" s="2">
        <f ca="1">N2857+(P2857-N2857)*(1-ERF((T2857-R2857)/(2*SQRT(L2857*'Input Parameters'!$E$38))))</f>
        <v>0.10038018027977395</v>
      </c>
      <c r="X2857">
        <f t="shared" ca="1" si="422"/>
        <v>1</v>
      </c>
      <c r="Y2857" s="7"/>
    </row>
    <row r="2858" spans="1:25" ht="15" customHeight="1" x14ac:dyDescent="0.25">
      <c r="A2858" s="139">
        <v>2851</v>
      </c>
      <c r="B2858" s="10">
        <f t="shared" ca="1" si="413"/>
        <v>0.70914641659524857</v>
      </c>
      <c r="C2858" s="60">
        <f ca="1">_xlfn.NORM.INV(B2858,'Input Parameters'!$E$15,'Input Parameters'!$F$15)</f>
        <v>300.82197563628836</v>
      </c>
      <c r="D2858" s="10">
        <f t="shared" ca="1" si="414"/>
        <v>0.91431063134993384</v>
      </c>
      <c r="E2858" s="62">
        <f ca="1">IF(_xlfn.NORM.INV(D2858,'Input Parameters'!$E$17,'Input Parameters'!$F$17)&lt;3500,3500,IF(_xlfn.NORM.INV(D2858,'Input Parameters'!$E$17,'Input Parameters'!$F$17)&gt;5500,5500,_xlfn.NORM.INV(D2858,'Input Parameters'!$E$17,'Input Parameters'!$F$17)))</f>
        <v>5500</v>
      </c>
      <c r="F2858" s="10">
        <f t="shared" ca="1" si="415"/>
        <v>0.51421669479839649</v>
      </c>
      <c r="G2858" s="64">
        <f ca="1">_xlfn.NORM.INV(F2858,'Input Parameters'!$E$20,'Input Parameters'!$F$20)</f>
        <v>282.88881155045328</v>
      </c>
      <c r="H2858" s="57">
        <f ca="1">EXP(E2858*(1/'Input Parameters'!$E$23-1/G2858))</f>
        <v>0.51360104002572771</v>
      </c>
      <c r="I2858" s="10">
        <f t="shared" ca="1" si="416"/>
        <v>0.3351362982494912</v>
      </c>
      <c r="J2858" s="30">
        <f ca="1">_xlfn.BETA.INV(I2858,'Input Parameters'!$L$26,'Input Parameters'!$M$26,'Input Parameters'!$J$26,'Input Parameters'!$K$26)</f>
        <v>0.59096843617899641</v>
      </c>
      <c r="K2858" s="168">
        <f ca="1">('Input Parameters'!$E$27/'Input Parameters'!$E$38)^$J2858</f>
        <v>1.4421564871412201E-2</v>
      </c>
      <c r="L2858" s="69">
        <f ca="1">$H2858*$C2858*'Input Parameters'!$E$25*K2858</f>
        <v>2.2281675316155907</v>
      </c>
      <c r="M2858" s="24">
        <f t="shared" ca="1" si="417"/>
        <v>0.20713923540332679</v>
      </c>
      <c r="N2858" s="15">
        <f ca="1">_xlfn.NORM.INV(M2858,'Input Parameters'!$E$29,'Input Parameters'!$F$29)</f>
        <v>9.9918361237269049E-2</v>
      </c>
      <c r="O2858" s="8">
        <f t="shared" ca="1" si="418"/>
        <v>5.4889202560727268E-2</v>
      </c>
      <c r="P2858" s="30">
        <f ca="1">_xlfn.LOGNORM.INV(O2858,'Input Parameters'!$H$30,'Input Parameters'!$I$30)</f>
        <v>1.2606330391034164</v>
      </c>
      <c r="Q2858" s="10">
        <f t="shared" ca="1" si="419"/>
        <v>0.27392073288619079</v>
      </c>
      <c r="R2858" s="30">
        <f>IF('Input Parameters'!$E$32=0,0,_xlfn.BETA.INV(Q2858,'Input Parameters'!$L$32,'Input Parameters'!$M$32,'Input Parameters'!$J$32,'Input Parameters'!$K$32))</f>
        <v>0</v>
      </c>
      <c r="S2858" s="10">
        <f t="shared" ca="1" si="420"/>
        <v>0.93658995387898003</v>
      </c>
      <c r="T2858" s="26">
        <f ca="1">_xlfn.LOGNORM.INV(S2858,'Input Parameters'!$H$34,'Input Parameters'!$I$34)</f>
        <v>60.961975775825444</v>
      </c>
      <c r="U2858" s="10">
        <f t="shared" ca="1" si="421"/>
        <v>0.86638136934185961</v>
      </c>
      <c r="V2858" s="30">
        <f ca="1">_xlfn.BETA.INV(U2858,'Input Parameters'!$L$36,'Input Parameters'!$M$36,'Input Parameters'!$J$36,'Input Parameters'!$K$36)</f>
        <v>0.77100714251376834</v>
      </c>
      <c r="W2858" s="2">
        <f ca="1">N2858+(P2858-N2858)*(1-ERF((T2858-R2858)/(2*SQRT(L2858*'Input Parameters'!$E$38))))</f>
        <v>0.10442102685570777</v>
      </c>
      <c r="X2858">
        <f t="shared" ca="1" si="422"/>
        <v>1</v>
      </c>
      <c r="Y2858" s="7"/>
    </row>
    <row r="2859" spans="1:25" ht="15" customHeight="1" x14ac:dyDescent="0.25">
      <c r="A2859" s="139">
        <v>2852</v>
      </c>
      <c r="B2859" s="10">
        <f t="shared" ca="1" si="413"/>
        <v>0.73102581850076476</v>
      </c>
      <c r="C2859" s="60">
        <f ca="1">_xlfn.NORM.INV(B2859,'Input Parameters'!$E$15,'Input Parameters'!$F$15)</f>
        <v>304.3459379997974</v>
      </c>
      <c r="D2859" s="10">
        <f t="shared" ca="1" si="414"/>
        <v>0.67238126465227721</v>
      </c>
      <c r="E2859" s="62">
        <f ca="1">IF(_xlfn.NORM.INV(D2859,'Input Parameters'!$E$17,'Input Parameters'!$F$17)&lt;3500,3500,IF(_xlfn.NORM.INV(D2859,'Input Parameters'!$E$17,'Input Parameters'!$F$17)&gt;5500,5500,_xlfn.NORM.INV(D2859,'Input Parameters'!$E$17,'Input Parameters'!$F$17)))</f>
        <v>5112.5486836297832</v>
      </c>
      <c r="F2859" s="10">
        <f t="shared" ca="1" si="415"/>
        <v>0.63221005923316809</v>
      </c>
      <c r="G2859" s="64">
        <f ca="1">_xlfn.NORM.INV(F2859,'Input Parameters'!$E$20,'Input Parameters'!$F$20)</f>
        <v>284.91267350533548</v>
      </c>
      <c r="H2859" s="57">
        <f ca="1">EXP(E2859*(1/'Input Parameters'!$E$23-1/G2859))</f>
        <v>0.61201904464311452</v>
      </c>
      <c r="I2859" s="10">
        <f t="shared" ca="1" si="416"/>
        <v>0.56935894257638631</v>
      </c>
      <c r="J2859" s="30">
        <f ca="1">_xlfn.BETA.INV(I2859,'Input Parameters'!$L$26,'Input Parameters'!$M$26,'Input Parameters'!$J$26,'Input Parameters'!$K$26)</f>
        <v>0.68909928864160197</v>
      </c>
      <c r="K2859" s="168">
        <f ca="1">('Input Parameters'!$E$27/'Input Parameters'!$E$38)^$J2859</f>
        <v>7.1336976957724479E-3</v>
      </c>
      <c r="L2859" s="69">
        <f ca="1">$H2859*$C2859*'Input Parameters'!$E$25*K2859</f>
        <v>1.3287618410272515</v>
      </c>
      <c r="M2859" s="24">
        <f t="shared" ca="1" si="417"/>
        <v>0.50717751690438717</v>
      </c>
      <c r="N2859" s="15">
        <f ca="1">_xlfn.NORM.INV(M2859,'Input Parameters'!$E$29,'Input Parameters'!$F$29)</f>
        <v>0.10000179923375263</v>
      </c>
      <c r="O2859" s="8">
        <f t="shared" ca="1" si="418"/>
        <v>0.79158961916018844</v>
      </c>
      <c r="P2859" s="30">
        <f ca="1">_xlfn.LOGNORM.INV(O2859,'Input Parameters'!$H$30,'Input Parameters'!$I$30)</f>
        <v>3.9376719881847104</v>
      </c>
      <c r="Q2859" s="10">
        <f t="shared" ca="1" si="419"/>
        <v>0.72714024245014686</v>
      </c>
      <c r="R2859" s="30">
        <f>IF('Input Parameters'!$E$32=0,0,_xlfn.BETA.INV(Q2859,'Input Parameters'!$L$32,'Input Parameters'!$M$32,'Input Parameters'!$J$32,'Input Parameters'!$K$32))</f>
        <v>0</v>
      </c>
      <c r="S2859" s="10">
        <f t="shared" ca="1" si="420"/>
        <v>0.44155396466089702</v>
      </c>
      <c r="T2859" s="26">
        <f ca="1">_xlfn.LOGNORM.INV(S2859,'Input Parameters'!$H$34,'Input Parameters'!$I$34)</f>
        <v>49.493266848332205</v>
      </c>
      <c r="U2859" s="10">
        <f t="shared" ca="1" si="421"/>
        <v>0.52648393066807186</v>
      </c>
      <c r="V2859" s="30">
        <f ca="1">_xlfn.BETA.INV(U2859,'Input Parameters'!$L$36,'Input Parameters'!$M$36,'Input Parameters'!$J$36,'Input Parameters'!$K$36)</f>
        <v>0.59607556937336914</v>
      </c>
      <c r="W2859" s="2">
        <f ca="1">N2859+(P2859-N2859)*(1-ERF((T2859-R2859)/(2*SQRT(L2859*'Input Parameters'!$E$38))))</f>
        <v>0.10920097207920344</v>
      </c>
      <c r="X2859">
        <f t="shared" ca="1" si="422"/>
        <v>1</v>
      </c>
      <c r="Y2859" s="7"/>
    </row>
    <row r="2860" spans="1:25" ht="15" customHeight="1" x14ac:dyDescent="0.25">
      <c r="A2860" s="139">
        <v>2853</v>
      </c>
      <c r="B2860" s="10">
        <f t="shared" ca="1" si="413"/>
        <v>0.15795525824715784</v>
      </c>
      <c r="C2860" s="60">
        <f ca="1">_xlfn.NORM.INV(B2860,'Input Parameters'!$E$15,'Input Parameters'!$F$15)</f>
        <v>216.61675669040716</v>
      </c>
      <c r="D2860" s="10">
        <f t="shared" ca="1" si="414"/>
        <v>0.71964228385076734</v>
      </c>
      <c r="E2860" s="62">
        <f ca="1">IF(_xlfn.NORM.INV(D2860,'Input Parameters'!$E$17,'Input Parameters'!$F$17)&lt;3500,3500,IF(_xlfn.NORM.INV(D2860,'Input Parameters'!$E$17,'Input Parameters'!$F$17)&gt;5500,5500,_xlfn.NORM.INV(D2860,'Input Parameters'!$E$17,'Input Parameters'!$F$17)))</f>
        <v>5207.2454232451164</v>
      </c>
      <c r="F2860" s="10">
        <f t="shared" ca="1" si="415"/>
        <v>0.83714799716323218</v>
      </c>
      <c r="G2860" s="64">
        <f ca="1">_xlfn.NORM.INV(F2860,'Input Parameters'!$E$20,'Input Parameters'!$F$20)</f>
        <v>289.23478553607043</v>
      </c>
      <c r="H2860" s="57">
        <f ca="1">EXP(E2860*(1/'Input Parameters'!$E$23-1/G2860))</f>
        <v>0.79694181460765579</v>
      </c>
      <c r="I2860" s="10">
        <f t="shared" ca="1" si="416"/>
        <v>0.62501912579974817</v>
      </c>
      <c r="J2860" s="30">
        <f ca="1">_xlfn.BETA.INV(I2860,'Input Parameters'!$L$26,'Input Parameters'!$M$26,'Input Parameters'!$J$26,'Input Parameters'!$K$26)</f>
        <v>0.71124198177223286</v>
      </c>
      <c r="K2860" s="168">
        <f ca="1">('Input Parameters'!$E$27/'Input Parameters'!$E$38)^$J2860</f>
        <v>6.0860523128394347E-3</v>
      </c>
      <c r="L2860" s="69">
        <f ca="1">$H2860*$C2860*'Input Parameters'!$E$25*K2860</f>
        <v>1.0506409995219077</v>
      </c>
      <c r="M2860" s="24">
        <f t="shared" ca="1" si="417"/>
        <v>0.48120713496455214</v>
      </c>
      <c r="N2860" s="15">
        <f ca="1">_xlfn.NORM.INV(M2860,'Input Parameters'!$E$29,'Input Parameters'!$F$29)</f>
        <v>9.9995287583761583E-2</v>
      </c>
      <c r="O2860" s="8">
        <f t="shared" ca="1" si="418"/>
        <v>0.60937916707983364</v>
      </c>
      <c r="P2860" s="30">
        <f ca="1">_xlfn.LOGNORM.INV(O2860,'Input Parameters'!$H$30,'Input Parameters'!$I$30)</f>
        <v>3.0594074487357465</v>
      </c>
      <c r="Q2860" s="10">
        <f t="shared" ca="1" si="419"/>
        <v>0.92856610703290821</v>
      </c>
      <c r="R2860" s="30">
        <f>IF('Input Parameters'!$E$32=0,0,_xlfn.BETA.INV(Q2860,'Input Parameters'!$L$32,'Input Parameters'!$M$32,'Input Parameters'!$J$32,'Input Parameters'!$K$32))</f>
        <v>0</v>
      </c>
      <c r="S2860" s="10">
        <f t="shared" ca="1" si="420"/>
        <v>0.35157248830697385</v>
      </c>
      <c r="T2860" s="26">
        <f ca="1">_xlfn.LOGNORM.INV(S2860,'Input Parameters'!$H$34,'Input Parameters'!$I$34)</f>
        <v>48.071715068846622</v>
      </c>
      <c r="U2860" s="10">
        <f t="shared" ca="1" si="421"/>
        <v>0.43816133055150752</v>
      </c>
      <c r="V2860" s="30">
        <f ca="1">_xlfn.BETA.INV(U2860,'Input Parameters'!$L$36,'Input Parameters'!$M$36,'Input Parameters'!$J$36,'Input Parameters'!$K$36)</f>
        <v>0.5625375540410914</v>
      </c>
      <c r="W2860" s="2">
        <f ca="1">N2860+(P2860-N2860)*(1-ERF((T2860-R2860)/(2*SQRT(L2860*'Input Parameters'!$E$38))))</f>
        <v>0.10269526927029168</v>
      </c>
      <c r="X2860">
        <f t="shared" ca="1" si="422"/>
        <v>1</v>
      </c>
      <c r="Y2860" s="7"/>
    </row>
    <row r="2861" spans="1:25" ht="15" customHeight="1" x14ac:dyDescent="0.25">
      <c r="A2861" s="139">
        <v>2854</v>
      </c>
      <c r="B2861" s="10">
        <f t="shared" ca="1" si="413"/>
        <v>8.4417673680820426E-2</v>
      </c>
      <c r="C2861" s="60">
        <f ca="1">_xlfn.NORM.INV(B2861,'Input Parameters'!$E$15,'Input Parameters'!$F$15)</f>
        <v>196.39942706116497</v>
      </c>
      <c r="D2861" s="10">
        <f t="shared" ca="1" si="414"/>
        <v>0.41390253076965033</v>
      </c>
      <c r="E2861" s="62">
        <f ca="1">IF(_xlfn.NORM.INV(D2861,'Input Parameters'!$E$17,'Input Parameters'!$F$17)&lt;3500,3500,IF(_xlfn.NORM.INV(D2861,'Input Parameters'!$E$17,'Input Parameters'!$F$17)&gt;5500,5500,_xlfn.NORM.INV(D2861,'Input Parameters'!$E$17,'Input Parameters'!$F$17)))</f>
        <v>4647.7377420078737</v>
      </c>
      <c r="F2861" s="10">
        <f t="shared" ca="1" si="415"/>
        <v>0.99025469832790358</v>
      </c>
      <c r="G2861" s="64">
        <f ca="1">_xlfn.NORM.INV(F2861,'Input Parameters'!$E$20,'Input Parameters'!$F$20)</f>
        <v>298.30128204300439</v>
      </c>
      <c r="H2861" s="57">
        <f ca="1">EXP(E2861*(1/'Input Parameters'!$E$23-1/G2861))</f>
        <v>1.3308449277103798</v>
      </c>
      <c r="I2861" s="10">
        <f t="shared" ca="1" si="416"/>
        <v>0.76413747851655089</v>
      </c>
      <c r="J2861" s="30">
        <f ca="1">_xlfn.BETA.INV(I2861,'Input Parameters'!$L$26,'Input Parameters'!$M$26,'Input Parameters'!$J$26,'Input Parameters'!$K$26)</f>
        <v>0.76911045721008675</v>
      </c>
      <c r="K2861" s="168">
        <f ca="1">('Input Parameters'!$E$27/'Input Parameters'!$E$38)^$J2861</f>
        <v>4.0184959786744127E-3</v>
      </c>
      <c r="L2861" s="69">
        <f ca="1">$H2861*$C2861*'Input Parameters'!$E$25*K2861</f>
        <v>1.0503431520097843</v>
      </c>
      <c r="M2861" s="24">
        <f t="shared" ca="1" si="417"/>
        <v>0.90263310225800608</v>
      </c>
      <c r="N2861" s="15">
        <f ca="1">_xlfn.NORM.INV(M2861,'Input Parameters'!$E$29,'Input Parameters'!$F$29)</f>
        <v>0.10012967018415399</v>
      </c>
      <c r="O2861" s="8">
        <f t="shared" ca="1" si="418"/>
        <v>0.8658383019285314</v>
      </c>
      <c r="P2861" s="30">
        <f ca="1">_xlfn.LOGNORM.INV(O2861,'Input Parameters'!$H$30,'Input Parameters'!$I$30)</f>
        <v>4.526431057837355</v>
      </c>
      <c r="Q2861" s="10">
        <f t="shared" ca="1" si="419"/>
        <v>0.10939197391935818</v>
      </c>
      <c r="R2861" s="30">
        <f>IF('Input Parameters'!$E$32=0,0,_xlfn.BETA.INV(Q2861,'Input Parameters'!$L$32,'Input Parameters'!$M$32,'Input Parameters'!$J$32,'Input Parameters'!$K$32))</f>
        <v>0</v>
      </c>
      <c r="S2861" s="10">
        <f t="shared" ca="1" si="420"/>
        <v>0.59062614019231741</v>
      </c>
      <c r="T2861" s="26">
        <f ca="1">_xlfn.LOGNORM.INV(S2861,'Input Parameters'!$H$34,'Input Parameters'!$I$34)</f>
        <v>51.866743159885743</v>
      </c>
      <c r="U2861" s="10">
        <f t="shared" ca="1" si="421"/>
        <v>0.64888379648766792</v>
      </c>
      <c r="V2861" s="30">
        <f ca="1">_xlfn.BETA.INV(U2861,'Input Parameters'!$L$36,'Input Parameters'!$M$36,'Input Parameters'!$J$36,'Input Parameters'!$K$36)</f>
        <v>0.64621159910677495</v>
      </c>
      <c r="W2861" s="2">
        <f ca="1">N2861+(P2861-N2861)*(1-ERF((T2861-R2861)/(2*SQRT(L2861*'Input Parameters'!$E$38))))</f>
        <v>0.10165892084288292</v>
      </c>
      <c r="X2861">
        <f t="shared" ca="1" si="422"/>
        <v>1</v>
      </c>
      <c r="Y2861" s="7"/>
    </row>
    <row r="2862" spans="1:25" ht="15" customHeight="1" x14ac:dyDescent="0.25">
      <c r="A2862" s="139">
        <v>2855</v>
      </c>
      <c r="B2862" s="10">
        <f t="shared" ca="1" si="413"/>
        <v>0.11758648197198973</v>
      </c>
      <c r="C2862" s="60">
        <f ca="1">_xlfn.NORM.INV(B2862,'Input Parameters'!$E$15,'Input Parameters'!$F$15)</f>
        <v>206.6320767460623</v>
      </c>
      <c r="D2862" s="10">
        <f t="shared" ca="1" si="414"/>
        <v>0.71456458483199425</v>
      </c>
      <c r="E2862" s="62">
        <f ca="1">IF(_xlfn.NORM.INV(D2862,'Input Parameters'!$E$17,'Input Parameters'!$F$17)&lt;3500,3500,IF(_xlfn.NORM.INV(D2862,'Input Parameters'!$E$17,'Input Parameters'!$F$17)&gt;5500,5500,_xlfn.NORM.INV(D2862,'Input Parameters'!$E$17,'Input Parameters'!$F$17)))</f>
        <v>5196.7386136137948</v>
      </c>
      <c r="F2862" s="10">
        <f t="shared" ca="1" si="415"/>
        <v>0.53490293363801744</v>
      </c>
      <c r="G2862" s="64">
        <f ca="1">_xlfn.NORM.INV(F2862,'Input Parameters'!$E$20,'Input Parameters'!$F$20)</f>
        <v>283.23692395727858</v>
      </c>
      <c r="H2862" s="57">
        <f ca="1">EXP(E2862*(1/'Input Parameters'!$E$23-1/G2862))</f>
        <v>0.54498809285820571</v>
      </c>
      <c r="I2862" s="10">
        <f t="shared" ca="1" si="416"/>
        <v>0.45935266813095132</v>
      </c>
      <c r="J2862" s="30">
        <f ca="1">_xlfn.BETA.INV(I2862,'Input Parameters'!$L$26,'Input Parameters'!$M$26,'Input Parameters'!$J$26,'Input Parameters'!$K$26)</f>
        <v>0.64485281960951724</v>
      </c>
      <c r="K2862" s="168">
        <f ca="1">('Input Parameters'!$E$27/'Input Parameters'!$E$38)^$J2862</f>
        <v>9.798317472082348E-3</v>
      </c>
      <c r="L2862" s="69">
        <f ca="1">$H2862*$C2862*'Input Parameters'!$E$25*K2862</f>
        <v>1.1034083371359178</v>
      </c>
      <c r="M2862" s="24">
        <f t="shared" ca="1" si="417"/>
        <v>0.45295987094637813</v>
      </c>
      <c r="N2862" s="15">
        <f ca="1">_xlfn.NORM.INV(M2862,'Input Parameters'!$E$29,'Input Parameters'!$F$29)</f>
        <v>9.9988181331758574E-2</v>
      </c>
      <c r="O2862" s="8">
        <f t="shared" ca="1" si="418"/>
        <v>0.37960931992128377</v>
      </c>
      <c r="P2862" s="30">
        <f ca="1">_xlfn.LOGNORM.INV(O2862,'Input Parameters'!$H$30,'Input Parameters'!$I$30)</f>
        <v>2.3215904895227135</v>
      </c>
      <c r="Q2862" s="10">
        <f t="shared" ca="1" si="419"/>
        <v>0.37655034818931077</v>
      </c>
      <c r="R2862" s="30">
        <f>IF('Input Parameters'!$E$32=0,0,_xlfn.BETA.INV(Q2862,'Input Parameters'!$L$32,'Input Parameters'!$M$32,'Input Parameters'!$J$32,'Input Parameters'!$K$32))</f>
        <v>0</v>
      </c>
      <c r="S2862" s="10">
        <f t="shared" ca="1" si="420"/>
        <v>0.18760462611326389</v>
      </c>
      <c r="T2862" s="26">
        <f ca="1">_xlfn.LOGNORM.INV(S2862,'Input Parameters'!$H$34,'Input Parameters'!$I$34)</f>
        <v>45.138199482151741</v>
      </c>
      <c r="U2862" s="10">
        <f t="shared" ca="1" si="421"/>
        <v>0.85336189771375548</v>
      </c>
      <c r="V2862" s="30">
        <f ca="1">_xlfn.BETA.INV(U2862,'Input Parameters'!$L$36,'Input Parameters'!$M$36,'Input Parameters'!$J$36,'Input Parameters'!$K$36)</f>
        <v>0.76055228725155333</v>
      </c>
      <c r="W2862" s="2">
        <f ca="1">N2862+(P2862-N2862)*(1-ERF((T2862-R2862)/(2*SQRT(L2862*'Input Parameters'!$E$38))))</f>
        <v>0.10527001466244436</v>
      </c>
      <c r="X2862">
        <f t="shared" ca="1" si="422"/>
        <v>1</v>
      </c>
      <c r="Y2862" s="7"/>
    </row>
    <row r="2863" spans="1:25" ht="15" customHeight="1" x14ac:dyDescent="0.25">
      <c r="A2863" s="139">
        <v>2856</v>
      </c>
      <c r="B2863" s="10">
        <f t="shared" ca="1" si="413"/>
        <v>0.18743184025795678</v>
      </c>
      <c r="C2863" s="60">
        <f ca="1">_xlfn.NORM.INV(B2863,'Input Parameters'!$E$15,'Input Parameters'!$F$15)</f>
        <v>222.87595111275002</v>
      </c>
      <c r="D2863" s="10">
        <f t="shared" ca="1" si="414"/>
        <v>0.57885080961584323</v>
      </c>
      <c r="E2863" s="62">
        <f ca="1">IF(_xlfn.NORM.INV(D2863,'Input Parameters'!$E$17,'Input Parameters'!$F$17)&lt;3500,3500,IF(_xlfn.NORM.INV(D2863,'Input Parameters'!$E$17,'Input Parameters'!$F$17)&gt;5500,5500,_xlfn.NORM.INV(D2863,'Input Parameters'!$E$17,'Input Parameters'!$F$17)))</f>
        <v>4939.2681106003583</v>
      </c>
      <c r="F2863" s="10">
        <f t="shared" ca="1" si="415"/>
        <v>0.1778851562439715</v>
      </c>
      <c r="G2863" s="64">
        <f ca="1">_xlfn.NORM.INV(F2863,'Input Parameters'!$E$20,'Input Parameters'!$F$20)</f>
        <v>276.46285370703765</v>
      </c>
      <c r="H2863" s="57">
        <f ca="1">EXP(E2863*(1/'Input Parameters'!$E$23-1/G2863))</f>
        <v>0.36633354493997844</v>
      </c>
      <c r="I2863" s="10">
        <f t="shared" ca="1" si="416"/>
        <v>0.57793644559503954</v>
      </c>
      <c r="J2863" s="30">
        <f ca="1">_xlfn.BETA.INV(I2863,'Input Parameters'!$L$26,'Input Parameters'!$M$26,'Input Parameters'!$J$26,'Input Parameters'!$K$26)</f>
        <v>0.69250569649921911</v>
      </c>
      <c r="K2863" s="168">
        <f ca="1">('Input Parameters'!$E$27/'Input Parameters'!$E$38)^$J2863</f>
        <v>6.9615034671569398E-3</v>
      </c>
      <c r="L2863" s="69">
        <f ca="1">$H2863*$C2863*'Input Parameters'!$E$25*K2863</f>
        <v>0.5683854367695258</v>
      </c>
      <c r="M2863" s="24">
        <f t="shared" ca="1" si="417"/>
        <v>0.72179656255973657</v>
      </c>
      <c r="N2863" s="15">
        <f ca="1">_xlfn.NORM.INV(M2863,'Input Parameters'!$E$29,'Input Parameters'!$F$29)</f>
        <v>0.10005881868619312</v>
      </c>
      <c r="O2863" s="8">
        <f t="shared" ca="1" si="418"/>
        <v>0.36458379487740877</v>
      </c>
      <c r="P2863" s="30">
        <f ca="1">_xlfn.LOGNORM.INV(O2863,'Input Parameters'!$H$30,'Input Parameters'!$I$30)</f>
        <v>2.2784302069132272</v>
      </c>
      <c r="Q2863" s="10">
        <f t="shared" ca="1" si="419"/>
        <v>0.33068519829267828</v>
      </c>
      <c r="R2863" s="30">
        <f>IF('Input Parameters'!$E$32=0,0,_xlfn.BETA.INV(Q2863,'Input Parameters'!$L$32,'Input Parameters'!$M$32,'Input Parameters'!$J$32,'Input Parameters'!$K$32))</f>
        <v>0</v>
      </c>
      <c r="S2863" s="10">
        <f t="shared" ca="1" si="420"/>
        <v>4.9564860696331703E-2</v>
      </c>
      <c r="T2863" s="26">
        <f ca="1">_xlfn.LOGNORM.INV(S2863,'Input Parameters'!$H$34,'Input Parameters'!$I$34)</f>
        <v>41.050655538219523</v>
      </c>
      <c r="U2863" s="10">
        <f t="shared" ca="1" si="421"/>
        <v>0.50245113906250116</v>
      </c>
      <c r="V2863" s="30">
        <f ca="1">_xlfn.BETA.INV(U2863,'Input Parameters'!$L$36,'Input Parameters'!$M$36,'Input Parameters'!$J$36,'Input Parameters'!$K$36)</f>
        <v>0.58682578905664862</v>
      </c>
      <c r="W2863" s="2">
        <f ca="1">N2863+(P2863-N2863)*(1-ERF((T2863-R2863)/(2*SQRT(L2863*'Input Parameters'!$E$38))))</f>
        <v>0.10031591000332818</v>
      </c>
      <c r="X2863">
        <f t="shared" ca="1" si="422"/>
        <v>1</v>
      </c>
      <c r="Y2863" s="7"/>
    </row>
    <row r="2864" spans="1:25" ht="15" customHeight="1" x14ac:dyDescent="0.25">
      <c r="A2864" s="139">
        <v>2857</v>
      </c>
      <c r="B2864" s="10">
        <f t="shared" ca="1" si="413"/>
        <v>1.2750866789709603E-2</v>
      </c>
      <c r="C2864" s="60">
        <f ca="1">_xlfn.NORM.INV(B2864,'Input Parameters'!$E$15,'Input Parameters'!$F$15)</f>
        <v>149.91441965644026</v>
      </c>
      <c r="D2864" s="10">
        <f t="shared" ca="1" si="414"/>
        <v>0.76441188643343938</v>
      </c>
      <c r="E2864" s="62">
        <f ca="1">IF(_xlfn.NORM.INV(D2864,'Input Parameters'!$E$17,'Input Parameters'!$F$17)&lt;3500,3500,IF(_xlfn.NORM.INV(D2864,'Input Parameters'!$E$17,'Input Parameters'!$F$17)&gt;5500,5500,_xlfn.NORM.INV(D2864,'Input Parameters'!$E$17,'Input Parameters'!$F$17)))</f>
        <v>5304.3966001464823</v>
      </c>
      <c r="F2864" s="10">
        <f t="shared" ca="1" si="415"/>
        <v>0.62710104725496441</v>
      </c>
      <c r="G2864" s="64">
        <f ca="1">_xlfn.NORM.INV(F2864,'Input Parameters'!$E$20,'Input Parameters'!$F$20)</f>
        <v>284.82204013862588</v>
      </c>
      <c r="H2864" s="57">
        <f ca="1">EXP(E2864*(1/'Input Parameters'!$E$23-1/G2864))</f>
        <v>0.59729710490112642</v>
      </c>
      <c r="I2864" s="10">
        <f t="shared" ca="1" si="416"/>
        <v>0.58843430618420789</v>
      </c>
      <c r="J2864" s="30">
        <f ca="1">_xlfn.BETA.INV(I2864,'Input Parameters'!$L$26,'Input Parameters'!$M$26,'Input Parameters'!$J$26,'Input Parameters'!$K$26)</f>
        <v>0.69667504570618188</v>
      </c>
      <c r="K2864" s="168">
        <f ca="1">('Input Parameters'!$E$27/'Input Parameters'!$E$38)^$J2864</f>
        <v>6.7563893362426325E-3</v>
      </c>
      <c r="L2864" s="69">
        <f ca="1">$H2864*$C2864*'Input Parameters'!$E$25*K2864</f>
        <v>0.60499040289812644</v>
      </c>
      <c r="M2864" s="24">
        <f t="shared" ca="1" si="417"/>
        <v>0.81373333334962772</v>
      </c>
      <c r="N2864" s="15">
        <f ca="1">_xlfn.NORM.INV(M2864,'Input Parameters'!$E$29,'Input Parameters'!$F$29)</f>
        <v>0.10008917380880201</v>
      </c>
      <c r="O2864" s="8">
        <f t="shared" ca="1" si="418"/>
        <v>0.45193903456321916</v>
      </c>
      <c r="P2864" s="30">
        <f ca="1">_xlfn.LOGNORM.INV(O2864,'Input Parameters'!$H$30,'Input Parameters'!$I$30)</f>
        <v>2.5344939423934645</v>
      </c>
      <c r="Q2864" s="10">
        <f t="shared" ca="1" si="419"/>
        <v>0.50317347187915995</v>
      </c>
      <c r="R2864" s="30">
        <f>IF('Input Parameters'!$E$32=0,0,_xlfn.BETA.INV(Q2864,'Input Parameters'!$L$32,'Input Parameters'!$M$32,'Input Parameters'!$J$32,'Input Parameters'!$K$32))</f>
        <v>0</v>
      </c>
      <c r="S2864" s="10">
        <f t="shared" ca="1" si="420"/>
        <v>0.26177483630621035</v>
      </c>
      <c r="T2864" s="26">
        <f ca="1">_xlfn.LOGNORM.INV(S2864,'Input Parameters'!$H$34,'Input Parameters'!$I$34)</f>
        <v>46.558878269925181</v>
      </c>
      <c r="U2864" s="10">
        <f t="shared" ca="1" si="421"/>
        <v>0.65781131071276722</v>
      </c>
      <c r="V2864" s="30">
        <f ca="1">_xlfn.BETA.INV(U2864,'Input Parameters'!$L$36,'Input Parameters'!$M$36,'Input Parameters'!$J$36,'Input Parameters'!$K$36)</f>
        <v>0.65016199533248487</v>
      </c>
      <c r="W2864" s="2">
        <f ca="1">N2864+(P2864-N2864)*(1-ERF((T2864-R2864)/(2*SQRT(L2864*'Input Parameters'!$E$38))))</f>
        <v>0.1001453950885266</v>
      </c>
      <c r="X2864">
        <f t="shared" ca="1" si="422"/>
        <v>1</v>
      </c>
      <c r="Y2864" s="7"/>
    </row>
    <row r="2865" spans="1:25" ht="15" customHeight="1" x14ac:dyDescent="0.25">
      <c r="A2865" s="139">
        <v>2858</v>
      </c>
      <c r="B2865" s="10">
        <f t="shared" ca="1" si="413"/>
        <v>0.23757243540110595</v>
      </c>
      <c r="C2865" s="60">
        <f ca="1">_xlfn.NORM.INV(B2865,'Input Parameters'!$E$15,'Input Parameters'!$F$15)</f>
        <v>232.26586988243065</v>
      </c>
      <c r="D2865" s="10">
        <f t="shared" ca="1" si="414"/>
        <v>0.56293274182180952</v>
      </c>
      <c r="E2865" s="62">
        <f ca="1">IF(_xlfn.NORM.INV(D2865,'Input Parameters'!$E$17,'Input Parameters'!$F$17)&lt;3500,3500,IF(_xlfn.NORM.INV(D2865,'Input Parameters'!$E$17,'Input Parameters'!$F$17)&gt;5500,5500,_xlfn.NORM.INV(D2865,'Input Parameters'!$E$17,'Input Parameters'!$F$17)))</f>
        <v>4910.8863053220311</v>
      </c>
      <c r="F2865" s="10">
        <f t="shared" ca="1" si="415"/>
        <v>0.76064758177594505</v>
      </c>
      <c r="G2865" s="64">
        <f ca="1">_xlfn.NORM.INV(F2865,'Input Parameters'!$E$20,'Input Parameters'!$F$20)</f>
        <v>287.39619426795116</v>
      </c>
      <c r="H2865" s="57">
        <f ca="1">EXP(E2865*(1/'Input Parameters'!$E$23-1/G2865))</f>
        <v>0.72420785806670662</v>
      </c>
      <c r="I2865" s="10">
        <f t="shared" ca="1" si="416"/>
        <v>0.5427560126225659</v>
      </c>
      <c r="J2865" s="30">
        <f ca="1">_xlfn.BETA.INV(I2865,'Input Parameters'!$L$26,'Input Parameters'!$M$26,'Input Parameters'!$J$26,'Input Parameters'!$K$26)</f>
        <v>0.67852104623788567</v>
      </c>
      <c r="K2865" s="168">
        <f ca="1">('Input Parameters'!$E$27/'Input Parameters'!$E$38)^$J2865</f>
        <v>7.6960537306066668E-3</v>
      </c>
      <c r="L2865" s="69">
        <f ca="1">$H2865*$C2865*'Input Parameters'!$E$25*K2865</f>
        <v>1.2945437174842174</v>
      </c>
      <c r="M2865" s="24">
        <f t="shared" ca="1" si="417"/>
        <v>0.84294787036076479</v>
      </c>
      <c r="N2865" s="15">
        <f ca="1">_xlfn.NORM.INV(M2865,'Input Parameters'!$E$29,'Input Parameters'!$F$29)</f>
        <v>0.10010066473756662</v>
      </c>
      <c r="O2865" s="8">
        <f t="shared" ca="1" si="418"/>
        <v>0.72046422203739013</v>
      </c>
      <c r="P2865" s="30">
        <f ca="1">_xlfn.LOGNORM.INV(O2865,'Input Parameters'!$H$30,'Input Parameters'!$I$30)</f>
        <v>3.5360677655011767</v>
      </c>
      <c r="Q2865" s="10">
        <f t="shared" ca="1" si="419"/>
        <v>0.65649338058189965</v>
      </c>
      <c r="R2865" s="30">
        <f>IF('Input Parameters'!$E$32=0,0,_xlfn.BETA.INV(Q2865,'Input Parameters'!$L$32,'Input Parameters'!$M$32,'Input Parameters'!$J$32,'Input Parameters'!$K$32))</f>
        <v>0</v>
      </c>
      <c r="S2865" s="10">
        <f t="shared" ca="1" si="420"/>
        <v>0.1610441648705</v>
      </c>
      <c r="T2865" s="26">
        <f ca="1">_xlfn.LOGNORM.INV(S2865,'Input Parameters'!$H$34,'Input Parameters'!$I$34)</f>
        <v>44.560675484539509</v>
      </c>
      <c r="U2865" s="10">
        <f t="shared" ca="1" si="421"/>
        <v>0.54369397847613576</v>
      </c>
      <c r="V2865" s="30">
        <f ca="1">_xlfn.BETA.INV(U2865,'Input Parameters'!$L$36,'Input Parameters'!$M$36,'Input Parameters'!$J$36,'Input Parameters'!$K$36)</f>
        <v>0.60278518695826566</v>
      </c>
      <c r="W2865" s="2">
        <f ca="1">N2865+(P2865-N2865)*(1-ERF((T2865-R2865)/(2*SQRT(L2865*'Input Parameters'!$E$38))))</f>
        <v>0.11939968281475359</v>
      </c>
      <c r="X2865">
        <f t="shared" ca="1" si="422"/>
        <v>1</v>
      </c>
      <c r="Y2865" s="7"/>
    </row>
    <row r="2866" spans="1:25" ht="15" customHeight="1" x14ac:dyDescent="0.25">
      <c r="A2866" s="139">
        <v>2859</v>
      </c>
      <c r="B2866" s="10">
        <f t="shared" ca="1" si="413"/>
        <v>0.44754769979245779</v>
      </c>
      <c r="C2866" s="60">
        <f ca="1">_xlfn.NORM.INV(B2866,'Input Parameters'!$E$15,'Input Parameters'!$F$15)</f>
        <v>263.82127848293248</v>
      </c>
      <c r="D2866" s="10">
        <f t="shared" ca="1" si="414"/>
        <v>0.92190201820961482</v>
      </c>
      <c r="E2866" s="62">
        <f ca="1">IF(_xlfn.NORM.INV(D2866,'Input Parameters'!$E$17,'Input Parameters'!$F$17)&lt;3500,3500,IF(_xlfn.NORM.INV(D2866,'Input Parameters'!$E$17,'Input Parameters'!$F$17)&gt;5500,5500,_xlfn.NORM.INV(D2866,'Input Parameters'!$E$17,'Input Parameters'!$F$17)))</f>
        <v>5500</v>
      </c>
      <c r="F2866" s="10">
        <f t="shared" ca="1" si="415"/>
        <v>0.69119878870106022</v>
      </c>
      <c r="G2866" s="64">
        <f ca="1">_xlfn.NORM.INV(F2866,'Input Parameters'!$E$20,'Input Parameters'!$F$20)</f>
        <v>285.9949831023232</v>
      </c>
      <c r="H2866" s="57">
        <f ca="1">EXP(E2866*(1/'Input Parameters'!$E$23-1/G2866))</f>
        <v>0.6343544640875235</v>
      </c>
      <c r="I2866" s="10">
        <f t="shared" ca="1" si="416"/>
        <v>0.88345081789309443</v>
      </c>
      <c r="J2866" s="30">
        <f ca="1">_xlfn.BETA.INV(I2866,'Input Parameters'!$L$26,'Input Parameters'!$M$26,'Input Parameters'!$J$26,'Input Parameters'!$K$26)</f>
        <v>0.82888568197608081</v>
      </c>
      <c r="K2866" s="168">
        <f ca="1">('Input Parameters'!$E$27/'Input Parameters'!$E$38)^$J2866</f>
        <v>2.6172877997680554E-3</v>
      </c>
      <c r="L2866" s="69">
        <f ca="1">$H2866*$C2866*'Input Parameters'!$E$25*K2866</f>
        <v>0.438019355464556</v>
      </c>
      <c r="M2866" s="24">
        <f t="shared" ca="1" si="417"/>
        <v>0.87946782845624805</v>
      </c>
      <c r="N2866" s="15">
        <f ca="1">_xlfn.NORM.INV(M2866,'Input Parameters'!$E$29,'Input Parameters'!$F$29)</f>
        <v>0.10011723306189473</v>
      </c>
      <c r="O2866" s="8">
        <f t="shared" ca="1" si="418"/>
        <v>0.27643892401392489</v>
      </c>
      <c r="P2866" s="30">
        <f ca="1">_xlfn.LOGNORM.INV(O2866,'Input Parameters'!$H$30,'Input Parameters'!$I$30)</f>
        <v>2.0272995289316862</v>
      </c>
      <c r="Q2866" s="10">
        <f t="shared" ca="1" si="419"/>
        <v>0.16761712544377283</v>
      </c>
      <c r="R2866" s="30">
        <f>IF('Input Parameters'!$E$32=0,0,_xlfn.BETA.INV(Q2866,'Input Parameters'!$L$32,'Input Parameters'!$M$32,'Input Parameters'!$J$32,'Input Parameters'!$K$32))</f>
        <v>0</v>
      </c>
      <c r="S2866" s="10">
        <f t="shared" ca="1" si="420"/>
        <v>0.3568503631351152</v>
      </c>
      <c r="T2866" s="26">
        <f ca="1">_xlfn.LOGNORM.INV(S2866,'Input Parameters'!$H$34,'Input Parameters'!$I$34)</f>
        <v>48.156715496257327</v>
      </c>
      <c r="U2866" s="10">
        <f t="shared" ca="1" si="421"/>
        <v>0.99033709260481562</v>
      </c>
      <c r="V2866" s="30">
        <f ca="1">_xlfn.BETA.INV(U2866,'Input Parameters'!$L$36,'Input Parameters'!$M$36,'Input Parameters'!$J$36,'Input Parameters'!$K$36)</f>
        <v>1.0015108664148746</v>
      </c>
      <c r="W2866" s="2">
        <f ca="1">N2866+(P2866-N2866)*(1-ERF((T2866-R2866)/(2*SQRT(L2866*'Input Parameters'!$E$38))))</f>
        <v>0.10011774830351658</v>
      </c>
      <c r="X2866">
        <f t="shared" ca="1" si="422"/>
        <v>1</v>
      </c>
      <c r="Y2866" s="7"/>
    </row>
    <row r="2867" spans="1:25" ht="15" customHeight="1" x14ac:dyDescent="0.25">
      <c r="A2867" s="139">
        <v>2860</v>
      </c>
      <c r="B2867" s="10">
        <f t="shared" ca="1" si="413"/>
        <v>0.49944147353932744</v>
      </c>
      <c r="C2867" s="60">
        <f ca="1">_xlfn.NORM.INV(B2867,'Input Parameters'!$E$15,'Input Parameters'!$F$15)</f>
        <v>270.89132817189397</v>
      </c>
      <c r="D2867" s="10">
        <f t="shared" ca="1" si="414"/>
        <v>0.10057899172775719</v>
      </c>
      <c r="E2867" s="62">
        <f ca="1">IF(_xlfn.NORM.INV(D2867,'Input Parameters'!$E$17,'Input Parameters'!$F$17)&lt;3500,3500,IF(_xlfn.NORM.INV(D2867,'Input Parameters'!$E$17,'Input Parameters'!$F$17)&gt;5500,5500,_xlfn.NORM.INV(D2867,'Input Parameters'!$E$17,'Input Parameters'!$F$17)))</f>
        <v>3905.2184306022114</v>
      </c>
      <c r="F2867" s="10">
        <f t="shared" ca="1" si="415"/>
        <v>0.15529471093933978</v>
      </c>
      <c r="G2867" s="64">
        <f ca="1">_xlfn.NORM.INV(F2867,'Input Parameters'!$E$20,'Input Parameters'!$F$20)</f>
        <v>275.85629364841083</v>
      </c>
      <c r="H2867" s="57">
        <f ca="1">EXP(E2867*(1/'Input Parameters'!$E$23-1/G2867))</f>
        <v>0.4382190031606335</v>
      </c>
      <c r="I2867" s="10">
        <f t="shared" ca="1" si="416"/>
        <v>0.23941530785431009</v>
      </c>
      <c r="J2867" s="30">
        <f ca="1">_xlfn.BETA.INV(I2867,'Input Parameters'!$L$26,'Input Parameters'!$M$26,'Input Parameters'!$J$26,'Input Parameters'!$K$26)</f>
        <v>0.54280113197950752</v>
      </c>
      <c r="K2867" s="168">
        <f ca="1">('Input Parameters'!$E$27/'Input Parameters'!$E$38)^$J2867</f>
        <v>2.0373394616314811E-2</v>
      </c>
      <c r="L2867" s="69">
        <f ca="1">$H2867*$C2867*'Input Parameters'!$E$25*K2867</f>
        <v>2.4185201291903011</v>
      </c>
      <c r="M2867" s="24">
        <f t="shared" ca="1" si="417"/>
        <v>0.69848372625462884</v>
      </c>
      <c r="N2867" s="15">
        <f ca="1">_xlfn.NORM.INV(M2867,'Input Parameters'!$E$29,'Input Parameters'!$F$29)</f>
        <v>0.10005200445174017</v>
      </c>
      <c r="O2867" s="8">
        <f t="shared" ca="1" si="418"/>
        <v>0.78525805036767748</v>
      </c>
      <c r="P2867" s="30">
        <f ca="1">_xlfn.LOGNORM.INV(O2867,'Input Parameters'!$H$30,'Input Parameters'!$I$30)</f>
        <v>3.8971938652043381</v>
      </c>
      <c r="Q2867" s="10">
        <f t="shared" ca="1" si="419"/>
        <v>0.14374910471957425</v>
      </c>
      <c r="R2867" s="30">
        <f>IF('Input Parameters'!$E$32=0,0,_xlfn.BETA.INV(Q2867,'Input Parameters'!$L$32,'Input Parameters'!$M$32,'Input Parameters'!$J$32,'Input Parameters'!$K$32))</f>
        <v>0</v>
      </c>
      <c r="S2867" s="10">
        <f t="shared" ca="1" si="420"/>
        <v>0.82174295460257496</v>
      </c>
      <c r="T2867" s="26">
        <f ca="1">_xlfn.LOGNORM.INV(S2867,'Input Parameters'!$H$34,'Input Parameters'!$I$34)</f>
        <v>56.540166349972779</v>
      </c>
      <c r="U2867" s="10">
        <f t="shared" ca="1" si="421"/>
        <v>0.64293159721913695</v>
      </c>
      <c r="V2867" s="30">
        <f ca="1">_xlfn.BETA.INV(U2867,'Input Parameters'!$L$36,'Input Parameters'!$M$36,'Input Parameters'!$J$36,'Input Parameters'!$K$36)</f>
        <v>0.64360646856173087</v>
      </c>
      <c r="W2867" s="2">
        <f ca="1">N2867+(P2867-N2867)*(1-ERF((T2867-R2867)/(2*SQRT(L2867*'Input Parameters'!$E$38))))</f>
        <v>0.13857998650507553</v>
      </c>
      <c r="X2867">
        <f t="shared" ca="1" si="422"/>
        <v>1</v>
      </c>
      <c r="Y2867" s="7"/>
    </row>
    <row r="2868" spans="1:25" ht="15" customHeight="1" x14ac:dyDescent="0.25">
      <c r="A2868" s="139">
        <v>2861</v>
      </c>
      <c r="B2868" s="10">
        <f t="shared" ca="1" si="413"/>
        <v>8.4816395869244054E-2</v>
      </c>
      <c r="C2868" s="60">
        <f ca="1">_xlfn.NORM.INV(B2868,'Input Parameters'!$E$15,'Input Parameters'!$F$15)</f>
        <v>196.53876007443392</v>
      </c>
      <c r="D2868" s="10">
        <f t="shared" ca="1" si="414"/>
        <v>0.93439675795912203</v>
      </c>
      <c r="E2868" s="62">
        <f ca="1">IF(_xlfn.NORM.INV(D2868,'Input Parameters'!$E$17,'Input Parameters'!$F$17)&lt;3500,3500,IF(_xlfn.NORM.INV(D2868,'Input Parameters'!$E$17,'Input Parameters'!$F$17)&gt;5500,5500,_xlfn.NORM.INV(D2868,'Input Parameters'!$E$17,'Input Parameters'!$F$17)))</f>
        <v>5500</v>
      </c>
      <c r="F2868" s="10">
        <f t="shared" ca="1" si="415"/>
        <v>0.27223064433231792</v>
      </c>
      <c r="G2868" s="64">
        <f ca="1">_xlfn.NORM.INV(F2868,'Input Parameters'!$E$20,'Input Parameters'!$F$20)</f>
        <v>278.58926054460812</v>
      </c>
      <c r="H2868" s="57">
        <f ca="1">EXP(E2868*(1/'Input Parameters'!$E$23-1/G2868))</f>
        <v>0.38046282469523435</v>
      </c>
      <c r="I2868" s="10">
        <f t="shared" ca="1" si="416"/>
        <v>0.74885877128174583</v>
      </c>
      <c r="J2868" s="30">
        <f ca="1">_xlfn.BETA.INV(I2868,'Input Parameters'!$L$26,'Input Parameters'!$M$26,'Input Parameters'!$J$26,'Input Parameters'!$K$26)</f>
        <v>0.76239999154000893</v>
      </c>
      <c r="K2868" s="168">
        <f ca="1">('Input Parameters'!$E$27/'Input Parameters'!$E$38)^$J2868</f>
        <v>4.2166544431195456E-3</v>
      </c>
      <c r="L2868" s="69">
        <f ca="1">$H2868*$C2868*'Input Parameters'!$E$25*K2868</f>
        <v>0.31530325315021712</v>
      </c>
      <c r="M2868" s="24">
        <f t="shared" ca="1" si="417"/>
        <v>9.4417803093513886E-2</v>
      </c>
      <c r="N2868" s="15">
        <f ca="1">_xlfn.NORM.INV(M2868,'Input Parameters'!$E$29,'Input Parameters'!$F$29)</f>
        <v>9.98685968506558E-2</v>
      </c>
      <c r="O2868" s="8">
        <f t="shared" ca="1" si="418"/>
        <v>0.32915494015826186</v>
      </c>
      <c r="P2868" s="30">
        <f ca="1">_xlfn.LOGNORM.INV(O2868,'Input Parameters'!$H$30,'Input Parameters'!$I$30)</f>
        <v>2.1773992562669076</v>
      </c>
      <c r="Q2868" s="10">
        <f t="shared" ca="1" si="419"/>
        <v>0.88918928339792391</v>
      </c>
      <c r="R2868" s="30">
        <f>IF('Input Parameters'!$E$32=0,0,_xlfn.BETA.INV(Q2868,'Input Parameters'!$L$32,'Input Parameters'!$M$32,'Input Parameters'!$J$32,'Input Parameters'!$K$32))</f>
        <v>0</v>
      </c>
      <c r="S2868" s="10">
        <f t="shared" ca="1" si="420"/>
        <v>0.88703021086766221</v>
      </c>
      <c r="T2868" s="26">
        <f ca="1">_xlfn.LOGNORM.INV(S2868,'Input Parameters'!$H$34,'Input Parameters'!$I$34)</f>
        <v>58.610775078769876</v>
      </c>
      <c r="U2868" s="10">
        <f t="shared" ca="1" si="421"/>
        <v>0.32509703492253195</v>
      </c>
      <c r="V2868" s="30">
        <f ca="1">_xlfn.BETA.INV(U2868,'Input Parameters'!$L$36,'Input Parameters'!$M$36,'Input Parameters'!$J$36,'Input Parameters'!$K$36)</f>
        <v>0.51992692355010095</v>
      </c>
      <c r="W2868" s="2">
        <f ca="1">N2868+(P2868-N2868)*(1-ERF((T2868-R2868)/(2*SQRT(L2868*'Input Parameters'!$E$38))))</f>
        <v>9.9868596850982871E-2</v>
      </c>
      <c r="X2868">
        <f t="shared" ca="1" si="422"/>
        <v>1</v>
      </c>
      <c r="Y2868" s="7"/>
    </row>
    <row r="2869" spans="1:25" ht="15" customHeight="1" x14ac:dyDescent="0.25">
      <c r="A2869" s="139">
        <v>2862</v>
      </c>
      <c r="B2869" s="10">
        <f t="shared" ca="1" si="413"/>
        <v>0.76805207223431304</v>
      </c>
      <c r="C2869" s="60">
        <f ca="1">_xlfn.NORM.INV(B2869,'Input Parameters'!$E$15,'Input Parameters'!$F$15)</f>
        <v>310.66101589959845</v>
      </c>
      <c r="D2869" s="10">
        <f t="shared" ca="1" si="414"/>
        <v>0.15684642522339742</v>
      </c>
      <c r="E2869" s="62">
        <f ca="1">IF(_xlfn.NORM.INV(D2869,'Input Parameters'!$E$17,'Input Parameters'!$F$17)&lt;3500,3500,IF(_xlfn.NORM.INV(D2869,'Input Parameters'!$E$17,'Input Parameters'!$F$17)&gt;5500,5500,_xlfn.NORM.INV(D2869,'Input Parameters'!$E$17,'Input Parameters'!$F$17)))</f>
        <v>4094.7475118377797</v>
      </c>
      <c r="F2869" s="10">
        <f t="shared" ca="1" si="415"/>
        <v>0.59482021927561124</v>
      </c>
      <c r="G2869" s="64">
        <f ca="1">_xlfn.NORM.INV(F2869,'Input Parameters'!$E$20,'Input Parameters'!$F$20)</f>
        <v>284.25774673226192</v>
      </c>
      <c r="H2869" s="57">
        <f ca="1">EXP(E2869*(1/'Input Parameters'!$E$23-1/G2869))</f>
        <v>0.65288224919283044</v>
      </c>
      <c r="I2869" s="10">
        <f t="shared" ca="1" si="416"/>
        <v>0.15219446175635454</v>
      </c>
      <c r="J2869" s="30">
        <f ca="1">_xlfn.BETA.INV(I2869,'Input Parameters'!$L$26,'Input Parameters'!$M$26,'Input Parameters'!$J$26,'Input Parameters'!$K$26)</f>
        <v>0.4880153760366906</v>
      </c>
      <c r="K2869" s="168">
        <f ca="1">('Input Parameters'!$E$27/'Input Parameters'!$E$38)^$J2869</f>
        <v>3.01809035950798E-2</v>
      </c>
      <c r="L2869" s="69">
        <f ca="1">$H2869*$C2869*'Input Parameters'!$E$25*K2869</f>
        <v>6.1214436669440593</v>
      </c>
      <c r="M2869" s="24">
        <f t="shared" ca="1" si="417"/>
        <v>0.13084615453196524</v>
      </c>
      <c r="N2869" s="15">
        <f ca="1">_xlfn.NORM.INV(M2869,'Input Parameters'!$E$29,'Input Parameters'!$F$29)</f>
        <v>9.9887759977548396E-2</v>
      </c>
      <c r="O2869" s="8">
        <f t="shared" ca="1" si="418"/>
        <v>6.7461025522190687E-2</v>
      </c>
      <c r="P2869" s="30">
        <f ca="1">_xlfn.LOGNORM.INV(O2869,'Input Parameters'!$H$30,'Input Parameters'!$I$30)</f>
        <v>1.3242484592320194</v>
      </c>
      <c r="Q2869" s="10">
        <f t="shared" ca="1" si="419"/>
        <v>0.26154232208312522</v>
      </c>
      <c r="R2869" s="30">
        <f>IF('Input Parameters'!$E$32=0,0,_xlfn.BETA.INV(Q2869,'Input Parameters'!$L$32,'Input Parameters'!$M$32,'Input Parameters'!$J$32,'Input Parameters'!$K$32))</f>
        <v>0</v>
      </c>
      <c r="S2869" s="10">
        <f t="shared" ca="1" si="420"/>
        <v>0.88848572021320138</v>
      </c>
      <c r="T2869" s="26">
        <f ca="1">_xlfn.LOGNORM.INV(S2869,'Input Parameters'!$H$34,'Input Parameters'!$I$34)</f>
        <v>58.666482412840956</v>
      </c>
      <c r="U2869" s="10">
        <f t="shared" ca="1" si="421"/>
        <v>0.85274836222516526</v>
      </c>
      <c r="V2869" s="30">
        <f ca="1">_xlfn.BETA.INV(U2869,'Input Parameters'!$L$36,'Input Parameters'!$M$36,'Input Parameters'!$J$36,'Input Parameters'!$K$36)</f>
        <v>0.76007691761461449</v>
      </c>
      <c r="W2869" s="2">
        <f ca="1">N2869+(P2869-N2869)*(1-ERF((T2869-R2869)/(2*SQRT(L2869*'Input Parameters'!$E$38))))</f>
        <v>0.21449603967632291</v>
      </c>
      <c r="X2869">
        <f t="shared" ca="1" si="422"/>
        <v>1</v>
      </c>
      <c r="Y2869" s="7"/>
    </row>
    <row r="2870" spans="1:25" ht="15" customHeight="1" x14ac:dyDescent="0.25">
      <c r="A2870" s="139">
        <v>2863</v>
      </c>
      <c r="B2870" s="10">
        <f t="shared" ca="1" si="413"/>
        <v>0.81727059577350203</v>
      </c>
      <c r="C2870" s="60">
        <f ca="1">_xlfn.NORM.INV(B2870,'Input Parameters'!$E$15,'Input Parameters'!$F$15)</f>
        <v>320.01293617784222</v>
      </c>
      <c r="D2870" s="10">
        <f t="shared" ca="1" si="414"/>
        <v>0.74135716639177296</v>
      </c>
      <c r="E2870" s="62">
        <f ca="1">IF(_xlfn.NORM.INV(D2870,'Input Parameters'!$E$17,'Input Parameters'!$F$17)&lt;3500,3500,IF(_xlfn.NORM.INV(D2870,'Input Parameters'!$E$17,'Input Parameters'!$F$17)&gt;5500,5500,_xlfn.NORM.INV(D2870,'Input Parameters'!$E$17,'Input Parameters'!$F$17)))</f>
        <v>5253.2745895746675</v>
      </c>
      <c r="F2870" s="10">
        <f t="shared" ca="1" si="415"/>
        <v>0.36265038590588305</v>
      </c>
      <c r="G2870" s="64">
        <f ca="1">_xlfn.NORM.INV(F2870,'Input Parameters'!$E$20,'Input Parameters'!$F$20)</f>
        <v>280.29573155510616</v>
      </c>
      <c r="H2870" s="57">
        <f ca="1">EXP(E2870*(1/'Input Parameters'!$E$23-1/G2870))</f>
        <v>0.44565296261025428</v>
      </c>
      <c r="I2870" s="10">
        <f t="shared" ca="1" si="416"/>
        <v>0.3982189896105458</v>
      </c>
      <c r="J2870" s="30">
        <f ca="1">_xlfn.BETA.INV(I2870,'Input Parameters'!$L$26,'Input Parameters'!$M$26,'Input Parameters'!$J$26,'Input Parameters'!$K$26)</f>
        <v>0.61913781887211805</v>
      </c>
      <c r="K2870" s="168">
        <f ca="1">('Input Parameters'!$E$27/'Input Parameters'!$E$38)^$J2870</f>
        <v>1.1783084612537062E-2</v>
      </c>
      <c r="L2870" s="69">
        <f ca="1">$H2870*$C2870*'Input Parameters'!$E$25*K2870</f>
        <v>1.6804412312292019</v>
      </c>
      <c r="M2870" s="24">
        <f t="shared" ca="1" si="417"/>
        <v>0.74647250967173817</v>
      </c>
      <c r="N2870" s="15">
        <f ca="1">_xlfn.NORM.INV(M2870,'Input Parameters'!$E$29,'Input Parameters'!$F$29)</f>
        <v>0.10006634303387248</v>
      </c>
      <c r="O2870" s="8">
        <f t="shared" ca="1" si="418"/>
        <v>0.20407840194765559</v>
      </c>
      <c r="P2870" s="30">
        <f ca="1">_xlfn.LOGNORM.INV(O2870,'Input Parameters'!$H$30,'Input Parameters'!$I$30)</f>
        <v>1.8154162119296415</v>
      </c>
      <c r="Q2870" s="10">
        <f t="shared" ca="1" si="419"/>
        <v>2.2076865922282085E-2</v>
      </c>
      <c r="R2870" s="30">
        <f>IF('Input Parameters'!$E$32=0,0,_xlfn.BETA.INV(Q2870,'Input Parameters'!$L$32,'Input Parameters'!$M$32,'Input Parameters'!$J$32,'Input Parameters'!$K$32))</f>
        <v>0</v>
      </c>
      <c r="S2870" s="10">
        <f t="shared" ca="1" si="420"/>
        <v>0.60884026903015176</v>
      </c>
      <c r="T2870" s="26">
        <f ca="1">_xlfn.LOGNORM.INV(S2870,'Input Parameters'!$H$34,'Input Parameters'!$I$34)</f>
        <v>52.172090458694143</v>
      </c>
      <c r="U2870" s="10">
        <f t="shared" ca="1" si="421"/>
        <v>0.97202874539965445</v>
      </c>
      <c r="V2870" s="30">
        <f ca="1">_xlfn.BETA.INV(U2870,'Input Parameters'!$L$36,'Input Parameters'!$M$36,'Input Parameters'!$J$36,'Input Parameters'!$K$36)</f>
        <v>0.91966119267740098</v>
      </c>
      <c r="W2870" s="2">
        <f ca="1">N2870+(P2870-N2870)*(1-ERF((T2870-R2870)/(2*SQRT(L2870*'Input Parameters'!$E$38))))</f>
        <v>0.10766421852534107</v>
      </c>
      <c r="X2870">
        <f t="shared" ca="1" si="422"/>
        <v>1</v>
      </c>
      <c r="Y2870" s="7"/>
    </row>
    <row r="2871" spans="1:25" ht="15" customHeight="1" x14ac:dyDescent="0.25">
      <c r="A2871" s="139">
        <v>2864</v>
      </c>
      <c r="B2871" s="10">
        <f t="shared" ca="1" si="413"/>
        <v>0.25254233336557108</v>
      </c>
      <c r="C2871" s="60">
        <f ca="1">_xlfn.NORM.INV(B2871,'Input Parameters'!$E$15,'Input Parameters'!$F$15)</f>
        <v>234.84668727925609</v>
      </c>
      <c r="D2871" s="10">
        <f t="shared" ca="1" si="414"/>
        <v>0.99290081236458971</v>
      </c>
      <c r="E2871" s="62">
        <f ca="1">IF(_xlfn.NORM.INV(D2871,'Input Parameters'!$E$17,'Input Parameters'!$F$17)&lt;3500,3500,IF(_xlfn.NORM.INV(D2871,'Input Parameters'!$E$17,'Input Parameters'!$F$17)&gt;5500,5500,_xlfn.NORM.INV(D2871,'Input Parameters'!$E$17,'Input Parameters'!$F$17)))</f>
        <v>5500</v>
      </c>
      <c r="F2871" s="10">
        <f t="shared" ca="1" si="415"/>
        <v>0.16963651793166612</v>
      </c>
      <c r="G2871" s="64">
        <f ca="1">_xlfn.NORM.INV(F2871,'Input Parameters'!$E$20,'Input Parameters'!$F$20)</f>
        <v>276.24746242646393</v>
      </c>
      <c r="H2871" s="57">
        <f ca="1">EXP(E2871*(1/'Input Parameters'!$E$23-1/G2871))</f>
        <v>0.32183188612155811</v>
      </c>
      <c r="I2871" s="10">
        <f t="shared" ca="1" si="416"/>
        <v>0.31352856186157763</v>
      </c>
      <c r="J2871" s="30">
        <f ca="1">_xlfn.BETA.INV(I2871,'Input Parameters'!$L$26,'Input Parameters'!$M$26,'Input Parameters'!$J$26,'Input Parameters'!$K$26)</f>
        <v>0.58078276697750619</v>
      </c>
      <c r="K2871" s="168">
        <f ca="1">('Input Parameters'!$E$27/'Input Parameters'!$E$38)^$J2871</f>
        <v>1.5514680334250006E-2</v>
      </c>
      <c r="L2871" s="69">
        <f ca="1">$H2871*$C2871*'Input Parameters'!$E$25*K2871</f>
        <v>1.1726174174844886</v>
      </c>
      <c r="M2871" s="24">
        <f t="shared" ca="1" si="417"/>
        <v>0.32814700128670393</v>
      </c>
      <c r="N2871" s="15">
        <f ca="1">_xlfn.NORM.INV(M2871,'Input Parameters'!$E$29,'Input Parameters'!$F$29)</f>
        <v>9.9955496436577085E-2</v>
      </c>
      <c r="O2871" s="8">
        <f t="shared" ca="1" si="418"/>
        <v>0.12852385555771684</v>
      </c>
      <c r="P2871" s="30">
        <f ca="1">_xlfn.LOGNORM.INV(O2871,'Input Parameters'!$H$30,'Input Parameters'!$I$30)</f>
        <v>1.5708953903303136</v>
      </c>
      <c r="Q2871" s="10">
        <f t="shared" ca="1" si="419"/>
        <v>0.2933440652299093</v>
      </c>
      <c r="R2871" s="30">
        <f>IF('Input Parameters'!$E$32=0,0,_xlfn.BETA.INV(Q2871,'Input Parameters'!$L$32,'Input Parameters'!$M$32,'Input Parameters'!$J$32,'Input Parameters'!$K$32))</f>
        <v>0</v>
      </c>
      <c r="S2871" s="10">
        <f t="shared" ca="1" si="420"/>
        <v>0.9407941467202432</v>
      </c>
      <c r="T2871" s="26">
        <f ca="1">_xlfn.LOGNORM.INV(S2871,'Input Parameters'!$H$34,'Input Parameters'!$I$34)</f>
        <v>61.22604000194184</v>
      </c>
      <c r="U2871" s="10">
        <f t="shared" ca="1" si="421"/>
        <v>0.15328590366064776</v>
      </c>
      <c r="V2871" s="30">
        <f ca="1">_xlfn.BETA.INV(U2871,'Input Parameters'!$L$36,'Input Parameters'!$M$36,'Input Parameters'!$J$36,'Input Parameters'!$K$36)</f>
        <v>0.44659238469404616</v>
      </c>
      <c r="W2871" s="2">
        <f ca="1">N2871+(P2871-N2871)*(1-ERF((T2871-R2871)/(2*SQRT(L2871*'Input Parameters'!$E$38))))</f>
        <v>0.10004945922725976</v>
      </c>
      <c r="X2871">
        <f t="shared" ca="1" si="422"/>
        <v>1</v>
      </c>
      <c r="Y2871" s="7"/>
    </row>
    <row r="2872" spans="1:25" ht="15" customHeight="1" x14ac:dyDescent="0.25">
      <c r="A2872" s="139">
        <v>2865</v>
      </c>
      <c r="B2872" s="10">
        <f t="shared" ca="1" si="413"/>
        <v>0.70503298726307928</v>
      </c>
      <c r="C2872" s="60">
        <f ca="1">_xlfn.NORM.INV(B2872,'Input Parameters'!$E$15,'Input Parameters'!$F$15)</f>
        <v>300.17375941064768</v>
      </c>
      <c r="D2872" s="10">
        <f t="shared" ca="1" si="414"/>
        <v>0.11390684554793939</v>
      </c>
      <c r="E2872" s="62">
        <f ca="1">IF(_xlfn.NORM.INV(D2872,'Input Parameters'!$E$17,'Input Parameters'!$F$17)&lt;3500,3500,IF(_xlfn.NORM.INV(D2872,'Input Parameters'!$E$17,'Input Parameters'!$F$17)&gt;5500,5500,_xlfn.NORM.INV(D2872,'Input Parameters'!$E$17,'Input Parameters'!$F$17)))</f>
        <v>3955.7931024503478</v>
      </c>
      <c r="F2872" s="10">
        <f t="shared" ca="1" si="415"/>
        <v>9.0356734559154717E-2</v>
      </c>
      <c r="G2872" s="64">
        <f ca="1">_xlfn.NORM.INV(F2872,'Input Parameters'!$E$20,'Input Parameters'!$F$20)</f>
        <v>273.68163799994954</v>
      </c>
      <c r="H2872" s="57">
        <f ca="1">EXP(E2872*(1/'Input Parameters'!$E$23-1/G2872))</f>
        <v>0.38687013412424376</v>
      </c>
      <c r="I2872" s="10">
        <f t="shared" ca="1" si="416"/>
        <v>0.19434699304872671</v>
      </c>
      <c r="J2872" s="30">
        <f ca="1">_xlfn.BETA.INV(I2872,'Input Parameters'!$L$26,'Input Parameters'!$M$26,'Input Parameters'!$J$26,'Input Parameters'!$K$26)</f>
        <v>0.51637275007679462</v>
      </c>
      <c r="K2872" s="168">
        <f ca="1">('Input Parameters'!$E$27/'Input Parameters'!$E$38)^$J2872</f>
        <v>2.4625962569771145E-2</v>
      </c>
      <c r="L2872" s="69">
        <f ca="1">$H2872*$C2872*'Input Parameters'!$E$25*K2872</f>
        <v>2.8597702471880972</v>
      </c>
      <c r="M2872" s="24">
        <f t="shared" ca="1" si="417"/>
        <v>7.2147060414527786E-2</v>
      </c>
      <c r="N2872" s="15">
        <f ca="1">_xlfn.NORM.INV(M2872,'Input Parameters'!$E$29,'Input Parameters'!$F$29)</f>
        <v>9.9854001472476972E-2</v>
      </c>
      <c r="O2872" s="8">
        <f t="shared" ca="1" si="418"/>
        <v>0.23764690188398052</v>
      </c>
      <c r="P2872" s="30">
        <f ca="1">_xlfn.LOGNORM.INV(O2872,'Input Parameters'!$H$30,'Input Parameters'!$I$30)</f>
        <v>1.9151799141250763</v>
      </c>
      <c r="Q2872" s="10">
        <f t="shared" ca="1" si="419"/>
        <v>0.16736908170111753</v>
      </c>
      <c r="R2872" s="30">
        <f>IF('Input Parameters'!$E$32=0,0,_xlfn.BETA.INV(Q2872,'Input Parameters'!$L$32,'Input Parameters'!$M$32,'Input Parameters'!$J$32,'Input Parameters'!$K$32))</f>
        <v>0</v>
      </c>
      <c r="S2872" s="10">
        <f t="shared" ca="1" si="420"/>
        <v>9.4972006409954735E-2</v>
      </c>
      <c r="T2872" s="26">
        <f ca="1">_xlfn.LOGNORM.INV(S2872,'Input Parameters'!$H$34,'Input Parameters'!$I$34)</f>
        <v>42.817025631661224</v>
      </c>
      <c r="U2872" s="10">
        <f t="shared" ca="1" si="421"/>
        <v>0.22133904078489453</v>
      </c>
      <c r="V2872" s="30">
        <f ca="1">_xlfn.BETA.INV(U2872,'Input Parameters'!$L$36,'Input Parameters'!$M$36,'Input Parameters'!$J$36,'Input Parameters'!$K$36)</f>
        <v>0.47808630747970005</v>
      </c>
      <c r="W2872" s="2">
        <f ca="1">N2872+(P2872-N2872)*(1-ERF((T2872-R2872)/(2*SQRT(L2872*'Input Parameters'!$E$38))))</f>
        <v>0.23309710393251257</v>
      </c>
      <c r="X2872">
        <f t="shared" ca="1" si="422"/>
        <v>1</v>
      </c>
      <c r="Y2872" s="7"/>
    </row>
    <row r="2873" spans="1:25" ht="15" customHeight="1" x14ac:dyDescent="0.25">
      <c r="A2873" s="139">
        <v>2866</v>
      </c>
      <c r="B2873" s="10">
        <f t="shared" ca="1" si="413"/>
        <v>0.56494210932628541</v>
      </c>
      <c r="C2873" s="60">
        <f ca="1">_xlfn.NORM.INV(B2873,'Input Parameters'!$E$15,'Input Parameters'!$F$15)</f>
        <v>279.8284463944579</v>
      </c>
      <c r="D2873" s="10">
        <f t="shared" ca="1" si="414"/>
        <v>0.5222800005232634</v>
      </c>
      <c r="E2873" s="62">
        <f ca="1">IF(_xlfn.NORM.INV(D2873,'Input Parameters'!$E$17,'Input Parameters'!$F$17)&lt;3500,3500,IF(_xlfn.NORM.INV(D2873,'Input Parameters'!$E$17,'Input Parameters'!$F$17)&gt;5500,5500,_xlfn.NORM.INV(D2873,'Input Parameters'!$E$17,'Input Parameters'!$F$17)))</f>
        <v>4839.113719503689</v>
      </c>
      <c r="F2873" s="10">
        <f t="shared" ca="1" si="415"/>
        <v>0.78620068693845346</v>
      </c>
      <c r="G2873" s="64">
        <f ca="1">_xlfn.NORM.INV(F2873,'Input Parameters'!$E$20,'Input Parameters'!$F$20)</f>
        <v>287.96516096419782</v>
      </c>
      <c r="H2873" s="57">
        <f ca="1">EXP(E2873*(1/'Input Parameters'!$E$23-1/G2873))</f>
        <v>0.75224551491122815</v>
      </c>
      <c r="I2873" s="10">
        <f t="shared" ca="1" si="416"/>
        <v>0.92522332135492025</v>
      </c>
      <c r="J2873" s="30">
        <f ca="1">_xlfn.BETA.INV(I2873,'Input Parameters'!$L$26,'Input Parameters'!$M$26,'Input Parameters'!$J$26,'Input Parameters'!$K$26)</f>
        <v>0.85626090785621201</v>
      </c>
      <c r="K2873" s="168">
        <f ca="1">('Input Parameters'!$E$27/'Input Parameters'!$E$38)^$J2873</f>
        <v>2.1506614480574183E-3</v>
      </c>
      <c r="L2873" s="69">
        <f ca="1">$H2873*$C2873*'Input Parameters'!$E$25*K2873</f>
        <v>0.45271357616485181</v>
      </c>
      <c r="M2873" s="24">
        <f t="shared" ca="1" si="417"/>
        <v>0.20332889687078359</v>
      </c>
      <c r="N2873" s="15">
        <f ca="1">_xlfn.NORM.INV(M2873,'Input Parameters'!$E$29,'Input Parameters'!$F$29)</f>
        <v>9.991702104740259E-2</v>
      </c>
      <c r="O2873" s="8">
        <f t="shared" ca="1" si="418"/>
        <v>0.92118208363054122</v>
      </c>
      <c r="P2873" s="30">
        <f ca="1">_xlfn.LOGNORM.INV(O2873,'Input Parameters'!$H$30,'Input Parameters'!$I$30)</f>
        <v>5.2307069389013838</v>
      </c>
      <c r="Q2873" s="10">
        <f t="shared" ca="1" si="419"/>
        <v>0.57166428372876998</v>
      </c>
      <c r="R2873" s="30">
        <f>IF('Input Parameters'!$E$32=0,0,_xlfn.BETA.INV(Q2873,'Input Parameters'!$L$32,'Input Parameters'!$M$32,'Input Parameters'!$J$32,'Input Parameters'!$K$32))</f>
        <v>0</v>
      </c>
      <c r="S2873" s="10">
        <f t="shared" ca="1" si="420"/>
        <v>0.65858037314752671</v>
      </c>
      <c r="T2873" s="26">
        <f ca="1">_xlfn.LOGNORM.INV(S2873,'Input Parameters'!$H$34,'Input Parameters'!$I$34)</f>
        <v>53.03862378751159</v>
      </c>
      <c r="U2873" s="10">
        <f t="shared" ca="1" si="421"/>
        <v>0.73311625327719876</v>
      </c>
      <c r="V2873" s="30">
        <f ca="1">_xlfn.BETA.INV(U2873,'Input Parameters'!$L$36,'Input Parameters'!$M$36,'Input Parameters'!$J$36,'Input Parameters'!$K$36)</f>
        <v>0.6860560278835427</v>
      </c>
      <c r="W2873" s="2">
        <f ca="1">N2873+(P2873-N2873)*(1-ERF((T2873-R2873)/(2*SQRT(L2873*'Input Parameters'!$E$38))))</f>
        <v>9.9917148795245408E-2</v>
      </c>
      <c r="X2873">
        <f t="shared" ca="1" si="422"/>
        <v>1</v>
      </c>
      <c r="Y2873" s="7"/>
    </row>
    <row r="2874" spans="1:25" ht="15" customHeight="1" x14ac:dyDescent="0.25">
      <c r="A2874" s="139">
        <v>2867</v>
      </c>
      <c r="B2874" s="10">
        <f t="shared" ca="1" si="413"/>
        <v>0.29156312723569733</v>
      </c>
      <c r="C2874" s="60">
        <f ca="1">_xlfn.NORM.INV(B2874,'Input Parameters'!$E$15,'Input Parameters'!$F$15)</f>
        <v>241.22454076632607</v>
      </c>
      <c r="D2874" s="10">
        <f t="shared" ca="1" si="414"/>
        <v>0.2538018005537731</v>
      </c>
      <c r="E2874" s="62">
        <f ca="1">IF(_xlfn.NORM.INV(D2874,'Input Parameters'!$E$17,'Input Parameters'!$F$17)&lt;3500,3500,IF(_xlfn.NORM.INV(D2874,'Input Parameters'!$E$17,'Input Parameters'!$F$17)&gt;5500,5500,_xlfn.NORM.INV(D2874,'Input Parameters'!$E$17,'Input Parameters'!$F$17)))</f>
        <v>4336.1983906932237</v>
      </c>
      <c r="F2874" s="10">
        <f t="shared" ca="1" si="415"/>
        <v>0.12123444767804936</v>
      </c>
      <c r="G2874" s="64">
        <f ca="1">_xlfn.NORM.INV(F2874,'Input Parameters'!$E$20,'Input Parameters'!$F$20)</f>
        <v>274.81878520593284</v>
      </c>
      <c r="H2874" s="57">
        <f ca="1">EXP(E2874*(1/'Input Parameters'!$E$23-1/G2874))</f>
        <v>0.37702989633947193</v>
      </c>
      <c r="I2874" s="10">
        <f t="shared" ca="1" si="416"/>
        <v>0.61131252266629188</v>
      </c>
      <c r="J2874" s="30">
        <f ca="1">_xlfn.BETA.INV(I2874,'Input Parameters'!$L$26,'Input Parameters'!$M$26,'Input Parameters'!$J$26,'Input Parameters'!$K$26)</f>
        <v>0.70577390966628861</v>
      </c>
      <c r="K2874" s="168">
        <f ca="1">('Input Parameters'!$E$27/'Input Parameters'!$E$38)^$J2874</f>
        <v>6.3295064185260588E-3</v>
      </c>
      <c r="L2874" s="69">
        <f ca="1">$H2874*$C2874*'Input Parameters'!$E$25*K2874</f>
        <v>0.57566141591172837</v>
      </c>
      <c r="M2874" s="24">
        <f t="shared" ca="1" si="417"/>
        <v>0.41069629577165079</v>
      </c>
      <c r="N2874" s="15">
        <f ca="1">_xlfn.NORM.INV(M2874,'Input Parameters'!$E$29,'Input Parameters'!$F$29)</f>
        <v>9.9977424578840679E-2</v>
      </c>
      <c r="O2874" s="8">
        <f t="shared" ca="1" si="418"/>
        <v>0.74086887663869971</v>
      </c>
      <c r="P2874" s="30">
        <f ca="1">_xlfn.LOGNORM.INV(O2874,'Input Parameters'!$H$30,'Input Parameters'!$I$30)</f>
        <v>3.6408273218337608</v>
      </c>
      <c r="Q2874" s="10">
        <f t="shared" ca="1" si="419"/>
        <v>0.7663396858801933</v>
      </c>
      <c r="R2874" s="30">
        <f>IF('Input Parameters'!$E$32=0,0,_xlfn.BETA.INV(Q2874,'Input Parameters'!$L$32,'Input Parameters'!$M$32,'Input Parameters'!$J$32,'Input Parameters'!$K$32))</f>
        <v>0</v>
      </c>
      <c r="S2874" s="10">
        <f t="shared" ca="1" si="420"/>
        <v>0.6599635755686788</v>
      </c>
      <c r="T2874" s="26">
        <f ca="1">_xlfn.LOGNORM.INV(S2874,'Input Parameters'!$H$34,'Input Parameters'!$I$34)</f>
        <v>53.063540009358697</v>
      </c>
      <c r="U2874" s="10">
        <f t="shared" ca="1" si="421"/>
        <v>0.96380596848669664</v>
      </c>
      <c r="V2874" s="30">
        <f ca="1">_xlfn.BETA.INV(U2874,'Input Parameters'!$L$36,'Input Parameters'!$M$36,'Input Parameters'!$J$36,'Input Parameters'!$K$36)</f>
        <v>0.89790110420554448</v>
      </c>
      <c r="W2874" s="2">
        <f ca="1">N2874+(P2874-N2874)*(1-ERF((T2874-R2874)/(2*SQRT(L2874*'Input Parameters'!$E$38))))</f>
        <v>9.9980115780227669E-2</v>
      </c>
      <c r="X2874">
        <f t="shared" ca="1" si="422"/>
        <v>1</v>
      </c>
      <c r="Y2874" s="7"/>
    </row>
    <row r="2875" spans="1:25" ht="15" customHeight="1" x14ac:dyDescent="0.25">
      <c r="A2875" s="139">
        <v>2868</v>
      </c>
      <c r="B2875" s="10">
        <f t="shared" ca="1" si="413"/>
        <v>0.20161335481883014</v>
      </c>
      <c r="C2875" s="60">
        <f ca="1">_xlfn.NORM.INV(B2875,'Input Parameters'!$E$15,'Input Parameters'!$F$15)</f>
        <v>225.66840105333472</v>
      </c>
      <c r="D2875" s="10">
        <f t="shared" ca="1" si="414"/>
        <v>0.58307847839692661</v>
      </c>
      <c r="E2875" s="62">
        <f ca="1">IF(_xlfn.NORM.INV(D2875,'Input Parameters'!$E$17,'Input Parameters'!$F$17)&lt;3500,3500,IF(_xlfn.NORM.INV(D2875,'Input Parameters'!$E$17,'Input Parameters'!$F$17)&gt;5500,5500,_xlfn.NORM.INV(D2875,'Input Parameters'!$E$17,'Input Parameters'!$F$17)))</f>
        <v>4946.8427177711328</v>
      </c>
      <c r="F2875" s="10">
        <f t="shared" ca="1" si="415"/>
        <v>0.73549441349883238</v>
      </c>
      <c r="G2875" s="64">
        <f ca="1">_xlfn.NORM.INV(F2875,'Input Parameters'!$E$20,'Input Parameters'!$F$20)</f>
        <v>286.86775847170594</v>
      </c>
      <c r="H2875" s="57">
        <f ca="1">EXP(E2875*(1/'Input Parameters'!$E$23-1/G2875))</f>
        <v>0.6999498594807384</v>
      </c>
      <c r="I2875" s="10">
        <f t="shared" ca="1" si="416"/>
        <v>0.8005813403226435</v>
      </c>
      <c r="J2875" s="30">
        <f ca="1">_xlfn.BETA.INV(I2875,'Input Parameters'!$L$26,'Input Parameters'!$M$26,'Input Parameters'!$J$26,'Input Parameters'!$K$26)</f>
        <v>0.78573312793514039</v>
      </c>
      <c r="K2875" s="168">
        <f ca="1">('Input Parameters'!$E$27/'Input Parameters'!$E$38)^$J2875</f>
        <v>3.5668144479929181E-3</v>
      </c>
      <c r="L2875" s="69">
        <f ca="1">$H2875*$C2875*'Input Parameters'!$E$25*K2875</f>
        <v>0.563401760360693</v>
      </c>
      <c r="M2875" s="24">
        <f t="shared" ca="1" si="417"/>
        <v>0.32159226119750306</v>
      </c>
      <c r="N2875" s="15">
        <f ca="1">_xlfn.NORM.INV(M2875,'Input Parameters'!$E$29,'Input Parameters'!$F$29)</f>
        <v>9.9953674908162191E-2</v>
      </c>
      <c r="O2875" s="8">
        <f t="shared" ca="1" si="418"/>
        <v>0.52513422061423132</v>
      </c>
      <c r="P2875" s="30">
        <f ca="1">_xlfn.LOGNORM.INV(O2875,'Input Parameters'!$H$30,'Input Parameters'!$I$30)</f>
        <v>2.7643934094667317</v>
      </c>
      <c r="Q2875" s="10">
        <f t="shared" ca="1" si="419"/>
        <v>0.14188345521797174</v>
      </c>
      <c r="R2875" s="30">
        <f>IF('Input Parameters'!$E$32=0,0,_xlfn.BETA.INV(Q2875,'Input Parameters'!$L$32,'Input Parameters'!$M$32,'Input Parameters'!$J$32,'Input Parameters'!$K$32))</f>
        <v>0</v>
      </c>
      <c r="S2875" s="10">
        <f t="shared" ca="1" si="420"/>
        <v>0.40945368928977643</v>
      </c>
      <c r="T2875" s="26">
        <f ca="1">_xlfn.LOGNORM.INV(S2875,'Input Parameters'!$H$34,'Input Parameters'!$I$34)</f>
        <v>48.990985068008676</v>
      </c>
      <c r="U2875" s="10">
        <f t="shared" ca="1" si="421"/>
        <v>0.31668101016659145</v>
      </c>
      <c r="V2875" s="30">
        <f ca="1">_xlfn.BETA.INV(U2875,'Input Parameters'!$L$36,'Input Parameters'!$M$36,'Input Parameters'!$J$36,'Input Parameters'!$K$36)</f>
        <v>0.51668414587183431</v>
      </c>
      <c r="W2875" s="2">
        <f ca="1">N2875+(P2875-N2875)*(1-ERF((T2875-R2875)/(2*SQRT(L2875*'Input Parameters'!$E$38))))</f>
        <v>9.9964137785464299E-2</v>
      </c>
      <c r="X2875">
        <f t="shared" ca="1" si="422"/>
        <v>1</v>
      </c>
      <c r="Y2875" s="7"/>
    </row>
    <row r="2876" spans="1:25" ht="15" customHeight="1" x14ac:dyDescent="0.25">
      <c r="A2876" s="139">
        <v>2869</v>
      </c>
      <c r="B2876" s="10">
        <f t="shared" ca="1" si="413"/>
        <v>0.12374020831186971</v>
      </c>
      <c r="C2876" s="60">
        <f ca="1">_xlfn.NORM.INV(B2876,'Input Parameters'!$E$15,'Input Parameters'!$F$15)</f>
        <v>208.29297940049176</v>
      </c>
      <c r="D2876" s="10">
        <f t="shared" ca="1" si="414"/>
        <v>0.73530447727183901</v>
      </c>
      <c r="E2876" s="62">
        <f ca="1">IF(_xlfn.NORM.INV(D2876,'Input Parameters'!$E$17,'Input Parameters'!$F$17)&lt;3500,3500,IF(_xlfn.NORM.INV(D2876,'Input Parameters'!$E$17,'Input Parameters'!$F$17)&gt;5500,5500,_xlfn.NORM.INV(D2876,'Input Parameters'!$E$17,'Input Parameters'!$F$17)))</f>
        <v>5240.255104830555</v>
      </c>
      <c r="F2876" s="10">
        <f t="shared" ca="1" si="415"/>
        <v>0.46111159540036539</v>
      </c>
      <c r="G2876" s="64">
        <f ca="1">_xlfn.NORM.INV(F2876,'Input Parameters'!$E$20,'Input Parameters'!$F$20)</f>
        <v>281.99585443946069</v>
      </c>
      <c r="H2876" s="57">
        <f ca="1">EXP(E2876*(1/'Input Parameters'!$E$23-1/G2876))</f>
        <v>0.49982421126521404</v>
      </c>
      <c r="I2876" s="10">
        <f t="shared" ca="1" si="416"/>
        <v>0.67857226584183461</v>
      </c>
      <c r="J2876" s="30">
        <f ca="1">_xlfn.BETA.INV(I2876,'Input Parameters'!$L$26,'Input Parameters'!$M$26,'Input Parameters'!$J$26,'Input Parameters'!$K$26)</f>
        <v>0.73285567074991087</v>
      </c>
      <c r="K2876" s="168">
        <f ca="1">('Input Parameters'!$E$27/'Input Parameters'!$E$38)^$J2876</f>
        <v>5.2120025188225356E-3</v>
      </c>
      <c r="L2876" s="69">
        <f ca="1">$H2876*$C2876*'Input Parameters'!$E$25*K2876</f>
        <v>0.54262092625683611</v>
      </c>
      <c r="M2876" s="24">
        <f t="shared" ca="1" si="417"/>
        <v>0.71186630182129096</v>
      </c>
      <c r="N2876" s="15">
        <f ca="1">_xlfn.NORM.INV(M2876,'Input Parameters'!$E$29,'Input Parameters'!$F$29)</f>
        <v>0.10005588451637604</v>
      </c>
      <c r="O2876" s="8">
        <f t="shared" ca="1" si="418"/>
        <v>0.66754281877110144</v>
      </c>
      <c r="P2876" s="30">
        <f ca="1">_xlfn.LOGNORM.INV(O2876,'Input Parameters'!$H$30,'Input Parameters'!$I$30)</f>
        <v>3.2924983626724491</v>
      </c>
      <c r="Q2876" s="10">
        <f t="shared" ca="1" si="419"/>
        <v>0.44160919653196162</v>
      </c>
      <c r="R2876" s="30">
        <f>IF('Input Parameters'!$E$32=0,0,_xlfn.BETA.INV(Q2876,'Input Parameters'!$L$32,'Input Parameters'!$M$32,'Input Parameters'!$J$32,'Input Parameters'!$K$32))</f>
        <v>0</v>
      </c>
      <c r="S2876" s="10">
        <f t="shared" ca="1" si="420"/>
        <v>0.54744801095574225</v>
      </c>
      <c r="T2876" s="26">
        <f ca="1">_xlfn.LOGNORM.INV(S2876,'Input Parameters'!$H$34,'Input Parameters'!$I$34)</f>
        <v>51.161565568510142</v>
      </c>
      <c r="U2876" s="10">
        <f t="shared" ca="1" si="421"/>
        <v>0.71362650404238304</v>
      </c>
      <c r="V2876" s="30">
        <f ca="1">_xlfn.BETA.INV(U2876,'Input Parameters'!$L$36,'Input Parameters'!$M$36,'Input Parameters'!$J$36,'Input Parameters'!$K$36)</f>
        <v>0.67625167243404738</v>
      </c>
      <c r="W2876" s="2">
        <f ca="1">N2876+(P2876-N2876)*(1-ERF((T2876-R2876)/(2*SQRT(L2876*'Input Parameters'!$E$38))))</f>
        <v>0.10005877551497083</v>
      </c>
      <c r="X2876">
        <f t="shared" ca="1" si="422"/>
        <v>1</v>
      </c>
      <c r="Y2876" s="7"/>
    </row>
    <row r="2877" spans="1:25" ht="15" customHeight="1" x14ac:dyDescent="0.25">
      <c r="A2877" s="139">
        <v>2870</v>
      </c>
      <c r="B2877" s="10">
        <f t="shared" ca="1" si="413"/>
        <v>0.47223995738437463</v>
      </c>
      <c r="C2877" s="60">
        <f ca="1">_xlfn.NORM.INV(B2877,'Input Parameters'!$E$15,'Input Parameters'!$F$15)</f>
        <v>267.19314949892919</v>
      </c>
      <c r="D2877" s="10">
        <f t="shared" ca="1" si="414"/>
        <v>0.52731902062064684</v>
      </c>
      <c r="E2877" s="62">
        <f ca="1">IF(_xlfn.NORM.INV(D2877,'Input Parameters'!$E$17,'Input Parameters'!$F$17)&lt;3500,3500,IF(_xlfn.NORM.INV(D2877,'Input Parameters'!$E$17,'Input Parameters'!$F$17)&gt;5500,5500,_xlfn.NORM.INV(D2877,'Input Parameters'!$E$17,'Input Parameters'!$F$17)))</f>
        <v>4847.9725660912563</v>
      </c>
      <c r="F2877" s="10">
        <f t="shared" ca="1" si="415"/>
        <v>0.15769204800245928</v>
      </c>
      <c r="G2877" s="64">
        <f ca="1">_xlfn.NORM.INV(F2877,'Input Parameters'!$E$20,'Input Parameters'!$F$20)</f>
        <v>275.92327620653418</v>
      </c>
      <c r="H2877" s="57">
        <f ca="1">EXP(E2877*(1/'Input Parameters'!$E$23-1/G2877))</f>
        <v>0.36061611842248598</v>
      </c>
      <c r="I2877" s="10">
        <f t="shared" ca="1" si="416"/>
        <v>0.75225655576770956</v>
      </c>
      <c r="J2877" s="30">
        <f ca="1">_xlfn.BETA.INV(I2877,'Input Parameters'!$L$26,'Input Parameters'!$M$26,'Input Parameters'!$J$26,'Input Parameters'!$K$26)</f>
        <v>0.76388111238722822</v>
      </c>
      <c r="K2877" s="168">
        <f ca="1">('Input Parameters'!$E$27/'Input Parameters'!$E$38)^$J2877</f>
        <v>4.1720933515230277E-3</v>
      </c>
      <c r="L2877" s="69">
        <f ca="1">$H2877*$C2877*'Input Parameters'!$E$25*K2877</f>
        <v>0.40199853548070308</v>
      </c>
      <c r="M2877" s="24">
        <f t="shared" ca="1" si="417"/>
        <v>0.71947186750628067</v>
      </c>
      <c r="N2877" s="15">
        <f ca="1">_xlfn.NORM.INV(M2877,'Input Parameters'!$E$29,'Input Parameters'!$F$29)</f>
        <v>0.10005812733112572</v>
      </c>
      <c r="O2877" s="8">
        <f t="shared" ca="1" si="418"/>
        <v>0.54451900055865399</v>
      </c>
      <c r="P2877" s="30">
        <f ca="1">_xlfn.LOGNORM.INV(O2877,'Input Parameters'!$H$30,'Input Parameters'!$I$30)</f>
        <v>2.8288339264216842</v>
      </c>
      <c r="Q2877" s="10">
        <f t="shared" ca="1" si="419"/>
        <v>0.19171691829323156</v>
      </c>
      <c r="R2877" s="30">
        <f>IF('Input Parameters'!$E$32=0,0,_xlfn.BETA.INV(Q2877,'Input Parameters'!$L$32,'Input Parameters'!$M$32,'Input Parameters'!$J$32,'Input Parameters'!$K$32))</f>
        <v>0</v>
      </c>
      <c r="S2877" s="10">
        <f t="shared" ca="1" si="420"/>
        <v>0.99935494667770275</v>
      </c>
      <c r="T2877" s="26">
        <f ca="1">_xlfn.LOGNORM.INV(S2877,'Input Parameters'!$H$34,'Input Parameters'!$I$34)</f>
        <v>75.253129017535883</v>
      </c>
      <c r="U2877" s="10">
        <f t="shared" ca="1" si="421"/>
        <v>0.49063051275568481</v>
      </c>
      <c r="V2877" s="30">
        <f ca="1">_xlfn.BETA.INV(U2877,'Input Parameters'!$L$36,'Input Parameters'!$M$36,'Input Parameters'!$J$36,'Input Parameters'!$K$36)</f>
        <v>0.58231859501953664</v>
      </c>
      <c r="W2877" s="2">
        <f ca="1">N2877+(P2877-N2877)*(1-ERF((T2877-R2877)/(2*SQRT(L2877*'Input Parameters'!$E$38))))</f>
        <v>0.10005812733112572</v>
      </c>
      <c r="X2877">
        <f t="shared" ca="1" si="422"/>
        <v>1</v>
      </c>
      <c r="Y2877" s="7"/>
    </row>
    <row r="2878" spans="1:25" ht="15" customHeight="1" x14ac:dyDescent="0.25">
      <c r="A2878" s="139">
        <v>2871</v>
      </c>
      <c r="B2878" s="10">
        <f t="shared" ca="1" si="413"/>
        <v>0.48629479598363379</v>
      </c>
      <c r="C2878" s="60">
        <f ca="1">_xlfn.NORM.INV(B2878,'Input Parameters'!$E$15,'Input Parameters'!$F$15)</f>
        <v>269.10508023420181</v>
      </c>
      <c r="D2878" s="10">
        <f t="shared" ca="1" si="414"/>
        <v>0.45306303658540514</v>
      </c>
      <c r="E2878" s="62">
        <f ca="1">IF(_xlfn.NORM.INV(D2878,'Input Parameters'!$E$17,'Input Parameters'!$F$17)&lt;3500,3500,IF(_xlfn.NORM.INV(D2878,'Input Parameters'!$E$17,'Input Parameters'!$F$17)&gt;5500,5500,_xlfn.NORM.INV(D2878,'Input Parameters'!$E$17,'Input Parameters'!$F$17)))</f>
        <v>4717.4516067092181</v>
      </c>
      <c r="F2878" s="10">
        <f t="shared" ca="1" si="415"/>
        <v>0.31040789343548603</v>
      </c>
      <c r="G2878" s="64">
        <f ca="1">_xlfn.NORM.INV(F2878,'Input Parameters'!$E$20,'Input Parameters'!$F$20)</f>
        <v>279.33554687265809</v>
      </c>
      <c r="H2878" s="57">
        <f ca="1">EXP(E2878*(1/'Input Parameters'!$E$23-1/G2878))</f>
        <v>0.45674469986260113</v>
      </c>
      <c r="I2878" s="10">
        <f t="shared" ca="1" si="416"/>
        <v>0.9425628841417607</v>
      </c>
      <c r="J2878" s="30">
        <f ca="1">_xlfn.BETA.INV(I2878,'Input Parameters'!$L$26,'Input Parameters'!$M$26,'Input Parameters'!$J$26,'Input Parameters'!$K$26)</f>
        <v>0.86995549251938253</v>
      </c>
      <c r="K2878" s="168">
        <f ca="1">('Input Parameters'!$E$27/'Input Parameters'!$E$38)^$J2878</f>
        <v>1.9494433376663664E-3</v>
      </c>
      <c r="L2878" s="69">
        <f ca="1">$H2878*$C2878*'Input Parameters'!$E$25*K2878</f>
        <v>0.23961060159260555</v>
      </c>
      <c r="M2878" s="24">
        <f t="shared" ca="1" si="417"/>
        <v>0.68636309382514193</v>
      </c>
      <c r="N2878" s="15">
        <f ca="1">_xlfn.NORM.INV(M2878,'Input Parameters'!$E$29,'Input Parameters'!$F$29)</f>
        <v>0.10004855675444212</v>
      </c>
      <c r="O2878" s="8">
        <f t="shared" ca="1" si="418"/>
        <v>0.65989505794285963</v>
      </c>
      <c r="P2878" s="30">
        <f ca="1">_xlfn.LOGNORM.INV(O2878,'Input Parameters'!$H$30,'Input Parameters'!$I$30)</f>
        <v>3.2600575916764014</v>
      </c>
      <c r="Q2878" s="10">
        <f t="shared" ca="1" si="419"/>
        <v>0.12024935941678638</v>
      </c>
      <c r="R2878" s="30">
        <f>IF('Input Parameters'!$E$32=0,0,_xlfn.BETA.INV(Q2878,'Input Parameters'!$L$32,'Input Parameters'!$M$32,'Input Parameters'!$J$32,'Input Parameters'!$K$32))</f>
        <v>0</v>
      </c>
      <c r="S2878" s="10">
        <f t="shared" ca="1" si="420"/>
        <v>0.60191796515717033</v>
      </c>
      <c r="T2878" s="26">
        <f ca="1">_xlfn.LOGNORM.INV(S2878,'Input Parameters'!$H$34,'Input Parameters'!$I$34)</f>
        <v>52.055399192641389</v>
      </c>
      <c r="U2878" s="10">
        <f t="shared" ca="1" si="421"/>
        <v>0.65317894360724726</v>
      </c>
      <c r="V2878" s="30">
        <f ca="1">_xlfn.BETA.INV(U2878,'Input Parameters'!$L$36,'Input Parameters'!$M$36,'Input Parameters'!$J$36,'Input Parameters'!$K$36)</f>
        <v>0.64810558450233791</v>
      </c>
      <c r="W2878" s="2">
        <f ca="1">N2878+(P2878-N2878)*(1-ERF((T2878-R2878)/(2*SQRT(L2878*'Input Parameters'!$E$38))))</f>
        <v>0.10004855675461578</v>
      </c>
      <c r="X2878">
        <f t="shared" ca="1" si="422"/>
        <v>1</v>
      </c>
      <c r="Y2878" s="7"/>
    </row>
    <row r="2879" spans="1:25" ht="15" customHeight="1" x14ac:dyDescent="0.25">
      <c r="A2879" s="139">
        <v>2872</v>
      </c>
      <c r="B2879" s="10">
        <f t="shared" ca="1" si="413"/>
        <v>0.6943257234820378</v>
      </c>
      <c r="C2879" s="60">
        <f ca="1">_xlfn.NORM.INV(B2879,'Input Parameters'!$E$15,'Input Parameters'!$F$15)</f>
        <v>298.5055655914245</v>
      </c>
      <c r="D2879" s="10">
        <f t="shared" ca="1" si="414"/>
        <v>0.56639793153900253</v>
      </c>
      <c r="E2879" s="62">
        <f ca="1">IF(_xlfn.NORM.INV(D2879,'Input Parameters'!$E$17,'Input Parameters'!$F$17)&lt;3500,3500,IF(_xlfn.NORM.INV(D2879,'Input Parameters'!$E$17,'Input Parameters'!$F$17)&gt;5500,5500,_xlfn.NORM.INV(D2879,'Input Parameters'!$E$17,'Input Parameters'!$F$17)))</f>
        <v>4917.0476044509487</v>
      </c>
      <c r="F2879" s="10">
        <f t="shared" ca="1" si="415"/>
        <v>0.85649445517159406</v>
      </c>
      <c r="G2879" s="64">
        <f ca="1">_xlfn.NORM.INV(F2879,'Input Parameters'!$E$20,'Input Parameters'!$F$20)</f>
        <v>289.7834991829202</v>
      </c>
      <c r="H2879" s="57">
        <f ca="1">EXP(E2879*(1/'Input Parameters'!$E$23-1/G2879))</f>
        <v>0.8334895763615815</v>
      </c>
      <c r="I2879" s="10">
        <f t="shared" ca="1" si="416"/>
        <v>0.92145131309702966</v>
      </c>
      <c r="J2879" s="30">
        <f ca="1">_xlfn.BETA.INV(I2879,'Input Parameters'!$L$26,'Input Parameters'!$M$26,'Input Parameters'!$J$26,'Input Parameters'!$K$26)</f>
        <v>0.85351273842541475</v>
      </c>
      <c r="K2879" s="168">
        <f ca="1">('Input Parameters'!$E$27/'Input Parameters'!$E$38)^$J2879</f>
        <v>2.1934773809076649E-3</v>
      </c>
      <c r="L2879" s="69">
        <f ca="1">$H2879*$C2879*'Input Parameters'!$E$25*K2879</f>
        <v>0.54573997433180732</v>
      </c>
      <c r="M2879" s="24">
        <f t="shared" ca="1" si="417"/>
        <v>0.58622813120095307</v>
      </c>
      <c r="N2879" s="15">
        <f ca="1">_xlfn.NORM.INV(M2879,'Input Parameters'!$E$29,'Input Parameters'!$F$29)</f>
        <v>0.10002178528851641</v>
      </c>
      <c r="O2879" s="8">
        <f t="shared" ca="1" si="418"/>
        <v>1.8596172138600764E-2</v>
      </c>
      <c r="P2879" s="30">
        <f ca="1">_xlfn.LOGNORM.INV(O2879,'Input Parameters'!$H$30,'Input Parameters'!$I$30)</f>
        <v>1.0027699469971956</v>
      </c>
      <c r="Q2879" s="10">
        <f t="shared" ca="1" si="419"/>
        <v>0.56185036810613342</v>
      </c>
      <c r="R2879" s="30">
        <f>IF('Input Parameters'!$E$32=0,0,_xlfn.BETA.INV(Q2879,'Input Parameters'!$L$32,'Input Parameters'!$M$32,'Input Parameters'!$J$32,'Input Parameters'!$K$32))</f>
        <v>0</v>
      </c>
      <c r="S2879" s="10">
        <f t="shared" ca="1" si="420"/>
        <v>0.82985724482794465</v>
      </c>
      <c r="T2879" s="26">
        <f ca="1">_xlfn.LOGNORM.INV(S2879,'Input Parameters'!$H$34,'Input Parameters'!$I$34)</f>
        <v>56.762885899254549</v>
      </c>
      <c r="U2879" s="10">
        <f t="shared" ca="1" si="421"/>
        <v>0.8604089957430141</v>
      </c>
      <c r="V2879" s="30">
        <f ca="1">_xlfn.BETA.INV(U2879,'Input Parameters'!$L$36,'Input Parameters'!$M$36,'Input Parameters'!$J$36,'Input Parameters'!$K$36)</f>
        <v>0.76612108979676297</v>
      </c>
      <c r="W2879" s="2">
        <f ca="1">N2879+(P2879-N2879)*(1-ERF((T2879-R2879)/(2*SQRT(L2879*'Input Parameters'!$E$38))))</f>
        <v>0.10002183525457523</v>
      </c>
      <c r="X2879">
        <f t="shared" ca="1" si="422"/>
        <v>1</v>
      </c>
      <c r="Y2879" s="7"/>
    </row>
    <row r="2880" spans="1:25" ht="15" customHeight="1" x14ac:dyDescent="0.25">
      <c r="A2880" s="139">
        <v>2873</v>
      </c>
      <c r="B2880" s="10">
        <f t="shared" ca="1" si="413"/>
        <v>0.45320643302809482</v>
      </c>
      <c r="C2880" s="60">
        <f ca="1">_xlfn.NORM.INV(B2880,'Input Parameters'!$E$15,'Input Parameters'!$F$15)</f>
        <v>264.59598430553359</v>
      </c>
      <c r="D2880" s="10">
        <f t="shared" ca="1" si="414"/>
        <v>3.2357075998752705E-2</v>
      </c>
      <c r="E2880" s="62">
        <f ca="1">IF(_xlfn.NORM.INV(D2880,'Input Parameters'!$E$17,'Input Parameters'!$F$17)&lt;3500,3500,IF(_xlfn.NORM.INV(D2880,'Input Parameters'!$E$17,'Input Parameters'!$F$17)&gt;5500,5500,_xlfn.NORM.INV(D2880,'Input Parameters'!$E$17,'Input Parameters'!$F$17)))</f>
        <v>3506.9406371225896</v>
      </c>
      <c r="F2880" s="10">
        <f t="shared" ca="1" si="415"/>
        <v>0.99622159439000701</v>
      </c>
      <c r="G2880" s="64">
        <f ca="1">_xlfn.NORM.INV(F2880,'Input Parameters'!$E$20,'Input Parameters'!$F$20)</f>
        <v>300.54741156279863</v>
      </c>
      <c r="H2880" s="57">
        <f ca="1">EXP(E2880*(1/'Input Parameters'!$E$23-1/G2880))</f>
        <v>1.3546202459016452</v>
      </c>
      <c r="I2880" s="10">
        <f t="shared" ca="1" si="416"/>
        <v>0.27983136976849288</v>
      </c>
      <c r="J2880" s="30">
        <f ca="1">_xlfn.BETA.INV(I2880,'Input Parameters'!$L$26,'Input Parameters'!$M$26,'Input Parameters'!$J$26,'Input Parameters'!$K$26)</f>
        <v>0.56417942688339995</v>
      </c>
      <c r="K2880" s="168">
        <f ca="1">('Input Parameters'!$E$27/'Input Parameters'!$E$38)^$J2880</f>
        <v>1.7476949599550446E-2</v>
      </c>
      <c r="L2880" s="69">
        <f ca="1">$H2880*$C2880*'Input Parameters'!$E$25*K2880</f>
        <v>6.2642119655153268</v>
      </c>
      <c r="M2880" s="24">
        <f t="shared" ca="1" si="417"/>
        <v>0.39017327398081725</v>
      </c>
      <c r="N2880" s="15">
        <f ca="1">_xlfn.NORM.INV(M2880,'Input Parameters'!$E$29,'Input Parameters'!$F$29)</f>
        <v>9.9972113254851572E-2</v>
      </c>
      <c r="O2880" s="8">
        <f t="shared" ca="1" si="418"/>
        <v>0.30241133697759348</v>
      </c>
      <c r="P2880" s="30">
        <f ca="1">_xlfn.LOGNORM.INV(O2880,'Input Parameters'!$H$30,'Input Parameters'!$I$30)</f>
        <v>2.1013793902125748</v>
      </c>
      <c r="Q2880" s="10">
        <f t="shared" ca="1" si="419"/>
        <v>0.65441465999979531</v>
      </c>
      <c r="R2880" s="30">
        <f>IF('Input Parameters'!$E$32=0,0,_xlfn.BETA.INV(Q2880,'Input Parameters'!$L$32,'Input Parameters'!$M$32,'Input Parameters'!$J$32,'Input Parameters'!$K$32))</f>
        <v>0</v>
      </c>
      <c r="S2880" s="10">
        <f t="shared" ca="1" si="420"/>
        <v>2.0306841738725989E-2</v>
      </c>
      <c r="T2880" s="26">
        <f ca="1">_xlfn.LOGNORM.INV(S2880,'Input Parameters'!$H$34,'Input Parameters'!$I$34)</f>
        <v>39.064107063732855</v>
      </c>
      <c r="U2880" s="10">
        <f t="shared" ca="1" si="421"/>
        <v>0.2223922986032848</v>
      </c>
      <c r="V2880" s="30">
        <f ca="1">_xlfn.BETA.INV(U2880,'Input Parameters'!$L$36,'Input Parameters'!$M$36,'Input Parameters'!$J$36,'Input Parameters'!$K$36)</f>
        <v>0.47853944616353761</v>
      </c>
      <c r="W2880" s="2">
        <f ca="1">N2880+(P2880-N2880)*(1-ERF((T2880-R2880)/(2*SQRT(L2880*'Input Parameters'!$E$38))))</f>
        <v>0.63984542664548361</v>
      </c>
      <c r="X2880">
        <f t="shared" ca="1" si="422"/>
        <v>0</v>
      </c>
      <c r="Y2880" s="7"/>
    </row>
    <row r="2881" spans="1:25" ht="15" customHeight="1" x14ac:dyDescent="0.25">
      <c r="A2881" s="139">
        <v>2874</v>
      </c>
      <c r="B2881" s="10">
        <f t="shared" ca="1" si="413"/>
        <v>0.32034549324158423</v>
      </c>
      <c r="C2881" s="60">
        <f ca="1">_xlfn.NORM.INV(B2881,'Input Parameters'!$E$15,'Input Parameters'!$F$15)</f>
        <v>245.67333846106982</v>
      </c>
      <c r="D2881" s="10">
        <f t="shared" ca="1" si="414"/>
        <v>0.6169011573939821</v>
      </c>
      <c r="E2881" s="62">
        <f ca="1">IF(_xlfn.NORM.INV(D2881,'Input Parameters'!$E$17,'Input Parameters'!$F$17)&lt;3500,3500,IF(_xlfn.NORM.INV(D2881,'Input Parameters'!$E$17,'Input Parameters'!$F$17)&gt;5500,5500,_xlfn.NORM.INV(D2881,'Input Parameters'!$E$17,'Input Parameters'!$F$17)))</f>
        <v>5008.1464920714679</v>
      </c>
      <c r="F2881" s="10">
        <f t="shared" ca="1" si="415"/>
        <v>0.67777319610743803</v>
      </c>
      <c r="G2881" s="64">
        <f ca="1">_xlfn.NORM.INV(F2881,'Input Parameters'!$E$20,'Input Parameters'!$F$20)</f>
        <v>285.74192215899285</v>
      </c>
      <c r="H2881" s="57">
        <f ca="1">EXP(E2881*(1/'Input Parameters'!$E$23-1/G2881))</f>
        <v>0.65053966398201535</v>
      </c>
      <c r="I2881" s="10">
        <f t="shared" ca="1" si="416"/>
        <v>0.3792647540852031</v>
      </c>
      <c r="J2881" s="30">
        <f ca="1">_xlfn.BETA.INV(I2881,'Input Parameters'!$L$26,'Input Parameters'!$M$26,'Input Parameters'!$J$26,'Input Parameters'!$K$26)</f>
        <v>0.61088345952295009</v>
      </c>
      <c r="K2881" s="168">
        <f ca="1">('Input Parameters'!$E$27/'Input Parameters'!$E$38)^$J2881</f>
        <v>1.2501813469078931E-2</v>
      </c>
      <c r="L2881" s="69">
        <f ca="1">$H2881*$C2881*'Input Parameters'!$E$25*K2881</f>
        <v>1.9980429672310229</v>
      </c>
      <c r="M2881" s="24">
        <f t="shared" ca="1" si="417"/>
        <v>0.12418946192772884</v>
      </c>
      <c r="N2881" s="15">
        <f ca="1">_xlfn.NORM.INV(M2881,'Input Parameters'!$E$29,'Input Parameters'!$F$29)</f>
        <v>9.9884570421468366E-2</v>
      </c>
      <c r="O2881" s="8">
        <f t="shared" ca="1" si="418"/>
        <v>0.58590817674197948</v>
      </c>
      <c r="P2881" s="30">
        <f ca="1">_xlfn.LOGNORM.INV(O2881,'Input Parameters'!$H$30,'Input Parameters'!$I$30)</f>
        <v>2.9729719281052023</v>
      </c>
      <c r="Q2881" s="10">
        <f t="shared" ca="1" si="419"/>
        <v>0.33419361489215893</v>
      </c>
      <c r="R2881" s="30">
        <f>IF('Input Parameters'!$E$32=0,0,_xlfn.BETA.INV(Q2881,'Input Parameters'!$L$32,'Input Parameters'!$M$32,'Input Parameters'!$J$32,'Input Parameters'!$K$32))</f>
        <v>0</v>
      </c>
      <c r="S2881" s="10">
        <f t="shared" ca="1" si="420"/>
        <v>0.61994794029528977</v>
      </c>
      <c r="T2881" s="26">
        <f ca="1">_xlfn.LOGNORM.INV(S2881,'Input Parameters'!$H$34,'Input Parameters'!$I$34)</f>
        <v>52.361124871599635</v>
      </c>
      <c r="U2881" s="10">
        <f t="shared" ca="1" si="421"/>
        <v>0.50749044334375226</v>
      </c>
      <c r="V2881" s="30">
        <f ca="1">_xlfn.BETA.INV(U2881,'Input Parameters'!$L$36,'Input Parameters'!$M$36,'Input Parameters'!$J$36,'Input Parameters'!$K$36)</f>
        <v>0.58875513838525828</v>
      </c>
      <c r="W2881" s="2">
        <f ca="1">N2881+(P2881-N2881)*(1-ERF((T2881-R2881)/(2*SQRT(L2881*'Input Parameters'!$E$38))))</f>
        <v>0.12519663771735168</v>
      </c>
      <c r="X2881">
        <f t="shared" ca="1" si="422"/>
        <v>1</v>
      </c>
      <c r="Y2881" s="7"/>
    </row>
    <row r="2882" spans="1:25" ht="15" customHeight="1" x14ac:dyDescent="0.25">
      <c r="A2882" s="139">
        <v>2875</v>
      </c>
      <c r="B2882" s="10">
        <f t="shared" ca="1" si="413"/>
        <v>0.14835982924831348</v>
      </c>
      <c r="C2882" s="60">
        <f ca="1">_xlfn.NORM.INV(B2882,'Input Parameters'!$E$15,'Input Parameters'!$F$15)</f>
        <v>214.41668225751263</v>
      </c>
      <c r="D2882" s="10">
        <f t="shared" ca="1" si="414"/>
        <v>0.80338160048444185</v>
      </c>
      <c r="E2882" s="62">
        <f ca="1">IF(_xlfn.NORM.INV(D2882,'Input Parameters'!$E$17,'Input Parameters'!$F$17)&lt;3500,3500,IF(_xlfn.NORM.INV(D2882,'Input Parameters'!$E$17,'Input Parameters'!$F$17)&gt;5500,5500,_xlfn.NORM.INV(D2882,'Input Parameters'!$E$17,'Input Parameters'!$F$17)))</f>
        <v>5397.6334939483877</v>
      </c>
      <c r="F2882" s="10">
        <f t="shared" ca="1" si="415"/>
        <v>0.96407600516392189</v>
      </c>
      <c r="G2882" s="64">
        <f ca="1">_xlfn.NORM.INV(F2882,'Input Parameters'!$E$20,'Input Parameters'!$F$20)</f>
        <v>294.71053674002627</v>
      </c>
      <c r="H2882" s="57">
        <f ca="1">EXP(E2882*(1/'Input Parameters'!$E$23-1/G2882))</f>
        <v>1.1179149835086171</v>
      </c>
      <c r="I2882" s="10">
        <f t="shared" ca="1" si="416"/>
        <v>0.13999083503212084</v>
      </c>
      <c r="J2882" s="30">
        <f ca="1">_xlfn.BETA.INV(I2882,'Input Parameters'!$L$26,'Input Parameters'!$M$26,'Input Parameters'!$J$26,'Input Parameters'!$K$26)</f>
        <v>0.4788844879744803</v>
      </c>
      <c r="K2882" s="168">
        <f ca="1">('Input Parameters'!$E$27/'Input Parameters'!$E$38)^$J2882</f>
        <v>3.2223805159437499E-2</v>
      </c>
      <c r="L2882" s="69">
        <f ca="1">$H2882*$C2882*'Input Parameters'!$E$25*K2882</f>
        <v>7.7240339099924169</v>
      </c>
      <c r="M2882" s="24">
        <f t="shared" ca="1" si="417"/>
        <v>0.85695953247117396</v>
      </c>
      <c r="N2882" s="15">
        <f ca="1">_xlfn.NORM.INV(M2882,'Input Parameters'!$E$29,'Input Parameters'!$F$29)</f>
        <v>0.10010667584289157</v>
      </c>
      <c r="O2882" s="8">
        <f t="shared" ca="1" si="418"/>
        <v>0.78025286261746463</v>
      </c>
      <c r="P2882" s="30">
        <f ca="1">_xlfn.LOGNORM.INV(O2882,'Input Parameters'!$H$30,'Input Parameters'!$I$30)</f>
        <v>3.8659724292238247</v>
      </c>
      <c r="Q2882" s="10">
        <f t="shared" ca="1" si="419"/>
        <v>2.8448243315018495E-2</v>
      </c>
      <c r="R2882" s="30">
        <f>IF('Input Parameters'!$E$32=0,0,_xlfn.BETA.INV(Q2882,'Input Parameters'!$L$32,'Input Parameters'!$M$32,'Input Parameters'!$J$32,'Input Parameters'!$K$32))</f>
        <v>0</v>
      </c>
      <c r="S2882" s="10">
        <f t="shared" ca="1" si="420"/>
        <v>0.89568950093166411</v>
      </c>
      <c r="T2882" s="26">
        <f ca="1">_xlfn.LOGNORM.INV(S2882,'Input Parameters'!$H$34,'Input Parameters'!$I$34)</f>
        <v>58.950980070524764</v>
      </c>
      <c r="U2882" s="10">
        <f t="shared" ca="1" si="421"/>
        <v>0.83998519570061081</v>
      </c>
      <c r="V2882" s="30">
        <f ca="1">_xlfn.BETA.INV(U2882,'Input Parameters'!$L$36,'Input Parameters'!$M$36,'Input Parameters'!$J$36,'Input Parameters'!$K$36)</f>
        <v>0.75050282972144</v>
      </c>
      <c r="W2882" s="2">
        <f ca="1">N2882+(P2882-N2882)*(1-ERF((T2882-R2882)/(2*SQRT(L2882*'Input Parameters'!$E$38))))</f>
        <v>0.6034063014759512</v>
      </c>
      <c r="X2882">
        <f t="shared" ca="1" si="422"/>
        <v>1</v>
      </c>
      <c r="Y2882" s="7"/>
    </row>
    <row r="2883" spans="1:25" ht="15" customHeight="1" x14ac:dyDescent="0.25">
      <c r="A2883" s="139">
        <v>2876</v>
      </c>
      <c r="B2883" s="10">
        <f t="shared" ca="1" si="413"/>
        <v>0.75536167922793074</v>
      </c>
      <c r="C2883" s="60">
        <f ca="1">_xlfn.NORM.INV(B2883,'Input Parameters'!$E$15,'Input Parameters'!$F$15)</f>
        <v>308.43978463592657</v>
      </c>
      <c r="D2883" s="10">
        <f t="shared" ca="1" si="414"/>
        <v>0.71717143835330988</v>
      </c>
      <c r="E2883" s="62">
        <f ca="1">IF(_xlfn.NORM.INV(D2883,'Input Parameters'!$E$17,'Input Parameters'!$F$17)&lt;3500,3500,IF(_xlfn.NORM.INV(D2883,'Input Parameters'!$E$17,'Input Parameters'!$F$17)&gt;5500,5500,_xlfn.NORM.INV(D2883,'Input Parameters'!$E$17,'Input Parameters'!$F$17)))</f>
        <v>5202.1214182278245</v>
      </c>
      <c r="F2883" s="10">
        <f t="shared" ca="1" si="415"/>
        <v>0.14372731306390751</v>
      </c>
      <c r="G2883" s="64">
        <f ca="1">_xlfn.NORM.INV(F2883,'Input Parameters'!$E$20,'Input Parameters'!$F$20)</f>
        <v>275.52306217064142</v>
      </c>
      <c r="H2883" s="57">
        <f ca="1">EXP(E2883*(1/'Input Parameters'!$E$23-1/G2883))</f>
        <v>0.32568169011242981</v>
      </c>
      <c r="I2883" s="10">
        <f t="shared" ca="1" si="416"/>
        <v>0.34606864348790656</v>
      </c>
      <c r="J2883" s="30">
        <f ca="1">_xlfn.BETA.INV(I2883,'Input Parameters'!$L$26,'Input Parameters'!$M$26,'Input Parameters'!$J$26,'Input Parameters'!$K$26)</f>
        <v>0.59600473676822452</v>
      </c>
      <c r="K2883" s="168">
        <f ca="1">('Input Parameters'!$E$27/'Input Parameters'!$E$38)^$J2883</f>
        <v>1.3909876718496979E-2</v>
      </c>
      <c r="L2883" s="69">
        <f ca="1">$H2883*$C2883*'Input Parameters'!$E$25*K2883</f>
        <v>1.3972914938614704</v>
      </c>
      <c r="M2883" s="24">
        <f t="shared" ca="1" si="417"/>
        <v>0.6220877719977389</v>
      </c>
      <c r="N2883" s="15">
        <f ca="1">_xlfn.NORM.INV(M2883,'Input Parameters'!$E$29,'Input Parameters'!$F$29)</f>
        <v>0.10003109686480717</v>
      </c>
      <c r="O2883" s="8">
        <f t="shared" ca="1" si="418"/>
        <v>0.3728659836202658</v>
      </c>
      <c r="P2883" s="30">
        <f ca="1">_xlfn.LOGNORM.INV(O2883,'Input Parameters'!$H$30,'Input Parameters'!$I$30)</f>
        <v>2.3021893857060873</v>
      </c>
      <c r="Q2883" s="10">
        <f t="shared" ca="1" si="419"/>
        <v>0.64855033445184995</v>
      </c>
      <c r="R2883" s="30">
        <f>IF('Input Parameters'!$E$32=0,0,_xlfn.BETA.INV(Q2883,'Input Parameters'!$L$32,'Input Parameters'!$M$32,'Input Parameters'!$J$32,'Input Parameters'!$K$32))</f>
        <v>0</v>
      </c>
      <c r="S2883" s="10">
        <f t="shared" ca="1" si="420"/>
        <v>0.91157144243502131</v>
      </c>
      <c r="T2883" s="26">
        <f ca="1">_xlfn.LOGNORM.INV(S2883,'Input Parameters'!$H$34,'Input Parameters'!$I$34)</f>
        <v>59.63855690485493</v>
      </c>
      <c r="U2883" s="10">
        <f t="shared" ca="1" si="421"/>
        <v>0.51923717857721818</v>
      </c>
      <c r="V2883" s="30">
        <f ca="1">_xlfn.BETA.INV(U2883,'Input Parameters'!$L$36,'Input Parameters'!$M$36,'Input Parameters'!$J$36,'Input Parameters'!$K$36)</f>
        <v>0.5932729211912624</v>
      </c>
      <c r="W2883" s="2">
        <f ca="1">N2883+(P2883-N2883)*(1-ERF((T2883-R2883)/(2*SQRT(L2883*'Input Parameters'!$E$38))))</f>
        <v>0.10082464677934951</v>
      </c>
      <c r="X2883">
        <f t="shared" ca="1" si="422"/>
        <v>1</v>
      </c>
      <c r="Y2883" s="7"/>
    </row>
    <row r="2884" spans="1:25" ht="15" customHeight="1" x14ac:dyDescent="0.25">
      <c r="A2884" s="139">
        <v>2877</v>
      </c>
      <c r="B2884" s="10">
        <f t="shared" ca="1" si="413"/>
        <v>0.31392278047529343</v>
      </c>
      <c r="C2884" s="60">
        <f ca="1">_xlfn.NORM.INV(B2884,'Input Parameters'!$E$15,'Input Parameters'!$F$15)</f>
        <v>244.69630866638224</v>
      </c>
      <c r="D2884" s="10">
        <f t="shared" ca="1" si="414"/>
        <v>0.97490627177958433</v>
      </c>
      <c r="E2884" s="62">
        <f ca="1">IF(_xlfn.NORM.INV(D2884,'Input Parameters'!$E$17,'Input Parameters'!$F$17)&lt;3500,3500,IF(_xlfn.NORM.INV(D2884,'Input Parameters'!$E$17,'Input Parameters'!$F$17)&gt;5500,5500,_xlfn.NORM.INV(D2884,'Input Parameters'!$E$17,'Input Parameters'!$F$17)))</f>
        <v>5500</v>
      </c>
      <c r="F2884" s="10">
        <f t="shared" ca="1" si="415"/>
        <v>7.5473387505677447E-2</v>
      </c>
      <c r="G2884" s="64">
        <f ca="1">_xlfn.NORM.INV(F2884,'Input Parameters'!$E$20,'Input Parameters'!$F$20)</f>
        <v>273.0274914654064</v>
      </c>
      <c r="H2884" s="57">
        <f ca="1">EXP(E2884*(1/'Input Parameters'!$E$23-1/G2884))</f>
        <v>0.25448016497460668</v>
      </c>
      <c r="I2884" s="10">
        <f t="shared" ca="1" si="416"/>
        <v>0.5748518296978441</v>
      </c>
      <c r="J2884" s="30">
        <f ca="1">_xlfn.BETA.INV(I2884,'Input Parameters'!$L$26,'Input Parameters'!$M$26,'Input Parameters'!$J$26,'Input Parameters'!$K$26)</f>
        <v>0.69128074881954626</v>
      </c>
      <c r="K2884" s="168">
        <f ca="1">('Input Parameters'!$E$27/'Input Parameters'!$E$38)^$J2884</f>
        <v>7.0229407826259919E-3</v>
      </c>
      <c r="L2884" s="69">
        <f ca="1">$H2884*$C2884*'Input Parameters'!$E$25*K2884</f>
        <v>0.43732102971062387</v>
      </c>
      <c r="M2884" s="24">
        <f t="shared" ca="1" si="417"/>
        <v>0.1825649153288248</v>
      </c>
      <c r="N2884" s="15">
        <f ca="1">_xlfn.NORM.INV(M2884,'Input Parameters'!$E$29,'Input Parameters'!$F$29)</f>
        <v>9.9909436642331081E-2</v>
      </c>
      <c r="O2884" s="8">
        <f t="shared" ca="1" si="418"/>
        <v>5.0867810675451097E-2</v>
      </c>
      <c r="P2884" s="30">
        <f ca="1">_xlfn.LOGNORM.INV(O2884,'Input Parameters'!$H$30,'Input Parameters'!$I$30)</f>
        <v>1.2386113697817496</v>
      </c>
      <c r="Q2884" s="10">
        <f t="shared" ca="1" si="419"/>
        <v>0.92009520346377227</v>
      </c>
      <c r="R2884" s="30">
        <f>IF('Input Parameters'!$E$32=0,0,_xlfn.BETA.INV(Q2884,'Input Parameters'!$L$32,'Input Parameters'!$M$32,'Input Parameters'!$J$32,'Input Parameters'!$K$32))</f>
        <v>0</v>
      </c>
      <c r="S2884" s="10">
        <f t="shared" ca="1" si="420"/>
        <v>0.45572623001670987</v>
      </c>
      <c r="T2884" s="26">
        <f ca="1">_xlfn.LOGNORM.INV(S2884,'Input Parameters'!$H$34,'Input Parameters'!$I$34)</f>
        <v>49.714531392472537</v>
      </c>
      <c r="U2884" s="10">
        <f t="shared" ca="1" si="421"/>
        <v>0.19739070379156221</v>
      </c>
      <c r="V2884" s="30">
        <f ca="1">_xlfn.BETA.INV(U2884,'Input Parameters'!$L$36,'Input Parameters'!$M$36,'Input Parameters'!$J$36,'Input Parameters'!$K$36)</f>
        <v>0.46754575585592767</v>
      </c>
      <c r="W2884" s="2">
        <f ca="1">N2884+(P2884-N2884)*(1-ERF((T2884-R2884)/(2*SQRT(L2884*'Input Parameters'!$E$38))))</f>
        <v>9.9909557564541063E-2</v>
      </c>
      <c r="X2884">
        <f t="shared" ca="1" si="422"/>
        <v>1</v>
      </c>
      <c r="Y2884" s="7"/>
    </row>
    <row r="2885" spans="1:25" ht="15" customHeight="1" x14ac:dyDescent="0.25">
      <c r="A2885" s="139">
        <v>2878</v>
      </c>
      <c r="B2885" s="10">
        <f t="shared" ref="B2885:B2948" ca="1" si="423">RAND()</f>
        <v>5.7323045291887031E-2</v>
      </c>
      <c r="C2885" s="60">
        <f ca="1">_xlfn.NORM.INV(B2885,'Input Parameters'!$E$15,'Input Parameters'!$F$15)</f>
        <v>185.46893157044764</v>
      </c>
      <c r="D2885" s="10">
        <f t="shared" ref="D2885:D2948" ca="1" si="424">RAND()</f>
        <v>0.33778937596179726</v>
      </c>
      <c r="E2885" s="62">
        <f ca="1">IF(_xlfn.NORM.INV(D2885,'Input Parameters'!$E$17,'Input Parameters'!$F$17)&lt;3500,3500,IF(_xlfn.NORM.INV(D2885,'Input Parameters'!$E$17,'Input Parameters'!$F$17)&gt;5500,5500,_xlfn.NORM.INV(D2885,'Input Parameters'!$E$17,'Input Parameters'!$F$17)))</f>
        <v>4507.0472855261733</v>
      </c>
      <c r="F2885" s="10">
        <f t="shared" ref="F2885:F2948" ca="1" si="425">RAND()</f>
        <v>0.1180573861360269</v>
      </c>
      <c r="G2885" s="64">
        <f ca="1">_xlfn.NORM.INV(F2885,'Input Parameters'!$E$20,'Input Parameters'!$F$20)</f>
        <v>274.71214900144469</v>
      </c>
      <c r="H2885" s="57">
        <f ca="1">EXP(E2885*(1/'Input Parameters'!$E$23-1/G2885))</f>
        <v>0.3605122090106167</v>
      </c>
      <c r="I2885" s="10">
        <f t="shared" ref="I2885:I2948" ca="1" si="426">RAND()</f>
        <v>0.70465148282962209</v>
      </c>
      <c r="J2885" s="30">
        <f ca="1">_xlfn.BETA.INV(I2885,'Input Parameters'!$L$26,'Input Parameters'!$M$26,'Input Parameters'!$J$26,'Input Parameters'!$K$26)</f>
        <v>0.74361169381812409</v>
      </c>
      <c r="K2885" s="168">
        <f ca="1">('Input Parameters'!$E$27/'Input Parameters'!$E$38)^$J2885</f>
        <v>4.8250009589709516E-3</v>
      </c>
      <c r="L2885" s="69">
        <f ca="1">$H2885*$C2885*'Input Parameters'!$E$25*K2885</f>
        <v>0.32261796774788282</v>
      </c>
      <c r="M2885" s="24">
        <f t="shared" ref="M2885:M2948" ca="1" si="427">RAND()</f>
        <v>0.82294633953746599</v>
      </c>
      <c r="N2885" s="15">
        <f ca="1">_xlfn.NORM.INV(M2885,'Input Parameters'!$E$29,'Input Parameters'!$F$29)</f>
        <v>0.1000926651857434</v>
      </c>
      <c r="O2885" s="8">
        <f t="shared" ref="O2885:O2948" ca="1" si="428">RAND()</f>
        <v>0.532592028130355</v>
      </c>
      <c r="P2885" s="30">
        <f ca="1">_xlfn.LOGNORM.INV(O2885,'Input Parameters'!$H$30,'Input Parameters'!$I$30)</f>
        <v>2.788977956142729</v>
      </c>
      <c r="Q2885" s="10">
        <f t="shared" ref="Q2885:Q2948" ca="1" si="429">RAND()</f>
        <v>0.40829317279242161</v>
      </c>
      <c r="R2885" s="30">
        <f>IF('Input Parameters'!$E$32=0,0,_xlfn.BETA.INV(Q2885,'Input Parameters'!$L$32,'Input Parameters'!$M$32,'Input Parameters'!$J$32,'Input Parameters'!$K$32))</f>
        <v>0</v>
      </c>
      <c r="S2885" s="10">
        <f t="shared" ref="S2885:S2948" ca="1" si="430">RAND()</f>
        <v>0.22767826172452788</v>
      </c>
      <c r="T2885" s="26">
        <f ca="1">_xlfn.LOGNORM.INV(S2885,'Input Parameters'!$H$34,'Input Parameters'!$I$34)</f>
        <v>45.933347277162355</v>
      </c>
      <c r="U2885" s="10">
        <f t="shared" ref="U2885:U2948" ca="1" si="431">RAND()</f>
        <v>0.66799754674228184</v>
      </c>
      <c r="V2885" s="30">
        <f ca="1">_xlfn.BETA.INV(U2885,'Input Parameters'!$L$36,'Input Parameters'!$M$36,'Input Parameters'!$J$36,'Input Parameters'!$K$36)</f>
        <v>0.65473630249459247</v>
      </c>
      <c r="W2885" s="2">
        <f ca="1">N2885+(P2885-N2885)*(1-ERF((T2885-R2885)/(2*SQRT(L2885*'Input Parameters'!$E$38))))</f>
        <v>0.10009269411259536</v>
      </c>
      <c r="X2885">
        <f t="shared" ca="1" si="422"/>
        <v>1</v>
      </c>
      <c r="Y2885" s="7"/>
    </row>
    <row r="2886" spans="1:25" ht="15" customHeight="1" x14ac:dyDescent="0.25">
      <c r="A2886" s="139">
        <v>2879</v>
      </c>
      <c r="B2886" s="10">
        <f t="shared" ca="1" si="423"/>
        <v>0.60453634918187793</v>
      </c>
      <c r="C2886" s="60">
        <f ca="1">_xlfn.NORM.INV(B2886,'Input Parameters'!$E$15,'Input Parameters'!$F$15)</f>
        <v>285.33424154007554</v>
      </c>
      <c r="D2886" s="10">
        <f t="shared" ca="1" si="424"/>
        <v>0.7775302835635749</v>
      </c>
      <c r="E2886" s="62">
        <f ca="1">IF(_xlfn.NORM.INV(D2886,'Input Parameters'!$E$17,'Input Parameters'!$F$17)&lt;3500,3500,IF(_xlfn.NORM.INV(D2886,'Input Parameters'!$E$17,'Input Parameters'!$F$17)&gt;5500,5500,_xlfn.NORM.INV(D2886,'Input Parameters'!$E$17,'Input Parameters'!$F$17)))</f>
        <v>5334.7152061120232</v>
      </c>
      <c r="F2886" s="10">
        <f t="shared" ca="1" si="425"/>
        <v>0.34937740910429049</v>
      </c>
      <c r="G2886" s="64">
        <f ca="1">_xlfn.NORM.INV(F2886,'Input Parameters'!$E$20,'Input Parameters'!$F$20)</f>
        <v>280.05708742257713</v>
      </c>
      <c r="H2886" s="57">
        <f ca="1">EXP(E2886*(1/'Input Parameters'!$E$23-1/G2886))</f>
        <v>0.43302387365456224</v>
      </c>
      <c r="I2886" s="10">
        <f t="shared" ca="1" si="426"/>
        <v>0.51928365314827263</v>
      </c>
      <c r="J2886" s="30">
        <f ca="1">_xlfn.BETA.INV(I2886,'Input Parameters'!$L$26,'Input Parameters'!$M$26,'Input Parameters'!$J$26,'Input Parameters'!$K$26)</f>
        <v>0.66914733557633799</v>
      </c>
      <c r="K2886" s="168">
        <f ca="1">('Input Parameters'!$E$27/'Input Parameters'!$E$38)^$J2886</f>
        <v>8.2313130328492065E-3</v>
      </c>
      <c r="L2886" s="69">
        <f ca="1">$H2886*$C2886*'Input Parameters'!$E$25*K2886</f>
        <v>1.0170325461259542</v>
      </c>
      <c r="M2886" s="24">
        <f t="shared" ca="1" si="427"/>
        <v>0.69891124097818047</v>
      </c>
      <c r="N2886" s="15">
        <f ca="1">_xlfn.NORM.INV(M2886,'Input Parameters'!$E$29,'Input Parameters'!$F$29)</f>
        <v>0.10005212716920089</v>
      </c>
      <c r="O2886" s="8">
        <f t="shared" ca="1" si="428"/>
        <v>0.89600661581612695</v>
      </c>
      <c r="P2886" s="30">
        <f ca="1">_xlfn.LOGNORM.INV(O2886,'Input Parameters'!$H$30,'Input Parameters'!$I$30)</f>
        <v>4.8638233490466538</v>
      </c>
      <c r="Q2886" s="10">
        <f t="shared" ca="1" si="429"/>
        <v>0.44309734325527739</v>
      </c>
      <c r="R2886" s="30">
        <f>IF('Input Parameters'!$E$32=0,0,_xlfn.BETA.INV(Q2886,'Input Parameters'!$L$32,'Input Parameters'!$M$32,'Input Parameters'!$J$32,'Input Parameters'!$K$32))</f>
        <v>0</v>
      </c>
      <c r="S2886" s="10">
        <f t="shared" ca="1" si="430"/>
        <v>0.32126267531221064</v>
      </c>
      <c r="T2886" s="26">
        <f ca="1">_xlfn.LOGNORM.INV(S2886,'Input Parameters'!$H$34,'Input Parameters'!$I$34)</f>
        <v>47.576914487790205</v>
      </c>
      <c r="U2886" s="10">
        <f t="shared" ca="1" si="431"/>
        <v>9.0554564965997675E-2</v>
      </c>
      <c r="V2886" s="30">
        <f ca="1">_xlfn.BETA.INV(U2886,'Input Parameters'!$L$36,'Input Parameters'!$M$36,'Input Parameters'!$J$36,'Input Parameters'!$K$36)</f>
        <v>0.41074777340893948</v>
      </c>
      <c r="W2886" s="2">
        <f ca="1">N2886+(P2886-N2886)*(1-ERF((T2886-R2886)/(2*SQRT(L2886*'Input Parameters'!$E$38))))</f>
        <v>0.10410237119659711</v>
      </c>
      <c r="X2886">
        <f t="shared" ca="1" si="422"/>
        <v>1</v>
      </c>
      <c r="Y2886" s="7"/>
    </row>
    <row r="2887" spans="1:25" ht="15" customHeight="1" x14ac:dyDescent="0.25">
      <c r="A2887" s="139">
        <v>2880</v>
      </c>
      <c r="B2887" s="10">
        <f t="shared" ca="1" si="423"/>
        <v>0.52531244188137005</v>
      </c>
      <c r="C2887" s="60">
        <f ca="1">_xlfn.NORM.INV(B2887,'Input Parameters'!$E$15,'Input Parameters'!$F$15)</f>
        <v>274.40802356953549</v>
      </c>
      <c r="D2887" s="10">
        <f t="shared" ca="1" si="424"/>
        <v>2.5950020839487831E-2</v>
      </c>
      <c r="E2887" s="62">
        <f ca="1">IF(_xlfn.NORM.INV(D2887,'Input Parameters'!$E$17,'Input Parameters'!$F$17)&lt;3500,3500,IF(_xlfn.NORM.INV(D2887,'Input Parameters'!$E$17,'Input Parameters'!$F$17)&gt;5500,5500,_xlfn.NORM.INV(D2887,'Input Parameters'!$E$17,'Input Parameters'!$F$17)))</f>
        <v>3500</v>
      </c>
      <c r="F2887" s="10">
        <f t="shared" ca="1" si="425"/>
        <v>0.44393713503697518</v>
      </c>
      <c r="G2887" s="64">
        <f ca="1">_xlfn.NORM.INV(F2887,'Input Parameters'!$E$20,'Input Parameters'!$F$20)</f>
        <v>281.70533670387744</v>
      </c>
      <c r="H2887" s="57">
        <f ca="1">EXP(E2887*(1/'Input Parameters'!$E$23-1/G2887))</f>
        <v>0.62126838900375514</v>
      </c>
      <c r="I2887" s="10">
        <f t="shared" ca="1" si="426"/>
        <v>0.80189549243941427</v>
      </c>
      <c r="J2887" s="30">
        <f ca="1">_xlfn.BETA.INV(I2887,'Input Parameters'!$L$26,'Input Parameters'!$M$26,'Input Parameters'!$J$26,'Input Parameters'!$K$26)</f>
        <v>0.7863518543057717</v>
      </c>
      <c r="K2887" s="168">
        <f ca="1">('Input Parameters'!$E$27/'Input Parameters'!$E$38)^$J2887</f>
        <v>3.5510195058448941E-3</v>
      </c>
      <c r="L2887" s="69">
        <f ca="1">$H2887*$C2887*'Input Parameters'!$E$25*K2887</f>
        <v>0.60538146550853733</v>
      </c>
      <c r="M2887" s="24">
        <f t="shared" ca="1" si="427"/>
        <v>0.53853513152060051</v>
      </c>
      <c r="N2887" s="15">
        <f ca="1">_xlfn.NORM.INV(M2887,'Input Parameters'!$E$29,'Input Parameters'!$F$29)</f>
        <v>0.10000967439493605</v>
      </c>
      <c r="O2887" s="8">
        <f t="shared" ca="1" si="428"/>
        <v>0.65035360580781465</v>
      </c>
      <c r="P2887" s="30">
        <f ca="1">_xlfn.LOGNORM.INV(O2887,'Input Parameters'!$H$30,'Input Parameters'!$I$30)</f>
        <v>3.2204127094936466</v>
      </c>
      <c r="Q2887" s="10">
        <f t="shared" ca="1" si="429"/>
        <v>7.6033051761641768E-2</v>
      </c>
      <c r="R2887" s="30">
        <f>IF('Input Parameters'!$E$32=0,0,_xlfn.BETA.INV(Q2887,'Input Parameters'!$L$32,'Input Parameters'!$M$32,'Input Parameters'!$J$32,'Input Parameters'!$K$32))</f>
        <v>0</v>
      </c>
      <c r="S2887" s="10">
        <f t="shared" ca="1" si="430"/>
        <v>0.90005410969066979</v>
      </c>
      <c r="T2887" s="26">
        <f ca="1">_xlfn.LOGNORM.INV(S2887,'Input Parameters'!$H$34,'Input Parameters'!$I$34)</f>
        <v>59.131045367236958</v>
      </c>
      <c r="U2887" s="10">
        <f t="shared" ca="1" si="431"/>
        <v>7.7330207662857364E-2</v>
      </c>
      <c r="V2887" s="30">
        <f ca="1">_xlfn.BETA.INV(U2887,'Input Parameters'!$L$36,'Input Parameters'!$M$36,'Input Parameters'!$J$36,'Input Parameters'!$K$36)</f>
        <v>0.40156574503249681</v>
      </c>
      <c r="W2887" s="2">
        <f ca="1">N2887+(P2887-N2887)*(1-ERF((T2887-R2887)/(2*SQRT(L2887*'Input Parameters'!$E$38))))</f>
        <v>0.10000991488612128</v>
      </c>
      <c r="X2887">
        <f t="shared" ca="1" si="422"/>
        <v>1</v>
      </c>
      <c r="Y2887" s="7"/>
    </row>
    <row r="2888" spans="1:25" ht="15" customHeight="1" x14ac:dyDescent="0.25">
      <c r="A2888" s="139">
        <v>2881</v>
      </c>
      <c r="B2888" s="10">
        <f t="shared" ca="1" si="423"/>
        <v>0.9445258544568198</v>
      </c>
      <c r="C2888" s="60">
        <f ca="1">_xlfn.NORM.INV(B2888,'Input Parameters'!$E$15,'Input Parameters'!$F$15)</f>
        <v>357.3485779932895</v>
      </c>
      <c r="D2888" s="10">
        <f t="shared" ca="1" si="424"/>
        <v>0.17538863831923612</v>
      </c>
      <c r="E2888" s="62">
        <f ca="1">IF(_xlfn.NORM.INV(D2888,'Input Parameters'!$E$17,'Input Parameters'!$F$17)&lt;3500,3500,IF(_xlfn.NORM.INV(D2888,'Input Parameters'!$E$17,'Input Parameters'!$F$17)&gt;5500,5500,_xlfn.NORM.INV(D2888,'Input Parameters'!$E$17,'Input Parameters'!$F$17)))</f>
        <v>4146.8421181239828</v>
      </c>
      <c r="F2888" s="10">
        <f t="shared" ca="1" si="425"/>
        <v>0.24240488742853039</v>
      </c>
      <c r="G2888" s="64">
        <f ca="1">_xlfn.NORM.INV(F2888,'Input Parameters'!$E$20,'Input Parameters'!$F$20)</f>
        <v>277.96946286151285</v>
      </c>
      <c r="H2888" s="57">
        <f ca="1">EXP(E2888*(1/'Input Parameters'!$E$23-1/G2888))</f>
        <v>0.46682410726814344</v>
      </c>
      <c r="I2888" s="10">
        <f t="shared" ca="1" si="426"/>
        <v>0.18663605230462565</v>
      </c>
      <c r="J2888" s="30">
        <f ca="1">_xlfn.BETA.INV(I2888,'Input Parameters'!$L$26,'Input Parameters'!$M$26,'Input Parameters'!$J$26,'Input Parameters'!$K$26)</f>
        <v>0.51149462731750228</v>
      </c>
      <c r="K2888" s="168">
        <f ca="1">('Input Parameters'!$E$27/'Input Parameters'!$E$38)^$J2888</f>
        <v>2.5502899864162168E-2</v>
      </c>
      <c r="L2888" s="69">
        <f ca="1">$H2888*$C2888*'Input Parameters'!$E$25*K2888</f>
        <v>4.2543664903233802</v>
      </c>
      <c r="M2888" s="24">
        <f t="shared" ca="1" si="427"/>
        <v>0.72108011884364753</v>
      </c>
      <c r="N2888" s="15">
        <f ca="1">_xlfn.NORM.INV(M2888,'Input Parameters'!$E$29,'Input Parameters'!$F$29)</f>
        <v>0.1000586053203595</v>
      </c>
      <c r="O2888" s="8">
        <f t="shared" ca="1" si="428"/>
        <v>0.38173529157407182</v>
      </c>
      <c r="P2888" s="30">
        <f ca="1">_xlfn.LOGNORM.INV(O2888,'Input Parameters'!$H$30,'Input Parameters'!$I$30)</f>
        <v>2.3277186306541604</v>
      </c>
      <c r="Q2888" s="10">
        <f t="shared" ca="1" si="429"/>
        <v>0.52532685212681929</v>
      </c>
      <c r="R2888" s="30">
        <f>IF('Input Parameters'!$E$32=0,0,_xlfn.BETA.INV(Q2888,'Input Parameters'!$L$32,'Input Parameters'!$M$32,'Input Parameters'!$J$32,'Input Parameters'!$K$32))</f>
        <v>0</v>
      </c>
      <c r="S2888" s="10">
        <f t="shared" ca="1" si="430"/>
        <v>0.82895341070958017</v>
      </c>
      <c r="T2888" s="26">
        <f ca="1">_xlfn.LOGNORM.INV(S2888,'Input Parameters'!$H$34,'Input Parameters'!$I$34)</f>
        <v>56.73770344535869</v>
      </c>
      <c r="U2888" s="10">
        <f t="shared" ca="1" si="431"/>
        <v>0.71210879797574844</v>
      </c>
      <c r="V2888" s="30">
        <f ca="1">_xlfn.BETA.INV(U2888,'Input Parameters'!$L$36,'Input Parameters'!$M$36,'Input Parameters'!$J$36,'Input Parameters'!$K$36)</f>
        <v>0.67550533660281809</v>
      </c>
      <c r="W2888" s="2">
        <f ca="1">N2888+(P2888-N2888)*(1-ERF((T2888-R2888)/(2*SQRT(L2888*'Input Parameters'!$E$38))))</f>
        <v>0.21537200176574794</v>
      </c>
      <c r="X2888">
        <f t="shared" ref="X2888:X2951" ca="1" si="432">IF(W2888&gt;V2888,0,1)</f>
        <v>1</v>
      </c>
      <c r="Y2888" s="7"/>
    </row>
    <row r="2889" spans="1:25" ht="15" customHeight="1" x14ac:dyDescent="0.25">
      <c r="A2889" s="139">
        <v>2882</v>
      </c>
      <c r="B2889" s="10">
        <f t="shared" ca="1" si="423"/>
        <v>0.89030233669887493</v>
      </c>
      <c r="C2889" s="60">
        <f ca="1">_xlfn.NORM.INV(B2889,'Input Parameters'!$E$15,'Input Parameters'!$F$15)</f>
        <v>337.52420014512137</v>
      </c>
      <c r="D2889" s="10">
        <f t="shared" ca="1" si="424"/>
        <v>0.22924982026934326</v>
      </c>
      <c r="E2889" s="62">
        <f ca="1">IF(_xlfn.NORM.INV(D2889,'Input Parameters'!$E$17,'Input Parameters'!$F$17)&lt;3500,3500,IF(_xlfn.NORM.INV(D2889,'Input Parameters'!$E$17,'Input Parameters'!$F$17)&gt;5500,5500,_xlfn.NORM.INV(D2889,'Input Parameters'!$E$17,'Input Parameters'!$F$17)))</f>
        <v>4281.0762339896683</v>
      </c>
      <c r="F2889" s="10">
        <f t="shared" ca="1" si="425"/>
        <v>0.57475679658476742</v>
      </c>
      <c r="G2889" s="64">
        <f ca="1">_xlfn.NORM.INV(F2889,'Input Parameters'!$E$20,'Input Parameters'!$F$20)</f>
        <v>283.91293554311471</v>
      </c>
      <c r="H2889" s="57">
        <f ca="1">EXP(E2889*(1/'Input Parameters'!$E$23-1/G2889))</f>
        <v>0.62873172872227467</v>
      </c>
      <c r="I2889" s="10">
        <f t="shared" ca="1" si="426"/>
        <v>0.49691858902837105</v>
      </c>
      <c r="J2889" s="30">
        <f ca="1">_xlfn.BETA.INV(I2889,'Input Parameters'!$L$26,'Input Parameters'!$M$26,'Input Parameters'!$J$26,'Input Parameters'!$K$26)</f>
        <v>0.66015530894847751</v>
      </c>
      <c r="K2889" s="168">
        <f ca="1">('Input Parameters'!$E$27/'Input Parameters'!$E$38)^$J2889</f>
        <v>8.7797292044275253E-3</v>
      </c>
      <c r="L2889" s="69">
        <f ca="1">$H2889*$C2889*'Input Parameters'!$E$25*K2889</f>
        <v>1.863165420223079</v>
      </c>
      <c r="M2889" s="24">
        <f t="shared" ca="1" si="427"/>
        <v>0.12590332903364787</v>
      </c>
      <c r="N2889" s="15">
        <f ca="1">_xlfn.NORM.INV(M2889,'Input Parameters'!$E$29,'Input Parameters'!$F$29)</f>
        <v>9.9885402780741511E-2</v>
      </c>
      <c r="O2889" s="8">
        <f t="shared" ca="1" si="428"/>
        <v>0.75618794665406142</v>
      </c>
      <c r="P2889" s="30">
        <f ca="1">_xlfn.LOGNORM.INV(O2889,'Input Parameters'!$H$30,'Input Parameters'!$I$30)</f>
        <v>3.7244399979250646</v>
      </c>
      <c r="Q2889" s="10">
        <f t="shared" ca="1" si="429"/>
        <v>0.30997294913823614</v>
      </c>
      <c r="R2889" s="30">
        <f>IF('Input Parameters'!$E$32=0,0,_xlfn.BETA.INV(Q2889,'Input Parameters'!$L$32,'Input Parameters'!$M$32,'Input Parameters'!$J$32,'Input Parameters'!$K$32))</f>
        <v>0</v>
      </c>
      <c r="S2889" s="10">
        <f t="shared" ca="1" si="430"/>
        <v>0.73522159452166425</v>
      </c>
      <c r="T2889" s="26">
        <f ca="1">_xlfn.LOGNORM.INV(S2889,'Input Parameters'!$H$34,'Input Parameters'!$I$34)</f>
        <v>54.512236261347603</v>
      </c>
      <c r="U2889" s="10">
        <f t="shared" ca="1" si="431"/>
        <v>0.60259223035565468</v>
      </c>
      <c r="V2889" s="30">
        <f ca="1">_xlfn.BETA.INV(U2889,'Input Parameters'!$L$36,'Input Parameters'!$M$36,'Input Parameters'!$J$36,'Input Parameters'!$K$36)</f>
        <v>0.62648345808262373</v>
      </c>
      <c r="W2889" s="2">
        <f ca="1">N2889+(P2889-N2889)*(1-ERF((T2889-R2889)/(2*SQRT(L2889*'Input Parameters'!$E$38))))</f>
        <v>0.11708005584790263</v>
      </c>
      <c r="X2889">
        <f t="shared" ca="1" si="432"/>
        <v>1</v>
      </c>
      <c r="Y2889" s="7"/>
    </row>
    <row r="2890" spans="1:25" ht="15" customHeight="1" x14ac:dyDescent="0.25">
      <c r="A2890" s="139">
        <v>2883</v>
      </c>
      <c r="B2890" s="10">
        <f t="shared" ca="1" si="423"/>
        <v>0.81676568987818332</v>
      </c>
      <c r="C2890" s="60">
        <f ca="1">_xlfn.NORM.INV(B2890,'Input Parameters'!$E$15,'Input Parameters'!$F$15)</f>
        <v>319.9097249534102</v>
      </c>
      <c r="D2890" s="10">
        <f t="shared" ca="1" si="424"/>
        <v>0.42815809937001881</v>
      </c>
      <c r="E2890" s="62">
        <f ca="1">IF(_xlfn.NORM.INV(D2890,'Input Parameters'!$E$17,'Input Parameters'!$F$17)&lt;3500,3500,IF(_xlfn.NORM.INV(D2890,'Input Parameters'!$E$17,'Input Parameters'!$F$17)&gt;5500,5500,_xlfn.NORM.INV(D2890,'Input Parameters'!$E$17,'Input Parameters'!$F$17)))</f>
        <v>4673.2541810037164</v>
      </c>
      <c r="F2890" s="10">
        <f t="shared" ca="1" si="425"/>
        <v>0.58965150258265975</v>
      </c>
      <c r="G2890" s="64">
        <f ca="1">_xlfn.NORM.INV(F2890,'Input Parameters'!$E$20,'Input Parameters'!$F$20)</f>
        <v>284.16854564896317</v>
      </c>
      <c r="H2890" s="57">
        <f ca="1">EXP(E2890*(1/'Input Parameters'!$E$23-1/G2890))</f>
        <v>0.61155211334454473</v>
      </c>
      <c r="I2890" s="10">
        <f t="shared" ca="1" si="426"/>
        <v>2.0923374001481365E-3</v>
      </c>
      <c r="J2890" s="30">
        <f ca="1">_xlfn.BETA.INV(I2890,'Input Parameters'!$L$26,'Input Parameters'!$M$26,'Input Parameters'!$J$26,'Input Parameters'!$K$26)</f>
        <v>0.2088618815645315</v>
      </c>
      <c r="K2890" s="168">
        <f ca="1">('Input Parameters'!$E$27/'Input Parameters'!$E$38)^$J2890</f>
        <v>0.22353858537958779</v>
      </c>
      <c r="L2890" s="69">
        <f ca="1">$H2890*$C2890*'Input Parameters'!$E$25*K2890</f>
        <v>43.733417082072513</v>
      </c>
      <c r="M2890" s="24">
        <f t="shared" ca="1" si="427"/>
        <v>0.43588879148565063</v>
      </c>
      <c r="N2890" s="15">
        <f ca="1">_xlfn.NORM.INV(M2890,'Input Parameters'!$E$29,'Input Parameters'!$F$29)</f>
        <v>9.9983859900489858E-2</v>
      </c>
      <c r="O2890" s="8">
        <f t="shared" ca="1" si="428"/>
        <v>0.67908410157813126</v>
      </c>
      <c r="P2890" s="30">
        <f ca="1">_xlfn.LOGNORM.INV(O2890,'Input Parameters'!$H$30,'Input Parameters'!$I$30)</f>
        <v>3.3426479505415179</v>
      </c>
      <c r="Q2890" s="10">
        <f t="shared" ca="1" si="429"/>
        <v>0.32806047249168524</v>
      </c>
      <c r="R2890" s="30">
        <f>IF('Input Parameters'!$E$32=0,0,_xlfn.BETA.INV(Q2890,'Input Parameters'!$L$32,'Input Parameters'!$M$32,'Input Parameters'!$J$32,'Input Parameters'!$K$32))</f>
        <v>0</v>
      </c>
      <c r="S2890" s="10">
        <f t="shared" ca="1" si="430"/>
        <v>0.32628096798202533</v>
      </c>
      <c r="T2890" s="26">
        <f ca="1">_xlfn.LOGNORM.INV(S2890,'Input Parameters'!$H$34,'Input Parameters'!$I$34)</f>
        <v>47.65971547267231</v>
      </c>
      <c r="U2890" s="10">
        <f t="shared" ca="1" si="431"/>
        <v>0.42706776190568896</v>
      </c>
      <c r="V2890" s="30">
        <f ca="1">_xlfn.BETA.INV(U2890,'Input Parameters'!$L$36,'Input Parameters'!$M$36,'Input Parameters'!$J$36,'Input Parameters'!$K$36)</f>
        <v>0.55838294466978389</v>
      </c>
      <c r="W2890" s="2">
        <f ca="1">N2890+(P2890-N2890)*(1-ERF((T2890-R2890)/(2*SQRT(L2890*'Input Parameters'!$E$38))))</f>
        <v>2.07908376540263</v>
      </c>
      <c r="X2890">
        <f t="shared" ca="1" si="432"/>
        <v>0</v>
      </c>
      <c r="Y2890" s="7"/>
    </row>
    <row r="2891" spans="1:25" ht="15" customHeight="1" x14ac:dyDescent="0.25">
      <c r="A2891" s="139">
        <v>2884</v>
      </c>
      <c r="B2891" s="10">
        <f t="shared" ca="1" si="423"/>
        <v>0.6186088227412867</v>
      </c>
      <c r="C2891" s="60">
        <f ca="1">_xlfn.NORM.INV(B2891,'Input Parameters'!$E$15,'Input Parameters'!$F$15)</f>
        <v>287.32435663093332</v>
      </c>
      <c r="D2891" s="10">
        <f t="shared" ca="1" si="424"/>
        <v>0.64041696236369838</v>
      </c>
      <c r="E2891" s="62">
        <f ca="1">IF(_xlfn.NORM.INV(D2891,'Input Parameters'!$E$17,'Input Parameters'!$F$17)&lt;3500,3500,IF(_xlfn.NORM.INV(D2891,'Input Parameters'!$E$17,'Input Parameters'!$F$17)&gt;5500,5500,_xlfn.NORM.INV(D2891,'Input Parameters'!$E$17,'Input Parameters'!$F$17)))</f>
        <v>5051.7014766872999</v>
      </c>
      <c r="F2891" s="10">
        <f t="shared" ca="1" si="425"/>
        <v>0.36143467438681465</v>
      </c>
      <c r="G2891" s="64">
        <f ca="1">_xlfn.NORM.INV(F2891,'Input Parameters'!$E$20,'Input Parameters'!$F$20)</f>
        <v>280.27400180668883</v>
      </c>
      <c r="H2891" s="57">
        <f ca="1">EXP(E2891*(1/'Input Parameters'!$E$23-1/G2891))</f>
        <v>0.45904818884728621</v>
      </c>
      <c r="I2891" s="10">
        <f t="shared" ca="1" si="426"/>
        <v>0.21417716670191767</v>
      </c>
      <c r="J2891" s="30">
        <f ca="1">_xlfn.BETA.INV(I2891,'Input Parameters'!$L$26,'Input Parameters'!$M$26,'Input Parameters'!$J$26,'Input Parameters'!$K$26)</f>
        <v>0.52840322037250043</v>
      </c>
      <c r="K2891" s="168">
        <f ca="1">('Input Parameters'!$E$27/'Input Parameters'!$E$38)^$J2891</f>
        <v>2.2589979572050931E-2</v>
      </c>
      <c r="L2891" s="69">
        <f ca="1">$H2891*$C2891*'Input Parameters'!$E$25*K2891</f>
        <v>2.9795217452086074</v>
      </c>
      <c r="M2891" s="24">
        <f t="shared" ca="1" si="427"/>
        <v>0.51309721756300308</v>
      </c>
      <c r="N2891" s="15">
        <f ca="1">_xlfn.NORM.INV(M2891,'Input Parameters'!$E$29,'Input Parameters'!$F$29)</f>
        <v>0.10000328357554215</v>
      </c>
      <c r="O2891" s="8">
        <f t="shared" ca="1" si="428"/>
        <v>0.47160848114053611</v>
      </c>
      <c r="P2891" s="30">
        <f ca="1">_xlfn.LOGNORM.INV(O2891,'Input Parameters'!$H$30,'Input Parameters'!$I$30)</f>
        <v>2.5945009171445497</v>
      </c>
      <c r="Q2891" s="10">
        <f t="shared" ca="1" si="429"/>
        <v>0.36461829040650406</v>
      </c>
      <c r="R2891" s="30">
        <f>IF('Input Parameters'!$E$32=0,0,_xlfn.BETA.INV(Q2891,'Input Parameters'!$L$32,'Input Parameters'!$M$32,'Input Parameters'!$J$32,'Input Parameters'!$K$32))</f>
        <v>0</v>
      </c>
      <c r="S2891" s="10">
        <f t="shared" ca="1" si="430"/>
        <v>0.88618600464800301</v>
      </c>
      <c r="T2891" s="26">
        <f ca="1">_xlfn.LOGNORM.INV(S2891,'Input Parameters'!$H$34,'Input Parameters'!$I$34)</f>
        <v>58.578722882475027</v>
      </c>
      <c r="U2891" s="10">
        <f t="shared" ca="1" si="431"/>
        <v>0.62072134805938661</v>
      </c>
      <c r="V2891" s="30">
        <f ca="1">_xlfn.BETA.INV(U2891,'Input Parameters'!$L$36,'Input Parameters'!$M$36,'Input Parameters'!$J$36,'Input Parameters'!$K$36)</f>
        <v>0.6340714655525459</v>
      </c>
      <c r="W2891" s="2">
        <f ca="1">N2891+(P2891-N2891)*(1-ERF((T2891-R2891)/(2*SQRT(L2891*'Input Parameters'!$E$38))))</f>
        <v>0.14093757431033155</v>
      </c>
      <c r="X2891">
        <f t="shared" ca="1" si="432"/>
        <v>1</v>
      </c>
      <c r="Y2891" s="7"/>
    </row>
    <row r="2892" spans="1:25" ht="15" customHeight="1" x14ac:dyDescent="0.25">
      <c r="A2892" s="139">
        <v>2885</v>
      </c>
      <c r="B2892" s="10">
        <f t="shared" ca="1" si="423"/>
        <v>0.43422388167711456</v>
      </c>
      <c r="C2892" s="60">
        <f ca="1">_xlfn.NORM.INV(B2892,'Input Parameters'!$E$15,'Input Parameters'!$F$15)</f>
        <v>261.99111481859745</v>
      </c>
      <c r="D2892" s="10">
        <f t="shared" ca="1" si="424"/>
        <v>1.9783921351768319E-2</v>
      </c>
      <c r="E2892" s="62">
        <f ca="1">IF(_xlfn.NORM.INV(D2892,'Input Parameters'!$E$17,'Input Parameters'!$F$17)&lt;3500,3500,IF(_xlfn.NORM.INV(D2892,'Input Parameters'!$E$17,'Input Parameters'!$F$17)&gt;5500,5500,_xlfn.NORM.INV(D2892,'Input Parameters'!$E$17,'Input Parameters'!$F$17)))</f>
        <v>3500</v>
      </c>
      <c r="F2892" s="10">
        <f t="shared" ca="1" si="425"/>
        <v>9.401826542950642E-2</v>
      </c>
      <c r="G2892" s="64">
        <f ca="1">_xlfn.NORM.INV(F2892,'Input Parameters'!$E$20,'Input Parameters'!$F$20)</f>
        <v>273.83005425874154</v>
      </c>
      <c r="H2892" s="57">
        <f ca="1">EXP(E2892*(1/'Input Parameters'!$E$23-1/G2892))</f>
        <v>0.43460719587055002</v>
      </c>
      <c r="I2892" s="10">
        <f t="shared" ca="1" si="426"/>
        <v>0.19066993778951968</v>
      </c>
      <c r="J2892" s="30">
        <f ca="1">_xlfn.BETA.INV(I2892,'Input Parameters'!$L$26,'Input Parameters'!$M$26,'Input Parameters'!$J$26,'Input Parameters'!$K$26)</f>
        <v>0.51406160963192704</v>
      </c>
      <c r="K2892" s="168">
        <f ca="1">('Input Parameters'!$E$27/'Input Parameters'!$E$38)^$J2892</f>
        <v>2.5037611160384367E-2</v>
      </c>
      <c r="L2892" s="69">
        <f ca="1">$H2892*$C2892*'Input Parameters'!$E$25*K2892</f>
        <v>2.8508631218282527</v>
      </c>
      <c r="M2892" s="24">
        <f t="shared" ca="1" si="427"/>
        <v>0.41352245982717784</v>
      </c>
      <c r="N2892" s="15">
        <f ca="1">_xlfn.NORM.INV(M2892,'Input Parameters'!$E$29,'Input Parameters'!$F$29)</f>
        <v>9.9978150688176393E-2</v>
      </c>
      <c r="O2892" s="8">
        <f t="shared" ca="1" si="428"/>
        <v>0.25046941351573815</v>
      </c>
      <c r="P2892" s="30">
        <f ca="1">_xlfn.LOGNORM.INV(O2892,'Input Parameters'!$H$30,'Input Parameters'!$I$30)</f>
        <v>1.9525222515481579</v>
      </c>
      <c r="Q2892" s="10">
        <f t="shared" ca="1" si="429"/>
        <v>0.68493732293794329</v>
      </c>
      <c r="R2892" s="30">
        <f>IF('Input Parameters'!$E$32=0,0,_xlfn.BETA.INV(Q2892,'Input Parameters'!$L$32,'Input Parameters'!$M$32,'Input Parameters'!$J$32,'Input Parameters'!$K$32))</f>
        <v>0</v>
      </c>
      <c r="S2892" s="10">
        <f t="shared" ca="1" si="430"/>
        <v>0.91636252480556257</v>
      </c>
      <c r="T2892" s="26">
        <f ca="1">_xlfn.LOGNORM.INV(S2892,'Input Parameters'!$H$34,'Input Parameters'!$I$34)</f>
        <v>59.865610000949204</v>
      </c>
      <c r="U2892" s="10">
        <f t="shared" ca="1" si="431"/>
        <v>0.67244939122270497</v>
      </c>
      <c r="V2892" s="30">
        <f ca="1">_xlfn.BETA.INV(U2892,'Input Parameters'!$L$36,'Input Parameters'!$M$36,'Input Parameters'!$J$36,'Input Parameters'!$K$36)</f>
        <v>0.65675916060494111</v>
      </c>
      <c r="W2892" s="2">
        <f ca="1">N2892+(P2892-N2892)*(1-ERF((T2892-R2892)/(2*SQRT(L2892*'Input Parameters'!$E$38))))</f>
        <v>0.12252753060473405</v>
      </c>
      <c r="X2892">
        <f t="shared" ca="1" si="432"/>
        <v>1</v>
      </c>
      <c r="Y2892" s="7"/>
    </row>
    <row r="2893" spans="1:25" ht="15" customHeight="1" x14ac:dyDescent="0.25">
      <c r="A2893" s="139">
        <v>2886</v>
      </c>
      <c r="B2893" s="10">
        <f t="shared" ca="1" si="423"/>
        <v>0.12575893253582526</v>
      </c>
      <c r="C2893" s="60">
        <f ca="1">_xlfn.NORM.INV(B2893,'Input Parameters'!$E$15,'Input Parameters'!$F$15)</f>
        <v>208.82518604091584</v>
      </c>
      <c r="D2893" s="10">
        <f t="shared" ca="1" si="424"/>
        <v>0.27061346234442407</v>
      </c>
      <c r="E2893" s="62">
        <f ca="1">IF(_xlfn.NORM.INV(D2893,'Input Parameters'!$E$17,'Input Parameters'!$F$17)&lt;3500,3500,IF(_xlfn.NORM.INV(D2893,'Input Parameters'!$E$17,'Input Parameters'!$F$17)&gt;5500,5500,_xlfn.NORM.INV(D2893,'Input Parameters'!$E$17,'Input Parameters'!$F$17)))</f>
        <v>4372.328912529777</v>
      </c>
      <c r="F2893" s="10">
        <f t="shared" ca="1" si="425"/>
        <v>0.80282615794277834</v>
      </c>
      <c r="G2893" s="64">
        <f ca="1">_xlfn.NORM.INV(F2893,'Input Parameters'!$E$20,'Input Parameters'!$F$20)</f>
        <v>288.3567875029986</v>
      </c>
      <c r="H2893" s="57">
        <f ca="1">EXP(E2893*(1/'Input Parameters'!$E$23-1/G2893))</f>
        <v>0.78929935952501218</v>
      </c>
      <c r="I2893" s="10">
        <f t="shared" ca="1" si="426"/>
        <v>0.93254684582987224</v>
      </c>
      <c r="J2893" s="30">
        <f ca="1">_xlfn.BETA.INV(I2893,'Input Parameters'!$L$26,'Input Parameters'!$M$26,'Input Parameters'!$J$26,'Input Parameters'!$K$26)</f>
        <v>0.86181265341816737</v>
      </c>
      <c r="K2893" s="168">
        <f ca="1">('Input Parameters'!$E$27/'Input Parameters'!$E$38)^$J2893</f>
        <v>2.0666989873019295E-3</v>
      </c>
      <c r="L2893" s="69">
        <f ca="1">$H2893*$C2893*'Input Parameters'!$E$25*K2893</f>
        <v>0.34064487083019251</v>
      </c>
      <c r="M2893" s="24">
        <f t="shared" ca="1" si="427"/>
        <v>0.37570282818306699</v>
      </c>
      <c r="N2893" s="15">
        <f ca="1">_xlfn.NORM.INV(M2893,'Input Parameters'!$E$29,'Input Parameters'!$F$29)</f>
        <v>9.9968321356309509E-2</v>
      </c>
      <c r="O2893" s="8">
        <f t="shared" ca="1" si="428"/>
        <v>0.19596206667997285</v>
      </c>
      <c r="P2893" s="30">
        <f ca="1">_xlfn.LOGNORM.INV(O2893,'Input Parameters'!$H$30,'Input Parameters'!$I$30)</f>
        <v>1.7907234719063971</v>
      </c>
      <c r="Q2893" s="10">
        <f t="shared" ca="1" si="429"/>
        <v>0.91054794442122733</v>
      </c>
      <c r="R2893" s="30">
        <f>IF('Input Parameters'!$E$32=0,0,_xlfn.BETA.INV(Q2893,'Input Parameters'!$L$32,'Input Parameters'!$M$32,'Input Parameters'!$J$32,'Input Parameters'!$K$32))</f>
        <v>0</v>
      </c>
      <c r="S2893" s="10">
        <f t="shared" ca="1" si="430"/>
        <v>0.63723365175431212</v>
      </c>
      <c r="T2893" s="26">
        <f ca="1">_xlfn.LOGNORM.INV(S2893,'Input Parameters'!$H$34,'Input Parameters'!$I$34)</f>
        <v>52.660126005932312</v>
      </c>
      <c r="U2893" s="10">
        <f t="shared" ca="1" si="431"/>
        <v>0.76534354435518692</v>
      </c>
      <c r="V2893" s="30">
        <f ca="1">_xlfn.BETA.INV(U2893,'Input Parameters'!$L$36,'Input Parameters'!$M$36,'Input Parameters'!$J$36,'Input Parameters'!$K$36)</f>
        <v>0.70330159776359902</v>
      </c>
      <c r="W2893" s="2">
        <f ca="1">N2893+(P2893-N2893)*(1-ERF((T2893-R2893)/(2*SQRT(L2893*'Input Parameters'!$E$38))))</f>
        <v>9.9968321655857312E-2</v>
      </c>
      <c r="X2893">
        <f t="shared" ca="1" si="432"/>
        <v>1</v>
      </c>
      <c r="Y2893" s="7"/>
    </row>
    <row r="2894" spans="1:25" ht="15" customHeight="1" x14ac:dyDescent="0.25">
      <c r="A2894" s="139">
        <v>2887</v>
      </c>
      <c r="B2894" s="10">
        <f t="shared" ca="1" si="423"/>
        <v>0.62065051259254034</v>
      </c>
      <c r="C2894" s="60">
        <f ca="1">_xlfn.NORM.INV(B2894,'Input Parameters'!$E$15,'Input Parameters'!$F$15)</f>
        <v>287.61486729895023</v>
      </c>
      <c r="D2894" s="10">
        <f t="shared" ca="1" si="424"/>
        <v>0.2954126749728303</v>
      </c>
      <c r="E2894" s="62">
        <f ca="1">IF(_xlfn.NORM.INV(D2894,'Input Parameters'!$E$17,'Input Parameters'!$F$17)&lt;3500,3500,IF(_xlfn.NORM.INV(D2894,'Input Parameters'!$E$17,'Input Parameters'!$F$17)&gt;5500,5500,_xlfn.NORM.INV(D2894,'Input Parameters'!$E$17,'Input Parameters'!$F$17)))</f>
        <v>4423.6517369854828</v>
      </c>
      <c r="F2894" s="10">
        <f t="shared" ca="1" si="425"/>
        <v>0.26331214108279088</v>
      </c>
      <c r="G2894" s="64">
        <f ca="1">_xlfn.NORM.INV(F2894,'Input Parameters'!$E$20,'Input Parameters'!$F$20)</f>
        <v>278.40777790912438</v>
      </c>
      <c r="H2894" s="57">
        <f ca="1">EXP(E2894*(1/'Input Parameters'!$E$23-1/G2894))</f>
        <v>0.45493540292777884</v>
      </c>
      <c r="I2894" s="10">
        <f t="shared" ca="1" si="426"/>
        <v>0.75200496365629865</v>
      </c>
      <c r="J2894" s="30">
        <f ca="1">_xlfn.BETA.INV(I2894,'Input Parameters'!$L$26,'Input Parameters'!$M$26,'Input Parameters'!$J$26,'Input Parameters'!$K$26)</f>
        <v>0.76377123049634421</v>
      </c>
      <c r="K2894" s="168">
        <f ca="1">('Input Parameters'!$E$27/'Input Parameters'!$E$38)^$J2894</f>
        <v>4.1753830309157747E-3</v>
      </c>
      <c r="L2894" s="69">
        <f ca="1">$H2894*$C2894*'Input Parameters'!$E$25*K2894</f>
        <v>0.54633294277491118</v>
      </c>
      <c r="M2894" s="24">
        <f t="shared" ca="1" si="427"/>
        <v>0.5595265111374349</v>
      </c>
      <c r="N2894" s="15">
        <f ca="1">_xlfn.NORM.INV(M2894,'Input Parameters'!$E$29,'Input Parameters'!$F$29)</f>
        <v>0.10001497688607595</v>
      </c>
      <c r="O2894" s="8">
        <f t="shared" ca="1" si="428"/>
        <v>0.72035406775785105</v>
      </c>
      <c r="P2894" s="30">
        <f ca="1">_xlfn.LOGNORM.INV(O2894,'Input Parameters'!$H$30,'Input Parameters'!$I$30)</f>
        <v>3.5355208195723025</v>
      </c>
      <c r="Q2894" s="10">
        <f t="shared" ca="1" si="429"/>
        <v>0.48095064557054812</v>
      </c>
      <c r="R2894" s="30">
        <f>IF('Input Parameters'!$E$32=0,0,_xlfn.BETA.INV(Q2894,'Input Parameters'!$L$32,'Input Parameters'!$M$32,'Input Parameters'!$J$32,'Input Parameters'!$K$32))</f>
        <v>0</v>
      </c>
      <c r="S2894" s="10">
        <f t="shared" ca="1" si="430"/>
        <v>0.41144412533318109</v>
      </c>
      <c r="T2894" s="26">
        <f ca="1">_xlfn.LOGNORM.INV(S2894,'Input Parameters'!$H$34,'Input Parameters'!$I$34)</f>
        <v>49.022220471500688</v>
      </c>
      <c r="U2894" s="10">
        <f t="shared" ca="1" si="431"/>
        <v>0.41254088123662558</v>
      </c>
      <c r="V2894" s="30">
        <f ca="1">_xlfn.BETA.INV(U2894,'Input Parameters'!$L$36,'Input Parameters'!$M$36,'Input Parameters'!$J$36,'Input Parameters'!$K$36)</f>
        <v>0.55294655641233081</v>
      </c>
      <c r="W2894" s="2">
        <f ca="1">N2894+(P2894-N2894)*(1-ERF((T2894-R2894)/(2*SQRT(L2894*'Input Parameters'!$E$38))))</f>
        <v>0.10002437453696082</v>
      </c>
      <c r="X2894">
        <f t="shared" ca="1" si="432"/>
        <v>1</v>
      </c>
      <c r="Y2894" s="7"/>
    </row>
    <row r="2895" spans="1:25" ht="15" customHeight="1" x14ac:dyDescent="0.25">
      <c r="A2895" s="139">
        <v>2888</v>
      </c>
      <c r="B2895" s="10">
        <f t="shared" ca="1" si="423"/>
        <v>0.67417580577986991</v>
      </c>
      <c r="C2895" s="60">
        <f ca="1">_xlfn.NORM.INV(B2895,'Input Parameters'!$E$15,'Input Parameters'!$F$15)</f>
        <v>295.43409689959623</v>
      </c>
      <c r="D2895" s="10">
        <f t="shared" ca="1" si="424"/>
        <v>0.17718530781989827</v>
      </c>
      <c r="E2895" s="62">
        <f ca="1">IF(_xlfn.NORM.INV(D2895,'Input Parameters'!$E$17,'Input Parameters'!$F$17)&lt;3500,3500,IF(_xlfn.NORM.INV(D2895,'Input Parameters'!$E$17,'Input Parameters'!$F$17)&gt;5500,5500,_xlfn.NORM.INV(D2895,'Input Parameters'!$E$17,'Input Parameters'!$F$17)))</f>
        <v>4151.6984796408224</v>
      </c>
      <c r="F2895" s="10">
        <f t="shared" ca="1" si="425"/>
        <v>0.72145075593722285</v>
      </c>
      <c r="G2895" s="64">
        <f ca="1">_xlfn.NORM.INV(F2895,'Input Parameters'!$E$20,'Input Parameters'!$F$20)</f>
        <v>286.58394971015605</v>
      </c>
      <c r="H2895" s="57">
        <f ca="1">EXP(E2895*(1/'Input Parameters'!$E$23-1/G2895))</f>
        <v>0.73071168200804648</v>
      </c>
      <c r="I2895" s="10">
        <f t="shared" ca="1" si="426"/>
        <v>1.2628560028033586E-2</v>
      </c>
      <c r="J2895" s="30">
        <f ca="1">_xlfn.BETA.INV(I2895,'Input Parameters'!$L$26,'Input Parameters'!$M$26,'Input Parameters'!$J$26,'Input Parameters'!$K$26)</f>
        <v>0.29254903036022406</v>
      </c>
      <c r="K2895" s="168">
        <f ca="1">('Input Parameters'!$E$27/'Input Parameters'!$E$38)^$J2895</f>
        <v>0.12264501603875148</v>
      </c>
      <c r="L2895" s="69">
        <f ca="1">$H2895*$C2895*'Input Parameters'!$E$25*K2895</f>
        <v>26.476256017384699</v>
      </c>
      <c r="M2895" s="24">
        <f t="shared" ca="1" si="427"/>
        <v>0.80770582243179201</v>
      </c>
      <c r="N2895" s="15">
        <f ca="1">_xlfn.NORM.INV(M2895,'Input Parameters'!$E$29,'Input Parameters'!$F$29)</f>
        <v>0.10008694732098264</v>
      </c>
      <c r="O2895" s="8">
        <f t="shared" ca="1" si="428"/>
        <v>0.76458709274762515</v>
      </c>
      <c r="P2895" s="30">
        <f ca="1">_xlfn.LOGNORM.INV(O2895,'Input Parameters'!$H$30,'Input Parameters'!$I$30)</f>
        <v>3.7723240988422311</v>
      </c>
      <c r="Q2895" s="10">
        <f t="shared" ca="1" si="429"/>
        <v>0.29696710243676872</v>
      </c>
      <c r="R2895" s="30">
        <f>IF('Input Parameters'!$E$32=0,0,_xlfn.BETA.INV(Q2895,'Input Parameters'!$L$32,'Input Parameters'!$M$32,'Input Parameters'!$J$32,'Input Parameters'!$K$32))</f>
        <v>0</v>
      </c>
      <c r="S2895" s="10">
        <f t="shared" ca="1" si="430"/>
        <v>0.51545888907174309</v>
      </c>
      <c r="T2895" s="26">
        <f ca="1">_xlfn.LOGNORM.INV(S2895,'Input Parameters'!$H$34,'Input Parameters'!$I$34)</f>
        <v>50.65157967210132</v>
      </c>
      <c r="U2895" s="10">
        <f t="shared" ca="1" si="431"/>
        <v>0.28606502944899603</v>
      </c>
      <c r="V2895" s="30">
        <f ca="1">_xlfn.BETA.INV(U2895,'Input Parameters'!$L$36,'Input Parameters'!$M$36,'Input Parameters'!$J$36,'Input Parameters'!$K$36)</f>
        <v>0.50471570176707559</v>
      </c>
      <c r="W2895" s="2">
        <f ca="1">N2895+(P2895-N2895)*(1-ERF((T2895-R2895)/(2*SQRT(L2895*'Input Parameters'!$E$38))))</f>
        <v>1.8862198052560073</v>
      </c>
      <c r="X2895">
        <f t="shared" ca="1" si="432"/>
        <v>0</v>
      </c>
      <c r="Y2895" s="7"/>
    </row>
    <row r="2896" spans="1:25" ht="15" customHeight="1" x14ac:dyDescent="0.25">
      <c r="A2896" s="139">
        <v>2889</v>
      </c>
      <c r="B2896" s="10">
        <f t="shared" ca="1" si="423"/>
        <v>0.43138139961712008</v>
      </c>
      <c r="C2896" s="60">
        <f ca="1">_xlfn.NORM.INV(B2896,'Input Parameters'!$E$15,'Input Parameters'!$F$15)</f>
        <v>261.59941335263341</v>
      </c>
      <c r="D2896" s="10">
        <f t="shared" ca="1" si="424"/>
        <v>0.25477386369891775</v>
      </c>
      <c r="E2896" s="62">
        <f ca="1">IF(_xlfn.NORM.INV(D2896,'Input Parameters'!$E$17,'Input Parameters'!$F$17)&lt;3500,3500,IF(_xlfn.NORM.INV(D2896,'Input Parameters'!$E$17,'Input Parameters'!$F$17)&gt;5500,5500,_xlfn.NORM.INV(D2896,'Input Parameters'!$E$17,'Input Parameters'!$F$17)))</f>
        <v>4338.3205371830936</v>
      </c>
      <c r="F2896" s="10">
        <f t="shared" ca="1" si="425"/>
        <v>0.76006439695685135</v>
      </c>
      <c r="G2896" s="64">
        <f ca="1">_xlfn.NORM.INV(F2896,'Input Parameters'!$E$20,'Input Parameters'!$F$20)</f>
        <v>287.38361516841667</v>
      </c>
      <c r="H2896" s="57">
        <f ca="1">EXP(E2896*(1/'Input Parameters'!$E$23-1/G2896))</f>
        <v>0.75147577037034841</v>
      </c>
      <c r="I2896" s="10">
        <f t="shared" ca="1" si="426"/>
        <v>0.81607464750533887</v>
      </c>
      <c r="J2896" s="30">
        <f ca="1">_xlfn.BETA.INV(I2896,'Input Parameters'!$L$26,'Input Parameters'!$M$26,'Input Parameters'!$J$26,'Input Parameters'!$K$26)</f>
        <v>0.79312947459622829</v>
      </c>
      <c r="K2896" s="168">
        <f ca="1">('Input Parameters'!$E$27/'Input Parameters'!$E$38)^$J2896</f>
        <v>3.382512294000268E-3</v>
      </c>
      <c r="L2896" s="69">
        <f ca="1">$H2896*$C2896*'Input Parameters'!$E$25*K2896</f>
        <v>0.66495327876566002</v>
      </c>
      <c r="M2896" s="24">
        <f t="shared" ca="1" si="427"/>
        <v>0.72298222320151129</v>
      </c>
      <c r="N2896" s="15">
        <f ca="1">_xlfn.NORM.INV(M2896,'Input Parameters'!$E$29,'Input Parameters'!$F$29)</f>
        <v>0.10005917238043961</v>
      </c>
      <c r="O2896" s="8">
        <f t="shared" ca="1" si="428"/>
        <v>0.68794521685318832</v>
      </c>
      <c r="P2896" s="30">
        <f ca="1">_xlfn.LOGNORM.INV(O2896,'Input Parameters'!$H$30,'Input Parameters'!$I$30)</f>
        <v>3.382189608107419</v>
      </c>
      <c r="Q2896" s="10">
        <f t="shared" ca="1" si="429"/>
        <v>2.1661488433716847E-2</v>
      </c>
      <c r="R2896" s="30">
        <f>IF('Input Parameters'!$E$32=0,0,_xlfn.BETA.INV(Q2896,'Input Parameters'!$L$32,'Input Parameters'!$M$32,'Input Parameters'!$J$32,'Input Parameters'!$K$32))</f>
        <v>0</v>
      </c>
      <c r="S2896" s="10">
        <f t="shared" ca="1" si="430"/>
        <v>0.21795564856718541</v>
      </c>
      <c r="T2896" s="26">
        <f ca="1">_xlfn.LOGNORM.INV(S2896,'Input Parameters'!$H$34,'Input Parameters'!$I$34)</f>
        <v>45.747263878886891</v>
      </c>
      <c r="U2896" s="10">
        <f t="shared" ca="1" si="431"/>
        <v>0.1022797308008585</v>
      </c>
      <c r="V2896" s="30">
        <f ca="1">_xlfn.BETA.INV(U2896,'Input Parameters'!$L$36,'Input Parameters'!$M$36,'Input Parameters'!$J$36,'Input Parameters'!$K$36)</f>
        <v>0.41827235354909731</v>
      </c>
      <c r="W2896" s="2">
        <f ca="1">N2896+(P2896-N2896)*(1-ERF((T2896-R2896)/(2*SQRT(L2896*'Input Parameters'!$E$38))))</f>
        <v>0.1002981255840877</v>
      </c>
      <c r="X2896">
        <f t="shared" ca="1" si="432"/>
        <v>1</v>
      </c>
      <c r="Y2896" s="7"/>
    </row>
    <row r="2897" spans="1:25" ht="15" customHeight="1" x14ac:dyDescent="0.25">
      <c r="A2897" s="139">
        <v>2890</v>
      </c>
      <c r="B2897" s="10">
        <f t="shared" ca="1" si="423"/>
        <v>0.4658122316369907</v>
      </c>
      <c r="C2897" s="60">
        <f ca="1">_xlfn.NORM.INV(B2897,'Input Parameters'!$E$15,'Input Parameters'!$F$15)</f>
        <v>266.3173385478749</v>
      </c>
      <c r="D2897" s="10">
        <f t="shared" ca="1" si="424"/>
        <v>0.85168013180894397</v>
      </c>
      <c r="E2897" s="62">
        <f ca="1">IF(_xlfn.NORM.INV(D2897,'Input Parameters'!$E$17,'Input Parameters'!$F$17)&lt;3500,3500,IF(_xlfn.NORM.INV(D2897,'Input Parameters'!$E$17,'Input Parameters'!$F$17)&gt;5500,5500,_xlfn.NORM.INV(D2897,'Input Parameters'!$E$17,'Input Parameters'!$F$17)))</f>
        <v>5500</v>
      </c>
      <c r="F2897" s="10">
        <f t="shared" ca="1" si="425"/>
        <v>0.30501615343868016</v>
      </c>
      <c r="G2897" s="64">
        <f ca="1">_xlfn.NORM.INV(F2897,'Input Parameters'!$E$20,'Input Parameters'!$F$20)</f>
        <v>279.23281681156328</v>
      </c>
      <c r="H2897" s="57">
        <f ca="1">EXP(E2897*(1/'Input Parameters'!$E$23-1/G2897))</f>
        <v>0.39817404294354319</v>
      </c>
      <c r="I2897" s="10">
        <f t="shared" ca="1" si="426"/>
        <v>0.75865412372316565</v>
      </c>
      <c r="J2897" s="30">
        <f ca="1">_xlfn.BETA.INV(I2897,'Input Parameters'!$L$26,'Input Parameters'!$M$26,'Input Parameters'!$J$26,'Input Parameters'!$K$26)</f>
        <v>0.76668693166708968</v>
      </c>
      <c r="K2897" s="168">
        <f ca="1">('Input Parameters'!$E$27/'Input Parameters'!$E$38)^$J2897</f>
        <v>4.0889642740688046E-3</v>
      </c>
      <c r="L2897" s="69">
        <f ca="1">$H2897*$C2897*'Input Parameters'!$E$25*K2897</f>
        <v>0.43359643515547691</v>
      </c>
      <c r="M2897" s="24">
        <f t="shared" ca="1" si="427"/>
        <v>0.82949072108638211</v>
      </c>
      <c r="N2897" s="15">
        <f ca="1">_xlfn.NORM.INV(M2897,'Input Parameters'!$E$29,'Input Parameters'!$F$29)</f>
        <v>0.10009521546473951</v>
      </c>
      <c r="O2897" s="8">
        <f t="shared" ca="1" si="428"/>
        <v>0.53787285511207128</v>
      </c>
      <c r="P2897" s="30">
        <f ca="1">_xlfn.LOGNORM.INV(O2897,'Input Parameters'!$H$30,'Input Parameters'!$I$30)</f>
        <v>2.8065407770812176</v>
      </c>
      <c r="Q2897" s="10">
        <f t="shared" ca="1" si="429"/>
        <v>0.26886676673390708</v>
      </c>
      <c r="R2897" s="30">
        <f>IF('Input Parameters'!$E$32=0,0,_xlfn.BETA.INV(Q2897,'Input Parameters'!$L$32,'Input Parameters'!$M$32,'Input Parameters'!$J$32,'Input Parameters'!$K$32))</f>
        <v>0</v>
      </c>
      <c r="S2897" s="10">
        <f t="shared" ca="1" si="430"/>
        <v>0.98178706080566636</v>
      </c>
      <c r="T2897" s="26">
        <f ca="1">_xlfn.LOGNORM.INV(S2897,'Input Parameters'!$H$34,'Input Parameters'!$I$34)</f>
        <v>65.408284546255629</v>
      </c>
      <c r="U2897" s="10">
        <f t="shared" ca="1" si="431"/>
        <v>0.21139389618459514</v>
      </c>
      <c r="V2897" s="30">
        <f ca="1">_xlfn.BETA.INV(U2897,'Input Parameters'!$L$36,'Input Parameters'!$M$36,'Input Parameters'!$J$36,'Input Parameters'!$K$36)</f>
        <v>0.47376641105576989</v>
      </c>
      <c r="W2897" s="2">
        <f ca="1">N2897+(P2897-N2897)*(1-ERF((T2897-R2897)/(2*SQRT(L2897*'Input Parameters'!$E$38))))</f>
        <v>0.10009521547058137</v>
      </c>
      <c r="X2897">
        <f t="shared" ca="1" si="432"/>
        <v>1</v>
      </c>
      <c r="Y2897" s="7"/>
    </row>
    <row r="2898" spans="1:25" ht="15" customHeight="1" x14ac:dyDescent="0.25">
      <c r="A2898" s="139">
        <v>2891</v>
      </c>
      <c r="B2898" s="10">
        <f t="shared" ca="1" si="423"/>
        <v>0.17356819984457805</v>
      </c>
      <c r="C2898" s="60">
        <f ca="1">_xlfn.NORM.INV(B2898,'Input Parameters'!$E$15,'Input Parameters'!$F$15)</f>
        <v>220.01679093682463</v>
      </c>
      <c r="D2898" s="10">
        <f t="shared" ca="1" si="424"/>
        <v>0.6637138859255266</v>
      </c>
      <c r="E2898" s="62">
        <f ca="1">IF(_xlfn.NORM.INV(D2898,'Input Parameters'!$E$17,'Input Parameters'!$F$17)&lt;3500,3500,IF(_xlfn.NORM.INV(D2898,'Input Parameters'!$E$17,'Input Parameters'!$F$17)&gt;5500,5500,_xlfn.NORM.INV(D2898,'Input Parameters'!$E$17,'Input Parameters'!$F$17)))</f>
        <v>5095.8342916329475</v>
      </c>
      <c r="F2898" s="10">
        <f t="shared" ca="1" si="425"/>
        <v>0.62485180309897137</v>
      </c>
      <c r="G2898" s="64">
        <f ca="1">_xlfn.NORM.INV(F2898,'Input Parameters'!$E$20,'Input Parameters'!$F$20)</f>
        <v>284.78226541076555</v>
      </c>
      <c r="H2898" s="57">
        <f ca="1">EXP(E2898*(1/'Input Parameters'!$E$23-1/G2898))</f>
        <v>0.60800212832080536</v>
      </c>
      <c r="I2898" s="10">
        <f t="shared" ca="1" si="426"/>
        <v>0.35545495808134309</v>
      </c>
      <c r="J2898" s="30">
        <f ca="1">_xlfn.BETA.INV(I2898,'Input Parameters'!$L$26,'Input Parameters'!$M$26,'Input Parameters'!$J$26,'Input Parameters'!$K$26)</f>
        <v>0.60027192749518898</v>
      </c>
      <c r="K2898" s="168">
        <f ca="1">('Input Parameters'!$E$27/'Input Parameters'!$E$38)^$J2898</f>
        <v>1.3490564061354286E-2</v>
      </c>
      <c r="L2898" s="69">
        <f ca="1">$H2898*$C2898*'Input Parameters'!$E$25*K2898</f>
        <v>1.8046418897024525</v>
      </c>
      <c r="M2898" s="24">
        <f t="shared" ca="1" si="427"/>
        <v>0.85365788114977792</v>
      </c>
      <c r="N2898" s="15">
        <f ca="1">_xlfn.NORM.INV(M2898,'Input Parameters'!$E$29,'Input Parameters'!$F$29)</f>
        <v>0.10010522513676158</v>
      </c>
      <c r="O2898" s="8">
        <f t="shared" ca="1" si="428"/>
        <v>0.310117123982522</v>
      </c>
      <c r="P2898" s="30">
        <f ca="1">_xlfn.LOGNORM.INV(O2898,'Input Parameters'!$H$30,'Input Parameters'!$I$30)</f>
        <v>2.1232908614626651</v>
      </c>
      <c r="Q2898" s="10">
        <f t="shared" ca="1" si="429"/>
        <v>0.27531184749391324</v>
      </c>
      <c r="R2898" s="30">
        <f>IF('Input Parameters'!$E$32=0,0,_xlfn.BETA.INV(Q2898,'Input Parameters'!$L$32,'Input Parameters'!$M$32,'Input Parameters'!$J$32,'Input Parameters'!$K$32))</f>
        <v>0</v>
      </c>
      <c r="S2898" s="10">
        <f t="shared" ca="1" si="430"/>
        <v>8.0784131899911737E-2</v>
      </c>
      <c r="T2898" s="26">
        <f ca="1">_xlfn.LOGNORM.INV(S2898,'Input Parameters'!$H$34,'Input Parameters'!$I$34)</f>
        <v>42.344772311486977</v>
      </c>
      <c r="U2898" s="10">
        <f t="shared" ca="1" si="431"/>
        <v>0.23705810180994102</v>
      </c>
      <c r="V2898" s="30">
        <f ca="1">_xlfn.BETA.INV(U2898,'Input Parameters'!$L$36,'Input Parameters'!$M$36,'Input Parameters'!$J$36,'Input Parameters'!$K$36)</f>
        <v>0.48476943848410609</v>
      </c>
      <c r="W2898" s="2">
        <f ca="1">N2898+(P2898-N2898)*(1-ERF((T2898-R2898)/(2*SQRT(L2898*'Input Parameters'!$E$38))))</f>
        <v>0.15234590581595625</v>
      </c>
      <c r="X2898">
        <f t="shared" ca="1" si="432"/>
        <v>1</v>
      </c>
      <c r="Y2898" s="7"/>
    </row>
    <row r="2899" spans="1:25" ht="15" customHeight="1" x14ac:dyDescent="0.25">
      <c r="A2899" s="139">
        <v>2892</v>
      </c>
      <c r="B2899" s="10">
        <f t="shared" ca="1" si="423"/>
        <v>0.35096269380759149</v>
      </c>
      <c r="C2899" s="60">
        <f ca="1">_xlfn.NORM.INV(B2899,'Input Parameters'!$E$15,'Input Parameters'!$F$15)</f>
        <v>250.22614076904469</v>
      </c>
      <c r="D2899" s="10">
        <f t="shared" ca="1" si="424"/>
        <v>0.65543896355678777</v>
      </c>
      <c r="E2899" s="62">
        <f ca="1">IF(_xlfn.NORM.INV(D2899,'Input Parameters'!$E$17,'Input Parameters'!$F$17)&lt;3500,3500,IF(_xlfn.NORM.INV(D2899,'Input Parameters'!$E$17,'Input Parameters'!$F$17)&gt;5500,5500,_xlfn.NORM.INV(D2899,'Input Parameters'!$E$17,'Input Parameters'!$F$17)))</f>
        <v>5080.0327354133924</v>
      </c>
      <c r="F2899" s="10">
        <f t="shared" ca="1" si="425"/>
        <v>0.64706789629043138</v>
      </c>
      <c r="G2899" s="64">
        <f ca="1">_xlfn.NORM.INV(F2899,'Input Parameters'!$E$20,'Input Parameters'!$F$20)</f>
        <v>285.1786896425013</v>
      </c>
      <c r="H2899" s="57">
        <f ca="1">EXP(E2899*(1/'Input Parameters'!$E$23-1/G2899))</f>
        <v>0.62422954891691695</v>
      </c>
      <c r="I2899" s="10">
        <f t="shared" ca="1" si="426"/>
        <v>0.92454354655672721</v>
      </c>
      <c r="J2899" s="30">
        <f ca="1">_xlfn.BETA.INV(I2899,'Input Parameters'!$L$26,'Input Parameters'!$M$26,'Input Parameters'!$J$26,'Input Parameters'!$K$26)</f>
        <v>0.85576039505652979</v>
      </c>
      <c r="K2899" s="168">
        <f ca="1">('Input Parameters'!$E$27/'Input Parameters'!$E$38)^$J2899</f>
        <v>2.1583966087579216E-3</v>
      </c>
      <c r="L2899" s="69">
        <f ca="1">$H2899*$C2899*'Input Parameters'!$E$25*K2899</f>
        <v>0.33713842272701466</v>
      </c>
      <c r="M2899" s="24">
        <f t="shared" ca="1" si="427"/>
        <v>5.6442323516230242E-2</v>
      </c>
      <c r="N2899" s="15">
        <f ca="1">_xlfn.NORM.INV(M2899,'Input Parameters'!$E$29,'Input Parameters'!$F$29)</f>
        <v>9.9841464036607833E-2</v>
      </c>
      <c r="O2899" s="8">
        <f t="shared" ca="1" si="428"/>
        <v>0.61686127741051167</v>
      </c>
      <c r="P2899" s="30">
        <f ca="1">_xlfn.LOGNORM.INV(O2899,'Input Parameters'!$H$30,'Input Parameters'!$I$30)</f>
        <v>3.0877867564356025</v>
      </c>
      <c r="Q2899" s="10">
        <f t="shared" ca="1" si="429"/>
        <v>0.96771122753251437</v>
      </c>
      <c r="R2899" s="30">
        <f>IF('Input Parameters'!$E$32=0,0,_xlfn.BETA.INV(Q2899,'Input Parameters'!$L$32,'Input Parameters'!$M$32,'Input Parameters'!$J$32,'Input Parameters'!$K$32))</f>
        <v>0</v>
      </c>
      <c r="S2899" s="10">
        <f t="shared" ca="1" si="430"/>
        <v>0.13973821163629396</v>
      </c>
      <c r="T2899" s="26">
        <f ca="1">_xlfn.LOGNORM.INV(S2899,'Input Parameters'!$H$34,'Input Parameters'!$I$34)</f>
        <v>44.056851533065988</v>
      </c>
      <c r="U2899" s="10">
        <f t="shared" ca="1" si="431"/>
        <v>0.27001659234463693</v>
      </c>
      <c r="V2899" s="30">
        <f ca="1">_xlfn.BETA.INV(U2899,'Input Parameters'!$L$36,'Input Parameters'!$M$36,'Input Parameters'!$J$36,'Input Parameters'!$K$36)</f>
        <v>0.49830884703333606</v>
      </c>
      <c r="W2899" s="2">
        <f ca="1">N2899+(P2899-N2899)*(1-ERF((T2899-R2899)/(2*SQRT(L2899*'Input Parameters'!$E$38))))</f>
        <v>9.9841705501406405E-2</v>
      </c>
      <c r="X2899">
        <f t="shared" ca="1" si="432"/>
        <v>1</v>
      </c>
      <c r="Y2899" s="7"/>
    </row>
    <row r="2900" spans="1:25" ht="15" customHeight="1" x14ac:dyDescent="0.25">
      <c r="A2900" s="139">
        <v>2893</v>
      </c>
      <c r="B2900" s="10">
        <f t="shared" ca="1" si="423"/>
        <v>7.5164210789648411E-2</v>
      </c>
      <c r="C2900" s="60">
        <f ca="1">_xlfn.NORM.INV(B2900,'Input Parameters'!$E$15,'Input Parameters'!$F$15)</f>
        <v>193.01685206136278</v>
      </c>
      <c r="D2900" s="10">
        <f t="shared" ca="1" si="424"/>
        <v>0.5701171875935952</v>
      </c>
      <c r="E2900" s="62">
        <f ca="1">IF(_xlfn.NORM.INV(D2900,'Input Parameters'!$E$17,'Input Parameters'!$F$17)&lt;3500,3500,IF(_xlfn.NORM.INV(D2900,'Input Parameters'!$E$17,'Input Parameters'!$F$17)&gt;5500,5500,_xlfn.NORM.INV(D2900,'Input Parameters'!$E$17,'Input Parameters'!$F$17)))</f>
        <v>4923.6707660905759</v>
      </c>
      <c r="F2900" s="10">
        <f t="shared" ca="1" si="425"/>
        <v>0.65142271951606956</v>
      </c>
      <c r="G2900" s="64">
        <f ca="1">_xlfn.NORM.INV(F2900,'Input Parameters'!$E$20,'Input Parameters'!$F$20)</f>
        <v>285.25740125794806</v>
      </c>
      <c r="H2900" s="57">
        <f ca="1">EXP(E2900*(1/'Input Parameters'!$E$23-1/G2900))</f>
        <v>0.63637418742838936</v>
      </c>
      <c r="I2900" s="10">
        <f t="shared" ca="1" si="426"/>
        <v>0.22559769231911375</v>
      </c>
      <c r="J2900" s="30">
        <f ca="1">_xlfn.BETA.INV(I2900,'Input Parameters'!$L$26,'Input Parameters'!$M$26,'Input Parameters'!$J$26,'Input Parameters'!$K$26)</f>
        <v>0.53503372011709494</v>
      </c>
      <c r="K2900" s="168">
        <f ca="1">('Input Parameters'!$E$27/'Input Parameters'!$E$38)^$J2900</f>
        <v>2.1540732852237621E-2</v>
      </c>
      <c r="L2900" s="69">
        <f ca="1">$H2900*$C2900*'Input Parameters'!$E$25*K2900</f>
        <v>2.6458685160231123</v>
      </c>
      <c r="M2900" s="24">
        <f t="shared" ca="1" si="427"/>
        <v>0.82143442680578049</v>
      </c>
      <c r="N2900" s="15">
        <f ca="1">_xlfn.NORM.INV(M2900,'Input Parameters'!$E$29,'Input Parameters'!$F$29)</f>
        <v>0.10009208454033945</v>
      </c>
      <c r="O2900" s="8">
        <f t="shared" ca="1" si="428"/>
        <v>0.53540821776753811</v>
      </c>
      <c r="P2900" s="30">
        <f ca="1">_xlfn.LOGNORM.INV(O2900,'Input Parameters'!$H$30,'Input Parameters'!$I$30)</f>
        <v>2.7983276633255905</v>
      </c>
      <c r="Q2900" s="10">
        <f t="shared" ca="1" si="429"/>
        <v>0.3015940684127798</v>
      </c>
      <c r="R2900" s="30">
        <f>IF('Input Parameters'!$E$32=0,0,_xlfn.BETA.INV(Q2900,'Input Parameters'!$L$32,'Input Parameters'!$M$32,'Input Parameters'!$J$32,'Input Parameters'!$K$32))</f>
        <v>0</v>
      </c>
      <c r="S2900" s="10">
        <f t="shared" ca="1" si="430"/>
        <v>1.874245543506281E-2</v>
      </c>
      <c r="T2900" s="26">
        <f ca="1">_xlfn.LOGNORM.INV(S2900,'Input Parameters'!$H$34,'Input Parameters'!$I$34)</f>
        <v>38.903966374691869</v>
      </c>
      <c r="U2900" s="10">
        <f t="shared" ca="1" si="431"/>
        <v>0.43733627887363713</v>
      </c>
      <c r="V2900" s="30">
        <f ca="1">_xlfn.BETA.INV(U2900,'Input Parameters'!$L$36,'Input Parameters'!$M$36,'Input Parameters'!$J$36,'Input Parameters'!$K$36)</f>
        <v>0.56222839854361917</v>
      </c>
      <c r="W2900" s="2">
        <f ca="1">N2900+(P2900-N2900)*(1-ERF((T2900-R2900)/(2*SQRT(L2900*'Input Parameters'!$E$38))))</f>
        <v>0.34508856035182289</v>
      </c>
      <c r="X2900">
        <f t="shared" ca="1" si="432"/>
        <v>1</v>
      </c>
      <c r="Y2900" s="7"/>
    </row>
    <row r="2901" spans="1:25" ht="15" customHeight="1" x14ac:dyDescent="0.25">
      <c r="A2901" s="139">
        <v>2894</v>
      </c>
      <c r="B2901" s="10">
        <f t="shared" ca="1" si="423"/>
        <v>0.79732621718145846</v>
      </c>
      <c r="C2901" s="60">
        <f ca="1">_xlfn.NORM.INV(B2901,'Input Parameters'!$E$15,'Input Parameters'!$F$15)</f>
        <v>316.06203539599068</v>
      </c>
      <c r="D2901" s="10">
        <f t="shared" ca="1" si="424"/>
        <v>0.16962485240838954</v>
      </c>
      <c r="E2901" s="62">
        <f ca="1">IF(_xlfn.NORM.INV(D2901,'Input Parameters'!$E$17,'Input Parameters'!$F$17)&lt;3500,3500,IF(_xlfn.NORM.INV(D2901,'Input Parameters'!$E$17,'Input Parameters'!$F$17)&gt;5500,5500,_xlfn.NORM.INV(D2901,'Input Parameters'!$E$17,'Input Parameters'!$F$17)))</f>
        <v>4131.0458496027159</v>
      </c>
      <c r="F2901" s="10">
        <f t="shared" ca="1" si="425"/>
        <v>0.15328292558639978</v>
      </c>
      <c r="G2901" s="64">
        <f ca="1">_xlfn.NORM.INV(F2901,'Input Parameters'!$E$20,'Input Parameters'!$F$20)</f>
        <v>275.79955504881445</v>
      </c>
      <c r="H2901" s="57">
        <f ca="1">EXP(E2901*(1/'Input Parameters'!$E$23-1/G2901))</f>
        <v>0.41651752713333018</v>
      </c>
      <c r="I2901" s="10">
        <f t="shared" ca="1" si="426"/>
        <v>0.30578119246670921</v>
      </c>
      <c r="J2901" s="30">
        <f ca="1">_xlfn.BETA.INV(I2901,'Input Parameters'!$L$26,'Input Parameters'!$M$26,'Input Parameters'!$J$26,'Input Parameters'!$K$26)</f>
        <v>0.57704846742416105</v>
      </c>
      <c r="K2901" s="168">
        <f ca="1">('Input Parameters'!$E$27/'Input Parameters'!$E$38)^$J2901</f>
        <v>1.5935875900452694E-2</v>
      </c>
      <c r="L2901" s="69">
        <f ca="1">$H2901*$C2901*'Input Parameters'!$E$25*K2901</f>
        <v>2.0978843971762533</v>
      </c>
      <c r="M2901" s="24">
        <f t="shared" ca="1" si="427"/>
        <v>0.6125620695096432</v>
      </c>
      <c r="N2901" s="15">
        <f ca="1">_xlfn.NORM.INV(M2901,'Input Parameters'!$E$29,'Input Parameters'!$F$29)</f>
        <v>0.10002860029514847</v>
      </c>
      <c r="O2901" s="8">
        <f t="shared" ca="1" si="428"/>
        <v>0.59623300469903073</v>
      </c>
      <c r="P2901" s="30">
        <f ca="1">_xlfn.LOGNORM.INV(O2901,'Input Parameters'!$H$30,'Input Parameters'!$I$30)</f>
        <v>3.0105310936410326</v>
      </c>
      <c r="Q2901" s="10">
        <f t="shared" ca="1" si="429"/>
        <v>0.61866041662484972</v>
      </c>
      <c r="R2901" s="30">
        <f>IF('Input Parameters'!$E$32=0,0,_xlfn.BETA.INV(Q2901,'Input Parameters'!$L$32,'Input Parameters'!$M$32,'Input Parameters'!$J$32,'Input Parameters'!$K$32))</f>
        <v>0</v>
      </c>
      <c r="S2901" s="10">
        <f t="shared" ca="1" si="430"/>
        <v>0.665079530510581</v>
      </c>
      <c r="T2901" s="26">
        <f ca="1">_xlfn.LOGNORM.INV(S2901,'Input Parameters'!$H$34,'Input Parameters'!$I$34)</f>
        <v>53.156139368369075</v>
      </c>
      <c r="U2901" s="10">
        <f t="shared" ca="1" si="431"/>
        <v>0.64303319699513939</v>
      </c>
      <c r="V2901" s="30">
        <f ca="1">_xlfn.BETA.INV(U2901,'Input Parameters'!$L$36,'Input Parameters'!$M$36,'Input Parameters'!$J$36,'Input Parameters'!$K$36)</f>
        <v>0.64365075027239937</v>
      </c>
      <c r="W2901" s="2">
        <f ca="1">N2901+(P2901-N2901)*(1-ERF((T2901-R2901)/(2*SQRT(L2901*'Input Parameters'!$E$38))))</f>
        <v>0.12755438388488663</v>
      </c>
      <c r="X2901">
        <f t="shared" ca="1" si="432"/>
        <v>1</v>
      </c>
      <c r="Y2901" s="7"/>
    </row>
    <row r="2902" spans="1:25" ht="15" customHeight="1" x14ac:dyDescent="0.25">
      <c r="A2902" s="139">
        <v>2895</v>
      </c>
      <c r="B2902" s="10">
        <f t="shared" ca="1" si="423"/>
        <v>0.30260659494943409</v>
      </c>
      <c r="C2902" s="60">
        <f ca="1">_xlfn.NORM.INV(B2902,'Input Parameters'!$E$15,'Input Parameters'!$F$15)</f>
        <v>242.95361893379683</v>
      </c>
      <c r="D2902" s="10">
        <f t="shared" ca="1" si="424"/>
        <v>3.3153336828996127E-2</v>
      </c>
      <c r="E2902" s="62">
        <f ca="1">IF(_xlfn.NORM.INV(D2902,'Input Parameters'!$E$17,'Input Parameters'!$F$17)&lt;3500,3500,IF(_xlfn.NORM.INV(D2902,'Input Parameters'!$E$17,'Input Parameters'!$F$17)&gt;5500,5500,_xlfn.NORM.INV(D2902,'Input Parameters'!$E$17,'Input Parameters'!$F$17)))</f>
        <v>3514.5586198440546</v>
      </c>
      <c r="F2902" s="10">
        <f t="shared" ca="1" si="425"/>
        <v>0.66287841150794313</v>
      </c>
      <c r="G2902" s="64">
        <f ca="1">_xlfn.NORM.INV(F2902,'Input Parameters'!$E$20,'Input Parameters'!$F$20)</f>
        <v>285.46622219129949</v>
      </c>
      <c r="H2902" s="57">
        <f ca="1">EXP(E2902*(1/'Input Parameters'!$E$23-1/G2902))</f>
        <v>0.73080663373920629</v>
      </c>
      <c r="I2902" s="10">
        <f t="shared" ca="1" si="426"/>
        <v>0.77376719530748483</v>
      </c>
      <c r="J2902" s="30">
        <f ca="1">_xlfn.BETA.INV(I2902,'Input Parameters'!$L$26,'Input Parameters'!$M$26,'Input Parameters'!$J$26,'Input Parameters'!$K$26)</f>
        <v>0.77341132320237538</v>
      </c>
      <c r="K2902" s="168">
        <f ca="1">('Input Parameters'!$E$27/'Input Parameters'!$E$38)^$J2902</f>
        <v>3.8964172771267193E-3</v>
      </c>
      <c r="L2902" s="69">
        <f ca="1">$H2902*$C2902*'Input Parameters'!$E$25*K2902</f>
        <v>0.6918171339616338</v>
      </c>
      <c r="M2902" s="24">
        <f t="shared" ca="1" si="427"/>
        <v>0.34976028055722352</v>
      </c>
      <c r="N2902" s="15">
        <f ca="1">_xlfn.NORM.INV(M2902,'Input Parameters'!$E$29,'Input Parameters'!$F$29)</f>
        <v>9.9961403226037679E-2</v>
      </c>
      <c r="O2902" s="8">
        <f t="shared" ca="1" si="428"/>
        <v>0.5459761060096151</v>
      </c>
      <c r="P2902" s="30">
        <f ca="1">_xlfn.LOGNORM.INV(O2902,'Input Parameters'!$H$30,'Input Parameters'!$I$30)</f>
        <v>2.833750508716625</v>
      </c>
      <c r="Q2902" s="10">
        <f t="shared" ca="1" si="429"/>
        <v>0.14888703781294543</v>
      </c>
      <c r="R2902" s="30">
        <f>IF('Input Parameters'!$E$32=0,0,_xlfn.BETA.INV(Q2902,'Input Parameters'!$L$32,'Input Parameters'!$M$32,'Input Parameters'!$J$32,'Input Parameters'!$K$32))</f>
        <v>0</v>
      </c>
      <c r="S2902" s="10">
        <f t="shared" ca="1" si="430"/>
        <v>0.22358232337062234</v>
      </c>
      <c r="T2902" s="26">
        <f ca="1">_xlfn.LOGNORM.INV(S2902,'Input Parameters'!$H$34,'Input Parameters'!$I$34)</f>
        <v>45.855424936430623</v>
      </c>
      <c r="U2902" s="10">
        <f t="shared" ca="1" si="431"/>
        <v>0.30020386977225444</v>
      </c>
      <c r="V2902" s="30">
        <f ca="1">_xlfn.BETA.INV(U2902,'Input Parameters'!$L$36,'Input Parameters'!$M$36,'Input Parameters'!$J$36,'Input Parameters'!$K$36)</f>
        <v>0.51027976679946319</v>
      </c>
      <c r="W2902" s="2">
        <f ca="1">N2902+(P2902-N2902)*(1-ERF((T2902-R2902)/(2*SQRT(L2902*'Input Parameters'!$E$38))))</f>
        <v>0.10022617916083192</v>
      </c>
      <c r="X2902">
        <f t="shared" ca="1" si="432"/>
        <v>1</v>
      </c>
      <c r="Y2902" s="7"/>
    </row>
    <row r="2903" spans="1:25" ht="15" customHeight="1" x14ac:dyDescent="0.25">
      <c r="A2903" s="139">
        <v>2896</v>
      </c>
      <c r="B2903" s="10">
        <f t="shared" ca="1" si="423"/>
        <v>9.555833599302499E-2</v>
      </c>
      <c r="C2903" s="60">
        <f ca="1">_xlfn.NORM.INV(B2903,'Input Parameters'!$E$15,'Input Parameters'!$F$15)</f>
        <v>200.12104617125271</v>
      </c>
      <c r="D2903" s="10">
        <f t="shared" ca="1" si="424"/>
        <v>0.47678883250438631</v>
      </c>
      <c r="E2903" s="62">
        <f ca="1">IF(_xlfn.NORM.INV(D2903,'Input Parameters'!$E$17,'Input Parameters'!$F$17)&lt;3500,3500,IF(_xlfn.NORM.INV(D2903,'Input Parameters'!$E$17,'Input Parameters'!$F$17)&gt;5500,5500,_xlfn.NORM.INV(D2903,'Input Parameters'!$E$17,'Input Parameters'!$F$17)))</f>
        <v>4759.2497568715116</v>
      </c>
      <c r="F2903" s="10">
        <f t="shared" ca="1" si="425"/>
        <v>0.46359252476740498</v>
      </c>
      <c r="G2903" s="64">
        <f ca="1">_xlfn.NORM.INV(F2903,'Input Parameters'!$E$20,'Input Parameters'!$F$20)</f>
        <v>282.03770675017648</v>
      </c>
      <c r="H2903" s="57">
        <f ca="1">EXP(E2903*(1/'Input Parameters'!$E$23-1/G2903))</f>
        <v>0.53401154013127372</v>
      </c>
      <c r="I2903" s="10">
        <f t="shared" ca="1" si="426"/>
        <v>0.3072719492397803</v>
      </c>
      <c r="J2903" s="30">
        <f ca="1">_xlfn.BETA.INV(I2903,'Input Parameters'!$L$26,'Input Parameters'!$M$26,'Input Parameters'!$J$26,'Input Parameters'!$K$26)</f>
        <v>0.57777062558789938</v>
      </c>
      <c r="K2903" s="168">
        <f ca="1">('Input Parameters'!$E$27/'Input Parameters'!$E$38)^$J2903</f>
        <v>1.5853540579317985E-2</v>
      </c>
      <c r="L2903" s="69">
        <f ca="1">$H2903*$C2903*'Input Parameters'!$E$25*K2903</f>
        <v>1.6942194979518328</v>
      </c>
      <c r="M2903" s="24">
        <f t="shared" ca="1" si="427"/>
        <v>0.90325146327097006</v>
      </c>
      <c r="N2903" s="15">
        <f ca="1">_xlfn.NORM.INV(M2903,'Input Parameters'!$E$29,'Input Parameters'!$F$29)</f>
        <v>0.10013003031949738</v>
      </c>
      <c r="O2903" s="8">
        <f t="shared" ca="1" si="428"/>
        <v>3.4148126594520711E-2</v>
      </c>
      <c r="P2903" s="30">
        <f ca="1">_xlfn.LOGNORM.INV(O2903,'Input Parameters'!$H$30,'Input Parameters'!$I$30)</f>
        <v>1.1341326623794505</v>
      </c>
      <c r="Q2903" s="10">
        <f t="shared" ca="1" si="429"/>
        <v>0.29603692262106229</v>
      </c>
      <c r="R2903" s="30">
        <f>IF('Input Parameters'!$E$32=0,0,_xlfn.BETA.INV(Q2903,'Input Parameters'!$L$32,'Input Parameters'!$M$32,'Input Parameters'!$J$32,'Input Parameters'!$K$32))</f>
        <v>0</v>
      </c>
      <c r="S2903" s="10">
        <f t="shared" ca="1" si="430"/>
        <v>0.61688971625767841</v>
      </c>
      <c r="T2903" s="26">
        <f ca="1">_xlfn.LOGNORM.INV(S2903,'Input Parameters'!$H$34,'Input Parameters'!$I$34)</f>
        <v>52.308849852915124</v>
      </c>
      <c r="U2903" s="10">
        <f t="shared" ca="1" si="431"/>
        <v>2.7383981570356375E-2</v>
      </c>
      <c r="V2903" s="30">
        <f ca="1">_xlfn.BETA.INV(U2903,'Input Parameters'!$L$36,'Input Parameters'!$M$36,'Input Parameters'!$J$36,'Input Parameters'!$K$36)</f>
        <v>0.35342227804733656</v>
      </c>
      <c r="W2903" s="2">
        <f ca="1">N2903+(P2903-N2903)*(1-ERF((T2903-R2903)/(2*SQRT(L2903*'Input Parameters'!$E$38))))</f>
        <v>0.10477025764983458</v>
      </c>
      <c r="X2903">
        <f t="shared" ca="1" si="432"/>
        <v>1</v>
      </c>
      <c r="Y2903" s="7"/>
    </row>
    <row r="2904" spans="1:25" ht="15" customHeight="1" x14ac:dyDescent="0.25">
      <c r="A2904" s="139">
        <v>2897</v>
      </c>
      <c r="B2904" s="10">
        <f t="shared" ca="1" si="423"/>
        <v>7.5589958559053594E-2</v>
      </c>
      <c r="C2904" s="60">
        <f ca="1">_xlfn.NORM.INV(B2904,'Input Parameters'!$E$15,'Input Parameters'!$F$15)</f>
        <v>193.17922466128647</v>
      </c>
      <c r="D2904" s="10">
        <f t="shared" ca="1" si="424"/>
        <v>3.0265656875091307E-2</v>
      </c>
      <c r="E2904" s="62">
        <f ca="1">IF(_xlfn.NORM.INV(D2904,'Input Parameters'!$E$17,'Input Parameters'!$F$17)&lt;3500,3500,IF(_xlfn.NORM.INV(D2904,'Input Parameters'!$E$17,'Input Parameters'!$F$17)&gt;5500,5500,_xlfn.NORM.INV(D2904,'Input Parameters'!$E$17,'Input Parameters'!$F$17)))</f>
        <v>3500</v>
      </c>
      <c r="F2904" s="10">
        <f t="shared" ca="1" si="425"/>
        <v>0.13187480544336638</v>
      </c>
      <c r="G2904" s="64">
        <f ca="1">_xlfn.NORM.INV(F2904,'Input Parameters'!$E$20,'Input Parameters'!$F$20)</f>
        <v>275.16226411835311</v>
      </c>
      <c r="H2904" s="57">
        <f ca="1">EXP(E2904*(1/'Input Parameters'!$E$23-1/G2904))</f>
        <v>0.46235154947619733</v>
      </c>
      <c r="I2904" s="10">
        <f t="shared" ca="1" si="426"/>
        <v>0.34147761494170281</v>
      </c>
      <c r="J2904" s="30">
        <f ca="1">_xlfn.BETA.INV(I2904,'Input Parameters'!$L$26,'Input Parameters'!$M$26,'Input Parameters'!$J$26,'Input Parameters'!$K$26)</f>
        <v>0.59389871536454863</v>
      </c>
      <c r="K2904" s="168">
        <f ca="1">('Input Parameters'!$E$27/'Input Parameters'!$E$38)^$J2904</f>
        <v>1.412160204151309E-2</v>
      </c>
      <c r="L2904" s="69">
        <f ca="1">$H2904*$C2904*'Input Parameters'!$E$25*K2904</f>
        <v>1.2612950886278367</v>
      </c>
      <c r="M2904" s="24">
        <f t="shared" ca="1" si="427"/>
        <v>0.70527471270551112</v>
      </c>
      <c r="N2904" s="15">
        <f ca="1">_xlfn.NORM.INV(M2904,'Input Parameters'!$E$29,'Input Parameters'!$F$29)</f>
        <v>0.10005396323901336</v>
      </c>
      <c r="O2904" s="8">
        <f t="shared" ca="1" si="428"/>
        <v>0.78520210790511091</v>
      </c>
      <c r="P2904" s="30">
        <f ca="1">_xlfn.LOGNORM.INV(O2904,'Input Parameters'!$H$30,'Input Parameters'!$I$30)</f>
        <v>3.8968411935579428</v>
      </c>
      <c r="Q2904" s="10">
        <f t="shared" ca="1" si="429"/>
        <v>0.67180925384181889</v>
      </c>
      <c r="R2904" s="30">
        <f>IF('Input Parameters'!$E$32=0,0,_xlfn.BETA.INV(Q2904,'Input Parameters'!$L$32,'Input Parameters'!$M$32,'Input Parameters'!$J$32,'Input Parameters'!$K$32))</f>
        <v>0</v>
      </c>
      <c r="S2904" s="10">
        <f t="shared" ca="1" si="430"/>
        <v>0.12422835157439283</v>
      </c>
      <c r="T2904" s="26">
        <f ca="1">_xlfn.LOGNORM.INV(S2904,'Input Parameters'!$H$34,'Input Parameters'!$I$34)</f>
        <v>43.660325941121002</v>
      </c>
      <c r="U2904" s="10">
        <f t="shared" ca="1" si="431"/>
        <v>0.77328143583445252</v>
      </c>
      <c r="V2904" s="30">
        <f ca="1">_xlfn.BETA.INV(U2904,'Input Parameters'!$L$36,'Input Parameters'!$M$36,'Input Parameters'!$J$36,'Input Parameters'!$K$36)</f>
        <v>0.70778171126095146</v>
      </c>
      <c r="W2904" s="2">
        <f ca="1">N2904+(P2904-N2904)*(1-ERF((T2904-R2904)/(2*SQRT(L2904*'Input Parameters'!$E$38))))</f>
        <v>0.12275503757211795</v>
      </c>
      <c r="X2904">
        <f t="shared" ca="1" si="432"/>
        <v>1</v>
      </c>
      <c r="Y2904" s="7"/>
    </row>
    <row r="2905" spans="1:25" ht="15" customHeight="1" x14ac:dyDescent="0.25">
      <c r="A2905" s="139">
        <v>2898</v>
      </c>
      <c r="B2905" s="10">
        <f t="shared" ca="1" si="423"/>
        <v>0.43639261648434369</v>
      </c>
      <c r="C2905" s="60">
        <f ca="1">_xlfn.NORM.INV(B2905,'Input Parameters'!$E$15,'Input Parameters'!$F$15)</f>
        <v>262.289656004243</v>
      </c>
      <c r="D2905" s="10">
        <f t="shared" ca="1" si="424"/>
        <v>0.56025740706681737</v>
      </c>
      <c r="E2905" s="62">
        <f ca="1">IF(_xlfn.NORM.INV(D2905,'Input Parameters'!$E$17,'Input Parameters'!$F$17)&lt;3500,3500,IF(_xlfn.NORM.INV(D2905,'Input Parameters'!$E$17,'Input Parameters'!$F$17)&gt;5500,5500,_xlfn.NORM.INV(D2905,'Input Parameters'!$E$17,'Input Parameters'!$F$17)))</f>
        <v>4906.1353065204494</v>
      </c>
      <c r="F2905" s="10">
        <f t="shared" ca="1" si="425"/>
        <v>0.17544771983069252</v>
      </c>
      <c r="G2905" s="64">
        <f ca="1">_xlfn.NORM.INV(F2905,'Input Parameters'!$E$20,'Input Parameters'!$F$20)</f>
        <v>276.39987928995953</v>
      </c>
      <c r="H2905" s="57">
        <f ca="1">EXP(E2905*(1/'Input Parameters'!$E$23-1/G2905))</f>
        <v>0.36732142963846581</v>
      </c>
      <c r="I2905" s="10">
        <f t="shared" ca="1" si="426"/>
        <v>0.62864098647356048</v>
      </c>
      <c r="J2905" s="30">
        <f ca="1">_xlfn.BETA.INV(I2905,'Input Parameters'!$L$26,'Input Parameters'!$M$26,'Input Parameters'!$J$26,'Input Parameters'!$K$26)</f>
        <v>0.71268993706690453</v>
      </c>
      <c r="K2905" s="168">
        <f ca="1">('Input Parameters'!$E$27/'Input Parameters'!$E$38)^$J2905</f>
        <v>6.0231683768363761E-3</v>
      </c>
      <c r="L2905" s="69">
        <f ca="1">$H2905*$C2905*'Input Parameters'!$E$25*K2905</f>
        <v>0.58029981680075871</v>
      </c>
      <c r="M2905" s="24">
        <f t="shared" ca="1" si="427"/>
        <v>0.74697495428751459</v>
      </c>
      <c r="N2905" s="15">
        <f ca="1">_xlfn.NORM.INV(M2905,'Input Parameters'!$E$29,'Input Parameters'!$F$29)</f>
        <v>0.10006650006279656</v>
      </c>
      <c r="O2905" s="8">
        <f t="shared" ca="1" si="428"/>
        <v>0.54610216536725065</v>
      </c>
      <c r="P2905" s="30">
        <f ca="1">_xlfn.LOGNORM.INV(O2905,'Input Parameters'!$H$30,'Input Parameters'!$I$30)</f>
        <v>2.8341763583572721</v>
      </c>
      <c r="Q2905" s="10">
        <f t="shared" ca="1" si="429"/>
        <v>0.3139589843298819</v>
      </c>
      <c r="R2905" s="30">
        <f>IF('Input Parameters'!$E$32=0,0,_xlfn.BETA.INV(Q2905,'Input Parameters'!$L$32,'Input Parameters'!$M$32,'Input Parameters'!$J$32,'Input Parameters'!$K$32))</f>
        <v>0</v>
      </c>
      <c r="S2905" s="10">
        <f t="shared" ca="1" si="430"/>
        <v>0.43954871916169147</v>
      </c>
      <c r="T2905" s="26">
        <f ca="1">_xlfn.LOGNORM.INV(S2905,'Input Parameters'!$H$34,'Input Parameters'!$I$34)</f>
        <v>49.461952087539188</v>
      </c>
      <c r="U2905" s="10">
        <f t="shared" ca="1" si="431"/>
        <v>0.35458032214737689</v>
      </c>
      <c r="V2905" s="30">
        <f ca="1">_xlfn.BETA.INV(U2905,'Input Parameters'!$L$36,'Input Parameters'!$M$36,'Input Parameters'!$J$36,'Input Parameters'!$K$36)</f>
        <v>0.53116771619380176</v>
      </c>
      <c r="W2905" s="2">
        <f ca="1">N2905+(P2905-N2905)*(1-ERF((T2905-R2905)/(2*SQRT(L2905*'Input Parameters'!$E$38))))</f>
        <v>0.1000785470799916</v>
      </c>
      <c r="X2905">
        <f t="shared" ca="1" si="432"/>
        <v>1</v>
      </c>
      <c r="Y2905" s="7"/>
    </row>
    <row r="2906" spans="1:25" ht="15" customHeight="1" x14ac:dyDescent="0.25">
      <c r="A2906" s="139">
        <v>2899</v>
      </c>
      <c r="B2906" s="10">
        <f t="shared" ca="1" si="423"/>
        <v>0.84401871483041657</v>
      </c>
      <c r="C2906" s="60">
        <f ca="1">_xlfn.NORM.INV(B2906,'Input Parameters'!$E$15,'Input Parameters'!$F$15)</f>
        <v>325.76286663529743</v>
      </c>
      <c r="D2906" s="10">
        <f t="shared" ca="1" si="424"/>
        <v>0.44552538861464852</v>
      </c>
      <c r="E2906" s="62">
        <f ca="1">IF(_xlfn.NORM.INV(D2906,'Input Parameters'!$E$17,'Input Parameters'!$F$17)&lt;3500,3500,IF(_xlfn.NORM.INV(D2906,'Input Parameters'!$E$17,'Input Parameters'!$F$17)&gt;5500,5500,_xlfn.NORM.INV(D2906,'Input Parameters'!$E$17,'Input Parameters'!$F$17)))</f>
        <v>4704.1176959701852</v>
      </c>
      <c r="F2906" s="10">
        <f t="shared" ca="1" si="425"/>
        <v>0.95132351515276514</v>
      </c>
      <c r="G2906" s="64">
        <f ca="1">_xlfn.NORM.INV(F2906,'Input Parameters'!$E$20,'Input Parameters'!$F$20)</f>
        <v>293.75742166066823</v>
      </c>
      <c r="H2906" s="57">
        <f ca="1">EXP(E2906*(1/'Input Parameters'!$E$23-1/G2906))</f>
        <v>1.0463987541471236</v>
      </c>
      <c r="I2906" s="10">
        <f t="shared" ca="1" si="426"/>
        <v>0.80757518700524855</v>
      </c>
      <c r="J2906" s="30">
        <f ca="1">_xlfn.BETA.INV(I2906,'Input Parameters'!$L$26,'Input Parameters'!$M$26,'Input Parameters'!$J$26,'Input Parameters'!$K$26)</f>
        <v>0.7890438181307009</v>
      </c>
      <c r="K2906" s="168">
        <f ca="1">('Input Parameters'!$E$27/'Input Parameters'!$E$38)^$J2906</f>
        <v>3.4831087937291097E-3</v>
      </c>
      <c r="L2906" s="69">
        <f ca="1">$H2906*$C2906*'Input Parameters'!$E$25*K2906</f>
        <v>1.1873146640718104</v>
      </c>
      <c r="M2906" s="24">
        <f t="shared" ca="1" si="427"/>
        <v>0.40625711248119789</v>
      </c>
      <c r="N2906" s="15">
        <f ca="1">_xlfn.NORM.INV(M2906,'Input Parameters'!$E$29,'Input Parameters'!$F$29)</f>
        <v>9.9976281622765395E-2</v>
      </c>
      <c r="O2906" s="8">
        <f t="shared" ca="1" si="428"/>
        <v>0.85085632467013461</v>
      </c>
      <c r="P2906" s="30">
        <f ca="1">_xlfn.LOGNORM.INV(O2906,'Input Parameters'!$H$30,'Input Parameters'!$I$30)</f>
        <v>4.3857905869772136</v>
      </c>
      <c r="Q2906" s="10">
        <f t="shared" ca="1" si="429"/>
        <v>0.4307198294746728</v>
      </c>
      <c r="R2906" s="30">
        <f>IF('Input Parameters'!$E$32=0,0,_xlfn.BETA.INV(Q2906,'Input Parameters'!$L$32,'Input Parameters'!$M$32,'Input Parameters'!$J$32,'Input Parameters'!$K$32))</f>
        <v>0</v>
      </c>
      <c r="S2906" s="10">
        <f t="shared" ca="1" si="430"/>
        <v>0.93402854988976036</v>
      </c>
      <c r="T2906" s="26">
        <f ca="1">_xlfn.LOGNORM.INV(S2906,'Input Parameters'!$H$34,'Input Parameters'!$I$34)</f>
        <v>60.808243821838225</v>
      </c>
      <c r="U2906" s="10">
        <f t="shared" ca="1" si="431"/>
        <v>4.6437459250272539E-3</v>
      </c>
      <c r="V2906" s="30">
        <f ca="1">_xlfn.BETA.INV(U2906,'Input Parameters'!$L$36,'Input Parameters'!$M$36,'Input Parameters'!$J$36,'Input Parameters'!$K$36)</f>
        <v>0.30103094284967791</v>
      </c>
      <c r="W2906" s="2">
        <f ca="1">N2906+(P2906-N2906)*(1-ERF((T2906-R2906)/(2*SQRT(L2906*'Input Parameters'!$E$38))))</f>
        <v>0.10031676862532098</v>
      </c>
      <c r="X2906">
        <f t="shared" ca="1" si="432"/>
        <v>1</v>
      </c>
      <c r="Y2906" s="7"/>
    </row>
    <row r="2907" spans="1:25" ht="15" customHeight="1" x14ac:dyDescent="0.25">
      <c r="A2907" s="139">
        <v>2900</v>
      </c>
      <c r="B2907" s="10">
        <f t="shared" ca="1" si="423"/>
        <v>0.25167436427349632</v>
      </c>
      <c r="C2907" s="60">
        <f ca="1">_xlfn.NORM.INV(B2907,'Input Parameters'!$E$15,'Input Parameters'!$F$15)</f>
        <v>234.69932045891974</v>
      </c>
      <c r="D2907" s="10">
        <f t="shared" ca="1" si="424"/>
        <v>0.86777420768696301</v>
      </c>
      <c r="E2907" s="62">
        <f ca="1">IF(_xlfn.NORM.INV(D2907,'Input Parameters'!$E$17,'Input Parameters'!$F$17)&lt;3500,3500,IF(_xlfn.NORM.INV(D2907,'Input Parameters'!$E$17,'Input Parameters'!$F$17)&gt;5500,5500,_xlfn.NORM.INV(D2907,'Input Parameters'!$E$17,'Input Parameters'!$F$17)))</f>
        <v>5500</v>
      </c>
      <c r="F2907" s="10">
        <f t="shared" ca="1" si="425"/>
        <v>0.45292674297347002</v>
      </c>
      <c r="G2907" s="64">
        <f ca="1">_xlfn.NORM.INV(F2907,'Input Parameters'!$E$20,'Input Parameters'!$F$20)</f>
        <v>281.85758896103647</v>
      </c>
      <c r="H2907" s="57">
        <f ca="1">EXP(E2907*(1/'Input Parameters'!$E$23-1/G2907))</f>
        <v>0.47833629281356588</v>
      </c>
      <c r="I2907" s="10">
        <f t="shared" ca="1" si="426"/>
        <v>0.82047833348578292</v>
      </c>
      <c r="J2907" s="30">
        <f ca="1">_xlfn.BETA.INV(I2907,'Input Parameters'!$L$26,'Input Parameters'!$M$26,'Input Parameters'!$J$26,'Input Parameters'!$K$26)</f>
        <v>0.79527512729725058</v>
      </c>
      <c r="K2907" s="168">
        <f ca="1">('Input Parameters'!$E$27/'Input Parameters'!$E$38)^$J2907</f>
        <v>3.3308512363208627E-3</v>
      </c>
      <c r="L2907" s="69">
        <f ca="1">$H2907*$C2907*'Input Parameters'!$E$25*K2907</f>
        <v>0.37393868978928413</v>
      </c>
      <c r="M2907" s="24">
        <f t="shared" ca="1" si="427"/>
        <v>0.17415246078048763</v>
      </c>
      <c r="N2907" s="15">
        <f ca="1">_xlfn.NORM.INV(M2907,'Input Parameters'!$E$29,'Input Parameters'!$F$29)</f>
        <v>9.9906211774141343E-2</v>
      </c>
      <c r="O2907" s="8">
        <f t="shared" ca="1" si="428"/>
        <v>0.50589734258218255</v>
      </c>
      <c r="P2907" s="30">
        <f ca="1">_xlfn.LOGNORM.INV(O2907,'Input Parameters'!$H$30,'Input Parameters'!$I$30)</f>
        <v>2.7020850339310245</v>
      </c>
      <c r="Q2907" s="10">
        <f t="shared" ca="1" si="429"/>
        <v>0.49683130572738843</v>
      </c>
      <c r="R2907" s="30">
        <f>IF('Input Parameters'!$E$32=0,0,_xlfn.BETA.INV(Q2907,'Input Parameters'!$L$32,'Input Parameters'!$M$32,'Input Parameters'!$J$32,'Input Parameters'!$K$32))</f>
        <v>0</v>
      </c>
      <c r="S2907" s="10">
        <f t="shared" ca="1" si="430"/>
        <v>0.68500278091730138</v>
      </c>
      <c r="T2907" s="26">
        <f ca="1">_xlfn.LOGNORM.INV(S2907,'Input Parameters'!$H$34,'Input Parameters'!$I$34)</f>
        <v>53.523876505300009</v>
      </c>
      <c r="U2907" s="10">
        <f t="shared" ca="1" si="431"/>
        <v>0.24622794665439462</v>
      </c>
      <c r="V2907" s="30">
        <f ca="1">_xlfn.BETA.INV(U2907,'Input Parameters'!$L$36,'Input Parameters'!$M$36,'Input Parameters'!$J$36,'Input Parameters'!$K$36)</f>
        <v>0.4885953796879296</v>
      </c>
      <c r="W2907" s="2">
        <f ca="1">N2907+(P2907-N2907)*(1-ERF((T2907-R2907)/(2*SQRT(L2907*'Input Parameters'!$E$38))))</f>
        <v>9.9906213347993961E-2</v>
      </c>
      <c r="X2907">
        <f t="shared" ca="1" si="432"/>
        <v>1</v>
      </c>
      <c r="Y2907" s="7"/>
    </row>
    <row r="2908" spans="1:25" ht="15" customHeight="1" x14ac:dyDescent="0.25">
      <c r="A2908" s="139">
        <v>2901</v>
      </c>
      <c r="B2908" s="10">
        <f t="shared" ca="1" si="423"/>
        <v>0.24075022849245276</v>
      </c>
      <c r="C2908" s="60">
        <f ca="1">_xlfn.NORM.INV(B2908,'Input Parameters'!$E$15,'Input Parameters'!$F$15)</f>
        <v>232.82090794719591</v>
      </c>
      <c r="D2908" s="10">
        <f t="shared" ca="1" si="424"/>
        <v>0.1251640779352452</v>
      </c>
      <c r="E2908" s="62">
        <f ca="1">IF(_xlfn.NORM.INV(D2908,'Input Parameters'!$E$17,'Input Parameters'!$F$17)&lt;3500,3500,IF(_xlfn.NORM.INV(D2908,'Input Parameters'!$E$17,'Input Parameters'!$F$17)&gt;5500,5500,_xlfn.NORM.INV(D2908,'Input Parameters'!$E$17,'Input Parameters'!$F$17)))</f>
        <v>3995.3131212530261</v>
      </c>
      <c r="F2908" s="10">
        <f t="shared" ca="1" si="425"/>
        <v>0.53907458861591029</v>
      </c>
      <c r="G2908" s="64">
        <f ca="1">_xlfn.NORM.INV(F2908,'Input Parameters'!$E$20,'Input Parameters'!$F$20)</f>
        <v>283.30728742183891</v>
      </c>
      <c r="H2908" s="57">
        <f ca="1">EXP(E2908*(1/'Input Parameters'!$E$23-1/G2908))</f>
        <v>0.62929282223521288</v>
      </c>
      <c r="I2908" s="10">
        <f t="shared" ca="1" si="426"/>
        <v>0.51108748828062889</v>
      </c>
      <c r="J2908" s="30">
        <f ca="1">_xlfn.BETA.INV(I2908,'Input Parameters'!$L$26,'Input Parameters'!$M$26,'Input Parameters'!$J$26,'Input Parameters'!$K$26)</f>
        <v>0.66586013430271651</v>
      </c>
      <c r="K2908" s="168">
        <f ca="1">('Input Parameters'!$E$27/'Input Parameters'!$E$38)^$J2908</f>
        <v>8.4277068886621162E-3</v>
      </c>
      <c r="L2908" s="69">
        <f ca="1">$H2908*$C2908*'Input Parameters'!$E$25*K2908</f>
        <v>1.2347646266466936</v>
      </c>
      <c r="M2908" s="24">
        <f t="shared" ca="1" si="427"/>
        <v>0.48341738504850806</v>
      </c>
      <c r="N2908" s="15">
        <f ca="1">_xlfn.NORM.INV(M2908,'Input Parameters'!$E$29,'Input Parameters'!$F$29)</f>
        <v>9.9995842157170778E-2</v>
      </c>
      <c r="O2908" s="8">
        <f t="shared" ca="1" si="428"/>
        <v>0.73772313468045947</v>
      </c>
      <c r="P2908" s="30">
        <f ca="1">_xlfn.LOGNORM.INV(O2908,'Input Parameters'!$H$30,'Input Parameters'!$I$30)</f>
        <v>3.6242090384743437</v>
      </c>
      <c r="Q2908" s="10">
        <f t="shared" ca="1" si="429"/>
        <v>0.82991313208212281</v>
      </c>
      <c r="R2908" s="30">
        <f>IF('Input Parameters'!$E$32=0,0,_xlfn.BETA.INV(Q2908,'Input Parameters'!$L$32,'Input Parameters'!$M$32,'Input Parameters'!$J$32,'Input Parameters'!$K$32))</f>
        <v>0</v>
      </c>
      <c r="S2908" s="10">
        <f t="shared" ca="1" si="430"/>
        <v>0.43955896142785011</v>
      </c>
      <c r="T2908" s="26">
        <f ca="1">_xlfn.LOGNORM.INV(S2908,'Input Parameters'!$H$34,'Input Parameters'!$I$34)</f>
        <v>49.46211204556819</v>
      </c>
      <c r="U2908" s="10">
        <f t="shared" ca="1" si="431"/>
        <v>0.9389114195748538</v>
      </c>
      <c r="V2908" s="30">
        <f ca="1">_xlfn.BETA.INV(U2908,'Input Parameters'!$L$36,'Input Parameters'!$M$36,'Input Parameters'!$J$36,'Input Parameters'!$K$36)</f>
        <v>0.8508082794306957</v>
      </c>
      <c r="W2908" s="2">
        <f ca="1">N2908+(P2908-N2908)*(1-ERF((T2908-R2908)/(2*SQRT(L2908*'Input Parameters'!$E$38))))</f>
        <v>0.10579929785840862</v>
      </c>
      <c r="X2908">
        <f t="shared" ca="1" si="432"/>
        <v>1</v>
      </c>
      <c r="Y2908" s="7"/>
    </row>
    <row r="2909" spans="1:25" ht="15" customHeight="1" x14ac:dyDescent="0.25">
      <c r="A2909" s="139">
        <v>2902</v>
      </c>
      <c r="B2909" s="10">
        <f t="shared" ca="1" si="423"/>
        <v>0.16362430074861434</v>
      </c>
      <c r="C2909" s="60">
        <f ca="1">_xlfn.NORM.INV(B2909,'Input Parameters'!$E$15,'Input Parameters'!$F$15)</f>
        <v>217.87546458972338</v>
      </c>
      <c r="D2909" s="10">
        <f t="shared" ca="1" si="424"/>
        <v>0.27466527425630272</v>
      </c>
      <c r="E2909" s="62">
        <f ca="1">IF(_xlfn.NORM.INV(D2909,'Input Parameters'!$E$17,'Input Parameters'!$F$17)&lt;3500,3500,IF(_xlfn.NORM.INV(D2909,'Input Parameters'!$E$17,'Input Parameters'!$F$17)&gt;5500,5500,_xlfn.NORM.INV(D2909,'Input Parameters'!$E$17,'Input Parameters'!$F$17)))</f>
        <v>4380.8654901929795</v>
      </c>
      <c r="F2909" s="10">
        <f t="shared" ca="1" si="425"/>
        <v>0.3703350212157106</v>
      </c>
      <c r="G2909" s="64">
        <f ca="1">_xlfn.NORM.INV(F2909,'Input Parameters'!$E$20,'Input Parameters'!$F$20)</f>
        <v>280.4325266892896</v>
      </c>
      <c r="H2909" s="57">
        <f ca="1">EXP(E2909*(1/'Input Parameters'!$E$23-1/G2909))</f>
        <v>0.51356903962477174</v>
      </c>
      <c r="I2909" s="10">
        <f t="shared" ca="1" si="426"/>
        <v>0.19965157463192262</v>
      </c>
      <c r="J2909" s="30">
        <f ca="1">_xlfn.BETA.INV(I2909,'Input Parameters'!$L$26,'Input Parameters'!$M$26,'Input Parameters'!$J$26,'Input Parameters'!$K$26)</f>
        <v>0.51966050418557075</v>
      </c>
      <c r="K2909" s="168">
        <f ca="1">('Input Parameters'!$E$27/'Input Parameters'!$E$38)^$J2909</f>
        <v>2.4051999613160433E-2</v>
      </c>
      <c r="L2909" s="69">
        <f ca="1">$H2909*$C2909*'Input Parameters'!$E$25*K2909</f>
        <v>2.6912766841279936</v>
      </c>
      <c r="M2909" s="24">
        <f t="shared" ca="1" si="427"/>
        <v>0.89712806271889289</v>
      </c>
      <c r="N2909" s="15">
        <f ca="1">_xlfn.NORM.INV(M2909,'Input Parameters'!$E$29,'Input Parameters'!$F$29)</f>
        <v>0.10012653556257367</v>
      </c>
      <c r="O2909" s="8">
        <f t="shared" ca="1" si="428"/>
        <v>0.16807052905477049</v>
      </c>
      <c r="P2909" s="30">
        <f ca="1">_xlfn.LOGNORM.INV(O2909,'Input Parameters'!$H$30,'Input Parameters'!$I$30)</f>
        <v>1.70351923406206</v>
      </c>
      <c r="Q2909" s="10">
        <f t="shared" ca="1" si="429"/>
        <v>0.92251631029046133</v>
      </c>
      <c r="R2909" s="30">
        <f>IF('Input Parameters'!$E$32=0,0,_xlfn.BETA.INV(Q2909,'Input Parameters'!$L$32,'Input Parameters'!$M$32,'Input Parameters'!$J$32,'Input Parameters'!$K$32))</f>
        <v>0</v>
      </c>
      <c r="S2909" s="10">
        <f t="shared" ca="1" si="430"/>
        <v>0.86622072658235094</v>
      </c>
      <c r="T2909" s="26">
        <f ca="1">_xlfn.LOGNORM.INV(S2909,'Input Parameters'!$H$34,'Input Parameters'!$I$34)</f>
        <v>57.86977619886077</v>
      </c>
      <c r="U2909" s="10">
        <f t="shared" ca="1" si="431"/>
        <v>0.28631550215007318</v>
      </c>
      <c r="V2909" s="30">
        <f ca="1">_xlfn.BETA.INV(U2909,'Input Parameters'!$L$36,'Input Parameters'!$M$36,'Input Parameters'!$J$36,'Input Parameters'!$K$36)</f>
        <v>0.5048148873406948</v>
      </c>
      <c r="W2909" s="2">
        <f ca="1">N2909+(P2909-N2909)*(1-ERF((T2909-R2909)/(2*SQRT(L2909*'Input Parameters'!$E$38))))</f>
        <v>0.12035935715963325</v>
      </c>
      <c r="X2909">
        <f t="shared" ca="1" si="432"/>
        <v>1</v>
      </c>
      <c r="Y2909" s="7"/>
    </row>
    <row r="2910" spans="1:25" ht="15" customHeight="1" x14ac:dyDescent="0.25">
      <c r="A2910" s="139">
        <v>2903</v>
      </c>
      <c r="B2910" s="10">
        <f t="shared" ca="1" si="423"/>
        <v>0.23904267636285492</v>
      </c>
      <c r="C2910" s="60">
        <f ca="1">_xlfn.NORM.INV(B2910,'Input Parameters'!$E$15,'Input Parameters'!$F$15)</f>
        <v>232.52316552593095</v>
      </c>
      <c r="D2910" s="10">
        <f t="shared" ca="1" si="424"/>
        <v>0.2522709182030487</v>
      </c>
      <c r="E2910" s="62">
        <f ca="1">IF(_xlfn.NORM.INV(D2910,'Input Parameters'!$E$17,'Input Parameters'!$F$17)&lt;3500,3500,IF(_xlfn.NORM.INV(D2910,'Input Parameters'!$E$17,'Input Parameters'!$F$17)&gt;5500,5500,_xlfn.NORM.INV(D2910,'Input Parameters'!$E$17,'Input Parameters'!$F$17)))</f>
        <v>4332.8475909384797</v>
      </c>
      <c r="F2910" s="10">
        <f t="shared" ca="1" si="425"/>
        <v>0.24891557688781618</v>
      </c>
      <c r="G2910" s="64">
        <f ca="1">_xlfn.NORM.INV(F2910,'Input Parameters'!$E$20,'Input Parameters'!$F$20)</f>
        <v>278.10802830286406</v>
      </c>
      <c r="H2910" s="57">
        <f ca="1">EXP(E2910*(1/'Input Parameters'!$E$23-1/G2910))</f>
        <v>0.45465934782506817</v>
      </c>
      <c r="I2910" s="10">
        <f t="shared" ca="1" si="426"/>
        <v>0.11876680358505076</v>
      </c>
      <c r="J2910" s="30">
        <f ca="1">_xlfn.BETA.INV(I2910,'Input Parameters'!$L$26,'Input Parameters'!$M$26,'Input Parameters'!$J$26,'Input Parameters'!$K$26)</f>
        <v>0.46166876417073532</v>
      </c>
      <c r="K2910" s="168">
        <f ca="1">('Input Parameters'!$E$27/'Input Parameters'!$E$38)^$J2910</f>
        <v>3.6459215996512584E-2</v>
      </c>
      <c r="L2910" s="69">
        <f ca="1">$H2910*$C2910*'Input Parameters'!$E$25*K2910</f>
        <v>3.8544256867530491</v>
      </c>
      <c r="M2910" s="24">
        <f t="shared" ca="1" si="427"/>
        <v>0.45492041848180709</v>
      </c>
      <c r="N2910" s="15">
        <f ca="1">_xlfn.NORM.INV(M2910,'Input Parameters'!$E$29,'Input Parameters'!$F$29)</f>
        <v>9.9988676069725543E-2</v>
      </c>
      <c r="O2910" s="8">
        <f t="shared" ca="1" si="428"/>
        <v>0.94209040663215704</v>
      </c>
      <c r="P2910" s="30">
        <f ca="1">_xlfn.LOGNORM.INV(O2910,'Input Parameters'!$H$30,'Input Parameters'!$I$30)</f>
        <v>5.6400374598392293</v>
      </c>
      <c r="Q2910" s="10">
        <f t="shared" ca="1" si="429"/>
        <v>0.39155308102691455</v>
      </c>
      <c r="R2910" s="30">
        <f>IF('Input Parameters'!$E$32=0,0,_xlfn.BETA.INV(Q2910,'Input Parameters'!$L$32,'Input Parameters'!$M$32,'Input Parameters'!$J$32,'Input Parameters'!$K$32))</f>
        <v>0</v>
      </c>
      <c r="S2910" s="10">
        <f t="shared" ca="1" si="430"/>
        <v>0.57081747629692725</v>
      </c>
      <c r="T2910" s="26">
        <f ca="1">_xlfn.LOGNORM.INV(S2910,'Input Parameters'!$H$34,'Input Parameters'!$I$34)</f>
        <v>51.540341278383117</v>
      </c>
      <c r="U2910" s="10">
        <f t="shared" ca="1" si="431"/>
        <v>0.52098540883138411</v>
      </c>
      <c r="V2910" s="30">
        <f ca="1">_xlfn.BETA.INV(U2910,'Input Parameters'!$L$36,'Input Parameters'!$M$36,'Input Parameters'!$J$36,'Input Parameters'!$K$36)</f>
        <v>0.59394790346249693</v>
      </c>
      <c r="W2910" s="2">
        <f ca="1">N2910+(P2910-N2910)*(1-ERF((T2910-R2910)/(2*SQRT(L2910*'Input Parameters'!$E$38))))</f>
        <v>0.45127318386294418</v>
      </c>
      <c r="X2910">
        <f t="shared" ca="1" si="432"/>
        <v>1</v>
      </c>
      <c r="Y2910" s="7"/>
    </row>
    <row r="2911" spans="1:25" ht="15" customHeight="1" x14ac:dyDescent="0.25">
      <c r="A2911" s="139">
        <v>2904</v>
      </c>
      <c r="B2911" s="10">
        <f t="shared" ca="1" si="423"/>
        <v>0.90565512141498394</v>
      </c>
      <c r="C2911" s="60">
        <f ca="1">_xlfn.NORM.INV(B2911,'Input Parameters'!$E$15,'Input Parameters'!$F$15)</f>
        <v>342.20258200392084</v>
      </c>
      <c r="D2911" s="10">
        <f t="shared" ca="1" si="424"/>
        <v>0.26529498943418572</v>
      </c>
      <c r="E2911" s="62">
        <f ca="1">IF(_xlfn.NORM.INV(D2911,'Input Parameters'!$E$17,'Input Parameters'!$F$17)&lt;3500,3500,IF(_xlfn.NORM.INV(D2911,'Input Parameters'!$E$17,'Input Parameters'!$F$17)&gt;5500,5500,_xlfn.NORM.INV(D2911,'Input Parameters'!$E$17,'Input Parameters'!$F$17)))</f>
        <v>4361.0260397340517</v>
      </c>
      <c r="F2911" s="10">
        <f t="shared" ca="1" si="425"/>
        <v>5.5408073399363933E-2</v>
      </c>
      <c r="G2911" s="64">
        <f ca="1">_xlfn.NORM.INV(F2911,'Input Parameters'!$E$20,'Input Parameters'!$F$20)</f>
        <v>271.96661217104247</v>
      </c>
      <c r="H2911" s="57">
        <f ca="1">EXP(E2911*(1/'Input Parameters'!$E$23-1/G2911))</f>
        <v>0.31745009610335728</v>
      </c>
      <c r="I2911" s="10">
        <f t="shared" ca="1" si="426"/>
        <v>0.76858088651918555</v>
      </c>
      <c r="J2911" s="30">
        <f ca="1">_xlfn.BETA.INV(I2911,'Input Parameters'!$L$26,'Input Parameters'!$M$26,'Input Parameters'!$J$26,'Input Parameters'!$K$26)</f>
        <v>0.77108767472877171</v>
      </c>
      <c r="K2911" s="168">
        <f ca="1">('Input Parameters'!$E$27/'Input Parameters'!$E$38)^$J2911</f>
        <v>3.9619053943427355E-3</v>
      </c>
      <c r="L2911" s="69">
        <f ca="1">$H2911*$C2911*'Input Parameters'!$E$25*K2911</f>
        <v>0.43039066773447016</v>
      </c>
      <c r="M2911" s="24">
        <f t="shared" ca="1" si="427"/>
        <v>0.4855658962722823</v>
      </c>
      <c r="N2911" s="15">
        <f ca="1">_xlfn.NORM.INV(M2911,'Input Parameters'!$E$29,'Input Parameters'!$F$29)</f>
        <v>9.9996381117002389E-2</v>
      </c>
      <c r="O2911" s="8">
        <f t="shared" ca="1" si="428"/>
        <v>0.87182441758948315</v>
      </c>
      <c r="P2911" s="30">
        <f ca="1">_xlfn.LOGNORM.INV(O2911,'Input Parameters'!$H$30,'Input Parameters'!$I$30)</f>
        <v>4.5869708945561509</v>
      </c>
      <c r="Q2911" s="10">
        <f t="shared" ca="1" si="429"/>
        <v>0.67086274829825721</v>
      </c>
      <c r="R2911" s="30">
        <f>IF('Input Parameters'!$E$32=0,0,_xlfn.BETA.INV(Q2911,'Input Parameters'!$L$32,'Input Parameters'!$M$32,'Input Parameters'!$J$32,'Input Parameters'!$K$32))</f>
        <v>0</v>
      </c>
      <c r="S2911" s="10">
        <f t="shared" ca="1" si="430"/>
        <v>2.1997204254575742E-4</v>
      </c>
      <c r="T2911" s="26">
        <f ca="1">_xlfn.LOGNORM.INV(S2911,'Input Parameters'!$H$34,'Input Parameters'!$I$34)</f>
        <v>32.540500614676752</v>
      </c>
      <c r="U2911" s="10">
        <f t="shared" ca="1" si="431"/>
        <v>9.903189773421528E-3</v>
      </c>
      <c r="V2911" s="30">
        <f ca="1">_xlfn.BETA.INV(U2911,'Input Parameters'!$L$36,'Input Parameters'!$M$36,'Input Parameters'!$J$36,'Input Parameters'!$K$36)</f>
        <v>0.32010965974426869</v>
      </c>
      <c r="W2911" s="2">
        <f ca="1">N2911+(P2911-N2911)*(1-ERF((T2911-R2911)/(2*SQRT(L2911*'Input Parameters'!$E$38))))</f>
        <v>0.10202723628891133</v>
      </c>
      <c r="X2911">
        <f t="shared" ca="1" si="432"/>
        <v>1</v>
      </c>
      <c r="Y2911" s="7"/>
    </row>
    <row r="2912" spans="1:25" ht="15" customHeight="1" x14ac:dyDescent="0.25">
      <c r="A2912" s="139">
        <v>2905</v>
      </c>
      <c r="B2912" s="10">
        <f t="shared" ca="1" si="423"/>
        <v>0.48931247057701588</v>
      </c>
      <c r="C2912" s="60">
        <f ca="1">_xlfn.NORM.INV(B2912,'Input Parameters'!$E$15,'Input Parameters'!$F$15)</f>
        <v>269.51520227926085</v>
      </c>
      <c r="D2912" s="10">
        <f t="shared" ca="1" si="424"/>
        <v>0.12278588785981415</v>
      </c>
      <c r="E2912" s="62">
        <f ca="1">IF(_xlfn.NORM.INV(D2912,'Input Parameters'!$E$17,'Input Parameters'!$F$17)&lt;3500,3500,IF(_xlfn.NORM.INV(D2912,'Input Parameters'!$E$17,'Input Parameters'!$F$17)&gt;5500,5500,_xlfn.NORM.INV(D2912,'Input Parameters'!$E$17,'Input Parameters'!$F$17)))</f>
        <v>3987.1792842977175</v>
      </c>
      <c r="F2912" s="10">
        <f t="shared" ca="1" si="425"/>
        <v>0.80150689995086399</v>
      </c>
      <c r="G2912" s="64">
        <f ca="1">_xlfn.NORM.INV(F2912,'Input Parameters'!$E$20,'Input Parameters'!$F$20)</f>
        <v>288.32500723873102</v>
      </c>
      <c r="H2912" s="57">
        <f ca="1">EXP(E2912*(1/'Input Parameters'!$E$23-1/G2912))</f>
        <v>0.8046955748104242</v>
      </c>
      <c r="I2912" s="10">
        <f t="shared" ca="1" si="426"/>
        <v>0.53962880300585636</v>
      </c>
      <c r="J2912" s="30">
        <f ca="1">_xlfn.BETA.INV(I2912,'Input Parameters'!$L$26,'Input Parameters'!$M$26,'Input Parameters'!$J$26,'Input Parameters'!$K$26)</f>
        <v>0.67727501662807732</v>
      </c>
      <c r="K2912" s="168">
        <f ca="1">('Input Parameters'!$E$27/'Input Parameters'!$E$38)^$J2912</f>
        <v>7.7651478342621602E-3</v>
      </c>
      <c r="L2912" s="69">
        <f ca="1">$H2912*$C2912*'Input Parameters'!$E$25*K2912</f>
        <v>1.6840873296041414</v>
      </c>
      <c r="M2912" s="24">
        <f t="shared" ca="1" si="427"/>
        <v>0.84666789808052612</v>
      </c>
      <c r="N2912" s="15">
        <f ca="1">_xlfn.NORM.INV(M2912,'Input Parameters'!$E$29,'Input Parameters'!$F$29)</f>
        <v>0.10010222465923385</v>
      </c>
      <c r="O2912" s="8">
        <f t="shared" ca="1" si="428"/>
        <v>0.79972256159404054</v>
      </c>
      <c r="P2912" s="30">
        <f ca="1">_xlfn.LOGNORM.INV(O2912,'Input Parameters'!$H$30,'Input Parameters'!$I$30)</f>
        <v>3.9913847885494844</v>
      </c>
      <c r="Q2912" s="10">
        <f t="shared" ca="1" si="429"/>
        <v>0.62174892170295182</v>
      </c>
      <c r="R2912" s="30">
        <f>IF('Input Parameters'!$E$32=0,0,_xlfn.BETA.INV(Q2912,'Input Parameters'!$L$32,'Input Parameters'!$M$32,'Input Parameters'!$J$32,'Input Parameters'!$K$32))</f>
        <v>0</v>
      </c>
      <c r="S2912" s="10">
        <f t="shared" ca="1" si="430"/>
        <v>0.82812529931467072</v>
      </c>
      <c r="T2912" s="26">
        <f ca="1">_xlfn.LOGNORM.INV(S2912,'Input Parameters'!$H$34,'Input Parameters'!$I$34)</f>
        <v>56.714715138140392</v>
      </c>
      <c r="U2912" s="10">
        <f t="shared" ca="1" si="431"/>
        <v>0.31095367003610197</v>
      </c>
      <c r="V2912" s="30">
        <f ca="1">_xlfn.BETA.INV(U2912,'Input Parameters'!$L$36,'Input Parameters'!$M$36,'Input Parameters'!$J$36,'Input Parameters'!$K$36)</f>
        <v>0.51446685863176211</v>
      </c>
      <c r="W2912" s="2">
        <f ca="1">N2912+(P2912-N2912)*(1-ERF((T2912-R2912)/(2*SQRT(L2912*'Input Parameters'!$E$38))))</f>
        <v>0.10788342414556558</v>
      </c>
      <c r="X2912">
        <f t="shared" ca="1" si="432"/>
        <v>1</v>
      </c>
      <c r="Y2912" s="7"/>
    </row>
    <row r="2913" spans="1:25" ht="15" customHeight="1" x14ac:dyDescent="0.25">
      <c r="A2913" s="139">
        <v>2906</v>
      </c>
      <c r="B2913" s="10">
        <f t="shared" ca="1" si="423"/>
        <v>0.15834095514940538</v>
      </c>
      <c r="C2913" s="60">
        <f ca="1">_xlfn.NORM.INV(B2913,'Input Parameters'!$E$15,'Input Parameters'!$F$15)</f>
        <v>216.70332169076343</v>
      </c>
      <c r="D2913" s="10">
        <f t="shared" ca="1" si="424"/>
        <v>2.0938453842124227E-2</v>
      </c>
      <c r="E2913" s="62">
        <f ca="1">IF(_xlfn.NORM.INV(D2913,'Input Parameters'!$E$17,'Input Parameters'!$F$17)&lt;3500,3500,IF(_xlfn.NORM.INV(D2913,'Input Parameters'!$E$17,'Input Parameters'!$F$17)&gt;5500,5500,_xlfn.NORM.INV(D2913,'Input Parameters'!$E$17,'Input Parameters'!$F$17)))</f>
        <v>3500</v>
      </c>
      <c r="F2913" s="10">
        <f t="shared" ca="1" si="425"/>
        <v>0.9259592452951112</v>
      </c>
      <c r="G2913" s="64">
        <f ca="1">_xlfn.NORM.INV(F2913,'Input Parameters'!$E$20,'Input Parameters'!$F$20)</f>
        <v>292.34048642000664</v>
      </c>
      <c r="H2913" s="57">
        <f ca="1">EXP(E2913*(1/'Input Parameters'!$E$23-1/G2913))</f>
        <v>0.97628242439546975</v>
      </c>
      <c r="I2913" s="10">
        <f t="shared" ca="1" si="426"/>
        <v>0.75169112188598841</v>
      </c>
      <c r="J2913" s="30">
        <f ca="1">_xlfn.BETA.INV(I2913,'Input Parameters'!$L$26,'Input Parameters'!$M$26,'Input Parameters'!$J$26,'Input Parameters'!$K$26)</f>
        <v>0.76363420903121237</v>
      </c>
      <c r="K2913" s="168">
        <f ca="1">('Input Parameters'!$E$27/'Input Parameters'!$E$38)^$J2913</f>
        <v>4.1794888578607419E-3</v>
      </c>
      <c r="L2913" s="69">
        <f ca="1">$H2913*$C2913*'Input Parameters'!$E$25*K2913</f>
        <v>0.88422789397498158</v>
      </c>
      <c r="M2913" s="24">
        <f t="shared" ca="1" si="427"/>
        <v>0.80539873882953916</v>
      </c>
      <c r="N2913" s="15">
        <f ca="1">_xlfn.NORM.INV(M2913,'Input Parameters'!$E$29,'Input Parameters'!$F$29)</f>
        <v>0.100086106449553</v>
      </c>
      <c r="O2913" s="8">
        <f t="shared" ca="1" si="428"/>
        <v>0.5891645148645891</v>
      </c>
      <c r="P2913" s="30">
        <f ca="1">_xlfn.LOGNORM.INV(O2913,'Input Parameters'!$H$30,'Input Parameters'!$I$30)</f>
        <v>2.9847422446826353</v>
      </c>
      <c r="Q2913" s="10">
        <f t="shared" ca="1" si="429"/>
        <v>0.71538700578760528</v>
      </c>
      <c r="R2913" s="30">
        <f>IF('Input Parameters'!$E$32=0,0,_xlfn.BETA.INV(Q2913,'Input Parameters'!$L$32,'Input Parameters'!$M$32,'Input Parameters'!$J$32,'Input Parameters'!$K$32))</f>
        <v>0</v>
      </c>
      <c r="S2913" s="10">
        <f t="shared" ca="1" si="430"/>
        <v>0.74701859574994656</v>
      </c>
      <c r="T2913" s="26">
        <f ca="1">_xlfn.LOGNORM.INV(S2913,'Input Parameters'!$H$34,'Input Parameters'!$I$34)</f>
        <v>54.760237895818271</v>
      </c>
      <c r="U2913" s="10">
        <f t="shared" ca="1" si="431"/>
        <v>0.3320044775355675</v>
      </c>
      <c r="V2913" s="30">
        <f ca="1">_xlfn.BETA.INV(U2913,'Input Parameters'!$L$36,'Input Parameters'!$M$36,'Input Parameters'!$J$36,'Input Parameters'!$K$36)</f>
        <v>0.52257591785622581</v>
      </c>
      <c r="W2913" s="2">
        <f ca="1">N2913+(P2913-N2913)*(1-ERF((T2913-R2913)/(2*SQRT(L2913*'Input Parameters'!$E$38))))</f>
        <v>0.10019643290568975</v>
      </c>
      <c r="X2913">
        <f t="shared" ca="1" si="432"/>
        <v>1</v>
      </c>
      <c r="Y2913" s="7"/>
    </row>
    <row r="2914" spans="1:25" ht="15" customHeight="1" x14ac:dyDescent="0.25">
      <c r="A2914" s="139">
        <v>2907</v>
      </c>
      <c r="B2914" s="10">
        <f t="shared" ca="1" si="423"/>
        <v>0.99425305479124393</v>
      </c>
      <c r="C2914" s="60">
        <f ca="1">_xlfn.NORM.INV(B2914,'Input Parameters'!$E$15,'Input Parameters'!$F$15)</f>
        <v>407.93100388124469</v>
      </c>
      <c r="D2914" s="10">
        <f t="shared" ca="1" si="424"/>
        <v>0.16268767712058552</v>
      </c>
      <c r="E2914" s="62">
        <f ca="1">IF(_xlfn.NORM.INV(D2914,'Input Parameters'!$E$17,'Input Parameters'!$F$17)&lt;3500,3500,IF(_xlfn.NORM.INV(D2914,'Input Parameters'!$E$17,'Input Parameters'!$F$17)&gt;5500,5500,_xlfn.NORM.INV(D2914,'Input Parameters'!$E$17,'Input Parameters'!$F$17)))</f>
        <v>4111.5698345395685</v>
      </c>
      <c r="F2914" s="10">
        <f t="shared" ca="1" si="425"/>
        <v>0.11942234731420842</v>
      </c>
      <c r="G2914" s="64">
        <f ca="1">_xlfn.NORM.INV(F2914,'Input Parameters'!$E$20,'Input Parameters'!$F$20)</f>
        <v>274.75820812019242</v>
      </c>
      <c r="H2914" s="57">
        <f ca="1">EXP(E2914*(1/'Input Parameters'!$E$23-1/G2914))</f>
        <v>0.39526495553976604</v>
      </c>
      <c r="I2914" s="10">
        <f t="shared" ca="1" si="426"/>
        <v>0.22380990591136818</v>
      </c>
      <c r="J2914" s="30">
        <f ca="1">_xlfn.BETA.INV(I2914,'Input Parameters'!$L$26,'Input Parameters'!$M$26,'Input Parameters'!$J$26,'Input Parameters'!$K$26)</f>
        <v>0.5340089204908639</v>
      </c>
      <c r="K2914" s="168">
        <f ca="1">('Input Parameters'!$E$27/'Input Parameters'!$E$38)^$J2914</f>
        <v>2.169966030044353E-2</v>
      </c>
      <c r="L2914" s="69">
        <f ca="1">$H2914*$C2914*'Input Parameters'!$E$25*K2914</f>
        <v>3.4988712400008732</v>
      </c>
      <c r="M2914" s="24">
        <f t="shared" ca="1" si="427"/>
        <v>0.49040600673245005</v>
      </c>
      <c r="N2914" s="15">
        <f ca="1">_xlfn.NORM.INV(M2914,'Input Parameters'!$E$29,'Input Parameters'!$F$29)</f>
        <v>9.9997594910672186E-2</v>
      </c>
      <c r="O2914" s="8">
        <f t="shared" ca="1" si="428"/>
        <v>0.84061878264116419</v>
      </c>
      <c r="P2914" s="30">
        <f ca="1">_xlfn.LOGNORM.INV(O2914,'Input Parameters'!$H$30,'Input Parameters'!$I$30)</f>
        <v>4.2973825046432683</v>
      </c>
      <c r="Q2914" s="10">
        <f t="shared" ca="1" si="429"/>
        <v>0.63006925619381027</v>
      </c>
      <c r="R2914" s="30">
        <f>IF('Input Parameters'!$E$32=0,0,_xlfn.BETA.INV(Q2914,'Input Parameters'!$L$32,'Input Parameters'!$M$32,'Input Parameters'!$J$32,'Input Parameters'!$K$32))</f>
        <v>0</v>
      </c>
      <c r="S2914" s="10">
        <f t="shared" ca="1" si="430"/>
        <v>0.58460844409877788</v>
      </c>
      <c r="T2914" s="26">
        <f ca="1">_xlfn.LOGNORM.INV(S2914,'Input Parameters'!$H$34,'Input Parameters'!$I$34)</f>
        <v>51.767003809416792</v>
      </c>
      <c r="U2914" s="10">
        <f t="shared" ca="1" si="431"/>
        <v>0.25047773589661482</v>
      </c>
      <c r="V2914" s="30">
        <f ca="1">_xlfn.BETA.INV(U2914,'Input Parameters'!$L$36,'Input Parameters'!$M$36,'Input Parameters'!$J$36,'Input Parameters'!$K$36)</f>
        <v>0.49035208182212559</v>
      </c>
      <c r="W2914" s="2">
        <f ca="1">N2914+(P2914-N2914)*(1-ERF((T2914-R2914)/(2*SQRT(L2914*'Input Parameters'!$E$38))))</f>
        <v>0.31136260261197085</v>
      </c>
      <c r="X2914">
        <f t="shared" ca="1" si="432"/>
        <v>1</v>
      </c>
      <c r="Y2914" s="7"/>
    </row>
    <row r="2915" spans="1:25" ht="15" customHeight="1" x14ac:dyDescent="0.25">
      <c r="A2915" s="139">
        <v>2908</v>
      </c>
      <c r="B2915" s="10">
        <f t="shared" ca="1" si="423"/>
        <v>0.67912983994688825</v>
      </c>
      <c r="C2915" s="60">
        <f ca="1">_xlfn.NORM.INV(B2915,'Input Parameters'!$E$15,'Input Parameters'!$F$15)</f>
        <v>296.18161498106201</v>
      </c>
      <c r="D2915" s="10">
        <f t="shared" ca="1" si="424"/>
        <v>0.20043816335116693</v>
      </c>
      <c r="E2915" s="62">
        <f ca="1">IF(_xlfn.NORM.INV(D2915,'Input Parameters'!$E$17,'Input Parameters'!$F$17)&lt;3500,3500,IF(_xlfn.NORM.INV(D2915,'Input Parameters'!$E$17,'Input Parameters'!$F$17)&gt;5500,5500,_xlfn.NORM.INV(D2915,'Input Parameters'!$E$17,'Input Parameters'!$F$17)))</f>
        <v>4211.9599734128105</v>
      </c>
      <c r="F2915" s="10">
        <f t="shared" ca="1" si="425"/>
        <v>0.29106938741810517</v>
      </c>
      <c r="G2915" s="64">
        <f ca="1">_xlfn.NORM.INV(F2915,'Input Parameters'!$E$20,'Input Parameters'!$F$20)</f>
        <v>278.96323571820562</v>
      </c>
      <c r="H2915" s="57">
        <f ca="1">EXP(E2915*(1/'Input Parameters'!$E$23-1/G2915))</f>
        <v>0.48685642419869024</v>
      </c>
      <c r="I2915" s="10">
        <f t="shared" ca="1" si="426"/>
        <v>0.4101328407351873</v>
      </c>
      <c r="J2915" s="30">
        <f ca="1">_xlfn.BETA.INV(I2915,'Input Parameters'!$L$26,'Input Parameters'!$M$26,'Input Parameters'!$J$26,'Input Parameters'!$K$26)</f>
        <v>0.62424940344766677</v>
      </c>
      <c r="K2915" s="168">
        <f ca="1">('Input Parameters'!$E$27/'Input Parameters'!$E$38)^$J2915</f>
        <v>1.135887615078591E-2</v>
      </c>
      <c r="L2915" s="69">
        <f ca="1">$H2915*$C2915*'Input Parameters'!$E$25*K2915</f>
        <v>1.6379263370064161</v>
      </c>
      <c r="M2915" s="24">
        <f t="shared" ca="1" si="427"/>
        <v>0.35861609833107622</v>
      </c>
      <c r="N2915" s="15">
        <f ca="1">_xlfn.NORM.INV(M2915,'Input Parameters'!$E$29,'Input Parameters'!$F$29)</f>
        <v>9.9963783963571792E-2</v>
      </c>
      <c r="O2915" s="8">
        <f t="shared" ca="1" si="428"/>
        <v>0.12663561591440564</v>
      </c>
      <c r="P2915" s="30">
        <f ca="1">_xlfn.LOGNORM.INV(O2915,'Input Parameters'!$H$30,'Input Parameters'!$I$30)</f>
        <v>1.5641991104585533</v>
      </c>
      <c r="Q2915" s="10">
        <f t="shared" ca="1" si="429"/>
        <v>1.7383481488244756E-2</v>
      </c>
      <c r="R2915" s="30">
        <f>IF('Input Parameters'!$E$32=0,0,_xlfn.BETA.INV(Q2915,'Input Parameters'!$L$32,'Input Parameters'!$M$32,'Input Parameters'!$J$32,'Input Parameters'!$K$32))</f>
        <v>0</v>
      </c>
      <c r="S2915" s="10">
        <f t="shared" ca="1" si="430"/>
        <v>0.98146859073695414</v>
      </c>
      <c r="T2915" s="26">
        <f ca="1">_xlfn.LOGNORM.INV(S2915,'Input Parameters'!$H$34,'Input Parameters'!$I$34)</f>
        <v>65.350730226001858</v>
      </c>
      <c r="U2915" s="10">
        <f t="shared" ca="1" si="431"/>
        <v>0.65435231757963619</v>
      </c>
      <c r="V2915" s="30">
        <f ca="1">_xlfn.BETA.INV(U2915,'Input Parameters'!$L$36,'Input Parameters'!$M$36,'Input Parameters'!$J$36,'Input Parameters'!$K$36)</f>
        <v>0.64862510695669173</v>
      </c>
      <c r="W2915" s="2">
        <f ca="1">N2915+(P2915-N2915)*(1-ERF((T2915-R2915)/(2*SQRT(L2915*'Input Parameters'!$E$38))))</f>
        <v>0.10041096506400199</v>
      </c>
      <c r="X2915">
        <f t="shared" ca="1" si="432"/>
        <v>1</v>
      </c>
      <c r="Y2915" s="7"/>
    </row>
    <row r="2916" spans="1:25" ht="15" customHeight="1" x14ac:dyDescent="0.25">
      <c r="A2916" s="139">
        <v>2909</v>
      </c>
      <c r="B2916" s="10">
        <f t="shared" ca="1" si="423"/>
        <v>0.54151414781728768</v>
      </c>
      <c r="C2916" s="60">
        <f ca="1">_xlfn.NORM.INV(B2916,'Input Parameters'!$E$15,'Input Parameters'!$F$15)</f>
        <v>276.61681500211785</v>
      </c>
      <c r="D2916" s="10">
        <f t="shared" ca="1" si="424"/>
        <v>0.58957721325047407</v>
      </c>
      <c r="E2916" s="62">
        <f ca="1">IF(_xlfn.NORM.INV(D2916,'Input Parameters'!$E$17,'Input Parameters'!$F$17)&lt;3500,3500,IF(_xlfn.NORM.INV(D2916,'Input Parameters'!$E$17,'Input Parameters'!$F$17)&gt;5500,5500,_xlfn.NORM.INV(D2916,'Input Parameters'!$E$17,'Input Parameters'!$F$17)))</f>
        <v>4958.5202834959591</v>
      </c>
      <c r="F2916" s="10">
        <f t="shared" ca="1" si="425"/>
        <v>0.25723052786032419</v>
      </c>
      <c r="G2916" s="64">
        <f ca="1">_xlfn.NORM.INV(F2916,'Input Parameters'!$E$20,'Input Parameters'!$F$20)</f>
        <v>278.28222192447868</v>
      </c>
      <c r="H2916" s="57">
        <f ca="1">EXP(E2916*(1/'Input Parameters'!$E$23-1/G2916))</f>
        <v>0.41030065760264139</v>
      </c>
      <c r="I2916" s="10">
        <f t="shared" ca="1" si="426"/>
        <v>0.22153979794292755</v>
      </c>
      <c r="J2916" s="30">
        <f ca="1">_xlfn.BETA.INV(I2916,'Input Parameters'!$L$26,'Input Parameters'!$M$26,'Input Parameters'!$J$26,'Input Parameters'!$K$26)</f>
        <v>0.53270076062993332</v>
      </c>
      <c r="K2916" s="168">
        <f ca="1">('Input Parameters'!$E$27/'Input Parameters'!$E$38)^$J2916</f>
        <v>2.1904236548711459E-2</v>
      </c>
      <c r="L2916" s="69">
        <f ca="1">$H2916*$C2916*'Input Parameters'!$E$25*K2916</f>
        <v>2.4860445696664515</v>
      </c>
      <c r="M2916" s="24">
        <f t="shared" ca="1" si="427"/>
        <v>0.15016692342174698</v>
      </c>
      <c r="N2916" s="15">
        <f ca="1">_xlfn.NORM.INV(M2916,'Input Parameters'!$E$29,'Input Parameters'!$F$29)</f>
        <v>9.9896428226676839E-2</v>
      </c>
      <c r="O2916" s="8">
        <f t="shared" ca="1" si="428"/>
        <v>0.71938010284865894</v>
      </c>
      <c r="P2916" s="30">
        <f ca="1">_xlfn.LOGNORM.INV(O2916,'Input Parameters'!$H$30,'Input Parameters'!$I$30)</f>
        <v>3.5306930301760118</v>
      </c>
      <c r="Q2916" s="10">
        <f t="shared" ca="1" si="429"/>
        <v>0.71997999769566978</v>
      </c>
      <c r="R2916" s="30">
        <f>IF('Input Parameters'!$E$32=0,0,_xlfn.BETA.INV(Q2916,'Input Parameters'!$L$32,'Input Parameters'!$M$32,'Input Parameters'!$J$32,'Input Parameters'!$K$32))</f>
        <v>0</v>
      </c>
      <c r="S2916" s="10">
        <f t="shared" ca="1" si="430"/>
        <v>0.22927227999385502</v>
      </c>
      <c r="T2916" s="26">
        <f ca="1">_xlfn.LOGNORM.INV(S2916,'Input Parameters'!$H$34,'Input Parameters'!$I$34)</f>
        <v>45.96349389625798</v>
      </c>
      <c r="U2916" s="10">
        <f t="shared" ca="1" si="431"/>
        <v>0.26629232559589178</v>
      </c>
      <c r="V2916" s="30">
        <f ca="1">_xlfn.BETA.INV(U2916,'Input Parameters'!$L$36,'Input Parameters'!$M$36,'Input Parameters'!$J$36,'Input Parameters'!$K$36)</f>
        <v>0.4968063930480619</v>
      </c>
      <c r="W2916" s="2">
        <f ca="1">N2916+(P2916-N2916)*(1-ERF((T2916-R2916)/(2*SQRT(L2916*'Input Parameters'!$E$38))))</f>
        <v>0.2346353116601036</v>
      </c>
      <c r="X2916">
        <f t="shared" ca="1" si="432"/>
        <v>1</v>
      </c>
      <c r="Y2916" s="7"/>
    </row>
    <row r="2917" spans="1:25" ht="15" customHeight="1" x14ac:dyDescent="0.25">
      <c r="A2917" s="139">
        <v>2910</v>
      </c>
      <c r="B2917" s="10">
        <f t="shared" ca="1" si="423"/>
        <v>0.980395777242143</v>
      </c>
      <c r="C2917" s="60">
        <f ca="1">_xlfn.NORM.INV(B2917,'Input Parameters'!$E$15,'Input Parameters'!$F$15)</f>
        <v>382.71366939550722</v>
      </c>
      <c r="D2917" s="10">
        <f t="shared" ca="1" si="424"/>
        <v>0.50380019257377262</v>
      </c>
      <c r="E2917" s="62">
        <f ca="1">IF(_xlfn.NORM.INV(D2917,'Input Parameters'!$E$17,'Input Parameters'!$F$17)&lt;3500,3500,IF(_xlfn.NORM.INV(D2917,'Input Parameters'!$E$17,'Input Parameters'!$F$17)&gt;5500,5500,_xlfn.NORM.INV(D2917,'Input Parameters'!$E$17,'Input Parameters'!$F$17)))</f>
        <v>4806.6680699514582</v>
      </c>
      <c r="F2917" s="10">
        <f t="shared" ca="1" si="425"/>
        <v>0.51768342410511703</v>
      </c>
      <c r="G2917" s="64">
        <f ca="1">_xlfn.NORM.INV(F2917,'Input Parameters'!$E$20,'Input Parameters'!$F$20)</f>
        <v>282.94707998229069</v>
      </c>
      <c r="H2917" s="57">
        <f ca="1">EXP(E2917*(1/'Input Parameters'!$E$23-1/G2917))</f>
        <v>0.56056262218995956</v>
      </c>
      <c r="I2917" s="10">
        <f t="shared" ca="1" si="426"/>
        <v>0.15924457607100506</v>
      </c>
      <c r="J2917" s="30">
        <f ca="1">_xlfn.BETA.INV(I2917,'Input Parameters'!$L$26,'Input Parameters'!$M$26,'Input Parameters'!$J$26,'Input Parameters'!$K$26)</f>
        <v>0.49307628608032417</v>
      </c>
      <c r="K2917" s="168">
        <f ca="1">('Input Parameters'!$E$27/'Input Parameters'!$E$38)^$J2917</f>
        <v>2.9104923872760199E-2</v>
      </c>
      <c r="L2917" s="69">
        <f ca="1">$H2917*$C2917*'Input Parameters'!$E$25*K2917</f>
        <v>6.2440242046053465</v>
      </c>
      <c r="M2917" s="24">
        <f t="shared" ca="1" si="427"/>
        <v>0.65171172081382556</v>
      </c>
      <c r="N2917" s="15">
        <f ca="1">_xlfn.NORM.INV(M2917,'Input Parameters'!$E$29,'Input Parameters'!$F$29)</f>
        <v>0.10003899458912277</v>
      </c>
      <c r="O2917" s="8">
        <f t="shared" ca="1" si="428"/>
        <v>6.3270896096435325E-2</v>
      </c>
      <c r="P2917" s="30">
        <f ca="1">_xlfn.LOGNORM.INV(O2917,'Input Parameters'!$H$30,'Input Parameters'!$I$30)</f>
        <v>1.3038199980757879</v>
      </c>
      <c r="Q2917" s="10">
        <f t="shared" ca="1" si="429"/>
        <v>0.53249018062824915</v>
      </c>
      <c r="R2917" s="30">
        <f>IF('Input Parameters'!$E$32=0,0,_xlfn.BETA.INV(Q2917,'Input Parameters'!$L$32,'Input Parameters'!$M$32,'Input Parameters'!$J$32,'Input Parameters'!$K$32))</f>
        <v>0</v>
      </c>
      <c r="S2917" s="10">
        <f t="shared" ca="1" si="430"/>
        <v>0.50925522799044487</v>
      </c>
      <c r="T2917" s="26">
        <f ca="1">_xlfn.LOGNORM.INV(S2917,'Input Parameters'!$H$34,'Input Parameters'!$I$34)</f>
        <v>50.553552226750099</v>
      </c>
      <c r="U2917" s="10">
        <f t="shared" ca="1" si="431"/>
        <v>0.86153549404738528</v>
      </c>
      <c r="V2917" s="30">
        <f ca="1">_xlfn.BETA.INV(U2917,'Input Parameters'!$L$36,'Input Parameters'!$M$36,'Input Parameters'!$J$36,'Input Parameters'!$K$36)</f>
        <v>0.76703055820295507</v>
      </c>
      <c r="W2917" s="2">
        <f ca="1">N2917+(P2917-N2917)*(1-ERF((T2917-R2917)/(2*SQRT(L2917*'Input Parameters'!$E$38))))</f>
        <v>0.28368535898489367</v>
      </c>
      <c r="X2917">
        <f t="shared" ca="1" si="432"/>
        <v>1</v>
      </c>
      <c r="Y2917" s="7"/>
    </row>
    <row r="2918" spans="1:25" ht="15" customHeight="1" x14ac:dyDescent="0.25">
      <c r="A2918" s="139">
        <v>2911</v>
      </c>
      <c r="B2918" s="10">
        <f t="shared" ca="1" si="423"/>
        <v>0.49273559065359418</v>
      </c>
      <c r="C2918" s="60">
        <f ca="1">_xlfn.NORM.INV(B2918,'Input Parameters'!$E$15,'Input Parameters'!$F$15)</f>
        <v>269.98032768844848</v>
      </c>
      <c r="D2918" s="10">
        <f t="shared" ca="1" si="424"/>
        <v>0.32316627346373583</v>
      </c>
      <c r="E2918" s="62">
        <f ca="1">IF(_xlfn.NORM.INV(D2918,'Input Parameters'!$E$17,'Input Parameters'!$F$17)&lt;3500,3500,IF(_xlfn.NORM.INV(D2918,'Input Parameters'!$E$17,'Input Parameters'!$F$17)&gt;5500,5500,_xlfn.NORM.INV(D2918,'Input Parameters'!$E$17,'Input Parameters'!$F$17)))</f>
        <v>4478.7958967064551</v>
      </c>
      <c r="F2918" s="10">
        <f t="shared" ca="1" si="425"/>
        <v>0.876128431873195</v>
      </c>
      <c r="G2918" s="64">
        <f ca="1">_xlfn.NORM.INV(F2918,'Input Parameters'!$E$20,'Input Parameters'!$F$20)</f>
        <v>290.39418486261769</v>
      </c>
      <c r="H2918" s="57">
        <f ca="1">EXP(E2918*(1/'Input Parameters'!$E$23-1/G2918))</f>
        <v>0.87511664115306309</v>
      </c>
      <c r="I2918" s="10">
        <f t="shared" ca="1" si="426"/>
        <v>0.89397187260773792</v>
      </c>
      <c r="J2918" s="30">
        <f ca="1">_xlfn.BETA.INV(I2918,'Input Parameters'!$L$26,'Input Parameters'!$M$26,'Input Parameters'!$J$26,'Input Parameters'!$K$26)</f>
        <v>0.83524701414258318</v>
      </c>
      <c r="K2918" s="168">
        <f ca="1">('Input Parameters'!$E$27/'Input Parameters'!$E$38)^$J2918</f>
        <v>2.5005447394308585E-3</v>
      </c>
      <c r="L2918" s="69">
        <f ca="1">$H2918*$C2918*'Input Parameters'!$E$25*K2918</f>
        <v>0.59078939632837746</v>
      </c>
      <c r="M2918" s="24">
        <f t="shared" ca="1" si="427"/>
        <v>0.1009485885351733</v>
      </c>
      <c r="N2918" s="15">
        <f ca="1">_xlfn.NORM.INV(M2918,'Input Parameters'!$E$29,'Input Parameters'!$F$29)</f>
        <v>9.9872383494028272E-2</v>
      </c>
      <c r="O2918" s="8">
        <f t="shared" ca="1" si="428"/>
        <v>0.21689563255640998</v>
      </c>
      <c r="P2918" s="30">
        <f ca="1">_xlfn.LOGNORM.INV(O2918,'Input Parameters'!$H$30,'Input Parameters'!$I$30)</f>
        <v>1.8539128085722951</v>
      </c>
      <c r="Q2918" s="10">
        <f t="shared" ca="1" si="429"/>
        <v>0.94779318331236651</v>
      </c>
      <c r="R2918" s="30">
        <f>IF('Input Parameters'!$E$32=0,0,_xlfn.BETA.INV(Q2918,'Input Parameters'!$L$32,'Input Parameters'!$M$32,'Input Parameters'!$J$32,'Input Parameters'!$K$32))</f>
        <v>0</v>
      </c>
      <c r="S2918" s="10">
        <f t="shared" ca="1" si="430"/>
        <v>0.55644655943148824</v>
      </c>
      <c r="T2918" s="26">
        <f ca="1">_xlfn.LOGNORM.INV(S2918,'Input Parameters'!$H$34,'Input Parameters'!$I$34)</f>
        <v>51.306695975841834</v>
      </c>
      <c r="U2918" s="10">
        <f t="shared" ca="1" si="431"/>
        <v>0.13261477963140156</v>
      </c>
      <c r="V2918" s="30">
        <f ca="1">_xlfn.BETA.INV(U2918,'Input Parameters'!$L$36,'Input Parameters'!$M$36,'Input Parameters'!$J$36,'Input Parameters'!$K$36)</f>
        <v>0.43580350864483897</v>
      </c>
      <c r="W2918" s="2">
        <f ca="1">N2918+(P2918-N2918)*(1-ERF((T2918-R2918)/(2*SQRT(L2918*'Input Parameters'!$E$38))))</f>
        <v>9.9876520148442768E-2</v>
      </c>
      <c r="X2918">
        <f t="shared" ca="1" si="432"/>
        <v>1</v>
      </c>
      <c r="Y2918" s="7"/>
    </row>
    <row r="2919" spans="1:25" ht="15" customHeight="1" x14ac:dyDescent="0.25">
      <c r="A2919" s="139">
        <v>2912</v>
      </c>
      <c r="B2919" s="10">
        <f t="shared" ca="1" si="423"/>
        <v>0.88587298417340965</v>
      </c>
      <c r="C2919" s="60">
        <f ca="1">_xlfn.NORM.INV(B2919,'Input Parameters'!$E$15,'Input Parameters'!$F$15)</f>
        <v>336.26317424435979</v>
      </c>
      <c r="D2919" s="10">
        <f t="shared" ca="1" si="424"/>
        <v>0.8963592416799917</v>
      </c>
      <c r="E2919" s="62">
        <f ca="1">IF(_xlfn.NORM.INV(D2919,'Input Parameters'!$E$17,'Input Parameters'!$F$17)&lt;3500,3500,IF(_xlfn.NORM.INV(D2919,'Input Parameters'!$E$17,'Input Parameters'!$F$17)&gt;5500,5500,_xlfn.NORM.INV(D2919,'Input Parameters'!$E$17,'Input Parameters'!$F$17)))</f>
        <v>5500</v>
      </c>
      <c r="F2919" s="10">
        <f t="shared" ca="1" si="425"/>
        <v>0.62267692182347589</v>
      </c>
      <c r="G2919" s="64">
        <f ca="1">_xlfn.NORM.INV(F2919,'Input Parameters'!$E$20,'Input Parameters'!$F$20)</f>
        <v>284.74387703006659</v>
      </c>
      <c r="H2919" s="57">
        <f ca="1">EXP(E2919*(1/'Input Parameters'!$E$23-1/G2919))</f>
        <v>0.58295521201809031</v>
      </c>
      <c r="I2919" s="10">
        <f t="shared" ca="1" si="426"/>
        <v>0.68940888520361654</v>
      </c>
      <c r="J2919" s="30">
        <f ca="1">_xlfn.BETA.INV(I2919,'Input Parameters'!$L$26,'Input Parameters'!$M$26,'Input Parameters'!$J$26,'Input Parameters'!$K$26)</f>
        <v>0.73730148238011362</v>
      </c>
      <c r="K2919" s="168">
        <f ca="1">('Input Parameters'!$E$27/'Input Parameters'!$E$38)^$J2919</f>
        <v>5.0484144823307493E-3</v>
      </c>
      <c r="L2919" s="69">
        <f ca="1">$H2919*$C2919*'Input Parameters'!$E$25*K2919</f>
        <v>0.98962236540592852</v>
      </c>
      <c r="M2919" s="24">
        <f t="shared" ca="1" si="427"/>
        <v>0.82805527846142923</v>
      </c>
      <c r="N2919" s="15">
        <f ca="1">_xlfn.NORM.INV(M2919,'Input Parameters'!$E$29,'Input Parameters'!$F$29)</f>
        <v>0.10009465081976138</v>
      </c>
      <c r="O2919" s="8">
        <f t="shared" ca="1" si="428"/>
        <v>0.55891982685551578</v>
      </c>
      <c r="P2919" s="30">
        <f ca="1">_xlfn.LOGNORM.INV(O2919,'Input Parameters'!$H$30,'Input Parameters'!$I$30)</f>
        <v>2.8779034294964694</v>
      </c>
      <c r="Q2919" s="10">
        <f t="shared" ca="1" si="429"/>
        <v>0.61162741879893345</v>
      </c>
      <c r="R2919" s="30">
        <f>IF('Input Parameters'!$E$32=0,0,_xlfn.BETA.INV(Q2919,'Input Parameters'!$L$32,'Input Parameters'!$M$32,'Input Parameters'!$J$32,'Input Parameters'!$K$32))</f>
        <v>0</v>
      </c>
      <c r="S2919" s="10">
        <f t="shared" ca="1" si="430"/>
        <v>0.76688089872891951</v>
      </c>
      <c r="T2919" s="26">
        <f ca="1">_xlfn.LOGNORM.INV(S2919,'Input Parameters'!$H$34,'Input Parameters'!$I$34)</f>
        <v>55.194766725795446</v>
      </c>
      <c r="U2919" s="10">
        <f t="shared" ca="1" si="431"/>
        <v>3.4619165694166565E-2</v>
      </c>
      <c r="V2919" s="30">
        <f ca="1">_xlfn.BETA.INV(U2919,'Input Parameters'!$L$36,'Input Parameters'!$M$36,'Input Parameters'!$J$36,'Input Parameters'!$K$36)</f>
        <v>0.36277006476364371</v>
      </c>
      <c r="W2919" s="2">
        <f ca="1">N2919+(P2919-N2919)*(1-ERF((T2919-R2919)/(2*SQRT(L2919*'Input Parameters'!$E$38))))</f>
        <v>0.10033730714607215</v>
      </c>
      <c r="X2919">
        <f t="shared" ca="1" si="432"/>
        <v>1</v>
      </c>
      <c r="Y2919" s="7"/>
    </row>
    <row r="2920" spans="1:25" ht="15" customHeight="1" x14ac:dyDescent="0.25">
      <c r="A2920" s="139">
        <v>2913</v>
      </c>
      <c r="B2920" s="10">
        <f t="shared" ca="1" si="423"/>
        <v>0.65226075257347538</v>
      </c>
      <c r="C2920" s="60">
        <f ca="1">_xlfn.NORM.INV(B2920,'Input Parameters'!$E$15,'Input Parameters'!$F$15)</f>
        <v>292.18020612694869</v>
      </c>
      <c r="D2920" s="10">
        <f t="shared" ca="1" si="424"/>
        <v>0.6493747539744934</v>
      </c>
      <c r="E2920" s="62">
        <f ca="1">IF(_xlfn.NORM.INV(D2920,'Input Parameters'!$E$17,'Input Parameters'!$F$17)&lt;3500,3500,IF(_xlfn.NORM.INV(D2920,'Input Parameters'!$E$17,'Input Parameters'!$F$17)&gt;5500,5500,_xlfn.NORM.INV(D2920,'Input Parameters'!$E$17,'Input Parameters'!$F$17)))</f>
        <v>5068.5430864076206</v>
      </c>
      <c r="F2920" s="10">
        <f t="shared" ca="1" si="425"/>
        <v>0.33639119172226506</v>
      </c>
      <c r="G2920" s="64">
        <f ca="1">_xlfn.NORM.INV(F2920,'Input Parameters'!$E$20,'Input Parameters'!$F$20)</f>
        <v>279.82037265584097</v>
      </c>
      <c r="H2920" s="57">
        <f ca="1">EXP(E2920*(1/'Input Parameters'!$E$23-1/G2920))</f>
        <v>0.44462991848559286</v>
      </c>
      <c r="I2920" s="10">
        <f t="shared" ca="1" si="426"/>
        <v>5.7065257301120886E-2</v>
      </c>
      <c r="J2920" s="30">
        <f ca="1">_xlfn.BETA.INV(I2920,'Input Parameters'!$L$26,'Input Parameters'!$M$26,'Input Parameters'!$J$26,'Input Parameters'!$K$26)</f>
        <v>0.39484211353453491</v>
      </c>
      <c r="K2920" s="168">
        <f ca="1">('Input Parameters'!$E$27/'Input Parameters'!$E$38)^$J2920</f>
        <v>5.8882469718831779E-2</v>
      </c>
      <c r="L2920" s="69">
        <f ca="1">$H2920*$C2920*'Input Parameters'!$E$25*K2920</f>
        <v>7.6495430116825105</v>
      </c>
      <c r="M2920" s="24">
        <f t="shared" ca="1" si="427"/>
        <v>0.77885005442174315</v>
      </c>
      <c r="N2920" s="15">
        <f ca="1">_xlfn.NORM.INV(M2920,'Input Parameters'!$E$29,'Input Parameters'!$F$29)</f>
        <v>0.10007683152930787</v>
      </c>
      <c r="O2920" s="8">
        <f t="shared" ca="1" si="428"/>
        <v>0.49018060354606752</v>
      </c>
      <c r="P2920" s="30">
        <f ca="1">_xlfn.LOGNORM.INV(O2920,'Input Parameters'!$H$30,'Input Parameters'!$I$30)</f>
        <v>2.6522606703208593</v>
      </c>
      <c r="Q2920" s="10">
        <f t="shared" ca="1" si="429"/>
        <v>0.73176730919931843</v>
      </c>
      <c r="R2920" s="30">
        <f>IF('Input Parameters'!$E$32=0,0,_xlfn.BETA.INV(Q2920,'Input Parameters'!$L$32,'Input Parameters'!$M$32,'Input Parameters'!$J$32,'Input Parameters'!$K$32))</f>
        <v>0</v>
      </c>
      <c r="S2920" s="10">
        <f t="shared" ca="1" si="430"/>
        <v>0.2331529056597087</v>
      </c>
      <c r="T2920" s="26">
        <f ca="1">_xlfn.LOGNORM.INV(S2920,'Input Parameters'!$H$34,'Input Parameters'!$I$34)</f>
        <v>46.03648053629815</v>
      </c>
      <c r="U2920" s="10">
        <f t="shared" ca="1" si="431"/>
        <v>0.34660532508940389</v>
      </c>
      <c r="V2920" s="30">
        <f ca="1">_xlfn.BETA.INV(U2920,'Input Parameters'!$L$36,'Input Parameters'!$M$36,'Input Parameters'!$J$36,'Input Parameters'!$K$36)</f>
        <v>0.52814297125629539</v>
      </c>
      <c r="W2920" s="2">
        <f ca="1">N2920+(P2920-N2920)*(1-ERF((T2920-R2920)/(2*SQRT(L2920*'Input Parameters'!$E$38))))</f>
        <v>0.71056731461823941</v>
      </c>
      <c r="X2920">
        <f t="shared" ca="1" si="432"/>
        <v>0</v>
      </c>
      <c r="Y2920" s="7"/>
    </row>
    <row r="2921" spans="1:25" ht="15" customHeight="1" x14ac:dyDescent="0.25">
      <c r="A2921" s="139">
        <v>2914</v>
      </c>
      <c r="B2921" s="10">
        <f t="shared" ca="1" si="423"/>
        <v>0.16743935407763577</v>
      </c>
      <c r="C2921" s="60">
        <f ca="1">_xlfn.NORM.INV(B2921,'Input Parameters'!$E$15,'Input Parameters'!$F$15)</f>
        <v>218.70664573747064</v>
      </c>
      <c r="D2921" s="10">
        <f t="shared" ca="1" si="424"/>
        <v>5.6964855327784614E-3</v>
      </c>
      <c r="E2921" s="62">
        <f ca="1">IF(_xlfn.NORM.INV(D2921,'Input Parameters'!$E$17,'Input Parameters'!$F$17)&lt;3500,3500,IF(_xlfn.NORM.INV(D2921,'Input Parameters'!$E$17,'Input Parameters'!$F$17)&gt;5500,5500,_xlfn.NORM.INV(D2921,'Input Parameters'!$E$17,'Input Parameters'!$F$17)))</f>
        <v>3500</v>
      </c>
      <c r="F2921" s="10">
        <f t="shared" ca="1" si="425"/>
        <v>0.92181537745401154</v>
      </c>
      <c r="G2921" s="64">
        <f ca="1">_xlfn.NORM.INV(F2921,'Input Parameters'!$E$20,'Input Parameters'!$F$20)</f>
        <v>292.14650588436325</v>
      </c>
      <c r="H2921" s="57">
        <f ca="1">EXP(E2921*(1/'Input Parameters'!$E$23-1/G2921))</f>
        <v>0.9685522916409377</v>
      </c>
      <c r="I2921" s="10">
        <f t="shared" ca="1" si="426"/>
        <v>0.77418947874422706</v>
      </c>
      <c r="J2921" s="30">
        <f ca="1">_xlfn.BETA.INV(I2921,'Input Parameters'!$L$26,'Input Parameters'!$M$26,'Input Parameters'!$J$26,'Input Parameters'!$K$26)</f>
        <v>0.77360129819566081</v>
      </c>
      <c r="K2921" s="168">
        <f ca="1">('Input Parameters'!$E$27/'Input Parameters'!$E$38)^$J2921</f>
        <v>3.8911112642998078E-3</v>
      </c>
      <c r="L2921" s="69">
        <f ca="1">$H2921*$C2921*'Input Parameters'!$E$25*K2921</f>
        <v>0.82424951899123344</v>
      </c>
      <c r="M2921" s="24">
        <f t="shared" ca="1" si="427"/>
        <v>0.98400342073851588</v>
      </c>
      <c r="N2921" s="15">
        <f ca="1">_xlfn.NORM.INV(M2921,'Input Parameters'!$E$29,'Input Parameters'!$F$29)</f>
        <v>0.10021444960883186</v>
      </c>
      <c r="O2921" s="8">
        <f t="shared" ca="1" si="428"/>
        <v>0.69201681218029443</v>
      </c>
      <c r="P2921" s="30">
        <f ca="1">_xlfn.LOGNORM.INV(O2921,'Input Parameters'!$H$30,'Input Parameters'!$I$30)</f>
        <v>3.4006784829518462</v>
      </c>
      <c r="Q2921" s="10">
        <f t="shared" ca="1" si="429"/>
        <v>0.54613799596251233</v>
      </c>
      <c r="R2921" s="30">
        <f>IF('Input Parameters'!$E$32=0,0,_xlfn.BETA.INV(Q2921,'Input Parameters'!$L$32,'Input Parameters'!$M$32,'Input Parameters'!$J$32,'Input Parameters'!$K$32))</f>
        <v>0</v>
      </c>
      <c r="S2921" s="10">
        <f t="shared" ca="1" si="430"/>
        <v>0.62346701461435361</v>
      </c>
      <c r="T2921" s="26">
        <f ca="1">_xlfn.LOGNORM.INV(S2921,'Input Parameters'!$H$34,'Input Parameters'!$I$34)</f>
        <v>52.421501316053224</v>
      </c>
      <c r="U2921" s="10">
        <f t="shared" ca="1" si="431"/>
        <v>0.66687645578852239</v>
      </c>
      <c r="V2921" s="30">
        <f ca="1">_xlfn.BETA.INV(U2921,'Input Parameters'!$L$36,'Input Parameters'!$M$36,'Input Parameters'!$J$36,'Input Parameters'!$K$36)</f>
        <v>0.65422921287761993</v>
      </c>
      <c r="W2921" s="2">
        <f ca="1">N2921+(P2921-N2921)*(1-ERF((T2921-R2921)/(2*SQRT(L2921*'Input Parameters'!$E$38))))</f>
        <v>0.10036126650340592</v>
      </c>
      <c r="X2921">
        <f t="shared" ca="1" si="432"/>
        <v>1</v>
      </c>
      <c r="Y2921" s="7"/>
    </row>
    <row r="2922" spans="1:25" ht="15" customHeight="1" x14ac:dyDescent="0.25">
      <c r="A2922" s="139">
        <v>2915</v>
      </c>
      <c r="B2922" s="10">
        <f t="shared" ca="1" si="423"/>
        <v>0.75167755654745494</v>
      </c>
      <c r="C2922" s="60">
        <f ca="1">_xlfn.NORM.INV(B2922,'Input Parameters'!$E$15,'Input Parameters'!$F$15)</f>
        <v>307.80672125204421</v>
      </c>
      <c r="D2922" s="10">
        <f t="shared" ca="1" si="424"/>
        <v>0.48779357211055119</v>
      </c>
      <c r="E2922" s="62">
        <f ca="1">IF(_xlfn.NORM.INV(D2922,'Input Parameters'!$E$17,'Input Parameters'!$F$17)&lt;3500,3500,IF(_xlfn.NORM.INV(D2922,'Input Parameters'!$E$17,'Input Parameters'!$F$17)&gt;5500,5500,_xlfn.NORM.INV(D2922,'Input Parameters'!$E$17,'Input Parameters'!$F$17)))</f>
        <v>4778.5787729939439</v>
      </c>
      <c r="F2922" s="10">
        <f t="shared" ca="1" si="425"/>
        <v>0.75676799261339489</v>
      </c>
      <c r="G2922" s="64">
        <f ca="1">_xlfn.NORM.INV(F2922,'Input Parameters'!$E$20,'Input Parameters'!$F$20)</f>
        <v>287.31282357911329</v>
      </c>
      <c r="H2922" s="57">
        <f ca="1">EXP(E2922*(1/'Input Parameters'!$E$23-1/G2922))</f>
        <v>0.72701502158733899</v>
      </c>
      <c r="I2922" s="10">
        <f t="shared" ca="1" si="426"/>
        <v>0.50580243619315113</v>
      </c>
      <c r="J2922" s="30">
        <f ca="1">_xlfn.BETA.INV(I2922,'Input Parameters'!$L$26,'Input Parameters'!$M$26,'Input Parameters'!$J$26,'Input Parameters'!$K$26)</f>
        <v>0.66373571762346661</v>
      </c>
      <c r="K2922" s="168">
        <f ca="1">('Input Parameters'!$E$27/'Input Parameters'!$E$38)^$J2922</f>
        <v>8.5571159218748132E-3</v>
      </c>
      <c r="L2922" s="69">
        <f ca="1">$H2922*$C2922*'Input Parameters'!$E$25*K2922</f>
        <v>1.914912343099523</v>
      </c>
      <c r="M2922" s="24">
        <f t="shared" ca="1" si="427"/>
        <v>0.40721018664329467</v>
      </c>
      <c r="N2922" s="15">
        <f ca="1">_xlfn.NORM.INV(M2922,'Input Parameters'!$E$29,'Input Parameters'!$F$29)</f>
        <v>9.9976527266906826E-2</v>
      </c>
      <c r="O2922" s="8">
        <f t="shared" ca="1" si="428"/>
        <v>0.1155575277213684</v>
      </c>
      <c r="P2922" s="30">
        <f ca="1">_xlfn.LOGNORM.INV(O2922,'Input Parameters'!$H$30,'Input Parameters'!$I$30)</f>
        <v>1.5240459808053097</v>
      </c>
      <c r="Q2922" s="10">
        <f t="shared" ca="1" si="429"/>
        <v>0.72292226188893716</v>
      </c>
      <c r="R2922" s="30">
        <f>IF('Input Parameters'!$E$32=0,0,_xlfn.BETA.INV(Q2922,'Input Parameters'!$L$32,'Input Parameters'!$M$32,'Input Parameters'!$J$32,'Input Parameters'!$K$32))</f>
        <v>0</v>
      </c>
      <c r="S2922" s="10">
        <f t="shared" ca="1" si="430"/>
        <v>0.7862942856293369</v>
      </c>
      <c r="T2922" s="26">
        <f ca="1">_xlfn.LOGNORM.INV(S2922,'Input Parameters'!$H$34,'Input Parameters'!$I$34)</f>
        <v>55.643408285263369</v>
      </c>
      <c r="U2922" s="10">
        <f t="shared" ca="1" si="431"/>
        <v>0.86104155662700654</v>
      </c>
      <c r="V2922" s="30">
        <f ca="1">_xlfn.BETA.INV(U2922,'Input Parameters'!$L$36,'Input Parameters'!$M$36,'Input Parameters'!$J$36,'Input Parameters'!$K$36)</f>
        <v>0.76663110500809828</v>
      </c>
      <c r="W2922" s="2">
        <f ca="1">N2922+(P2922-N2922)*(1-ERF((T2922-R2922)/(2*SQRT(L2922*'Input Parameters'!$E$38))))</f>
        <v>0.10633465019814413</v>
      </c>
      <c r="X2922">
        <f t="shared" ca="1" si="432"/>
        <v>1</v>
      </c>
      <c r="Y2922" s="7"/>
    </row>
    <row r="2923" spans="1:25" ht="15" customHeight="1" x14ac:dyDescent="0.25">
      <c r="A2923" s="139">
        <v>2916</v>
      </c>
      <c r="B2923" s="10">
        <f t="shared" ca="1" si="423"/>
        <v>0.82197652091280293</v>
      </c>
      <c r="C2923" s="60">
        <f ca="1">_xlfn.NORM.INV(B2923,'Input Parameters'!$E$15,'Input Parameters'!$F$15)</f>
        <v>320.98361127005705</v>
      </c>
      <c r="D2923" s="10">
        <f t="shared" ca="1" si="424"/>
        <v>0.68884730871650124</v>
      </c>
      <c r="E2923" s="62">
        <f ca="1">IF(_xlfn.NORM.INV(D2923,'Input Parameters'!$E$17,'Input Parameters'!$F$17)&lt;3500,3500,IF(_xlfn.NORM.INV(D2923,'Input Parameters'!$E$17,'Input Parameters'!$F$17)&gt;5500,5500,_xlfn.NORM.INV(D2923,'Input Parameters'!$E$17,'Input Parameters'!$F$17)))</f>
        <v>5144.8099619044069</v>
      </c>
      <c r="F2923" s="10">
        <f t="shared" ca="1" si="425"/>
        <v>0.91795796706507471</v>
      </c>
      <c r="G2923" s="64">
        <f ca="1">_xlfn.NORM.INV(F2923,'Input Parameters'!$E$20,'Input Parameters'!$F$20)</f>
        <v>291.97282434453837</v>
      </c>
      <c r="H2923" s="57">
        <f ca="1">EXP(E2923*(1/'Input Parameters'!$E$23-1/G2923))</f>
        <v>0.94417427931914377</v>
      </c>
      <c r="I2923" s="10">
        <f t="shared" ca="1" si="426"/>
        <v>0.82691841045726944</v>
      </c>
      <c r="J2923" s="30">
        <f ca="1">_xlfn.BETA.INV(I2923,'Input Parameters'!$L$26,'Input Parameters'!$M$26,'Input Parameters'!$J$26,'Input Parameters'!$K$26)</f>
        <v>0.79845097006907384</v>
      </c>
      <c r="K2923" s="168">
        <f ca="1">('Input Parameters'!$E$27/'Input Parameters'!$E$38)^$J2923</f>
        <v>3.255830868407176E-3</v>
      </c>
      <c r="L2923" s="69">
        <f ca="1">$H2923*$C2923*'Input Parameters'!$E$25*K2923</f>
        <v>0.98672665603607934</v>
      </c>
      <c r="M2923" s="24">
        <f t="shared" ca="1" si="427"/>
        <v>0.31275363292763569</v>
      </c>
      <c r="N2923" s="15">
        <f ca="1">_xlfn.NORM.INV(M2923,'Input Parameters'!$E$29,'Input Parameters'!$F$29)</f>
        <v>9.9951193989155654E-2</v>
      </c>
      <c r="O2923" s="8">
        <f t="shared" ca="1" si="428"/>
        <v>0.17431407536428711</v>
      </c>
      <c r="P2923" s="30">
        <f ca="1">_xlfn.LOGNORM.INV(O2923,'Input Parameters'!$H$30,'Input Parameters'!$I$30)</f>
        <v>1.7234015792110693</v>
      </c>
      <c r="Q2923" s="10">
        <f t="shared" ca="1" si="429"/>
        <v>0.80986586709349773</v>
      </c>
      <c r="R2923" s="30">
        <f>IF('Input Parameters'!$E$32=0,0,_xlfn.BETA.INV(Q2923,'Input Parameters'!$L$32,'Input Parameters'!$M$32,'Input Parameters'!$J$32,'Input Parameters'!$K$32))</f>
        <v>0</v>
      </c>
      <c r="S2923" s="10">
        <f t="shared" ca="1" si="430"/>
        <v>0.35134097108851647</v>
      </c>
      <c r="T2923" s="26">
        <f ca="1">_xlfn.LOGNORM.INV(S2923,'Input Parameters'!$H$34,'Input Parameters'!$I$34)</f>
        <v>48.067979502593609</v>
      </c>
      <c r="U2923" s="10">
        <f t="shared" ca="1" si="431"/>
        <v>0.76822239969506312</v>
      </c>
      <c r="V2923" s="30">
        <f ca="1">_xlfn.BETA.INV(U2923,'Input Parameters'!$L$36,'Input Parameters'!$M$36,'Input Parameters'!$J$36,'Input Parameters'!$K$36)</f>
        <v>0.70491471622608781</v>
      </c>
      <c r="W2923" s="2">
        <f ca="1">N2923+(P2923-N2923)*(1-ERF((T2923-R2923)/(2*SQRT(L2923*'Input Parameters'!$E$38))))</f>
        <v>0.10096146746439183</v>
      </c>
      <c r="X2923">
        <f t="shared" ca="1" si="432"/>
        <v>1</v>
      </c>
      <c r="Y2923" s="7"/>
    </row>
    <row r="2924" spans="1:25" ht="15" customHeight="1" x14ac:dyDescent="0.25">
      <c r="A2924" s="139">
        <v>2917</v>
      </c>
      <c r="B2924" s="10">
        <f t="shared" ca="1" si="423"/>
        <v>0.76654551092247925</v>
      </c>
      <c r="C2924" s="60">
        <f ca="1">_xlfn.NORM.INV(B2924,'Input Parameters'!$E$15,'Input Parameters'!$F$15)</f>
        <v>310.39387782414138</v>
      </c>
      <c r="D2924" s="10">
        <f t="shared" ca="1" si="424"/>
        <v>0.72889761160349231</v>
      </c>
      <c r="E2924" s="62">
        <f ca="1">IF(_xlfn.NORM.INV(D2924,'Input Parameters'!$E$17,'Input Parameters'!$F$17)&lt;3500,3500,IF(_xlfn.NORM.INV(D2924,'Input Parameters'!$E$17,'Input Parameters'!$F$17)&gt;5500,5500,_xlfn.NORM.INV(D2924,'Input Parameters'!$E$17,'Input Parameters'!$F$17)))</f>
        <v>5226.6376359795258</v>
      </c>
      <c r="F2924" s="10">
        <f t="shared" ca="1" si="425"/>
        <v>0.30418881199729164</v>
      </c>
      <c r="G2924" s="64">
        <f ca="1">_xlfn.NORM.INV(F2924,'Input Parameters'!$E$20,'Input Parameters'!$F$20)</f>
        <v>279.21698255465174</v>
      </c>
      <c r="H2924" s="57">
        <f ca="1">EXP(E2924*(1/'Input Parameters'!$E$23-1/G2924))</f>
        <v>0.41637938908730737</v>
      </c>
      <c r="I2924" s="10">
        <f t="shared" ca="1" si="426"/>
        <v>0.23977454067630044</v>
      </c>
      <c r="J2924" s="30">
        <f ca="1">_xlfn.BETA.INV(I2924,'Input Parameters'!$L$26,'Input Parameters'!$M$26,'Input Parameters'!$J$26,'Input Parameters'!$K$26)</f>
        <v>0.54299961211862946</v>
      </c>
      <c r="K2924" s="168">
        <f ca="1">('Input Parameters'!$E$27/'Input Parameters'!$E$38)^$J2924</f>
        <v>2.0344409596231194E-2</v>
      </c>
      <c r="L2924" s="69">
        <f ca="1">$H2924*$C2924*'Input Parameters'!$E$25*K2924</f>
        <v>2.629344316324167</v>
      </c>
      <c r="M2924" s="24">
        <f t="shared" ca="1" si="427"/>
        <v>0.54780377694042259</v>
      </c>
      <c r="N2924" s="15">
        <f ca="1">_xlfn.NORM.INV(M2924,'Input Parameters'!$E$29,'Input Parameters'!$F$29)</f>
        <v>0.10001201145001193</v>
      </c>
      <c r="O2924" s="8">
        <f t="shared" ca="1" si="428"/>
        <v>0.96640645056930408</v>
      </c>
      <c r="P2924" s="30">
        <f ca="1">_xlfn.LOGNORM.INV(O2924,'Input Parameters'!$H$30,'Input Parameters'!$I$30)</f>
        <v>6.3706138745699468</v>
      </c>
      <c r="Q2924" s="10">
        <f t="shared" ca="1" si="429"/>
        <v>0.24363362974054981</v>
      </c>
      <c r="R2924" s="30">
        <f>IF('Input Parameters'!$E$32=0,0,_xlfn.BETA.INV(Q2924,'Input Parameters'!$L$32,'Input Parameters'!$M$32,'Input Parameters'!$J$32,'Input Parameters'!$K$32))</f>
        <v>0</v>
      </c>
      <c r="S2924" s="10">
        <f t="shared" ca="1" si="430"/>
        <v>0.89198397218061087</v>
      </c>
      <c r="T2924" s="26">
        <f ca="1">_xlfn.LOGNORM.INV(S2924,'Input Parameters'!$H$34,'Input Parameters'!$I$34)</f>
        <v>58.802758892322075</v>
      </c>
      <c r="U2924" s="10">
        <f t="shared" ca="1" si="431"/>
        <v>0.72560473607823717</v>
      </c>
      <c r="V2924" s="30">
        <f ca="1">_xlfn.BETA.INV(U2924,'Input Parameters'!$L$36,'Input Parameters'!$M$36,'Input Parameters'!$J$36,'Input Parameters'!$K$36)</f>
        <v>0.68222726175524406</v>
      </c>
      <c r="W2924" s="2">
        <f ca="1">N2924+(P2924-N2924)*(1-ERF((T2924-R2924)/(2*SQRT(L2924*'Input Parameters'!$E$38))))</f>
        <v>0.16485096481074904</v>
      </c>
      <c r="X2924">
        <f t="shared" ca="1" si="432"/>
        <v>1</v>
      </c>
      <c r="Y2924" s="7"/>
    </row>
    <row r="2925" spans="1:25" ht="15" customHeight="1" x14ac:dyDescent="0.25">
      <c r="A2925" s="139">
        <v>2918</v>
      </c>
      <c r="B2925" s="10">
        <f t="shared" ca="1" si="423"/>
        <v>0.9413783913110767</v>
      </c>
      <c r="C2925" s="60">
        <f ca="1">_xlfn.NORM.INV(B2925,'Input Parameters'!$E$15,'Input Parameters'!$F$15)</f>
        <v>355.85853445850921</v>
      </c>
      <c r="D2925" s="10">
        <f t="shared" ca="1" si="424"/>
        <v>0.65904130671231342</v>
      </c>
      <c r="E2925" s="62">
        <f ca="1">IF(_xlfn.NORM.INV(D2925,'Input Parameters'!$E$17,'Input Parameters'!$F$17)&lt;3500,3500,IF(_xlfn.NORM.INV(D2925,'Input Parameters'!$E$17,'Input Parameters'!$F$17)&gt;5500,5500,_xlfn.NORM.INV(D2925,'Input Parameters'!$E$17,'Input Parameters'!$F$17)))</f>
        <v>5086.8936630418648</v>
      </c>
      <c r="F2925" s="10">
        <f t="shared" ca="1" si="425"/>
        <v>0.89080349031876915</v>
      </c>
      <c r="G2925" s="64">
        <f ca="1">_xlfn.NORM.INV(F2925,'Input Parameters'!$E$20,'Input Parameters'!$F$20)</f>
        <v>290.89644339092462</v>
      </c>
      <c r="H2925" s="57">
        <f ca="1">EXP(E2925*(1/'Input Parameters'!$E$23-1/G2925))</f>
        <v>0.88579928071393288</v>
      </c>
      <c r="I2925" s="10">
        <f t="shared" ca="1" si="426"/>
        <v>0.74441455993290317</v>
      </c>
      <c r="J2925" s="30">
        <f ca="1">_xlfn.BETA.INV(I2925,'Input Parameters'!$L$26,'Input Parameters'!$M$26,'Input Parameters'!$J$26,'Input Parameters'!$K$26)</f>
        <v>0.76047178391036041</v>
      </c>
      <c r="K2925" s="168">
        <f ca="1">('Input Parameters'!$E$27/'Input Parameters'!$E$38)^$J2925</f>
        <v>4.2753805106692843E-3</v>
      </c>
      <c r="L2925" s="69">
        <f ca="1">$H2925*$C2925*'Input Parameters'!$E$25*K2925</f>
        <v>1.3476821690299909</v>
      </c>
      <c r="M2925" s="24">
        <f t="shared" ca="1" si="427"/>
        <v>0.59769625476920463</v>
      </c>
      <c r="N2925" s="15">
        <f ca="1">_xlfn.NORM.INV(M2925,'Input Parameters'!$E$29,'Input Parameters'!$F$29)</f>
        <v>0.10002473886070715</v>
      </c>
      <c r="O2925" s="8">
        <f t="shared" ca="1" si="428"/>
        <v>0.18872288811249538</v>
      </c>
      <c r="P2925" s="30">
        <f ca="1">_xlfn.LOGNORM.INV(O2925,'Input Parameters'!$H$30,'Input Parameters'!$I$30)</f>
        <v>1.7684641697011605</v>
      </c>
      <c r="Q2925" s="10">
        <f t="shared" ca="1" si="429"/>
        <v>0.90425548206800155</v>
      </c>
      <c r="R2925" s="30">
        <f>IF('Input Parameters'!$E$32=0,0,_xlfn.BETA.INV(Q2925,'Input Parameters'!$L$32,'Input Parameters'!$M$32,'Input Parameters'!$J$32,'Input Parameters'!$K$32))</f>
        <v>0</v>
      </c>
      <c r="S2925" s="10">
        <f t="shared" ca="1" si="430"/>
        <v>0.9249062479696446</v>
      </c>
      <c r="T2925" s="26">
        <f ca="1">_xlfn.LOGNORM.INV(S2925,'Input Parameters'!$H$34,'Input Parameters'!$I$34)</f>
        <v>60.298441563272767</v>
      </c>
      <c r="U2925" s="10">
        <f t="shared" ca="1" si="431"/>
        <v>0.93842990561166784</v>
      </c>
      <c r="V2925" s="30">
        <f ca="1">_xlfn.BETA.INV(U2925,'Input Parameters'!$L$36,'Input Parameters'!$M$36,'Input Parameters'!$J$36,'Input Parameters'!$K$36)</f>
        <v>0.85006871048969979</v>
      </c>
      <c r="W2925" s="2">
        <f ca="1">N2925+(P2925-N2925)*(1-ERF((T2925-R2925)/(2*SQRT(L2925*'Input Parameters'!$E$38))))</f>
        <v>0.10042500865680143</v>
      </c>
      <c r="X2925">
        <f t="shared" ca="1" si="432"/>
        <v>1</v>
      </c>
      <c r="Y2925" s="7"/>
    </row>
    <row r="2926" spans="1:25" ht="15" customHeight="1" x14ac:dyDescent="0.25">
      <c r="A2926" s="139">
        <v>2919</v>
      </c>
      <c r="B2926" s="10">
        <f t="shared" ca="1" si="423"/>
        <v>3.165301480995597E-2</v>
      </c>
      <c r="C2926" s="60">
        <f ca="1">_xlfn.NORM.INV(B2926,'Input Parameters'!$E$15,'Input Parameters'!$F$15)</f>
        <v>170.32802987098253</v>
      </c>
      <c r="D2926" s="10">
        <f t="shared" ca="1" si="424"/>
        <v>0.43618238373599771</v>
      </c>
      <c r="E2926" s="62">
        <f ca="1">IF(_xlfn.NORM.INV(D2926,'Input Parameters'!$E$17,'Input Parameters'!$F$17)&lt;3500,3500,IF(_xlfn.NORM.INV(D2926,'Input Parameters'!$E$17,'Input Parameters'!$F$17)&gt;5500,5500,_xlfn.NORM.INV(D2926,'Input Parameters'!$E$17,'Input Parameters'!$F$17)))</f>
        <v>4687.5411744955272</v>
      </c>
      <c r="F2926" s="10">
        <f t="shared" ca="1" si="425"/>
        <v>0.98387898599043899</v>
      </c>
      <c r="G2926" s="64">
        <f ca="1">_xlfn.NORM.INV(F2926,'Input Parameters'!$E$20,'Input Parameters'!$F$20)</f>
        <v>296.99736061911216</v>
      </c>
      <c r="H2926" s="57">
        <f ca="1">EXP(E2926*(1/'Input Parameters'!$E$23-1/G2926))</f>
        <v>1.2451690771892414</v>
      </c>
      <c r="I2926" s="10">
        <f t="shared" ca="1" si="426"/>
        <v>0.58636194326711888</v>
      </c>
      <c r="J2926" s="30">
        <f ca="1">_xlfn.BETA.INV(I2926,'Input Parameters'!$L$26,'Input Parameters'!$M$26,'Input Parameters'!$J$26,'Input Parameters'!$K$26)</f>
        <v>0.69585185180603315</v>
      </c>
      <c r="K2926" s="168">
        <f ca="1">('Input Parameters'!$E$27/'Input Parameters'!$E$38)^$J2926</f>
        <v>6.7964024105201725E-3</v>
      </c>
      <c r="L2926" s="69">
        <f ca="1">$H2926*$C2926*'Input Parameters'!$E$25*K2926</f>
        <v>1.4414299285982852</v>
      </c>
      <c r="M2926" s="24">
        <f t="shared" ca="1" si="427"/>
        <v>0.15608796143053028</v>
      </c>
      <c r="N2926" s="15">
        <f ca="1">_xlfn.NORM.INV(M2926,'Input Parameters'!$E$29,'Input Parameters'!$F$29)</f>
        <v>9.9898933318034205E-2</v>
      </c>
      <c r="O2926" s="8">
        <f t="shared" ca="1" si="428"/>
        <v>0.31169036364160108</v>
      </c>
      <c r="P2926" s="30">
        <f ca="1">_xlfn.LOGNORM.INV(O2926,'Input Parameters'!$H$30,'Input Parameters'!$I$30)</f>
        <v>2.1277626734282777</v>
      </c>
      <c r="Q2926" s="10">
        <f t="shared" ca="1" si="429"/>
        <v>0.60355107486823023</v>
      </c>
      <c r="R2926" s="30">
        <f>IF('Input Parameters'!$E$32=0,0,_xlfn.BETA.INV(Q2926,'Input Parameters'!$L$32,'Input Parameters'!$M$32,'Input Parameters'!$J$32,'Input Parameters'!$K$32))</f>
        <v>0</v>
      </c>
      <c r="S2926" s="10">
        <f t="shared" ca="1" si="430"/>
        <v>4.5984338647170997E-2</v>
      </c>
      <c r="T2926" s="26">
        <f ca="1">_xlfn.LOGNORM.INV(S2926,'Input Parameters'!$H$34,'Input Parameters'!$I$34)</f>
        <v>40.866975168772804</v>
      </c>
      <c r="U2926" s="10">
        <f t="shared" ca="1" si="431"/>
        <v>0.63078005572076978</v>
      </c>
      <c r="V2926" s="30">
        <f ca="1">_xlfn.BETA.INV(U2926,'Input Parameters'!$L$36,'Input Parameters'!$M$36,'Input Parameters'!$J$36,'Input Parameters'!$K$36)</f>
        <v>0.63835494151456773</v>
      </c>
      <c r="W2926" s="2">
        <f ca="1">N2926+(P2926-N2926)*(1-ERF((T2926-R2926)/(2*SQRT(L2926*'Input Parameters'!$E$38))))</f>
        <v>0.13252304271281562</v>
      </c>
      <c r="X2926">
        <f t="shared" ca="1" si="432"/>
        <v>1</v>
      </c>
      <c r="Y2926" s="7"/>
    </row>
    <row r="2927" spans="1:25" ht="15" customHeight="1" x14ac:dyDescent="0.25">
      <c r="A2927" s="139">
        <v>2920</v>
      </c>
      <c r="B2927" s="10">
        <f t="shared" ca="1" si="423"/>
        <v>2.4531459753999951E-2</v>
      </c>
      <c r="C2927" s="60">
        <f ca="1">_xlfn.NORM.INV(B2927,'Input Parameters'!$E$15,'Input Parameters'!$F$15)</f>
        <v>164.31209928881307</v>
      </c>
      <c r="D2927" s="10">
        <f t="shared" ca="1" si="424"/>
        <v>0.73118217472619706</v>
      </c>
      <c r="E2927" s="62">
        <f ca="1">IF(_xlfn.NORM.INV(D2927,'Input Parameters'!$E$17,'Input Parameters'!$F$17)&lt;3500,3500,IF(_xlfn.NORM.INV(D2927,'Input Parameters'!$E$17,'Input Parameters'!$F$17)&gt;5500,5500,_xlfn.NORM.INV(D2927,'Input Parameters'!$E$17,'Input Parameters'!$F$17)))</f>
        <v>5231.4745925461966</v>
      </c>
      <c r="F2927" s="10">
        <f t="shared" ca="1" si="425"/>
        <v>0.70527240932024338</v>
      </c>
      <c r="G2927" s="64">
        <f ca="1">_xlfn.NORM.INV(F2927,'Input Parameters'!$E$20,'Input Parameters'!$F$20)</f>
        <v>286.26549226683653</v>
      </c>
      <c r="H2927" s="57">
        <f ca="1">EXP(E2927*(1/'Input Parameters'!$E$23-1/G2927))</f>
        <v>0.65991750234023283</v>
      </c>
      <c r="I2927" s="10">
        <f t="shared" ca="1" si="426"/>
        <v>0.45612623215689796</v>
      </c>
      <c r="J2927" s="30">
        <f ca="1">_xlfn.BETA.INV(I2927,'Input Parameters'!$L$26,'Input Parameters'!$M$26,'Input Parameters'!$J$26,'Input Parameters'!$K$26)</f>
        <v>0.64352386420508934</v>
      </c>
      <c r="K2927" s="168">
        <f ca="1">('Input Parameters'!$E$27/'Input Parameters'!$E$38)^$J2927</f>
        <v>9.8921678037989288E-3</v>
      </c>
      <c r="L2927" s="69">
        <f ca="1">$H2927*$C2927*'Input Parameters'!$E$25*K2927</f>
        <v>1.0726317945852166</v>
      </c>
      <c r="M2927" s="24">
        <f t="shared" ca="1" si="427"/>
        <v>0.28724485740391681</v>
      </c>
      <c r="N2927" s="15">
        <f ca="1">_xlfn.NORM.INV(M2927,'Input Parameters'!$E$29,'Input Parameters'!$F$29)</f>
        <v>9.9943854839790319E-2</v>
      </c>
      <c r="O2927" s="8">
        <f t="shared" ca="1" si="428"/>
        <v>0.84095144562004975</v>
      </c>
      <c r="P2927" s="30">
        <f ca="1">_xlfn.LOGNORM.INV(O2927,'Input Parameters'!$H$30,'Input Parameters'!$I$30)</f>
        <v>4.3001678337244753</v>
      </c>
      <c r="Q2927" s="10">
        <f t="shared" ca="1" si="429"/>
        <v>0.5478433667392052</v>
      </c>
      <c r="R2927" s="30">
        <f>IF('Input Parameters'!$E$32=0,0,_xlfn.BETA.INV(Q2927,'Input Parameters'!$L$32,'Input Parameters'!$M$32,'Input Parameters'!$J$32,'Input Parameters'!$K$32))</f>
        <v>0</v>
      </c>
      <c r="S2927" s="10">
        <f t="shared" ca="1" si="430"/>
        <v>0.29646449450881818</v>
      </c>
      <c r="T2927" s="26">
        <f ca="1">_xlfn.LOGNORM.INV(S2927,'Input Parameters'!$H$34,'Input Parameters'!$I$34)</f>
        <v>47.161532042584675</v>
      </c>
      <c r="U2927" s="10">
        <f t="shared" ca="1" si="431"/>
        <v>0.28946823102427588</v>
      </c>
      <c r="V2927" s="30">
        <f ca="1">_xlfn.BETA.INV(U2927,'Input Parameters'!$L$36,'Input Parameters'!$M$36,'Input Parameters'!$J$36,'Input Parameters'!$K$36)</f>
        <v>0.506061369152915</v>
      </c>
      <c r="W2927" s="2">
        <f ca="1">N2927+(P2927-N2927)*(1-ERF((T2927-R2927)/(2*SQRT(L2927*'Input Parameters'!$E$38))))</f>
        <v>0.10532930265039774</v>
      </c>
      <c r="X2927">
        <f t="shared" ca="1" si="432"/>
        <v>1</v>
      </c>
      <c r="Y2927" s="7"/>
    </row>
    <row r="2928" spans="1:25" ht="15" customHeight="1" x14ac:dyDescent="0.25">
      <c r="A2928" s="139">
        <v>2921</v>
      </c>
      <c r="B2928" s="10">
        <f t="shared" ca="1" si="423"/>
        <v>0.61280808611125837</v>
      </c>
      <c r="C2928" s="60">
        <f ca="1">_xlfn.NORM.INV(B2928,'Input Parameters'!$E$15,'Input Parameters'!$F$15)</f>
        <v>286.50150173658449</v>
      </c>
      <c r="D2928" s="10">
        <f t="shared" ca="1" si="424"/>
        <v>0.40170810378867261</v>
      </c>
      <c r="E2928" s="62">
        <f ca="1">IF(_xlfn.NORM.INV(D2928,'Input Parameters'!$E$17,'Input Parameters'!$F$17)&lt;3500,3500,IF(_xlfn.NORM.INV(D2928,'Input Parameters'!$E$17,'Input Parameters'!$F$17)&gt;5500,5500,_xlfn.NORM.INV(D2928,'Input Parameters'!$E$17,'Input Parameters'!$F$17)))</f>
        <v>4625.7501570827044</v>
      </c>
      <c r="F2928" s="10">
        <f t="shared" ca="1" si="425"/>
        <v>0.40641263597264865</v>
      </c>
      <c r="G2928" s="64">
        <f ca="1">_xlfn.NORM.INV(F2928,'Input Parameters'!$E$20,'Input Parameters'!$F$20)</f>
        <v>281.06355503424845</v>
      </c>
      <c r="H2928" s="57">
        <f ca="1">EXP(E2928*(1/'Input Parameters'!$E$23-1/G2928))</f>
        <v>0.5134583915441705</v>
      </c>
      <c r="I2928" s="10">
        <f t="shared" ca="1" si="426"/>
        <v>0.45211925619095139</v>
      </c>
      <c r="J2928" s="30">
        <f ca="1">_xlfn.BETA.INV(I2928,'Input Parameters'!$L$26,'Input Parameters'!$M$26,'Input Parameters'!$J$26,'Input Parameters'!$K$26)</f>
        <v>0.64186968230285035</v>
      </c>
      <c r="K2928" s="168">
        <f ca="1">('Input Parameters'!$E$27/'Input Parameters'!$E$38)^$J2928</f>
        <v>1.0010242303563961E-2</v>
      </c>
      <c r="L2928" s="69">
        <f ca="1">$H2928*$C2928*'Input Parameters'!$E$25*K2928</f>
        <v>1.4725727130226514</v>
      </c>
      <c r="M2928" s="24">
        <f t="shared" ca="1" si="427"/>
        <v>3.7735105046745709E-2</v>
      </c>
      <c r="N2928" s="15">
        <f ca="1">_xlfn.NORM.INV(M2928,'Input Parameters'!$E$29,'Input Parameters'!$F$29)</f>
        <v>9.9822240387140798E-2</v>
      </c>
      <c r="O2928" s="8">
        <f t="shared" ca="1" si="428"/>
        <v>0.71044331484153367</v>
      </c>
      <c r="P2928" s="30">
        <f ca="1">_xlfn.LOGNORM.INV(O2928,'Input Parameters'!$H$30,'Input Parameters'!$I$30)</f>
        <v>3.4870663126428543</v>
      </c>
      <c r="Q2928" s="10">
        <f t="shared" ca="1" si="429"/>
        <v>0.88713586387664378</v>
      </c>
      <c r="R2928" s="30">
        <f>IF('Input Parameters'!$E$32=0,0,_xlfn.BETA.INV(Q2928,'Input Parameters'!$L$32,'Input Parameters'!$M$32,'Input Parameters'!$J$32,'Input Parameters'!$K$32))</f>
        <v>0</v>
      </c>
      <c r="S2928" s="10">
        <f t="shared" ca="1" si="430"/>
        <v>4.1576134515889485E-2</v>
      </c>
      <c r="T2928" s="26">
        <f ca="1">_xlfn.LOGNORM.INV(S2928,'Input Parameters'!$H$34,'Input Parameters'!$I$34)</f>
        <v>40.625583591239106</v>
      </c>
      <c r="U2928" s="10">
        <f t="shared" ca="1" si="431"/>
        <v>0.55684276246026343</v>
      </c>
      <c r="V2928" s="30">
        <f ca="1">_xlfn.BETA.INV(U2928,'Input Parameters'!$L$36,'Input Parameters'!$M$36,'Input Parameters'!$J$36,'Input Parameters'!$K$36)</f>
        <v>0.60796868521807235</v>
      </c>
      <c r="W2928" s="2">
        <f ca="1">N2928+(P2928-N2928)*(1-ERF((T2928-R2928)/(2*SQRT(L2928*'Input Parameters'!$E$38))))</f>
        <v>0.16052255005323085</v>
      </c>
      <c r="X2928">
        <f t="shared" ca="1" si="432"/>
        <v>1</v>
      </c>
      <c r="Y2928" s="7"/>
    </row>
    <row r="2929" spans="1:25" ht="15" customHeight="1" x14ac:dyDescent="0.25">
      <c r="A2929" s="139">
        <v>2922</v>
      </c>
      <c r="B2929" s="10">
        <f t="shared" ca="1" si="423"/>
        <v>0.36185064389610788</v>
      </c>
      <c r="C2929" s="60">
        <f ca="1">_xlfn.NORM.INV(B2929,'Input Parameters'!$E$15,'Input Parameters'!$F$15)</f>
        <v>251.80892669777879</v>
      </c>
      <c r="D2929" s="10">
        <f t="shared" ca="1" si="424"/>
        <v>2.8057005366493803E-2</v>
      </c>
      <c r="E2929" s="62">
        <f ca="1">IF(_xlfn.NORM.INV(D2929,'Input Parameters'!$E$17,'Input Parameters'!$F$17)&lt;3500,3500,IF(_xlfn.NORM.INV(D2929,'Input Parameters'!$E$17,'Input Parameters'!$F$17)&gt;5500,5500,_xlfn.NORM.INV(D2929,'Input Parameters'!$E$17,'Input Parameters'!$F$17)))</f>
        <v>3500</v>
      </c>
      <c r="F2929" s="10">
        <f t="shared" ca="1" si="425"/>
        <v>0.39820221990261728</v>
      </c>
      <c r="G2929" s="64">
        <f ca="1">_xlfn.NORM.INV(F2929,'Input Parameters'!$E$20,'Input Parameters'!$F$20)</f>
        <v>280.92137857937797</v>
      </c>
      <c r="H2929" s="57">
        <f ca="1">EXP(E2929*(1/'Input Parameters'!$E$23-1/G2929))</f>
        <v>0.60009681787152136</v>
      </c>
      <c r="I2929" s="10">
        <f t="shared" ca="1" si="426"/>
        <v>0.9960430458469568</v>
      </c>
      <c r="J2929" s="30">
        <f ca="1">_xlfn.BETA.INV(I2929,'Input Parameters'!$L$26,'Input Parameters'!$M$26,'Input Parameters'!$J$26,'Input Parameters'!$K$26)</f>
        <v>0.94903825998925728</v>
      </c>
      <c r="K2929" s="168">
        <f ca="1">('Input Parameters'!$E$27/'Input Parameters'!$E$38)^$J2929</f>
        <v>1.1054818399285704E-3</v>
      </c>
      <c r="L2929" s="69">
        <f ca="1">$H2929*$C2929*'Input Parameters'!$E$25*K2929</f>
        <v>0.16704906856761204</v>
      </c>
      <c r="M2929" s="24">
        <f t="shared" ca="1" si="427"/>
        <v>0.91705634581069639</v>
      </c>
      <c r="N2929" s="15">
        <f ca="1">_xlfn.NORM.INV(M2929,'Input Parameters'!$E$29,'Input Parameters'!$F$29)</f>
        <v>0.10013855403335438</v>
      </c>
      <c r="O2929" s="8">
        <f t="shared" ca="1" si="428"/>
        <v>0.91009555151889787</v>
      </c>
      <c r="P2929" s="30">
        <f ca="1">_xlfn.LOGNORM.INV(O2929,'Input Parameters'!$H$30,'Input Parameters'!$I$30)</f>
        <v>5.0564538210756984</v>
      </c>
      <c r="Q2929" s="10">
        <f t="shared" ca="1" si="429"/>
        <v>0.64076559699383484</v>
      </c>
      <c r="R2929" s="30">
        <f>IF('Input Parameters'!$E$32=0,0,_xlfn.BETA.INV(Q2929,'Input Parameters'!$L$32,'Input Parameters'!$M$32,'Input Parameters'!$J$32,'Input Parameters'!$K$32))</f>
        <v>0</v>
      </c>
      <c r="S2929" s="10">
        <f t="shared" ca="1" si="430"/>
        <v>0.43604011634619089</v>
      </c>
      <c r="T2929" s="26">
        <f ca="1">_xlfn.LOGNORM.INV(S2929,'Input Parameters'!$H$34,'Input Parameters'!$I$34)</f>
        <v>49.407149201556614</v>
      </c>
      <c r="U2929" s="10">
        <f t="shared" ca="1" si="431"/>
        <v>0.20082875260999555</v>
      </c>
      <c r="V2929" s="30">
        <f ca="1">_xlfn.BETA.INV(U2929,'Input Parameters'!$L$36,'Input Parameters'!$M$36,'Input Parameters'!$J$36,'Input Parameters'!$K$36)</f>
        <v>0.46908910011617222</v>
      </c>
      <c r="W2929" s="2">
        <f ca="1">N2929+(P2929-N2929)*(1-ERF((T2929-R2929)/(2*SQRT(L2929*'Input Parameters'!$E$38))))</f>
        <v>0.10013855403335438</v>
      </c>
      <c r="X2929">
        <f t="shared" ca="1" si="432"/>
        <v>1</v>
      </c>
      <c r="Y2929" s="7"/>
    </row>
    <row r="2930" spans="1:25" ht="15" customHeight="1" x14ac:dyDescent="0.25">
      <c r="A2930" s="139">
        <v>2923</v>
      </c>
      <c r="B2930" s="10">
        <f t="shared" ca="1" si="423"/>
        <v>0.59403510189061304</v>
      </c>
      <c r="C2930" s="60">
        <f ca="1">_xlfn.NORM.INV(B2930,'Input Parameters'!$E$15,'Input Parameters'!$F$15)</f>
        <v>283.86183581015132</v>
      </c>
      <c r="D2930" s="10">
        <f t="shared" ca="1" si="424"/>
        <v>0.88398860189552908</v>
      </c>
      <c r="E2930" s="62">
        <f ca="1">IF(_xlfn.NORM.INV(D2930,'Input Parameters'!$E$17,'Input Parameters'!$F$17)&lt;3500,3500,IF(_xlfn.NORM.INV(D2930,'Input Parameters'!$E$17,'Input Parameters'!$F$17)&gt;5500,5500,_xlfn.NORM.INV(D2930,'Input Parameters'!$E$17,'Input Parameters'!$F$17)))</f>
        <v>5500</v>
      </c>
      <c r="F2930" s="10">
        <f t="shared" ca="1" si="425"/>
        <v>0.3223612982704418</v>
      </c>
      <c r="G2930" s="64">
        <f ca="1">_xlfn.NORM.INV(F2930,'Input Parameters'!$E$20,'Input Parameters'!$F$20)</f>
        <v>279.56059016696014</v>
      </c>
      <c r="H2930" s="57">
        <f ca="1">EXP(E2930*(1/'Input Parameters'!$E$23-1/G2930))</f>
        <v>0.40747636270510679</v>
      </c>
      <c r="I2930" s="10">
        <f t="shared" ca="1" si="426"/>
        <v>0.13305201050908955</v>
      </c>
      <c r="J2930" s="30">
        <f ca="1">_xlfn.BETA.INV(I2930,'Input Parameters'!$L$26,'Input Parameters'!$M$26,'Input Parameters'!$J$26,'Input Parameters'!$K$26)</f>
        <v>0.47345897195696646</v>
      </c>
      <c r="K2930" s="168">
        <f ca="1">('Input Parameters'!$E$27/'Input Parameters'!$E$38)^$J2930</f>
        <v>3.3502592549061017E-2</v>
      </c>
      <c r="L2930" s="69">
        <f ca="1">$H2930*$C2930*'Input Parameters'!$E$25*K2930</f>
        <v>3.8751439826270229</v>
      </c>
      <c r="M2930" s="24">
        <f t="shared" ca="1" si="427"/>
        <v>0.88202069257706495</v>
      </c>
      <c r="N2930" s="15">
        <f ca="1">_xlfn.NORM.INV(M2930,'Input Parameters'!$E$29,'Input Parameters'!$F$29)</f>
        <v>0.10011851488112908</v>
      </c>
      <c r="O2930" s="8">
        <f t="shared" ca="1" si="428"/>
        <v>0.8135458154252172</v>
      </c>
      <c r="P2930" s="30">
        <f ca="1">_xlfn.LOGNORM.INV(O2930,'Input Parameters'!$H$30,'Input Parameters'!$I$30)</f>
        <v>4.0875675292600375</v>
      </c>
      <c r="Q2930" s="10">
        <f t="shared" ca="1" si="429"/>
        <v>4.6170393014296707E-2</v>
      </c>
      <c r="R2930" s="30">
        <f>IF('Input Parameters'!$E$32=0,0,_xlfn.BETA.INV(Q2930,'Input Parameters'!$L$32,'Input Parameters'!$M$32,'Input Parameters'!$J$32,'Input Parameters'!$K$32))</f>
        <v>0</v>
      </c>
      <c r="S2930" s="10">
        <f t="shared" ca="1" si="430"/>
        <v>0.63229490810128663</v>
      </c>
      <c r="T2930" s="26">
        <f ca="1">_xlfn.LOGNORM.INV(S2930,'Input Parameters'!$H$34,'Input Parameters'!$I$34)</f>
        <v>52.574059853309805</v>
      </c>
      <c r="U2930" s="10">
        <f t="shared" ca="1" si="431"/>
        <v>0.33353830494700598</v>
      </c>
      <c r="V2930" s="30">
        <f ca="1">_xlfn.BETA.INV(U2930,'Input Parameters'!$L$36,'Input Parameters'!$M$36,'Input Parameters'!$J$36,'Input Parameters'!$K$36)</f>
        <v>0.5231627207898496</v>
      </c>
      <c r="W2930" s="2">
        <f ca="1">N2930+(P2930-N2930)*(1-ERF((T2930-R2930)/(2*SQRT(L2930*'Input Parameters'!$E$38))))</f>
        <v>0.3352241723121035</v>
      </c>
      <c r="X2930">
        <f t="shared" ca="1" si="432"/>
        <v>1</v>
      </c>
      <c r="Y2930" s="7"/>
    </row>
    <row r="2931" spans="1:25" ht="15" customHeight="1" x14ac:dyDescent="0.25">
      <c r="A2931" s="139">
        <v>2924</v>
      </c>
      <c r="B2931" s="10">
        <f t="shared" ca="1" si="423"/>
        <v>0.8441915802757971</v>
      </c>
      <c r="C2931" s="60">
        <f ca="1">_xlfn.NORM.INV(B2931,'Input Parameters'!$E$15,'Input Parameters'!$F$15)</f>
        <v>325.8020321390407</v>
      </c>
      <c r="D2931" s="10">
        <f t="shared" ca="1" si="424"/>
        <v>0.89215481671987262</v>
      </c>
      <c r="E2931" s="62">
        <f ca="1">IF(_xlfn.NORM.INV(D2931,'Input Parameters'!$E$17,'Input Parameters'!$F$17)&lt;3500,3500,IF(_xlfn.NORM.INV(D2931,'Input Parameters'!$E$17,'Input Parameters'!$F$17)&gt;5500,5500,_xlfn.NORM.INV(D2931,'Input Parameters'!$E$17,'Input Parameters'!$F$17)))</f>
        <v>5500</v>
      </c>
      <c r="F2931" s="10">
        <f t="shared" ca="1" si="425"/>
        <v>0.81654379625562268</v>
      </c>
      <c r="G2931" s="64">
        <f ca="1">_xlfn.NORM.INV(F2931,'Input Parameters'!$E$20,'Input Parameters'!$F$20)</f>
        <v>288.69522225114321</v>
      </c>
      <c r="H2931" s="57">
        <f ca="1">EXP(E2931*(1/'Input Parameters'!$E$23-1/G2931))</f>
        <v>0.75936402578916629</v>
      </c>
      <c r="I2931" s="10">
        <f t="shared" ca="1" si="426"/>
        <v>0.57860278121780517</v>
      </c>
      <c r="J2931" s="30">
        <f ca="1">_xlfn.BETA.INV(I2931,'Input Parameters'!$L$26,'Input Parameters'!$M$26,'Input Parameters'!$J$26,'Input Parameters'!$K$26)</f>
        <v>0.6927703084532475</v>
      </c>
      <c r="K2931" s="168">
        <f ca="1">('Input Parameters'!$E$27/'Input Parameters'!$E$38)^$J2931</f>
        <v>6.9483025934000261E-3</v>
      </c>
      <c r="L2931" s="69">
        <f ca="1">$H2931*$C2931*'Input Parameters'!$E$25*K2931</f>
        <v>1.7190263396415753</v>
      </c>
      <c r="M2931" s="24">
        <f t="shared" ca="1" si="427"/>
        <v>0.3569810840965455</v>
      </c>
      <c r="N2931" s="15">
        <f ca="1">_xlfn.NORM.INV(M2931,'Input Parameters'!$E$29,'Input Parameters'!$F$29)</f>
        <v>9.9963345999687536E-2</v>
      </c>
      <c r="O2931" s="8">
        <f t="shared" ca="1" si="428"/>
        <v>0.42448698493584802</v>
      </c>
      <c r="P2931" s="30">
        <f ca="1">_xlfn.LOGNORM.INV(O2931,'Input Parameters'!$H$30,'Input Parameters'!$I$30)</f>
        <v>2.4524465631318391</v>
      </c>
      <c r="Q2931" s="10">
        <f t="shared" ca="1" si="429"/>
        <v>0.31338450321081768</v>
      </c>
      <c r="R2931" s="30">
        <f>IF('Input Parameters'!$E$32=0,0,_xlfn.BETA.INV(Q2931,'Input Parameters'!$L$32,'Input Parameters'!$M$32,'Input Parameters'!$J$32,'Input Parameters'!$K$32))</f>
        <v>0</v>
      </c>
      <c r="S2931" s="10">
        <f t="shared" ca="1" si="430"/>
        <v>0.40612310732975243</v>
      </c>
      <c r="T2931" s="26">
        <f ca="1">_xlfn.LOGNORM.INV(S2931,'Input Parameters'!$H$34,'Input Parameters'!$I$34)</f>
        <v>48.9386812920308</v>
      </c>
      <c r="U2931" s="10">
        <f t="shared" ca="1" si="431"/>
        <v>0.2535809289030504</v>
      </c>
      <c r="V2931" s="30">
        <f ca="1">_xlfn.BETA.INV(U2931,'Input Parameters'!$L$36,'Input Parameters'!$M$36,'Input Parameters'!$J$36,'Input Parameters'!$K$36)</f>
        <v>0.49162860807003539</v>
      </c>
      <c r="W2931" s="2">
        <f ca="1">N2931+(P2931-N2931)*(1-ERF((T2931-R2931)/(2*SQRT(L2931*'Input Parameters'!$E$38))))</f>
        <v>0.11950463409400752</v>
      </c>
      <c r="X2931">
        <f t="shared" ca="1" si="432"/>
        <v>1</v>
      </c>
      <c r="Y2931" s="7"/>
    </row>
    <row r="2932" spans="1:25" ht="15" customHeight="1" x14ac:dyDescent="0.25">
      <c r="A2932" s="139">
        <v>2925</v>
      </c>
      <c r="B2932" s="10">
        <f t="shared" ca="1" si="423"/>
        <v>0.17987549815224857</v>
      </c>
      <c r="C2932" s="60">
        <f ca="1">_xlfn.NORM.INV(B2932,'Input Parameters'!$E$15,'Input Parameters'!$F$15)</f>
        <v>221.33469809772924</v>
      </c>
      <c r="D2932" s="10">
        <f t="shared" ca="1" si="424"/>
        <v>0.10486850502919998</v>
      </c>
      <c r="E2932" s="62">
        <f ca="1">IF(_xlfn.NORM.INV(D2932,'Input Parameters'!$E$17,'Input Parameters'!$F$17)&lt;3500,3500,IF(_xlfn.NORM.INV(D2932,'Input Parameters'!$E$17,'Input Parameters'!$F$17)&gt;5500,5500,_xlfn.NORM.INV(D2932,'Input Parameters'!$E$17,'Input Parameters'!$F$17)))</f>
        <v>3921.9977566101725</v>
      </c>
      <c r="F2932" s="10">
        <f t="shared" ca="1" si="425"/>
        <v>6.8600155195889578E-2</v>
      </c>
      <c r="G2932" s="64">
        <f ca="1">_xlfn.NORM.INV(F2932,'Input Parameters'!$E$20,'Input Parameters'!$F$20)</f>
        <v>272.69180327043262</v>
      </c>
      <c r="H2932" s="57">
        <f ca="1">EXP(E2932*(1/'Input Parameters'!$E$23-1/G2932))</f>
        <v>0.37025222753705911</v>
      </c>
      <c r="I2932" s="10">
        <f t="shared" ca="1" si="426"/>
        <v>0.80363027700905032</v>
      </c>
      <c r="J2932" s="30">
        <f ca="1">_xlfn.BETA.INV(I2932,'Input Parameters'!$L$26,'Input Parameters'!$M$26,'Input Parameters'!$J$26,'Input Parameters'!$K$26)</f>
        <v>0.78717096776271234</v>
      </c>
      <c r="K2932" s="168">
        <f ca="1">('Input Parameters'!$E$27/'Input Parameters'!$E$38)^$J2932</f>
        <v>3.5302165925180356E-3</v>
      </c>
      <c r="L2932" s="69">
        <f ca="1">$H2932*$C2932*'Input Parameters'!$E$25*K2932</f>
        <v>0.2893000671410963</v>
      </c>
      <c r="M2932" s="24">
        <f t="shared" ca="1" si="427"/>
        <v>0.79934999189577027</v>
      </c>
      <c r="N2932" s="15">
        <f ca="1">_xlfn.NORM.INV(M2932,'Input Parameters'!$E$29,'Input Parameters'!$F$29)</f>
        <v>0.10008393017237052</v>
      </c>
      <c r="O2932" s="8">
        <f t="shared" ca="1" si="428"/>
        <v>0.37771142929894275</v>
      </c>
      <c r="P2932" s="30">
        <f ca="1">_xlfn.LOGNORM.INV(O2932,'Input Parameters'!$H$30,'Input Parameters'!$I$30)</f>
        <v>2.3161245948125879</v>
      </c>
      <c r="Q2932" s="10">
        <f t="shared" ca="1" si="429"/>
        <v>0.27087620678309454</v>
      </c>
      <c r="R2932" s="30">
        <f>IF('Input Parameters'!$E$32=0,0,_xlfn.BETA.INV(Q2932,'Input Parameters'!$L$32,'Input Parameters'!$M$32,'Input Parameters'!$J$32,'Input Parameters'!$K$32))</f>
        <v>0</v>
      </c>
      <c r="S2932" s="10">
        <f t="shared" ca="1" si="430"/>
        <v>0.11394002822021942</v>
      </c>
      <c r="T2932" s="26">
        <f ca="1">_xlfn.LOGNORM.INV(S2932,'Input Parameters'!$H$34,'Input Parameters'!$I$34)</f>
        <v>43.379995384786874</v>
      </c>
      <c r="U2932" s="10">
        <f t="shared" ca="1" si="431"/>
        <v>0.25496829119073139</v>
      </c>
      <c r="V2932" s="30">
        <f ca="1">_xlfn.BETA.INV(U2932,'Input Parameters'!$L$36,'Input Parameters'!$M$36,'Input Parameters'!$J$36,'Input Parameters'!$K$36)</f>
        <v>0.49219766465386433</v>
      </c>
      <c r="W2932" s="2">
        <f ca="1">N2932+(P2932-N2932)*(1-ERF((T2932-R2932)/(2*SQRT(L2932*'Input Parameters'!$E$38))))</f>
        <v>0.10008395626523639</v>
      </c>
      <c r="X2932">
        <f t="shared" ca="1" si="432"/>
        <v>1</v>
      </c>
      <c r="Y2932" s="7"/>
    </row>
    <row r="2933" spans="1:25" ht="15" customHeight="1" x14ac:dyDescent="0.25">
      <c r="A2933" s="139">
        <v>2926</v>
      </c>
      <c r="B2933" s="10">
        <f t="shared" ca="1" si="423"/>
        <v>0.37050110576503881</v>
      </c>
      <c r="C2933" s="60">
        <f ca="1">_xlfn.NORM.INV(B2933,'Input Parameters'!$E$15,'Input Parameters'!$F$15)</f>
        <v>253.05483474772294</v>
      </c>
      <c r="D2933" s="10">
        <f t="shared" ca="1" si="424"/>
        <v>0.80359632655295532</v>
      </c>
      <c r="E2933" s="62">
        <f ca="1">IF(_xlfn.NORM.INV(D2933,'Input Parameters'!$E$17,'Input Parameters'!$F$17)&lt;3500,3500,IF(_xlfn.NORM.INV(D2933,'Input Parameters'!$E$17,'Input Parameters'!$F$17)&gt;5500,5500,_xlfn.NORM.INV(D2933,'Input Parameters'!$E$17,'Input Parameters'!$F$17)))</f>
        <v>5398.1761157530836</v>
      </c>
      <c r="F2933" s="10">
        <f t="shared" ca="1" si="425"/>
        <v>0.21275346679658591</v>
      </c>
      <c r="G2933" s="64">
        <f ca="1">_xlfn.NORM.INV(F2933,'Input Parameters'!$E$20,'Input Parameters'!$F$20)</f>
        <v>277.31074488374742</v>
      </c>
      <c r="H2933" s="57">
        <f ca="1">EXP(E2933*(1/'Input Parameters'!$E$23-1/G2933))</f>
        <v>0.35422919898201127</v>
      </c>
      <c r="I2933" s="10">
        <f t="shared" ca="1" si="426"/>
        <v>0.90638387767578543</v>
      </c>
      <c r="J2933" s="30">
        <f ca="1">_xlfn.BETA.INV(I2933,'Input Parameters'!$L$26,'Input Parameters'!$M$26,'Input Parameters'!$J$26,'Input Parameters'!$K$26)</f>
        <v>0.84316052772401373</v>
      </c>
      <c r="K2933" s="168">
        <f ca="1">('Input Parameters'!$E$27/'Input Parameters'!$E$38)^$J2933</f>
        <v>2.3625576518628106E-3</v>
      </c>
      <c r="L2933" s="69">
        <f ca="1">$H2933*$C2933*'Input Parameters'!$E$25*K2933</f>
        <v>0.21177827733803539</v>
      </c>
      <c r="M2933" s="24">
        <f t="shared" ca="1" si="427"/>
        <v>0.19920534752775432</v>
      </c>
      <c r="N2933" s="15">
        <f ca="1">_xlfn.NORM.INV(M2933,'Input Parameters'!$E$29,'Input Parameters'!$F$29)</f>
        <v>9.9915553693628464E-2</v>
      </c>
      <c r="O2933" s="8">
        <f t="shared" ca="1" si="428"/>
        <v>0.7875020982156461</v>
      </c>
      <c r="P2933" s="30">
        <f ca="1">_xlfn.LOGNORM.INV(O2933,'Input Parameters'!$H$30,'Input Parameters'!$I$30)</f>
        <v>3.911411612228314</v>
      </c>
      <c r="Q2933" s="10">
        <f t="shared" ca="1" si="429"/>
        <v>0.80972364974633604</v>
      </c>
      <c r="R2933" s="30">
        <f>IF('Input Parameters'!$E$32=0,0,_xlfn.BETA.INV(Q2933,'Input Parameters'!$L$32,'Input Parameters'!$M$32,'Input Parameters'!$J$32,'Input Parameters'!$K$32))</f>
        <v>0</v>
      </c>
      <c r="S2933" s="10">
        <f t="shared" ca="1" si="430"/>
        <v>0.93092192778182081</v>
      </c>
      <c r="T2933" s="26">
        <f ca="1">_xlfn.LOGNORM.INV(S2933,'Input Parameters'!$H$34,'Input Parameters'!$I$34)</f>
        <v>60.628368398158514</v>
      </c>
      <c r="U2933" s="10">
        <f t="shared" ca="1" si="431"/>
        <v>0.82405328743592665</v>
      </c>
      <c r="V2933" s="30">
        <f ca="1">_xlfn.BETA.INV(U2933,'Input Parameters'!$L$36,'Input Parameters'!$M$36,'Input Parameters'!$J$36,'Input Parameters'!$K$36)</f>
        <v>0.73930102824205091</v>
      </c>
      <c r="W2933" s="2">
        <f ca="1">N2933+(P2933-N2933)*(1-ERF((T2933-R2933)/(2*SQRT(L2933*'Input Parameters'!$E$38))))</f>
        <v>9.9915553693628464E-2</v>
      </c>
      <c r="X2933">
        <f t="shared" ca="1" si="432"/>
        <v>1</v>
      </c>
      <c r="Y2933" s="7"/>
    </row>
    <row r="2934" spans="1:25" ht="15" customHeight="1" x14ac:dyDescent="0.25">
      <c r="A2934" s="139">
        <v>2927</v>
      </c>
      <c r="B2934" s="10">
        <f t="shared" ca="1" si="423"/>
        <v>0.33258942830468685</v>
      </c>
      <c r="C2934" s="60">
        <f ca="1">_xlfn.NORM.INV(B2934,'Input Parameters'!$E$15,'Input Parameters'!$F$15)</f>
        <v>247.51368020745917</v>
      </c>
      <c r="D2934" s="10">
        <f t="shared" ca="1" si="424"/>
        <v>0.97863942749755206</v>
      </c>
      <c r="E2934" s="62">
        <f ca="1">IF(_xlfn.NORM.INV(D2934,'Input Parameters'!$E$17,'Input Parameters'!$F$17)&lt;3500,3500,IF(_xlfn.NORM.INV(D2934,'Input Parameters'!$E$17,'Input Parameters'!$F$17)&gt;5500,5500,_xlfn.NORM.INV(D2934,'Input Parameters'!$E$17,'Input Parameters'!$F$17)))</f>
        <v>5500</v>
      </c>
      <c r="F2934" s="10">
        <f t="shared" ca="1" si="425"/>
        <v>0.97163872491984604</v>
      </c>
      <c r="G2934" s="64">
        <f ca="1">_xlfn.NORM.INV(F2934,'Input Parameters'!$E$20,'Input Parameters'!$F$20)</f>
        <v>295.41646603748563</v>
      </c>
      <c r="H2934" s="57">
        <f ca="1">EXP(E2934*(1/'Input Parameters'!$E$23-1/G2934))</f>
        <v>1.1713712050909515</v>
      </c>
      <c r="I2934" s="10">
        <f t="shared" ca="1" si="426"/>
        <v>0.83544054479575924</v>
      </c>
      <c r="J2934" s="30">
        <f ca="1">_xlfn.BETA.INV(I2934,'Input Parameters'!$L$26,'Input Parameters'!$M$26,'Input Parameters'!$J$26,'Input Parameters'!$K$26)</f>
        <v>0.80272807006288405</v>
      </c>
      <c r="K2934" s="168">
        <f ca="1">('Input Parameters'!$E$27/'Input Parameters'!$E$38)^$J2934</f>
        <v>3.1574595434999161E-3</v>
      </c>
      <c r="L2934" s="69">
        <f ca="1">$H2934*$C2934*'Input Parameters'!$E$25*K2934</f>
        <v>0.91544350167728261</v>
      </c>
      <c r="M2934" s="24">
        <f t="shared" ca="1" si="427"/>
        <v>0.92256692422368258</v>
      </c>
      <c r="N2934" s="15">
        <f ca="1">_xlfn.NORM.INV(M2934,'Input Parameters'!$E$29,'Input Parameters'!$F$29)</f>
        <v>0.10014225517088443</v>
      </c>
      <c r="O2934" s="8">
        <f t="shared" ca="1" si="428"/>
        <v>0.22190570787250163</v>
      </c>
      <c r="P2934" s="30">
        <f ca="1">_xlfn.LOGNORM.INV(O2934,'Input Parameters'!$H$30,'Input Parameters'!$I$30)</f>
        <v>1.8688142392605462</v>
      </c>
      <c r="Q2934" s="10">
        <f t="shared" ca="1" si="429"/>
        <v>0.4249184361956645</v>
      </c>
      <c r="R2934" s="30">
        <f>IF('Input Parameters'!$E$32=0,0,_xlfn.BETA.INV(Q2934,'Input Parameters'!$L$32,'Input Parameters'!$M$32,'Input Parameters'!$J$32,'Input Parameters'!$K$32))</f>
        <v>0</v>
      </c>
      <c r="S2934" s="10">
        <f t="shared" ca="1" si="430"/>
        <v>0.842815725275328</v>
      </c>
      <c r="T2934" s="26">
        <f ca="1">_xlfn.LOGNORM.INV(S2934,'Input Parameters'!$H$34,'Input Parameters'!$I$34)</f>
        <v>57.135139852274179</v>
      </c>
      <c r="U2934" s="10">
        <f t="shared" ca="1" si="431"/>
        <v>0.10143563004774536</v>
      </c>
      <c r="V2934" s="30">
        <f ca="1">_xlfn.BETA.INV(U2934,'Input Parameters'!$L$36,'Input Parameters'!$M$36,'Input Parameters'!$J$36,'Input Parameters'!$K$36)</f>
        <v>0.41774715094886183</v>
      </c>
      <c r="W2934" s="2">
        <f ca="1">N2934+(P2934-N2934)*(1-ERF((T2934-R2934)/(2*SQRT(L2934*'Input Parameters'!$E$38))))</f>
        <v>0.10018498231097075</v>
      </c>
      <c r="X2934">
        <f t="shared" ca="1" si="432"/>
        <v>1</v>
      </c>
      <c r="Y2934" s="7"/>
    </row>
    <row r="2935" spans="1:25" ht="15" customHeight="1" x14ac:dyDescent="0.25">
      <c r="A2935" s="139">
        <v>2928</v>
      </c>
      <c r="B2935" s="10">
        <f t="shared" ca="1" si="423"/>
        <v>0.17256607116942735</v>
      </c>
      <c r="C2935" s="60">
        <f ca="1">_xlfn.NORM.INV(B2935,'Input Parameters'!$E$15,'Input Parameters'!$F$15)</f>
        <v>219.80461496358657</v>
      </c>
      <c r="D2935" s="10">
        <f t="shared" ca="1" si="424"/>
        <v>0.57478435854871568</v>
      </c>
      <c r="E2935" s="62">
        <f ca="1">IF(_xlfn.NORM.INV(D2935,'Input Parameters'!$E$17,'Input Parameters'!$F$17)&lt;3500,3500,IF(_xlfn.NORM.INV(D2935,'Input Parameters'!$E$17,'Input Parameters'!$F$17)&gt;5500,5500,_xlfn.NORM.INV(D2935,'Input Parameters'!$E$17,'Input Parameters'!$F$17)))</f>
        <v>4931.9977180750593</v>
      </c>
      <c r="F2935" s="10">
        <f t="shared" ca="1" si="425"/>
        <v>0.81214009374031459</v>
      </c>
      <c r="G2935" s="64">
        <f ca="1">_xlfn.NORM.INV(F2935,'Input Parameters'!$E$20,'Input Parameters'!$F$20)</f>
        <v>288.58492833936566</v>
      </c>
      <c r="H2935" s="57">
        <f ca="1">EXP(E2935*(1/'Input Parameters'!$E$23-1/G2935))</f>
        <v>0.77617690784564874</v>
      </c>
      <c r="I2935" s="10">
        <f t="shared" ca="1" si="426"/>
        <v>0.34937778747977866</v>
      </c>
      <c r="J2935" s="30">
        <f ca="1">_xlfn.BETA.INV(I2935,'Input Parameters'!$L$26,'Input Parameters'!$M$26,'Input Parameters'!$J$26,'Input Parameters'!$K$26)</f>
        <v>0.59751493499828601</v>
      </c>
      <c r="K2935" s="168">
        <f ca="1">('Input Parameters'!$E$27/'Input Parameters'!$E$38)^$J2935</f>
        <v>1.3760008569905578E-2</v>
      </c>
      <c r="L2935" s="69">
        <f ca="1">$H2935*$C2935*'Input Parameters'!$E$25*K2935</f>
        <v>2.3475574473756908</v>
      </c>
      <c r="M2935" s="24">
        <f t="shared" ca="1" si="427"/>
        <v>0.40079824278426301</v>
      </c>
      <c r="N2935" s="15">
        <f ca="1">_xlfn.NORM.INV(M2935,'Input Parameters'!$E$29,'Input Parameters'!$F$29)</f>
        <v>9.9974871851075287E-2</v>
      </c>
      <c r="O2935" s="8">
        <f t="shared" ca="1" si="428"/>
        <v>0.30711376519574918</v>
      </c>
      <c r="P2935" s="30">
        <f ca="1">_xlfn.LOGNORM.INV(O2935,'Input Parameters'!$H$30,'Input Parameters'!$I$30)</f>
        <v>2.1147526894421729</v>
      </c>
      <c r="Q2935" s="10">
        <f t="shared" ca="1" si="429"/>
        <v>6.7248347502474215E-2</v>
      </c>
      <c r="R2935" s="30">
        <f>IF('Input Parameters'!$E$32=0,0,_xlfn.BETA.INV(Q2935,'Input Parameters'!$L$32,'Input Parameters'!$M$32,'Input Parameters'!$J$32,'Input Parameters'!$K$32))</f>
        <v>0</v>
      </c>
      <c r="S2935" s="10">
        <f t="shared" ca="1" si="430"/>
        <v>0.91822117392952263</v>
      </c>
      <c r="T2935" s="26">
        <f ca="1">_xlfn.LOGNORM.INV(S2935,'Input Parameters'!$H$34,'Input Parameters'!$I$34)</f>
        <v>59.956564341381565</v>
      </c>
      <c r="U2935" s="10">
        <f t="shared" ca="1" si="431"/>
        <v>0.96139677187240613</v>
      </c>
      <c r="V2935" s="30">
        <f ca="1">_xlfn.BETA.INV(U2935,'Input Parameters'!$L$36,'Input Parameters'!$M$36,'Input Parameters'!$J$36,'Input Parameters'!$K$36)</f>
        <v>0.89232245408412481</v>
      </c>
      <c r="W2935" s="2">
        <f ca="1">N2935+(P2935-N2935)*(1-ERF((T2935-R2935)/(2*SQRT(L2935*'Input Parameters'!$E$38))))</f>
        <v>0.11137243286746534</v>
      </c>
      <c r="X2935">
        <f t="shared" ca="1" si="432"/>
        <v>1</v>
      </c>
      <c r="Y2935" s="7"/>
    </row>
    <row r="2936" spans="1:25" ht="15" customHeight="1" x14ac:dyDescent="0.25">
      <c r="A2936" s="139">
        <v>2929</v>
      </c>
      <c r="B2936" s="10">
        <f t="shared" ca="1" si="423"/>
        <v>4.2989308145513716E-2</v>
      </c>
      <c r="C2936" s="60">
        <f ca="1">_xlfn.NORM.INV(B2936,'Input Parameters'!$E$15,'Input Parameters'!$F$15)</f>
        <v>177.91689869766566</v>
      </c>
      <c r="D2936" s="10">
        <f t="shared" ca="1" si="424"/>
        <v>0.17228233330538922</v>
      </c>
      <c r="E2936" s="62">
        <f ca="1">IF(_xlfn.NORM.INV(D2936,'Input Parameters'!$E$17,'Input Parameters'!$F$17)&lt;3500,3500,IF(_xlfn.NORM.INV(D2936,'Input Parameters'!$E$17,'Input Parameters'!$F$17)&gt;5500,5500,_xlfn.NORM.INV(D2936,'Input Parameters'!$E$17,'Input Parameters'!$F$17)))</f>
        <v>4138.3708161949844</v>
      </c>
      <c r="F2936" s="10">
        <f t="shared" ca="1" si="425"/>
        <v>0.74961345310917626</v>
      </c>
      <c r="G2936" s="64">
        <f ca="1">_xlfn.NORM.INV(F2936,'Input Parameters'!$E$20,'Input Parameters'!$F$20)</f>
        <v>287.16093471270563</v>
      </c>
      <c r="H2936" s="57">
        <f ca="1">EXP(E2936*(1/'Input Parameters'!$E$23-1/G2936))</f>
        <v>0.75298154681061236</v>
      </c>
      <c r="I2936" s="10">
        <f t="shared" ca="1" si="426"/>
        <v>0.67427283561996498</v>
      </c>
      <c r="J2936" s="30">
        <f ca="1">_xlfn.BETA.INV(I2936,'Input Parameters'!$L$26,'Input Parameters'!$M$26,'Input Parameters'!$J$26,'Input Parameters'!$K$26)</f>
        <v>0.7311000477117815</v>
      </c>
      <c r="K2936" s="168">
        <f ca="1">('Input Parameters'!$E$27/'Input Parameters'!$E$38)^$J2936</f>
        <v>5.2780529397412328E-3</v>
      </c>
      <c r="L2936" s="69">
        <f ca="1">$H2936*$C2936*'Input Parameters'!$E$25*K2936</f>
        <v>0.70709094352498758</v>
      </c>
      <c r="M2936" s="24">
        <f t="shared" ca="1" si="427"/>
        <v>0.793976548580137</v>
      </c>
      <c r="N2936" s="15">
        <f ca="1">_xlfn.NORM.INV(M2936,'Input Parameters'!$E$29,'Input Parameters'!$F$29)</f>
        <v>0.10008202968479699</v>
      </c>
      <c r="O2936" s="8">
        <f t="shared" ca="1" si="428"/>
        <v>0.34175575120904256</v>
      </c>
      <c r="P2936" s="30">
        <f ca="1">_xlfn.LOGNORM.INV(O2936,'Input Parameters'!$H$30,'Input Parameters'!$I$30)</f>
        <v>2.2132503704973816</v>
      </c>
      <c r="Q2936" s="10">
        <f t="shared" ca="1" si="429"/>
        <v>0.9841044820661673</v>
      </c>
      <c r="R2936" s="30">
        <f>IF('Input Parameters'!$E$32=0,0,_xlfn.BETA.INV(Q2936,'Input Parameters'!$L$32,'Input Parameters'!$M$32,'Input Parameters'!$J$32,'Input Parameters'!$K$32))</f>
        <v>0</v>
      </c>
      <c r="S2936" s="10">
        <f t="shared" ca="1" si="430"/>
        <v>0.62514658661047617</v>
      </c>
      <c r="T2936" s="26">
        <f ca="1">_xlfn.LOGNORM.INV(S2936,'Input Parameters'!$H$34,'Input Parameters'!$I$34)</f>
        <v>52.450403964334548</v>
      </c>
      <c r="U2936" s="10">
        <f t="shared" ca="1" si="431"/>
        <v>0.13141444815924108</v>
      </c>
      <c r="V2936" s="30">
        <f ca="1">_xlfn.BETA.INV(U2936,'Input Parameters'!$L$36,'Input Parameters'!$M$36,'Input Parameters'!$J$36,'Input Parameters'!$K$36)</f>
        <v>0.43515221135700277</v>
      </c>
      <c r="W2936" s="2">
        <f ca="1">N2936+(P2936-N2936)*(1-ERF((T2936-R2936)/(2*SQRT(L2936*'Input Parameters'!$E$38))))</f>
        <v>0.10010381469623487</v>
      </c>
      <c r="X2936">
        <f t="shared" ca="1" si="432"/>
        <v>1</v>
      </c>
      <c r="Y2936" s="7"/>
    </row>
    <row r="2937" spans="1:25" ht="15" customHeight="1" x14ac:dyDescent="0.25">
      <c r="A2937" s="139">
        <v>2930</v>
      </c>
      <c r="B2937" s="10">
        <f t="shared" ca="1" si="423"/>
        <v>0.33755669552529299</v>
      </c>
      <c r="C2937" s="60">
        <f ca="1">_xlfn.NORM.INV(B2937,'Input Parameters'!$E$15,'Input Parameters'!$F$15)</f>
        <v>248.25252983078119</v>
      </c>
      <c r="D2937" s="10">
        <f t="shared" ca="1" si="424"/>
        <v>0.89731508844718788</v>
      </c>
      <c r="E2937" s="62">
        <f ca="1">IF(_xlfn.NORM.INV(D2937,'Input Parameters'!$E$17,'Input Parameters'!$F$17)&lt;3500,3500,IF(_xlfn.NORM.INV(D2937,'Input Parameters'!$E$17,'Input Parameters'!$F$17)&gt;5500,5500,_xlfn.NORM.INV(D2937,'Input Parameters'!$E$17,'Input Parameters'!$F$17)))</f>
        <v>5500</v>
      </c>
      <c r="F2937" s="10">
        <f t="shared" ca="1" si="425"/>
        <v>0.71951993771502754</v>
      </c>
      <c r="G2937" s="64">
        <f ca="1">_xlfn.NORM.INV(F2937,'Input Parameters'!$E$20,'Input Parameters'!$F$20)</f>
        <v>286.54548712000803</v>
      </c>
      <c r="H2937" s="57">
        <f ca="1">EXP(E2937*(1/'Input Parameters'!$E$23-1/G2937))</f>
        <v>0.65822986578975362</v>
      </c>
      <c r="I2937" s="10">
        <f t="shared" ca="1" si="426"/>
        <v>0.73161896024949991</v>
      </c>
      <c r="J2937" s="30">
        <f ca="1">_xlfn.BETA.INV(I2937,'Input Parameters'!$L$26,'Input Parameters'!$M$26,'Input Parameters'!$J$26,'Input Parameters'!$K$26)</f>
        <v>0.75497376044121445</v>
      </c>
      <c r="K2937" s="168">
        <f ca="1">('Input Parameters'!$E$27/'Input Parameters'!$E$38)^$J2937</f>
        <v>4.4473595464855995E-3</v>
      </c>
      <c r="L2937" s="69">
        <f ca="1">$H2937*$C2937*'Input Parameters'!$E$25*K2937</f>
        <v>0.72673070160341657</v>
      </c>
      <c r="M2937" s="24">
        <f t="shared" ca="1" si="427"/>
        <v>6.7708039268940756E-2</v>
      </c>
      <c r="N2937" s="15">
        <f ca="1">_xlfn.NORM.INV(M2937,'Input Parameters'!$E$29,'Input Parameters'!$F$29)</f>
        <v>9.9850691935592137E-2</v>
      </c>
      <c r="O2937" s="8">
        <f t="shared" ca="1" si="428"/>
        <v>0.82304040986100013</v>
      </c>
      <c r="P2937" s="30">
        <f ca="1">_xlfn.LOGNORM.INV(O2937,'Input Parameters'!$H$30,'Input Parameters'!$I$30)</f>
        <v>4.1576255823177233</v>
      </c>
      <c r="Q2937" s="10">
        <f t="shared" ca="1" si="429"/>
        <v>0.38215412671180649</v>
      </c>
      <c r="R2937" s="30">
        <f>IF('Input Parameters'!$E$32=0,0,_xlfn.BETA.INV(Q2937,'Input Parameters'!$L$32,'Input Parameters'!$M$32,'Input Parameters'!$J$32,'Input Parameters'!$K$32))</f>
        <v>0</v>
      </c>
      <c r="S2937" s="10">
        <f t="shared" ca="1" si="430"/>
        <v>0.51160696339979272</v>
      </c>
      <c r="T2937" s="26">
        <f ca="1">_xlfn.LOGNORM.INV(S2937,'Input Parameters'!$H$34,'Input Parameters'!$I$34)</f>
        <v>50.590685491503095</v>
      </c>
      <c r="U2937" s="10">
        <f t="shared" ca="1" si="431"/>
        <v>0.34378022724245838</v>
      </c>
      <c r="V2937" s="30">
        <f ca="1">_xlfn.BETA.INV(U2937,'Input Parameters'!$L$36,'Input Parameters'!$M$36,'Input Parameters'!$J$36,'Input Parameters'!$K$36)</f>
        <v>0.52706893274377886</v>
      </c>
      <c r="W2937" s="2">
        <f ca="1">N2937+(P2937-N2937)*(1-ERF((T2937-R2937)/(2*SQRT(L2937*'Input Parameters'!$E$38))))</f>
        <v>9.9960773042755996E-2</v>
      </c>
      <c r="X2937">
        <f t="shared" ca="1" si="432"/>
        <v>1</v>
      </c>
      <c r="Y2937" s="7"/>
    </row>
    <row r="2938" spans="1:25" ht="15" customHeight="1" x14ac:dyDescent="0.25">
      <c r="A2938" s="139">
        <v>2931</v>
      </c>
      <c r="B2938" s="10">
        <f t="shared" ca="1" si="423"/>
        <v>0.65849206469038302</v>
      </c>
      <c r="C2938" s="60">
        <f ca="1">_xlfn.NORM.INV(B2938,'Input Parameters'!$E$15,'Input Parameters'!$F$15)</f>
        <v>293.09715511142929</v>
      </c>
      <c r="D2938" s="10">
        <f t="shared" ca="1" si="424"/>
        <v>0.38797226194991308</v>
      </c>
      <c r="E2938" s="62">
        <f ca="1">IF(_xlfn.NORM.INV(D2938,'Input Parameters'!$E$17,'Input Parameters'!$F$17)&lt;3500,3500,IF(_xlfn.NORM.INV(D2938,'Input Parameters'!$E$17,'Input Parameters'!$F$17)&gt;5500,5500,_xlfn.NORM.INV(D2938,'Input Parameters'!$E$17,'Input Parameters'!$F$17)))</f>
        <v>4600.7744387162475</v>
      </c>
      <c r="F2938" s="10">
        <f t="shared" ca="1" si="425"/>
        <v>0.21334975986813842</v>
      </c>
      <c r="G2938" s="64">
        <f ca="1">_xlfn.NORM.INV(F2938,'Input Parameters'!$E$20,'Input Parameters'!$F$20)</f>
        <v>277.32449069265925</v>
      </c>
      <c r="H2938" s="57">
        <f ca="1">EXP(E2938*(1/'Input Parameters'!$E$23-1/G2938))</f>
        <v>0.41325659632436401</v>
      </c>
      <c r="I2938" s="10">
        <f t="shared" ca="1" si="426"/>
        <v>0.74074930190452071</v>
      </c>
      <c r="J2938" s="30">
        <f ca="1">_xlfn.BETA.INV(I2938,'Input Parameters'!$L$26,'Input Parameters'!$M$26,'Input Parameters'!$J$26,'Input Parameters'!$K$26)</f>
        <v>0.75888897935651101</v>
      </c>
      <c r="K2938" s="168">
        <f ca="1">('Input Parameters'!$E$27/'Input Parameters'!$E$38)^$J2938</f>
        <v>4.3241976184989908E-3</v>
      </c>
      <c r="L2938" s="69">
        <f ca="1">$H2938*$C2938*'Input Parameters'!$E$25*K2938</f>
        <v>0.52376555106287581</v>
      </c>
      <c r="M2938" s="24">
        <f t="shared" ca="1" si="427"/>
        <v>0.20558495055393078</v>
      </c>
      <c r="N2938" s="15">
        <f ca="1">_xlfn.NORM.INV(M2938,'Input Parameters'!$E$29,'Input Parameters'!$F$29)</f>
        <v>9.9917816340158463E-2</v>
      </c>
      <c r="O2938" s="8">
        <f t="shared" ca="1" si="428"/>
        <v>0.76900430666542197</v>
      </c>
      <c r="P2938" s="30">
        <f ca="1">_xlfn.LOGNORM.INV(O2938,'Input Parameters'!$H$30,'Input Parameters'!$I$30)</f>
        <v>3.7981359632689231</v>
      </c>
      <c r="Q2938" s="10">
        <f t="shared" ca="1" si="429"/>
        <v>0.90681788009817965</v>
      </c>
      <c r="R2938" s="30">
        <f>IF('Input Parameters'!$E$32=0,0,_xlfn.BETA.INV(Q2938,'Input Parameters'!$L$32,'Input Parameters'!$M$32,'Input Parameters'!$J$32,'Input Parameters'!$K$32))</f>
        <v>0</v>
      </c>
      <c r="S2938" s="10">
        <f t="shared" ca="1" si="430"/>
        <v>0.68180748440748429</v>
      </c>
      <c r="T2938" s="26">
        <f ca="1">_xlfn.LOGNORM.INV(S2938,'Input Parameters'!$H$34,'Input Parameters'!$I$34)</f>
        <v>53.464091802641008</v>
      </c>
      <c r="U2938" s="10">
        <f t="shared" ca="1" si="431"/>
        <v>0.598139910371699</v>
      </c>
      <c r="V2938" s="30">
        <f ca="1">_xlfn.BETA.INV(U2938,'Input Parameters'!$L$36,'Input Parameters'!$M$36,'Input Parameters'!$J$36,'Input Parameters'!$K$36)</f>
        <v>0.62464397418229123</v>
      </c>
      <c r="W2938" s="2">
        <f ca="1">N2938+(P2938-N2938)*(1-ERF((T2938-R2938)/(2*SQRT(L2938*'Input Parameters'!$E$38))))</f>
        <v>9.9918464922947259E-2</v>
      </c>
      <c r="X2938">
        <f t="shared" ca="1" si="432"/>
        <v>1</v>
      </c>
      <c r="Y2938" s="7"/>
    </row>
    <row r="2939" spans="1:25" ht="15" customHeight="1" x14ac:dyDescent="0.25">
      <c r="A2939" s="139">
        <v>2932</v>
      </c>
      <c r="B2939" s="10">
        <f t="shared" ca="1" si="423"/>
        <v>5.0580863977955248E-2</v>
      </c>
      <c r="C2939" s="60">
        <f ca="1">_xlfn.NORM.INV(B2939,'Input Parameters'!$E$15,'Input Parameters'!$F$15)</f>
        <v>182.13073974189592</v>
      </c>
      <c r="D2939" s="10">
        <f t="shared" ca="1" si="424"/>
        <v>0.79770713273931704</v>
      </c>
      <c r="E2939" s="62">
        <f ca="1">IF(_xlfn.NORM.INV(D2939,'Input Parameters'!$E$17,'Input Parameters'!$F$17)&lt;3500,3500,IF(_xlfn.NORM.INV(D2939,'Input Parameters'!$E$17,'Input Parameters'!$F$17)&gt;5500,5500,_xlfn.NORM.INV(D2939,'Input Parameters'!$E$17,'Input Parameters'!$F$17)))</f>
        <v>5383.4215201011211</v>
      </c>
      <c r="F2939" s="10">
        <f t="shared" ca="1" si="425"/>
        <v>0.19598211700701784</v>
      </c>
      <c r="G2939" s="64">
        <f ca="1">_xlfn.NORM.INV(F2939,'Input Parameters'!$E$20,'Input Parameters'!$F$20)</f>
        <v>276.91439365867171</v>
      </c>
      <c r="H2939" s="57">
        <f ca="1">EXP(E2939*(1/'Input Parameters'!$E$23-1/G2939))</f>
        <v>0.34550072454661895</v>
      </c>
      <c r="I2939" s="10">
        <f t="shared" ca="1" si="426"/>
        <v>0.38107564501432734</v>
      </c>
      <c r="J2939" s="30">
        <f ca="1">_xlfn.BETA.INV(I2939,'Input Parameters'!$L$26,'Input Parameters'!$M$26,'Input Parameters'!$J$26,'Input Parameters'!$K$26)</f>
        <v>0.61167903241484767</v>
      </c>
      <c r="K2939" s="168">
        <f ca="1">('Input Parameters'!$E$27/'Input Parameters'!$E$38)^$J2939</f>
        <v>1.2430673009935802E-2</v>
      </c>
      <c r="L2939" s="69">
        <f ca="1">$H2939*$C2939*'Input Parameters'!$E$25*K2939</f>
        <v>0.78221629063678122</v>
      </c>
      <c r="M2939" s="24">
        <f t="shared" ca="1" si="427"/>
        <v>0.27519666417919975</v>
      </c>
      <c r="N2939" s="15">
        <f ca="1">_xlfn.NORM.INV(M2939,'Input Parameters'!$E$29,'Input Parameters'!$F$29)</f>
        <v>9.994028291640876E-2</v>
      </c>
      <c r="O2939" s="8">
        <f t="shared" ca="1" si="428"/>
        <v>0.70783079146276551</v>
      </c>
      <c r="P2939" s="30">
        <f ca="1">_xlfn.LOGNORM.INV(O2939,'Input Parameters'!$H$30,'Input Parameters'!$I$30)</f>
        <v>3.4745344230762694</v>
      </c>
      <c r="Q2939" s="10">
        <f t="shared" ca="1" si="429"/>
        <v>0.44318637543052519</v>
      </c>
      <c r="R2939" s="30">
        <f>IF('Input Parameters'!$E$32=0,0,_xlfn.BETA.INV(Q2939,'Input Parameters'!$L$32,'Input Parameters'!$M$32,'Input Parameters'!$J$32,'Input Parameters'!$K$32))</f>
        <v>0</v>
      </c>
      <c r="S2939" s="10">
        <f t="shared" ca="1" si="430"/>
        <v>0.67490314834474874</v>
      </c>
      <c r="T2939" s="26">
        <f ca="1">_xlfn.LOGNORM.INV(S2939,'Input Parameters'!$H$34,'Input Parameters'!$I$34)</f>
        <v>53.335989185087321</v>
      </c>
      <c r="U2939" s="10">
        <f t="shared" ca="1" si="431"/>
        <v>0.90971210620194032</v>
      </c>
      <c r="V2939" s="30">
        <f ca="1">_xlfn.BETA.INV(U2939,'Input Parameters'!$L$36,'Input Parameters'!$M$36,'Input Parameters'!$J$36,'Input Parameters'!$K$36)</f>
        <v>0.81262350139952377</v>
      </c>
      <c r="W2939" s="2">
        <f ca="1">N2939+(P2939-N2939)*(1-ERF((T2939-R2939)/(2*SQRT(L2939*'Input Parameters'!$E$38))))</f>
        <v>0.1000079709350786</v>
      </c>
      <c r="X2939">
        <f t="shared" ca="1" si="432"/>
        <v>1</v>
      </c>
      <c r="Y2939" s="7"/>
    </row>
    <row r="2940" spans="1:25" ht="15" customHeight="1" x14ac:dyDescent="0.25">
      <c r="A2940" s="139">
        <v>2933</v>
      </c>
      <c r="B2940" s="10">
        <f t="shared" ca="1" si="423"/>
        <v>0.9709795301552957</v>
      </c>
      <c r="C2940" s="60">
        <f ca="1">_xlfn.NORM.INV(B2940,'Input Parameters'!$E$15,'Input Parameters'!$F$15)</f>
        <v>373.68482762970712</v>
      </c>
      <c r="D2940" s="10">
        <f t="shared" ca="1" si="424"/>
        <v>8.3371757604154051E-2</v>
      </c>
      <c r="E2940" s="62">
        <f ca="1">IF(_xlfn.NORM.INV(D2940,'Input Parameters'!$E$17,'Input Parameters'!$F$17)&lt;3500,3500,IF(_xlfn.NORM.INV(D2940,'Input Parameters'!$E$17,'Input Parameters'!$F$17)&gt;5500,5500,_xlfn.NORM.INV(D2940,'Input Parameters'!$E$17,'Input Parameters'!$F$17)))</f>
        <v>3832.0795192608484</v>
      </c>
      <c r="F2940" s="10">
        <f t="shared" ca="1" si="425"/>
        <v>0.65739001497821581</v>
      </c>
      <c r="G2940" s="64">
        <f ca="1">_xlfn.NORM.INV(F2940,'Input Parameters'!$E$20,'Input Parameters'!$F$20)</f>
        <v>285.36584762839146</v>
      </c>
      <c r="H2940" s="57">
        <f ca="1">EXP(E2940*(1/'Input Parameters'!$E$23-1/G2940))</f>
        <v>0.7070451815092762</v>
      </c>
      <c r="I2940" s="10">
        <f t="shared" ca="1" si="426"/>
        <v>0.50354674572402713</v>
      </c>
      <c r="J2940" s="30">
        <f ca="1">_xlfn.BETA.INV(I2940,'Input Parameters'!$L$26,'Input Parameters'!$M$26,'Input Parameters'!$J$26,'Input Parameters'!$K$26)</f>
        <v>0.66282777433250561</v>
      </c>
      <c r="K2940" s="168">
        <f ca="1">('Input Parameters'!$E$27/'Input Parameters'!$E$38)^$J2940</f>
        <v>8.6130277111293174E-3</v>
      </c>
      <c r="L2940" s="69">
        <f ca="1">$H2940*$C2940*'Input Parameters'!$E$25*K2940</f>
        <v>2.2756657666494919</v>
      </c>
      <c r="M2940" s="24">
        <f t="shared" ca="1" si="427"/>
        <v>0.35056385803636825</v>
      </c>
      <c r="N2940" s="15">
        <f ca="1">_xlfn.NORM.INV(M2940,'Input Parameters'!$E$29,'Input Parameters'!$F$29)</f>
        <v>9.9961620138689103E-2</v>
      </c>
      <c r="O2940" s="8">
        <f t="shared" ca="1" si="428"/>
        <v>0.2668819553331705</v>
      </c>
      <c r="P2940" s="30">
        <f ca="1">_xlfn.LOGNORM.INV(O2940,'Input Parameters'!$H$30,'Input Parameters'!$I$30)</f>
        <v>1.9998893348553881</v>
      </c>
      <c r="Q2940" s="10">
        <f t="shared" ca="1" si="429"/>
        <v>0.79902428531922209</v>
      </c>
      <c r="R2940" s="30">
        <f>IF('Input Parameters'!$E$32=0,0,_xlfn.BETA.INV(Q2940,'Input Parameters'!$L$32,'Input Parameters'!$M$32,'Input Parameters'!$J$32,'Input Parameters'!$K$32))</f>
        <v>0</v>
      </c>
      <c r="S2940" s="10">
        <f t="shared" ca="1" si="430"/>
        <v>0.92417840350090552</v>
      </c>
      <c r="T2940" s="26">
        <f ca="1">_xlfn.LOGNORM.INV(S2940,'Input Parameters'!$H$34,'Input Parameters'!$I$34)</f>
        <v>60.260027315351692</v>
      </c>
      <c r="U2940" s="10">
        <f t="shared" ca="1" si="431"/>
        <v>0.72587495822520021</v>
      </c>
      <c r="V2940" s="30">
        <f ca="1">_xlfn.BETA.INV(U2940,'Input Parameters'!$L$36,'Input Parameters'!$M$36,'Input Parameters'!$J$36,'Input Parameters'!$K$36)</f>
        <v>0.68236387556840261</v>
      </c>
      <c r="W2940" s="2">
        <f ca="1">N2940+(P2940-N2940)*(1-ERF((T2940-R2940)/(2*SQRT(L2940*'Input Parameters'!$E$38))))</f>
        <v>0.10895524393301194</v>
      </c>
      <c r="X2940">
        <f t="shared" ca="1" si="432"/>
        <v>1</v>
      </c>
      <c r="Y2940" s="7"/>
    </row>
    <row r="2941" spans="1:25" ht="15" customHeight="1" x14ac:dyDescent="0.25">
      <c r="A2941" s="139">
        <v>2934</v>
      </c>
      <c r="B2941" s="10">
        <f t="shared" ca="1" si="423"/>
        <v>0.79902430597915042</v>
      </c>
      <c r="C2941" s="60">
        <f ca="1">_xlfn.NORM.INV(B2941,'Input Parameters'!$E$15,'Input Parameters'!$F$15)</f>
        <v>316.3889565803978</v>
      </c>
      <c r="D2941" s="10">
        <f t="shared" ca="1" si="424"/>
        <v>0.48188399458259301</v>
      </c>
      <c r="E2941" s="62">
        <f ca="1">IF(_xlfn.NORM.INV(D2941,'Input Parameters'!$E$17,'Input Parameters'!$F$17)&lt;3500,3500,IF(_xlfn.NORM.INV(D2941,'Input Parameters'!$E$17,'Input Parameters'!$F$17)&gt;5500,5500,_xlfn.NORM.INV(D2941,'Input Parameters'!$E$17,'Input Parameters'!$F$17)))</f>
        <v>4768.2020035674914</v>
      </c>
      <c r="F2941" s="10">
        <f t="shared" ca="1" si="425"/>
        <v>0.35297761793486704</v>
      </c>
      <c r="G2941" s="64">
        <f ca="1">_xlfn.NORM.INV(F2941,'Input Parameters'!$E$20,'Input Parameters'!$F$20)</f>
        <v>280.12213114924702</v>
      </c>
      <c r="H2941" s="57">
        <f ca="1">EXP(E2941*(1/'Input Parameters'!$E$23-1/G2941))</f>
        <v>0.47514801402086826</v>
      </c>
      <c r="I2941" s="10">
        <f t="shared" ca="1" si="426"/>
        <v>1.6100880793962213E-3</v>
      </c>
      <c r="J2941" s="30">
        <f ca="1">_xlfn.BETA.INV(I2941,'Input Parameters'!$L$26,'Input Parameters'!$M$26,'Input Parameters'!$J$26,'Input Parameters'!$K$26)</f>
        <v>0.1990810322153089</v>
      </c>
      <c r="K2941" s="168">
        <f ca="1">('Input Parameters'!$E$27/'Input Parameters'!$E$38)^$J2941</f>
        <v>0.23978490813926995</v>
      </c>
      <c r="L2941" s="69">
        <f ca="1">$H2941*$C2941*'Input Parameters'!$E$25*K2941</f>
        <v>36.047245150344366</v>
      </c>
      <c r="M2941" s="24">
        <f t="shared" ca="1" si="427"/>
        <v>0.74666597869026408</v>
      </c>
      <c r="N2941" s="15">
        <f ca="1">_xlfn.NORM.INV(M2941,'Input Parameters'!$E$29,'Input Parameters'!$F$29)</f>
        <v>0.10006640347932196</v>
      </c>
      <c r="O2941" s="8">
        <f t="shared" ca="1" si="428"/>
        <v>0.96864623324885679</v>
      </c>
      <c r="P2941" s="30">
        <f ca="1">_xlfn.LOGNORM.INV(O2941,'Input Parameters'!$H$30,'Input Parameters'!$I$30)</f>
        <v>6.4640990798095448</v>
      </c>
      <c r="Q2941" s="10">
        <f t="shared" ca="1" si="429"/>
        <v>0.22788116306256412</v>
      </c>
      <c r="R2941" s="30">
        <f>IF('Input Parameters'!$E$32=0,0,_xlfn.BETA.INV(Q2941,'Input Parameters'!$L$32,'Input Parameters'!$M$32,'Input Parameters'!$J$32,'Input Parameters'!$K$32))</f>
        <v>0</v>
      </c>
      <c r="S2941" s="10">
        <f t="shared" ca="1" si="430"/>
        <v>0.87700819777202066</v>
      </c>
      <c r="T2941" s="26">
        <f ca="1">_xlfn.LOGNORM.INV(S2941,'Input Parameters'!$H$34,'Input Parameters'!$I$34)</f>
        <v>58.241755235118035</v>
      </c>
      <c r="U2941" s="10">
        <f t="shared" ca="1" si="431"/>
        <v>0.49219970566089766</v>
      </c>
      <c r="V2941" s="30">
        <f ca="1">_xlfn.BETA.INV(U2941,'Input Parameters'!$L$36,'Input Parameters'!$M$36,'Input Parameters'!$J$36,'Input Parameters'!$K$36)</f>
        <v>0.58291553047025113</v>
      </c>
      <c r="W2941" s="2">
        <f ca="1">N2941+(P2941-N2941)*(1-ERF((T2941-R2941)/(2*SQRT(L2941*'Input Parameters'!$E$38))))</f>
        <v>3.2359667099921197</v>
      </c>
      <c r="X2941">
        <f t="shared" ca="1" si="432"/>
        <v>0</v>
      </c>
      <c r="Y2941" s="7"/>
    </row>
    <row r="2942" spans="1:25" ht="15" customHeight="1" x14ac:dyDescent="0.25">
      <c r="A2942" s="139">
        <v>2935</v>
      </c>
      <c r="B2942" s="10">
        <f t="shared" ca="1" si="423"/>
        <v>0.42817289985215412</v>
      </c>
      <c r="C2942" s="60">
        <f ca="1">_xlfn.NORM.INV(B2942,'Input Parameters'!$E$15,'Input Parameters'!$F$15)</f>
        <v>261.15668385111991</v>
      </c>
      <c r="D2942" s="10">
        <f t="shared" ca="1" si="424"/>
        <v>0.18370355175757769</v>
      </c>
      <c r="E2942" s="62">
        <f ca="1">IF(_xlfn.NORM.INV(D2942,'Input Parameters'!$E$17,'Input Parameters'!$F$17)&lt;3500,3500,IF(_xlfn.NORM.INV(D2942,'Input Parameters'!$E$17,'Input Parameters'!$F$17)&gt;5500,5500,_xlfn.NORM.INV(D2942,'Input Parameters'!$E$17,'Input Parameters'!$F$17)))</f>
        <v>4169.0613826719054</v>
      </c>
      <c r="F2942" s="10">
        <f t="shared" ca="1" si="425"/>
        <v>0.98048482996719011</v>
      </c>
      <c r="G2942" s="64">
        <f ca="1">_xlfn.NORM.INV(F2942,'Input Parameters'!$E$20,'Input Parameters'!$F$20)</f>
        <v>296.47790807355813</v>
      </c>
      <c r="H2942" s="57">
        <f ca="1">EXP(E2942*(1/'Input Parameters'!$E$23-1/G2942))</f>
        <v>1.1858070307260327</v>
      </c>
      <c r="I2942" s="10">
        <f t="shared" ca="1" si="426"/>
        <v>0.86782167561528589</v>
      </c>
      <c r="J2942" s="30">
        <f ca="1">_xlfn.BETA.INV(I2942,'Input Parameters'!$L$26,'Input Parameters'!$M$26,'Input Parameters'!$J$26,'Input Parameters'!$K$26)</f>
        <v>0.81991542759427483</v>
      </c>
      <c r="K2942" s="168">
        <f ca="1">('Input Parameters'!$E$27/'Input Parameters'!$E$38)^$J2942</f>
        <v>2.7912302220423186E-3</v>
      </c>
      <c r="L2942" s="69">
        <f ca="1">$H2942*$C2942*'Input Parameters'!$E$25*K2942</f>
        <v>0.86439217173412919</v>
      </c>
      <c r="M2942" s="24">
        <f t="shared" ca="1" si="427"/>
        <v>0.78346876854660819</v>
      </c>
      <c r="N2942" s="15">
        <f ca="1">_xlfn.NORM.INV(M2942,'Input Parameters'!$E$29,'Input Parameters'!$F$29)</f>
        <v>0.10007839619063706</v>
      </c>
      <c r="O2942" s="8">
        <f t="shared" ca="1" si="428"/>
        <v>0.34000649386813941</v>
      </c>
      <c r="P2942" s="30">
        <f ca="1">_xlfn.LOGNORM.INV(O2942,'Input Parameters'!$H$30,'Input Parameters'!$I$30)</f>
        <v>2.2082696652917848</v>
      </c>
      <c r="Q2942" s="10">
        <f t="shared" ca="1" si="429"/>
        <v>0.66433277895397702</v>
      </c>
      <c r="R2942" s="30">
        <f>IF('Input Parameters'!$E$32=0,0,_xlfn.BETA.INV(Q2942,'Input Parameters'!$L$32,'Input Parameters'!$M$32,'Input Parameters'!$J$32,'Input Parameters'!$K$32))</f>
        <v>0</v>
      </c>
      <c r="S2942" s="10">
        <f t="shared" ca="1" si="430"/>
        <v>0.84355171809283158</v>
      </c>
      <c r="T2942" s="26">
        <f ca="1">_xlfn.LOGNORM.INV(S2942,'Input Parameters'!$H$34,'Input Parameters'!$I$34)</f>
        <v>57.156949459365322</v>
      </c>
      <c r="U2942" s="10">
        <f t="shared" ca="1" si="431"/>
        <v>0.63929396358810453</v>
      </c>
      <c r="V2942" s="30">
        <f ca="1">_xlfn.BETA.INV(U2942,'Input Parameters'!$L$36,'Input Parameters'!$M$36,'Input Parameters'!$J$36,'Input Parameters'!$K$36)</f>
        <v>0.64202518693085153</v>
      </c>
      <c r="W2942" s="2">
        <f ca="1">N2942+(P2942-N2942)*(1-ERF((T2942-R2942)/(2*SQRT(L2942*'Input Parameters'!$E$38))))</f>
        <v>0.10010747987472897</v>
      </c>
      <c r="X2942">
        <f t="shared" ca="1" si="432"/>
        <v>1</v>
      </c>
      <c r="Y2942" s="7"/>
    </row>
    <row r="2943" spans="1:25" ht="15" customHeight="1" x14ac:dyDescent="0.25">
      <c r="A2943" s="139">
        <v>2936</v>
      </c>
      <c r="B2943" s="10">
        <f t="shared" ca="1" si="423"/>
        <v>0.17392506136743424</v>
      </c>
      <c r="C2943" s="60">
        <f ca="1">_xlfn.NORM.INV(B2943,'Input Parameters'!$E$15,'Input Parameters'!$F$15)</f>
        <v>220.09215919396027</v>
      </c>
      <c r="D2943" s="10">
        <f t="shared" ca="1" si="424"/>
        <v>0.36893378923876208</v>
      </c>
      <c r="E2943" s="62">
        <f ca="1">IF(_xlfn.NORM.INV(D2943,'Input Parameters'!$E$17,'Input Parameters'!$F$17)&lt;3500,3500,IF(_xlfn.NORM.INV(D2943,'Input Parameters'!$E$17,'Input Parameters'!$F$17)&gt;5500,5500,_xlfn.NORM.INV(D2943,'Input Parameters'!$E$17,'Input Parameters'!$F$17)))</f>
        <v>4565.7250100068077</v>
      </c>
      <c r="F2943" s="10">
        <f t="shared" ca="1" si="425"/>
        <v>0.9983157661174894</v>
      </c>
      <c r="G2943" s="64">
        <f ca="1">_xlfn.NORM.INV(F2943,'Input Parameters'!$E$20,'Input Parameters'!$F$20)</f>
        <v>302.29402915037008</v>
      </c>
      <c r="H2943" s="57">
        <f ca="1">EXP(E2943*(1/'Input Parameters'!$E$23-1/G2943))</f>
        <v>1.6208186948355781</v>
      </c>
      <c r="I2943" s="10">
        <f t="shared" ca="1" si="426"/>
        <v>0.52496543926554595</v>
      </c>
      <c r="J2943" s="30">
        <f ca="1">_xlfn.BETA.INV(I2943,'Input Parameters'!$L$26,'Input Parameters'!$M$26,'Input Parameters'!$J$26,'Input Parameters'!$K$26)</f>
        <v>0.6714213557087636</v>
      </c>
      <c r="K2943" s="168">
        <f ca="1">('Input Parameters'!$E$27/'Input Parameters'!$E$38)^$J2943</f>
        <v>8.0981362596056899E-3</v>
      </c>
      <c r="L2943" s="69">
        <f ca="1">$H2943*$C2943*'Input Parameters'!$E$25*K2943</f>
        <v>2.8888439871339338</v>
      </c>
      <c r="M2943" s="24">
        <f t="shared" ca="1" si="427"/>
        <v>0.74426101060929017</v>
      </c>
      <c r="N2943" s="15">
        <f ca="1">_xlfn.NORM.INV(M2943,'Input Parameters'!$E$29,'Input Parameters'!$F$29)</f>
        <v>0.10006565380733624</v>
      </c>
      <c r="O2943" s="8">
        <f t="shared" ca="1" si="428"/>
        <v>0.52002155235893721</v>
      </c>
      <c r="P2943" s="30">
        <f ca="1">_xlfn.LOGNORM.INV(O2943,'Input Parameters'!$H$30,'Input Parameters'!$I$30)</f>
        <v>2.7476820110564404</v>
      </c>
      <c r="Q2943" s="10">
        <f t="shared" ca="1" si="429"/>
        <v>6.0810491213644791E-2</v>
      </c>
      <c r="R2943" s="30">
        <f>IF('Input Parameters'!$E$32=0,0,_xlfn.BETA.INV(Q2943,'Input Parameters'!$L$32,'Input Parameters'!$M$32,'Input Parameters'!$J$32,'Input Parameters'!$K$32))</f>
        <v>0</v>
      </c>
      <c r="S2943" s="10">
        <f t="shared" ca="1" si="430"/>
        <v>0.9588429518930901</v>
      </c>
      <c r="T2943" s="26">
        <f ca="1">_xlfn.LOGNORM.INV(S2943,'Input Parameters'!$H$34,'Input Parameters'!$I$34)</f>
        <v>62.582130877685451</v>
      </c>
      <c r="U2943" s="10">
        <f t="shared" ca="1" si="431"/>
        <v>0.11577505885506389</v>
      </c>
      <c r="V2943" s="30">
        <f ca="1">_xlfn.BETA.INV(U2943,'Input Parameters'!$L$36,'Input Parameters'!$M$36,'Input Parameters'!$J$36,'Input Parameters'!$K$36)</f>
        <v>0.42636963898042279</v>
      </c>
      <c r="W2943" s="2">
        <f ca="1">N2943+(P2943-N2943)*(1-ERF((T2943-R2943)/(2*SQRT(L2943*'Input Parameters'!$E$38))))</f>
        <v>0.12449041713999712</v>
      </c>
      <c r="X2943">
        <f t="shared" ca="1" si="432"/>
        <v>1</v>
      </c>
      <c r="Y2943" s="7"/>
    </row>
    <row r="2944" spans="1:25" ht="15" customHeight="1" x14ac:dyDescent="0.25">
      <c r="A2944" s="139">
        <v>2937</v>
      </c>
      <c r="B2944" s="10">
        <f t="shared" ca="1" si="423"/>
        <v>0.51975587149548375</v>
      </c>
      <c r="C2944" s="60">
        <f ca="1">_xlfn.NORM.INV(B2944,'Input Parameters'!$E$15,'Input Parameters'!$F$15)</f>
        <v>273.65199088739405</v>
      </c>
      <c r="D2944" s="10">
        <f t="shared" ca="1" si="424"/>
        <v>0.22885929038547315</v>
      </c>
      <c r="E2944" s="62">
        <f ca="1">IF(_xlfn.NORM.INV(D2944,'Input Parameters'!$E$17,'Input Parameters'!$F$17)&lt;3500,3500,IF(_xlfn.NORM.INV(D2944,'Input Parameters'!$E$17,'Input Parameters'!$F$17)&gt;5500,5500,_xlfn.NORM.INV(D2944,'Input Parameters'!$E$17,'Input Parameters'!$F$17)))</f>
        <v>4280.1738649582503</v>
      </c>
      <c r="F2944" s="10">
        <f t="shared" ca="1" si="425"/>
        <v>0.2936069270496009</v>
      </c>
      <c r="G2944" s="64">
        <f ca="1">_xlfn.NORM.INV(F2944,'Input Parameters'!$E$20,'Input Parameters'!$F$20)</f>
        <v>279.01271788514657</v>
      </c>
      <c r="H2944" s="57">
        <f ca="1">EXP(E2944*(1/'Input Parameters'!$E$23-1/G2944))</f>
        <v>0.48252522040085322</v>
      </c>
      <c r="I2944" s="10">
        <f t="shared" ca="1" si="426"/>
        <v>0.10082626974644326</v>
      </c>
      <c r="J2944" s="30">
        <f ca="1">_xlfn.BETA.INV(I2944,'Input Parameters'!$L$26,'Input Parameters'!$M$26,'Input Parameters'!$J$26,'Input Parameters'!$K$26)</f>
        <v>0.44542105081114791</v>
      </c>
      <c r="K2944" s="168">
        <f ca="1">('Input Parameters'!$E$27/'Input Parameters'!$E$38)^$J2944</f>
        <v>4.0965878963956585E-2</v>
      </c>
      <c r="L2944" s="69">
        <f ca="1">$H2944*$C2944*'Input Parameters'!$E$25*K2944</f>
        <v>5.4092979982118399</v>
      </c>
      <c r="M2944" s="24">
        <f t="shared" ca="1" si="427"/>
        <v>0.7705512425126525</v>
      </c>
      <c r="N2944" s="15">
        <f ca="1">_xlfn.NORM.INV(M2944,'Input Parameters'!$E$29,'Input Parameters'!$F$29)</f>
        <v>0.10007406634680524</v>
      </c>
      <c r="O2944" s="8">
        <f t="shared" ca="1" si="428"/>
        <v>1.4399475298612296E-2</v>
      </c>
      <c r="P2944" s="30">
        <f ca="1">_xlfn.LOGNORM.INV(O2944,'Input Parameters'!$H$30,'Input Parameters'!$I$30)</f>
        <v>0.95533681209663379</v>
      </c>
      <c r="Q2944" s="10">
        <f t="shared" ca="1" si="429"/>
        <v>0.35782495203620546</v>
      </c>
      <c r="R2944" s="30">
        <f>IF('Input Parameters'!$E$32=0,0,_xlfn.BETA.INV(Q2944,'Input Parameters'!$L$32,'Input Parameters'!$M$32,'Input Parameters'!$J$32,'Input Parameters'!$K$32))</f>
        <v>0</v>
      </c>
      <c r="S2944" s="10">
        <f t="shared" ca="1" si="430"/>
        <v>0.60925681307600088</v>
      </c>
      <c r="T2944" s="26">
        <f ca="1">_xlfn.LOGNORM.INV(S2944,'Input Parameters'!$H$34,'Input Parameters'!$I$34)</f>
        <v>52.179138772164428</v>
      </c>
      <c r="U2944" s="10">
        <f t="shared" ca="1" si="431"/>
        <v>0.80904915941708089</v>
      </c>
      <c r="V2944" s="30">
        <f ca="1">_xlfn.BETA.INV(U2944,'Input Parameters'!$L$36,'Input Parameters'!$M$36,'Input Parameters'!$J$36,'Input Parameters'!$K$36)</f>
        <v>0.72939480907872678</v>
      </c>
      <c r="W2944" s="2">
        <f ca="1">N2944+(P2944-N2944)*(1-ERF((T2944-R2944)/(2*SQRT(L2944*'Input Parameters'!$E$38))))</f>
        <v>0.19641910014165881</v>
      </c>
      <c r="X2944">
        <f t="shared" ca="1" si="432"/>
        <v>1</v>
      </c>
      <c r="Y2944" s="7"/>
    </row>
    <row r="2945" spans="1:25" ht="15" customHeight="1" x14ac:dyDescent="0.25">
      <c r="A2945" s="139">
        <v>2938</v>
      </c>
      <c r="B2945" s="10">
        <f t="shared" ca="1" si="423"/>
        <v>0.77671023964360131</v>
      </c>
      <c r="C2945" s="60">
        <f ca="1">_xlfn.NORM.INV(B2945,'Input Parameters'!$E$15,'Input Parameters'!$F$15)</f>
        <v>312.21544415127681</v>
      </c>
      <c r="D2945" s="10">
        <f t="shared" ca="1" si="424"/>
        <v>0.46139965822618023</v>
      </c>
      <c r="E2945" s="62">
        <f ca="1">IF(_xlfn.NORM.INV(D2945,'Input Parameters'!$E$17,'Input Parameters'!$F$17)&lt;3500,3500,IF(_xlfn.NORM.INV(D2945,'Input Parameters'!$E$17,'Input Parameters'!$F$17)&gt;5500,5500,_xlfn.NORM.INV(D2945,'Input Parameters'!$E$17,'Input Parameters'!$F$17)))</f>
        <v>4732.1642773207786</v>
      </c>
      <c r="F2945" s="10">
        <f t="shared" ca="1" si="425"/>
        <v>0.90284834411553083</v>
      </c>
      <c r="G2945" s="64">
        <f ca="1">_xlfn.NORM.INV(F2945,'Input Parameters'!$E$20,'Input Parameters'!$F$20)</f>
        <v>291.34628849722549</v>
      </c>
      <c r="H2945" s="57">
        <f ca="1">EXP(E2945*(1/'Input Parameters'!$E$23-1/G2945))</f>
        <v>0.91604370636496579</v>
      </c>
      <c r="I2945" s="10">
        <f t="shared" ca="1" si="426"/>
        <v>0.32568138345210917</v>
      </c>
      <c r="J2945" s="30">
        <f ca="1">_xlfn.BETA.INV(I2945,'Input Parameters'!$L$26,'Input Parameters'!$M$26,'Input Parameters'!$J$26,'Input Parameters'!$K$26)</f>
        <v>0.58655112859549874</v>
      </c>
      <c r="K2945" s="168">
        <f ca="1">('Input Parameters'!$E$27/'Input Parameters'!$E$38)^$J2945</f>
        <v>1.48858351409952E-2</v>
      </c>
      <c r="L2945" s="69">
        <f ca="1">$H2945*$C2945*'Input Parameters'!$E$25*K2945</f>
        <v>4.2573933983405583</v>
      </c>
      <c r="M2945" s="24">
        <f t="shared" ca="1" si="427"/>
        <v>0.29522888438607864</v>
      </c>
      <c r="N2945" s="15">
        <f ca="1">_xlfn.NORM.INV(M2945,'Input Parameters'!$E$29,'Input Parameters'!$F$29)</f>
        <v>9.9946182721777355E-2</v>
      </c>
      <c r="O2945" s="8">
        <f t="shared" ca="1" si="428"/>
        <v>0.57287040063227046</v>
      </c>
      <c r="P2945" s="30">
        <f ca="1">_xlfn.LOGNORM.INV(O2945,'Input Parameters'!$H$30,'Input Parameters'!$I$30)</f>
        <v>2.9265100290059696</v>
      </c>
      <c r="Q2945" s="10">
        <f t="shared" ca="1" si="429"/>
        <v>0.10235083113390953</v>
      </c>
      <c r="R2945" s="30">
        <f>IF('Input Parameters'!$E$32=0,0,_xlfn.BETA.INV(Q2945,'Input Parameters'!$L$32,'Input Parameters'!$M$32,'Input Parameters'!$J$32,'Input Parameters'!$K$32))</f>
        <v>0</v>
      </c>
      <c r="S2945" s="10">
        <f t="shared" ca="1" si="430"/>
        <v>0.59991672408522023</v>
      </c>
      <c r="T2945" s="26">
        <f ca="1">_xlfn.LOGNORM.INV(S2945,'Input Parameters'!$H$34,'Input Parameters'!$I$34)</f>
        <v>52.021814596592925</v>
      </c>
      <c r="U2945" s="10">
        <f t="shared" ca="1" si="431"/>
        <v>0.12670471893628998</v>
      </c>
      <c r="V2945" s="30">
        <f ca="1">_xlfn.BETA.INV(U2945,'Input Parameters'!$L$36,'Input Parameters'!$M$36,'Input Parameters'!$J$36,'Input Parameters'!$K$36)</f>
        <v>0.43256704513269656</v>
      </c>
      <c r="W2945" s="2">
        <f ca="1">N2945+(P2945-N2945)*(1-ERF((T2945-R2945)/(2*SQRT(L2945*'Input Parameters'!$E$38))))</f>
        <v>0.31086876201514768</v>
      </c>
      <c r="X2945">
        <f t="shared" ca="1" si="432"/>
        <v>1</v>
      </c>
      <c r="Y2945" s="7"/>
    </row>
    <row r="2946" spans="1:25" ht="15" customHeight="1" x14ac:dyDescent="0.25">
      <c r="A2946" s="139">
        <v>2939</v>
      </c>
      <c r="B2946" s="10">
        <f t="shared" ca="1" si="423"/>
        <v>0.21919189715620702</v>
      </c>
      <c r="C2946" s="60">
        <f ca="1">_xlfn.NORM.INV(B2946,'Input Parameters'!$E$15,'Input Parameters'!$F$15)</f>
        <v>228.97133160927035</v>
      </c>
      <c r="D2946" s="10">
        <f t="shared" ca="1" si="424"/>
        <v>0.85066894052028419</v>
      </c>
      <c r="E2946" s="62">
        <f ca="1">IF(_xlfn.NORM.INV(D2946,'Input Parameters'!$E$17,'Input Parameters'!$F$17)&lt;3500,3500,IF(_xlfn.NORM.INV(D2946,'Input Parameters'!$E$17,'Input Parameters'!$F$17)&gt;5500,5500,_xlfn.NORM.INV(D2946,'Input Parameters'!$E$17,'Input Parameters'!$F$17)))</f>
        <v>5500</v>
      </c>
      <c r="F2946" s="10">
        <f t="shared" ca="1" si="425"/>
        <v>0.11863295331769108</v>
      </c>
      <c r="G2946" s="64">
        <f ca="1">_xlfn.NORM.INV(F2946,'Input Parameters'!$E$20,'Input Parameters'!$F$20)</f>
        <v>274.73161651920879</v>
      </c>
      <c r="H2946" s="57">
        <f ca="1">EXP(E2946*(1/'Input Parameters'!$E$23-1/G2946))</f>
        <v>0.28835045516935542</v>
      </c>
      <c r="I2946" s="10">
        <f t="shared" ca="1" si="426"/>
        <v>0.21301254853481355</v>
      </c>
      <c r="J2946" s="30">
        <f ca="1">_xlfn.BETA.INV(I2946,'Input Parameters'!$L$26,'Input Parameters'!$M$26,'Input Parameters'!$J$26,'Input Parameters'!$K$26)</f>
        <v>0.52771551689224283</v>
      </c>
      <c r="K2946" s="168">
        <f ca="1">('Input Parameters'!$E$27/'Input Parameters'!$E$38)^$J2946</f>
        <v>2.2701689285665343E-2</v>
      </c>
      <c r="L2946" s="69">
        <f ca="1">$H2946*$C2946*'Input Parameters'!$E$25*K2946</f>
        <v>1.498856053945024</v>
      </c>
      <c r="M2946" s="24">
        <f t="shared" ca="1" si="427"/>
        <v>0.44909964654841472</v>
      </c>
      <c r="N2946" s="15">
        <f ca="1">_xlfn.NORM.INV(M2946,'Input Parameters'!$E$29,'Input Parameters'!$F$29)</f>
        <v>9.9987206358534378E-2</v>
      </c>
      <c r="O2946" s="8">
        <f t="shared" ca="1" si="428"/>
        <v>0.6598080398344971</v>
      </c>
      <c r="P2946" s="30">
        <f ca="1">_xlfn.LOGNORM.INV(O2946,'Input Parameters'!$H$30,'Input Parameters'!$I$30)</f>
        <v>3.259691944282598</v>
      </c>
      <c r="Q2946" s="10">
        <f t="shared" ca="1" si="429"/>
        <v>0.62831506350947475</v>
      </c>
      <c r="R2946" s="30">
        <f>IF('Input Parameters'!$E$32=0,0,_xlfn.BETA.INV(Q2946,'Input Parameters'!$L$32,'Input Parameters'!$M$32,'Input Parameters'!$J$32,'Input Parameters'!$K$32))</f>
        <v>0</v>
      </c>
      <c r="S2946" s="10">
        <f t="shared" ca="1" si="430"/>
        <v>0.90572349716301637</v>
      </c>
      <c r="T2946" s="26">
        <f ca="1">_xlfn.LOGNORM.INV(S2946,'Input Parameters'!$H$34,'Input Parameters'!$I$34)</f>
        <v>59.374603308643394</v>
      </c>
      <c r="U2946" s="10">
        <f t="shared" ca="1" si="431"/>
        <v>0.40947691937600295</v>
      </c>
      <c r="V2946" s="30">
        <f ca="1">_xlfn.BETA.INV(U2946,'Input Parameters'!$L$36,'Input Parameters'!$M$36,'Input Parameters'!$J$36,'Input Parameters'!$K$36)</f>
        <v>0.55179994054033443</v>
      </c>
      <c r="W2946" s="2">
        <f ca="1">N2946+(P2946-N2946)*(1-ERF((T2946-R2946)/(2*SQRT(L2946*'Input Parameters'!$E$38))))</f>
        <v>0.10189925523870627</v>
      </c>
      <c r="X2946">
        <f t="shared" ca="1" si="432"/>
        <v>1</v>
      </c>
      <c r="Y2946" s="7"/>
    </row>
    <row r="2947" spans="1:25" ht="15" customHeight="1" x14ac:dyDescent="0.25">
      <c r="A2947" s="139">
        <v>2940</v>
      </c>
      <c r="B2947" s="10">
        <f t="shared" ca="1" si="423"/>
        <v>0.78889983751076487</v>
      </c>
      <c r="C2947" s="60">
        <f ca="1">_xlfn.NORM.INV(B2947,'Input Parameters'!$E$15,'Input Parameters'!$F$15)</f>
        <v>314.46338390820893</v>
      </c>
      <c r="D2947" s="10">
        <f t="shared" ca="1" si="424"/>
        <v>0.45102120697582004</v>
      </c>
      <c r="E2947" s="62">
        <f ca="1">IF(_xlfn.NORM.INV(D2947,'Input Parameters'!$E$17,'Input Parameters'!$F$17)&lt;3500,3500,IF(_xlfn.NORM.INV(D2947,'Input Parameters'!$E$17,'Input Parameters'!$F$17)&gt;5500,5500,_xlfn.NORM.INV(D2947,'Input Parameters'!$E$17,'Input Parameters'!$F$17)))</f>
        <v>4713.8428202366276</v>
      </c>
      <c r="F2947" s="10">
        <f t="shared" ca="1" si="425"/>
        <v>0.6659489855388272</v>
      </c>
      <c r="G2947" s="64">
        <f ca="1">_xlfn.NORM.INV(F2947,'Input Parameters'!$E$20,'Input Parameters'!$F$20)</f>
        <v>285.52265390972565</v>
      </c>
      <c r="H2947" s="57">
        <f ca="1">EXP(E2947*(1/'Input Parameters'!$E$23-1/G2947))</f>
        <v>0.6587865815454812</v>
      </c>
      <c r="I2947" s="10">
        <f t="shared" ca="1" si="426"/>
        <v>0.98460590491161937</v>
      </c>
      <c r="J2947" s="30">
        <f ca="1">_xlfn.BETA.INV(I2947,'Input Parameters'!$L$26,'Input Parameters'!$M$26,'Input Parameters'!$J$26,'Input Parameters'!$K$26)</f>
        <v>0.91906251734885935</v>
      </c>
      <c r="K2947" s="168">
        <f ca="1">('Input Parameters'!$E$27/'Input Parameters'!$E$38)^$J2947</f>
        <v>1.3706677203755089E-3</v>
      </c>
      <c r="L2947" s="69">
        <f ca="1">$H2947*$C2947*'Input Parameters'!$E$25*K2947</f>
        <v>0.28395336085332268</v>
      </c>
      <c r="M2947" s="24">
        <f t="shared" ca="1" si="427"/>
        <v>0.30534574027810046</v>
      </c>
      <c r="N2947" s="15">
        <f ca="1">_xlfn.NORM.INV(M2947,'Input Parameters'!$E$29,'Input Parameters'!$F$29)</f>
        <v>9.994909133380471E-2</v>
      </c>
      <c r="O2947" s="8">
        <f t="shared" ca="1" si="428"/>
        <v>0.76836698667416825</v>
      </c>
      <c r="P2947" s="30">
        <f ca="1">_xlfn.LOGNORM.INV(O2947,'Input Parameters'!$H$30,'Input Parameters'!$I$30)</f>
        <v>3.7943840517884659</v>
      </c>
      <c r="Q2947" s="10">
        <f t="shared" ca="1" si="429"/>
        <v>0.67808439461422776</v>
      </c>
      <c r="R2947" s="30">
        <f>IF('Input Parameters'!$E$32=0,0,_xlfn.BETA.INV(Q2947,'Input Parameters'!$L$32,'Input Parameters'!$M$32,'Input Parameters'!$J$32,'Input Parameters'!$K$32))</f>
        <v>0</v>
      </c>
      <c r="S2947" s="10">
        <f t="shared" ca="1" si="430"/>
        <v>0.92002782123184856</v>
      </c>
      <c r="T2947" s="26">
        <f ca="1">_xlfn.LOGNORM.INV(S2947,'Input Parameters'!$H$34,'Input Parameters'!$I$34)</f>
        <v>60.046615603199712</v>
      </c>
      <c r="U2947" s="10">
        <f t="shared" ca="1" si="431"/>
        <v>0.98126356933976233</v>
      </c>
      <c r="V2947" s="30">
        <f ca="1">_xlfn.BETA.INV(U2947,'Input Parameters'!$L$36,'Input Parameters'!$M$36,'Input Parameters'!$J$36,'Input Parameters'!$K$36)</f>
        <v>0.95189905978253964</v>
      </c>
      <c r="W2947" s="2">
        <f ca="1">N2947+(P2947-N2947)*(1-ERF((T2947-R2947)/(2*SQRT(L2947*'Input Parameters'!$E$38))))</f>
        <v>9.9949091333810858E-2</v>
      </c>
      <c r="X2947">
        <f t="shared" ca="1" si="432"/>
        <v>1</v>
      </c>
      <c r="Y2947" s="7"/>
    </row>
    <row r="2948" spans="1:25" ht="15" customHeight="1" x14ac:dyDescent="0.25">
      <c r="A2948" s="139">
        <v>2941</v>
      </c>
      <c r="B2948" s="10">
        <f t="shared" ca="1" si="423"/>
        <v>0.522310493337656</v>
      </c>
      <c r="C2948" s="60">
        <f ca="1">_xlfn.NORM.INV(B2948,'Input Parameters'!$E$15,'Input Parameters'!$F$15)</f>
        <v>273.99950158294473</v>
      </c>
      <c r="D2948" s="10">
        <f t="shared" ca="1" si="424"/>
        <v>0.8282192368371859</v>
      </c>
      <c r="E2948" s="62">
        <f ca="1">IF(_xlfn.NORM.INV(D2948,'Input Parameters'!$E$17,'Input Parameters'!$F$17)&lt;3500,3500,IF(_xlfn.NORM.INV(D2948,'Input Parameters'!$E$17,'Input Parameters'!$F$17)&gt;5500,5500,_xlfn.NORM.INV(D2948,'Input Parameters'!$E$17,'Input Parameters'!$F$17)))</f>
        <v>5463.0061309158027</v>
      </c>
      <c r="F2948" s="10">
        <f t="shared" ca="1" si="425"/>
        <v>0.18192305235680828</v>
      </c>
      <c r="G2948" s="64">
        <f ca="1">_xlfn.NORM.INV(F2948,'Input Parameters'!$E$20,'Input Parameters'!$F$20)</f>
        <v>276.56599270320856</v>
      </c>
      <c r="H2948" s="57">
        <f ca="1">EXP(E2948*(1/'Input Parameters'!$E$23-1/G2948))</f>
        <v>0.33176648053706326</v>
      </c>
      <c r="I2948" s="10">
        <f t="shared" ca="1" si="426"/>
        <v>0.61676807928666655</v>
      </c>
      <c r="J2948" s="30">
        <f ca="1">_xlfn.BETA.INV(I2948,'Input Parameters'!$L$26,'Input Parameters'!$M$26,'Input Parameters'!$J$26,'Input Parameters'!$K$26)</f>
        <v>0.70794834440717036</v>
      </c>
      <c r="K2948" s="168">
        <f ca="1">('Input Parameters'!$E$27/'Input Parameters'!$E$38)^$J2948</f>
        <v>6.2315493027118489E-3</v>
      </c>
      <c r="L2948" s="69">
        <f ca="1">$H2948*$C2948*'Input Parameters'!$E$25*K2948</f>
        <v>0.56647182500738891</v>
      </c>
      <c r="M2948" s="24">
        <f t="shared" ca="1" si="427"/>
        <v>0.50213644037399485</v>
      </c>
      <c r="N2948" s="15">
        <f ca="1">_xlfn.NORM.INV(M2948,'Input Parameters'!$E$29,'Input Parameters'!$F$29)</f>
        <v>0.10000053552874459</v>
      </c>
      <c r="O2948" s="8">
        <f t="shared" ca="1" si="428"/>
        <v>0.56220711610286589</v>
      </c>
      <c r="P2948" s="30">
        <f ca="1">_xlfn.LOGNORM.INV(O2948,'Input Parameters'!$H$30,'Input Parameters'!$I$30)</f>
        <v>2.8892586668449618</v>
      </c>
      <c r="Q2948" s="10">
        <f t="shared" ca="1" si="429"/>
        <v>0.44338442627344143</v>
      </c>
      <c r="R2948" s="30">
        <f>IF('Input Parameters'!$E$32=0,0,_xlfn.BETA.INV(Q2948,'Input Parameters'!$L$32,'Input Parameters'!$M$32,'Input Parameters'!$J$32,'Input Parameters'!$K$32))</f>
        <v>0</v>
      </c>
      <c r="S2948" s="10">
        <f t="shared" ca="1" si="430"/>
        <v>0.28618567389437988</v>
      </c>
      <c r="T2948" s="26">
        <f ca="1">_xlfn.LOGNORM.INV(S2948,'Input Parameters'!$H$34,'Input Parameters'!$I$34)</f>
        <v>46.985887926339217</v>
      </c>
      <c r="U2948" s="10">
        <f t="shared" ca="1" si="431"/>
        <v>0.72070992098115405</v>
      </c>
      <c r="V2948" s="30">
        <f ca="1">_xlfn.BETA.INV(U2948,'Input Parameters'!$L$36,'Input Parameters'!$M$36,'Input Parameters'!$J$36,'Input Parameters'!$K$36)</f>
        <v>0.67976669271619261</v>
      </c>
      <c r="W2948" s="2">
        <f ca="1">N2948+(P2948-N2948)*(1-ERF((T2948-R2948)/(2*SQRT(L2948*'Input Parameters'!$E$38))))</f>
        <v>0.10002879922128992</v>
      </c>
      <c r="X2948">
        <f t="shared" ca="1" si="432"/>
        <v>1</v>
      </c>
      <c r="Y2948" s="7"/>
    </row>
    <row r="2949" spans="1:25" ht="15" customHeight="1" x14ac:dyDescent="0.25">
      <c r="A2949" s="139">
        <v>2942</v>
      </c>
      <c r="B2949" s="10">
        <f t="shared" ref="B2949:B3012" ca="1" si="433">RAND()</f>
        <v>0.6533435516506485</v>
      </c>
      <c r="C2949" s="60">
        <f ca="1">_xlfn.NORM.INV(B2949,'Input Parameters'!$E$15,'Input Parameters'!$F$15)</f>
        <v>292.3390993222892</v>
      </c>
      <c r="D2949" s="10">
        <f t="shared" ref="D2949:D3012" ca="1" si="434">RAND()</f>
        <v>0.48897183869882332</v>
      </c>
      <c r="E2949" s="62">
        <f ca="1">IF(_xlfn.NORM.INV(D2949,'Input Parameters'!$E$17,'Input Parameters'!$F$17)&lt;3500,3500,IF(_xlfn.NORM.INV(D2949,'Input Parameters'!$E$17,'Input Parameters'!$F$17)&gt;5500,5500,_xlfn.NORM.INV(D2949,'Input Parameters'!$E$17,'Input Parameters'!$F$17)))</f>
        <v>4780.6470842027993</v>
      </c>
      <c r="F2949" s="10">
        <f t="shared" ref="F2949:F3012" ca="1" si="435">RAND()</f>
        <v>0.31320386137792688</v>
      </c>
      <c r="G2949" s="64">
        <f ca="1">_xlfn.NORM.INV(F2949,'Input Parameters'!$E$20,'Input Parameters'!$F$20)</f>
        <v>279.38851234185944</v>
      </c>
      <c r="H2949" s="57">
        <f ca="1">EXP(E2949*(1/'Input Parameters'!$E$23-1/G2949))</f>
        <v>0.45344386017425464</v>
      </c>
      <c r="I2949" s="10">
        <f t="shared" ref="I2949:I3012" ca="1" si="436">RAND()</f>
        <v>0.51237024390544661</v>
      </c>
      <c r="J2949" s="30">
        <f ca="1">_xlfn.BETA.INV(I2949,'Input Parameters'!$L$26,'Input Parameters'!$M$26,'Input Parameters'!$J$26,'Input Parameters'!$K$26)</f>
        <v>0.66637517637489752</v>
      </c>
      <c r="K2949" s="168">
        <f ca="1">('Input Parameters'!$E$27/'Input Parameters'!$E$38)^$J2949</f>
        <v>8.3966289350036073E-3</v>
      </c>
      <c r="L2949" s="69">
        <f ca="1">$H2949*$C2949*'Input Parameters'!$E$25*K2949</f>
        <v>1.1130518390320741</v>
      </c>
      <c r="M2949" s="24">
        <f t="shared" ref="M2949:M3012" ca="1" si="437">RAND()</f>
        <v>0.55345667147894706</v>
      </c>
      <c r="N2949" s="15">
        <f ca="1">_xlfn.NORM.INV(M2949,'Input Parameters'!$E$29,'Input Parameters'!$F$29)</f>
        <v>0.10001343995252281</v>
      </c>
      <c r="O2949" s="8">
        <f t="shared" ref="O2949:O3012" ca="1" si="438">RAND()</f>
        <v>0.28560050688092087</v>
      </c>
      <c r="P2949" s="30">
        <f ca="1">_xlfn.LOGNORM.INV(O2949,'Input Parameters'!$H$30,'Input Parameters'!$I$30)</f>
        <v>2.0534864561510844</v>
      </c>
      <c r="Q2949" s="10">
        <f t="shared" ref="Q2949:Q3012" ca="1" si="439">RAND()</f>
        <v>0.97893067584751869</v>
      </c>
      <c r="R2949" s="30">
        <f>IF('Input Parameters'!$E$32=0,0,_xlfn.BETA.INV(Q2949,'Input Parameters'!$L$32,'Input Parameters'!$M$32,'Input Parameters'!$J$32,'Input Parameters'!$K$32))</f>
        <v>0</v>
      </c>
      <c r="S2949" s="10">
        <f t="shared" ref="S2949:S3012" ca="1" si="440">RAND()</f>
        <v>0.93814731959283559</v>
      </c>
      <c r="T2949" s="26">
        <f ca="1">_xlfn.LOGNORM.INV(S2949,'Input Parameters'!$H$34,'Input Parameters'!$I$34)</f>
        <v>61.058020444958814</v>
      </c>
      <c r="U2949" s="10">
        <f t="shared" ref="U2949:U3012" ca="1" si="441">RAND()</f>
        <v>0.18799755275392915</v>
      </c>
      <c r="V2949" s="30">
        <f ca="1">_xlfn.BETA.INV(U2949,'Input Parameters'!$L$36,'Input Parameters'!$M$36,'Input Parameters'!$J$36,'Input Parameters'!$K$36)</f>
        <v>0.46327124785322027</v>
      </c>
      <c r="W2949" s="2">
        <f ca="1">N2949+(P2949-N2949)*(1-ERF((T2949-R2949)/(2*SQRT(L2949*'Input Parameters'!$E$38))))</f>
        <v>0.10009686713785325</v>
      </c>
      <c r="X2949">
        <f t="shared" ca="1" si="432"/>
        <v>1</v>
      </c>
      <c r="Y2949" s="7"/>
    </row>
    <row r="2950" spans="1:25" ht="15" customHeight="1" x14ac:dyDescent="0.25">
      <c r="A2950" s="139">
        <v>2943</v>
      </c>
      <c r="B2950" s="10">
        <f t="shared" ca="1" si="433"/>
        <v>0.35461314155103718</v>
      </c>
      <c r="C2950" s="60">
        <f ca="1">_xlfn.NORM.INV(B2950,'Input Parameters'!$E$15,'Input Parameters'!$F$15)</f>
        <v>250.75871459112801</v>
      </c>
      <c r="D2950" s="10">
        <f t="shared" ca="1" si="434"/>
        <v>6.5903589809663821E-3</v>
      </c>
      <c r="E2950" s="62">
        <f ca="1">IF(_xlfn.NORM.INV(D2950,'Input Parameters'!$E$17,'Input Parameters'!$F$17)&lt;3500,3500,IF(_xlfn.NORM.INV(D2950,'Input Parameters'!$E$17,'Input Parameters'!$F$17)&gt;5500,5500,_xlfn.NORM.INV(D2950,'Input Parameters'!$E$17,'Input Parameters'!$F$17)))</f>
        <v>3500</v>
      </c>
      <c r="F2950" s="10">
        <f t="shared" ca="1" si="435"/>
        <v>0.11186531193726168</v>
      </c>
      <c r="G2950" s="64">
        <f ca="1">_xlfn.NORM.INV(F2950,'Input Parameters'!$E$20,'Input Parameters'!$F$20)</f>
        <v>274.49832554288776</v>
      </c>
      <c r="H2950" s="57">
        <f ca="1">EXP(E2950*(1/'Input Parameters'!$E$23-1/G2950))</f>
        <v>0.44834354981913033</v>
      </c>
      <c r="I2950" s="10">
        <f t="shared" ca="1" si="436"/>
        <v>0.2580926237410317</v>
      </c>
      <c r="J2950" s="30">
        <f ca="1">_xlfn.BETA.INV(I2950,'Input Parameters'!$L$26,'Input Parameters'!$M$26,'Input Parameters'!$J$26,'Input Parameters'!$K$26)</f>
        <v>0.55290794961256706</v>
      </c>
      <c r="K2950" s="168">
        <f ca="1">('Input Parameters'!$E$27/'Input Parameters'!$E$38)^$J2950</f>
        <v>1.8948663876379054E-2</v>
      </c>
      <c r="L2950" s="69">
        <f ca="1">$H2950*$C2950*'Input Parameters'!$E$25*K2950</f>
        <v>2.1303234749930895</v>
      </c>
      <c r="M2950" s="24">
        <f t="shared" ca="1" si="437"/>
        <v>0.93949688060366143</v>
      </c>
      <c r="N2950" s="15">
        <f ca="1">_xlfn.NORM.INV(M2950,'Input Parameters'!$E$29,'Input Parameters'!$F$29)</f>
        <v>0.10015505638591328</v>
      </c>
      <c r="O2950" s="8">
        <f t="shared" ca="1" si="438"/>
        <v>0.42817583705587992</v>
      </c>
      <c r="P2950" s="30">
        <f ca="1">_xlfn.LOGNORM.INV(O2950,'Input Parameters'!$H$30,'Input Parameters'!$I$30)</f>
        <v>2.4633692613848117</v>
      </c>
      <c r="Q2950" s="10">
        <f t="shared" ca="1" si="439"/>
        <v>4.9446524624090826E-2</v>
      </c>
      <c r="R2950" s="30">
        <f>IF('Input Parameters'!$E$32=0,0,_xlfn.BETA.INV(Q2950,'Input Parameters'!$L$32,'Input Parameters'!$M$32,'Input Parameters'!$J$32,'Input Parameters'!$K$32))</f>
        <v>0</v>
      </c>
      <c r="S2950" s="10">
        <f t="shared" ca="1" si="440"/>
        <v>0.31743994200237668</v>
      </c>
      <c r="T2950" s="26">
        <f ca="1">_xlfn.LOGNORM.INV(S2950,'Input Parameters'!$H$34,'Input Parameters'!$I$34)</f>
        <v>47.513576097888063</v>
      </c>
      <c r="U2950" s="10">
        <f t="shared" ca="1" si="441"/>
        <v>0.66382992875150171</v>
      </c>
      <c r="V2950" s="30">
        <f ca="1">_xlfn.BETA.INV(U2950,'Input Parameters'!$L$36,'Input Parameters'!$M$36,'Input Parameters'!$J$36,'Input Parameters'!$K$36)</f>
        <v>0.65285583128132574</v>
      </c>
      <c r="W2950" s="2">
        <f ca="1">N2950+(P2950-N2950)*(1-ERF((T2950-R2950)/(2*SQRT(L2950*'Input Parameters'!$E$38))))</f>
        <v>0.15059256570055959</v>
      </c>
      <c r="X2950">
        <f t="shared" ca="1" si="432"/>
        <v>1</v>
      </c>
      <c r="Y2950" s="7"/>
    </row>
    <row r="2951" spans="1:25" ht="15" customHeight="1" x14ac:dyDescent="0.25">
      <c r="A2951" s="139">
        <v>2944</v>
      </c>
      <c r="B2951" s="10">
        <f t="shared" ca="1" si="433"/>
        <v>0.33412409135767884</v>
      </c>
      <c r="C2951" s="60">
        <f ca="1">_xlfn.NORM.INV(B2951,'Input Parameters'!$E$15,'Input Parameters'!$F$15)</f>
        <v>247.74241095122034</v>
      </c>
      <c r="D2951" s="10">
        <f t="shared" ca="1" si="434"/>
        <v>0.51958769661526227</v>
      </c>
      <c r="E2951" s="62">
        <f ca="1">IF(_xlfn.NORM.INV(D2951,'Input Parameters'!$E$17,'Input Parameters'!$F$17)&lt;3500,3500,IF(_xlfn.NORM.INV(D2951,'Input Parameters'!$E$17,'Input Parameters'!$F$17)&gt;5500,5500,_xlfn.NORM.INV(D2951,'Input Parameters'!$E$17,'Input Parameters'!$F$17)))</f>
        <v>4834.38317272523</v>
      </c>
      <c r="F2951" s="10">
        <f t="shared" ca="1" si="435"/>
        <v>0.70464403532561259</v>
      </c>
      <c r="G2951" s="64">
        <f ca="1">_xlfn.NORM.INV(F2951,'Input Parameters'!$E$20,'Input Parameters'!$F$20)</f>
        <v>286.25329107765816</v>
      </c>
      <c r="H2951" s="57">
        <f ca="1">EXP(E2951*(1/'Input Parameters'!$E$23-1/G2951))</f>
        <v>0.68057900141028616</v>
      </c>
      <c r="I2951" s="10">
        <f t="shared" ca="1" si="436"/>
        <v>0.83295337156940163</v>
      </c>
      <c r="J2951" s="30">
        <f ca="1">_xlfn.BETA.INV(I2951,'Input Parameters'!$L$26,'Input Parameters'!$M$26,'Input Parameters'!$J$26,'Input Parameters'!$K$26)</f>
        <v>0.80147061509363893</v>
      </c>
      <c r="K2951" s="168">
        <f ca="1">('Input Parameters'!$E$27/'Input Parameters'!$E$38)^$J2951</f>
        <v>3.1860678791322907E-3</v>
      </c>
      <c r="L2951" s="69">
        <f ca="1">$H2951*$C2951*'Input Parameters'!$E$25*K2951</f>
        <v>0.53719743351369964</v>
      </c>
      <c r="M2951" s="24">
        <f t="shared" ca="1" si="437"/>
        <v>4.9439995665836789E-2</v>
      </c>
      <c r="N2951" s="15">
        <f ca="1">_xlfn.NORM.INV(M2951,'Input Parameters'!$E$29,'Input Parameters'!$F$29)</f>
        <v>9.9834969216853323E-2</v>
      </c>
      <c r="O2951" s="8">
        <f t="shared" ca="1" si="438"/>
        <v>0.71898306010191482</v>
      </c>
      <c r="P2951" s="30">
        <f ca="1">_xlfn.LOGNORM.INV(O2951,'Input Parameters'!$H$30,'Input Parameters'!$I$30)</f>
        <v>3.5287291693735154</v>
      </c>
      <c r="Q2951" s="10">
        <f t="shared" ca="1" si="439"/>
        <v>0.64507974669630974</v>
      </c>
      <c r="R2951" s="30">
        <f>IF('Input Parameters'!$E$32=0,0,_xlfn.BETA.INV(Q2951,'Input Parameters'!$L$32,'Input Parameters'!$M$32,'Input Parameters'!$J$32,'Input Parameters'!$K$32))</f>
        <v>0</v>
      </c>
      <c r="S2951" s="10">
        <f t="shared" ca="1" si="440"/>
        <v>0.69085487565519643</v>
      </c>
      <c r="T2951" s="26">
        <f ca="1">_xlfn.LOGNORM.INV(S2951,'Input Parameters'!$H$34,'Input Parameters'!$I$34)</f>
        <v>53.634223998888608</v>
      </c>
      <c r="U2951" s="10">
        <f t="shared" ca="1" si="441"/>
        <v>0.8666261057006569</v>
      </c>
      <c r="V2951" s="30">
        <f ca="1">_xlfn.BETA.INV(U2951,'Input Parameters'!$L$36,'Input Parameters'!$M$36,'Input Parameters'!$J$36,'Input Parameters'!$K$36)</f>
        <v>0.7712108261717876</v>
      </c>
      <c r="W2951" s="2">
        <f ca="1">N2951+(P2951-N2951)*(1-ERF((T2951-R2951)/(2*SQRT(L2951*'Input Parameters'!$E$38))))</f>
        <v>9.9835753212700357E-2</v>
      </c>
      <c r="X2951">
        <f t="shared" ca="1" si="432"/>
        <v>1</v>
      </c>
      <c r="Y2951" s="7"/>
    </row>
    <row r="2952" spans="1:25" ht="15" customHeight="1" x14ac:dyDescent="0.25">
      <c r="A2952" s="139">
        <v>2945</v>
      </c>
      <c r="B2952" s="10">
        <f t="shared" ca="1" si="433"/>
        <v>0.49515288389232825</v>
      </c>
      <c r="C2952" s="60">
        <f ca="1">_xlfn.NORM.INV(B2952,'Input Parameters'!$E$15,'Input Parameters'!$F$15)</f>
        <v>270.30873793151096</v>
      </c>
      <c r="D2952" s="10">
        <f t="shared" ca="1" si="434"/>
        <v>9.1479104933585464E-2</v>
      </c>
      <c r="E2952" s="62">
        <f ca="1">IF(_xlfn.NORM.INV(D2952,'Input Parameters'!$E$17,'Input Parameters'!$F$17)&lt;3500,3500,IF(_xlfn.NORM.INV(D2952,'Input Parameters'!$E$17,'Input Parameters'!$F$17)&gt;5500,5500,_xlfn.NORM.INV(D2952,'Input Parameters'!$E$17,'Input Parameters'!$F$17)))</f>
        <v>3867.8087662307189</v>
      </c>
      <c r="F2952" s="10">
        <f t="shared" ca="1" si="435"/>
        <v>0.27381539883073458</v>
      </c>
      <c r="G2952" s="64">
        <f ca="1">_xlfn.NORM.INV(F2952,'Input Parameters'!$E$20,'Input Parameters'!$F$20)</f>
        <v>278.62119550627915</v>
      </c>
      <c r="H2952" s="57">
        <f ca="1">EXP(E2952*(1/'Input Parameters'!$E$23-1/G2952))</f>
        <v>0.50763402358797549</v>
      </c>
      <c r="I2952" s="10">
        <f t="shared" ca="1" si="436"/>
        <v>3.4570647353370232E-3</v>
      </c>
      <c r="J2952" s="30">
        <f ca="1">_xlfn.BETA.INV(I2952,'Input Parameters'!$L$26,'Input Parameters'!$M$26,'Input Parameters'!$J$26,'Input Parameters'!$K$26)</f>
        <v>0.22913063479002599</v>
      </c>
      <c r="K2952" s="168">
        <f ca="1">('Input Parameters'!$E$27/'Input Parameters'!$E$38)^$J2952</f>
        <v>0.19329080030932716</v>
      </c>
      <c r="L2952" s="69">
        <f ca="1">$H2952*$C2952*'Input Parameters'!$E$25*K2952</f>
        <v>26.522960075028681</v>
      </c>
      <c r="M2952" s="24">
        <f t="shared" ca="1" si="437"/>
        <v>0.95174177565299956</v>
      </c>
      <c r="N2952" s="15">
        <f ca="1">_xlfn.NORM.INV(M2952,'Input Parameters'!$E$29,'Input Parameters'!$F$29)</f>
        <v>0.10016619816755408</v>
      </c>
      <c r="O2952" s="8">
        <f t="shared" ca="1" si="438"/>
        <v>0.5356694570623638</v>
      </c>
      <c r="P2952" s="30">
        <f ca="1">_xlfn.LOGNORM.INV(O2952,'Input Parameters'!$H$30,'Input Parameters'!$I$30)</f>
        <v>2.7991968527109812</v>
      </c>
      <c r="Q2952" s="10">
        <f t="shared" ca="1" si="439"/>
        <v>0.16064173722372777</v>
      </c>
      <c r="R2952" s="30">
        <f>IF('Input Parameters'!$E$32=0,0,_xlfn.BETA.INV(Q2952,'Input Parameters'!$L$32,'Input Parameters'!$M$32,'Input Parameters'!$J$32,'Input Parameters'!$K$32))</f>
        <v>0</v>
      </c>
      <c r="S2952" s="10">
        <f t="shared" ca="1" si="440"/>
        <v>0.87530155019501432</v>
      </c>
      <c r="T2952" s="26">
        <f ca="1">_xlfn.LOGNORM.INV(S2952,'Input Parameters'!$H$34,'Input Parameters'!$I$34)</f>
        <v>58.181270990057719</v>
      </c>
      <c r="U2952" s="10">
        <f t="shared" ca="1" si="441"/>
        <v>0.24333905750540274</v>
      </c>
      <c r="V2952" s="30">
        <f ca="1">_xlfn.BETA.INV(U2952,'Input Parameters'!$L$36,'Input Parameters'!$M$36,'Input Parameters'!$J$36,'Input Parameters'!$K$36)</f>
        <v>0.48739540444162543</v>
      </c>
      <c r="W2952" s="2">
        <f ca="1">N2952+(P2952-N2952)*(1-ERF((T2952-R2952)/(2*SQRT(L2952*'Input Parameters'!$E$38))))</f>
        <v>1.2455969096557007</v>
      </c>
      <c r="X2952">
        <f t="shared" ref="X2952:X3015" ca="1" si="442">IF(W2952&gt;V2952,0,1)</f>
        <v>0</v>
      </c>
      <c r="Y2952" s="7"/>
    </row>
    <row r="2953" spans="1:25" ht="15" customHeight="1" x14ac:dyDescent="0.25">
      <c r="A2953" s="139">
        <v>2946</v>
      </c>
      <c r="B2953" s="10">
        <f t="shared" ca="1" si="433"/>
        <v>0.97132529675310819</v>
      </c>
      <c r="C2953" s="60">
        <f ca="1">_xlfn.NORM.INV(B2953,'Input Parameters'!$E$15,'Input Parameters'!$F$15)</f>
        <v>373.96932716343531</v>
      </c>
      <c r="D2953" s="10">
        <f t="shared" ca="1" si="434"/>
        <v>0.53335760580004965</v>
      </c>
      <c r="E2953" s="62">
        <f ca="1">IF(_xlfn.NORM.INV(D2953,'Input Parameters'!$E$17,'Input Parameters'!$F$17)&lt;3500,3500,IF(_xlfn.NORM.INV(D2953,'Input Parameters'!$E$17,'Input Parameters'!$F$17)&gt;5500,5500,_xlfn.NORM.INV(D2953,'Input Parameters'!$E$17,'Input Parameters'!$F$17)))</f>
        <v>4858.5989525532887</v>
      </c>
      <c r="F2953" s="10">
        <f t="shared" ca="1" si="435"/>
        <v>1.9682782009271538E-2</v>
      </c>
      <c r="G2953" s="64">
        <f ca="1">_xlfn.NORM.INV(F2953,'Input Parameters'!$E$20,'Input Parameters'!$F$20)</f>
        <v>268.84568802228341</v>
      </c>
      <c r="H2953" s="57">
        <f ca="1">EXP(E2953*(1/'Input Parameters'!$E$23-1/G2953))</f>
        <v>0.22633573959739214</v>
      </c>
      <c r="I2953" s="10">
        <f t="shared" ca="1" si="436"/>
        <v>0.79243507899300547</v>
      </c>
      <c r="J2953" s="30">
        <f ca="1">_xlfn.BETA.INV(I2953,'Input Parameters'!$L$26,'Input Parameters'!$M$26,'Input Parameters'!$J$26,'Input Parameters'!$K$26)</f>
        <v>0.78193061726250179</v>
      </c>
      <c r="K2953" s="168">
        <f ca="1">('Input Parameters'!$E$27/'Input Parameters'!$E$38)^$J2953</f>
        <v>3.6654400096941377E-3</v>
      </c>
      <c r="L2953" s="69">
        <f ca="1">$H2953*$C2953*'Input Parameters'!$E$25*K2953</f>
        <v>0.31025246145246616</v>
      </c>
      <c r="M2953" s="24">
        <f t="shared" ca="1" si="437"/>
        <v>0.95730202787881791</v>
      </c>
      <c r="N2953" s="15">
        <f ca="1">_xlfn.NORM.INV(M2953,'Input Parameters'!$E$29,'Input Parameters'!$F$29)</f>
        <v>0.10017202008188882</v>
      </c>
      <c r="O2953" s="8">
        <f t="shared" ca="1" si="438"/>
        <v>0.44617336975284594</v>
      </c>
      <c r="P2953" s="30">
        <f ca="1">_xlfn.LOGNORM.INV(O2953,'Input Parameters'!$H$30,'Input Parameters'!$I$30)</f>
        <v>2.5171082015492821</v>
      </c>
      <c r="Q2953" s="10">
        <f t="shared" ca="1" si="439"/>
        <v>0.11949005573377636</v>
      </c>
      <c r="R2953" s="30">
        <f>IF('Input Parameters'!$E$32=0,0,_xlfn.BETA.INV(Q2953,'Input Parameters'!$L$32,'Input Parameters'!$M$32,'Input Parameters'!$J$32,'Input Parameters'!$K$32))</f>
        <v>0</v>
      </c>
      <c r="S2953" s="10">
        <f t="shared" ca="1" si="440"/>
        <v>0.35004765277045791</v>
      </c>
      <c r="T2953" s="26">
        <f ca="1">_xlfn.LOGNORM.INV(S2953,'Input Parameters'!$H$34,'Input Parameters'!$I$34)</f>
        <v>48.047100530327853</v>
      </c>
      <c r="U2953" s="10">
        <f t="shared" ca="1" si="441"/>
        <v>0.14087691858676388</v>
      </c>
      <c r="V2953" s="30">
        <f ca="1">_xlfn.BETA.INV(U2953,'Input Parameters'!$L$36,'Input Parameters'!$M$36,'Input Parameters'!$J$36,'Input Parameters'!$K$36)</f>
        <v>0.44020852791145398</v>
      </c>
      <c r="W2953" s="2">
        <f ca="1">N2953+(P2953-N2953)*(1-ERF((T2953-R2953)/(2*SQRT(L2953*'Input Parameters'!$E$38))))</f>
        <v>0.10017202265345203</v>
      </c>
      <c r="X2953">
        <f t="shared" ca="1" si="442"/>
        <v>1</v>
      </c>
      <c r="Y2953" s="7"/>
    </row>
    <row r="2954" spans="1:25" ht="15" customHeight="1" x14ac:dyDescent="0.25">
      <c r="A2954" s="139">
        <v>2947</v>
      </c>
      <c r="B2954" s="10">
        <f t="shared" ca="1" si="433"/>
        <v>0.22562214995223973</v>
      </c>
      <c r="C2954" s="60">
        <f ca="1">_xlfn.NORM.INV(B2954,'Input Parameters'!$E$15,'Input Parameters'!$F$15)</f>
        <v>230.14099411847732</v>
      </c>
      <c r="D2954" s="10">
        <f t="shared" ca="1" si="434"/>
        <v>0.78571844769874311</v>
      </c>
      <c r="E2954" s="62">
        <f ca="1">IF(_xlfn.NORM.INV(D2954,'Input Parameters'!$E$17,'Input Parameters'!$F$17)&lt;3500,3500,IF(_xlfn.NORM.INV(D2954,'Input Parameters'!$E$17,'Input Parameters'!$F$17)&gt;5500,5500,_xlfn.NORM.INV(D2954,'Input Parameters'!$E$17,'Input Parameters'!$F$17)))</f>
        <v>5354.1570156449588</v>
      </c>
      <c r="F2954" s="10">
        <f t="shared" ca="1" si="435"/>
        <v>5.3977537917153651E-2</v>
      </c>
      <c r="G2954" s="64">
        <f ca="1">_xlfn.NORM.INV(F2954,'Input Parameters'!$E$20,'Input Parameters'!$F$20)</f>
        <v>271.88006624934576</v>
      </c>
      <c r="H2954" s="57">
        <f ca="1">EXP(E2954*(1/'Input Parameters'!$E$23-1/G2954))</f>
        <v>0.24292432957490426</v>
      </c>
      <c r="I2954" s="10">
        <f t="shared" ca="1" si="436"/>
        <v>0.84369991216390983</v>
      </c>
      <c r="J2954" s="30">
        <f ca="1">_xlfn.BETA.INV(I2954,'Input Parameters'!$L$26,'Input Parameters'!$M$26,'Input Parameters'!$J$26,'Input Parameters'!$K$26)</f>
        <v>0.8069617765493774</v>
      </c>
      <c r="K2954" s="168">
        <f ca="1">('Input Parameters'!$E$27/'Input Parameters'!$E$38)^$J2954</f>
        <v>3.063013652670124E-3</v>
      </c>
      <c r="L2954" s="69">
        <f ca="1">$H2954*$C2954*'Input Parameters'!$E$25*K2954</f>
        <v>0.17124343473188275</v>
      </c>
      <c r="M2954" s="24">
        <f t="shared" ca="1" si="437"/>
        <v>0.52434990743778498</v>
      </c>
      <c r="N2954" s="15">
        <f ca="1">_xlfn.NORM.INV(M2954,'Input Parameters'!$E$29,'Input Parameters'!$F$29)</f>
        <v>0.10000610741134565</v>
      </c>
      <c r="O2954" s="8">
        <f t="shared" ca="1" si="438"/>
        <v>0.80459289024318892</v>
      </c>
      <c r="P2954" s="30">
        <f ca="1">_xlfn.LOGNORM.INV(O2954,'Input Parameters'!$H$30,'Input Parameters'!$I$30)</f>
        <v>4.024537980155813</v>
      </c>
      <c r="Q2954" s="10">
        <f t="shared" ca="1" si="439"/>
        <v>0.81906720052654636</v>
      </c>
      <c r="R2954" s="30">
        <f>IF('Input Parameters'!$E$32=0,0,_xlfn.BETA.INV(Q2954,'Input Parameters'!$L$32,'Input Parameters'!$M$32,'Input Parameters'!$J$32,'Input Parameters'!$K$32))</f>
        <v>0</v>
      </c>
      <c r="S2954" s="10">
        <f t="shared" ca="1" si="440"/>
        <v>0.8526086129382614</v>
      </c>
      <c r="T2954" s="26">
        <f ca="1">_xlfn.LOGNORM.INV(S2954,'Input Parameters'!$H$34,'Input Parameters'!$I$34)</f>
        <v>57.43178367117946</v>
      </c>
      <c r="U2954" s="10">
        <f t="shared" ca="1" si="441"/>
        <v>0.89679105819672367</v>
      </c>
      <c r="V2954" s="30">
        <f ca="1">_xlfn.BETA.INV(U2954,'Input Parameters'!$L$36,'Input Parameters'!$M$36,'Input Parameters'!$J$36,'Input Parameters'!$K$36)</f>
        <v>0.79883572010910164</v>
      </c>
      <c r="W2954" s="2">
        <f ca="1">N2954+(P2954-N2954)*(1-ERF((T2954-R2954)/(2*SQRT(L2954*'Input Parameters'!$E$38))))</f>
        <v>0.10000610741134565</v>
      </c>
      <c r="X2954">
        <f t="shared" ca="1" si="442"/>
        <v>1</v>
      </c>
      <c r="Y2954" s="7"/>
    </row>
    <row r="2955" spans="1:25" ht="15" customHeight="1" x14ac:dyDescent="0.25">
      <c r="A2955" s="139">
        <v>2948</v>
      </c>
      <c r="B2955" s="10">
        <f t="shared" ca="1" si="433"/>
        <v>0.79287633855688877</v>
      </c>
      <c r="C2955" s="60">
        <f ca="1">_xlfn.NORM.INV(B2955,'Input Parameters'!$E$15,'Input Parameters'!$F$15)</f>
        <v>315.21300627266982</v>
      </c>
      <c r="D2955" s="10">
        <f t="shared" ca="1" si="434"/>
        <v>0.80950151670096282</v>
      </c>
      <c r="E2955" s="62">
        <f ca="1">IF(_xlfn.NORM.INV(D2955,'Input Parameters'!$E$17,'Input Parameters'!$F$17)&lt;3500,3500,IF(_xlfn.NORM.INV(D2955,'Input Parameters'!$E$17,'Input Parameters'!$F$17)&gt;5500,5500,_xlfn.NORM.INV(D2955,'Input Parameters'!$E$17,'Input Parameters'!$F$17)))</f>
        <v>5413.2425794731862</v>
      </c>
      <c r="F2955" s="10">
        <f t="shared" ca="1" si="435"/>
        <v>0.22658008516708639</v>
      </c>
      <c r="G2955" s="64">
        <f ca="1">_xlfn.NORM.INV(F2955,'Input Parameters'!$E$20,'Input Parameters'!$F$20)</f>
        <v>277.62394829099554</v>
      </c>
      <c r="H2955" s="57">
        <f ca="1">EXP(E2955*(1/'Input Parameters'!$E$23-1/G2955))</f>
        <v>0.36106925415310298</v>
      </c>
      <c r="I2955" s="10">
        <f t="shared" ca="1" si="436"/>
        <v>0.75744489660956105</v>
      </c>
      <c r="J2955" s="30">
        <f ca="1">_xlfn.BETA.INV(I2955,'Input Parameters'!$L$26,'Input Parameters'!$M$26,'Input Parameters'!$J$26,'Input Parameters'!$K$26)</f>
        <v>0.76615483625770231</v>
      </c>
      <c r="K2955" s="168">
        <f ca="1">('Input Parameters'!$E$27/'Input Parameters'!$E$38)^$J2955</f>
        <v>4.1046005798202273E-3</v>
      </c>
      <c r="L2955" s="69">
        <f ca="1">$H2955*$C2955*'Input Parameters'!$E$25*K2955</f>
        <v>0.46715988193118546</v>
      </c>
      <c r="M2955" s="24">
        <f t="shared" ca="1" si="437"/>
        <v>0.2873359516957894</v>
      </c>
      <c r="N2955" s="15">
        <f ca="1">_xlfn.NORM.INV(M2955,'Input Parameters'!$E$29,'Input Parameters'!$F$29)</f>
        <v>9.9943881569816456E-2</v>
      </c>
      <c r="O2955" s="8">
        <f t="shared" ca="1" si="438"/>
        <v>0.83101067339042545</v>
      </c>
      <c r="P2955" s="30">
        <f ca="1">_xlfn.LOGNORM.INV(O2955,'Input Parameters'!$H$30,'Input Parameters'!$I$30)</f>
        <v>4.2192612135767815</v>
      </c>
      <c r="Q2955" s="10">
        <f t="shared" ca="1" si="439"/>
        <v>0.43903197648269021</v>
      </c>
      <c r="R2955" s="30">
        <f>IF('Input Parameters'!$E$32=0,0,_xlfn.BETA.INV(Q2955,'Input Parameters'!$L$32,'Input Parameters'!$M$32,'Input Parameters'!$J$32,'Input Parameters'!$K$32))</f>
        <v>0</v>
      </c>
      <c r="S2955" s="10">
        <f t="shared" ca="1" si="440"/>
        <v>3.1623061907425032E-2</v>
      </c>
      <c r="T2955" s="26">
        <f ca="1">_xlfn.LOGNORM.INV(S2955,'Input Parameters'!$H$34,'Input Parameters'!$I$34)</f>
        <v>39.999280510712374</v>
      </c>
      <c r="U2955" s="10">
        <f t="shared" ca="1" si="441"/>
        <v>0.89039425624884849</v>
      </c>
      <c r="V2955" s="30">
        <f ca="1">_xlfn.BETA.INV(U2955,'Input Parameters'!$L$36,'Input Parameters'!$M$36,'Input Parameters'!$J$36,'Input Parameters'!$K$36)</f>
        <v>0.79250361622186993</v>
      </c>
      <c r="W2955" s="2">
        <f ca="1">N2955+(P2955-N2955)*(1-ERF((T2955-R2955)/(2*SQRT(L2955*'Input Parameters'!$E$38))))</f>
        <v>0.10008811694297477</v>
      </c>
      <c r="X2955">
        <f t="shared" ca="1" si="442"/>
        <v>1</v>
      </c>
      <c r="Y2955" s="7"/>
    </row>
    <row r="2956" spans="1:25" ht="15" customHeight="1" x14ac:dyDescent="0.25">
      <c r="A2956" s="139">
        <v>2949</v>
      </c>
      <c r="B2956" s="10">
        <f t="shared" ca="1" si="433"/>
        <v>0.48939317988333786</v>
      </c>
      <c r="C2956" s="60">
        <f ca="1">_xlfn.NORM.INV(B2956,'Input Parameters'!$E$15,'Input Parameters'!$F$15)</f>
        <v>269.5261699644073</v>
      </c>
      <c r="D2956" s="10">
        <f t="shared" ca="1" si="434"/>
        <v>0.41937718998573703</v>
      </c>
      <c r="E2956" s="62">
        <f ca="1">IF(_xlfn.NORM.INV(D2956,'Input Parameters'!$E$17,'Input Parameters'!$F$17)&lt;3500,3500,IF(_xlfn.NORM.INV(D2956,'Input Parameters'!$E$17,'Input Parameters'!$F$17)&gt;5500,5500,_xlfn.NORM.INV(D2956,'Input Parameters'!$E$17,'Input Parameters'!$F$17)))</f>
        <v>4657.5590770205654</v>
      </c>
      <c r="F2956" s="10">
        <f t="shared" ca="1" si="435"/>
        <v>0.98500450695565789</v>
      </c>
      <c r="G2956" s="64">
        <f ca="1">_xlfn.NORM.INV(F2956,'Input Parameters'!$E$20,'Input Parameters'!$F$20)</f>
        <v>297.19040299903435</v>
      </c>
      <c r="H2956" s="57">
        <f ca="1">EXP(E2956*(1/'Input Parameters'!$E$23-1/G2956))</f>
        <v>1.2561547987573527</v>
      </c>
      <c r="I2956" s="10">
        <f t="shared" ca="1" si="436"/>
        <v>7.8928072007865335E-2</v>
      </c>
      <c r="J2956" s="30">
        <f ca="1">_xlfn.BETA.INV(I2956,'Input Parameters'!$L$26,'Input Parameters'!$M$26,'Input Parameters'!$J$26,'Input Parameters'!$K$26)</f>
        <v>0.42262221160060748</v>
      </c>
      <c r="K2956" s="168">
        <f ca="1">('Input Parameters'!$E$27/'Input Parameters'!$E$38)^$J2956</f>
        <v>4.8244224208934539E-2</v>
      </c>
      <c r="L2956" s="69">
        <f ca="1">$H2956*$C2956*'Input Parameters'!$E$25*K2956</f>
        <v>16.333882564042984</v>
      </c>
      <c r="M2956" s="24">
        <f t="shared" ca="1" si="437"/>
        <v>0.6957617863018396</v>
      </c>
      <c r="N2956" s="15">
        <f ca="1">_xlfn.NORM.INV(M2956,'Input Parameters'!$E$29,'Input Parameters'!$F$29)</f>
        <v>0.10005122494660282</v>
      </c>
      <c r="O2956" s="8">
        <f t="shared" ca="1" si="438"/>
        <v>0.76028213869565897</v>
      </c>
      <c r="P2956" s="30">
        <f ca="1">_xlfn.LOGNORM.INV(O2956,'Input Parameters'!$H$30,'Input Parameters'!$I$30)</f>
        <v>3.7475904490550147</v>
      </c>
      <c r="Q2956" s="10">
        <f t="shared" ca="1" si="439"/>
        <v>0.9960728962774853</v>
      </c>
      <c r="R2956" s="30">
        <f>IF('Input Parameters'!$E$32=0,0,_xlfn.BETA.INV(Q2956,'Input Parameters'!$L$32,'Input Parameters'!$M$32,'Input Parameters'!$J$32,'Input Parameters'!$K$32))</f>
        <v>0</v>
      </c>
      <c r="S2956" s="10">
        <f t="shared" ca="1" si="440"/>
        <v>0.75285429851692653</v>
      </c>
      <c r="T2956" s="26">
        <f ca="1">_xlfn.LOGNORM.INV(S2956,'Input Parameters'!$H$34,'Input Parameters'!$I$34)</f>
        <v>54.885583976976434</v>
      </c>
      <c r="U2956" s="10">
        <f t="shared" ca="1" si="441"/>
        <v>0.31839231850728822</v>
      </c>
      <c r="V2956" s="30">
        <f ca="1">_xlfn.BETA.INV(U2956,'Input Parameters'!$L$36,'Input Parameters'!$M$36,'Input Parameters'!$J$36,'Input Parameters'!$K$36)</f>
        <v>0.51734496872598457</v>
      </c>
      <c r="W2956" s="2">
        <f ca="1">N2956+(P2956-N2956)*(1-ERF((T2956-R2956)/(2*SQRT(L2956*'Input Parameters'!$E$38))))</f>
        <v>1.3289565831681347</v>
      </c>
      <c r="X2956">
        <f t="shared" ca="1" si="442"/>
        <v>0</v>
      </c>
      <c r="Y2956" s="7"/>
    </row>
    <row r="2957" spans="1:25" ht="15" customHeight="1" x14ac:dyDescent="0.25">
      <c r="A2957" s="139">
        <v>2950</v>
      </c>
      <c r="B2957" s="10">
        <f t="shared" ca="1" si="433"/>
        <v>0.13895378513928125</v>
      </c>
      <c r="C2957" s="60">
        <f ca="1">_xlfn.NORM.INV(B2957,'Input Parameters'!$E$15,'Input Parameters'!$F$15)</f>
        <v>212.16559413752685</v>
      </c>
      <c r="D2957" s="10">
        <f t="shared" ca="1" si="434"/>
        <v>0.71641771022985945</v>
      </c>
      <c r="E2957" s="62">
        <f ca="1">IF(_xlfn.NORM.INV(D2957,'Input Parameters'!$E$17,'Input Parameters'!$F$17)&lt;3500,3500,IF(_xlfn.NORM.INV(D2957,'Input Parameters'!$E$17,'Input Parameters'!$F$17)&gt;5500,5500,_xlfn.NORM.INV(D2957,'Input Parameters'!$E$17,'Input Parameters'!$F$17)))</f>
        <v>5200.5626391840979</v>
      </c>
      <c r="F2957" s="10">
        <f t="shared" ca="1" si="435"/>
        <v>0.12876551296161221</v>
      </c>
      <c r="G2957" s="64">
        <f ca="1">_xlfn.NORM.INV(F2957,'Input Parameters'!$E$20,'Input Parameters'!$F$20)</f>
        <v>275.06395180304918</v>
      </c>
      <c r="H2957" s="57">
        <f ca="1">EXP(E2957*(1/'Input Parameters'!$E$23-1/G2957))</f>
        <v>0.31568721928757421</v>
      </c>
      <c r="I2957" s="10">
        <f t="shared" ca="1" si="436"/>
        <v>0.12341249350949746</v>
      </c>
      <c r="J2957" s="30">
        <f ca="1">_xlfn.BETA.INV(I2957,'Input Parameters'!$L$26,'Input Parameters'!$M$26,'Input Parameters'!$J$26,'Input Parameters'!$K$26)</f>
        <v>0.46560206999845072</v>
      </c>
      <c r="K2957" s="168">
        <f ca="1">('Input Parameters'!$E$27/'Input Parameters'!$E$38)^$J2957</f>
        <v>3.5444942240843033E-2</v>
      </c>
      <c r="L2957" s="69">
        <f ca="1">$H2957*$C2957*'Input Parameters'!$E$25*K2957</f>
        <v>2.3740301519377285</v>
      </c>
      <c r="M2957" s="24">
        <f t="shared" ca="1" si="437"/>
        <v>0.61402740920925214</v>
      </c>
      <c r="N2957" s="15">
        <f ca="1">_xlfn.NORM.INV(M2957,'Input Parameters'!$E$29,'Input Parameters'!$F$29)</f>
        <v>0.10002898314563176</v>
      </c>
      <c r="O2957" s="8">
        <f t="shared" ca="1" si="438"/>
        <v>0.24233847261627084</v>
      </c>
      <c r="P2957" s="30">
        <f ca="1">_xlfn.LOGNORM.INV(O2957,'Input Parameters'!$H$30,'Input Parameters'!$I$30)</f>
        <v>1.9288824581136663</v>
      </c>
      <c r="Q2957" s="10">
        <f t="shared" ca="1" si="439"/>
        <v>5.985271079528498E-2</v>
      </c>
      <c r="R2957" s="30">
        <f>IF('Input Parameters'!$E$32=0,0,_xlfn.BETA.INV(Q2957,'Input Parameters'!$L$32,'Input Parameters'!$M$32,'Input Parameters'!$J$32,'Input Parameters'!$K$32))</f>
        <v>0</v>
      </c>
      <c r="S2957" s="10">
        <f t="shared" ca="1" si="440"/>
        <v>0.94400125846750982</v>
      </c>
      <c r="T2957" s="26">
        <f ca="1">_xlfn.LOGNORM.INV(S2957,'Input Parameters'!$H$34,'Input Parameters'!$I$34)</f>
        <v>61.438371604970072</v>
      </c>
      <c r="U2957" s="10">
        <f t="shared" ca="1" si="441"/>
        <v>6.2172613346995864E-2</v>
      </c>
      <c r="V2957" s="30">
        <f ca="1">_xlfn.BETA.INV(U2957,'Input Parameters'!$L$36,'Input Parameters'!$M$36,'Input Parameters'!$J$36,'Input Parameters'!$K$36)</f>
        <v>0.38982575791561869</v>
      </c>
      <c r="W2957" s="2">
        <f ca="1">N2957+(P2957-N2957)*(1-ERF((T2957-R2957)/(2*SQRT(L2957*'Input Parameters'!$E$38))))</f>
        <v>0.10882381215962464</v>
      </c>
      <c r="X2957">
        <f t="shared" ca="1" si="442"/>
        <v>1</v>
      </c>
      <c r="Y2957" s="7"/>
    </row>
    <row r="2958" spans="1:25" ht="15" customHeight="1" x14ac:dyDescent="0.25">
      <c r="A2958" s="139">
        <v>2951</v>
      </c>
      <c r="B2958" s="10">
        <f t="shared" ca="1" si="433"/>
        <v>0.76096828548346507</v>
      </c>
      <c r="C2958" s="60">
        <f ca="1">_xlfn.NORM.INV(B2958,'Input Parameters'!$E$15,'Input Parameters'!$F$15)</f>
        <v>309.41314961305687</v>
      </c>
      <c r="D2958" s="10">
        <f t="shared" ca="1" si="434"/>
        <v>0.5239731770470073</v>
      </c>
      <c r="E2958" s="62">
        <f ca="1">IF(_xlfn.NORM.INV(D2958,'Input Parameters'!$E$17,'Input Parameters'!$F$17)&lt;3500,3500,IF(_xlfn.NORM.INV(D2958,'Input Parameters'!$E$17,'Input Parameters'!$F$17)&gt;5500,5500,_xlfn.NORM.INV(D2958,'Input Parameters'!$E$17,'Input Parameters'!$F$17)))</f>
        <v>4842.0896383388299</v>
      </c>
      <c r="F2958" s="10">
        <f t="shared" ca="1" si="435"/>
        <v>0.77778698272514546</v>
      </c>
      <c r="G2958" s="64">
        <f ca="1">_xlfn.NORM.INV(F2958,'Input Parameters'!$E$20,'Input Parameters'!$F$20)</f>
        <v>287.77376191181099</v>
      </c>
      <c r="H2958" s="57">
        <f ca="1">EXP(E2958*(1/'Input Parameters'!$E$23-1/G2958))</f>
        <v>0.74374934744813459</v>
      </c>
      <c r="I2958" s="10">
        <f t="shared" ca="1" si="436"/>
        <v>0.3857552429789135</v>
      </c>
      <c r="J2958" s="30">
        <f ca="1">_xlfn.BETA.INV(I2958,'Input Parameters'!$L$26,'Input Parameters'!$M$26,'Input Parameters'!$J$26,'Input Parameters'!$K$26)</f>
        <v>0.6137279018239602</v>
      </c>
      <c r="K2958" s="168">
        <f ca="1">('Input Parameters'!$E$27/'Input Parameters'!$E$38)^$J2958</f>
        <v>1.2249320414841875E-2</v>
      </c>
      <c r="L2958" s="69">
        <f ca="1">$H2958*$C2958*'Input Parameters'!$E$25*K2958</f>
        <v>2.8188850043308538</v>
      </c>
      <c r="M2958" s="24">
        <f t="shared" ca="1" si="437"/>
        <v>0.87407753852944747</v>
      </c>
      <c r="N2958" s="15">
        <f ca="1">_xlfn.NORM.INV(M2958,'Input Parameters'!$E$29,'Input Parameters'!$F$29)</f>
        <v>0.1001145879721422</v>
      </c>
      <c r="O2958" s="8">
        <f t="shared" ca="1" si="438"/>
        <v>0.84435202242128471</v>
      </c>
      <c r="P2958" s="30">
        <f ca="1">_xlfn.LOGNORM.INV(O2958,'Input Parameters'!$H$30,'Input Parameters'!$I$30)</f>
        <v>4.3289674746438243</v>
      </c>
      <c r="Q2958" s="10">
        <f t="shared" ca="1" si="439"/>
        <v>0.62256809271517144</v>
      </c>
      <c r="R2958" s="30">
        <f>IF('Input Parameters'!$E$32=0,0,_xlfn.BETA.INV(Q2958,'Input Parameters'!$L$32,'Input Parameters'!$M$32,'Input Parameters'!$J$32,'Input Parameters'!$K$32))</f>
        <v>0</v>
      </c>
      <c r="S2958" s="10">
        <f t="shared" ca="1" si="440"/>
        <v>0.57743353527442987</v>
      </c>
      <c r="T2958" s="26">
        <f ca="1">_xlfn.LOGNORM.INV(S2958,'Input Parameters'!$H$34,'Input Parameters'!$I$34)</f>
        <v>51.648760743129678</v>
      </c>
      <c r="U2958" s="10">
        <f t="shared" ca="1" si="441"/>
        <v>0.59485840720448524</v>
      </c>
      <c r="V2958" s="30">
        <f ca="1">_xlfn.BETA.INV(U2958,'Input Parameters'!$L$36,'Input Parameters'!$M$36,'Input Parameters'!$J$36,'Input Parameters'!$K$36)</f>
        <v>0.62329391334944106</v>
      </c>
      <c r="W2958" s="2">
        <f ca="1">N2958+(P2958-N2958)*(1-ERF((T2958-R2958)/(2*SQRT(L2958*'Input Parameters'!$E$38))))</f>
        <v>0.22534146677218453</v>
      </c>
      <c r="X2958">
        <f t="shared" ca="1" si="442"/>
        <v>1</v>
      </c>
      <c r="Y2958" s="7"/>
    </row>
    <row r="2959" spans="1:25" ht="15" customHeight="1" x14ac:dyDescent="0.25">
      <c r="A2959" s="139">
        <v>2952</v>
      </c>
      <c r="B2959" s="10">
        <f t="shared" ca="1" si="433"/>
        <v>0.88589574172246521</v>
      </c>
      <c r="C2959" s="60">
        <f ca="1">_xlfn.NORM.INV(B2959,'Input Parameters'!$E$15,'Input Parameters'!$F$15)</f>
        <v>336.26956316432893</v>
      </c>
      <c r="D2959" s="10">
        <f t="shared" ca="1" si="434"/>
        <v>8.8951718838217508E-2</v>
      </c>
      <c r="E2959" s="62">
        <f ca="1">IF(_xlfn.NORM.INV(D2959,'Input Parameters'!$E$17,'Input Parameters'!$F$17)&lt;3500,3500,IF(_xlfn.NORM.INV(D2959,'Input Parameters'!$E$17,'Input Parameters'!$F$17)&gt;5500,5500,_xlfn.NORM.INV(D2959,'Input Parameters'!$E$17,'Input Parameters'!$F$17)))</f>
        <v>3856.9330622254402</v>
      </c>
      <c r="F2959" s="10">
        <f t="shared" ca="1" si="435"/>
        <v>0.62012866529594235</v>
      </c>
      <c r="G2959" s="64">
        <f ca="1">_xlfn.NORM.INV(F2959,'Input Parameters'!$E$20,'Input Parameters'!$F$20)</f>
        <v>284.69898546804791</v>
      </c>
      <c r="H2959" s="57">
        <f ca="1">EXP(E2959*(1/'Input Parameters'!$E$23-1/G2959))</f>
        <v>0.68347341060294886</v>
      </c>
      <c r="I2959" s="10">
        <f t="shared" ca="1" si="436"/>
        <v>0.6801934500477349</v>
      </c>
      <c r="J2959" s="30">
        <f ca="1">_xlfn.BETA.INV(I2959,'Input Parameters'!$L$26,'Input Parameters'!$M$26,'Input Parameters'!$J$26,'Input Parameters'!$K$26)</f>
        <v>0.73351883496597869</v>
      </c>
      <c r="K2959" s="168">
        <f ca="1">('Input Parameters'!$E$27/'Input Parameters'!$E$38)^$J2959</f>
        <v>5.1872684574893191E-3</v>
      </c>
      <c r="L2959" s="69">
        <f ca="1">$H2959*$C2959*'Input Parameters'!$E$25*K2959</f>
        <v>1.192196680100349</v>
      </c>
      <c r="M2959" s="24">
        <f t="shared" ca="1" si="437"/>
        <v>0.49443374709995036</v>
      </c>
      <c r="N2959" s="15">
        <f ca="1">_xlfn.NORM.INV(M2959,'Input Parameters'!$E$29,'Input Parameters'!$F$29)</f>
        <v>9.9998604702036947E-2</v>
      </c>
      <c r="O2959" s="8">
        <f t="shared" ca="1" si="438"/>
        <v>0.90224424949005699</v>
      </c>
      <c r="P2959" s="30">
        <f ca="1">_xlfn.LOGNORM.INV(O2959,'Input Parameters'!$H$30,'Input Parameters'!$I$30)</f>
        <v>4.9456664647650337</v>
      </c>
      <c r="Q2959" s="10">
        <f t="shared" ca="1" si="439"/>
        <v>3.9484906413000953E-4</v>
      </c>
      <c r="R2959" s="30">
        <f>IF('Input Parameters'!$E$32=0,0,_xlfn.BETA.INV(Q2959,'Input Parameters'!$L$32,'Input Parameters'!$M$32,'Input Parameters'!$J$32,'Input Parameters'!$K$32))</f>
        <v>0</v>
      </c>
      <c r="S2959" s="10">
        <f t="shared" ca="1" si="440"/>
        <v>0.23282726664888165</v>
      </c>
      <c r="T2959" s="26">
        <f ca="1">_xlfn.LOGNORM.INV(S2959,'Input Parameters'!$H$34,'Input Parameters'!$I$34)</f>
        <v>46.030377635755698</v>
      </c>
      <c r="U2959" s="10">
        <f t="shared" ca="1" si="441"/>
        <v>0.11102052186958056</v>
      </c>
      <c r="V2959" s="30">
        <f ca="1">_xlfn.BETA.INV(U2959,'Input Parameters'!$L$36,'Input Parameters'!$M$36,'Input Parameters'!$J$36,'Input Parameters'!$K$36)</f>
        <v>0.42357780134411072</v>
      </c>
      <c r="W2959" s="2">
        <f ca="1">N2959+(P2959-N2959)*(1-ERF((T2959-R2959)/(2*SQRT(L2959*'Input Parameters'!$E$38))))</f>
        <v>0.11392262865438964</v>
      </c>
      <c r="X2959">
        <f t="shared" ca="1" si="442"/>
        <v>1</v>
      </c>
      <c r="Y2959" s="7"/>
    </row>
    <row r="2960" spans="1:25" ht="15" customHeight="1" x14ac:dyDescent="0.25">
      <c r="A2960" s="139">
        <v>2953</v>
      </c>
      <c r="B2960" s="10">
        <f t="shared" ca="1" si="433"/>
        <v>0.35663339255495108</v>
      </c>
      <c r="C2960" s="60">
        <f ca="1">_xlfn.NORM.INV(B2960,'Input Parameters'!$E$15,'Input Parameters'!$F$15)</f>
        <v>251.05261449829644</v>
      </c>
      <c r="D2960" s="10">
        <f t="shared" ca="1" si="434"/>
        <v>0.52790677142710174</v>
      </c>
      <c r="E2960" s="62">
        <f ca="1">IF(_xlfn.NORM.INV(D2960,'Input Parameters'!$E$17,'Input Parameters'!$F$17)&lt;3500,3500,IF(_xlfn.NORM.INV(D2960,'Input Parameters'!$E$17,'Input Parameters'!$F$17)&gt;5500,5500,_xlfn.NORM.INV(D2960,'Input Parameters'!$E$17,'Input Parameters'!$F$17)))</f>
        <v>4849.0063343928205</v>
      </c>
      <c r="F2960" s="10">
        <f t="shared" ca="1" si="435"/>
        <v>0.38111812409092893</v>
      </c>
      <c r="G2960" s="64">
        <f ca="1">_xlfn.NORM.INV(F2960,'Input Parameters'!$E$20,'Input Parameters'!$F$20)</f>
        <v>280.6229451029937</v>
      </c>
      <c r="H2960" s="57">
        <f ca="1">EXP(E2960*(1/'Input Parameters'!$E$23-1/G2960))</f>
        <v>0.48391480883748805</v>
      </c>
      <c r="I2960" s="10">
        <f t="shared" ca="1" si="436"/>
        <v>7.599249842712974E-2</v>
      </c>
      <c r="J2960" s="30">
        <f ca="1">_xlfn.BETA.INV(I2960,'Input Parameters'!$L$26,'Input Parameters'!$M$26,'Input Parameters'!$J$26,'Input Parameters'!$K$26)</f>
        <v>0.41924050094783805</v>
      </c>
      <c r="K2960" s="168">
        <f ca="1">('Input Parameters'!$E$27/'Input Parameters'!$E$38)^$J2960</f>
        <v>4.9428797809636153E-2</v>
      </c>
      <c r="L2960" s="69">
        <f ca="1">$H2960*$C2960*'Input Parameters'!$E$25*K2960</f>
        <v>6.0050096414248335</v>
      </c>
      <c r="M2960" s="24">
        <f t="shared" ca="1" si="437"/>
        <v>0.98513192218126366</v>
      </c>
      <c r="N2960" s="15">
        <f ca="1">_xlfn.NORM.INV(M2960,'Input Parameters'!$E$29,'Input Parameters'!$F$29)</f>
        <v>0.10021735871324684</v>
      </c>
      <c r="O2960" s="8">
        <f t="shared" ca="1" si="438"/>
        <v>0.44991745845704756</v>
      </c>
      <c r="P2960" s="30">
        <f ca="1">_xlfn.LOGNORM.INV(O2960,'Input Parameters'!$H$30,'Input Parameters'!$I$30)</f>
        <v>2.5283881442691802</v>
      </c>
      <c r="Q2960" s="10">
        <f t="shared" ca="1" si="439"/>
        <v>0.36913615896266472</v>
      </c>
      <c r="R2960" s="30">
        <f>IF('Input Parameters'!$E$32=0,0,_xlfn.BETA.INV(Q2960,'Input Parameters'!$L$32,'Input Parameters'!$M$32,'Input Parameters'!$J$32,'Input Parameters'!$K$32))</f>
        <v>0</v>
      </c>
      <c r="S2960" s="10">
        <f t="shared" ca="1" si="440"/>
        <v>7.5315925081561819E-2</v>
      </c>
      <c r="T2960" s="26">
        <f ca="1">_xlfn.LOGNORM.INV(S2960,'Input Parameters'!$H$34,'Input Parameters'!$I$34)</f>
        <v>42.147580774225069</v>
      </c>
      <c r="U2960" s="10">
        <f t="shared" ca="1" si="441"/>
        <v>0.2682437101432662</v>
      </c>
      <c r="V2960" s="30">
        <f ca="1">_xlfn.BETA.INV(U2960,'Input Parameters'!$L$36,'Input Parameters'!$M$36,'Input Parameters'!$J$36,'Input Parameters'!$K$36)</f>
        <v>0.49759440807755451</v>
      </c>
      <c r="W2960" s="2">
        <f ca="1">N2960+(P2960-N2960)*(1-ERF((T2960-R2960)/(2*SQRT(L2960*'Input Parameters'!$E$38))))</f>
        <v>0.64391690503520416</v>
      </c>
      <c r="X2960">
        <f t="shared" ca="1" si="442"/>
        <v>0</v>
      </c>
      <c r="Y2960" s="7"/>
    </row>
    <row r="2961" spans="1:25" ht="15" customHeight="1" x14ac:dyDescent="0.25">
      <c r="A2961" s="139">
        <v>2954</v>
      </c>
      <c r="B2961" s="10">
        <f t="shared" ca="1" si="433"/>
        <v>0.57878303325915137</v>
      </c>
      <c r="C2961" s="60">
        <f ca="1">_xlfn.NORM.INV(B2961,'Input Parameters'!$E$15,'Input Parameters'!$F$15)</f>
        <v>281.73983490583532</v>
      </c>
      <c r="D2961" s="10">
        <f t="shared" ca="1" si="434"/>
        <v>0.22461998835572927</v>
      </c>
      <c r="E2961" s="62">
        <f ca="1">IF(_xlfn.NORM.INV(D2961,'Input Parameters'!$E$17,'Input Parameters'!$F$17)&lt;3500,3500,IF(_xlfn.NORM.INV(D2961,'Input Parameters'!$E$17,'Input Parameters'!$F$17)&gt;5500,5500,_xlfn.NORM.INV(D2961,'Input Parameters'!$E$17,'Input Parameters'!$F$17)))</f>
        <v>4270.3221040704539</v>
      </c>
      <c r="F2961" s="10">
        <f t="shared" ca="1" si="435"/>
        <v>6.6929047619344928E-2</v>
      </c>
      <c r="G2961" s="64">
        <f ca="1">_xlfn.NORM.INV(F2961,'Input Parameters'!$E$20,'Input Parameters'!$F$20)</f>
        <v>272.60629872097638</v>
      </c>
      <c r="H2961" s="57">
        <f ca="1">EXP(E2961*(1/'Input Parameters'!$E$23-1/G2961))</f>
        <v>0.33731953674609044</v>
      </c>
      <c r="I2961" s="10">
        <f t="shared" ca="1" si="436"/>
        <v>0.39833759887469389</v>
      </c>
      <c r="J2961" s="30">
        <f ca="1">_xlfn.BETA.INV(I2961,'Input Parameters'!$L$26,'Input Parameters'!$M$26,'Input Parameters'!$J$26,'Input Parameters'!$K$26)</f>
        <v>0.61918898610509832</v>
      </c>
      <c r="K2961" s="168">
        <f ca="1">('Input Parameters'!$E$27/'Input Parameters'!$E$38)^$J2961</f>
        <v>1.1778760733840984E-2</v>
      </c>
      <c r="L2961" s="69">
        <f ca="1">$H2961*$C2961*'Input Parameters'!$E$25*K2961</f>
        <v>1.1194104346565714</v>
      </c>
      <c r="M2961" s="24">
        <f t="shared" ca="1" si="437"/>
        <v>0.46286842249969973</v>
      </c>
      <c r="N2961" s="15">
        <f ca="1">_xlfn.NORM.INV(M2961,'Input Parameters'!$E$29,'Input Parameters'!$F$29)</f>
        <v>9.9990679014459863E-2</v>
      </c>
      <c r="O2961" s="8">
        <f t="shared" ca="1" si="438"/>
        <v>0.97435256484607313</v>
      </c>
      <c r="P2961" s="30">
        <f ca="1">_xlfn.LOGNORM.INV(O2961,'Input Parameters'!$H$30,'Input Parameters'!$I$30)</f>
        <v>6.7376604007133549</v>
      </c>
      <c r="Q2961" s="10">
        <f t="shared" ca="1" si="439"/>
        <v>0.67281160576496069</v>
      </c>
      <c r="R2961" s="30">
        <f>IF('Input Parameters'!$E$32=0,0,_xlfn.BETA.INV(Q2961,'Input Parameters'!$L$32,'Input Parameters'!$M$32,'Input Parameters'!$J$32,'Input Parameters'!$K$32))</f>
        <v>0</v>
      </c>
      <c r="S2961" s="10">
        <f t="shared" ca="1" si="440"/>
        <v>0.65131189994417349</v>
      </c>
      <c r="T2961" s="26">
        <f ca="1">_xlfn.LOGNORM.INV(S2961,'Input Parameters'!$H$34,'Input Parameters'!$I$34)</f>
        <v>52.908503354021832</v>
      </c>
      <c r="U2961" s="10">
        <f t="shared" ca="1" si="441"/>
        <v>0.22376233000880463</v>
      </c>
      <c r="V2961" s="30">
        <f ca="1">_xlfn.BETA.INV(U2961,'Input Parameters'!$L$36,'Input Parameters'!$M$36,'Input Parameters'!$J$36,'Input Parameters'!$K$36)</f>
        <v>0.47912766989097566</v>
      </c>
      <c r="W2961" s="2">
        <f ca="1">N2961+(P2961-N2961)*(1-ERF((T2961-R2961)/(2*SQRT(L2961*'Input Parameters'!$E$38))))</f>
        <v>0.10268683597903561</v>
      </c>
      <c r="X2961">
        <f t="shared" ca="1" si="442"/>
        <v>1</v>
      </c>
      <c r="Y2961" s="7"/>
    </row>
    <row r="2962" spans="1:25" ht="15" customHeight="1" x14ac:dyDescent="0.25">
      <c r="A2962" s="139">
        <v>2955</v>
      </c>
      <c r="B2962" s="10">
        <f t="shared" ca="1" si="433"/>
        <v>0.91544954616820551</v>
      </c>
      <c r="C2962" s="60">
        <f ca="1">_xlfn.NORM.INV(B2962,'Input Parameters'!$E$15,'Input Parameters'!$F$15)</f>
        <v>345.48851834942053</v>
      </c>
      <c r="D2962" s="10">
        <f t="shared" ca="1" si="434"/>
        <v>4.2020556305738643E-2</v>
      </c>
      <c r="E2962" s="62">
        <f ca="1">IF(_xlfn.NORM.INV(D2962,'Input Parameters'!$E$17,'Input Parameters'!$F$17)&lt;3500,3500,IF(_xlfn.NORM.INV(D2962,'Input Parameters'!$E$17,'Input Parameters'!$F$17)&gt;5500,5500,_xlfn.NORM.INV(D2962,'Input Parameters'!$E$17,'Input Parameters'!$F$17)))</f>
        <v>3590.6064450946333</v>
      </c>
      <c r="F2962" s="10">
        <f t="shared" ca="1" si="435"/>
        <v>0.97037674490330705</v>
      </c>
      <c r="G2962" s="64">
        <f ca="1">_xlfn.NORM.INV(F2962,'Input Parameters'!$E$20,'Input Parameters'!$F$20)</f>
        <v>295.28860945075166</v>
      </c>
      <c r="H2962" s="57">
        <f ca="1">EXP(E2962*(1/'Input Parameters'!$E$23-1/G2962))</f>
        <v>1.1029626611170658</v>
      </c>
      <c r="I2962" s="10">
        <f t="shared" ca="1" si="436"/>
        <v>0.51410981409719414</v>
      </c>
      <c r="J2962" s="30">
        <f ca="1">_xlfn.BETA.INV(I2962,'Input Parameters'!$L$26,'Input Parameters'!$M$26,'Input Parameters'!$J$26,'Input Parameters'!$K$26)</f>
        <v>0.66707328616732764</v>
      </c>
      <c r="K2962" s="168">
        <f ca="1">('Input Parameters'!$E$27/'Input Parameters'!$E$38)^$J2962</f>
        <v>8.3546874274616038E-3</v>
      </c>
      <c r="L2962" s="69">
        <f ca="1">$H2962*$C2962*'Input Parameters'!$E$25*K2962</f>
        <v>3.1836450076209779</v>
      </c>
      <c r="M2962" s="24">
        <f t="shared" ca="1" si="437"/>
        <v>0.19313568085188659</v>
      </c>
      <c r="N2962" s="15">
        <f ca="1">_xlfn.NORM.INV(M2962,'Input Parameters'!$E$29,'Input Parameters'!$F$29)</f>
        <v>9.9913360094445319E-2</v>
      </c>
      <c r="O2962" s="8">
        <f t="shared" ca="1" si="438"/>
        <v>0.22842774510489605</v>
      </c>
      <c r="P2962" s="30">
        <f ca="1">_xlfn.LOGNORM.INV(O2962,'Input Parameters'!$H$30,'Input Parameters'!$I$30)</f>
        <v>1.8881034627897759</v>
      </c>
      <c r="Q2962" s="10">
        <f t="shared" ca="1" si="439"/>
        <v>0.38038940460348791</v>
      </c>
      <c r="R2962" s="30">
        <f>IF('Input Parameters'!$E$32=0,0,_xlfn.BETA.INV(Q2962,'Input Parameters'!$L$32,'Input Parameters'!$M$32,'Input Parameters'!$J$32,'Input Parameters'!$K$32))</f>
        <v>0</v>
      </c>
      <c r="S2962" s="10">
        <f t="shared" ca="1" si="440"/>
        <v>0.60813521117534042</v>
      </c>
      <c r="T2962" s="26">
        <f ca="1">_xlfn.LOGNORM.INV(S2962,'Input Parameters'!$H$34,'Input Parameters'!$I$34)</f>
        <v>52.160167199031399</v>
      </c>
      <c r="U2962" s="10">
        <f t="shared" ca="1" si="441"/>
        <v>0.70136168369806851</v>
      </c>
      <c r="V2962" s="30">
        <f ca="1">_xlfn.BETA.INV(U2962,'Input Parameters'!$L$36,'Input Parameters'!$M$36,'Input Parameters'!$J$36,'Input Parameters'!$K$36)</f>
        <v>0.67028582247988067</v>
      </c>
      <c r="W2962" s="2">
        <f ca="1">N2962+(P2962-N2962)*(1-ERF((T2962-R2962)/(2*SQRT(L2962*'Input Parameters'!$E$38))))</f>
        <v>0.16916040473907734</v>
      </c>
      <c r="X2962">
        <f t="shared" ca="1" si="442"/>
        <v>1</v>
      </c>
      <c r="Y2962" s="7"/>
    </row>
    <row r="2963" spans="1:25" ht="15" customHeight="1" x14ac:dyDescent="0.25">
      <c r="A2963" s="139">
        <v>2956</v>
      </c>
      <c r="B2963" s="10">
        <f t="shared" ca="1" si="433"/>
        <v>0.13115694970507574</v>
      </c>
      <c r="C2963" s="60">
        <f ca="1">_xlfn.NORM.INV(B2963,'Input Parameters'!$E$15,'Input Parameters'!$F$15)</f>
        <v>210.21966857136775</v>
      </c>
      <c r="D2963" s="10">
        <f t="shared" ca="1" si="434"/>
        <v>0.84840186087129876</v>
      </c>
      <c r="E2963" s="62">
        <f ca="1">IF(_xlfn.NORM.INV(D2963,'Input Parameters'!$E$17,'Input Parameters'!$F$17)&lt;3500,3500,IF(_xlfn.NORM.INV(D2963,'Input Parameters'!$E$17,'Input Parameters'!$F$17)&gt;5500,5500,_xlfn.NORM.INV(D2963,'Input Parameters'!$E$17,'Input Parameters'!$F$17)))</f>
        <v>5500</v>
      </c>
      <c r="F2963" s="10">
        <f t="shared" ca="1" si="435"/>
        <v>0.87872759462980077</v>
      </c>
      <c r="G2963" s="64">
        <f ca="1">_xlfn.NORM.INV(F2963,'Input Parameters'!$E$20,'Input Parameters'!$F$20)</f>
        <v>290.47995273566147</v>
      </c>
      <c r="H2963" s="57">
        <f ca="1">EXP(E2963*(1/'Input Parameters'!$E$23-1/G2963))</f>
        <v>0.85366041291801664</v>
      </c>
      <c r="I2963" s="10">
        <f t="shared" ca="1" si="436"/>
        <v>0.3266258606565996</v>
      </c>
      <c r="J2963" s="30">
        <f ca="1">_xlfn.BETA.INV(I2963,'Input Parameters'!$L$26,'Input Parameters'!$M$26,'Input Parameters'!$J$26,'Input Parameters'!$K$26)</f>
        <v>0.5869950738415991</v>
      </c>
      <c r="K2963" s="168">
        <f ca="1">('Input Parameters'!$E$27/'Input Parameters'!$E$38)^$J2963</f>
        <v>1.4838507639567339E-2</v>
      </c>
      <c r="L2963" s="69">
        <f ca="1">$H2963*$C2963*'Input Parameters'!$E$25*K2963</f>
        <v>2.6628623293438358</v>
      </c>
      <c r="M2963" s="24">
        <f t="shared" ca="1" si="437"/>
        <v>0.85898926104478901</v>
      </c>
      <c r="N2963" s="15">
        <f ca="1">_xlfn.NORM.INV(M2963,'Input Parameters'!$E$29,'Input Parameters'!$F$29)</f>
        <v>0.10010757893465178</v>
      </c>
      <c r="O2963" s="8">
        <f t="shared" ca="1" si="438"/>
        <v>0.97590718069474813</v>
      </c>
      <c r="P2963" s="30">
        <f ca="1">_xlfn.LOGNORM.INV(O2963,'Input Parameters'!$H$30,'Input Parameters'!$I$30)</f>
        <v>6.8232517021726116</v>
      </c>
      <c r="Q2963" s="10">
        <f t="shared" ca="1" si="439"/>
        <v>0.88648703898549019</v>
      </c>
      <c r="R2963" s="30">
        <f>IF('Input Parameters'!$E$32=0,0,_xlfn.BETA.INV(Q2963,'Input Parameters'!$L$32,'Input Parameters'!$M$32,'Input Parameters'!$J$32,'Input Parameters'!$K$32))</f>
        <v>0</v>
      </c>
      <c r="S2963" s="10">
        <f t="shared" ca="1" si="440"/>
        <v>0.2180480501093871</v>
      </c>
      <c r="T2963" s="26">
        <f ca="1">_xlfn.LOGNORM.INV(S2963,'Input Parameters'!$H$34,'Input Parameters'!$I$34)</f>
        <v>45.749050890322508</v>
      </c>
      <c r="U2963" s="10">
        <f t="shared" ca="1" si="441"/>
        <v>0.32684688426117969</v>
      </c>
      <c r="V2963" s="30">
        <f ca="1">_xlfn.BETA.INV(U2963,'Input Parameters'!$L$36,'Input Parameters'!$M$36,'Input Parameters'!$J$36,'Input Parameters'!$K$36)</f>
        <v>0.52059900720006991</v>
      </c>
      <c r="W2963" s="2">
        <f ca="1">N2963+(P2963-N2963)*(1-ERF((T2963-R2963)/(2*SQRT(L2963*'Input Parameters'!$E$38))))</f>
        <v>0.41901153032667798</v>
      </c>
      <c r="X2963">
        <f t="shared" ca="1" si="442"/>
        <v>1</v>
      </c>
      <c r="Y2963" s="7"/>
    </row>
    <row r="2964" spans="1:25" ht="15" customHeight="1" x14ac:dyDescent="0.25">
      <c r="A2964" s="139">
        <v>2957</v>
      </c>
      <c r="B2964" s="10">
        <f t="shared" ca="1" si="433"/>
        <v>0.51363544939434003</v>
      </c>
      <c r="C2964" s="60">
        <f ca="1">_xlfn.NORM.INV(B2964,'Input Parameters'!$E$15,'Input Parameters'!$F$15)</f>
        <v>272.81983853507035</v>
      </c>
      <c r="D2964" s="10">
        <f t="shared" ca="1" si="434"/>
        <v>0.41730531848096819</v>
      </c>
      <c r="E2964" s="62">
        <f ca="1">IF(_xlfn.NORM.INV(D2964,'Input Parameters'!$E$17,'Input Parameters'!$F$17)&lt;3500,3500,IF(_xlfn.NORM.INV(D2964,'Input Parameters'!$E$17,'Input Parameters'!$F$17)&gt;5500,5500,_xlfn.NORM.INV(D2964,'Input Parameters'!$E$17,'Input Parameters'!$F$17)))</f>
        <v>4653.8456180962503</v>
      </c>
      <c r="F2964" s="10">
        <f t="shared" ca="1" si="435"/>
        <v>0.58908296704200647</v>
      </c>
      <c r="G2964" s="64">
        <f ca="1">_xlfn.NORM.INV(F2964,'Input Parameters'!$E$20,'Input Parameters'!$F$20)</f>
        <v>284.15875062908037</v>
      </c>
      <c r="H2964" s="57">
        <f ca="1">EXP(E2964*(1/'Input Parameters'!$E$23-1/G2964))</f>
        <v>0.61245652973733422</v>
      </c>
      <c r="I2964" s="10">
        <f t="shared" ca="1" si="436"/>
        <v>0.17711802951694744</v>
      </c>
      <c r="J2964" s="30">
        <f ca="1">_xlfn.BETA.INV(I2964,'Input Parameters'!$L$26,'Input Parameters'!$M$26,'Input Parameters'!$J$26,'Input Parameters'!$K$26)</f>
        <v>0.5052990819532297</v>
      </c>
      <c r="K2964" s="168">
        <f ca="1">('Input Parameters'!$E$27/'Input Parameters'!$E$38)^$J2964</f>
        <v>2.6661830143697121E-2</v>
      </c>
      <c r="L2964" s="69">
        <f ca="1">$H2964*$C2964*'Input Parameters'!$E$25*K2964</f>
        <v>4.454932972038625</v>
      </c>
      <c r="M2964" s="24">
        <f t="shared" ca="1" si="437"/>
        <v>0.6103217035733679</v>
      </c>
      <c r="N2964" s="15">
        <f ca="1">_xlfn.NORM.INV(M2964,'Input Parameters'!$E$29,'Input Parameters'!$F$29)</f>
        <v>0.10002801576026071</v>
      </c>
      <c r="O2964" s="8">
        <f t="shared" ca="1" si="438"/>
        <v>0.65297015864976893</v>
      </c>
      <c r="P2964" s="30">
        <f ca="1">_xlfn.LOGNORM.INV(O2964,'Input Parameters'!$H$30,'Input Parameters'!$I$30)</f>
        <v>3.2311958810670851</v>
      </c>
      <c r="Q2964" s="10">
        <f t="shared" ca="1" si="439"/>
        <v>0.28273424679926873</v>
      </c>
      <c r="R2964" s="30">
        <f>IF('Input Parameters'!$E$32=0,0,_xlfn.BETA.INV(Q2964,'Input Parameters'!$L$32,'Input Parameters'!$M$32,'Input Parameters'!$J$32,'Input Parameters'!$K$32))</f>
        <v>0</v>
      </c>
      <c r="S2964" s="10">
        <f t="shared" ca="1" si="440"/>
        <v>0.80049021561398359</v>
      </c>
      <c r="T2964" s="26">
        <f ca="1">_xlfn.LOGNORM.INV(S2964,'Input Parameters'!$H$34,'Input Parameters'!$I$34)</f>
        <v>55.989131899901608</v>
      </c>
      <c r="U2964" s="10">
        <f t="shared" ca="1" si="441"/>
        <v>0.30157960399198103</v>
      </c>
      <c r="V2964" s="30">
        <f ca="1">_xlfn.BETA.INV(U2964,'Input Parameters'!$L$36,'Input Parameters'!$M$36,'Input Parameters'!$J$36,'Input Parameters'!$K$36)</f>
        <v>0.5108175842670446</v>
      </c>
      <c r="W2964" s="2">
        <f ca="1">N2964+(P2964-N2964)*(1-ERF((T2964-R2964)/(2*SQRT(L2964*'Input Parameters'!$E$38))))</f>
        <v>0.29007003834535555</v>
      </c>
      <c r="X2964">
        <f t="shared" ca="1" si="442"/>
        <v>1</v>
      </c>
      <c r="Y2964" s="7"/>
    </row>
    <row r="2965" spans="1:25" ht="15" customHeight="1" x14ac:dyDescent="0.25">
      <c r="A2965" s="139">
        <v>2958</v>
      </c>
      <c r="B2965" s="10">
        <f t="shared" ca="1" si="433"/>
        <v>0.30432781841511913</v>
      </c>
      <c r="C2965" s="60">
        <f ca="1">_xlfn.NORM.INV(B2965,'Input Parameters'!$E$15,'Input Parameters'!$F$15)</f>
        <v>243.22051702594365</v>
      </c>
      <c r="D2965" s="10">
        <f t="shared" ca="1" si="434"/>
        <v>4.4762064514675126E-3</v>
      </c>
      <c r="E2965" s="62">
        <f ca="1">IF(_xlfn.NORM.INV(D2965,'Input Parameters'!$E$17,'Input Parameters'!$F$17)&lt;3500,3500,IF(_xlfn.NORM.INV(D2965,'Input Parameters'!$E$17,'Input Parameters'!$F$17)&gt;5500,5500,_xlfn.NORM.INV(D2965,'Input Parameters'!$E$17,'Input Parameters'!$F$17)))</f>
        <v>3500</v>
      </c>
      <c r="F2965" s="10">
        <f t="shared" ca="1" si="435"/>
        <v>0.81393104069502087</v>
      </c>
      <c r="G2965" s="64">
        <f ca="1">_xlfn.NORM.INV(F2965,'Input Parameters'!$E$20,'Input Parameters'!$F$20)</f>
        <v>288.62958835615541</v>
      </c>
      <c r="H2965" s="57">
        <f ca="1">EXP(E2965*(1/'Input Parameters'!$E$23-1/G2965))</f>
        <v>0.83699997944069671</v>
      </c>
      <c r="I2965" s="10">
        <f t="shared" ca="1" si="436"/>
        <v>0.82152761618368986</v>
      </c>
      <c r="J2965" s="30">
        <f ca="1">_xlfn.BETA.INV(I2965,'Input Parameters'!$L$26,'Input Parameters'!$M$26,'Input Parameters'!$J$26,'Input Parameters'!$K$26)</f>
        <v>0.79578943028517146</v>
      </c>
      <c r="K2965" s="168">
        <f ca="1">('Input Parameters'!$E$27/'Input Parameters'!$E$38)^$J2965</f>
        <v>3.3185860056633705E-3</v>
      </c>
      <c r="L2965" s="69">
        <f ca="1">$H2965*$C2965*'Input Parameters'!$E$25*K2965</f>
        <v>0.67558303023102295</v>
      </c>
      <c r="M2965" s="24">
        <f t="shared" ca="1" si="437"/>
        <v>7.6393734516462919E-2</v>
      </c>
      <c r="N2965" s="15">
        <f ca="1">_xlfn.NORM.INV(M2965,'Input Parameters'!$E$29,'Input Parameters'!$F$29)</f>
        <v>9.9857024541939066E-2</v>
      </c>
      <c r="O2965" s="8">
        <f t="shared" ca="1" si="438"/>
        <v>0.43268841879179254</v>
      </c>
      <c r="P2965" s="30">
        <f ca="1">_xlfn.LOGNORM.INV(O2965,'Input Parameters'!$H$30,'Input Parameters'!$I$30)</f>
        <v>2.476771859562291</v>
      </c>
      <c r="Q2965" s="10">
        <f t="shared" ca="1" si="439"/>
        <v>0.46712637960239456</v>
      </c>
      <c r="R2965" s="30">
        <f>IF('Input Parameters'!$E$32=0,0,_xlfn.BETA.INV(Q2965,'Input Parameters'!$L$32,'Input Parameters'!$M$32,'Input Parameters'!$J$32,'Input Parameters'!$K$32))</f>
        <v>0</v>
      </c>
      <c r="S2965" s="10">
        <f t="shared" ca="1" si="440"/>
        <v>0.68869295523915086</v>
      </c>
      <c r="T2965" s="26">
        <f ca="1">_xlfn.LOGNORM.INV(S2965,'Input Parameters'!$H$34,'Input Parameters'!$I$34)</f>
        <v>53.593327786452122</v>
      </c>
      <c r="U2965" s="10">
        <f t="shared" ca="1" si="441"/>
        <v>0.53991472503906512</v>
      </c>
      <c r="V2965" s="30">
        <f ca="1">_xlfn.BETA.INV(U2965,'Input Parameters'!$L$36,'Input Parameters'!$M$36,'Input Parameters'!$J$36,'Input Parameters'!$K$36)</f>
        <v>0.60130487261641652</v>
      </c>
      <c r="W2965" s="2">
        <f ca="1">N2965+(P2965-N2965)*(1-ERF((T2965-R2965)/(2*SQRT(L2965*'Input Parameters'!$E$38))))</f>
        <v>9.9866568584598955E-2</v>
      </c>
      <c r="X2965">
        <f t="shared" ca="1" si="442"/>
        <v>1</v>
      </c>
      <c r="Y2965" s="7"/>
    </row>
    <row r="2966" spans="1:25" ht="15" customHeight="1" x14ac:dyDescent="0.25">
      <c r="A2966" s="139">
        <v>2959</v>
      </c>
      <c r="B2966" s="10">
        <f t="shared" ca="1" si="433"/>
        <v>0.19114032735426112</v>
      </c>
      <c r="C2966" s="60">
        <f ca="1">_xlfn.NORM.INV(B2966,'Input Parameters'!$E$15,'Input Parameters'!$F$15)</f>
        <v>223.6182923583082</v>
      </c>
      <c r="D2966" s="10">
        <f t="shared" ca="1" si="434"/>
        <v>0.60958553694868112</v>
      </c>
      <c r="E2966" s="62">
        <f ca="1">IF(_xlfn.NORM.INV(D2966,'Input Parameters'!$E$17,'Input Parameters'!$F$17)&lt;3500,3500,IF(_xlfn.NORM.INV(D2966,'Input Parameters'!$E$17,'Input Parameters'!$F$17)&gt;5500,5500,_xlfn.NORM.INV(D2966,'Input Parameters'!$E$17,'Input Parameters'!$F$17)))</f>
        <v>4994.7672750068541</v>
      </c>
      <c r="F2966" s="10">
        <f t="shared" ca="1" si="435"/>
        <v>0.75218381641917065</v>
      </c>
      <c r="G2966" s="64">
        <f ca="1">_xlfn.NORM.INV(F2966,'Input Parameters'!$E$20,'Input Parameters'!$F$20)</f>
        <v>287.21523231019864</v>
      </c>
      <c r="H2966" s="57">
        <f ca="1">EXP(E2966*(1/'Input Parameters'!$E$23-1/G2966))</f>
        <v>0.71238388463592528</v>
      </c>
      <c r="I2966" s="10">
        <f t="shared" ca="1" si="436"/>
        <v>0.75908143329682032</v>
      </c>
      <c r="J2966" s="30">
        <f ca="1">_xlfn.BETA.INV(I2966,'Input Parameters'!$L$26,'Input Parameters'!$M$26,'Input Parameters'!$J$26,'Input Parameters'!$K$26)</f>
        <v>0.76687516072900341</v>
      </c>
      <c r="K2966" s="168">
        <f ca="1">('Input Parameters'!$E$27/'Input Parameters'!$E$38)^$J2966</f>
        <v>4.0834471962461977E-3</v>
      </c>
      <c r="L2966" s="69">
        <f ca="1">$H2966*$C2966*'Input Parameters'!$E$25*K2966</f>
        <v>0.65050158205640662</v>
      </c>
      <c r="M2966" s="24">
        <f t="shared" ca="1" si="437"/>
        <v>0.12376040194318272</v>
      </c>
      <c r="N2966" s="15">
        <f ca="1">_xlfn.NORM.INV(M2966,'Input Parameters'!$E$29,'Input Parameters'!$F$29)</f>
        <v>9.9884360788142793E-2</v>
      </c>
      <c r="O2966" s="8">
        <f t="shared" ca="1" si="438"/>
        <v>0.83285059438772124</v>
      </c>
      <c r="P2966" s="30">
        <f ca="1">_xlfn.LOGNORM.INV(O2966,'Input Parameters'!$H$30,'Input Parameters'!$I$30)</f>
        <v>4.2338848535457201</v>
      </c>
      <c r="Q2966" s="10">
        <f t="shared" ca="1" si="439"/>
        <v>0.67179778645392274</v>
      </c>
      <c r="R2966" s="30">
        <f>IF('Input Parameters'!$E$32=0,0,_xlfn.BETA.INV(Q2966,'Input Parameters'!$L$32,'Input Parameters'!$M$32,'Input Parameters'!$J$32,'Input Parameters'!$K$32))</f>
        <v>0</v>
      </c>
      <c r="S2966" s="10">
        <f t="shared" ca="1" si="440"/>
        <v>0.78314511785748142</v>
      </c>
      <c r="T2966" s="26">
        <f ca="1">_xlfn.LOGNORM.INV(S2966,'Input Parameters'!$H$34,'Input Parameters'!$I$34)</f>
        <v>55.568840126264647</v>
      </c>
      <c r="U2966" s="10">
        <f t="shared" ca="1" si="441"/>
        <v>0.84721826189930072</v>
      </c>
      <c r="V2966" s="30">
        <f ca="1">_xlfn.BETA.INV(U2966,'Input Parameters'!$L$36,'Input Parameters'!$M$36,'Input Parameters'!$J$36,'Input Parameters'!$K$36)</f>
        <v>0.75585673888416394</v>
      </c>
      <c r="W2966" s="2">
        <f ca="1">N2966+(P2966-N2966)*(1-ERF((T2966-R2966)/(2*SQRT(L2966*'Input Parameters'!$E$38))))</f>
        <v>9.9888931715326534E-2</v>
      </c>
      <c r="X2966">
        <f t="shared" ca="1" si="442"/>
        <v>1</v>
      </c>
      <c r="Y2966" s="7"/>
    </row>
    <row r="2967" spans="1:25" ht="15" customHeight="1" x14ac:dyDescent="0.25">
      <c r="A2967" s="139">
        <v>2960</v>
      </c>
      <c r="B2967" s="10">
        <f t="shared" ca="1" si="433"/>
        <v>0.88188273042451815</v>
      </c>
      <c r="C2967" s="60">
        <f ca="1">_xlfn.NORM.INV(B2967,'Input Parameters'!$E$15,'Input Parameters'!$F$15)</f>
        <v>335.15668007472891</v>
      </c>
      <c r="D2967" s="10">
        <f t="shared" ca="1" si="434"/>
        <v>0.40066287454576732</v>
      </c>
      <c r="E2967" s="62">
        <f ca="1">IF(_xlfn.NORM.INV(D2967,'Input Parameters'!$E$17,'Input Parameters'!$F$17)&lt;3500,3500,IF(_xlfn.NORM.INV(D2967,'Input Parameters'!$E$17,'Input Parameters'!$F$17)&gt;5500,5500,_xlfn.NORM.INV(D2967,'Input Parameters'!$E$17,'Input Parameters'!$F$17)))</f>
        <v>4623.8578057388449</v>
      </c>
      <c r="F2967" s="10">
        <f t="shared" ca="1" si="435"/>
        <v>0.90136608310796462</v>
      </c>
      <c r="G2967" s="64">
        <f ca="1">_xlfn.NORM.INV(F2967,'Input Parameters'!$E$20,'Input Parameters'!$F$20)</f>
        <v>291.28881085361286</v>
      </c>
      <c r="H2967" s="57">
        <f ca="1">EXP(E2967*(1/'Input Parameters'!$E$23-1/G2967))</f>
        <v>0.91501409097973607</v>
      </c>
      <c r="I2967" s="10">
        <f t="shared" ca="1" si="436"/>
        <v>0.6633600490619046</v>
      </c>
      <c r="J2967" s="30">
        <f ca="1">_xlfn.BETA.INV(I2967,'Input Parameters'!$L$26,'Input Parameters'!$M$26,'Input Parameters'!$J$26,'Input Parameters'!$K$26)</f>
        <v>0.72666283903455242</v>
      </c>
      <c r="K2967" s="168">
        <f ca="1">('Input Parameters'!$E$27/'Input Parameters'!$E$38)^$J2967</f>
        <v>5.4487458969870485E-3</v>
      </c>
      <c r="L2967" s="69">
        <f ca="1">$H2967*$C2967*'Input Parameters'!$E$25*K2967</f>
        <v>1.6709837133614531</v>
      </c>
      <c r="M2967" s="24">
        <f t="shared" ca="1" si="437"/>
        <v>0.36435742683248329</v>
      </c>
      <c r="N2967" s="15">
        <f ca="1">_xlfn.NORM.INV(M2967,'Input Parameters'!$E$29,'Input Parameters'!$F$29)</f>
        <v>9.9965316443099264E-2</v>
      </c>
      <c r="O2967" s="8">
        <f t="shared" ca="1" si="438"/>
        <v>0.78414731825236195</v>
      </c>
      <c r="P2967" s="30">
        <f ca="1">_xlfn.LOGNORM.INV(O2967,'Input Parameters'!$H$30,'Input Parameters'!$I$30)</f>
        <v>3.8902075130297198</v>
      </c>
      <c r="Q2967" s="10">
        <f t="shared" ca="1" si="439"/>
        <v>0.38629856089848391</v>
      </c>
      <c r="R2967" s="30">
        <f>IF('Input Parameters'!$E$32=0,0,_xlfn.BETA.INV(Q2967,'Input Parameters'!$L$32,'Input Parameters'!$M$32,'Input Parameters'!$J$32,'Input Parameters'!$K$32))</f>
        <v>0</v>
      </c>
      <c r="S2967" s="10">
        <f t="shared" ca="1" si="440"/>
        <v>6.8324805158801238E-2</v>
      </c>
      <c r="T2967" s="26">
        <f ca="1">_xlfn.LOGNORM.INV(S2967,'Input Parameters'!$H$34,'Input Parameters'!$I$34)</f>
        <v>41.880356730907714</v>
      </c>
      <c r="U2967" s="10">
        <f t="shared" ca="1" si="441"/>
        <v>5.9860569777685169E-2</v>
      </c>
      <c r="V2967" s="30">
        <f ca="1">_xlfn.BETA.INV(U2967,'Input Parameters'!$L$36,'Input Parameters'!$M$36,'Input Parameters'!$J$36,'Input Parameters'!$K$36)</f>
        <v>0.3878887889444565</v>
      </c>
      <c r="W2967" s="2">
        <f ca="1">N2967+(P2967-N2967)*(1-ERF((T2967-R2967)/(2*SQRT(L2967*'Input Parameters'!$E$38))))</f>
        <v>0.18323027320367213</v>
      </c>
      <c r="X2967">
        <f t="shared" ca="1" si="442"/>
        <v>1</v>
      </c>
      <c r="Y2967" s="7"/>
    </row>
    <row r="2968" spans="1:25" ht="15" customHeight="1" x14ac:dyDescent="0.25">
      <c r="A2968" s="139">
        <v>2961</v>
      </c>
      <c r="B2968" s="10">
        <f t="shared" ca="1" si="433"/>
        <v>0.85483860740219975</v>
      </c>
      <c r="C2968" s="60">
        <f ca="1">_xlfn.NORM.INV(B2968,'Input Parameters'!$E$15,'Input Parameters'!$F$15)</f>
        <v>328.27209024671117</v>
      </c>
      <c r="D2968" s="10">
        <f t="shared" ca="1" si="434"/>
        <v>0.40763177510855608</v>
      </c>
      <c r="E2968" s="62">
        <f ca="1">IF(_xlfn.NORM.INV(D2968,'Input Parameters'!$E$17,'Input Parameters'!$F$17)&lt;3500,3500,IF(_xlfn.NORM.INV(D2968,'Input Parameters'!$E$17,'Input Parameters'!$F$17)&gt;5500,5500,_xlfn.NORM.INV(D2968,'Input Parameters'!$E$17,'Input Parameters'!$F$17)))</f>
        <v>4636.451169347104</v>
      </c>
      <c r="F2968" s="10">
        <f t="shared" ca="1" si="435"/>
        <v>0.70887462177381366</v>
      </c>
      <c r="G2968" s="64">
        <f ca="1">_xlfn.NORM.INV(F2968,'Input Parameters'!$E$20,'Input Parameters'!$F$20)</f>
        <v>286.33567029540751</v>
      </c>
      <c r="H2968" s="57">
        <f ca="1">EXP(E2968*(1/'Input Parameters'!$E$23-1/G2968))</f>
        <v>0.6946158634696884</v>
      </c>
      <c r="I2968" s="10">
        <f t="shared" ca="1" si="436"/>
        <v>0.54044325827543349</v>
      </c>
      <c r="J2968" s="30">
        <f ca="1">_xlfn.BETA.INV(I2968,'Input Parameters'!$L$26,'Input Parameters'!$M$26,'Input Parameters'!$J$26,'Input Parameters'!$K$26)</f>
        <v>0.67759960455333801</v>
      </c>
      <c r="K2968" s="168">
        <f ca="1">('Input Parameters'!$E$27/'Input Parameters'!$E$38)^$J2968</f>
        <v>7.7470894505588155E-3</v>
      </c>
      <c r="L2968" s="69">
        <f ca="1">$H2968*$C2968*'Input Parameters'!$E$25*K2968</f>
        <v>1.766514588783461</v>
      </c>
      <c r="M2968" s="24">
        <f t="shared" ca="1" si="437"/>
        <v>0.97992458569780339</v>
      </c>
      <c r="N2968" s="15">
        <f ca="1">_xlfn.NORM.INV(M2968,'Input Parameters'!$E$29,'Input Parameters'!$F$29)</f>
        <v>0.10020521938327982</v>
      </c>
      <c r="O2968" s="8">
        <f t="shared" ca="1" si="438"/>
        <v>9.2535099935409093E-4</v>
      </c>
      <c r="P2968" s="30">
        <f ca="1">_xlfn.LOGNORM.INV(O2968,'Input Parameters'!$H$30,'Input Parameters'!$I$30)</f>
        <v>0.61657492258472368</v>
      </c>
      <c r="Q2968" s="10">
        <f t="shared" ca="1" si="439"/>
        <v>0.32380662641452818</v>
      </c>
      <c r="R2968" s="30">
        <f>IF('Input Parameters'!$E$32=0,0,_xlfn.BETA.INV(Q2968,'Input Parameters'!$L$32,'Input Parameters'!$M$32,'Input Parameters'!$J$32,'Input Parameters'!$K$32))</f>
        <v>0</v>
      </c>
      <c r="S2968" s="10">
        <f t="shared" ca="1" si="440"/>
        <v>0.70510903881473885</v>
      </c>
      <c r="T2968" s="26">
        <f ca="1">_xlfn.LOGNORM.INV(S2968,'Input Parameters'!$H$34,'Input Parameters'!$I$34)</f>
        <v>53.907909892703053</v>
      </c>
      <c r="U2968" s="10">
        <f t="shared" ca="1" si="441"/>
        <v>6.664806502799614E-2</v>
      </c>
      <c r="V2968" s="30">
        <f ca="1">_xlfn.BETA.INV(U2968,'Input Parameters'!$L$36,'Input Parameters'!$M$36,'Input Parameters'!$J$36,'Input Parameters'!$K$36)</f>
        <v>0.39345477401235657</v>
      </c>
      <c r="W2968" s="2">
        <f ca="1">N2968+(P2968-N2968)*(1-ERF((T2968-R2968)/(2*SQRT(L2968*'Input Parameters'!$E$38))))</f>
        <v>0.1023382280988361</v>
      </c>
      <c r="X2968">
        <f t="shared" ca="1" si="442"/>
        <v>1</v>
      </c>
      <c r="Y2968" s="7"/>
    </row>
    <row r="2969" spans="1:25" ht="15" customHeight="1" x14ac:dyDescent="0.25">
      <c r="A2969" s="139">
        <v>2962</v>
      </c>
      <c r="B2969" s="10">
        <f t="shared" ca="1" si="433"/>
        <v>0.12548005837200038</v>
      </c>
      <c r="C2969" s="60">
        <f ca="1">_xlfn.NORM.INV(B2969,'Input Parameters'!$E$15,'Input Parameters'!$F$15)</f>
        <v>208.75202196559474</v>
      </c>
      <c r="D2969" s="10">
        <f t="shared" ca="1" si="434"/>
        <v>0.137743042066375</v>
      </c>
      <c r="E2969" s="62">
        <f ca="1">IF(_xlfn.NORM.INV(D2969,'Input Parameters'!$E$17,'Input Parameters'!$F$17)&lt;3500,3500,IF(_xlfn.NORM.INV(D2969,'Input Parameters'!$E$17,'Input Parameters'!$F$17)&gt;5500,5500,_xlfn.NORM.INV(D2969,'Input Parameters'!$E$17,'Input Parameters'!$F$17)))</f>
        <v>4036.6390781544587</v>
      </c>
      <c r="F2969" s="10">
        <f t="shared" ca="1" si="435"/>
        <v>0.81506694807834446</v>
      </c>
      <c r="G2969" s="64">
        <f ca="1">_xlfn.NORM.INV(F2969,'Input Parameters'!$E$20,'Input Parameters'!$F$20)</f>
        <v>288.65805214211616</v>
      </c>
      <c r="H2969" s="57">
        <f ca="1">EXP(E2969*(1/'Input Parameters'!$E$23-1/G2969))</f>
        <v>0.81559812105353824</v>
      </c>
      <c r="I2969" s="10">
        <f t="shared" ca="1" si="436"/>
        <v>0.6000690669085218</v>
      </c>
      <c r="J2969" s="30">
        <f ca="1">_xlfn.BETA.INV(I2969,'Input Parameters'!$L$26,'Input Parameters'!$M$26,'Input Parameters'!$J$26,'Input Parameters'!$K$26)</f>
        <v>0.70129910586280331</v>
      </c>
      <c r="K2969" s="168">
        <f ca="1">('Input Parameters'!$E$27/'Input Parameters'!$E$38)^$J2969</f>
        <v>6.5359658468114364E-3</v>
      </c>
      <c r="L2969" s="69">
        <f ca="1">$H2969*$C2969*'Input Parameters'!$E$25*K2969</f>
        <v>1.1127988841306795</v>
      </c>
      <c r="M2969" s="24">
        <f t="shared" ca="1" si="437"/>
        <v>0.96783934445208908</v>
      </c>
      <c r="N2969" s="15">
        <f ca="1">_xlfn.NORM.INV(M2969,'Input Parameters'!$E$29,'Input Parameters'!$F$29)</f>
        <v>0.10018499461518661</v>
      </c>
      <c r="O2969" s="8">
        <f t="shared" ca="1" si="438"/>
        <v>0.62779120845853487</v>
      </c>
      <c r="P2969" s="30">
        <f ca="1">_xlfn.LOGNORM.INV(O2969,'Input Parameters'!$H$30,'Input Parameters'!$I$30)</f>
        <v>3.1300245819713162</v>
      </c>
      <c r="Q2969" s="10">
        <f t="shared" ca="1" si="439"/>
        <v>0.79608587799703967</v>
      </c>
      <c r="R2969" s="30">
        <f>IF('Input Parameters'!$E$32=0,0,_xlfn.BETA.INV(Q2969,'Input Parameters'!$L$32,'Input Parameters'!$M$32,'Input Parameters'!$J$32,'Input Parameters'!$K$32))</f>
        <v>0</v>
      </c>
      <c r="S2969" s="10">
        <f t="shared" ca="1" si="440"/>
        <v>0.2296039831471447</v>
      </c>
      <c r="T2969" s="26">
        <f ca="1">_xlfn.LOGNORM.INV(S2969,'Input Parameters'!$H$34,'Input Parameters'!$I$34)</f>
        <v>45.969754858779297</v>
      </c>
      <c r="U2969" s="10">
        <f t="shared" ca="1" si="441"/>
        <v>0.46364182416401545</v>
      </c>
      <c r="V2969" s="30">
        <f ca="1">_xlfn.BETA.INV(U2969,'Input Parameters'!$L$36,'Input Parameters'!$M$36,'Input Parameters'!$J$36,'Input Parameters'!$K$36)</f>
        <v>0.57210761915368691</v>
      </c>
      <c r="W2969" s="2">
        <f ca="1">N2969+(P2969-N2969)*(1-ERF((T2969-R2969)/(2*SQRT(L2969*'Input Parameters'!$E$38))))</f>
        <v>0.10642724837295067</v>
      </c>
      <c r="X2969">
        <f t="shared" ca="1" si="442"/>
        <v>1</v>
      </c>
      <c r="Y2969" s="7"/>
    </row>
    <row r="2970" spans="1:25" ht="15" customHeight="1" x14ac:dyDescent="0.25">
      <c r="A2970" s="139">
        <v>2963</v>
      </c>
      <c r="B2970" s="10">
        <f t="shared" ca="1" si="433"/>
        <v>0.72530539220551216</v>
      </c>
      <c r="C2970" s="60">
        <f ca="1">_xlfn.NORM.INV(B2970,'Input Parameters'!$E$15,'Input Parameters'!$F$15)</f>
        <v>303.41149148914064</v>
      </c>
      <c r="D2970" s="10">
        <f t="shared" ca="1" si="434"/>
        <v>0.45080786727481492</v>
      </c>
      <c r="E2970" s="62">
        <f ca="1">IF(_xlfn.NORM.INV(D2970,'Input Parameters'!$E$17,'Input Parameters'!$F$17)&lt;3500,3500,IF(_xlfn.NORM.INV(D2970,'Input Parameters'!$E$17,'Input Parameters'!$F$17)&gt;5500,5500,_xlfn.NORM.INV(D2970,'Input Parameters'!$E$17,'Input Parameters'!$F$17)))</f>
        <v>4713.4656272018765</v>
      </c>
      <c r="F2970" s="10">
        <f t="shared" ca="1" si="435"/>
        <v>0.48597710323183174</v>
      </c>
      <c r="G2970" s="64">
        <f ca="1">_xlfn.NORM.INV(F2970,'Input Parameters'!$E$20,'Input Parameters'!$F$20)</f>
        <v>282.41444521308517</v>
      </c>
      <c r="H2970" s="57">
        <f ca="1">EXP(E2970*(1/'Input Parameters'!$E$23-1/G2970))</f>
        <v>0.54935582678239059</v>
      </c>
      <c r="I2970" s="10">
        <f t="shared" ca="1" si="436"/>
        <v>0.79544411730830955</v>
      </c>
      <c r="J2970" s="30">
        <f ca="1">_xlfn.BETA.INV(I2970,'Input Parameters'!$L$26,'Input Parameters'!$M$26,'Input Parameters'!$J$26,'Input Parameters'!$K$26)</f>
        <v>0.78332872228497175</v>
      </c>
      <c r="K2970" s="168">
        <f ca="1">('Input Parameters'!$E$27/'Input Parameters'!$E$38)^$J2970</f>
        <v>3.628864338091212E-3</v>
      </c>
      <c r="L2970" s="69">
        <f ca="1">$H2970*$C2970*'Input Parameters'!$E$25*K2970</f>
        <v>0.60486226775128293</v>
      </c>
      <c r="M2970" s="24">
        <f t="shared" ca="1" si="437"/>
        <v>0.88266938574919085</v>
      </c>
      <c r="N2970" s="15">
        <f ca="1">_xlfn.NORM.INV(M2970,'Input Parameters'!$E$29,'Input Parameters'!$F$29)</f>
        <v>0.10011884371473928</v>
      </c>
      <c r="O2970" s="8">
        <f t="shared" ca="1" si="438"/>
        <v>0.80119183860027399</v>
      </c>
      <c r="P2970" s="30">
        <f ca="1">_xlfn.LOGNORM.INV(O2970,'Input Parameters'!$H$30,'Input Parameters'!$I$30)</f>
        <v>4.0013058647390292</v>
      </c>
      <c r="Q2970" s="10">
        <f t="shared" ca="1" si="439"/>
        <v>0.34844221998626723</v>
      </c>
      <c r="R2970" s="30">
        <f>IF('Input Parameters'!$E$32=0,0,_xlfn.BETA.INV(Q2970,'Input Parameters'!$L$32,'Input Parameters'!$M$32,'Input Parameters'!$J$32,'Input Parameters'!$K$32))</f>
        <v>0</v>
      </c>
      <c r="S2970" s="10">
        <f t="shared" ca="1" si="440"/>
        <v>0.86120828548688388</v>
      </c>
      <c r="T2970" s="26">
        <f ca="1">_xlfn.LOGNORM.INV(S2970,'Input Parameters'!$H$34,'Input Parameters'!$I$34)</f>
        <v>57.704723901877642</v>
      </c>
      <c r="U2970" s="10">
        <f t="shared" ca="1" si="441"/>
        <v>0.53167899470275581</v>
      </c>
      <c r="V2970" s="30">
        <f ca="1">_xlfn.BETA.INV(U2970,'Input Parameters'!$L$36,'Input Parameters'!$M$36,'Input Parameters'!$J$36,'Input Parameters'!$K$36)</f>
        <v>0.59809266587760157</v>
      </c>
      <c r="W2970" s="2">
        <f ca="1">N2970+(P2970-N2970)*(1-ERF((T2970-R2970)/(2*SQRT(L2970*'Input Parameters'!$E$38))))</f>
        <v>0.10011944852216401</v>
      </c>
      <c r="X2970">
        <f t="shared" ca="1" si="442"/>
        <v>1</v>
      </c>
      <c r="Y2970" s="7"/>
    </row>
    <row r="2971" spans="1:25" ht="15" customHeight="1" x14ac:dyDescent="0.25">
      <c r="A2971" s="139">
        <v>2964</v>
      </c>
      <c r="B2971" s="10">
        <f t="shared" ca="1" si="433"/>
        <v>2.1541906922240006E-4</v>
      </c>
      <c r="C2971" s="60">
        <f ca="1">_xlfn.NORM.INV(B2971,'Input Parameters'!$E$15,'Input Parameters'!$F$15)</f>
        <v>80.182669073855379</v>
      </c>
      <c r="D2971" s="10">
        <f t="shared" ca="1" si="434"/>
        <v>0.3518907352942261</v>
      </c>
      <c r="E2971" s="62">
        <f ca="1">IF(_xlfn.NORM.INV(D2971,'Input Parameters'!$E$17,'Input Parameters'!$F$17)&lt;3500,3500,IF(_xlfn.NORM.INV(D2971,'Input Parameters'!$E$17,'Input Parameters'!$F$17)&gt;5500,5500,_xlfn.NORM.INV(D2971,'Input Parameters'!$E$17,'Input Parameters'!$F$17)))</f>
        <v>4533.8453929521347</v>
      </c>
      <c r="F2971" s="10">
        <f t="shared" ca="1" si="435"/>
        <v>0.38098148185539893</v>
      </c>
      <c r="G2971" s="64">
        <f ca="1">_xlfn.NORM.INV(F2971,'Input Parameters'!$E$20,'Input Parameters'!$F$20)</f>
        <v>280.62054267947798</v>
      </c>
      <c r="H2971" s="57">
        <f ca="1">EXP(E2971*(1/'Input Parameters'!$E$23-1/G2971))</f>
        <v>0.50722105437467258</v>
      </c>
      <c r="I2971" s="10">
        <f t="shared" ca="1" si="436"/>
        <v>2.8895826345556319E-2</v>
      </c>
      <c r="J2971" s="30">
        <f ca="1">_xlfn.BETA.INV(I2971,'Input Parameters'!$L$26,'Input Parameters'!$M$26,'Input Parameters'!$J$26,'Input Parameters'!$K$26)</f>
        <v>0.34393074607528312</v>
      </c>
      <c r="K2971" s="168">
        <f ca="1">('Input Parameters'!$E$27/'Input Parameters'!$E$38)^$J2971</f>
        <v>8.4837008345216014E-2</v>
      </c>
      <c r="L2971" s="69">
        <f ca="1">$H2971*$C2971*'Input Parameters'!$E$25*K2971</f>
        <v>3.4503498000852626</v>
      </c>
      <c r="M2971" s="24">
        <f t="shared" ca="1" si="437"/>
        <v>0.67313667126740684</v>
      </c>
      <c r="N2971" s="15">
        <f ca="1">_xlfn.NORM.INV(M2971,'Input Parameters'!$E$29,'Input Parameters'!$F$29)</f>
        <v>0.10004485910968926</v>
      </c>
      <c r="O2971" s="8">
        <f t="shared" ca="1" si="438"/>
        <v>0.21956282225848123</v>
      </c>
      <c r="P2971" s="30">
        <f ca="1">_xlfn.LOGNORM.INV(O2971,'Input Parameters'!$H$30,'Input Parameters'!$I$30)</f>
        <v>1.8618552927875824</v>
      </c>
      <c r="Q2971" s="10">
        <f t="shared" ca="1" si="439"/>
        <v>0.46956412276269088</v>
      </c>
      <c r="R2971" s="30">
        <f>IF('Input Parameters'!$E$32=0,0,_xlfn.BETA.INV(Q2971,'Input Parameters'!$L$32,'Input Parameters'!$M$32,'Input Parameters'!$J$32,'Input Parameters'!$K$32))</f>
        <v>0</v>
      </c>
      <c r="S2971" s="10">
        <f t="shared" ca="1" si="440"/>
        <v>0.6977171061427937</v>
      </c>
      <c r="T2971" s="26">
        <f ca="1">_xlfn.LOGNORM.INV(S2971,'Input Parameters'!$H$34,'Input Parameters'!$I$34)</f>
        <v>53.765084133426768</v>
      </c>
      <c r="U2971" s="10">
        <f t="shared" ca="1" si="441"/>
        <v>0.56149558244170605</v>
      </c>
      <c r="V2971" s="30">
        <f ca="1">_xlfn.BETA.INV(U2971,'Input Parameters'!$L$36,'Input Parameters'!$M$36,'Input Parameters'!$J$36,'Input Parameters'!$K$36)</f>
        <v>0.60981605087005575</v>
      </c>
      <c r="W2971" s="2">
        <f ca="1">N2971+(P2971-N2971)*(1-ERF((T2971-R2971)/(2*SQRT(L2971*'Input Parameters'!$E$38))))</f>
        <v>0.17172895128400528</v>
      </c>
      <c r="X2971">
        <f t="shared" ca="1" si="442"/>
        <v>1</v>
      </c>
      <c r="Y2971" s="7"/>
    </row>
    <row r="2972" spans="1:25" ht="15" customHeight="1" x14ac:dyDescent="0.25">
      <c r="A2972" s="139">
        <v>2965</v>
      </c>
      <c r="B2972" s="10">
        <f t="shared" ca="1" si="433"/>
        <v>0.78644680136181266</v>
      </c>
      <c r="C2972" s="60">
        <f ca="1">_xlfn.NORM.INV(B2972,'Input Parameters'!$E$15,'Input Parameters'!$F$15)</f>
        <v>314.0050800654335</v>
      </c>
      <c r="D2972" s="10">
        <f t="shared" ca="1" si="434"/>
        <v>0.31973968431651556</v>
      </c>
      <c r="E2972" s="62">
        <f ca="1">IF(_xlfn.NORM.INV(D2972,'Input Parameters'!$E$17,'Input Parameters'!$F$17)&lt;3500,3500,IF(_xlfn.NORM.INV(D2972,'Input Parameters'!$E$17,'Input Parameters'!$F$17)&gt;5500,5500,_xlfn.NORM.INV(D2972,'Input Parameters'!$E$17,'Input Parameters'!$F$17)))</f>
        <v>4472.1012029240646</v>
      </c>
      <c r="F2972" s="10">
        <f t="shared" ca="1" si="435"/>
        <v>0.97261519019036791</v>
      </c>
      <c r="G2972" s="64">
        <f ca="1">_xlfn.NORM.INV(F2972,'Input Parameters'!$E$20,'Input Parameters'!$F$20)</f>
        <v>295.51868575090862</v>
      </c>
      <c r="H2972" s="57">
        <f ca="1">EXP(E2972*(1/'Input Parameters'!$E$23-1/G2972))</f>
        <v>1.1432212289247445</v>
      </c>
      <c r="I2972" s="10">
        <f t="shared" ca="1" si="436"/>
        <v>0.55774819543475551</v>
      </c>
      <c r="J2972" s="30">
        <f ca="1">_xlfn.BETA.INV(I2972,'Input Parameters'!$L$26,'Input Parameters'!$M$26,'Input Parameters'!$J$26,'Input Parameters'!$K$26)</f>
        <v>0.68448614198048396</v>
      </c>
      <c r="K2972" s="168">
        <f ca="1">('Input Parameters'!$E$27/'Input Parameters'!$E$38)^$J2972</f>
        <v>7.3737022562997143E-3</v>
      </c>
      <c r="L2972" s="69">
        <f ca="1">$H2972*$C2972*'Input Parameters'!$E$25*K2972</f>
        <v>2.6469915317222479</v>
      </c>
      <c r="M2972" s="24">
        <f t="shared" ca="1" si="437"/>
        <v>0.66798218034462675</v>
      </c>
      <c r="N2972" s="15">
        <f ca="1">_xlfn.NORM.INV(M2972,'Input Parameters'!$E$29,'Input Parameters'!$F$29)</f>
        <v>0.1000434348155937</v>
      </c>
      <c r="O2972" s="8">
        <f t="shared" ca="1" si="438"/>
        <v>0.81704832903829461</v>
      </c>
      <c r="P2972" s="30">
        <f ca="1">_xlfn.LOGNORM.INV(O2972,'Input Parameters'!$H$30,'Input Parameters'!$I$30)</f>
        <v>4.1130083056195819</v>
      </c>
      <c r="Q2972" s="10">
        <f t="shared" ca="1" si="439"/>
        <v>0.51907390382242269</v>
      </c>
      <c r="R2972" s="30">
        <f>IF('Input Parameters'!$E$32=0,0,_xlfn.BETA.INV(Q2972,'Input Parameters'!$L$32,'Input Parameters'!$M$32,'Input Parameters'!$J$32,'Input Parameters'!$K$32))</f>
        <v>0</v>
      </c>
      <c r="S2972" s="10">
        <f t="shared" ca="1" si="440"/>
        <v>0.40200432072554582</v>
      </c>
      <c r="T2972" s="26">
        <f ca="1">_xlfn.LOGNORM.INV(S2972,'Input Parameters'!$H$34,'Input Parameters'!$I$34)</f>
        <v>48.873928797576887</v>
      </c>
      <c r="U2972" s="10">
        <f t="shared" ca="1" si="441"/>
        <v>0.39401854979855888</v>
      </c>
      <c r="V2972" s="30">
        <f ca="1">_xlfn.BETA.INV(U2972,'Input Parameters'!$L$36,'Input Parameters'!$M$36,'Input Parameters'!$J$36,'Input Parameters'!$K$36)</f>
        <v>0.54601149076112421</v>
      </c>
      <c r="W2972" s="2">
        <f ca="1">N2972+(P2972-N2972)*(1-ERF((T2972-R2972)/(2*SQRT(L2972*'Input Parameters'!$E$38))))</f>
        <v>0.23510890563584808</v>
      </c>
      <c r="X2972">
        <f t="shared" ca="1" si="442"/>
        <v>1</v>
      </c>
      <c r="Y2972" s="7"/>
    </row>
    <row r="2973" spans="1:25" ht="15" customHeight="1" x14ac:dyDescent="0.25">
      <c r="A2973" s="139">
        <v>2966</v>
      </c>
      <c r="B2973" s="10">
        <f t="shared" ca="1" si="433"/>
        <v>1.6440177472821227E-2</v>
      </c>
      <c r="C2973" s="60">
        <f ca="1">_xlfn.NORM.INV(B2973,'Input Parameters'!$E$15,'Input Parameters'!$F$15)</f>
        <v>155.34326252136597</v>
      </c>
      <c r="D2973" s="10">
        <f t="shared" ca="1" si="434"/>
        <v>0.21085454968467288</v>
      </c>
      <c r="E2973" s="62">
        <f ca="1">IF(_xlfn.NORM.INV(D2973,'Input Parameters'!$E$17,'Input Parameters'!$F$17)&lt;3500,3500,IF(_xlfn.NORM.INV(D2973,'Input Parameters'!$E$17,'Input Parameters'!$F$17)&gt;5500,5500,_xlfn.NORM.INV(D2973,'Input Parameters'!$E$17,'Input Parameters'!$F$17)))</f>
        <v>4237.5782324421252</v>
      </c>
      <c r="F2973" s="10">
        <f t="shared" ca="1" si="435"/>
        <v>3.9432232955788238E-2</v>
      </c>
      <c r="G2973" s="64">
        <f ca="1">_xlfn.NORM.INV(F2973,'Input Parameters'!$E$20,'Input Parameters'!$F$20)</f>
        <v>270.87600261507293</v>
      </c>
      <c r="H2973" s="57">
        <f ca="1">EXP(E2973*(1/'Input Parameters'!$E$23-1/G2973))</f>
        <v>0.30799003382406509</v>
      </c>
      <c r="I2973" s="10">
        <f t="shared" ca="1" si="436"/>
        <v>0.60013541174188734</v>
      </c>
      <c r="J2973" s="30">
        <f ca="1">_xlfn.BETA.INV(I2973,'Input Parameters'!$L$26,'Input Parameters'!$M$26,'Input Parameters'!$J$26,'Input Parameters'!$K$26)</f>
        <v>0.70132548935505445</v>
      </c>
      <c r="K2973" s="168">
        <f ca="1">('Input Parameters'!$E$27/'Input Parameters'!$E$38)^$J2973</f>
        <v>6.5347290361239012E-3</v>
      </c>
      <c r="L2973" s="69">
        <f ca="1">$H2973*$C2973*'Input Parameters'!$E$25*K2973</f>
        <v>0.31264873054910369</v>
      </c>
      <c r="M2973" s="24">
        <f t="shared" ca="1" si="437"/>
        <v>0.55036285410628305</v>
      </c>
      <c r="N2973" s="15">
        <f ca="1">_xlfn.NORM.INV(M2973,'Input Parameters'!$E$29,'Input Parameters'!$F$29)</f>
        <v>0.10001265781497519</v>
      </c>
      <c r="O2973" s="8">
        <f t="shared" ca="1" si="438"/>
        <v>0.86800173709760531</v>
      </c>
      <c r="P2973" s="30">
        <f ca="1">_xlfn.LOGNORM.INV(O2973,'Input Parameters'!$H$30,'Input Parameters'!$I$30)</f>
        <v>4.5479989904814548</v>
      </c>
      <c r="Q2973" s="10">
        <f t="shared" ca="1" si="439"/>
        <v>0.87774249994277564</v>
      </c>
      <c r="R2973" s="30">
        <f>IF('Input Parameters'!$E$32=0,0,_xlfn.BETA.INV(Q2973,'Input Parameters'!$L$32,'Input Parameters'!$M$32,'Input Parameters'!$J$32,'Input Parameters'!$K$32))</f>
        <v>0</v>
      </c>
      <c r="S2973" s="10">
        <f t="shared" ca="1" si="440"/>
        <v>0.27807678374258948</v>
      </c>
      <c r="T2973" s="26">
        <f ca="1">_xlfn.LOGNORM.INV(S2973,'Input Parameters'!$H$34,'Input Parameters'!$I$34)</f>
        <v>46.845675438782521</v>
      </c>
      <c r="U2973" s="10">
        <f t="shared" ca="1" si="441"/>
        <v>0.96987212105619425</v>
      </c>
      <c r="V2973" s="30">
        <f ca="1">_xlfn.BETA.INV(U2973,'Input Parameters'!$L$36,'Input Parameters'!$M$36,'Input Parameters'!$J$36,'Input Parameters'!$K$36)</f>
        <v>0.9134773220665422</v>
      </c>
      <c r="W2973" s="2">
        <f ca="1">N2973+(P2973-N2973)*(1-ERF((T2973-R2973)/(2*SQRT(L2973*'Input Parameters'!$E$38))))</f>
        <v>0.10001267177780652</v>
      </c>
      <c r="X2973">
        <f t="shared" ca="1" si="442"/>
        <v>1</v>
      </c>
      <c r="Y2973" s="7"/>
    </row>
    <row r="2974" spans="1:25" ht="15" customHeight="1" x14ac:dyDescent="0.25">
      <c r="A2974" s="139">
        <v>2967</v>
      </c>
      <c r="B2974" s="10">
        <f t="shared" ca="1" si="433"/>
        <v>6.7498343543579864E-2</v>
      </c>
      <c r="C2974" s="60">
        <f ca="1">_xlfn.NORM.INV(B2974,'Input Parameters'!$E$15,'Input Parameters'!$F$15)</f>
        <v>189.96508150781952</v>
      </c>
      <c r="D2974" s="10">
        <f t="shared" ca="1" si="434"/>
        <v>3.0374939749360896E-2</v>
      </c>
      <c r="E2974" s="62">
        <f ca="1">IF(_xlfn.NORM.INV(D2974,'Input Parameters'!$E$17,'Input Parameters'!$F$17)&lt;3500,3500,IF(_xlfn.NORM.INV(D2974,'Input Parameters'!$E$17,'Input Parameters'!$F$17)&gt;5500,5500,_xlfn.NORM.INV(D2974,'Input Parameters'!$E$17,'Input Parameters'!$F$17)))</f>
        <v>3500</v>
      </c>
      <c r="F2974" s="10">
        <f t="shared" ca="1" si="435"/>
        <v>0.85287458639590263</v>
      </c>
      <c r="G2974" s="64">
        <f ca="1">_xlfn.NORM.INV(F2974,'Input Parameters'!$E$20,'Input Parameters'!$F$20)</f>
        <v>289.67724163681555</v>
      </c>
      <c r="H2974" s="57">
        <f ca="1">EXP(E2974*(1/'Input Parameters'!$E$23-1/G2974))</f>
        <v>0.87452439060733722</v>
      </c>
      <c r="I2974" s="10">
        <f t="shared" ca="1" si="436"/>
        <v>0.21806766729818539</v>
      </c>
      <c r="J2974" s="30">
        <f ca="1">_xlfn.BETA.INV(I2974,'Input Parameters'!$L$26,'Input Parameters'!$M$26,'Input Parameters'!$J$26,'Input Parameters'!$K$26)</f>
        <v>0.53068470344786578</v>
      </c>
      <c r="K2974" s="168">
        <f ca="1">('Input Parameters'!$E$27/'Input Parameters'!$E$38)^$J2974</f>
        <v>2.222330013005569E-2</v>
      </c>
      <c r="L2974" s="69">
        <f ca="1">$H2974*$C2974*'Input Parameters'!$E$25*K2974</f>
        <v>3.6919367861284877</v>
      </c>
      <c r="M2974" s="24">
        <f t="shared" ca="1" si="437"/>
        <v>0.15697348087263974</v>
      </c>
      <c r="N2974" s="15">
        <f ca="1">_xlfn.NORM.INV(M2974,'Input Parameters'!$E$29,'Input Parameters'!$F$29)</f>
        <v>9.9899302536115273E-2</v>
      </c>
      <c r="O2974" s="8">
        <f t="shared" ca="1" si="438"/>
        <v>0.86934760747650719</v>
      </c>
      <c r="P2974" s="30">
        <f ca="1">_xlfn.LOGNORM.INV(O2974,'Input Parameters'!$H$30,'Input Parameters'!$I$30)</f>
        <v>4.5615920738262599</v>
      </c>
      <c r="Q2974" s="10">
        <f t="shared" ca="1" si="439"/>
        <v>0.40834022842947215</v>
      </c>
      <c r="R2974" s="30">
        <f>IF('Input Parameters'!$E$32=0,0,_xlfn.BETA.INV(Q2974,'Input Parameters'!$L$32,'Input Parameters'!$M$32,'Input Parameters'!$J$32,'Input Parameters'!$K$32))</f>
        <v>0</v>
      </c>
      <c r="S2974" s="10">
        <f t="shared" ca="1" si="440"/>
        <v>0.89782081723850449</v>
      </c>
      <c r="T2974" s="26">
        <f ca="1">_xlfn.LOGNORM.INV(S2974,'Input Parameters'!$H$34,'Input Parameters'!$I$34)</f>
        <v>59.038141302087702</v>
      </c>
      <c r="U2974" s="10">
        <f t="shared" ca="1" si="441"/>
        <v>5.0124439501923579E-2</v>
      </c>
      <c r="V2974" s="30">
        <f ca="1">_xlfn.BETA.INV(U2974,'Input Parameters'!$L$36,'Input Parameters'!$M$36,'Input Parameters'!$J$36,'Input Parameters'!$K$36)</f>
        <v>0.37918344822565608</v>
      </c>
      <c r="W2974" s="2">
        <f ca="1">N2974+(P2974-N2974)*(1-ERF((T2974-R2974)/(2*SQRT(L2974*'Input Parameters'!$E$38))))</f>
        <v>0.23288619327784288</v>
      </c>
      <c r="X2974">
        <f t="shared" ca="1" si="442"/>
        <v>1</v>
      </c>
      <c r="Y2974" s="7"/>
    </row>
    <row r="2975" spans="1:25" ht="15" customHeight="1" x14ac:dyDescent="0.25">
      <c r="A2975" s="139">
        <v>2968</v>
      </c>
      <c r="B2975" s="10">
        <f t="shared" ca="1" si="433"/>
        <v>0.259298921296235</v>
      </c>
      <c r="C2975" s="60">
        <f ca="1">_xlfn.NORM.INV(B2975,'Input Parameters'!$E$15,'Input Parameters'!$F$15)</f>
        <v>235.98488478162352</v>
      </c>
      <c r="D2975" s="10">
        <f t="shared" ca="1" si="434"/>
        <v>0.74007954964322142</v>
      </c>
      <c r="E2975" s="62">
        <f ca="1">IF(_xlfn.NORM.INV(D2975,'Input Parameters'!$E$17,'Input Parameters'!$F$17)&lt;3500,3500,IF(_xlfn.NORM.INV(D2975,'Input Parameters'!$E$17,'Input Parameters'!$F$17)&gt;5500,5500,_xlfn.NORM.INV(D2975,'Input Parameters'!$E$17,'Input Parameters'!$F$17)))</f>
        <v>5250.5134703230497</v>
      </c>
      <c r="F2975" s="10">
        <f t="shared" ca="1" si="435"/>
        <v>0.77000776420021178</v>
      </c>
      <c r="G2975" s="64">
        <f ca="1">_xlfn.NORM.INV(F2975,'Input Parameters'!$E$20,'Input Parameters'!$F$20)</f>
        <v>287.60044520836539</v>
      </c>
      <c r="H2975" s="57">
        <f ca="1">EXP(E2975*(1/'Input Parameters'!$E$23-1/G2975))</f>
        <v>0.71747449253514206</v>
      </c>
      <c r="I2975" s="10">
        <f t="shared" ca="1" si="436"/>
        <v>0.9035561719837214</v>
      </c>
      <c r="J2975" s="30">
        <f ca="1">_xlfn.BETA.INV(I2975,'Input Parameters'!$L$26,'Input Parameters'!$M$26,'Input Parameters'!$J$26,'Input Parameters'!$K$26)</f>
        <v>0.84131415270496268</v>
      </c>
      <c r="K2975" s="168">
        <f ca="1">('Input Parameters'!$E$27/'Input Parameters'!$E$38)^$J2975</f>
        <v>2.394055703599332E-3</v>
      </c>
      <c r="L2975" s="69">
        <f ca="1">$H2975*$C2975*'Input Parameters'!$E$25*K2975</f>
        <v>0.40534507762951344</v>
      </c>
      <c r="M2975" s="24">
        <f t="shared" ca="1" si="437"/>
        <v>0.30259050474104365</v>
      </c>
      <c r="N2975" s="15">
        <f ca="1">_xlfn.NORM.INV(M2975,'Input Parameters'!$E$29,'Input Parameters'!$F$29)</f>
        <v>9.9948303559876328E-2</v>
      </c>
      <c r="O2975" s="8">
        <f t="shared" ca="1" si="438"/>
        <v>5.0262112828552641E-2</v>
      </c>
      <c r="P2975" s="30">
        <f ca="1">_xlfn.LOGNORM.INV(O2975,'Input Parameters'!$H$30,'Input Parameters'!$I$30)</f>
        <v>1.2352104816593243</v>
      </c>
      <c r="Q2975" s="10">
        <f t="shared" ca="1" si="439"/>
        <v>0.92877782147380772</v>
      </c>
      <c r="R2975" s="30">
        <f>IF('Input Parameters'!$E$32=0,0,_xlfn.BETA.INV(Q2975,'Input Parameters'!$L$32,'Input Parameters'!$M$32,'Input Parameters'!$J$32,'Input Parameters'!$K$32))</f>
        <v>0</v>
      </c>
      <c r="S2975" s="10">
        <f t="shared" ca="1" si="440"/>
        <v>8.6693382793132101E-2</v>
      </c>
      <c r="T2975" s="26">
        <f ca="1">_xlfn.LOGNORM.INV(S2975,'Input Parameters'!$H$34,'Input Parameters'!$I$34)</f>
        <v>42.547803103831072</v>
      </c>
      <c r="U2975" s="10">
        <f t="shared" ca="1" si="441"/>
        <v>0.85438218902572416</v>
      </c>
      <c r="V2975" s="30">
        <f ca="1">_xlfn.BETA.INV(U2975,'Input Parameters'!$L$36,'Input Parameters'!$M$36,'Input Parameters'!$J$36,'Input Parameters'!$K$36)</f>
        <v>0.76134607985224267</v>
      </c>
      <c r="W2975" s="2">
        <f ca="1">N2975+(P2975-N2975)*(1-ERF((T2975-R2975)/(2*SQRT(L2975*'Input Parameters'!$E$38))))</f>
        <v>9.9950909283884962E-2</v>
      </c>
      <c r="X2975">
        <f t="shared" ca="1" si="442"/>
        <v>1</v>
      </c>
      <c r="Y2975" s="7"/>
    </row>
    <row r="2976" spans="1:25" ht="15" customHeight="1" x14ac:dyDescent="0.25">
      <c r="A2976" s="139">
        <v>2969</v>
      </c>
      <c r="B2976" s="10">
        <f t="shared" ca="1" si="433"/>
        <v>0.89248242364647079</v>
      </c>
      <c r="C2976" s="60">
        <f ca="1">_xlfn.NORM.INV(B2976,'Input Parameters'!$E$15,'Input Parameters'!$F$15)</f>
        <v>338.15831074684314</v>
      </c>
      <c r="D2976" s="10">
        <f t="shared" ca="1" si="434"/>
        <v>0.33980491702935578</v>
      </c>
      <c r="E2976" s="62">
        <f ca="1">IF(_xlfn.NORM.INV(D2976,'Input Parameters'!$E$17,'Input Parameters'!$F$17)&lt;3500,3500,IF(_xlfn.NORM.INV(D2976,'Input Parameters'!$E$17,'Input Parameters'!$F$17)&gt;5500,5500,_xlfn.NORM.INV(D2976,'Input Parameters'!$E$17,'Input Parameters'!$F$17)))</f>
        <v>4510.9030767722506</v>
      </c>
      <c r="F2976" s="10">
        <f t="shared" ca="1" si="435"/>
        <v>0.483207698906857</v>
      </c>
      <c r="G2976" s="64">
        <f ca="1">_xlfn.NORM.INV(F2976,'Input Parameters'!$E$20,'Input Parameters'!$F$20)</f>
        <v>282.36789989152805</v>
      </c>
      <c r="H2976" s="57">
        <f ca="1">EXP(E2976*(1/'Input Parameters'!$E$23-1/G2976))</f>
        <v>0.56219908527184514</v>
      </c>
      <c r="I2976" s="10">
        <f t="shared" ca="1" si="436"/>
        <v>0.5705165710300778</v>
      </c>
      <c r="J2976" s="30">
        <f ca="1">_xlfn.BETA.INV(I2976,'Input Parameters'!$L$26,'Input Parameters'!$M$26,'Input Parameters'!$J$26,'Input Parameters'!$K$26)</f>
        <v>0.68955906140794965</v>
      </c>
      <c r="K2976" s="168">
        <f ca="1">('Input Parameters'!$E$27/'Input Parameters'!$E$38)^$J2976</f>
        <v>7.1102097915444274E-3</v>
      </c>
      <c r="L2976" s="69">
        <f ca="1">$H2976*$C2976*'Input Parameters'!$E$25*K2976</f>
        <v>1.3517382870318759</v>
      </c>
      <c r="M2976" s="24">
        <f t="shared" ca="1" si="437"/>
        <v>0.44443771213039907</v>
      </c>
      <c r="N2976" s="15">
        <f ca="1">_xlfn.NORM.INV(M2976,'Input Parameters'!$E$29,'Input Parameters'!$F$29)</f>
        <v>9.9986027266018754E-2</v>
      </c>
      <c r="O2976" s="8">
        <f t="shared" ca="1" si="438"/>
        <v>0.98942049386671693</v>
      </c>
      <c r="P2976" s="30">
        <f ca="1">_xlfn.LOGNORM.INV(O2976,'Input Parameters'!$H$30,'Input Parameters'!$I$30)</f>
        <v>7.9720515887589682</v>
      </c>
      <c r="Q2976" s="10">
        <f t="shared" ca="1" si="439"/>
        <v>0.61247881038546581</v>
      </c>
      <c r="R2976" s="30">
        <f>IF('Input Parameters'!$E$32=0,0,_xlfn.BETA.INV(Q2976,'Input Parameters'!$L$32,'Input Parameters'!$M$32,'Input Parameters'!$J$32,'Input Parameters'!$K$32))</f>
        <v>0</v>
      </c>
      <c r="S2976" s="10">
        <f t="shared" ca="1" si="440"/>
        <v>0.65858940806046584</v>
      </c>
      <c r="T2976" s="26">
        <f ca="1">_xlfn.LOGNORM.INV(S2976,'Input Parameters'!$H$34,'Input Parameters'!$I$34)</f>
        <v>53.038786374441706</v>
      </c>
      <c r="U2976" s="10">
        <f t="shared" ca="1" si="441"/>
        <v>0.81422641592920908</v>
      </c>
      <c r="V2976" s="30">
        <f ca="1">_xlfn.BETA.INV(U2976,'Input Parameters'!$L$36,'Input Parameters'!$M$36,'Input Parameters'!$J$36,'Input Parameters'!$K$36)</f>
        <v>0.73274893983804112</v>
      </c>
      <c r="W2976" s="2">
        <f ca="1">N2976+(P2976-N2976)*(1-ERF((T2976-R2976)/(2*SQRT(L2976*'Input Parameters'!$E$38))))</f>
        <v>0.10987632859118331</v>
      </c>
      <c r="X2976">
        <f t="shared" ca="1" si="442"/>
        <v>1</v>
      </c>
      <c r="Y2976" s="7"/>
    </row>
    <row r="2977" spans="1:25" ht="15" customHeight="1" x14ac:dyDescent="0.25">
      <c r="A2977" s="139">
        <v>2970</v>
      </c>
      <c r="B2977" s="10">
        <f t="shared" ca="1" si="433"/>
        <v>0.2338774161195013</v>
      </c>
      <c r="C2977" s="60">
        <f ca="1">_xlfn.NORM.INV(B2977,'Input Parameters'!$E$15,'Input Parameters'!$F$15)</f>
        <v>231.61534191618833</v>
      </c>
      <c r="D2977" s="10">
        <f t="shared" ca="1" si="434"/>
        <v>0.27785525504304542</v>
      </c>
      <c r="E2977" s="62">
        <f ca="1">IF(_xlfn.NORM.INV(D2977,'Input Parameters'!$E$17,'Input Parameters'!$F$17)&lt;3500,3500,IF(_xlfn.NORM.INV(D2977,'Input Parameters'!$E$17,'Input Parameters'!$F$17)&gt;5500,5500,_xlfn.NORM.INV(D2977,'Input Parameters'!$E$17,'Input Parameters'!$F$17)))</f>
        <v>4387.5426684058775</v>
      </c>
      <c r="F2977" s="10">
        <f t="shared" ca="1" si="435"/>
        <v>0.53742683466019114</v>
      </c>
      <c r="G2977" s="64">
        <f ca="1">_xlfn.NORM.INV(F2977,'Input Parameters'!$E$20,'Input Parameters'!$F$20)</f>
        <v>283.27948646132489</v>
      </c>
      <c r="H2977" s="57">
        <f ca="1">EXP(E2977*(1/'Input Parameters'!$E$23-1/G2977))</f>
        <v>0.60040679025691424</v>
      </c>
      <c r="I2977" s="10">
        <f t="shared" ca="1" si="436"/>
        <v>6.0791702364212385E-2</v>
      </c>
      <c r="J2977" s="30">
        <f ca="1">_xlfn.BETA.INV(I2977,'Input Parameters'!$L$26,'Input Parameters'!$M$26,'Input Parameters'!$J$26,'Input Parameters'!$K$26)</f>
        <v>0.40006169283515819</v>
      </c>
      <c r="K2977" s="168">
        <f ca="1">('Input Parameters'!$E$27/'Input Parameters'!$E$38)^$J2977</f>
        <v>5.6718659719243912E-2</v>
      </c>
      <c r="L2977" s="69">
        <f ca="1">$H2977*$C2977*'Input Parameters'!$E$25*K2977</f>
        <v>7.8874910260518671</v>
      </c>
      <c r="M2977" s="24">
        <f t="shared" ca="1" si="437"/>
        <v>0.50479402311208732</v>
      </c>
      <c r="N2977" s="15">
        <f ca="1">_xlfn.NORM.INV(M2977,'Input Parameters'!$E$29,'Input Parameters'!$F$29)</f>
        <v>0.10000120171231104</v>
      </c>
      <c r="O2977" s="8">
        <f t="shared" ca="1" si="438"/>
        <v>0.24803475514167439</v>
      </c>
      <c r="P2977" s="30">
        <f ca="1">_xlfn.LOGNORM.INV(O2977,'Input Parameters'!$H$30,'Input Parameters'!$I$30)</f>
        <v>1.9454572765002889</v>
      </c>
      <c r="Q2977" s="10">
        <f t="shared" ca="1" si="439"/>
        <v>0.52544688927723238</v>
      </c>
      <c r="R2977" s="30">
        <f>IF('Input Parameters'!$E$32=0,0,_xlfn.BETA.INV(Q2977,'Input Parameters'!$L$32,'Input Parameters'!$M$32,'Input Parameters'!$J$32,'Input Parameters'!$K$32))</f>
        <v>0</v>
      </c>
      <c r="S2977" s="10">
        <f t="shared" ca="1" si="440"/>
        <v>0.68978304215912223</v>
      </c>
      <c r="T2977" s="26">
        <f ca="1">_xlfn.LOGNORM.INV(S2977,'Input Parameters'!$H$34,'Input Parameters'!$I$34)</f>
        <v>53.613929132324955</v>
      </c>
      <c r="U2977" s="10">
        <f t="shared" ca="1" si="441"/>
        <v>0.58480930544564613</v>
      </c>
      <c r="V2977" s="30">
        <f ca="1">_xlfn.BETA.INV(U2977,'Input Parameters'!$L$36,'Input Parameters'!$M$36,'Input Parameters'!$J$36,'Input Parameters'!$K$36)</f>
        <v>0.61918834770889586</v>
      </c>
      <c r="W2977" s="2">
        <f ca="1">N2977+(P2977-N2977)*(1-ERF((T2977-R2977)/(2*SQRT(L2977*'Input Parameters'!$E$38))))</f>
        <v>0.42675107751080354</v>
      </c>
      <c r="X2977">
        <f t="shared" ca="1" si="442"/>
        <v>1</v>
      </c>
      <c r="Y2977" s="7"/>
    </row>
    <row r="2978" spans="1:25" ht="15" customHeight="1" x14ac:dyDescent="0.25">
      <c r="A2978" s="139">
        <v>2971</v>
      </c>
      <c r="B2978" s="10">
        <f t="shared" ca="1" si="433"/>
        <v>0.21750230589243513</v>
      </c>
      <c r="C2978" s="60">
        <f ca="1">_xlfn.NORM.INV(B2978,'Input Parameters'!$E$15,'Input Parameters'!$F$15)</f>
        <v>228.66074434924684</v>
      </c>
      <c r="D2978" s="10">
        <f t="shared" ca="1" si="434"/>
        <v>0.93889866532836741</v>
      </c>
      <c r="E2978" s="62">
        <f ca="1">IF(_xlfn.NORM.INV(D2978,'Input Parameters'!$E$17,'Input Parameters'!$F$17)&lt;3500,3500,IF(_xlfn.NORM.INV(D2978,'Input Parameters'!$E$17,'Input Parameters'!$F$17)&gt;5500,5500,_xlfn.NORM.INV(D2978,'Input Parameters'!$E$17,'Input Parameters'!$F$17)))</f>
        <v>5500</v>
      </c>
      <c r="F2978" s="10">
        <f t="shared" ca="1" si="435"/>
        <v>0.43069937203409914</v>
      </c>
      <c r="G2978" s="64">
        <f ca="1">_xlfn.NORM.INV(F2978,'Input Parameters'!$E$20,'Input Parameters'!$F$20)</f>
        <v>281.48022088713464</v>
      </c>
      <c r="H2978" s="57">
        <f ca="1">EXP(E2978*(1/'Input Parameters'!$E$23-1/G2978))</f>
        <v>0.46598492054819418</v>
      </c>
      <c r="I2978" s="10">
        <f t="shared" ca="1" si="436"/>
        <v>0.91373240248351661</v>
      </c>
      <c r="J2978" s="30">
        <f ca="1">_xlfn.BETA.INV(I2978,'Input Parameters'!$L$26,'Input Parameters'!$M$26,'Input Parameters'!$J$26,'Input Parameters'!$K$26)</f>
        <v>0.84809407447698437</v>
      </c>
      <c r="K2978" s="168">
        <f ca="1">('Input Parameters'!$E$27/'Input Parameters'!$E$38)^$J2978</f>
        <v>2.2804124709813558E-3</v>
      </c>
      <c r="L2978" s="69">
        <f ca="1">$H2978*$C2978*'Input Parameters'!$E$25*K2978</f>
        <v>0.24298355583405257</v>
      </c>
      <c r="M2978" s="24">
        <f t="shared" ca="1" si="437"/>
        <v>0.1173594572796165</v>
      </c>
      <c r="N2978" s="15">
        <f ca="1">_xlfn.NORM.INV(M2978,'Input Parameters'!$E$29,'Input Parameters'!$F$29)</f>
        <v>9.9881170933588059E-2</v>
      </c>
      <c r="O2978" s="8">
        <f t="shared" ca="1" si="438"/>
        <v>0.80986364881789952</v>
      </c>
      <c r="P2978" s="30">
        <f ca="1">_xlfn.LOGNORM.INV(O2978,'Input Parameters'!$H$30,'Input Parameters'!$I$30)</f>
        <v>4.0613056125105587</v>
      </c>
      <c r="Q2978" s="10">
        <f t="shared" ca="1" si="439"/>
        <v>0.70266075972767927</v>
      </c>
      <c r="R2978" s="30">
        <f>IF('Input Parameters'!$E$32=0,0,_xlfn.BETA.INV(Q2978,'Input Parameters'!$L$32,'Input Parameters'!$M$32,'Input Parameters'!$J$32,'Input Parameters'!$K$32))</f>
        <v>0</v>
      </c>
      <c r="S2978" s="10">
        <f t="shared" ca="1" si="440"/>
        <v>0.14603768913978787</v>
      </c>
      <c r="T2978" s="26">
        <f ca="1">_xlfn.LOGNORM.INV(S2978,'Input Parameters'!$H$34,'Input Parameters'!$I$34)</f>
        <v>44.210261856855098</v>
      </c>
      <c r="U2978" s="10">
        <f t="shared" ca="1" si="441"/>
        <v>0.64793196276682574</v>
      </c>
      <c r="V2978" s="30">
        <f ca="1">_xlfn.BETA.INV(U2978,'Input Parameters'!$L$36,'Input Parameters'!$M$36,'Input Parameters'!$J$36,'Input Parameters'!$K$36)</f>
        <v>0.64579349846349154</v>
      </c>
      <c r="W2978" s="2">
        <f ca="1">N2978+(P2978-N2978)*(1-ERF((T2978-R2978)/(2*SQRT(L2978*'Input Parameters'!$E$38))))</f>
        <v>9.9881171832605684E-2</v>
      </c>
      <c r="X2978">
        <f t="shared" ca="1" si="442"/>
        <v>1</v>
      </c>
      <c r="Y2978" s="7"/>
    </row>
    <row r="2979" spans="1:25" ht="15" customHeight="1" x14ac:dyDescent="0.25">
      <c r="A2979" s="139">
        <v>2972</v>
      </c>
      <c r="B2979" s="10">
        <f t="shared" ca="1" si="433"/>
        <v>0.35748286949888974</v>
      </c>
      <c r="C2979" s="60">
        <f ca="1">_xlfn.NORM.INV(B2979,'Input Parameters'!$E$15,'Input Parameters'!$F$15)</f>
        <v>251.17601859376629</v>
      </c>
      <c r="D2979" s="10">
        <f t="shared" ca="1" si="434"/>
        <v>0.67235629301749422</v>
      </c>
      <c r="E2979" s="62">
        <f ca="1">IF(_xlfn.NORM.INV(D2979,'Input Parameters'!$E$17,'Input Parameters'!$F$17)&lt;3500,3500,IF(_xlfn.NORM.INV(D2979,'Input Parameters'!$E$17,'Input Parameters'!$F$17)&gt;5500,5500,_xlfn.NORM.INV(D2979,'Input Parameters'!$E$17,'Input Parameters'!$F$17)))</f>
        <v>5112.500275440053</v>
      </c>
      <c r="F2979" s="10">
        <f t="shared" ca="1" si="435"/>
        <v>8.1826420587541859E-2</v>
      </c>
      <c r="G2979" s="64">
        <f ca="1">_xlfn.NORM.INV(F2979,'Input Parameters'!$E$20,'Input Parameters'!$F$20)</f>
        <v>273.31763222202596</v>
      </c>
      <c r="H2979" s="57">
        <f ca="1">EXP(E2979*(1/'Input Parameters'!$E$23-1/G2979))</f>
        <v>0.28586507741452505</v>
      </c>
      <c r="I2979" s="10">
        <f t="shared" ca="1" si="436"/>
        <v>0.74967659247150265</v>
      </c>
      <c r="J2979" s="30">
        <f ca="1">_xlfn.BETA.INV(I2979,'Input Parameters'!$L$26,'Input Parameters'!$M$26,'Input Parameters'!$J$26,'Input Parameters'!$K$26)</f>
        <v>0.76275592825530891</v>
      </c>
      <c r="K2979" s="168">
        <f ca="1">('Input Parameters'!$E$27/'Input Parameters'!$E$38)^$J2979</f>
        <v>4.2059024549107593E-3</v>
      </c>
      <c r="L2979" s="69">
        <f ca="1">$H2979*$C2979*'Input Parameters'!$E$25*K2979</f>
        <v>0.30199410913532443</v>
      </c>
      <c r="M2979" s="24">
        <f t="shared" ca="1" si="437"/>
        <v>7.7022563635092967E-2</v>
      </c>
      <c r="N2979" s="15">
        <f ca="1">_xlfn.NORM.INV(M2979,'Input Parameters'!$E$29,'Input Parameters'!$F$29)</f>
        <v>9.9857461218125762E-2</v>
      </c>
      <c r="O2979" s="8">
        <f t="shared" ca="1" si="438"/>
        <v>0.32364691146549773</v>
      </c>
      <c r="P2979" s="30">
        <f ca="1">_xlfn.LOGNORM.INV(O2979,'Input Parameters'!$H$30,'Input Parameters'!$I$30)</f>
        <v>2.1617424302052211</v>
      </c>
      <c r="Q2979" s="10">
        <f t="shared" ca="1" si="439"/>
        <v>0.83308494709654246</v>
      </c>
      <c r="R2979" s="30">
        <f>IF('Input Parameters'!$E$32=0,0,_xlfn.BETA.INV(Q2979,'Input Parameters'!$L$32,'Input Parameters'!$M$32,'Input Parameters'!$J$32,'Input Parameters'!$K$32))</f>
        <v>0</v>
      </c>
      <c r="S2979" s="10">
        <f t="shared" ca="1" si="440"/>
        <v>0.54272012515087908</v>
      </c>
      <c r="T2979" s="26">
        <f ca="1">_xlfn.LOGNORM.INV(S2979,'Input Parameters'!$H$34,'Input Parameters'!$I$34)</f>
        <v>51.085639575345979</v>
      </c>
      <c r="U2979" s="10">
        <f t="shared" ca="1" si="441"/>
        <v>0.77867828784200255</v>
      </c>
      <c r="V2979" s="30">
        <f ca="1">_xlfn.BETA.INV(U2979,'Input Parameters'!$L$36,'Input Parameters'!$M$36,'Input Parameters'!$J$36,'Input Parameters'!$K$36)</f>
        <v>0.710887280404219</v>
      </c>
      <c r="W2979" s="2">
        <f ca="1">N2979+(P2979-N2979)*(1-ERF((T2979-R2979)/(2*SQRT(L2979*'Input Parameters'!$E$38))))</f>
        <v>9.9857461319583729E-2</v>
      </c>
      <c r="X2979">
        <f t="shared" ca="1" si="442"/>
        <v>1</v>
      </c>
      <c r="Y2979" s="7"/>
    </row>
    <row r="2980" spans="1:25" ht="15" customHeight="1" x14ac:dyDescent="0.25">
      <c r="A2980" s="139">
        <v>2973</v>
      </c>
      <c r="B2980" s="10">
        <f t="shared" ca="1" si="433"/>
        <v>0.13920443144214223</v>
      </c>
      <c r="C2980" s="60">
        <f ca="1">_xlfn.NORM.INV(B2980,'Input Parameters'!$E$15,'Input Parameters'!$F$15)</f>
        <v>212.22689656179668</v>
      </c>
      <c r="D2980" s="10">
        <f t="shared" ca="1" si="434"/>
        <v>0.12661671092828342</v>
      </c>
      <c r="E2980" s="62">
        <f ca="1">IF(_xlfn.NORM.INV(D2980,'Input Parameters'!$E$17,'Input Parameters'!$F$17)&lt;3500,3500,IF(_xlfn.NORM.INV(D2980,'Input Parameters'!$E$17,'Input Parameters'!$F$17)&gt;5500,5500,_xlfn.NORM.INV(D2980,'Input Parameters'!$E$17,'Input Parameters'!$F$17)))</f>
        <v>4000.2283907806818</v>
      </c>
      <c r="F2980" s="10">
        <f t="shared" ca="1" si="435"/>
        <v>0.45425839267716872</v>
      </c>
      <c r="G2980" s="64">
        <f ca="1">_xlfn.NORM.INV(F2980,'Input Parameters'!$E$20,'Input Parameters'!$F$20)</f>
        <v>281.88010576073555</v>
      </c>
      <c r="H2980" s="57">
        <f ca="1">EXP(E2980*(1/'Input Parameters'!$E$23-1/G2980))</f>
        <v>0.58554172432656082</v>
      </c>
      <c r="I2980" s="10">
        <f t="shared" ca="1" si="436"/>
        <v>0.14237340529775033</v>
      </c>
      <c r="J2980" s="30">
        <f ca="1">_xlfn.BETA.INV(I2980,'Input Parameters'!$L$26,'Input Parameters'!$M$26,'Input Parameters'!$J$26,'Input Parameters'!$K$26)</f>
        <v>0.48070669193383125</v>
      </c>
      <c r="K2980" s="168">
        <f ca="1">('Input Parameters'!$E$27/'Input Parameters'!$E$38)^$J2980</f>
        <v>3.1805357733673822E-2</v>
      </c>
      <c r="L2980" s="69">
        <f ca="1">$H2980*$C2980*'Input Parameters'!$E$25*K2980</f>
        <v>3.9523787474250813</v>
      </c>
      <c r="M2980" s="24">
        <f t="shared" ca="1" si="437"/>
        <v>0.83505186697944811</v>
      </c>
      <c r="N2980" s="15">
        <f ca="1">_xlfn.NORM.INV(M2980,'Input Parameters'!$E$29,'Input Parameters'!$F$29)</f>
        <v>0.10009743228430665</v>
      </c>
      <c r="O2980" s="8">
        <f t="shared" ca="1" si="438"/>
        <v>1.6491387452962414E-2</v>
      </c>
      <c r="P2980" s="30">
        <f ca="1">_xlfn.LOGNORM.INV(O2980,'Input Parameters'!$H$30,'Input Parameters'!$I$30)</f>
        <v>0.97998936433866723</v>
      </c>
      <c r="Q2980" s="10">
        <f t="shared" ca="1" si="439"/>
        <v>0.37356847543935046</v>
      </c>
      <c r="R2980" s="30">
        <f>IF('Input Parameters'!$E$32=0,0,_xlfn.BETA.INV(Q2980,'Input Parameters'!$L$32,'Input Parameters'!$M$32,'Input Parameters'!$J$32,'Input Parameters'!$K$32))</f>
        <v>0</v>
      </c>
      <c r="S2980" s="10">
        <f t="shared" ca="1" si="440"/>
        <v>0.30676261531752935</v>
      </c>
      <c r="T2980" s="26">
        <f ca="1">_xlfn.LOGNORM.INV(S2980,'Input Parameters'!$H$34,'Input Parameters'!$I$34)</f>
        <v>47.335371147672241</v>
      </c>
      <c r="U2980" s="10">
        <f t="shared" ca="1" si="441"/>
        <v>0.40766227319410409</v>
      </c>
      <c r="V2980" s="30">
        <f ca="1">_xlfn.BETA.INV(U2980,'Input Parameters'!$L$36,'Input Parameters'!$M$36,'Input Parameters'!$J$36,'Input Parameters'!$K$36)</f>
        <v>0.55112078894350924</v>
      </c>
      <c r="W2980" s="2">
        <f ca="1">N2980+(P2980-N2980)*(1-ERF((T2980-R2980)/(2*SQRT(L2980*'Input Parameters'!$E$38))))</f>
        <v>0.18127366972598558</v>
      </c>
      <c r="X2980">
        <f t="shared" ca="1" si="442"/>
        <v>1</v>
      </c>
      <c r="Y2980" s="7"/>
    </row>
    <row r="2981" spans="1:25" ht="15" customHeight="1" x14ac:dyDescent="0.25">
      <c r="A2981" s="139">
        <v>2974</v>
      </c>
      <c r="B2981" s="10">
        <f t="shared" ca="1" si="433"/>
        <v>0.99838517435333807</v>
      </c>
      <c r="C2981" s="60">
        <f ca="1">_xlfn.NORM.INV(B2981,'Input Parameters'!$E$15,'Input Parameters'!$F$15)</f>
        <v>430.56633739506213</v>
      </c>
      <c r="D2981" s="10">
        <f t="shared" ca="1" si="434"/>
        <v>0.441602790627032</v>
      </c>
      <c r="E2981" s="62">
        <f ca="1">IF(_xlfn.NORM.INV(D2981,'Input Parameters'!$E$17,'Input Parameters'!$F$17)&lt;3500,3500,IF(_xlfn.NORM.INV(D2981,'Input Parameters'!$E$17,'Input Parameters'!$F$17)&gt;5500,5500,_xlfn.NORM.INV(D2981,'Input Parameters'!$E$17,'Input Parameters'!$F$17)))</f>
        <v>4697.1652370886732</v>
      </c>
      <c r="F2981" s="10">
        <f t="shared" ca="1" si="435"/>
        <v>0.33556215078776941</v>
      </c>
      <c r="G2981" s="64">
        <f ca="1">_xlfn.NORM.INV(F2981,'Input Parameters'!$E$20,'Input Parameters'!$F$20)</f>
        <v>279.80514332135914</v>
      </c>
      <c r="H2981" s="57">
        <f ca="1">EXP(E2981*(1/'Input Parameters'!$E$23-1/G2981))</f>
        <v>0.47140416976422261</v>
      </c>
      <c r="I2981" s="10">
        <f t="shared" ca="1" si="436"/>
        <v>0.18680684289816851</v>
      </c>
      <c r="J2981" s="30">
        <f ca="1">_xlfn.BETA.INV(I2981,'Input Parameters'!$L$26,'Input Parameters'!$M$26,'Input Parameters'!$J$26,'Input Parameters'!$K$26)</f>
        <v>0.5116039971070161</v>
      </c>
      <c r="K2981" s="168">
        <f ca="1">('Input Parameters'!$E$27/'Input Parameters'!$E$38)^$J2981</f>
        <v>2.5482900376619228E-2</v>
      </c>
      <c r="L2981" s="69">
        <f ca="1">$H2981*$C2981*'Input Parameters'!$E$25*K2981</f>
        <v>5.1722838299378813</v>
      </c>
      <c r="M2981" s="24">
        <f t="shared" ca="1" si="437"/>
        <v>0.79565367404978404</v>
      </c>
      <c r="N2981" s="15">
        <f ca="1">_xlfn.NORM.INV(M2981,'Input Parameters'!$E$29,'Input Parameters'!$F$29)</f>
        <v>0.10008261964672981</v>
      </c>
      <c r="O2981" s="8">
        <f t="shared" ca="1" si="438"/>
        <v>0.72408485813699808</v>
      </c>
      <c r="P2981" s="30">
        <f ca="1">_xlfn.LOGNORM.INV(O2981,'Input Parameters'!$H$30,'Input Parameters'!$I$30)</f>
        <v>3.5541515288040495</v>
      </c>
      <c r="Q2981" s="10">
        <f t="shared" ca="1" si="439"/>
        <v>0.63629144871059495</v>
      </c>
      <c r="R2981" s="30">
        <f>IF('Input Parameters'!$E$32=0,0,_xlfn.BETA.INV(Q2981,'Input Parameters'!$L$32,'Input Parameters'!$M$32,'Input Parameters'!$J$32,'Input Parameters'!$K$32))</f>
        <v>0</v>
      </c>
      <c r="S2981" s="10">
        <f t="shared" ca="1" si="440"/>
        <v>0.78655023003711677</v>
      </c>
      <c r="T2981" s="26">
        <f ca="1">_xlfn.LOGNORM.INV(S2981,'Input Parameters'!$H$34,'Input Parameters'!$I$34)</f>
        <v>55.649501110262264</v>
      </c>
      <c r="U2981" s="10">
        <f t="shared" ca="1" si="441"/>
        <v>0.14142523614693503</v>
      </c>
      <c r="V2981" s="30">
        <f ca="1">_xlfn.BETA.INV(U2981,'Input Parameters'!$L$36,'Input Parameters'!$M$36,'Input Parameters'!$J$36,'Input Parameters'!$K$36)</f>
        <v>0.4404962647041899</v>
      </c>
      <c r="W2981" s="2">
        <f ca="1">N2981+(P2981-N2981)*(1-ERF((T2981-R2981)/(2*SQRT(L2981*'Input Parameters'!$E$38))))</f>
        <v>0.38880233398037967</v>
      </c>
      <c r="X2981">
        <f t="shared" ca="1" si="442"/>
        <v>1</v>
      </c>
      <c r="Y2981" s="7"/>
    </row>
    <row r="2982" spans="1:25" ht="15" customHeight="1" x14ac:dyDescent="0.25">
      <c r="A2982" s="139">
        <v>2975</v>
      </c>
      <c r="B2982" s="10">
        <f t="shared" ca="1" si="433"/>
        <v>0.69925802231257617</v>
      </c>
      <c r="C2982" s="60">
        <f ca="1">_xlfn.NORM.INV(B2982,'Input Parameters'!$E$15,'Input Parameters'!$F$15)</f>
        <v>299.27068323751064</v>
      </c>
      <c r="D2982" s="10">
        <f t="shared" ca="1" si="434"/>
        <v>0.61666850543083496</v>
      </c>
      <c r="E2982" s="62">
        <f ca="1">IF(_xlfn.NORM.INV(D2982,'Input Parameters'!$E$17,'Input Parameters'!$F$17)&lt;3500,3500,IF(_xlfn.NORM.INV(D2982,'Input Parameters'!$E$17,'Input Parameters'!$F$17)&gt;5500,5500,_xlfn.NORM.INV(D2982,'Input Parameters'!$E$17,'Input Parameters'!$F$17)))</f>
        <v>5007.7198583727086</v>
      </c>
      <c r="F2982" s="10">
        <f t="shared" ca="1" si="435"/>
        <v>0.92545974148366039</v>
      </c>
      <c r="G2982" s="64">
        <f ca="1">_xlfn.NORM.INV(F2982,'Input Parameters'!$E$20,'Input Parameters'!$F$20)</f>
        <v>292.31667207551806</v>
      </c>
      <c r="H2982" s="57">
        <f ca="1">EXP(E2982*(1/'Input Parameters'!$E$23-1/G2982))</f>
        <v>0.96489211154699339</v>
      </c>
      <c r="I2982" s="10">
        <f t="shared" ca="1" si="436"/>
        <v>0.3369176686147104</v>
      </c>
      <c r="J2982" s="30">
        <f ca="1">_xlfn.BETA.INV(I2982,'Input Parameters'!$L$26,'Input Parameters'!$M$26,'Input Parameters'!$J$26,'Input Parameters'!$K$26)</f>
        <v>0.59179415133936897</v>
      </c>
      <c r="K2982" s="168">
        <f ca="1">('Input Parameters'!$E$27/'Input Parameters'!$E$38)^$J2982</f>
        <v>1.4336400211901041E-2</v>
      </c>
      <c r="L2982" s="69">
        <f ca="1">$H2982*$C2982*'Input Parameters'!$E$25*K2982</f>
        <v>4.1398351449970869</v>
      </c>
      <c r="M2982" s="24">
        <f t="shared" ca="1" si="437"/>
        <v>4.361940116523022E-2</v>
      </c>
      <c r="N2982" s="15">
        <f ca="1">_xlfn.NORM.INV(M2982,'Input Parameters'!$E$29,'Input Parameters'!$F$29)</f>
        <v>9.9828985358879324E-2</v>
      </c>
      <c r="O2982" s="8">
        <f t="shared" ca="1" si="438"/>
        <v>0.60404656415434643</v>
      </c>
      <c r="P2982" s="30">
        <f ca="1">_xlfn.LOGNORM.INV(O2982,'Input Parameters'!$H$30,'Input Parameters'!$I$30)</f>
        <v>3.039433653443202</v>
      </c>
      <c r="Q2982" s="10">
        <f t="shared" ca="1" si="439"/>
        <v>1.3191550260866047E-2</v>
      </c>
      <c r="R2982" s="30">
        <f>IF('Input Parameters'!$E$32=0,0,_xlfn.BETA.INV(Q2982,'Input Parameters'!$L$32,'Input Parameters'!$M$32,'Input Parameters'!$J$32,'Input Parameters'!$K$32))</f>
        <v>0</v>
      </c>
      <c r="S2982" s="10">
        <f t="shared" ca="1" si="440"/>
        <v>0.55480802672164253</v>
      </c>
      <c r="T2982" s="26">
        <f ca="1">_xlfn.LOGNORM.INV(S2982,'Input Parameters'!$H$34,'Input Parameters'!$I$34)</f>
        <v>51.280206016602307</v>
      </c>
      <c r="U2982" s="10">
        <f t="shared" ca="1" si="441"/>
        <v>0.23815706154892813</v>
      </c>
      <c r="V2982" s="30">
        <f ca="1">_xlfn.BETA.INV(U2982,'Input Parameters'!$L$36,'Input Parameters'!$M$36,'Input Parameters'!$J$36,'Input Parameters'!$K$36)</f>
        <v>0.48523062402766648</v>
      </c>
      <c r="W2982" s="2">
        <f ca="1">N2982+(P2982-N2982)*(1-ERF((T2982-R2982)/(2*SQRT(L2982*'Input Parameters'!$E$38))))</f>
        <v>0.31949227593417029</v>
      </c>
      <c r="X2982">
        <f t="shared" ca="1" si="442"/>
        <v>1</v>
      </c>
      <c r="Y2982" s="7"/>
    </row>
    <row r="2983" spans="1:25" ht="15" customHeight="1" x14ac:dyDescent="0.25">
      <c r="A2983" s="139">
        <v>2976</v>
      </c>
      <c r="B2983" s="10">
        <f t="shared" ca="1" si="433"/>
        <v>0.55942539624265486</v>
      </c>
      <c r="C2983" s="60">
        <f ca="1">_xlfn.NORM.INV(B2983,'Input Parameters'!$E$15,'Input Parameters'!$F$15)</f>
        <v>279.06979938633344</v>
      </c>
      <c r="D2983" s="10">
        <f t="shared" ca="1" si="434"/>
        <v>5.8487099090114958E-2</v>
      </c>
      <c r="E2983" s="62">
        <f ca="1">IF(_xlfn.NORM.INV(D2983,'Input Parameters'!$E$17,'Input Parameters'!$F$17)&lt;3500,3500,IF(_xlfn.NORM.INV(D2983,'Input Parameters'!$E$17,'Input Parameters'!$F$17)&gt;5500,5500,_xlfn.NORM.INV(D2983,'Input Parameters'!$E$17,'Input Parameters'!$F$17)))</f>
        <v>3702.6790589317775</v>
      </c>
      <c r="F2983" s="10">
        <f t="shared" ca="1" si="435"/>
        <v>0.26725471170545789</v>
      </c>
      <c r="G2983" s="64">
        <f ca="1">_xlfn.NORM.INV(F2983,'Input Parameters'!$E$20,'Input Parameters'!$F$20)</f>
        <v>278.48838145693031</v>
      </c>
      <c r="H2983" s="57">
        <f ca="1">EXP(E2983*(1/'Input Parameters'!$E$23-1/G2983))</f>
        <v>0.51924135486194112</v>
      </c>
      <c r="I2983" s="10">
        <f t="shared" ca="1" si="436"/>
        <v>0.51322670531289927</v>
      </c>
      <c r="J2983" s="30">
        <f ca="1">_xlfn.BETA.INV(I2983,'Input Parameters'!$L$26,'Input Parameters'!$M$26,'Input Parameters'!$J$26,'Input Parameters'!$K$26)</f>
        <v>0.66671893395452508</v>
      </c>
      <c r="K2983" s="168">
        <f ca="1">('Input Parameters'!$E$27/'Input Parameters'!$E$38)^$J2983</f>
        <v>8.3759501896261239E-3</v>
      </c>
      <c r="L2983" s="69">
        <f ca="1">$H2983*$C2983*'Input Parameters'!$E$25*K2983</f>
        <v>1.2137135504800745</v>
      </c>
      <c r="M2983" s="24">
        <f t="shared" ca="1" si="437"/>
        <v>0.37520622552415506</v>
      </c>
      <c r="N2983" s="15">
        <f ca="1">_xlfn.NORM.INV(M2983,'Input Parameters'!$E$29,'Input Parameters'!$F$29)</f>
        <v>9.9968190443945074E-2</v>
      </c>
      <c r="O2983" s="8">
        <f t="shared" ca="1" si="438"/>
        <v>0.88361556870588487</v>
      </c>
      <c r="P2983" s="30">
        <f ca="1">_xlfn.LOGNORM.INV(O2983,'Input Parameters'!$H$30,'Input Parameters'!$I$30)</f>
        <v>4.7148258079559451</v>
      </c>
      <c r="Q2983" s="10">
        <f t="shared" ca="1" si="439"/>
        <v>0.15515368030937926</v>
      </c>
      <c r="R2983" s="30">
        <f>IF('Input Parameters'!$E$32=0,0,_xlfn.BETA.INV(Q2983,'Input Parameters'!$L$32,'Input Parameters'!$M$32,'Input Parameters'!$J$32,'Input Parameters'!$K$32))</f>
        <v>0</v>
      </c>
      <c r="S2983" s="10">
        <f t="shared" ca="1" si="440"/>
        <v>0.93166131930392393</v>
      </c>
      <c r="T2983" s="26">
        <f ca="1">_xlfn.LOGNORM.INV(S2983,'Input Parameters'!$H$34,'Input Parameters'!$I$34)</f>
        <v>60.670556204237798</v>
      </c>
      <c r="U2983" s="10">
        <f t="shared" ca="1" si="441"/>
        <v>0.89025460323404271</v>
      </c>
      <c r="V2983" s="30">
        <f ca="1">_xlfn.BETA.INV(U2983,'Input Parameters'!$L$36,'Input Parameters'!$M$36,'Input Parameters'!$J$36,'Input Parameters'!$K$36)</f>
        <v>0.79236860478065907</v>
      </c>
      <c r="W2983" s="2">
        <f ca="1">N2983+(P2983-N2983)*(1-ERF((T2983-R2983)/(2*SQRT(L2983*'Input Parameters'!$E$38))))</f>
        <v>0.10042308658239406</v>
      </c>
      <c r="X2983">
        <f t="shared" ca="1" si="442"/>
        <v>1</v>
      </c>
      <c r="Y2983" s="7"/>
    </row>
    <row r="2984" spans="1:25" ht="15" customHeight="1" x14ac:dyDescent="0.25">
      <c r="A2984" s="139">
        <v>2977</v>
      </c>
      <c r="B2984" s="10">
        <f t="shared" ca="1" si="433"/>
        <v>0.52490178057483672</v>
      </c>
      <c r="C2984" s="60">
        <f ca="1">_xlfn.NORM.INV(B2984,'Input Parameters'!$E$15,'Input Parameters'!$F$15)</f>
        <v>274.35212745080617</v>
      </c>
      <c r="D2984" s="10">
        <f t="shared" ca="1" si="434"/>
        <v>0.73069969950833491</v>
      </c>
      <c r="E2984" s="62">
        <f ca="1">IF(_xlfn.NORM.INV(D2984,'Input Parameters'!$E$17,'Input Parameters'!$F$17)&lt;3500,3500,IF(_xlfn.NORM.INV(D2984,'Input Parameters'!$E$17,'Input Parameters'!$F$17)&gt;5500,5500,_xlfn.NORM.INV(D2984,'Input Parameters'!$E$17,'Input Parameters'!$F$17)))</f>
        <v>5230.4513695930391</v>
      </c>
      <c r="F2984" s="10">
        <f t="shared" ca="1" si="435"/>
        <v>0.16298684331487301</v>
      </c>
      <c r="G2984" s="64">
        <f ca="1">_xlfn.NORM.INV(F2984,'Input Parameters'!$E$20,'Input Parameters'!$F$20)</f>
        <v>276.06888400198397</v>
      </c>
      <c r="H2984" s="57">
        <f ca="1">EXP(E2984*(1/'Input Parameters'!$E$23-1/G2984))</f>
        <v>0.33607833519605712</v>
      </c>
      <c r="I2984" s="10">
        <f t="shared" ca="1" si="436"/>
        <v>0.71337682030219074</v>
      </c>
      <c r="J2984" s="30">
        <f ca="1">_xlfn.BETA.INV(I2984,'Input Parameters'!$L$26,'Input Parameters'!$M$26,'Input Parameters'!$J$26,'Input Parameters'!$K$26)</f>
        <v>0.7472578525498792</v>
      </c>
      <c r="K2984" s="168">
        <f ca="1">('Input Parameters'!$E$27/'Input Parameters'!$E$38)^$J2984</f>
        <v>4.7004438965850244E-3</v>
      </c>
      <c r="L2984" s="69">
        <f ca="1">$H2984*$C2984*'Input Parameters'!$E$25*K2984</f>
        <v>0.43339881833518917</v>
      </c>
      <c r="M2984" s="24">
        <f t="shared" ca="1" si="437"/>
        <v>6.0372656783460821E-2</v>
      </c>
      <c r="N2984" s="15">
        <f ca="1">_xlfn.NORM.INV(M2984,'Input Parameters'!$E$29,'Input Parameters'!$F$29)</f>
        <v>9.9844834716418474E-2</v>
      </c>
      <c r="O2984" s="8">
        <f t="shared" ca="1" si="438"/>
        <v>0.66465209474206288</v>
      </c>
      <c r="P2984" s="30">
        <f ca="1">_xlfn.LOGNORM.INV(O2984,'Input Parameters'!$H$30,'Input Parameters'!$I$30)</f>
        <v>3.2801646051803885</v>
      </c>
      <c r="Q2984" s="10">
        <f t="shared" ca="1" si="439"/>
        <v>0.46238991485524916</v>
      </c>
      <c r="R2984" s="30">
        <f>IF('Input Parameters'!$E$32=0,0,_xlfn.BETA.INV(Q2984,'Input Parameters'!$L$32,'Input Parameters'!$M$32,'Input Parameters'!$J$32,'Input Parameters'!$K$32))</f>
        <v>0</v>
      </c>
      <c r="S2984" s="10">
        <f t="shared" ca="1" si="440"/>
        <v>5.8391366737117201E-2</v>
      </c>
      <c r="T2984" s="26">
        <f ca="1">_xlfn.LOGNORM.INV(S2984,'Input Parameters'!$H$34,'Input Parameters'!$I$34)</f>
        <v>41.465052190933065</v>
      </c>
      <c r="U2984" s="10">
        <f t="shared" ca="1" si="441"/>
        <v>0.87774944376910069</v>
      </c>
      <c r="V2984" s="30">
        <f ca="1">_xlfn.BETA.INV(U2984,'Input Parameters'!$L$36,'Input Parameters'!$M$36,'Input Parameters'!$J$36,'Input Parameters'!$K$36)</f>
        <v>0.78078132782434473</v>
      </c>
      <c r="W2984" s="2">
        <f ca="1">N2984+(P2984-N2984)*(1-ERF((T2984-R2984)/(2*SQRT(L2984*'Input Parameters'!$E$38))))</f>
        <v>9.9871674498290444E-2</v>
      </c>
      <c r="X2984">
        <f t="shared" ca="1" si="442"/>
        <v>1</v>
      </c>
      <c r="Y2984" s="7"/>
    </row>
    <row r="2985" spans="1:25" ht="15" customHeight="1" x14ac:dyDescent="0.25">
      <c r="A2985" s="139">
        <v>2978</v>
      </c>
      <c r="B2985" s="10">
        <f t="shared" ca="1" si="433"/>
        <v>0.1415517651367687</v>
      </c>
      <c r="C2985" s="60">
        <f ca="1">_xlfn.NORM.INV(B2985,'Input Parameters'!$E$15,'Input Parameters'!$F$15)</f>
        <v>212.79739289122807</v>
      </c>
      <c r="D2985" s="10">
        <f t="shared" ca="1" si="434"/>
        <v>0.33719428821586972</v>
      </c>
      <c r="E2985" s="62">
        <f ca="1">IF(_xlfn.NORM.INV(D2985,'Input Parameters'!$E$17,'Input Parameters'!$F$17)&lt;3500,3500,IF(_xlfn.NORM.INV(D2985,'Input Parameters'!$E$17,'Input Parameters'!$F$17)&gt;5500,5500,_xlfn.NORM.INV(D2985,'Input Parameters'!$E$17,'Input Parameters'!$F$17)))</f>
        <v>4505.9071682117801</v>
      </c>
      <c r="F2985" s="10">
        <f t="shared" ca="1" si="435"/>
        <v>0.96294985867438432</v>
      </c>
      <c r="G2985" s="64">
        <f ca="1">_xlfn.NORM.INV(F2985,'Input Parameters'!$E$20,'Input Parameters'!$F$20)</f>
        <v>294.61615760584863</v>
      </c>
      <c r="H2985" s="57">
        <f ca="1">EXP(E2985*(1/'Input Parameters'!$E$23-1/G2985))</f>
        <v>1.0921548055389931</v>
      </c>
      <c r="I2985" s="10">
        <f t="shared" ca="1" si="436"/>
        <v>6.5039373186328464E-2</v>
      </c>
      <c r="J2985" s="30">
        <f ca="1">_xlfn.BETA.INV(I2985,'Input Parameters'!$L$26,'Input Parameters'!$M$26,'Input Parameters'!$J$26,'Input Parameters'!$K$26)</f>
        <v>0.40573742845555705</v>
      </c>
      <c r="K2985" s="168">
        <f ca="1">('Input Parameters'!$E$27/'Input Parameters'!$E$38)^$J2985</f>
        <v>5.4455892699142541E-2</v>
      </c>
      <c r="L2985" s="69">
        <f ca="1">$H2985*$C2985*'Input Parameters'!$E$25*K2985</f>
        <v>12.655968515115571</v>
      </c>
      <c r="M2985" s="24">
        <f t="shared" ca="1" si="437"/>
        <v>1.2520246325239626E-2</v>
      </c>
      <c r="N2985" s="15">
        <f ca="1">_xlfn.NORM.INV(M2985,'Input Parameters'!$E$29,'Input Parameters'!$F$29)</f>
        <v>9.9775922252403795E-2</v>
      </c>
      <c r="O2985" s="8">
        <f t="shared" ca="1" si="438"/>
        <v>0.89565152689678107</v>
      </c>
      <c r="P2985" s="30">
        <f ca="1">_xlfn.LOGNORM.INV(O2985,'Input Parameters'!$H$30,'Input Parameters'!$I$30)</f>
        <v>4.8593128908889272</v>
      </c>
      <c r="Q2985" s="10">
        <f t="shared" ca="1" si="439"/>
        <v>0.64849689086473217</v>
      </c>
      <c r="R2985" s="30">
        <f>IF('Input Parameters'!$E$32=0,0,_xlfn.BETA.INV(Q2985,'Input Parameters'!$L$32,'Input Parameters'!$M$32,'Input Parameters'!$J$32,'Input Parameters'!$K$32))</f>
        <v>0</v>
      </c>
      <c r="S2985" s="10">
        <f t="shared" ca="1" si="440"/>
        <v>0.88947193046687345</v>
      </c>
      <c r="T2985" s="26">
        <f ca="1">_xlfn.LOGNORM.INV(S2985,'Input Parameters'!$H$34,'Input Parameters'!$I$34)</f>
        <v>58.70455479110786</v>
      </c>
      <c r="U2985" s="10">
        <f t="shared" ca="1" si="441"/>
        <v>5.741554457238518E-2</v>
      </c>
      <c r="V2985" s="30">
        <f ca="1">_xlfn.BETA.INV(U2985,'Input Parameters'!$L$36,'Input Parameters'!$M$36,'Input Parameters'!$J$36,'Input Parameters'!$K$36)</f>
        <v>0.3857900723226555</v>
      </c>
      <c r="W2985" s="2">
        <f ca="1">N2985+(P2985-N2985)*(1-ERF((T2985-R2985)/(2*SQRT(L2985*'Input Parameters'!$E$38))))</f>
        <v>1.257663596863543</v>
      </c>
      <c r="X2985">
        <f t="shared" ca="1" si="442"/>
        <v>0</v>
      </c>
      <c r="Y2985" s="7"/>
    </row>
    <row r="2986" spans="1:25" ht="15" customHeight="1" x14ac:dyDescent="0.25">
      <c r="A2986" s="139">
        <v>2979</v>
      </c>
      <c r="B2986" s="10">
        <f t="shared" ca="1" si="433"/>
        <v>0.13017304571938326</v>
      </c>
      <c r="C2986" s="60">
        <f ca="1">_xlfn.NORM.INV(B2986,'Input Parameters'!$E$15,'Input Parameters'!$F$15)</f>
        <v>209.96850022645671</v>
      </c>
      <c r="D2986" s="10">
        <f t="shared" ca="1" si="434"/>
        <v>0.69563620164534667</v>
      </c>
      <c r="E2986" s="62">
        <f ca="1">IF(_xlfn.NORM.INV(D2986,'Input Parameters'!$E$17,'Input Parameters'!$F$17)&lt;3500,3500,IF(_xlfn.NORM.INV(D2986,'Input Parameters'!$E$17,'Input Parameters'!$F$17)&gt;5500,5500,_xlfn.NORM.INV(D2986,'Input Parameters'!$E$17,'Input Parameters'!$F$17)))</f>
        <v>5158.3234005719642</v>
      </c>
      <c r="F2986" s="10">
        <f t="shared" ca="1" si="435"/>
        <v>0.65494993568196569</v>
      </c>
      <c r="G2986" s="64">
        <f ca="1">_xlfn.NORM.INV(F2986,'Input Parameters'!$E$20,'Input Parameters'!$F$20)</f>
        <v>285.32141855243771</v>
      </c>
      <c r="H2986" s="57">
        <f ca="1">EXP(E2986*(1/'Input Parameters'!$E$23-1/G2986))</f>
        <v>0.625345354445354</v>
      </c>
      <c r="I2986" s="10">
        <f t="shared" ca="1" si="436"/>
        <v>0.7329861677059647</v>
      </c>
      <c r="J2986" s="30">
        <f ca="1">_xlfn.BETA.INV(I2986,'Input Parameters'!$L$26,'Input Parameters'!$M$26,'Input Parameters'!$J$26,'Input Parameters'!$K$26)</f>
        <v>0.75555762210828037</v>
      </c>
      <c r="K2986" s="168">
        <f ca="1">('Input Parameters'!$E$27/'Input Parameters'!$E$38)^$J2986</f>
        <v>4.4287727147801718E-3</v>
      </c>
      <c r="L2986" s="69">
        <f ca="1">$H2986*$C2986*'Input Parameters'!$E$25*K2986</f>
        <v>0.58151037403246253</v>
      </c>
      <c r="M2986" s="24">
        <f t="shared" ca="1" si="437"/>
        <v>0.21991151313735169</v>
      </c>
      <c r="N2986" s="15">
        <f ca="1">_xlfn.NORM.INV(M2986,'Input Parameters'!$E$29,'Input Parameters'!$F$29)</f>
        <v>9.9922750790369996E-2</v>
      </c>
      <c r="O2986" s="8">
        <f t="shared" ca="1" si="438"/>
        <v>0.92044443561029265</v>
      </c>
      <c r="P2986" s="30">
        <f ca="1">_xlfn.LOGNORM.INV(O2986,'Input Parameters'!$H$30,'Input Parameters'!$I$30)</f>
        <v>5.2183663346124476</v>
      </c>
      <c r="Q2986" s="10">
        <f t="shared" ca="1" si="439"/>
        <v>0.92161821452278336</v>
      </c>
      <c r="R2986" s="30">
        <f>IF('Input Parameters'!$E$32=0,0,_xlfn.BETA.INV(Q2986,'Input Parameters'!$L$32,'Input Parameters'!$M$32,'Input Parameters'!$J$32,'Input Parameters'!$K$32))</f>
        <v>0</v>
      </c>
      <c r="S2986" s="10">
        <f t="shared" ca="1" si="440"/>
        <v>4.2668340099495605E-2</v>
      </c>
      <c r="T2986" s="26">
        <f ca="1">_xlfn.LOGNORM.INV(S2986,'Input Parameters'!$H$34,'Input Parameters'!$I$34)</f>
        <v>40.687114459639758</v>
      </c>
      <c r="U2986" s="10">
        <f t="shared" ca="1" si="441"/>
        <v>4.5482795441111556E-2</v>
      </c>
      <c r="V2986" s="30">
        <f ca="1">_xlfn.BETA.INV(U2986,'Input Parameters'!$L$36,'Input Parameters'!$M$36,'Input Parameters'!$J$36,'Input Parameters'!$K$36)</f>
        <v>0.3746586681284223</v>
      </c>
      <c r="W2986" s="2">
        <f ca="1">N2986+(P2986-N2986)*(1-ERF((T2986-R2986)/(2*SQRT(L2986*'Input Parameters'!$E$38))))</f>
        <v>0.10074901701617248</v>
      </c>
      <c r="X2986">
        <f t="shared" ca="1" si="442"/>
        <v>1</v>
      </c>
      <c r="Y2986" s="7"/>
    </row>
    <row r="2987" spans="1:25" ht="15" customHeight="1" x14ac:dyDescent="0.25">
      <c r="A2987" s="139">
        <v>2980</v>
      </c>
      <c r="B2987" s="10">
        <f t="shared" ca="1" si="433"/>
        <v>0.24268988358304855</v>
      </c>
      <c r="C2987" s="60">
        <f ca="1">_xlfn.NORM.INV(B2987,'Input Parameters'!$E$15,'Input Parameters'!$F$15)</f>
        <v>233.15773119298487</v>
      </c>
      <c r="D2987" s="10">
        <f t="shared" ca="1" si="434"/>
        <v>0.98703663541560371</v>
      </c>
      <c r="E2987" s="62">
        <f ca="1">IF(_xlfn.NORM.INV(D2987,'Input Parameters'!$E$17,'Input Parameters'!$F$17)&lt;3500,3500,IF(_xlfn.NORM.INV(D2987,'Input Parameters'!$E$17,'Input Parameters'!$F$17)&gt;5500,5500,_xlfn.NORM.INV(D2987,'Input Parameters'!$E$17,'Input Parameters'!$F$17)))</f>
        <v>5500</v>
      </c>
      <c r="F2987" s="10">
        <f t="shared" ca="1" si="435"/>
        <v>0.45919339470538023</v>
      </c>
      <c r="G2987" s="64">
        <f ca="1">_xlfn.NORM.INV(F2987,'Input Parameters'!$E$20,'Input Parameters'!$F$20)</f>
        <v>281.96347772041355</v>
      </c>
      <c r="H2987" s="57">
        <f ca="1">EXP(E2987*(1/'Input Parameters'!$E$23-1/G2987))</f>
        <v>0.48185445239570013</v>
      </c>
      <c r="I2987" s="10">
        <f t="shared" ca="1" si="436"/>
        <v>0.5831980591498751</v>
      </c>
      <c r="J2987" s="30">
        <f ca="1">_xlfn.BETA.INV(I2987,'Input Parameters'!$L$26,'Input Parameters'!$M$26,'Input Parameters'!$J$26,'Input Parameters'!$K$26)</f>
        <v>0.69459523316971317</v>
      </c>
      <c r="K2987" s="168">
        <f ca="1">('Input Parameters'!$E$27/'Input Parameters'!$E$38)^$J2987</f>
        <v>6.8579404467308171E-3</v>
      </c>
      <c r="L2987" s="69">
        <f ca="1">$H2987*$C2987*'Input Parameters'!$E$25*K2987</f>
        <v>0.77047651659885197</v>
      </c>
      <c r="M2987" s="24">
        <f t="shared" ca="1" si="437"/>
        <v>0.46172973860547062</v>
      </c>
      <c r="N2987" s="15">
        <f ca="1">_xlfn.NORM.INV(M2987,'Input Parameters'!$E$29,'Input Parameters'!$F$29)</f>
        <v>9.9990392307439016E-2</v>
      </c>
      <c r="O2987" s="8">
        <f t="shared" ca="1" si="438"/>
        <v>0.95090786533533878</v>
      </c>
      <c r="P2987" s="30">
        <f ca="1">_xlfn.LOGNORM.INV(O2987,'Input Parameters'!$H$30,'Input Parameters'!$I$30)</f>
        <v>5.8604495302146749</v>
      </c>
      <c r="Q2987" s="10">
        <f t="shared" ca="1" si="439"/>
        <v>0.85265985245666198</v>
      </c>
      <c r="R2987" s="30">
        <f>IF('Input Parameters'!$E$32=0,0,_xlfn.BETA.INV(Q2987,'Input Parameters'!$L$32,'Input Parameters'!$M$32,'Input Parameters'!$J$32,'Input Parameters'!$K$32))</f>
        <v>0</v>
      </c>
      <c r="S2987" s="10">
        <f t="shared" ca="1" si="440"/>
        <v>0.20703323431764331</v>
      </c>
      <c r="T2987" s="26">
        <f ca="1">_xlfn.LOGNORM.INV(S2987,'Input Parameters'!$H$34,'Input Parameters'!$I$34)</f>
        <v>45.533345237745614</v>
      </c>
      <c r="U2987" s="10">
        <f t="shared" ca="1" si="441"/>
        <v>0.68638752869889763</v>
      </c>
      <c r="V2987" s="30">
        <f ca="1">_xlfn.BETA.INV(U2987,'Input Parameters'!$L$36,'Input Parameters'!$M$36,'Input Parameters'!$J$36,'Input Parameters'!$K$36)</f>
        <v>0.6631921555793685</v>
      </c>
      <c r="W2987" s="2">
        <f ca="1">N2987+(P2987-N2987)*(1-ERF((T2987-R2987)/(2*SQRT(L2987*'Input Parameters'!$E$38))))</f>
        <v>0.1013983092501833</v>
      </c>
      <c r="X2987">
        <f t="shared" ca="1" si="442"/>
        <v>1</v>
      </c>
      <c r="Y2987" s="7"/>
    </row>
    <row r="2988" spans="1:25" ht="15" customHeight="1" x14ac:dyDescent="0.25">
      <c r="A2988" s="139">
        <v>2981</v>
      </c>
      <c r="B2988" s="10">
        <f t="shared" ca="1" si="433"/>
        <v>0.48996314051271073</v>
      </c>
      <c r="C2988" s="60">
        <f ca="1">_xlfn.NORM.INV(B2988,'Input Parameters'!$E$15,'Input Parameters'!$F$15)</f>
        <v>269.60362094871226</v>
      </c>
      <c r="D2988" s="10">
        <f t="shared" ca="1" si="434"/>
        <v>0.46871777759525413</v>
      </c>
      <c r="E2988" s="62">
        <f ca="1">IF(_xlfn.NORM.INV(D2988,'Input Parameters'!$E$17,'Input Parameters'!$F$17)&lt;3500,3500,IF(_xlfn.NORM.INV(D2988,'Input Parameters'!$E$17,'Input Parameters'!$F$17)&gt;5500,5500,_xlfn.NORM.INV(D2988,'Input Parameters'!$E$17,'Input Parameters'!$F$17)))</f>
        <v>4745.0545981112746</v>
      </c>
      <c r="F2988" s="10">
        <f t="shared" ca="1" si="435"/>
        <v>0.24640672152860044</v>
      </c>
      <c r="G2988" s="64">
        <f ca="1">_xlfn.NORM.INV(F2988,'Input Parameters'!$E$20,'Input Parameters'!$F$20)</f>
        <v>278.05486598383197</v>
      </c>
      <c r="H2988" s="57">
        <f ca="1">EXP(E2988*(1/'Input Parameters'!$E$23-1/G2988))</f>
        <v>0.42043924446217601</v>
      </c>
      <c r="I2988" s="10">
        <f t="shared" ca="1" si="436"/>
        <v>0.73536644906415483</v>
      </c>
      <c r="J2988" s="30">
        <f ca="1">_xlfn.BETA.INV(I2988,'Input Parameters'!$L$26,'Input Parameters'!$M$26,'Input Parameters'!$J$26,'Input Parameters'!$K$26)</f>
        <v>0.75657610799051189</v>
      </c>
      <c r="K2988" s="168">
        <f ca="1">('Input Parameters'!$E$27/'Input Parameters'!$E$38)^$J2988</f>
        <v>4.3965356683141766E-3</v>
      </c>
      <c r="L2988" s="69">
        <f ca="1">$H2988*$C2988*'Input Parameters'!$E$25*K2988</f>
        <v>0.49835585913542013</v>
      </c>
      <c r="M2988" s="24">
        <f t="shared" ca="1" si="437"/>
        <v>0.8221943153536968</v>
      </c>
      <c r="N2988" s="15">
        <f ca="1">_xlfn.NORM.INV(M2988,'Input Parameters'!$E$29,'Input Parameters'!$F$29)</f>
        <v>0.10009237598388861</v>
      </c>
      <c r="O2988" s="8">
        <f t="shared" ca="1" si="438"/>
        <v>0.54595786137521485</v>
      </c>
      <c r="P2988" s="30">
        <f ca="1">_xlfn.LOGNORM.INV(O2988,'Input Parameters'!$H$30,'Input Parameters'!$I$30)</f>
        <v>2.8336888818811339</v>
      </c>
      <c r="Q2988" s="10">
        <f t="shared" ca="1" si="439"/>
        <v>0.10586670319530189</v>
      </c>
      <c r="R2988" s="30">
        <f>IF('Input Parameters'!$E$32=0,0,_xlfn.BETA.INV(Q2988,'Input Parameters'!$L$32,'Input Parameters'!$M$32,'Input Parameters'!$J$32,'Input Parameters'!$K$32))</f>
        <v>0</v>
      </c>
      <c r="S2988" s="10">
        <f t="shared" ca="1" si="440"/>
        <v>0.10182811768835431</v>
      </c>
      <c r="T2988" s="26">
        <f ca="1">_xlfn.LOGNORM.INV(S2988,'Input Parameters'!$H$34,'Input Parameters'!$I$34)</f>
        <v>43.028355158592788</v>
      </c>
      <c r="U2988" s="10">
        <f t="shared" ca="1" si="441"/>
        <v>0.77602907378028818</v>
      </c>
      <c r="V2988" s="30">
        <f ca="1">_xlfn.BETA.INV(U2988,'Input Parameters'!$L$36,'Input Parameters'!$M$36,'Input Parameters'!$J$36,'Input Parameters'!$K$36)</f>
        <v>0.70935659292075859</v>
      </c>
      <c r="W2988" s="2">
        <f ca="1">N2988+(P2988-N2988)*(1-ERF((T2988-R2988)/(2*SQRT(L2988*'Input Parameters'!$E$38))))</f>
        <v>0.10013701782680232</v>
      </c>
      <c r="X2988">
        <f t="shared" ca="1" si="442"/>
        <v>1</v>
      </c>
      <c r="Y2988" s="7"/>
    </row>
    <row r="2989" spans="1:25" ht="15" customHeight="1" x14ac:dyDescent="0.25">
      <c r="A2989" s="139">
        <v>2982</v>
      </c>
      <c r="B2989" s="10">
        <f t="shared" ca="1" si="433"/>
        <v>0.67975364454648957</v>
      </c>
      <c r="C2989" s="60">
        <f ca="1">_xlfn.NORM.INV(B2989,'Input Parameters'!$E$15,'Input Parameters'!$F$15)</f>
        <v>296.27607937079324</v>
      </c>
      <c r="D2989" s="10">
        <f t="shared" ca="1" si="434"/>
        <v>0.86960765450115685</v>
      </c>
      <c r="E2989" s="62">
        <f ca="1">IF(_xlfn.NORM.INV(D2989,'Input Parameters'!$E$17,'Input Parameters'!$F$17)&lt;3500,3500,IF(_xlfn.NORM.INV(D2989,'Input Parameters'!$E$17,'Input Parameters'!$F$17)&gt;5500,5500,_xlfn.NORM.INV(D2989,'Input Parameters'!$E$17,'Input Parameters'!$F$17)))</f>
        <v>5500</v>
      </c>
      <c r="F2989" s="10">
        <f t="shared" ca="1" si="435"/>
        <v>0.83811650176984043</v>
      </c>
      <c r="G2989" s="64">
        <f ca="1">_xlfn.NORM.INV(F2989,'Input Parameters'!$E$20,'Input Parameters'!$F$20)</f>
        <v>289.26120061515076</v>
      </c>
      <c r="H2989" s="57">
        <f ca="1">EXP(E2989*(1/'Input Parameters'!$E$23-1/G2989))</f>
        <v>0.78820449657175351</v>
      </c>
      <c r="I2989" s="10">
        <f t="shared" ca="1" si="436"/>
        <v>0.98296102200968449</v>
      </c>
      <c r="J2989" s="30">
        <f ca="1">_xlfn.BETA.INV(I2989,'Input Parameters'!$L$26,'Input Parameters'!$M$26,'Input Parameters'!$J$26,'Input Parameters'!$K$26)</f>
        <v>0.91614332645010155</v>
      </c>
      <c r="K2989" s="168">
        <f ca="1">('Input Parameters'!$E$27/'Input Parameters'!$E$38)^$J2989</f>
        <v>1.3996713147907398E-3</v>
      </c>
      <c r="L2989" s="69">
        <f ca="1">$H2989*$C2989*'Input Parameters'!$E$25*K2989</f>
        <v>0.32685983659386064</v>
      </c>
      <c r="M2989" s="24">
        <f t="shared" ca="1" si="437"/>
        <v>0.48262993475895366</v>
      </c>
      <c r="N2989" s="15">
        <f ca="1">_xlfn.NORM.INV(M2989,'Input Parameters'!$E$29,'Input Parameters'!$F$29)</f>
        <v>9.9995644593722566E-2</v>
      </c>
      <c r="O2989" s="8">
        <f t="shared" ca="1" si="438"/>
        <v>0.6275761080749328</v>
      </c>
      <c r="P2989" s="30">
        <f ca="1">_xlfn.LOGNORM.INV(O2989,'Input Parameters'!$H$30,'Input Parameters'!$I$30)</f>
        <v>3.1291840556838815</v>
      </c>
      <c r="Q2989" s="10">
        <f t="shared" ca="1" si="439"/>
        <v>0.25755046876945664</v>
      </c>
      <c r="R2989" s="30">
        <f>IF('Input Parameters'!$E$32=0,0,_xlfn.BETA.INV(Q2989,'Input Parameters'!$L$32,'Input Parameters'!$M$32,'Input Parameters'!$J$32,'Input Parameters'!$K$32))</f>
        <v>0</v>
      </c>
      <c r="S2989" s="10">
        <f t="shared" ca="1" si="440"/>
        <v>0.91477344512527092</v>
      </c>
      <c r="T2989" s="26">
        <f ca="1">_xlfn.LOGNORM.INV(S2989,'Input Parameters'!$H$34,'Input Parameters'!$I$34)</f>
        <v>59.789150984913064</v>
      </c>
      <c r="U2989" s="10">
        <f t="shared" ca="1" si="441"/>
        <v>0.10697941531715516</v>
      </c>
      <c r="V2989" s="30">
        <f ca="1">_xlfn.BETA.INV(U2989,'Input Parameters'!$L$36,'Input Parameters'!$M$36,'Input Parameters'!$J$36,'Input Parameters'!$K$36)</f>
        <v>0.42115416801353589</v>
      </c>
      <c r="W2989" s="2">
        <f ca="1">N2989+(P2989-N2989)*(1-ERF((T2989-R2989)/(2*SQRT(L2989*'Input Parameters'!$E$38))))</f>
        <v>9.9995644594151695E-2</v>
      </c>
      <c r="X2989">
        <f t="shared" ca="1" si="442"/>
        <v>1</v>
      </c>
      <c r="Y2989" s="7"/>
    </row>
    <row r="2990" spans="1:25" ht="15" customHeight="1" x14ac:dyDescent="0.25">
      <c r="A2990" s="139">
        <v>2983</v>
      </c>
      <c r="B2990" s="10">
        <f t="shared" ca="1" si="433"/>
        <v>4.3631742537073026E-2</v>
      </c>
      <c r="C2990" s="60">
        <f ca="1">_xlfn.NORM.INV(B2990,'Input Parameters'!$E$15,'Input Parameters'!$F$15)</f>
        <v>178.29571775594258</v>
      </c>
      <c r="D2990" s="10">
        <f t="shared" ca="1" si="434"/>
        <v>0.7967144210998367</v>
      </c>
      <c r="E2990" s="62">
        <f ca="1">IF(_xlfn.NORM.INV(D2990,'Input Parameters'!$E$17,'Input Parameters'!$F$17)&lt;3500,3500,IF(_xlfn.NORM.INV(D2990,'Input Parameters'!$E$17,'Input Parameters'!$F$17)&gt;5500,5500,_xlfn.NORM.INV(D2990,'Input Parameters'!$E$17,'Input Parameters'!$F$17)))</f>
        <v>5380.9599189869468</v>
      </c>
      <c r="F2990" s="10">
        <f t="shared" ca="1" si="435"/>
        <v>0.62460365405405116</v>
      </c>
      <c r="G2990" s="64">
        <f ca="1">_xlfn.NORM.INV(F2990,'Input Parameters'!$E$20,'Input Parameters'!$F$20)</f>
        <v>284.77788186746329</v>
      </c>
      <c r="H2990" s="57">
        <f ca="1">EXP(E2990*(1/'Input Parameters'!$E$23-1/G2990))</f>
        <v>0.5911363903284822</v>
      </c>
      <c r="I2990" s="10">
        <f t="shared" ca="1" si="436"/>
        <v>0.45578021615594067</v>
      </c>
      <c r="J2990" s="30">
        <f ca="1">_xlfn.BETA.INV(I2990,'Input Parameters'!$L$26,'Input Parameters'!$M$26,'Input Parameters'!$J$26,'Input Parameters'!$K$26)</f>
        <v>0.64338118457062921</v>
      </c>
      <c r="K2990" s="168">
        <f ca="1">('Input Parameters'!$E$27/'Input Parameters'!$E$38)^$J2990</f>
        <v>9.9022970701027491E-3</v>
      </c>
      <c r="L2990" s="69">
        <f ca="1">$H2990*$C2990*'Input Parameters'!$E$25*K2990</f>
        <v>1.043673265849687</v>
      </c>
      <c r="M2990" s="24">
        <f t="shared" ca="1" si="437"/>
        <v>0.68427864177756959</v>
      </c>
      <c r="N2990" s="15">
        <f ca="1">_xlfn.NORM.INV(M2990,'Input Parameters'!$E$29,'Input Parameters'!$F$29)</f>
        <v>0.10004796972038407</v>
      </c>
      <c r="O2990" s="8">
        <f t="shared" ca="1" si="438"/>
        <v>7.632426706325357E-2</v>
      </c>
      <c r="P2990" s="30">
        <f ca="1">_xlfn.LOGNORM.INV(O2990,'Input Parameters'!$H$30,'Input Parameters'!$I$30)</f>
        <v>1.3653671085654129</v>
      </c>
      <c r="Q2990" s="10">
        <f t="shared" ca="1" si="439"/>
        <v>0.61782450307555981</v>
      </c>
      <c r="R2990" s="30">
        <f>IF('Input Parameters'!$E$32=0,0,_xlfn.BETA.INV(Q2990,'Input Parameters'!$L$32,'Input Parameters'!$M$32,'Input Parameters'!$J$32,'Input Parameters'!$K$32))</f>
        <v>0</v>
      </c>
      <c r="S2990" s="10">
        <f t="shared" ca="1" si="440"/>
        <v>0.98725555282806532</v>
      </c>
      <c r="T2990" s="26">
        <f ca="1">_xlfn.LOGNORM.INV(S2990,'Input Parameters'!$H$34,'Input Parameters'!$I$34)</f>
        <v>66.573164580197556</v>
      </c>
      <c r="U2990" s="10">
        <f t="shared" ca="1" si="441"/>
        <v>0.99674067426312707</v>
      </c>
      <c r="V2990" s="30">
        <f ca="1">_xlfn.BETA.INV(U2990,'Input Parameters'!$L$36,'Input Parameters'!$M$36,'Input Parameters'!$J$36,'Input Parameters'!$K$36)</f>
        <v>1.0748982887375056</v>
      </c>
      <c r="W2990" s="2">
        <f ca="1">N2990+(P2990-N2990)*(1-ERF((T2990-R2990)/(2*SQRT(L2990*'Input Parameters'!$E$38))))</f>
        <v>0.10005311677866911</v>
      </c>
      <c r="X2990">
        <f t="shared" ca="1" si="442"/>
        <v>1</v>
      </c>
      <c r="Y2990" s="7"/>
    </row>
    <row r="2991" spans="1:25" ht="15" customHeight="1" x14ac:dyDescent="0.25">
      <c r="A2991" s="139">
        <v>2984</v>
      </c>
      <c r="B2991" s="10">
        <f t="shared" ca="1" si="433"/>
        <v>1.3028874992788375E-2</v>
      </c>
      <c r="C2991" s="60">
        <f ca="1">_xlfn.NORM.INV(B2991,'Input Parameters'!$E$15,'Input Parameters'!$F$15)</f>
        <v>150.36782722204251</v>
      </c>
      <c r="D2991" s="10">
        <f t="shared" ca="1" si="434"/>
        <v>0.3310357425769207</v>
      </c>
      <c r="E2991" s="62">
        <f ca="1">IF(_xlfn.NORM.INV(D2991,'Input Parameters'!$E$17,'Input Parameters'!$F$17)&lt;3500,3500,IF(_xlfn.NORM.INV(D2991,'Input Parameters'!$E$17,'Input Parameters'!$F$17)&gt;5500,5500,_xlfn.NORM.INV(D2991,'Input Parameters'!$E$17,'Input Parameters'!$F$17)))</f>
        <v>4494.0615230791627</v>
      </c>
      <c r="F2991" s="10">
        <f t="shared" ca="1" si="435"/>
        <v>0.96468025533259316</v>
      </c>
      <c r="G2991" s="64">
        <f ca="1">_xlfn.NORM.INV(F2991,'Input Parameters'!$E$20,'Input Parameters'!$F$20)</f>
        <v>294.76218015070452</v>
      </c>
      <c r="H2991" s="57">
        <f ca="1">EXP(E2991*(1/'Input Parameters'!$E$23-1/G2991))</f>
        <v>1.1001841308017564</v>
      </c>
      <c r="I2991" s="10">
        <f t="shared" ca="1" si="436"/>
        <v>0.92104152913331261</v>
      </c>
      <c r="J2991" s="30">
        <f ca="1">_xlfn.BETA.INV(I2991,'Input Parameters'!$L$26,'Input Parameters'!$M$26,'Input Parameters'!$J$26,'Input Parameters'!$K$26)</f>
        <v>0.85321835307581484</v>
      </c>
      <c r="K2991" s="168">
        <f ca="1">('Input Parameters'!$E$27/'Input Parameters'!$E$38)^$J2991</f>
        <v>2.198114094158733E-3</v>
      </c>
      <c r="L2991" s="69">
        <f ca="1">$H2991*$C2991*'Input Parameters'!$E$25*K2991</f>
        <v>0.36363906430843057</v>
      </c>
      <c r="M2991" s="24">
        <f t="shared" ca="1" si="437"/>
        <v>0.50042242649272195</v>
      </c>
      <c r="N2991" s="15">
        <f ca="1">_xlfn.NORM.INV(M2991,'Input Parameters'!$E$29,'Input Parameters'!$F$29)</f>
        <v>0.10000010588663885</v>
      </c>
      <c r="O2991" s="8">
        <f t="shared" ca="1" si="438"/>
        <v>0.10712032555664253</v>
      </c>
      <c r="P2991" s="30">
        <f ca="1">_xlfn.LOGNORM.INV(O2991,'Input Parameters'!$H$30,'Input Parameters'!$I$30)</f>
        <v>1.4923452640342854</v>
      </c>
      <c r="Q2991" s="10">
        <f t="shared" ca="1" si="439"/>
        <v>0.57446838616958817</v>
      </c>
      <c r="R2991" s="30">
        <f>IF('Input Parameters'!$E$32=0,0,_xlfn.BETA.INV(Q2991,'Input Parameters'!$L$32,'Input Parameters'!$M$32,'Input Parameters'!$J$32,'Input Parameters'!$K$32))</f>
        <v>0</v>
      </c>
      <c r="S2991" s="10">
        <f t="shared" ca="1" si="440"/>
        <v>0.87083977484502939</v>
      </c>
      <c r="T2991" s="26">
        <f ca="1">_xlfn.LOGNORM.INV(S2991,'Input Parameters'!$H$34,'Input Parameters'!$I$34)</f>
        <v>58.026114888424942</v>
      </c>
      <c r="U2991" s="10">
        <f t="shared" ca="1" si="441"/>
        <v>0.67327735631791708</v>
      </c>
      <c r="V2991" s="30">
        <f ca="1">_xlfn.BETA.INV(U2991,'Input Parameters'!$L$36,'Input Parameters'!$M$36,'Input Parameters'!$J$36,'Input Parameters'!$K$36)</f>
        <v>0.65713702417129438</v>
      </c>
      <c r="W2991" s="2">
        <f ca="1">N2991+(P2991-N2991)*(1-ERF((T2991-R2991)/(2*SQRT(L2991*'Input Parameters'!$E$38))))</f>
        <v>0.10000010590079263</v>
      </c>
      <c r="X2991">
        <f t="shared" ca="1" si="442"/>
        <v>1</v>
      </c>
      <c r="Y2991" s="7"/>
    </row>
    <row r="2992" spans="1:25" ht="15" customHeight="1" x14ac:dyDescent="0.25">
      <c r="A2992" s="139">
        <v>2985</v>
      </c>
      <c r="B2992" s="10">
        <f t="shared" ca="1" si="433"/>
        <v>0.24817913002889003</v>
      </c>
      <c r="C2992" s="60">
        <f ca="1">_xlfn.NORM.INV(B2992,'Input Parameters'!$E$15,'Input Parameters'!$F$15)</f>
        <v>234.10314670239092</v>
      </c>
      <c r="D2992" s="10">
        <f t="shared" ca="1" si="434"/>
        <v>0.75277850530628787</v>
      </c>
      <c r="E2992" s="62">
        <f ca="1">IF(_xlfn.NORM.INV(D2992,'Input Parameters'!$E$17,'Input Parameters'!$F$17)&lt;3500,3500,IF(_xlfn.NORM.INV(D2992,'Input Parameters'!$E$17,'Input Parameters'!$F$17)&gt;5500,5500,_xlfn.NORM.INV(D2992,'Input Parameters'!$E$17,'Input Parameters'!$F$17)))</f>
        <v>5278.2815298458418</v>
      </c>
      <c r="F2992" s="10">
        <f t="shared" ca="1" si="435"/>
        <v>8.2382253987495768E-2</v>
      </c>
      <c r="G2992" s="64">
        <f ca="1">_xlfn.NORM.INV(F2992,'Input Parameters'!$E$20,'Input Parameters'!$F$20)</f>
        <v>273.34219616085124</v>
      </c>
      <c r="H2992" s="57">
        <f ca="1">EXP(E2992*(1/'Input Parameters'!$E$23-1/G2992))</f>
        <v>0.27496659356910458</v>
      </c>
      <c r="I2992" s="10">
        <f t="shared" ca="1" si="436"/>
        <v>0.38901137778172168</v>
      </c>
      <c r="J2992" s="30">
        <f ca="1">_xlfn.BETA.INV(I2992,'Input Parameters'!$L$26,'Input Parameters'!$M$26,'Input Parameters'!$J$26,'Input Parameters'!$K$26)</f>
        <v>0.61514771524611678</v>
      </c>
      <c r="K2992" s="168">
        <f ca="1">('Input Parameters'!$E$27/'Input Parameters'!$E$38)^$J2992</f>
        <v>1.2125202087626109E-2</v>
      </c>
      <c r="L2992" s="69">
        <f ca="1">$H2992*$C2992*'Input Parameters'!$E$25*K2992</f>
        <v>0.78050586410043654</v>
      </c>
      <c r="M2992" s="24">
        <f t="shared" ca="1" si="437"/>
        <v>0.56271823371932439</v>
      </c>
      <c r="N2992" s="15">
        <f ca="1">_xlfn.NORM.INV(M2992,'Input Parameters'!$E$29,'Input Parameters'!$F$29)</f>
        <v>0.10001578645502167</v>
      </c>
      <c r="O2992" s="8">
        <f t="shared" ca="1" si="438"/>
        <v>0.17203979710197548</v>
      </c>
      <c r="P2992" s="30">
        <f ca="1">_xlfn.LOGNORM.INV(O2992,'Input Parameters'!$H$30,'Input Parameters'!$I$30)</f>
        <v>1.7161860985861406</v>
      </c>
      <c r="Q2992" s="10">
        <f t="shared" ca="1" si="439"/>
        <v>0.92008888389308319</v>
      </c>
      <c r="R2992" s="30">
        <f>IF('Input Parameters'!$E$32=0,0,_xlfn.BETA.INV(Q2992,'Input Parameters'!$L$32,'Input Parameters'!$M$32,'Input Parameters'!$J$32,'Input Parameters'!$K$32))</f>
        <v>0</v>
      </c>
      <c r="S2992" s="10">
        <f t="shared" ca="1" si="440"/>
        <v>0.81399750393211101</v>
      </c>
      <c r="T2992" s="26">
        <f ca="1">_xlfn.LOGNORM.INV(S2992,'Input Parameters'!$H$34,'Input Parameters'!$I$34)</f>
        <v>56.334239526901939</v>
      </c>
      <c r="U2992" s="10">
        <f t="shared" ca="1" si="441"/>
        <v>0.17495039910188703</v>
      </c>
      <c r="V2992" s="30">
        <f ca="1">_xlfn.BETA.INV(U2992,'Input Parameters'!$L$36,'Input Parameters'!$M$36,'Input Parameters'!$J$36,'Input Parameters'!$K$36)</f>
        <v>0.45717916021236149</v>
      </c>
      <c r="W2992" s="2">
        <f ca="1">N2992+(P2992-N2992)*(1-ERF((T2992-R2992)/(2*SQRT(L2992*'Input Parameters'!$E$38))))</f>
        <v>0.10002631881075173</v>
      </c>
      <c r="X2992">
        <f t="shared" ca="1" si="442"/>
        <v>1</v>
      </c>
      <c r="Y2992" s="7"/>
    </row>
    <row r="2993" spans="1:25" ht="15" customHeight="1" x14ac:dyDescent="0.25">
      <c r="A2993" s="139">
        <v>2986</v>
      </c>
      <c r="B2993" s="10">
        <f t="shared" ca="1" si="433"/>
        <v>0.68115693619746687</v>
      </c>
      <c r="C2993" s="60">
        <f ca="1">_xlfn.NORM.INV(B2993,'Input Parameters'!$E$15,'Input Parameters'!$F$15)</f>
        <v>296.4888654849081</v>
      </c>
      <c r="D2993" s="10">
        <f t="shared" ca="1" si="434"/>
        <v>0.2659871089580832</v>
      </c>
      <c r="E2993" s="62">
        <f ca="1">IF(_xlfn.NORM.INV(D2993,'Input Parameters'!$E$17,'Input Parameters'!$F$17)&lt;3500,3500,IF(_xlfn.NORM.INV(D2993,'Input Parameters'!$E$17,'Input Parameters'!$F$17)&gt;5500,5500,_xlfn.NORM.INV(D2993,'Input Parameters'!$E$17,'Input Parameters'!$F$17)))</f>
        <v>4362.5033700988533</v>
      </c>
      <c r="F2993" s="10">
        <f t="shared" ca="1" si="435"/>
        <v>0.3088593809012351</v>
      </c>
      <c r="G2993" s="64">
        <f ca="1">_xlfn.NORM.INV(F2993,'Input Parameters'!$E$20,'Input Parameters'!$F$20)</f>
        <v>279.30612343804631</v>
      </c>
      <c r="H2993" s="57">
        <f ca="1">EXP(E2993*(1/'Input Parameters'!$E$23-1/G2993))</f>
        <v>0.48368842146780394</v>
      </c>
      <c r="I2993" s="10">
        <f t="shared" ca="1" si="436"/>
        <v>0.58854372604549454</v>
      </c>
      <c r="J2993" s="30">
        <f ca="1">_xlfn.BETA.INV(I2993,'Input Parameters'!$L$26,'Input Parameters'!$M$26,'Input Parameters'!$J$26,'Input Parameters'!$K$26)</f>
        <v>0.69671851266464047</v>
      </c>
      <c r="K2993" s="168">
        <f ca="1">('Input Parameters'!$E$27/'Input Parameters'!$E$38)^$J2993</f>
        <v>6.7542830931856968E-3</v>
      </c>
      <c r="L2993" s="69">
        <f ca="1">$H2993*$C2993*'Input Parameters'!$E$25*K2993</f>
        <v>0.96861979229031192</v>
      </c>
      <c r="M2993" s="24">
        <f t="shared" ca="1" si="437"/>
        <v>0.16490266896073658</v>
      </c>
      <c r="N2993" s="15">
        <f ca="1">_xlfn.NORM.INV(M2993,'Input Parameters'!$E$29,'Input Parameters'!$F$29)</f>
        <v>9.9902549395254475E-2</v>
      </c>
      <c r="O2993" s="8">
        <f t="shared" ca="1" si="438"/>
        <v>0.1003350709790608</v>
      </c>
      <c r="P2993" s="30">
        <f ca="1">_xlfn.LOGNORM.INV(O2993,'Input Parameters'!$H$30,'Input Parameters'!$I$30)</f>
        <v>1.4660343681543986</v>
      </c>
      <c r="Q2993" s="10">
        <f t="shared" ca="1" si="439"/>
        <v>0.59740748677771105</v>
      </c>
      <c r="R2993" s="30">
        <f>IF('Input Parameters'!$E$32=0,0,_xlfn.BETA.INV(Q2993,'Input Parameters'!$L$32,'Input Parameters'!$M$32,'Input Parameters'!$J$32,'Input Parameters'!$K$32))</f>
        <v>0</v>
      </c>
      <c r="S2993" s="10">
        <f t="shared" ca="1" si="440"/>
        <v>0.87631295825620548</v>
      </c>
      <c r="T2993" s="26">
        <f ca="1">_xlfn.LOGNORM.INV(S2993,'Input Parameters'!$H$34,'Input Parameters'!$I$34)</f>
        <v>58.217037601301961</v>
      </c>
      <c r="U2993" s="10">
        <f t="shared" ca="1" si="441"/>
        <v>0.23650626438648514</v>
      </c>
      <c r="V2993" s="30">
        <f ca="1">_xlfn.BETA.INV(U2993,'Input Parameters'!$L$36,'Input Parameters'!$M$36,'Input Parameters'!$J$36,'Input Parameters'!$K$36)</f>
        <v>0.48453757341788778</v>
      </c>
      <c r="W2993" s="2">
        <f ca="1">N2993+(P2993-N2993)*(1-ERF((T2993-R2993)/(2*SQRT(L2993*'Input Parameters'!$E$38))))</f>
        <v>9.9941900334256609E-2</v>
      </c>
      <c r="X2993">
        <f t="shared" ca="1" si="442"/>
        <v>1</v>
      </c>
      <c r="Y2993" s="7"/>
    </row>
    <row r="2994" spans="1:25" ht="15" customHeight="1" x14ac:dyDescent="0.25">
      <c r="A2994" s="139">
        <v>2987</v>
      </c>
      <c r="B2994" s="10">
        <f t="shared" ca="1" si="433"/>
        <v>0.8913592696398297</v>
      </c>
      <c r="C2994" s="60">
        <f ca="1">_xlfn.NORM.INV(B2994,'Input Parameters'!$E$15,'Input Parameters'!$F$15)</f>
        <v>337.83048158480869</v>
      </c>
      <c r="D2994" s="10">
        <f t="shared" ca="1" si="434"/>
        <v>0.97678112889608371</v>
      </c>
      <c r="E2994" s="62">
        <f ca="1">IF(_xlfn.NORM.INV(D2994,'Input Parameters'!$E$17,'Input Parameters'!$F$17)&lt;3500,3500,IF(_xlfn.NORM.INV(D2994,'Input Parameters'!$E$17,'Input Parameters'!$F$17)&gt;5500,5500,_xlfn.NORM.INV(D2994,'Input Parameters'!$E$17,'Input Parameters'!$F$17)))</f>
        <v>5500</v>
      </c>
      <c r="F2994" s="10">
        <f t="shared" ca="1" si="435"/>
        <v>0.34250940505665595</v>
      </c>
      <c r="G2994" s="64">
        <f ca="1">_xlfn.NORM.INV(F2994,'Input Parameters'!$E$20,'Input Parameters'!$F$20)</f>
        <v>279.93231845514691</v>
      </c>
      <c r="H2994" s="57">
        <f ca="1">EXP(E2994*(1/'Input Parameters'!$E$23-1/G2994))</f>
        <v>0.41826203185142208</v>
      </c>
      <c r="I2994" s="10">
        <f t="shared" ca="1" si="436"/>
        <v>0.85467648397135998</v>
      </c>
      <c r="J2994" s="30">
        <f ca="1">_xlfn.BETA.INV(I2994,'Input Parameters'!$L$26,'Input Parameters'!$M$26,'Input Parameters'!$J$26,'Input Parameters'!$K$26)</f>
        <v>0.81273871524384944</v>
      </c>
      <c r="K2994" s="168">
        <f ca="1">('Input Parameters'!$E$27/'Input Parameters'!$E$38)^$J2994</f>
        <v>2.9386819562641419E-3</v>
      </c>
      <c r="L2994" s="69">
        <f ca="1">$H2994*$C2994*'Input Parameters'!$E$25*K2994</f>
        <v>0.41524064935544025</v>
      </c>
      <c r="M2994" s="24">
        <f t="shared" ca="1" si="437"/>
        <v>0.33362195898395841</v>
      </c>
      <c r="N2994" s="15">
        <f ca="1">_xlfn.NORM.INV(M2994,'Input Parameters'!$E$29,'Input Parameters'!$F$29)</f>
        <v>9.995700663655252E-2</v>
      </c>
      <c r="O2994" s="8">
        <f t="shared" ca="1" si="438"/>
        <v>0.52592514777266031</v>
      </c>
      <c r="P2994" s="30">
        <f ca="1">_xlfn.LOGNORM.INV(O2994,'Input Parameters'!$H$30,'Input Parameters'!$I$30)</f>
        <v>2.7669888601372996</v>
      </c>
      <c r="Q2994" s="10">
        <f t="shared" ca="1" si="439"/>
        <v>8.8010276925109765E-2</v>
      </c>
      <c r="R2994" s="30">
        <f>IF('Input Parameters'!$E$32=0,0,_xlfn.BETA.INV(Q2994,'Input Parameters'!$L$32,'Input Parameters'!$M$32,'Input Parameters'!$J$32,'Input Parameters'!$K$32))</f>
        <v>0</v>
      </c>
      <c r="S2994" s="10">
        <f t="shared" ca="1" si="440"/>
        <v>0.70339196281938388</v>
      </c>
      <c r="T2994" s="26">
        <f ca="1">_xlfn.LOGNORM.INV(S2994,'Input Parameters'!$H$34,'Input Parameters'!$I$34)</f>
        <v>53.874554720178466</v>
      </c>
      <c r="U2994" s="10">
        <f t="shared" ca="1" si="441"/>
        <v>0.68217198458730899</v>
      </c>
      <c r="V2994" s="30">
        <f ca="1">_xlfn.BETA.INV(U2994,'Input Parameters'!$L$36,'Input Parameters'!$M$36,'Input Parameters'!$J$36,'Input Parameters'!$K$36)</f>
        <v>0.66123003082525833</v>
      </c>
      <c r="W2994" s="2">
        <f ca="1">N2994+(P2994-N2994)*(1-ERF((T2994-R2994)/(2*SQRT(L2994*'Input Parameters'!$E$38))))</f>
        <v>9.9957015662224091E-2</v>
      </c>
      <c r="X2994">
        <f t="shared" ca="1" si="442"/>
        <v>1</v>
      </c>
      <c r="Y2994" s="7"/>
    </row>
    <row r="2995" spans="1:25" ht="15" customHeight="1" x14ac:dyDescent="0.25">
      <c r="A2995" s="139">
        <v>2988</v>
      </c>
      <c r="B2995" s="10">
        <f t="shared" ca="1" si="433"/>
        <v>0.37587690635008653</v>
      </c>
      <c r="C2995" s="60">
        <f ca="1">_xlfn.NORM.INV(B2995,'Input Parameters'!$E$15,'Input Parameters'!$F$15)</f>
        <v>253.82431551759186</v>
      </c>
      <c r="D2995" s="10">
        <f t="shared" ca="1" si="434"/>
        <v>0.86712131555088334</v>
      </c>
      <c r="E2995" s="62">
        <f ca="1">IF(_xlfn.NORM.INV(D2995,'Input Parameters'!$E$17,'Input Parameters'!$F$17)&lt;3500,3500,IF(_xlfn.NORM.INV(D2995,'Input Parameters'!$E$17,'Input Parameters'!$F$17)&gt;5500,5500,_xlfn.NORM.INV(D2995,'Input Parameters'!$E$17,'Input Parameters'!$F$17)))</f>
        <v>5500</v>
      </c>
      <c r="F2995" s="10">
        <f t="shared" ca="1" si="435"/>
        <v>0.65287297620651297</v>
      </c>
      <c r="G2995" s="64">
        <f ca="1">_xlfn.NORM.INV(F2995,'Input Parameters'!$E$20,'Input Parameters'!$F$20)</f>
        <v>285.28369358458434</v>
      </c>
      <c r="H2995" s="57">
        <f ca="1">EXP(E2995*(1/'Input Parameters'!$E$23-1/G2995))</f>
        <v>0.60465589785705964</v>
      </c>
      <c r="I2995" s="10">
        <f t="shared" ca="1" si="436"/>
        <v>0.73345932420029714</v>
      </c>
      <c r="J2995" s="30">
        <f ca="1">_xlfn.BETA.INV(I2995,'Input Parameters'!$L$26,'Input Parameters'!$M$26,'Input Parameters'!$J$26,'Input Parameters'!$K$26)</f>
        <v>0.75575987554204194</v>
      </c>
      <c r="K2995" s="168">
        <f ca="1">('Input Parameters'!$E$27/'Input Parameters'!$E$38)^$J2995</f>
        <v>4.4223522484434551E-3</v>
      </c>
      <c r="L2995" s="69">
        <f ca="1">$H2995*$C2995*'Input Parameters'!$E$25*K2995</f>
        <v>0.67872656728683634</v>
      </c>
      <c r="M2995" s="24">
        <f t="shared" ca="1" si="437"/>
        <v>0.54105660786932097</v>
      </c>
      <c r="N2995" s="15">
        <f ca="1">_xlfn.NORM.INV(M2995,'Input Parameters'!$E$29,'Input Parameters'!$F$29)</f>
        <v>0.10001030959941848</v>
      </c>
      <c r="O2995" s="8">
        <f t="shared" ca="1" si="438"/>
        <v>0.63924815190158524</v>
      </c>
      <c r="P2995" s="30">
        <f ca="1">_xlfn.LOGNORM.INV(O2995,'Input Parameters'!$H$30,'Input Parameters'!$I$30)</f>
        <v>3.1753585542232705</v>
      </c>
      <c r="Q2995" s="10">
        <f t="shared" ca="1" si="439"/>
        <v>0.68093896492993033</v>
      </c>
      <c r="R2995" s="30">
        <f>IF('Input Parameters'!$E$32=0,0,_xlfn.BETA.INV(Q2995,'Input Parameters'!$L$32,'Input Parameters'!$M$32,'Input Parameters'!$J$32,'Input Parameters'!$K$32))</f>
        <v>0</v>
      </c>
      <c r="S2995" s="10">
        <f t="shared" ca="1" si="440"/>
        <v>0.69168979721406487</v>
      </c>
      <c r="T2995" s="26">
        <f ca="1">_xlfn.LOGNORM.INV(S2995,'Input Parameters'!$H$34,'Input Parameters'!$I$34)</f>
        <v>53.650059652201165</v>
      </c>
      <c r="U2995" s="10">
        <f t="shared" ca="1" si="441"/>
        <v>0.66172460610541972</v>
      </c>
      <c r="V2995" s="30">
        <f ca="1">_xlfn.BETA.INV(U2995,'Input Parameters'!$L$36,'Input Parameters'!$M$36,'Input Parameters'!$J$36,'Input Parameters'!$K$36)</f>
        <v>0.65191063330540144</v>
      </c>
      <c r="W2995" s="2">
        <f ca="1">N2995+(P2995-N2995)*(1-ERF((T2995-R2995)/(2*SQRT(L2995*'Input Parameters'!$E$38))))</f>
        <v>0.10002300848888843</v>
      </c>
      <c r="X2995">
        <f t="shared" ca="1" si="442"/>
        <v>1</v>
      </c>
      <c r="Y2995" s="7"/>
    </row>
    <row r="2996" spans="1:25" ht="15" customHeight="1" x14ac:dyDescent="0.25">
      <c r="A2996" s="139">
        <v>2989</v>
      </c>
      <c r="B2996" s="10">
        <f t="shared" ca="1" si="433"/>
        <v>0.81299238226850312</v>
      </c>
      <c r="C2996" s="60">
        <f ca="1">_xlfn.NORM.INV(B2996,'Input Parameters'!$E$15,'Input Parameters'!$F$15)</f>
        <v>319.1439424243485</v>
      </c>
      <c r="D2996" s="10">
        <f t="shared" ca="1" si="434"/>
        <v>0.19111338304949232</v>
      </c>
      <c r="E2996" s="62">
        <f ca="1">IF(_xlfn.NORM.INV(D2996,'Input Parameters'!$E$17,'Input Parameters'!$F$17)&lt;3500,3500,IF(_xlfn.NORM.INV(D2996,'Input Parameters'!$E$17,'Input Parameters'!$F$17)&gt;5500,5500,_xlfn.NORM.INV(D2996,'Input Parameters'!$E$17,'Input Parameters'!$F$17)))</f>
        <v>4188.339467489749</v>
      </c>
      <c r="F2996" s="10">
        <f t="shared" ca="1" si="435"/>
        <v>0.21242223324286735</v>
      </c>
      <c r="G2996" s="64">
        <f ca="1">_xlfn.NORM.INV(F2996,'Input Parameters'!$E$20,'Input Parameters'!$F$20)</f>
        <v>277.30309953730608</v>
      </c>
      <c r="H2996" s="57">
        <f ca="1">EXP(E2996*(1/'Input Parameters'!$E$23-1/G2996))</f>
        <v>0.44680465405631392</v>
      </c>
      <c r="I2996" s="10">
        <f t="shared" ca="1" si="436"/>
        <v>0.1245013403105989</v>
      </c>
      <c r="J2996" s="30">
        <f ca="1">_xlfn.BETA.INV(I2996,'Input Parameters'!$L$26,'Input Parameters'!$M$26,'Input Parameters'!$J$26,'Input Parameters'!$K$26)</f>
        <v>0.46650956918017272</v>
      </c>
      <c r="K2996" s="168">
        <f ca="1">('Input Parameters'!$E$27/'Input Parameters'!$E$38)^$J2996</f>
        <v>3.5214962262765021E-2</v>
      </c>
      <c r="L2996" s="69">
        <f ca="1">$H2996*$C2996*'Input Parameters'!$E$25*K2996</f>
        <v>5.0214775012164479</v>
      </c>
      <c r="M2996" s="24">
        <f t="shared" ca="1" si="437"/>
        <v>0.8952420578030893</v>
      </c>
      <c r="N2996" s="15">
        <f ca="1">_xlfn.NORM.INV(M2996,'Input Parameters'!$E$29,'Input Parameters'!$F$29)</f>
        <v>0.100125489774038</v>
      </c>
      <c r="O2996" s="8">
        <f t="shared" ca="1" si="438"/>
        <v>0.1410455914916966</v>
      </c>
      <c r="P2996" s="30">
        <f ca="1">_xlfn.LOGNORM.INV(O2996,'Input Parameters'!$H$30,'Input Parameters'!$I$30)</f>
        <v>1.6143492936057271</v>
      </c>
      <c r="Q2996" s="10">
        <f t="shared" ca="1" si="439"/>
        <v>4.5084823845388367E-2</v>
      </c>
      <c r="R2996" s="30">
        <f>IF('Input Parameters'!$E$32=0,0,_xlfn.BETA.INV(Q2996,'Input Parameters'!$L$32,'Input Parameters'!$M$32,'Input Parameters'!$J$32,'Input Parameters'!$K$32))</f>
        <v>0</v>
      </c>
      <c r="S2996" s="10">
        <f t="shared" ca="1" si="440"/>
        <v>0.44986056773927008</v>
      </c>
      <c r="T2996" s="26">
        <f ca="1">_xlfn.LOGNORM.INV(S2996,'Input Parameters'!$H$34,'Input Parameters'!$I$34)</f>
        <v>49.622957145297789</v>
      </c>
      <c r="U2996" s="10">
        <f t="shared" ca="1" si="441"/>
        <v>0.67417854889821471</v>
      </c>
      <c r="V2996" s="30">
        <f ca="1">_xlfn.BETA.INV(U2996,'Input Parameters'!$L$36,'Input Parameters'!$M$36,'Input Parameters'!$J$36,'Input Parameters'!$K$36)</f>
        <v>0.65754890292746992</v>
      </c>
      <c r="W2996" s="2">
        <f ca="1">N2996+(P2996-N2996)*(1-ERF((T2996-R2996)/(2*SQRT(L2996*'Input Parameters'!$E$38))))</f>
        <v>0.27786853255442368</v>
      </c>
      <c r="X2996">
        <f t="shared" ca="1" si="442"/>
        <v>1</v>
      </c>
      <c r="Y2996" s="7"/>
    </row>
    <row r="2997" spans="1:25" ht="15" customHeight="1" x14ac:dyDescent="0.25">
      <c r="A2997" s="139">
        <v>2990</v>
      </c>
      <c r="B2997" s="10">
        <f t="shared" ca="1" si="433"/>
        <v>0.4765928051695788</v>
      </c>
      <c r="C2997" s="60">
        <f ca="1">_xlfn.NORM.INV(B2997,'Input Parameters'!$E$15,'Input Parameters'!$F$15)</f>
        <v>267.78567432997511</v>
      </c>
      <c r="D2997" s="10">
        <f t="shared" ca="1" si="434"/>
        <v>0.26931929605423155</v>
      </c>
      <c r="E2997" s="62">
        <f ca="1">IF(_xlfn.NORM.INV(D2997,'Input Parameters'!$E$17,'Input Parameters'!$F$17)&lt;3500,3500,IF(_xlfn.NORM.INV(D2997,'Input Parameters'!$E$17,'Input Parameters'!$F$17)&gt;5500,5500,_xlfn.NORM.INV(D2997,'Input Parameters'!$E$17,'Input Parameters'!$F$17)))</f>
        <v>4369.588896956303</v>
      </c>
      <c r="F2997" s="10">
        <f t="shared" ca="1" si="435"/>
        <v>0.94429792060253803</v>
      </c>
      <c r="G2997" s="64">
        <f ca="1">_xlfn.NORM.INV(F2997,'Input Parameters'!$E$20,'Input Parameters'!$F$20)</f>
        <v>293.31581994254674</v>
      </c>
      <c r="H2997" s="57">
        <f ca="1">EXP(E2997*(1/'Input Parameters'!$E$23-1/G2997))</f>
        <v>1.0199303886136688</v>
      </c>
      <c r="I2997" s="10">
        <f t="shared" ca="1" si="436"/>
        <v>0.51255084788210137</v>
      </c>
      <c r="J2997" s="30">
        <f ca="1">_xlfn.BETA.INV(I2997,'Input Parameters'!$L$26,'Input Parameters'!$M$26,'Input Parameters'!$J$26,'Input Parameters'!$K$26)</f>
        <v>0.66644767339836364</v>
      </c>
      <c r="K2997" s="168">
        <f ca="1">('Input Parameters'!$E$27/'Input Parameters'!$E$38)^$J2997</f>
        <v>8.3922636310403507E-3</v>
      </c>
      <c r="L2997" s="69">
        <f ca="1">$H2997*$C2997*'Input Parameters'!$E$25*K2997</f>
        <v>2.2921180954890055</v>
      </c>
      <c r="M2997" s="24">
        <f t="shared" ca="1" si="437"/>
        <v>0.26670364675285119</v>
      </c>
      <c r="N2997" s="15">
        <f ca="1">_xlfn.NORM.INV(M2997,'Input Parameters'!$E$29,'Input Parameters'!$F$29)</f>
        <v>9.9937718681595206E-2</v>
      </c>
      <c r="O2997" s="8">
        <f t="shared" ca="1" si="438"/>
        <v>0.73971155644983044</v>
      </c>
      <c r="P2997" s="30">
        <f ca="1">_xlfn.LOGNORM.INV(O2997,'Input Parameters'!$H$30,'Input Parameters'!$I$30)</f>
        <v>3.63469258392576</v>
      </c>
      <c r="Q2997" s="10">
        <f t="shared" ca="1" si="439"/>
        <v>0.36362908189099274</v>
      </c>
      <c r="R2997" s="30">
        <f>IF('Input Parameters'!$E$32=0,0,_xlfn.BETA.INV(Q2997,'Input Parameters'!$L$32,'Input Parameters'!$M$32,'Input Parameters'!$J$32,'Input Parameters'!$K$32))</f>
        <v>0</v>
      </c>
      <c r="S2997" s="10">
        <f t="shared" ca="1" si="440"/>
        <v>0.36966327266798471</v>
      </c>
      <c r="T2997" s="26">
        <f ca="1">_xlfn.LOGNORM.INV(S2997,'Input Parameters'!$H$34,'Input Parameters'!$I$34)</f>
        <v>48.361895000090016</v>
      </c>
      <c r="U2997" s="10">
        <f t="shared" ca="1" si="441"/>
        <v>0.49085178640941662</v>
      </c>
      <c r="V2997" s="30">
        <f ca="1">_xlfn.BETA.INV(U2997,'Input Parameters'!$L$36,'Input Parameters'!$M$36,'Input Parameters'!$J$36,'Input Parameters'!$K$36)</f>
        <v>0.58240274496824174</v>
      </c>
      <c r="W2997" s="2">
        <f ca="1">N2997+(P2997-N2997)*(1-ERF((T2997-R2997)/(2*SQRT(L2997*'Input Parameters'!$E$38))))</f>
        <v>0.18441272461663216</v>
      </c>
      <c r="X2997">
        <f t="shared" ca="1" si="442"/>
        <v>1</v>
      </c>
      <c r="Y2997" s="7"/>
    </row>
    <row r="2998" spans="1:25" ht="15" customHeight="1" x14ac:dyDescent="0.25">
      <c r="A2998" s="139">
        <v>2991</v>
      </c>
      <c r="B2998" s="10">
        <f t="shared" ca="1" si="433"/>
        <v>0.21773351483962433</v>
      </c>
      <c r="C2998" s="60">
        <f ca="1">_xlfn.NORM.INV(B2998,'Input Parameters'!$E$15,'Input Parameters'!$F$15)</f>
        <v>228.70332800625013</v>
      </c>
      <c r="D2998" s="10">
        <f t="shared" ca="1" si="434"/>
        <v>0.61336909416299934</v>
      </c>
      <c r="E2998" s="62">
        <f ca="1">IF(_xlfn.NORM.INV(D2998,'Input Parameters'!$E$17,'Input Parameters'!$F$17)&lt;3500,3500,IF(_xlfn.NORM.INV(D2998,'Input Parameters'!$E$17,'Input Parameters'!$F$17)&gt;5500,5500,_xlfn.NORM.INV(D2998,'Input Parameters'!$E$17,'Input Parameters'!$F$17)))</f>
        <v>5001.67766435265</v>
      </c>
      <c r="F2998" s="10">
        <f t="shared" ca="1" si="435"/>
        <v>0.79264527224454795</v>
      </c>
      <c r="G2998" s="64">
        <f ca="1">_xlfn.NORM.INV(F2998,'Input Parameters'!$E$20,'Input Parameters'!$F$20)</f>
        <v>288.1147482904982</v>
      </c>
      <c r="H2998" s="57">
        <f ca="1">EXP(E2998*(1/'Input Parameters'!$E$23-1/G2998))</f>
        <v>0.75183490471292536</v>
      </c>
      <c r="I2998" s="10">
        <f t="shared" ca="1" si="436"/>
        <v>0.31993127643705488</v>
      </c>
      <c r="J2998" s="30">
        <f ca="1">_xlfn.BETA.INV(I2998,'Input Parameters'!$L$26,'Input Parameters'!$M$26,'Input Parameters'!$J$26,'Input Parameters'!$K$26)</f>
        <v>0.58383498803704725</v>
      </c>
      <c r="K2998" s="168">
        <f ca="1">('Input Parameters'!$E$27/'Input Parameters'!$E$38)^$J2998</f>
        <v>1.5178698642391152E-2</v>
      </c>
      <c r="L2998" s="69">
        <f ca="1">$H2998*$C2998*'Input Parameters'!$E$25*K2998</f>
        <v>2.609933893628829</v>
      </c>
      <c r="M2998" s="24">
        <f t="shared" ca="1" si="437"/>
        <v>0.23304972053235307</v>
      </c>
      <c r="N2998" s="15">
        <f ca="1">_xlfn.NORM.INV(M2998,'Input Parameters'!$E$29,'Input Parameters'!$F$29)</f>
        <v>9.9927115983773684E-2</v>
      </c>
      <c r="O2998" s="8">
        <f t="shared" ca="1" si="438"/>
        <v>8.8917633628722292E-3</v>
      </c>
      <c r="P2998" s="30">
        <f ca="1">_xlfn.LOGNORM.INV(O2998,'Input Parameters'!$H$30,'Input Parameters'!$I$30)</f>
        <v>0.87586214136766094</v>
      </c>
      <c r="Q2998" s="10">
        <f t="shared" ca="1" si="439"/>
        <v>0.78823114185089305</v>
      </c>
      <c r="R2998" s="30">
        <f>IF('Input Parameters'!$E$32=0,0,_xlfn.BETA.INV(Q2998,'Input Parameters'!$L$32,'Input Parameters'!$M$32,'Input Parameters'!$J$32,'Input Parameters'!$K$32))</f>
        <v>0</v>
      </c>
      <c r="S2998" s="10">
        <f t="shared" ca="1" si="440"/>
        <v>8.1594856514172642E-2</v>
      </c>
      <c r="T2998" s="26">
        <f ca="1">_xlfn.LOGNORM.INV(S2998,'Input Parameters'!$H$34,'Input Parameters'!$I$34)</f>
        <v>42.37321641706437</v>
      </c>
      <c r="U2998" s="10">
        <f t="shared" ca="1" si="441"/>
        <v>0.20220360806477045</v>
      </c>
      <c r="V2998" s="30">
        <f ca="1">_xlfn.BETA.INV(U2998,'Input Parameters'!$L$36,'Input Parameters'!$M$36,'Input Parameters'!$J$36,'Input Parameters'!$K$36)</f>
        <v>0.46970325410673197</v>
      </c>
      <c r="W2998" s="2">
        <f ca="1">N2998+(P2998-N2998)*(1-ERF((T2998-R2998)/(2*SQRT(L2998*'Input Parameters'!$E$38))))</f>
        <v>0.14931258430202521</v>
      </c>
      <c r="X2998">
        <f t="shared" ca="1" si="442"/>
        <v>1</v>
      </c>
      <c r="Y2998" s="7"/>
    </row>
    <row r="2999" spans="1:25" ht="15" customHeight="1" x14ac:dyDescent="0.25">
      <c r="A2999" s="139">
        <v>2992</v>
      </c>
      <c r="B2999" s="10">
        <f t="shared" ca="1" si="433"/>
        <v>0.72249622866163365</v>
      </c>
      <c r="C2999" s="60">
        <f ca="1">_xlfn.NORM.INV(B2999,'Input Parameters'!$E$15,'Input Parameters'!$F$15)</f>
        <v>302.95613210293777</v>
      </c>
      <c r="D2999" s="10">
        <f t="shared" ca="1" si="434"/>
        <v>0.87507437378675601</v>
      </c>
      <c r="E2999" s="62">
        <f ca="1">IF(_xlfn.NORM.INV(D2999,'Input Parameters'!$E$17,'Input Parameters'!$F$17)&lt;3500,3500,IF(_xlfn.NORM.INV(D2999,'Input Parameters'!$E$17,'Input Parameters'!$F$17)&gt;5500,5500,_xlfn.NORM.INV(D2999,'Input Parameters'!$E$17,'Input Parameters'!$F$17)))</f>
        <v>5500</v>
      </c>
      <c r="F2999" s="10">
        <f t="shared" ca="1" si="435"/>
        <v>9.4000828182202234E-2</v>
      </c>
      <c r="G2999" s="64">
        <f ca="1">_xlfn.NORM.INV(F2999,'Input Parameters'!$E$20,'Input Parameters'!$F$20)</f>
        <v>273.82935767330059</v>
      </c>
      <c r="H2999" s="57">
        <f ca="1">EXP(E2999*(1/'Input Parameters'!$E$23-1/G2999))</f>
        <v>0.26994355216660509</v>
      </c>
      <c r="I2999" s="10">
        <f t="shared" ca="1" si="436"/>
        <v>0.16907435021613393</v>
      </c>
      <c r="J2999" s="30">
        <f ca="1">_xlfn.BETA.INV(I2999,'Input Parameters'!$L$26,'Input Parameters'!$M$26,'Input Parameters'!$J$26,'Input Parameters'!$K$26)</f>
        <v>0.49989951603842142</v>
      </c>
      <c r="K2999" s="168">
        <f ca="1">('Input Parameters'!$E$27/'Input Parameters'!$E$38)^$J2999</f>
        <v>2.7714733706009301E-2</v>
      </c>
      <c r="L2999" s="69">
        <f ca="1">$H2999*$C2999*'Input Parameters'!$E$25*K2999</f>
        <v>2.266540146292872</v>
      </c>
      <c r="M2999" s="24">
        <f t="shared" ca="1" si="437"/>
        <v>3.3430497274410387E-2</v>
      </c>
      <c r="N2999" s="15">
        <f ca="1">_xlfn.NORM.INV(M2999,'Input Parameters'!$E$29,'Input Parameters'!$F$29)</f>
        <v>9.9816739271867572E-2</v>
      </c>
      <c r="O2999" s="8">
        <f t="shared" ca="1" si="438"/>
        <v>0.82936845865843878</v>
      </c>
      <c r="P2999" s="30">
        <f ca="1">_xlfn.LOGNORM.INV(O2999,'Input Parameters'!$H$30,'Input Parameters'!$I$30)</f>
        <v>4.2063373329348055</v>
      </c>
      <c r="Q2999" s="10">
        <f t="shared" ca="1" si="439"/>
        <v>0.77509752329672077</v>
      </c>
      <c r="R2999" s="30">
        <f>IF('Input Parameters'!$E$32=0,0,_xlfn.BETA.INV(Q2999,'Input Parameters'!$L$32,'Input Parameters'!$M$32,'Input Parameters'!$J$32,'Input Parameters'!$K$32))</f>
        <v>0</v>
      </c>
      <c r="S2999" s="10">
        <f t="shared" ca="1" si="440"/>
        <v>0.64275714098074599</v>
      </c>
      <c r="T2999" s="26">
        <f ca="1">_xlfn.LOGNORM.INV(S2999,'Input Parameters'!$H$34,'Input Parameters'!$I$34)</f>
        <v>52.7570238175851</v>
      </c>
      <c r="U2999" s="10">
        <f t="shared" ca="1" si="441"/>
        <v>0.45707785416045299</v>
      </c>
      <c r="V2999" s="30">
        <f ca="1">_xlfn.BETA.INV(U2999,'Input Parameters'!$L$36,'Input Parameters'!$M$36,'Input Parameters'!$J$36,'Input Parameters'!$K$36)</f>
        <v>0.56963728449844941</v>
      </c>
      <c r="W2999" s="2">
        <f ca="1">N2999+(P2999-N2999)*(1-ERF((T2999-R2999)/(2*SQRT(L2999*'Input Parameters'!$E$38))))</f>
        <v>0.15408793605311638</v>
      </c>
      <c r="X2999">
        <f t="shared" ca="1" si="442"/>
        <v>1</v>
      </c>
      <c r="Y2999" s="7"/>
    </row>
    <row r="3000" spans="1:25" ht="15" customHeight="1" x14ac:dyDescent="0.25">
      <c r="A3000" s="139">
        <v>2993</v>
      </c>
      <c r="B3000" s="10">
        <f t="shared" ca="1" si="433"/>
        <v>0.90927250863380327</v>
      </c>
      <c r="C3000" s="60">
        <f ca="1">_xlfn.NORM.INV(B3000,'Input Parameters'!$E$15,'Input Parameters'!$F$15)</f>
        <v>343.38527249592948</v>
      </c>
      <c r="D3000" s="10">
        <f t="shared" ca="1" si="434"/>
        <v>0.97945608743414836</v>
      </c>
      <c r="E3000" s="62">
        <f ca="1">IF(_xlfn.NORM.INV(D3000,'Input Parameters'!$E$17,'Input Parameters'!$F$17)&lt;3500,3500,IF(_xlfn.NORM.INV(D3000,'Input Parameters'!$E$17,'Input Parameters'!$F$17)&gt;5500,5500,_xlfn.NORM.INV(D3000,'Input Parameters'!$E$17,'Input Parameters'!$F$17)))</f>
        <v>5500</v>
      </c>
      <c r="F3000" s="10">
        <f t="shared" ca="1" si="435"/>
        <v>0.68291952411270151</v>
      </c>
      <c r="G3000" s="64">
        <f ca="1">_xlfn.NORM.INV(F3000,'Input Parameters'!$E$20,'Input Parameters'!$F$20)</f>
        <v>285.83838584072515</v>
      </c>
      <c r="H3000" s="57">
        <f ca="1">EXP(E3000*(1/'Input Parameters'!$E$23-1/G3000))</f>
        <v>0.62770611102766538</v>
      </c>
      <c r="I3000" s="10">
        <f t="shared" ca="1" si="436"/>
        <v>0.5304658337396766</v>
      </c>
      <c r="J3000" s="30">
        <f ca="1">_xlfn.BETA.INV(I3000,'Input Parameters'!$L$26,'Input Parameters'!$M$26,'Input Parameters'!$J$26,'Input Parameters'!$K$26)</f>
        <v>0.67361948138447447</v>
      </c>
      <c r="K3000" s="168">
        <f ca="1">('Input Parameters'!$E$27/'Input Parameters'!$E$38)^$J3000</f>
        <v>7.9714526114821847E-3</v>
      </c>
      <c r="L3000" s="69">
        <f ca="1">$H3000*$C3000*'Input Parameters'!$E$25*K3000</f>
        <v>1.7182070240325735</v>
      </c>
      <c r="M3000" s="24">
        <f t="shared" ca="1" si="437"/>
        <v>0.95080895020054934</v>
      </c>
      <c r="N3000" s="15">
        <f ca="1">_xlfn.NORM.INV(M3000,'Input Parameters'!$E$29,'Input Parameters'!$F$29)</f>
        <v>0.10016527483017792</v>
      </c>
      <c r="O3000" s="8">
        <f t="shared" ca="1" si="438"/>
        <v>0.87891121203192457</v>
      </c>
      <c r="P3000" s="30">
        <f ca="1">_xlfn.LOGNORM.INV(O3000,'Input Parameters'!$H$30,'Input Parameters'!$I$30)</f>
        <v>4.6623457918868247</v>
      </c>
      <c r="Q3000" s="10">
        <f t="shared" ca="1" si="439"/>
        <v>7.8594844492046345E-2</v>
      </c>
      <c r="R3000" s="30">
        <f>IF('Input Parameters'!$E$32=0,0,_xlfn.BETA.INV(Q3000,'Input Parameters'!$L$32,'Input Parameters'!$M$32,'Input Parameters'!$J$32,'Input Parameters'!$K$32))</f>
        <v>0</v>
      </c>
      <c r="S3000" s="10">
        <f t="shared" ca="1" si="440"/>
        <v>0.22322409656859843</v>
      </c>
      <c r="T3000" s="26">
        <f ca="1">_xlfn.LOGNORM.INV(S3000,'Input Parameters'!$H$34,'Input Parameters'!$I$34)</f>
        <v>45.848577898042805</v>
      </c>
      <c r="U3000" s="10">
        <f t="shared" ca="1" si="441"/>
        <v>0.48265288722136768</v>
      </c>
      <c r="V3000" s="30">
        <f ca="1">_xlfn.BETA.INV(U3000,'Input Parameters'!$L$36,'Input Parameters'!$M$36,'Input Parameters'!$J$36,'Input Parameters'!$K$36)</f>
        <v>0.5792898788191696</v>
      </c>
      <c r="W3000" s="2">
        <f ca="1">N3000+(P3000-N3000)*(1-ERF((T3000-R3000)/(2*SQRT(L3000*'Input Parameters'!$E$38))))</f>
        <v>0.16124353947633446</v>
      </c>
      <c r="X3000">
        <f t="shared" ca="1" si="442"/>
        <v>1</v>
      </c>
      <c r="Y3000" s="7"/>
    </row>
    <row r="3001" spans="1:25" ht="15" customHeight="1" x14ac:dyDescent="0.25">
      <c r="A3001" s="139">
        <v>2994</v>
      </c>
      <c r="B3001" s="10">
        <f t="shared" ca="1" si="433"/>
        <v>0.97331557374736688</v>
      </c>
      <c r="C3001" s="60">
        <f ca="1">_xlfn.NORM.INV(B3001,'Input Parameters'!$E$15,'Input Parameters'!$F$15)</f>
        <v>375.66482253872687</v>
      </c>
      <c r="D3001" s="10">
        <f t="shared" ca="1" si="434"/>
        <v>0.42145597390656542</v>
      </c>
      <c r="E3001" s="62">
        <f ca="1">IF(_xlfn.NORM.INV(D3001,'Input Parameters'!$E$17,'Input Parameters'!$F$17)&lt;3500,3500,IF(_xlfn.NORM.INV(D3001,'Input Parameters'!$E$17,'Input Parameters'!$F$17)&gt;5500,5500,_xlfn.NORM.INV(D3001,'Input Parameters'!$E$17,'Input Parameters'!$F$17)))</f>
        <v>4661.2809009422281</v>
      </c>
      <c r="F3001" s="10">
        <f t="shared" ca="1" si="435"/>
        <v>0.55042755535114996</v>
      </c>
      <c r="G3001" s="64">
        <f ca="1">_xlfn.NORM.INV(F3001,'Input Parameters'!$E$20,'Input Parameters'!$F$20)</f>
        <v>283.49916897375562</v>
      </c>
      <c r="H3001" s="57">
        <f ca="1">EXP(E3001*(1/'Input Parameters'!$E$23-1/G3001))</f>
        <v>0.58906117620867415</v>
      </c>
      <c r="I3001" s="10">
        <f t="shared" ca="1" si="436"/>
        <v>0.54392324111031165</v>
      </c>
      <c r="J3001" s="30">
        <f ca="1">_xlfn.BETA.INV(I3001,'Input Parameters'!$L$26,'Input Parameters'!$M$26,'Input Parameters'!$J$26,'Input Parameters'!$K$26)</f>
        <v>0.67898594527772194</v>
      </c>
      <c r="K3001" s="168">
        <f ca="1">('Input Parameters'!$E$27/'Input Parameters'!$E$38)^$J3001</f>
        <v>7.6704321992687053E-3</v>
      </c>
      <c r="L3001" s="69">
        <f ca="1">$H3001*$C3001*'Input Parameters'!$E$25*K3001</f>
        <v>1.6973865834518358</v>
      </c>
      <c r="M3001" s="24">
        <f t="shared" ca="1" si="437"/>
        <v>0.58430766125905875</v>
      </c>
      <c r="N3001" s="15">
        <f ca="1">_xlfn.NORM.INV(M3001,'Input Parameters'!$E$29,'Input Parameters'!$F$29)</f>
        <v>0.10002129260061782</v>
      </c>
      <c r="O3001" s="8">
        <f t="shared" ca="1" si="438"/>
        <v>0.58166083627313725</v>
      </c>
      <c r="P3001" s="30">
        <f ca="1">_xlfn.LOGNORM.INV(O3001,'Input Parameters'!$H$30,'Input Parameters'!$I$30)</f>
        <v>2.9577209649045422</v>
      </c>
      <c r="Q3001" s="10">
        <f t="shared" ca="1" si="439"/>
        <v>0.86388055447057333</v>
      </c>
      <c r="R3001" s="30">
        <f>IF('Input Parameters'!$E$32=0,0,_xlfn.BETA.INV(Q3001,'Input Parameters'!$L$32,'Input Parameters'!$M$32,'Input Parameters'!$J$32,'Input Parameters'!$K$32))</f>
        <v>0</v>
      </c>
      <c r="S3001" s="10">
        <f t="shared" ca="1" si="440"/>
        <v>8.0445202991441866E-2</v>
      </c>
      <c r="T3001" s="26">
        <f ca="1">_xlfn.LOGNORM.INV(S3001,'Input Parameters'!$H$34,'Input Parameters'!$I$34)</f>
        <v>42.332822865104589</v>
      </c>
      <c r="U3001" s="10">
        <f t="shared" ca="1" si="441"/>
        <v>0.62129847347496425</v>
      </c>
      <c r="V3001" s="30">
        <f ca="1">_xlfn.BETA.INV(U3001,'Input Parameters'!$L$36,'Input Parameters'!$M$36,'Input Parameters'!$J$36,'Input Parameters'!$K$36)</f>
        <v>0.63431575357796466</v>
      </c>
      <c r="W3001" s="2">
        <f ca="1">N3001+(P3001-N3001)*(1-ERF((T3001-R3001)/(2*SQRT(L3001*'Input Parameters'!$E$38))))</f>
        <v>0.16170571537307285</v>
      </c>
      <c r="X3001">
        <f t="shared" ca="1" si="442"/>
        <v>1</v>
      </c>
      <c r="Y3001" s="7"/>
    </row>
    <row r="3002" spans="1:25" ht="15" customHeight="1" x14ac:dyDescent="0.25">
      <c r="A3002" s="139">
        <v>2995</v>
      </c>
      <c r="B3002" s="10">
        <f t="shared" ca="1" si="433"/>
        <v>0.62694013032821783</v>
      </c>
      <c r="C3002" s="60">
        <f ca="1">_xlfn.NORM.INV(B3002,'Input Parameters'!$E$15,'Input Parameters'!$F$15)</f>
        <v>288.51286830774688</v>
      </c>
      <c r="D3002" s="10">
        <f t="shared" ca="1" si="434"/>
        <v>0.20442592875002641</v>
      </c>
      <c r="E3002" s="62">
        <f ca="1">IF(_xlfn.NORM.INV(D3002,'Input Parameters'!$E$17,'Input Parameters'!$F$17)&lt;3500,3500,IF(_xlfn.NORM.INV(D3002,'Input Parameters'!$E$17,'Input Parameters'!$F$17)&gt;5500,5500,_xlfn.NORM.INV(D3002,'Input Parameters'!$E$17,'Input Parameters'!$F$17)))</f>
        <v>4221.8589404308259</v>
      </c>
      <c r="F3002" s="10">
        <f t="shared" ca="1" si="435"/>
        <v>0.83191519127894309</v>
      </c>
      <c r="G3002" s="64">
        <f ca="1">_xlfn.NORM.INV(F3002,'Input Parameters'!$E$20,'Input Parameters'!$F$20)</f>
        <v>289.09379943771927</v>
      </c>
      <c r="H3002" s="57">
        <f ca="1">EXP(E3002*(1/'Input Parameters'!$E$23-1/G3002))</f>
        <v>0.82601604402677797</v>
      </c>
      <c r="I3002" s="10">
        <f t="shared" ca="1" si="436"/>
        <v>0.4885055147831332</v>
      </c>
      <c r="J3002" s="30">
        <f ca="1">_xlfn.BETA.INV(I3002,'Input Parameters'!$L$26,'Input Parameters'!$M$26,'Input Parameters'!$J$26,'Input Parameters'!$K$26)</f>
        <v>0.65675261447112021</v>
      </c>
      <c r="K3002" s="168">
        <f ca="1">('Input Parameters'!$E$27/'Input Parameters'!$E$38)^$J3002</f>
        <v>8.9966579831942239E-3</v>
      </c>
      <c r="L3002" s="69">
        <f ca="1">$H3002*$C3002*'Input Parameters'!$E$25*K3002</f>
        <v>2.1440498662336931</v>
      </c>
      <c r="M3002" s="24">
        <f t="shared" ca="1" si="437"/>
        <v>0.31809972616981519</v>
      </c>
      <c r="N3002" s="15">
        <f ca="1">_xlfn.NORM.INV(M3002,'Input Parameters'!$E$29,'Input Parameters'!$F$29)</f>
        <v>9.995269807595783E-2</v>
      </c>
      <c r="O3002" s="8">
        <f t="shared" ca="1" si="438"/>
        <v>0.21203944285938847</v>
      </c>
      <c r="P3002" s="30">
        <f ca="1">_xlfn.LOGNORM.INV(O3002,'Input Parameters'!$H$30,'Input Parameters'!$I$30)</f>
        <v>1.839393621690314</v>
      </c>
      <c r="Q3002" s="10">
        <f t="shared" ca="1" si="439"/>
        <v>0.60701893356609704</v>
      </c>
      <c r="R3002" s="30">
        <f>IF('Input Parameters'!$E$32=0,0,_xlfn.BETA.INV(Q3002,'Input Parameters'!$L$32,'Input Parameters'!$M$32,'Input Parameters'!$J$32,'Input Parameters'!$K$32))</f>
        <v>0</v>
      </c>
      <c r="S3002" s="10">
        <f t="shared" ca="1" si="440"/>
        <v>0.99235820695744592</v>
      </c>
      <c r="T3002" s="26">
        <f ca="1">_xlfn.LOGNORM.INV(S3002,'Input Parameters'!$H$34,'Input Parameters'!$I$34)</f>
        <v>68.18116695323549</v>
      </c>
      <c r="U3002" s="10">
        <f t="shared" ca="1" si="441"/>
        <v>5.1117812141165508E-2</v>
      </c>
      <c r="V3002" s="30">
        <f ca="1">_xlfn.BETA.INV(U3002,'Input Parameters'!$L$36,'Input Parameters'!$M$36,'Input Parameters'!$J$36,'Input Parameters'!$K$36)</f>
        <v>0.38011725042037459</v>
      </c>
      <c r="W3002" s="2">
        <f ca="1">N3002+(P3002-N3002)*(1-ERF((T3002-R3002)/(2*SQRT(L3002*'Input Parameters'!$E$38))))</f>
        <v>0.10167968946707853</v>
      </c>
      <c r="X3002">
        <f t="shared" ca="1" si="442"/>
        <v>1</v>
      </c>
      <c r="Y3002" s="7"/>
    </row>
    <row r="3003" spans="1:25" ht="15" customHeight="1" x14ac:dyDescent="0.25">
      <c r="A3003" s="139">
        <v>2996</v>
      </c>
      <c r="B3003" s="10">
        <f t="shared" ca="1" si="433"/>
        <v>8.8086950288483679E-2</v>
      </c>
      <c r="C3003" s="60">
        <f ca="1">_xlfn.NORM.INV(B3003,'Input Parameters'!$E$15,'Input Parameters'!$F$15)</f>
        <v>197.66353355587813</v>
      </c>
      <c r="D3003" s="10">
        <f t="shared" ca="1" si="434"/>
        <v>3.4315166389174978E-2</v>
      </c>
      <c r="E3003" s="62">
        <f ca="1">IF(_xlfn.NORM.INV(D3003,'Input Parameters'!$E$17,'Input Parameters'!$F$17)&lt;3500,3500,IF(_xlfn.NORM.INV(D3003,'Input Parameters'!$E$17,'Input Parameters'!$F$17)&gt;5500,5500,_xlfn.NORM.INV(D3003,'Input Parameters'!$E$17,'Input Parameters'!$F$17)))</f>
        <v>3525.4080907534271</v>
      </c>
      <c r="F3003" s="10">
        <f t="shared" ca="1" si="435"/>
        <v>0.19187088801869756</v>
      </c>
      <c r="G3003" s="64">
        <f ca="1">_xlfn.NORM.INV(F3003,'Input Parameters'!$E$20,'Input Parameters'!$F$20)</f>
        <v>276.81414812262597</v>
      </c>
      <c r="H3003" s="57">
        <f ca="1">EXP(E3003*(1/'Input Parameters'!$E$23-1/G3003))</f>
        <v>0.49630041056261293</v>
      </c>
      <c r="I3003" s="10">
        <f t="shared" ca="1" si="436"/>
        <v>0.86642315119274993</v>
      </c>
      <c r="J3003" s="30">
        <f ca="1">_xlfn.BETA.INV(I3003,'Input Parameters'!$L$26,'Input Parameters'!$M$26,'Input Parameters'!$J$26,'Input Parameters'!$K$26)</f>
        <v>0.81913714638090274</v>
      </c>
      <c r="K3003" s="168">
        <f ca="1">('Input Parameters'!$E$27/'Input Parameters'!$E$38)^$J3003</f>
        <v>2.8068562030412929E-3</v>
      </c>
      <c r="L3003" s="69">
        <f ca="1">$H3003*$C3003*'Input Parameters'!$E$25*K3003</f>
        <v>0.27535397689718832</v>
      </c>
      <c r="M3003" s="24">
        <f t="shared" ca="1" si="437"/>
        <v>0.5591500683746522</v>
      </c>
      <c r="N3003" s="15">
        <f ca="1">_xlfn.NORM.INV(M3003,'Input Parameters'!$E$29,'Input Parameters'!$F$29)</f>
        <v>0.10001488146843231</v>
      </c>
      <c r="O3003" s="8">
        <f t="shared" ca="1" si="438"/>
        <v>0.49141666158008812</v>
      </c>
      <c r="P3003" s="30">
        <f ca="1">_xlfn.LOGNORM.INV(O3003,'Input Parameters'!$H$30,'Input Parameters'!$I$30)</f>
        <v>2.65614638421494</v>
      </c>
      <c r="Q3003" s="10">
        <f t="shared" ca="1" si="439"/>
        <v>0.31563246171911119</v>
      </c>
      <c r="R3003" s="30">
        <f>IF('Input Parameters'!$E$32=0,0,_xlfn.BETA.INV(Q3003,'Input Parameters'!$L$32,'Input Parameters'!$M$32,'Input Parameters'!$J$32,'Input Parameters'!$K$32))</f>
        <v>0</v>
      </c>
      <c r="S3003" s="10">
        <f t="shared" ca="1" si="440"/>
        <v>0.63197901355409214</v>
      </c>
      <c r="T3003" s="26">
        <f ca="1">_xlfn.LOGNORM.INV(S3003,'Input Parameters'!$H$34,'Input Parameters'!$I$34)</f>
        <v>52.568572757288763</v>
      </c>
      <c r="U3003" s="10">
        <f t="shared" ca="1" si="441"/>
        <v>8.6314654982402317E-3</v>
      </c>
      <c r="V3003" s="30">
        <f ca="1">_xlfn.BETA.INV(U3003,'Input Parameters'!$L$36,'Input Parameters'!$M$36,'Input Parameters'!$J$36,'Input Parameters'!$K$36)</f>
        <v>0.31633979726417816</v>
      </c>
      <c r="W3003" s="2">
        <f ca="1">N3003+(P3003-N3003)*(1-ERF((T3003-R3003)/(2*SQRT(L3003*'Input Parameters'!$E$38))))</f>
        <v>0.10001488147201767</v>
      </c>
      <c r="X3003">
        <f t="shared" ca="1" si="442"/>
        <v>1</v>
      </c>
      <c r="Y3003" s="7"/>
    </row>
    <row r="3004" spans="1:25" ht="15" customHeight="1" x14ac:dyDescent="0.25">
      <c r="A3004" s="139">
        <v>2997</v>
      </c>
      <c r="B3004" s="10">
        <f t="shared" ca="1" si="433"/>
        <v>0.78324086993454178</v>
      </c>
      <c r="C3004" s="60">
        <f ca="1">_xlfn.NORM.INV(B3004,'Input Parameters'!$E$15,'Input Parameters'!$F$15)</f>
        <v>313.41070978996453</v>
      </c>
      <c r="D3004" s="10">
        <f t="shared" ca="1" si="434"/>
        <v>0.38938403643517572</v>
      </c>
      <c r="E3004" s="62">
        <f ca="1">IF(_xlfn.NORM.INV(D3004,'Input Parameters'!$E$17,'Input Parameters'!$F$17)&lt;3500,3500,IF(_xlfn.NORM.INV(D3004,'Input Parameters'!$E$17,'Input Parameters'!$F$17)&gt;5500,5500,_xlfn.NORM.INV(D3004,'Input Parameters'!$E$17,'Input Parameters'!$F$17)))</f>
        <v>4603.3526347286324</v>
      </c>
      <c r="F3004" s="10">
        <f t="shared" ca="1" si="435"/>
        <v>8.3146754168185733E-2</v>
      </c>
      <c r="G3004" s="64">
        <f ca="1">_xlfn.NORM.INV(F3004,'Input Parameters'!$E$20,'Input Parameters'!$F$20)</f>
        <v>273.37577868747894</v>
      </c>
      <c r="H3004" s="57">
        <f ca="1">EXP(E3004*(1/'Input Parameters'!$E$23-1/G3004))</f>
        <v>0.32499535538020952</v>
      </c>
      <c r="I3004" s="10">
        <f t="shared" ca="1" si="436"/>
        <v>0.61761655292480333</v>
      </c>
      <c r="J3004" s="30">
        <f ca="1">_xlfn.BETA.INV(I3004,'Input Parameters'!$L$26,'Input Parameters'!$M$26,'Input Parameters'!$J$26,'Input Parameters'!$K$26)</f>
        <v>0.70828674385553314</v>
      </c>
      <c r="K3004" s="168">
        <f ca="1">('Input Parameters'!$E$27/'Input Parameters'!$E$38)^$J3004</f>
        <v>6.2164415117927918E-3</v>
      </c>
      <c r="L3004" s="69">
        <f ca="1">$H3004*$C3004*'Input Parameters'!$E$25*K3004</f>
        <v>0.63318823852840023</v>
      </c>
      <c r="M3004" s="24">
        <f t="shared" ca="1" si="437"/>
        <v>0.86479078879942672</v>
      </c>
      <c r="N3004" s="15">
        <f ca="1">_xlfn.NORM.INV(M3004,'Input Parameters'!$E$29,'Input Parameters'!$F$29)</f>
        <v>0.10011020994870168</v>
      </c>
      <c r="O3004" s="8">
        <f t="shared" ca="1" si="438"/>
        <v>0.5971521194383187</v>
      </c>
      <c r="P3004" s="30">
        <f ca="1">_xlfn.LOGNORM.INV(O3004,'Input Parameters'!$H$30,'Input Parameters'!$I$30)</f>
        <v>3.0139090271748308</v>
      </c>
      <c r="Q3004" s="10">
        <f t="shared" ca="1" si="439"/>
        <v>8.8733928832087861E-2</v>
      </c>
      <c r="R3004" s="30">
        <f>IF('Input Parameters'!$E$32=0,0,_xlfn.BETA.INV(Q3004,'Input Parameters'!$L$32,'Input Parameters'!$M$32,'Input Parameters'!$J$32,'Input Parameters'!$K$32))</f>
        <v>0</v>
      </c>
      <c r="S3004" s="10">
        <f t="shared" ca="1" si="440"/>
        <v>0.65345780635471928</v>
      </c>
      <c r="T3004" s="26">
        <f ca="1">_xlfn.LOGNORM.INV(S3004,'Input Parameters'!$H$34,'Input Parameters'!$I$34)</f>
        <v>52.946780240627653</v>
      </c>
      <c r="U3004" s="10">
        <f t="shared" ca="1" si="441"/>
        <v>0.78739125136700561</v>
      </c>
      <c r="V3004" s="30">
        <f ca="1">_xlfn.BETA.INV(U3004,'Input Parameters'!$L$36,'Input Parameters'!$M$36,'Input Parameters'!$J$36,'Input Parameters'!$K$36)</f>
        <v>0.71600985414358909</v>
      </c>
      <c r="W3004" s="2">
        <f ca="1">N3004+(P3004-N3004)*(1-ERF((T3004-R3004)/(2*SQRT(L3004*'Input Parameters'!$E$38))))</f>
        <v>0.10011760767716375</v>
      </c>
      <c r="X3004">
        <f t="shared" ca="1" si="442"/>
        <v>1</v>
      </c>
      <c r="Y3004" s="7"/>
    </row>
    <row r="3005" spans="1:25" ht="15" customHeight="1" x14ac:dyDescent="0.25">
      <c r="A3005" s="139">
        <v>2998</v>
      </c>
      <c r="B3005" s="10">
        <f t="shared" ca="1" si="433"/>
        <v>9.7540995415314691E-2</v>
      </c>
      <c r="C3005" s="60">
        <f ca="1">_xlfn.NORM.INV(B3005,'Input Parameters'!$E$15,'Input Parameters'!$F$15)</f>
        <v>200.7492518632983</v>
      </c>
      <c r="D3005" s="10">
        <f t="shared" ca="1" si="434"/>
        <v>0.92808627685492917</v>
      </c>
      <c r="E3005" s="62">
        <f ca="1">IF(_xlfn.NORM.INV(D3005,'Input Parameters'!$E$17,'Input Parameters'!$F$17)&lt;3500,3500,IF(_xlfn.NORM.INV(D3005,'Input Parameters'!$E$17,'Input Parameters'!$F$17)&gt;5500,5500,_xlfn.NORM.INV(D3005,'Input Parameters'!$E$17,'Input Parameters'!$F$17)))</f>
        <v>5500</v>
      </c>
      <c r="F3005" s="10">
        <f t="shared" ca="1" si="435"/>
        <v>0.94882566497567566</v>
      </c>
      <c r="G3005" s="64">
        <f ca="1">_xlfn.NORM.INV(F3005,'Input Parameters'!$E$20,'Input Parameters'!$F$20)</f>
        <v>293.59493498433329</v>
      </c>
      <c r="H3005" s="57">
        <f ca="1">EXP(E3005*(1/'Input Parameters'!$E$23-1/G3005))</f>
        <v>1.0435892599896994</v>
      </c>
      <c r="I3005" s="10">
        <f t="shared" ca="1" si="436"/>
        <v>0.34125715607859386</v>
      </c>
      <c r="J3005" s="30">
        <f ca="1">_xlfn.BETA.INV(I3005,'Input Parameters'!$L$26,'Input Parameters'!$M$26,'Input Parameters'!$J$26,'Input Parameters'!$K$26)</f>
        <v>0.59379726317573878</v>
      </c>
      <c r="K3005" s="168">
        <f ca="1">('Input Parameters'!$E$27/'Input Parameters'!$E$38)^$J3005</f>
        <v>1.4131882339201318E-2</v>
      </c>
      <c r="L3005" s="69">
        <f ca="1">$H3005*$C3005*'Input Parameters'!$E$25*K3005</f>
        <v>2.9606260035694194</v>
      </c>
      <c r="M3005" s="24">
        <f t="shared" ca="1" si="437"/>
        <v>0.47221565235853769</v>
      </c>
      <c r="N3005" s="15">
        <f ca="1">_xlfn.NORM.INV(M3005,'Input Parameters'!$E$29,'Input Parameters'!$F$29)</f>
        <v>9.999302985714327E-2</v>
      </c>
      <c r="O3005" s="8">
        <f t="shared" ca="1" si="438"/>
        <v>0.5123615616044418</v>
      </c>
      <c r="P3005" s="30">
        <f ca="1">_xlfn.LOGNORM.INV(O3005,'Input Parameters'!$H$30,'Input Parameters'!$I$30)</f>
        <v>2.7228522973059972</v>
      </c>
      <c r="Q3005" s="10">
        <f t="shared" ca="1" si="439"/>
        <v>0.61532778805110111</v>
      </c>
      <c r="R3005" s="30">
        <f>IF('Input Parameters'!$E$32=0,0,_xlfn.BETA.INV(Q3005,'Input Parameters'!$L$32,'Input Parameters'!$M$32,'Input Parameters'!$J$32,'Input Parameters'!$K$32))</f>
        <v>0</v>
      </c>
      <c r="S3005" s="10">
        <f t="shared" ca="1" si="440"/>
        <v>0.31411647550757982</v>
      </c>
      <c r="T3005" s="26">
        <f ca="1">_xlfn.LOGNORM.INV(S3005,'Input Parameters'!$H$34,'Input Parameters'!$I$34)</f>
        <v>47.458316539579364</v>
      </c>
      <c r="U3005" s="10">
        <f t="shared" ca="1" si="441"/>
        <v>1.8029037195800846E-2</v>
      </c>
      <c r="V3005" s="30">
        <f ca="1">_xlfn.BETA.INV(U3005,'Input Parameters'!$L$36,'Input Parameters'!$M$36,'Input Parameters'!$J$36,'Input Parameters'!$K$36)</f>
        <v>0.33845053143828008</v>
      </c>
      <c r="W3005" s="2">
        <f ca="1">N3005+(P3005-N3005)*(1-ERF((T3005-R3005)/(2*SQRT(L3005*'Input Parameters'!$E$38))))</f>
        <v>0.23412122807039093</v>
      </c>
      <c r="X3005">
        <f t="shared" ca="1" si="442"/>
        <v>1</v>
      </c>
      <c r="Y3005" s="7"/>
    </row>
    <row r="3006" spans="1:25" ht="15" customHeight="1" x14ac:dyDescent="0.25">
      <c r="A3006" s="139">
        <v>2999</v>
      </c>
      <c r="B3006" s="10">
        <f t="shared" ca="1" si="433"/>
        <v>6.3712617189871645E-3</v>
      </c>
      <c r="C3006" s="60">
        <f ca="1">_xlfn.NORM.INV(B3006,'Input Parameters'!$E$15,'Input Parameters'!$F$15)</f>
        <v>135.97755475053742</v>
      </c>
      <c r="D3006" s="10">
        <f t="shared" ca="1" si="434"/>
        <v>0.59404294687011072</v>
      </c>
      <c r="E3006" s="62">
        <f ca="1">IF(_xlfn.NORM.INV(D3006,'Input Parameters'!$E$17,'Input Parameters'!$F$17)&lt;3500,3500,IF(_xlfn.NORM.INV(D3006,'Input Parameters'!$E$17,'Input Parameters'!$F$17)&gt;5500,5500,_xlfn.NORM.INV(D3006,'Input Parameters'!$E$17,'Input Parameters'!$F$17)))</f>
        <v>4966.5702060243339</v>
      </c>
      <c r="F3006" s="10">
        <f t="shared" ca="1" si="435"/>
        <v>0.9477469952323091</v>
      </c>
      <c r="G3006" s="64">
        <f ca="1">_xlfn.NORM.INV(F3006,'Input Parameters'!$E$20,'Input Parameters'!$F$20)</f>
        <v>293.52671461570844</v>
      </c>
      <c r="H3006" s="57">
        <f ca="1">EXP(E3006*(1/'Input Parameters'!$E$23-1/G3006))</f>
        <v>1.0352016936554711</v>
      </c>
      <c r="I3006" s="10">
        <f t="shared" ca="1" si="436"/>
        <v>0.69423315233759963</v>
      </c>
      <c r="J3006" s="30">
        <f ca="1">_xlfn.BETA.INV(I3006,'Input Parameters'!$L$26,'Input Parameters'!$M$26,'Input Parameters'!$J$26,'Input Parameters'!$K$26)</f>
        <v>0.73929104480331143</v>
      </c>
      <c r="K3006" s="168">
        <f ca="1">('Input Parameters'!$E$27/'Input Parameters'!$E$38)^$J3006</f>
        <v>4.9768793176349409E-3</v>
      </c>
      <c r="L3006" s="69">
        <f ca="1">$H3006*$C3006*'Input Parameters'!$E$25*K3006</f>
        <v>0.70056641064399572</v>
      </c>
      <c r="M3006" s="24">
        <f t="shared" ca="1" si="437"/>
        <v>0.89667507130280488</v>
      </c>
      <c r="N3006" s="15">
        <f ca="1">_xlfn.NORM.INV(M3006,'Input Parameters'!$E$29,'Input Parameters'!$F$29)</f>
        <v>0.10012628311779613</v>
      </c>
      <c r="O3006" s="8">
        <f t="shared" ca="1" si="438"/>
        <v>0.57127768324375094</v>
      </c>
      <c r="P3006" s="30">
        <f ca="1">_xlfn.LOGNORM.INV(O3006,'Input Parameters'!$H$30,'Input Parameters'!$I$30)</f>
        <v>2.9209044485161817</v>
      </c>
      <c r="Q3006" s="10">
        <f t="shared" ca="1" si="439"/>
        <v>0.12308768200975129</v>
      </c>
      <c r="R3006" s="30">
        <f>IF('Input Parameters'!$E$32=0,0,_xlfn.BETA.INV(Q3006,'Input Parameters'!$L$32,'Input Parameters'!$M$32,'Input Parameters'!$J$32,'Input Parameters'!$K$32))</f>
        <v>0</v>
      </c>
      <c r="S3006" s="10">
        <f t="shared" ca="1" si="440"/>
        <v>0.64040239602185234</v>
      </c>
      <c r="T3006" s="26">
        <f ca="1">_xlfn.LOGNORM.INV(S3006,'Input Parameters'!$H$34,'Input Parameters'!$I$34)</f>
        <v>52.715630269863503</v>
      </c>
      <c r="U3006" s="10">
        <f t="shared" ca="1" si="441"/>
        <v>0.79271060087783096</v>
      </c>
      <c r="V3006" s="30">
        <f ca="1">_xlfn.BETA.INV(U3006,'Input Parameters'!$L$36,'Input Parameters'!$M$36,'Input Parameters'!$J$36,'Input Parameters'!$K$36)</f>
        <v>0.7192073400142982</v>
      </c>
      <c r="W3006" s="2">
        <f ca="1">N3006+(P3006-N3006)*(1-ERF((T3006-R3006)/(2*SQRT(L3006*'Input Parameters'!$E$38))))</f>
        <v>0.10015011547685396</v>
      </c>
      <c r="X3006">
        <f t="shared" ca="1" si="442"/>
        <v>1</v>
      </c>
      <c r="Y3006" s="7"/>
    </row>
    <row r="3007" spans="1:25" ht="15" customHeight="1" x14ac:dyDescent="0.25">
      <c r="A3007" s="139">
        <v>3000</v>
      </c>
      <c r="B3007" s="10">
        <f t="shared" ca="1" si="433"/>
        <v>0.50969975764547681</v>
      </c>
      <c r="C3007" s="60">
        <f ca="1">_xlfn.NORM.INV(B3007,'Input Parameters'!$E$15,'Input Parameters'!$F$15)</f>
        <v>272.28497217397063</v>
      </c>
      <c r="D3007" s="10">
        <f t="shared" ca="1" si="434"/>
        <v>0.17123176049637223</v>
      </c>
      <c r="E3007" s="62">
        <f ca="1">IF(_xlfn.NORM.INV(D3007,'Input Parameters'!$E$17,'Input Parameters'!$F$17)&lt;3500,3500,IF(_xlfn.NORM.INV(D3007,'Input Parameters'!$E$17,'Input Parameters'!$F$17)&gt;5500,5500,_xlfn.NORM.INV(D3007,'Input Parameters'!$E$17,'Input Parameters'!$F$17)))</f>
        <v>4135.4837599145712</v>
      </c>
      <c r="F3007" s="10">
        <f t="shared" ca="1" si="435"/>
        <v>0.41759241452627105</v>
      </c>
      <c r="G3007" s="64">
        <f ca="1">_xlfn.NORM.INV(F3007,'Input Parameters'!$E$20,'Input Parameters'!$F$20)</f>
        <v>281.25602125442765</v>
      </c>
      <c r="H3007" s="57">
        <f ca="1">EXP(E3007*(1/'Input Parameters'!$E$23-1/G3007))</f>
        <v>0.55662222152104335</v>
      </c>
      <c r="I3007" s="10">
        <f t="shared" ca="1" si="436"/>
        <v>0.4488174803907321</v>
      </c>
      <c r="J3007" s="30">
        <f ca="1">_xlfn.BETA.INV(I3007,'Input Parameters'!$L$26,'Input Parameters'!$M$26,'Input Parameters'!$J$26,'Input Parameters'!$K$26)</f>
        <v>0.6405034226715991</v>
      </c>
      <c r="K3007" s="168">
        <f ca="1">('Input Parameters'!$E$27/'Input Parameters'!$E$38)^$J3007</f>
        <v>1.0108827095172818E-2</v>
      </c>
      <c r="L3007" s="69">
        <f ca="1">$H3007*$C3007*'Input Parameters'!$E$25*K3007</f>
        <v>1.5320924809549663</v>
      </c>
      <c r="M3007" s="24">
        <f t="shared" ca="1" si="437"/>
        <v>0.87970280408971158</v>
      </c>
      <c r="N3007" s="15">
        <f ca="1">_xlfn.NORM.INV(M3007,'Input Parameters'!$E$29,'Input Parameters'!$F$29)</f>
        <v>0.10011735024079321</v>
      </c>
      <c r="O3007" s="8">
        <f t="shared" ca="1" si="438"/>
        <v>0.37573010620692004</v>
      </c>
      <c r="P3007" s="30">
        <f ca="1">_xlfn.LOGNORM.INV(O3007,'Input Parameters'!$H$30,'Input Parameters'!$I$30)</f>
        <v>2.310423097156852</v>
      </c>
      <c r="Q3007" s="10">
        <f t="shared" ca="1" si="439"/>
        <v>0.80263550580923926</v>
      </c>
      <c r="R3007" s="30">
        <f>IF('Input Parameters'!$E$32=0,0,_xlfn.BETA.INV(Q3007,'Input Parameters'!$L$32,'Input Parameters'!$M$32,'Input Parameters'!$J$32,'Input Parameters'!$K$32))</f>
        <v>0</v>
      </c>
      <c r="S3007" s="10">
        <f t="shared" ca="1" si="440"/>
        <v>0.4174384526292928</v>
      </c>
      <c r="T3007" s="26">
        <f ca="1">_xlfn.LOGNORM.INV(S3007,'Input Parameters'!$H$34,'Input Parameters'!$I$34)</f>
        <v>49.116195476483043</v>
      </c>
      <c r="U3007" s="10">
        <f t="shared" ca="1" si="441"/>
        <v>0.20493726977895488</v>
      </c>
      <c r="V3007" s="30">
        <f ca="1">_xlfn.BETA.INV(U3007,'Input Parameters'!$L$36,'Input Parameters'!$M$36,'Input Parameters'!$J$36,'Input Parameters'!$K$36)</f>
        <v>0.4709194021465859</v>
      </c>
      <c r="W3007" s="2">
        <f ca="1">N3007+(P3007-N3007)*(1-ERF((T3007-R3007)/(2*SQRT(L3007*'Input Parameters'!$E$38))))</f>
        <v>0.11120894073538427</v>
      </c>
      <c r="X3007">
        <f t="shared" ca="1" si="442"/>
        <v>1</v>
      </c>
      <c r="Y3007" s="7"/>
    </row>
    <row r="3008" spans="1:25" ht="15" customHeight="1" x14ac:dyDescent="0.25">
      <c r="A3008" s="139">
        <v>3001</v>
      </c>
      <c r="B3008" s="10">
        <f t="shared" ca="1" si="433"/>
        <v>0.53883716493247025</v>
      </c>
      <c r="C3008" s="60">
        <f ca="1">_xlfn.NORM.INV(B3008,'Input Parameters'!$E$15,'Input Parameters'!$F$15)</f>
        <v>276.2513104563613</v>
      </c>
      <c r="D3008" s="10">
        <f t="shared" ca="1" si="434"/>
        <v>0.43073211752608476</v>
      </c>
      <c r="E3008" s="62">
        <f ca="1">IF(_xlfn.NORM.INV(D3008,'Input Parameters'!$E$17,'Input Parameters'!$F$17)&lt;3500,3500,IF(_xlfn.NORM.INV(D3008,'Input Parameters'!$E$17,'Input Parameters'!$F$17)&gt;5500,5500,_xlfn.NORM.INV(D3008,'Input Parameters'!$E$17,'Input Parameters'!$F$17)))</f>
        <v>4677.8426103415331</v>
      </c>
      <c r="F3008" s="10">
        <f t="shared" ca="1" si="435"/>
        <v>0.196642641337062</v>
      </c>
      <c r="G3008" s="64">
        <f ca="1">_xlfn.NORM.INV(F3008,'Input Parameters'!$E$20,'Input Parameters'!$F$20)</f>
        <v>276.93037983154284</v>
      </c>
      <c r="H3008" s="57">
        <f ca="1">EXP(E3008*(1/'Input Parameters'!$E$23-1/G3008))</f>
        <v>0.3975261657428581</v>
      </c>
      <c r="I3008" s="10">
        <f t="shared" ca="1" si="436"/>
        <v>7.6144563380147745E-2</v>
      </c>
      <c r="J3008" s="30">
        <f ca="1">_xlfn.BETA.INV(I3008,'Input Parameters'!$L$26,'Input Parameters'!$M$26,'Input Parameters'!$J$26,'Input Parameters'!$K$26)</f>
        <v>0.41941792150203233</v>
      </c>
      <c r="K3008" s="168">
        <f ca="1">('Input Parameters'!$E$27/'Input Parameters'!$E$38)^$J3008</f>
        <v>4.9365932663833829E-2</v>
      </c>
      <c r="L3008" s="69">
        <f ca="1">$H3008*$C3008*'Input Parameters'!$E$25*K3008</f>
        <v>5.4212247599337182</v>
      </c>
      <c r="M3008" s="24">
        <f t="shared" ca="1" si="437"/>
        <v>0.83129824314489331</v>
      </c>
      <c r="N3008" s="15">
        <f ca="1">_xlfn.NORM.INV(M3008,'Input Parameters'!$E$29,'Input Parameters'!$F$29)</f>
        <v>0.10009593081840119</v>
      </c>
      <c r="O3008" s="8">
        <f t="shared" ca="1" si="438"/>
        <v>0.9311722544580231</v>
      </c>
      <c r="P3008" s="30">
        <f ca="1">_xlfn.LOGNORM.INV(O3008,'Input Parameters'!$H$30,'Input Parameters'!$I$30)</f>
        <v>5.4104205505430096</v>
      </c>
      <c r="Q3008" s="10">
        <f t="shared" ca="1" si="439"/>
        <v>0.37452130726492872</v>
      </c>
      <c r="R3008" s="30">
        <f>IF('Input Parameters'!$E$32=0,0,_xlfn.BETA.INV(Q3008,'Input Parameters'!$L$32,'Input Parameters'!$M$32,'Input Parameters'!$J$32,'Input Parameters'!$K$32))</f>
        <v>0</v>
      </c>
      <c r="S3008" s="10">
        <f t="shared" ca="1" si="440"/>
        <v>0.57069250927060555</v>
      </c>
      <c r="T3008" s="26">
        <f ca="1">_xlfn.LOGNORM.INV(S3008,'Input Parameters'!$H$34,'Input Parameters'!$I$34)</f>
        <v>51.538298827633696</v>
      </c>
      <c r="U3008" s="10">
        <f t="shared" ca="1" si="441"/>
        <v>7.9993594095135401E-2</v>
      </c>
      <c r="V3008" s="30">
        <f ca="1">_xlfn.BETA.INV(U3008,'Input Parameters'!$L$36,'Input Parameters'!$M$36,'Input Parameters'!$J$36,'Input Parameters'!$K$36)</f>
        <v>0.40348381184696031</v>
      </c>
      <c r="W3008" s="2">
        <f ca="1">N3008+(P3008-N3008)*(1-ERF((T3008-R3008)/(2*SQRT(L3008*'Input Parameters'!$E$38))))</f>
        <v>0.72426590119928258</v>
      </c>
      <c r="X3008">
        <f t="shared" ca="1" si="442"/>
        <v>0</v>
      </c>
      <c r="Y3008" s="7"/>
    </row>
    <row r="3009" spans="1:25" ht="15" customHeight="1" x14ac:dyDescent="0.25">
      <c r="A3009" s="139">
        <v>3002</v>
      </c>
      <c r="B3009" s="10">
        <f t="shared" ca="1" si="433"/>
        <v>4.3721759951543704E-2</v>
      </c>
      <c r="C3009" s="60">
        <f ca="1">_xlfn.NORM.INV(B3009,'Input Parameters'!$E$15,'Input Parameters'!$F$15)</f>
        <v>178.34843732098531</v>
      </c>
      <c r="D3009" s="10">
        <f t="shared" ca="1" si="434"/>
        <v>0.8468610258812147</v>
      </c>
      <c r="E3009" s="62">
        <f ca="1">IF(_xlfn.NORM.INV(D3009,'Input Parameters'!$E$17,'Input Parameters'!$F$17)&lt;3500,3500,IF(_xlfn.NORM.INV(D3009,'Input Parameters'!$E$17,'Input Parameters'!$F$17)&gt;5500,5500,_xlfn.NORM.INV(D3009,'Input Parameters'!$E$17,'Input Parameters'!$F$17)))</f>
        <v>5500</v>
      </c>
      <c r="F3009" s="10">
        <f t="shared" ca="1" si="435"/>
        <v>0.4174903038034532</v>
      </c>
      <c r="G3009" s="64">
        <f ca="1">_xlfn.NORM.INV(F3009,'Input Parameters'!$E$20,'Input Parameters'!$F$20)</f>
        <v>281.25426879620022</v>
      </c>
      <c r="H3009" s="57">
        <f ca="1">EXP(E3009*(1/'Input Parameters'!$E$23-1/G3009))</f>
        <v>0.45872720924111154</v>
      </c>
      <c r="I3009" s="10">
        <f t="shared" ca="1" si="436"/>
        <v>0.11552635239659048</v>
      </c>
      <c r="J3009" s="30">
        <f ca="1">_xlfn.BETA.INV(I3009,'Input Parameters'!$L$26,'Input Parameters'!$M$26,'Input Parameters'!$J$26,'Input Parameters'!$K$26)</f>
        <v>0.45886363405378922</v>
      </c>
      <c r="K3009" s="168">
        <f ca="1">('Input Parameters'!$E$27/'Input Parameters'!$E$38)^$J3009</f>
        <v>3.7200251829852087E-2</v>
      </c>
      <c r="L3009" s="69">
        <f ca="1">$H3009*$C3009*'Input Parameters'!$E$25*K3009</f>
        <v>3.0434746534278365</v>
      </c>
      <c r="M3009" s="24">
        <f t="shared" ca="1" si="437"/>
        <v>0.57564832733289206</v>
      </c>
      <c r="N3009" s="15">
        <f ca="1">_xlfn.NORM.INV(M3009,'Input Parameters'!$E$29,'Input Parameters'!$F$29)</f>
        <v>0.10001907731247037</v>
      </c>
      <c r="O3009" s="8">
        <f t="shared" ca="1" si="438"/>
        <v>0.70955870495302886</v>
      </c>
      <c r="P3009" s="30">
        <f ca="1">_xlfn.LOGNORM.INV(O3009,'Input Parameters'!$H$30,'Input Parameters'!$I$30)</f>
        <v>3.4828120141870826</v>
      </c>
      <c r="Q3009" s="10">
        <f t="shared" ca="1" si="439"/>
        <v>0.4573488798012898</v>
      </c>
      <c r="R3009" s="30">
        <f>IF('Input Parameters'!$E$32=0,0,_xlfn.BETA.INV(Q3009,'Input Parameters'!$L$32,'Input Parameters'!$M$32,'Input Parameters'!$J$32,'Input Parameters'!$K$32))</f>
        <v>0</v>
      </c>
      <c r="S3009" s="10">
        <f t="shared" ca="1" si="440"/>
        <v>0.43676610186040854</v>
      </c>
      <c r="T3009" s="26">
        <f ca="1">_xlfn.LOGNORM.INV(S3009,'Input Parameters'!$H$34,'Input Parameters'!$I$34)</f>
        <v>49.41849010507849</v>
      </c>
      <c r="U3009" s="10">
        <f t="shared" ca="1" si="441"/>
        <v>0.64157832716597718</v>
      </c>
      <c r="V3009" s="30">
        <f ca="1">_xlfn.BETA.INV(U3009,'Input Parameters'!$L$36,'Input Parameters'!$M$36,'Input Parameters'!$J$36,'Input Parameters'!$K$36)</f>
        <v>0.64301725871364135</v>
      </c>
      <c r="W3009" s="2">
        <f ca="1">N3009+(P3009-N3009)*(1-ERF((T3009-R3009)/(2*SQRT(L3009*'Input Parameters'!$E$38))))</f>
        <v>0.25282995373064465</v>
      </c>
      <c r="X3009">
        <f t="shared" ca="1" si="442"/>
        <v>1</v>
      </c>
      <c r="Y3009" s="7"/>
    </row>
    <row r="3010" spans="1:25" ht="15" customHeight="1" x14ac:dyDescent="0.25">
      <c r="A3010" s="139">
        <v>3003</v>
      </c>
      <c r="B3010" s="10">
        <f t="shared" ca="1" si="433"/>
        <v>0.41199928275636633</v>
      </c>
      <c r="C3010" s="60">
        <f ca="1">_xlfn.NORM.INV(B3010,'Input Parameters'!$E$15,'Input Parameters'!$F$15)</f>
        <v>258.91430419360046</v>
      </c>
      <c r="D3010" s="10">
        <f t="shared" ca="1" si="434"/>
        <v>0.68641681859396386</v>
      </c>
      <c r="E3010" s="62">
        <f ca="1">IF(_xlfn.NORM.INV(D3010,'Input Parameters'!$E$17,'Input Parameters'!$F$17)&lt;3500,3500,IF(_xlfn.NORM.INV(D3010,'Input Parameters'!$E$17,'Input Parameters'!$F$17)&gt;5500,5500,_xlfn.NORM.INV(D3010,'Input Parameters'!$E$17,'Input Parameters'!$F$17)))</f>
        <v>5140.0033471900497</v>
      </c>
      <c r="F3010" s="10">
        <f t="shared" ca="1" si="435"/>
        <v>0.79814696813170227</v>
      </c>
      <c r="G3010" s="64">
        <f ca="1">_xlfn.NORM.INV(F3010,'Input Parameters'!$E$20,'Input Parameters'!$F$20)</f>
        <v>288.24463856873592</v>
      </c>
      <c r="H3010" s="57">
        <f ca="1">EXP(E3010*(1/'Input Parameters'!$E$23-1/G3010))</f>
        <v>0.75194820969815068</v>
      </c>
      <c r="I3010" s="10">
        <f t="shared" ca="1" si="436"/>
        <v>0.43585565130075299</v>
      </c>
      <c r="J3010" s="30">
        <f ca="1">_xlfn.BETA.INV(I3010,'Input Parameters'!$L$26,'Input Parameters'!$M$26,'Input Parameters'!$J$26,'Input Parameters'!$K$26)</f>
        <v>0.63511017616653975</v>
      </c>
      <c r="K3010" s="168">
        <f ca="1">('Input Parameters'!$E$27/'Input Parameters'!$E$38)^$J3010</f>
        <v>1.0507558940787611E-2</v>
      </c>
      <c r="L3010" s="69">
        <f ca="1">$H3010*$C3010*'Input Parameters'!$E$25*K3010</f>
        <v>2.0457182000849237</v>
      </c>
      <c r="M3010" s="24">
        <f t="shared" ca="1" si="437"/>
        <v>0.17788109697774279</v>
      </c>
      <c r="N3010" s="15">
        <f ca="1">_xlfn.NORM.INV(M3010,'Input Parameters'!$E$29,'Input Parameters'!$F$29)</f>
        <v>9.9907652974404543E-2</v>
      </c>
      <c r="O3010" s="8">
        <f t="shared" ca="1" si="438"/>
        <v>0.84848038149926297</v>
      </c>
      <c r="P3010" s="30">
        <f ca="1">_xlfn.LOGNORM.INV(O3010,'Input Parameters'!$H$30,'Input Parameters'!$I$30)</f>
        <v>4.3647601857657454</v>
      </c>
      <c r="Q3010" s="10">
        <f t="shared" ca="1" si="439"/>
        <v>0.36061330577488482</v>
      </c>
      <c r="R3010" s="30">
        <f>IF('Input Parameters'!$E$32=0,0,_xlfn.BETA.INV(Q3010,'Input Parameters'!$L$32,'Input Parameters'!$M$32,'Input Parameters'!$J$32,'Input Parameters'!$K$32))</f>
        <v>0</v>
      </c>
      <c r="S3010" s="10">
        <f t="shared" ca="1" si="440"/>
        <v>0.17580445152795543</v>
      </c>
      <c r="T3010" s="26">
        <f ca="1">_xlfn.LOGNORM.INV(S3010,'Input Parameters'!$H$34,'Input Parameters'!$I$34)</f>
        <v>44.887579815880663</v>
      </c>
      <c r="U3010" s="10">
        <f t="shared" ca="1" si="441"/>
        <v>0.69447029345845879</v>
      </c>
      <c r="V3010" s="30">
        <f ca="1">_xlfn.BETA.INV(U3010,'Input Parameters'!$L$36,'Input Parameters'!$M$36,'Input Parameters'!$J$36,'Input Parameters'!$K$36)</f>
        <v>0.66699643351448434</v>
      </c>
      <c r="W3010" s="2">
        <f ca="1">N3010+(P3010-N3010)*(1-ERF((T3010-R3010)/(2*SQRT(L3010*'Input Parameters'!$E$38))))</f>
        <v>0.21282369736470033</v>
      </c>
      <c r="X3010">
        <f t="shared" ca="1" si="442"/>
        <v>1</v>
      </c>
      <c r="Y3010" s="7"/>
    </row>
    <row r="3011" spans="1:25" ht="15" customHeight="1" x14ac:dyDescent="0.25">
      <c r="A3011" s="139">
        <v>3004</v>
      </c>
      <c r="B3011" s="10">
        <f t="shared" ca="1" si="433"/>
        <v>0.46868534473278101</v>
      </c>
      <c r="C3011" s="60">
        <f ca="1">_xlfn.NORM.INV(B3011,'Input Parameters'!$E$15,'Input Parameters'!$F$15)</f>
        <v>266.70895156341783</v>
      </c>
      <c r="D3011" s="10">
        <f t="shared" ca="1" si="434"/>
        <v>0.33549613464777162</v>
      </c>
      <c r="E3011" s="62">
        <f ca="1">IF(_xlfn.NORM.INV(D3011,'Input Parameters'!$E$17,'Input Parameters'!$F$17)&lt;3500,3500,IF(_xlfn.NORM.INV(D3011,'Input Parameters'!$E$17,'Input Parameters'!$F$17)&gt;5500,5500,_xlfn.NORM.INV(D3011,'Input Parameters'!$E$17,'Input Parameters'!$F$17)))</f>
        <v>4502.6494014802784</v>
      </c>
      <c r="F3011" s="10">
        <f t="shared" ca="1" si="435"/>
        <v>0.34210003258008526</v>
      </c>
      <c r="G3011" s="64">
        <f ca="1">_xlfn.NORM.INV(F3011,'Input Parameters'!$E$20,'Input Parameters'!$F$20)</f>
        <v>279.92485209295648</v>
      </c>
      <c r="H3011" s="57">
        <f ca="1">EXP(E3011*(1/'Input Parameters'!$E$23-1/G3011))</f>
        <v>0.48967431407643119</v>
      </c>
      <c r="I3011" s="10">
        <f t="shared" ca="1" si="436"/>
        <v>0.32944603018347363</v>
      </c>
      <c r="J3011" s="30">
        <f ca="1">_xlfn.BETA.INV(I3011,'Input Parameters'!$L$26,'Input Parameters'!$M$26,'Input Parameters'!$J$26,'Input Parameters'!$K$26)</f>
        <v>0.58831707765437247</v>
      </c>
      <c r="K3011" s="168">
        <f ca="1">('Input Parameters'!$E$27/'Input Parameters'!$E$38)^$J3011</f>
        <v>1.4698462618730394E-2</v>
      </c>
      <c r="L3011" s="69">
        <f ca="1">$H3011*$C3011*'Input Parameters'!$E$25*K3011</f>
        <v>1.9196269040507228</v>
      </c>
      <c r="M3011" s="24">
        <f t="shared" ca="1" si="437"/>
        <v>0.84273470601283118</v>
      </c>
      <c r="N3011" s="15">
        <f ca="1">_xlfn.NORM.INV(M3011,'Input Parameters'!$E$29,'Input Parameters'!$F$29)</f>
        <v>0.100100576092508</v>
      </c>
      <c r="O3011" s="8">
        <f t="shared" ca="1" si="438"/>
        <v>0.66459861949309962</v>
      </c>
      <c r="P3011" s="30">
        <f ca="1">_xlfn.LOGNORM.INV(O3011,'Input Parameters'!$H$30,'Input Parameters'!$I$30)</f>
        <v>3.2799372735540384</v>
      </c>
      <c r="Q3011" s="10">
        <f t="shared" ca="1" si="439"/>
        <v>0.60172466080264164</v>
      </c>
      <c r="R3011" s="30">
        <f>IF('Input Parameters'!$E$32=0,0,_xlfn.BETA.INV(Q3011,'Input Parameters'!$L$32,'Input Parameters'!$M$32,'Input Parameters'!$J$32,'Input Parameters'!$K$32))</f>
        <v>0</v>
      </c>
      <c r="S3011" s="10">
        <f t="shared" ca="1" si="440"/>
        <v>0.7686715550341322</v>
      </c>
      <c r="T3011" s="26">
        <f ca="1">_xlfn.LOGNORM.INV(S3011,'Input Parameters'!$H$34,'Input Parameters'!$I$34)</f>
        <v>55.235093355488331</v>
      </c>
      <c r="U3011" s="10">
        <f t="shared" ca="1" si="441"/>
        <v>0.29312630489973057</v>
      </c>
      <c r="V3011" s="30">
        <f ca="1">_xlfn.BETA.INV(U3011,'Input Parameters'!$L$36,'Input Parameters'!$M$36,'Input Parameters'!$J$36,'Input Parameters'!$K$36)</f>
        <v>0.50750317011879131</v>
      </c>
      <c r="W3011" s="2">
        <f ca="1">N3011+(P3011-N3011)*(1-ERF((T3011-R3011)/(2*SQRT(L3011*'Input Parameters'!$E$38))))</f>
        <v>0.11542001997763188</v>
      </c>
      <c r="X3011">
        <f t="shared" ca="1" si="442"/>
        <v>1</v>
      </c>
      <c r="Y3011" s="7"/>
    </row>
    <row r="3012" spans="1:25" ht="15" customHeight="1" x14ac:dyDescent="0.25">
      <c r="A3012" s="139">
        <v>3005</v>
      </c>
      <c r="B3012" s="10">
        <f t="shared" ca="1" si="433"/>
        <v>0.49280682814059662</v>
      </c>
      <c r="C3012" s="60">
        <f ca="1">_xlfn.NORM.INV(B3012,'Input Parameters'!$E$15,'Input Parameters'!$F$15)</f>
        <v>269.99000637774975</v>
      </c>
      <c r="D3012" s="10">
        <f t="shared" ca="1" si="434"/>
        <v>0.23033675274860332</v>
      </c>
      <c r="E3012" s="62">
        <f ca="1">IF(_xlfn.NORM.INV(D3012,'Input Parameters'!$E$17,'Input Parameters'!$F$17)&lt;3500,3500,IF(_xlfn.NORM.INV(D3012,'Input Parameters'!$E$17,'Input Parameters'!$F$17)&gt;5500,5500,_xlfn.NORM.INV(D3012,'Input Parameters'!$E$17,'Input Parameters'!$F$17)))</f>
        <v>4283.5832040379291</v>
      </c>
      <c r="F3012" s="10">
        <f t="shared" ca="1" si="435"/>
        <v>0.88277012046409276</v>
      </c>
      <c r="G3012" s="64">
        <f ca="1">_xlfn.NORM.INV(F3012,'Input Parameters'!$E$20,'Input Parameters'!$F$20)</f>
        <v>290.61595791550025</v>
      </c>
      <c r="H3012" s="57">
        <f ca="1">EXP(E3012*(1/'Input Parameters'!$E$23-1/G3012))</f>
        <v>0.89018392939387647</v>
      </c>
      <c r="I3012" s="10">
        <f t="shared" ca="1" si="436"/>
        <v>0.81357003108764847</v>
      </c>
      <c r="J3012" s="30">
        <f ca="1">_xlfn.BETA.INV(I3012,'Input Parameters'!$L$26,'Input Parameters'!$M$26,'Input Parameters'!$J$26,'Input Parameters'!$K$26)</f>
        <v>0.79191808791744711</v>
      </c>
      <c r="K3012" s="168">
        <f ca="1">('Input Parameters'!$E$27/'Input Parameters'!$E$38)^$J3012</f>
        <v>3.4120320437504722E-3</v>
      </c>
      <c r="L3012" s="69">
        <f ca="1">$H3012*$C3012*'Input Parameters'!$E$25*K3012</f>
        <v>0.82005039082982611</v>
      </c>
      <c r="M3012" s="24">
        <f t="shared" ca="1" si="437"/>
        <v>0.9346748906792498</v>
      </c>
      <c r="N3012" s="15">
        <f ca="1">_xlfn.NORM.INV(M3012,'Input Parameters'!$E$29,'Input Parameters'!$F$29)</f>
        <v>0.1001511542776181</v>
      </c>
      <c r="O3012" s="8">
        <f t="shared" ca="1" si="438"/>
        <v>0.98534534633908955</v>
      </c>
      <c r="P3012" s="30">
        <f ca="1">_xlfn.LOGNORM.INV(O3012,'Input Parameters'!$H$30,'Input Parameters'!$I$30)</f>
        <v>7.5119895645096975</v>
      </c>
      <c r="Q3012" s="10">
        <f t="shared" ca="1" si="439"/>
        <v>0.82817896708835503</v>
      </c>
      <c r="R3012" s="30">
        <f>IF('Input Parameters'!$E$32=0,0,_xlfn.BETA.INV(Q3012,'Input Parameters'!$L$32,'Input Parameters'!$M$32,'Input Parameters'!$J$32,'Input Parameters'!$K$32))</f>
        <v>0</v>
      </c>
      <c r="S3012" s="10">
        <f t="shared" ca="1" si="440"/>
        <v>0.30810673341151906</v>
      </c>
      <c r="T3012" s="26">
        <f ca="1">_xlfn.LOGNORM.INV(S3012,'Input Parameters'!$H$34,'Input Parameters'!$I$34)</f>
        <v>47.357914117905025</v>
      </c>
      <c r="U3012" s="10">
        <f t="shared" ca="1" si="441"/>
        <v>6.6065583929723171E-2</v>
      </c>
      <c r="V3012" s="30">
        <f ca="1">_xlfn.BETA.INV(U3012,'Input Parameters'!$L$36,'Input Parameters'!$M$36,'Input Parameters'!$J$36,'Input Parameters'!$K$36)</f>
        <v>0.39299093944361135</v>
      </c>
      <c r="W3012" s="2">
        <f ca="1">N3012+(P3012-N3012)*(1-ERF((T3012-R3012)/(2*SQRT(L3012*'Input Parameters'!$E$38))))</f>
        <v>0.10176230210708359</v>
      </c>
      <c r="X3012">
        <f t="shared" ca="1" si="442"/>
        <v>1</v>
      </c>
      <c r="Y3012" s="7"/>
    </row>
    <row r="3013" spans="1:25" ht="15" customHeight="1" x14ac:dyDescent="0.25">
      <c r="A3013" s="139">
        <v>3006</v>
      </c>
      <c r="B3013" s="10">
        <f t="shared" ref="B3013:B3076" ca="1" si="443">RAND()</f>
        <v>0.23066580729349995</v>
      </c>
      <c r="C3013" s="60">
        <f ca="1">_xlfn.NORM.INV(B3013,'Input Parameters'!$E$15,'Input Parameters'!$F$15)</f>
        <v>231.04528117628792</v>
      </c>
      <c r="D3013" s="10">
        <f t="shared" ref="D3013:D3076" ca="1" si="444">RAND()</f>
        <v>0.6995280050470325</v>
      </c>
      <c r="E3013" s="62">
        <f ca="1">IF(_xlfn.NORM.INV(D3013,'Input Parameters'!$E$17,'Input Parameters'!$F$17)&lt;3500,3500,IF(_xlfn.NORM.INV(D3013,'Input Parameters'!$E$17,'Input Parameters'!$F$17)&gt;5500,5500,_xlfn.NORM.INV(D3013,'Input Parameters'!$E$17,'Input Parameters'!$F$17)))</f>
        <v>5166.1304421879149</v>
      </c>
      <c r="F3013" s="10">
        <f t="shared" ref="F3013:F3076" ca="1" si="445">RAND()</f>
        <v>0.15740640248425419</v>
      </c>
      <c r="G3013" s="64">
        <f ca="1">_xlfn.NORM.INV(F3013,'Input Parameters'!$E$20,'Input Parameters'!$F$20)</f>
        <v>275.91533047825016</v>
      </c>
      <c r="H3013" s="57">
        <f ca="1">EXP(E3013*(1/'Input Parameters'!$E$23-1/G3013))</f>
        <v>0.33708635560618927</v>
      </c>
      <c r="I3013" s="10">
        <f t="shared" ref="I3013:I3076" ca="1" si="446">RAND()</f>
        <v>4.9699442662820559E-2</v>
      </c>
      <c r="J3013" s="30">
        <f ca="1">_xlfn.BETA.INV(I3013,'Input Parameters'!$L$26,'Input Parameters'!$M$26,'Input Parameters'!$J$26,'Input Parameters'!$K$26)</f>
        <v>0.38374970604198611</v>
      </c>
      <c r="K3013" s="168">
        <f ca="1">('Input Parameters'!$E$27/'Input Parameters'!$E$38)^$J3013</f>
        <v>6.3758947106268699E-2</v>
      </c>
      <c r="L3013" s="69">
        <f ca="1">$H3013*$C3013*'Input Parameters'!$E$25*K3013</f>
        <v>4.965687823422809</v>
      </c>
      <c r="M3013" s="24">
        <f t="shared" ref="M3013:M3076" ca="1" si="447">RAND()</f>
        <v>0.8139327142156586</v>
      </c>
      <c r="N3013" s="15">
        <f ca="1">_xlfn.NORM.INV(M3013,'Input Parameters'!$E$29,'Input Parameters'!$F$29)</f>
        <v>0.10008924821212165</v>
      </c>
      <c r="O3013" s="8">
        <f t="shared" ref="O3013:O3076" ca="1" si="448">RAND()</f>
        <v>0.47792195864974729</v>
      </c>
      <c r="P3013" s="30">
        <f ca="1">_xlfn.LOGNORM.INV(O3013,'Input Parameters'!$H$30,'Input Parameters'!$I$30)</f>
        <v>2.6140086480492815</v>
      </c>
      <c r="Q3013" s="10">
        <f t="shared" ref="Q3013:Q3076" ca="1" si="449">RAND()</f>
        <v>0.40165084392026085</v>
      </c>
      <c r="R3013" s="30">
        <f>IF('Input Parameters'!$E$32=0,0,_xlfn.BETA.INV(Q3013,'Input Parameters'!$L$32,'Input Parameters'!$M$32,'Input Parameters'!$J$32,'Input Parameters'!$K$32))</f>
        <v>0</v>
      </c>
      <c r="S3013" s="10">
        <f t="shared" ref="S3013:S3076" ca="1" si="450">RAND()</f>
        <v>0.16170463004700253</v>
      </c>
      <c r="T3013" s="26">
        <f ca="1">_xlfn.LOGNORM.INV(S3013,'Input Parameters'!$H$34,'Input Parameters'!$I$34)</f>
        <v>44.575655442348655</v>
      </c>
      <c r="U3013" s="10">
        <f t="shared" ref="U3013:U3076" ca="1" si="451">RAND()</f>
        <v>0.75766646608412003</v>
      </c>
      <c r="V3013" s="30">
        <f ca="1">_xlfn.BETA.INV(U3013,'Input Parameters'!$L$36,'Input Parameters'!$M$36,'Input Parameters'!$J$36,'Input Parameters'!$K$36)</f>
        <v>0.69906208694989402</v>
      </c>
      <c r="W3013" s="2">
        <f ca="1">N3013+(P3013-N3013)*(1-ERF((T3013-R3013)/(2*SQRT(L3013*'Input Parameters'!$E$38))))</f>
        <v>0.49533928543555705</v>
      </c>
      <c r="X3013">
        <f t="shared" ca="1" si="442"/>
        <v>1</v>
      </c>
      <c r="Y3013" s="7"/>
    </row>
    <row r="3014" spans="1:25" ht="15" customHeight="1" x14ac:dyDescent="0.25">
      <c r="A3014" s="139">
        <v>3007</v>
      </c>
      <c r="B3014" s="10">
        <f t="shared" ca="1" si="443"/>
        <v>0.92865034701001636</v>
      </c>
      <c r="C3014" s="60">
        <f ca="1">_xlfn.NORM.INV(B3014,'Input Parameters'!$E$15,'Input Parameters'!$F$15)</f>
        <v>350.40463544048833</v>
      </c>
      <c r="D3014" s="10">
        <f t="shared" ca="1" si="444"/>
        <v>0.36763455381461596</v>
      </c>
      <c r="E3014" s="62">
        <f ca="1">IF(_xlfn.NORM.INV(D3014,'Input Parameters'!$E$17,'Input Parameters'!$F$17)&lt;3500,3500,IF(_xlfn.NORM.INV(D3014,'Input Parameters'!$E$17,'Input Parameters'!$F$17)&gt;5500,5500,_xlfn.NORM.INV(D3014,'Input Parameters'!$E$17,'Input Parameters'!$F$17)))</f>
        <v>4563.3126077532988</v>
      </c>
      <c r="F3014" s="10">
        <f t="shared" ca="1" si="445"/>
        <v>0.98925083318228479</v>
      </c>
      <c r="G3014" s="64">
        <f ca="1">_xlfn.NORM.INV(F3014,'Input Parameters'!$E$20,'Input Parameters'!$F$20)</f>
        <v>298.0540795075799</v>
      </c>
      <c r="H3014" s="57">
        <f ca="1">EXP(E3014*(1/'Input Parameters'!$E$23-1/G3014))</f>
        <v>1.3072616084969331</v>
      </c>
      <c r="I3014" s="10">
        <f t="shared" ca="1" si="446"/>
        <v>0.80084677774126434</v>
      </c>
      <c r="J3014" s="30">
        <f ca="1">_xlfn.BETA.INV(I3014,'Input Parameters'!$L$26,'Input Parameters'!$M$26,'Input Parameters'!$J$26,'Input Parameters'!$K$26)</f>
        <v>0.78585797835660731</v>
      </c>
      <c r="K3014" s="168">
        <f ca="1">('Input Parameters'!$E$27/'Input Parameters'!$E$38)^$J3014</f>
        <v>3.5636215992394023E-3</v>
      </c>
      <c r="L3014" s="69">
        <f ca="1">$H3014*$C3014*'Input Parameters'!$E$25*K3014</f>
        <v>1.6323900252419885</v>
      </c>
      <c r="M3014" s="24">
        <f t="shared" ca="1" si="447"/>
        <v>0.70482788857059797</v>
      </c>
      <c r="N3014" s="15">
        <f ca="1">_xlfn.NORM.INV(M3014,'Input Parameters'!$E$29,'Input Parameters'!$F$29)</f>
        <v>0.10005383372735575</v>
      </c>
      <c r="O3014" s="8">
        <f t="shared" ca="1" si="448"/>
        <v>0.35851231261289362</v>
      </c>
      <c r="P3014" s="30">
        <f ca="1">_xlfn.LOGNORM.INV(O3014,'Input Parameters'!$H$30,'Input Parameters'!$I$30)</f>
        <v>2.2610554329266308</v>
      </c>
      <c r="Q3014" s="10">
        <f t="shared" ca="1" si="449"/>
        <v>6.5358268150330079E-2</v>
      </c>
      <c r="R3014" s="30">
        <f>IF('Input Parameters'!$E$32=0,0,_xlfn.BETA.INV(Q3014,'Input Parameters'!$L$32,'Input Parameters'!$M$32,'Input Parameters'!$J$32,'Input Parameters'!$K$32))</f>
        <v>0</v>
      </c>
      <c r="S3014" s="10">
        <f t="shared" ca="1" si="450"/>
        <v>8.6452186247401031E-3</v>
      </c>
      <c r="T3014" s="26">
        <f ca="1">_xlfn.LOGNORM.INV(S3014,'Input Parameters'!$H$34,'Input Parameters'!$I$34)</f>
        <v>37.477388047974173</v>
      </c>
      <c r="U3014" s="10">
        <f t="shared" ca="1" si="451"/>
        <v>4.9481537166892742E-2</v>
      </c>
      <c r="V3014" s="30">
        <f ca="1">_xlfn.BETA.INV(U3014,'Input Parameters'!$L$36,'Input Parameters'!$M$36,'Input Parameters'!$J$36,'Input Parameters'!$K$36)</f>
        <v>0.37857291319099728</v>
      </c>
      <c r="W3014" s="2">
        <f ca="1">N3014+(P3014-N3014)*(1-ERF((T3014-R3014)/(2*SQRT(L3014*'Input Parameters'!$E$38))))</f>
        <v>0.18231108636260399</v>
      </c>
      <c r="X3014">
        <f t="shared" ca="1" si="442"/>
        <v>1</v>
      </c>
      <c r="Y3014" s="7"/>
    </row>
    <row r="3015" spans="1:25" ht="15" customHeight="1" x14ac:dyDescent="0.25">
      <c r="A3015" s="139">
        <v>3008</v>
      </c>
      <c r="B3015" s="10">
        <f t="shared" ca="1" si="443"/>
        <v>0.5046718269642978</v>
      </c>
      <c r="C3015" s="60">
        <f ca="1">_xlfn.NORM.INV(B3015,'Input Parameters'!$E$15,'Input Parameters'!$F$15)</f>
        <v>271.60184860396487</v>
      </c>
      <c r="D3015" s="10">
        <f t="shared" ca="1" si="444"/>
        <v>0.39059370608230759</v>
      </c>
      <c r="E3015" s="62">
        <f ca="1">IF(_xlfn.NORM.INV(D3015,'Input Parameters'!$E$17,'Input Parameters'!$F$17)&lt;3500,3500,IF(_xlfn.NORM.INV(D3015,'Input Parameters'!$E$17,'Input Parameters'!$F$17)&gt;5500,5500,_xlfn.NORM.INV(D3015,'Input Parameters'!$E$17,'Input Parameters'!$F$17)))</f>
        <v>4605.5596234904906</v>
      </c>
      <c r="F3015" s="10">
        <f t="shared" ca="1" si="445"/>
        <v>0.31238795258114749</v>
      </c>
      <c r="G3015" s="64">
        <f ca="1">_xlfn.NORM.INV(F3015,'Input Parameters'!$E$20,'Input Parameters'!$F$20)</f>
        <v>279.37307735553765</v>
      </c>
      <c r="H3015" s="57">
        <f ca="1">EXP(E3015*(1/'Input Parameters'!$E$23-1/G3015))</f>
        <v>0.46634524464024368</v>
      </c>
      <c r="I3015" s="10">
        <f t="shared" ca="1" si="446"/>
        <v>0.84493900401692346</v>
      </c>
      <c r="J3015" s="30">
        <f ca="1">_xlfn.BETA.INV(I3015,'Input Parameters'!$L$26,'Input Parameters'!$M$26,'Input Parameters'!$J$26,'Input Parameters'!$K$26)</f>
        <v>0.80760498403232306</v>
      </c>
      <c r="K3015" s="168">
        <f ca="1">('Input Parameters'!$E$27/'Input Parameters'!$E$38)^$J3015</f>
        <v>3.0489142467576952E-3</v>
      </c>
      <c r="L3015" s="69">
        <f ca="1">$H3015*$C3015*'Input Parameters'!$E$25*K3015</f>
        <v>0.38617618136650206</v>
      </c>
      <c r="M3015" s="24">
        <f t="shared" ca="1" si="447"/>
        <v>0.87567392454242088</v>
      </c>
      <c r="N3015" s="15">
        <f ca="1">_xlfn.NORM.INV(M3015,'Input Parameters'!$E$29,'Input Parameters'!$F$29)</f>
        <v>0.10011536293724932</v>
      </c>
      <c r="O3015" s="8">
        <f t="shared" ca="1" si="448"/>
        <v>3.5760412825857957E-2</v>
      </c>
      <c r="P3015" s="30">
        <f ca="1">_xlfn.LOGNORM.INV(O3015,'Input Parameters'!$H$30,'Input Parameters'!$I$30)</f>
        <v>1.1453801983647465</v>
      </c>
      <c r="Q3015" s="10">
        <f t="shared" ca="1" si="449"/>
        <v>2.2962138197399007E-2</v>
      </c>
      <c r="R3015" s="30">
        <f>IF('Input Parameters'!$E$32=0,0,_xlfn.BETA.INV(Q3015,'Input Parameters'!$L$32,'Input Parameters'!$M$32,'Input Parameters'!$J$32,'Input Parameters'!$K$32))</f>
        <v>0</v>
      </c>
      <c r="S3015" s="10">
        <f t="shared" ca="1" si="450"/>
        <v>0.11518902797588715</v>
      </c>
      <c r="T3015" s="26">
        <f ca="1">_xlfn.LOGNORM.INV(S3015,'Input Parameters'!$H$34,'Input Parameters'!$I$34)</f>
        <v>43.414860812431208</v>
      </c>
      <c r="U3015" s="10">
        <f t="shared" ca="1" si="451"/>
        <v>0.60290440630852515</v>
      </c>
      <c r="V3015" s="30">
        <f ca="1">_xlfn.BETA.INV(U3015,'Input Parameters'!$L$36,'Input Parameters'!$M$36,'Input Parameters'!$J$36,'Input Parameters'!$K$36)</f>
        <v>0.62661277470386301</v>
      </c>
      <c r="W3015" s="2">
        <f ca="1">N3015+(P3015-N3015)*(1-ERF((T3015-R3015)/(2*SQRT(L3015*'Input Parameters'!$E$38))))</f>
        <v>0.10011617934761516</v>
      </c>
      <c r="X3015">
        <f t="shared" ca="1" si="442"/>
        <v>1</v>
      </c>
      <c r="Y3015" s="7"/>
    </row>
    <row r="3016" spans="1:25" ht="15" customHeight="1" x14ac:dyDescent="0.25">
      <c r="A3016" s="139">
        <v>3009</v>
      </c>
      <c r="B3016" s="10">
        <f t="shared" ca="1" si="443"/>
        <v>0.96028509459983846</v>
      </c>
      <c r="C3016" s="60">
        <f ca="1">_xlfn.NORM.INV(B3016,'Input Parameters'!$E$15,'Input Parameters'!$F$15)</f>
        <v>366.02271399686884</v>
      </c>
      <c r="D3016" s="10">
        <f t="shared" ca="1" si="444"/>
        <v>0.57319235379912614</v>
      </c>
      <c r="E3016" s="62">
        <f ca="1">IF(_xlfn.NORM.INV(D3016,'Input Parameters'!$E$17,'Input Parameters'!$F$17)&lt;3500,3500,IF(_xlfn.NORM.INV(D3016,'Input Parameters'!$E$17,'Input Parameters'!$F$17)&gt;5500,5500,_xlfn.NORM.INV(D3016,'Input Parameters'!$E$17,'Input Parameters'!$F$17)))</f>
        <v>4929.1552960593326</v>
      </c>
      <c r="F3016" s="10">
        <f t="shared" ca="1" si="445"/>
        <v>0.51857694680631294</v>
      </c>
      <c r="G3016" s="64">
        <f ca="1">_xlfn.NORM.INV(F3016,'Input Parameters'!$E$20,'Input Parameters'!$F$20)</f>
        <v>282.96210168641181</v>
      </c>
      <c r="H3016" s="57">
        <f ca="1">EXP(E3016*(1/'Input Parameters'!$E$23-1/G3016))</f>
        <v>0.55286618424419909</v>
      </c>
      <c r="I3016" s="10">
        <f t="shared" ca="1" si="446"/>
        <v>0.54031309935588334</v>
      </c>
      <c r="J3016" s="30">
        <f ca="1">_xlfn.BETA.INV(I3016,'Input Parameters'!$L$26,'Input Parameters'!$M$26,'Input Parameters'!$J$26,'Input Parameters'!$K$26)</f>
        <v>0.67754773521588763</v>
      </c>
      <c r="K3016" s="168">
        <f ca="1">('Input Parameters'!$E$27/'Input Parameters'!$E$38)^$J3016</f>
        <v>7.7499723688565642E-3</v>
      </c>
      <c r="L3016" s="69">
        <f ca="1">$H3016*$C3016*'Input Parameters'!$E$25*K3016</f>
        <v>1.5682966630828217</v>
      </c>
      <c r="M3016" s="24">
        <f t="shared" ca="1" si="447"/>
        <v>0.42345970964335178</v>
      </c>
      <c r="N3016" s="15">
        <f ca="1">_xlfn.NORM.INV(M3016,'Input Parameters'!$E$29,'Input Parameters'!$F$29)</f>
        <v>9.9980694950086865E-2</v>
      </c>
      <c r="O3016" s="8">
        <f t="shared" ca="1" si="448"/>
        <v>0.53022715875540671</v>
      </c>
      <c r="P3016" s="30">
        <f ca="1">_xlfn.LOGNORM.INV(O3016,'Input Parameters'!$H$30,'Input Parameters'!$I$30)</f>
        <v>2.7811549437736618</v>
      </c>
      <c r="Q3016" s="10">
        <f t="shared" ca="1" si="449"/>
        <v>0.55570751027200505</v>
      </c>
      <c r="R3016" s="30">
        <f>IF('Input Parameters'!$E$32=0,0,_xlfn.BETA.INV(Q3016,'Input Parameters'!$L$32,'Input Parameters'!$M$32,'Input Parameters'!$J$32,'Input Parameters'!$K$32))</f>
        <v>0</v>
      </c>
      <c r="S3016" s="10">
        <f t="shared" ca="1" si="450"/>
        <v>0.26736549273159604</v>
      </c>
      <c r="T3016" s="26">
        <f ca="1">_xlfn.LOGNORM.INV(S3016,'Input Parameters'!$H$34,'Input Parameters'!$I$34)</f>
        <v>46.658018666543647</v>
      </c>
      <c r="U3016" s="10">
        <f t="shared" ca="1" si="451"/>
        <v>0.8302038799551501</v>
      </c>
      <c r="V3016" s="30">
        <f ca="1">_xlfn.BETA.INV(U3016,'Input Parameters'!$L$36,'Input Parameters'!$M$36,'Input Parameters'!$J$36,'Input Parameters'!$K$36)</f>
        <v>0.74353549653789508</v>
      </c>
      <c r="W3016" s="2">
        <f ca="1">N3016+(P3016-N3016)*(1-ERF((T3016-R3016)/(2*SQRT(L3016*'Input Parameters'!$E$38))))</f>
        <v>0.12257302946672394</v>
      </c>
      <c r="X3016">
        <f t="shared" ref="X3016:X3079" ca="1" si="452">IF(W3016&gt;V3016,0,1)</f>
        <v>1</v>
      </c>
      <c r="Y3016" s="7"/>
    </row>
    <row r="3017" spans="1:25" ht="15" customHeight="1" x14ac:dyDescent="0.25">
      <c r="A3017" s="139">
        <v>3010</v>
      </c>
      <c r="B3017" s="10">
        <f t="shared" ca="1" si="443"/>
        <v>0.17942174120092669</v>
      </c>
      <c r="C3017" s="60">
        <f ca="1">_xlfn.NORM.INV(B3017,'Input Parameters'!$E$15,'Input Parameters'!$F$15)</f>
        <v>221.24086860752652</v>
      </c>
      <c r="D3017" s="10">
        <f t="shared" ca="1" si="444"/>
        <v>0.18259390318157509</v>
      </c>
      <c r="E3017" s="62">
        <f ca="1">IF(_xlfn.NORM.INV(D3017,'Input Parameters'!$E$17,'Input Parameters'!$F$17)&lt;3500,3500,IF(_xlfn.NORM.INV(D3017,'Input Parameters'!$E$17,'Input Parameters'!$F$17)&gt;5500,5500,_xlfn.NORM.INV(D3017,'Input Parameters'!$E$17,'Input Parameters'!$F$17)))</f>
        <v>4166.1331407502512</v>
      </c>
      <c r="F3017" s="10">
        <f t="shared" ca="1" si="445"/>
        <v>7.6930672333866634E-2</v>
      </c>
      <c r="G3017" s="64">
        <f ca="1">_xlfn.NORM.INV(F3017,'Input Parameters'!$E$20,'Input Parameters'!$F$20)</f>
        <v>273.09563757908188</v>
      </c>
      <c r="H3017" s="57">
        <f ca="1">EXP(E3017*(1/'Input Parameters'!$E$23-1/G3017))</f>
        <v>0.3559992740446416</v>
      </c>
      <c r="I3017" s="10">
        <f t="shared" ca="1" si="446"/>
        <v>0.91383028223070795</v>
      </c>
      <c r="J3017" s="30">
        <f ca="1">_xlfn.BETA.INV(I3017,'Input Parameters'!$L$26,'Input Parameters'!$M$26,'Input Parameters'!$J$26,'Input Parameters'!$K$26)</f>
        <v>0.84816119431135928</v>
      </c>
      <c r="K3017" s="168">
        <f ca="1">('Input Parameters'!$E$27/'Input Parameters'!$E$38)^$J3017</f>
        <v>2.2793148257097147E-3</v>
      </c>
      <c r="L3017" s="69">
        <f ca="1">$H3017*$C3017*'Input Parameters'!$E$25*K3017</f>
        <v>0.17952245662271082</v>
      </c>
      <c r="M3017" s="24">
        <f t="shared" ca="1" si="447"/>
        <v>0.58358772999604291</v>
      </c>
      <c r="N3017" s="15">
        <f ca="1">_xlfn.NORM.INV(M3017,'Input Parameters'!$E$29,'Input Parameters'!$F$29)</f>
        <v>0.10002110803925583</v>
      </c>
      <c r="O3017" s="8">
        <f t="shared" ca="1" si="448"/>
        <v>0.60795577920620814</v>
      </c>
      <c r="P3017" s="30">
        <f ca="1">_xlfn.LOGNORM.INV(O3017,'Input Parameters'!$H$30,'Input Parameters'!$I$30)</f>
        <v>3.0540558196002725</v>
      </c>
      <c r="Q3017" s="10">
        <f t="shared" ca="1" si="449"/>
        <v>0.21482375258107489</v>
      </c>
      <c r="R3017" s="30">
        <f>IF('Input Parameters'!$E$32=0,0,_xlfn.BETA.INV(Q3017,'Input Parameters'!$L$32,'Input Parameters'!$M$32,'Input Parameters'!$J$32,'Input Parameters'!$K$32))</f>
        <v>0</v>
      </c>
      <c r="S3017" s="10">
        <f t="shared" ca="1" si="450"/>
        <v>0.40546784371099109</v>
      </c>
      <c r="T3017" s="26">
        <f ca="1">_xlfn.LOGNORM.INV(S3017,'Input Parameters'!$H$34,'Input Parameters'!$I$34)</f>
        <v>48.928385117396317</v>
      </c>
      <c r="U3017" s="10">
        <f t="shared" ca="1" si="451"/>
        <v>0.67528978923620953</v>
      </c>
      <c r="V3017" s="30">
        <f ca="1">_xlfn.BETA.INV(U3017,'Input Parameters'!$L$36,'Input Parameters'!$M$36,'Input Parameters'!$J$36,'Input Parameters'!$K$36)</f>
        <v>0.65805764234999287</v>
      </c>
      <c r="W3017" s="2">
        <f ca="1">N3017+(P3017-N3017)*(1-ERF((T3017-R3017)/(2*SQRT(L3017*'Input Parameters'!$E$38))))</f>
        <v>0.10002110803925682</v>
      </c>
      <c r="X3017">
        <f t="shared" ca="1" si="452"/>
        <v>1</v>
      </c>
      <c r="Y3017" s="7"/>
    </row>
    <row r="3018" spans="1:25" ht="15" customHeight="1" x14ac:dyDescent="0.25">
      <c r="A3018" s="139">
        <v>3011</v>
      </c>
      <c r="B3018" s="10">
        <f t="shared" ca="1" si="443"/>
        <v>0.93368181893213065</v>
      </c>
      <c r="C3018" s="60">
        <f ca="1">_xlfn.NORM.INV(B3018,'Input Parameters'!$E$15,'Input Parameters'!$F$15)</f>
        <v>352.4625605509691</v>
      </c>
      <c r="D3018" s="10">
        <f t="shared" ca="1" si="444"/>
        <v>0.69387542782252565</v>
      </c>
      <c r="E3018" s="62">
        <f ca="1">IF(_xlfn.NORM.INV(D3018,'Input Parameters'!$E$17,'Input Parameters'!$F$17)&lt;3500,3500,IF(_xlfn.NORM.INV(D3018,'Input Parameters'!$E$17,'Input Parameters'!$F$17)&gt;5500,5500,_xlfn.NORM.INV(D3018,'Input Parameters'!$E$17,'Input Parameters'!$F$17)))</f>
        <v>5154.8058996828049</v>
      </c>
      <c r="F3018" s="10">
        <f t="shared" ca="1" si="445"/>
        <v>0.74501452652597977</v>
      </c>
      <c r="G3018" s="64">
        <f ca="1">_xlfn.NORM.INV(F3018,'Input Parameters'!$E$20,'Input Parameters'!$F$20)</f>
        <v>287.06451564378369</v>
      </c>
      <c r="H3018" s="57">
        <f ca="1">EXP(E3018*(1/'Input Parameters'!$E$23-1/G3018))</f>
        <v>0.69807571187988871</v>
      </c>
      <c r="I3018" s="10">
        <f t="shared" ca="1" si="446"/>
        <v>0.52251230541778626</v>
      </c>
      <c r="J3018" s="30">
        <f ca="1">_xlfn.BETA.INV(I3018,'Input Parameters'!$L$26,'Input Parameters'!$M$26,'Input Parameters'!$J$26,'Input Parameters'!$K$26)</f>
        <v>0.6704399844426715</v>
      </c>
      <c r="K3018" s="168">
        <f ca="1">('Input Parameters'!$E$27/'Input Parameters'!$E$38)^$J3018</f>
        <v>8.1553433908693341E-3</v>
      </c>
      <c r="L3018" s="69">
        <f ca="1">$H3018*$C3018*'Input Parameters'!$E$25*K3018</f>
        <v>2.0065859734317861</v>
      </c>
      <c r="M3018" s="24">
        <f t="shared" ca="1" si="447"/>
        <v>0.30489621576887704</v>
      </c>
      <c r="N3018" s="15">
        <f ca="1">_xlfn.NORM.INV(M3018,'Input Parameters'!$E$29,'Input Parameters'!$F$29)</f>
        <v>9.9948963023023932E-2</v>
      </c>
      <c r="O3018" s="8">
        <f t="shared" ca="1" si="448"/>
        <v>0.38614721377300065</v>
      </c>
      <c r="P3018" s="30">
        <f ca="1">_xlfn.LOGNORM.INV(O3018,'Input Parameters'!$H$30,'Input Parameters'!$I$30)</f>
        <v>2.3404549703150681</v>
      </c>
      <c r="Q3018" s="10">
        <f t="shared" ca="1" si="449"/>
        <v>0.872135789613529</v>
      </c>
      <c r="R3018" s="30">
        <f>IF('Input Parameters'!$E$32=0,0,_xlfn.BETA.INV(Q3018,'Input Parameters'!$L$32,'Input Parameters'!$M$32,'Input Parameters'!$J$32,'Input Parameters'!$K$32))</f>
        <v>0</v>
      </c>
      <c r="S3018" s="10">
        <f t="shared" ca="1" si="450"/>
        <v>0.24627244223345079</v>
      </c>
      <c r="T3018" s="26">
        <f ca="1">_xlfn.LOGNORM.INV(S3018,'Input Parameters'!$H$34,'Input Parameters'!$I$34)</f>
        <v>46.279226869896178</v>
      </c>
      <c r="U3018" s="10">
        <f t="shared" ca="1" si="451"/>
        <v>0.58983617374514263</v>
      </c>
      <c r="V3018" s="30">
        <f ca="1">_xlfn.BETA.INV(U3018,'Input Parameters'!$L$36,'Input Parameters'!$M$36,'Input Parameters'!$J$36,'Input Parameters'!$K$36)</f>
        <v>0.62123676312144371</v>
      </c>
      <c r="W3018" s="2">
        <f ca="1">N3018+(P3018-N3018)*(1-ERF((T3018-R3018)/(2*SQRT(L3018*'Input Parameters'!$E$38))))</f>
        <v>0.14672905500522682</v>
      </c>
      <c r="X3018">
        <f t="shared" ca="1" si="452"/>
        <v>1</v>
      </c>
      <c r="Y3018" s="7"/>
    </row>
    <row r="3019" spans="1:25" ht="15" customHeight="1" x14ac:dyDescent="0.25">
      <c r="A3019" s="139">
        <v>3012</v>
      </c>
      <c r="B3019" s="10">
        <f t="shared" ca="1" si="443"/>
        <v>3.644253844877543E-2</v>
      </c>
      <c r="C3019" s="60">
        <f ca="1">_xlfn.NORM.INV(B3019,'Input Parameters'!$E$15,'Input Parameters'!$F$15)</f>
        <v>173.76857389374942</v>
      </c>
      <c r="D3019" s="10">
        <f t="shared" ca="1" si="444"/>
        <v>0.78634774490156567</v>
      </c>
      <c r="E3019" s="62">
        <f ca="1">IF(_xlfn.NORM.INV(D3019,'Input Parameters'!$E$17,'Input Parameters'!$F$17)&lt;3500,3500,IF(_xlfn.NORM.INV(D3019,'Input Parameters'!$E$17,'Input Parameters'!$F$17)&gt;5500,5500,_xlfn.NORM.INV(D3019,'Input Parameters'!$E$17,'Input Parameters'!$F$17)))</f>
        <v>5355.6688513999943</v>
      </c>
      <c r="F3019" s="10">
        <f t="shared" ca="1" si="445"/>
        <v>0.90864363847781027</v>
      </c>
      <c r="G3019" s="64">
        <f ca="1">_xlfn.NORM.INV(F3019,'Input Parameters'!$E$20,'Input Parameters'!$F$20)</f>
        <v>291.57740761872418</v>
      </c>
      <c r="H3019" s="57">
        <f ca="1">EXP(E3019*(1/'Input Parameters'!$E$23-1/G3019))</f>
        <v>0.91881140193604871</v>
      </c>
      <c r="I3019" s="10">
        <f t="shared" ca="1" si="446"/>
        <v>0.84177427334999533</v>
      </c>
      <c r="J3019" s="30">
        <f ca="1">_xlfn.BETA.INV(I3019,'Input Parameters'!$L$26,'Input Parameters'!$M$26,'Input Parameters'!$J$26,'Input Parameters'!$K$26)</f>
        <v>0.80596646121699511</v>
      </c>
      <c r="K3019" s="168">
        <f ca="1">('Input Parameters'!$E$27/'Input Parameters'!$E$38)^$J3019</f>
        <v>3.0849600442483627E-3</v>
      </c>
      <c r="L3019" s="69">
        <f ca="1">$H3019*$C3019*'Input Parameters'!$E$25*K3019</f>
        <v>0.49254640811236772</v>
      </c>
      <c r="M3019" s="24">
        <f t="shared" ca="1" si="447"/>
        <v>0.34936159945106471</v>
      </c>
      <c r="N3019" s="15">
        <f ca="1">_xlfn.NORM.INV(M3019,'Input Parameters'!$E$29,'Input Parameters'!$F$29)</f>
        <v>9.9961295541193318E-2</v>
      </c>
      <c r="O3019" s="8">
        <f t="shared" ca="1" si="448"/>
        <v>0.32784579443447703</v>
      </c>
      <c r="P3019" s="30">
        <f ca="1">_xlfn.LOGNORM.INV(O3019,'Input Parameters'!$H$30,'Input Parameters'!$I$30)</f>
        <v>2.1736774328494137</v>
      </c>
      <c r="Q3019" s="10">
        <f t="shared" ca="1" si="449"/>
        <v>0.35564508116393612</v>
      </c>
      <c r="R3019" s="30">
        <f>IF('Input Parameters'!$E$32=0,0,_xlfn.BETA.INV(Q3019,'Input Parameters'!$L$32,'Input Parameters'!$M$32,'Input Parameters'!$J$32,'Input Parameters'!$K$32))</f>
        <v>0</v>
      </c>
      <c r="S3019" s="10">
        <f t="shared" ca="1" si="450"/>
        <v>0.13452319032743509</v>
      </c>
      <c r="T3019" s="26">
        <f ca="1">_xlfn.LOGNORM.INV(S3019,'Input Parameters'!$H$34,'Input Parameters'!$I$34)</f>
        <v>43.926674570516482</v>
      </c>
      <c r="U3019" s="10">
        <f t="shared" ca="1" si="451"/>
        <v>0.54668745999191959</v>
      </c>
      <c r="V3019" s="30">
        <f ca="1">_xlfn.BETA.INV(U3019,'Input Parameters'!$L$36,'Input Parameters'!$M$36,'Input Parameters'!$J$36,'Input Parameters'!$K$36)</f>
        <v>0.60396065185770698</v>
      </c>
      <c r="W3019" s="2">
        <f ca="1">N3019+(P3019-N3019)*(1-ERF((T3019-R3019)/(2*SQRT(L3019*'Input Parameters'!$E$38))))</f>
        <v>9.9981222863484168E-2</v>
      </c>
      <c r="X3019">
        <f t="shared" ca="1" si="452"/>
        <v>1</v>
      </c>
      <c r="Y3019" s="7"/>
    </row>
    <row r="3020" spans="1:25" ht="15" customHeight="1" x14ac:dyDescent="0.25">
      <c r="A3020" s="139">
        <v>3013</v>
      </c>
      <c r="B3020" s="10">
        <f t="shared" ca="1" si="443"/>
        <v>0.65868852368360242</v>
      </c>
      <c r="C3020" s="60">
        <f ca="1">_xlfn.NORM.INV(B3020,'Input Parameters'!$E$15,'Input Parameters'!$F$15)</f>
        <v>293.12616629902595</v>
      </c>
      <c r="D3020" s="10">
        <f t="shared" ca="1" si="444"/>
        <v>0.59506392016841292</v>
      </c>
      <c r="E3020" s="62">
        <f ca="1">IF(_xlfn.NORM.INV(D3020,'Input Parameters'!$E$17,'Input Parameters'!$F$17)&lt;3500,3500,IF(_xlfn.NORM.INV(D3020,'Input Parameters'!$E$17,'Input Parameters'!$F$17)&gt;5500,5500,_xlfn.NORM.INV(D3020,'Input Parameters'!$E$17,'Input Parameters'!$F$17)))</f>
        <v>4968.4136698552902</v>
      </c>
      <c r="F3020" s="10">
        <f t="shared" ca="1" si="445"/>
        <v>0.80604627513240301</v>
      </c>
      <c r="G3020" s="64">
        <f ca="1">_xlfn.NORM.INV(F3020,'Input Parameters'!$E$20,'Input Parameters'!$F$20)</f>
        <v>288.43490348369892</v>
      </c>
      <c r="H3020" s="57">
        <f ca="1">EXP(E3020*(1/'Input Parameters'!$E$23-1/G3020))</f>
        <v>0.76781957155206904</v>
      </c>
      <c r="I3020" s="10">
        <f t="shared" ca="1" si="446"/>
        <v>0.60375452980773059</v>
      </c>
      <c r="J3020" s="30">
        <f ca="1">_xlfn.BETA.INV(I3020,'Input Parameters'!$L$26,'Input Parameters'!$M$26,'Input Parameters'!$J$26,'Input Parameters'!$K$26)</f>
        <v>0.70276505627628572</v>
      </c>
      <c r="K3020" s="168">
        <f ca="1">('Input Parameters'!$E$27/'Input Parameters'!$E$38)^$J3020</f>
        <v>6.4675983062818E-3</v>
      </c>
      <c r="L3020" s="69">
        <f ca="1">$H3020*$C3020*'Input Parameters'!$E$25*K3020</f>
        <v>1.4556494635775841</v>
      </c>
      <c r="M3020" s="24">
        <f t="shared" ca="1" si="447"/>
        <v>0.47227212755184256</v>
      </c>
      <c r="N3020" s="15">
        <f ca="1">_xlfn.NORM.INV(M3020,'Input Parameters'!$E$29,'Input Parameters'!$F$29)</f>
        <v>9.9993044047734111E-2</v>
      </c>
      <c r="O3020" s="8">
        <f t="shared" ca="1" si="448"/>
        <v>0.73900994865355907</v>
      </c>
      <c r="P3020" s="30">
        <f ca="1">_xlfn.LOGNORM.INV(O3020,'Input Parameters'!$H$30,'Input Parameters'!$I$30)</f>
        <v>3.6309853574194699</v>
      </c>
      <c r="Q3020" s="10">
        <f t="shared" ca="1" si="449"/>
        <v>5.0984005392233911E-3</v>
      </c>
      <c r="R3020" s="30">
        <f>IF('Input Parameters'!$E$32=0,0,_xlfn.BETA.INV(Q3020,'Input Parameters'!$L$32,'Input Parameters'!$M$32,'Input Parameters'!$J$32,'Input Parameters'!$K$32))</f>
        <v>0</v>
      </c>
      <c r="S3020" s="10">
        <f t="shared" ca="1" si="450"/>
        <v>0.2514386243002622</v>
      </c>
      <c r="T3020" s="26">
        <f ca="1">_xlfn.LOGNORM.INV(S3020,'Input Parameters'!$H$34,'Input Parameters'!$I$34)</f>
        <v>46.373235440973879</v>
      </c>
      <c r="U3020" s="10">
        <f t="shared" ca="1" si="451"/>
        <v>4.0436893992122136E-2</v>
      </c>
      <c r="V3020" s="30">
        <f ca="1">_xlfn.BETA.INV(U3020,'Input Parameters'!$L$36,'Input Parameters'!$M$36,'Input Parameters'!$J$36,'Input Parameters'!$K$36)</f>
        <v>0.36939411313961334</v>
      </c>
      <c r="W3020" s="2">
        <f ca="1">N3020+(P3020-N3020)*(1-ERF((T3020-R3020)/(2*SQRT(L3020*'Input Parameters'!$E$38))))</f>
        <v>0.12319500625380983</v>
      </c>
      <c r="X3020">
        <f t="shared" ca="1" si="452"/>
        <v>1</v>
      </c>
      <c r="Y3020" s="7"/>
    </row>
    <row r="3021" spans="1:25" ht="15" customHeight="1" x14ac:dyDescent="0.25">
      <c r="A3021" s="139">
        <v>3014</v>
      </c>
      <c r="B3021" s="10">
        <f t="shared" ca="1" si="443"/>
        <v>0.84530028680165425</v>
      </c>
      <c r="C3021" s="60">
        <f ca="1">_xlfn.NORM.INV(B3021,'Input Parameters'!$E$15,'Input Parameters'!$F$15)</f>
        <v>326.05391188894947</v>
      </c>
      <c r="D3021" s="10">
        <f t="shared" ca="1" si="444"/>
        <v>0.3726119918834937</v>
      </c>
      <c r="E3021" s="62">
        <f ca="1">IF(_xlfn.NORM.INV(D3021,'Input Parameters'!$E$17,'Input Parameters'!$F$17)&lt;3500,3500,IF(_xlfn.NORM.INV(D3021,'Input Parameters'!$E$17,'Input Parameters'!$F$17)&gt;5500,5500,_xlfn.NORM.INV(D3021,'Input Parameters'!$E$17,'Input Parameters'!$F$17)))</f>
        <v>4572.5396889541871</v>
      </c>
      <c r="F3021" s="10">
        <f t="shared" ca="1" si="445"/>
        <v>0.94844575323551861</v>
      </c>
      <c r="G3021" s="64">
        <f ca="1">_xlfn.NORM.INV(F3021,'Input Parameters'!$E$20,'Input Parameters'!$F$20)</f>
        <v>293.570778208246</v>
      </c>
      <c r="H3021" s="57">
        <f ca="1">EXP(E3021*(1/'Input Parameters'!$E$23-1/G3021))</f>
        <v>1.034780892264473</v>
      </c>
      <c r="I3021" s="10">
        <f t="shared" ca="1" si="446"/>
        <v>0.26426782227551915</v>
      </c>
      <c r="J3021" s="30">
        <f ca="1">_xlfn.BETA.INV(I3021,'Input Parameters'!$L$26,'Input Parameters'!$M$26,'Input Parameters'!$J$26,'Input Parameters'!$K$26)</f>
        <v>0.55616015149800535</v>
      </c>
      <c r="K3021" s="168">
        <f ca="1">('Input Parameters'!$E$27/'Input Parameters'!$E$38)^$J3021</f>
        <v>1.8511743228549159E-2</v>
      </c>
      <c r="L3021" s="69">
        <f ca="1">$H3021*$C3021*'Input Parameters'!$E$25*K3021</f>
        <v>6.2457577196648995</v>
      </c>
      <c r="M3021" s="24">
        <f t="shared" ca="1" si="447"/>
        <v>0.9953626461892392</v>
      </c>
      <c r="N3021" s="15">
        <f ca="1">_xlfn.NORM.INV(M3021,'Input Parameters'!$E$29,'Input Parameters'!$F$29)</f>
        <v>0.10026017587288664</v>
      </c>
      <c r="O3021" s="8">
        <f t="shared" ca="1" si="448"/>
        <v>0.18559466072193076</v>
      </c>
      <c r="P3021" s="30">
        <f ca="1">_xlfn.LOGNORM.INV(O3021,'Input Parameters'!$H$30,'Input Parameters'!$I$30)</f>
        <v>1.7587706774220788</v>
      </c>
      <c r="Q3021" s="10">
        <f t="shared" ca="1" si="449"/>
        <v>0.49821009300326002</v>
      </c>
      <c r="R3021" s="30">
        <f>IF('Input Parameters'!$E$32=0,0,_xlfn.BETA.INV(Q3021,'Input Parameters'!$L$32,'Input Parameters'!$M$32,'Input Parameters'!$J$32,'Input Parameters'!$K$32))</f>
        <v>0</v>
      </c>
      <c r="S3021" s="10">
        <f t="shared" ca="1" si="450"/>
        <v>0.33673812859062535</v>
      </c>
      <c r="T3021" s="26">
        <f ca="1">_xlfn.LOGNORM.INV(S3021,'Input Parameters'!$H$34,'Input Parameters'!$I$34)</f>
        <v>47.831076171450292</v>
      </c>
      <c r="U3021" s="10">
        <f t="shared" ca="1" si="451"/>
        <v>0.83120609687160674</v>
      </c>
      <c r="V3021" s="30">
        <f ca="1">_xlfn.BETA.INV(U3021,'Input Parameters'!$L$36,'Input Parameters'!$M$36,'Input Parameters'!$J$36,'Input Parameters'!$K$36)</f>
        <v>0.74423585672079473</v>
      </c>
      <c r="W3021" s="2">
        <f ca="1">N3021+(P3021-N3021)*(1-ERF((T3021-R3021)/(2*SQRT(L3021*'Input Parameters'!$E$38))))</f>
        <v>0.39207732941049145</v>
      </c>
      <c r="X3021">
        <f t="shared" ca="1" si="452"/>
        <v>1</v>
      </c>
      <c r="Y3021" s="7"/>
    </row>
    <row r="3022" spans="1:25" ht="15" customHeight="1" x14ac:dyDescent="0.25">
      <c r="A3022" s="139">
        <v>3015</v>
      </c>
      <c r="B3022" s="10">
        <f t="shared" ca="1" si="443"/>
        <v>0.95990420180719271</v>
      </c>
      <c r="C3022" s="60">
        <f ca="1">_xlfn.NORM.INV(B3022,'Input Parameters'!$E$15,'Input Parameters'!$F$15)</f>
        <v>365.78271300104615</v>
      </c>
      <c r="D3022" s="10">
        <f t="shared" ca="1" si="444"/>
        <v>5.5120334813474336E-5</v>
      </c>
      <c r="E3022" s="62">
        <f ca="1">IF(_xlfn.NORM.INV(D3022,'Input Parameters'!$E$17,'Input Parameters'!$F$17)&lt;3500,3500,IF(_xlfn.NORM.INV(D3022,'Input Parameters'!$E$17,'Input Parameters'!$F$17)&gt;5500,5500,_xlfn.NORM.INV(D3022,'Input Parameters'!$E$17,'Input Parameters'!$F$17)))</f>
        <v>3500</v>
      </c>
      <c r="F3022" s="10">
        <f t="shared" ca="1" si="445"/>
        <v>0.42888035786037104</v>
      </c>
      <c r="G3022" s="64">
        <f ca="1">_xlfn.NORM.INV(F3022,'Input Parameters'!$E$20,'Input Parameters'!$F$20)</f>
        <v>281.44918978086667</v>
      </c>
      <c r="H3022" s="57">
        <f ca="1">EXP(E3022*(1/'Input Parameters'!$E$23-1/G3022))</f>
        <v>0.61428303671420981</v>
      </c>
      <c r="I3022" s="10">
        <f t="shared" ca="1" si="446"/>
        <v>0.77369633844825103</v>
      </c>
      <c r="J3022" s="30">
        <f ca="1">_xlfn.BETA.INV(I3022,'Input Parameters'!$L$26,'Input Parameters'!$M$26,'Input Parameters'!$J$26,'Input Parameters'!$K$26)</f>
        <v>0.77337945809421282</v>
      </c>
      <c r="K3022" s="168">
        <f ca="1">('Input Parameters'!$E$27/'Input Parameters'!$E$38)^$J3022</f>
        <v>3.8973079798100513E-3</v>
      </c>
      <c r="L3022" s="69">
        <f ca="1">$H3022*$C3022*'Input Parameters'!$E$25*K3022</f>
        <v>0.87570217021131458</v>
      </c>
      <c r="M3022" s="24">
        <f t="shared" ca="1" si="447"/>
        <v>0.5043666031639531</v>
      </c>
      <c r="N3022" s="15">
        <f ca="1">_xlfn.NORM.INV(M3022,'Input Parameters'!$E$29,'Input Parameters'!$F$29)</f>
        <v>0.10000109456695136</v>
      </c>
      <c r="O3022" s="8">
        <f t="shared" ca="1" si="448"/>
        <v>0.97775287623974405</v>
      </c>
      <c r="P3022" s="30">
        <f ca="1">_xlfn.LOGNORM.INV(O3022,'Input Parameters'!$H$30,'Input Parameters'!$I$30)</f>
        <v>6.932666377654864</v>
      </c>
      <c r="Q3022" s="10">
        <f t="shared" ca="1" si="449"/>
        <v>0.54397291415548243</v>
      </c>
      <c r="R3022" s="30">
        <f>IF('Input Parameters'!$E$32=0,0,_xlfn.BETA.INV(Q3022,'Input Parameters'!$L$32,'Input Parameters'!$M$32,'Input Parameters'!$J$32,'Input Parameters'!$K$32))</f>
        <v>0</v>
      </c>
      <c r="S3022" s="10">
        <f t="shared" ca="1" si="450"/>
        <v>0.40986495435971038</v>
      </c>
      <c r="T3022" s="26">
        <f ca="1">_xlfn.LOGNORM.INV(S3022,'Input Parameters'!$H$34,'Input Parameters'!$I$34)</f>
        <v>48.997440287373081</v>
      </c>
      <c r="U3022" s="10">
        <f t="shared" ca="1" si="451"/>
        <v>0.63984716581395706</v>
      </c>
      <c r="V3022" s="30">
        <f ca="1">_xlfn.BETA.INV(U3022,'Input Parameters'!$L$36,'Input Parameters'!$M$36,'Input Parameters'!$J$36,'Input Parameters'!$K$36)</f>
        <v>0.64226514617263364</v>
      </c>
      <c r="W3022" s="2">
        <f ca="1">N3022+(P3022-N3022)*(1-ERF((T3022-R3022)/(2*SQRT(L3022*'Input Parameters'!$E$38))))</f>
        <v>0.1014604986092596</v>
      </c>
      <c r="X3022">
        <f t="shared" ca="1" si="452"/>
        <v>1</v>
      </c>
      <c r="Y3022" s="7"/>
    </row>
    <row r="3023" spans="1:25" ht="15" customHeight="1" x14ac:dyDescent="0.25">
      <c r="A3023" s="139">
        <v>3016</v>
      </c>
      <c r="B3023" s="10">
        <f t="shared" ca="1" si="443"/>
        <v>0.30539184250465645</v>
      </c>
      <c r="C3023" s="60">
        <f ca="1">_xlfn.NORM.INV(B3023,'Input Parameters'!$E$15,'Input Parameters'!$F$15)</f>
        <v>243.38517142037159</v>
      </c>
      <c r="D3023" s="10">
        <f t="shared" ca="1" si="444"/>
        <v>0.79577735380807568</v>
      </c>
      <c r="E3023" s="62">
        <f ca="1">IF(_xlfn.NORM.INV(D3023,'Input Parameters'!$E$17,'Input Parameters'!$F$17)&lt;3500,3500,IF(_xlfn.NORM.INV(D3023,'Input Parameters'!$E$17,'Input Parameters'!$F$17)&gt;5500,5500,_xlfn.NORM.INV(D3023,'Input Parameters'!$E$17,'Input Parameters'!$F$17)))</f>
        <v>5378.6428713325204</v>
      </c>
      <c r="F3023" s="10">
        <f t="shared" ca="1" si="445"/>
        <v>0.94151799910040501</v>
      </c>
      <c r="G3023" s="64">
        <f ca="1">_xlfn.NORM.INV(F3023,'Input Parameters'!$E$20,'Input Parameters'!$F$20)</f>
        <v>293.15322156244486</v>
      </c>
      <c r="H3023" s="57">
        <f ca="1">EXP(E3023*(1/'Input Parameters'!$E$23-1/G3023))</f>
        <v>1.0142208522235086</v>
      </c>
      <c r="I3023" s="10">
        <f t="shared" ca="1" si="446"/>
        <v>0.91935325557668646</v>
      </c>
      <c r="J3023" s="30">
        <f ca="1">_xlfn.BETA.INV(I3023,'Input Parameters'!$L$26,'Input Parameters'!$M$26,'Input Parameters'!$J$26,'Input Parameters'!$K$26)</f>
        <v>0.85201377075936213</v>
      </c>
      <c r="K3023" s="168">
        <f ca="1">('Input Parameters'!$E$27/'Input Parameters'!$E$38)^$J3023</f>
        <v>2.217189184112193E-3</v>
      </c>
      <c r="L3023" s="69">
        <f ca="1">$H3023*$C3023*'Input Parameters'!$E$25*K3023</f>
        <v>0.54730498192111199</v>
      </c>
      <c r="M3023" s="24">
        <f t="shared" ca="1" si="447"/>
        <v>0.99148597732742805</v>
      </c>
      <c r="N3023" s="15">
        <f ca="1">_xlfn.NORM.INV(M3023,'Input Parameters'!$E$29,'Input Parameters'!$F$29)</f>
        <v>0.10023861016147349</v>
      </c>
      <c r="O3023" s="8">
        <f t="shared" ca="1" si="448"/>
        <v>0.320782037072189</v>
      </c>
      <c r="P3023" s="30">
        <f ca="1">_xlfn.LOGNORM.INV(O3023,'Input Parameters'!$H$30,'Input Parameters'!$I$30)</f>
        <v>2.1536005310914375</v>
      </c>
      <c r="Q3023" s="10">
        <f t="shared" ca="1" si="449"/>
        <v>0.57793943096675227</v>
      </c>
      <c r="R3023" s="30">
        <f>IF('Input Parameters'!$E$32=0,0,_xlfn.BETA.INV(Q3023,'Input Parameters'!$L$32,'Input Parameters'!$M$32,'Input Parameters'!$J$32,'Input Parameters'!$K$32))</f>
        <v>0</v>
      </c>
      <c r="S3023" s="10">
        <f t="shared" ca="1" si="450"/>
        <v>0.94952857584224748</v>
      </c>
      <c r="T3023" s="26">
        <f ca="1">_xlfn.LOGNORM.INV(S3023,'Input Parameters'!$H$34,'Input Parameters'!$I$34)</f>
        <v>61.829927823121295</v>
      </c>
      <c r="U3023" s="10">
        <f t="shared" ca="1" si="451"/>
        <v>0.75683973577697294</v>
      </c>
      <c r="V3023" s="30">
        <f ca="1">_xlfn.BETA.INV(U3023,'Input Parameters'!$L$36,'Input Parameters'!$M$36,'Input Parameters'!$J$36,'Input Parameters'!$K$36)</f>
        <v>0.698610766375936</v>
      </c>
      <c r="W3023" s="2">
        <f ca="1">N3023+(P3023-N3023)*(1-ERF((T3023-R3023)/(2*SQRT(L3023*'Input Parameters'!$E$38))))</f>
        <v>0.10023861719689221</v>
      </c>
      <c r="X3023">
        <f t="shared" ca="1" si="452"/>
        <v>1</v>
      </c>
      <c r="Y3023" s="7"/>
    </row>
    <row r="3024" spans="1:25" ht="15" customHeight="1" x14ac:dyDescent="0.25">
      <c r="A3024" s="139">
        <v>3017</v>
      </c>
      <c r="B3024" s="10">
        <f t="shared" ca="1" si="443"/>
        <v>0.92251947318963112</v>
      </c>
      <c r="C3024" s="60">
        <f ca="1">_xlfn.NORM.INV(B3024,'Input Parameters'!$E$15,'Input Parameters'!$F$15)</f>
        <v>348.04244462711506</v>
      </c>
      <c r="D3024" s="10">
        <f t="shared" ca="1" si="444"/>
        <v>0.48710035957315811</v>
      </c>
      <c r="E3024" s="62">
        <f ca="1">IF(_xlfn.NORM.INV(D3024,'Input Parameters'!$E$17,'Input Parameters'!$F$17)&lt;3500,3500,IF(_xlfn.NORM.INV(D3024,'Input Parameters'!$E$17,'Input Parameters'!$F$17)&gt;5500,5500,_xlfn.NORM.INV(D3024,'Input Parameters'!$E$17,'Input Parameters'!$F$17)))</f>
        <v>4777.3618320439973</v>
      </c>
      <c r="F3024" s="10">
        <f t="shared" ca="1" si="445"/>
        <v>7.5231399212318362E-2</v>
      </c>
      <c r="G3024" s="64">
        <f ca="1">_xlfn.NORM.INV(F3024,'Input Parameters'!$E$20,'Input Parameters'!$F$20)</f>
        <v>273.01607870520274</v>
      </c>
      <c r="H3024" s="57">
        <f ca="1">EXP(E3024*(1/'Input Parameters'!$E$23-1/G3024))</f>
        <v>0.30438739514868968</v>
      </c>
      <c r="I3024" s="10">
        <f t="shared" ca="1" si="446"/>
        <v>0.85581064174162569</v>
      </c>
      <c r="J3024" s="30">
        <f ca="1">_xlfn.BETA.INV(I3024,'Input Parameters'!$L$26,'Input Parameters'!$M$26,'Input Parameters'!$J$26,'Input Parameters'!$K$26)</f>
        <v>0.8133462432685582</v>
      </c>
      <c r="K3024" s="168">
        <f ca="1">('Input Parameters'!$E$27/'Input Parameters'!$E$38)^$J3024</f>
        <v>2.9259035930480457E-3</v>
      </c>
      <c r="L3024" s="69">
        <f ca="1">$H3024*$C3024*'Input Parameters'!$E$25*K3024</f>
        <v>0.30996944578595681</v>
      </c>
      <c r="M3024" s="24">
        <f t="shared" ca="1" si="447"/>
        <v>0.26524920105163619</v>
      </c>
      <c r="N3024" s="15">
        <f ca="1">_xlfn.NORM.INV(M3024,'Input Parameters'!$E$29,'Input Parameters'!$F$29)</f>
        <v>9.9937275462204669E-2</v>
      </c>
      <c r="O3024" s="8">
        <f t="shared" ca="1" si="448"/>
        <v>0.18751320970032437</v>
      </c>
      <c r="P3024" s="30">
        <f ca="1">_xlfn.LOGNORM.INV(O3024,'Input Parameters'!$H$30,'Input Parameters'!$I$30)</f>
        <v>1.7647212736198605</v>
      </c>
      <c r="Q3024" s="10">
        <f t="shared" ca="1" si="449"/>
        <v>0.49111823883027883</v>
      </c>
      <c r="R3024" s="30">
        <f>IF('Input Parameters'!$E$32=0,0,_xlfn.BETA.INV(Q3024,'Input Parameters'!$L$32,'Input Parameters'!$M$32,'Input Parameters'!$J$32,'Input Parameters'!$K$32))</f>
        <v>0</v>
      </c>
      <c r="S3024" s="10">
        <f t="shared" ca="1" si="450"/>
        <v>0.24594100807907637</v>
      </c>
      <c r="T3024" s="26">
        <f ca="1">_xlfn.LOGNORM.INV(S3024,'Input Parameters'!$H$34,'Input Parameters'!$I$34)</f>
        <v>46.273166567825903</v>
      </c>
      <c r="U3024" s="10">
        <f t="shared" ca="1" si="451"/>
        <v>0.82933387735668207</v>
      </c>
      <c r="V3024" s="30">
        <f ca="1">_xlfn.BETA.INV(U3024,'Input Parameters'!$L$36,'Input Parameters'!$M$36,'Input Parameters'!$J$36,'Input Parameters'!$K$36)</f>
        <v>0.74292993220587111</v>
      </c>
      <c r="W3024" s="2">
        <f ca="1">N3024+(P3024-N3024)*(1-ERF((T3024-R3024)/(2*SQRT(L3024*'Input Parameters'!$E$38))))</f>
        <v>9.9937282417661213E-2</v>
      </c>
      <c r="X3024">
        <f t="shared" ca="1" si="452"/>
        <v>1</v>
      </c>
      <c r="Y3024" s="7"/>
    </row>
    <row r="3025" spans="1:25" ht="15" customHeight="1" x14ac:dyDescent="0.25">
      <c r="A3025" s="139">
        <v>3018</v>
      </c>
      <c r="B3025" s="10">
        <f t="shared" ca="1" si="443"/>
        <v>0.51912840959519646</v>
      </c>
      <c r="C3025" s="60">
        <f ca="1">_xlfn.NORM.INV(B3025,'Input Parameters'!$E$15,'Input Parameters'!$F$15)</f>
        <v>273.56665333202369</v>
      </c>
      <c r="D3025" s="10">
        <f t="shared" ca="1" si="444"/>
        <v>0.86939495104607178</v>
      </c>
      <c r="E3025" s="62">
        <f ca="1">IF(_xlfn.NORM.INV(D3025,'Input Parameters'!$E$17,'Input Parameters'!$F$17)&lt;3500,3500,IF(_xlfn.NORM.INV(D3025,'Input Parameters'!$E$17,'Input Parameters'!$F$17)&gt;5500,5500,_xlfn.NORM.INV(D3025,'Input Parameters'!$E$17,'Input Parameters'!$F$17)))</f>
        <v>5500</v>
      </c>
      <c r="F3025" s="10">
        <f t="shared" ca="1" si="445"/>
        <v>0.39887083306683269</v>
      </c>
      <c r="G3025" s="64">
        <f ca="1">_xlfn.NORM.INV(F3025,'Input Parameters'!$E$20,'Input Parameters'!$F$20)</f>
        <v>280.93298497498</v>
      </c>
      <c r="H3025" s="57">
        <f ca="1">EXP(E3025*(1/'Input Parameters'!$E$23-1/G3025))</f>
        <v>0.44858209462990267</v>
      </c>
      <c r="I3025" s="10">
        <f t="shared" ca="1" si="446"/>
        <v>0.51421650829695287</v>
      </c>
      <c r="J3025" s="30">
        <f ca="1">_xlfn.BETA.INV(I3025,'Input Parameters'!$L$26,'Input Parameters'!$M$26,'Input Parameters'!$J$26,'Input Parameters'!$K$26)</f>
        <v>0.66711609093356317</v>
      </c>
      <c r="K3025" s="168">
        <f ca="1">('Input Parameters'!$E$27/'Input Parameters'!$E$38)^$J3025</f>
        <v>8.3521226013048757E-3</v>
      </c>
      <c r="L3025" s="69">
        <f ca="1">$H3025*$C3025*'Input Parameters'!$E$25*K3025</f>
        <v>1.0249482842925997</v>
      </c>
      <c r="M3025" s="24">
        <f t="shared" ca="1" si="447"/>
        <v>0.14446971072038961</v>
      </c>
      <c r="N3025" s="15">
        <f ca="1">_xlfn.NORM.INV(M3025,'Input Parameters'!$E$29,'Input Parameters'!$F$29)</f>
        <v>9.9893954889153522E-2</v>
      </c>
      <c r="O3025" s="8">
        <f t="shared" ca="1" si="448"/>
        <v>9.2895494349961583E-2</v>
      </c>
      <c r="P3025" s="30">
        <f ca="1">_xlfn.LOGNORM.INV(O3025,'Input Parameters'!$H$30,'Input Parameters'!$I$30)</f>
        <v>1.4362244378953664</v>
      </c>
      <c r="Q3025" s="10">
        <f t="shared" ca="1" si="449"/>
        <v>0.11494732503673399</v>
      </c>
      <c r="R3025" s="30">
        <f>IF('Input Parameters'!$E$32=0,0,_xlfn.BETA.INV(Q3025,'Input Parameters'!$L$32,'Input Parameters'!$M$32,'Input Parameters'!$J$32,'Input Parameters'!$K$32))</f>
        <v>0</v>
      </c>
      <c r="S3025" s="10">
        <f t="shared" ca="1" si="450"/>
        <v>0.54388899916080358</v>
      </c>
      <c r="T3025" s="26">
        <f ca="1">_xlfn.LOGNORM.INV(S3025,'Input Parameters'!$H$34,'Input Parameters'!$I$34)</f>
        <v>51.104390794632472</v>
      </c>
      <c r="U3025" s="10">
        <f t="shared" ca="1" si="451"/>
        <v>0.80836211465177588</v>
      </c>
      <c r="V3025" s="30">
        <f ca="1">_xlfn.BETA.INV(U3025,'Input Parameters'!$L$36,'Input Parameters'!$M$36,'Input Parameters'!$J$36,'Input Parameters'!$K$36)</f>
        <v>0.72895450101919712</v>
      </c>
      <c r="W3025" s="2">
        <f ca="1">N3025+(P3025-N3025)*(1-ERF((T3025-R3025)/(2*SQRT(L3025*'Input Parameters'!$E$38))))</f>
        <v>0.10037213828789962</v>
      </c>
      <c r="X3025">
        <f t="shared" ca="1" si="452"/>
        <v>1</v>
      </c>
      <c r="Y3025" s="7"/>
    </row>
    <row r="3026" spans="1:25" ht="15" customHeight="1" x14ac:dyDescent="0.25">
      <c r="A3026" s="139">
        <v>3019</v>
      </c>
      <c r="B3026" s="10">
        <f t="shared" ca="1" si="443"/>
        <v>0.25341500006345441</v>
      </c>
      <c r="C3026" s="60">
        <f ca="1">_xlfn.NORM.INV(B3026,'Input Parameters'!$E$15,'Input Parameters'!$F$15)</f>
        <v>234.99458290216126</v>
      </c>
      <c r="D3026" s="10">
        <f t="shared" ca="1" si="444"/>
        <v>0.76253296885153332</v>
      </c>
      <c r="E3026" s="62">
        <f ca="1">IF(_xlfn.NORM.INV(D3026,'Input Parameters'!$E$17,'Input Parameters'!$F$17)&lt;3500,3500,IF(_xlfn.NORM.INV(D3026,'Input Parameters'!$E$17,'Input Parameters'!$F$17)&gt;5500,5500,_xlfn.NORM.INV(D3026,'Input Parameters'!$E$17,'Input Parameters'!$F$17)))</f>
        <v>5300.131874233336</v>
      </c>
      <c r="F3026" s="10">
        <f t="shared" ca="1" si="445"/>
        <v>0.15499388887046006</v>
      </c>
      <c r="G3026" s="64">
        <f ca="1">_xlfn.NORM.INV(F3026,'Input Parameters'!$E$20,'Input Parameters'!$F$20)</f>
        <v>275.84784054693489</v>
      </c>
      <c r="H3026" s="57">
        <f ca="1">EXP(E3026*(1/'Input Parameters'!$E$23-1/G3026))</f>
        <v>0.32617480323800335</v>
      </c>
      <c r="I3026" s="10">
        <f t="shared" ca="1" si="446"/>
        <v>1.1668407227859445E-3</v>
      </c>
      <c r="J3026" s="30">
        <f ca="1">_xlfn.BETA.INV(I3026,'Input Parameters'!$L$26,'Input Parameters'!$M$26,'Input Parameters'!$J$26,'Input Parameters'!$K$26)</f>
        <v>0.18774261318528845</v>
      </c>
      <c r="K3026" s="168">
        <f ca="1">('Input Parameters'!$E$27/'Input Parameters'!$E$38)^$J3026</f>
        <v>0.26010179002056355</v>
      </c>
      <c r="L3026" s="69">
        <f ca="1">$H3026*$C3026*'Input Parameters'!$E$25*K3026</f>
        <v>19.936623213456759</v>
      </c>
      <c r="M3026" s="24">
        <f t="shared" ca="1" si="447"/>
        <v>0.55653721814268975</v>
      </c>
      <c r="N3026" s="15">
        <f ca="1">_xlfn.NORM.INV(M3026,'Input Parameters'!$E$29,'Input Parameters'!$F$29)</f>
        <v>0.10001421955284084</v>
      </c>
      <c r="O3026" s="8">
        <f t="shared" ca="1" si="448"/>
        <v>0.18330746175971546</v>
      </c>
      <c r="P3026" s="30">
        <f ca="1">_xlfn.LOGNORM.INV(O3026,'Input Parameters'!$H$30,'Input Parameters'!$I$30)</f>
        <v>1.7516530649691342</v>
      </c>
      <c r="Q3026" s="10">
        <f t="shared" ca="1" si="449"/>
        <v>0.14437125223718861</v>
      </c>
      <c r="R3026" s="30">
        <f>IF('Input Parameters'!$E$32=0,0,_xlfn.BETA.INV(Q3026,'Input Parameters'!$L$32,'Input Parameters'!$M$32,'Input Parameters'!$J$32,'Input Parameters'!$K$32))</f>
        <v>0</v>
      </c>
      <c r="S3026" s="10">
        <f t="shared" ca="1" si="450"/>
        <v>5.7496637940810169E-2</v>
      </c>
      <c r="T3026" s="26">
        <f ca="1">_xlfn.LOGNORM.INV(S3026,'Input Parameters'!$H$34,'Input Parameters'!$I$34)</f>
        <v>41.425215731544604</v>
      </c>
      <c r="U3026" s="10">
        <f t="shared" ca="1" si="451"/>
        <v>0.2274001795230608</v>
      </c>
      <c r="V3026" s="30">
        <f ca="1">_xlfn.BETA.INV(U3026,'Input Parameters'!$L$36,'Input Parameters'!$M$36,'Input Parameters'!$J$36,'Input Parameters'!$K$36)</f>
        <v>0.48068313754430403</v>
      </c>
      <c r="W3026" s="2">
        <f ca="1">N3026+(P3026-N3026)*(1-ERF((T3026-R3026)/(2*SQRT(L3026*'Input Parameters'!$E$38))))</f>
        <v>0.94533049439781158</v>
      </c>
      <c r="X3026">
        <f t="shared" ca="1" si="452"/>
        <v>0</v>
      </c>
      <c r="Y3026" s="7"/>
    </row>
    <row r="3027" spans="1:25" ht="15" customHeight="1" x14ac:dyDescent="0.25">
      <c r="A3027" s="139">
        <v>3020</v>
      </c>
      <c r="B3027" s="10">
        <f t="shared" ca="1" si="443"/>
        <v>0.25376810540221062</v>
      </c>
      <c r="C3027" s="60">
        <f ca="1">_xlfn.NORM.INV(B3027,'Input Parameters'!$E$15,'Input Parameters'!$F$15)</f>
        <v>235.05434949262803</v>
      </c>
      <c r="D3027" s="10">
        <f t="shared" ca="1" si="444"/>
        <v>0.6638633404650528</v>
      </c>
      <c r="E3027" s="62">
        <f ca="1">IF(_xlfn.NORM.INV(D3027,'Input Parameters'!$E$17,'Input Parameters'!$F$17)&lt;3500,3500,IF(_xlfn.NORM.INV(D3027,'Input Parameters'!$E$17,'Input Parameters'!$F$17)&gt;5500,5500,_xlfn.NORM.INV(D3027,'Input Parameters'!$E$17,'Input Parameters'!$F$17)))</f>
        <v>5096.1210518690177</v>
      </c>
      <c r="F3027" s="10">
        <f t="shared" ca="1" si="445"/>
        <v>0.86527043728395181</v>
      </c>
      <c r="G3027" s="64">
        <f ca="1">_xlfn.NORM.INV(F3027,'Input Parameters'!$E$20,'Input Parameters'!$F$20)</f>
        <v>290.04887021702075</v>
      </c>
      <c r="H3027" s="57">
        <f ca="1">EXP(E3027*(1/'Input Parameters'!$E$23-1/G3027))</f>
        <v>0.84140893605870581</v>
      </c>
      <c r="I3027" s="10">
        <f t="shared" ca="1" si="446"/>
        <v>0.66855561211271686</v>
      </c>
      <c r="J3027" s="30">
        <f ca="1">_xlfn.BETA.INV(I3027,'Input Parameters'!$L$26,'Input Parameters'!$M$26,'Input Parameters'!$J$26,'Input Parameters'!$K$26)</f>
        <v>0.72877214950234515</v>
      </c>
      <c r="K3027" s="168">
        <f ca="1">('Input Parameters'!$E$27/'Input Parameters'!$E$38)^$J3027</f>
        <v>5.3669261734557525E-3</v>
      </c>
      <c r="L3027" s="69">
        <f ca="1">$H3027*$C3027*'Input Parameters'!$E$25*K3027</f>
        <v>1.0614536460878974</v>
      </c>
      <c r="M3027" s="24">
        <f t="shared" ca="1" si="447"/>
        <v>8.5858069299570294E-2</v>
      </c>
      <c r="N3027" s="15">
        <f ca="1">_xlfn.NORM.INV(M3027,'Input Parameters'!$E$29,'Input Parameters'!$F$29)</f>
        <v>9.9863328973347917E-2</v>
      </c>
      <c r="O3027" s="8">
        <f t="shared" ca="1" si="448"/>
        <v>0.6036620977459789</v>
      </c>
      <c r="P3027" s="30">
        <f ca="1">_xlfn.LOGNORM.INV(O3027,'Input Parameters'!$H$30,'Input Parameters'!$I$30)</f>
        <v>3.0380015013030435</v>
      </c>
      <c r="Q3027" s="10">
        <f t="shared" ca="1" si="449"/>
        <v>0.33641027350981567</v>
      </c>
      <c r="R3027" s="30">
        <f>IF('Input Parameters'!$E$32=0,0,_xlfn.BETA.INV(Q3027,'Input Parameters'!$L$32,'Input Parameters'!$M$32,'Input Parameters'!$J$32,'Input Parameters'!$K$32))</f>
        <v>0</v>
      </c>
      <c r="S3027" s="10">
        <f t="shared" ca="1" si="450"/>
        <v>0.17469367678413561</v>
      </c>
      <c r="T3027" s="26">
        <f ca="1">_xlfn.LOGNORM.INV(S3027,'Input Parameters'!$H$34,'Input Parameters'!$I$34)</f>
        <v>44.863523553556746</v>
      </c>
      <c r="U3027" s="10">
        <f t="shared" ca="1" si="451"/>
        <v>0.25318737326469187</v>
      </c>
      <c r="V3027" s="30">
        <f ca="1">_xlfn.BETA.INV(U3027,'Input Parameters'!$L$36,'Input Parameters'!$M$36,'Input Parameters'!$J$36,'Input Parameters'!$K$36)</f>
        <v>0.49146699911775515</v>
      </c>
      <c r="W3027" s="2">
        <f ca="1">N3027+(P3027-N3027)*(1-ERF((T3027-R3027)/(2*SQRT(L3027*'Input Parameters'!$E$38))))</f>
        <v>0.10596310532345468</v>
      </c>
      <c r="X3027">
        <f t="shared" ca="1" si="452"/>
        <v>1</v>
      </c>
      <c r="Y3027" s="7"/>
    </row>
    <row r="3028" spans="1:25" ht="15" customHeight="1" x14ac:dyDescent="0.25">
      <c r="A3028" s="139">
        <v>3021</v>
      </c>
      <c r="B3028" s="10">
        <f t="shared" ca="1" si="443"/>
        <v>0.79736833017079678</v>
      </c>
      <c r="C3028" s="60">
        <f ca="1">_xlfn.NORM.INV(B3028,'Input Parameters'!$E$15,'Input Parameters'!$F$15)</f>
        <v>316.07012325402036</v>
      </c>
      <c r="D3028" s="10">
        <f t="shared" ca="1" si="444"/>
        <v>0.86730334791861163</v>
      </c>
      <c r="E3028" s="62">
        <f ca="1">IF(_xlfn.NORM.INV(D3028,'Input Parameters'!$E$17,'Input Parameters'!$F$17)&lt;3500,3500,IF(_xlfn.NORM.INV(D3028,'Input Parameters'!$E$17,'Input Parameters'!$F$17)&gt;5500,5500,_xlfn.NORM.INV(D3028,'Input Parameters'!$E$17,'Input Parameters'!$F$17)))</f>
        <v>5500</v>
      </c>
      <c r="F3028" s="10">
        <f t="shared" ca="1" si="445"/>
        <v>0.49067392041208924</v>
      </c>
      <c r="G3028" s="64">
        <f ca="1">_xlfn.NORM.INV(F3028,'Input Parameters'!$E$20,'Input Parameters'!$F$20)</f>
        <v>282.49335973257928</v>
      </c>
      <c r="H3028" s="57">
        <f ca="1">EXP(E3028*(1/'Input Parameters'!$E$23-1/G3028))</f>
        <v>0.49981112589561066</v>
      </c>
      <c r="I3028" s="10">
        <f t="shared" ca="1" si="446"/>
        <v>6.9330165486437556E-3</v>
      </c>
      <c r="J3028" s="30">
        <f ca="1">_xlfn.BETA.INV(I3028,'Input Parameters'!$L$26,'Input Parameters'!$M$26,'Input Parameters'!$J$26,'Input Parameters'!$K$26)</f>
        <v>0.26097592230725053</v>
      </c>
      <c r="K3028" s="168">
        <f ca="1">('Input Parameters'!$E$27/'Input Parameters'!$E$38)^$J3028</f>
        <v>0.15381780050409136</v>
      </c>
      <c r="L3028" s="69">
        <f ca="1">$H3028*$C3028*'Input Parameters'!$E$25*K3028</f>
        <v>24.299423049778731</v>
      </c>
      <c r="M3028" s="24">
        <f t="shared" ca="1" si="447"/>
        <v>0.70657672944007011</v>
      </c>
      <c r="N3028" s="15">
        <f ca="1">_xlfn.NORM.INV(M3028,'Input Parameters'!$E$29,'Input Parameters'!$F$29)</f>
        <v>0.10005434114540829</v>
      </c>
      <c r="O3028" s="8">
        <f t="shared" ca="1" si="448"/>
        <v>0.28108923760306315</v>
      </c>
      <c r="P3028" s="30">
        <f ca="1">_xlfn.LOGNORM.INV(O3028,'Input Parameters'!$H$30,'Input Parameters'!$I$30)</f>
        <v>2.0406012588895059</v>
      </c>
      <c r="Q3028" s="10">
        <f t="shared" ca="1" si="449"/>
        <v>0.92317639795271433</v>
      </c>
      <c r="R3028" s="30">
        <f>IF('Input Parameters'!$E$32=0,0,_xlfn.BETA.INV(Q3028,'Input Parameters'!$L$32,'Input Parameters'!$M$32,'Input Parameters'!$J$32,'Input Parameters'!$K$32))</f>
        <v>0</v>
      </c>
      <c r="S3028" s="10">
        <f t="shared" ca="1" si="450"/>
        <v>0.93645213385753956</v>
      </c>
      <c r="T3028" s="26">
        <f ca="1">_xlfn.LOGNORM.INV(S3028,'Input Parameters'!$H$34,'Input Parameters'!$I$34)</f>
        <v>60.95357228335515</v>
      </c>
      <c r="U3028" s="10">
        <f t="shared" ca="1" si="451"/>
        <v>0.92624808730682029</v>
      </c>
      <c r="V3028" s="30">
        <f ca="1">_xlfn.BETA.INV(U3028,'Input Parameters'!$L$36,'Input Parameters'!$M$36,'Input Parameters'!$J$36,'Input Parameters'!$K$36)</f>
        <v>0.83276001538184907</v>
      </c>
      <c r="W3028" s="2">
        <f ca="1">N3028+(P3028-N3028)*(1-ERF((T3028-R3028)/(2*SQRT(L3028*'Input Parameters'!$E$38))))</f>
        <v>0.84120106864638289</v>
      </c>
      <c r="X3028">
        <f t="shared" ca="1" si="452"/>
        <v>0</v>
      </c>
      <c r="Y3028" s="7"/>
    </row>
    <row r="3029" spans="1:25" ht="15" customHeight="1" x14ac:dyDescent="0.25">
      <c r="A3029" s="139">
        <v>3022</v>
      </c>
      <c r="B3029" s="10">
        <f t="shared" ca="1" si="443"/>
        <v>0.29304392045887695</v>
      </c>
      <c r="C3029" s="60">
        <f ca="1">_xlfn.NORM.INV(B3029,'Input Parameters'!$E$15,'Input Parameters'!$F$15)</f>
        <v>241.45811509054465</v>
      </c>
      <c r="D3029" s="10">
        <f t="shared" ca="1" si="444"/>
        <v>0.24608236580962617</v>
      </c>
      <c r="E3029" s="62">
        <f ca="1">IF(_xlfn.NORM.INV(D3029,'Input Parameters'!$E$17,'Input Parameters'!$F$17)&lt;3500,3500,IF(_xlfn.NORM.INV(D3029,'Input Parameters'!$E$17,'Input Parameters'!$F$17)&gt;5500,5500,_xlfn.NORM.INV(D3029,'Input Parameters'!$E$17,'Input Parameters'!$F$17)))</f>
        <v>4319.1910869379999</v>
      </c>
      <c r="F3029" s="10">
        <f t="shared" ca="1" si="445"/>
        <v>0.34942250745513836</v>
      </c>
      <c r="G3029" s="64">
        <f ca="1">_xlfn.NORM.INV(F3029,'Input Parameters'!$E$20,'Input Parameters'!$F$20)</f>
        <v>280.05790369927911</v>
      </c>
      <c r="H3029" s="57">
        <f ca="1">EXP(E3029*(1/'Input Parameters'!$E$23-1/G3029))</f>
        <v>0.50783835211093253</v>
      </c>
      <c r="I3029" s="10">
        <f t="shared" ca="1" si="446"/>
        <v>0.1789065323154535</v>
      </c>
      <c r="J3029" s="30">
        <f ca="1">_xlfn.BETA.INV(I3029,'Input Parameters'!$L$26,'Input Parameters'!$M$26,'Input Parameters'!$J$26,'Input Parameters'!$K$26)</f>
        <v>0.50647873965064694</v>
      </c>
      <c r="K3029" s="168">
        <f ca="1">('Input Parameters'!$E$27/'Input Parameters'!$E$38)^$J3029</f>
        <v>2.6437177211998616E-2</v>
      </c>
      <c r="L3029" s="69">
        <f ca="1">$H3029*$C3029*'Input Parameters'!$E$25*K3029</f>
        <v>3.2417713821768293</v>
      </c>
      <c r="M3029" s="24">
        <f t="shared" ca="1" si="447"/>
        <v>9.3765454770755596E-2</v>
      </c>
      <c r="N3029" s="15">
        <f ca="1">_xlfn.NORM.INV(M3029,'Input Parameters'!$E$29,'Input Parameters'!$F$29)</f>
        <v>9.9868208143294376E-2</v>
      </c>
      <c r="O3029" s="8">
        <f t="shared" ca="1" si="448"/>
        <v>0.14951322492390506</v>
      </c>
      <c r="P3029" s="30">
        <f ca="1">_xlfn.LOGNORM.INV(O3029,'Input Parameters'!$H$30,'Input Parameters'!$I$30)</f>
        <v>1.6428985283723252</v>
      </c>
      <c r="Q3029" s="10">
        <f t="shared" ca="1" si="449"/>
        <v>0.61085290738629494</v>
      </c>
      <c r="R3029" s="30">
        <f>IF('Input Parameters'!$E$32=0,0,_xlfn.BETA.INV(Q3029,'Input Parameters'!$L$32,'Input Parameters'!$M$32,'Input Parameters'!$J$32,'Input Parameters'!$K$32))</f>
        <v>0</v>
      </c>
      <c r="S3029" s="10">
        <f t="shared" ca="1" si="450"/>
        <v>0.79799439966472863</v>
      </c>
      <c r="T3029" s="26">
        <f ca="1">_xlfn.LOGNORM.INV(S3029,'Input Parameters'!$H$34,'Input Parameters'!$I$34)</f>
        <v>55.927156651484552</v>
      </c>
      <c r="U3029" s="10">
        <f t="shared" ca="1" si="451"/>
        <v>0.11119793456185734</v>
      </c>
      <c r="V3029" s="30">
        <f ca="1">_xlfn.BETA.INV(U3029,'Input Parameters'!$L$36,'Input Parameters'!$M$36,'Input Parameters'!$J$36,'Input Parameters'!$K$36)</f>
        <v>0.42368310900294803</v>
      </c>
      <c r="W3029" s="2">
        <f ca="1">N3029+(P3029-N3029)*(1-ERF((T3029-R3029)/(2*SQRT(L3029*'Input Parameters'!$E$38))))</f>
        <v>0.14316791588543898</v>
      </c>
      <c r="X3029">
        <f t="shared" ca="1" si="452"/>
        <v>1</v>
      </c>
      <c r="Y3029" s="7"/>
    </row>
    <row r="3030" spans="1:25" ht="15" customHeight="1" x14ac:dyDescent="0.25">
      <c r="A3030" s="139">
        <v>3023</v>
      </c>
      <c r="B3030" s="10">
        <f t="shared" ca="1" si="443"/>
        <v>0.23649662538716609</v>
      </c>
      <c r="C3030" s="60">
        <f ca="1">_xlfn.NORM.INV(B3030,'Input Parameters'!$E$15,'Input Parameters'!$F$15)</f>
        <v>232.07704666786611</v>
      </c>
      <c r="D3030" s="10">
        <f t="shared" ca="1" si="444"/>
        <v>0.93498040460898302</v>
      </c>
      <c r="E3030" s="62">
        <f ca="1">IF(_xlfn.NORM.INV(D3030,'Input Parameters'!$E$17,'Input Parameters'!$F$17)&lt;3500,3500,IF(_xlfn.NORM.INV(D3030,'Input Parameters'!$E$17,'Input Parameters'!$F$17)&gt;5500,5500,_xlfn.NORM.INV(D3030,'Input Parameters'!$E$17,'Input Parameters'!$F$17)))</f>
        <v>5500</v>
      </c>
      <c r="F3030" s="10">
        <f t="shared" ca="1" si="445"/>
        <v>0.61639252744589768</v>
      </c>
      <c r="G3030" s="64">
        <f ca="1">_xlfn.NORM.INV(F3030,'Input Parameters'!$E$20,'Input Parameters'!$F$20)</f>
        <v>284.63333279476967</v>
      </c>
      <c r="H3030" s="57">
        <f ca="1">EXP(E3030*(1/'Input Parameters'!$E$23-1/G3030))</f>
        <v>0.57859842955802943</v>
      </c>
      <c r="I3030" s="10">
        <f t="shared" ca="1" si="446"/>
        <v>0.50656810058583301</v>
      </c>
      <c r="J3030" s="30">
        <f ca="1">_xlfn.BETA.INV(I3030,'Input Parameters'!$L$26,'Input Parameters'!$M$26,'Input Parameters'!$J$26,'Input Parameters'!$K$26)</f>
        <v>0.66404373606116129</v>
      </c>
      <c r="K3030" s="168">
        <f ca="1">('Input Parameters'!$E$27/'Input Parameters'!$E$38)^$J3030</f>
        <v>8.5382304988886482E-3</v>
      </c>
      <c r="L3030" s="69">
        <f ca="1">$H3030*$C3030*'Input Parameters'!$E$25*K3030</f>
        <v>1.1465085942931175</v>
      </c>
      <c r="M3030" s="24">
        <f t="shared" ca="1" si="447"/>
        <v>1.5376289693076473E-3</v>
      </c>
      <c r="N3030" s="15">
        <f ca="1">_xlfn.NORM.INV(M3030,'Input Parameters'!$E$29,'Input Parameters'!$F$29)</f>
        <v>9.9703988657141474E-2</v>
      </c>
      <c r="O3030" s="8">
        <f t="shared" ca="1" si="448"/>
        <v>3.6924259320739727E-2</v>
      </c>
      <c r="P3030" s="30">
        <f ca="1">_xlfn.LOGNORM.INV(O3030,'Input Parameters'!$H$30,'Input Parameters'!$I$30)</f>
        <v>1.1533099133339544</v>
      </c>
      <c r="Q3030" s="10">
        <f t="shared" ca="1" si="449"/>
        <v>0.39056001373280425</v>
      </c>
      <c r="R3030" s="30">
        <f>IF('Input Parameters'!$E$32=0,0,_xlfn.BETA.INV(Q3030,'Input Parameters'!$L$32,'Input Parameters'!$M$32,'Input Parameters'!$J$32,'Input Parameters'!$K$32))</f>
        <v>0</v>
      </c>
      <c r="S3030" s="10">
        <f t="shared" ca="1" si="450"/>
        <v>0.61027973994222262</v>
      </c>
      <c r="T3030" s="26">
        <f ca="1">_xlfn.LOGNORM.INV(S3030,'Input Parameters'!$H$34,'Input Parameters'!$I$34)</f>
        <v>52.196460715073492</v>
      </c>
      <c r="U3030" s="10">
        <f t="shared" ca="1" si="451"/>
        <v>0.29635830854832823</v>
      </c>
      <c r="V3030" s="30">
        <f ca="1">_xlfn.BETA.INV(U3030,'Input Parameters'!$L$36,'Input Parameters'!$M$36,'Input Parameters'!$J$36,'Input Parameters'!$K$36)</f>
        <v>0.50877318322544118</v>
      </c>
      <c r="W3030" s="2">
        <f ca="1">N3030+(P3030-N3030)*(1-ERF((T3030-R3030)/(2*SQRT(L3030*'Input Parameters'!$E$38))))</f>
        <v>0.10030129181056444</v>
      </c>
      <c r="X3030">
        <f t="shared" ca="1" si="452"/>
        <v>1</v>
      </c>
      <c r="Y3030" s="7"/>
    </row>
    <row r="3031" spans="1:25" ht="15" customHeight="1" x14ac:dyDescent="0.25">
      <c r="A3031" s="139">
        <v>3024</v>
      </c>
      <c r="B3031" s="10">
        <f t="shared" ca="1" si="443"/>
        <v>3.3562248530283556E-2</v>
      </c>
      <c r="C3031" s="60">
        <f ca="1">_xlfn.NORM.INV(B3031,'Input Parameters'!$E$15,'Input Parameters'!$F$15)</f>
        <v>171.74770736850633</v>
      </c>
      <c r="D3031" s="10">
        <f t="shared" ca="1" si="444"/>
        <v>0.66258477637186897</v>
      </c>
      <c r="E3031" s="62">
        <f ca="1">IF(_xlfn.NORM.INV(D3031,'Input Parameters'!$E$17,'Input Parameters'!$F$17)&lt;3500,3500,IF(_xlfn.NORM.INV(D3031,'Input Parameters'!$E$17,'Input Parameters'!$F$17)&gt;5500,5500,_xlfn.NORM.INV(D3031,'Input Parameters'!$E$17,'Input Parameters'!$F$17)))</f>
        <v>5093.6694549263366</v>
      </c>
      <c r="F3031" s="10">
        <f t="shared" ca="1" si="445"/>
        <v>0.32381916811445732</v>
      </c>
      <c r="G3031" s="64">
        <f ca="1">_xlfn.NORM.INV(F3031,'Input Parameters'!$E$20,'Input Parameters'!$F$20)</f>
        <v>279.58779509738559</v>
      </c>
      <c r="H3031" s="57">
        <f ca="1">EXP(E3031*(1/'Input Parameters'!$E$23-1/G3031))</f>
        <v>0.43619164670371863</v>
      </c>
      <c r="I3031" s="10">
        <f t="shared" ca="1" si="446"/>
        <v>0.20310977771864436</v>
      </c>
      <c r="J3031" s="30">
        <f ca="1">_xlfn.BETA.INV(I3031,'Input Parameters'!$L$26,'Input Parameters'!$M$26,'Input Parameters'!$J$26,'Input Parameters'!$K$26)</f>
        <v>0.52177556319734197</v>
      </c>
      <c r="K3031" s="168">
        <f ca="1">('Input Parameters'!$E$27/'Input Parameters'!$E$38)^$J3031</f>
        <v>2.3689851947086144E-2</v>
      </c>
      <c r="L3031" s="69">
        <f ca="1">$H3031*$C3031*'Input Parameters'!$E$25*K3031</f>
        <v>1.7747232519589276</v>
      </c>
      <c r="M3031" s="24">
        <f t="shared" ca="1" si="447"/>
        <v>0.96636366010264707</v>
      </c>
      <c r="N3031" s="15">
        <f ca="1">_xlfn.NORM.INV(M3031,'Input Parameters'!$E$29,'Input Parameters'!$F$29)</f>
        <v>0.10018298479408298</v>
      </c>
      <c r="O3031" s="8">
        <f t="shared" ca="1" si="448"/>
        <v>0.82728426770965269</v>
      </c>
      <c r="P3031" s="30">
        <f ca="1">_xlfn.LOGNORM.INV(O3031,'Input Parameters'!$H$30,'Input Parameters'!$I$30)</f>
        <v>4.1901056773338068</v>
      </c>
      <c r="Q3031" s="10">
        <f t="shared" ca="1" si="449"/>
        <v>0.23572092423165736</v>
      </c>
      <c r="R3031" s="30">
        <f>IF('Input Parameters'!$E$32=0,0,_xlfn.BETA.INV(Q3031,'Input Parameters'!$L$32,'Input Parameters'!$M$32,'Input Parameters'!$J$32,'Input Parameters'!$K$32))</f>
        <v>0</v>
      </c>
      <c r="S3031" s="10">
        <f t="shared" ca="1" si="450"/>
        <v>0.59975646763131329</v>
      </c>
      <c r="T3031" s="26">
        <f ca="1">_xlfn.LOGNORM.INV(S3031,'Input Parameters'!$H$34,'Input Parameters'!$I$34)</f>
        <v>52.019128044358823</v>
      </c>
      <c r="U3031" s="10">
        <f t="shared" ca="1" si="451"/>
        <v>5.6406624154938689E-2</v>
      </c>
      <c r="V3031" s="30">
        <f ca="1">_xlfn.BETA.INV(U3031,'Input Parameters'!$L$36,'Input Parameters'!$M$36,'Input Parameters'!$J$36,'Input Parameters'!$K$36)</f>
        <v>0.38490808182082098</v>
      </c>
      <c r="W3031" s="2">
        <f ca="1">N3031+(P3031-N3031)*(1-ERF((T3031-R3031)/(2*SQRT(L3031*'Input Parameters'!$E$38))))</f>
        <v>0.12374353469790053</v>
      </c>
      <c r="X3031">
        <f t="shared" ca="1" si="452"/>
        <v>1</v>
      </c>
      <c r="Y3031" s="7"/>
    </row>
    <row r="3032" spans="1:25" ht="15" customHeight="1" x14ac:dyDescent="0.25">
      <c r="A3032" s="139">
        <v>3025</v>
      </c>
      <c r="B3032" s="10">
        <f t="shared" ca="1" si="443"/>
        <v>0.63596719579512562</v>
      </c>
      <c r="C3032" s="60">
        <f ca="1">_xlfn.NORM.INV(B3032,'Input Parameters'!$E$15,'Input Parameters'!$F$15)</f>
        <v>289.81025102525689</v>
      </c>
      <c r="D3032" s="10">
        <f t="shared" ca="1" si="444"/>
        <v>0.82292678998326652</v>
      </c>
      <c r="E3032" s="62">
        <f ca="1">IF(_xlfn.NORM.INV(D3032,'Input Parameters'!$E$17,'Input Parameters'!$F$17)&lt;3500,3500,IF(_xlfn.NORM.INV(D3032,'Input Parameters'!$E$17,'Input Parameters'!$F$17)&gt;5500,5500,_xlfn.NORM.INV(D3032,'Input Parameters'!$E$17,'Input Parameters'!$F$17)))</f>
        <v>5448.6036050745852</v>
      </c>
      <c r="F3032" s="10">
        <f t="shared" ca="1" si="445"/>
        <v>0.86091773011626682</v>
      </c>
      <c r="G3032" s="64">
        <f ca="1">_xlfn.NORM.INV(F3032,'Input Parameters'!$E$20,'Input Parameters'!$F$20)</f>
        <v>289.91582686786228</v>
      </c>
      <c r="H3032" s="57">
        <f ca="1">EXP(E3032*(1/'Input Parameters'!$E$23-1/G3032))</f>
        <v>0.82428280469202264</v>
      </c>
      <c r="I3032" s="10">
        <f t="shared" ca="1" si="446"/>
        <v>0.14552394222036913</v>
      </c>
      <c r="J3032" s="30">
        <f ca="1">_xlfn.BETA.INV(I3032,'Input Parameters'!$L$26,'Input Parameters'!$M$26,'Input Parameters'!$J$26,'Input Parameters'!$K$26)</f>
        <v>0.48308595806363647</v>
      </c>
      <c r="K3032" s="168">
        <f ca="1">('Input Parameters'!$E$27/'Input Parameters'!$E$38)^$J3032</f>
        <v>3.1267156243002345E-2</v>
      </c>
      <c r="L3032" s="69">
        <f ca="1">$H3032*$C3032*'Input Parameters'!$E$25*K3032</f>
        <v>7.4692735840030577</v>
      </c>
      <c r="M3032" s="24">
        <f t="shared" ca="1" si="447"/>
        <v>0.72396427499367078</v>
      </c>
      <c r="N3032" s="15">
        <f ca="1">_xlfn.NORM.INV(M3032,'Input Parameters'!$E$29,'Input Parameters'!$F$29)</f>
        <v>0.10005946589749082</v>
      </c>
      <c r="O3032" s="8">
        <f t="shared" ca="1" si="448"/>
        <v>0.13900509108210457</v>
      </c>
      <c r="P3032" s="30">
        <f ca="1">_xlfn.LOGNORM.INV(O3032,'Input Parameters'!$H$30,'Input Parameters'!$I$30)</f>
        <v>1.607374066266998</v>
      </c>
      <c r="Q3032" s="10">
        <f t="shared" ca="1" si="449"/>
        <v>0.23605249816885676</v>
      </c>
      <c r="R3032" s="30">
        <f>IF('Input Parameters'!$E$32=0,0,_xlfn.BETA.INV(Q3032,'Input Parameters'!$L$32,'Input Parameters'!$M$32,'Input Parameters'!$J$32,'Input Parameters'!$K$32))</f>
        <v>0</v>
      </c>
      <c r="S3032" s="10">
        <f t="shared" ca="1" si="450"/>
        <v>0.40879356918507981</v>
      </c>
      <c r="T3032" s="26">
        <f ca="1">_xlfn.LOGNORM.INV(S3032,'Input Parameters'!$H$34,'Input Parameters'!$I$34)</f>
        <v>48.98062232349335</v>
      </c>
      <c r="U3032" s="10">
        <f t="shared" ca="1" si="451"/>
        <v>0.56401049914511336</v>
      </c>
      <c r="V3032" s="30">
        <f ca="1">_xlfn.BETA.INV(U3032,'Input Parameters'!$L$36,'Input Parameters'!$M$36,'Input Parameters'!$J$36,'Input Parameters'!$K$36)</f>
        <v>0.61081760286513487</v>
      </c>
      <c r="W3032" s="2">
        <f ca="1">N3032+(P3032-N3032)*(1-ERF((T3032-R3032)/(2*SQRT(L3032*'Input Parameters'!$E$38))))</f>
        <v>0.40914601958353686</v>
      </c>
      <c r="X3032">
        <f t="shared" ca="1" si="452"/>
        <v>1</v>
      </c>
      <c r="Y3032" s="7"/>
    </row>
    <row r="3033" spans="1:25" ht="15" customHeight="1" x14ac:dyDescent="0.25">
      <c r="A3033" s="139">
        <v>3026</v>
      </c>
      <c r="B3033" s="10">
        <f t="shared" ca="1" si="443"/>
        <v>0.88836017521969823</v>
      </c>
      <c r="C3033" s="60">
        <f ca="1">_xlfn.NORM.INV(B3033,'Input Parameters'!$E$15,'Input Parameters'!$F$15)</f>
        <v>336.96687056095089</v>
      </c>
      <c r="D3033" s="10">
        <f t="shared" ca="1" si="444"/>
        <v>0.1024147275387115</v>
      </c>
      <c r="E3033" s="62">
        <f ca="1">IF(_xlfn.NORM.INV(D3033,'Input Parameters'!$E$17,'Input Parameters'!$F$17)&lt;3500,3500,IF(_xlfn.NORM.INV(D3033,'Input Parameters'!$E$17,'Input Parameters'!$F$17)&gt;5500,5500,_xlfn.NORM.INV(D3033,'Input Parameters'!$E$17,'Input Parameters'!$F$17)))</f>
        <v>3912.4617505755787</v>
      </c>
      <c r="F3033" s="10">
        <f t="shared" ca="1" si="445"/>
        <v>0.49058330418363771</v>
      </c>
      <c r="G3033" s="64">
        <f ca="1">_xlfn.NORM.INV(F3033,'Input Parameters'!$E$20,'Input Parameters'!$F$20)</f>
        <v>282.49183746651516</v>
      </c>
      <c r="H3033" s="57">
        <f ca="1">EXP(E3033*(1/'Input Parameters'!$E$23-1/G3033))</f>
        <v>0.61053584366459379</v>
      </c>
      <c r="I3033" s="10">
        <f t="shared" ca="1" si="446"/>
        <v>0.97223918825536615</v>
      </c>
      <c r="J3033" s="30">
        <f ca="1">_xlfn.BETA.INV(I3033,'Input Parameters'!$L$26,'Input Parameters'!$M$26,'Input Parameters'!$J$26,'Input Parameters'!$K$26)</f>
        <v>0.90034132884361195</v>
      </c>
      <c r="K3033" s="168">
        <f ca="1">('Input Parameters'!$E$27/'Input Parameters'!$E$38)^$J3033</f>
        <v>1.5676623145885885E-3</v>
      </c>
      <c r="L3033" s="69">
        <f ca="1">$H3033*$C3033*'Input Parameters'!$E$25*K3033</f>
        <v>0.32251572074579943</v>
      </c>
      <c r="M3033" s="24">
        <f t="shared" ca="1" si="447"/>
        <v>0.14949629126095965</v>
      </c>
      <c r="N3033" s="15">
        <f ca="1">_xlfn.NORM.INV(M3033,'Input Parameters'!$E$29,'Input Parameters'!$F$29)</f>
        <v>9.9896140381866422E-2</v>
      </c>
      <c r="O3033" s="8">
        <f t="shared" ca="1" si="448"/>
        <v>0.98585150741369842</v>
      </c>
      <c r="P3033" s="30">
        <f ca="1">_xlfn.LOGNORM.INV(O3033,'Input Parameters'!$H$30,'Input Parameters'!$I$30)</f>
        <v>7.5612733250544188</v>
      </c>
      <c r="Q3033" s="10">
        <f t="shared" ca="1" si="449"/>
        <v>0.78373563831528803</v>
      </c>
      <c r="R3033" s="30">
        <f>IF('Input Parameters'!$E$32=0,0,_xlfn.BETA.INV(Q3033,'Input Parameters'!$L$32,'Input Parameters'!$M$32,'Input Parameters'!$J$32,'Input Parameters'!$K$32))</f>
        <v>0</v>
      </c>
      <c r="S3033" s="10">
        <f t="shared" ca="1" si="450"/>
        <v>0.79651745441366195</v>
      </c>
      <c r="T3033" s="26">
        <f ca="1">_xlfn.LOGNORM.INV(S3033,'Input Parameters'!$H$34,'Input Parameters'!$I$34)</f>
        <v>55.890729508571951</v>
      </c>
      <c r="U3033" s="10">
        <f t="shared" ca="1" si="451"/>
        <v>0.15833714062660587</v>
      </c>
      <c r="V3033" s="30">
        <f ca="1">_xlfn.BETA.INV(U3033,'Input Parameters'!$L$36,'Input Parameters'!$M$36,'Input Parameters'!$J$36,'Input Parameters'!$K$36)</f>
        <v>0.44911971639929299</v>
      </c>
      <c r="W3033" s="2">
        <f ca="1">N3033+(P3033-N3033)*(1-ERF((T3033-R3033)/(2*SQRT(L3033*'Input Parameters'!$E$38))))</f>
        <v>9.9896140407429376E-2</v>
      </c>
      <c r="X3033">
        <f t="shared" ca="1" si="452"/>
        <v>1</v>
      </c>
      <c r="Y3033" s="7"/>
    </row>
    <row r="3034" spans="1:25" ht="15" customHeight="1" x14ac:dyDescent="0.25">
      <c r="A3034" s="139">
        <v>3027</v>
      </c>
      <c r="B3034" s="10">
        <f t="shared" ca="1" si="443"/>
        <v>0.36013446872468291</v>
      </c>
      <c r="C3034" s="60">
        <f ca="1">_xlfn.NORM.INV(B3034,'Input Parameters'!$E$15,'Input Parameters'!$F$15)</f>
        <v>251.56056233253059</v>
      </c>
      <c r="D3034" s="10">
        <f t="shared" ca="1" si="444"/>
        <v>0.80658598805911996</v>
      </c>
      <c r="E3034" s="62">
        <f ca="1">IF(_xlfn.NORM.INV(D3034,'Input Parameters'!$E$17,'Input Parameters'!$F$17)&lt;3500,3500,IF(_xlfn.NORM.INV(D3034,'Input Parameters'!$E$17,'Input Parameters'!$F$17)&gt;5500,5500,_xlfn.NORM.INV(D3034,'Input Parameters'!$E$17,'Input Parameters'!$F$17)))</f>
        <v>5405.7688459008041</v>
      </c>
      <c r="F3034" s="10">
        <f t="shared" ca="1" si="445"/>
        <v>0.13478177767410437</v>
      </c>
      <c r="G3034" s="64">
        <f ca="1">_xlfn.NORM.INV(F3034,'Input Parameters'!$E$20,'Input Parameters'!$F$20)</f>
        <v>275.25274307368704</v>
      </c>
      <c r="H3034" s="57">
        <f ca="1">EXP(E3034*(1/'Input Parameters'!$E$23-1/G3034))</f>
        <v>0.30574018689389454</v>
      </c>
      <c r="I3034" s="10">
        <f t="shared" ca="1" si="446"/>
        <v>0.81620957894576318</v>
      </c>
      <c r="J3034" s="30">
        <f ca="1">_xlfn.BETA.INV(I3034,'Input Parameters'!$L$26,'Input Parameters'!$M$26,'Input Parameters'!$J$26,'Input Parameters'!$K$26)</f>
        <v>0.79319491741174786</v>
      </c>
      <c r="K3034" s="168">
        <f ca="1">('Input Parameters'!$E$27/'Input Parameters'!$E$38)^$J3034</f>
        <v>3.3809248379932147E-3</v>
      </c>
      <c r="L3034" s="69">
        <f ca="1">$H3034*$C3034*'Input Parameters'!$E$25*K3034</f>
        <v>0.26003427719831018</v>
      </c>
      <c r="M3034" s="24">
        <f t="shared" ca="1" si="447"/>
        <v>3.9134690879301437E-2</v>
      </c>
      <c r="N3034" s="15">
        <f ca="1">_xlfn.NORM.INV(M3034,'Input Parameters'!$E$29,'Input Parameters'!$F$29)</f>
        <v>9.9823918300116193E-2</v>
      </c>
      <c r="O3034" s="8">
        <f t="shared" ca="1" si="448"/>
        <v>8.4080858785594237E-2</v>
      </c>
      <c r="P3034" s="30">
        <f ca="1">_xlfn.LOGNORM.INV(O3034,'Input Parameters'!$H$30,'Input Parameters'!$I$30)</f>
        <v>1.3993897692639159</v>
      </c>
      <c r="Q3034" s="10">
        <f t="shared" ca="1" si="449"/>
        <v>0.60365283768841038</v>
      </c>
      <c r="R3034" s="30">
        <f>IF('Input Parameters'!$E$32=0,0,_xlfn.BETA.INV(Q3034,'Input Parameters'!$L$32,'Input Parameters'!$M$32,'Input Parameters'!$J$32,'Input Parameters'!$K$32))</f>
        <v>0</v>
      </c>
      <c r="S3034" s="10">
        <f t="shared" ca="1" si="450"/>
        <v>0.1262941487037218</v>
      </c>
      <c r="T3034" s="26">
        <f ca="1">_xlfn.LOGNORM.INV(S3034,'Input Parameters'!$H$34,'Input Parameters'!$I$34)</f>
        <v>43.714837070928191</v>
      </c>
      <c r="U3034" s="10">
        <f t="shared" ca="1" si="451"/>
        <v>0.90290346764076101</v>
      </c>
      <c r="V3034" s="30">
        <f ca="1">_xlfn.BETA.INV(U3034,'Input Parameters'!$L$36,'Input Parameters'!$M$36,'Input Parameters'!$J$36,'Input Parameters'!$K$36)</f>
        <v>0.80517844159138119</v>
      </c>
      <c r="W3034" s="2">
        <f ca="1">N3034+(P3034-N3034)*(1-ERF((T3034-R3034)/(2*SQRT(L3034*'Input Parameters'!$E$38))))</f>
        <v>9.9823920049877904E-2</v>
      </c>
      <c r="X3034">
        <f t="shared" ca="1" si="452"/>
        <v>1</v>
      </c>
      <c r="Y3034" s="7"/>
    </row>
    <row r="3035" spans="1:25" ht="15" customHeight="1" x14ac:dyDescent="0.25">
      <c r="A3035" s="139">
        <v>3028</v>
      </c>
      <c r="B3035" s="10">
        <f t="shared" ca="1" si="443"/>
        <v>0.98956711293874455</v>
      </c>
      <c r="C3035" s="60">
        <f ca="1">_xlfn.NORM.INV(B3035,'Input Parameters'!$E$15,'Input Parameters'!$F$15)</f>
        <v>396.17596379936685</v>
      </c>
      <c r="D3035" s="10">
        <f t="shared" ca="1" si="444"/>
        <v>0.89372721267023481</v>
      </c>
      <c r="E3035" s="62">
        <f ca="1">IF(_xlfn.NORM.INV(D3035,'Input Parameters'!$E$17,'Input Parameters'!$F$17)&lt;3500,3500,IF(_xlfn.NORM.INV(D3035,'Input Parameters'!$E$17,'Input Parameters'!$F$17)&gt;5500,5500,_xlfn.NORM.INV(D3035,'Input Parameters'!$E$17,'Input Parameters'!$F$17)))</f>
        <v>5500</v>
      </c>
      <c r="F3035" s="10">
        <f t="shared" ca="1" si="445"/>
        <v>0.43841944083263118</v>
      </c>
      <c r="G3035" s="64">
        <f ca="1">_xlfn.NORM.INV(F3035,'Input Parameters'!$E$20,'Input Parameters'!$F$20)</f>
        <v>281.6116492736931</v>
      </c>
      <c r="H3035" s="57">
        <f ca="1">EXP(E3035*(1/'Input Parameters'!$E$23-1/G3035))</f>
        <v>0.47025373156027017</v>
      </c>
      <c r="I3035" s="10">
        <f t="shared" ca="1" si="446"/>
        <v>0.46872471322611409</v>
      </c>
      <c r="J3035" s="30">
        <f ca="1">_xlfn.BETA.INV(I3035,'Input Parameters'!$L$26,'Input Parameters'!$M$26,'Input Parameters'!$J$26,'Input Parameters'!$K$26)</f>
        <v>0.64869871323153949</v>
      </c>
      <c r="K3035" s="168">
        <f ca="1">('Input Parameters'!$E$27/'Input Parameters'!$E$38)^$J3035</f>
        <v>9.531708695682874E-3</v>
      </c>
      <c r="L3035" s="69">
        <f ca="1">$H3035*$C3035*'Input Parameters'!$E$25*K3035</f>
        <v>1.7757880729225815</v>
      </c>
      <c r="M3035" s="24">
        <f t="shared" ca="1" si="447"/>
        <v>0.65700294431086292</v>
      </c>
      <c r="N3035" s="15">
        <f ca="1">_xlfn.NORM.INV(M3035,'Input Parameters'!$E$29,'Input Parameters'!$F$29)</f>
        <v>0.10004042972990899</v>
      </c>
      <c r="O3035" s="8">
        <f t="shared" ca="1" si="448"/>
        <v>0.61117094543597128</v>
      </c>
      <c r="P3035" s="30">
        <f ca="1">_xlfn.LOGNORM.INV(O3035,'Input Parameters'!$H$30,'Input Parameters'!$I$30)</f>
        <v>3.0661653540526652</v>
      </c>
      <c r="Q3035" s="10">
        <f t="shared" ca="1" si="449"/>
        <v>0.93835633190482459</v>
      </c>
      <c r="R3035" s="30">
        <f>IF('Input Parameters'!$E$32=0,0,_xlfn.BETA.INV(Q3035,'Input Parameters'!$L$32,'Input Parameters'!$M$32,'Input Parameters'!$J$32,'Input Parameters'!$K$32))</f>
        <v>0</v>
      </c>
      <c r="S3035" s="10">
        <f t="shared" ca="1" si="450"/>
        <v>0.67324398835921351</v>
      </c>
      <c r="T3035" s="26">
        <f ca="1">_xlfn.LOGNORM.INV(S3035,'Input Parameters'!$H$34,'Input Parameters'!$I$34)</f>
        <v>53.305418567326669</v>
      </c>
      <c r="U3035" s="10">
        <f t="shared" ca="1" si="451"/>
        <v>0.62025517960411103</v>
      </c>
      <c r="V3035" s="30">
        <f ca="1">_xlfn.BETA.INV(U3035,'Input Parameters'!$L$36,'Input Parameters'!$M$36,'Input Parameters'!$J$36,'Input Parameters'!$K$36)</f>
        <v>0.63387427207621228</v>
      </c>
      <c r="W3035" s="2">
        <f ca="1">N3035+(P3035-N3035)*(1-ERF((T3035-R3035)/(2*SQRT(L3035*'Input Parameters'!$E$38))))</f>
        <v>0.11391071648687592</v>
      </c>
      <c r="X3035">
        <f t="shared" ca="1" si="452"/>
        <v>1</v>
      </c>
      <c r="Y3035" s="7"/>
    </row>
    <row r="3036" spans="1:25" ht="15" customHeight="1" x14ac:dyDescent="0.25">
      <c r="A3036" s="139">
        <v>3029</v>
      </c>
      <c r="B3036" s="10">
        <f t="shared" ca="1" si="443"/>
        <v>0.48293474964382577</v>
      </c>
      <c r="C3036" s="60">
        <f ca="1">_xlfn.NORM.INV(B3036,'Input Parameters'!$E$15,'Input Parameters'!$F$15)</f>
        <v>268.64830102843314</v>
      </c>
      <c r="D3036" s="10">
        <f t="shared" ca="1" si="444"/>
        <v>0.88224925810325405</v>
      </c>
      <c r="E3036" s="62">
        <f ca="1">IF(_xlfn.NORM.INV(D3036,'Input Parameters'!$E$17,'Input Parameters'!$F$17)&lt;3500,3500,IF(_xlfn.NORM.INV(D3036,'Input Parameters'!$E$17,'Input Parameters'!$F$17)&gt;5500,5500,_xlfn.NORM.INV(D3036,'Input Parameters'!$E$17,'Input Parameters'!$F$17)))</f>
        <v>5500</v>
      </c>
      <c r="F3036" s="10">
        <f t="shared" ca="1" si="445"/>
        <v>0.96400503975327823</v>
      </c>
      <c r="G3036" s="64">
        <f ca="1">_xlfn.NORM.INV(F3036,'Input Parameters'!$E$20,'Input Parameters'!$F$20)</f>
        <v>294.70451835402878</v>
      </c>
      <c r="H3036" s="57">
        <f ca="1">EXP(E3036*(1/'Input Parameters'!$E$23-1/G3036))</f>
        <v>1.1198538186216664</v>
      </c>
      <c r="I3036" s="10">
        <f t="shared" ca="1" si="446"/>
        <v>0.1364484367951585</v>
      </c>
      <c r="J3036" s="30">
        <f ca="1">_xlfn.BETA.INV(I3036,'Input Parameters'!$L$26,'Input Parameters'!$M$26,'Input Parameters'!$J$26,'Input Parameters'!$K$26)</f>
        <v>0.47613731705313245</v>
      </c>
      <c r="K3036" s="168">
        <f ca="1">('Input Parameters'!$E$27/'Input Parameters'!$E$38)^$J3036</f>
        <v>3.2865089742675546E-2</v>
      </c>
      <c r="L3036" s="69">
        <f ca="1">$H3036*$C3036*'Input Parameters'!$E$25*K3036</f>
        <v>9.887357927825887</v>
      </c>
      <c r="M3036" s="24">
        <f t="shared" ca="1" si="447"/>
        <v>0.87712171269987516</v>
      </c>
      <c r="N3036" s="15">
        <f ca="1">_xlfn.NORM.INV(M3036,'Input Parameters'!$E$29,'Input Parameters'!$F$29)</f>
        <v>0.10011607180607601</v>
      </c>
      <c r="O3036" s="8">
        <f t="shared" ca="1" si="448"/>
        <v>0.85495858634389343</v>
      </c>
      <c r="P3036" s="30">
        <f ca="1">_xlfn.LOGNORM.INV(O3036,'Input Parameters'!$H$30,'Input Parameters'!$I$30)</f>
        <v>4.4228794733168977</v>
      </c>
      <c r="Q3036" s="10">
        <f t="shared" ca="1" si="449"/>
        <v>0.2757257723619172</v>
      </c>
      <c r="R3036" s="30">
        <f>IF('Input Parameters'!$E$32=0,0,_xlfn.BETA.INV(Q3036,'Input Parameters'!$L$32,'Input Parameters'!$M$32,'Input Parameters'!$J$32,'Input Parameters'!$K$32))</f>
        <v>0</v>
      </c>
      <c r="S3036" s="10">
        <f t="shared" ca="1" si="450"/>
        <v>0.76377796034505629</v>
      </c>
      <c r="T3036" s="26">
        <f ca="1">_xlfn.LOGNORM.INV(S3036,'Input Parameters'!$H$34,'Input Parameters'!$I$34)</f>
        <v>55.125360496798891</v>
      </c>
      <c r="U3036" s="10">
        <f t="shared" ca="1" si="451"/>
        <v>0.92040041469025458</v>
      </c>
      <c r="V3036" s="30">
        <f ca="1">_xlfn.BETA.INV(U3036,'Input Parameters'!$L$36,'Input Parameters'!$M$36,'Input Parameters'!$J$36,'Input Parameters'!$K$36)</f>
        <v>0.82526130831742495</v>
      </c>
      <c r="W3036" s="2">
        <f ca="1">N3036+(P3036-N3036)*(1-ERF((T3036-R3036)/(2*SQRT(L3036*'Input Parameters'!$E$38))))</f>
        <v>1.02997620583799</v>
      </c>
      <c r="X3036">
        <f t="shared" ca="1" si="452"/>
        <v>0</v>
      </c>
      <c r="Y3036" s="7"/>
    </row>
    <row r="3037" spans="1:25" ht="15" customHeight="1" x14ac:dyDescent="0.25">
      <c r="A3037" s="139">
        <v>3030</v>
      </c>
      <c r="B3037" s="10">
        <f t="shared" ca="1" si="443"/>
        <v>0.78855058847404913</v>
      </c>
      <c r="C3037" s="60">
        <f ca="1">_xlfn.NORM.INV(B3037,'Input Parameters'!$E$15,'Input Parameters'!$F$15)</f>
        <v>314.39794380999462</v>
      </c>
      <c r="D3037" s="10">
        <f t="shared" ca="1" si="444"/>
        <v>0.23397872113572704</v>
      </c>
      <c r="E3037" s="62">
        <f ca="1">IF(_xlfn.NORM.INV(D3037,'Input Parameters'!$E$17,'Input Parameters'!$F$17)&lt;3500,3500,IF(_xlfn.NORM.INV(D3037,'Input Parameters'!$E$17,'Input Parameters'!$F$17)&gt;5500,5500,_xlfn.NORM.INV(D3037,'Input Parameters'!$E$17,'Input Parameters'!$F$17)))</f>
        <v>4291.9354964123286</v>
      </c>
      <c r="F3037" s="10">
        <f t="shared" ca="1" si="445"/>
        <v>0.42582591230657185</v>
      </c>
      <c r="G3037" s="64">
        <f ca="1">_xlfn.NORM.INV(F3037,'Input Parameters'!$E$20,'Input Parameters'!$F$20)</f>
        <v>281.39702472993326</v>
      </c>
      <c r="H3037" s="57">
        <f ca="1">EXP(E3037*(1/'Input Parameters'!$E$23-1/G3037))</f>
        <v>0.54859965176683745</v>
      </c>
      <c r="I3037" s="10">
        <f t="shared" ca="1" si="446"/>
        <v>0.19321268692207472</v>
      </c>
      <c r="J3037" s="30">
        <f ca="1">_xlfn.BETA.INV(I3037,'Input Parameters'!$L$26,'Input Parameters'!$M$26,'Input Parameters'!$J$26,'Input Parameters'!$K$26)</f>
        <v>0.51566266822823104</v>
      </c>
      <c r="K3037" s="168">
        <f ca="1">('Input Parameters'!$E$27/'Input Parameters'!$E$38)^$J3037</f>
        <v>2.4751713263604921E-2</v>
      </c>
      <c r="L3037" s="69">
        <f ca="1">$H3037*$C3037*'Input Parameters'!$E$25*K3037</f>
        <v>4.2691409129490001</v>
      </c>
      <c r="M3037" s="24">
        <f t="shared" ca="1" si="447"/>
        <v>0.5015581399204263</v>
      </c>
      <c r="N3037" s="15">
        <f ca="1">_xlfn.NORM.INV(M3037,'Input Parameters'!$E$29,'Input Parameters'!$F$29)</f>
        <v>0.10000039056875103</v>
      </c>
      <c r="O3037" s="8">
        <f t="shared" ca="1" si="448"/>
        <v>0.81325006878848927</v>
      </c>
      <c r="P3037" s="30">
        <f ca="1">_xlfn.LOGNORM.INV(O3037,'Input Parameters'!$H$30,'Input Parameters'!$I$30)</f>
        <v>4.0854401509236906</v>
      </c>
      <c r="Q3037" s="10">
        <f t="shared" ca="1" si="449"/>
        <v>3.2141066391051076E-2</v>
      </c>
      <c r="R3037" s="30">
        <f>IF('Input Parameters'!$E$32=0,0,_xlfn.BETA.INV(Q3037,'Input Parameters'!$L$32,'Input Parameters'!$M$32,'Input Parameters'!$J$32,'Input Parameters'!$K$32))</f>
        <v>0</v>
      </c>
      <c r="S3037" s="10">
        <f t="shared" ca="1" si="450"/>
        <v>0.1284732509537635</v>
      </c>
      <c r="T3037" s="26">
        <f ca="1">_xlfn.LOGNORM.INV(S3037,'Input Parameters'!$H$34,'Input Parameters'!$I$34)</f>
        <v>43.77174122899649</v>
      </c>
      <c r="U3037" s="10">
        <f t="shared" ca="1" si="451"/>
        <v>0.87960449554750353</v>
      </c>
      <c r="V3037" s="30">
        <f ca="1">_xlfn.BETA.INV(U3037,'Input Parameters'!$L$36,'Input Parameters'!$M$36,'Input Parameters'!$J$36,'Input Parameters'!$K$36)</f>
        <v>0.78244108592592077</v>
      </c>
      <c r="W3037" s="2">
        <f ca="1">N3037+(P3037-N3037)*(1-ERF((T3037-R3037)/(2*SQRT(L3037*'Input Parameters'!$E$38))))</f>
        <v>0.63459192750708027</v>
      </c>
      <c r="X3037">
        <f t="shared" ca="1" si="452"/>
        <v>1</v>
      </c>
      <c r="Y3037" s="7"/>
    </row>
    <row r="3038" spans="1:25" ht="15" customHeight="1" x14ac:dyDescent="0.25">
      <c r="A3038" s="139">
        <v>3031</v>
      </c>
      <c r="B3038" s="10">
        <f t="shared" ca="1" si="443"/>
        <v>0.85046311774552796</v>
      </c>
      <c r="C3038" s="60">
        <f ca="1">_xlfn.NORM.INV(B3038,'Input Parameters'!$E$15,'Input Parameters'!$F$15)</f>
        <v>327.24284487485244</v>
      </c>
      <c r="D3038" s="10">
        <f t="shared" ca="1" si="444"/>
        <v>0.83119440063419292</v>
      </c>
      <c r="E3038" s="62">
        <f ca="1">IF(_xlfn.NORM.INV(D3038,'Input Parameters'!$E$17,'Input Parameters'!$F$17)&lt;3500,3500,IF(_xlfn.NORM.INV(D3038,'Input Parameters'!$E$17,'Input Parameters'!$F$17)&gt;5500,5500,_xlfn.NORM.INV(D3038,'Input Parameters'!$E$17,'Input Parameters'!$F$17)))</f>
        <v>5471.2271184963938</v>
      </c>
      <c r="F3038" s="10">
        <f t="shared" ca="1" si="445"/>
        <v>0.72370907831463493</v>
      </c>
      <c r="G3038" s="64">
        <f ca="1">_xlfn.NORM.INV(F3038,'Input Parameters'!$E$20,'Input Parameters'!$F$20)</f>
        <v>286.62910150903485</v>
      </c>
      <c r="H3038" s="57">
        <f ca="1">EXP(E3038*(1/'Input Parameters'!$E$23-1/G3038))</f>
        <v>0.66335610602176009</v>
      </c>
      <c r="I3038" s="10">
        <f t="shared" ca="1" si="446"/>
        <v>0.8000615112778684</v>
      </c>
      <c r="J3038" s="30">
        <f ca="1">_xlfn.BETA.INV(I3038,'Input Parameters'!$L$26,'Input Parameters'!$M$26,'Input Parameters'!$J$26,'Input Parameters'!$K$26)</f>
        <v>0.78548880073324512</v>
      </c>
      <c r="K3038" s="168">
        <f ca="1">('Input Parameters'!$E$27/'Input Parameters'!$E$38)^$J3038</f>
        <v>3.5730710024339035E-3</v>
      </c>
      <c r="L3038" s="69">
        <f ca="1">$H3038*$C3038*'Input Parameters'!$E$25*K3038</f>
        <v>0.77563703402234152</v>
      </c>
      <c r="M3038" s="24">
        <f t="shared" ca="1" si="447"/>
        <v>0.59800746864418519</v>
      </c>
      <c r="N3038" s="15">
        <f ca="1">_xlfn.NORM.INV(M3038,'Input Parameters'!$E$29,'Input Parameters'!$F$29)</f>
        <v>0.10002481930251077</v>
      </c>
      <c r="O3038" s="8">
        <f t="shared" ca="1" si="448"/>
        <v>0.92527909963266941</v>
      </c>
      <c r="P3038" s="30">
        <f ca="1">_xlfn.LOGNORM.INV(O3038,'Input Parameters'!$H$30,'Input Parameters'!$I$30)</f>
        <v>5.3014487725398274</v>
      </c>
      <c r="Q3038" s="10">
        <f t="shared" ca="1" si="449"/>
        <v>0.55882771299080747</v>
      </c>
      <c r="R3038" s="30">
        <f>IF('Input Parameters'!$E$32=0,0,_xlfn.BETA.INV(Q3038,'Input Parameters'!$L$32,'Input Parameters'!$M$32,'Input Parameters'!$J$32,'Input Parameters'!$K$32))</f>
        <v>0</v>
      </c>
      <c r="S3038" s="10">
        <f t="shared" ca="1" si="450"/>
        <v>0.20685103208629507</v>
      </c>
      <c r="T3038" s="26">
        <f ca="1">_xlfn.LOGNORM.INV(S3038,'Input Parameters'!$H$34,'Input Parameters'!$I$34)</f>
        <v>45.529729880088965</v>
      </c>
      <c r="U3038" s="10">
        <f t="shared" ca="1" si="451"/>
        <v>0.96513493703445696</v>
      </c>
      <c r="V3038" s="30">
        <f ca="1">_xlfn.BETA.INV(U3038,'Input Parameters'!$L$36,'Input Parameters'!$M$36,'Input Parameters'!$J$36,'Input Parameters'!$K$36)</f>
        <v>0.90111356071432991</v>
      </c>
      <c r="W3038" s="2">
        <f ca="1">N3038+(P3038-N3038)*(1-ERF((T3038-R3038)/(2*SQRT(L3038*'Input Parameters'!$E$38))))</f>
        <v>0.10135975102634823</v>
      </c>
      <c r="X3038">
        <f t="shared" ca="1" si="452"/>
        <v>1</v>
      </c>
      <c r="Y3038" s="7"/>
    </row>
    <row r="3039" spans="1:25" ht="15" customHeight="1" x14ac:dyDescent="0.25">
      <c r="A3039" s="139">
        <v>3032</v>
      </c>
      <c r="B3039" s="10">
        <f t="shared" ca="1" si="443"/>
        <v>0.42377494229216173</v>
      </c>
      <c r="C3039" s="60">
        <f ca="1">_xlfn.NORM.INV(B3039,'Input Parameters'!$E$15,'Input Parameters'!$F$15)</f>
        <v>260.54875350025907</v>
      </c>
      <c r="D3039" s="10">
        <f t="shared" ca="1" si="444"/>
        <v>0.94560322672544195</v>
      </c>
      <c r="E3039" s="62">
        <f ca="1">IF(_xlfn.NORM.INV(D3039,'Input Parameters'!$E$17,'Input Parameters'!$F$17)&lt;3500,3500,IF(_xlfn.NORM.INV(D3039,'Input Parameters'!$E$17,'Input Parameters'!$F$17)&gt;5500,5500,_xlfn.NORM.INV(D3039,'Input Parameters'!$E$17,'Input Parameters'!$F$17)))</f>
        <v>5500</v>
      </c>
      <c r="F3039" s="10">
        <f t="shared" ca="1" si="445"/>
        <v>0.4925997327537418</v>
      </c>
      <c r="G3039" s="64">
        <f ca="1">_xlfn.NORM.INV(F3039,'Input Parameters'!$E$20,'Input Parameters'!$F$20)</f>
        <v>282.5257097535694</v>
      </c>
      <c r="H3039" s="57">
        <f ca="1">EXP(E3039*(1/'Input Parameters'!$E$23-1/G3039))</f>
        <v>0.50092660422185187</v>
      </c>
      <c r="I3039" s="10">
        <f t="shared" ca="1" si="446"/>
        <v>0.21418723127814476</v>
      </c>
      <c r="J3039" s="30">
        <f ca="1">_xlfn.BETA.INV(I3039,'Input Parameters'!$L$26,'Input Parameters'!$M$26,'Input Parameters'!$J$26,'Input Parameters'!$K$26)</f>
        <v>0.52840915383802134</v>
      </c>
      <c r="K3039" s="168">
        <f ca="1">('Input Parameters'!$E$27/'Input Parameters'!$E$38)^$J3039</f>
        <v>2.2589018142894463E-2</v>
      </c>
      <c r="L3039" s="69">
        <f ca="1">$H3039*$C3039*'Input Parameters'!$E$25*K3039</f>
        <v>2.9482238266565881</v>
      </c>
      <c r="M3039" s="24">
        <f t="shared" ca="1" si="447"/>
        <v>0.591848041826048</v>
      </c>
      <c r="N3039" s="15">
        <f ca="1">_xlfn.NORM.INV(M3039,'Input Parameters'!$E$29,'Input Parameters'!$F$29)</f>
        <v>0.1000232301411316</v>
      </c>
      <c r="O3039" s="8">
        <f t="shared" ca="1" si="448"/>
        <v>0.51457979890678429</v>
      </c>
      <c r="P3039" s="30">
        <f ca="1">_xlfn.LOGNORM.INV(O3039,'Input Parameters'!$H$30,'Input Parameters'!$I$30)</f>
        <v>2.7300175783807359</v>
      </c>
      <c r="Q3039" s="10">
        <f t="shared" ca="1" si="449"/>
        <v>0.1031319317384829</v>
      </c>
      <c r="R3039" s="30">
        <f>IF('Input Parameters'!$E$32=0,0,_xlfn.BETA.INV(Q3039,'Input Parameters'!$L$32,'Input Parameters'!$M$32,'Input Parameters'!$J$32,'Input Parameters'!$K$32))</f>
        <v>0</v>
      </c>
      <c r="S3039" s="10">
        <f t="shared" ca="1" si="450"/>
        <v>0.23848654970431504</v>
      </c>
      <c r="T3039" s="26">
        <f ca="1">_xlfn.LOGNORM.INV(S3039,'Input Parameters'!$H$34,'Input Parameters'!$I$34)</f>
        <v>46.135890776041151</v>
      </c>
      <c r="U3039" s="10">
        <f t="shared" ca="1" si="451"/>
        <v>0.3416272762111825</v>
      </c>
      <c r="V3039" s="30">
        <f ca="1">_xlfn.BETA.INV(U3039,'Input Parameters'!$L$36,'Input Parameters'!$M$36,'Input Parameters'!$J$36,'Input Parameters'!$K$36)</f>
        <v>0.52624947257917631</v>
      </c>
      <c r="W3039" s="2">
        <f ca="1">N3039+(P3039-N3039)*(1-ERF((T3039-R3039)/(2*SQRT(L3039*'Input Parameters'!$E$38))))</f>
        <v>0.25108698087282311</v>
      </c>
      <c r="X3039">
        <f t="shared" ca="1" si="452"/>
        <v>1</v>
      </c>
      <c r="Y3039" s="7"/>
    </row>
    <row r="3040" spans="1:25" ht="15" customHeight="1" x14ac:dyDescent="0.25">
      <c r="A3040" s="139">
        <v>3033</v>
      </c>
      <c r="B3040" s="10">
        <f t="shared" ca="1" si="443"/>
        <v>0.50013183339468736</v>
      </c>
      <c r="C3040" s="60">
        <f ca="1">_xlfn.NORM.INV(B3040,'Input Parameters'!$E$15,'Input Parameters'!$F$15)</f>
        <v>270.98510861898075</v>
      </c>
      <c r="D3040" s="10">
        <f t="shared" ca="1" si="444"/>
        <v>0.9692355182439446</v>
      </c>
      <c r="E3040" s="62">
        <f ca="1">IF(_xlfn.NORM.INV(D3040,'Input Parameters'!$E$17,'Input Parameters'!$F$17)&lt;3500,3500,IF(_xlfn.NORM.INV(D3040,'Input Parameters'!$E$17,'Input Parameters'!$F$17)&gt;5500,5500,_xlfn.NORM.INV(D3040,'Input Parameters'!$E$17,'Input Parameters'!$F$17)))</f>
        <v>5500</v>
      </c>
      <c r="F3040" s="10">
        <f t="shared" ca="1" si="445"/>
        <v>0.87170975157241515</v>
      </c>
      <c r="G3040" s="64">
        <f ca="1">_xlfn.NORM.INV(F3040,'Input Parameters'!$E$20,'Input Parameters'!$F$20)</f>
        <v>290.25121995046072</v>
      </c>
      <c r="H3040" s="57">
        <f ca="1">EXP(E3040*(1/'Input Parameters'!$E$23-1/G3040))</f>
        <v>0.84101741740923153</v>
      </c>
      <c r="I3040" s="10">
        <f t="shared" ca="1" si="446"/>
        <v>0.70920482638223881</v>
      </c>
      <c r="J3040" s="30">
        <f ca="1">_xlfn.BETA.INV(I3040,'Input Parameters'!$L$26,'Input Parameters'!$M$26,'Input Parameters'!$J$26,'Input Parameters'!$K$26)</f>
        <v>0.74551114087106796</v>
      </c>
      <c r="K3040" s="168">
        <f ca="1">('Input Parameters'!$E$27/'Input Parameters'!$E$38)^$J3040</f>
        <v>4.7597072045688985E-3</v>
      </c>
      <c r="L3040" s="69">
        <f ca="1">$H3040*$C3040*'Input Parameters'!$E$25*K3040</f>
        <v>1.0847524849311907</v>
      </c>
      <c r="M3040" s="24">
        <f t="shared" ca="1" si="447"/>
        <v>0.7375914910007334</v>
      </c>
      <c r="N3040" s="15">
        <f ca="1">_xlfn.NORM.INV(M3040,'Input Parameters'!$E$29,'Input Parameters'!$F$29)</f>
        <v>0.10006359377170132</v>
      </c>
      <c r="O3040" s="8">
        <f t="shared" ca="1" si="448"/>
        <v>7.1662026253356825E-2</v>
      </c>
      <c r="P3040" s="30">
        <f ca="1">_xlfn.LOGNORM.INV(O3040,'Input Parameters'!$H$30,'Input Parameters'!$I$30)</f>
        <v>1.3440668543632159</v>
      </c>
      <c r="Q3040" s="10">
        <f t="shared" ca="1" si="449"/>
        <v>0.3161784582697279</v>
      </c>
      <c r="R3040" s="30">
        <f>IF('Input Parameters'!$E$32=0,0,_xlfn.BETA.INV(Q3040,'Input Parameters'!$L$32,'Input Parameters'!$M$32,'Input Parameters'!$J$32,'Input Parameters'!$K$32))</f>
        <v>0</v>
      </c>
      <c r="S3040" s="10">
        <f t="shared" ca="1" si="450"/>
        <v>0.88961811005588198</v>
      </c>
      <c r="T3040" s="26">
        <f ca="1">_xlfn.LOGNORM.INV(S3040,'Input Parameters'!$H$34,'Input Parameters'!$I$34)</f>
        <v>58.710220813881925</v>
      </c>
      <c r="U3040" s="10">
        <f t="shared" ca="1" si="451"/>
        <v>0.91382287874702439</v>
      </c>
      <c r="V3040" s="30">
        <f ca="1">_xlfn.BETA.INV(U3040,'Input Parameters'!$L$36,'Input Parameters'!$M$36,'Input Parameters'!$J$36,'Input Parameters'!$K$36)</f>
        <v>0.81733574742734683</v>
      </c>
      <c r="W3040" s="2">
        <f ca="1">N3040+(P3040-N3040)*(1-ERF((T3040-R3040)/(2*SQRT(L3040*'Input Parameters'!$E$38))))</f>
        <v>0.10014719907268389</v>
      </c>
      <c r="X3040">
        <f t="shared" ca="1" si="452"/>
        <v>1</v>
      </c>
      <c r="Y3040" s="7"/>
    </row>
    <row r="3041" spans="1:25" ht="15" customHeight="1" x14ac:dyDescent="0.25">
      <c r="A3041" s="139">
        <v>3034</v>
      </c>
      <c r="B3041" s="10">
        <f t="shared" ca="1" si="443"/>
        <v>0.97427131736565675</v>
      </c>
      <c r="C3041" s="60">
        <f ca="1">_xlfn.NORM.INV(B3041,'Input Parameters'!$E$15,'Input Parameters'!$F$15)</f>
        <v>376.51682321431969</v>
      </c>
      <c r="D3041" s="10">
        <f t="shared" ca="1" si="444"/>
        <v>0.95547263723081732</v>
      </c>
      <c r="E3041" s="62">
        <f ca="1">IF(_xlfn.NORM.INV(D3041,'Input Parameters'!$E$17,'Input Parameters'!$F$17)&lt;3500,3500,IF(_xlfn.NORM.INV(D3041,'Input Parameters'!$E$17,'Input Parameters'!$F$17)&gt;5500,5500,_xlfn.NORM.INV(D3041,'Input Parameters'!$E$17,'Input Parameters'!$F$17)))</f>
        <v>5500</v>
      </c>
      <c r="F3041" s="10">
        <f t="shared" ca="1" si="445"/>
        <v>0.3627192767536267</v>
      </c>
      <c r="G3041" s="64">
        <f ca="1">_xlfn.NORM.INV(F3041,'Input Parameters'!$E$20,'Input Parameters'!$F$20)</f>
        <v>280.29696217371946</v>
      </c>
      <c r="H3041" s="57">
        <f ca="1">EXP(E3041*(1/'Input Parameters'!$E$23-1/G3041))</f>
        <v>0.42909058747120593</v>
      </c>
      <c r="I3041" s="10">
        <f t="shared" ca="1" si="446"/>
        <v>0.51588678274806399</v>
      </c>
      <c r="J3041" s="30">
        <f ca="1">_xlfn.BETA.INV(I3041,'Input Parameters'!$L$26,'Input Parameters'!$M$26,'Input Parameters'!$J$26,'Input Parameters'!$K$26)</f>
        <v>0.66778600007009004</v>
      </c>
      <c r="K3041" s="168">
        <f ca="1">('Input Parameters'!$E$27/'Input Parameters'!$E$38)^$J3041</f>
        <v>8.3120846362035369E-3</v>
      </c>
      <c r="L3041" s="69">
        <f ca="1">$H3041*$C3041*'Input Parameters'!$E$25*K3041</f>
        <v>1.342898938094955</v>
      </c>
      <c r="M3041" s="24">
        <f t="shared" ca="1" si="447"/>
        <v>0.57471393495611034</v>
      </c>
      <c r="N3041" s="15">
        <f ca="1">_xlfn.NORM.INV(M3041,'Input Parameters'!$E$29,'Input Parameters'!$F$29)</f>
        <v>0.10001883884794407</v>
      </c>
      <c r="O3041" s="8">
        <f t="shared" ca="1" si="448"/>
        <v>0.25778222800162653</v>
      </c>
      <c r="P3041" s="30">
        <f ca="1">_xlfn.LOGNORM.INV(O3041,'Input Parameters'!$H$30,'Input Parameters'!$I$30)</f>
        <v>1.9736795631685904</v>
      </c>
      <c r="Q3041" s="10">
        <f t="shared" ca="1" si="449"/>
        <v>0.67064013971464387</v>
      </c>
      <c r="R3041" s="30">
        <f>IF('Input Parameters'!$E$32=0,0,_xlfn.BETA.INV(Q3041,'Input Parameters'!$L$32,'Input Parameters'!$M$32,'Input Parameters'!$J$32,'Input Parameters'!$K$32))</f>
        <v>0</v>
      </c>
      <c r="S3041" s="10">
        <f t="shared" ca="1" si="450"/>
        <v>0.346467376687144</v>
      </c>
      <c r="T3041" s="26">
        <f ca="1">_xlfn.LOGNORM.INV(S3041,'Input Parameters'!$H$34,'Input Parameters'!$I$34)</f>
        <v>47.989201463825204</v>
      </c>
      <c r="U3041" s="10">
        <f t="shared" ca="1" si="451"/>
        <v>0.13766075028518443</v>
      </c>
      <c r="V3041" s="30">
        <f ca="1">_xlfn.BETA.INV(U3041,'Input Parameters'!$L$36,'Input Parameters'!$M$36,'Input Parameters'!$J$36,'Input Parameters'!$K$36)</f>
        <v>0.4385095322527427</v>
      </c>
      <c r="W3041" s="2">
        <f ca="1">N3041+(P3041-N3041)*(1-ERF((T3041-R3041)/(2*SQRT(L3041*'Input Parameters'!$E$38))))</f>
        <v>0.10640587446462026</v>
      </c>
      <c r="X3041">
        <f t="shared" ca="1" si="452"/>
        <v>1</v>
      </c>
      <c r="Y3041" s="7"/>
    </row>
    <row r="3042" spans="1:25" ht="15" customHeight="1" x14ac:dyDescent="0.25">
      <c r="A3042" s="139">
        <v>3035</v>
      </c>
      <c r="B3042" s="10">
        <f t="shared" ca="1" si="443"/>
        <v>0.4931866373863425</v>
      </c>
      <c r="C3042" s="60">
        <f ca="1">_xlfn.NORM.INV(B3042,'Input Parameters'!$E$15,'Input Parameters'!$F$15)</f>
        <v>270.04160868570705</v>
      </c>
      <c r="D3042" s="10">
        <f t="shared" ca="1" si="444"/>
        <v>0.35640672176078436</v>
      </c>
      <c r="E3042" s="62">
        <f ca="1">IF(_xlfn.NORM.INV(D3042,'Input Parameters'!$E$17,'Input Parameters'!$F$17)&lt;3500,3500,IF(_xlfn.NORM.INV(D3042,'Input Parameters'!$E$17,'Input Parameters'!$F$17)&gt;5500,5500,_xlfn.NORM.INV(D3042,'Input Parameters'!$E$17,'Input Parameters'!$F$17)))</f>
        <v>4542.3438687463286</v>
      </c>
      <c r="F3042" s="10">
        <f t="shared" ca="1" si="445"/>
        <v>0.30770970765514361</v>
      </c>
      <c r="G3042" s="64">
        <f ca="1">_xlfn.NORM.INV(F3042,'Input Parameters'!$E$20,'Input Parameters'!$F$20)</f>
        <v>279.28423662921938</v>
      </c>
      <c r="H3042" s="57">
        <f ca="1">EXP(E3042*(1/'Input Parameters'!$E$23-1/G3042))</f>
        <v>0.4688227487532593</v>
      </c>
      <c r="I3042" s="10">
        <f t="shared" ca="1" si="446"/>
        <v>0.97788189473177956</v>
      </c>
      <c r="J3042" s="30">
        <f ca="1">_xlfn.BETA.INV(I3042,'Input Parameters'!$L$26,'Input Parameters'!$M$26,'Input Parameters'!$J$26,'Input Parameters'!$K$26)</f>
        <v>0.90808321085686594</v>
      </c>
      <c r="K3042" s="168">
        <f ca="1">('Input Parameters'!$E$27/'Input Parameters'!$E$38)^$J3042</f>
        <v>1.482978899111321E-3</v>
      </c>
      <c r="L3042" s="69">
        <f ca="1">$H3042*$C3042*'Input Parameters'!$E$25*K3042</f>
        <v>0.18774757444791981</v>
      </c>
      <c r="M3042" s="24">
        <f t="shared" ca="1" si="447"/>
        <v>0.48620706370116451</v>
      </c>
      <c r="N3042" s="15">
        <f ca="1">_xlfn.NORM.INV(M3042,'Input Parameters'!$E$29,'Input Parameters'!$F$29)</f>
        <v>9.9996541934506966E-2</v>
      </c>
      <c r="O3042" s="8">
        <f t="shared" ca="1" si="448"/>
        <v>0.67570516334204511</v>
      </c>
      <c r="P3042" s="30">
        <f ca="1">_xlfn.LOGNORM.INV(O3042,'Input Parameters'!$H$30,'Input Parameters'!$I$30)</f>
        <v>3.3278117353973578</v>
      </c>
      <c r="Q3042" s="10">
        <f t="shared" ca="1" si="449"/>
        <v>2.1001122425928331E-2</v>
      </c>
      <c r="R3042" s="30">
        <f>IF('Input Parameters'!$E$32=0,0,_xlfn.BETA.INV(Q3042,'Input Parameters'!$L$32,'Input Parameters'!$M$32,'Input Parameters'!$J$32,'Input Parameters'!$K$32))</f>
        <v>0</v>
      </c>
      <c r="S3042" s="10">
        <f t="shared" ca="1" si="450"/>
        <v>0.76275185847379345</v>
      </c>
      <c r="T3042" s="26">
        <f ca="1">_xlfn.LOGNORM.INV(S3042,'Input Parameters'!$H$34,'Input Parameters'!$I$34)</f>
        <v>55.102538619481024</v>
      </c>
      <c r="U3042" s="10">
        <f t="shared" ca="1" si="451"/>
        <v>0.52110837097855267</v>
      </c>
      <c r="V3042" s="30">
        <f ca="1">_xlfn.BETA.INV(U3042,'Input Parameters'!$L$36,'Input Parameters'!$M$36,'Input Parameters'!$J$36,'Input Parameters'!$K$36)</f>
        <v>0.59399540522238525</v>
      </c>
      <c r="W3042" s="2">
        <f ca="1">N3042+(P3042-N3042)*(1-ERF((T3042-R3042)/(2*SQRT(L3042*'Input Parameters'!$E$38))))</f>
        <v>9.9996541934506966E-2</v>
      </c>
      <c r="X3042">
        <f t="shared" ca="1" si="452"/>
        <v>1</v>
      </c>
      <c r="Y3042" s="7"/>
    </row>
    <row r="3043" spans="1:25" ht="15" customHeight="1" x14ac:dyDescent="0.25">
      <c r="A3043" s="139">
        <v>3036</v>
      </c>
      <c r="B3043" s="10">
        <f t="shared" ca="1" si="443"/>
        <v>0.4330317917644354</v>
      </c>
      <c r="C3043" s="60">
        <f ca="1">_xlfn.NORM.INV(B3043,'Input Parameters'!$E$15,'Input Parameters'!$F$15)</f>
        <v>261.82689997586363</v>
      </c>
      <c r="D3043" s="10">
        <f t="shared" ca="1" si="444"/>
        <v>0.24244545194742484</v>
      </c>
      <c r="E3043" s="62">
        <f ca="1">IF(_xlfn.NORM.INV(D3043,'Input Parameters'!$E$17,'Input Parameters'!$F$17)&lt;3500,3500,IF(_xlfn.NORM.INV(D3043,'Input Parameters'!$E$17,'Input Parameters'!$F$17)&gt;5500,5500,_xlfn.NORM.INV(D3043,'Input Parameters'!$E$17,'Input Parameters'!$F$17)))</f>
        <v>4311.0794994123016</v>
      </c>
      <c r="F3043" s="10">
        <f t="shared" ca="1" si="445"/>
        <v>0.52642822655436261</v>
      </c>
      <c r="G3043" s="64">
        <f ca="1">_xlfn.NORM.INV(F3043,'Input Parameters'!$E$20,'Input Parameters'!$F$20)</f>
        <v>283.09417159366132</v>
      </c>
      <c r="H3043" s="57">
        <f ca="1">EXP(E3043*(1/'Input Parameters'!$E$23-1/G3043))</f>
        <v>0.59976375818258088</v>
      </c>
      <c r="I3043" s="10">
        <f t="shared" ca="1" si="446"/>
        <v>0.41149693735386961</v>
      </c>
      <c r="J3043" s="30">
        <f ca="1">_xlfn.BETA.INV(I3043,'Input Parameters'!$L$26,'Input Parameters'!$M$26,'Input Parameters'!$J$26,'Input Parameters'!$K$26)</f>
        <v>0.62483117419646661</v>
      </c>
      <c r="K3043" s="168">
        <f ca="1">('Input Parameters'!$E$27/'Input Parameters'!$E$38)^$J3043</f>
        <v>1.131157369782752E-2</v>
      </c>
      <c r="L3043" s="69">
        <f ca="1">$H3043*$C3043*'Input Parameters'!$E$25*K3043</f>
        <v>1.7763048937770525</v>
      </c>
      <c r="M3043" s="24">
        <f t="shared" ca="1" si="447"/>
        <v>0.80763295451345185</v>
      </c>
      <c r="N3043" s="15">
        <f ca="1">_xlfn.NORM.INV(M3043,'Input Parameters'!$E$29,'Input Parameters'!$F$29)</f>
        <v>0.10008692066861795</v>
      </c>
      <c r="O3043" s="8">
        <f t="shared" ca="1" si="448"/>
        <v>0.43549279772358052</v>
      </c>
      <c r="P3043" s="30">
        <f ca="1">_xlfn.LOGNORM.INV(O3043,'Input Parameters'!$H$30,'Input Parameters'!$I$30)</f>
        <v>2.4851243989190839</v>
      </c>
      <c r="Q3043" s="10">
        <f t="shared" ca="1" si="449"/>
        <v>0.95834590579469392</v>
      </c>
      <c r="R3043" s="30">
        <f>IF('Input Parameters'!$E$32=0,0,_xlfn.BETA.INV(Q3043,'Input Parameters'!$L$32,'Input Parameters'!$M$32,'Input Parameters'!$J$32,'Input Parameters'!$K$32))</f>
        <v>0</v>
      </c>
      <c r="S3043" s="10">
        <f t="shared" ca="1" si="450"/>
        <v>0.46401632043771279</v>
      </c>
      <c r="T3043" s="26">
        <f ca="1">_xlfn.LOGNORM.INV(S3043,'Input Parameters'!$H$34,'Input Parameters'!$I$34)</f>
        <v>49.8439910542766</v>
      </c>
      <c r="U3043" s="10">
        <f t="shared" ca="1" si="451"/>
        <v>0.150333116912724</v>
      </c>
      <c r="V3043" s="30">
        <f ca="1">_xlfn.BETA.INV(U3043,'Input Parameters'!$L$36,'Input Parameters'!$M$36,'Input Parameters'!$J$36,'Input Parameters'!$K$36)</f>
        <v>0.44509665392819564</v>
      </c>
      <c r="W3043" s="2">
        <f ca="1">N3043+(P3043-N3043)*(1-ERF((T3043-R3043)/(2*SQRT(L3043*'Input Parameters'!$E$38))))</f>
        <v>0.11960090481555674</v>
      </c>
      <c r="X3043">
        <f t="shared" ca="1" si="452"/>
        <v>1</v>
      </c>
      <c r="Y3043" s="7"/>
    </row>
    <row r="3044" spans="1:25" ht="15" customHeight="1" x14ac:dyDescent="0.25">
      <c r="A3044" s="139">
        <v>3037</v>
      </c>
      <c r="B3044" s="10">
        <f t="shared" ca="1" si="443"/>
        <v>0.7886222252798325</v>
      </c>
      <c r="C3044" s="60">
        <f ca="1">_xlfn.NORM.INV(B3044,'Input Parameters'!$E$15,'Input Parameters'!$F$15)</f>
        <v>314.41136150150589</v>
      </c>
      <c r="D3044" s="10">
        <f t="shared" ca="1" si="444"/>
        <v>0.7785076915949769</v>
      </c>
      <c r="E3044" s="62">
        <f ca="1">IF(_xlfn.NORM.INV(D3044,'Input Parameters'!$E$17,'Input Parameters'!$F$17)&lt;3500,3500,IF(_xlfn.NORM.INV(D3044,'Input Parameters'!$E$17,'Input Parameters'!$F$17)&gt;5500,5500,_xlfn.NORM.INV(D3044,'Input Parameters'!$E$17,'Input Parameters'!$F$17)))</f>
        <v>5337.0140902372905</v>
      </c>
      <c r="F3044" s="10">
        <f t="shared" ca="1" si="445"/>
        <v>0.67016433574886536</v>
      </c>
      <c r="G3044" s="64">
        <f ca="1">_xlfn.NORM.INV(F3044,'Input Parameters'!$E$20,'Input Parameters'!$F$20)</f>
        <v>285.60045883783721</v>
      </c>
      <c r="H3044" s="57">
        <f ca="1">EXP(E3044*(1/'Input Parameters'!$E$23-1/G3044))</f>
        <v>0.62660559580347586</v>
      </c>
      <c r="I3044" s="10">
        <f t="shared" ca="1" si="446"/>
        <v>0.57987695458509059</v>
      </c>
      <c r="J3044" s="30">
        <f ca="1">_xlfn.BETA.INV(I3044,'Input Parameters'!$L$26,'Input Parameters'!$M$26,'Input Parameters'!$J$26,'Input Parameters'!$K$26)</f>
        <v>0.69327630629043968</v>
      </c>
      <c r="K3044" s="168">
        <f ca="1">('Input Parameters'!$E$27/'Input Parameters'!$E$38)^$J3044</f>
        <v>6.9231292008560662E-3</v>
      </c>
      <c r="L3044" s="69">
        <f ca="1">$H3044*$C3044*'Input Parameters'!$E$25*K3044</f>
        <v>1.363938965891178</v>
      </c>
      <c r="M3044" s="24">
        <f t="shared" ca="1" si="447"/>
        <v>0.27967696436816791</v>
      </c>
      <c r="N3044" s="15">
        <f ca="1">_xlfn.NORM.INV(M3044,'Input Parameters'!$E$29,'Input Parameters'!$F$29)</f>
        <v>9.9941619858884986E-2</v>
      </c>
      <c r="O3044" s="8">
        <f t="shared" ca="1" si="448"/>
        <v>0.79237275321339506</v>
      </c>
      <c r="P3044" s="30">
        <f ca="1">_xlfn.LOGNORM.INV(O3044,'Input Parameters'!$H$30,'Input Parameters'!$I$30)</f>
        <v>3.9427579972683788</v>
      </c>
      <c r="Q3044" s="10">
        <f t="shared" ca="1" si="449"/>
        <v>0.32332522504712069</v>
      </c>
      <c r="R3044" s="30">
        <f>IF('Input Parameters'!$E$32=0,0,_xlfn.BETA.INV(Q3044,'Input Parameters'!$L$32,'Input Parameters'!$M$32,'Input Parameters'!$J$32,'Input Parameters'!$K$32))</f>
        <v>0</v>
      </c>
      <c r="S3044" s="10">
        <f t="shared" ca="1" si="450"/>
        <v>0.78161380634342781</v>
      </c>
      <c r="T3044" s="26">
        <f ca="1">_xlfn.LOGNORM.INV(S3044,'Input Parameters'!$H$34,'Input Parameters'!$I$34)</f>
        <v>55.532842960869615</v>
      </c>
      <c r="U3044" s="10">
        <f t="shared" ca="1" si="451"/>
        <v>0.83170219379852506</v>
      </c>
      <c r="V3044" s="30">
        <f ca="1">_xlfn.BETA.INV(U3044,'Input Parameters'!$L$36,'Input Parameters'!$M$36,'Input Parameters'!$J$36,'Input Parameters'!$K$36)</f>
        <v>0.74458364125426901</v>
      </c>
      <c r="W3044" s="2">
        <f ca="1">N3044+(P3044-N3044)*(1-ERF((T3044-R3044)/(2*SQRT(L3044*'Input Parameters'!$E$38))))</f>
        <v>0.10291188525785343</v>
      </c>
      <c r="X3044">
        <f t="shared" ca="1" si="452"/>
        <v>1</v>
      </c>
      <c r="Y3044" s="7"/>
    </row>
    <row r="3045" spans="1:25" ht="15" customHeight="1" x14ac:dyDescent="0.25">
      <c r="A3045" s="139">
        <v>3038</v>
      </c>
      <c r="B3045" s="10">
        <f t="shared" ca="1" si="443"/>
        <v>2.4849838500054622E-2</v>
      </c>
      <c r="C3045" s="60">
        <f ca="1">_xlfn.NORM.INV(B3045,'Input Parameters'!$E$15,'Input Parameters'!$F$15)</f>
        <v>164.61041959580228</v>
      </c>
      <c r="D3045" s="10">
        <f t="shared" ca="1" si="444"/>
        <v>0.55733359152942652</v>
      </c>
      <c r="E3045" s="62">
        <f ca="1">IF(_xlfn.NORM.INV(D3045,'Input Parameters'!$E$17,'Input Parameters'!$F$17)&lt;3500,3500,IF(_xlfn.NORM.INV(D3045,'Input Parameters'!$E$17,'Input Parameters'!$F$17)&gt;5500,5500,_xlfn.NORM.INV(D3045,'Input Parameters'!$E$17,'Input Parameters'!$F$17)))</f>
        <v>4900.9486202288617</v>
      </c>
      <c r="F3045" s="10">
        <f t="shared" ca="1" si="445"/>
        <v>0.32888714768654881</v>
      </c>
      <c r="G3045" s="64">
        <f ca="1">_xlfn.NORM.INV(F3045,'Input Parameters'!$E$20,'Input Parameters'!$F$20)</f>
        <v>279.68197929688688</v>
      </c>
      <c r="H3045" s="57">
        <f ca="1">EXP(E3045*(1/'Input Parameters'!$E$23-1/G3045))</f>
        <v>0.45276613851437109</v>
      </c>
      <c r="I3045" s="10">
        <f t="shared" ca="1" si="446"/>
        <v>0.7113507448932701</v>
      </c>
      <c r="J3045" s="30">
        <f ca="1">_xlfn.BETA.INV(I3045,'Input Parameters'!$L$26,'Input Parameters'!$M$26,'Input Parameters'!$J$26,'Input Parameters'!$K$26)</f>
        <v>0.74640880840119861</v>
      </c>
      <c r="K3045" s="168">
        <f ca="1">('Input Parameters'!$E$27/'Input Parameters'!$E$38)^$J3045</f>
        <v>4.7291579537221372E-3</v>
      </c>
      <c r="L3045" s="69">
        <f ca="1">$H3045*$C3045*'Input Parameters'!$E$25*K3045</f>
        <v>0.35246425597807934</v>
      </c>
      <c r="M3045" s="24">
        <f t="shared" ca="1" si="447"/>
        <v>0.56792918951148652</v>
      </c>
      <c r="N3045" s="15">
        <f ca="1">_xlfn.NORM.INV(M3045,'Input Parameters'!$E$29,'Input Parameters'!$F$29)</f>
        <v>0.10001711044702265</v>
      </c>
      <c r="O3045" s="8">
        <f t="shared" ca="1" si="448"/>
        <v>0.11580695473567093</v>
      </c>
      <c r="P3045" s="30">
        <f ca="1">_xlfn.LOGNORM.INV(O3045,'Input Parameters'!$H$30,'Input Parameters'!$I$30)</f>
        <v>1.5249675083410432</v>
      </c>
      <c r="Q3045" s="10">
        <f t="shared" ca="1" si="449"/>
        <v>0.39062623129084062</v>
      </c>
      <c r="R3045" s="30">
        <f>IF('Input Parameters'!$E$32=0,0,_xlfn.BETA.INV(Q3045,'Input Parameters'!$L$32,'Input Parameters'!$M$32,'Input Parameters'!$J$32,'Input Parameters'!$K$32))</f>
        <v>0</v>
      </c>
      <c r="S3045" s="10">
        <f t="shared" ca="1" si="450"/>
        <v>0.14128840890101924</v>
      </c>
      <c r="T3045" s="26">
        <f ca="1">_xlfn.LOGNORM.INV(S3045,'Input Parameters'!$H$34,'Input Parameters'!$I$34)</f>
        <v>44.094980622771772</v>
      </c>
      <c r="U3045" s="10">
        <f t="shared" ca="1" si="451"/>
        <v>0.44313470651780495</v>
      </c>
      <c r="V3045" s="30">
        <f ca="1">_xlfn.BETA.INV(U3045,'Input Parameters'!$L$36,'Input Parameters'!$M$36,'Input Parameters'!$J$36,'Input Parameters'!$K$36)</f>
        <v>0.56440187289902</v>
      </c>
      <c r="W3045" s="2">
        <f ca="1">N3045+(P3045-N3045)*(1-ERF((T3045-R3045)/(2*SQRT(L3045*'Input Parameters'!$E$38))))</f>
        <v>0.10001732495408916</v>
      </c>
      <c r="X3045">
        <f t="shared" ca="1" si="452"/>
        <v>1</v>
      </c>
      <c r="Y3045" s="7"/>
    </row>
    <row r="3046" spans="1:25" ht="15" customHeight="1" x14ac:dyDescent="0.25">
      <c r="A3046" s="139">
        <v>3039</v>
      </c>
      <c r="B3046" s="10">
        <f t="shared" ca="1" si="443"/>
        <v>0.58601873071064203</v>
      </c>
      <c r="C3046" s="60">
        <f ca="1">_xlfn.NORM.INV(B3046,'Input Parameters'!$E$15,'Input Parameters'!$F$15)</f>
        <v>282.74427033009448</v>
      </c>
      <c r="D3046" s="10">
        <f t="shared" ca="1" si="444"/>
        <v>0.39422793593997651</v>
      </c>
      <c r="E3046" s="62">
        <f ca="1">IF(_xlfn.NORM.INV(D3046,'Input Parameters'!$E$17,'Input Parameters'!$F$17)&lt;3500,3500,IF(_xlfn.NORM.INV(D3046,'Input Parameters'!$E$17,'Input Parameters'!$F$17)&gt;5500,5500,_xlfn.NORM.INV(D3046,'Input Parameters'!$E$17,'Input Parameters'!$F$17)))</f>
        <v>4612.1786003443403</v>
      </c>
      <c r="F3046" s="10">
        <f t="shared" ca="1" si="445"/>
        <v>0.7357379195142657</v>
      </c>
      <c r="G3046" s="64">
        <f ca="1">_xlfn.NORM.INV(F3046,'Input Parameters'!$E$20,'Input Parameters'!$F$20)</f>
        <v>286.87274535988979</v>
      </c>
      <c r="H3046" s="57">
        <f ca="1">EXP(E3046*(1/'Input Parameters'!$E$23-1/G3046))</f>
        <v>0.71724883754307256</v>
      </c>
      <c r="I3046" s="10">
        <f t="shared" ca="1" si="446"/>
        <v>0.40941620359656539</v>
      </c>
      <c r="J3046" s="30">
        <f ca="1">_xlfn.BETA.INV(I3046,'Input Parameters'!$L$26,'Input Parameters'!$M$26,'Input Parameters'!$J$26,'Input Parameters'!$K$26)</f>
        <v>0.62394348716383585</v>
      </c>
      <c r="K3046" s="168">
        <f ca="1">('Input Parameters'!$E$27/'Input Parameters'!$E$38)^$J3046</f>
        <v>1.1383828808631501E-2</v>
      </c>
      <c r="L3046" s="69">
        <f ca="1">$H3046*$C3046*'Input Parameters'!$E$25*K3046</f>
        <v>2.3086177058104851</v>
      </c>
      <c r="M3046" s="24">
        <f t="shared" ca="1" si="447"/>
        <v>0.31777161482958671</v>
      </c>
      <c r="N3046" s="15">
        <f ca="1">_xlfn.NORM.INV(M3046,'Input Parameters'!$E$29,'Input Parameters'!$F$29)</f>
        <v>9.9952606075112277E-2</v>
      </c>
      <c r="O3046" s="8">
        <f t="shared" ca="1" si="448"/>
        <v>0.93862538177303279</v>
      </c>
      <c r="P3046" s="30">
        <f ca="1">_xlfn.LOGNORM.INV(O3046,'Input Parameters'!$H$30,'Input Parameters'!$I$30)</f>
        <v>5.5626953525905796</v>
      </c>
      <c r="Q3046" s="10">
        <f t="shared" ca="1" si="449"/>
        <v>4.5004046546818111E-2</v>
      </c>
      <c r="R3046" s="30">
        <f>IF('Input Parameters'!$E$32=0,0,_xlfn.BETA.INV(Q3046,'Input Parameters'!$L$32,'Input Parameters'!$M$32,'Input Parameters'!$J$32,'Input Parameters'!$K$32))</f>
        <v>0</v>
      </c>
      <c r="S3046" s="10">
        <f t="shared" ca="1" si="450"/>
        <v>0.6869957747918346</v>
      </c>
      <c r="T3046" s="26">
        <f ca="1">_xlfn.LOGNORM.INV(S3046,'Input Parameters'!$H$34,'Input Parameters'!$I$34)</f>
        <v>53.561330891197507</v>
      </c>
      <c r="U3046" s="10">
        <f t="shared" ca="1" si="451"/>
        <v>0.56458049011436728</v>
      </c>
      <c r="V3046" s="30">
        <f ca="1">_xlfn.BETA.INV(U3046,'Input Parameters'!$L$36,'Input Parameters'!$M$36,'Input Parameters'!$J$36,'Input Parameters'!$K$36)</f>
        <v>0.61104489993793198</v>
      </c>
      <c r="W3046" s="2">
        <f ca="1">N3046+(P3046-N3046)*(1-ERF((T3046-R3046)/(2*SQRT(L3046*'Input Parameters'!$E$38))))</f>
        <v>0.16921784143911467</v>
      </c>
      <c r="X3046">
        <f t="shared" ca="1" si="452"/>
        <v>1</v>
      </c>
      <c r="Y3046" s="7"/>
    </row>
    <row r="3047" spans="1:25" ht="15" customHeight="1" x14ac:dyDescent="0.25">
      <c r="A3047" s="139">
        <v>3040</v>
      </c>
      <c r="B3047" s="10">
        <f t="shared" ca="1" si="443"/>
        <v>0.18869472113729768</v>
      </c>
      <c r="C3047" s="60">
        <f ca="1">_xlfn.NORM.INV(B3047,'Input Parameters'!$E$15,'Input Parameters'!$F$15)</f>
        <v>223.1297540464075</v>
      </c>
      <c r="D3047" s="10">
        <f t="shared" ca="1" si="444"/>
        <v>0.36289217092053683</v>
      </c>
      <c r="E3047" s="62">
        <f ca="1">IF(_xlfn.NORM.INV(D3047,'Input Parameters'!$E$17,'Input Parameters'!$F$17)&lt;3500,3500,IF(_xlfn.NORM.INV(D3047,'Input Parameters'!$E$17,'Input Parameters'!$F$17)&gt;5500,5500,_xlfn.NORM.INV(D3047,'Input Parameters'!$E$17,'Input Parameters'!$F$17)))</f>
        <v>4554.4828657493817</v>
      </c>
      <c r="F3047" s="10">
        <f t="shared" ca="1" si="445"/>
        <v>9.1692028936725012E-2</v>
      </c>
      <c r="G3047" s="64">
        <f ca="1">_xlfn.NORM.INV(F3047,'Input Parameters'!$E$20,'Input Parameters'!$F$20)</f>
        <v>273.73627001572487</v>
      </c>
      <c r="H3047" s="57">
        <f ca="1">EXP(E3047*(1/'Input Parameters'!$E$23-1/G3047))</f>
        <v>0.33619221770276048</v>
      </c>
      <c r="I3047" s="10">
        <f t="shared" ca="1" si="446"/>
        <v>0.40583612321941909</v>
      </c>
      <c r="J3047" s="30">
        <f ca="1">_xlfn.BETA.INV(I3047,'Input Parameters'!$L$26,'Input Parameters'!$M$26,'Input Parameters'!$J$26,'Input Parameters'!$K$26)</f>
        <v>0.62241230969726713</v>
      </c>
      <c r="K3047" s="168">
        <f ca="1">('Input Parameters'!$E$27/'Input Parameters'!$E$38)^$J3047</f>
        <v>1.1509548499081054E-2</v>
      </c>
      <c r="L3047" s="69">
        <f ca="1">$H3047*$C3047*'Input Parameters'!$E$25*K3047</f>
        <v>0.86338287451456919</v>
      </c>
      <c r="M3047" s="24">
        <f t="shared" ca="1" si="447"/>
        <v>0.29604188091659733</v>
      </c>
      <c r="N3047" s="15">
        <f ca="1">_xlfn.NORM.INV(M3047,'Input Parameters'!$E$29,'Input Parameters'!$F$29)</f>
        <v>9.9946418116245897E-2</v>
      </c>
      <c r="O3047" s="8">
        <f t="shared" ca="1" si="448"/>
        <v>0.21625127098959884</v>
      </c>
      <c r="P3047" s="30">
        <f ca="1">_xlfn.LOGNORM.INV(O3047,'Input Parameters'!$H$30,'Input Parameters'!$I$30)</f>
        <v>1.8519906691147296</v>
      </c>
      <c r="Q3047" s="10">
        <f t="shared" ca="1" si="449"/>
        <v>0.36419010198561375</v>
      </c>
      <c r="R3047" s="30">
        <f>IF('Input Parameters'!$E$32=0,0,_xlfn.BETA.INV(Q3047,'Input Parameters'!$L$32,'Input Parameters'!$M$32,'Input Parameters'!$J$32,'Input Parameters'!$K$32))</f>
        <v>0</v>
      </c>
      <c r="S3047" s="10">
        <f t="shared" ca="1" si="450"/>
        <v>0.75356519176484626</v>
      </c>
      <c r="T3047" s="26">
        <f ca="1">_xlfn.LOGNORM.INV(S3047,'Input Parameters'!$H$34,'Input Parameters'!$I$34)</f>
        <v>54.900980321168362</v>
      </c>
      <c r="U3047" s="10">
        <f t="shared" ca="1" si="451"/>
        <v>0.39122639872235276</v>
      </c>
      <c r="V3047" s="30">
        <f ca="1">_xlfn.BETA.INV(U3047,'Input Parameters'!$L$36,'Input Parameters'!$M$36,'Input Parameters'!$J$36,'Input Parameters'!$K$36)</f>
        <v>0.54496491550590942</v>
      </c>
      <c r="W3047" s="2">
        <f ca="1">N3047+(P3047-N3047)*(1-ERF((T3047-R3047)/(2*SQRT(L3047*'Input Parameters'!$E$38))))</f>
        <v>9.9997953876071355E-2</v>
      </c>
      <c r="X3047">
        <f t="shared" ca="1" si="452"/>
        <v>1</v>
      </c>
      <c r="Y3047" s="7"/>
    </row>
    <row r="3048" spans="1:25" ht="15" customHeight="1" x14ac:dyDescent="0.25">
      <c r="A3048" s="139">
        <v>3041</v>
      </c>
      <c r="B3048" s="10">
        <f t="shared" ca="1" si="443"/>
        <v>0.81061318120510073</v>
      </c>
      <c r="C3048" s="60">
        <f ca="1">_xlfn.NORM.INV(B3048,'Input Parameters'!$E$15,'Input Parameters'!$F$15)</f>
        <v>318.66599825784158</v>
      </c>
      <c r="D3048" s="10">
        <f t="shared" ca="1" si="444"/>
        <v>0.19350871771665645</v>
      </c>
      <c r="E3048" s="62">
        <f ca="1">IF(_xlfn.NORM.INV(D3048,'Input Parameters'!$E$17,'Input Parameters'!$F$17)&lt;3500,3500,IF(_xlfn.NORM.INV(D3048,'Input Parameters'!$E$17,'Input Parameters'!$F$17)&gt;5500,5500,_xlfn.NORM.INV(D3048,'Input Parameters'!$E$17,'Input Parameters'!$F$17)))</f>
        <v>4194.4727663172844</v>
      </c>
      <c r="F3048" s="10">
        <f t="shared" ca="1" si="445"/>
        <v>0.20726504203828733</v>
      </c>
      <c r="G3048" s="64">
        <f ca="1">_xlfn.NORM.INV(F3048,'Input Parameters'!$E$20,'Input Parameters'!$F$20)</f>
        <v>277.18315082243208</v>
      </c>
      <c r="H3048" s="57">
        <f ca="1">EXP(E3048*(1/'Input Parameters'!$E$23-1/G3048))</f>
        <v>0.44336621727655923</v>
      </c>
      <c r="I3048" s="10">
        <f t="shared" ca="1" si="446"/>
        <v>0.54938529141823711</v>
      </c>
      <c r="J3048" s="30">
        <f ca="1">_xlfn.BETA.INV(I3048,'Input Parameters'!$L$26,'Input Parameters'!$M$26,'Input Parameters'!$J$26,'Input Parameters'!$K$26)</f>
        <v>0.68116025827070592</v>
      </c>
      <c r="K3048" s="168">
        <f ca="1">('Input Parameters'!$E$27/'Input Parameters'!$E$38)^$J3048</f>
        <v>7.5517291562540913E-3</v>
      </c>
      <c r="L3048" s="69">
        <f ca="1">$H3048*$C3048*'Input Parameters'!$E$25*K3048</f>
        <v>1.0669516286957565</v>
      </c>
      <c r="M3048" s="24">
        <f t="shared" ca="1" si="447"/>
        <v>8.0349863569358582E-2</v>
      </c>
      <c r="N3048" s="15">
        <f ca="1">_xlfn.NORM.INV(M3048,'Input Parameters'!$E$29,'Input Parameters'!$F$29)</f>
        <v>9.9859727790895109E-2</v>
      </c>
      <c r="O3048" s="8">
        <f t="shared" ca="1" si="448"/>
        <v>0.79369332066034426</v>
      </c>
      <c r="P3048" s="30">
        <f ca="1">_xlfn.LOGNORM.INV(O3048,'Input Parameters'!$H$30,'Input Parameters'!$I$30)</f>
        <v>3.951375032089782</v>
      </c>
      <c r="Q3048" s="10">
        <f t="shared" ca="1" si="449"/>
        <v>0.64378533465660648</v>
      </c>
      <c r="R3048" s="30">
        <f>IF('Input Parameters'!$E$32=0,0,_xlfn.BETA.INV(Q3048,'Input Parameters'!$L$32,'Input Parameters'!$M$32,'Input Parameters'!$J$32,'Input Parameters'!$K$32))</f>
        <v>0</v>
      </c>
      <c r="S3048" s="10">
        <f t="shared" ca="1" si="450"/>
        <v>0.72449416183702953</v>
      </c>
      <c r="T3048" s="26">
        <f ca="1">_xlfn.LOGNORM.INV(S3048,'Input Parameters'!$H$34,'Input Parameters'!$I$34)</f>
        <v>54.29250398276421</v>
      </c>
      <c r="U3048" s="10">
        <f t="shared" ca="1" si="451"/>
        <v>0.95297928191365644</v>
      </c>
      <c r="V3048" s="30">
        <f ca="1">_xlfn.BETA.INV(U3048,'Input Parameters'!$L$36,'Input Parameters'!$M$36,'Input Parameters'!$J$36,'Input Parameters'!$K$36)</f>
        <v>0.87487903218608931</v>
      </c>
      <c r="W3048" s="2">
        <f ca="1">N3048+(P3048-N3048)*(1-ERF((T3048-R3048)/(2*SQRT(L3048*'Input Parameters'!$E$38))))</f>
        <v>0.10063725644168681</v>
      </c>
      <c r="X3048">
        <f t="shared" ca="1" si="452"/>
        <v>1</v>
      </c>
      <c r="Y3048" s="7"/>
    </row>
    <row r="3049" spans="1:25" ht="15" customHeight="1" x14ac:dyDescent="0.25">
      <c r="A3049" s="139">
        <v>3042</v>
      </c>
      <c r="B3049" s="10">
        <f t="shared" ca="1" si="443"/>
        <v>0.78583053964205929</v>
      </c>
      <c r="C3049" s="60">
        <f ca="1">_xlfn.NORM.INV(B3049,'Input Parameters'!$E$15,'Input Parameters'!$F$15)</f>
        <v>313.89042652647822</v>
      </c>
      <c r="D3049" s="10">
        <f t="shared" ca="1" si="444"/>
        <v>0.73942244648923716</v>
      </c>
      <c r="E3049" s="62">
        <f ca="1">IF(_xlfn.NORM.INV(D3049,'Input Parameters'!$E$17,'Input Parameters'!$F$17)&lt;3500,3500,IF(_xlfn.NORM.INV(D3049,'Input Parameters'!$E$17,'Input Parameters'!$F$17)&gt;5500,5500,_xlfn.NORM.INV(D3049,'Input Parameters'!$E$17,'Input Parameters'!$F$17)))</f>
        <v>5249.096100612247</v>
      </c>
      <c r="F3049" s="10">
        <f t="shared" ca="1" si="445"/>
        <v>4.5340565940817812E-2</v>
      </c>
      <c r="G3049" s="64">
        <f ca="1">_xlfn.NORM.INV(F3049,'Input Parameters'!$E$20,'Input Parameters'!$F$20)</f>
        <v>271.31483525708978</v>
      </c>
      <c r="H3049" s="57">
        <f ca="1">EXP(E3049*(1/'Input Parameters'!$E$23-1/G3049))</f>
        <v>0.23991724237957199</v>
      </c>
      <c r="I3049" s="10">
        <f t="shared" ca="1" si="446"/>
        <v>0.42997696001236219</v>
      </c>
      <c r="J3049" s="30">
        <f ca="1">_xlfn.BETA.INV(I3049,'Input Parameters'!$L$26,'Input Parameters'!$M$26,'Input Parameters'!$J$26,'Input Parameters'!$K$26)</f>
        <v>0.63264750971563322</v>
      </c>
      <c r="K3049" s="168">
        <f ca="1">('Input Parameters'!$E$27/'Input Parameters'!$E$38)^$J3049</f>
        <v>1.0694821605739108E-2</v>
      </c>
      <c r="L3049" s="69">
        <f ca="1">$H3049*$C3049*'Input Parameters'!$E$25*K3049</f>
        <v>0.80540269020116395</v>
      </c>
      <c r="M3049" s="24">
        <f t="shared" ca="1" si="447"/>
        <v>0.49353642144877208</v>
      </c>
      <c r="N3049" s="15">
        <f ca="1">_xlfn.NORM.INV(M3049,'Input Parameters'!$E$29,'Input Parameters'!$F$29)</f>
        <v>9.9998379750236038E-2</v>
      </c>
      <c r="O3049" s="8">
        <f t="shared" ca="1" si="448"/>
        <v>9.9722748121008342E-2</v>
      </c>
      <c r="P3049" s="30">
        <f ca="1">_xlfn.LOGNORM.INV(O3049,'Input Parameters'!$H$30,'Input Parameters'!$I$30)</f>
        <v>1.463620601368385</v>
      </c>
      <c r="Q3049" s="10">
        <f t="shared" ca="1" si="449"/>
        <v>0.20967638620610785</v>
      </c>
      <c r="R3049" s="30">
        <f>IF('Input Parameters'!$E$32=0,0,_xlfn.BETA.INV(Q3049,'Input Parameters'!$L$32,'Input Parameters'!$M$32,'Input Parameters'!$J$32,'Input Parameters'!$K$32))</f>
        <v>0</v>
      </c>
      <c r="S3049" s="10">
        <f t="shared" ca="1" si="450"/>
        <v>1.3072845743207329E-2</v>
      </c>
      <c r="T3049" s="26">
        <f ca="1">_xlfn.LOGNORM.INV(S3049,'Input Parameters'!$H$34,'Input Parameters'!$I$34)</f>
        <v>38.214537603840263</v>
      </c>
      <c r="U3049" s="10">
        <f t="shared" ca="1" si="451"/>
        <v>2.8378291134990463E-2</v>
      </c>
      <c r="V3049" s="30">
        <f ca="1">_xlfn.BETA.INV(U3049,'Input Parameters'!$L$36,'Input Parameters'!$M$36,'Input Parameters'!$J$36,'Input Parameters'!$K$36)</f>
        <v>0.35479695732931915</v>
      </c>
      <c r="W3049" s="2">
        <f ca="1">N3049+(P3049-N3049)*(1-ERF((T3049-R3049)/(2*SQRT(L3049*'Input Parameters'!$E$38))))</f>
        <v>0.10354939855380002</v>
      </c>
      <c r="X3049">
        <f t="shared" ca="1" si="452"/>
        <v>1</v>
      </c>
      <c r="Y3049" s="7"/>
    </row>
    <row r="3050" spans="1:25" ht="15" customHeight="1" x14ac:dyDescent="0.25">
      <c r="A3050" s="139">
        <v>3043</v>
      </c>
      <c r="B3050" s="10">
        <f t="shared" ca="1" si="443"/>
        <v>0.35754476848549921</v>
      </c>
      <c r="C3050" s="60">
        <f ca="1">_xlfn.NORM.INV(B3050,'Input Parameters'!$E$15,'Input Parameters'!$F$15)</f>
        <v>251.1850066840486</v>
      </c>
      <c r="D3050" s="10">
        <f t="shared" ca="1" si="444"/>
        <v>0.415391738302747</v>
      </c>
      <c r="E3050" s="62">
        <f ca="1">IF(_xlfn.NORM.INV(D3050,'Input Parameters'!$E$17,'Input Parameters'!$F$17)&lt;3500,3500,IF(_xlfn.NORM.INV(D3050,'Input Parameters'!$E$17,'Input Parameters'!$F$17)&gt;5500,5500,_xlfn.NORM.INV(D3050,'Input Parameters'!$E$17,'Input Parameters'!$F$17)))</f>
        <v>4650.4122127776491</v>
      </c>
      <c r="F3050" s="10">
        <f t="shared" ca="1" si="445"/>
        <v>4.1205436117858985E-2</v>
      </c>
      <c r="G3050" s="64">
        <f ca="1">_xlfn.NORM.INV(F3050,'Input Parameters'!$E$20,'Input Parameters'!$F$20)</f>
        <v>271.01299955432734</v>
      </c>
      <c r="H3050" s="57">
        <f ca="1">EXP(E3050*(1/'Input Parameters'!$E$23-1/G3050))</f>
        <v>0.27699874690286569</v>
      </c>
      <c r="I3050" s="10">
        <f t="shared" ca="1" si="446"/>
        <v>0.46183168330303526</v>
      </c>
      <c r="J3050" s="30">
        <f ca="1">_xlfn.BETA.INV(I3050,'Input Parameters'!$L$26,'Input Parameters'!$M$26,'Input Parameters'!$J$26,'Input Parameters'!$K$26)</f>
        <v>0.64587215140458065</v>
      </c>
      <c r="K3050" s="168">
        <f ca="1">('Input Parameters'!$E$27/'Input Parameters'!$E$38)^$J3050</f>
        <v>9.7269364765296511E-3</v>
      </c>
      <c r="L3050" s="69">
        <f ca="1">$H3050*$C3050*'Input Parameters'!$E$25*K3050</f>
        <v>0.67678012562979828</v>
      </c>
      <c r="M3050" s="24">
        <f t="shared" ca="1" si="447"/>
        <v>0.76577141700711804</v>
      </c>
      <c r="N3050" s="15">
        <f ca="1">_xlfn.NORM.INV(M3050,'Input Parameters'!$E$29,'Input Parameters'!$F$29)</f>
        <v>0.10007249916288626</v>
      </c>
      <c r="O3050" s="8">
        <f t="shared" ca="1" si="448"/>
        <v>0.43333575542561886</v>
      </c>
      <c r="P3050" s="30">
        <f ca="1">_xlfn.LOGNORM.INV(O3050,'Input Parameters'!$H$30,'Input Parameters'!$I$30)</f>
        <v>2.4786982659777164</v>
      </c>
      <c r="Q3050" s="10">
        <f t="shared" ca="1" si="449"/>
        <v>0.53180942731602365</v>
      </c>
      <c r="R3050" s="30">
        <f>IF('Input Parameters'!$E$32=0,0,_xlfn.BETA.INV(Q3050,'Input Parameters'!$L$32,'Input Parameters'!$M$32,'Input Parameters'!$J$32,'Input Parameters'!$K$32))</f>
        <v>0</v>
      </c>
      <c r="S3050" s="10">
        <f t="shared" ca="1" si="450"/>
        <v>0.75341745273627403</v>
      </c>
      <c r="T3050" s="26">
        <f ca="1">_xlfn.LOGNORM.INV(S3050,'Input Parameters'!$H$34,'Input Parameters'!$I$34)</f>
        <v>54.897778315745505</v>
      </c>
      <c r="U3050" s="10">
        <f t="shared" ca="1" si="451"/>
        <v>0.27552092572549902</v>
      </c>
      <c r="V3050" s="30">
        <f ca="1">_xlfn.BETA.INV(U3050,'Input Parameters'!$L$36,'Input Parameters'!$M$36,'Input Parameters'!$J$36,'Input Parameters'!$K$36)</f>
        <v>0.50051822326271123</v>
      </c>
      <c r="W3050" s="2">
        <f ca="1">N3050+(P3050-N3050)*(1-ERF((T3050-R3050)/(2*SQRT(L3050*'Input Parameters'!$E$38))))</f>
        <v>0.10007814691490376</v>
      </c>
      <c r="X3050">
        <f t="shared" ca="1" si="452"/>
        <v>1</v>
      </c>
      <c r="Y3050" s="7"/>
    </row>
    <row r="3051" spans="1:25" ht="15" customHeight="1" x14ac:dyDescent="0.25">
      <c r="A3051" s="139">
        <v>3044</v>
      </c>
      <c r="B3051" s="10">
        <f t="shared" ca="1" si="443"/>
        <v>0.43459302375513142</v>
      </c>
      <c r="C3051" s="60">
        <f ca="1">_xlfn.NORM.INV(B3051,'Input Parameters'!$E$15,'Input Parameters'!$F$15)</f>
        <v>262.04194874217148</v>
      </c>
      <c r="D3051" s="10">
        <f t="shared" ca="1" si="444"/>
        <v>0.60900360738832127</v>
      </c>
      <c r="E3051" s="62">
        <f ca="1">IF(_xlfn.NORM.INV(D3051,'Input Parameters'!$E$17,'Input Parameters'!$F$17)&lt;3500,3500,IF(_xlfn.NORM.INV(D3051,'Input Parameters'!$E$17,'Input Parameters'!$F$17)&gt;5500,5500,_xlfn.NORM.INV(D3051,'Input Parameters'!$E$17,'Input Parameters'!$F$17)))</f>
        <v>4993.7061224227045</v>
      </c>
      <c r="F3051" s="10">
        <f t="shared" ca="1" si="445"/>
        <v>0.80529336900937043</v>
      </c>
      <c r="G3051" s="64">
        <f ca="1">_xlfn.NORM.INV(F3051,'Input Parameters'!$E$20,'Input Parameters'!$F$20)</f>
        <v>288.4165687613924</v>
      </c>
      <c r="H3051" s="57">
        <f ca="1">EXP(E3051*(1/'Input Parameters'!$E$23-1/G3051))</f>
        <v>0.76594412332478656</v>
      </c>
      <c r="I3051" s="10">
        <f t="shared" ca="1" si="446"/>
        <v>0.86173550262458876</v>
      </c>
      <c r="J3051" s="30">
        <f ca="1">_xlfn.BETA.INV(I3051,'Input Parameters'!$L$26,'Input Parameters'!$M$26,'Input Parameters'!$J$26,'Input Parameters'!$K$26)</f>
        <v>0.81655486627300056</v>
      </c>
      <c r="K3051" s="168">
        <f ca="1">('Input Parameters'!$E$27/'Input Parameters'!$E$38)^$J3051</f>
        <v>2.8593314096157568E-3</v>
      </c>
      <c r="L3051" s="69">
        <f ca="1">$H3051*$C3051*'Input Parameters'!$E$25*K3051</f>
        <v>0.57389495097690302</v>
      </c>
      <c r="M3051" s="24">
        <f t="shared" ca="1" si="447"/>
        <v>0.7588968298601344</v>
      </c>
      <c r="N3051" s="15">
        <f ca="1">_xlfn.NORM.INV(M3051,'Input Parameters'!$E$29,'Input Parameters'!$F$29)</f>
        <v>0.10007027583773564</v>
      </c>
      <c r="O3051" s="8">
        <f t="shared" ca="1" si="448"/>
        <v>0.82120671356765662</v>
      </c>
      <c r="P3051" s="30">
        <f ca="1">_xlfn.LOGNORM.INV(O3051,'Input Parameters'!$H$30,'Input Parameters'!$I$30)</f>
        <v>4.1438209426577304</v>
      </c>
      <c r="Q3051" s="10">
        <f t="shared" ca="1" si="449"/>
        <v>0.43104609665508886</v>
      </c>
      <c r="R3051" s="30">
        <f>IF('Input Parameters'!$E$32=0,0,_xlfn.BETA.INV(Q3051,'Input Parameters'!$L$32,'Input Parameters'!$M$32,'Input Parameters'!$J$32,'Input Parameters'!$K$32))</f>
        <v>0</v>
      </c>
      <c r="S3051" s="10">
        <f t="shared" ca="1" si="450"/>
        <v>0.24928204618875849</v>
      </c>
      <c r="T3051" s="26">
        <f ca="1">_xlfn.LOGNORM.INV(S3051,'Input Parameters'!$H$34,'Input Parameters'!$I$34)</f>
        <v>46.33409536185912</v>
      </c>
      <c r="U3051" s="10">
        <f t="shared" ca="1" si="451"/>
        <v>0.80658798879259552</v>
      </c>
      <c r="V3051" s="30">
        <f ca="1">_xlfn.BETA.INV(U3051,'Input Parameters'!$L$36,'Input Parameters'!$M$36,'Input Parameters'!$J$36,'Input Parameters'!$K$36)</f>
        <v>0.72782257949141216</v>
      </c>
      <c r="W3051" s="2">
        <f ca="1">N3051+(P3051-N3051)*(1-ERF((T3051-R3051)/(2*SQRT(L3051*'Input Parameters'!$E$38))))</f>
        <v>0.10013200225579337</v>
      </c>
      <c r="X3051">
        <f t="shared" ca="1" si="452"/>
        <v>1</v>
      </c>
      <c r="Y3051" s="7"/>
    </row>
    <row r="3052" spans="1:25" ht="15" customHeight="1" x14ac:dyDescent="0.25">
      <c r="A3052" s="139">
        <v>3045</v>
      </c>
      <c r="B3052" s="10">
        <f t="shared" ca="1" si="443"/>
        <v>0.52937910210258154</v>
      </c>
      <c r="C3052" s="60">
        <f ca="1">_xlfn.NORM.INV(B3052,'Input Parameters'!$E$15,'Input Parameters'!$F$15)</f>
        <v>274.96175390686744</v>
      </c>
      <c r="D3052" s="10">
        <f t="shared" ca="1" si="444"/>
        <v>0.57359239124764727</v>
      </c>
      <c r="E3052" s="62">
        <f ca="1">IF(_xlfn.NORM.INV(D3052,'Input Parameters'!$E$17,'Input Parameters'!$F$17)&lt;3500,3500,IF(_xlfn.NORM.INV(D3052,'Input Parameters'!$E$17,'Input Parameters'!$F$17)&gt;5500,5500,_xlfn.NORM.INV(D3052,'Input Parameters'!$E$17,'Input Parameters'!$F$17)))</f>
        <v>4929.8693350360882</v>
      </c>
      <c r="F3052" s="10">
        <f t="shared" ca="1" si="445"/>
        <v>0.37615192554798393</v>
      </c>
      <c r="G3052" s="64">
        <f ca="1">_xlfn.NORM.INV(F3052,'Input Parameters'!$E$20,'Input Parameters'!$F$20)</f>
        <v>280.5354598186085</v>
      </c>
      <c r="H3052" s="57">
        <f ca="1">EXP(E3052*(1/'Input Parameters'!$E$23-1/G3052))</f>
        <v>0.47548058198912729</v>
      </c>
      <c r="I3052" s="10">
        <f t="shared" ca="1" si="446"/>
        <v>0.34023629429702607</v>
      </c>
      <c r="J3052" s="30">
        <f ca="1">_xlfn.BETA.INV(I3052,'Input Parameters'!$L$26,'Input Parameters'!$M$26,'Input Parameters'!$J$26,'Input Parameters'!$K$26)</f>
        <v>0.59332708631933739</v>
      </c>
      <c r="K3052" s="168">
        <f ca="1">('Input Parameters'!$E$27/'Input Parameters'!$E$38)^$J3052</f>
        <v>1.4179623841878026E-2</v>
      </c>
      <c r="L3052" s="69">
        <f ca="1">$H3052*$C3052*'Input Parameters'!$E$25*K3052</f>
        <v>1.8538294837452503</v>
      </c>
      <c r="M3052" s="24">
        <f t="shared" ca="1" si="447"/>
        <v>0.56176493716959042</v>
      </c>
      <c r="N3052" s="15">
        <f ca="1">_xlfn.NORM.INV(M3052,'Input Parameters'!$E$29,'Input Parameters'!$F$29)</f>
        <v>0.10001554454880762</v>
      </c>
      <c r="O3052" s="8">
        <f t="shared" ca="1" si="448"/>
        <v>0.90600880116789007</v>
      </c>
      <c r="P3052" s="30">
        <f ca="1">_xlfn.LOGNORM.INV(O3052,'Input Parameters'!$H$30,'Input Parameters'!$I$30)</f>
        <v>4.9976278700313941</v>
      </c>
      <c r="Q3052" s="10">
        <f t="shared" ca="1" si="449"/>
        <v>0.72220104333019208</v>
      </c>
      <c r="R3052" s="30">
        <f>IF('Input Parameters'!$E$32=0,0,_xlfn.BETA.INV(Q3052,'Input Parameters'!$L$32,'Input Parameters'!$M$32,'Input Parameters'!$J$32,'Input Parameters'!$K$32))</f>
        <v>0</v>
      </c>
      <c r="S3052" s="10">
        <f t="shared" ca="1" si="450"/>
        <v>0.64884260520814385</v>
      </c>
      <c r="T3052" s="26">
        <f ca="1">_xlfn.LOGNORM.INV(S3052,'Input Parameters'!$H$34,'Input Parameters'!$I$34)</f>
        <v>52.86459887884854</v>
      </c>
      <c r="U3052" s="10">
        <f t="shared" ca="1" si="451"/>
        <v>0.17562809901293974</v>
      </c>
      <c r="V3052" s="30">
        <f ca="1">_xlfn.BETA.INV(U3052,'Input Parameters'!$L$36,'Input Parameters'!$M$36,'Input Parameters'!$J$36,'Input Parameters'!$K$36)</f>
        <v>0.45750039914432133</v>
      </c>
      <c r="W3052" s="2">
        <f ca="1">N3052+(P3052-N3052)*(1-ERF((T3052-R3052)/(2*SQRT(L3052*'Input Parameters'!$E$38))))</f>
        <v>0.1296099617868475</v>
      </c>
      <c r="X3052">
        <f t="shared" ca="1" si="452"/>
        <v>1</v>
      </c>
      <c r="Y3052" s="7"/>
    </row>
    <row r="3053" spans="1:25" ht="15" customHeight="1" x14ac:dyDescent="0.25">
      <c r="A3053" s="139">
        <v>3046</v>
      </c>
      <c r="B3053" s="10">
        <f t="shared" ca="1" si="443"/>
        <v>0.12641179545250469</v>
      </c>
      <c r="C3053" s="60">
        <f ca="1">_xlfn.NORM.INV(B3053,'Input Parameters'!$E$15,'Input Parameters'!$F$15)</f>
        <v>208.99602656825996</v>
      </c>
      <c r="D3053" s="10">
        <f t="shared" ca="1" si="444"/>
        <v>0.80774081148472354</v>
      </c>
      <c r="E3053" s="62">
        <f ca="1">IF(_xlfn.NORM.INV(D3053,'Input Parameters'!$E$17,'Input Parameters'!$F$17)&lt;3500,3500,IF(_xlfn.NORM.INV(D3053,'Input Parameters'!$E$17,'Input Parameters'!$F$17)&gt;5500,5500,_xlfn.NORM.INV(D3053,'Input Parameters'!$E$17,'Input Parameters'!$F$17)))</f>
        <v>5408.7208460709826</v>
      </c>
      <c r="F3053" s="10">
        <f t="shared" ca="1" si="445"/>
        <v>0.80278075280102446</v>
      </c>
      <c r="G3053" s="64">
        <f ca="1">_xlfn.NORM.INV(F3053,'Input Parameters'!$E$20,'Input Parameters'!$F$20)</f>
        <v>288.3556915838094</v>
      </c>
      <c r="H3053" s="57">
        <f ca="1">EXP(E3053*(1/'Input Parameters'!$E$23-1/G3053))</f>
        <v>0.7461971063108862</v>
      </c>
      <c r="I3053" s="10">
        <f t="shared" ca="1" si="446"/>
        <v>0.11643738136356108</v>
      </c>
      <c r="J3053" s="30">
        <f ca="1">_xlfn.BETA.INV(I3053,'Input Parameters'!$L$26,'Input Parameters'!$M$26,'Input Parameters'!$J$26,'Input Parameters'!$K$26)</f>
        <v>0.45965757378652161</v>
      </c>
      <c r="K3053" s="168">
        <f ca="1">('Input Parameters'!$E$27/'Input Parameters'!$E$38)^$J3053</f>
        <v>3.6989000413031985E-2</v>
      </c>
      <c r="L3053" s="69">
        <f ca="1">$H3053*$C3053*'Input Parameters'!$E$25*K3053</f>
        <v>5.7685171093416674</v>
      </c>
      <c r="M3053" s="24">
        <f t="shared" ca="1" si="447"/>
        <v>0.31114924948342082</v>
      </c>
      <c r="N3053" s="15">
        <f ca="1">_xlfn.NORM.INV(M3053,'Input Parameters'!$E$29,'Input Parameters'!$F$29)</f>
        <v>9.9950740459999299E-2</v>
      </c>
      <c r="O3053" s="8">
        <f t="shared" ca="1" si="448"/>
        <v>0.27437796620801003</v>
      </c>
      <c r="P3053" s="30">
        <f ca="1">_xlfn.LOGNORM.INV(O3053,'Input Parameters'!$H$30,'Input Parameters'!$I$30)</f>
        <v>2.0213973761582182</v>
      </c>
      <c r="Q3053" s="10">
        <f t="shared" ca="1" si="449"/>
        <v>0.27772733279256445</v>
      </c>
      <c r="R3053" s="30">
        <f>IF('Input Parameters'!$E$32=0,0,_xlfn.BETA.INV(Q3053,'Input Parameters'!$L$32,'Input Parameters'!$M$32,'Input Parameters'!$J$32,'Input Parameters'!$K$32))</f>
        <v>0</v>
      </c>
      <c r="S3053" s="10">
        <f t="shared" ca="1" si="450"/>
        <v>0.14238927823372771</v>
      </c>
      <c r="T3053" s="26">
        <f ca="1">_xlfn.LOGNORM.INV(S3053,'Input Parameters'!$H$34,'Input Parameters'!$I$34)</f>
        <v>44.121905850325895</v>
      </c>
      <c r="U3053" s="10">
        <f t="shared" ca="1" si="451"/>
        <v>0.21325417926555224</v>
      </c>
      <c r="V3053" s="30">
        <f ca="1">_xlfn.BETA.INV(U3053,'Input Parameters'!$L$36,'Input Parameters'!$M$36,'Input Parameters'!$J$36,'Input Parameters'!$K$36)</f>
        <v>0.47458031854424648</v>
      </c>
      <c r="W3053" s="2">
        <f ca="1">N3053+(P3053-N3053)*(1-ERF((T3053-R3053)/(2*SQRT(L3053*'Input Parameters'!$E$38))))</f>
        <v>0.47260755170811297</v>
      </c>
      <c r="X3053">
        <f t="shared" ca="1" si="452"/>
        <v>1</v>
      </c>
      <c r="Y3053" s="7"/>
    </row>
    <row r="3054" spans="1:25" ht="15" customHeight="1" x14ac:dyDescent="0.25">
      <c r="A3054" s="139">
        <v>3047</v>
      </c>
      <c r="B3054" s="10">
        <f t="shared" ca="1" si="443"/>
        <v>0.79470670137796307</v>
      </c>
      <c r="C3054" s="60">
        <f ca="1">_xlfn.NORM.INV(B3054,'Input Parameters'!$E$15,'Input Parameters'!$F$15)</f>
        <v>315.56091070767769</v>
      </c>
      <c r="D3054" s="10">
        <f t="shared" ca="1" si="444"/>
        <v>0.17511690496521648</v>
      </c>
      <c r="E3054" s="62">
        <f ca="1">IF(_xlfn.NORM.INV(D3054,'Input Parameters'!$E$17,'Input Parameters'!$F$17)&lt;3500,3500,IF(_xlfn.NORM.INV(D3054,'Input Parameters'!$E$17,'Input Parameters'!$F$17)&gt;5500,5500,_xlfn.NORM.INV(D3054,'Input Parameters'!$E$17,'Input Parameters'!$F$17)))</f>
        <v>4146.1048895327112</v>
      </c>
      <c r="F3054" s="10">
        <f t="shared" ca="1" si="445"/>
        <v>0.17018225402621545</v>
      </c>
      <c r="G3054" s="64">
        <f ca="1">_xlfn.NORM.INV(F3054,'Input Parameters'!$E$20,'Input Parameters'!$F$20)</f>
        <v>276.26191661592975</v>
      </c>
      <c r="H3054" s="57">
        <f ca="1">EXP(E3054*(1/'Input Parameters'!$E$23-1/G3054))</f>
        <v>0.42576845955843312</v>
      </c>
      <c r="I3054" s="10">
        <f t="shared" ca="1" si="446"/>
        <v>0.11161893826240676</v>
      </c>
      <c r="J3054" s="30">
        <f ca="1">_xlfn.BETA.INV(I3054,'Input Parameters'!$L$26,'Input Parameters'!$M$26,'Input Parameters'!$J$26,'Input Parameters'!$K$26)</f>
        <v>0.45540961692356907</v>
      </c>
      <c r="K3054" s="168">
        <f ca="1">('Input Parameters'!$E$27/'Input Parameters'!$E$38)^$J3054</f>
        <v>3.8133428191225414E-2</v>
      </c>
      <c r="L3054" s="69">
        <f ca="1">$H3054*$C3054*'Input Parameters'!$E$25*K3054</f>
        <v>5.1234504106858569</v>
      </c>
      <c r="M3054" s="24">
        <f t="shared" ca="1" si="447"/>
        <v>0.82460157346167162</v>
      </c>
      <c r="N3054" s="15">
        <f ca="1">_xlfn.NORM.INV(M3054,'Input Parameters'!$E$29,'Input Parameters'!$F$29)</f>
        <v>0.10009330447705427</v>
      </c>
      <c r="O3054" s="8">
        <f t="shared" ca="1" si="448"/>
        <v>0.43188404922624579</v>
      </c>
      <c r="P3054" s="30">
        <f ca="1">_xlfn.LOGNORM.INV(O3054,'Input Parameters'!$H$30,'Input Parameters'!$I$30)</f>
        <v>2.4743794766116851</v>
      </c>
      <c r="Q3054" s="10">
        <f t="shared" ca="1" si="449"/>
        <v>0.47744662831449858</v>
      </c>
      <c r="R3054" s="30">
        <f>IF('Input Parameters'!$E$32=0,0,_xlfn.BETA.INV(Q3054,'Input Parameters'!$L$32,'Input Parameters'!$M$32,'Input Parameters'!$J$32,'Input Parameters'!$K$32))</f>
        <v>0</v>
      </c>
      <c r="S3054" s="10">
        <f t="shared" ca="1" si="450"/>
        <v>0.9576045920443268</v>
      </c>
      <c r="T3054" s="26">
        <f ca="1">_xlfn.LOGNORM.INV(S3054,'Input Parameters'!$H$34,'Input Parameters'!$I$34)</f>
        <v>62.474114824748426</v>
      </c>
      <c r="U3054" s="10">
        <f t="shared" ca="1" si="451"/>
        <v>0.95500784372900327</v>
      </c>
      <c r="V3054" s="30">
        <f ca="1">_xlfn.BETA.INV(U3054,'Input Parameters'!$L$36,'Input Parameters'!$M$36,'Input Parameters'!$J$36,'Input Parameters'!$K$36)</f>
        <v>0.87882850274127078</v>
      </c>
      <c r="W3054" s="2">
        <f ca="1">N3054+(P3054-N3054)*(1-ERF((T3054-R3054)/(2*SQRT(L3054*'Input Parameters'!$E$38))))</f>
        <v>0.22113145362634512</v>
      </c>
      <c r="X3054">
        <f t="shared" ca="1" si="452"/>
        <v>1</v>
      </c>
      <c r="Y3054" s="7"/>
    </row>
    <row r="3055" spans="1:25" ht="15" customHeight="1" x14ac:dyDescent="0.25">
      <c r="A3055" s="139">
        <v>3048</v>
      </c>
      <c r="B3055" s="10">
        <f t="shared" ca="1" si="443"/>
        <v>0.9856084794598492</v>
      </c>
      <c r="C3055" s="60">
        <f ca="1">_xlfn.NORM.INV(B3055,'Input Parameters'!$E$15,'Input Parameters'!$F$15)</f>
        <v>389.45819321320016</v>
      </c>
      <c r="D3055" s="10">
        <f t="shared" ca="1" si="444"/>
        <v>0.90916638614383227</v>
      </c>
      <c r="E3055" s="62">
        <f ca="1">IF(_xlfn.NORM.INV(D3055,'Input Parameters'!$E$17,'Input Parameters'!$F$17)&lt;3500,3500,IF(_xlfn.NORM.INV(D3055,'Input Parameters'!$E$17,'Input Parameters'!$F$17)&gt;5500,5500,_xlfn.NORM.INV(D3055,'Input Parameters'!$E$17,'Input Parameters'!$F$17)))</f>
        <v>5500</v>
      </c>
      <c r="F3055" s="10">
        <f t="shared" ca="1" si="445"/>
        <v>0.7596170279051081</v>
      </c>
      <c r="G3055" s="64">
        <f ca="1">_xlfn.NORM.INV(F3055,'Input Parameters'!$E$20,'Input Parameters'!$F$20)</f>
        <v>287.3739768681038</v>
      </c>
      <c r="H3055" s="57">
        <f ca="1">EXP(E3055*(1/'Input Parameters'!$E$23-1/G3055))</f>
        <v>0.69568038978184366</v>
      </c>
      <c r="I3055" s="10">
        <f t="shared" ca="1" si="446"/>
        <v>0.66429429769846826</v>
      </c>
      <c r="J3055" s="30">
        <f ca="1">_xlfn.BETA.INV(I3055,'Input Parameters'!$L$26,'Input Parameters'!$M$26,'Input Parameters'!$J$26,'Input Parameters'!$K$26)</f>
        <v>0.72704171288093433</v>
      </c>
      <c r="K3055" s="168">
        <f ca="1">('Input Parameters'!$E$27/'Input Parameters'!$E$38)^$J3055</f>
        <v>5.4339581010113729E-3</v>
      </c>
      <c r="L3055" s="69">
        <f ca="1">$H3055*$C3055*'Input Parameters'!$E$25*K3055</f>
        <v>1.472268063849058</v>
      </c>
      <c r="M3055" s="24">
        <f t="shared" ca="1" si="447"/>
        <v>0.11751597964047877</v>
      </c>
      <c r="N3055" s="15">
        <f ca="1">_xlfn.NORM.INV(M3055,'Input Parameters'!$E$29,'Input Parameters'!$F$29)</f>
        <v>9.9881250381189737E-2</v>
      </c>
      <c r="O3055" s="8">
        <f t="shared" ca="1" si="448"/>
        <v>0.97741390982148757</v>
      </c>
      <c r="P3055" s="30">
        <f ca="1">_xlfn.LOGNORM.INV(O3055,'Input Parameters'!$H$30,'Input Parameters'!$I$30)</f>
        <v>6.9118794531618999</v>
      </c>
      <c r="Q3055" s="10">
        <f t="shared" ca="1" si="449"/>
        <v>0.85503365582266955</v>
      </c>
      <c r="R3055" s="30">
        <f>IF('Input Parameters'!$E$32=0,0,_xlfn.BETA.INV(Q3055,'Input Parameters'!$L$32,'Input Parameters'!$M$32,'Input Parameters'!$J$32,'Input Parameters'!$K$32))</f>
        <v>0</v>
      </c>
      <c r="S3055" s="10">
        <f t="shared" ca="1" si="450"/>
        <v>0.14722539605391405</v>
      </c>
      <c r="T3055" s="26">
        <f ca="1">_xlfn.LOGNORM.INV(S3055,'Input Parameters'!$H$34,'Input Parameters'!$I$34)</f>
        <v>44.238742172151696</v>
      </c>
      <c r="U3055" s="10">
        <f t="shared" ca="1" si="451"/>
        <v>5.811393169255985E-2</v>
      </c>
      <c r="V3055" s="30">
        <f ca="1">_xlfn.BETA.INV(U3055,'Input Parameters'!$L$36,'Input Parameters'!$M$36,'Input Parameters'!$J$36,'Input Parameters'!$K$36)</f>
        <v>0.38639503545919296</v>
      </c>
      <c r="W3055" s="2">
        <f ca="1">N3055+(P3055-N3055)*(1-ERF((T3055-R3055)/(2*SQRT(L3055*'Input Parameters'!$E$38))))</f>
        <v>0.1675615282056081</v>
      </c>
      <c r="X3055">
        <f t="shared" ca="1" si="452"/>
        <v>1</v>
      </c>
      <c r="Y3055" s="7"/>
    </row>
    <row r="3056" spans="1:25" ht="15" customHeight="1" x14ac:dyDescent="0.25">
      <c r="A3056" s="139">
        <v>3049</v>
      </c>
      <c r="B3056" s="10">
        <f t="shared" ca="1" si="443"/>
        <v>0.8406470626301209</v>
      </c>
      <c r="C3056" s="60">
        <f ca="1">_xlfn.NORM.INV(B3056,'Input Parameters'!$E$15,'Input Parameters'!$F$15)</f>
        <v>325.00460660795045</v>
      </c>
      <c r="D3056" s="10">
        <f t="shared" ca="1" si="444"/>
        <v>0.3544313120275322</v>
      </c>
      <c r="E3056" s="62">
        <f ca="1">IF(_xlfn.NORM.INV(D3056,'Input Parameters'!$E$17,'Input Parameters'!$F$17)&lt;3500,3500,IF(_xlfn.NORM.INV(D3056,'Input Parameters'!$E$17,'Input Parameters'!$F$17)&gt;5500,5500,_xlfn.NORM.INV(D3056,'Input Parameters'!$E$17,'Input Parameters'!$F$17)))</f>
        <v>4538.631160521225</v>
      </c>
      <c r="F3056" s="10">
        <f t="shared" ca="1" si="445"/>
        <v>0.78058874928086608</v>
      </c>
      <c r="G3056" s="64">
        <f ca="1">_xlfn.NORM.INV(F3056,'Input Parameters'!$E$20,'Input Parameters'!$F$20)</f>
        <v>287.83702698950918</v>
      </c>
      <c r="H3056" s="57">
        <f ca="1">EXP(E3056*(1/'Input Parameters'!$E$23-1/G3056))</f>
        <v>0.76030859412670837</v>
      </c>
      <c r="I3056" s="10">
        <f t="shared" ca="1" si="446"/>
        <v>0.40832059934223652</v>
      </c>
      <c r="J3056" s="30">
        <f ca="1">_xlfn.BETA.INV(I3056,'Input Parameters'!$L$26,'Input Parameters'!$M$26,'Input Parameters'!$J$26,'Input Parameters'!$K$26)</f>
        <v>0.62347542358850094</v>
      </c>
      <c r="K3056" s="168">
        <f ca="1">('Input Parameters'!$E$27/'Input Parameters'!$E$38)^$J3056</f>
        <v>1.1422113463110886E-2</v>
      </c>
      <c r="L3056" s="69">
        <f ca="1">$H3056*$C3056*'Input Parameters'!$E$25*K3056</f>
        <v>2.8224475897637786</v>
      </c>
      <c r="M3056" s="24">
        <f t="shared" ca="1" si="447"/>
        <v>0.1285732977916999</v>
      </c>
      <c r="N3056" s="15">
        <f ca="1">_xlfn.NORM.INV(M3056,'Input Parameters'!$E$29,'Input Parameters'!$F$29)</f>
        <v>9.9886683887366406E-2</v>
      </c>
      <c r="O3056" s="8">
        <f t="shared" ca="1" si="448"/>
        <v>0.83648736963460146</v>
      </c>
      <c r="P3056" s="30">
        <f ca="1">_xlfn.LOGNORM.INV(O3056,'Input Parameters'!$H$30,'Input Parameters'!$I$30)</f>
        <v>4.2632503765750407</v>
      </c>
      <c r="Q3056" s="10">
        <f t="shared" ca="1" si="449"/>
        <v>0.48102371585404613</v>
      </c>
      <c r="R3056" s="30">
        <f>IF('Input Parameters'!$E$32=0,0,_xlfn.BETA.INV(Q3056,'Input Parameters'!$L$32,'Input Parameters'!$M$32,'Input Parameters'!$J$32,'Input Parameters'!$K$32))</f>
        <v>0</v>
      </c>
      <c r="S3056" s="10">
        <f t="shared" ca="1" si="450"/>
        <v>0.13685560215453996</v>
      </c>
      <c r="T3056" s="26">
        <f ca="1">_xlfn.LOGNORM.INV(S3056,'Input Parameters'!$H$34,'Input Parameters'!$I$34)</f>
        <v>43.985267007336383</v>
      </c>
      <c r="U3056" s="10">
        <f t="shared" ca="1" si="451"/>
        <v>0.25120419797935156</v>
      </c>
      <c r="V3056" s="30">
        <f ca="1">_xlfn.BETA.INV(U3056,'Input Parameters'!$L$36,'Input Parameters'!$M$36,'Input Parameters'!$J$36,'Input Parameters'!$K$36)</f>
        <v>0.49065138094408139</v>
      </c>
      <c r="W3056" s="2">
        <f ca="1">N3056+(P3056-N3056)*(1-ERF((T3056-R3056)/(2*SQRT(L3056*'Input Parameters'!$E$38))))</f>
        <v>0.36686187941586146</v>
      </c>
      <c r="X3056">
        <f t="shared" ca="1" si="452"/>
        <v>1</v>
      </c>
      <c r="Y3056" s="7"/>
    </row>
    <row r="3057" spans="1:25" ht="15" customHeight="1" x14ac:dyDescent="0.25">
      <c r="A3057" s="139">
        <v>3050</v>
      </c>
      <c r="B3057" s="10">
        <f t="shared" ca="1" si="443"/>
        <v>0.36761327174109559</v>
      </c>
      <c r="C3057" s="60">
        <f ca="1">_xlfn.NORM.INV(B3057,'Input Parameters'!$E$15,'Input Parameters'!$F$15)</f>
        <v>252.63999031875963</v>
      </c>
      <c r="D3057" s="10">
        <f t="shared" ca="1" si="444"/>
        <v>0.18503892389243426</v>
      </c>
      <c r="E3057" s="62">
        <f ca="1">IF(_xlfn.NORM.INV(D3057,'Input Parameters'!$E$17,'Input Parameters'!$F$17)&lt;3500,3500,IF(_xlfn.NORM.INV(D3057,'Input Parameters'!$E$17,'Input Parameters'!$F$17)&gt;5500,5500,_xlfn.NORM.INV(D3057,'Input Parameters'!$E$17,'Input Parameters'!$F$17)))</f>
        <v>4172.5707131461895</v>
      </c>
      <c r="F3057" s="10">
        <f t="shared" ca="1" si="445"/>
        <v>0.3207192706209272</v>
      </c>
      <c r="G3057" s="64">
        <f ca="1">_xlfn.NORM.INV(F3057,'Input Parameters'!$E$20,'Input Parameters'!$F$20)</f>
        <v>279.52988757525821</v>
      </c>
      <c r="H3057" s="57">
        <f ca="1">EXP(E3057*(1/'Input Parameters'!$E$23-1/G3057))</f>
        <v>0.50523396644094332</v>
      </c>
      <c r="I3057" s="10">
        <f t="shared" ca="1" si="446"/>
        <v>0.48441395998382419</v>
      </c>
      <c r="J3057" s="30">
        <f ca="1">_xlfn.BETA.INV(I3057,'Input Parameters'!$L$26,'Input Parameters'!$M$26,'Input Parameters'!$J$26,'Input Parameters'!$K$26)</f>
        <v>0.65509315643720789</v>
      </c>
      <c r="K3057" s="168">
        <f ca="1">('Input Parameters'!$E$27/'Input Parameters'!$E$38)^$J3057</f>
        <v>9.1043880907608898E-3</v>
      </c>
      <c r="L3057" s="69">
        <f ca="1">$H3057*$C3057*'Input Parameters'!$E$25*K3057</f>
        <v>1.1621050759687648</v>
      </c>
      <c r="M3057" s="24">
        <f t="shared" ca="1" si="447"/>
        <v>0.48412088108900453</v>
      </c>
      <c r="N3057" s="15">
        <f ca="1">_xlfn.NORM.INV(M3057,'Input Parameters'!$E$29,'Input Parameters'!$F$29)</f>
        <v>9.9996018643584983E-2</v>
      </c>
      <c r="O3057" s="8">
        <f t="shared" ca="1" si="448"/>
        <v>0.61900888453523983</v>
      </c>
      <c r="P3057" s="30">
        <f ca="1">_xlfn.LOGNORM.INV(O3057,'Input Parameters'!$H$30,'Input Parameters'!$I$30)</f>
        <v>3.0960113416017152</v>
      </c>
      <c r="Q3057" s="10">
        <f t="shared" ca="1" si="449"/>
        <v>0.11688091263756517</v>
      </c>
      <c r="R3057" s="30">
        <f>IF('Input Parameters'!$E$32=0,0,_xlfn.BETA.INV(Q3057,'Input Parameters'!$L$32,'Input Parameters'!$M$32,'Input Parameters'!$J$32,'Input Parameters'!$K$32))</f>
        <v>0</v>
      </c>
      <c r="S3057" s="10">
        <f t="shared" ca="1" si="450"/>
        <v>1.5428730865707507E-2</v>
      </c>
      <c r="T3057" s="26">
        <f ca="1">_xlfn.LOGNORM.INV(S3057,'Input Parameters'!$H$34,'Input Parameters'!$I$34)</f>
        <v>38.525730310482153</v>
      </c>
      <c r="U3057" s="10">
        <f t="shared" ca="1" si="451"/>
        <v>0.76394987891829036</v>
      </c>
      <c r="V3057" s="30">
        <f ca="1">_xlfn.BETA.INV(U3057,'Input Parameters'!$L$36,'Input Parameters'!$M$36,'Input Parameters'!$J$36,'Input Parameters'!$K$36)</f>
        <v>0.70252533413066143</v>
      </c>
      <c r="W3057" s="2">
        <f ca="1">N3057+(P3057-N3057)*(1-ERF((T3057-R3057)/(2*SQRT(L3057*'Input Parameters'!$E$38))))</f>
        <v>0.13445809460604777</v>
      </c>
      <c r="X3057">
        <f t="shared" ca="1" si="452"/>
        <v>1</v>
      </c>
      <c r="Y3057" s="7"/>
    </row>
    <row r="3058" spans="1:25" ht="15" customHeight="1" x14ac:dyDescent="0.25">
      <c r="A3058" s="139">
        <v>3051</v>
      </c>
      <c r="B3058" s="10">
        <f t="shared" ca="1" si="443"/>
        <v>0.39925218985251876</v>
      </c>
      <c r="C3058" s="60">
        <f ca="1">_xlfn.NORM.INV(B3058,'Input Parameters'!$E$15,'Input Parameters'!$F$15)</f>
        <v>257.13252557357771</v>
      </c>
      <c r="D3058" s="10">
        <f t="shared" ca="1" si="444"/>
        <v>0.47697454891291324</v>
      </c>
      <c r="E3058" s="62">
        <f ca="1">IF(_xlfn.NORM.INV(D3058,'Input Parameters'!$E$17,'Input Parameters'!$F$17)&lt;3500,3500,IF(_xlfn.NORM.INV(D3058,'Input Parameters'!$E$17,'Input Parameters'!$F$17)&gt;5500,5500,_xlfn.NORM.INV(D3058,'Input Parameters'!$E$17,'Input Parameters'!$F$17)))</f>
        <v>4759.5761704911947</v>
      </c>
      <c r="F3058" s="10">
        <f t="shared" ca="1" si="445"/>
        <v>0.91230710577547858</v>
      </c>
      <c r="G3058" s="64">
        <f ca="1">_xlfn.NORM.INV(F3058,'Input Parameters'!$E$20,'Input Parameters'!$F$20)</f>
        <v>291.72916811257704</v>
      </c>
      <c r="H3058" s="57">
        <f ca="1">EXP(E3058*(1/'Input Parameters'!$E$23-1/G3058))</f>
        <v>0.9354212110534158</v>
      </c>
      <c r="I3058" s="10">
        <f t="shared" ca="1" si="446"/>
        <v>0.79646115242516813</v>
      </c>
      <c r="J3058" s="30">
        <f ca="1">_xlfn.BETA.INV(I3058,'Input Parameters'!$L$26,'Input Parameters'!$M$26,'Input Parameters'!$J$26,'Input Parameters'!$K$26)</f>
        <v>0.78380295794029786</v>
      </c>
      <c r="K3058" s="168">
        <f ca="1">('Input Parameters'!$E$27/'Input Parameters'!$E$38)^$J3058</f>
        <v>3.61654098920268E-3</v>
      </c>
      <c r="L3058" s="69">
        <f ca="1">$H3058*$C3058*'Input Parameters'!$E$25*K3058</f>
        <v>0.8698765446274509</v>
      </c>
      <c r="M3058" s="24">
        <f t="shared" ca="1" si="447"/>
        <v>0.10859859181611564</v>
      </c>
      <c r="N3058" s="15">
        <f ca="1">_xlfn.NORM.INV(M3058,'Input Parameters'!$E$29,'Input Parameters'!$F$29)</f>
        <v>9.987659846478672E-2</v>
      </c>
      <c r="O3058" s="8">
        <f t="shared" ca="1" si="448"/>
        <v>0.1828883734919946</v>
      </c>
      <c r="P3058" s="30">
        <f ca="1">_xlfn.LOGNORM.INV(O3058,'Input Parameters'!$H$30,'Input Parameters'!$I$30)</f>
        <v>1.7503460468862382</v>
      </c>
      <c r="Q3058" s="10">
        <f t="shared" ca="1" si="449"/>
        <v>0.27169574815177577</v>
      </c>
      <c r="R3058" s="30">
        <f>IF('Input Parameters'!$E$32=0,0,_xlfn.BETA.INV(Q3058,'Input Parameters'!$L$32,'Input Parameters'!$M$32,'Input Parameters'!$J$32,'Input Parameters'!$K$32))</f>
        <v>0</v>
      </c>
      <c r="S3058" s="10">
        <f t="shared" ca="1" si="450"/>
        <v>0.5342478561918288</v>
      </c>
      <c r="T3058" s="26">
        <f ca="1">_xlfn.LOGNORM.INV(S3058,'Input Parameters'!$H$34,'Input Parameters'!$I$34)</f>
        <v>50.95009829943568</v>
      </c>
      <c r="U3058" s="10">
        <f t="shared" ca="1" si="451"/>
        <v>1.7425923711758551E-2</v>
      </c>
      <c r="V3058" s="30">
        <f ca="1">_xlfn.BETA.INV(U3058,'Input Parameters'!$L$36,'Input Parameters'!$M$36,'Input Parameters'!$J$36,'Input Parameters'!$K$36)</f>
        <v>0.33731720305554269</v>
      </c>
      <c r="W3058" s="2">
        <f ca="1">N3058+(P3058-N3058)*(1-ERF((T3058-R3058)/(2*SQRT(L3058*'Input Parameters'!$E$38))))</f>
        <v>0.100061614240606</v>
      </c>
      <c r="X3058">
        <f t="shared" ca="1" si="452"/>
        <v>1</v>
      </c>
      <c r="Y3058" s="7"/>
    </row>
    <row r="3059" spans="1:25" ht="15" customHeight="1" x14ac:dyDescent="0.25">
      <c r="A3059" s="139">
        <v>3052</v>
      </c>
      <c r="B3059" s="10">
        <f t="shared" ca="1" si="443"/>
        <v>0.78826427650061603</v>
      </c>
      <c r="C3059" s="60">
        <f ca="1">_xlfn.NORM.INV(B3059,'Input Parameters'!$E$15,'Input Parameters'!$F$15)</f>
        <v>314.34434366643461</v>
      </c>
      <c r="D3059" s="10">
        <f t="shared" ca="1" si="444"/>
        <v>0.71076452550841329</v>
      </c>
      <c r="E3059" s="62">
        <f ca="1">IF(_xlfn.NORM.INV(D3059,'Input Parameters'!$E$17,'Input Parameters'!$F$17)&lt;3500,3500,IF(_xlfn.NORM.INV(D3059,'Input Parameters'!$E$17,'Input Parameters'!$F$17)&gt;5500,5500,_xlfn.NORM.INV(D3059,'Input Parameters'!$E$17,'Input Parameters'!$F$17)))</f>
        <v>5188.9337002413959</v>
      </c>
      <c r="F3059" s="10">
        <f t="shared" ca="1" si="445"/>
        <v>0.42512251431590875</v>
      </c>
      <c r="G3059" s="64">
        <f ca="1">_xlfn.NORM.INV(F3059,'Input Parameters'!$E$20,'Input Parameters'!$F$20)</f>
        <v>281.38500116367766</v>
      </c>
      <c r="H3059" s="57">
        <f ca="1">EXP(E3059*(1/'Input Parameters'!$E$23-1/G3059))</f>
        <v>0.48352477080473649</v>
      </c>
      <c r="I3059" s="10">
        <f t="shared" ca="1" si="446"/>
        <v>0.32944267068091304</v>
      </c>
      <c r="J3059" s="30">
        <f ca="1">_xlfn.BETA.INV(I3059,'Input Parameters'!$L$26,'Input Parameters'!$M$26,'Input Parameters'!$J$26,'Input Parameters'!$K$26)</f>
        <v>0.58831550600775151</v>
      </c>
      <c r="K3059" s="168">
        <f ca="1">('Input Parameters'!$E$27/'Input Parameters'!$E$38)^$J3059</f>
        <v>1.4698628322173482E-2</v>
      </c>
      <c r="L3059" s="69">
        <f ca="1">$H3059*$C3059*'Input Parameters'!$E$25*K3059</f>
        <v>2.2340926820511848</v>
      </c>
      <c r="M3059" s="24">
        <f t="shared" ca="1" si="447"/>
        <v>0.92986349860396544</v>
      </c>
      <c r="N3059" s="15">
        <f ca="1">_xlfn.NORM.INV(M3059,'Input Parameters'!$E$29,'Input Parameters'!$F$29)</f>
        <v>0.10014747751553776</v>
      </c>
      <c r="O3059" s="8">
        <f t="shared" ca="1" si="448"/>
        <v>0.43165855535225695</v>
      </c>
      <c r="P3059" s="30">
        <f ca="1">_xlfn.LOGNORM.INV(O3059,'Input Parameters'!$H$30,'Input Parameters'!$I$30)</f>
        <v>2.4737090697863136</v>
      </c>
      <c r="Q3059" s="10">
        <f t="shared" ca="1" si="449"/>
        <v>0.53458975412345644</v>
      </c>
      <c r="R3059" s="30">
        <f>IF('Input Parameters'!$E$32=0,0,_xlfn.BETA.INV(Q3059,'Input Parameters'!$L$32,'Input Parameters'!$M$32,'Input Parameters'!$J$32,'Input Parameters'!$K$32))</f>
        <v>0</v>
      </c>
      <c r="S3059" s="10">
        <f t="shared" ca="1" si="450"/>
        <v>2.7799275107890153E-2</v>
      </c>
      <c r="T3059" s="26">
        <f ca="1">_xlfn.LOGNORM.INV(S3059,'Input Parameters'!$H$34,'Input Parameters'!$I$34)</f>
        <v>39.717819708080128</v>
      </c>
      <c r="U3059" s="10">
        <f t="shared" ca="1" si="451"/>
        <v>0.93424772552121838</v>
      </c>
      <c r="V3059" s="30">
        <f ca="1">_xlfn.BETA.INV(U3059,'Input Parameters'!$L$36,'Input Parameters'!$M$36,'Input Parameters'!$J$36,'Input Parameters'!$K$36)</f>
        <v>0.84383602611956765</v>
      </c>
      <c r="W3059" s="2">
        <f ca="1">N3059+(P3059-N3059)*(1-ERF((T3059-R3059)/(2*SQRT(L3059*'Input Parameters'!$E$38))))</f>
        <v>0.24315126759805641</v>
      </c>
      <c r="X3059">
        <f t="shared" ca="1" si="452"/>
        <v>1</v>
      </c>
      <c r="Y3059" s="7"/>
    </row>
    <row r="3060" spans="1:25" ht="15" customHeight="1" x14ac:dyDescent="0.25">
      <c r="A3060" s="139">
        <v>3053</v>
      </c>
      <c r="B3060" s="10">
        <f t="shared" ca="1" si="443"/>
        <v>0.20754856847944136</v>
      </c>
      <c r="C3060" s="60">
        <f ca="1">_xlfn.NORM.INV(B3060,'Input Parameters'!$E$15,'Input Parameters'!$F$15)</f>
        <v>226.80189687526499</v>
      </c>
      <c r="D3060" s="10">
        <f t="shared" ca="1" si="444"/>
        <v>0.57176675858221215</v>
      </c>
      <c r="E3060" s="62">
        <f ca="1">IF(_xlfn.NORM.INV(D3060,'Input Parameters'!$E$17,'Input Parameters'!$F$17)&lt;3500,3500,IF(_xlfn.NORM.INV(D3060,'Input Parameters'!$E$17,'Input Parameters'!$F$17)&gt;5500,5500,_xlfn.NORM.INV(D3060,'Input Parameters'!$E$17,'Input Parameters'!$F$17)))</f>
        <v>4926.6117949942209</v>
      </c>
      <c r="F3060" s="10">
        <f t="shared" ca="1" si="445"/>
        <v>0.72069934180413542</v>
      </c>
      <c r="G3060" s="64">
        <f ca="1">_xlfn.NORM.INV(F3060,'Input Parameters'!$E$20,'Input Parameters'!$F$20)</f>
        <v>286.56896592825302</v>
      </c>
      <c r="H3060" s="57">
        <f ca="1">EXP(E3060*(1/'Input Parameters'!$E$23-1/G3060))</f>
        <v>0.68853167383082337</v>
      </c>
      <c r="I3060" s="10">
        <f t="shared" ca="1" si="446"/>
        <v>5.9888630731597114E-2</v>
      </c>
      <c r="J3060" s="30">
        <f ca="1">_xlfn.BETA.INV(I3060,'Input Parameters'!$L$26,'Input Parameters'!$M$26,'Input Parameters'!$J$26,'Input Parameters'!$K$26)</f>
        <v>0.39881844849187442</v>
      </c>
      <c r="K3060" s="168">
        <f ca="1">('Input Parameters'!$E$27/'Input Parameters'!$E$38)^$J3060</f>
        <v>5.7226728652707275E-2</v>
      </c>
      <c r="L3060" s="69">
        <f ca="1">$H3060*$C3060*'Input Parameters'!$E$25*K3060</f>
        <v>8.936542524047649</v>
      </c>
      <c r="M3060" s="24">
        <f t="shared" ca="1" si="447"/>
        <v>3.1965394684601023E-2</v>
      </c>
      <c r="N3060" s="15">
        <f ca="1">_xlfn.NORM.INV(M3060,'Input Parameters'!$E$29,'Input Parameters'!$F$29)</f>
        <v>9.9814733778753661E-2</v>
      </c>
      <c r="O3060" s="8">
        <f t="shared" ca="1" si="448"/>
        <v>0.97728354693051156</v>
      </c>
      <c r="P3060" s="30">
        <f ca="1">_xlfn.LOGNORM.INV(O3060,'Input Parameters'!$H$30,'Input Parameters'!$I$30)</f>
        <v>6.9039714344753618</v>
      </c>
      <c r="Q3060" s="10">
        <f t="shared" ca="1" si="449"/>
        <v>0.24275066642895526</v>
      </c>
      <c r="R3060" s="30">
        <f>IF('Input Parameters'!$E$32=0,0,_xlfn.BETA.INV(Q3060,'Input Parameters'!$L$32,'Input Parameters'!$M$32,'Input Parameters'!$J$32,'Input Parameters'!$K$32))</f>
        <v>0</v>
      </c>
      <c r="S3060" s="10">
        <f t="shared" ca="1" si="450"/>
        <v>0.60581652744856218</v>
      </c>
      <c r="T3060" s="26">
        <f ca="1">_xlfn.LOGNORM.INV(S3060,'Input Parameters'!$H$34,'Input Parameters'!$I$34)</f>
        <v>52.121017119960655</v>
      </c>
      <c r="U3060" s="10">
        <f t="shared" ca="1" si="451"/>
        <v>0.99982882879372614</v>
      </c>
      <c r="V3060" s="30">
        <f ca="1">_xlfn.BETA.INV(U3060,'Input Parameters'!$L$36,'Input Parameters'!$M$36,'Input Parameters'!$J$36,'Input Parameters'!$K$36)</f>
        <v>1.2381077377285346</v>
      </c>
      <c r="W3060" s="2">
        <f ca="1">N3060+(P3060-N3060)*(1-ERF((T3060-R3060)/(2*SQRT(L3060*'Input Parameters'!$E$38))))</f>
        <v>1.5805943765506956</v>
      </c>
      <c r="X3060">
        <f t="shared" ca="1" si="452"/>
        <v>0</v>
      </c>
      <c r="Y3060" s="7"/>
    </row>
    <row r="3061" spans="1:25" ht="15" customHeight="1" x14ac:dyDescent="0.25">
      <c r="A3061" s="139">
        <v>3054</v>
      </c>
      <c r="B3061" s="10">
        <f t="shared" ca="1" si="443"/>
        <v>0.15357217351860175</v>
      </c>
      <c r="C3061" s="60">
        <f ca="1">_xlfn.NORM.INV(B3061,'Input Parameters'!$E$15,'Input Parameters'!$F$15)</f>
        <v>215.62310340724272</v>
      </c>
      <c r="D3061" s="10">
        <f t="shared" ca="1" si="444"/>
        <v>0.372021316058879</v>
      </c>
      <c r="E3061" s="62">
        <f ca="1">IF(_xlfn.NORM.INV(D3061,'Input Parameters'!$E$17,'Input Parameters'!$F$17)&lt;3500,3500,IF(_xlfn.NORM.INV(D3061,'Input Parameters'!$E$17,'Input Parameters'!$F$17)&gt;5500,5500,_xlfn.NORM.INV(D3061,'Input Parameters'!$E$17,'Input Parameters'!$F$17)))</f>
        <v>4571.446800893661</v>
      </c>
      <c r="F3061" s="10">
        <f t="shared" ca="1" si="445"/>
        <v>0.25280095319152618</v>
      </c>
      <c r="G3061" s="64">
        <f ca="1">_xlfn.NORM.INV(F3061,'Input Parameters'!$E$20,'Input Parameters'!$F$20)</f>
        <v>278.18979986429321</v>
      </c>
      <c r="H3061" s="57">
        <f ca="1">EXP(E3061*(1/'Input Parameters'!$E$23-1/G3061))</f>
        <v>0.43745575287183308</v>
      </c>
      <c r="I3061" s="10">
        <f t="shared" ca="1" si="446"/>
        <v>0.17527008751605011</v>
      </c>
      <c r="J3061" s="30">
        <f ca="1">_xlfn.BETA.INV(I3061,'Input Parameters'!$L$26,'Input Parameters'!$M$26,'Input Parameters'!$J$26,'Input Parameters'!$K$26)</f>
        <v>0.50407239728701658</v>
      </c>
      <c r="K3061" s="168">
        <f ca="1">('Input Parameters'!$E$27/'Input Parameters'!$E$38)^$J3061</f>
        <v>2.6897463761335474E-2</v>
      </c>
      <c r="L3061" s="69">
        <f ca="1">$H3061*$C3061*'Input Parameters'!$E$25*K3061</f>
        <v>2.5371185211606333</v>
      </c>
      <c r="M3061" s="24">
        <f t="shared" ca="1" si="447"/>
        <v>0.69529208448575475</v>
      </c>
      <c r="N3061" s="15">
        <f ca="1">_xlfn.NORM.INV(M3061,'Input Parameters'!$E$29,'Input Parameters'!$F$29)</f>
        <v>0.10005109074974279</v>
      </c>
      <c r="O3061" s="8">
        <f t="shared" ca="1" si="448"/>
        <v>0.60907082557301284</v>
      </c>
      <c r="P3061" s="30">
        <f ca="1">_xlfn.LOGNORM.INV(O3061,'Input Parameters'!$H$30,'Input Parameters'!$I$30)</f>
        <v>3.0582468913934733</v>
      </c>
      <c r="Q3061" s="10">
        <f t="shared" ca="1" si="449"/>
        <v>0.76837928046195947</v>
      </c>
      <c r="R3061" s="30">
        <f>IF('Input Parameters'!$E$32=0,0,_xlfn.BETA.INV(Q3061,'Input Parameters'!$L$32,'Input Parameters'!$M$32,'Input Parameters'!$J$32,'Input Parameters'!$K$32))</f>
        <v>0</v>
      </c>
      <c r="S3061" s="10">
        <f t="shared" ca="1" si="450"/>
        <v>0.1790273787754727</v>
      </c>
      <c r="T3061" s="26">
        <f ca="1">_xlfn.LOGNORM.INV(S3061,'Input Parameters'!$H$34,'Input Parameters'!$I$34)</f>
        <v>44.956911863220711</v>
      </c>
      <c r="U3061" s="10">
        <f t="shared" ca="1" si="451"/>
        <v>0.17658539883813951</v>
      </c>
      <c r="V3061" s="30">
        <f ca="1">_xlfn.BETA.INV(U3061,'Input Parameters'!$L$36,'Input Parameters'!$M$36,'Input Parameters'!$J$36,'Input Parameters'!$K$36)</f>
        <v>0.4579532366599966</v>
      </c>
      <c r="W3061" s="2">
        <f ca="1">N3061+(P3061-N3061)*(1-ERF((T3061-R3061)/(2*SQRT(L3061*'Input Parameters'!$E$38))))</f>
        <v>0.2360058074956326</v>
      </c>
      <c r="X3061">
        <f t="shared" ca="1" si="452"/>
        <v>1</v>
      </c>
      <c r="Y3061" s="7"/>
    </row>
    <row r="3062" spans="1:25" ht="15" customHeight="1" x14ac:dyDescent="0.25">
      <c r="A3062" s="139">
        <v>3055</v>
      </c>
      <c r="B3062" s="10">
        <f t="shared" ca="1" si="443"/>
        <v>0.53153235144006494</v>
      </c>
      <c r="C3062" s="60">
        <f ca="1">_xlfn.NORM.INV(B3062,'Input Parameters'!$E$15,'Input Parameters'!$F$15)</f>
        <v>275.25511296726785</v>
      </c>
      <c r="D3062" s="10">
        <f t="shared" ca="1" si="444"/>
        <v>0.89635063245758784</v>
      </c>
      <c r="E3062" s="62">
        <f ca="1">IF(_xlfn.NORM.INV(D3062,'Input Parameters'!$E$17,'Input Parameters'!$F$17)&lt;3500,3500,IF(_xlfn.NORM.INV(D3062,'Input Parameters'!$E$17,'Input Parameters'!$F$17)&gt;5500,5500,_xlfn.NORM.INV(D3062,'Input Parameters'!$E$17,'Input Parameters'!$F$17)))</f>
        <v>5500</v>
      </c>
      <c r="F3062" s="10">
        <f t="shared" ca="1" si="445"/>
        <v>0.52997186144800346</v>
      </c>
      <c r="G3062" s="64">
        <f ca="1">_xlfn.NORM.INV(F3062,'Input Parameters'!$E$20,'Input Parameters'!$F$20)</f>
        <v>283.15383416638281</v>
      </c>
      <c r="H3062" s="57">
        <f ca="1">EXP(E3062*(1/'Input Parameters'!$E$23-1/G3062))</f>
        <v>0.523032757700996</v>
      </c>
      <c r="I3062" s="10">
        <f t="shared" ca="1" si="446"/>
        <v>0.96275557471322548</v>
      </c>
      <c r="J3062" s="30">
        <f ca="1">_xlfn.BETA.INV(I3062,'Input Parameters'!$L$26,'Input Parameters'!$M$26,'Input Parameters'!$J$26,'Input Parameters'!$K$26)</f>
        <v>0.88918901965310426</v>
      </c>
      <c r="K3062" s="168">
        <f ca="1">('Input Parameters'!$E$27/'Input Parameters'!$E$38)^$J3062</f>
        <v>1.6982211432685788E-3</v>
      </c>
      <c r="L3062" s="69">
        <f ca="1">$H3062*$C3062*'Input Parameters'!$E$25*K3062</f>
        <v>0.24448855191998356</v>
      </c>
      <c r="M3062" s="24">
        <f t="shared" ca="1" si="447"/>
        <v>0.78283118406056573</v>
      </c>
      <c r="N3062" s="15">
        <f ca="1">_xlfn.NORM.INV(M3062,'Input Parameters'!$E$29,'Input Parameters'!$F$29)</f>
        <v>0.10007817906244301</v>
      </c>
      <c r="O3062" s="8">
        <f t="shared" ca="1" si="448"/>
        <v>0.39894366456318286</v>
      </c>
      <c r="P3062" s="30">
        <f ca="1">_xlfn.LOGNORM.INV(O3062,'Input Parameters'!$H$30,'Input Parameters'!$I$30)</f>
        <v>2.3775539201360019</v>
      </c>
      <c r="Q3062" s="10">
        <f t="shared" ca="1" si="449"/>
        <v>0.14602701246396099</v>
      </c>
      <c r="R3062" s="30">
        <f>IF('Input Parameters'!$E$32=0,0,_xlfn.BETA.INV(Q3062,'Input Parameters'!$L$32,'Input Parameters'!$M$32,'Input Parameters'!$J$32,'Input Parameters'!$K$32))</f>
        <v>0</v>
      </c>
      <c r="S3062" s="10">
        <f t="shared" ca="1" si="450"/>
        <v>0.1604050120869539</v>
      </c>
      <c r="T3062" s="26">
        <f ca="1">_xlfn.LOGNORM.INV(S3062,'Input Parameters'!$H$34,'Input Parameters'!$I$34)</f>
        <v>44.546145502527317</v>
      </c>
      <c r="U3062" s="10">
        <f t="shared" ca="1" si="451"/>
        <v>0.28364112456176904</v>
      </c>
      <c r="V3062" s="30">
        <f ca="1">_xlfn.BETA.INV(U3062,'Input Parameters'!$L$36,'Input Parameters'!$M$36,'Input Parameters'!$J$36,'Input Parameters'!$K$36)</f>
        <v>0.50375463011499499</v>
      </c>
      <c r="W3062" s="2">
        <f ca="1">N3062+(P3062-N3062)*(1-ERF((T3062-R3062)/(2*SQRT(L3062*'Input Parameters'!$E$38))))</f>
        <v>0.10007817949186298</v>
      </c>
      <c r="X3062">
        <f t="shared" ca="1" si="452"/>
        <v>1</v>
      </c>
      <c r="Y3062" s="7"/>
    </row>
    <row r="3063" spans="1:25" ht="15" customHeight="1" x14ac:dyDescent="0.25">
      <c r="A3063" s="139">
        <v>3056</v>
      </c>
      <c r="B3063" s="10">
        <f t="shared" ca="1" si="443"/>
        <v>0.37977063197863137</v>
      </c>
      <c r="C3063" s="60">
        <f ca="1">_xlfn.NORM.INV(B3063,'Input Parameters'!$E$15,'Input Parameters'!$F$15)</f>
        <v>254.37949597703147</v>
      </c>
      <c r="D3063" s="10">
        <f t="shared" ca="1" si="444"/>
        <v>0.84863256352160121</v>
      </c>
      <c r="E3063" s="62">
        <f ca="1">IF(_xlfn.NORM.INV(D3063,'Input Parameters'!$E$17,'Input Parameters'!$F$17)&lt;3500,3500,IF(_xlfn.NORM.INV(D3063,'Input Parameters'!$E$17,'Input Parameters'!$F$17)&gt;5500,5500,_xlfn.NORM.INV(D3063,'Input Parameters'!$E$17,'Input Parameters'!$F$17)))</f>
        <v>5500</v>
      </c>
      <c r="F3063" s="10">
        <f t="shared" ca="1" si="445"/>
        <v>0.29333561429612798</v>
      </c>
      <c r="G3063" s="64">
        <f ca="1">_xlfn.NORM.INV(F3063,'Input Parameters'!$E$20,'Input Parameters'!$F$20)</f>
        <v>279.0074367805442</v>
      </c>
      <c r="H3063" s="57">
        <f ca="1">EXP(E3063*(1/'Input Parameters'!$E$23-1/G3063))</f>
        <v>0.39188885315938032</v>
      </c>
      <c r="I3063" s="10">
        <f t="shared" ca="1" si="446"/>
        <v>0.87762747767472937</v>
      </c>
      <c r="J3063" s="30">
        <f ca="1">_xlfn.BETA.INV(I3063,'Input Parameters'!$L$26,'Input Parameters'!$M$26,'Input Parameters'!$J$26,'Input Parameters'!$K$26)</f>
        <v>0.82548175979974492</v>
      </c>
      <c r="K3063" s="168">
        <f ca="1">('Input Parameters'!$E$27/'Input Parameters'!$E$38)^$J3063</f>
        <v>2.6819791353054428E-3</v>
      </c>
      <c r="L3063" s="69">
        <f ca="1">$H3063*$C3063*'Input Parameters'!$E$25*K3063</f>
        <v>0.26736244738249482</v>
      </c>
      <c r="M3063" s="24">
        <f t="shared" ca="1" si="447"/>
        <v>0.24982953876225544</v>
      </c>
      <c r="N3063" s="15">
        <f ca="1">_xlfn.NORM.INV(M3063,'Input Parameters'!$E$29,'Input Parameters'!$F$29)</f>
        <v>9.9932497373419776E-2</v>
      </c>
      <c r="O3063" s="8">
        <f t="shared" ca="1" si="448"/>
        <v>0.3499667234990711</v>
      </c>
      <c r="P3063" s="30">
        <f ca="1">_xlfn.LOGNORM.INV(O3063,'Input Parameters'!$H$30,'Input Parameters'!$I$30)</f>
        <v>2.2366520151672464</v>
      </c>
      <c r="Q3063" s="10">
        <f t="shared" ca="1" si="449"/>
        <v>0.64982335640774314</v>
      </c>
      <c r="R3063" s="30">
        <f>IF('Input Parameters'!$E$32=0,0,_xlfn.BETA.INV(Q3063,'Input Parameters'!$L$32,'Input Parameters'!$M$32,'Input Parameters'!$J$32,'Input Parameters'!$K$32))</f>
        <v>0</v>
      </c>
      <c r="S3063" s="10">
        <f t="shared" ca="1" si="450"/>
        <v>0.61373794574762963</v>
      </c>
      <c r="T3063" s="26">
        <f ca="1">_xlfn.LOGNORM.INV(S3063,'Input Parameters'!$H$34,'Input Parameters'!$I$34)</f>
        <v>52.255160338422002</v>
      </c>
      <c r="U3063" s="10">
        <f t="shared" ca="1" si="451"/>
        <v>0.8274527245124903</v>
      </c>
      <c r="V3063" s="30">
        <f ca="1">_xlfn.BETA.INV(U3063,'Input Parameters'!$L$36,'Input Parameters'!$M$36,'Input Parameters'!$J$36,'Input Parameters'!$K$36)</f>
        <v>0.7416280852964563</v>
      </c>
      <c r="W3063" s="2">
        <f ca="1">N3063+(P3063-N3063)*(1-ERF((T3063-R3063)/(2*SQRT(L3063*'Input Parameters'!$E$38))))</f>
        <v>9.9932497375328472E-2</v>
      </c>
      <c r="X3063">
        <f t="shared" ca="1" si="452"/>
        <v>1</v>
      </c>
      <c r="Y3063" s="7"/>
    </row>
    <row r="3064" spans="1:25" ht="15" customHeight="1" x14ac:dyDescent="0.25">
      <c r="A3064" s="139">
        <v>3057</v>
      </c>
      <c r="B3064" s="10">
        <f t="shared" ca="1" si="443"/>
        <v>0.31226043017243099</v>
      </c>
      <c r="C3064" s="60">
        <f ca="1">_xlfn.NORM.INV(B3064,'Input Parameters'!$E$15,'Input Parameters'!$F$15)</f>
        <v>244.44204587852974</v>
      </c>
      <c r="D3064" s="10">
        <f t="shared" ca="1" si="444"/>
        <v>0.12763546899451061</v>
      </c>
      <c r="E3064" s="62">
        <f ca="1">IF(_xlfn.NORM.INV(D3064,'Input Parameters'!$E$17,'Input Parameters'!$F$17)&lt;3500,3500,IF(_xlfn.NORM.INV(D3064,'Input Parameters'!$E$17,'Input Parameters'!$F$17)&gt;5500,5500,_xlfn.NORM.INV(D3064,'Input Parameters'!$E$17,'Input Parameters'!$F$17)))</f>
        <v>4003.6521695874653</v>
      </c>
      <c r="F3064" s="10">
        <f t="shared" ca="1" si="445"/>
        <v>0.31489509880251398</v>
      </c>
      <c r="G3064" s="64">
        <f ca="1">_xlfn.NORM.INV(F3064,'Input Parameters'!$E$20,'Input Parameters'!$F$20)</f>
        <v>279.42045146482286</v>
      </c>
      <c r="H3064" s="57">
        <f ca="1">EXP(E3064*(1/'Input Parameters'!$E$23-1/G3064))</f>
        <v>0.5164875611703249</v>
      </c>
      <c r="I3064" s="10">
        <f t="shared" ca="1" si="446"/>
        <v>0.34593129281781232</v>
      </c>
      <c r="J3064" s="30">
        <f ca="1">_xlfn.BETA.INV(I3064,'Input Parameters'!$L$26,'Input Parameters'!$M$26,'Input Parameters'!$J$26,'Input Parameters'!$K$26)</f>
        <v>0.5959419142721416</v>
      </c>
      <c r="K3064" s="168">
        <f ca="1">('Input Parameters'!$E$27/'Input Parameters'!$E$38)^$J3064</f>
        <v>1.3916146300601978E-2</v>
      </c>
      <c r="L3064" s="69">
        <f ca="1">$H3064*$C3064*'Input Parameters'!$E$25*K3064</f>
        <v>1.7569312291693524</v>
      </c>
      <c r="M3064" s="24">
        <f t="shared" ca="1" si="447"/>
        <v>8.5322590040695201E-2</v>
      </c>
      <c r="N3064" s="15">
        <f ca="1">_xlfn.NORM.INV(M3064,'Input Parameters'!$E$29,'Input Parameters'!$F$29)</f>
        <v>9.9862986633308476E-2</v>
      </c>
      <c r="O3064" s="8">
        <f t="shared" ca="1" si="448"/>
        <v>0.25698362448351808</v>
      </c>
      <c r="P3064" s="30">
        <f ca="1">_xlfn.LOGNORM.INV(O3064,'Input Parameters'!$H$30,'Input Parameters'!$I$30)</f>
        <v>1.9713734186931333</v>
      </c>
      <c r="Q3064" s="10">
        <f t="shared" ca="1" si="449"/>
        <v>0.55236091079589356</v>
      </c>
      <c r="R3064" s="30">
        <f>IF('Input Parameters'!$E$32=0,0,_xlfn.BETA.INV(Q3064,'Input Parameters'!$L$32,'Input Parameters'!$M$32,'Input Parameters'!$J$32,'Input Parameters'!$K$32))</f>
        <v>0</v>
      </c>
      <c r="S3064" s="10">
        <f t="shared" ca="1" si="450"/>
        <v>0.11657098809362343</v>
      </c>
      <c r="T3064" s="26">
        <f ca="1">_xlfn.LOGNORM.INV(S3064,'Input Parameters'!$H$34,'Input Parameters'!$I$34)</f>
        <v>43.453158254878758</v>
      </c>
      <c r="U3064" s="10">
        <f t="shared" ca="1" si="451"/>
        <v>0.47291129258800346</v>
      </c>
      <c r="V3064" s="30">
        <f ca="1">_xlfn.BETA.INV(U3064,'Input Parameters'!$L$36,'Input Parameters'!$M$36,'Input Parameters'!$J$36,'Input Parameters'!$K$36)</f>
        <v>0.57560393855479275</v>
      </c>
      <c r="W3064" s="2">
        <f ca="1">N3064+(P3064-N3064)*(1-ERF((T3064-R3064)/(2*SQRT(L3064*'Input Parameters'!$E$38))))</f>
        <v>0.13812567051275271</v>
      </c>
      <c r="X3064">
        <f t="shared" ca="1" si="452"/>
        <v>1</v>
      </c>
      <c r="Y3064" s="7"/>
    </row>
    <row r="3065" spans="1:25" ht="15" customHeight="1" x14ac:dyDescent="0.25">
      <c r="A3065" s="139">
        <v>3058</v>
      </c>
      <c r="B3065" s="10">
        <f t="shared" ca="1" si="443"/>
        <v>0.12705321387543445</v>
      </c>
      <c r="C3065" s="60">
        <f ca="1">_xlfn.NORM.INV(B3065,'Input Parameters'!$E$15,'Input Parameters'!$F$15)</f>
        <v>209.16327467378375</v>
      </c>
      <c r="D3065" s="10">
        <f t="shared" ca="1" si="444"/>
        <v>0.27022111680241723</v>
      </c>
      <c r="E3065" s="62">
        <f ca="1">IF(_xlfn.NORM.INV(D3065,'Input Parameters'!$E$17,'Input Parameters'!$F$17)&lt;3500,3500,IF(_xlfn.NORM.INV(D3065,'Input Parameters'!$E$17,'Input Parameters'!$F$17)&gt;5500,5500,_xlfn.NORM.INV(D3065,'Input Parameters'!$E$17,'Input Parameters'!$F$17)))</f>
        <v>4371.4989303705297</v>
      </c>
      <c r="F3065" s="10">
        <f t="shared" ca="1" si="445"/>
        <v>0.77970536371982935</v>
      </c>
      <c r="G3065" s="64">
        <f ca="1">_xlfn.NORM.INV(F3065,'Input Parameters'!$E$20,'Input Parameters'!$F$20)</f>
        <v>287.81703006993854</v>
      </c>
      <c r="H3065" s="57">
        <f ca="1">EXP(E3065*(1/'Input Parameters'!$E$23-1/G3065))</f>
        <v>0.76720974156571986</v>
      </c>
      <c r="I3065" s="10">
        <f t="shared" ca="1" si="446"/>
        <v>0.872932091059339</v>
      </c>
      <c r="J3065" s="30">
        <f ca="1">_xlfn.BETA.INV(I3065,'Input Parameters'!$L$26,'Input Parameters'!$M$26,'Input Parameters'!$J$26,'Input Parameters'!$K$26)</f>
        <v>0.82279177165893336</v>
      </c>
      <c r="K3065" s="168">
        <f ca="1">('Input Parameters'!$E$27/'Input Parameters'!$E$38)^$J3065</f>
        <v>2.7342313494896939E-3</v>
      </c>
      <c r="L3065" s="69">
        <f ca="1">$H3065*$C3065*'Input Parameters'!$E$25*K3065</f>
        <v>0.43876785175402783</v>
      </c>
      <c r="M3065" s="24">
        <f t="shared" ca="1" si="447"/>
        <v>0.15860155634494477</v>
      </c>
      <c r="N3065" s="15">
        <f ca="1">_xlfn.NORM.INV(M3065,'Input Parameters'!$E$29,'Input Parameters'!$F$29)</f>
        <v>9.9899977805767148E-2</v>
      </c>
      <c r="O3065" s="8">
        <f t="shared" ca="1" si="448"/>
        <v>0.26242651404963035</v>
      </c>
      <c r="P3065" s="30">
        <f ca="1">_xlfn.LOGNORM.INV(O3065,'Input Parameters'!$H$30,'Input Parameters'!$I$30)</f>
        <v>1.9870713844072416</v>
      </c>
      <c r="Q3065" s="10">
        <f t="shared" ca="1" si="449"/>
        <v>0.14015178261785344</v>
      </c>
      <c r="R3065" s="30">
        <f>IF('Input Parameters'!$E$32=0,0,_xlfn.BETA.INV(Q3065,'Input Parameters'!$L$32,'Input Parameters'!$M$32,'Input Parameters'!$J$32,'Input Parameters'!$K$32))</f>
        <v>0</v>
      </c>
      <c r="S3065" s="10">
        <f t="shared" ca="1" si="450"/>
        <v>0.29055981626399496</v>
      </c>
      <c r="T3065" s="26">
        <f ca="1">_xlfn.LOGNORM.INV(S3065,'Input Parameters'!$H$34,'Input Parameters'!$I$34)</f>
        <v>47.0609072269432</v>
      </c>
      <c r="U3065" s="10">
        <f t="shared" ca="1" si="451"/>
        <v>0.33484971219524584</v>
      </c>
      <c r="V3065" s="30">
        <f ca="1">_xlfn.BETA.INV(U3065,'Input Parameters'!$L$36,'Input Parameters'!$M$36,'Input Parameters'!$J$36,'Input Parameters'!$K$36)</f>
        <v>0.52366404126497157</v>
      </c>
      <c r="W3065" s="2">
        <f ca="1">N3065+(P3065-N3065)*(1-ERF((T3065-R3065)/(2*SQRT(L3065*'Input Parameters'!$E$38))))</f>
        <v>9.9900934083849383E-2</v>
      </c>
      <c r="X3065">
        <f t="shared" ca="1" si="452"/>
        <v>1</v>
      </c>
      <c r="Y3065" s="7"/>
    </row>
    <row r="3066" spans="1:25" ht="15" customHeight="1" x14ac:dyDescent="0.25">
      <c r="A3066" s="139">
        <v>3059</v>
      </c>
      <c r="B3066" s="10">
        <f t="shared" ca="1" si="443"/>
        <v>0.37222875247197851</v>
      </c>
      <c r="C3066" s="60">
        <f ca="1">_xlfn.NORM.INV(B3066,'Input Parameters'!$E$15,'Input Parameters'!$F$15)</f>
        <v>253.30251300551041</v>
      </c>
      <c r="D3066" s="10">
        <f t="shared" ca="1" si="444"/>
        <v>0.28166931698160569</v>
      </c>
      <c r="E3066" s="62">
        <f ca="1">IF(_xlfn.NORM.INV(D3066,'Input Parameters'!$E$17,'Input Parameters'!$F$17)&lt;3500,3500,IF(_xlfn.NORM.INV(D3066,'Input Parameters'!$E$17,'Input Parameters'!$F$17)&gt;5500,5500,_xlfn.NORM.INV(D3066,'Input Parameters'!$E$17,'Input Parameters'!$F$17)))</f>
        <v>4395.4772559046269</v>
      </c>
      <c r="F3066" s="10">
        <f t="shared" ca="1" si="445"/>
        <v>0.45065099319902935</v>
      </c>
      <c r="G3066" s="64">
        <f ca="1">_xlfn.NORM.INV(F3066,'Input Parameters'!$E$20,'Input Parameters'!$F$20)</f>
        <v>281.81908755104701</v>
      </c>
      <c r="H3066" s="57">
        <f ca="1">EXP(E3066*(1/'Input Parameters'!$E$23-1/G3066))</f>
        <v>0.55350909439984997</v>
      </c>
      <c r="I3066" s="10">
        <f t="shared" ca="1" si="446"/>
        <v>0.87206184693684774</v>
      </c>
      <c r="J3066" s="30">
        <f ca="1">_xlfn.BETA.INV(I3066,'Input Parameters'!$L$26,'Input Parameters'!$M$26,'Input Parameters'!$J$26,'Input Parameters'!$K$26)</f>
        <v>0.82229827651196108</v>
      </c>
      <c r="K3066" s="168">
        <f ca="1">('Input Parameters'!$E$27/'Input Parameters'!$E$38)^$J3066</f>
        <v>2.7439272758794813E-3</v>
      </c>
      <c r="L3066" s="69">
        <f ca="1">$H3066*$C3066*'Input Parameters'!$E$25*K3066</f>
        <v>0.38471299483233556</v>
      </c>
      <c r="M3066" s="24">
        <f t="shared" ca="1" si="447"/>
        <v>0.56036914905547097</v>
      </c>
      <c r="N3066" s="15">
        <f ca="1">_xlfn.NORM.INV(M3066,'Input Parameters'!$E$29,'Input Parameters'!$F$29)</f>
        <v>0.10001519052063369</v>
      </c>
      <c r="O3066" s="8">
        <f t="shared" ca="1" si="448"/>
        <v>5.2756036957527286E-2</v>
      </c>
      <c r="P3066" s="30">
        <f ca="1">_xlfn.LOGNORM.INV(O3066,'Input Parameters'!$H$30,'Input Parameters'!$I$30)</f>
        <v>1.2490688730419124</v>
      </c>
      <c r="Q3066" s="10">
        <f t="shared" ca="1" si="449"/>
        <v>5.3477440417479927E-2</v>
      </c>
      <c r="R3066" s="30">
        <f>IF('Input Parameters'!$E$32=0,0,_xlfn.BETA.INV(Q3066,'Input Parameters'!$L$32,'Input Parameters'!$M$32,'Input Parameters'!$J$32,'Input Parameters'!$K$32))</f>
        <v>0</v>
      </c>
      <c r="S3066" s="10">
        <f t="shared" ca="1" si="450"/>
        <v>0.31702650419736844</v>
      </c>
      <c r="T3066" s="26">
        <f ca="1">_xlfn.LOGNORM.INV(S3066,'Input Parameters'!$H$34,'Input Parameters'!$I$34)</f>
        <v>47.506711775672656</v>
      </c>
      <c r="U3066" s="10">
        <f t="shared" ca="1" si="451"/>
        <v>0.8851816053216226</v>
      </c>
      <c r="V3066" s="30">
        <f ca="1">_xlfn.BETA.INV(U3066,'Input Parameters'!$L$36,'Input Parameters'!$M$36,'Input Parameters'!$J$36,'Input Parameters'!$K$36)</f>
        <v>0.78755166335243421</v>
      </c>
      <c r="W3066" s="2">
        <f ca="1">N3066+(P3066-N3066)*(1-ERF((T3066-R3066)/(2*SQRT(L3066*'Input Parameters'!$E$38))))</f>
        <v>0.10001526058684329</v>
      </c>
      <c r="X3066">
        <f t="shared" ca="1" si="452"/>
        <v>1</v>
      </c>
      <c r="Y3066" s="7"/>
    </row>
    <row r="3067" spans="1:25" ht="15" customHeight="1" x14ac:dyDescent="0.25">
      <c r="A3067" s="139">
        <v>3060</v>
      </c>
      <c r="B3067" s="10">
        <f t="shared" ca="1" si="443"/>
        <v>0.84543920076933254</v>
      </c>
      <c r="C3067" s="60">
        <f ca="1">_xlfn.NORM.INV(B3067,'Input Parameters'!$E$15,'Input Parameters'!$F$15)</f>
        <v>326.08555478264248</v>
      </c>
      <c r="D3067" s="10">
        <f t="shared" ca="1" si="444"/>
        <v>0.8754849105121737</v>
      </c>
      <c r="E3067" s="62">
        <f ca="1">IF(_xlfn.NORM.INV(D3067,'Input Parameters'!$E$17,'Input Parameters'!$F$17)&lt;3500,3500,IF(_xlfn.NORM.INV(D3067,'Input Parameters'!$E$17,'Input Parameters'!$F$17)&gt;5500,5500,_xlfn.NORM.INV(D3067,'Input Parameters'!$E$17,'Input Parameters'!$F$17)))</f>
        <v>5500</v>
      </c>
      <c r="F3067" s="10">
        <f t="shared" ca="1" si="445"/>
        <v>0.9447856147333995</v>
      </c>
      <c r="G3067" s="64">
        <f ca="1">_xlfn.NORM.INV(F3067,'Input Parameters'!$E$20,'Input Parameters'!$F$20)</f>
        <v>293.34500162815124</v>
      </c>
      <c r="H3067" s="57">
        <f ca="1">EXP(E3067*(1/'Input Parameters'!$E$23-1/G3067))</f>
        <v>1.0270647729717257</v>
      </c>
      <c r="I3067" s="10">
        <f t="shared" ca="1" si="446"/>
        <v>0.27963795025123783</v>
      </c>
      <c r="J3067" s="30">
        <f ca="1">_xlfn.BETA.INV(I3067,'Input Parameters'!$L$26,'Input Parameters'!$M$26,'Input Parameters'!$J$26,'Input Parameters'!$K$26)</f>
        <v>0.56408124071996968</v>
      </c>
      <c r="K3067" s="168">
        <f ca="1">('Input Parameters'!$E$27/'Input Parameters'!$E$38)^$J3067</f>
        <v>1.7489262805330315E-2</v>
      </c>
      <c r="L3067" s="69">
        <f ca="1">$H3067*$C3067*'Input Parameters'!$E$25*K3067</f>
        <v>5.8573462556565579</v>
      </c>
      <c r="M3067" s="24">
        <f t="shared" ca="1" si="447"/>
        <v>0.84355956603988691</v>
      </c>
      <c r="N3067" s="15">
        <f ca="1">_xlfn.NORM.INV(M3067,'Input Parameters'!$E$29,'Input Parameters'!$F$29)</f>
        <v>0.10010091955342698</v>
      </c>
      <c r="O3067" s="8">
        <f t="shared" ca="1" si="448"/>
        <v>0.33124111658791844</v>
      </c>
      <c r="P3067" s="30">
        <f ca="1">_xlfn.LOGNORM.INV(O3067,'Input Parameters'!$H$30,'Input Parameters'!$I$30)</f>
        <v>2.1833309900429505</v>
      </c>
      <c r="Q3067" s="10">
        <f t="shared" ca="1" si="449"/>
        <v>0.54005713245240283</v>
      </c>
      <c r="R3067" s="30">
        <f>IF('Input Parameters'!$E$32=0,0,_xlfn.BETA.INV(Q3067,'Input Parameters'!$L$32,'Input Parameters'!$M$32,'Input Parameters'!$J$32,'Input Parameters'!$K$32))</f>
        <v>0</v>
      </c>
      <c r="S3067" s="10">
        <f t="shared" ca="1" si="450"/>
        <v>0.3994640615058882</v>
      </c>
      <c r="T3067" s="26">
        <f ca="1">_xlfn.LOGNORM.INV(S3067,'Input Parameters'!$H$34,'Input Parameters'!$I$34)</f>
        <v>48.833950693325875</v>
      </c>
      <c r="U3067" s="10">
        <f t="shared" ca="1" si="451"/>
        <v>0.56521133307088112</v>
      </c>
      <c r="V3067" s="30">
        <f ca="1">_xlfn.BETA.INV(U3067,'Input Parameters'!$L$36,'Input Parameters'!$M$36,'Input Parameters'!$J$36,'Input Parameters'!$K$36)</f>
        <v>0.61129659423795268</v>
      </c>
      <c r="W3067" s="2">
        <f ca="1">N3067+(P3067-N3067)*(1-ERF((T3067-R3067)/(2*SQRT(L3067*'Input Parameters'!$E$38))))</f>
        <v>0.42017648210526087</v>
      </c>
      <c r="X3067">
        <f t="shared" ca="1" si="452"/>
        <v>1</v>
      </c>
      <c r="Y3067" s="7"/>
    </row>
    <row r="3068" spans="1:25" ht="15" customHeight="1" x14ac:dyDescent="0.25">
      <c r="A3068" s="139">
        <v>3061</v>
      </c>
      <c r="B3068" s="10">
        <f t="shared" ca="1" si="443"/>
        <v>0.90931934657408708</v>
      </c>
      <c r="C3068" s="60">
        <f ca="1">_xlfn.NORM.INV(B3068,'Input Parameters'!$E$15,'Input Parameters'!$F$15)</f>
        <v>343.40081318703295</v>
      </c>
      <c r="D3068" s="10">
        <f t="shared" ca="1" si="444"/>
        <v>0.22519171992092724</v>
      </c>
      <c r="E3068" s="62">
        <f ca="1">IF(_xlfn.NORM.INV(D3068,'Input Parameters'!$E$17,'Input Parameters'!$F$17)&lt;3500,3500,IF(_xlfn.NORM.INV(D3068,'Input Parameters'!$E$17,'Input Parameters'!$F$17)&gt;5500,5500,_xlfn.NORM.INV(D3068,'Input Parameters'!$E$17,'Input Parameters'!$F$17)))</f>
        <v>4271.6568505435362</v>
      </c>
      <c r="F3068" s="10">
        <f t="shared" ca="1" si="445"/>
        <v>0.43641199102600203</v>
      </c>
      <c r="G3068" s="64">
        <f ca="1">_xlfn.NORM.INV(F3068,'Input Parameters'!$E$20,'Input Parameters'!$F$20)</f>
        <v>281.57751440663691</v>
      </c>
      <c r="H3068" s="57">
        <f ca="1">EXP(E3068*(1/'Input Parameters'!$E$23-1/G3068))</f>
        <v>0.55553747962110622</v>
      </c>
      <c r="I3068" s="10">
        <f t="shared" ca="1" si="446"/>
        <v>9.5277473337423979E-2</v>
      </c>
      <c r="J3068" s="30">
        <f ca="1">_xlfn.BETA.INV(I3068,'Input Parameters'!$L$26,'Input Parameters'!$M$26,'Input Parameters'!$J$26,'Input Parameters'!$K$26)</f>
        <v>0.43999797965966181</v>
      </c>
      <c r="K3068" s="168">
        <f ca="1">('Input Parameters'!$E$27/'Input Parameters'!$E$38)^$J3068</f>
        <v>4.2590844742422446E-2</v>
      </c>
      <c r="L3068" s="69">
        <f ca="1">$H3068*$C3068*'Input Parameters'!$E$25*K3068</f>
        <v>8.1251415811783261</v>
      </c>
      <c r="M3068" s="24">
        <f t="shared" ca="1" si="447"/>
        <v>0.7240828484983155</v>
      </c>
      <c r="N3068" s="15">
        <f ca="1">_xlfn.NORM.INV(M3068,'Input Parameters'!$E$29,'Input Parameters'!$F$29)</f>
        <v>0.10005950137154791</v>
      </c>
      <c r="O3068" s="8">
        <f t="shared" ca="1" si="448"/>
        <v>0.28471209480970938</v>
      </c>
      <c r="P3068" s="30">
        <f ca="1">_xlfn.LOGNORM.INV(O3068,'Input Parameters'!$H$30,'Input Parameters'!$I$30)</f>
        <v>2.0509502977503917</v>
      </c>
      <c r="Q3068" s="10">
        <f t="shared" ca="1" si="449"/>
        <v>0.18411918889019174</v>
      </c>
      <c r="R3068" s="30">
        <f>IF('Input Parameters'!$E$32=0,0,_xlfn.BETA.INV(Q3068,'Input Parameters'!$L$32,'Input Parameters'!$M$32,'Input Parameters'!$J$32,'Input Parameters'!$K$32))</f>
        <v>0</v>
      </c>
      <c r="S3068" s="10">
        <f t="shared" ca="1" si="450"/>
        <v>0.15850354219722018</v>
      </c>
      <c r="T3068" s="26">
        <f ca="1">_xlfn.LOGNORM.INV(S3068,'Input Parameters'!$H$34,'Input Parameters'!$I$34)</f>
        <v>44.502722142792862</v>
      </c>
      <c r="U3068" s="10">
        <f t="shared" ca="1" si="451"/>
        <v>4.2627531241613226E-2</v>
      </c>
      <c r="V3068" s="30">
        <f ca="1">_xlfn.BETA.INV(U3068,'Input Parameters'!$L$36,'Input Parameters'!$M$36,'Input Parameters'!$J$36,'Input Parameters'!$K$36)</f>
        <v>0.37172838024045718</v>
      </c>
      <c r="W3068" s="2">
        <f ca="1">N3068+(P3068-N3068)*(1-ERF((T3068-R3068)/(2*SQRT(L3068*'Input Parameters'!$E$38))))</f>
        <v>0.62603415984586741</v>
      </c>
      <c r="X3068">
        <f t="shared" ca="1" si="452"/>
        <v>0</v>
      </c>
      <c r="Y3068" s="7"/>
    </row>
    <row r="3069" spans="1:25" ht="15" customHeight="1" x14ac:dyDescent="0.25">
      <c r="A3069" s="139">
        <v>3062</v>
      </c>
      <c r="B3069" s="10">
        <f t="shared" ca="1" si="443"/>
        <v>2.5997975923403138E-2</v>
      </c>
      <c r="C3069" s="60">
        <f ca="1">_xlfn.NORM.INV(B3069,'Input Parameters'!$E$15,'Input Parameters'!$F$15)</f>
        <v>165.66028139800324</v>
      </c>
      <c r="D3069" s="10">
        <f t="shared" ca="1" si="444"/>
        <v>0.16331102734541114</v>
      </c>
      <c r="E3069" s="62">
        <f ca="1">IF(_xlfn.NORM.INV(D3069,'Input Parameters'!$E$17,'Input Parameters'!$F$17)&lt;3500,3500,IF(_xlfn.NORM.INV(D3069,'Input Parameters'!$E$17,'Input Parameters'!$F$17)&gt;5500,5500,_xlfn.NORM.INV(D3069,'Input Parameters'!$E$17,'Input Parameters'!$F$17)))</f>
        <v>4113.3416084651208</v>
      </c>
      <c r="F3069" s="10">
        <f t="shared" ca="1" si="445"/>
        <v>0.39601751225922466</v>
      </c>
      <c r="G3069" s="64">
        <f ca="1">_xlfn.NORM.INV(F3069,'Input Parameters'!$E$20,'Input Parameters'!$F$20)</f>
        <v>280.88341804494394</v>
      </c>
      <c r="H3069" s="57">
        <f ca="1">EXP(E3069*(1/'Input Parameters'!$E$23-1/G3069))</f>
        <v>0.54764271705921808</v>
      </c>
      <c r="I3069" s="10">
        <f t="shared" ca="1" si="446"/>
        <v>0.28810570318811279</v>
      </c>
      <c r="J3069" s="30">
        <f ca="1">_xlfn.BETA.INV(I3069,'Input Parameters'!$L$26,'Input Parameters'!$M$26,'Input Parameters'!$J$26,'Input Parameters'!$K$26)</f>
        <v>0.5683470024499051</v>
      </c>
      <c r="K3069" s="168">
        <f ca="1">('Input Parameters'!$E$27/'Input Parameters'!$E$38)^$J3069</f>
        <v>1.6962223568754025E-2</v>
      </c>
      <c r="L3069" s="69">
        <f ca="1">$H3069*$C3069*'Input Parameters'!$E$25*K3069</f>
        <v>1.5388578146088998</v>
      </c>
      <c r="M3069" s="24">
        <f t="shared" ca="1" si="447"/>
        <v>0.97288594102572212</v>
      </c>
      <c r="N3069" s="15">
        <f ca="1">_xlfn.NORM.INV(M3069,'Input Parameters'!$E$29,'Input Parameters'!$F$29)</f>
        <v>0.10019250099141443</v>
      </c>
      <c r="O3069" s="8">
        <f t="shared" ca="1" si="448"/>
        <v>0.1074719832919675</v>
      </c>
      <c r="P3069" s="30">
        <f ca="1">_xlfn.LOGNORM.INV(O3069,'Input Parameters'!$H$30,'Input Parameters'!$I$30)</f>
        <v>1.4936880633824827</v>
      </c>
      <c r="Q3069" s="10">
        <f t="shared" ca="1" si="449"/>
        <v>5.8189101452735592E-2</v>
      </c>
      <c r="R3069" s="30">
        <f>IF('Input Parameters'!$E$32=0,0,_xlfn.BETA.INV(Q3069,'Input Parameters'!$L$32,'Input Parameters'!$M$32,'Input Parameters'!$J$32,'Input Parameters'!$K$32))</f>
        <v>0</v>
      </c>
      <c r="S3069" s="10">
        <f t="shared" ca="1" si="450"/>
        <v>0.82062062483544485</v>
      </c>
      <c r="T3069" s="26">
        <f ca="1">_xlfn.LOGNORM.INV(S3069,'Input Parameters'!$H$34,'Input Parameters'!$I$34)</f>
        <v>56.509937507119943</v>
      </c>
      <c r="U3069" s="10">
        <f t="shared" ca="1" si="451"/>
        <v>0.2940589535557081</v>
      </c>
      <c r="V3069" s="30">
        <f ca="1">_xlfn.BETA.INV(U3069,'Input Parameters'!$L$36,'Input Parameters'!$M$36,'Input Parameters'!$J$36,'Input Parameters'!$K$36)</f>
        <v>0.50787001858526926</v>
      </c>
      <c r="W3069" s="2">
        <f ca="1">N3069+(P3069-N3069)*(1-ERF((T3069-R3069)/(2*SQRT(L3069*'Input Parameters'!$E$38))))</f>
        <v>0.10197169547233077</v>
      </c>
      <c r="X3069">
        <f t="shared" ca="1" si="452"/>
        <v>1</v>
      </c>
      <c r="Y3069" s="7"/>
    </row>
    <row r="3070" spans="1:25" ht="15" customHeight="1" x14ac:dyDescent="0.25">
      <c r="A3070" s="139">
        <v>3063</v>
      </c>
      <c r="B3070" s="10">
        <f t="shared" ca="1" si="443"/>
        <v>0.69556263735607315</v>
      </c>
      <c r="C3070" s="60">
        <f ca="1">_xlfn.NORM.INV(B3070,'Input Parameters'!$E$15,'Input Parameters'!$F$15)</f>
        <v>298.6969195414373</v>
      </c>
      <c r="D3070" s="10">
        <f t="shared" ca="1" si="444"/>
        <v>0.47877158128727382</v>
      </c>
      <c r="E3070" s="62">
        <f ca="1">IF(_xlfn.NORM.INV(D3070,'Input Parameters'!$E$17,'Input Parameters'!$F$17)&lt;3500,3500,IF(_xlfn.NORM.INV(D3070,'Input Parameters'!$E$17,'Input Parameters'!$F$17)&gt;5500,5500,_xlfn.NORM.INV(D3070,'Input Parameters'!$E$17,'Input Parameters'!$F$17)))</f>
        <v>4762.7341763560335</v>
      </c>
      <c r="F3070" s="10">
        <f t="shared" ca="1" si="445"/>
        <v>0.14002985661525746</v>
      </c>
      <c r="G3070" s="64">
        <f ca="1">_xlfn.NORM.INV(F3070,'Input Parameters'!$E$20,'Input Parameters'!$F$20)</f>
        <v>275.41275909470693</v>
      </c>
      <c r="H3070" s="57">
        <f ca="1">EXP(E3070*(1/'Input Parameters'!$E$23-1/G3070))</f>
        <v>0.35558026450250996</v>
      </c>
      <c r="I3070" s="10">
        <f t="shared" ca="1" si="446"/>
        <v>0.26633173078826011</v>
      </c>
      <c r="J3070" s="30">
        <f ca="1">_xlfn.BETA.INV(I3070,'Input Parameters'!$L$26,'Input Parameters'!$M$26,'Input Parameters'!$J$26,'Input Parameters'!$K$26)</f>
        <v>0.55723789846871219</v>
      </c>
      <c r="K3070" s="168">
        <f ca="1">('Input Parameters'!$E$27/'Input Parameters'!$E$38)^$J3070</f>
        <v>1.8369186152865737E-2</v>
      </c>
      <c r="L3070" s="69">
        <f ca="1">$H3070*$C3070*'Input Parameters'!$E$25*K3070</f>
        <v>1.9510046644943195</v>
      </c>
      <c r="M3070" s="24">
        <f t="shared" ca="1" si="447"/>
        <v>0.23623964006091258</v>
      </c>
      <c r="N3070" s="15">
        <f ca="1">_xlfn.NORM.INV(M3070,'Input Parameters'!$E$29,'Input Parameters'!$F$29)</f>
        <v>9.992815490481971E-2</v>
      </c>
      <c r="O3070" s="8">
        <f t="shared" ca="1" si="448"/>
        <v>0.79914489092040519</v>
      </c>
      <c r="P3070" s="30">
        <f ca="1">_xlfn.LOGNORM.INV(O3070,'Input Parameters'!$H$30,'Input Parameters'!$I$30)</f>
        <v>3.9875028537823876</v>
      </c>
      <c r="Q3070" s="10">
        <f t="shared" ca="1" si="449"/>
        <v>0.5605467828358548</v>
      </c>
      <c r="R3070" s="30">
        <f>IF('Input Parameters'!$E$32=0,0,_xlfn.BETA.INV(Q3070,'Input Parameters'!$L$32,'Input Parameters'!$M$32,'Input Parameters'!$J$32,'Input Parameters'!$K$32))</f>
        <v>0</v>
      </c>
      <c r="S3070" s="10">
        <f t="shared" ca="1" si="450"/>
        <v>0.89568580330875969</v>
      </c>
      <c r="T3070" s="26">
        <f ca="1">_xlfn.LOGNORM.INV(S3070,'Input Parameters'!$H$34,'Input Parameters'!$I$34)</f>
        <v>58.95083009331745</v>
      </c>
      <c r="U3070" s="10">
        <f t="shared" ca="1" si="451"/>
        <v>0.39184314296555367</v>
      </c>
      <c r="V3070" s="30">
        <f ca="1">_xlfn.BETA.INV(U3070,'Input Parameters'!$L$36,'Input Parameters'!$M$36,'Input Parameters'!$J$36,'Input Parameters'!$K$36)</f>
        <v>0.54519612491030478</v>
      </c>
      <c r="W3070" s="2">
        <f ca="1">N3070+(P3070-N3070)*(1-ERF((T3070-R3070)/(2*SQRT(L3070*'Input Parameters'!$E$38))))</f>
        <v>0.11097691112642993</v>
      </c>
      <c r="X3070">
        <f t="shared" ca="1" si="452"/>
        <v>1</v>
      </c>
      <c r="Y3070" s="7"/>
    </row>
    <row r="3071" spans="1:25" ht="15" customHeight="1" x14ac:dyDescent="0.25">
      <c r="A3071" s="139">
        <v>3064</v>
      </c>
      <c r="B3071" s="10">
        <f t="shared" ca="1" si="443"/>
        <v>0.82666404788736303</v>
      </c>
      <c r="C3071" s="60">
        <f ca="1">_xlfn.NORM.INV(B3071,'Input Parameters'!$E$15,'Input Parameters'!$F$15)</f>
        <v>321.96671218050494</v>
      </c>
      <c r="D3071" s="10">
        <f t="shared" ca="1" si="444"/>
        <v>0.84616151643596027</v>
      </c>
      <c r="E3071" s="62">
        <f ca="1">IF(_xlfn.NORM.INV(D3071,'Input Parameters'!$E$17,'Input Parameters'!$F$17)&lt;3500,3500,IF(_xlfn.NORM.INV(D3071,'Input Parameters'!$E$17,'Input Parameters'!$F$17)&gt;5500,5500,_xlfn.NORM.INV(D3071,'Input Parameters'!$E$17,'Input Parameters'!$F$17)))</f>
        <v>5500</v>
      </c>
      <c r="F3071" s="10">
        <f t="shared" ca="1" si="445"/>
        <v>0.64995535211964739</v>
      </c>
      <c r="G3071" s="64">
        <f ca="1">_xlfn.NORM.INV(F3071,'Input Parameters'!$E$20,'Input Parameters'!$F$20)</f>
        <v>285.23083952596653</v>
      </c>
      <c r="H3071" s="57">
        <f ca="1">EXP(E3071*(1/'Input Parameters'!$E$23-1/G3071))</f>
        <v>0.60249964157999036</v>
      </c>
      <c r="I3071" s="10">
        <f t="shared" ca="1" si="446"/>
        <v>0.12245097334112498</v>
      </c>
      <c r="J3071" s="30">
        <f ca="1">_xlfn.BETA.INV(I3071,'Input Parameters'!$L$26,'Input Parameters'!$M$26,'Input Parameters'!$J$26,'Input Parameters'!$K$26)</f>
        <v>0.46479623359441258</v>
      </c>
      <c r="K3071" s="168">
        <f ca="1">('Input Parameters'!$E$27/'Input Parameters'!$E$38)^$J3071</f>
        <v>3.5650417341745087E-2</v>
      </c>
      <c r="L3071" s="69">
        <f ca="1">$H3071*$C3071*'Input Parameters'!$E$25*K3071</f>
        <v>6.9156401007455379</v>
      </c>
      <c r="M3071" s="24">
        <f t="shared" ca="1" si="447"/>
        <v>0.17854451413543182</v>
      </c>
      <c r="N3071" s="15">
        <f ca="1">_xlfn.NORM.INV(M3071,'Input Parameters'!$E$29,'Input Parameters'!$F$29)</f>
        <v>9.9907907393323184E-2</v>
      </c>
      <c r="O3071" s="8">
        <f t="shared" ca="1" si="448"/>
        <v>0.62476101433186404</v>
      </c>
      <c r="P3071" s="30">
        <f ca="1">_xlfn.LOGNORM.INV(O3071,'Input Parameters'!$H$30,'Input Parameters'!$I$30)</f>
        <v>3.1182187396587797</v>
      </c>
      <c r="Q3071" s="10">
        <f t="shared" ca="1" si="449"/>
        <v>0.88407028798964826</v>
      </c>
      <c r="R3071" s="30">
        <f>IF('Input Parameters'!$E$32=0,0,_xlfn.BETA.INV(Q3071,'Input Parameters'!$L$32,'Input Parameters'!$M$32,'Input Parameters'!$J$32,'Input Parameters'!$K$32))</f>
        <v>0</v>
      </c>
      <c r="S3071" s="10">
        <f t="shared" ca="1" si="450"/>
        <v>0.907137118650296</v>
      </c>
      <c r="T3071" s="26">
        <f ca="1">_xlfn.LOGNORM.INV(S3071,'Input Parameters'!$H$34,'Input Parameters'!$I$34)</f>
        <v>59.437166376487063</v>
      </c>
      <c r="U3071" s="10">
        <f t="shared" ca="1" si="451"/>
        <v>0.35568090654753803</v>
      </c>
      <c r="V3071" s="30">
        <f ca="1">_xlfn.BETA.INV(U3071,'Input Parameters'!$L$36,'Input Parameters'!$M$36,'Input Parameters'!$J$36,'Input Parameters'!$K$36)</f>
        <v>0.53158436724167535</v>
      </c>
      <c r="W3071" s="2">
        <f ca="1">N3071+(P3071-N3071)*(1-ERF((T3071-R3071)/(2*SQRT(L3071*'Input Parameters'!$E$38))))</f>
        <v>0.43192791958873822</v>
      </c>
      <c r="X3071">
        <f t="shared" ca="1" si="452"/>
        <v>1</v>
      </c>
      <c r="Y3071" s="7"/>
    </row>
    <row r="3072" spans="1:25" ht="15" customHeight="1" x14ac:dyDescent="0.25">
      <c r="A3072" s="139">
        <v>3065</v>
      </c>
      <c r="B3072" s="10">
        <f t="shared" ca="1" si="443"/>
        <v>0.52430700418474663</v>
      </c>
      <c r="C3072" s="60">
        <f ca="1">_xlfn.NORM.INV(B3072,'Input Parameters'!$E$15,'Input Parameters'!$F$15)</f>
        <v>274.27117734426542</v>
      </c>
      <c r="D3072" s="10">
        <f t="shared" ca="1" si="444"/>
        <v>0.51862313026217677</v>
      </c>
      <c r="E3072" s="62">
        <f ca="1">IF(_xlfn.NORM.INV(D3072,'Input Parameters'!$E$17,'Input Parameters'!$F$17)&lt;3500,3500,IF(_xlfn.NORM.INV(D3072,'Input Parameters'!$E$17,'Input Parameters'!$F$17)&gt;5500,5500,_xlfn.NORM.INV(D3072,'Input Parameters'!$E$17,'Input Parameters'!$F$17)))</f>
        <v>4832.6887623949842</v>
      </c>
      <c r="F3072" s="10">
        <f t="shared" ca="1" si="445"/>
        <v>0.19108539553766746</v>
      </c>
      <c r="G3072" s="64">
        <f ca="1">_xlfn.NORM.INV(F3072,'Input Parameters'!$E$20,'Input Parameters'!$F$20)</f>
        <v>276.79484633568609</v>
      </c>
      <c r="H3072" s="57">
        <f ca="1">EXP(E3072*(1/'Input Parameters'!$E$23-1/G3072))</f>
        <v>0.38228997051878033</v>
      </c>
      <c r="I3072" s="10">
        <f t="shared" ca="1" si="446"/>
        <v>8.381824521859893E-2</v>
      </c>
      <c r="J3072" s="30">
        <f ca="1">_xlfn.BETA.INV(I3072,'Input Parameters'!$L$26,'Input Parameters'!$M$26,'Input Parameters'!$J$26,'Input Parameters'!$K$26)</f>
        <v>0.42806399495681419</v>
      </c>
      <c r="K3072" s="168">
        <f ca="1">('Input Parameters'!$E$27/'Input Parameters'!$E$38)^$J3072</f>
        <v>4.6397337392950662E-2</v>
      </c>
      <c r="L3072" s="69">
        <f ca="1">$H3072*$C3072*'Input Parameters'!$E$25*K3072</f>
        <v>4.8648128046385501</v>
      </c>
      <c r="M3072" s="24">
        <f t="shared" ca="1" si="447"/>
        <v>0.64027011368324427</v>
      </c>
      <c r="N3072" s="15">
        <f ca="1">_xlfn.NORM.INV(M3072,'Input Parameters'!$E$29,'Input Parameters'!$F$29)</f>
        <v>0.10003591808886857</v>
      </c>
      <c r="O3072" s="8">
        <f t="shared" ca="1" si="448"/>
        <v>0.57028315655933859</v>
      </c>
      <c r="P3072" s="30">
        <f ca="1">_xlfn.LOGNORM.INV(O3072,'Input Parameters'!$H$30,'Input Parameters'!$I$30)</f>
        <v>2.9174117243373381</v>
      </c>
      <c r="Q3072" s="10">
        <f t="shared" ca="1" si="449"/>
        <v>0.75889110623434064</v>
      </c>
      <c r="R3072" s="30">
        <f>IF('Input Parameters'!$E$32=0,0,_xlfn.BETA.INV(Q3072,'Input Parameters'!$L$32,'Input Parameters'!$M$32,'Input Parameters'!$J$32,'Input Parameters'!$K$32))</f>
        <v>0</v>
      </c>
      <c r="S3072" s="10">
        <f t="shared" ca="1" si="450"/>
        <v>0.70524025002417956</v>
      </c>
      <c r="T3072" s="26">
        <f ca="1">_xlfn.LOGNORM.INV(S3072,'Input Parameters'!$H$34,'Input Parameters'!$I$34)</f>
        <v>53.910463264905651</v>
      </c>
      <c r="U3072" s="10">
        <f t="shared" ca="1" si="451"/>
        <v>0.37565875822938921</v>
      </c>
      <c r="V3072" s="30">
        <f ca="1">_xlfn.BETA.INV(U3072,'Input Parameters'!$L$36,'Input Parameters'!$M$36,'Input Parameters'!$J$36,'Input Parameters'!$K$36)</f>
        <v>0.53912008955608282</v>
      </c>
      <c r="W3072" s="2">
        <f ca="1">N3072+(P3072-N3072)*(1-ERF((T3072-R3072)/(2*SQRT(L3072*'Input Parameters'!$E$38))))</f>
        <v>0.33649902377616597</v>
      </c>
      <c r="X3072">
        <f t="shared" ca="1" si="452"/>
        <v>1</v>
      </c>
      <c r="Y3072" s="7"/>
    </row>
    <row r="3073" spans="1:25" ht="15" customHeight="1" x14ac:dyDescent="0.25">
      <c r="A3073" s="139">
        <v>3066</v>
      </c>
      <c r="B3073" s="10">
        <f t="shared" ca="1" si="443"/>
        <v>0.94350818937098668</v>
      </c>
      <c r="C3073" s="60">
        <f ca="1">_xlfn.NORM.INV(B3073,'Input Parameters'!$E$15,'Input Parameters'!$F$15)</f>
        <v>356.85967931232096</v>
      </c>
      <c r="D3073" s="10">
        <f t="shared" ca="1" si="444"/>
        <v>0.54906128927521203</v>
      </c>
      <c r="E3073" s="62">
        <f ca="1">IF(_xlfn.NORM.INV(D3073,'Input Parameters'!$E$17,'Input Parameters'!$F$17)&lt;3500,3500,IF(_xlfn.NORM.INV(D3073,'Input Parameters'!$E$17,'Input Parameters'!$F$17)&gt;5500,5500,_xlfn.NORM.INV(D3073,'Input Parameters'!$E$17,'Input Parameters'!$F$17)))</f>
        <v>4886.3030334277346</v>
      </c>
      <c r="F3073" s="10">
        <f t="shared" ca="1" si="445"/>
        <v>0.15338753271903849</v>
      </c>
      <c r="G3073" s="64">
        <f ca="1">_xlfn.NORM.INV(F3073,'Input Parameters'!$E$20,'Input Parameters'!$F$20)</f>
        <v>275.80251739943168</v>
      </c>
      <c r="H3073" s="57">
        <f ca="1">EXP(E3073*(1/'Input Parameters'!$E$23-1/G3073))</f>
        <v>0.35495679705062122</v>
      </c>
      <c r="I3073" s="10">
        <f t="shared" ca="1" si="446"/>
        <v>0.92238460089428143</v>
      </c>
      <c r="J3073" s="30">
        <f ca="1">_xlfn.BETA.INV(I3073,'Input Parameters'!$L$26,'Input Parameters'!$M$26,'Input Parameters'!$J$26,'Input Parameters'!$K$26)</f>
        <v>0.85418619176230881</v>
      </c>
      <c r="K3073" s="168">
        <f ca="1">('Input Parameters'!$E$27/'Input Parameters'!$E$38)^$J3073</f>
        <v>2.1829069087055909E-3</v>
      </c>
      <c r="L3073" s="69">
        <f ca="1">$H3073*$C3073*'Input Parameters'!$E$25*K3073</f>
        <v>0.27650831336172377</v>
      </c>
      <c r="M3073" s="24">
        <f t="shared" ca="1" si="447"/>
        <v>0.9100538707812873</v>
      </c>
      <c r="N3073" s="15">
        <f ca="1">_xlfn.NORM.INV(M3073,'Input Parameters'!$E$29,'Input Parameters'!$F$29)</f>
        <v>0.10013410868432705</v>
      </c>
      <c r="O3073" s="8">
        <f t="shared" ca="1" si="448"/>
        <v>0.98621196927306354</v>
      </c>
      <c r="P3073" s="30">
        <f ca="1">_xlfn.LOGNORM.INV(O3073,'Input Parameters'!$H$30,'Input Parameters'!$I$30)</f>
        <v>7.5975097975036947</v>
      </c>
      <c r="Q3073" s="10">
        <f t="shared" ca="1" si="449"/>
        <v>0.91737820905397327</v>
      </c>
      <c r="R3073" s="30">
        <f>IF('Input Parameters'!$E$32=0,0,_xlfn.BETA.INV(Q3073,'Input Parameters'!$L$32,'Input Parameters'!$M$32,'Input Parameters'!$J$32,'Input Parameters'!$K$32))</f>
        <v>0</v>
      </c>
      <c r="S3073" s="10">
        <f t="shared" ca="1" si="450"/>
        <v>0.4098811380509958</v>
      </c>
      <c r="T3073" s="26">
        <f ca="1">_xlfn.LOGNORM.INV(S3073,'Input Parameters'!$H$34,'Input Parameters'!$I$34)</f>
        <v>48.997694292216451</v>
      </c>
      <c r="U3073" s="10">
        <f t="shared" ca="1" si="451"/>
        <v>0.65997013803467941</v>
      </c>
      <c r="V3073" s="30">
        <f ca="1">_xlfn.BETA.INV(U3073,'Input Parameters'!$L$36,'Input Parameters'!$M$36,'Input Parameters'!$J$36,'Input Parameters'!$K$36)</f>
        <v>0.65112534095529684</v>
      </c>
      <c r="W3073" s="2">
        <f ca="1">N3073+(P3073-N3073)*(1-ERF((T3073-R3073)/(2*SQRT(L3073*'Input Parameters'!$E$38))))</f>
        <v>0.1001341090167497</v>
      </c>
      <c r="X3073">
        <f t="shared" ca="1" si="452"/>
        <v>1</v>
      </c>
      <c r="Y3073" s="7"/>
    </row>
    <row r="3074" spans="1:25" ht="15" customHeight="1" x14ac:dyDescent="0.25">
      <c r="A3074" s="139">
        <v>3067</v>
      </c>
      <c r="B3074" s="10">
        <f t="shared" ca="1" si="443"/>
        <v>0.47027129738837037</v>
      </c>
      <c r="C3074" s="60">
        <f ca="1">_xlfn.NORM.INV(B3074,'Input Parameters'!$E$15,'Input Parameters'!$F$15)</f>
        <v>266.92502464469237</v>
      </c>
      <c r="D3074" s="10">
        <f t="shared" ca="1" si="444"/>
        <v>0.19782222900302715</v>
      </c>
      <c r="E3074" s="62">
        <f ca="1">IF(_xlfn.NORM.INV(D3074,'Input Parameters'!$E$17,'Input Parameters'!$F$17)&lt;3500,3500,IF(_xlfn.NORM.INV(D3074,'Input Parameters'!$E$17,'Input Parameters'!$F$17)&gt;5500,5500,_xlfn.NORM.INV(D3074,'Input Parameters'!$E$17,'Input Parameters'!$F$17)))</f>
        <v>4205.4020104945575</v>
      </c>
      <c r="F3074" s="10">
        <f t="shared" ca="1" si="445"/>
        <v>0.33846575229503062</v>
      </c>
      <c r="G3074" s="64">
        <f ca="1">_xlfn.NORM.INV(F3074,'Input Parameters'!$E$20,'Input Parameters'!$F$20)</f>
        <v>279.8584181936892</v>
      </c>
      <c r="H3074" s="57">
        <f ca="1">EXP(E3074*(1/'Input Parameters'!$E$23-1/G3074))</f>
        <v>0.51148112597108975</v>
      </c>
      <c r="I3074" s="10">
        <f t="shared" ca="1" si="446"/>
        <v>0.91324986715188339</v>
      </c>
      <c r="J3074" s="30">
        <f ca="1">_xlfn.BETA.INV(I3074,'Input Parameters'!$L$26,'Input Parameters'!$M$26,'Input Parameters'!$J$26,'Input Parameters'!$K$26)</f>
        <v>0.84776374671239174</v>
      </c>
      <c r="K3074" s="168">
        <f ca="1">('Input Parameters'!$E$27/'Input Parameters'!$E$38)^$J3074</f>
        <v>2.2858221983141172E-3</v>
      </c>
      <c r="L3074" s="69">
        <f ca="1">$H3074*$C3074*'Input Parameters'!$E$25*K3074</f>
        <v>0.312076703635913</v>
      </c>
      <c r="M3074" s="24">
        <f t="shared" ca="1" si="447"/>
        <v>0.46669925879845842</v>
      </c>
      <c r="N3074" s="15">
        <f ca="1">_xlfn.NORM.INV(M3074,'Input Parameters'!$E$29,'Input Parameters'!$F$29)</f>
        <v>9.999164302485114E-2</v>
      </c>
      <c r="O3074" s="8">
        <f t="shared" ca="1" si="448"/>
        <v>0.21493002647713855</v>
      </c>
      <c r="P3074" s="30">
        <f ca="1">_xlfn.LOGNORM.INV(O3074,'Input Parameters'!$H$30,'Input Parameters'!$I$30)</f>
        <v>1.8480452340190512</v>
      </c>
      <c r="Q3074" s="10">
        <f t="shared" ca="1" si="449"/>
        <v>0.69591806373997023</v>
      </c>
      <c r="R3074" s="30">
        <f>IF('Input Parameters'!$E$32=0,0,_xlfn.BETA.INV(Q3074,'Input Parameters'!$L$32,'Input Parameters'!$M$32,'Input Parameters'!$J$32,'Input Parameters'!$K$32))</f>
        <v>0</v>
      </c>
      <c r="S3074" s="10">
        <f t="shared" ca="1" si="450"/>
        <v>0.82294262412101282</v>
      </c>
      <c r="T3074" s="26">
        <f ca="1">_xlfn.LOGNORM.INV(S3074,'Input Parameters'!$H$34,'Input Parameters'!$I$34)</f>
        <v>56.572629185737441</v>
      </c>
      <c r="U3074" s="10">
        <f t="shared" ca="1" si="451"/>
        <v>0.14799131546162536</v>
      </c>
      <c r="V3074" s="30">
        <f ca="1">_xlfn.BETA.INV(U3074,'Input Parameters'!$L$36,'Input Parameters'!$M$36,'Input Parameters'!$J$36,'Input Parameters'!$K$36)</f>
        <v>0.44390036971305641</v>
      </c>
      <c r="W3074" s="2">
        <f ca="1">N3074+(P3074-N3074)*(1-ERF((T3074-R3074)/(2*SQRT(L3074*'Input Parameters'!$E$38))))</f>
        <v>9.999164302625331E-2</v>
      </c>
      <c r="X3074">
        <f t="shared" ca="1" si="452"/>
        <v>1</v>
      </c>
      <c r="Y3074" s="7"/>
    </row>
    <row r="3075" spans="1:25" ht="15" customHeight="1" x14ac:dyDescent="0.25">
      <c r="A3075" s="139">
        <v>3068</v>
      </c>
      <c r="B3075" s="10">
        <f t="shared" ca="1" si="443"/>
        <v>0.60188541834202125</v>
      </c>
      <c r="C3075" s="60">
        <f ca="1">_xlfn.NORM.INV(B3075,'Input Parameters'!$E$15,'Input Parameters'!$F$15)</f>
        <v>284.96158906882363</v>
      </c>
      <c r="D3075" s="10">
        <f t="shared" ca="1" si="444"/>
        <v>0.56981167029010171</v>
      </c>
      <c r="E3075" s="62">
        <f ca="1">IF(_xlfn.NORM.INV(D3075,'Input Parameters'!$E$17,'Input Parameters'!$F$17)&lt;3500,3500,IF(_xlfn.NORM.INV(D3075,'Input Parameters'!$E$17,'Input Parameters'!$F$17)&gt;5500,5500,_xlfn.NORM.INV(D3075,'Input Parameters'!$E$17,'Input Parameters'!$F$17)))</f>
        <v>4923.1262987349974</v>
      </c>
      <c r="F3075" s="10">
        <f t="shared" ca="1" si="445"/>
        <v>0.379442298196635</v>
      </c>
      <c r="G3075" s="64">
        <f ca="1">_xlfn.NORM.INV(F3075,'Input Parameters'!$E$20,'Input Parameters'!$F$20)</f>
        <v>280.59346286826707</v>
      </c>
      <c r="H3075" s="57">
        <f ca="1">EXP(E3075*(1/'Input Parameters'!$E$23-1/G3075))</f>
        <v>0.47769409549777236</v>
      </c>
      <c r="I3075" s="10">
        <f t="shared" ca="1" si="446"/>
        <v>0.17250225463671953</v>
      </c>
      <c r="J3075" s="30">
        <f ca="1">_xlfn.BETA.INV(I3075,'Input Parameters'!$L$26,'Input Parameters'!$M$26,'Input Parameters'!$J$26,'Input Parameters'!$K$26)</f>
        <v>0.50221986653652062</v>
      </c>
      <c r="K3075" s="168">
        <f ca="1">('Input Parameters'!$E$27/'Input Parameters'!$E$38)^$J3075</f>
        <v>2.7257269203064673E-2</v>
      </c>
      <c r="L3075" s="69">
        <f ca="1">$H3075*$C3075*'Input Parameters'!$E$25*K3075</f>
        <v>3.7103812841690305</v>
      </c>
      <c r="M3075" s="24">
        <f t="shared" ca="1" si="447"/>
        <v>0.75834965725541859</v>
      </c>
      <c r="N3075" s="15">
        <f ca="1">_xlfn.NORM.INV(M3075,'Input Parameters'!$E$29,'Input Parameters'!$F$29)</f>
        <v>0.10007010037331102</v>
      </c>
      <c r="O3075" s="8">
        <f t="shared" ca="1" si="448"/>
        <v>0.9325850707813319</v>
      </c>
      <c r="P3075" s="30">
        <f ca="1">_xlfn.LOGNORM.INV(O3075,'Input Parameters'!$H$30,'Input Parameters'!$I$30)</f>
        <v>5.4379537144743377</v>
      </c>
      <c r="Q3075" s="10">
        <f t="shared" ca="1" si="449"/>
        <v>0.19610652307933807</v>
      </c>
      <c r="R3075" s="30">
        <f>IF('Input Parameters'!$E$32=0,0,_xlfn.BETA.INV(Q3075,'Input Parameters'!$L$32,'Input Parameters'!$M$32,'Input Parameters'!$J$32,'Input Parameters'!$K$32))</f>
        <v>0</v>
      </c>
      <c r="S3075" s="10">
        <f t="shared" ca="1" si="450"/>
        <v>0.13910309851847225</v>
      </c>
      <c r="T3075" s="26">
        <f ca="1">_xlfn.LOGNORM.INV(S3075,'Input Parameters'!$H$34,'Input Parameters'!$I$34)</f>
        <v>44.041156694292255</v>
      </c>
      <c r="U3075" s="10">
        <f t="shared" ca="1" si="451"/>
        <v>6.5106521609030743E-2</v>
      </c>
      <c r="V3075" s="30">
        <f ca="1">_xlfn.BETA.INV(U3075,'Input Parameters'!$L$36,'Input Parameters'!$M$36,'Input Parameters'!$J$36,'Input Parameters'!$K$36)</f>
        <v>0.39222184643422886</v>
      </c>
      <c r="W3075" s="2">
        <f ca="1">N3075+(P3075-N3075)*(1-ERF((T3075-R3075)/(2*SQRT(L3075*'Input Parameters'!$E$38))))</f>
        <v>0.66556029144341933</v>
      </c>
      <c r="X3075">
        <f t="shared" ca="1" si="452"/>
        <v>0</v>
      </c>
      <c r="Y3075" s="7"/>
    </row>
    <row r="3076" spans="1:25" ht="15" customHeight="1" x14ac:dyDescent="0.25">
      <c r="A3076" s="139">
        <v>3069</v>
      </c>
      <c r="B3076" s="10">
        <f t="shared" ca="1" si="443"/>
        <v>0.31412288760448381</v>
      </c>
      <c r="C3076" s="60">
        <f ca="1">_xlfn.NORM.INV(B3076,'Input Parameters'!$E$15,'Input Parameters'!$F$15)</f>
        <v>244.72687674138479</v>
      </c>
      <c r="D3076" s="10">
        <f t="shared" ca="1" si="444"/>
        <v>0.27774781727233877</v>
      </c>
      <c r="E3076" s="62">
        <f ca="1">IF(_xlfn.NORM.INV(D3076,'Input Parameters'!$E$17,'Input Parameters'!$F$17)&lt;3500,3500,IF(_xlfn.NORM.INV(D3076,'Input Parameters'!$E$17,'Input Parameters'!$F$17)&gt;5500,5500,_xlfn.NORM.INV(D3076,'Input Parameters'!$E$17,'Input Parameters'!$F$17)))</f>
        <v>4387.3183957092733</v>
      </c>
      <c r="F3076" s="10">
        <f t="shared" ca="1" si="445"/>
        <v>0.92858471633427564</v>
      </c>
      <c r="G3076" s="64">
        <f ca="1">_xlfn.NORM.INV(F3076,'Input Parameters'!$E$20,'Input Parameters'!$F$20)</f>
        <v>292.46771930579075</v>
      </c>
      <c r="H3076" s="57">
        <f ca="1">EXP(E3076*(1/'Input Parameters'!$E$23-1/G3076))</f>
        <v>0.97671545454100028</v>
      </c>
      <c r="I3076" s="10">
        <f t="shared" ca="1" si="446"/>
        <v>0.91350477932631513</v>
      </c>
      <c r="J3076" s="30">
        <f ca="1">_xlfn.BETA.INV(I3076,'Input Parameters'!$L$26,'Input Parameters'!$M$26,'Input Parameters'!$J$26,'Input Parameters'!$K$26)</f>
        <v>0.84793813439103127</v>
      </c>
      <c r="K3076" s="168">
        <f ca="1">('Input Parameters'!$E$27/'Input Parameters'!$E$38)^$J3076</f>
        <v>2.2829646807177467E-3</v>
      </c>
      <c r="L3076" s="69">
        <f ca="1">$H3076*$C3076*'Input Parameters'!$E$25*K3076</f>
        <v>0.54569367490518939</v>
      </c>
      <c r="M3076" s="24">
        <f t="shared" ca="1" si="447"/>
        <v>0.47095815031674659</v>
      </c>
      <c r="N3076" s="15">
        <f ca="1">_xlfn.NORM.INV(M3076,'Input Parameters'!$E$29,'Input Parameters'!$F$29)</f>
        <v>9.9992713846180664E-2</v>
      </c>
      <c r="O3076" s="8">
        <f t="shared" ca="1" si="448"/>
        <v>0.27967382800513985</v>
      </c>
      <c r="P3076" s="30">
        <f ca="1">_xlfn.LOGNORM.INV(O3076,'Input Parameters'!$H$30,'Input Parameters'!$I$30)</f>
        <v>2.0365548357971939</v>
      </c>
      <c r="Q3076" s="10">
        <f t="shared" ca="1" si="449"/>
        <v>0.84889177388568549</v>
      </c>
      <c r="R3076" s="30">
        <f>IF('Input Parameters'!$E$32=0,0,_xlfn.BETA.INV(Q3076,'Input Parameters'!$L$32,'Input Parameters'!$M$32,'Input Parameters'!$J$32,'Input Parameters'!$K$32))</f>
        <v>0</v>
      </c>
      <c r="S3076" s="10">
        <f t="shared" ca="1" si="450"/>
        <v>0.4269347029527234</v>
      </c>
      <c r="T3076" s="26">
        <f ca="1">_xlfn.LOGNORM.INV(S3076,'Input Parameters'!$H$34,'Input Parameters'!$I$34)</f>
        <v>49.264832436058953</v>
      </c>
      <c r="U3076" s="10">
        <f t="shared" ca="1" si="451"/>
        <v>0.52389446477214396</v>
      </c>
      <c r="V3076" s="30">
        <f ca="1">_xlfn.BETA.INV(U3076,'Input Parameters'!$L$36,'Input Parameters'!$M$36,'Input Parameters'!$J$36,'Input Parameters'!$K$36)</f>
        <v>0.5950726637953887</v>
      </c>
      <c r="W3076" s="2">
        <f ca="1">N3076+(P3076-N3076)*(1-ERF((T3076-R3076)/(2*SQRT(L3076*'Input Parameters'!$E$38))))</f>
        <v>9.9997378314938865E-2</v>
      </c>
      <c r="X3076">
        <f t="shared" ca="1" si="452"/>
        <v>1</v>
      </c>
      <c r="Y3076" s="7"/>
    </row>
    <row r="3077" spans="1:25" ht="15" customHeight="1" x14ac:dyDescent="0.25">
      <c r="A3077" s="139">
        <v>3070</v>
      </c>
      <c r="B3077" s="10">
        <f t="shared" ref="B3077:B3140" ca="1" si="453">RAND()</f>
        <v>0.16297786546283577</v>
      </c>
      <c r="C3077" s="60">
        <f ca="1">_xlfn.NORM.INV(B3077,'Input Parameters'!$E$15,'Input Parameters'!$F$15)</f>
        <v>217.73338621992659</v>
      </c>
      <c r="D3077" s="10">
        <f t="shared" ref="D3077:D3140" ca="1" si="454">RAND()</f>
        <v>0.63597746358554963</v>
      </c>
      <c r="E3077" s="62">
        <f ca="1">IF(_xlfn.NORM.INV(D3077,'Input Parameters'!$E$17,'Input Parameters'!$F$17)&lt;3500,3500,IF(_xlfn.NORM.INV(D3077,'Input Parameters'!$E$17,'Input Parameters'!$F$17)&gt;5500,5500,_xlfn.NORM.INV(D3077,'Input Parameters'!$E$17,'Input Parameters'!$F$17)))</f>
        <v>5043.4090348493301</v>
      </c>
      <c r="F3077" s="10">
        <f t="shared" ref="F3077:F3140" ca="1" si="455">RAND()</f>
        <v>0.57935273587798775</v>
      </c>
      <c r="G3077" s="64">
        <f ca="1">_xlfn.NORM.INV(F3077,'Input Parameters'!$E$20,'Input Parameters'!$F$20)</f>
        <v>283.99159392307752</v>
      </c>
      <c r="H3077" s="57">
        <f ca="1">EXP(E3077*(1/'Input Parameters'!$E$23-1/G3077))</f>
        <v>0.58172111626728651</v>
      </c>
      <c r="I3077" s="10">
        <f t="shared" ref="I3077:I3140" ca="1" si="456">RAND()</f>
        <v>0.69374849050476251</v>
      </c>
      <c r="J3077" s="30">
        <f ca="1">_xlfn.BETA.INV(I3077,'Input Parameters'!$L$26,'Input Parameters'!$M$26,'Input Parameters'!$J$26,'Input Parameters'!$K$26)</f>
        <v>0.73909086103598054</v>
      </c>
      <c r="K3077" s="168">
        <f ca="1">('Input Parameters'!$E$27/'Input Parameters'!$E$38)^$J3077</f>
        <v>4.9840308660183009E-3</v>
      </c>
      <c r="L3077" s="69">
        <f ca="1">$H3077*$C3077*'Input Parameters'!$E$25*K3077</f>
        <v>0.63127789016009772</v>
      </c>
      <c r="M3077" s="24">
        <f t="shared" ref="M3077:M3140" ca="1" si="457">RAND()</f>
        <v>0.26062569303963523</v>
      </c>
      <c r="N3077" s="15">
        <f ca="1">_xlfn.NORM.INV(M3077,'Input Parameters'!$E$29,'Input Parameters'!$F$29)</f>
        <v>9.9935858237685707E-2</v>
      </c>
      <c r="O3077" s="8">
        <f t="shared" ref="O3077:O3140" ca="1" si="458">RAND()</f>
        <v>0.1381752077541325</v>
      </c>
      <c r="P3077" s="30">
        <f ca="1">_xlfn.LOGNORM.INV(O3077,'Input Parameters'!$H$30,'Input Parameters'!$I$30)</f>
        <v>1.6045259800072333</v>
      </c>
      <c r="Q3077" s="10">
        <f t="shared" ref="Q3077:Q3140" ca="1" si="459">RAND()</f>
        <v>0.23215794670479628</v>
      </c>
      <c r="R3077" s="30">
        <f>IF('Input Parameters'!$E$32=0,0,_xlfn.BETA.INV(Q3077,'Input Parameters'!$L$32,'Input Parameters'!$M$32,'Input Parameters'!$J$32,'Input Parameters'!$K$32))</f>
        <v>0</v>
      </c>
      <c r="S3077" s="10">
        <f t="shared" ref="S3077:S3140" ca="1" si="460">RAND()</f>
        <v>0.74799719580056068</v>
      </c>
      <c r="T3077" s="26">
        <f ca="1">_xlfn.LOGNORM.INV(S3077,'Input Parameters'!$H$34,'Input Parameters'!$I$34)</f>
        <v>54.781129818846445</v>
      </c>
      <c r="U3077" s="10">
        <f t="shared" ref="U3077:U3140" ca="1" si="461">RAND()</f>
        <v>0.84867616582831951</v>
      </c>
      <c r="V3077" s="30">
        <f ca="1">_xlfn.BETA.INV(U3077,'Input Parameters'!$L$36,'Input Parameters'!$M$36,'Input Parameters'!$J$36,'Input Parameters'!$K$36)</f>
        <v>0.75695824995493455</v>
      </c>
      <c r="W3077" s="2">
        <f ca="1">N3077+(P3077-N3077)*(1-ERF((T3077-R3077)/(2*SQRT(L3077*'Input Parameters'!$E$38))))</f>
        <v>9.9937492468248609E-2</v>
      </c>
      <c r="X3077">
        <f t="shared" ca="1" si="452"/>
        <v>1</v>
      </c>
      <c r="Y3077" s="7"/>
    </row>
    <row r="3078" spans="1:25" ht="15" customHeight="1" x14ac:dyDescent="0.25">
      <c r="A3078" s="139">
        <v>3071</v>
      </c>
      <c r="B3078" s="10">
        <f t="shared" ca="1" si="453"/>
        <v>0.79093537787598578</v>
      </c>
      <c r="C3078" s="60">
        <f ca="1">_xlfn.NORM.INV(B3078,'Input Parameters'!$E$15,'Input Parameters'!$F$15)</f>
        <v>314.84606104017865</v>
      </c>
      <c r="D3078" s="10">
        <f t="shared" ca="1" si="454"/>
        <v>3.4494488490503739E-2</v>
      </c>
      <c r="E3078" s="62">
        <f ca="1">IF(_xlfn.NORM.INV(D3078,'Input Parameters'!$E$17,'Input Parameters'!$F$17)&lt;3500,3500,IF(_xlfn.NORM.INV(D3078,'Input Parameters'!$E$17,'Input Parameters'!$F$17)&gt;5500,5500,_xlfn.NORM.INV(D3078,'Input Parameters'!$E$17,'Input Parameters'!$F$17)))</f>
        <v>3527.0556395735211</v>
      </c>
      <c r="F3078" s="10">
        <f t="shared" ca="1" si="455"/>
        <v>0.81760841908373694</v>
      </c>
      <c r="G3078" s="64">
        <f ca="1">_xlfn.NORM.INV(F3078,'Input Parameters'!$E$20,'Input Parameters'!$F$20)</f>
        <v>288.7221330634257</v>
      </c>
      <c r="H3078" s="57">
        <f ca="1">EXP(E3078*(1/'Input Parameters'!$E$23-1/G3078))</f>
        <v>0.83912988967775015</v>
      </c>
      <c r="I3078" s="10">
        <f t="shared" ca="1" si="456"/>
        <v>0.57649356236818194</v>
      </c>
      <c r="J3078" s="30">
        <f ca="1">_xlfn.BETA.INV(I3078,'Input Parameters'!$L$26,'Input Parameters'!$M$26,'Input Parameters'!$J$26,'Input Parameters'!$K$26)</f>
        <v>0.69193270747273616</v>
      </c>
      <c r="K3078" s="168">
        <f ca="1">('Input Parameters'!$E$27/'Input Parameters'!$E$38)^$J3078</f>
        <v>6.9901745709150904E-3</v>
      </c>
      <c r="L3078" s="69">
        <f ca="1">$H3078*$C3078*'Input Parameters'!$E$25*K3078</f>
        <v>1.8467813369249211</v>
      </c>
      <c r="M3078" s="24">
        <f t="shared" ca="1" si="457"/>
        <v>0.86906808352493159</v>
      </c>
      <c r="N3078" s="15">
        <f ca="1">_xlfn.NORM.INV(M3078,'Input Parameters'!$E$29,'Input Parameters'!$F$29)</f>
        <v>0.10011219967236663</v>
      </c>
      <c r="O3078" s="8">
        <f t="shared" ca="1" si="458"/>
        <v>0.63362154344674948</v>
      </c>
      <c r="P3078" s="30">
        <f ca="1">_xlfn.LOGNORM.INV(O3078,'Input Parameters'!$H$30,'Input Parameters'!$I$30)</f>
        <v>3.1529543015833692</v>
      </c>
      <c r="Q3078" s="10">
        <f t="shared" ca="1" si="459"/>
        <v>0.49940661899926442</v>
      </c>
      <c r="R3078" s="30">
        <f>IF('Input Parameters'!$E$32=0,0,_xlfn.BETA.INV(Q3078,'Input Parameters'!$L$32,'Input Parameters'!$M$32,'Input Parameters'!$J$32,'Input Parameters'!$K$32))</f>
        <v>0</v>
      </c>
      <c r="S3078" s="10">
        <f t="shared" ca="1" si="460"/>
        <v>0.21066733995953613</v>
      </c>
      <c r="T3078" s="26">
        <f ca="1">_xlfn.LOGNORM.INV(S3078,'Input Parameters'!$H$34,'Input Parameters'!$I$34)</f>
        <v>45.605125881282319</v>
      </c>
      <c r="U3078" s="10">
        <f t="shared" ca="1" si="461"/>
        <v>0.9599674714515064</v>
      </c>
      <c r="V3078" s="30">
        <f ca="1">_xlfn.BETA.INV(U3078,'Input Parameters'!$L$36,'Input Parameters'!$M$36,'Input Parameters'!$J$36,'Input Parameters'!$K$36)</f>
        <v>0.8891496236573424</v>
      </c>
      <c r="W3078" s="2">
        <f ca="1">N3078+(P3078-N3078)*(1-ERF((T3078-R3078)/(2*SQRT(L3078*'Input Parameters'!$E$38))))</f>
        <v>0.15398278271930277</v>
      </c>
      <c r="X3078">
        <f t="shared" ca="1" si="452"/>
        <v>1</v>
      </c>
      <c r="Y3078" s="7"/>
    </row>
    <row r="3079" spans="1:25" ht="15" customHeight="1" x14ac:dyDescent="0.25">
      <c r="A3079" s="139">
        <v>3072</v>
      </c>
      <c r="B3079" s="10">
        <f t="shared" ca="1" si="453"/>
        <v>0.48424153151380001</v>
      </c>
      <c r="C3079" s="60">
        <f ca="1">_xlfn.NORM.INV(B3079,'Input Parameters'!$E$15,'Input Parameters'!$F$15)</f>
        <v>268.82596838888162</v>
      </c>
      <c r="D3079" s="10">
        <f t="shared" ca="1" si="454"/>
        <v>0.29849011672243708</v>
      </c>
      <c r="E3079" s="62">
        <f ca="1">IF(_xlfn.NORM.INV(D3079,'Input Parameters'!$E$17,'Input Parameters'!$F$17)&lt;3500,3500,IF(_xlfn.NORM.INV(D3079,'Input Parameters'!$E$17,'Input Parameters'!$F$17)&gt;5500,5500,_xlfn.NORM.INV(D3079,'Input Parameters'!$E$17,'Input Parameters'!$F$17)))</f>
        <v>4429.8763584723592</v>
      </c>
      <c r="F3079" s="10">
        <f t="shared" ca="1" si="455"/>
        <v>0.51541622160513989</v>
      </c>
      <c r="G3079" s="64">
        <f ca="1">_xlfn.NORM.INV(F3079,'Input Parameters'!$E$20,'Input Parameters'!$F$20)</f>
        <v>282.90897080714808</v>
      </c>
      <c r="H3079" s="57">
        <f ca="1">EXP(E3079*(1/'Input Parameters'!$E$23-1/G3079))</f>
        <v>0.58534703340527838</v>
      </c>
      <c r="I3079" s="10">
        <f t="shared" ca="1" si="456"/>
        <v>0.54604615493734132</v>
      </c>
      <c r="J3079" s="30">
        <f ca="1">_xlfn.BETA.INV(I3079,'Input Parameters'!$L$26,'Input Parameters'!$M$26,'Input Parameters'!$J$26,'Input Parameters'!$K$26)</f>
        <v>0.6798312508844242</v>
      </c>
      <c r="K3079" s="168">
        <f ca="1">('Input Parameters'!$E$27/'Input Parameters'!$E$38)^$J3079</f>
        <v>7.624064038508245E-3</v>
      </c>
      <c r="L3079" s="69">
        <f ca="1">$H3079*$C3079*'Input Parameters'!$E$25*K3079</f>
        <v>1.1996959040191808</v>
      </c>
      <c r="M3079" s="24">
        <f t="shared" ca="1" si="457"/>
        <v>0.28409847789258558</v>
      </c>
      <c r="N3079" s="15">
        <f ca="1">_xlfn.NORM.INV(M3079,'Input Parameters'!$E$29,'Input Parameters'!$F$29)</f>
        <v>9.994292910571892E-2</v>
      </c>
      <c r="O3079" s="8">
        <f t="shared" ca="1" si="458"/>
        <v>0.73465029140378257</v>
      </c>
      <c r="P3079" s="30">
        <f ca="1">_xlfn.LOGNORM.INV(O3079,'Input Parameters'!$H$30,'Input Parameters'!$I$30)</f>
        <v>3.6081467418665163</v>
      </c>
      <c r="Q3079" s="10">
        <f t="shared" ca="1" si="459"/>
        <v>7.6840487594314832E-2</v>
      </c>
      <c r="R3079" s="30">
        <f>IF('Input Parameters'!$E$32=0,0,_xlfn.BETA.INV(Q3079,'Input Parameters'!$L$32,'Input Parameters'!$M$32,'Input Parameters'!$J$32,'Input Parameters'!$K$32))</f>
        <v>0</v>
      </c>
      <c r="S3079" s="10">
        <f t="shared" ca="1" si="460"/>
        <v>0.94287556303613251</v>
      </c>
      <c r="T3079" s="26">
        <f ca="1">_xlfn.LOGNORM.INV(S3079,'Input Parameters'!$H$34,'Input Parameters'!$I$34)</f>
        <v>61.362694241608708</v>
      </c>
      <c r="U3079" s="10">
        <f t="shared" ca="1" si="461"/>
        <v>0.8182883566055511</v>
      </c>
      <c r="V3079" s="30">
        <f ca="1">_xlfn.BETA.INV(U3079,'Input Parameters'!$L$36,'Input Parameters'!$M$36,'Input Parameters'!$J$36,'Input Parameters'!$K$36)</f>
        <v>0.73542678847915655</v>
      </c>
      <c r="W3079" s="2">
        <f ca="1">N3079+(P3079-N3079)*(1-ERF((T3079-R3079)/(2*SQRT(L3079*'Input Parameters'!$E$38))))</f>
        <v>0.10020427964146061</v>
      </c>
      <c r="X3079">
        <f t="shared" ca="1" si="452"/>
        <v>1</v>
      </c>
      <c r="Y3079" s="7"/>
    </row>
    <row r="3080" spans="1:25" ht="15" customHeight="1" x14ac:dyDescent="0.25">
      <c r="A3080" s="139">
        <v>3073</v>
      </c>
      <c r="B3080" s="10">
        <f t="shared" ca="1" si="453"/>
        <v>0.18614746328343701</v>
      </c>
      <c r="C3080" s="60">
        <f ca="1">_xlfn.NORM.INV(B3080,'Input Parameters'!$E$15,'Input Parameters'!$F$15)</f>
        <v>222.61674159828684</v>
      </c>
      <c r="D3080" s="10">
        <f t="shared" ca="1" si="454"/>
        <v>8.1489582258763016E-2</v>
      </c>
      <c r="E3080" s="62">
        <f ca="1">IF(_xlfn.NORM.INV(D3080,'Input Parameters'!$E$17,'Input Parameters'!$F$17)&lt;3500,3500,IF(_xlfn.NORM.INV(D3080,'Input Parameters'!$E$17,'Input Parameters'!$F$17)&gt;5500,5500,_xlfn.NORM.INV(D3080,'Input Parameters'!$E$17,'Input Parameters'!$F$17)))</f>
        <v>3823.4148588635499</v>
      </c>
      <c r="F3080" s="10">
        <f t="shared" ca="1" si="455"/>
        <v>0.11433395610307362</v>
      </c>
      <c r="G3080" s="64">
        <f ca="1">_xlfn.NORM.INV(F3080,'Input Parameters'!$E$20,'Input Parameters'!$F$20)</f>
        <v>274.58455772026662</v>
      </c>
      <c r="H3080" s="57">
        <f ca="1">EXP(E3080*(1/'Input Parameters'!$E$23-1/G3080))</f>
        <v>0.41813643794451638</v>
      </c>
      <c r="I3080" s="10">
        <f t="shared" ca="1" si="456"/>
        <v>0.5134153723259216</v>
      </c>
      <c r="J3080" s="30">
        <f ca="1">_xlfn.BETA.INV(I3080,'Input Parameters'!$L$26,'Input Parameters'!$M$26,'Input Parameters'!$J$26,'Input Parameters'!$K$26)</f>
        <v>0.66679464617239637</v>
      </c>
      <c r="K3080" s="168">
        <f ca="1">('Input Parameters'!$E$27/'Input Parameters'!$E$38)^$J3080</f>
        <v>8.3714025672014542E-3</v>
      </c>
      <c r="L3080" s="69">
        <f ca="1">$H3080*$C3080*'Input Parameters'!$E$25*K3080</f>
        <v>0.7792450710782296</v>
      </c>
      <c r="M3080" s="24">
        <f t="shared" ca="1" si="457"/>
        <v>0.64652733791385086</v>
      </c>
      <c r="N3080" s="15">
        <f ca="1">_xlfn.NORM.INV(M3080,'Input Parameters'!$E$29,'Input Parameters'!$F$29)</f>
        <v>0.10003759617611456</v>
      </c>
      <c r="O3080" s="8">
        <f t="shared" ca="1" si="458"/>
        <v>0.54818012519619852</v>
      </c>
      <c r="P3080" s="30">
        <f ca="1">_xlfn.LOGNORM.INV(O3080,'Input Parameters'!$H$30,'Input Parameters'!$I$30)</f>
        <v>2.8412075838781039</v>
      </c>
      <c r="Q3080" s="10">
        <f t="shared" ca="1" si="459"/>
        <v>0.18068646557898627</v>
      </c>
      <c r="R3080" s="30">
        <f>IF('Input Parameters'!$E$32=0,0,_xlfn.BETA.INV(Q3080,'Input Parameters'!$L$32,'Input Parameters'!$M$32,'Input Parameters'!$J$32,'Input Parameters'!$K$32))</f>
        <v>0</v>
      </c>
      <c r="S3080" s="10">
        <f t="shared" ca="1" si="460"/>
        <v>0.82408593668307406</v>
      </c>
      <c r="T3080" s="26">
        <f ca="1">_xlfn.LOGNORM.INV(S3080,'Input Parameters'!$H$34,'Input Parameters'!$I$34)</f>
        <v>56.603714043328019</v>
      </c>
      <c r="U3080" s="10">
        <f t="shared" ca="1" si="461"/>
        <v>0.69310826234875189</v>
      </c>
      <c r="V3080" s="30">
        <f ca="1">_xlfn.BETA.INV(U3080,'Input Parameters'!$L$36,'Input Parameters'!$M$36,'Input Parameters'!$J$36,'Input Parameters'!$K$36)</f>
        <v>0.66635138692609863</v>
      </c>
      <c r="W3080" s="2">
        <f ca="1">N3080+(P3080-N3080)*(1-ERF((T3080-R3080)/(2*SQRT(L3080*'Input Parameters'!$E$38))))</f>
        <v>0.10005345232505646</v>
      </c>
      <c r="X3080">
        <f t="shared" ref="X3080:X3143" ca="1" si="462">IF(W3080&gt;V3080,0,1)</f>
        <v>1</v>
      </c>
      <c r="Y3080" s="7"/>
    </row>
    <row r="3081" spans="1:25" ht="15" customHeight="1" x14ac:dyDescent="0.25">
      <c r="A3081" s="139">
        <v>3074</v>
      </c>
      <c r="B3081" s="10">
        <f t="shared" ca="1" si="453"/>
        <v>0.7066036657393463</v>
      </c>
      <c r="C3081" s="60">
        <f ca="1">_xlfn.NORM.INV(B3081,'Input Parameters'!$E$15,'Input Parameters'!$F$15)</f>
        <v>300.42077740577434</v>
      </c>
      <c r="D3081" s="10">
        <f t="shared" ca="1" si="454"/>
        <v>0.64143113381211181</v>
      </c>
      <c r="E3081" s="62">
        <f ca="1">IF(_xlfn.NORM.INV(D3081,'Input Parameters'!$E$17,'Input Parameters'!$F$17)&lt;3500,3500,IF(_xlfn.NORM.INV(D3081,'Input Parameters'!$E$17,'Input Parameters'!$F$17)&gt;5500,5500,_xlfn.NORM.INV(D3081,'Input Parameters'!$E$17,'Input Parameters'!$F$17)))</f>
        <v>5053.6007495687973</v>
      </c>
      <c r="F3081" s="10">
        <f t="shared" ca="1" si="455"/>
        <v>0.57686909465387592</v>
      </c>
      <c r="G3081" s="64">
        <f ca="1">_xlfn.NORM.INV(F3081,'Input Parameters'!$E$20,'Input Parameters'!$F$20)</f>
        <v>283.94906473928131</v>
      </c>
      <c r="H3081" s="57">
        <f ca="1">EXP(E3081*(1/'Input Parameters'!$E$23-1/G3081))</f>
        <v>0.57953791040245639</v>
      </c>
      <c r="I3081" s="10">
        <f t="shared" ca="1" si="456"/>
        <v>0.76554523901249716</v>
      </c>
      <c r="J3081" s="30">
        <f ca="1">_xlfn.BETA.INV(I3081,'Input Parameters'!$L$26,'Input Parameters'!$M$26,'Input Parameters'!$J$26,'Input Parameters'!$K$26)</f>
        <v>0.76973555881917033</v>
      </c>
      <c r="K3081" s="168">
        <f ca="1">('Input Parameters'!$E$27/'Input Parameters'!$E$38)^$J3081</f>
        <v>4.0005179061448808E-3</v>
      </c>
      <c r="L3081" s="69">
        <f ca="1">$H3081*$C3081*'Input Parameters'!$E$25*K3081</f>
        <v>0.69651108848515075</v>
      </c>
      <c r="M3081" s="24">
        <f t="shared" ca="1" si="457"/>
        <v>0.45189194649525777</v>
      </c>
      <c r="N3081" s="15">
        <f ca="1">_xlfn.NORM.INV(M3081,'Input Parameters'!$E$29,'Input Parameters'!$F$29)</f>
        <v>9.9987911723424236E-2</v>
      </c>
      <c r="O3081" s="8">
        <f t="shared" ca="1" si="458"/>
        <v>0.18579368615066572</v>
      </c>
      <c r="P3081" s="30">
        <f ca="1">_xlfn.LOGNORM.INV(O3081,'Input Parameters'!$H$30,'Input Parameters'!$I$30)</f>
        <v>1.7593888075267146</v>
      </c>
      <c r="Q3081" s="10">
        <f t="shared" ca="1" si="459"/>
        <v>0.651239318255178</v>
      </c>
      <c r="R3081" s="30">
        <f>IF('Input Parameters'!$E$32=0,0,_xlfn.BETA.INV(Q3081,'Input Parameters'!$L$32,'Input Parameters'!$M$32,'Input Parameters'!$J$32,'Input Parameters'!$K$32))</f>
        <v>0</v>
      </c>
      <c r="S3081" s="10">
        <f t="shared" ca="1" si="460"/>
        <v>4.6345112711816405E-3</v>
      </c>
      <c r="T3081" s="26">
        <f ca="1">_xlfn.LOGNORM.INV(S3081,'Input Parameters'!$H$34,'Input Parameters'!$I$34)</f>
        <v>36.457893270632638</v>
      </c>
      <c r="U3081" s="10">
        <f t="shared" ca="1" si="461"/>
        <v>0.76942352906992328</v>
      </c>
      <c r="V3081" s="30">
        <f ca="1">_xlfn.BETA.INV(U3081,'Input Parameters'!$L$36,'Input Parameters'!$M$36,'Input Parameters'!$J$36,'Input Parameters'!$K$36)</f>
        <v>0.70559164003412245</v>
      </c>
      <c r="W3081" s="2">
        <f ca="1">N3081+(P3081-N3081)*(1-ERF((T3081-R3081)/(2*SQRT(L3081*'Input Parameters'!$E$38))))</f>
        <v>0.10332093764078965</v>
      </c>
      <c r="X3081">
        <f t="shared" ca="1" si="462"/>
        <v>1</v>
      </c>
      <c r="Y3081" s="7"/>
    </row>
    <row r="3082" spans="1:25" ht="15" customHeight="1" x14ac:dyDescent="0.25">
      <c r="A3082" s="139">
        <v>3075</v>
      </c>
      <c r="B3082" s="10">
        <f t="shared" ca="1" si="453"/>
        <v>0.72540275563871004</v>
      </c>
      <c r="C3082" s="60">
        <f ca="1">_xlfn.NORM.INV(B3082,'Input Parameters'!$E$15,'Input Parameters'!$F$15)</f>
        <v>303.42731485180678</v>
      </c>
      <c r="D3082" s="10">
        <f t="shared" ca="1" si="454"/>
        <v>1.8075233342534247E-2</v>
      </c>
      <c r="E3082" s="62">
        <f ca="1">IF(_xlfn.NORM.INV(D3082,'Input Parameters'!$E$17,'Input Parameters'!$F$17)&lt;3500,3500,IF(_xlfn.NORM.INV(D3082,'Input Parameters'!$E$17,'Input Parameters'!$F$17)&gt;5500,5500,_xlfn.NORM.INV(D3082,'Input Parameters'!$E$17,'Input Parameters'!$F$17)))</f>
        <v>3500</v>
      </c>
      <c r="F3082" s="10">
        <f t="shared" ca="1" si="455"/>
        <v>0.77463758395278814</v>
      </c>
      <c r="G3082" s="64">
        <f ca="1">_xlfn.NORM.INV(F3082,'Input Parameters'!$E$20,'Input Parameters'!$F$20)</f>
        <v>287.70318804833971</v>
      </c>
      <c r="H3082" s="57">
        <f ca="1">EXP(E3082*(1/'Input Parameters'!$E$23-1/G3082))</f>
        <v>0.80494795800658081</v>
      </c>
      <c r="I3082" s="10">
        <f t="shared" ca="1" si="456"/>
        <v>0.81153743429106073</v>
      </c>
      <c r="J3082" s="30">
        <f ca="1">_xlfn.BETA.INV(I3082,'Input Parameters'!$L$26,'Input Parameters'!$M$26,'Input Parameters'!$J$26,'Input Parameters'!$K$26)</f>
        <v>0.7909396252198202</v>
      </c>
      <c r="K3082" s="168">
        <f ca="1">('Input Parameters'!$E$27/'Input Parameters'!$E$38)^$J3082</f>
        <v>3.4360637491268661E-3</v>
      </c>
      <c r="L3082" s="69">
        <f ca="1">$H3082*$C3082*'Input Parameters'!$E$25*K3082</f>
        <v>0.83923519687784276</v>
      </c>
      <c r="M3082" s="24">
        <f t="shared" ca="1" si="457"/>
        <v>0.26365439311250716</v>
      </c>
      <c r="N3082" s="15">
        <f ca="1">_xlfn.NORM.INV(M3082,'Input Parameters'!$E$29,'Input Parameters'!$F$29)</f>
        <v>9.9936788048810357E-2</v>
      </c>
      <c r="O3082" s="8">
        <f t="shared" ca="1" si="458"/>
        <v>0.15367072614488786</v>
      </c>
      <c r="P3082" s="30">
        <f ca="1">_xlfn.LOGNORM.INV(O3082,'Input Parameters'!$H$30,'Input Parameters'!$I$30)</f>
        <v>1.6566981231735622</v>
      </c>
      <c r="Q3082" s="10">
        <f t="shared" ca="1" si="459"/>
        <v>0.15509865887966534</v>
      </c>
      <c r="R3082" s="30">
        <f>IF('Input Parameters'!$E$32=0,0,_xlfn.BETA.INV(Q3082,'Input Parameters'!$L$32,'Input Parameters'!$M$32,'Input Parameters'!$J$32,'Input Parameters'!$K$32))</f>
        <v>0</v>
      </c>
      <c r="S3082" s="10">
        <f t="shared" ca="1" si="460"/>
        <v>0.52431673286312241</v>
      </c>
      <c r="T3082" s="26">
        <f ca="1">_xlfn.LOGNORM.INV(S3082,'Input Parameters'!$H$34,'Input Parameters'!$I$34)</f>
        <v>50.791985700856507</v>
      </c>
      <c r="U3082" s="10">
        <f t="shared" ca="1" si="461"/>
        <v>0.35877014880768154</v>
      </c>
      <c r="V3082" s="30">
        <f ca="1">_xlfn.BETA.INV(U3082,'Input Parameters'!$L$36,'Input Parameters'!$M$36,'Input Parameters'!$J$36,'Input Parameters'!$K$36)</f>
        <v>0.53275293366303766</v>
      </c>
      <c r="W3082" s="2">
        <f ca="1">N3082+(P3082-N3082)*(1-ERF((T3082-R3082)/(2*SQRT(L3082*'Input Parameters'!$E$38))))</f>
        <v>0.1000743679658362</v>
      </c>
      <c r="X3082">
        <f t="shared" ca="1" si="462"/>
        <v>1</v>
      </c>
      <c r="Y3082" s="7"/>
    </row>
    <row r="3083" spans="1:25" ht="15" customHeight="1" x14ac:dyDescent="0.25">
      <c r="A3083" s="139">
        <v>3076</v>
      </c>
      <c r="B3083" s="10">
        <f t="shared" ca="1" si="453"/>
        <v>0.21866930764446335</v>
      </c>
      <c r="C3083" s="60">
        <f ca="1">_xlfn.NORM.INV(B3083,'Input Parameters'!$E$15,'Input Parameters'!$F$15)</f>
        <v>228.87541489675496</v>
      </c>
      <c r="D3083" s="10">
        <f t="shared" ca="1" si="454"/>
        <v>0.88172388591511608</v>
      </c>
      <c r="E3083" s="62">
        <f ca="1">IF(_xlfn.NORM.INV(D3083,'Input Parameters'!$E$17,'Input Parameters'!$F$17)&lt;3500,3500,IF(_xlfn.NORM.INV(D3083,'Input Parameters'!$E$17,'Input Parameters'!$F$17)&gt;5500,5500,_xlfn.NORM.INV(D3083,'Input Parameters'!$E$17,'Input Parameters'!$F$17)))</f>
        <v>5500</v>
      </c>
      <c r="F3083" s="10">
        <f t="shared" ca="1" si="455"/>
        <v>0.99436301741219479</v>
      </c>
      <c r="G3083" s="64">
        <f ca="1">_xlfn.NORM.INV(F3083,'Input Parameters'!$E$20,'Input Parameters'!$F$20)</f>
        <v>299.62840550079807</v>
      </c>
      <c r="H3083" s="57">
        <f ca="1">EXP(E3083*(1/'Input Parameters'!$E$23-1/G3083))</f>
        <v>1.5217928359583666</v>
      </c>
      <c r="I3083" s="10">
        <f t="shared" ca="1" si="456"/>
        <v>0.23560247400093903</v>
      </c>
      <c r="J3083" s="30">
        <f ca="1">_xlfn.BETA.INV(I3083,'Input Parameters'!$L$26,'Input Parameters'!$M$26,'Input Parameters'!$J$26,'Input Parameters'!$K$26)</f>
        <v>0.54068399685357238</v>
      </c>
      <c r="K3083" s="168">
        <f ca="1">('Input Parameters'!$E$27/'Input Parameters'!$E$38)^$J3083</f>
        <v>2.0685151514586105E-2</v>
      </c>
      <c r="L3083" s="69">
        <f ca="1">$H3083*$C3083*'Input Parameters'!$E$25*K3083</f>
        <v>7.2046582692154857</v>
      </c>
      <c r="M3083" s="24">
        <f t="shared" ca="1" si="457"/>
        <v>0.47875771681978507</v>
      </c>
      <c r="N3083" s="15">
        <f ca="1">_xlfn.NORM.INV(M3083,'Input Parameters'!$E$29,'Input Parameters'!$F$29)</f>
        <v>9.9994672830669873E-2</v>
      </c>
      <c r="O3083" s="8">
        <f t="shared" ca="1" si="458"/>
        <v>0.5570486575147775</v>
      </c>
      <c r="P3083" s="30">
        <f ca="1">_xlfn.LOGNORM.INV(O3083,'Input Parameters'!$H$30,'Input Parameters'!$I$30)</f>
        <v>2.8714661029994857</v>
      </c>
      <c r="Q3083" s="10">
        <f t="shared" ca="1" si="459"/>
        <v>0.8891505374226959</v>
      </c>
      <c r="R3083" s="30">
        <f>IF('Input Parameters'!$E$32=0,0,_xlfn.BETA.INV(Q3083,'Input Parameters'!$L$32,'Input Parameters'!$M$32,'Input Parameters'!$J$32,'Input Parameters'!$K$32))</f>
        <v>0</v>
      </c>
      <c r="S3083" s="10">
        <f t="shared" ca="1" si="460"/>
        <v>0.69634820826043498</v>
      </c>
      <c r="T3083" s="26">
        <f ca="1">_xlfn.LOGNORM.INV(S3083,'Input Parameters'!$H$34,'Input Parameters'!$I$34)</f>
        <v>53.738849726011367</v>
      </c>
      <c r="U3083" s="10">
        <f t="shared" ca="1" si="461"/>
        <v>0.76164758231879015</v>
      </c>
      <c r="V3083" s="30">
        <f ca="1">_xlfn.BETA.INV(U3083,'Input Parameters'!$L$36,'Input Parameters'!$M$36,'Input Parameters'!$J$36,'Input Parameters'!$K$36)</f>
        <v>0.70124949358800182</v>
      </c>
      <c r="W3083" s="2">
        <f ca="1">N3083+(P3083-N3083)*(1-ERF((T3083-R3083)/(2*SQRT(L3083*'Input Parameters'!$E$38))))</f>
        <v>0.53474904758475694</v>
      </c>
      <c r="X3083">
        <f t="shared" ca="1" si="462"/>
        <v>1</v>
      </c>
      <c r="Y3083" s="7"/>
    </row>
    <row r="3084" spans="1:25" ht="15" customHeight="1" x14ac:dyDescent="0.25">
      <c r="A3084" s="139">
        <v>3077</v>
      </c>
      <c r="B3084" s="10">
        <f t="shared" ca="1" si="453"/>
        <v>0.48338264225400374</v>
      </c>
      <c r="C3084" s="60">
        <f ca="1">_xlfn.NORM.INV(B3084,'Input Parameters'!$E$15,'Input Parameters'!$F$15)</f>
        <v>268.70919829241694</v>
      </c>
      <c r="D3084" s="10">
        <f t="shared" ca="1" si="454"/>
        <v>0.46582739217018898</v>
      </c>
      <c r="E3084" s="62">
        <f ca="1">IF(_xlfn.NORM.INV(D3084,'Input Parameters'!$E$17,'Input Parameters'!$F$17)&lt;3500,3500,IF(_xlfn.NORM.INV(D3084,'Input Parameters'!$E$17,'Input Parameters'!$F$17)&gt;5500,5500,_xlfn.NORM.INV(D3084,'Input Parameters'!$E$17,'Input Parameters'!$F$17)))</f>
        <v>4739.9658687838428</v>
      </c>
      <c r="F3084" s="10">
        <f t="shared" ca="1" si="455"/>
        <v>0.71059161312695662</v>
      </c>
      <c r="G3084" s="64">
        <f ca="1">_xlfn.NORM.INV(F3084,'Input Parameters'!$E$20,'Input Parameters'!$F$20)</f>
        <v>286.36926295432789</v>
      </c>
      <c r="H3084" s="57">
        <f ca="1">EXP(E3084*(1/'Input Parameters'!$E$23-1/G3084))</f>
        <v>0.69032687983029684</v>
      </c>
      <c r="I3084" s="10">
        <f t="shared" ca="1" si="456"/>
        <v>6.5415392645150283E-2</v>
      </c>
      <c r="J3084" s="30">
        <f ca="1">_xlfn.BETA.INV(I3084,'Input Parameters'!$L$26,'Input Parameters'!$M$26,'Input Parameters'!$J$26,'Input Parameters'!$K$26)</f>
        <v>0.40622690276811285</v>
      </c>
      <c r="K3084" s="168">
        <f ca="1">('Input Parameters'!$E$27/'Input Parameters'!$E$38)^$J3084</f>
        <v>5.4265032719615733E-2</v>
      </c>
      <c r="L3084" s="69">
        <f ca="1">$H3084*$C3084*'Input Parameters'!$E$25*K3084</f>
        <v>10.066010674443692</v>
      </c>
      <c r="M3084" s="24">
        <f t="shared" ca="1" si="457"/>
        <v>0.77865068150426808</v>
      </c>
      <c r="N3084" s="15">
        <f ca="1">_xlfn.NORM.INV(M3084,'Input Parameters'!$E$29,'Input Parameters'!$F$29)</f>
        <v>0.1000767644130106</v>
      </c>
      <c r="O3084" s="8">
        <f t="shared" ca="1" si="458"/>
        <v>0.93174953004226602</v>
      </c>
      <c r="P3084" s="30">
        <f ca="1">_xlfn.LOGNORM.INV(O3084,'Input Parameters'!$H$30,'Input Parameters'!$I$30)</f>
        <v>5.421600523887256</v>
      </c>
      <c r="Q3084" s="10">
        <f t="shared" ca="1" si="459"/>
        <v>0.24447547949771298</v>
      </c>
      <c r="R3084" s="30">
        <f>IF('Input Parameters'!$E$32=0,0,_xlfn.BETA.INV(Q3084,'Input Parameters'!$L$32,'Input Parameters'!$M$32,'Input Parameters'!$J$32,'Input Parameters'!$K$32))</f>
        <v>0</v>
      </c>
      <c r="S3084" s="10">
        <f t="shared" ca="1" si="460"/>
        <v>0.18901663015647141</v>
      </c>
      <c r="T3084" s="26">
        <f ca="1">_xlfn.LOGNORM.INV(S3084,'Input Parameters'!$H$34,'Input Parameters'!$I$34)</f>
        <v>45.167615350400546</v>
      </c>
      <c r="U3084" s="10">
        <f t="shared" ca="1" si="461"/>
        <v>0.65918923056477996</v>
      </c>
      <c r="V3084" s="30">
        <f ca="1">_xlfn.BETA.INV(U3084,'Input Parameters'!$L$36,'Input Parameters'!$M$36,'Input Parameters'!$J$36,'Input Parameters'!$K$36)</f>
        <v>0.65077650048907987</v>
      </c>
      <c r="W3084" s="2">
        <f ca="1">N3084+(P3084-N3084)*(1-ERF((T3084-R3084)/(2*SQRT(L3084*'Input Parameters'!$E$38))))</f>
        <v>1.7715538396842951</v>
      </c>
      <c r="X3084">
        <f t="shared" ca="1" si="462"/>
        <v>0</v>
      </c>
      <c r="Y3084" s="7"/>
    </row>
    <row r="3085" spans="1:25" ht="15" customHeight="1" x14ac:dyDescent="0.25">
      <c r="A3085" s="139">
        <v>3078</v>
      </c>
      <c r="B3085" s="10">
        <f t="shared" ca="1" si="453"/>
        <v>0.48356036340888464</v>
      </c>
      <c r="C3085" s="60">
        <f ca="1">_xlfn.NORM.INV(B3085,'Input Parameters'!$E$15,'Input Parameters'!$F$15)</f>
        <v>268.73336117441056</v>
      </c>
      <c r="D3085" s="10">
        <f t="shared" ca="1" si="454"/>
        <v>0.180494940402112</v>
      </c>
      <c r="E3085" s="62">
        <f ca="1">IF(_xlfn.NORM.INV(D3085,'Input Parameters'!$E$17,'Input Parameters'!$F$17)&lt;3500,3500,IF(_xlfn.NORM.INV(D3085,'Input Parameters'!$E$17,'Input Parameters'!$F$17)&gt;5500,5500,_xlfn.NORM.INV(D3085,'Input Parameters'!$E$17,'Input Parameters'!$F$17)))</f>
        <v>4160.5636447422976</v>
      </c>
      <c r="F3085" s="10">
        <f t="shared" ca="1" si="455"/>
        <v>0.97303478531812315</v>
      </c>
      <c r="G3085" s="64">
        <f ca="1">_xlfn.NORM.INV(F3085,'Input Parameters'!$E$20,'Input Parameters'!$F$20)</f>
        <v>295.56354611855994</v>
      </c>
      <c r="H3085" s="57">
        <f ca="1">EXP(E3085*(1/'Input Parameters'!$E$23-1/G3085))</f>
        <v>1.1350338546852416</v>
      </c>
      <c r="I3085" s="10">
        <f t="shared" ca="1" si="456"/>
        <v>0.53610185574377167</v>
      </c>
      <c r="J3085" s="30">
        <f ca="1">_xlfn.BETA.INV(I3085,'Input Parameters'!$L$26,'Input Parameters'!$M$26,'Input Parameters'!$J$26,'Input Parameters'!$K$26)</f>
        <v>0.67586880488593903</v>
      </c>
      <c r="K3085" s="168">
        <f ca="1">('Input Parameters'!$E$27/'Input Parameters'!$E$38)^$J3085</f>
        <v>7.8438696091607495E-3</v>
      </c>
      <c r="L3085" s="69">
        <f ca="1">$H3085*$C3085*'Input Parameters'!$E$25*K3085</f>
        <v>2.3925485823266288</v>
      </c>
      <c r="M3085" s="24">
        <f t="shared" ca="1" si="457"/>
        <v>0.10122743686897895</v>
      </c>
      <c r="N3085" s="15">
        <f ca="1">_xlfn.NORM.INV(M3085,'Input Parameters'!$E$29,'Input Parameters'!$F$29)</f>
        <v>9.9872541134109816E-2</v>
      </c>
      <c r="O3085" s="8">
        <f t="shared" ca="1" si="458"/>
        <v>0.40572518759900611</v>
      </c>
      <c r="P3085" s="30">
        <f ca="1">_xlfn.LOGNORM.INV(O3085,'Input Parameters'!$H$30,'Input Parameters'!$I$30)</f>
        <v>2.3973202562946359</v>
      </c>
      <c r="Q3085" s="10">
        <f t="shared" ca="1" si="459"/>
        <v>0.78984280893724146</v>
      </c>
      <c r="R3085" s="30">
        <f>IF('Input Parameters'!$E$32=0,0,_xlfn.BETA.INV(Q3085,'Input Parameters'!$L$32,'Input Parameters'!$M$32,'Input Parameters'!$J$32,'Input Parameters'!$K$32))</f>
        <v>0</v>
      </c>
      <c r="S3085" s="10">
        <f t="shared" ca="1" si="460"/>
        <v>0.5754883843272911</v>
      </c>
      <c r="T3085" s="26">
        <f ca="1">_xlfn.LOGNORM.INV(S3085,'Input Parameters'!$H$34,'Input Parameters'!$I$34)</f>
        <v>51.616825546425332</v>
      </c>
      <c r="U3085" s="10">
        <f t="shared" ca="1" si="461"/>
        <v>6.8916734225066834E-2</v>
      </c>
      <c r="V3085" s="30">
        <f ca="1">_xlfn.BETA.INV(U3085,'Input Parameters'!$L$36,'Input Parameters'!$M$36,'Input Parameters'!$J$36,'Input Parameters'!$K$36)</f>
        <v>0.3952385585193805</v>
      </c>
      <c r="W3085" s="2">
        <f ca="1">N3085+(P3085-N3085)*(1-ERF((T3085-R3085)/(2*SQRT(L3085*'Input Parameters'!$E$38))))</f>
        <v>0.14189891082854178</v>
      </c>
      <c r="X3085">
        <f t="shared" ca="1" si="462"/>
        <v>1</v>
      </c>
      <c r="Y3085" s="7"/>
    </row>
    <row r="3086" spans="1:25" ht="15" customHeight="1" x14ac:dyDescent="0.25">
      <c r="A3086" s="139">
        <v>3079</v>
      </c>
      <c r="B3086" s="10">
        <f t="shared" ca="1" si="453"/>
        <v>0.76283405304193141</v>
      </c>
      <c r="C3086" s="60">
        <f ca="1">_xlfn.NORM.INV(B3086,'Input Parameters'!$E$15,'Input Parameters'!$F$15)</f>
        <v>309.73982051491788</v>
      </c>
      <c r="D3086" s="10">
        <f t="shared" ca="1" si="454"/>
        <v>0.98176277253824873</v>
      </c>
      <c r="E3086" s="62">
        <f ca="1">IF(_xlfn.NORM.INV(D3086,'Input Parameters'!$E$17,'Input Parameters'!$F$17)&lt;3500,3500,IF(_xlfn.NORM.INV(D3086,'Input Parameters'!$E$17,'Input Parameters'!$F$17)&gt;5500,5500,_xlfn.NORM.INV(D3086,'Input Parameters'!$E$17,'Input Parameters'!$F$17)))</f>
        <v>5500</v>
      </c>
      <c r="F3086" s="10">
        <f t="shared" ca="1" si="455"/>
        <v>0.11469026064328314</v>
      </c>
      <c r="G3086" s="64">
        <f ca="1">_xlfn.NORM.INV(F3086,'Input Parameters'!$E$20,'Input Parameters'!$F$20)</f>
        <v>274.59689385536387</v>
      </c>
      <c r="H3086" s="57">
        <f ca="1">EXP(E3086*(1/'Input Parameters'!$E$23-1/G3086))</f>
        <v>0.2855321458288414</v>
      </c>
      <c r="I3086" s="10">
        <f t="shared" ca="1" si="456"/>
        <v>9.2871003459332635E-2</v>
      </c>
      <c r="J3086" s="30">
        <f ca="1">_xlfn.BETA.INV(I3086,'Input Parameters'!$L$26,'Input Parameters'!$M$26,'Input Parameters'!$J$26,'Input Parameters'!$K$26)</f>
        <v>0.43757812597491957</v>
      </c>
      <c r="K3086" s="168">
        <f ca="1">('Input Parameters'!$E$27/'Input Parameters'!$E$38)^$J3086</f>
        <v>4.3336575837046469E-2</v>
      </c>
      <c r="L3086" s="69">
        <f ca="1">$H3086*$C3086*'Input Parameters'!$E$25*K3086</f>
        <v>3.8327160452304962</v>
      </c>
      <c r="M3086" s="24">
        <f t="shared" ca="1" si="457"/>
        <v>0.97450782128767732</v>
      </c>
      <c r="N3086" s="15">
        <f ca="1">_xlfn.NORM.INV(M3086,'Input Parameters'!$E$29,'Input Parameters'!$F$29)</f>
        <v>0.10019516114110949</v>
      </c>
      <c r="O3086" s="8">
        <f t="shared" ca="1" si="458"/>
        <v>0.50203281305287784</v>
      </c>
      <c r="P3086" s="30">
        <f ca="1">_xlfn.LOGNORM.INV(O3086,'Input Parameters'!$H$30,'Input Parameters'!$I$30)</f>
        <v>2.6897480905025377</v>
      </c>
      <c r="Q3086" s="10">
        <f t="shared" ca="1" si="459"/>
        <v>0.49156617668034019</v>
      </c>
      <c r="R3086" s="30">
        <f>IF('Input Parameters'!$E$32=0,0,_xlfn.BETA.INV(Q3086,'Input Parameters'!$L$32,'Input Parameters'!$M$32,'Input Parameters'!$J$32,'Input Parameters'!$K$32))</f>
        <v>0</v>
      </c>
      <c r="S3086" s="10">
        <f t="shared" ca="1" si="460"/>
        <v>0.4532601174615698</v>
      </c>
      <c r="T3086" s="26">
        <f ca="1">_xlfn.LOGNORM.INV(S3086,'Input Parameters'!$H$34,'Input Parameters'!$I$34)</f>
        <v>49.676029601123574</v>
      </c>
      <c r="U3086" s="10">
        <f t="shared" ca="1" si="461"/>
        <v>0.78172178999034203</v>
      </c>
      <c r="V3086" s="30">
        <f ca="1">_xlfn.BETA.INV(U3086,'Input Parameters'!$L$36,'Input Parameters'!$M$36,'Input Parameters'!$J$36,'Input Parameters'!$K$36)</f>
        <v>0.71266097230874448</v>
      </c>
      <c r="W3086" s="2">
        <f ca="1">N3086+(P3086-N3086)*(1-ERF((T3086-R3086)/(2*SQRT(L3086*'Input Parameters'!$E$38))))</f>
        <v>0.28865291473036037</v>
      </c>
      <c r="X3086">
        <f t="shared" ca="1" si="462"/>
        <v>1</v>
      </c>
      <c r="Y3086" s="7"/>
    </row>
    <row r="3087" spans="1:25" ht="15" customHeight="1" x14ac:dyDescent="0.25">
      <c r="A3087" s="139">
        <v>3080</v>
      </c>
      <c r="B3087" s="10">
        <f t="shared" ca="1" si="453"/>
        <v>8.3110259393227914E-2</v>
      </c>
      <c r="C3087" s="60">
        <f ca="1">_xlfn.NORM.INV(B3087,'Input Parameters'!$E$15,'Input Parameters'!$F$15)</f>
        <v>195.93905848363255</v>
      </c>
      <c r="D3087" s="10">
        <f t="shared" ca="1" si="454"/>
        <v>0.58350253958417642</v>
      </c>
      <c r="E3087" s="62">
        <f ca="1">IF(_xlfn.NORM.INV(D3087,'Input Parameters'!$E$17,'Input Parameters'!$F$17)&lt;3500,3500,IF(_xlfn.NORM.INV(D3087,'Input Parameters'!$E$17,'Input Parameters'!$F$17)&gt;5500,5500,_xlfn.NORM.INV(D3087,'Input Parameters'!$E$17,'Input Parameters'!$F$17)))</f>
        <v>4947.6034324542888</v>
      </c>
      <c r="F3087" s="10">
        <f t="shared" ca="1" si="455"/>
        <v>0.93392668091184394</v>
      </c>
      <c r="G3087" s="64">
        <f ca="1">_xlfn.NORM.INV(F3087,'Input Parameters'!$E$20,'Input Parameters'!$F$20)</f>
        <v>292.73812649780353</v>
      </c>
      <c r="H3087" s="57">
        <f ca="1">EXP(E3087*(1/'Input Parameters'!$E$23-1/G3087))</f>
        <v>0.98911729445162722</v>
      </c>
      <c r="I3087" s="10">
        <f t="shared" ca="1" si="456"/>
        <v>0.7111251763159695</v>
      </c>
      <c r="J3087" s="30">
        <f ca="1">_xlfn.BETA.INV(I3087,'Input Parameters'!$L$26,'Input Parameters'!$M$26,'Input Parameters'!$J$26,'Input Parameters'!$K$26)</f>
        <v>0.74631437322887439</v>
      </c>
      <c r="K3087" s="168">
        <f ca="1">('Input Parameters'!$E$27/'Input Parameters'!$E$38)^$J3087</f>
        <v>4.7323625030918541E-3</v>
      </c>
      <c r="L3087" s="69">
        <f ca="1">$H3087*$C3087*'Input Parameters'!$E$25*K3087</f>
        <v>0.91716361389928758</v>
      </c>
      <c r="M3087" s="24">
        <f t="shared" ca="1" si="457"/>
        <v>0.75102439326375203</v>
      </c>
      <c r="N3087" s="15">
        <f ca="1">_xlfn.NORM.INV(M3087,'Input Parameters'!$E$29,'Input Parameters'!$F$29)</f>
        <v>0.10006777168928518</v>
      </c>
      <c r="O3087" s="8">
        <f t="shared" ca="1" si="458"/>
        <v>0.11288746645242587</v>
      </c>
      <c r="P3087" s="30">
        <f ca="1">_xlfn.LOGNORM.INV(O3087,'Input Parameters'!$H$30,'Input Parameters'!$I$30)</f>
        <v>1.5141268515921724</v>
      </c>
      <c r="Q3087" s="10">
        <f t="shared" ca="1" si="459"/>
        <v>7.3448925364997142E-2</v>
      </c>
      <c r="R3087" s="30">
        <f>IF('Input Parameters'!$E$32=0,0,_xlfn.BETA.INV(Q3087,'Input Parameters'!$L$32,'Input Parameters'!$M$32,'Input Parameters'!$J$32,'Input Parameters'!$K$32))</f>
        <v>0</v>
      </c>
      <c r="S3087" s="10">
        <f t="shared" ca="1" si="460"/>
        <v>0.96213884243545555</v>
      </c>
      <c r="T3087" s="26">
        <f ca="1">_xlfn.LOGNORM.INV(S3087,'Input Parameters'!$H$34,'Input Parameters'!$I$34)</f>
        <v>62.884036938363721</v>
      </c>
      <c r="U3087" s="10">
        <f t="shared" ca="1" si="461"/>
        <v>0.13088231666384909</v>
      </c>
      <c r="V3087" s="30">
        <f ca="1">_xlfn.BETA.INV(U3087,'Input Parameters'!$L$36,'Input Parameters'!$M$36,'Input Parameters'!$J$36,'Input Parameters'!$K$36)</f>
        <v>0.43486251459741659</v>
      </c>
      <c r="W3087" s="2">
        <f ca="1">N3087+(P3087-N3087)*(1-ERF((T3087-R3087)/(2*SQRT(L3087*'Input Parameters'!$E$38))))</f>
        <v>0.10007262653968245</v>
      </c>
      <c r="X3087">
        <f t="shared" ca="1" si="462"/>
        <v>1</v>
      </c>
      <c r="Y3087" s="7"/>
    </row>
    <row r="3088" spans="1:25" ht="15" customHeight="1" x14ac:dyDescent="0.25">
      <c r="A3088" s="139">
        <v>3081</v>
      </c>
      <c r="B3088" s="10">
        <f t="shared" ca="1" si="453"/>
        <v>0.77410455418958113</v>
      </c>
      <c r="C3088" s="60">
        <f ca="1">_xlfn.NORM.INV(B3088,'Input Parameters'!$E$15,'Input Parameters'!$F$15)</f>
        <v>311.7441160485111</v>
      </c>
      <c r="D3088" s="10">
        <f t="shared" ca="1" si="454"/>
        <v>0.55044830257529875</v>
      </c>
      <c r="E3088" s="62">
        <f ca="1">IF(_xlfn.NORM.INV(D3088,'Input Parameters'!$E$17,'Input Parameters'!$F$17)&lt;3500,3500,IF(_xlfn.NORM.INV(D3088,'Input Parameters'!$E$17,'Input Parameters'!$F$17)&gt;5500,5500,_xlfn.NORM.INV(D3088,'Input Parameters'!$E$17,'Input Parameters'!$F$17)))</f>
        <v>4888.7558441021392</v>
      </c>
      <c r="F3088" s="10">
        <f t="shared" ca="1" si="455"/>
        <v>0.60874589187182437</v>
      </c>
      <c r="G3088" s="64">
        <f ca="1">_xlfn.NORM.INV(F3088,'Input Parameters'!$E$20,'Input Parameters'!$F$20)</f>
        <v>284.49954762206244</v>
      </c>
      <c r="H3088" s="57">
        <f ca="1">EXP(E3088*(1/'Input Parameters'!$E$23-1/G3088))</f>
        <v>0.6099269444258526</v>
      </c>
      <c r="I3088" s="10">
        <f t="shared" ca="1" si="456"/>
        <v>0.1410680821932645</v>
      </c>
      <c r="J3088" s="30">
        <f ca="1">_xlfn.BETA.INV(I3088,'Input Parameters'!$L$26,'Input Parameters'!$M$26,'Input Parameters'!$J$26,'Input Parameters'!$K$26)</f>
        <v>0.4797108628122006</v>
      </c>
      <c r="K3088" s="168">
        <f ca="1">('Input Parameters'!$E$27/'Input Parameters'!$E$38)^$J3088</f>
        <v>3.203336012680718E-2</v>
      </c>
      <c r="L3088" s="69">
        <f ca="1">$H3088*$C3088*'Input Parameters'!$E$25*K3088</f>
        <v>6.0908594890276486</v>
      </c>
      <c r="M3088" s="24">
        <f t="shared" ca="1" si="457"/>
        <v>8.0995928146406326E-2</v>
      </c>
      <c r="N3088" s="15">
        <f ca="1">_xlfn.NORM.INV(M3088,'Input Parameters'!$E$29,'Input Parameters'!$F$29)</f>
        <v>9.9860159624528766E-2</v>
      </c>
      <c r="O3088" s="8">
        <f t="shared" ca="1" si="458"/>
        <v>0.72147032497206154</v>
      </c>
      <c r="P3088" s="30">
        <f ca="1">_xlfn.LOGNORM.INV(O3088,'Input Parameters'!$H$30,'Input Parameters'!$I$30)</f>
        <v>3.5410721202791109</v>
      </c>
      <c r="Q3088" s="10">
        <f t="shared" ca="1" si="459"/>
        <v>0.72742652357094628</v>
      </c>
      <c r="R3088" s="30">
        <f>IF('Input Parameters'!$E$32=0,0,_xlfn.BETA.INV(Q3088,'Input Parameters'!$L$32,'Input Parameters'!$M$32,'Input Parameters'!$J$32,'Input Parameters'!$K$32))</f>
        <v>0</v>
      </c>
      <c r="S3088" s="10">
        <f t="shared" ca="1" si="460"/>
        <v>0.6125477633896611</v>
      </c>
      <c r="T3088" s="26">
        <f ca="1">_xlfn.LOGNORM.INV(S3088,'Input Parameters'!$H$34,'Input Parameters'!$I$34)</f>
        <v>52.234933671854279</v>
      </c>
      <c r="U3088" s="10">
        <f t="shared" ca="1" si="461"/>
        <v>0.56557934894427264</v>
      </c>
      <c r="V3088" s="30">
        <f ca="1">_xlfn.BETA.INV(U3088,'Input Parameters'!$L$36,'Input Parameters'!$M$36,'Input Parameters'!$J$36,'Input Parameters'!$K$36)</f>
        <v>0.61144348942898918</v>
      </c>
      <c r="W3088" s="2">
        <f ca="1">N3088+(P3088-N3088)*(1-ERF((T3088-R3088)/(2*SQRT(L3088*'Input Parameters'!$E$38))))</f>
        <v>0.56269097400271861</v>
      </c>
      <c r="X3088">
        <f t="shared" ca="1" si="462"/>
        <v>1</v>
      </c>
      <c r="Y3088" s="7"/>
    </row>
    <row r="3089" spans="1:25" ht="15" customHeight="1" x14ac:dyDescent="0.25">
      <c r="A3089" s="139">
        <v>3082</v>
      </c>
      <c r="B3089" s="10">
        <f t="shared" ca="1" si="453"/>
        <v>8.7111582722918746E-2</v>
      </c>
      <c r="C3089" s="60">
        <f ca="1">_xlfn.NORM.INV(B3089,'Input Parameters'!$E$15,'Input Parameters'!$F$15)</f>
        <v>197.33140919107504</v>
      </c>
      <c r="D3089" s="10">
        <f t="shared" ca="1" si="454"/>
        <v>2.0593819312967332E-3</v>
      </c>
      <c r="E3089" s="62">
        <f ca="1">IF(_xlfn.NORM.INV(D3089,'Input Parameters'!$E$17,'Input Parameters'!$F$17)&lt;3500,3500,IF(_xlfn.NORM.INV(D3089,'Input Parameters'!$E$17,'Input Parameters'!$F$17)&gt;5500,5500,_xlfn.NORM.INV(D3089,'Input Parameters'!$E$17,'Input Parameters'!$F$17)))</f>
        <v>3500</v>
      </c>
      <c r="F3089" s="10">
        <f t="shared" ca="1" si="455"/>
        <v>0.80466485085600958</v>
      </c>
      <c r="G3089" s="64">
        <f ca="1">_xlfn.NORM.INV(F3089,'Input Parameters'!$E$20,'Input Parameters'!$F$20)</f>
        <v>288.40129613490171</v>
      </c>
      <c r="H3089" s="57">
        <f ca="1">EXP(E3089*(1/'Input Parameters'!$E$23-1/G3089))</f>
        <v>0.82900414410094148</v>
      </c>
      <c r="I3089" s="10">
        <f t="shared" ca="1" si="456"/>
        <v>0.53431916967796689</v>
      </c>
      <c r="J3089" s="30">
        <f ca="1">_xlfn.BETA.INV(I3089,'Input Parameters'!$L$26,'Input Parameters'!$M$26,'Input Parameters'!$J$26,'Input Parameters'!$K$26)</f>
        <v>0.67515764572391013</v>
      </c>
      <c r="K3089" s="168">
        <f ca="1">('Input Parameters'!$E$27/'Input Parameters'!$E$38)^$J3089</f>
        <v>7.8839846850763725E-3</v>
      </c>
      <c r="L3089" s="69">
        <f ca="1">$H3089*$C3089*'Input Parameters'!$E$25*K3089</f>
        <v>1.2897296700054384</v>
      </c>
      <c r="M3089" s="24">
        <f t="shared" ca="1" si="457"/>
        <v>0.53277543456040966</v>
      </c>
      <c r="N3089" s="15">
        <f ca="1">_xlfn.NORM.INV(M3089,'Input Parameters'!$E$29,'Input Parameters'!$F$29)</f>
        <v>0.10000822484695154</v>
      </c>
      <c r="O3089" s="8">
        <f t="shared" ca="1" si="458"/>
        <v>0.53034569318109748</v>
      </c>
      <c r="P3089" s="30">
        <f ca="1">_xlfn.LOGNORM.INV(O3089,'Input Parameters'!$H$30,'Input Parameters'!$I$30)</f>
        <v>2.7815464478294691</v>
      </c>
      <c r="Q3089" s="10">
        <f t="shared" ca="1" si="459"/>
        <v>0.43541943980085718</v>
      </c>
      <c r="R3089" s="30">
        <f>IF('Input Parameters'!$E$32=0,0,_xlfn.BETA.INV(Q3089,'Input Parameters'!$L$32,'Input Parameters'!$M$32,'Input Parameters'!$J$32,'Input Parameters'!$K$32))</f>
        <v>0</v>
      </c>
      <c r="S3089" s="10">
        <f t="shared" ca="1" si="460"/>
        <v>0.52065680294242977</v>
      </c>
      <c r="T3089" s="26">
        <f ca="1">_xlfn.LOGNORM.INV(S3089,'Input Parameters'!$H$34,'Input Parameters'!$I$34)</f>
        <v>50.73390576374382</v>
      </c>
      <c r="U3089" s="10">
        <f t="shared" ca="1" si="461"/>
        <v>0.47606332741858182</v>
      </c>
      <c r="V3089" s="30">
        <f ca="1">_xlfn.BETA.INV(U3089,'Input Parameters'!$L$36,'Input Parameters'!$M$36,'Input Parameters'!$J$36,'Input Parameters'!$K$36)</f>
        <v>0.57679518936639251</v>
      </c>
      <c r="W3089" s="2">
        <f ca="1">N3089+(P3089-N3089)*(1-ERF((T3089-R3089)/(2*SQRT(L3089*'Input Parameters'!$E$38))))</f>
        <v>0.1042550686702763</v>
      </c>
      <c r="X3089">
        <f t="shared" ca="1" si="462"/>
        <v>1</v>
      </c>
      <c r="Y3089" s="7"/>
    </row>
    <row r="3090" spans="1:25" ht="15" customHeight="1" x14ac:dyDescent="0.25">
      <c r="A3090" s="139">
        <v>3083</v>
      </c>
      <c r="B3090" s="10">
        <f t="shared" ca="1" si="453"/>
        <v>0.80558201494049286</v>
      </c>
      <c r="C3090" s="60">
        <f ca="1">_xlfn.NORM.INV(B3090,'Input Parameters'!$E$15,'Input Parameters'!$F$15)</f>
        <v>317.66732710968131</v>
      </c>
      <c r="D3090" s="10">
        <f t="shared" ca="1" si="454"/>
        <v>2.9777017270598893E-2</v>
      </c>
      <c r="E3090" s="62">
        <f ca="1">IF(_xlfn.NORM.INV(D3090,'Input Parameters'!$E$17,'Input Parameters'!$F$17)&lt;3500,3500,IF(_xlfn.NORM.INV(D3090,'Input Parameters'!$E$17,'Input Parameters'!$F$17)&gt;5500,5500,_xlfn.NORM.INV(D3090,'Input Parameters'!$E$17,'Input Parameters'!$F$17)))</f>
        <v>3500</v>
      </c>
      <c r="F3090" s="10">
        <f t="shared" ca="1" si="455"/>
        <v>0.60327107776069977</v>
      </c>
      <c r="G3090" s="64">
        <f ca="1">_xlfn.NORM.INV(F3090,'Input Parameters'!$E$20,'Input Parameters'!$F$20)</f>
        <v>284.40421463474405</v>
      </c>
      <c r="H3090" s="57">
        <f ca="1">EXP(E3090*(1/'Input Parameters'!$E$23-1/G3090))</f>
        <v>0.69900990242149497</v>
      </c>
      <c r="I3090" s="10">
        <f t="shared" ca="1" si="456"/>
        <v>0.57010848583167661</v>
      </c>
      <c r="J3090" s="30">
        <f ca="1">_xlfn.BETA.INV(I3090,'Input Parameters'!$L$26,'Input Parameters'!$M$26,'Input Parameters'!$J$26,'Input Parameters'!$K$26)</f>
        <v>0.68939698537208371</v>
      </c>
      <c r="K3090" s="168">
        <f ca="1">('Input Parameters'!$E$27/'Input Parameters'!$E$38)^$J3090</f>
        <v>7.118480752386129E-3</v>
      </c>
      <c r="L3090" s="69">
        <f ca="1">$H3090*$C3090*'Input Parameters'!$E$25*K3090</f>
        <v>1.5806772112632674</v>
      </c>
      <c r="M3090" s="24">
        <f t="shared" ca="1" si="457"/>
        <v>4.2266315190392256E-2</v>
      </c>
      <c r="N3090" s="15">
        <f ca="1">_xlfn.NORM.INV(M3090,'Input Parameters'!$E$29,'Input Parameters'!$F$29)</f>
        <v>9.9827502861988854E-2</v>
      </c>
      <c r="O3090" s="8">
        <f t="shared" ca="1" si="458"/>
        <v>0.35424699731556986</v>
      </c>
      <c r="P3090" s="30">
        <f ca="1">_xlfn.LOGNORM.INV(O3090,'Input Parameters'!$H$30,'Input Parameters'!$I$30)</f>
        <v>2.2488681817754972</v>
      </c>
      <c r="Q3090" s="10">
        <f t="shared" ca="1" si="459"/>
        <v>0.95360395338868342</v>
      </c>
      <c r="R3090" s="30">
        <f>IF('Input Parameters'!$E$32=0,0,_xlfn.BETA.INV(Q3090,'Input Parameters'!$L$32,'Input Parameters'!$M$32,'Input Parameters'!$J$32,'Input Parameters'!$K$32))</f>
        <v>0</v>
      </c>
      <c r="S3090" s="10">
        <f t="shared" ca="1" si="460"/>
        <v>0.23822290862646545</v>
      </c>
      <c r="T3090" s="26">
        <f ca="1">_xlfn.LOGNORM.INV(S3090,'Input Parameters'!$H$34,'Input Parameters'!$I$34)</f>
        <v>46.13100084443262</v>
      </c>
      <c r="U3090" s="10">
        <f t="shared" ca="1" si="461"/>
        <v>0.13092510408238411</v>
      </c>
      <c r="V3090" s="30">
        <f ca="1">_xlfn.BETA.INV(U3090,'Input Parameters'!$L$36,'Input Parameters'!$M$36,'Input Parameters'!$J$36,'Input Parameters'!$K$36)</f>
        <v>0.43488583047477963</v>
      </c>
      <c r="W3090" s="2">
        <f ca="1">N3090+(P3090-N3090)*(1-ERF((T3090-R3090)/(2*SQRT(L3090*'Input Parameters'!$E$38))))</f>
        <v>0.12018414455943585</v>
      </c>
      <c r="X3090">
        <f t="shared" ca="1" si="462"/>
        <v>1</v>
      </c>
      <c r="Y3090" s="7"/>
    </row>
    <row r="3091" spans="1:25" ht="15" customHeight="1" x14ac:dyDescent="0.25">
      <c r="A3091" s="139">
        <v>3084</v>
      </c>
      <c r="B3091" s="10">
        <f t="shared" ca="1" si="453"/>
        <v>0.63090293523615459</v>
      </c>
      <c r="C3091" s="60">
        <f ca="1">_xlfn.NORM.INV(B3091,'Input Parameters'!$E$15,'Input Parameters'!$F$15)</f>
        <v>289.08112657784102</v>
      </c>
      <c r="D3091" s="10">
        <f t="shared" ca="1" si="454"/>
        <v>0.13077253641862518</v>
      </c>
      <c r="E3091" s="62">
        <f ca="1">IF(_xlfn.NORM.INV(D3091,'Input Parameters'!$E$17,'Input Parameters'!$F$17)&lt;3500,3500,IF(_xlfn.NORM.INV(D3091,'Input Parameters'!$E$17,'Input Parameters'!$F$17)&gt;5500,5500,_xlfn.NORM.INV(D3091,'Input Parameters'!$E$17,'Input Parameters'!$F$17)))</f>
        <v>4014.0772849744453</v>
      </c>
      <c r="F3091" s="10">
        <f t="shared" ca="1" si="455"/>
        <v>0.12144615484548127</v>
      </c>
      <c r="G3091" s="64">
        <f ca="1">_xlfn.NORM.INV(F3091,'Input Parameters'!$E$20,'Input Parameters'!$F$20)</f>
        <v>274.82582073166668</v>
      </c>
      <c r="H3091" s="57">
        <f ca="1">EXP(E3091*(1/'Input Parameters'!$E$23-1/G3091))</f>
        <v>0.40551577188231852</v>
      </c>
      <c r="I3091" s="10">
        <f t="shared" ca="1" si="456"/>
        <v>0.45152905670453691</v>
      </c>
      <c r="J3091" s="30">
        <f ca="1">_xlfn.BETA.INV(I3091,'Input Parameters'!$L$26,'Input Parameters'!$M$26,'Input Parameters'!$J$26,'Input Parameters'!$K$26)</f>
        <v>0.64162567577610308</v>
      </c>
      <c r="K3091" s="168">
        <f ca="1">('Input Parameters'!$E$27/'Input Parameters'!$E$38)^$J3091</f>
        <v>1.0027778218205437E-2</v>
      </c>
      <c r="L3091" s="69">
        <f ca="1">$H3091*$C3091*'Input Parameters'!$E$25*K3091</f>
        <v>1.1755259177765844</v>
      </c>
      <c r="M3091" s="24">
        <f t="shared" ca="1" si="457"/>
        <v>0.80917396562113719</v>
      </c>
      <c r="N3091" s="15">
        <f ca="1">_xlfn.NORM.INV(M3091,'Input Parameters'!$E$29,'Input Parameters'!$F$29)</f>
        <v>0.10008748563559916</v>
      </c>
      <c r="O3091" s="8">
        <f t="shared" ca="1" si="458"/>
        <v>0.17421594259402173</v>
      </c>
      <c r="P3091" s="30">
        <f ca="1">_xlfn.LOGNORM.INV(O3091,'Input Parameters'!$H$30,'Input Parameters'!$I$30)</f>
        <v>1.7230908565493546</v>
      </c>
      <c r="Q3091" s="10">
        <f t="shared" ca="1" si="459"/>
        <v>0.57828621542529601</v>
      </c>
      <c r="R3091" s="30">
        <f>IF('Input Parameters'!$E$32=0,0,_xlfn.BETA.INV(Q3091,'Input Parameters'!$L$32,'Input Parameters'!$M$32,'Input Parameters'!$J$32,'Input Parameters'!$K$32))</f>
        <v>0</v>
      </c>
      <c r="S3091" s="10">
        <f t="shared" ca="1" si="460"/>
        <v>0.35563460534903224</v>
      </c>
      <c r="T3091" s="26">
        <f ca="1">_xlfn.LOGNORM.INV(S3091,'Input Parameters'!$H$34,'Input Parameters'!$I$34)</f>
        <v>48.137162170306105</v>
      </c>
      <c r="U3091" s="10">
        <f t="shared" ca="1" si="461"/>
        <v>0.18439384160545802</v>
      </c>
      <c r="V3091" s="30">
        <f ca="1">_xlfn.BETA.INV(U3091,'Input Parameters'!$L$36,'Input Parameters'!$M$36,'Input Parameters'!$J$36,'Input Parameters'!$K$36)</f>
        <v>0.46160743151633959</v>
      </c>
      <c r="W3091" s="2">
        <f ca="1">N3091+(P3091-N3091)*(1-ERF((T3091-R3091)/(2*SQRT(L3091*'Input Parameters'!$E$38))))</f>
        <v>0.10283495107244094</v>
      </c>
      <c r="X3091">
        <f t="shared" ca="1" si="462"/>
        <v>1</v>
      </c>
      <c r="Y3091" s="7"/>
    </row>
    <row r="3092" spans="1:25" ht="15" customHeight="1" x14ac:dyDescent="0.25">
      <c r="A3092" s="139">
        <v>3085</v>
      </c>
      <c r="B3092" s="10">
        <f t="shared" ca="1" si="453"/>
        <v>0.33957846307593587</v>
      </c>
      <c r="C3092" s="60">
        <f ca="1">_xlfn.NORM.INV(B3092,'Input Parameters'!$E$15,'Input Parameters'!$F$15)</f>
        <v>248.55204246511454</v>
      </c>
      <c r="D3092" s="10">
        <f t="shared" ca="1" si="454"/>
        <v>0.38173932381831299</v>
      </c>
      <c r="E3092" s="62">
        <f ca="1">IF(_xlfn.NORM.INV(D3092,'Input Parameters'!$E$17,'Input Parameters'!$F$17)&lt;3500,3500,IF(_xlfn.NORM.INV(D3092,'Input Parameters'!$E$17,'Input Parameters'!$F$17)&gt;5500,5500,_xlfn.NORM.INV(D3092,'Input Parameters'!$E$17,'Input Parameters'!$F$17)))</f>
        <v>4589.3588903283262</v>
      </c>
      <c r="F3092" s="10">
        <f t="shared" ca="1" si="455"/>
        <v>3.7886259943775258E-2</v>
      </c>
      <c r="G3092" s="64">
        <f ca="1">_xlfn.NORM.INV(F3092,'Input Parameters'!$E$20,'Input Parameters'!$F$20)</f>
        <v>270.7524094888368</v>
      </c>
      <c r="H3092" s="57">
        <f ca="1">EXP(E3092*(1/'Input Parameters'!$E$23-1/G3092))</f>
        <v>0.27715258630347961</v>
      </c>
      <c r="I3092" s="10">
        <f t="shared" ca="1" si="456"/>
        <v>0.42517385463262058</v>
      </c>
      <c r="J3092" s="30">
        <f ca="1">_xlfn.BETA.INV(I3092,'Input Parameters'!$L$26,'Input Parameters'!$M$26,'Input Parameters'!$J$26,'Input Parameters'!$K$26)</f>
        <v>0.63062720676440354</v>
      </c>
      <c r="K3092" s="168">
        <f ca="1">('Input Parameters'!$E$27/'Input Parameters'!$E$38)^$J3092</f>
        <v>1.0850935997372815E-2</v>
      </c>
      <c r="L3092" s="69">
        <f ca="1">$H3092*$C3092*'Input Parameters'!$E$25*K3092</f>
        <v>0.74748670709494591</v>
      </c>
      <c r="M3092" s="24">
        <f t="shared" ca="1" si="457"/>
        <v>0.71690772984064155</v>
      </c>
      <c r="N3092" s="15">
        <f ca="1">_xlfn.NORM.INV(M3092,'Input Parameters'!$E$29,'Input Parameters'!$F$29)</f>
        <v>0.10005736797405254</v>
      </c>
      <c r="O3092" s="8">
        <f t="shared" ca="1" si="458"/>
        <v>0.88309868637053701</v>
      </c>
      <c r="P3092" s="30">
        <f ca="1">_xlfn.LOGNORM.INV(O3092,'Input Parameters'!$H$30,'Input Parameters'!$I$30)</f>
        <v>4.7089580269727458</v>
      </c>
      <c r="Q3092" s="10">
        <f t="shared" ca="1" si="459"/>
        <v>0.80503317702881749</v>
      </c>
      <c r="R3092" s="30">
        <f>IF('Input Parameters'!$E$32=0,0,_xlfn.BETA.INV(Q3092,'Input Parameters'!$L$32,'Input Parameters'!$M$32,'Input Parameters'!$J$32,'Input Parameters'!$K$32))</f>
        <v>0</v>
      </c>
      <c r="S3092" s="10">
        <f t="shared" ca="1" si="460"/>
        <v>0.63998287174526036</v>
      </c>
      <c r="T3092" s="26">
        <f ca="1">_xlfn.LOGNORM.INV(S3092,'Input Parameters'!$H$34,'Input Parameters'!$I$34)</f>
        <v>52.708268831324382</v>
      </c>
      <c r="U3092" s="10">
        <f t="shared" ca="1" si="461"/>
        <v>0.86334867901354084</v>
      </c>
      <c r="V3092" s="30">
        <f ca="1">_xlfn.BETA.INV(U3092,'Input Parameters'!$L$36,'Input Parameters'!$M$36,'Input Parameters'!$J$36,'Input Parameters'!$K$36)</f>
        <v>0.76850609364256761</v>
      </c>
      <c r="W3092" s="2">
        <f ca="1">N3092+(P3092-N3092)*(1-ERF((T3092-R3092)/(2*SQRT(L3092*'Input Parameters'!$E$38))))</f>
        <v>0.10013232470334246</v>
      </c>
      <c r="X3092">
        <f t="shared" ca="1" si="462"/>
        <v>1</v>
      </c>
      <c r="Y3092" s="7"/>
    </row>
    <row r="3093" spans="1:25" ht="15" customHeight="1" x14ac:dyDescent="0.25">
      <c r="A3093" s="139">
        <v>3086</v>
      </c>
      <c r="B3093" s="10">
        <f t="shared" ca="1" si="453"/>
        <v>7.3798000405978614E-2</v>
      </c>
      <c r="C3093" s="60">
        <f ca="1">_xlfn.NORM.INV(B3093,'Input Parameters'!$E$15,'Input Parameters'!$F$15)</f>
        <v>192.4910197140199</v>
      </c>
      <c r="D3093" s="10">
        <f t="shared" ca="1" si="454"/>
        <v>5.7288167324117123E-2</v>
      </c>
      <c r="E3093" s="62">
        <f ca="1">IF(_xlfn.NORM.INV(D3093,'Input Parameters'!$E$17,'Input Parameters'!$F$17)&lt;3500,3500,IF(_xlfn.NORM.INV(D3093,'Input Parameters'!$E$17,'Input Parameters'!$F$17)&gt;5500,5500,_xlfn.NORM.INV(D3093,'Input Parameters'!$E$17,'Input Parameters'!$F$17)))</f>
        <v>3695.4326774274505</v>
      </c>
      <c r="F3093" s="10">
        <f t="shared" ca="1" si="455"/>
        <v>0.20402717520013702</v>
      </c>
      <c r="G3093" s="64">
        <f ca="1">_xlfn.NORM.INV(F3093,'Input Parameters'!$E$20,'Input Parameters'!$F$20)</f>
        <v>277.10693991507321</v>
      </c>
      <c r="H3093" s="57">
        <f ca="1">EXP(E3093*(1/'Input Parameters'!$E$23-1/G3093))</f>
        <v>0.48662771953669193</v>
      </c>
      <c r="I3093" s="10">
        <f t="shared" ca="1" si="456"/>
        <v>0.44450086719199744</v>
      </c>
      <c r="J3093" s="30">
        <f ca="1">_xlfn.BETA.INV(I3093,'Input Parameters'!$L$26,'Input Parameters'!$M$26,'Input Parameters'!$J$26,'Input Parameters'!$K$26)</f>
        <v>0.63871271070528601</v>
      </c>
      <c r="K3093" s="168">
        <f ca="1">('Input Parameters'!$E$27/'Input Parameters'!$E$38)^$J3093</f>
        <v>1.0239510660947113E-2</v>
      </c>
      <c r="L3093" s="69">
        <f ca="1">$H3093*$C3093*'Input Parameters'!$E$25*K3093</f>
        <v>0.95914997426996063</v>
      </c>
      <c r="M3093" s="24">
        <f t="shared" ca="1" si="457"/>
        <v>0.25955444132658312</v>
      </c>
      <c r="N3093" s="15">
        <f ca="1">_xlfn.NORM.INV(M3093,'Input Parameters'!$E$29,'Input Parameters'!$F$29)</f>
        <v>9.9935528035414417E-2</v>
      </c>
      <c r="O3093" s="8">
        <f t="shared" ca="1" si="458"/>
        <v>0.33162438558648455</v>
      </c>
      <c r="P3093" s="30">
        <f ca="1">_xlfn.LOGNORM.INV(O3093,'Input Parameters'!$H$30,'Input Parameters'!$I$30)</f>
        <v>2.1844208861259222</v>
      </c>
      <c r="Q3093" s="10">
        <f t="shared" ca="1" si="459"/>
        <v>0.84174845705923174</v>
      </c>
      <c r="R3093" s="30">
        <f>IF('Input Parameters'!$E$32=0,0,_xlfn.BETA.INV(Q3093,'Input Parameters'!$L$32,'Input Parameters'!$M$32,'Input Parameters'!$J$32,'Input Parameters'!$K$32))</f>
        <v>0</v>
      </c>
      <c r="S3093" s="10">
        <f t="shared" ca="1" si="460"/>
        <v>0.93369306523744433</v>
      </c>
      <c r="T3093" s="26">
        <f ca="1">_xlfn.LOGNORM.INV(S3093,'Input Parameters'!$H$34,'Input Parameters'!$I$34)</f>
        <v>60.788481418495742</v>
      </c>
      <c r="U3093" s="10">
        <f t="shared" ca="1" si="461"/>
        <v>4.2241753469905663E-2</v>
      </c>
      <c r="V3093" s="30">
        <f ca="1">_xlfn.BETA.INV(U3093,'Input Parameters'!$L$36,'Input Parameters'!$M$36,'Input Parameters'!$J$36,'Input Parameters'!$K$36)</f>
        <v>0.37132297258750824</v>
      </c>
      <c r="W3093" s="2">
        <f ca="1">N3093+(P3093-N3093)*(1-ERF((T3093-R3093)/(2*SQRT(L3093*'Input Parameters'!$E$38))))</f>
        <v>9.9959267516169431E-2</v>
      </c>
      <c r="X3093">
        <f t="shared" ca="1" si="462"/>
        <v>1</v>
      </c>
      <c r="Y3093" s="7"/>
    </row>
    <row r="3094" spans="1:25" ht="15" customHeight="1" x14ac:dyDescent="0.25">
      <c r="A3094" s="139">
        <v>3087</v>
      </c>
      <c r="B3094" s="10">
        <f t="shared" ca="1" si="453"/>
        <v>0.92772208388800836</v>
      </c>
      <c r="C3094" s="60">
        <f ca="1">_xlfn.NORM.INV(B3094,'Input Parameters'!$E$15,'Input Parameters'!$F$15)</f>
        <v>350.03725533643285</v>
      </c>
      <c r="D3094" s="10">
        <f t="shared" ca="1" si="454"/>
        <v>0.12141274755276554</v>
      </c>
      <c r="E3094" s="62">
        <f ca="1">IF(_xlfn.NORM.INV(D3094,'Input Parameters'!$E$17,'Input Parameters'!$F$17)&lt;3500,3500,IF(_xlfn.NORM.INV(D3094,'Input Parameters'!$E$17,'Input Parameters'!$F$17)&gt;5500,5500,_xlfn.NORM.INV(D3094,'Input Parameters'!$E$17,'Input Parameters'!$F$17)))</f>
        <v>3982.4325032253869</v>
      </c>
      <c r="F3094" s="10">
        <f t="shared" ca="1" si="455"/>
        <v>0.90679166302197789</v>
      </c>
      <c r="G3094" s="64">
        <f ca="1">_xlfn.NORM.INV(F3094,'Input Parameters'!$E$20,'Input Parameters'!$F$20)</f>
        <v>291.50240204851372</v>
      </c>
      <c r="H3094" s="57">
        <f ca="1">EXP(E3094*(1/'Input Parameters'!$E$23-1/G3094))</f>
        <v>0.9356839097968136</v>
      </c>
      <c r="I3094" s="10">
        <f t="shared" ca="1" si="456"/>
        <v>6.1445963393257363E-3</v>
      </c>
      <c r="J3094" s="30">
        <f ca="1">_xlfn.BETA.INV(I3094,'Input Parameters'!$L$26,'Input Parameters'!$M$26,'Input Parameters'!$J$26,'Input Parameters'!$K$26)</f>
        <v>0.25510725949749985</v>
      </c>
      <c r="K3094" s="168">
        <f ca="1">('Input Parameters'!$E$27/'Input Parameters'!$E$38)^$J3094</f>
        <v>0.16043114479457882</v>
      </c>
      <c r="L3094" s="69">
        <f ca="1">$H3094*$C3094*'Input Parameters'!$E$25*K3094</f>
        <v>52.545086789487016</v>
      </c>
      <c r="M3094" s="24">
        <f t="shared" ca="1" si="457"/>
        <v>0.92071752477217017</v>
      </c>
      <c r="N3094" s="15">
        <f ca="1">_xlfn.NORM.INV(M3094,'Input Parameters'!$E$29,'Input Parameters'!$F$29)</f>
        <v>0.10014099144328073</v>
      </c>
      <c r="O3094" s="8">
        <f t="shared" ca="1" si="458"/>
        <v>0.53330143232250593</v>
      </c>
      <c r="P3094" s="30">
        <f ca="1">_xlfn.LOGNORM.INV(O3094,'Input Parameters'!$H$30,'Input Parameters'!$I$30)</f>
        <v>2.7913296913693912</v>
      </c>
      <c r="Q3094" s="10">
        <f t="shared" ca="1" si="459"/>
        <v>0.9784981687097225</v>
      </c>
      <c r="R3094" s="30">
        <f>IF('Input Parameters'!$E$32=0,0,_xlfn.BETA.INV(Q3094,'Input Parameters'!$L$32,'Input Parameters'!$M$32,'Input Parameters'!$J$32,'Input Parameters'!$K$32))</f>
        <v>0</v>
      </c>
      <c r="S3094" s="10">
        <f t="shared" ca="1" si="460"/>
        <v>0.54840609456494094</v>
      </c>
      <c r="T3094" s="26">
        <f ca="1">_xlfn.LOGNORM.INV(S3094,'Input Parameters'!$H$34,'Input Parameters'!$I$34)</f>
        <v>51.176978183419358</v>
      </c>
      <c r="U3094" s="10">
        <f t="shared" ca="1" si="461"/>
        <v>0.79007887189961312</v>
      </c>
      <c r="V3094" s="30">
        <f ca="1">_xlfn.BETA.INV(U3094,'Input Parameters'!$L$36,'Input Parameters'!$M$36,'Input Parameters'!$J$36,'Input Parameters'!$K$36)</f>
        <v>0.71761851403580179</v>
      </c>
      <c r="W3094" s="2">
        <f ca="1">N3094+(P3094-N3094)*(1-ERF((T3094-R3094)/(2*SQRT(L3094*'Input Parameters'!$E$38))))</f>
        <v>1.7622813104895123</v>
      </c>
      <c r="X3094">
        <f t="shared" ca="1" si="462"/>
        <v>0</v>
      </c>
      <c r="Y3094" s="7"/>
    </row>
    <row r="3095" spans="1:25" ht="15" customHeight="1" x14ac:dyDescent="0.25">
      <c r="A3095" s="139">
        <v>3088</v>
      </c>
      <c r="B3095" s="10">
        <f t="shared" ca="1" si="453"/>
        <v>0.40123410873712606</v>
      </c>
      <c r="C3095" s="60">
        <f ca="1">_xlfn.NORM.INV(B3095,'Input Parameters'!$E$15,'Input Parameters'!$F$15)</f>
        <v>257.41049142995524</v>
      </c>
      <c r="D3095" s="10">
        <f t="shared" ca="1" si="454"/>
        <v>0.86271626727181527</v>
      </c>
      <c r="E3095" s="62">
        <f ca="1">IF(_xlfn.NORM.INV(D3095,'Input Parameters'!$E$17,'Input Parameters'!$F$17)&lt;3500,3500,IF(_xlfn.NORM.INV(D3095,'Input Parameters'!$E$17,'Input Parameters'!$F$17)&gt;5500,5500,_xlfn.NORM.INV(D3095,'Input Parameters'!$E$17,'Input Parameters'!$F$17)))</f>
        <v>5500</v>
      </c>
      <c r="F3095" s="10">
        <f t="shared" ca="1" si="455"/>
        <v>0.39711329664546846</v>
      </c>
      <c r="G3095" s="64">
        <f ca="1">_xlfn.NORM.INV(F3095,'Input Parameters'!$E$20,'Input Parameters'!$F$20)</f>
        <v>280.90246493240448</v>
      </c>
      <c r="H3095" s="57">
        <f ca="1">EXP(E3095*(1/'Input Parameters'!$E$23-1/G3095))</f>
        <v>0.44762892617373506</v>
      </c>
      <c r="I3095" s="10">
        <f t="shared" ca="1" si="456"/>
        <v>8.6714374216186219E-2</v>
      </c>
      <c r="J3095" s="30">
        <f ca="1">_xlfn.BETA.INV(I3095,'Input Parameters'!$L$26,'Input Parameters'!$M$26,'Input Parameters'!$J$26,'Input Parameters'!$K$26)</f>
        <v>0.43118251062651758</v>
      </c>
      <c r="K3095" s="168">
        <f ca="1">('Input Parameters'!$E$27/'Input Parameters'!$E$38)^$J3095</f>
        <v>4.5370988766130639E-2</v>
      </c>
      <c r="L3095" s="69">
        <f ca="1">$H3095*$C3095*'Input Parameters'!$E$25*K3095</f>
        <v>5.2278441351651237</v>
      </c>
      <c r="M3095" s="24">
        <f t="shared" ca="1" si="457"/>
        <v>0.86819998980013002</v>
      </c>
      <c r="N3095" s="15">
        <f ca="1">_xlfn.NORM.INV(M3095,'Input Parameters'!$E$29,'Input Parameters'!$F$29)</f>
        <v>0.10011179226735131</v>
      </c>
      <c r="O3095" s="8">
        <f t="shared" ca="1" si="458"/>
        <v>0.36542786609400701</v>
      </c>
      <c r="P3095" s="30">
        <f ca="1">_xlfn.LOGNORM.INV(O3095,'Input Parameters'!$H$30,'Input Parameters'!$I$30)</f>
        <v>2.2808483936810706</v>
      </c>
      <c r="Q3095" s="10">
        <f t="shared" ca="1" si="459"/>
        <v>0.73435760879009693</v>
      </c>
      <c r="R3095" s="30">
        <f>IF('Input Parameters'!$E$32=0,0,_xlfn.BETA.INV(Q3095,'Input Parameters'!$L$32,'Input Parameters'!$M$32,'Input Parameters'!$J$32,'Input Parameters'!$K$32))</f>
        <v>0</v>
      </c>
      <c r="S3095" s="10">
        <f t="shared" ca="1" si="460"/>
        <v>0.42964939032598426</v>
      </c>
      <c r="T3095" s="26">
        <f ca="1">_xlfn.LOGNORM.INV(S3095,'Input Parameters'!$H$34,'Input Parameters'!$I$34)</f>
        <v>49.307279876420949</v>
      </c>
      <c r="U3095" s="10">
        <f t="shared" ca="1" si="461"/>
        <v>0.7132296110100167</v>
      </c>
      <c r="V3095" s="30">
        <f ca="1">_xlfn.BETA.INV(U3095,'Input Parameters'!$L$36,'Input Parameters'!$M$36,'Input Parameters'!$J$36,'Input Parameters'!$K$36)</f>
        <v>0.67605627193654394</v>
      </c>
      <c r="W3095" s="2">
        <f ca="1">N3095+(P3095-N3095)*(1-ERF((T3095-R3095)/(2*SQRT(L3095*'Input Parameters'!$E$38))))</f>
        <v>0.3776974314816175</v>
      </c>
      <c r="X3095">
        <f t="shared" ca="1" si="462"/>
        <v>1</v>
      </c>
      <c r="Y3095" s="7"/>
    </row>
    <row r="3096" spans="1:25" ht="15" customHeight="1" x14ac:dyDescent="0.25">
      <c r="A3096" s="139">
        <v>3089</v>
      </c>
      <c r="B3096" s="10">
        <f t="shared" ca="1" si="453"/>
        <v>8.0341321482432337E-2</v>
      </c>
      <c r="C3096" s="60">
        <f ca="1">_xlfn.NORM.INV(B3096,'Input Parameters'!$E$15,'Input Parameters'!$F$15)</f>
        <v>194.94576079623326</v>
      </c>
      <c r="D3096" s="10">
        <f t="shared" ca="1" si="454"/>
        <v>0.18790810209489117</v>
      </c>
      <c r="E3096" s="62">
        <f ca="1">IF(_xlfn.NORM.INV(D3096,'Input Parameters'!$E$17,'Input Parameters'!$F$17)&lt;3500,3500,IF(_xlfn.NORM.INV(D3096,'Input Parameters'!$E$17,'Input Parameters'!$F$17)&gt;5500,5500,_xlfn.NORM.INV(D3096,'Input Parameters'!$E$17,'Input Parameters'!$F$17)))</f>
        <v>4180.0580443413928</v>
      </c>
      <c r="F3096" s="10">
        <f t="shared" ca="1" si="455"/>
        <v>0.93149902700010256</v>
      </c>
      <c r="G3096" s="64">
        <f ca="1">_xlfn.NORM.INV(F3096,'Input Parameters'!$E$20,'Input Parameters'!$F$20)</f>
        <v>292.61322636811559</v>
      </c>
      <c r="H3096" s="57">
        <f ca="1">EXP(E3096*(1/'Input Parameters'!$E$23-1/G3096))</f>
        <v>0.9847772644317595</v>
      </c>
      <c r="I3096" s="10">
        <f t="shared" ca="1" si="456"/>
        <v>0.11422612806968557</v>
      </c>
      <c r="J3096" s="30">
        <f ca="1">_xlfn.BETA.INV(I3096,'Input Parameters'!$L$26,'Input Parameters'!$M$26,'Input Parameters'!$J$26,'Input Parameters'!$K$26)</f>
        <v>0.45772317062433426</v>
      </c>
      <c r="K3096" s="168">
        <f ca="1">('Input Parameters'!$E$27/'Input Parameters'!$E$38)^$J3096</f>
        <v>3.7505819295445157E-2</v>
      </c>
      <c r="L3096" s="69">
        <f ca="1">$H3096*$C3096*'Input Parameters'!$E$25*K3096</f>
        <v>7.2002979161970968</v>
      </c>
      <c r="M3096" s="24">
        <f t="shared" ca="1" si="457"/>
        <v>4.5933917288862203E-2</v>
      </c>
      <c r="N3096" s="15">
        <f ca="1">_xlfn.NORM.INV(M3096,'Input Parameters'!$E$29,'Input Parameters'!$F$29)</f>
        <v>9.9831437387791877E-2</v>
      </c>
      <c r="O3096" s="8">
        <f t="shared" ca="1" si="458"/>
        <v>0.86510491675665491</v>
      </c>
      <c r="P3096" s="30">
        <f ca="1">_xlfn.LOGNORM.INV(O3096,'Input Parameters'!$H$30,'Input Parameters'!$I$30)</f>
        <v>4.5191970382319004</v>
      </c>
      <c r="Q3096" s="10">
        <f t="shared" ca="1" si="459"/>
        <v>0.54150625939019525</v>
      </c>
      <c r="R3096" s="30">
        <f>IF('Input Parameters'!$E$32=0,0,_xlfn.BETA.INV(Q3096,'Input Parameters'!$L$32,'Input Parameters'!$M$32,'Input Parameters'!$J$32,'Input Parameters'!$K$32))</f>
        <v>0</v>
      </c>
      <c r="S3096" s="10">
        <f t="shared" ca="1" si="460"/>
        <v>0.20592846786179708</v>
      </c>
      <c r="T3096" s="26">
        <f ca="1">_xlfn.LOGNORM.INV(S3096,'Input Parameters'!$H$34,'Input Parameters'!$I$34)</f>
        <v>45.511399252944962</v>
      </c>
      <c r="U3096" s="10">
        <f t="shared" ca="1" si="461"/>
        <v>0.20163749319387225</v>
      </c>
      <c r="V3096" s="30">
        <f ca="1">_xlfn.BETA.INV(U3096,'Input Parameters'!$L$36,'Input Parameters'!$M$36,'Input Parameters'!$J$36,'Input Parameters'!$K$36)</f>
        <v>0.46945057392909684</v>
      </c>
      <c r="W3096" s="2">
        <f ca="1">N3096+(P3096-N3096)*(1-ERF((T3096-R3096)/(2*SQRT(L3096*'Input Parameters'!$E$38))))</f>
        <v>1.118093203537228</v>
      </c>
      <c r="X3096">
        <f t="shared" ca="1" si="462"/>
        <v>0</v>
      </c>
      <c r="Y3096" s="7"/>
    </row>
    <row r="3097" spans="1:25" ht="15" customHeight="1" x14ac:dyDescent="0.25">
      <c r="A3097" s="139">
        <v>3090</v>
      </c>
      <c r="B3097" s="10">
        <f t="shared" ca="1" si="453"/>
        <v>0.50850405485474959</v>
      </c>
      <c r="C3097" s="60">
        <f ca="1">_xlfn.NORM.INV(B3097,'Input Parameters'!$E$15,'Input Parameters'!$F$15)</f>
        <v>272.12250220028665</v>
      </c>
      <c r="D3097" s="10">
        <f t="shared" ca="1" si="454"/>
        <v>0.77227008120770224</v>
      </c>
      <c r="E3097" s="62">
        <f ca="1">IF(_xlfn.NORM.INV(D3097,'Input Parameters'!$E$17,'Input Parameters'!$F$17)&lt;3500,3500,IF(_xlfn.NORM.INV(D3097,'Input Parameters'!$E$17,'Input Parameters'!$F$17)&gt;5500,5500,_xlfn.NORM.INV(D3097,'Input Parameters'!$E$17,'Input Parameters'!$F$17)))</f>
        <v>5322.4405690486865</v>
      </c>
      <c r="F3097" s="10">
        <f t="shared" ca="1" si="455"/>
        <v>0.70658070158313901</v>
      </c>
      <c r="G3097" s="64">
        <f ca="1">_xlfn.NORM.INV(F3097,'Input Parameters'!$E$20,'Input Parameters'!$F$20)</f>
        <v>286.29093406624514</v>
      </c>
      <c r="H3097" s="57">
        <f ca="1">EXP(E3097*(1/'Input Parameters'!$E$23-1/G3097))</f>
        <v>0.65624871871402279</v>
      </c>
      <c r="I3097" s="10">
        <f t="shared" ca="1" si="456"/>
        <v>0.32708775688117642</v>
      </c>
      <c r="J3097" s="30">
        <f ca="1">_xlfn.BETA.INV(I3097,'Input Parameters'!$L$26,'Input Parameters'!$M$26,'Input Parameters'!$J$26,'Input Parameters'!$K$26)</f>
        <v>0.58721196372824602</v>
      </c>
      <c r="K3097" s="168">
        <f ca="1">('Input Parameters'!$E$27/'Input Parameters'!$E$38)^$J3097</f>
        <v>1.4815440485771386E-2</v>
      </c>
      <c r="L3097" s="69">
        <f ca="1">$H3097*$C3097*'Input Parameters'!$E$25*K3097</f>
        <v>2.645742004971646</v>
      </c>
      <c r="M3097" s="24">
        <f t="shared" ca="1" si="457"/>
        <v>0.73196340559401651</v>
      </c>
      <c r="N3097" s="15">
        <f ca="1">_xlfn.NORM.INV(M3097,'Input Parameters'!$E$29,'Input Parameters'!$F$29)</f>
        <v>0.10006187619549051</v>
      </c>
      <c r="O3097" s="8">
        <f t="shared" ca="1" si="458"/>
        <v>0.10894968233335933</v>
      </c>
      <c r="P3097" s="30">
        <f ca="1">_xlfn.LOGNORM.INV(O3097,'Input Parameters'!$H$30,'Input Parameters'!$I$30)</f>
        <v>1.499309364313907</v>
      </c>
      <c r="Q3097" s="10">
        <f t="shared" ca="1" si="459"/>
        <v>8.652028276354562E-2</v>
      </c>
      <c r="R3097" s="30">
        <f>IF('Input Parameters'!$E$32=0,0,_xlfn.BETA.INV(Q3097,'Input Parameters'!$L$32,'Input Parameters'!$M$32,'Input Parameters'!$J$32,'Input Parameters'!$K$32))</f>
        <v>0</v>
      </c>
      <c r="S3097" s="10">
        <f t="shared" ca="1" si="460"/>
        <v>0.17782539850294954</v>
      </c>
      <c r="T3097" s="26">
        <f ca="1">_xlfn.LOGNORM.INV(S3097,'Input Parameters'!$H$34,'Input Parameters'!$I$34)</f>
        <v>44.931135038839059</v>
      </c>
      <c r="U3097" s="10">
        <f t="shared" ca="1" si="461"/>
        <v>0.22951268133692304</v>
      </c>
      <c r="V3097" s="30">
        <f ca="1">_xlfn.BETA.INV(U3097,'Input Parameters'!$L$36,'Input Parameters'!$M$36,'Input Parameters'!$J$36,'Input Parameters'!$K$36)</f>
        <v>0.48158220458961737</v>
      </c>
      <c r="W3097" s="2">
        <f ca="1">N3097+(P3097-N3097)*(1-ERF((T3097-R3097)/(2*SQRT(L3097*'Input Parameters'!$E$38))))</f>
        <v>0.17112902098335861</v>
      </c>
      <c r="X3097">
        <f t="shared" ca="1" si="462"/>
        <v>1</v>
      </c>
      <c r="Y3097" s="7"/>
    </row>
    <row r="3098" spans="1:25" ht="15" customHeight="1" x14ac:dyDescent="0.25">
      <c r="A3098" s="139">
        <v>3091</v>
      </c>
      <c r="B3098" s="10">
        <f t="shared" ca="1" si="453"/>
        <v>0.94885726192018072</v>
      </c>
      <c r="C3098" s="60">
        <f ca="1">_xlfn.NORM.INV(B3098,'Input Parameters'!$E$15,'Input Parameters'!$F$15)</f>
        <v>359.51240973685327</v>
      </c>
      <c r="D3098" s="10">
        <f t="shared" ca="1" si="454"/>
        <v>0.50382707304605856</v>
      </c>
      <c r="E3098" s="62">
        <f ca="1">IF(_xlfn.NORM.INV(D3098,'Input Parameters'!$E$17,'Input Parameters'!$F$17)&lt;3500,3500,IF(_xlfn.NORM.INV(D3098,'Input Parameters'!$E$17,'Input Parameters'!$F$17)&gt;5500,5500,_xlfn.NORM.INV(D3098,'Input Parameters'!$E$17,'Input Parameters'!$F$17)))</f>
        <v>4806.7152376529148</v>
      </c>
      <c r="F3098" s="10">
        <f t="shared" ca="1" si="455"/>
        <v>0.21384116397896624</v>
      </c>
      <c r="G3098" s="64">
        <f ca="1">_xlfn.NORM.INV(F3098,'Input Parameters'!$E$20,'Input Parameters'!$F$20)</f>
        <v>277.33580176413278</v>
      </c>
      <c r="H3098" s="57">
        <f ca="1">EXP(E3098*(1/'Input Parameters'!$E$23-1/G3098))</f>
        <v>0.39750990046965412</v>
      </c>
      <c r="I3098" s="10">
        <f t="shared" ca="1" si="456"/>
        <v>0.97025182445984459</v>
      </c>
      <c r="J3098" s="30">
        <f ca="1">_xlfn.BETA.INV(I3098,'Input Parameters'!$L$26,'Input Parameters'!$M$26,'Input Parameters'!$J$26,'Input Parameters'!$K$26)</f>
        <v>0.89783914680359211</v>
      </c>
      <c r="K3098" s="168">
        <f ca="1">('Input Parameters'!$E$27/'Input Parameters'!$E$38)^$J3098</f>
        <v>1.5960530684082381E-3</v>
      </c>
      <c r="L3098" s="69">
        <f ca="1">$H3098*$C3098*'Input Parameters'!$E$25*K3098</f>
        <v>0.22809153256305581</v>
      </c>
      <c r="M3098" s="24">
        <f t="shared" ca="1" si="457"/>
        <v>0.94569438846456677</v>
      </c>
      <c r="N3098" s="15">
        <f ca="1">_xlfn.NORM.INV(M3098,'Input Parameters'!$E$29,'Input Parameters'!$F$29)</f>
        <v>0.10016044666811318</v>
      </c>
      <c r="O3098" s="8">
        <f t="shared" ca="1" si="458"/>
        <v>0.14358110846578687</v>
      </c>
      <c r="P3098" s="30">
        <f ca="1">_xlfn.LOGNORM.INV(O3098,'Input Parameters'!$H$30,'Input Parameters'!$I$30)</f>
        <v>1.6229634760915788</v>
      </c>
      <c r="Q3098" s="10">
        <f t="shared" ca="1" si="459"/>
        <v>0.35186191680274748</v>
      </c>
      <c r="R3098" s="30">
        <f>IF('Input Parameters'!$E$32=0,0,_xlfn.BETA.INV(Q3098,'Input Parameters'!$L$32,'Input Parameters'!$M$32,'Input Parameters'!$J$32,'Input Parameters'!$K$32))</f>
        <v>0</v>
      </c>
      <c r="S3098" s="10">
        <f t="shared" ca="1" si="460"/>
        <v>0.94516580109115855</v>
      </c>
      <c r="T3098" s="26">
        <f ca="1">_xlfn.LOGNORM.INV(S3098,'Input Parameters'!$H$34,'Input Parameters'!$I$34)</f>
        <v>61.518034700288077</v>
      </c>
      <c r="U3098" s="10">
        <f t="shared" ca="1" si="461"/>
        <v>0.37074168221981085</v>
      </c>
      <c r="V3098" s="30">
        <f ca="1">_xlfn.BETA.INV(U3098,'Input Parameters'!$L$36,'Input Parameters'!$M$36,'Input Parameters'!$J$36,'Input Parameters'!$K$36)</f>
        <v>0.53726964203973071</v>
      </c>
      <c r="W3098" s="2">
        <f ca="1">N3098+(P3098-N3098)*(1-ERF((T3098-R3098)/(2*SQRT(L3098*'Input Parameters'!$E$38))))</f>
        <v>0.10016044666811318</v>
      </c>
      <c r="X3098">
        <f t="shared" ca="1" si="462"/>
        <v>1</v>
      </c>
      <c r="Y3098" s="7"/>
    </row>
    <row r="3099" spans="1:25" ht="15" customHeight="1" x14ac:dyDescent="0.25">
      <c r="A3099" s="139">
        <v>3092</v>
      </c>
      <c r="B3099" s="10">
        <f t="shared" ca="1" si="453"/>
        <v>0.30110149322136159</v>
      </c>
      <c r="C3099" s="60">
        <f ca="1">_xlfn.NORM.INV(B3099,'Input Parameters'!$E$15,'Input Parameters'!$F$15)</f>
        <v>242.71967540040833</v>
      </c>
      <c r="D3099" s="10">
        <f t="shared" ca="1" si="454"/>
        <v>0.18638430221177826</v>
      </c>
      <c r="E3099" s="62">
        <f ca="1">IF(_xlfn.NORM.INV(D3099,'Input Parameters'!$E$17,'Input Parameters'!$F$17)&lt;3500,3500,IF(_xlfn.NORM.INV(D3099,'Input Parameters'!$E$17,'Input Parameters'!$F$17)&gt;5500,5500,_xlfn.NORM.INV(D3099,'Input Parameters'!$E$17,'Input Parameters'!$F$17)))</f>
        <v>4176.0904642919731</v>
      </c>
      <c r="F3099" s="10">
        <f t="shared" ca="1" si="455"/>
        <v>0.57985249487319301</v>
      </c>
      <c r="G3099" s="64">
        <f ca="1">_xlfn.NORM.INV(F3099,'Input Parameters'!$E$20,'Input Parameters'!$F$20)</f>
        <v>284.0001581392043</v>
      </c>
      <c r="H3099" s="57">
        <f ca="1">EXP(E3099*(1/'Input Parameters'!$E$23-1/G3099))</f>
        <v>0.63880685338662313</v>
      </c>
      <c r="I3099" s="10">
        <f t="shared" ca="1" si="456"/>
        <v>0.69880143959446561</v>
      </c>
      <c r="J3099" s="30">
        <f ca="1">_xlfn.BETA.INV(I3099,'Input Parameters'!$L$26,'Input Parameters'!$M$26,'Input Parameters'!$J$26,'Input Parameters'!$K$26)</f>
        <v>0.7411813969950134</v>
      </c>
      <c r="K3099" s="168">
        <f ca="1">('Input Parameters'!$E$27/'Input Parameters'!$E$38)^$J3099</f>
        <v>4.909850584014594E-3</v>
      </c>
      <c r="L3099" s="69">
        <f ca="1">$H3099*$C3099*'Input Parameters'!$E$25*K3099</f>
        <v>0.76127720410223443</v>
      </c>
      <c r="M3099" s="24">
        <f t="shared" ca="1" si="457"/>
        <v>0.62739167745258162</v>
      </c>
      <c r="N3099" s="15">
        <f ca="1">_xlfn.NORM.INV(M3099,'Input Parameters'!$E$29,'Input Parameters'!$F$29)</f>
        <v>0.10003249529977995</v>
      </c>
      <c r="O3099" s="8">
        <f t="shared" ca="1" si="458"/>
        <v>0.791350227912333</v>
      </c>
      <c r="P3099" s="30">
        <f ca="1">_xlfn.LOGNORM.INV(O3099,'Input Parameters'!$H$30,'Input Parameters'!$I$30)</f>
        <v>3.9361208368635863</v>
      </c>
      <c r="Q3099" s="10">
        <f t="shared" ca="1" si="459"/>
        <v>0.60743793322870565</v>
      </c>
      <c r="R3099" s="30">
        <f>IF('Input Parameters'!$E$32=0,0,_xlfn.BETA.INV(Q3099,'Input Parameters'!$L$32,'Input Parameters'!$M$32,'Input Parameters'!$J$32,'Input Parameters'!$K$32))</f>
        <v>0</v>
      </c>
      <c r="S3099" s="10">
        <f t="shared" ca="1" si="460"/>
        <v>0.25903947180987008</v>
      </c>
      <c r="T3099" s="26">
        <f ca="1">_xlfn.LOGNORM.INV(S3099,'Input Parameters'!$H$34,'Input Parameters'!$I$34)</f>
        <v>46.510054396142948</v>
      </c>
      <c r="U3099" s="10">
        <f t="shared" ca="1" si="461"/>
        <v>9.2398578725932601E-2</v>
      </c>
      <c r="V3099" s="30">
        <f ca="1">_xlfn.BETA.INV(U3099,'Input Parameters'!$L$36,'Input Parameters'!$M$36,'Input Parameters'!$J$36,'Input Parameters'!$K$36)</f>
        <v>0.4119657782505225</v>
      </c>
      <c r="W3099" s="2">
        <f ca="1">N3099+(P3099-N3099)*(1-ERF((T3099-R3099)/(2*SQRT(L3099*'Input Parameters'!$E$38))))</f>
        <v>0.10066049192026585</v>
      </c>
      <c r="X3099">
        <f t="shared" ca="1" si="462"/>
        <v>1</v>
      </c>
      <c r="Y3099" s="7"/>
    </row>
    <row r="3100" spans="1:25" ht="15" customHeight="1" x14ac:dyDescent="0.25">
      <c r="A3100" s="139">
        <v>3093</v>
      </c>
      <c r="B3100" s="10">
        <f t="shared" ca="1" si="453"/>
        <v>0.19548192915878804</v>
      </c>
      <c r="C3100" s="60">
        <f ca="1">_xlfn.NORM.INV(B3100,'Input Parameters'!$E$15,'Input Parameters'!$F$15)</f>
        <v>224.47623505354929</v>
      </c>
      <c r="D3100" s="10">
        <f t="shared" ca="1" si="454"/>
        <v>5.9269503009714675E-2</v>
      </c>
      <c r="E3100" s="62">
        <f ca="1">IF(_xlfn.NORM.INV(D3100,'Input Parameters'!$E$17,'Input Parameters'!$F$17)&lt;3500,3500,IF(_xlfn.NORM.INV(D3100,'Input Parameters'!$E$17,'Input Parameters'!$F$17)&gt;5500,5500,_xlfn.NORM.INV(D3100,'Input Parameters'!$E$17,'Input Parameters'!$F$17)))</f>
        <v>3707.3452563806113</v>
      </c>
      <c r="F3100" s="10">
        <f t="shared" ca="1" si="455"/>
        <v>4.3749985170353334E-2</v>
      </c>
      <c r="G3100" s="64">
        <f ca="1">_xlfn.NORM.INV(F3100,'Input Parameters'!$E$20,'Input Parameters'!$F$20)</f>
        <v>271.20147270028497</v>
      </c>
      <c r="H3100" s="57">
        <f ca="1">EXP(E3100*(1/'Input Parameters'!$E$23-1/G3100))</f>
        <v>0.36280029006740894</v>
      </c>
      <c r="I3100" s="10">
        <f t="shared" ca="1" si="456"/>
        <v>0.67034433249906045</v>
      </c>
      <c r="J3100" s="30">
        <f ca="1">_xlfn.BETA.INV(I3100,'Input Parameters'!$L$26,'Input Parameters'!$M$26,'Input Parameters'!$J$26,'Input Parameters'!$K$26)</f>
        <v>0.72949967830973472</v>
      </c>
      <c r="K3100" s="168">
        <f ca="1">('Input Parameters'!$E$27/'Input Parameters'!$E$38)^$J3100</f>
        <v>5.3389913856291046E-3</v>
      </c>
      <c r="L3100" s="69">
        <f ca="1">$H3100*$C3100*'Input Parameters'!$E$25*K3100</f>
        <v>0.43480768904023626</v>
      </c>
      <c r="M3100" s="24">
        <f t="shared" ca="1" si="457"/>
        <v>0.31262870240192697</v>
      </c>
      <c r="N3100" s="15">
        <f ca="1">_xlfn.NORM.INV(M3100,'Input Parameters'!$E$29,'Input Parameters'!$F$29)</f>
        <v>9.9951158709775015E-2</v>
      </c>
      <c r="O3100" s="8">
        <f t="shared" ca="1" si="458"/>
        <v>0.73390224707681173</v>
      </c>
      <c r="P3100" s="30">
        <f ca="1">_xlfn.LOGNORM.INV(O3100,'Input Parameters'!$H$30,'Input Parameters'!$I$30)</f>
        <v>3.6042616637501266</v>
      </c>
      <c r="Q3100" s="10">
        <f t="shared" ca="1" si="459"/>
        <v>0.70594269773621532</v>
      </c>
      <c r="R3100" s="30">
        <f>IF('Input Parameters'!$E$32=0,0,_xlfn.BETA.INV(Q3100,'Input Parameters'!$L$32,'Input Parameters'!$M$32,'Input Parameters'!$J$32,'Input Parameters'!$K$32))</f>
        <v>0</v>
      </c>
      <c r="S3100" s="10">
        <f t="shared" ca="1" si="460"/>
        <v>0.36205223195184877</v>
      </c>
      <c r="T3100" s="26">
        <f ca="1">_xlfn.LOGNORM.INV(S3100,'Input Parameters'!$H$34,'Input Parameters'!$I$34)</f>
        <v>48.240206942711829</v>
      </c>
      <c r="U3100" s="10">
        <f t="shared" ca="1" si="461"/>
        <v>0.7654189288925578</v>
      </c>
      <c r="V3100" s="30">
        <f ca="1">_xlfn.BETA.INV(U3100,'Input Parameters'!$L$36,'Input Parameters'!$M$36,'Input Parameters'!$J$36,'Input Parameters'!$K$36)</f>
        <v>0.70334367236560569</v>
      </c>
      <c r="W3100" s="2">
        <f ca="1">N3100+(P3100-N3100)*(1-ERF((T3100-R3100)/(2*SQRT(L3100*'Input Parameters'!$E$38))))</f>
        <v>9.9951965821853367E-2</v>
      </c>
      <c r="X3100">
        <f t="shared" ca="1" si="462"/>
        <v>1</v>
      </c>
      <c r="Y3100" s="7"/>
    </row>
    <row r="3101" spans="1:25" ht="15" customHeight="1" x14ac:dyDescent="0.25">
      <c r="A3101" s="139">
        <v>3094</v>
      </c>
      <c r="B3101" s="10">
        <f t="shared" ca="1" si="453"/>
        <v>0.41354307036804738</v>
      </c>
      <c r="C3101" s="60">
        <f ca="1">_xlfn.NORM.INV(B3101,'Input Parameters'!$E$15,'Input Parameters'!$F$15)</f>
        <v>259.12917371765724</v>
      </c>
      <c r="D3101" s="10">
        <f t="shared" ca="1" si="454"/>
        <v>0.13413224990005201</v>
      </c>
      <c r="E3101" s="62">
        <f ca="1">IF(_xlfn.NORM.INV(D3101,'Input Parameters'!$E$17,'Input Parameters'!$F$17)&lt;3500,3500,IF(_xlfn.NORM.INV(D3101,'Input Parameters'!$E$17,'Input Parameters'!$F$17)&gt;5500,5500,_xlfn.NORM.INV(D3101,'Input Parameters'!$E$17,'Input Parameters'!$F$17)))</f>
        <v>4025.0523518785139</v>
      </c>
      <c r="F3101" s="10">
        <f t="shared" ca="1" si="455"/>
        <v>0.42706527553347351</v>
      </c>
      <c r="G3101" s="64">
        <f ca="1">_xlfn.NORM.INV(F3101,'Input Parameters'!$E$20,'Input Parameters'!$F$20)</f>
        <v>281.4182000532212</v>
      </c>
      <c r="H3101" s="57">
        <f ca="1">EXP(E3101*(1/'Input Parameters'!$E$23-1/G3101))</f>
        <v>0.57008116173026746</v>
      </c>
      <c r="I3101" s="10">
        <f t="shared" ca="1" si="456"/>
        <v>0.49090863051249034</v>
      </c>
      <c r="J3101" s="30">
        <f ca="1">_xlfn.BETA.INV(I3101,'Input Parameters'!$L$26,'Input Parameters'!$M$26,'Input Parameters'!$J$26,'Input Parameters'!$K$26)</f>
        <v>0.65772583150716413</v>
      </c>
      <c r="K3101" s="168">
        <f ca="1">('Input Parameters'!$E$27/'Input Parameters'!$E$38)^$J3101</f>
        <v>8.9340718414756323E-3</v>
      </c>
      <c r="L3101" s="69">
        <f ca="1">$H3101*$C3101*'Input Parameters'!$E$25*K3101</f>
        <v>1.3197827286922699</v>
      </c>
      <c r="M3101" s="24">
        <f t="shared" ca="1" si="457"/>
        <v>0.36475603287133729</v>
      </c>
      <c r="N3101" s="15">
        <f ca="1">_xlfn.NORM.INV(M3101,'Input Parameters'!$E$29,'Input Parameters'!$F$29)</f>
        <v>9.996542253340332E-2</v>
      </c>
      <c r="O3101" s="8">
        <f t="shared" ca="1" si="458"/>
        <v>0.69095212454131305</v>
      </c>
      <c r="P3101" s="30">
        <f ca="1">_xlfn.LOGNORM.INV(O3101,'Input Parameters'!$H$30,'Input Parameters'!$I$30)</f>
        <v>3.3958238058675825</v>
      </c>
      <c r="Q3101" s="10">
        <f t="shared" ca="1" si="459"/>
        <v>0.38628100465032433</v>
      </c>
      <c r="R3101" s="30">
        <f>IF('Input Parameters'!$E$32=0,0,_xlfn.BETA.INV(Q3101,'Input Parameters'!$L$32,'Input Parameters'!$M$32,'Input Parameters'!$J$32,'Input Parameters'!$K$32))</f>
        <v>0</v>
      </c>
      <c r="S3101" s="10">
        <f t="shared" ca="1" si="460"/>
        <v>0.17710030558137868</v>
      </c>
      <c r="T3101" s="26">
        <f ca="1">_xlfn.LOGNORM.INV(S3101,'Input Parameters'!$H$34,'Input Parameters'!$I$34)</f>
        <v>44.915539221542971</v>
      </c>
      <c r="U3101" s="10">
        <f t="shared" ca="1" si="461"/>
        <v>0.73466864205122662</v>
      </c>
      <c r="V3101" s="30">
        <f ca="1">_xlfn.BETA.INV(U3101,'Input Parameters'!$L$36,'Input Parameters'!$M$36,'Input Parameters'!$J$36,'Input Parameters'!$K$36)</f>
        <v>0.68685557812125952</v>
      </c>
      <c r="W3101" s="2">
        <f ca="1">N3101+(P3101-N3101)*(1-ERF((T3101-R3101)/(2*SQRT(L3101*'Input Parameters'!$E$38))))</f>
        <v>0.11875008586119401</v>
      </c>
      <c r="X3101">
        <f t="shared" ca="1" si="462"/>
        <v>1</v>
      </c>
      <c r="Y3101" s="7"/>
    </row>
    <row r="3102" spans="1:25" ht="15" customHeight="1" x14ac:dyDescent="0.25">
      <c r="A3102" s="139">
        <v>3095</v>
      </c>
      <c r="B3102" s="10">
        <f t="shared" ca="1" si="453"/>
        <v>0.98830450055273744</v>
      </c>
      <c r="C3102" s="60">
        <f ca="1">_xlfn.NORM.INV(B3102,'Input Parameters'!$E$15,'Input Parameters'!$F$15)</f>
        <v>393.82304257900591</v>
      </c>
      <c r="D3102" s="10">
        <f t="shared" ca="1" si="454"/>
        <v>0.52592034255922915</v>
      </c>
      <c r="E3102" s="62">
        <f ca="1">IF(_xlfn.NORM.INV(D3102,'Input Parameters'!$E$17,'Input Parameters'!$F$17)&lt;3500,3500,IF(_xlfn.NORM.INV(D3102,'Input Parameters'!$E$17,'Input Parameters'!$F$17)&gt;5500,5500,_xlfn.NORM.INV(D3102,'Input Parameters'!$E$17,'Input Parameters'!$F$17)))</f>
        <v>4845.5129110248909</v>
      </c>
      <c r="F3102" s="10">
        <f t="shared" ca="1" si="455"/>
        <v>0.32893333717834172</v>
      </c>
      <c r="G3102" s="64">
        <f ca="1">_xlfn.NORM.INV(F3102,'Input Parameters'!$E$20,'Input Parameters'!$F$20)</f>
        <v>279.68283497079358</v>
      </c>
      <c r="H3102" s="57">
        <f ca="1">EXP(E3102*(1/'Input Parameters'!$E$23-1/G3102))</f>
        <v>0.45686663730987948</v>
      </c>
      <c r="I3102" s="10">
        <f t="shared" ca="1" si="456"/>
        <v>0.69728094309560618</v>
      </c>
      <c r="J3102" s="30">
        <f ca="1">_xlfn.BETA.INV(I3102,'Input Parameters'!$L$26,'Input Parameters'!$M$26,'Input Parameters'!$J$26,'Input Parameters'!$K$26)</f>
        <v>0.74055151023491939</v>
      </c>
      <c r="K3102" s="168">
        <f ca="1">('Input Parameters'!$E$27/'Input Parameters'!$E$38)^$J3102</f>
        <v>4.9320844256192826E-3</v>
      </c>
      <c r="L3102" s="69">
        <f ca="1">$H3102*$C3102*'Input Parameters'!$E$25*K3102</f>
        <v>0.88740336261487329</v>
      </c>
      <c r="M3102" s="24">
        <f t="shared" ca="1" si="457"/>
        <v>0.93360692731008643</v>
      </c>
      <c r="N3102" s="15">
        <f ca="1">_xlfn.NORM.INV(M3102,'Input Parameters'!$E$29,'Input Parameters'!$F$29)</f>
        <v>0.10015032051675918</v>
      </c>
      <c r="O3102" s="8">
        <f t="shared" ca="1" si="458"/>
        <v>0.87742678099804305</v>
      </c>
      <c r="P3102" s="30">
        <f ca="1">_xlfn.LOGNORM.INV(O3102,'Input Parameters'!$H$30,'Input Parameters'!$I$30)</f>
        <v>4.6462036333912442</v>
      </c>
      <c r="Q3102" s="10">
        <f t="shared" ca="1" si="459"/>
        <v>0.53615484556600601</v>
      </c>
      <c r="R3102" s="30">
        <f>IF('Input Parameters'!$E$32=0,0,_xlfn.BETA.INV(Q3102,'Input Parameters'!$L$32,'Input Parameters'!$M$32,'Input Parameters'!$J$32,'Input Parameters'!$K$32))</f>
        <v>0</v>
      </c>
      <c r="S3102" s="10">
        <f t="shared" ca="1" si="460"/>
        <v>0.26824262616757999</v>
      </c>
      <c r="T3102" s="26">
        <f ca="1">_xlfn.LOGNORM.INV(S3102,'Input Parameters'!$H$34,'Input Parameters'!$I$34)</f>
        <v>46.673496381353445</v>
      </c>
      <c r="U3102" s="10">
        <f t="shared" ca="1" si="461"/>
        <v>0.11613849494056971</v>
      </c>
      <c r="V3102" s="30">
        <f ca="1">_xlfn.BETA.INV(U3102,'Input Parameters'!$L$36,'Input Parameters'!$M$36,'Input Parameters'!$J$36,'Input Parameters'!$K$36)</f>
        <v>0.42658052184248252</v>
      </c>
      <c r="W3102" s="2">
        <f ca="1">N3102+(P3102-N3102)*(1-ERF((T3102-R3102)/(2*SQRT(L3102*'Input Parameters'!$E$38))))</f>
        <v>0.10223827034558194</v>
      </c>
      <c r="X3102">
        <f t="shared" ca="1" si="462"/>
        <v>1</v>
      </c>
      <c r="Y3102" s="7"/>
    </row>
    <row r="3103" spans="1:25" ht="15" customHeight="1" x14ac:dyDescent="0.25">
      <c r="A3103" s="139">
        <v>3096</v>
      </c>
      <c r="B3103" s="10">
        <f t="shared" ca="1" si="453"/>
        <v>0.89974689653014994</v>
      </c>
      <c r="C3103" s="60">
        <f ca="1">_xlfn.NORM.INV(B3103,'Input Parameters'!$E$15,'Input Parameters'!$F$15)</f>
        <v>340.34080227608609</v>
      </c>
      <c r="D3103" s="10">
        <f t="shared" ca="1" si="454"/>
        <v>0.96127653763704379</v>
      </c>
      <c r="E3103" s="62">
        <f ca="1">IF(_xlfn.NORM.INV(D3103,'Input Parameters'!$E$17,'Input Parameters'!$F$17)&lt;3500,3500,IF(_xlfn.NORM.INV(D3103,'Input Parameters'!$E$17,'Input Parameters'!$F$17)&gt;5500,5500,_xlfn.NORM.INV(D3103,'Input Parameters'!$E$17,'Input Parameters'!$F$17)))</f>
        <v>5500</v>
      </c>
      <c r="F3103" s="10">
        <f t="shared" ca="1" si="455"/>
        <v>0.5166559273988437</v>
      </c>
      <c r="G3103" s="64">
        <f ca="1">_xlfn.NORM.INV(F3103,'Input Parameters'!$E$20,'Input Parameters'!$F$20)</f>
        <v>282.92980777825699</v>
      </c>
      <c r="H3103" s="57">
        <f ca="1">EXP(E3103*(1/'Input Parameters'!$E$23-1/G3103))</f>
        <v>0.51504997831461585</v>
      </c>
      <c r="I3103" s="10">
        <f t="shared" ca="1" si="456"/>
        <v>0.34241490676288311</v>
      </c>
      <c r="J3103" s="30">
        <f ca="1">_xlfn.BETA.INV(I3103,'Input Parameters'!$L$26,'Input Parameters'!$M$26,'Input Parameters'!$J$26,'Input Parameters'!$K$26)</f>
        <v>0.5943297120608072</v>
      </c>
      <c r="K3103" s="168">
        <f ca="1">('Input Parameters'!$E$27/'Input Parameters'!$E$38)^$J3103</f>
        <v>1.4078011824575579E-2</v>
      </c>
      <c r="L3103" s="69">
        <f ca="1">$H3103*$C3103*'Input Parameters'!$E$25*K3103</f>
        <v>2.4677702091868507</v>
      </c>
      <c r="M3103" s="24">
        <f t="shared" ca="1" si="457"/>
        <v>0.79481866527944134</v>
      </c>
      <c r="N3103" s="15">
        <f ca="1">_xlfn.NORM.INV(M3103,'Input Parameters'!$E$29,'Input Parameters'!$F$29)</f>
        <v>0.10008232555777474</v>
      </c>
      <c r="O3103" s="8">
        <f t="shared" ca="1" si="458"/>
        <v>0.30706161742063365</v>
      </c>
      <c r="P3103" s="30">
        <f ca="1">_xlfn.LOGNORM.INV(O3103,'Input Parameters'!$H$30,'Input Parameters'!$I$30)</f>
        <v>2.1146044212769088</v>
      </c>
      <c r="Q3103" s="10">
        <f t="shared" ca="1" si="459"/>
        <v>0.90519929827465828</v>
      </c>
      <c r="R3103" s="30">
        <f>IF('Input Parameters'!$E$32=0,0,_xlfn.BETA.INV(Q3103,'Input Parameters'!$L$32,'Input Parameters'!$M$32,'Input Parameters'!$J$32,'Input Parameters'!$K$32))</f>
        <v>0</v>
      </c>
      <c r="S3103" s="10">
        <f t="shared" ca="1" si="460"/>
        <v>0.28929471710965704</v>
      </c>
      <c r="T3103" s="26">
        <f ca="1">_xlfn.LOGNORM.INV(S3103,'Input Parameters'!$H$34,'Input Parameters'!$I$34)</f>
        <v>47.039252693217392</v>
      </c>
      <c r="U3103" s="10">
        <f t="shared" ca="1" si="461"/>
        <v>7.5068595128002791E-2</v>
      </c>
      <c r="V3103" s="30">
        <f ca="1">_xlfn.BETA.INV(U3103,'Input Parameters'!$L$36,'Input Parameters'!$M$36,'Input Parameters'!$J$36,'Input Parameters'!$K$36)</f>
        <v>0.39990652824945411</v>
      </c>
      <c r="W3103" s="2">
        <f ca="1">N3103+(P3103-N3103)*(1-ERF((T3103-R3103)/(2*SQRT(L3103*'Input Parameters'!$E$38))))</f>
        <v>0.16903939138959151</v>
      </c>
      <c r="X3103">
        <f t="shared" ca="1" si="462"/>
        <v>1</v>
      </c>
      <c r="Y3103" s="7"/>
    </row>
    <row r="3104" spans="1:25" ht="15" customHeight="1" x14ac:dyDescent="0.25">
      <c r="A3104" s="139">
        <v>3097</v>
      </c>
      <c r="B3104" s="10">
        <f t="shared" ca="1" si="453"/>
        <v>9.9447366361161693E-3</v>
      </c>
      <c r="C3104" s="60">
        <f ca="1">_xlfn.NORM.INV(B3104,'Input Parameters'!$E$15,'Input Parameters'!$F$15)</f>
        <v>144.78176369605927</v>
      </c>
      <c r="D3104" s="10">
        <f t="shared" ca="1" si="454"/>
        <v>0.57356831907255046</v>
      </c>
      <c r="E3104" s="62">
        <f ca="1">IF(_xlfn.NORM.INV(D3104,'Input Parameters'!$E$17,'Input Parameters'!$F$17)&lt;3500,3500,IF(_xlfn.NORM.INV(D3104,'Input Parameters'!$E$17,'Input Parameters'!$F$17)&gt;5500,5500,_xlfn.NORM.INV(D3104,'Input Parameters'!$E$17,'Input Parameters'!$F$17)))</f>
        <v>4929.8263640666764</v>
      </c>
      <c r="F3104" s="10">
        <f t="shared" ca="1" si="455"/>
        <v>0.32205013083578848</v>
      </c>
      <c r="G3104" s="64">
        <f ca="1">_xlfn.NORM.INV(F3104,'Input Parameters'!$E$20,'Input Parameters'!$F$20)</f>
        <v>279.55477696561246</v>
      </c>
      <c r="H3104" s="57">
        <f ca="1">EXP(E3104*(1/'Input Parameters'!$E$23-1/G3104))</f>
        <v>0.44705714876410496</v>
      </c>
      <c r="I3104" s="10">
        <f t="shared" ca="1" si="456"/>
        <v>0.48692267496046604</v>
      </c>
      <c r="J3104" s="30">
        <f ca="1">_xlfn.BETA.INV(I3104,'Input Parameters'!$L$26,'Input Parameters'!$M$26,'Input Parameters'!$J$26,'Input Parameters'!$K$26)</f>
        <v>0.65611101678762562</v>
      </c>
      <c r="K3104" s="168">
        <f ca="1">('Input Parameters'!$E$27/'Input Parameters'!$E$38)^$J3104</f>
        <v>9.0381577832599255E-3</v>
      </c>
      <c r="L3104" s="69">
        <f ca="1">$H3104*$C3104*'Input Parameters'!$E$25*K3104</f>
        <v>0.58500129232837839</v>
      </c>
      <c r="M3104" s="24">
        <f t="shared" ca="1" si="457"/>
        <v>0.2516507172228033</v>
      </c>
      <c r="N3104" s="15">
        <f ca="1">_xlfn.NORM.INV(M3104,'Input Parameters'!$E$29,'Input Parameters'!$F$29)</f>
        <v>9.9933069577849296E-2</v>
      </c>
      <c r="O3104" s="8">
        <f t="shared" ca="1" si="458"/>
        <v>0.78831720837711727</v>
      </c>
      <c r="P3104" s="30">
        <f ca="1">_xlfn.LOGNORM.INV(O3104,'Input Parameters'!$H$30,'Input Parameters'!$I$30)</f>
        <v>3.9166105355471736</v>
      </c>
      <c r="Q3104" s="10">
        <f t="shared" ca="1" si="459"/>
        <v>0.37905491606343811</v>
      </c>
      <c r="R3104" s="30">
        <f>IF('Input Parameters'!$E$32=0,0,_xlfn.BETA.INV(Q3104,'Input Parameters'!$L$32,'Input Parameters'!$M$32,'Input Parameters'!$J$32,'Input Parameters'!$K$32))</f>
        <v>0</v>
      </c>
      <c r="S3104" s="10">
        <f t="shared" ca="1" si="460"/>
        <v>0.80688299710508982</v>
      </c>
      <c r="T3104" s="26">
        <f ca="1">_xlfn.LOGNORM.INV(S3104,'Input Parameters'!$H$34,'Input Parameters'!$I$34)</f>
        <v>56.150361833102913</v>
      </c>
      <c r="U3104" s="10">
        <f t="shared" ca="1" si="461"/>
        <v>0.99385661692132721</v>
      </c>
      <c r="V3104" s="30">
        <f ca="1">_xlfn.BETA.INV(U3104,'Input Parameters'!$L$36,'Input Parameters'!$M$36,'Input Parameters'!$J$36,'Input Parameters'!$K$36)</f>
        <v>1.0331918910480851</v>
      </c>
      <c r="W3104" s="2">
        <f ca="1">N3104+(P3104-N3104)*(1-ERF((T3104-R3104)/(2*SQRT(L3104*'Input Parameters'!$E$38))))</f>
        <v>9.9933867487135494E-2</v>
      </c>
      <c r="X3104">
        <f t="shared" ca="1" si="462"/>
        <v>1</v>
      </c>
      <c r="Y3104" s="7"/>
    </row>
    <row r="3105" spans="1:25" ht="15" customHeight="1" x14ac:dyDescent="0.25">
      <c r="A3105" s="139">
        <v>3098</v>
      </c>
      <c r="B3105" s="10">
        <f t="shared" ca="1" si="453"/>
        <v>0.50143682257680544</v>
      </c>
      <c r="C3105" s="60">
        <f ca="1">_xlfn.NORM.INV(B3105,'Input Parameters'!$E$15,'Input Parameters'!$F$15)</f>
        <v>271.16238243683813</v>
      </c>
      <c r="D3105" s="10">
        <f t="shared" ca="1" si="454"/>
        <v>8.2434519700658182E-2</v>
      </c>
      <c r="E3105" s="62">
        <f ca="1">IF(_xlfn.NORM.INV(D3105,'Input Parameters'!$E$17,'Input Parameters'!$F$17)&lt;3500,3500,IF(_xlfn.NORM.INV(D3105,'Input Parameters'!$E$17,'Input Parameters'!$F$17)&gt;5500,5500,_xlfn.NORM.INV(D3105,'Input Parameters'!$E$17,'Input Parameters'!$F$17)))</f>
        <v>3827.7835310510591</v>
      </c>
      <c r="F3105" s="10">
        <f t="shared" ca="1" si="455"/>
        <v>0.38967374537201738</v>
      </c>
      <c r="G3105" s="64">
        <f ca="1">_xlfn.NORM.INV(F3105,'Input Parameters'!$E$20,'Input Parameters'!$F$20)</f>
        <v>280.77286457097222</v>
      </c>
      <c r="H3105" s="57">
        <f ca="1">EXP(E3105*(1/'Input Parameters'!$E$23-1/G3105))</f>
        <v>0.56796438470477939</v>
      </c>
      <c r="I3105" s="10">
        <f t="shared" ca="1" si="456"/>
        <v>0.85928718667479986</v>
      </c>
      <c r="J3105" s="30">
        <f ca="1">_xlfn.BETA.INV(I3105,'Input Parameters'!$L$26,'Input Parameters'!$M$26,'Input Parameters'!$J$26,'Input Parameters'!$K$26)</f>
        <v>0.81522173368892892</v>
      </c>
      <c r="K3105" s="168">
        <f ca="1">('Input Parameters'!$E$27/'Input Parameters'!$E$38)^$J3105</f>
        <v>2.8868051792739031E-3</v>
      </c>
      <c r="L3105" s="69">
        <f ca="1">$H3105*$C3105*'Input Parameters'!$E$25*K3105</f>
        <v>0.44459852758165114</v>
      </c>
      <c r="M3105" s="24">
        <f t="shared" ca="1" si="457"/>
        <v>0.39455844788454131</v>
      </c>
      <c r="N3105" s="15">
        <f ca="1">_xlfn.NORM.INV(M3105,'Input Parameters'!$E$29,'Input Parameters'!$F$29)</f>
        <v>9.9973254245208351E-2</v>
      </c>
      <c r="O3105" s="8">
        <f t="shared" ca="1" si="458"/>
        <v>0.83820717780580922</v>
      </c>
      <c r="P3105" s="30">
        <f ca="1">_xlfn.LOGNORM.INV(O3105,'Input Parameters'!$H$30,'Input Parameters'!$I$30)</f>
        <v>4.277356645381297</v>
      </c>
      <c r="Q3105" s="10">
        <f t="shared" ca="1" si="459"/>
        <v>0.87164164294436308</v>
      </c>
      <c r="R3105" s="30">
        <f>IF('Input Parameters'!$E$32=0,0,_xlfn.BETA.INV(Q3105,'Input Parameters'!$L$32,'Input Parameters'!$M$32,'Input Parameters'!$J$32,'Input Parameters'!$K$32))</f>
        <v>0</v>
      </c>
      <c r="S3105" s="10">
        <f t="shared" ca="1" si="460"/>
        <v>5.7484377525003127E-2</v>
      </c>
      <c r="T3105" s="26">
        <f ca="1">_xlfn.LOGNORM.INV(S3105,'Input Parameters'!$H$34,'Input Parameters'!$I$34)</f>
        <v>41.424666747555463</v>
      </c>
      <c r="U3105" s="10">
        <f t="shared" ca="1" si="461"/>
        <v>0.34596268239770334</v>
      </c>
      <c r="V3105" s="30">
        <f ca="1">_xlfn.BETA.INV(U3105,'Input Parameters'!$L$36,'Input Parameters'!$M$36,'Input Parameters'!$J$36,'Input Parameters'!$K$36)</f>
        <v>0.52789877533251151</v>
      </c>
      <c r="W3105" s="2">
        <f ca="1">N3105+(P3105-N3105)*(1-ERF((T3105-R3105)/(2*SQRT(L3105*'Input Parameters'!$E$38))))</f>
        <v>0.10001995877363828</v>
      </c>
      <c r="X3105">
        <f t="shared" ca="1" si="462"/>
        <v>1</v>
      </c>
      <c r="Y3105" s="7"/>
    </row>
    <row r="3106" spans="1:25" ht="15" customHeight="1" x14ac:dyDescent="0.25">
      <c r="A3106" s="139">
        <v>3099</v>
      </c>
      <c r="B3106" s="10">
        <f t="shared" ca="1" si="453"/>
        <v>0.53670083527932411</v>
      </c>
      <c r="C3106" s="60">
        <f ca="1">_xlfn.NORM.INV(B3106,'Input Parameters'!$E$15,'Input Parameters'!$F$15)</f>
        <v>275.95979769457279</v>
      </c>
      <c r="D3106" s="10">
        <f t="shared" ca="1" si="454"/>
        <v>0.6450138253044112</v>
      </c>
      <c r="E3106" s="62">
        <f ca="1">IF(_xlfn.NORM.INV(D3106,'Input Parameters'!$E$17,'Input Parameters'!$F$17)&lt;3500,3500,IF(_xlfn.NORM.INV(D3106,'Input Parameters'!$E$17,'Input Parameters'!$F$17)&gt;5500,5500,_xlfn.NORM.INV(D3106,'Input Parameters'!$E$17,'Input Parameters'!$F$17)))</f>
        <v>5060.3252577079484</v>
      </c>
      <c r="F3106" s="10">
        <f t="shared" ca="1" si="455"/>
        <v>0.22626254672769897</v>
      </c>
      <c r="G3106" s="64">
        <f ca="1">_xlfn.NORM.INV(F3106,'Input Parameters'!$E$20,'Input Parameters'!$F$20)</f>
        <v>277.61687975581333</v>
      </c>
      <c r="H3106" s="57">
        <f ca="1">EXP(E3106*(1/'Input Parameters'!$E$23-1/G3106))</f>
        <v>0.38568426585734039</v>
      </c>
      <c r="I3106" s="10">
        <f t="shared" ca="1" si="456"/>
        <v>0.83866370318178196</v>
      </c>
      <c r="J3106" s="30">
        <f ca="1">_xlfn.BETA.INV(I3106,'Input Parameters'!$L$26,'Input Parameters'!$M$26,'Input Parameters'!$J$26,'Input Parameters'!$K$26)</f>
        <v>0.80436940550182312</v>
      </c>
      <c r="K3106" s="168">
        <f ca="1">('Input Parameters'!$E$27/'Input Parameters'!$E$38)^$J3106</f>
        <v>3.1205036785904236E-3</v>
      </c>
      <c r="L3106" s="69">
        <f ca="1">$H3106*$C3106*'Input Parameters'!$E$25*K3106</f>
        <v>0.33212566637821034</v>
      </c>
      <c r="M3106" s="24">
        <f t="shared" ca="1" si="457"/>
        <v>0.42043551200554941</v>
      </c>
      <c r="N3106" s="15">
        <f ca="1">_xlfn.NORM.INV(M3106,'Input Parameters'!$E$29,'Input Parameters'!$F$29)</f>
        <v>9.9979922053947609E-2</v>
      </c>
      <c r="O3106" s="8">
        <f t="shared" ca="1" si="458"/>
        <v>0.75676040460798433</v>
      </c>
      <c r="P3106" s="30">
        <f ca="1">_xlfn.LOGNORM.INV(O3106,'Input Parameters'!$H$30,'Input Parameters'!$I$30)</f>
        <v>3.7276556090167827</v>
      </c>
      <c r="Q3106" s="10">
        <f t="shared" ca="1" si="459"/>
        <v>0.73552920045111725</v>
      </c>
      <c r="R3106" s="30">
        <f>IF('Input Parameters'!$E$32=0,0,_xlfn.BETA.INV(Q3106,'Input Parameters'!$L$32,'Input Parameters'!$M$32,'Input Parameters'!$J$32,'Input Parameters'!$K$32))</f>
        <v>0</v>
      </c>
      <c r="S3106" s="10">
        <f t="shared" ca="1" si="460"/>
        <v>0.34703056726926973</v>
      </c>
      <c r="T3106" s="26">
        <f ca="1">_xlfn.LOGNORM.INV(S3106,'Input Parameters'!$H$34,'Input Parameters'!$I$34)</f>
        <v>47.998319115008606</v>
      </c>
      <c r="U3106" s="10">
        <f t="shared" ca="1" si="461"/>
        <v>0.91328438917338772</v>
      </c>
      <c r="V3106" s="30">
        <f ca="1">_xlfn.BETA.INV(U3106,'Input Parameters'!$L$36,'Input Parameters'!$M$36,'Input Parameters'!$J$36,'Input Parameters'!$K$36)</f>
        <v>0.81670846510394801</v>
      </c>
      <c r="W3106" s="2">
        <f ca="1">N3106+(P3106-N3106)*(1-ERF((T3106-R3106)/(2*SQRT(L3106*'Input Parameters'!$E$38))))</f>
        <v>9.9979936127801997E-2</v>
      </c>
      <c r="X3106">
        <f t="shared" ca="1" si="462"/>
        <v>1</v>
      </c>
      <c r="Y3106" s="7"/>
    </row>
    <row r="3107" spans="1:25" ht="15" customHeight="1" x14ac:dyDescent="0.25">
      <c r="A3107" s="139">
        <v>3100</v>
      </c>
      <c r="B3107" s="10">
        <f t="shared" ca="1" si="453"/>
        <v>0.48426458599039757</v>
      </c>
      <c r="C3107" s="60">
        <f ca="1">_xlfn.NORM.INV(B3107,'Input Parameters'!$E$15,'Input Parameters'!$F$15)</f>
        <v>268.82910261565013</v>
      </c>
      <c r="D3107" s="10">
        <f t="shared" ca="1" si="454"/>
        <v>0.80787385361996422</v>
      </c>
      <c r="E3107" s="62">
        <f ca="1">IF(_xlfn.NORM.INV(D3107,'Input Parameters'!$E$17,'Input Parameters'!$F$17)&lt;3500,3500,IF(_xlfn.NORM.INV(D3107,'Input Parameters'!$E$17,'Input Parameters'!$F$17)&gt;5500,5500,_xlfn.NORM.INV(D3107,'Input Parameters'!$E$17,'Input Parameters'!$F$17)))</f>
        <v>5409.0616285259111</v>
      </c>
      <c r="F3107" s="10">
        <f t="shared" ca="1" si="455"/>
        <v>0.78320579905330501</v>
      </c>
      <c r="G3107" s="64">
        <f ca="1">_xlfn.NORM.INV(F3107,'Input Parameters'!$E$20,'Input Parameters'!$F$20)</f>
        <v>287.89654167359475</v>
      </c>
      <c r="H3107" s="57">
        <f ca="1">EXP(E3107*(1/'Input Parameters'!$E$23-1/G3107))</f>
        <v>0.72419072528816242</v>
      </c>
      <c r="I3107" s="10">
        <f t="shared" ca="1" si="456"/>
        <v>0.36641218549355103</v>
      </c>
      <c r="J3107" s="30">
        <f ca="1">_xlfn.BETA.INV(I3107,'Input Parameters'!$L$26,'Input Parameters'!$M$26,'Input Parameters'!$J$26,'Input Parameters'!$K$26)</f>
        <v>0.60519147221153002</v>
      </c>
      <c r="K3107" s="168">
        <f ca="1">('Input Parameters'!$E$27/'Input Parameters'!$E$38)^$J3107</f>
        <v>1.3022810471582861E-2</v>
      </c>
      <c r="L3107" s="69">
        <f ca="1">$H3107*$C3107*'Input Parameters'!$E$25*K3107</f>
        <v>2.5353268798440469</v>
      </c>
      <c r="M3107" s="24">
        <f t="shared" ca="1" si="457"/>
        <v>0.24476950023382016</v>
      </c>
      <c r="N3107" s="15">
        <f ca="1">_xlfn.NORM.INV(M3107,'Input Parameters'!$E$29,'Input Parameters'!$F$29)</f>
        <v>9.9930895776618039E-2</v>
      </c>
      <c r="O3107" s="8">
        <f t="shared" ca="1" si="458"/>
        <v>0.20742891105213546</v>
      </c>
      <c r="P3107" s="30">
        <f ca="1">_xlfn.LOGNORM.INV(O3107,'Input Parameters'!$H$30,'Input Parameters'!$I$30)</f>
        <v>1.8255351678614891</v>
      </c>
      <c r="Q3107" s="10">
        <f t="shared" ca="1" si="459"/>
        <v>0.61223383498648387</v>
      </c>
      <c r="R3107" s="30">
        <f>IF('Input Parameters'!$E$32=0,0,_xlfn.BETA.INV(Q3107,'Input Parameters'!$L$32,'Input Parameters'!$M$32,'Input Parameters'!$J$32,'Input Parameters'!$K$32))</f>
        <v>0</v>
      </c>
      <c r="S3107" s="10">
        <f t="shared" ca="1" si="460"/>
        <v>0.57416110652560259</v>
      </c>
      <c r="T3107" s="26">
        <f ca="1">_xlfn.LOGNORM.INV(S3107,'Input Parameters'!$H$34,'Input Parameters'!$I$34)</f>
        <v>51.595063188107275</v>
      </c>
      <c r="U3107" s="10">
        <f t="shared" ca="1" si="461"/>
        <v>0.51914999861996192</v>
      </c>
      <c r="V3107" s="30">
        <f ca="1">_xlfn.BETA.INV(U3107,'Input Parameters'!$L$36,'Input Parameters'!$M$36,'Input Parameters'!$J$36,'Input Parameters'!$K$36)</f>
        <v>0.59323927994995052</v>
      </c>
      <c r="W3107" s="2">
        <f ca="1">N3107+(P3107-N3107)*(1-ERF((T3107-R3107)/(2*SQRT(L3107*'Input Parameters'!$E$38))))</f>
        <v>0.1378041694884948</v>
      </c>
      <c r="X3107">
        <f t="shared" ca="1" si="462"/>
        <v>1</v>
      </c>
      <c r="Y3107" s="7"/>
    </row>
    <row r="3108" spans="1:25" ht="15" customHeight="1" x14ac:dyDescent="0.25">
      <c r="A3108" s="139">
        <v>3101</v>
      </c>
      <c r="B3108" s="10">
        <f t="shared" ca="1" si="453"/>
        <v>0.27209936152688119</v>
      </c>
      <c r="C3108" s="60">
        <f ca="1">_xlfn.NORM.INV(B3108,'Input Parameters'!$E$15,'Input Parameters'!$F$15)</f>
        <v>238.10017996841032</v>
      </c>
      <c r="D3108" s="10">
        <f t="shared" ca="1" si="454"/>
        <v>4.9467310520375785E-3</v>
      </c>
      <c r="E3108" s="62">
        <f ca="1">IF(_xlfn.NORM.INV(D3108,'Input Parameters'!$E$17,'Input Parameters'!$F$17)&lt;3500,3500,IF(_xlfn.NORM.INV(D3108,'Input Parameters'!$E$17,'Input Parameters'!$F$17)&gt;5500,5500,_xlfn.NORM.INV(D3108,'Input Parameters'!$E$17,'Input Parameters'!$F$17)))</f>
        <v>3500</v>
      </c>
      <c r="F3108" s="10">
        <f t="shared" ca="1" si="455"/>
        <v>0.40141066949634607</v>
      </c>
      <c r="G3108" s="64">
        <f ca="1">_xlfn.NORM.INV(F3108,'Input Parameters'!$E$20,'Input Parameters'!$F$20)</f>
        <v>280.97702715981325</v>
      </c>
      <c r="H3108" s="57">
        <f ca="1">EXP(E3108*(1/'Input Parameters'!$E$23-1/G3108))</f>
        <v>0.60157941715797736</v>
      </c>
      <c r="I3108" s="10">
        <f t="shared" ca="1" si="456"/>
        <v>0.54773724433007032</v>
      </c>
      <c r="J3108" s="30">
        <f ca="1">_xlfn.BETA.INV(I3108,'Input Parameters'!$L$26,'Input Parameters'!$M$26,'Input Parameters'!$J$26,'Input Parameters'!$K$26)</f>
        <v>0.68050440458749151</v>
      </c>
      <c r="K3108" s="168">
        <f ca="1">('Input Parameters'!$E$27/'Input Parameters'!$E$38)^$J3108</f>
        <v>7.5873396172834884E-3</v>
      </c>
      <c r="L3108" s="69">
        <f ca="1">$H3108*$C3108*'Input Parameters'!$E$25*K3108</f>
        <v>1.0867814482293265</v>
      </c>
      <c r="M3108" s="24">
        <f t="shared" ca="1" si="457"/>
        <v>0.76463269877744255</v>
      </c>
      <c r="N3108" s="15">
        <f ca="1">_xlfn.NORM.INV(M3108,'Input Parameters'!$E$29,'Input Parameters'!$F$29)</f>
        <v>0.10007212843196227</v>
      </c>
      <c r="O3108" s="8">
        <f t="shared" ca="1" si="458"/>
        <v>0.74365566077514311</v>
      </c>
      <c r="P3108" s="30">
        <f ca="1">_xlfn.LOGNORM.INV(O3108,'Input Parameters'!$H$30,'Input Parameters'!$I$30)</f>
        <v>3.6557008177641825</v>
      </c>
      <c r="Q3108" s="10">
        <f t="shared" ca="1" si="459"/>
        <v>0.20376238343575614</v>
      </c>
      <c r="R3108" s="30">
        <f>IF('Input Parameters'!$E$32=0,0,_xlfn.BETA.INV(Q3108,'Input Parameters'!$L$32,'Input Parameters'!$M$32,'Input Parameters'!$J$32,'Input Parameters'!$K$32))</f>
        <v>0</v>
      </c>
      <c r="S3108" s="10">
        <f t="shared" ca="1" si="460"/>
        <v>0.30881792491934801</v>
      </c>
      <c r="T3108" s="26">
        <f ca="1">_xlfn.LOGNORM.INV(S3108,'Input Parameters'!$H$34,'Input Parameters'!$I$34)</f>
        <v>47.369828773728649</v>
      </c>
      <c r="U3108" s="10">
        <f t="shared" ca="1" si="461"/>
        <v>4.6293766960816551E-2</v>
      </c>
      <c r="V3108" s="30">
        <f ca="1">_xlfn.BETA.INV(U3108,'Input Parameters'!$L$36,'Input Parameters'!$M$36,'Input Parameters'!$J$36,'Input Parameters'!$K$36)</f>
        <v>0.37546955229697565</v>
      </c>
      <c r="W3108" s="2">
        <f ca="1">N3108+(P3108-N3108)*(1-ERF((T3108-R3108)/(2*SQRT(L3108*'Input Parameters'!$E$38))))</f>
        <v>0.1047420708424921</v>
      </c>
      <c r="X3108">
        <f t="shared" ca="1" si="462"/>
        <v>1</v>
      </c>
      <c r="Y3108" s="7"/>
    </row>
    <row r="3109" spans="1:25" ht="15" customHeight="1" x14ac:dyDescent="0.25">
      <c r="A3109" s="139">
        <v>3102</v>
      </c>
      <c r="B3109" s="10">
        <f t="shared" ca="1" si="453"/>
        <v>2.1118167340764993E-2</v>
      </c>
      <c r="C3109" s="60">
        <f ca="1">_xlfn.NORM.INV(B3109,'Input Parameters'!$E$15,'Input Parameters'!$F$15)</f>
        <v>160.89035275555003</v>
      </c>
      <c r="D3109" s="10">
        <f t="shared" ca="1" si="454"/>
        <v>0.16147710774307555</v>
      </c>
      <c r="E3109" s="62">
        <f ca="1">IF(_xlfn.NORM.INV(D3109,'Input Parameters'!$E$17,'Input Parameters'!$F$17)&lt;3500,3500,IF(_xlfn.NORM.INV(D3109,'Input Parameters'!$E$17,'Input Parameters'!$F$17)&gt;5500,5500,_xlfn.NORM.INV(D3109,'Input Parameters'!$E$17,'Input Parameters'!$F$17)))</f>
        <v>4108.116322315027</v>
      </c>
      <c r="F3109" s="10">
        <f t="shared" ca="1" si="455"/>
        <v>0.14000343100782875</v>
      </c>
      <c r="G3109" s="64">
        <f ca="1">_xlfn.NORM.INV(F3109,'Input Parameters'!$E$20,'Input Parameters'!$F$20)</f>
        <v>275.41196369581388</v>
      </c>
      <c r="H3109" s="57">
        <f ca="1">EXP(E3109*(1/'Input Parameters'!$E$23-1/G3109))</f>
        <v>0.40986485323804672</v>
      </c>
      <c r="I3109" s="10">
        <f t="shared" ca="1" si="456"/>
        <v>0.68627934076187069</v>
      </c>
      <c r="J3109" s="30">
        <f ca="1">_xlfn.BETA.INV(I3109,'Input Parameters'!$L$26,'Input Parameters'!$M$26,'Input Parameters'!$J$26,'Input Parameters'!$K$26)</f>
        <v>0.73601435323979758</v>
      </c>
      <c r="K3109" s="168">
        <f ca="1">('Input Parameters'!$E$27/'Input Parameters'!$E$38)^$J3109</f>
        <v>5.0952403435541634E-3</v>
      </c>
      <c r="L3109" s="69">
        <f ca="1">$H3109*$C3109*'Input Parameters'!$E$25*K3109</f>
        <v>0.33599696672300688</v>
      </c>
      <c r="M3109" s="24">
        <f t="shared" ca="1" si="457"/>
        <v>0.78247477909706598</v>
      </c>
      <c r="N3109" s="15">
        <f ca="1">_xlfn.NORM.INV(M3109,'Input Parameters'!$E$29,'Input Parameters'!$F$29)</f>
        <v>0.10007805784987728</v>
      </c>
      <c r="O3109" s="8">
        <f t="shared" ca="1" si="458"/>
        <v>0.50189193004925414</v>
      </c>
      <c r="P3109" s="30">
        <f ca="1">_xlfn.LOGNORM.INV(O3109,'Input Parameters'!$H$30,'Input Parameters'!$I$30)</f>
        <v>2.6892994263752734</v>
      </c>
      <c r="Q3109" s="10">
        <f t="shared" ca="1" si="459"/>
        <v>0.40533452898828548</v>
      </c>
      <c r="R3109" s="30">
        <f>IF('Input Parameters'!$E$32=0,0,_xlfn.BETA.INV(Q3109,'Input Parameters'!$L$32,'Input Parameters'!$M$32,'Input Parameters'!$J$32,'Input Parameters'!$K$32))</f>
        <v>0</v>
      </c>
      <c r="S3109" s="10">
        <f t="shared" ca="1" si="460"/>
        <v>0.61516293083569384</v>
      </c>
      <c r="T3109" s="26">
        <f ca="1">_xlfn.LOGNORM.INV(S3109,'Input Parameters'!$H$34,'Input Parameters'!$I$34)</f>
        <v>52.279411655456506</v>
      </c>
      <c r="U3109" s="10">
        <f t="shared" ca="1" si="461"/>
        <v>0.99485707789369893</v>
      </c>
      <c r="V3109" s="30">
        <f ca="1">_xlfn.BETA.INV(U3109,'Input Parameters'!$L$36,'Input Parameters'!$M$36,'Input Parameters'!$J$36,'Input Parameters'!$K$36)</f>
        <v>1.0451815208683335</v>
      </c>
      <c r="W3109" s="2">
        <f ca="1">N3109+(P3109-N3109)*(1-ERF((T3109-R3109)/(2*SQRT(L3109*'Input Parameters'!$E$38))))</f>
        <v>0.10007805831605186</v>
      </c>
      <c r="X3109">
        <f t="shared" ca="1" si="462"/>
        <v>1</v>
      </c>
      <c r="Y3109" s="7"/>
    </row>
    <row r="3110" spans="1:25" ht="15" customHeight="1" x14ac:dyDescent="0.25">
      <c r="A3110" s="139">
        <v>3103</v>
      </c>
      <c r="B3110" s="10">
        <f t="shared" ca="1" si="453"/>
        <v>0.50018297564911762</v>
      </c>
      <c r="C3110" s="60">
        <f ca="1">_xlfn.NORM.INV(B3110,'Input Parameters'!$E$15,'Input Parameters'!$F$15)</f>
        <v>270.99205592702685</v>
      </c>
      <c r="D3110" s="10">
        <f t="shared" ca="1" si="454"/>
        <v>0.97397998969839061</v>
      </c>
      <c r="E3110" s="62">
        <f ca="1">IF(_xlfn.NORM.INV(D3110,'Input Parameters'!$E$17,'Input Parameters'!$F$17)&lt;3500,3500,IF(_xlfn.NORM.INV(D3110,'Input Parameters'!$E$17,'Input Parameters'!$F$17)&gt;5500,5500,_xlfn.NORM.INV(D3110,'Input Parameters'!$E$17,'Input Parameters'!$F$17)))</f>
        <v>5500</v>
      </c>
      <c r="F3110" s="10">
        <f t="shared" ca="1" si="455"/>
        <v>0.11918913302122414</v>
      </c>
      <c r="G3110" s="64">
        <f ca="1">_xlfn.NORM.INV(F3110,'Input Parameters'!$E$20,'Input Parameters'!$F$20)</f>
        <v>274.75036498996536</v>
      </c>
      <c r="H3110" s="57">
        <f ca="1">EXP(E3110*(1/'Input Parameters'!$E$23-1/G3110))</f>
        <v>0.28874463912101106</v>
      </c>
      <c r="I3110" s="10">
        <f t="shared" ca="1" si="456"/>
        <v>0.24319471903835588</v>
      </c>
      <c r="J3110" s="30">
        <f ca="1">_xlfn.BETA.INV(I3110,'Input Parameters'!$L$26,'Input Parameters'!$M$26,'Input Parameters'!$J$26,'Input Parameters'!$K$26)</f>
        <v>0.54488094116155894</v>
      </c>
      <c r="K3110" s="168">
        <f ca="1">('Input Parameters'!$E$27/'Input Parameters'!$E$38)^$J3110</f>
        <v>2.0071709649564628E-2</v>
      </c>
      <c r="L3110" s="69">
        <f ca="1">$H3110*$C3110*'Input Parameters'!$E$25*K3110</f>
        <v>1.5705611689138455</v>
      </c>
      <c r="M3110" s="24">
        <f t="shared" ca="1" si="457"/>
        <v>9.5579986575726417E-2</v>
      </c>
      <c r="N3110" s="15">
        <f ca="1">_xlfn.NORM.INV(M3110,'Input Parameters'!$E$29,'Input Parameters'!$F$29)</f>
        <v>9.9869284469981598E-2</v>
      </c>
      <c r="O3110" s="8">
        <f t="shared" ca="1" si="458"/>
        <v>0.76274854965502503</v>
      </c>
      <c r="P3110" s="30">
        <f ca="1">_xlfn.LOGNORM.INV(O3110,'Input Parameters'!$H$30,'Input Parameters'!$I$30)</f>
        <v>3.7617109026033742</v>
      </c>
      <c r="Q3110" s="10">
        <f t="shared" ca="1" si="459"/>
        <v>0.99587236267015289</v>
      </c>
      <c r="R3110" s="30">
        <f>IF('Input Parameters'!$E$32=0,0,_xlfn.BETA.INV(Q3110,'Input Parameters'!$L$32,'Input Parameters'!$M$32,'Input Parameters'!$J$32,'Input Parameters'!$K$32))</f>
        <v>0</v>
      </c>
      <c r="S3110" s="10">
        <f t="shared" ca="1" si="460"/>
        <v>0.7632873221027392</v>
      </c>
      <c r="T3110" s="26">
        <f ca="1">_xlfn.LOGNORM.INV(S3110,'Input Parameters'!$H$34,'Input Parameters'!$I$34)</f>
        <v>55.11444007915766</v>
      </c>
      <c r="U3110" s="10">
        <f t="shared" ca="1" si="461"/>
        <v>0.72567518834338074</v>
      </c>
      <c r="V3110" s="30">
        <f ca="1">_xlfn.BETA.INV(U3110,'Input Parameters'!$L$36,'Input Parameters'!$M$36,'Input Parameters'!$J$36,'Input Parameters'!$K$36)</f>
        <v>0.68226287175483891</v>
      </c>
      <c r="W3110" s="2">
        <f ca="1">N3110+(P3110-N3110)*(1-ERF((T3110-R3110)/(2*SQRT(L3110*'Input Parameters'!$E$38))))</f>
        <v>0.10672634330308242</v>
      </c>
      <c r="X3110">
        <f t="shared" ca="1" si="462"/>
        <v>1</v>
      </c>
      <c r="Y3110" s="7"/>
    </row>
    <row r="3111" spans="1:25" ht="15" customHeight="1" x14ac:dyDescent="0.25">
      <c r="A3111" s="139">
        <v>3104</v>
      </c>
      <c r="B3111" s="10">
        <f t="shared" ca="1" si="453"/>
        <v>0.5119751428732584</v>
      </c>
      <c r="C3111" s="60">
        <f ca="1">_xlfn.NORM.INV(B3111,'Input Parameters'!$E$15,'Input Parameters'!$F$15)</f>
        <v>272.59418141414415</v>
      </c>
      <c r="D3111" s="10">
        <f t="shared" ca="1" si="454"/>
        <v>0.91631938947323044</v>
      </c>
      <c r="E3111" s="62">
        <f ca="1">IF(_xlfn.NORM.INV(D3111,'Input Parameters'!$E$17,'Input Parameters'!$F$17)&lt;3500,3500,IF(_xlfn.NORM.INV(D3111,'Input Parameters'!$E$17,'Input Parameters'!$F$17)&gt;5500,5500,_xlfn.NORM.INV(D3111,'Input Parameters'!$E$17,'Input Parameters'!$F$17)))</f>
        <v>5500</v>
      </c>
      <c r="F3111" s="10">
        <f t="shared" ca="1" si="455"/>
        <v>0.92395836054157254</v>
      </c>
      <c r="G3111" s="64">
        <f ca="1">_xlfn.NORM.INV(F3111,'Input Parameters'!$E$20,'Input Parameters'!$F$20)</f>
        <v>292.24581757979308</v>
      </c>
      <c r="H3111" s="57">
        <f ca="1">EXP(E3111*(1/'Input Parameters'!$E$23-1/G3111))</f>
        <v>0.95713197207359513</v>
      </c>
      <c r="I3111" s="10">
        <f t="shared" ca="1" si="456"/>
        <v>2.2197149187570542E-2</v>
      </c>
      <c r="J3111" s="30">
        <f ca="1">_xlfn.BETA.INV(I3111,'Input Parameters'!$L$26,'Input Parameters'!$M$26,'Input Parameters'!$J$26,'Input Parameters'!$K$26)</f>
        <v>0.32644669789116748</v>
      </c>
      <c r="K3111" s="168">
        <f ca="1">('Input Parameters'!$E$27/'Input Parameters'!$E$38)^$J3111</f>
        <v>9.6172683278694882E-2</v>
      </c>
      <c r="L3111" s="69">
        <f ca="1">$H3111*$C3111*'Input Parameters'!$E$25*K3111</f>
        <v>25.092280771138398</v>
      </c>
      <c r="M3111" s="24">
        <f t="shared" ca="1" si="457"/>
        <v>0.18457081532310693</v>
      </c>
      <c r="N3111" s="15">
        <f ca="1">_xlfn.NORM.INV(M3111,'Input Parameters'!$E$29,'Input Parameters'!$F$29)</f>
        <v>9.9910191761748368E-2</v>
      </c>
      <c r="O3111" s="8">
        <f t="shared" ca="1" si="458"/>
        <v>0.84979992100849289</v>
      </c>
      <c r="P3111" s="30">
        <f ca="1">_xlfn.LOGNORM.INV(O3111,'Input Parameters'!$H$30,'Input Parameters'!$I$30)</f>
        <v>4.3764000947730839</v>
      </c>
      <c r="Q3111" s="10">
        <f t="shared" ca="1" si="459"/>
        <v>1.3283891275628235E-2</v>
      </c>
      <c r="R3111" s="30">
        <f>IF('Input Parameters'!$E$32=0,0,_xlfn.BETA.INV(Q3111,'Input Parameters'!$L$32,'Input Parameters'!$M$32,'Input Parameters'!$J$32,'Input Parameters'!$K$32))</f>
        <v>0</v>
      </c>
      <c r="S3111" s="10">
        <f t="shared" ca="1" si="460"/>
        <v>0.10442807218969563</v>
      </c>
      <c r="T3111" s="26">
        <f ca="1">_xlfn.LOGNORM.INV(S3111,'Input Parameters'!$H$34,'Input Parameters'!$I$34)</f>
        <v>43.106040283631174</v>
      </c>
      <c r="U3111" s="10">
        <f t="shared" ca="1" si="461"/>
        <v>0.23275613897824121</v>
      </c>
      <c r="V3111" s="30">
        <f ca="1">_xlfn.BETA.INV(U3111,'Input Parameters'!$L$36,'Input Parameters'!$M$36,'Input Parameters'!$J$36,'Input Parameters'!$K$36)</f>
        <v>0.48295678268455472</v>
      </c>
      <c r="W3111" s="2">
        <f ca="1">N3111+(P3111-N3111)*(1-ERF((T3111-R3111)/(2*SQRT(L3111*'Input Parameters'!$E$38))))</f>
        <v>2.4214578646934437</v>
      </c>
      <c r="X3111">
        <f t="shared" ca="1" si="462"/>
        <v>0</v>
      </c>
      <c r="Y3111" s="7"/>
    </row>
    <row r="3112" spans="1:25" ht="15" customHeight="1" x14ac:dyDescent="0.25">
      <c r="A3112" s="139">
        <v>3105</v>
      </c>
      <c r="B3112" s="10">
        <f t="shared" ca="1" si="453"/>
        <v>0.49677709205076548</v>
      </c>
      <c r="C3112" s="60">
        <f ca="1">_xlfn.NORM.INV(B3112,'Input Parameters'!$E$15,'Input Parameters'!$F$15)</f>
        <v>270.52938636869266</v>
      </c>
      <c r="D3112" s="10">
        <f t="shared" ca="1" si="454"/>
        <v>6.8066487517219221E-2</v>
      </c>
      <c r="E3112" s="62">
        <f ca="1">IF(_xlfn.NORM.INV(D3112,'Input Parameters'!$E$17,'Input Parameters'!$F$17)&lt;3500,3500,IF(_xlfn.NORM.INV(D3112,'Input Parameters'!$E$17,'Input Parameters'!$F$17)&gt;5500,5500,_xlfn.NORM.INV(D3112,'Input Parameters'!$E$17,'Input Parameters'!$F$17)))</f>
        <v>3756.7569790902758</v>
      </c>
      <c r="F3112" s="10">
        <f t="shared" ca="1" si="455"/>
        <v>0.26738004923187642</v>
      </c>
      <c r="G3112" s="64">
        <f ca="1">_xlfn.NORM.INV(F3112,'Input Parameters'!$E$20,'Input Parameters'!$F$20)</f>
        <v>278.49093399564669</v>
      </c>
      <c r="H3112" s="57">
        <f ca="1">EXP(E3112*(1/'Input Parameters'!$E$23-1/G3112))</f>
        <v>0.51435849559950075</v>
      </c>
      <c r="I3112" s="10">
        <f t="shared" ca="1" si="456"/>
        <v>0.94664379966566681</v>
      </c>
      <c r="J3112" s="30">
        <f ca="1">_xlfn.BETA.INV(I3112,'Input Parameters'!$L$26,'Input Parameters'!$M$26,'Input Parameters'!$J$26,'Input Parameters'!$K$26)</f>
        <v>0.8734936494253609</v>
      </c>
      <c r="K3112" s="168">
        <f ca="1">('Input Parameters'!$E$27/'Input Parameters'!$E$38)^$J3112</f>
        <v>1.9005904107793692E-3</v>
      </c>
      <c r="L3112" s="69">
        <f ca="1">$H3112*$C3112*'Input Parameters'!$E$25*K3112</f>
        <v>0.26446542267891365</v>
      </c>
      <c r="M3112" s="24">
        <f t="shared" ca="1" si="457"/>
        <v>4.9696791228127757E-2</v>
      </c>
      <c r="N3112" s="15">
        <f ca="1">_xlfn.NORM.INV(M3112,'Input Parameters'!$E$29,'Input Parameters'!$F$29)</f>
        <v>9.9835219933458411E-2</v>
      </c>
      <c r="O3112" s="8">
        <f t="shared" ca="1" si="458"/>
        <v>3.0938555265327294E-2</v>
      </c>
      <c r="P3112" s="30">
        <f ca="1">_xlfn.LOGNORM.INV(O3112,'Input Parameters'!$H$30,'Input Parameters'!$I$30)</f>
        <v>1.1107360273305811</v>
      </c>
      <c r="Q3112" s="10">
        <f t="shared" ca="1" si="459"/>
        <v>0.90819467799085918</v>
      </c>
      <c r="R3112" s="30">
        <f>IF('Input Parameters'!$E$32=0,0,_xlfn.BETA.INV(Q3112,'Input Parameters'!$L$32,'Input Parameters'!$M$32,'Input Parameters'!$J$32,'Input Parameters'!$K$32))</f>
        <v>0</v>
      </c>
      <c r="S3112" s="10">
        <f t="shared" ca="1" si="460"/>
        <v>0.6408862505405829</v>
      </c>
      <c r="T3112" s="26">
        <f ca="1">_xlfn.LOGNORM.INV(S3112,'Input Parameters'!$H$34,'Input Parameters'!$I$34)</f>
        <v>52.724125484158691</v>
      </c>
      <c r="U3112" s="10">
        <f t="shared" ca="1" si="461"/>
        <v>0.83350782693483294</v>
      </c>
      <c r="V3112" s="30">
        <f ca="1">_xlfn.BETA.INV(U3112,'Input Parameters'!$L$36,'Input Parameters'!$M$36,'Input Parameters'!$J$36,'Input Parameters'!$K$36)</f>
        <v>0.74585573108498182</v>
      </c>
      <c r="W3112" s="2">
        <f ca="1">N3112+(P3112-N3112)*(1-ERF((T3112-R3112)/(2*SQRT(L3112*'Input Parameters'!$E$38))))</f>
        <v>9.9835219933881197E-2</v>
      </c>
      <c r="X3112">
        <f t="shared" ca="1" si="462"/>
        <v>1</v>
      </c>
      <c r="Y3112" s="7"/>
    </row>
    <row r="3113" spans="1:25" ht="15" customHeight="1" x14ac:dyDescent="0.25">
      <c r="A3113" s="139">
        <v>3106</v>
      </c>
      <c r="B3113" s="10">
        <f t="shared" ca="1" si="453"/>
        <v>0.40868641481494705</v>
      </c>
      <c r="C3113" s="60">
        <f ca="1">_xlfn.NORM.INV(B3113,'Input Parameters'!$E$15,'Input Parameters'!$F$15)</f>
        <v>258.452563212852</v>
      </c>
      <c r="D3113" s="10">
        <f t="shared" ca="1" si="454"/>
        <v>0.98923521201219888</v>
      </c>
      <c r="E3113" s="62">
        <f ca="1">IF(_xlfn.NORM.INV(D3113,'Input Parameters'!$E$17,'Input Parameters'!$F$17)&lt;3500,3500,IF(_xlfn.NORM.INV(D3113,'Input Parameters'!$E$17,'Input Parameters'!$F$17)&gt;5500,5500,_xlfn.NORM.INV(D3113,'Input Parameters'!$E$17,'Input Parameters'!$F$17)))</f>
        <v>5500</v>
      </c>
      <c r="F3113" s="10">
        <f t="shared" ca="1" si="455"/>
        <v>0.88302087262641671</v>
      </c>
      <c r="G3113" s="64">
        <f ca="1">_xlfn.NORM.INV(F3113,'Input Parameters'!$E$20,'Input Parameters'!$F$20)</f>
        <v>290.62450263895226</v>
      </c>
      <c r="H3113" s="57">
        <f ca="1">EXP(E3113*(1/'Input Parameters'!$E$23-1/G3113))</f>
        <v>0.86173766835448851</v>
      </c>
      <c r="I3113" s="10">
        <f t="shared" ca="1" si="456"/>
        <v>0.10669880483318361</v>
      </c>
      <c r="J3113" s="30">
        <f ca="1">_xlfn.BETA.INV(I3113,'Input Parameters'!$L$26,'Input Parameters'!$M$26,'Input Parameters'!$J$26,'Input Parameters'!$K$26)</f>
        <v>0.45094173615091804</v>
      </c>
      <c r="K3113" s="168">
        <f ca="1">('Input Parameters'!$E$27/'Input Parameters'!$E$38)^$J3113</f>
        <v>3.9375330577535284E-2</v>
      </c>
      <c r="L3113" s="69">
        <f ca="1">$H3113*$C3113*'Input Parameters'!$E$25*K3113</f>
        <v>8.7696070505490304</v>
      </c>
      <c r="M3113" s="24">
        <f t="shared" ca="1" si="457"/>
        <v>0.61619581223141884</v>
      </c>
      <c r="N3113" s="15">
        <f ca="1">_xlfn.NORM.INV(M3113,'Input Parameters'!$E$29,'Input Parameters'!$F$29)</f>
        <v>0.10002955046829169</v>
      </c>
      <c r="O3113" s="8">
        <f t="shared" ca="1" si="458"/>
        <v>0.54907374377642271</v>
      </c>
      <c r="P3113" s="30">
        <f ca="1">_xlfn.LOGNORM.INV(O3113,'Input Parameters'!$H$30,'Input Parameters'!$I$30)</f>
        <v>2.8442380617746958</v>
      </c>
      <c r="Q3113" s="10">
        <f t="shared" ca="1" si="459"/>
        <v>0.3972164117289062</v>
      </c>
      <c r="R3113" s="30">
        <f>IF('Input Parameters'!$E$32=0,0,_xlfn.BETA.INV(Q3113,'Input Parameters'!$L$32,'Input Parameters'!$M$32,'Input Parameters'!$J$32,'Input Parameters'!$K$32))</f>
        <v>0</v>
      </c>
      <c r="S3113" s="10">
        <f t="shared" ca="1" si="460"/>
        <v>8.4516910354444752E-2</v>
      </c>
      <c r="T3113" s="26">
        <f ca="1">_xlfn.LOGNORM.INV(S3113,'Input Parameters'!$H$34,'Input Parameters'!$I$34)</f>
        <v>42.474156447082329</v>
      </c>
      <c r="U3113" s="10">
        <f t="shared" ca="1" si="461"/>
        <v>0.2226604345280121</v>
      </c>
      <c r="V3113" s="30">
        <f ca="1">_xlfn.BETA.INV(U3113,'Input Parameters'!$L$36,'Input Parameters'!$M$36,'Input Parameters'!$J$36,'Input Parameters'!$K$36)</f>
        <v>0.47865467669924194</v>
      </c>
      <c r="W3113" s="2">
        <f ca="1">N3113+(P3113-N3113)*(1-ERF((T3113-R3113)/(2*SQRT(L3113*'Input Parameters'!$E$38))))</f>
        <v>0.95208347016765493</v>
      </c>
      <c r="X3113">
        <f t="shared" ca="1" si="462"/>
        <v>0</v>
      </c>
      <c r="Y3113" s="7"/>
    </row>
    <row r="3114" spans="1:25" ht="15" customHeight="1" x14ac:dyDescent="0.25">
      <c r="A3114" s="139">
        <v>3107</v>
      </c>
      <c r="B3114" s="10">
        <f t="shared" ca="1" si="453"/>
        <v>0.9117943329635162</v>
      </c>
      <c r="C3114" s="60">
        <f ca="1">_xlfn.NORM.INV(B3114,'Input Parameters'!$E$15,'Input Parameters'!$F$15)</f>
        <v>344.23062951465567</v>
      </c>
      <c r="D3114" s="10">
        <f t="shared" ca="1" si="454"/>
        <v>0.18628538073656098</v>
      </c>
      <c r="E3114" s="62">
        <f ca="1">IF(_xlfn.NORM.INV(D3114,'Input Parameters'!$E$17,'Input Parameters'!$F$17)&lt;3500,3500,IF(_xlfn.NORM.INV(D3114,'Input Parameters'!$E$17,'Input Parameters'!$F$17)&gt;5500,5500,_xlfn.NORM.INV(D3114,'Input Parameters'!$E$17,'Input Parameters'!$F$17)))</f>
        <v>4175.8322056333627</v>
      </c>
      <c r="F3114" s="10">
        <f t="shared" ca="1" si="455"/>
        <v>0.99702897364184184</v>
      </c>
      <c r="G3114" s="64">
        <f ca="1">_xlfn.NORM.INV(F3114,'Input Parameters'!$E$20,'Input Parameters'!$F$20)</f>
        <v>301.08144571938971</v>
      </c>
      <c r="H3114" s="57">
        <f ca="1">EXP(E3114*(1/'Input Parameters'!$E$23-1/G3114))</f>
        <v>1.4711686283938838</v>
      </c>
      <c r="I3114" s="10">
        <f t="shared" ca="1" si="456"/>
        <v>6.1767477191201348E-2</v>
      </c>
      <c r="J3114" s="30">
        <f ca="1">_xlfn.BETA.INV(I3114,'Input Parameters'!$L$26,'Input Parameters'!$M$26,'Input Parameters'!$J$26,'Input Parameters'!$K$26)</f>
        <v>0.4013901600138971</v>
      </c>
      <c r="K3114" s="168">
        <f ca="1">('Input Parameters'!$E$27/'Input Parameters'!$E$38)^$J3114</f>
        <v>5.6180747415943234E-2</v>
      </c>
      <c r="L3114" s="69">
        <f ca="1">$H3114*$C3114*'Input Parameters'!$E$25*K3114</f>
        <v>28.451127314066667</v>
      </c>
      <c r="M3114" s="24">
        <f t="shared" ca="1" si="457"/>
        <v>0.77378967603643367</v>
      </c>
      <c r="N3114" s="15">
        <f ca="1">_xlfn.NORM.INV(M3114,'Input Parameters'!$E$29,'Input Parameters'!$F$29)</f>
        <v>0.10007513855642711</v>
      </c>
      <c r="O3114" s="8">
        <f t="shared" ca="1" si="458"/>
        <v>0.96427085146971148</v>
      </c>
      <c r="P3114" s="30">
        <f ca="1">_xlfn.LOGNORM.INV(O3114,'Input Parameters'!$H$30,'Input Parameters'!$I$30)</f>
        <v>6.2873033042371391</v>
      </c>
      <c r="Q3114" s="10">
        <f t="shared" ca="1" si="459"/>
        <v>0.16328189642281032</v>
      </c>
      <c r="R3114" s="30">
        <f>IF('Input Parameters'!$E$32=0,0,_xlfn.BETA.INV(Q3114,'Input Parameters'!$L$32,'Input Parameters'!$M$32,'Input Parameters'!$J$32,'Input Parameters'!$K$32))</f>
        <v>0</v>
      </c>
      <c r="S3114" s="10">
        <f t="shared" ca="1" si="460"/>
        <v>0.65560236424342089</v>
      </c>
      <c r="T3114" s="26">
        <f ca="1">_xlfn.LOGNORM.INV(S3114,'Input Parameters'!$H$34,'Input Parameters'!$I$34)</f>
        <v>52.985148694594812</v>
      </c>
      <c r="U3114" s="10">
        <f t="shared" ca="1" si="461"/>
        <v>5.6774809710666285E-2</v>
      </c>
      <c r="V3114" s="30">
        <f ca="1">_xlfn.BETA.INV(U3114,'Input Parameters'!$L$36,'Input Parameters'!$M$36,'Input Parameters'!$J$36,'Input Parameters'!$K$36)</f>
        <v>0.38523106236426419</v>
      </c>
      <c r="W3114" s="2">
        <f ca="1">N3114+(P3114-N3114)*(1-ERF((T3114-R3114)/(2*SQRT(L3114*'Input Parameters'!$E$38))))</f>
        <v>3.0849473689994422</v>
      </c>
      <c r="X3114">
        <f t="shared" ca="1" si="462"/>
        <v>0</v>
      </c>
      <c r="Y3114" s="7"/>
    </row>
    <row r="3115" spans="1:25" ht="15" customHeight="1" x14ac:dyDescent="0.25">
      <c r="A3115" s="139">
        <v>3108</v>
      </c>
      <c r="B3115" s="10">
        <f t="shared" ca="1" si="453"/>
        <v>0.69264284819712396</v>
      </c>
      <c r="C3115" s="60">
        <f ca="1">_xlfn.NORM.INV(B3115,'Input Parameters'!$E$15,'Input Parameters'!$F$15)</f>
        <v>298.24576984838495</v>
      </c>
      <c r="D3115" s="10">
        <f t="shared" ca="1" si="454"/>
        <v>0.29166277351171943</v>
      </c>
      <c r="E3115" s="62">
        <f ca="1">IF(_xlfn.NORM.INV(D3115,'Input Parameters'!$E$17,'Input Parameters'!$F$17)&lt;3500,3500,IF(_xlfn.NORM.INV(D3115,'Input Parameters'!$E$17,'Input Parameters'!$F$17)&gt;5500,5500,_xlfn.NORM.INV(D3115,'Input Parameters'!$E$17,'Input Parameters'!$F$17)))</f>
        <v>4416.0264620188964</v>
      </c>
      <c r="F3115" s="10">
        <f t="shared" ca="1" si="455"/>
        <v>0.80631487638757116</v>
      </c>
      <c r="G3115" s="64">
        <f ca="1">_xlfn.NORM.INV(F3115,'Input Parameters'!$E$20,'Input Parameters'!$F$20)</f>
        <v>288.44145493565617</v>
      </c>
      <c r="H3115" s="57">
        <f ca="1">EXP(E3115*(1/'Input Parameters'!$E$23-1/G3115))</f>
        <v>0.79098284341254055</v>
      </c>
      <c r="I3115" s="10">
        <f t="shared" ca="1" si="456"/>
        <v>0.57383866839988129</v>
      </c>
      <c r="J3115" s="30">
        <f ca="1">_xlfn.BETA.INV(I3115,'Input Parameters'!$L$26,'Input Parameters'!$M$26,'Input Parameters'!$J$26,'Input Parameters'!$K$26)</f>
        <v>0.69087840022587765</v>
      </c>
      <c r="K3115" s="168">
        <f ca="1">('Input Parameters'!$E$27/'Input Parameters'!$E$38)^$J3115</f>
        <v>7.0432386594714239E-3</v>
      </c>
      <c r="L3115" s="69">
        <f ca="1">$H3115*$C3115*'Input Parameters'!$E$25*K3115</f>
        <v>1.66155132434553</v>
      </c>
      <c r="M3115" s="24">
        <f t="shared" ca="1" si="457"/>
        <v>0.94893316665116589</v>
      </c>
      <c r="N3115" s="15">
        <f ca="1">_xlfn.NORM.INV(M3115,'Input Parameters'!$E$29,'Input Parameters'!$F$29)</f>
        <v>0.10016345964769151</v>
      </c>
      <c r="O3115" s="8">
        <f t="shared" ca="1" si="458"/>
        <v>0.56138125967785579</v>
      </c>
      <c r="P3115" s="30">
        <f ca="1">_xlfn.LOGNORM.INV(O3115,'Input Parameters'!$H$30,'Input Parameters'!$I$30)</f>
        <v>2.8864003507217482</v>
      </c>
      <c r="Q3115" s="10">
        <f t="shared" ca="1" si="459"/>
        <v>0.8371098764655398</v>
      </c>
      <c r="R3115" s="30">
        <f>IF('Input Parameters'!$E$32=0,0,_xlfn.BETA.INV(Q3115,'Input Parameters'!$L$32,'Input Parameters'!$M$32,'Input Parameters'!$J$32,'Input Parameters'!$K$32))</f>
        <v>0</v>
      </c>
      <c r="S3115" s="10">
        <f t="shared" ca="1" si="460"/>
        <v>0.36574909662070065</v>
      </c>
      <c r="T3115" s="26">
        <f ca="1">_xlfn.LOGNORM.INV(S3115,'Input Parameters'!$H$34,'Input Parameters'!$I$34)</f>
        <v>48.299380921000719</v>
      </c>
      <c r="U3115" s="10">
        <f t="shared" ca="1" si="461"/>
        <v>0.58369602673245502</v>
      </c>
      <c r="V3115" s="30">
        <f ca="1">_xlfn.BETA.INV(U3115,'Input Parameters'!$L$36,'Input Parameters'!$M$36,'Input Parameters'!$J$36,'Input Parameters'!$K$36)</f>
        <v>0.61873609312139044</v>
      </c>
      <c r="W3115" s="2">
        <f ca="1">N3115+(P3115-N3115)*(1-ERF((T3115-R3115)/(2*SQRT(L3115*'Input Parameters'!$E$38))))</f>
        <v>0.12262124966343119</v>
      </c>
      <c r="X3115">
        <f t="shared" ca="1" si="462"/>
        <v>1</v>
      </c>
      <c r="Y3115" s="7"/>
    </row>
    <row r="3116" spans="1:25" ht="15" customHeight="1" x14ac:dyDescent="0.25">
      <c r="A3116" s="139">
        <v>3109</v>
      </c>
      <c r="B3116" s="10">
        <f t="shared" ca="1" si="453"/>
        <v>0.328318001585852</v>
      </c>
      <c r="C3116" s="60">
        <f ca="1">_xlfn.NORM.INV(B3116,'Input Parameters'!$E$15,'Input Parameters'!$F$15)</f>
        <v>246.87483262012117</v>
      </c>
      <c r="D3116" s="10">
        <f t="shared" ca="1" si="454"/>
        <v>0.35291751824532025</v>
      </c>
      <c r="E3116" s="62">
        <f ca="1">IF(_xlfn.NORM.INV(D3116,'Input Parameters'!$E$17,'Input Parameters'!$F$17)&lt;3500,3500,IF(_xlfn.NORM.INV(D3116,'Input Parameters'!$E$17,'Input Parameters'!$F$17)&gt;5500,5500,_xlfn.NORM.INV(D3116,'Input Parameters'!$E$17,'Input Parameters'!$F$17)))</f>
        <v>4535.7810631776329</v>
      </c>
      <c r="F3116" s="10">
        <f t="shared" ca="1" si="455"/>
        <v>0.78167137427072242</v>
      </c>
      <c r="G3116" s="64">
        <f ca="1">_xlfn.NORM.INV(F3116,'Input Parameters'!$E$20,'Input Parameters'!$F$20)</f>
        <v>287.86159722830536</v>
      </c>
      <c r="H3116" s="57">
        <f ca="1">EXP(E3116*(1/'Input Parameters'!$E$23-1/G3116))</f>
        <v>0.7614629403683667</v>
      </c>
      <c r="I3116" s="10">
        <f t="shared" ca="1" si="456"/>
        <v>0.41344447442699883</v>
      </c>
      <c r="J3116" s="30">
        <f ca="1">_xlfn.BETA.INV(I3116,'Input Parameters'!$L$26,'Input Parameters'!$M$26,'Input Parameters'!$J$26,'Input Parameters'!$K$26)</f>
        <v>0.62566057994921509</v>
      </c>
      <c r="K3116" s="168">
        <f ca="1">('Input Parameters'!$E$27/'Input Parameters'!$E$38)^$J3116</f>
        <v>1.124447700753693E-2</v>
      </c>
      <c r="L3116" s="69">
        <f ca="1">$H3116*$C3116*'Input Parameters'!$E$25*K3116</f>
        <v>2.1138046589762771</v>
      </c>
      <c r="M3116" s="24">
        <f t="shared" ca="1" si="457"/>
        <v>0.70578659543201405</v>
      </c>
      <c r="N3116" s="15">
        <f ca="1">_xlfn.NORM.INV(M3116,'Input Parameters'!$E$29,'Input Parameters'!$F$29)</f>
        <v>0.10005411171919787</v>
      </c>
      <c r="O3116" s="8">
        <f t="shared" ca="1" si="458"/>
        <v>0.66193761506882109</v>
      </c>
      <c r="P3116" s="30">
        <f ca="1">_xlfn.LOGNORM.INV(O3116,'Input Parameters'!$H$30,'Input Parameters'!$I$30)</f>
        <v>3.2686625109638845</v>
      </c>
      <c r="Q3116" s="10">
        <f t="shared" ca="1" si="459"/>
        <v>0.27420070573286415</v>
      </c>
      <c r="R3116" s="30">
        <f>IF('Input Parameters'!$E$32=0,0,_xlfn.BETA.INV(Q3116,'Input Parameters'!$L$32,'Input Parameters'!$M$32,'Input Parameters'!$J$32,'Input Parameters'!$K$32))</f>
        <v>0</v>
      </c>
      <c r="S3116" s="10">
        <f t="shared" ca="1" si="460"/>
        <v>0.8378164553548163</v>
      </c>
      <c r="T3116" s="26">
        <f ca="1">_xlfn.LOGNORM.INV(S3116,'Input Parameters'!$H$34,'Input Parameters'!$I$34)</f>
        <v>56.988955872514339</v>
      </c>
      <c r="U3116" s="10">
        <f t="shared" ca="1" si="461"/>
        <v>0.64057048485397305</v>
      </c>
      <c r="V3116" s="30">
        <f ca="1">_xlfn.BETA.INV(U3116,'Input Parameters'!$L$36,'Input Parameters'!$M$36,'Input Parameters'!$J$36,'Input Parameters'!$K$36)</f>
        <v>0.64257917478325211</v>
      </c>
      <c r="W3116" s="2">
        <f ca="1">N3116+(P3116-N3116)*(1-ERF((T3116-R3116)/(2*SQRT(L3116*'Input Parameters'!$E$38))))</f>
        <v>0.11772468768824906</v>
      </c>
      <c r="X3116">
        <f t="shared" ca="1" si="462"/>
        <v>1</v>
      </c>
      <c r="Y3116" s="7"/>
    </row>
    <row r="3117" spans="1:25" ht="15" customHeight="1" x14ac:dyDescent="0.25">
      <c r="A3117" s="139">
        <v>3110</v>
      </c>
      <c r="B3117" s="10">
        <f t="shared" ca="1" si="453"/>
        <v>0.39512437700989989</v>
      </c>
      <c r="C3117" s="60">
        <f ca="1">_xlfn.NORM.INV(B3117,'Input Parameters'!$E$15,'Input Parameters'!$F$15)</f>
        <v>256.55241661494432</v>
      </c>
      <c r="D3117" s="10">
        <f t="shared" ca="1" si="454"/>
        <v>0.78219631564318359</v>
      </c>
      <c r="E3117" s="62">
        <f ca="1">IF(_xlfn.NORM.INV(D3117,'Input Parameters'!$E$17,'Input Parameters'!$F$17)&lt;3500,3500,IF(_xlfn.NORM.INV(D3117,'Input Parameters'!$E$17,'Input Parameters'!$F$17)&gt;5500,5500,_xlfn.NORM.INV(D3117,'Input Parameters'!$E$17,'Input Parameters'!$F$17)))</f>
        <v>5345.7425736336663</v>
      </c>
      <c r="F3117" s="10">
        <f t="shared" ca="1" si="455"/>
        <v>0.19500381696114066</v>
      </c>
      <c r="G3117" s="64">
        <f ca="1">_xlfn.NORM.INV(F3117,'Input Parameters'!$E$20,'Input Parameters'!$F$20)</f>
        <v>276.89065641495949</v>
      </c>
      <c r="H3117" s="57">
        <f ca="1">EXP(E3117*(1/'Input Parameters'!$E$23-1/G3117))</f>
        <v>0.34750467829113968</v>
      </c>
      <c r="I3117" s="10">
        <f t="shared" ca="1" si="456"/>
        <v>4.7018358922583992E-2</v>
      </c>
      <c r="J3117" s="30">
        <f ca="1">_xlfn.BETA.INV(I3117,'Input Parameters'!$L$26,'Input Parameters'!$M$26,'Input Parameters'!$J$26,'Input Parameters'!$K$26)</f>
        <v>0.37941411563424887</v>
      </c>
      <c r="K3117" s="168">
        <f ca="1">('Input Parameters'!$E$27/'Input Parameters'!$E$38)^$J3117</f>
        <v>6.5772960153073171E-2</v>
      </c>
      <c r="L3117" s="69">
        <f ca="1">$H3117*$C3117*'Input Parameters'!$E$25*K3117</f>
        <v>5.8638675691042073</v>
      </c>
      <c r="M3117" s="24">
        <f t="shared" ca="1" si="457"/>
        <v>0.36119642796886853</v>
      </c>
      <c r="N3117" s="15">
        <f ca="1">_xlfn.NORM.INV(M3117,'Input Parameters'!$E$29,'Input Parameters'!$F$29)</f>
        <v>9.9964473737960538E-2</v>
      </c>
      <c r="O3117" s="8">
        <f t="shared" ca="1" si="458"/>
        <v>0.65229107940136699</v>
      </c>
      <c r="P3117" s="30">
        <f ca="1">_xlfn.LOGNORM.INV(O3117,'Input Parameters'!$H$30,'Input Parameters'!$I$30)</f>
        <v>3.2283909723792839</v>
      </c>
      <c r="Q3117" s="10">
        <f t="shared" ca="1" si="459"/>
        <v>0.35734381801769866</v>
      </c>
      <c r="R3117" s="30">
        <f>IF('Input Parameters'!$E$32=0,0,_xlfn.BETA.INV(Q3117,'Input Parameters'!$L$32,'Input Parameters'!$M$32,'Input Parameters'!$J$32,'Input Parameters'!$K$32))</f>
        <v>0</v>
      </c>
      <c r="S3117" s="10">
        <f t="shared" ca="1" si="460"/>
        <v>0.15181645335743388</v>
      </c>
      <c r="T3117" s="26">
        <f ca="1">_xlfn.LOGNORM.INV(S3117,'Input Parameters'!$H$34,'Input Parameters'!$I$34)</f>
        <v>44.347577753749569</v>
      </c>
      <c r="U3117" s="10">
        <f t="shared" ca="1" si="461"/>
        <v>1.7653543926018589E-2</v>
      </c>
      <c r="V3117" s="30">
        <f ca="1">_xlfn.BETA.INV(U3117,'Input Parameters'!$L$36,'Input Parameters'!$M$36,'Input Parameters'!$J$36,'Input Parameters'!$K$36)</f>
        <v>0.33774805778967565</v>
      </c>
      <c r="W3117" s="2">
        <f ca="1">N3117+(P3117-N3117)*(1-ERF((T3117-R3117)/(2*SQRT(L3117*'Input Parameters'!$E$38))))</f>
        <v>0.71103178600882466</v>
      </c>
      <c r="X3117">
        <f t="shared" ca="1" si="462"/>
        <v>0</v>
      </c>
      <c r="Y3117" s="7"/>
    </row>
    <row r="3118" spans="1:25" ht="15" customHeight="1" x14ac:dyDescent="0.25">
      <c r="A3118" s="139">
        <v>3111</v>
      </c>
      <c r="B3118" s="10">
        <f t="shared" ca="1" si="453"/>
        <v>0.67225625541141976</v>
      </c>
      <c r="C3118" s="60">
        <f ca="1">_xlfn.NORM.INV(B3118,'Input Parameters'!$E$15,'Input Parameters'!$F$15)</f>
        <v>295.14570891893482</v>
      </c>
      <c r="D3118" s="10">
        <f t="shared" ca="1" si="454"/>
        <v>0.63606703739670312</v>
      </c>
      <c r="E3118" s="62">
        <f ca="1">IF(_xlfn.NORM.INV(D3118,'Input Parameters'!$E$17,'Input Parameters'!$F$17)&lt;3500,3500,IF(_xlfn.NORM.INV(D3118,'Input Parameters'!$E$17,'Input Parameters'!$F$17)&gt;5500,5500,_xlfn.NORM.INV(D3118,'Input Parameters'!$E$17,'Input Parameters'!$F$17)))</f>
        <v>5043.5760066870234</v>
      </c>
      <c r="F3118" s="10">
        <f t="shared" ca="1" si="455"/>
        <v>0.85069045224056083</v>
      </c>
      <c r="G3118" s="64">
        <f ca="1">_xlfn.NORM.INV(F3118,'Input Parameters'!$E$20,'Input Parameters'!$F$20)</f>
        <v>289.61397493443275</v>
      </c>
      <c r="H3118" s="57">
        <f ca="1">EXP(E3118*(1/'Input Parameters'!$E$23-1/G3118))</f>
        <v>0.82118357847695544</v>
      </c>
      <c r="I3118" s="10">
        <f t="shared" ca="1" si="456"/>
        <v>0.28339808935892297</v>
      </c>
      <c r="J3118" s="30">
        <f ca="1">_xlfn.BETA.INV(I3118,'Input Parameters'!$L$26,'Input Parameters'!$M$26,'Input Parameters'!$J$26,'Input Parameters'!$K$26)</f>
        <v>0.565983670335103</v>
      </c>
      <c r="K3118" s="168">
        <f ca="1">('Input Parameters'!$E$27/'Input Parameters'!$E$38)^$J3118</f>
        <v>1.7252222328592692E-2</v>
      </c>
      <c r="L3118" s="69">
        <f ca="1">$H3118*$C3118*'Input Parameters'!$E$25*K3118</f>
        <v>4.1814005856675669</v>
      </c>
      <c r="M3118" s="24">
        <f t="shared" ca="1" si="457"/>
        <v>0.92966121666690715</v>
      </c>
      <c r="N3118" s="15">
        <f ca="1">_xlfn.NORM.INV(M3118,'Input Parameters'!$E$29,'Input Parameters'!$F$29)</f>
        <v>0.10014732725226293</v>
      </c>
      <c r="O3118" s="8">
        <f t="shared" ca="1" si="458"/>
        <v>5.5632718539996184E-2</v>
      </c>
      <c r="P3118" s="30">
        <f ca="1">_xlfn.LOGNORM.INV(O3118,'Input Parameters'!$H$30,'Input Parameters'!$I$30)</f>
        <v>1.2646046556088324</v>
      </c>
      <c r="Q3118" s="10">
        <f t="shared" ca="1" si="459"/>
        <v>0.17884531689242744</v>
      </c>
      <c r="R3118" s="30">
        <f>IF('Input Parameters'!$E$32=0,0,_xlfn.BETA.INV(Q3118,'Input Parameters'!$L$32,'Input Parameters'!$M$32,'Input Parameters'!$J$32,'Input Parameters'!$K$32))</f>
        <v>0</v>
      </c>
      <c r="S3118" s="10">
        <f t="shared" ca="1" si="460"/>
        <v>7.6256619326869002E-2</v>
      </c>
      <c r="T3118" s="26">
        <f ca="1">_xlfn.LOGNORM.INV(S3118,'Input Parameters'!$H$34,'Input Parameters'!$I$34)</f>
        <v>42.18219457389862</v>
      </c>
      <c r="U3118" s="10">
        <f t="shared" ca="1" si="461"/>
        <v>0.62997588707627228</v>
      </c>
      <c r="V3118" s="30">
        <f ca="1">_xlfn.BETA.INV(U3118,'Input Parameters'!$L$36,'Input Parameters'!$M$36,'Input Parameters'!$J$36,'Input Parameters'!$K$36)</f>
        <v>0.63801043445222838</v>
      </c>
      <c r="W3118" s="2">
        <f ca="1">N3118+(P3118-N3118)*(1-ERF((T3118-R3118)/(2*SQRT(L3118*'Input Parameters'!$E$38))))</f>
        <v>0.26859707246430303</v>
      </c>
      <c r="X3118">
        <f t="shared" ca="1" si="462"/>
        <v>1</v>
      </c>
      <c r="Y3118" s="7"/>
    </row>
    <row r="3119" spans="1:25" ht="15" customHeight="1" x14ac:dyDescent="0.25">
      <c r="A3119" s="139">
        <v>3112</v>
      </c>
      <c r="B3119" s="10">
        <f t="shared" ca="1" si="453"/>
        <v>0.88827796633842082</v>
      </c>
      <c r="C3119" s="60">
        <f ca="1">_xlfn.NORM.INV(B3119,'Input Parameters'!$E$15,'Input Parameters'!$F$15)</f>
        <v>336.94343330921606</v>
      </c>
      <c r="D3119" s="10">
        <f t="shared" ca="1" si="454"/>
        <v>0.85723159088101031</v>
      </c>
      <c r="E3119" s="62">
        <f ca="1">IF(_xlfn.NORM.INV(D3119,'Input Parameters'!$E$17,'Input Parameters'!$F$17)&lt;3500,3500,IF(_xlfn.NORM.INV(D3119,'Input Parameters'!$E$17,'Input Parameters'!$F$17)&gt;5500,5500,_xlfn.NORM.INV(D3119,'Input Parameters'!$E$17,'Input Parameters'!$F$17)))</f>
        <v>5500</v>
      </c>
      <c r="F3119" s="10">
        <f t="shared" ca="1" si="455"/>
        <v>0.40003311717741374</v>
      </c>
      <c r="G3119" s="64">
        <f ca="1">_xlfn.NORM.INV(F3119,'Input Parameters'!$E$20,'Input Parameters'!$F$20)</f>
        <v>280.9531487249414</v>
      </c>
      <c r="H3119" s="57">
        <f ca="1">EXP(E3119*(1/'Input Parameters'!$E$23-1/G3119))</f>
        <v>0.44921282600104073</v>
      </c>
      <c r="I3119" s="10">
        <f t="shared" ca="1" si="456"/>
        <v>0.5537877496492889</v>
      </c>
      <c r="J3119" s="30">
        <f ca="1">_xlfn.BETA.INV(I3119,'Input Parameters'!$L$26,'Input Parameters'!$M$26,'Input Parameters'!$J$26,'Input Parameters'!$K$26)</f>
        <v>0.6829115157496819</v>
      </c>
      <c r="K3119" s="168">
        <f ca="1">('Input Parameters'!$E$27/'Input Parameters'!$E$38)^$J3119</f>
        <v>7.457459099074748E-3</v>
      </c>
      <c r="L3119" s="69">
        <f ca="1">$H3119*$C3119*'Input Parameters'!$E$25*K3119</f>
        <v>1.1287558776041735</v>
      </c>
      <c r="M3119" s="24">
        <f t="shared" ca="1" si="457"/>
        <v>0.14177891778539919</v>
      </c>
      <c r="N3119" s="15">
        <f ca="1">_xlfn.NORM.INV(M3119,'Input Parameters'!$E$29,'Input Parameters'!$F$29)</f>
        <v>9.9892763881656826E-2</v>
      </c>
      <c r="O3119" s="8">
        <f t="shared" ca="1" si="458"/>
        <v>4.3360368762131007E-2</v>
      </c>
      <c r="P3119" s="30">
        <f ca="1">_xlfn.LOGNORM.INV(O3119,'Input Parameters'!$H$30,'Input Parameters'!$I$30)</f>
        <v>1.1946740377944223</v>
      </c>
      <c r="Q3119" s="10">
        <f t="shared" ca="1" si="459"/>
        <v>9.8566322370457704E-2</v>
      </c>
      <c r="R3119" s="30">
        <f>IF('Input Parameters'!$E$32=0,0,_xlfn.BETA.INV(Q3119,'Input Parameters'!$L$32,'Input Parameters'!$M$32,'Input Parameters'!$J$32,'Input Parameters'!$K$32))</f>
        <v>0</v>
      </c>
      <c r="S3119" s="10">
        <f t="shared" ca="1" si="460"/>
        <v>7.5944109837082774E-3</v>
      </c>
      <c r="T3119" s="26">
        <f ca="1">_xlfn.LOGNORM.INV(S3119,'Input Parameters'!$H$34,'Input Parameters'!$I$34)</f>
        <v>37.256973879074195</v>
      </c>
      <c r="U3119" s="10">
        <f t="shared" ca="1" si="461"/>
        <v>0.10790887338149191</v>
      </c>
      <c r="V3119" s="30">
        <f ca="1">_xlfn.BETA.INV(U3119,'Input Parameters'!$L$36,'Input Parameters'!$M$36,'Input Parameters'!$J$36,'Input Parameters'!$K$36)</f>
        <v>0.42171591419552967</v>
      </c>
      <c r="W3119" s="2">
        <f ca="1">N3119+(P3119-N3119)*(1-ERF((T3119-R3119)/(2*SQRT(L3119*'Input Parameters'!$E$38))))</f>
        <v>0.11428988286383233</v>
      </c>
      <c r="X3119">
        <f t="shared" ca="1" si="462"/>
        <v>1</v>
      </c>
      <c r="Y3119" s="7"/>
    </row>
    <row r="3120" spans="1:25" ht="15" customHeight="1" x14ac:dyDescent="0.25">
      <c r="A3120" s="139">
        <v>3113</v>
      </c>
      <c r="B3120" s="10">
        <f t="shared" ca="1" si="453"/>
        <v>0.3387773178196517</v>
      </c>
      <c r="C3120" s="60">
        <f ca="1">_xlfn.NORM.INV(B3120,'Input Parameters'!$E$15,'Input Parameters'!$F$15)</f>
        <v>248.43344003605972</v>
      </c>
      <c r="D3120" s="10">
        <f t="shared" ca="1" si="454"/>
        <v>0.11890192801827648</v>
      </c>
      <c r="E3120" s="62">
        <f ca="1">IF(_xlfn.NORM.INV(D3120,'Input Parameters'!$E$17,'Input Parameters'!$F$17)&lt;3500,3500,IF(_xlfn.NORM.INV(D3120,'Input Parameters'!$E$17,'Input Parameters'!$F$17)&gt;5500,5500,_xlfn.NORM.INV(D3120,'Input Parameters'!$E$17,'Input Parameters'!$F$17)))</f>
        <v>3973.6543067644807</v>
      </c>
      <c r="F3120" s="10">
        <f t="shared" ca="1" si="455"/>
        <v>0.10687347762657118</v>
      </c>
      <c r="G3120" s="64">
        <f ca="1">_xlfn.NORM.INV(F3120,'Input Parameters'!$E$20,'Input Parameters'!$F$20)</f>
        <v>274.31970176325649</v>
      </c>
      <c r="H3120" s="57">
        <f ca="1">EXP(E3120*(1/'Input Parameters'!$E$23-1/G3120))</f>
        <v>0.39844629486906746</v>
      </c>
      <c r="I3120" s="10">
        <f t="shared" ca="1" si="456"/>
        <v>0.17489903566987697</v>
      </c>
      <c r="J3120" s="30">
        <f ca="1">_xlfn.BETA.INV(I3120,'Input Parameters'!$L$26,'Input Parameters'!$M$26,'Input Parameters'!$J$26,'Input Parameters'!$K$26)</f>
        <v>0.50382511686853393</v>
      </c>
      <c r="K3120" s="168">
        <f ca="1">('Input Parameters'!$E$27/'Input Parameters'!$E$38)^$J3120</f>
        <v>2.6945215429596318E-2</v>
      </c>
      <c r="L3120" s="69">
        <f ca="1">$H3120*$C3120*'Input Parameters'!$E$25*K3120</f>
        <v>2.6672363787149003</v>
      </c>
      <c r="M3120" s="24">
        <f t="shared" ca="1" si="457"/>
        <v>3.8136532768619724E-2</v>
      </c>
      <c r="N3120" s="15">
        <f ca="1">_xlfn.NORM.INV(M3120,'Input Parameters'!$E$29,'Input Parameters'!$F$29)</f>
        <v>9.9822726763568986E-2</v>
      </c>
      <c r="O3120" s="8">
        <f t="shared" ca="1" si="458"/>
        <v>0.15376311440977453</v>
      </c>
      <c r="P3120" s="30">
        <f ca="1">_xlfn.LOGNORM.INV(O3120,'Input Parameters'!$H$30,'Input Parameters'!$I$30)</f>
        <v>1.6570032480674055</v>
      </c>
      <c r="Q3120" s="10">
        <f t="shared" ca="1" si="459"/>
        <v>2.5360129134066378E-2</v>
      </c>
      <c r="R3120" s="30">
        <f>IF('Input Parameters'!$E$32=0,0,_xlfn.BETA.INV(Q3120,'Input Parameters'!$L$32,'Input Parameters'!$M$32,'Input Parameters'!$J$32,'Input Parameters'!$K$32))</f>
        <v>0</v>
      </c>
      <c r="S3120" s="10">
        <f t="shared" ca="1" si="460"/>
        <v>0.72015313581581031</v>
      </c>
      <c r="T3120" s="26">
        <f ca="1">_xlfn.LOGNORM.INV(S3120,'Input Parameters'!$H$34,'Input Parameters'!$I$34)</f>
        <v>54.205040087721855</v>
      </c>
      <c r="U3120" s="10">
        <f t="shared" ca="1" si="461"/>
        <v>0.13241901522390587</v>
      </c>
      <c r="V3120" s="30">
        <f ca="1">_xlfn.BETA.INV(U3120,'Input Parameters'!$L$36,'Input Parameters'!$M$36,'Input Parameters'!$J$36,'Input Parameters'!$K$36)</f>
        <v>0.43569749130627061</v>
      </c>
      <c r="W3120" s="2">
        <f ca="1">N3120+(P3120-N3120)*(1-ERF((T3120-R3120)/(2*SQRT(L3120*'Input Parameters'!$E$38))))</f>
        <v>0.12930095984072859</v>
      </c>
      <c r="X3120">
        <f t="shared" ca="1" si="462"/>
        <v>1</v>
      </c>
      <c r="Y3120" s="7"/>
    </row>
    <row r="3121" spans="1:25" ht="15" customHeight="1" x14ac:dyDescent="0.25">
      <c r="A3121" s="139">
        <v>3114</v>
      </c>
      <c r="B3121" s="10">
        <f t="shared" ca="1" si="453"/>
        <v>0.90772346501549872</v>
      </c>
      <c r="C3121" s="60">
        <f ca="1">_xlfn.NORM.INV(B3121,'Input Parameters'!$E$15,'Input Parameters'!$F$15)</f>
        <v>342.8746236541545</v>
      </c>
      <c r="D3121" s="10">
        <f t="shared" ca="1" si="454"/>
        <v>0.92667588412102975</v>
      </c>
      <c r="E3121" s="62">
        <f ca="1">IF(_xlfn.NORM.INV(D3121,'Input Parameters'!$E$17,'Input Parameters'!$F$17)&lt;3500,3500,IF(_xlfn.NORM.INV(D3121,'Input Parameters'!$E$17,'Input Parameters'!$F$17)&gt;5500,5500,_xlfn.NORM.INV(D3121,'Input Parameters'!$E$17,'Input Parameters'!$F$17)))</f>
        <v>5500</v>
      </c>
      <c r="F3121" s="10">
        <f t="shared" ca="1" si="455"/>
        <v>0.58335166201794797</v>
      </c>
      <c r="G3121" s="64">
        <f ca="1">_xlfn.NORM.INV(F3121,'Input Parameters'!$E$20,'Input Parameters'!$F$20)</f>
        <v>284.06018495359314</v>
      </c>
      <c r="H3121" s="57">
        <f ca="1">EXP(E3121*(1/'Input Parameters'!$E$23-1/G3121))</f>
        <v>0.55647401420978759</v>
      </c>
      <c r="I3121" s="10">
        <f t="shared" ca="1" si="456"/>
        <v>0.15146580823585465</v>
      </c>
      <c r="J3121" s="30">
        <f ca="1">_xlfn.BETA.INV(I3121,'Input Parameters'!$L$26,'Input Parameters'!$M$26,'Input Parameters'!$J$26,'Input Parameters'!$K$26)</f>
        <v>0.48748379160219035</v>
      </c>
      <c r="K3121" s="168">
        <f ca="1">('Input Parameters'!$E$27/'Input Parameters'!$E$38)^$J3121</f>
        <v>3.0296205112616787E-2</v>
      </c>
      <c r="L3121" s="69">
        <f ca="1">$H3121*$C3121*'Input Parameters'!$E$25*K3121</f>
        <v>5.780540723705899</v>
      </c>
      <c r="M3121" s="24">
        <f t="shared" ca="1" si="457"/>
        <v>0.24106774571779377</v>
      </c>
      <c r="N3121" s="15">
        <f ca="1">_xlfn.NORM.INV(M3121,'Input Parameters'!$E$29,'Input Parameters'!$F$29)</f>
        <v>9.9929712795092676E-2</v>
      </c>
      <c r="O3121" s="8">
        <f t="shared" ca="1" si="458"/>
        <v>0.43268748556022718</v>
      </c>
      <c r="P3121" s="30">
        <f ca="1">_xlfn.LOGNORM.INV(O3121,'Input Parameters'!$H$30,'Input Parameters'!$I$30)</f>
        <v>2.4767690830567073</v>
      </c>
      <c r="Q3121" s="10">
        <f t="shared" ca="1" si="459"/>
        <v>0.58882495070700491</v>
      </c>
      <c r="R3121" s="30">
        <f>IF('Input Parameters'!$E$32=0,0,_xlfn.BETA.INV(Q3121,'Input Parameters'!$L$32,'Input Parameters'!$M$32,'Input Parameters'!$J$32,'Input Parameters'!$K$32))</f>
        <v>0</v>
      </c>
      <c r="S3121" s="10">
        <f t="shared" ca="1" si="460"/>
        <v>0.52040921572629983</v>
      </c>
      <c r="T3121" s="26">
        <f ca="1">_xlfn.LOGNORM.INV(S3121,'Input Parameters'!$H$34,'Input Parameters'!$I$34)</f>
        <v>50.729980219455058</v>
      </c>
      <c r="U3121" s="10">
        <f t="shared" ca="1" si="461"/>
        <v>4.7779693318961369E-2</v>
      </c>
      <c r="V3121" s="30">
        <f ca="1">_xlfn.BETA.INV(U3121,'Input Parameters'!$L$36,'Input Parameters'!$M$36,'Input Parameters'!$J$36,'Input Parameters'!$K$36)</f>
        <v>0.37693233843859186</v>
      </c>
      <c r="W3121" s="2">
        <f ca="1">N3121+(P3121-N3121)*(1-ERF((T3121-R3121)/(2*SQRT(L3121*'Input Parameters'!$E$38))))</f>
        <v>0.42247197766297806</v>
      </c>
      <c r="X3121">
        <f t="shared" ca="1" si="462"/>
        <v>0</v>
      </c>
      <c r="Y3121" s="7"/>
    </row>
    <row r="3122" spans="1:25" ht="15" customHeight="1" x14ac:dyDescent="0.25">
      <c r="A3122" s="139">
        <v>3115</v>
      </c>
      <c r="B3122" s="10">
        <f t="shared" ca="1" si="453"/>
        <v>0.60441481995285906</v>
      </c>
      <c r="C3122" s="60">
        <f ca="1">_xlfn.NORM.INV(B3122,'Input Parameters'!$E$15,'Input Parameters'!$F$15)</f>
        <v>285.31714293497146</v>
      </c>
      <c r="D3122" s="10">
        <f t="shared" ca="1" si="454"/>
        <v>0.49497874829933741</v>
      </c>
      <c r="E3122" s="62">
        <f ca="1">IF(_xlfn.NORM.INV(D3122,'Input Parameters'!$E$17,'Input Parameters'!$F$17)&lt;3500,3500,IF(_xlfn.NORM.INV(D3122,'Input Parameters'!$E$17,'Input Parameters'!$F$17)&gt;5500,5500,_xlfn.NORM.INV(D3122,'Input Parameters'!$E$17,'Input Parameters'!$F$17)))</f>
        <v>4791.1892793233028</v>
      </c>
      <c r="F3122" s="10">
        <f t="shared" ca="1" si="455"/>
        <v>2.7884082683707012E-2</v>
      </c>
      <c r="G3122" s="64">
        <f ca="1">_xlfn.NORM.INV(F3122,'Input Parameters'!$E$20,'Input Parameters'!$F$20)</f>
        <v>269.83395247025265</v>
      </c>
      <c r="H3122" s="57">
        <f ca="1">EXP(E3122*(1/'Input Parameters'!$E$23-1/G3122))</f>
        <v>0.24663351811391748</v>
      </c>
      <c r="I3122" s="10">
        <f t="shared" ca="1" si="456"/>
        <v>0.19094566379249811</v>
      </c>
      <c r="J3122" s="30">
        <f ca="1">_xlfn.BETA.INV(I3122,'Input Parameters'!$L$26,'Input Parameters'!$M$26,'Input Parameters'!$J$26,'Input Parameters'!$K$26)</f>
        <v>0.51423584990661853</v>
      </c>
      <c r="K3122" s="168">
        <f ca="1">('Input Parameters'!$E$27/'Input Parameters'!$E$38)^$J3122</f>
        <v>2.5006337959256376E-2</v>
      </c>
      <c r="L3122" s="69">
        <f ca="1">$H3122*$C3122*'Input Parameters'!$E$25*K3122</f>
        <v>1.7596652629084599</v>
      </c>
      <c r="M3122" s="24">
        <f t="shared" ca="1" si="457"/>
        <v>0.48479250518436812</v>
      </c>
      <c r="N3122" s="15">
        <f ca="1">_xlfn.NORM.INV(M3122,'Input Parameters'!$E$29,'Input Parameters'!$F$29)</f>
        <v>9.9996187122690025E-2</v>
      </c>
      <c r="O3122" s="8">
        <f t="shared" ca="1" si="458"/>
        <v>5.9356915936317978E-2</v>
      </c>
      <c r="P3122" s="30">
        <f ca="1">_xlfn.LOGNORM.INV(O3122,'Input Parameters'!$H$30,'Input Parameters'!$I$30)</f>
        <v>1.2840697350203005</v>
      </c>
      <c r="Q3122" s="10">
        <f t="shared" ca="1" si="459"/>
        <v>0.15558482016084207</v>
      </c>
      <c r="R3122" s="30">
        <f>IF('Input Parameters'!$E$32=0,0,_xlfn.BETA.INV(Q3122,'Input Parameters'!$L$32,'Input Parameters'!$M$32,'Input Parameters'!$J$32,'Input Parameters'!$K$32))</f>
        <v>0</v>
      </c>
      <c r="S3122" s="10">
        <f t="shared" ca="1" si="460"/>
        <v>7.0798473516394567E-2</v>
      </c>
      <c r="T3122" s="26">
        <f ca="1">_xlfn.LOGNORM.INV(S3122,'Input Parameters'!$H$34,'Input Parameters'!$I$34)</f>
        <v>41.977014779267179</v>
      </c>
      <c r="U3122" s="10">
        <f t="shared" ca="1" si="461"/>
        <v>0.18708434862130219</v>
      </c>
      <c r="V3122" s="30">
        <f ca="1">_xlfn.BETA.INV(U3122,'Input Parameters'!$L$36,'Input Parameters'!$M$36,'Input Parameters'!$J$36,'Input Parameters'!$K$36)</f>
        <v>0.46285092665577582</v>
      </c>
      <c r="W3122" s="2">
        <f ca="1">N3122+(P3122-N3122)*(1-ERF((T3122-R3122)/(2*SQRT(L3122*'Input Parameters'!$E$38))))</f>
        <v>0.1298910423178794</v>
      </c>
      <c r="X3122">
        <f t="shared" ca="1" si="462"/>
        <v>1</v>
      </c>
      <c r="Y3122" s="7"/>
    </row>
    <row r="3123" spans="1:25" ht="15" customHeight="1" x14ac:dyDescent="0.25">
      <c r="A3123" s="139">
        <v>3116</v>
      </c>
      <c r="B3123" s="10">
        <f t="shared" ca="1" si="453"/>
        <v>0.13460690394295438</v>
      </c>
      <c r="C3123" s="60">
        <f ca="1">_xlfn.NORM.INV(B3123,'Input Parameters'!$E$15,'Input Parameters'!$F$15)</f>
        <v>211.0902294043573</v>
      </c>
      <c r="D3123" s="10">
        <f t="shared" ca="1" si="454"/>
        <v>0.92050660238575543</v>
      </c>
      <c r="E3123" s="62">
        <f ca="1">IF(_xlfn.NORM.INV(D3123,'Input Parameters'!$E$17,'Input Parameters'!$F$17)&lt;3500,3500,IF(_xlfn.NORM.INV(D3123,'Input Parameters'!$E$17,'Input Parameters'!$F$17)&gt;5500,5500,_xlfn.NORM.INV(D3123,'Input Parameters'!$E$17,'Input Parameters'!$F$17)))</f>
        <v>5500</v>
      </c>
      <c r="F3123" s="10">
        <f t="shared" ca="1" si="455"/>
        <v>0.86971839210847501</v>
      </c>
      <c r="G3123" s="64">
        <f ca="1">_xlfn.NORM.INV(F3123,'Input Parameters'!$E$20,'Input Parameters'!$F$20)</f>
        <v>290.18790823238226</v>
      </c>
      <c r="H3123" s="57">
        <f ca="1">EXP(E3123*(1/'Input Parameters'!$E$23-1/G3123))</f>
        <v>0.83754764501011025</v>
      </c>
      <c r="I3123" s="10">
        <f t="shared" ca="1" si="456"/>
        <v>0.73807474290551411</v>
      </c>
      <c r="J3123" s="30">
        <f ca="1">_xlfn.BETA.INV(I3123,'Input Parameters'!$L$26,'Input Parameters'!$M$26,'Input Parameters'!$J$26,'Input Parameters'!$K$26)</f>
        <v>0.75773809337147302</v>
      </c>
      <c r="K3123" s="168">
        <f ca="1">('Input Parameters'!$E$27/'Input Parameters'!$E$38)^$J3123</f>
        <v>4.3600430621410832E-3</v>
      </c>
      <c r="L3123" s="69">
        <f ca="1">$H3123*$C3123*'Input Parameters'!$E$25*K3123</f>
        <v>0.77084743622284979</v>
      </c>
      <c r="M3123" s="24">
        <f t="shared" ca="1" si="457"/>
        <v>0.11901285141692353</v>
      </c>
      <c r="N3123" s="15">
        <f ca="1">_xlfn.NORM.INV(M3123,'Input Parameters'!$E$29,'Input Parameters'!$F$29)</f>
        <v>9.9882006408166565E-2</v>
      </c>
      <c r="O3123" s="8">
        <f t="shared" ca="1" si="458"/>
        <v>0.53753241167323884</v>
      </c>
      <c r="P3123" s="30">
        <f ca="1">_xlfn.LOGNORM.INV(O3123,'Input Parameters'!$H$30,'Input Parameters'!$I$30)</f>
        <v>2.8054045745296698</v>
      </c>
      <c r="Q3123" s="10">
        <f t="shared" ca="1" si="459"/>
        <v>0.34637013356200175</v>
      </c>
      <c r="R3123" s="30">
        <f>IF('Input Parameters'!$E$32=0,0,_xlfn.BETA.INV(Q3123,'Input Parameters'!$L$32,'Input Parameters'!$M$32,'Input Parameters'!$J$32,'Input Parameters'!$K$32))</f>
        <v>0</v>
      </c>
      <c r="S3123" s="10">
        <f t="shared" ca="1" si="460"/>
        <v>0.44734024382432247</v>
      </c>
      <c r="T3123" s="26">
        <f ca="1">_xlfn.LOGNORM.INV(S3123,'Input Parameters'!$H$34,'Input Parameters'!$I$34)</f>
        <v>49.583610599463221</v>
      </c>
      <c r="U3123" s="10">
        <f t="shared" ca="1" si="461"/>
        <v>0.98778137398849597</v>
      </c>
      <c r="V3123" s="30">
        <f ca="1">_xlfn.BETA.INV(U3123,'Input Parameters'!$L$36,'Input Parameters'!$M$36,'Input Parameters'!$J$36,'Input Parameters'!$K$36)</f>
        <v>0.98440634278247297</v>
      </c>
      <c r="W3123" s="2">
        <f ca="1">N3123+(P3123-N3123)*(1-ERF((T3123-R3123)/(2*SQRT(L3123*'Input Parameters'!$E$38))))</f>
        <v>0.10005825052892522</v>
      </c>
      <c r="X3123">
        <f t="shared" ca="1" si="462"/>
        <v>1</v>
      </c>
      <c r="Y3123" s="7"/>
    </row>
    <row r="3124" spans="1:25" ht="15" customHeight="1" x14ac:dyDescent="0.25">
      <c r="A3124" s="139">
        <v>3117</v>
      </c>
      <c r="B3124" s="10">
        <f t="shared" ca="1" si="453"/>
        <v>0.86286508944752194</v>
      </c>
      <c r="C3124" s="60">
        <f ca="1">_xlfn.NORM.INV(B3124,'Input Parameters'!$E$15,'Input Parameters'!$F$15)</f>
        <v>330.2159349894456</v>
      </c>
      <c r="D3124" s="10">
        <f t="shared" ca="1" si="454"/>
        <v>0.83474726005344302</v>
      </c>
      <c r="E3124" s="62">
        <f ca="1">IF(_xlfn.NORM.INV(D3124,'Input Parameters'!$E$17,'Input Parameters'!$F$17)&lt;3500,3500,IF(_xlfn.NORM.INV(D3124,'Input Parameters'!$E$17,'Input Parameters'!$F$17)&gt;5500,5500,_xlfn.NORM.INV(D3124,'Input Parameters'!$E$17,'Input Parameters'!$F$17)))</f>
        <v>5481.1673577393503</v>
      </c>
      <c r="F3124" s="10">
        <f t="shared" ca="1" si="455"/>
        <v>0.46535740405745307</v>
      </c>
      <c r="G3124" s="64">
        <f ca="1">_xlfn.NORM.INV(F3124,'Input Parameters'!$E$20,'Input Parameters'!$F$20)</f>
        <v>282.06746494308442</v>
      </c>
      <c r="H3124" s="57">
        <f ca="1">EXP(E3124*(1/'Input Parameters'!$E$23-1/G3124))</f>
        <v>0.48653488085772151</v>
      </c>
      <c r="I3124" s="10">
        <f t="shared" ca="1" si="456"/>
        <v>0.47888035681072394</v>
      </c>
      <c r="J3124" s="30">
        <f ca="1">_xlfn.BETA.INV(I3124,'Input Parameters'!$L$26,'Input Parameters'!$M$26,'Input Parameters'!$J$26,'Input Parameters'!$K$26)</f>
        <v>0.65284367835694856</v>
      </c>
      <c r="K3124" s="168">
        <f ca="1">('Input Parameters'!$E$27/'Input Parameters'!$E$38)^$J3124</f>
        <v>9.2524840811373001E-3</v>
      </c>
      <c r="L3124" s="69">
        <f ca="1">$H3124*$C3124*'Input Parameters'!$E$25*K3124</f>
        <v>1.4865186243105373</v>
      </c>
      <c r="M3124" s="24">
        <f t="shared" ca="1" si="457"/>
        <v>0.55932166007434714</v>
      </c>
      <c r="N3124" s="15">
        <f ca="1">_xlfn.NORM.INV(M3124,'Input Parameters'!$E$29,'Input Parameters'!$F$29)</f>
        <v>0.10001492496041232</v>
      </c>
      <c r="O3124" s="8">
        <f t="shared" ca="1" si="458"/>
        <v>0.60677520390323625</v>
      </c>
      <c r="P3124" s="30">
        <f ca="1">_xlfn.LOGNORM.INV(O3124,'Input Parameters'!$H$30,'Input Parameters'!$I$30)</f>
        <v>3.0496283287036272</v>
      </c>
      <c r="Q3124" s="10">
        <f t="shared" ca="1" si="459"/>
        <v>0.56799443637658154</v>
      </c>
      <c r="R3124" s="30">
        <f>IF('Input Parameters'!$E$32=0,0,_xlfn.BETA.INV(Q3124,'Input Parameters'!$L$32,'Input Parameters'!$M$32,'Input Parameters'!$J$32,'Input Parameters'!$K$32))</f>
        <v>0</v>
      </c>
      <c r="S3124" s="10">
        <f t="shared" ca="1" si="460"/>
        <v>0.19615602638833352</v>
      </c>
      <c r="T3124" s="26">
        <f ca="1">_xlfn.LOGNORM.INV(S3124,'Input Parameters'!$H$34,'Input Parameters'!$I$34)</f>
        <v>45.314608249714631</v>
      </c>
      <c r="U3124" s="10">
        <f t="shared" ca="1" si="461"/>
        <v>0.95263063369915202</v>
      </c>
      <c r="V3124" s="30">
        <f ca="1">_xlfn.BETA.INV(U3124,'Input Parameters'!$L$36,'Input Parameters'!$M$36,'Input Parameters'!$J$36,'Input Parameters'!$K$36)</f>
        <v>0.87421455872920451</v>
      </c>
      <c r="W3124" s="2">
        <f ca="1">N3124+(P3124-N3124)*(1-ERF((T3124-R3124)/(2*SQRT(L3124*'Input Parameters'!$E$38))))</f>
        <v>0.12534299669002566</v>
      </c>
      <c r="X3124">
        <f t="shared" ca="1" si="462"/>
        <v>1</v>
      </c>
      <c r="Y3124" s="7"/>
    </row>
    <row r="3125" spans="1:25" ht="15" customHeight="1" x14ac:dyDescent="0.25">
      <c r="A3125" s="139">
        <v>3118</v>
      </c>
      <c r="B3125" s="10">
        <f t="shared" ca="1" si="453"/>
        <v>0.95222901290662976</v>
      </c>
      <c r="C3125" s="60">
        <f ca="1">_xlfn.NORM.INV(B3125,'Input Parameters'!$E$15,'Input Parameters'!$F$15)</f>
        <v>361.30015152968588</v>
      </c>
      <c r="D3125" s="10">
        <f t="shared" ca="1" si="454"/>
        <v>0.80292083179557627</v>
      </c>
      <c r="E3125" s="62">
        <f ca="1">IF(_xlfn.NORM.INV(D3125,'Input Parameters'!$E$17,'Input Parameters'!$F$17)&lt;3500,3500,IF(_xlfn.NORM.INV(D3125,'Input Parameters'!$E$17,'Input Parameters'!$F$17)&gt;5500,5500,_xlfn.NORM.INV(D3125,'Input Parameters'!$E$17,'Input Parameters'!$F$17)))</f>
        <v>5396.4703223645338</v>
      </c>
      <c r="F3125" s="10">
        <f t="shared" ca="1" si="455"/>
        <v>0.70510992045492937</v>
      </c>
      <c r="G3125" s="64">
        <f ca="1">_xlfn.NORM.INV(F3125,'Input Parameters'!$E$20,'Input Parameters'!$F$20)</f>
        <v>286.26233605934749</v>
      </c>
      <c r="H3125" s="57">
        <f ca="1">EXP(E3125*(1/'Input Parameters'!$E$23-1/G3125))</f>
        <v>0.65118780032311208</v>
      </c>
      <c r="I3125" s="10">
        <f t="shared" ca="1" si="456"/>
        <v>0.30331684633258449</v>
      </c>
      <c r="J3125" s="30">
        <f ca="1">_xlfn.BETA.INV(I3125,'Input Parameters'!$L$26,'Input Parameters'!$M$26,'Input Parameters'!$J$26,'Input Parameters'!$K$26)</f>
        <v>0.57585082449777314</v>
      </c>
      <c r="K3125" s="168">
        <f ca="1">('Input Parameters'!$E$27/'Input Parameters'!$E$38)^$J3125</f>
        <v>1.6073366292037934E-2</v>
      </c>
      <c r="L3125" s="69">
        <f ca="1">$H3125*$C3125*'Input Parameters'!$E$25*K3125</f>
        <v>3.7816492142991835</v>
      </c>
      <c r="M3125" s="24">
        <f t="shared" ca="1" si="457"/>
        <v>0.77151756070468147</v>
      </c>
      <c r="N3125" s="15">
        <f ca="1">_xlfn.NORM.INV(M3125,'Input Parameters'!$E$29,'Input Parameters'!$F$29)</f>
        <v>0.10007438538817247</v>
      </c>
      <c r="O3125" s="8">
        <f t="shared" ca="1" si="458"/>
        <v>0.99905724328236112</v>
      </c>
      <c r="P3125" s="30">
        <f ca="1">_xlfn.LOGNORM.INV(O3125,'Input Parameters'!$H$30,'Input Parameters'!$I$30)</f>
        <v>11.64709309415273</v>
      </c>
      <c r="Q3125" s="10">
        <f t="shared" ca="1" si="459"/>
        <v>0.75351663096983446</v>
      </c>
      <c r="R3125" s="30">
        <f>IF('Input Parameters'!$E$32=0,0,_xlfn.BETA.INV(Q3125,'Input Parameters'!$L$32,'Input Parameters'!$M$32,'Input Parameters'!$J$32,'Input Parameters'!$K$32))</f>
        <v>0</v>
      </c>
      <c r="S3125" s="10">
        <f t="shared" ca="1" si="460"/>
        <v>0.40915386699482603</v>
      </c>
      <c r="T3125" s="26">
        <f ca="1">_xlfn.LOGNORM.INV(S3125,'Input Parameters'!$H$34,'Input Parameters'!$I$34)</f>
        <v>48.986278605968828</v>
      </c>
      <c r="U3125" s="10">
        <f t="shared" ca="1" si="461"/>
        <v>9.2380533492891326E-2</v>
      </c>
      <c r="V3125" s="30">
        <f ca="1">_xlfn.BETA.INV(U3125,'Input Parameters'!$L$36,'Input Parameters'!$M$36,'Input Parameters'!$J$36,'Input Parameters'!$K$36)</f>
        <v>0.41195392563535849</v>
      </c>
      <c r="W3125" s="2">
        <f ca="1">N3125+(P3125-N3125)*(1-ERF((T3125-R3125)/(2*SQRT(L3125*'Input Parameters'!$E$38))))</f>
        <v>0.96466513731452519</v>
      </c>
      <c r="X3125">
        <f t="shared" ca="1" si="462"/>
        <v>0</v>
      </c>
      <c r="Y3125" s="7"/>
    </row>
    <row r="3126" spans="1:25" ht="15" customHeight="1" x14ac:dyDescent="0.25">
      <c r="A3126" s="139">
        <v>3119</v>
      </c>
      <c r="B3126" s="10">
        <f t="shared" ca="1" si="453"/>
        <v>0.85794996395557344</v>
      </c>
      <c r="C3126" s="60">
        <f ca="1">_xlfn.NORM.INV(B3126,'Input Parameters'!$E$15,'Input Parameters'!$F$15)</f>
        <v>329.01673437139334</v>
      </c>
      <c r="D3126" s="10">
        <f t="shared" ca="1" si="454"/>
        <v>7.1051110653629568E-2</v>
      </c>
      <c r="E3126" s="62">
        <f ca="1">IF(_xlfn.NORM.INV(D3126,'Input Parameters'!$E$17,'Input Parameters'!$F$17)&lt;3500,3500,IF(_xlfn.NORM.INV(D3126,'Input Parameters'!$E$17,'Input Parameters'!$F$17)&gt;5500,5500,_xlfn.NORM.INV(D3126,'Input Parameters'!$E$17,'Input Parameters'!$F$17)))</f>
        <v>3772.394841837141</v>
      </c>
      <c r="F3126" s="10">
        <f t="shared" ca="1" si="455"/>
        <v>0.13894358658250083</v>
      </c>
      <c r="G3126" s="64">
        <f ca="1">_xlfn.NORM.INV(F3126,'Input Parameters'!$E$20,'Input Parameters'!$F$20)</f>
        <v>275.37997835146928</v>
      </c>
      <c r="H3126" s="57">
        <f ca="1">EXP(E3126*(1/'Input Parameters'!$E$23-1/G3126))</f>
        <v>0.44015468902520211</v>
      </c>
      <c r="I3126" s="10">
        <f t="shared" ca="1" si="456"/>
        <v>0.29723009330130645</v>
      </c>
      <c r="J3126" s="30">
        <f ca="1">_xlfn.BETA.INV(I3126,'Input Parameters'!$L$26,'Input Parameters'!$M$26,'Input Parameters'!$J$26,'Input Parameters'!$K$26)</f>
        <v>0.5728716474618808</v>
      </c>
      <c r="K3126" s="168">
        <f ca="1">('Input Parameters'!$E$27/'Input Parameters'!$E$38)^$J3126</f>
        <v>1.6420545780854764E-2</v>
      </c>
      <c r="L3126" s="69">
        <f ca="1">$H3126*$C3126*'Input Parameters'!$E$25*K3126</f>
        <v>2.3779948419826642</v>
      </c>
      <c r="M3126" s="24">
        <f t="shared" ca="1" si="457"/>
        <v>0.20222300010615402</v>
      </c>
      <c r="N3126" s="15">
        <f ca="1">_xlfn.NORM.INV(M3126,'Input Parameters'!$E$29,'Input Parameters'!$F$29)</f>
        <v>9.9916629280062577E-2</v>
      </c>
      <c r="O3126" s="8">
        <f t="shared" ca="1" si="458"/>
        <v>0.87589659279267762</v>
      </c>
      <c r="P3126" s="30">
        <f ca="1">_xlfn.LOGNORM.INV(O3126,'Input Parameters'!$H$30,'Input Parameters'!$I$30)</f>
        <v>4.629764564840908</v>
      </c>
      <c r="Q3126" s="10">
        <f t="shared" ca="1" si="459"/>
        <v>0.20350390362678517</v>
      </c>
      <c r="R3126" s="30">
        <f>IF('Input Parameters'!$E$32=0,0,_xlfn.BETA.INV(Q3126,'Input Parameters'!$L$32,'Input Parameters'!$M$32,'Input Parameters'!$J$32,'Input Parameters'!$K$32))</f>
        <v>0</v>
      </c>
      <c r="S3126" s="10">
        <f t="shared" ca="1" si="460"/>
        <v>0.7458510869165319</v>
      </c>
      <c r="T3126" s="26">
        <f ca="1">_xlfn.LOGNORM.INV(S3126,'Input Parameters'!$H$34,'Input Parameters'!$I$34)</f>
        <v>54.735378931301142</v>
      </c>
      <c r="U3126" s="10">
        <f t="shared" ca="1" si="461"/>
        <v>0.85437282188499308</v>
      </c>
      <c r="V3126" s="30">
        <f ca="1">_xlfn.BETA.INV(U3126,'Input Parameters'!$L$36,'Input Parameters'!$M$36,'Input Parameters'!$J$36,'Input Parameters'!$K$36)</f>
        <v>0.76133877347125178</v>
      </c>
      <c r="W3126" s="2">
        <f ca="1">N3126+(P3126-N3126)*(1-ERF((T3126-R3126)/(2*SQRT(L3126*'Input Parameters'!$E$38))))</f>
        <v>0.15462932523618678</v>
      </c>
      <c r="X3126">
        <f t="shared" ca="1" si="462"/>
        <v>1</v>
      </c>
      <c r="Y3126" s="7"/>
    </row>
    <row r="3127" spans="1:25" ht="15" customHeight="1" x14ac:dyDescent="0.25">
      <c r="A3127" s="139">
        <v>3120</v>
      </c>
      <c r="B3127" s="10">
        <f t="shared" ca="1" si="453"/>
        <v>0.45281413319463426</v>
      </c>
      <c r="C3127" s="60">
        <f ca="1">_xlfn.NORM.INV(B3127,'Input Parameters'!$E$15,'Input Parameters'!$F$15)</f>
        <v>264.54232050827233</v>
      </c>
      <c r="D3127" s="10">
        <f t="shared" ca="1" si="454"/>
        <v>0.82090763051206728</v>
      </c>
      <c r="E3127" s="62">
        <f ca="1">IF(_xlfn.NORM.INV(D3127,'Input Parameters'!$E$17,'Input Parameters'!$F$17)&lt;3500,3500,IF(_xlfn.NORM.INV(D3127,'Input Parameters'!$E$17,'Input Parameters'!$F$17)&gt;5500,5500,_xlfn.NORM.INV(D3127,'Input Parameters'!$E$17,'Input Parameters'!$F$17)))</f>
        <v>5443.1806778384907</v>
      </c>
      <c r="F3127" s="10">
        <f t="shared" ca="1" si="455"/>
        <v>1.6570484967031951E-2</v>
      </c>
      <c r="G3127" s="64">
        <f ca="1">_xlfn.NORM.INV(F3127,'Input Parameters'!$E$20,'Input Parameters'!$F$20)</f>
        <v>268.37651217848077</v>
      </c>
      <c r="H3127" s="57">
        <f ca="1">EXP(E3127*(1/'Input Parameters'!$E$23-1/G3127))</f>
        <v>0.18270308088023476</v>
      </c>
      <c r="I3127" s="10">
        <f t="shared" ca="1" si="456"/>
        <v>0.88345849355675954</v>
      </c>
      <c r="J3127" s="30">
        <f ca="1">_xlfn.BETA.INV(I3127,'Input Parameters'!$L$26,'Input Parameters'!$M$26,'Input Parameters'!$J$26,'Input Parameters'!$K$26)</f>
        <v>0.82889022073760199</v>
      </c>
      <c r="K3127" s="168">
        <f ca="1">('Input Parameters'!$E$27/'Input Parameters'!$E$38)^$J3127</f>
        <v>2.6172025910474075E-3</v>
      </c>
      <c r="L3127" s="69">
        <f ca="1">$H3127*$C3127*'Input Parameters'!$E$25*K3127</f>
        <v>0.12649645976854282</v>
      </c>
      <c r="M3127" s="24">
        <f t="shared" ca="1" si="457"/>
        <v>0.31776248924582107</v>
      </c>
      <c r="N3127" s="15">
        <f ca="1">_xlfn.NORM.INV(M3127,'Input Parameters'!$E$29,'Input Parameters'!$F$29)</f>
        <v>9.9952603515769275E-2</v>
      </c>
      <c r="O3127" s="8">
        <f t="shared" ca="1" si="458"/>
        <v>0.47950430848961956</v>
      </c>
      <c r="P3127" s="30">
        <f ca="1">_xlfn.LOGNORM.INV(O3127,'Input Parameters'!$H$30,'Input Parameters'!$I$30)</f>
        <v>2.6189179330571668</v>
      </c>
      <c r="Q3127" s="10">
        <f t="shared" ca="1" si="459"/>
        <v>0.61586518557588465</v>
      </c>
      <c r="R3127" s="30">
        <f>IF('Input Parameters'!$E$32=0,0,_xlfn.BETA.INV(Q3127,'Input Parameters'!$L$32,'Input Parameters'!$M$32,'Input Parameters'!$J$32,'Input Parameters'!$K$32))</f>
        <v>0</v>
      </c>
      <c r="S3127" s="10">
        <f t="shared" ca="1" si="460"/>
        <v>0.60307311452594325</v>
      </c>
      <c r="T3127" s="26">
        <f ca="1">_xlfn.LOGNORM.INV(S3127,'Input Parameters'!$H$34,'Input Parameters'!$I$34)</f>
        <v>52.074815088403923</v>
      </c>
      <c r="U3127" s="10">
        <f t="shared" ca="1" si="461"/>
        <v>9.1550387443141035E-2</v>
      </c>
      <c r="V3127" s="30">
        <f ca="1">_xlfn.BETA.INV(U3127,'Input Parameters'!$L$36,'Input Parameters'!$M$36,'Input Parameters'!$J$36,'Input Parameters'!$K$36)</f>
        <v>0.41140724866976175</v>
      </c>
      <c r="W3127" s="2">
        <f ca="1">N3127+(P3127-N3127)*(1-ERF((T3127-R3127)/(2*SQRT(L3127*'Input Parameters'!$E$38))))</f>
        <v>9.9952603515769275E-2</v>
      </c>
      <c r="X3127">
        <f t="shared" ca="1" si="462"/>
        <v>1</v>
      </c>
      <c r="Y3127" s="7"/>
    </row>
    <row r="3128" spans="1:25" ht="15" customHeight="1" x14ac:dyDescent="0.25">
      <c r="A3128" s="139">
        <v>3121</v>
      </c>
      <c r="B3128" s="10">
        <f t="shared" ca="1" si="453"/>
        <v>0.49311887880683758</v>
      </c>
      <c r="C3128" s="60">
        <f ca="1">_xlfn.NORM.INV(B3128,'Input Parameters'!$E$15,'Input Parameters'!$F$15)</f>
        <v>270.03240281393096</v>
      </c>
      <c r="D3128" s="10">
        <f t="shared" ca="1" si="454"/>
        <v>0.72609993306729814</v>
      </c>
      <c r="E3128" s="62">
        <f ca="1">IF(_xlfn.NORM.INV(D3128,'Input Parameters'!$E$17,'Input Parameters'!$F$17)&lt;3500,3500,IF(_xlfn.NORM.INV(D3128,'Input Parameters'!$E$17,'Input Parameters'!$F$17)&gt;5500,5500,_xlfn.NORM.INV(D3128,'Input Parameters'!$E$17,'Input Parameters'!$F$17)))</f>
        <v>5220.7418846072769</v>
      </c>
      <c r="F3128" s="10">
        <f t="shared" ca="1" si="455"/>
        <v>0.53560576945416716</v>
      </c>
      <c r="G3128" s="64">
        <f ca="1">_xlfn.NORM.INV(F3128,'Input Parameters'!$E$20,'Input Parameters'!$F$20)</f>
        <v>283.24877397090592</v>
      </c>
      <c r="H3128" s="57">
        <f ca="1">EXP(E3128*(1/'Input Parameters'!$E$23-1/G3128))</f>
        <v>0.54388153013241436</v>
      </c>
      <c r="I3128" s="10">
        <f t="shared" ca="1" si="456"/>
        <v>6.4623954572854858E-2</v>
      </c>
      <c r="J3128" s="30">
        <f ca="1">_xlfn.BETA.INV(I3128,'Input Parameters'!$L$26,'Input Parameters'!$M$26,'Input Parameters'!$J$26,'Input Parameters'!$K$26)</f>
        <v>0.40519430330898476</v>
      </c>
      <c r="K3128" s="168">
        <f ca="1">('Input Parameters'!$E$27/'Input Parameters'!$E$38)^$J3128</f>
        <v>5.4668458459056997E-2</v>
      </c>
      <c r="L3128" s="69">
        <f ca="1">$H3128*$C3128*'Input Parameters'!$E$25*K3128</f>
        <v>8.0289179441146885</v>
      </c>
      <c r="M3128" s="24">
        <f t="shared" ca="1" si="457"/>
        <v>0.33767758018071037</v>
      </c>
      <c r="N3128" s="15">
        <f ca="1">_xlfn.NORM.INV(M3128,'Input Parameters'!$E$29,'Input Parameters'!$F$29)</f>
        <v>9.9958119022497072E-2</v>
      </c>
      <c r="O3128" s="8">
        <f t="shared" ca="1" si="458"/>
        <v>0.78237019076140235</v>
      </c>
      <c r="P3128" s="30">
        <f ca="1">_xlfn.LOGNORM.INV(O3128,'Input Parameters'!$H$30,'Input Parameters'!$I$30)</f>
        <v>3.8790986793338882</v>
      </c>
      <c r="Q3128" s="10">
        <f t="shared" ca="1" si="459"/>
        <v>0.44318160219201475</v>
      </c>
      <c r="R3128" s="30">
        <f>IF('Input Parameters'!$E$32=0,0,_xlfn.BETA.INV(Q3128,'Input Parameters'!$L$32,'Input Parameters'!$M$32,'Input Parameters'!$J$32,'Input Parameters'!$K$32))</f>
        <v>0</v>
      </c>
      <c r="S3128" s="10">
        <f t="shared" ca="1" si="460"/>
        <v>0.70490704804674875</v>
      </c>
      <c r="T3128" s="26">
        <f ca="1">_xlfn.LOGNORM.INV(S3128,'Input Parameters'!$H$34,'Input Parameters'!$I$34)</f>
        <v>53.90398040862118</v>
      </c>
      <c r="U3128" s="10">
        <f t="shared" ca="1" si="461"/>
        <v>0.56132005801982154</v>
      </c>
      <c r="V3128" s="30">
        <f ca="1">_xlfn.BETA.INV(U3128,'Input Parameters'!$L$36,'Input Parameters'!$M$36,'Input Parameters'!$J$36,'Input Parameters'!$K$36)</f>
        <v>0.60974622940935075</v>
      </c>
      <c r="W3128" s="2">
        <f ca="1">N3128+(P3128-N3128)*(1-ERF((T3128-R3128)/(2*SQRT(L3128*'Input Parameters'!$E$38))))</f>
        <v>0.7747999545747204</v>
      </c>
      <c r="X3128">
        <f t="shared" ca="1" si="462"/>
        <v>0</v>
      </c>
      <c r="Y3128" s="7"/>
    </row>
    <row r="3129" spans="1:25" ht="15" customHeight="1" x14ac:dyDescent="0.25">
      <c r="A3129" s="139">
        <v>3122</v>
      </c>
      <c r="B3129" s="10">
        <f t="shared" ca="1" si="453"/>
        <v>0.84745262875651195</v>
      </c>
      <c r="C3129" s="60">
        <f ca="1">_xlfn.NORM.INV(B3129,'Input Parameters'!$E$15,'Input Parameters'!$F$15)</f>
        <v>326.54631705817962</v>
      </c>
      <c r="D3129" s="10">
        <f t="shared" ca="1" si="454"/>
        <v>0.69229923349758327</v>
      </c>
      <c r="E3129" s="62">
        <f ca="1">IF(_xlfn.NORM.INV(D3129,'Input Parameters'!$E$17,'Input Parameters'!$F$17)&lt;3500,3500,IF(_xlfn.NORM.INV(D3129,'Input Parameters'!$E$17,'Input Parameters'!$F$17)&gt;5500,5500,_xlfn.NORM.INV(D3129,'Input Parameters'!$E$17,'Input Parameters'!$F$17)))</f>
        <v>5151.6647178255298</v>
      </c>
      <c r="F3129" s="10">
        <f t="shared" ca="1" si="455"/>
        <v>0.23272674040074981</v>
      </c>
      <c r="G3129" s="64">
        <f ca="1">_xlfn.NORM.INV(F3129,'Input Parameters'!$E$20,'Input Parameters'!$F$20)</f>
        <v>277.75969376714403</v>
      </c>
      <c r="H3129" s="57">
        <f ca="1">EXP(E3129*(1/'Input Parameters'!$E$23-1/G3129))</f>
        <v>0.38274282103261281</v>
      </c>
      <c r="I3129" s="10">
        <f t="shared" ca="1" si="456"/>
        <v>0.13878409198827624</v>
      </c>
      <c r="J3129" s="30">
        <f ca="1">_xlfn.BETA.INV(I3129,'Input Parameters'!$L$26,'Input Parameters'!$M$26,'Input Parameters'!$J$26,'Input Parameters'!$K$26)</f>
        <v>0.47795381772823925</v>
      </c>
      <c r="K3129" s="168">
        <f ca="1">('Input Parameters'!$E$27/'Input Parameters'!$E$38)^$J3129</f>
        <v>3.2439641884295621E-2</v>
      </c>
      <c r="L3129" s="69">
        <f ca="1">$H3129*$C3129*'Input Parameters'!$E$25*K3129</f>
        <v>4.0544121501483703</v>
      </c>
      <c r="M3129" s="24">
        <f t="shared" ca="1" si="457"/>
        <v>0.97666804898936777</v>
      </c>
      <c r="N3129" s="15">
        <f ca="1">_xlfn.NORM.INV(M3129,'Input Parameters'!$E$29,'Input Parameters'!$F$29)</f>
        <v>0.10019893380543619</v>
      </c>
      <c r="O3129" s="8">
        <f t="shared" ca="1" si="458"/>
        <v>8.7619068794465682E-2</v>
      </c>
      <c r="P3129" s="30">
        <f ca="1">_xlfn.LOGNORM.INV(O3129,'Input Parameters'!$H$30,'Input Parameters'!$I$30)</f>
        <v>1.4143902355465003</v>
      </c>
      <c r="Q3129" s="10">
        <f t="shared" ca="1" si="459"/>
        <v>0.56651808640082557</v>
      </c>
      <c r="R3129" s="30">
        <f>IF('Input Parameters'!$E$32=0,0,_xlfn.BETA.INV(Q3129,'Input Parameters'!$L$32,'Input Parameters'!$M$32,'Input Parameters'!$J$32,'Input Parameters'!$K$32))</f>
        <v>0</v>
      </c>
      <c r="S3129" s="10">
        <f t="shared" ca="1" si="460"/>
        <v>0.6061059192026903</v>
      </c>
      <c r="T3129" s="26">
        <f ca="1">_xlfn.LOGNORM.INV(S3129,'Input Parameters'!$H$34,'Input Parameters'!$I$34)</f>
        <v>52.12589829474841</v>
      </c>
      <c r="U3129" s="10">
        <f t="shared" ca="1" si="461"/>
        <v>0.57842256329347774</v>
      </c>
      <c r="V3129" s="30">
        <f ca="1">_xlfn.BETA.INV(U3129,'Input Parameters'!$L$36,'Input Parameters'!$M$36,'Input Parameters'!$J$36,'Input Parameters'!$K$36)</f>
        <v>0.61660051622793866</v>
      </c>
      <c r="W3129" s="2">
        <f ca="1">N3129+(P3129-N3129)*(1-ERF((T3129-R3129)/(2*SQRT(L3129*'Input Parameters'!$E$38))))</f>
        <v>0.18847597298883695</v>
      </c>
      <c r="X3129">
        <f t="shared" ca="1" si="462"/>
        <v>1</v>
      </c>
      <c r="Y3129" s="7"/>
    </row>
    <row r="3130" spans="1:25" ht="15" customHeight="1" x14ac:dyDescent="0.25">
      <c r="A3130" s="139">
        <v>3123</v>
      </c>
      <c r="B3130" s="10">
        <f t="shared" ca="1" si="453"/>
        <v>0.32683121022148154</v>
      </c>
      <c r="C3130" s="60">
        <f ca="1">_xlfn.NORM.INV(B3130,'Input Parameters'!$E$15,'Input Parameters'!$F$15)</f>
        <v>246.65168029696048</v>
      </c>
      <c r="D3130" s="10">
        <f t="shared" ca="1" si="454"/>
        <v>0.35097885857217803</v>
      </c>
      <c r="E3130" s="62">
        <f ca="1">IF(_xlfn.NORM.INV(D3130,'Input Parameters'!$E$17,'Input Parameters'!$F$17)&lt;3500,3500,IF(_xlfn.NORM.INV(D3130,'Input Parameters'!$E$17,'Input Parameters'!$F$17)&gt;5500,5500,_xlfn.NORM.INV(D3130,'Input Parameters'!$E$17,'Input Parameters'!$F$17)))</f>
        <v>4532.1246341164779</v>
      </c>
      <c r="F3130" s="10">
        <f t="shared" ca="1" si="455"/>
        <v>0.25919648546175256</v>
      </c>
      <c r="G3130" s="64">
        <f ca="1">_xlfn.NORM.INV(F3130,'Input Parameters'!$E$20,'Input Parameters'!$F$20)</f>
        <v>278.32297534884458</v>
      </c>
      <c r="H3130" s="57">
        <f ca="1">EXP(E3130*(1/'Input Parameters'!$E$23-1/G3130))</f>
        <v>0.44402577894112927</v>
      </c>
      <c r="I3130" s="10">
        <f t="shared" ca="1" si="456"/>
        <v>0.46785282379158544</v>
      </c>
      <c r="J3130" s="30">
        <f ca="1">_xlfn.BETA.INV(I3130,'Input Parameters'!$L$26,'Input Parameters'!$M$26,'Input Parameters'!$J$26,'Input Parameters'!$K$26)</f>
        <v>0.64834179761747013</v>
      </c>
      <c r="K3130" s="168">
        <f ca="1">('Input Parameters'!$E$27/'Input Parameters'!$E$38)^$J3130</f>
        <v>9.5561426990326409E-3</v>
      </c>
      <c r="L3130" s="69">
        <f ca="1">$H3130*$C3130*'Input Parameters'!$E$25*K3130</f>
        <v>1.0465859242807234</v>
      </c>
      <c r="M3130" s="24">
        <f t="shared" ca="1" si="457"/>
        <v>0.1304449589044907</v>
      </c>
      <c r="N3130" s="15">
        <f ca="1">_xlfn.NORM.INV(M3130,'Input Parameters'!$E$29,'Input Parameters'!$F$29)</f>
        <v>9.9887570976074466E-2</v>
      </c>
      <c r="O3130" s="8">
        <f t="shared" ca="1" si="458"/>
        <v>6.5567750784900625E-4</v>
      </c>
      <c r="P3130" s="30">
        <f ca="1">_xlfn.LOGNORM.INV(O3130,'Input Parameters'!$H$30,'Input Parameters'!$I$30)</f>
        <v>0.58804783394130378</v>
      </c>
      <c r="Q3130" s="10">
        <f t="shared" ca="1" si="459"/>
        <v>0.58159561459235976</v>
      </c>
      <c r="R3130" s="30">
        <f>IF('Input Parameters'!$E$32=0,0,_xlfn.BETA.INV(Q3130,'Input Parameters'!$L$32,'Input Parameters'!$M$32,'Input Parameters'!$J$32,'Input Parameters'!$K$32))</f>
        <v>0</v>
      </c>
      <c r="S3130" s="10">
        <f t="shared" ca="1" si="460"/>
        <v>0.58958767475425711</v>
      </c>
      <c r="T3130" s="26">
        <f ca="1">_xlfn.LOGNORM.INV(S3130,'Input Parameters'!$H$34,'Input Parameters'!$I$34)</f>
        <v>51.849492975991438</v>
      </c>
      <c r="U3130" s="10">
        <f t="shared" ca="1" si="461"/>
        <v>0.57304390275869965</v>
      </c>
      <c r="V3130" s="30">
        <f ca="1">_xlfn.BETA.INV(U3130,'Input Parameters'!$L$36,'Input Parameters'!$M$36,'Input Parameters'!$J$36,'Input Parameters'!$K$36)</f>
        <v>0.61443339328265822</v>
      </c>
      <c r="W3130" s="2">
        <f ca="1">N3130+(P3130-N3130)*(1-ERF((T3130-R3130)/(2*SQRT(L3130*'Input Parameters'!$E$38))))</f>
        <v>0.10005288622829385</v>
      </c>
      <c r="X3130">
        <f t="shared" ca="1" si="462"/>
        <v>1</v>
      </c>
      <c r="Y3130" s="7"/>
    </row>
    <row r="3131" spans="1:25" ht="15" customHeight="1" x14ac:dyDescent="0.25">
      <c r="A3131" s="139">
        <v>3124</v>
      </c>
      <c r="B3131" s="10">
        <f t="shared" ca="1" si="453"/>
        <v>0.64207582872763735</v>
      </c>
      <c r="C3131" s="60">
        <f ca="1">_xlfn.NORM.INV(B3131,'Input Parameters'!$E$15,'Input Parameters'!$F$15)</f>
        <v>290.69431371734771</v>
      </c>
      <c r="D3131" s="10">
        <f t="shared" ca="1" si="454"/>
        <v>0.53074172370793005</v>
      </c>
      <c r="E3131" s="62">
        <f ca="1">IF(_xlfn.NORM.INV(D3131,'Input Parameters'!$E$17,'Input Parameters'!$F$17)&lt;3500,3500,IF(_xlfn.NORM.INV(D3131,'Input Parameters'!$E$17,'Input Parameters'!$F$17)&gt;5500,5500,_xlfn.NORM.INV(D3131,'Input Parameters'!$E$17,'Input Parameters'!$F$17)))</f>
        <v>4853.9941457160812</v>
      </c>
      <c r="F3131" s="10">
        <f t="shared" ca="1" si="455"/>
        <v>0.37078347636932507</v>
      </c>
      <c r="G3131" s="64">
        <f ca="1">_xlfn.NORM.INV(F3131,'Input Parameters'!$E$20,'Input Parameters'!$F$20)</f>
        <v>280.44048067014597</v>
      </c>
      <c r="H3131" s="57">
        <f ca="1">EXP(E3131*(1/'Input Parameters'!$E$23-1/G3131))</f>
        <v>0.47814215290520468</v>
      </c>
      <c r="I3131" s="10">
        <f t="shared" ca="1" si="456"/>
        <v>0.59217671432477048</v>
      </c>
      <c r="J3131" s="30">
        <f ca="1">_xlfn.BETA.INV(I3131,'Input Parameters'!$L$26,'Input Parameters'!$M$26,'Input Parameters'!$J$26,'Input Parameters'!$K$26)</f>
        <v>0.69816189518045879</v>
      </c>
      <c r="K3131" s="168">
        <f ca="1">('Input Parameters'!$E$27/'Input Parameters'!$E$38)^$J3131</f>
        <v>6.6847139439268491E-3</v>
      </c>
      <c r="L3131" s="69">
        <f ca="1">$H3131*$C3131*'Input Parameters'!$E$25*K3131</f>
        <v>0.92912981556197305</v>
      </c>
      <c r="M3131" s="24">
        <f t="shared" ca="1" si="457"/>
        <v>0.23253445362523162</v>
      </c>
      <c r="N3131" s="15">
        <f ca="1">_xlfn.NORM.INV(M3131,'Input Parameters'!$E$29,'Input Parameters'!$F$29)</f>
        <v>9.9926947429614166E-2</v>
      </c>
      <c r="O3131" s="8">
        <f t="shared" ca="1" si="458"/>
        <v>0.11376601007237797</v>
      </c>
      <c r="P3131" s="30">
        <f ca="1">_xlfn.LOGNORM.INV(O3131,'Input Parameters'!$H$30,'Input Parameters'!$I$30)</f>
        <v>1.51740170012611</v>
      </c>
      <c r="Q3131" s="10">
        <f t="shared" ca="1" si="459"/>
        <v>0.12030923027544282</v>
      </c>
      <c r="R3131" s="30">
        <f>IF('Input Parameters'!$E$32=0,0,_xlfn.BETA.INV(Q3131,'Input Parameters'!$L$32,'Input Parameters'!$M$32,'Input Parameters'!$J$32,'Input Parameters'!$K$32))</f>
        <v>0</v>
      </c>
      <c r="S3131" s="10">
        <f t="shared" ca="1" si="460"/>
        <v>4.0306045279351999E-2</v>
      </c>
      <c r="T3131" s="26">
        <f ca="1">_xlfn.LOGNORM.INV(S3131,'Input Parameters'!$H$34,'Input Parameters'!$I$34)</f>
        <v>40.552483270508617</v>
      </c>
      <c r="U3131" s="10">
        <f t="shared" ca="1" si="461"/>
        <v>0.35290296020114709</v>
      </c>
      <c r="V3131" s="30">
        <f ca="1">_xlfn.BETA.INV(U3131,'Input Parameters'!$L$36,'Input Parameters'!$M$36,'Input Parameters'!$J$36,'Input Parameters'!$K$36)</f>
        <v>0.53053236384542446</v>
      </c>
      <c r="W3131" s="2">
        <f ca="1">N3131+(P3131-N3131)*(1-ERF((T3131-R3131)/(2*SQRT(L3131*'Input Parameters'!$E$38))))</f>
        <v>0.10408209291895262</v>
      </c>
      <c r="X3131">
        <f t="shared" ca="1" si="462"/>
        <v>1</v>
      </c>
      <c r="Y3131" s="7"/>
    </row>
    <row r="3132" spans="1:25" ht="15" customHeight="1" x14ac:dyDescent="0.25">
      <c r="A3132" s="139">
        <v>3125</v>
      </c>
      <c r="B3132" s="10">
        <f t="shared" ca="1" si="453"/>
        <v>0.20600354695987555</v>
      </c>
      <c r="C3132" s="60">
        <f ca="1">_xlfn.NORM.INV(B3132,'Input Parameters'!$E$15,'Input Parameters'!$F$15)</f>
        <v>226.50870655898223</v>
      </c>
      <c r="D3132" s="10">
        <f t="shared" ca="1" si="454"/>
        <v>0.85798801695095794</v>
      </c>
      <c r="E3132" s="62">
        <f ca="1">IF(_xlfn.NORM.INV(D3132,'Input Parameters'!$E$17,'Input Parameters'!$F$17)&lt;3500,3500,IF(_xlfn.NORM.INV(D3132,'Input Parameters'!$E$17,'Input Parameters'!$F$17)&gt;5500,5500,_xlfn.NORM.INV(D3132,'Input Parameters'!$E$17,'Input Parameters'!$F$17)))</f>
        <v>5500</v>
      </c>
      <c r="F3132" s="10">
        <f t="shared" ca="1" si="455"/>
        <v>0.38539439960917354</v>
      </c>
      <c r="G3132" s="64">
        <f ca="1">_xlfn.NORM.INV(F3132,'Input Parameters'!$E$20,'Input Parameters'!$F$20)</f>
        <v>280.69800010738322</v>
      </c>
      <c r="H3132" s="57">
        <f ca="1">EXP(E3132*(1/'Input Parameters'!$E$23-1/G3132))</f>
        <v>0.44129006481021932</v>
      </c>
      <c r="I3132" s="10">
        <f t="shared" ca="1" si="456"/>
        <v>0.7689300492541149</v>
      </c>
      <c r="J3132" s="30">
        <f ca="1">_xlfn.BETA.INV(I3132,'Input Parameters'!$L$26,'Input Parameters'!$M$26,'Input Parameters'!$J$26,'Input Parameters'!$K$26)</f>
        <v>0.77124356720352427</v>
      </c>
      <c r="K3132" s="168">
        <f ca="1">('Input Parameters'!$E$27/'Input Parameters'!$E$38)^$J3132</f>
        <v>3.9574775869031017E-3</v>
      </c>
      <c r="L3132" s="69">
        <f ca="1">$H3132*$C3132*'Input Parameters'!$E$25*K3132</f>
        <v>0.3955737950891251</v>
      </c>
      <c r="M3132" s="24">
        <f t="shared" ca="1" si="457"/>
        <v>0.42645306315711073</v>
      </c>
      <c r="N3132" s="15">
        <f ca="1">_xlfn.NORM.INV(M3132,'Input Parameters'!$E$29,'Input Parameters'!$F$29)</f>
        <v>9.9981458829243017E-2</v>
      </c>
      <c r="O3132" s="8">
        <f t="shared" ca="1" si="458"/>
        <v>0.756291350332987</v>
      </c>
      <c r="P3132" s="30">
        <f ca="1">_xlfn.LOGNORM.INV(O3132,'Input Parameters'!$H$30,'Input Parameters'!$I$30)</f>
        <v>3.7250203298796465</v>
      </c>
      <c r="Q3132" s="10">
        <f t="shared" ca="1" si="459"/>
        <v>0.50986478564156634</v>
      </c>
      <c r="R3132" s="30">
        <f>IF('Input Parameters'!$E$32=0,0,_xlfn.BETA.INV(Q3132,'Input Parameters'!$L$32,'Input Parameters'!$M$32,'Input Parameters'!$J$32,'Input Parameters'!$K$32))</f>
        <v>0</v>
      </c>
      <c r="S3132" s="10">
        <f t="shared" ca="1" si="460"/>
        <v>0.60536071899445021</v>
      </c>
      <c r="T3132" s="26">
        <f ca="1">_xlfn.LOGNORM.INV(S3132,'Input Parameters'!$H$34,'Input Parameters'!$I$34)</f>
        <v>52.113331915631377</v>
      </c>
      <c r="U3132" s="10">
        <f t="shared" ca="1" si="461"/>
        <v>7.3640056145689692E-2</v>
      </c>
      <c r="V3132" s="30">
        <f ca="1">_xlfn.BETA.INV(U3132,'Input Parameters'!$L$36,'Input Parameters'!$M$36,'Input Parameters'!$J$36,'Input Parameters'!$K$36)</f>
        <v>0.39884333252276044</v>
      </c>
      <c r="W3132" s="2">
        <f ca="1">N3132+(P3132-N3132)*(1-ERF((T3132-R3132)/(2*SQRT(L3132*'Input Parameters'!$E$38))))</f>
        <v>9.9981475714375406E-2</v>
      </c>
      <c r="X3132">
        <f t="shared" ca="1" si="462"/>
        <v>1</v>
      </c>
      <c r="Y3132" s="7"/>
    </row>
    <row r="3133" spans="1:25" ht="15" customHeight="1" x14ac:dyDescent="0.25">
      <c r="A3133" s="139">
        <v>3126</v>
      </c>
      <c r="B3133" s="10">
        <f t="shared" ca="1" si="453"/>
        <v>0.51072826667549109</v>
      </c>
      <c r="C3133" s="60">
        <f ca="1">_xlfn.NORM.INV(B3133,'Input Parameters'!$E$15,'Input Parameters'!$F$15)</f>
        <v>272.42473357775572</v>
      </c>
      <c r="D3133" s="10">
        <f t="shared" ca="1" si="454"/>
        <v>0.80582530826303611</v>
      </c>
      <c r="E3133" s="62">
        <f ca="1">IF(_xlfn.NORM.INV(D3133,'Input Parameters'!$E$17,'Input Parameters'!$F$17)&lt;3500,3500,IF(_xlfn.NORM.INV(D3133,'Input Parameters'!$E$17,'Input Parameters'!$F$17)&gt;5500,5500,_xlfn.NORM.INV(D3133,'Input Parameters'!$E$17,'Input Parameters'!$F$17)))</f>
        <v>5403.830241505927</v>
      </c>
      <c r="F3133" s="10">
        <f t="shared" ca="1" si="455"/>
        <v>0.63818462653004993</v>
      </c>
      <c r="G3133" s="64">
        <f ca="1">_xlfn.NORM.INV(F3133,'Input Parameters'!$E$20,'Input Parameters'!$F$20)</f>
        <v>285.01919086271869</v>
      </c>
      <c r="H3133" s="57">
        <f ca="1">EXP(E3133*(1/'Input Parameters'!$E$23-1/G3133))</f>
        <v>0.59936928426425617</v>
      </c>
      <c r="I3133" s="10">
        <f t="shared" ca="1" si="456"/>
        <v>0.49778225539177978</v>
      </c>
      <c r="J3133" s="30">
        <f ca="1">_xlfn.BETA.INV(I3133,'Input Parameters'!$L$26,'Input Parameters'!$M$26,'Input Parameters'!$J$26,'Input Parameters'!$K$26)</f>
        <v>0.66050393704915378</v>
      </c>
      <c r="K3133" s="168">
        <f ca="1">('Input Parameters'!$E$27/'Input Parameters'!$E$38)^$J3133</f>
        <v>8.7578010101967696E-3</v>
      </c>
      <c r="L3133" s="69">
        <f ca="1">$H3133*$C3133*'Input Parameters'!$E$25*K3133</f>
        <v>1.4300001763134298</v>
      </c>
      <c r="M3133" s="24">
        <f t="shared" ca="1" si="457"/>
        <v>0.76861912767472296</v>
      </c>
      <c r="N3133" s="15">
        <f ca="1">_xlfn.NORM.INV(M3133,'Input Parameters'!$E$29,'Input Parameters'!$F$29)</f>
        <v>0.10007343068489105</v>
      </c>
      <c r="O3133" s="8">
        <f t="shared" ca="1" si="458"/>
        <v>0.47774645671951788</v>
      </c>
      <c r="P3133" s="30">
        <f ca="1">_xlfn.LOGNORM.INV(O3133,'Input Parameters'!$H$30,'Input Parameters'!$I$30)</f>
        <v>2.6134646505909371</v>
      </c>
      <c r="Q3133" s="10">
        <f t="shared" ca="1" si="459"/>
        <v>0.46397276261911502</v>
      </c>
      <c r="R3133" s="30">
        <f>IF('Input Parameters'!$E$32=0,0,_xlfn.BETA.INV(Q3133,'Input Parameters'!$L$32,'Input Parameters'!$M$32,'Input Parameters'!$J$32,'Input Parameters'!$K$32))</f>
        <v>0</v>
      </c>
      <c r="S3133" s="10">
        <f t="shared" ca="1" si="460"/>
        <v>3.426240029018135E-2</v>
      </c>
      <c r="T3133" s="26">
        <f ca="1">_xlfn.LOGNORM.INV(S3133,'Input Parameters'!$H$34,'Input Parameters'!$I$34)</f>
        <v>40.178568288785719</v>
      </c>
      <c r="U3133" s="10">
        <f t="shared" ca="1" si="461"/>
        <v>0.46427621867813473</v>
      </c>
      <c r="V3133" s="30">
        <f ca="1">_xlfn.BETA.INV(U3133,'Input Parameters'!$L$36,'Input Parameters'!$M$36,'Input Parameters'!$J$36,'Input Parameters'!$K$36)</f>
        <v>0.57234659966290535</v>
      </c>
      <c r="W3133" s="2">
        <f ca="1">N3133+(P3133-N3133)*(1-ERF((T3133-R3133)/(2*SQRT(L3133*'Input Parameters'!$E$38))))</f>
        <v>0.1440842997833178</v>
      </c>
      <c r="X3133">
        <f t="shared" ca="1" si="462"/>
        <v>1</v>
      </c>
      <c r="Y3133" s="7"/>
    </row>
    <row r="3134" spans="1:25" ht="15" customHeight="1" x14ac:dyDescent="0.25">
      <c r="A3134" s="139">
        <v>3127</v>
      </c>
      <c r="B3134" s="10">
        <f t="shared" ca="1" si="453"/>
        <v>0.43278759808724021</v>
      </c>
      <c r="C3134" s="60">
        <f ca="1">_xlfn.NORM.INV(B3134,'Input Parameters'!$E$15,'Input Parameters'!$F$15)</f>
        <v>261.79325107400575</v>
      </c>
      <c r="D3134" s="10">
        <f t="shared" ca="1" si="454"/>
        <v>0.50150387097339388</v>
      </c>
      <c r="E3134" s="62">
        <f ca="1">IF(_xlfn.NORM.INV(D3134,'Input Parameters'!$E$17,'Input Parameters'!$F$17)&lt;3500,3500,IF(_xlfn.NORM.INV(D3134,'Input Parameters'!$E$17,'Input Parameters'!$F$17)&gt;5500,5500,_xlfn.NORM.INV(D3134,'Input Parameters'!$E$17,'Input Parameters'!$F$17)))</f>
        <v>4802.6387581018889</v>
      </c>
      <c r="F3134" s="10">
        <f t="shared" ca="1" si="455"/>
        <v>0.79869807794166647</v>
      </c>
      <c r="G3134" s="64">
        <f ca="1">_xlfn.NORM.INV(F3134,'Input Parameters'!$E$20,'Input Parameters'!$F$20)</f>
        <v>288.25776559488685</v>
      </c>
      <c r="H3134" s="57">
        <f ca="1">EXP(E3134*(1/'Input Parameters'!$E$23-1/G3134))</f>
        <v>0.76673249788662878</v>
      </c>
      <c r="I3134" s="10">
        <f t="shared" ca="1" si="456"/>
        <v>0.8770342136339212</v>
      </c>
      <c r="J3134" s="30">
        <f ca="1">_xlfn.BETA.INV(I3134,'Input Parameters'!$L$26,'Input Parameters'!$M$26,'Input Parameters'!$J$26,'Input Parameters'!$K$26)</f>
        <v>0.82513927134469367</v>
      </c>
      <c r="K3134" s="168">
        <f ca="1">('Input Parameters'!$E$27/'Input Parameters'!$E$38)^$J3134</f>
        <v>2.6885759938329768E-3</v>
      </c>
      <c r="L3134" s="69">
        <f ca="1">$H3134*$C3134*'Input Parameters'!$E$25*K3134</f>
        <v>0.53966547384851882</v>
      </c>
      <c r="M3134" s="24">
        <f t="shared" ca="1" si="457"/>
        <v>0.46171804870169852</v>
      </c>
      <c r="N3134" s="15">
        <f ca="1">_xlfn.NORM.INV(M3134,'Input Parameters'!$E$29,'Input Parameters'!$F$29)</f>
        <v>9.9990389363655147E-2</v>
      </c>
      <c r="O3134" s="8">
        <f t="shared" ca="1" si="458"/>
        <v>0.65652378040456583</v>
      </c>
      <c r="P3134" s="30">
        <f ca="1">_xlfn.LOGNORM.INV(O3134,'Input Parameters'!$H$30,'Input Parameters'!$I$30)</f>
        <v>3.2459473197139563</v>
      </c>
      <c r="Q3134" s="10">
        <f t="shared" ca="1" si="459"/>
        <v>0.37840085656350408</v>
      </c>
      <c r="R3134" s="30">
        <f>IF('Input Parameters'!$E$32=0,0,_xlfn.BETA.INV(Q3134,'Input Parameters'!$L$32,'Input Parameters'!$M$32,'Input Parameters'!$J$32,'Input Parameters'!$K$32))</f>
        <v>0</v>
      </c>
      <c r="S3134" s="10">
        <f t="shared" ca="1" si="460"/>
        <v>0.52029634052056628</v>
      </c>
      <c r="T3134" s="26">
        <f ca="1">_xlfn.LOGNORM.INV(S3134,'Input Parameters'!$H$34,'Input Parameters'!$I$34)</f>
        <v>50.72819070306668</v>
      </c>
      <c r="U3134" s="10">
        <f t="shared" ca="1" si="461"/>
        <v>0.6471656687963071</v>
      </c>
      <c r="V3134" s="30">
        <f ca="1">_xlfn.BETA.INV(U3134,'Input Parameters'!$L$36,'Input Parameters'!$M$36,'Input Parameters'!$J$36,'Input Parameters'!$K$36)</f>
        <v>0.64545731854760635</v>
      </c>
      <c r="W3134" s="2">
        <f ca="1">N3134+(P3134-N3134)*(1-ERF((T3134-R3134)/(2*SQRT(L3134*'Input Parameters'!$E$38))))</f>
        <v>9.9993679132255237E-2</v>
      </c>
      <c r="X3134">
        <f t="shared" ca="1" si="462"/>
        <v>1</v>
      </c>
      <c r="Y3134" s="7"/>
    </row>
    <row r="3135" spans="1:25" ht="15" customHeight="1" x14ac:dyDescent="0.25">
      <c r="A3135" s="139">
        <v>3128</v>
      </c>
      <c r="B3135" s="10">
        <f t="shared" ca="1" si="453"/>
        <v>0.89922790340920589</v>
      </c>
      <c r="C3135" s="60">
        <f ca="1">_xlfn.NORM.INV(B3135,'Input Parameters'!$E$15,'Input Parameters'!$F$15)</f>
        <v>340.18113525209418</v>
      </c>
      <c r="D3135" s="10">
        <f t="shared" ca="1" si="454"/>
        <v>0.88483082135648583</v>
      </c>
      <c r="E3135" s="62">
        <f ca="1">IF(_xlfn.NORM.INV(D3135,'Input Parameters'!$E$17,'Input Parameters'!$F$17)&lt;3500,3500,IF(_xlfn.NORM.INV(D3135,'Input Parameters'!$E$17,'Input Parameters'!$F$17)&gt;5500,5500,_xlfn.NORM.INV(D3135,'Input Parameters'!$E$17,'Input Parameters'!$F$17)))</f>
        <v>5500</v>
      </c>
      <c r="F3135" s="10">
        <f t="shared" ca="1" si="455"/>
        <v>5.6200335648692756E-2</v>
      </c>
      <c r="G3135" s="64">
        <f ca="1">_xlfn.NORM.INV(F3135,'Input Parameters'!$E$20,'Input Parameters'!$F$20)</f>
        <v>272.01378624738038</v>
      </c>
      <c r="H3135" s="57">
        <f ca="1">EXP(E3135*(1/'Input Parameters'!$E$23-1/G3135))</f>
        <v>0.2360753545159639</v>
      </c>
      <c r="I3135" s="10">
        <f t="shared" ca="1" si="456"/>
        <v>0.38049770372250014</v>
      </c>
      <c r="J3135" s="30">
        <f ca="1">_xlfn.BETA.INV(I3135,'Input Parameters'!$L$26,'Input Parameters'!$M$26,'Input Parameters'!$J$26,'Input Parameters'!$K$26)</f>
        <v>0.61142529369570275</v>
      </c>
      <c r="K3135" s="168">
        <f ca="1">('Input Parameters'!$E$27/'Input Parameters'!$E$38)^$J3135</f>
        <v>1.2453318354797044E-2</v>
      </c>
      <c r="L3135" s="69">
        <f ca="1">$H3135*$C3135*'Input Parameters'!$E$25*K3135</f>
        <v>1.0001058489032995</v>
      </c>
      <c r="M3135" s="24">
        <f t="shared" ca="1" si="457"/>
        <v>0.31108386169039337</v>
      </c>
      <c r="N3135" s="15">
        <f ca="1">_xlfn.NORM.INV(M3135,'Input Parameters'!$E$29,'Input Parameters'!$F$29)</f>
        <v>9.99507219546521E-2</v>
      </c>
      <c r="O3135" s="8">
        <f t="shared" ca="1" si="458"/>
        <v>0.88839978882575998</v>
      </c>
      <c r="P3135" s="30">
        <f ca="1">_xlfn.LOGNORM.INV(O3135,'Input Parameters'!$H$30,'Input Parameters'!$I$30)</f>
        <v>4.7703969261389467</v>
      </c>
      <c r="Q3135" s="10">
        <f t="shared" ca="1" si="459"/>
        <v>0.39047479168353172</v>
      </c>
      <c r="R3135" s="30">
        <f>IF('Input Parameters'!$E$32=0,0,_xlfn.BETA.INV(Q3135,'Input Parameters'!$L$32,'Input Parameters'!$M$32,'Input Parameters'!$J$32,'Input Parameters'!$K$32))</f>
        <v>0</v>
      </c>
      <c r="S3135" s="10">
        <f t="shared" ca="1" si="460"/>
        <v>0.55463641724813229</v>
      </c>
      <c r="T3135" s="26">
        <f ca="1">_xlfn.LOGNORM.INV(S3135,'Input Parameters'!$H$34,'Input Parameters'!$I$34)</f>
        <v>51.27743330181692</v>
      </c>
      <c r="U3135" s="10">
        <f t="shared" ca="1" si="461"/>
        <v>0.13444791971082504</v>
      </c>
      <c r="V3135" s="30">
        <f ca="1">_xlfn.BETA.INV(U3135,'Input Parameters'!$L$36,'Input Parameters'!$M$36,'Input Parameters'!$J$36,'Input Parameters'!$K$36)</f>
        <v>0.43679245253217736</v>
      </c>
      <c r="W3135" s="2">
        <f ca="1">N3135+(P3135-N3135)*(1-ERF((T3135-R3135)/(2*SQRT(L3135*'Input Parameters'!$E$38))))</f>
        <v>0.10129680524754058</v>
      </c>
      <c r="X3135">
        <f t="shared" ca="1" si="462"/>
        <v>1</v>
      </c>
      <c r="Y3135" s="7"/>
    </row>
    <row r="3136" spans="1:25" ht="15" customHeight="1" x14ac:dyDescent="0.25">
      <c r="A3136" s="139">
        <v>3129</v>
      </c>
      <c r="B3136" s="10">
        <f t="shared" ca="1" si="453"/>
        <v>0.75123888006798123</v>
      </c>
      <c r="C3136" s="60">
        <f ca="1">_xlfn.NORM.INV(B3136,'Input Parameters'!$E$15,'Input Parameters'!$F$15)</f>
        <v>307.73167653512439</v>
      </c>
      <c r="D3136" s="10">
        <f t="shared" ca="1" si="454"/>
        <v>0.16748177736993075</v>
      </c>
      <c r="E3136" s="62">
        <f ca="1">IF(_xlfn.NORM.INV(D3136,'Input Parameters'!$E$17,'Input Parameters'!$F$17)&lt;3500,3500,IF(_xlfn.NORM.INV(D3136,'Input Parameters'!$E$17,'Input Parameters'!$F$17)&gt;5500,5500,_xlfn.NORM.INV(D3136,'Input Parameters'!$E$17,'Input Parameters'!$F$17)))</f>
        <v>4125.0849831489277</v>
      </c>
      <c r="F3136" s="10">
        <f t="shared" ca="1" si="455"/>
        <v>0.95557845533957508</v>
      </c>
      <c r="G3136" s="64">
        <f ca="1">_xlfn.NORM.INV(F3136,'Input Parameters'!$E$20,'Input Parameters'!$F$20)</f>
        <v>294.05026600208151</v>
      </c>
      <c r="H3136" s="57">
        <f ca="1">EXP(E3136*(1/'Input Parameters'!$E$23-1/G3136))</f>
        <v>1.0552278287224088</v>
      </c>
      <c r="I3136" s="10">
        <f t="shared" ca="1" si="456"/>
        <v>0.14791058704791071</v>
      </c>
      <c r="J3136" s="30">
        <f ca="1">_xlfn.BETA.INV(I3136,'Input Parameters'!$L$26,'Input Parameters'!$M$26,'Input Parameters'!$J$26,'Input Parameters'!$K$26)</f>
        <v>0.48486613978818494</v>
      </c>
      <c r="K3136" s="168">
        <f ca="1">('Input Parameters'!$E$27/'Input Parameters'!$E$38)^$J3136</f>
        <v>3.0870435300875118E-2</v>
      </c>
      <c r="L3136" s="69">
        <f ca="1">$H3136*$C3136*'Input Parameters'!$E$25*K3136</f>
        <v>10.024464734845377</v>
      </c>
      <c r="M3136" s="24">
        <f t="shared" ca="1" si="457"/>
        <v>0.35913794478248406</v>
      </c>
      <c r="N3136" s="15">
        <f ca="1">_xlfn.NORM.INV(M3136,'Input Parameters'!$E$29,'Input Parameters'!$F$29)</f>
        <v>9.9963923601710455E-2</v>
      </c>
      <c r="O3136" s="8">
        <f t="shared" ca="1" si="458"/>
        <v>0.62333859930132207</v>
      </c>
      <c r="P3136" s="30">
        <f ca="1">_xlfn.LOGNORM.INV(O3136,'Input Parameters'!$H$30,'Input Parameters'!$I$30)</f>
        <v>3.1127026308093226</v>
      </c>
      <c r="Q3136" s="10">
        <f t="shared" ca="1" si="459"/>
        <v>0.34919959992189831</v>
      </c>
      <c r="R3136" s="30">
        <f>IF('Input Parameters'!$E$32=0,0,_xlfn.BETA.INV(Q3136,'Input Parameters'!$L$32,'Input Parameters'!$M$32,'Input Parameters'!$J$32,'Input Parameters'!$K$32))</f>
        <v>0</v>
      </c>
      <c r="S3136" s="10">
        <f t="shared" ca="1" si="460"/>
        <v>0.78398733157892686</v>
      </c>
      <c r="T3136" s="26">
        <f ca="1">_xlfn.LOGNORM.INV(S3136,'Input Parameters'!$H$34,'Input Parameters'!$I$34)</f>
        <v>55.588711004338279</v>
      </c>
      <c r="U3136" s="10">
        <f t="shared" ca="1" si="461"/>
        <v>0.69819638434596132</v>
      </c>
      <c r="V3136" s="30">
        <f ca="1">_xlfn.BETA.INV(U3136,'Input Parameters'!$L$36,'Input Parameters'!$M$36,'Input Parameters'!$J$36,'Input Parameters'!$K$36)</f>
        <v>0.66876957381689861</v>
      </c>
      <c r="W3136" s="2">
        <f ca="1">N3136+(P3136-N3136)*(1-ERF((T3136-R3136)/(2*SQRT(L3136*'Input Parameters'!$E$38))))</f>
        <v>0.74597683456605213</v>
      </c>
      <c r="X3136">
        <f t="shared" ca="1" si="462"/>
        <v>0</v>
      </c>
      <c r="Y3136" s="7"/>
    </row>
    <row r="3137" spans="1:25" ht="15" customHeight="1" x14ac:dyDescent="0.25">
      <c r="A3137" s="139">
        <v>3130</v>
      </c>
      <c r="B3137" s="10">
        <f t="shared" ca="1" si="453"/>
        <v>0.71422980746443632</v>
      </c>
      <c r="C3137" s="60">
        <f ca="1">_xlfn.NORM.INV(B3137,'Input Parameters'!$E$15,'Input Parameters'!$F$15)</f>
        <v>301.62900033611959</v>
      </c>
      <c r="D3137" s="10">
        <f t="shared" ca="1" si="454"/>
        <v>0.33532786663221725</v>
      </c>
      <c r="E3137" s="62">
        <f ca="1">IF(_xlfn.NORM.INV(D3137,'Input Parameters'!$E$17,'Input Parameters'!$F$17)&lt;3500,3500,IF(_xlfn.NORM.INV(D3137,'Input Parameters'!$E$17,'Input Parameters'!$F$17)&gt;5500,5500,_xlfn.NORM.INV(D3137,'Input Parameters'!$E$17,'Input Parameters'!$F$17)))</f>
        <v>4502.3262434281232</v>
      </c>
      <c r="F3137" s="10">
        <f t="shared" ca="1" si="455"/>
        <v>0.60190727455322723</v>
      </c>
      <c r="G3137" s="64">
        <f ca="1">_xlfn.NORM.INV(F3137,'Input Parameters'!$E$20,'Input Parameters'!$F$20)</f>
        <v>284.38052261848304</v>
      </c>
      <c r="H3137" s="57">
        <f ca="1">EXP(E3137*(1/'Input Parameters'!$E$23-1/G3137))</f>
        <v>0.63004831025450647</v>
      </c>
      <c r="I3137" s="10">
        <f t="shared" ca="1" si="456"/>
        <v>0.20077604272129612</v>
      </c>
      <c r="J3137" s="30">
        <f ca="1">_xlfn.BETA.INV(I3137,'Input Parameters'!$L$26,'Input Parameters'!$M$26,'Input Parameters'!$J$26,'Input Parameters'!$K$26)</f>
        <v>0.52035063853546404</v>
      </c>
      <c r="K3137" s="168">
        <f ca="1">('Input Parameters'!$E$27/'Input Parameters'!$E$38)^$J3137</f>
        <v>2.3933228017821835E-2</v>
      </c>
      <c r="L3137" s="69">
        <f ca="1">$H3137*$C3137*'Input Parameters'!$E$25*K3137</f>
        <v>4.5482908039384933</v>
      </c>
      <c r="M3137" s="24">
        <f t="shared" ca="1" si="457"/>
        <v>0.70100953574702762</v>
      </c>
      <c r="N3137" s="15">
        <f ca="1">_xlfn.NORM.INV(M3137,'Input Parameters'!$E$29,'Input Parameters'!$F$29)</f>
        <v>0.10005273062589762</v>
      </c>
      <c r="O3137" s="8">
        <f t="shared" ca="1" si="458"/>
        <v>0.85654047662246113</v>
      </c>
      <c r="P3137" s="30">
        <f ca="1">_xlfn.LOGNORM.INV(O3137,'Input Parameters'!$H$30,'Input Parameters'!$I$30)</f>
        <v>4.4374548545931525</v>
      </c>
      <c r="Q3137" s="10">
        <f t="shared" ca="1" si="459"/>
        <v>0.5257153646173649</v>
      </c>
      <c r="R3137" s="30">
        <f>IF('Input Parameters'!$E$32=0,0,_xlfn.BETA.INV(Q3137,'Input Parameters'!$L$32,'Input Parameters'!$M$32,'Input Parameters'!$J$32,'Input Parameters'!$K$32))</f>
        <v>0</v>
      </c>
      <c r="S3137" s="10">
        <f t="shared" ca="1" si="460"/>
        <v>0.82607465742711716</v>
      </c>
      <c r="T3137" s="26">
        <f ca="1">_xlfn.LOGNORM.INV(S3137,'Input Parameters'!$H$34,'Input Parameters'!$I$34)</f>
        <v>56.658131730517646</v>
      </c>
      <c r="U3137" s="10">
        <f t="shared" ca="1" si="461"/>
        <v>0.20883542628109897</v>
      </c>
      <c r="V3137" s="30">
        <f ca="1">_xlfn.BETA.INV(U3137,'Input Parameters'!$L$36,'Input Parameters'!$M$36,'Input Parameters'!$J$36,'Input Parameters'!$K$36)</f>
        <v>0.47264244131546868</v>
      </c>
      <c r="W3137" s="2">
        <f ca="1">N3137+(P3137-N3137)*(1-ERF((T3137-R3137)/(2*SQRT(L3137*'Input Parameters'!$E$38))))</f>
        <v>0.36162296937195271</v>
      </c>
      <c r="X3137">
        <f t="shared" ca="1" si="462"/>
        <v>1</v>
      </c>
      <c r="Y3137" s="7"/>
    </row>
    <row r="3138" spans="1:25" ht="15" customHeight="1" x14ac:dyDescent="0.25">
      <c r="A3138" s="139">
        <v>3131</v>
      </c>
      <c r="B3138" s="10">
        <f t="shared" ca="1" si="453"/>
        <v>0.86886151947578771</v>
      </c>
      <c r="C3138" s="60">
        <f ca="1">_xlfn.NORM.INV(B3138,'Input Parameters'!$E$15,'Input Parameters'!$F$15)</f>
        <v>331.71943417718865</v>
      </c>
      <c r="D3138" s="10">
        <f t="shared" ca="1" si="454"/>
        <v>0.57125465405015519</v>
      </c>
      <c r="E3138" s="62">
        <f ca="1">IF(_xlfn.NORM.INV(D3138,'Input Parameters'!$E$17,'Input Parameters'!$F$17)&lt;3500,3500,IF(_xlfn.NORM.INV(D3138,'Input Parameters'!$E$17,'Input Parameters'!$F$17)&gt;5500,5500,_xlfn.NORM.INV(D3138,'Input Parameters'!$E$17,'Input Parameters'!$F$17)))</f>
        <v>4925.6985242784222</v>
      </c>
      <c r="F3138" s="10">
        <f t="shared" ca="1" si="455"/>
        <v>0.36015650986686298</v>
      </c>
      <c r="G3138" s="64">
        <f ca="1">_xlfn.NORM.INV(F3138,'Input Parameters'!$E$20,'Input Parameters'!$F$20)</f>
        <v>280.25112877962539</v>
      </c>
      <c r="H3138" s="57">
        <f ca="1">EXP(E3138*(1/'Input Parameters'!$E$23-1/G3138))</f>
        <v>0.46737932657877207</v>
      </c>
      <c r="I3138" s="10">
        <f t="shared" ca="1" si="456"/>
        <v>0.4578784150906493</v>
      </c>
      <c r="J3138" s="30">
        <f ca="1">_xlfn.BETA.INV(I3138,'Input Parameters'!$L$26,'Input Parameters'!$M$26,'Input Parameters'!$J$26,'Input Parameters'!$K$26)</f>
        <v>0.64424590715515651</v>
      </c>
      <c r="K3138" s="168">
        <f ca="1">('Input Parameters'!$E$27/'Input Parameters'!$E$38)^$J3138</f>
        <v>9.8410664264915286E-3</v>
      </c>
      <c r="L3138" s="69">
        <f ca="1">$H3138*$C3138*'Input Parameters'!$E$25*K3138</f>
        <v>1.5257471861565213</v>
      </c>
      <c r="M3138" s="24">
        <f t="shared" ca="1" si="457"/>
        <v>0.79289180561222983</v>
      </c>
      <c r="N3138" s="15">
        <f ca="1">_xlfn.NORM.INV(M3138,'Input Parameters'!$E$29,'Input Parameters'!$F$29)</f>
        <v>0.1000816496212676</v>
      </c>
      <c r="O3138" s="8">
        <f t="shared" ca="1" si="458"/>
        <v>0.16083536056434899</v>
      </c>
      <c r="P3138" s="30">
        <f ca="1">_xlfn.LOGNORM.INV(O3138,'Input Parameters'!$H$30,'Input Parameters'!$I$30)</f>
        <v>1.6801731229085501</v>
      </c>
      <c r="Q3138" s="10">
        <f t="shared" ca="1" si="459"/>
        <v>0.39350750618210451</v>
      </c>
      <c r="R3138" s="30">
        <f>IF('Input Parameters'!$E$32=0,0,_xlfn.BETA.INV(Q3138,'Input Parameters'!$L$32,'Input Parameters'!$M$32,'Input Parameters'!$J$32,'Input Parameters'!$K$32))</f>
        <v>0</v>
      </c>
      <c r="S3138" s="10">
        <f t="shared" ca="1" si="460"/>
        <v>0.84155675957164588</v>
      </c>
      <c r="T3138" s="26">
        <f ca="1">_xlfn.LOGNORM.INV(S3138,'Input Parameters'!$H$34,'Input Parameters'!$I$34)</f>
        <v>57.098007300781404</v>
      </c>
      <c r="U3138" s="10">
        <f t="shared" ca="1" si="461"/>
        <v>0.11203388231453693</v>
      </c>
      <c r="V3138" s="30">
        <f ca="1">_xlfn.BETA.INV(U3138,'Input Parameters'!$L$36,'Input Parameters'!$M$36,'Input Parameters'!$J$36,'Input Parameters'!$K$36)</f>
        <v>0.42417810148239088</v>
      </c>
      <c r="W3138" s="2">
        <f ca="1">N3138+(P3138-N3138)*(1-ERF((T3138-R3138)/(2*SQRT(L3138*'Input Parameters'!$E$38))))</f>
        <v>0.10178929672365573</v>
      </c>
      <c r="X3138">
        <f t="shared" ca="1" si="462"/>
        <v>1</v>
      </c>
      <c r="Y3138" s="7"/>
    </row>
    <row r="3139" spans="1:25" ht="15" customHeight="1" x14ac:dyDescent="0.25">
      <c r="A3139" s="139">
        <v>3132</v>
      </c>
      <c r="B3139" s="10">
        <f t="shared" ca="1" si="453"/>
        <v>0.70703026096258093</v>
      </c>
      <c r="C3139" s="60">
        <f ca="1">_xlfn.NORM.INV(B3139,'Input Parameters'!$E$15,'Input Parameters'!$F$15)</f>
        <v>300.48797291689414</v>
      </c>
      <c r="D3139" s="10">
        <f t="shared" ca="1" si="454"/>
        <v>0.9270385870682305</v>
      </c>
      <c r="E3139" s="62">
        <f ca="1">IF(_xlfn.NORM.INV(D3139,'Input Parameters'!$E$17,'Input Parameters'!$F$17)&lt;3500,3500,IF(_xlfn.NORM.INV(D3139,'Input Parameters'!$E$17,'Input Parameters'!$F$17)&gt;5500,5500,_xlfn.NORM.INV(D3139,'Input Parameters'!$E$17,'Input Parameters'!$F$17)))</f>
        <v>5500</v>
      </c>
      <c r="F3139" s="10">
        <f t="shared" ca="1" si="455"/>
        <v>0.56664108406284552</v>
      </c>
      <c r="G3139" s="64">
        <f ca="1">_xlfn.NORM.INV(F3139,'Input Parameters'!$E$20,'Input Parameters'!$F$20)</f>
        <v>283.77445409136294</v>
      </c>
      <c r="H3139" s="57">
        <f ca="1">EXP(E3139*(1/'Input Parameters'!$E$23-1/G3139))</f>
        <v>0.54573029786001981</v>
      </c>
      <c r="I3139" s="10">
        <f t="shared" ca="1" si="456"/>
        <v>2.8438285743381808E-4</v>
      </c>
      <c r="J3139" s="30">
        <f ca="1">_xlfn.BETA.INV(I3139,'Input Parameters'!$L$26,'Input Parameters'!$M$26,'Input Parameters'!$J$26,'Input Parameters'!$K$26)</f>
        <v>0.14565564326879327</v>
      </c>
      <c r="K3139" s="168">
        <f ca="1">('Input Parameters'!$E$27/'Input Parameters'!$E$38)^$J3139</f>
        <v>0.35176519365518072</v>
      </c>
      <c r="L3139" s="69">
        <f ca="1">$H3139*$C3139*'Input Parameters'!$E$25*K3139</f>
        <v>57.684352808822297</v>
      </c>
      <c r="M3139" s="24">
        <f t="shared" ca="1" si="457"/>
        <v>0.73777394987290612</v>
      </c>
      <c r="N3139" s="15">
        <f ca="1">_xlfn.NORM.INV(M3139,'Input Parameters'!$E$29,'Input Parameters'!$F$29)</f>
        <v>0.10006364976683083</v>
      </c>
      <c r="O3139" s="8">
        <f t="shared" ca="1" si="458"/>
        <v>0.13343746115864796</v>
      </c>
      <c r="P3139" s="30">
        <f ca="1">_xlfn.LOGNORM.INV(O3139,'Input Parameters'!$H$30,'Input Parameters'!$I$30)</f>
        <v>1.5881373289298264</v>
      </c>
      <c r="Q3139" s="10">
        <f t="shared" ca="1" si="459"/>
        <v>0.68908957321174513</v>
      </c>
      <c r="R3139" s="30">
        <f>IF('Input Parameters'!$E$32=0,0,_xlfn.BETA.INV(Q3139,'Input Parameters'!$L$32,'Input Parameters'!$M$32,'Input Parameters'!$J$32,'Input Parameters'!$K$32))</f>
        <v>0</v>
      </c>
      <c r="S3139" s="10">
        <f t="shared" ca="1" si="460"/>
        <v>0.3216674331781838</v>
      </c>
      <c r="T3139" s="26">
        <f ca="1">_xlfn.LOGNORM.INV(S3139,'Input Parameters'!$H$34,'Input Parameters'!$I$34)</f>
        <v>47.583607292154966</v>
      </c>
      <c r="U3139" s="10">
        <f t="shared" ca="1" si="461"/>
        <v>0.56849278736409703</v>
      </c>
      <c r="V3139" s="30">
        <f ca="1">_xlfn.BETA.INV(U3139,'Input Parameters'!$L$36,'Input Parameters'!$M$36,'Input Parameters'!$J$36,'Input Parameters'!$K$36)</f>
        <v>0.61260808041890136</v>
      </c>
      <c r="W3139" s="2">
        <f ca="1">N3139+(P3139-N3139)*(1-ERF((T3139-R3139)/(2*SQRT(L3139*'Input Parameters'!$E$38))))</f>
        <v>1.0788569576138765</v>
      </c>
      <c r="X3139">
        <f t="shared" ca="1" si="462"/>
        <v>0</v>
      </c>
      <c r="Y3139" s="7"/>
    </row>
    <row r="3140" spans="1:25" ht="15" customHeight="1" x14ac:dyDescent="0.25">
      <c r="A3140" s="139">
        <v>3133</v>
      </c>
      <c r="B3140" s="10">
        <f t="shared" ca="1" si="453"/>
        <v>0.95671338622423152</v>
      </c>
      <c r="C3140" s="60">
        <f ca="1">_xlfn.NORM.INV(B3140,'Input Parameters'!$E$15,'Input Parameters'!$F$15)</f>
        <v>363.84162729339027</v>
      </c>
      <c r="D3140" s="10">
        <f t="shared" ca="1" si="454"/>
        <v>0.1998684385548023</v>
      </c>
      <c r="E3140" s="62">
        <f ca="1">IF(_xlfn.NORM.INV(D3140,'Input Parameters'!$E$17,'Input Parameters'!$F$17)&lt;3500,3500,IF(_xlfn.NORM.INV(D3140,'Input Parameters'!$E$17,'Input Parameters'!$F$17)&gt;5500,5500,_xlfn.NORM.INV(D3140,'Input Parameters'!$E$17,'Input Parameters'!$F$17)))</f>
        <v>4210.5361230706812</v>
      </c>
      <c r="F3140" s="10">
        <f t="shared" ca="1" si="455"/>
        <v>0.83378872562922912</v>
      </c>
      <c r="G3140" s="64">
        <f ca="1">_xlfn.NORM.INV(F3140,'Input Parameters'!$E$20,'Input Parameters'!$F$20)</f>
        <v>289.14394707338317</v>
      </c>
      <c r="H3140" s="57">
        <f ca="1">EXP(E3140*(1/'Input Parameters'!$E$23-1/G3140))</f>
        <v>0.82852982708759926</v>
      </c>
      <c r="I3140" s="10">
        <f t="shared" ca="1" si="456"/>
        <v>0.6427766193795027</v>
      </c>
      <c r="J3140" s="30">
        <f ca="1">_xlfn.BETA.INV(I3140,'Input Parameters'!$L$26,'Input Parameters'!$M$26,'Input Parameters'!$J$26,'Input Parameters'!$K$26)</f>
        <v>0.71835647091841848</v>
      </c>
      <c r="K3140" s="168">
        <f ca="1">('Input Parameters'!$E$27/'Input Parameters'!$E$38)^$J3140</f>
        <v>5.7832583219875602E-3</v>
      </c>
      <c r="L3140" s="69">
        <f ca="1">$H3140*$C3140*'Input Parameters'!$E$25*K3140</f>
        <v>1.7433842753965041</v>
      </c>
      <c r="M3140" s="24">
        <f t="shared" ca="1" si="457"/>
        <v>0.58301583336011886</v>
      </c>
      <c r="N3140" s="15">
        <f ca="1">_xlfn.NORM.INV(M3140,'Input Parameters'!$E$29,'Input Parameters'!$F$29)</f>
        <v>0.10002096147926341</v>
      </c>
      <c r="O3140" s="8">
        <f t="shared" ca="1" si="458"/>
        <v>0.76085729625380827</v>
      </c>
      <c r="P3140" s="30">
        <f ca="1">_xlfn.LOGNORM.INV(O3140,'Input Parameters'!$H$30,'Input Parameters'!$I$30)</f>
        <v>3.7508714114943849</v>
      </c>
      <c r="Q3140" s="10">
        <f t="shared" ca="1" si="459"/>
        <v>0.29352020253596878</v>
      </c>
      <c r="R3140" s="30">
        <f>IF('Input Parameters'!$E$32=0,0,_xlfn.BETA.INV(Q3140,'Input Parameters'!$L$32,'Input Parameters'!$M$32,'Input Parameters'!$J$32,'Input Parameters'!$K$32))</f>
        <v>0</v>
      </c>
      <c r="S3140" s="10">
        <f t="shared" ca="1" si="460"/>
        <v>0.79490607682616721</v>
      </c>
      <c r="T3140" s="26">
        <f ca="1">_xlfn.LOGNORM.INV(S3140,'Input Parameters'!$H$34,'Input Parameters'!$I$34)</f>
        <v>55.851193064330332</v>
      </c>
      <c r="U3140" s="10">
        <f t="shared" ca="1" si="461"/>
        <v>0.31321948993186555</v>
      </c>
      <c r="V3140" s="30">
        <f ca="1">_xlfn.BETA.INV(U3140,'Input Parameters'!$L$36,'Input Parameters'!$M$36,'Input Parameters'!$J$36,'Input Parameters'!$K$36)</f>
        <v>0.51534511659057425</v>
      </c>
      <c r="W3140" s="2">
        <f ca="1">N3140+(P3140-N3140)*(1-ERF((T3140-R3140)/(2*SQRT(L3140*'Input Parameters'!$E$38))))</f>
        <v>0.11017169075075754</v>
      </c>
      <c r="X3140">
        <f t="shared" ca="1" si="462"/>
        <v>1</v>
      </c>
      <c r="Y3140" s="7"/>
    </row>
    <row r="3141" spans="1:25" ht="15" customHeight="1" x14ac:dyDescent="0.25">
      <c r="A3141" s="139">
        <v>3134</v>
      </c>
      <c r="B3141" s="10">
        <f t="shared" ref="B3141:B3204" ca="1" si="463">RAND()</f>
        <v>0.8352313102166512</v>
      </c>
      <c r="C3141" s="60">
        <f ca="1">_xlfn.NORM.INV(B3141,'Input Parameters'!$E$15,'Input Parameters'!$F$15)</f>
        <v>323.80830380145881</v>
      </c>
      <c r="D3141" s="10">
        <f t="shared" ref="D3141:D3204" ca="1" si="464">RAND()</f>
        <v>0.487643083233535</v>
      </c>
      <c r="E3141" s="62">
        <f ca="1">IF(_xlfn.NORM.INV(D3141,'Input Parameters'!$E$17,'Input Parameters'!$F$17)&lt;3500,3500,IF(_xlfn.NORM.INV(D3141,'Input Parameters'!$E$17,'Input Parameters'!$F$17)&gt;5500,5500,_xlfn.NORM.INV(D3141,'Input Parameters'!$E$17,'Input Parameters'!$F$17)))</f>
        <v>4778.3145940224586</v>
      </c>
      <c r="F3141" s="10">
        <f t="shared" ref="F3141:F3204" ca="1" si="465">RAND()</f>
        <v>0.65863531591817903</v>
      </c>
      <c r="G3141" s="64">
        <f ca="1">_xlfn.NORM.INV(F3141,'Input Parameters'!$E$20,'Input Parameters'!$F$20)</f>
        <v>285.38856811206205</v>
      </c>
      <c r="H3141" s="57">
        <f ca="1">EXP(E3141*(1/'Input Parameters'!$E$23-1/G3141))</f>
        <v>0.64990652938338078</v>
      </c>
      <c r="I3141" s="10">
        <f t="shared" ref="I3141:I3204" ca="1" si="466">RAND()</f>
        <v>8.210833250282612E-2</v>
      </c>
      <c r="J3141" s="30">
        <f ca="1">_xlfn.BETA.INV(I3141,'Input Parameters'!$L$26,'Input Parameters'!$M$26,'Input Parameters'!$J$26,'Input Parameters'!$K$26)</f>
        <v>0.42618719935135257</v>
      </c>
      <c r="K3141" s="168">
        <f ca="1">('Input Parameters'!$E$27/'Input Parameters'!$E$38)^$J3141</f>
        <v>4.7026175549886806E-2</v>
      </c>
      <c r="L3141" s="69">
        <f ca="1">$H3141*$C3141*'Input Parameters'!$E$25*K3141</f>
        <v>9.8964296697514449</v>
      </c>
      <c r="M3141" s="24">
        <f t="shared" ref="M3141:M3204" ca="1" si="467">RAND()</f>
        <v>0.73181591976734539</v>
      </c>
      <c r="N3141" s="15">
        <f ca="1">_xlfn.NORM.INV(M3141,'Input Parameters'!$E$29,'Input Parameters'!$F$29)</f>
        <v>0.10006183143256497</v>
      </c>
      <c r="O3141" s="8">
        <f t="shared" ref="O3141:O3204" ca="1" si="468">RAND()</f>
        <v>0.63037234775819984</v>
      </c>
      <c r="P3141" s="30">
        <f ca="1">_xlfn.LOGNORM.INV(O3141,'Input Parameters'!$H$30,'Input Parameters'!$I$30)</f>
        <v>3.1401405583867188</v>
      </c>
      <c r="Q3141" s="10">
        <f t="shared" ref="Q3141:Q3204" ca="1" si="469">RAND()</f>
        <v>9.3479226168049157E-2</v>
      </c>
      <c r="R3141" s="30">
        <f>IF('Input Parameters'!$E$32=0,0,_xlfn.BETA.INV(Q3141,'Input Parameters'!$L$32,'Input Parameters'!$M$32,'Input Parameters'!$J$32,'Input Parameters'!$K$32))</f>
        <v>0</v>
      </c>
      <c r="S3141" s="10">
        <f t="shared" ref="S3141:S3204" ca="1" si="470">RAND()</f>
        <v>0.38038900911978091</v>
      </c>
      <c r="T3141" s="26">
        <f ca="1">_xlfn.LOGNORM.INV(S3141,'Input Parameters'!$H$34,'Input Parameters'!$I$34)</f>
        <v>48.532528756697708</v>
      </c>
      <c r="U3141" s="10">
        <f t="shared" ref="U3141:U3204" ca="1" si="471">RAND()</f>
        <v>0.1670745660313161</v>
      </c>
      <c r="V3141" s="30">
        <f ca="1">_xlfn.BETA.INV(U3141,'Input Parameters'!$L$36,'Input Parameters'!$M$36,'Input Parameters'!$J$36,'Input Parameters'!$K$36)</f>
        <v>0.45340412760999022</v>
      </c>
      <c r="W3141" s="2">
        <f ca="1">N3141+(P3141-N3141)*(1-ERF((T3141-R3141)/(2*SQRT(L3141*'Input Parameters'!$E$38))))</f>
        <v>0.93706798209994491</v>
      </c>
      <c r="X3141">
        <f t="shared" ca="1" si="462"/>
        <v>0</v>
      </c>
      <c r="Y3141" s="7"/>
    </row>
    <row r="3142" spans="1:25" ht="15" customHeight="1" x14ac:dyDescent="0.25">
      <c r="A3142" s="139">
        <v>3135</v>
      </c>
      <c r="B3142" s="10">
        <f t="shared" ca="1" si="463"/>
        <v>3.6435295688029279E-2</v>
      </c>
      <c r="C3142" s="60">
        <f ca="1">_xlfn.NORM.INV(B3142,'Input Parameters'!$E$15,'Input Parameters'!$F$15)</f>
        <v>173.76365916236114</v>
      </c>
      <c r="D3142" s="10">
        <f t="shared" ca="1" si="464"/>
        <v>0.64198892143597563</v>
      </c>
      <c r="E3142" s="62">
        <f ca="1">IF(_xlfn.NORM.INV(D3142,'Input Parameters'!$E$17,'Input Parameters'!$F$17)&lt;3500,3500,IF(_xlfn.NORM.INV(D3142,'Input Parameters'!$E$17,'Input Parameters'!$F$17)&gt;5500,5500,_xlfn.NORM.INV(D3142,'Input Parameters'!$E$17,'Input Parameters'!$F$17)))</f>
        <v>5054.6461325787159</v>
      </c>
      <c r="F3142" s="10">
        <f t="shared" ca="1" si="465"/>
        <v>4.6850060926346693E-3</v>
      </c>
      <c r="G3142" s="64">
        <f ca="1">_xlfn.NORM.INV(F3142,'Input Parameters'!$E$20,'Input Parameters'!$F$20)</f>
        <v>265.24172191911504</v>
      </c>
      <c r="H3142" s="57">
        <f ca="1">EXP(E3142*(1/'Input Parameters'!$E$23-1/G3142))</f>
        <v>0.16510919853235187</v>
      </c>
      <c r="I3142" s="10">
        <f t="shared" ca="1" si="466"/>
        <v>0.10661182188263918</v>
      </c>
      <c r="J3142" s="30">
        <f ca="1">_xlfn.BETA.INV(I3142,'Input Parameters'!$L$26,'Input Parameters'!$M$26,'Input Parameters'!$J$26,'Input Parameters'!$K$26)</f>
        <v>0.45086149937687303</v>
      </c>
      <c r="K3142" s="168">
        <f ca="1">('Input Parameters'!$E$27/'Input Parameters'!$E$38)^$J3142</f>
        <v>3.9397999189295999E-2</v>
      </c>
      <c r="L3142" s="69">
        <f ca="1">$H3142*$C3142*'Input Parameters'!$E$25*K3142</f>
        <v>1.1303277496187636</v>
      </c>
      <c r="M3142" s="24">
        <f t="shared" ca="1" si="467"/>
        <v>2.4625620543992532E-2</v>
      </c>
      <c r="N3142" s="15">
        <f ca="1">_xlfn.NORM.INV(M3142,'Input Parameters'!$E$29,'Input Parameters'!$F$29)</f>
        <v>9.9803358975617637E-2</v>
      </c>
      <c r="O3142" s="8">
        <f t="shared" ca="1" si="468"/>
        <v>0.37239370675626504</v>
      </c>
      <c r="P3142" s="30">
        <f ca="1">_xlfn.LOGNORM.INV(O3142,'Input Parameters'!$H$30,'Input Parameters'!$I$30)</f>
        <v>2.3008325934136722</v>
      </c>
      <c r="Q3142" s="10">
        <f t="shared" ca="1" si="469"/>
        <v>0.14072449158413936</v>
      </c>
      <c r="R3142" s="30">
        <f>IF('Input Parameters'!$E$32=0,0,_xlfn.BETA.INV(Q3142,'Input Parameters'!$L$32,'Input Parameters'!$M$32,'Input Parameters'!$J$32,'Input Parameters'!$K$32))</f>
        <v>0</v>
      </c>
      <c r="S3142" s="10">
        <f t="shared" ca="1" si="470"/>
        <v>2.6995848201378347E-2</v>
      </c>
      <c r="T3142" s="26">
        <f ca="1">_xlfn.LOGNORM.INV(S3142,'Input Parameters'!$H$34,'Input Parameters'!$I$34)</f>
        <v>39.654893325261156</v>
      </c>
      <c r="U3142" s="10">
        <f t="shared" ca="1" si="471"/>
        <v>0.98010749950390319</v>
      </c>
      <c r="V3142" s="30">
        <f ca="1">_xlfn.BETA.INV(U3142,'Input Parameters'!$L$36,'Input Parameters'!$M$36,'Input Parameters'!$J$36,'Input Parameters'!$K$36)</f>
        <v>0.94719682542558892</v>
      </c>
      <c r="W3142" s="2">
        <f ca="1">N3142+(P3142-N3142)*(1-ERF((T3142-R3142)/(2*SQRT(L3142*'Input Parameters'!$E$38))))</f>
        <v>0.11819051107501413</v>
      </c>
      <c r="X3142">
        <f t="shared" ca="1" si="462"/>
        <v>1</v>
      </c>
      <c r="Y3142" s="7"/>
    </row>
    <row r="3143" spans="1:25" ht="15" customHeight="1" x14ac:dyDescent="0.25">
      <c r="A3143" s="139">
        <v>3136</v>
      </c>
      <c r="B3143" s="10">
        <f t="shared" ca="1" si="463"/>
        <v>0.41819312715275092</v>
      </c>
      <c r="C3143" s="60">
        <f ca="1">_xlfn.NORM.INV(B3143,'Input Parameters'!$E$15,'Input Parameters'!$F$15)</f>
        <v>259.7752755839968</v>
      </c>
      <c r="D3143" s="10">
        <f t="shared" ca="1" si="464"/>
        <v>0.10866201817848886</v>
      </c>
      <c r="E3143" s="62">
        <f ca="1">IF(_xlfn.NORM.INV(D3143,'Input Parameters'!$E$17,'Input Parameters'!$F$17)&lt;3500,3500,IF(_xlfn.NORM.INV(D3143,'Input Parameters'!$E$17,'Input Parameters'!$F$17)&gt;5500,5500,_xlfn.NORM.INV(D3143,'Input Parameters'!$E$17,'Input Parameters'!$F$17)))</f>
        <v>3936.4275057903424</v>
      </c>
      <c r="F3143" s="10">
        <f t="shared" ca="1" si="465"/>
        <v>0.47318003879619697</v>
      </c>
      <c r="G3143" s="64">
        <f ca="1">_xlfn.NORM.INV(F3143,'Input Parameters'!$E$20,'Input Parameters'!$F$20)</f>
        <v>282.19923476518096</v>
      </c>
      <c r="H3143" s="57">
        <f ca="1">EXP(E3143*(1/'Input Parameters'!$E$23-1/G3143))</f>
        <v>0.59996193040754242</v>
      </c>
      <c r="I3143" s="10">
        <f t="shared" ca="1" si="466"/>
        <v>0.31940143973695023</v>
      </c>
      <c r="J3143" s="30">
        <f ca="1">_xlfn.BETA.INV(I3143,'Input Parameters'!$L$26,'Input Parameters'!$M$26,'Input Parameters'!$J$26,'Input Parameters'!$K$26)</f>
        <v>0.58358353966405996</v>
      </c>
      <c r="K3143" s="168">
        <f ca="1">('Input Parameters'!$E$27/'Input Parameters'!$E$38)^$J3143</f>
        <v>1.5206100332660752E-2</v>
      </c>
      <c r="L3143" s="69">
        <f ca="1">$H3143*$C3143*'Input Parameters'!$E$25*K3143</f>
        <v>2.3699509613645793</v>
      </c>
      <c r="M3143" s="24">
        <f t="shared" ca="1" si="467"/>
        <v>0.25985444141920255</v>
      </c>
      <c r="N3143" s="15">
        <f ca="1">_xlfn.NORM.INV(M3143,'Input Parameters'!$E$29,'Input Parameters'!$F$29)</f>
        <v>9.9935620578075771E-2</v>
      </c>
      <c r="O3143" s="8">
        <f t="shared" ca="1" si="468"/>
        <v>0.96441647183890633</v>
      </c>
      <c r="P3143" s="30">
        <f ca="1">_xlfn.LOGNORM.INV(O3143,'Input Parameters'!$H$30,'Input Parameters'!$I$30)</f>
        <v>6.2928182412681393</v>
      </c>
      <c r="Q3143" s="10">
        <f t="shared" ca="1" si="469"/>
        <v>0.56461426035021833</v>
      </c>
      <c r="R3143" s="30">
        <f>IF('Input Parameters'!$E$32=0,0,_xlfn.BETA.INV(Q3143,'Input Parameters'!$L$32,'Input Parameters'!$M$32,'Input Parameters'!$J$32,'Input Parameters'!$K$32))</f>
        <v>0</v>
      </c>
      <c r="S3143" s="10">
        <f t="shared" ca="1" si="470"/>
        <v>0.42616637599152363</v>
      </c>
      <c r="T3143" s="26">
        <f ca="1">_xlfn.LOGNORM.INV(S3143,'Input Parameters'!$H$34,'Input Parameters'!$I$34)</f>
        <v>49.252815615145067</v>
      </c>
      <c r="U3143" s="10">
        <f t="shared" ca="1" si="471"/>
        <v>9.0992757770979038E-3</v>
      </c>
      <c r="V3143" s="30">
        <f ca="1">_xlfn.BETA.INV(U3143,'Input Parameters'!$L$36,'Input Parameters'!$M$36,'Input Parameters'!$J$36,'Input Parameters'!$K$36)</f>
        <v>0.31776994361261168</v>
      </c>
      <c r="W3143" s="2">
        <f ca="1">N3143+(P3143-N3143)*(1-ERF((T3143-R3143)/(2*SQRT(L3143*'Input Parameters'!$E$38))))</f>
        <v>0.2465837003776844</v>
      </c>
      <c r="X3143">
        <f t="shared" ca="1" si="462"/>
        <v>1</v>
      </c>
      <c r="Y3143" s="7"/>
    </row>
    <row r="3144" spans="1:25" ht="15" customHeight="1" x14ac:dyDescent="0.25">
      <c r="A3144" s="139">
        <v>3137</v>
      </c>
      <c r="B3144" s="10">
        <f t="shared" ca="1" si="463"/>
        <v>0.22677267843618876</v>
      </c>
      <c r="C3144" s="60">
        <f ca="1">_xlfn.NORM.INV(B3144,'Input Parameters'!$E$15,'Input Parameters'!$F$15)</f>
        <v>230.34826850763997</v>
      </c>
      <c r="D3144" s="10">
        <f t="shared" ca="1" si="464"/>
        <v>0.29745595384259249</v>
      </c>
      <c r="E3144" s="62">
        <f ca="1">IF(_xlfn.NORM.INV(D3144,'Input Parameters'!$E$17,'Input Parameters'!$F$17)&lt;3500,3500,IF(_xlfn.NORM.INV(D3144,'Input Parameters'!$E$17,'Input Parameters'!$F$17)&gt;5500,5500,_xlfn.NORM.INV(D3144,'Input Parameters'!$E$17,'Input Parameters'!$F$17)))</f>
        <v>4427.7878852569402</v>
      </c>
      <c r="F3144" s="10">
        <f t="shared" ca="1" si="465"/>
        <v>0.30527630615726831</v>
      </c>
      <c r="G3144" s="64">
        <f ca="1">_xlfn.NORM.INV(F3144,'Input Parameters'!$E$20,'Input Parameters'!$F$20)</f>
        <v>279.23779185593753</v>
      </c>
      <c r="H3144" s="57">
        <f ca="1">EXP(E3144*(1/'Input Parameters'!$E$23-1/G3144))</f>
        <v>0.47660707228842697</v>
      </c>
      <c r="I3144" s="10">
        <f t="shared" ca="1" si="466"/>
        <v>0.15521508869877787</v>
      </c>
      <c r="J3144" s="30">
        <f ca="1">_xlfn.BETA.INV(I3144,'Input Parameters'!$L$26,'Input Parameters'!$M$26,'Input Parameters'!$J$26,'Input Parameters'!$K$26)</f>
        <v>0.49020175488624201</v>
      </c>
      <c r="K3144" s="168">
        <f ca="1">('Input Parameters'!$E$27/'Input Parameters'!$E$38)^$J3144</f>
        <v>2.9711270313355354E-2</v>
      </c>
      <c r="L3144" s="69">
        <f ca="1">$H3144*$C3144*'Input Parameters'!$E$25*K3144</f>
        <v>3.2618700499161153</v>
      </c>
      <c r="M3144" s="24">
        <f t="shared" ca="1" si="467"/>
        <v>0.30088746522734</v>
      </c>
      <c r="N3144" s="15">
        <f ca="1">_xlfn.NORM.INV(M3144,'Input Parameters'!$E$29,'Input Parameters'!$F$29)</f>
        <v>9.9947815022534345E-2</v>
      </c>
      <c r="O3144" s="8">
        <f t="shared" ca="1" si="468"/>
        <v>0.73698776875237271</v>
      </c>
      <c r="P3144" s="30">
        <f ca="1">_xlfn.LOGNORM.INV(O3144,'Input Parameters'!$H$30,'Input Parameters'!$I$30)</f>
        <v>3.6203499404525363</v>
      </c>
      <c r="Q3144" s="10">
        <f t="shared" ca="1" si="469"/>
        <v>8.7571992122248976E-2</v>
      </c>
      <c r="R3144" s="30">
        <f>IF('Input Parameters'!$E$32=0,0,_xlfn.BETA.INV(Q3144,'Input Parameters'!$L$32,'Input Parameters'!$M$32,'Input Parameters'!$J$32,'Input Parameters'!$K$32))</f>
        <v>0</v>
      </c>
      <c r="S3144" s="10">
        <f t="shared" ca="1" si="470"/>
        <v>0.22563697398773963</v>
      </c>
      <c r="T3144" s="26">
        <f ca="1">_xlfn.LOGNORM.INV(S3144,'Input Parameters'!$H$34,'Input Parameters'!$I$34)</f>
        <v>45.894596729117126</v>
      </c>
      <c r="U3144" s="10">
        <f t="shared" ca="1" si="471"/>
        <v>0.81941010911408785</v>
      </c>
      <c r="V3144" s="30">
        <f ca="1">_xlfn.BETA.INV(U3144,'Input Parameters'!$L$36,'Input Parameters'!$M$36,'Input Parameters'!$J$36,'Input Parameters'!$K$36)</f>
        <v>0.73617374507408195</v>
      </c>
      <c r="W3144" s="2">
        <f ca="1">N3144+(P3144-N3144)*(1-ERF((T3144-R3144)/(2*SQRT(L3144*'Input Parameters'!$E$38))))</f>
        <v>0.35467886954072708</v>
      </c>
      <c r="X3144">
        <f t="shared" ref="X3144:X3207" ca="1" si="472">IF(W3144&gt;V3144,0,1)</f>
        <v>1</v>
      </c>
      <c r="Y3144" s="7"/>
    </row>
    <row r="3145" spans="1:25" ht="15" customHeight="1" x14ac:dyDescent="0.25">
      <c r="A3145" s="139">
        <v>3138</v>
      </c>
      <c r="B3145" s="10">
        <f t="shared" ca="1" si="463"/>
        <v>0.21782893372133172</v>
      </c>
      <c r="C3145" s="60">
        <f ca="1">_xlfn.NORM.INV(B3145,'Input Parameters'!$E$15,'Input Parameters'!$F$15)</f>
        <v>228.72089448235704</v>
      </c>
      <c r="D3145" s="10">
        <f t="shared" ca="1" si="464"/>
        <v>0.3023092761578956</v>
      </c>
      <c r="E3145" s="62">
        <f ca="1">IF(_xlfn.NORM.INV(D3145,'Input Parameters'!$E$17,'Input Parameters'!$F$17)&lt;3500,3500,IF(_xlfn.NORM.INV(D3145,'Input Parameters'!$E$17,'Input Parameters'!$F$17)&gt;5500,5500,_xlfn.NORM.INV(D3145,'Input Parameters'!$E$17,'Input Parameters'!$F$17)))</f>
        <v>4437.5607997546231</v>
      </c>
      <c r="F3145" s="10">
        <f t="shared" ca="1" si="465"/>
        <v>0.38826536340123308</v>
      </c>
      <c r="G3145" s="64">
        <f ca="1">_xlfn.NORM.INV(F3145,'Input Parameters'!$E$20,'Input Parameters'!$F$20)</f>
        <v>280.74825213513378</v>
      </c>
      <c r="H3145" s="57">
        <f ca="1">EXP(E3145*(1/'Input Parameters'!$E$23-1/G3145))</f>
        <v>0.51830092445025078</v>
      </c>
      <c r="I3145" s="10">
        <f t="shared" ca="1" si="466"/>
        <v>2.6078398599067021E-2</v>
      </c>
      <c r="J3145" s="30">
        <f ca="1">_xlfn.BETA.INV(I3145,'Input Parameters'!$L$26,'Input Parameters'!$M$26,'Input Parameters'!$J$26,'Input Parameters'!$K$26)</f>
        <v>0.33699515005298414</v>
      </c>
      <c r="K3145" s="168">
        <f ca="1">('Input Parameters'!$E$27/'Input Parameters'!$E$38)^$J3145</f>
        <v>8.9164329115222637E-2</v>
      </c>
      <c r="L3145" s="69">
        <f ca="1">$H3145*$C3145*'Input Parameters'!$E$25*K3145</f>
        <v>10.570096944113379</v>
      </c>
      <c r="M3145" s="24">
        <f t="shared" ca="1" si="467"/>
        <v>0.92442875507210154</v>
      </c>
      <c r="N3145" s="15">
        <f ca="1">_xlfn.NORM.INV(M3145,'Input Parameters'!$E$29,'Input Parameters'!$F$29)</f>
        <v>0.10014355076503695</v>
      </c>
      <c r="O3145" s="8">
        <f t="shared" ca="1" si="468"/>
        <v>0.18635197914243606</v>
      </c>
      <c r="P3145" s="30">
        <f ca="1">_xlfn.LOGNORM.INV(O3145,'Input Parameters'!$H$30,'Input Parameters'!$I$30)</f>
        <v>1.7611217140510751</v>
      </c>
      <c r="Q3145" s="10">
        <f t="shared" ca="1" si="469"/>
        <v>0.23811382096031919</v>
      </c>
      <c r="R3145" s="30">
        <f>IF('Input Parameters'!$E$32=0,0,_xlfn.BETA.INV(Q3145,'Input Parameters'!$L$32,'Input Parameters'!$M$32,'Input Parameters'!$J$32,'Input Parameters'!$K$32))</f>
        <v>0</v>
      </c>
      <c r="S3145" s="10">
        <f t="shared" ca="1" si="470"/>
        <v>0.47571339370698118</v>
      </c>
      <c r="T3145" s="26">
        <f ca="1">_xlfn.LOGNORM.INV(S3145,'Input Parameters'!$H$34,'Input Parameters'!$I$34)</f>
        <v>50.026825057936449</v>
      </c>
      <c r="U3145" s="10">
        <f t="shared" ca="1" si="471"/>
        <v>0.92794855081757921</v>
      </c>
      <c r="V3145" s="30">
        <f ca="1">_xlfn.BETA.INV(U3145,'Input Parameters'!$L$36,'Input Parameters'!$M$36,'Input Parameters'!$J$36,'Input Parameters'!$K$36)</f>
        <v>0.8350301386829635</v>
      </c>
      <c r="W3145" s="2">
        <f ca="1">N3145+(P3145-N3145)*(1-ERF((T3145-R3145)/(2*SQRT(L3145*'Input Parameters'!$E$38))))</f>
        <v>0.55952604812895168</v>
      </c>
      <c r="X3145">
        <f t="shared" ca="1" si="472"/>
        <v>1</v>
      </c>
      <c r="Y3145" s="7"/>
    </row>
    <row r="3146" spans="1:25" ht="15" customHeight="1" x14ac:dyDescent="0.25">
      <c r="A3146" s="139">
        <v>3139</v>
      </c>
      <c r="B3146" s="10">
        <f t="shared" ca="1" si="463"/>
        <v>0.87777066302904783</v>
      </c>
      <c r="C3146" s="60">
        <f ca="1">_xlfn.NORM.INV(B3146,'Input Parameters'!$E$15,'Input Parameters'!$F$15)</f>
        <v>334.0437291282463</v>
      </c>
      <c r="D3146" s="10">
        <f t="shared" ca="1" si="464"/>
        <v>0.12192946482156497</v>
      </c>
      <c r="E3146" s="62">
        <f ca="1">IF(_xlfn.NORM.INV(D3146,'Input Parameters'!$E$17,'Input Parameters'!$F$17)&lt;3500,3500,IF(_xlfn.NORM.INV(D3146,'Input Parameters'!$E$17,'Input Parameters'!$F$17)&gt;5500,5500,_xlfn.NORM.INV(D3146,'Input Parameters'!$E$17,'Input Parameters'!$F$17)))</f>
        <v>3984.2231355534545</v>
      </c>
      <c r="F3146" s="10">
        <f t="shared" ca="1" si="465"/>
        <v>5.4979368007974871E-2</v>
      </c>
      <c r="G3146" s="64">
        <f ca="1">_xlfn.NORM.INV(F3146,'Input Parameters'!$E$20,'Input Parameters'!$F$20)</f>
        <v>271.94086313063553</v>
      </c>
      <c r="H3146" s="57">
        <f ca="1">EXP(E3146*(1/'Input Parameters'!$E$23-1/G3146))</f>
        <v>0.35004949482348419</v>
      </c>
      <c r="I3146" s="10">
        <f t="shared" ca="1" si="466"/>
        <v>0.11056223899832829</v>
      </c>
      <c r="J3146" s="30">
        <f ca="1">_xlfn.BETA.INV(I3146,'Input Parameters'!$L$26,'Input Parameters'!$M$26,'Input Parameters'!$J$26,'Input Parameters'!$K$26)</f>
        <v>0.45446150329251422</v>
      </c>
      <c r="K3146" s="168">
        <f ca="1">('Input Parameters'!$E$27/'Input Parameters'!$E$38)^$J3146</f>
        <v>3.8393651461647089E-2</v>
      </c>
      <c r="L3146" s="69">
        <f ca="1">$H3146*$C3146*'Input Parameters'!$E$25*K3146</f>
        <v>4.4894402571411227</v>
      </c>
      <c r="M3146" s="24">
        <f t="shared" ca="1" si="467"/>
        <v>0.39266411225139863</v>
      </c>
      <c r="N3146" s="15">
        <f ca="1">_xlfn.NORM.INV(M3146,'Input Parameters'!$E$29,'Input Parameters'!$F$29)</f>
        <v>9.9972761788674189E-2</v>
      </c>
      <c r="O3146" s="8">
        <f t="shared" ca="1" si="468"/>
        <v>0.89998688765924117</v>
      </c>
      <c r="P3146" s="30">
        <f ca="1">_xlfn.LOGNORM.INV(O3146,'Input Parameters'!$H$30,'Input Parameters'!$I$30)</f>
        <v>4.9154606924518385</v>
      </c>
      <c r="Q3146" s="10">
        <f t="shared" ca="1" si="469"/>
        <v>0.47242973077173855</v>
      </c>
      <c r="R3146" s="30">
        <f>IF('Input Parameters'!$E$32=0,0,_xlfn.BETA.INV(Q3146,'Input Parameters'!$L$32,'Input Parameters'!$M$32,'Input Parameters'!$J$32,'Input Parameters'!$K$32))</f>
        <v>0</v>
      </c>
      <c r="S3146" s="10">
        <f t="shared" ca="1" si="470"/>
        <v>0.69060953225998212</v>
      </c>
      <c r="T3146" s="26">
        <f ca="1">_xlfn.LOGNORM.INV(S3146,'Input Parameters'!$H$34,'Input Parameters'!$I$34)</f>
        <v>53.629575105814723</v>
      </c>
      <c r="U3146" s="10">
        <f t="shared" ca="1" si="471"/>
        <v>0.90687884705093125</v>
      </c>
      <c r="V3146" s="30">
        <f ca="1">_xlfn.BETA.INV(U3146,'Input Parameters'!$L$36,'Input Parameters'!$M$36,'Input Parameters'!$J$36,'Input Parameters'!$K$36)</f>
        <v>0.80947348305561451</v>
      </c>
      <c r="W3146" s="2">
        <f ca="1">N3146+(P3146-N3146)*(1-ERF((T3146-R3146)/(2*SQRT(L3146*'Input Parameters'!$E$38))))</f>
        <v>0.45387992637473318</v>
      </c>
      <c r="X3146">
        <f t="shared" ca="1" si="472"/>
        <v>1</v>
      </c>
      <c r="Y3146" s="7"/>
    </row>
    <row r="3147" spans="1:25" ht="15" customHeight="1" x14ac:dyDescent="0.25">
      <c r="A3147" s="139">
        <v>3140</v>
      </c>
      <c r="B3147" s="10">
        <f t="shared" ca="1" si="463"/>
        <v>0.25059506113626884</v>
      </c>
      <c r="C3147" s="60">
        <f ca="1">_xlfn.NORM.INV(B3147,'Input Parameters'!$E$15,'Input Parameters'!$F$15)</f>
        <v>234.51569761327767</v>
      </c>
      <c r="D3147" s="10">
        <f t="shared" ca="1" si="464"/>
        <v>5.8720225473892995E-2</v>
      </c>
      <c r="E3147" s="62">
        <f ca="1">IF(_xlfn.NORM.INV(D3147,'Input Parameters'!$E$17,'Input Parameters'!$F$17)&lt;3500,3500,IF(_xlfn.NORM.INV(D3147,'Input Parameters'!$E$17,'Input Parameters'!$F$17)&gt;5500,5500,_xlfn.NORM.INV(D3147,'Input Parameters'!$E$17,'Input Parameters'!$F$17)))</f>
        <v>3704.0745045141457</v>
      </c>
      <c r="F3147" s="10">
        <f t="shared" ca="1" si="465"/>
        <v>0.98381604792719113</v>
      </c>
      <c r="G3147" s="64">
        <f ca="1">_xlfn.NORM.INV(F3147,'Input Parameters'!$E$20,'Input Parameters'!$F$20)</f>
        <v>296.98691102932912</v>
      </c>
      <c r="H3147" s="57">
        <f ca="1">EXP(E3147*(1/'Input Parameters'!$E$23-1/G3147))</f>
        <v>1.1886621351019497</v>
      </c>
      <c r="I3147" s="10">
        <f t="shared" ca="1" si="466"/>
        <v>0.7305187014646306</v>
      </c>
      <c r="J3147" s="30">
        <f ca="1">_xlfn.BETA.INV(I3147,'Input Parameters'!$L$26,'Input Parameters'!$M$26,'Input Parameters'!$J$26,'Input Parameters'!$K$26)</f>
        <v>0.7545044955461393</v>
      </c>
      <c r="K3147" s="168">
        <f ca="1">('Input Parameters'!$E$27/'Input Parameters'!$E$38)^$J3147</f>
        <v>4.4623547964710176E-3</v>
      </c>
      <c r="L3147" s="69">
        <f ca="1">$H3147*$C3147*'Input Parameters'!$E$25*K3147</f>
        <v>1.2439257099850995</v>
      </c>
      <c r="M3147" s="24">
        <f t="shared" ca="1" si="467"/>
        <v>0.4169936616638299</v>
      </c>
      <c r="N3147" s="15">
        <f ca="1">_xlfn.NORM.INV(M3147,'Input Parameters'!$E$29,'Input Parameters'!$F$29)</f>
        <v>9.9979040953646278E-2</v>
      </c>
      <c r="O3147" s="8">
        <f t="shared" ca="1" si="468"/>
        <v>0.2801486854514238</v>
      </c>
      <c r="P3147" s="30">
        <f ca="1">_xlfn.LOGNORM.INV(O3147,'Input Parameters'!$H$30,'Input Parameters'!$I$30)</f>
        <v>2.0379125827626066</v>
      </c>
      <c r="Q3147" s="10">
        <f t="shared" ca="1" si="469"/>
        <v>0.91430429730337981</v>
      </c>
      <c r="R3147" s="30">
        <f>IF('Input Parameters'!$E$32=0,0,_xlfn.BETA.INV(Q3147,'Input Parameters'!$L$32,'Input Parameters'!$M$32,'Input Parameters'!$J$32,'Input Parameters'!$K$32))</f>
        <v>0</v>
      </c>
      <c r="S3147" s="10">
        <f t="shared" ca="1" si="470"/>
        <v>0.83834031951293375</v>
      </c>
      <c r="T3147" s="26">
        <f ca="1">_xlfn.LOGNORM.INV(S3147,'Input Parameters'!$H$34,'Input Parameters'!$I$34)</f>
        <v>57.004117457826084</v>
      </c>
      <c r="U3147" s="10">
        <f t="shared" ca="1" si="471"/>
        <v>0.28883549838205846</v>
      </c>
      <c r="V3147" s="30">
        <f ca="1">_xlfn.BETA.INV(U3147,'Input Parameters'!$L$36,'Input Parameters'!$M$36,'Input Parameters'!$J$36,'Input Parameters'!$K$36)</f>
        <v>0.50581149923365809</v>
      </c>
      <c r="W3147" s="2">
        <f ca="1">N3147+(P3147-N3147)*(1-ERF((T3147-R3147)/(2*SQRT(L3147*'Input Parameters'!$E$38))))</f>
        <v>0.1005632355610947</v>
      </c>
      <c r="X3147">
        <f t="shared" ca="1" si="472"/>
        <v>1</v>
      </c>
      <c r="Y3147" s="7"/>
    </row>
    <row r="3148" spans="1:25" ht="15" customHeight="1" x14ac:dyDescent="0.25">
      <c r="A3148" s="139">
        <v>3141</v>
      </c>
      <c r="B3148" s="10">
        <f t="shared" ca="1" si="463"/>
        <v>8.4226728455756072E-2</v>
      </c>
      <c r="C3148" s="60">
        <f ca="1">_xlfn.NORM.INV(B3148,'Input Parameters'!$E$15,'Input Parameters'!$F$15)</f>
        <v>196.33252657689144</v>
      </c>
      <c r="D3148" s="10">
        <f t="shared" ca="1" si="464"/>
        <v>0.54098700082082296</v>
      </c>
      <c r="E3148" s="62">
        <f ca="1">IF(_xlfn.NORM.INV(D3148,'Input Parameters'!$E$17,'Input Parameters'!$F$17)&lt;3500,3500,IF(_xlfn.NORM.INV(D3148,'Input Parameters'!$E$17,'Input Parameters'!$F$17)&gt;5500,5500,_xlfn.NORM.INV(D3148,'Input Parameters'!$E$17,'Input Parameters'!$F$17)))</f>
        <v>4872.0444109391292</v>
      </c>
      <c r="F3148" s="10">
        <f t="shared" ca="1" si="465"/>
        <v>0.82636006875955204</v>
      </c>
      <c r="G3148" s="64">
        <f ca="1">_xlfn.NORM.INV(F3148,'Input Parameters'!$E$20,'Input Parameters'!$F$20)</f>
        <v>288.94718626710397</v>
      </c>
      <c r="H3148" s="57">
        <f ca="1">EXP(E3148*(1/'Input Parameters'!$E$23-1/G3148))</f>
        <v>0.79522604152879117</v>
      </c>
      <c r="I3148" s="10">
        <f t="shared" ca="1" si="466"/>
        <v>0.49359043479673059</v>
      </c>
      <c r="J3148" s="30">
        <f ca="1">_xlfn.BETA.INV(I3148,'Input Parameters'!$L$26,'Input Parameters'!$M$26,'Input Parameters'!$J$26,'Input Parameters'!$K$26)</f>
        <v>0.65881069753162602</v>
      </c>
      <c r="K3148" s="168">
        <f ca="1">('Input Parameters'!$E$27/'Input Parameters'!$E$38)^$J3148</f>
        <v>8.864818756585232E-3</v>
      </c>
      <c r="L3148" s="69">
        <f ca="1">$H3148*$C3148*'Input Parameters'!$E$25*K3148</f>
        <v>1.3840529644712147</v>
      </c>
      <c r="M3148" s="24">
        <f t="shared" ca="1" si="467"/>
        <v>0.11111425256504293</v>
      </c>
      <c r="N3148" s="15">
        <f ca="1">_xlfn.NORM.INV(M3148,'Input Parameters'!$E$29,'Input Parameters'!$F$29)</f>
        <v>9.9877937623775975E-2</v>
      </c>
      <c r="O3148" s="8">
        <f t="shared" ca="1" si="468"/>
        <v>0.9229705441505055</v>
      </c>
      <c r="P3148" s="30">
        <f ca="1">_xlfn.LOGNORM.INV(O3148,'Input Parameters'!$H$30,'Input Parameters'!$I$30)</f>
        <v>5.261118829896696</v>
      </c>
      <c r="Q3148" s="10">
        <f t="shared" ca="1" si="469"/>
        <v>0.10474020860066324</v>
      </c>
      <c r="R3148" s="30">
        <f>IF('Input Parameters'!$E$32=0,0,_xlfn.BETA.INV(Q3148,'Input Parameters'!$L$32,'Input Parameters'!$M$32,'Input Parameters'!$J$32,'Input Parameters'!$K$32))</f>
        <v>0</v>
      </c>
      <c r="S3148" s="10">
        <f t="shared" ca="1" si="470"/>
        <v>2.6640241591150082E-2</v>
      </c>
      <c r="T3148" s="26">
        <f ca="1">_xlfn.LOGNORM.INV(S3148,'Input Parameters'!$H$34,'Input Parameters'!$I$34)</f>
        <v>39.626573870976827</v>
      </c>
      <c r="U3148" s="10">
        <f t="shared" ca="1" si="471"/>
        <v>0.99096264376665799</v>
      </c>
      <c r="V3148" s="30">
        <f ca="1">_xlfn.BETA.INV(U3148,'Input Parameters'!$L$36,'Input Parameters'!$M$36,'Input Parameters'!$J$36,'Input Parameters'!$K$36)</f>
        <v>1.0062997915634901</v>
      </c>
      <c r="W3148" s="2">
        <f ca="1">N3148+(P3148-N3148)*(1-ERF((T3148-R3148)/(2*SQRT(L3148*'Input Parameters'!$E$38))))</f>
        <v>0.18881049348518958</v>
      </c>
      <c r="X3148">
        <f t="shared" ca="1" si="472"/>
        <v>1</v>
      </c>
      <c r="Y3148" s="7"/>
    </row>
    <row r="3149" spans="1:25" ht="15" customHeight="1" x14ac:dyDescent="0.25">
      <c r="A3149" s="139">
        <v>3142</v>
      </c>
      <c r="B3149" s="10">
        <f t="shared" ca="1" si="463"/>
        <v>7.9809277635869313E-2</v>
      </c>
      <c r="C3149" s="60">
        <f ca="1">_xlfn.NORM.INV(B3149,'Input Parameters'!$E$15,'Input Parameters'!$F$15)</f>
        <v>194.75195174193823</v>
      </c>
      <c r="D3149" s="10">
        <f t="shared" ca="1" si="464"/>
        <v>0.6796253881721156</v>
      </c>
      <c r="E3149" s="62">
        <f ca="1">IF(_xlfn.NORM.INV(D3149,'Input Parameters'!$E$17,'Input Parameters'!$F$17)&lt;3500,3500,IF(_xlfn.NORM.INV(D3149,'Input Parameters'!$E$17,'Input Parameters'!$F$17)&gt;5500,5500,_xlfn.NORM.INV(D3149,'Input Parameters'!$E$17,'Input Parameters'!$F$17)))</f>
        <v>5126.6560607109259</v>
      </c>
      <c r="F3149" s="10">
        <f t="shared" ca="1" si="465"/>
        <v>0.52722064662854629</v>
      </c>
      <c r="G3149" s="64">
        <f ca="1">_xlfn.NORM.INV(F3149,'Input Parameters'!$E$20,'Input Parameters'!$F$20)</f>
        <v>283.10750998631852</v>
      </c>
      <c r="H3149" s="57">
        <f ca="1">EXP(E3149*(1/'Input Parameters'!$E$23-1/G3149))</f>
        <v>0.54494004598912726</v>
      </c>
      <c r="I3149" s="10">
        <f t="shared" ca="1" si="466"/>
        <v>0.65860392263297685</v>
      </c>
      <c r="J3149" s="30">
        <f ca="1">_xlfn.BETA.INV(I3149,'Input Parameters'!$L$26,'Input Parameters'!$M$26,'Input Parameters'!$J$26,'Input Parameters'!$K$26)</f>
        <v>0.72473674441761249</v>
      </c>
      <c r="K3149" s="168">
        <f ca="1">('Input Parameters'!$E$27/'Input Parameters'!$E$38)^$J3149</f>
        <v>5.5245477784290169E-3</v>
      </c>
      <c r="L3149" s="69">
        <f ca="1">$H3149*$C3149*'Input Parameters'!$E$25*K3149</f>
        <v>0.58630996646836753</v>
      </c>
      <c r="M3149" s="24">
        <f t="shared" ca="1" si="467"/>
        <v>0.60052199440786003</v>
      </c>
      <c r="N3149" s="15">
        <f ca="1">_xlfn.NORM.INV(M3149,'Input Parameters'!$E$29,'Input Parameters'!$F$29)</f>
        <v>0.10002546984529918</v>
      </c>
      <c r="O3149" s="8">
        <f t="shared" ca="1" si="468"/>
        <v>0.64955765443861113</v>
      </c>
      <c r="P3149" s="30">
        <f ca="1">_xlfn.LOGNORM.INV(O3149,'Input Parameters'!$H$30,'Input Parameters'!$I$30)</f>
        <v>3.2171454765884016</v>
      </c>
      <c r="Q3149" s="10">
        <f t="shared" ca="1" si="469"/>
        <v>0.17041881966585104</v>
      </c>
      <c r="R3149" s="30">
        <f>IF('Input Parameters'!$E$32=0,0,_xlfn.BETA.INV(Q3149,'Input Parameters'!$L$32,'Input Parameters'!$M$32,'Input Parameters'!$J$32,'Input Parameters'!$K$32))</f>
        <v>0</v>
      </c>
      <c r="S3149" s="10">
        <f t="shared" ca="1" si="470"/>
        <v>0.60781079015453277</v>
      </c>
      <c r="T3149" s="26">
        <f ca="1">_xlfn.LOGNORM.INV(S3149,'Input Parameters'!$H$34,'Input Parameters'!$I$34)</f>
        <v>52.154683837731973</v>
      </c>
      <c r="U3149" s="10">
        <f t="shared" ca="1" si="471"/>
        <v>0.33030492184957849</v>
      </c>
      <c r="V3149" s="30">
        <f ca="1">_xlfn.BETA.INV(U3149,'Input Parameters'!$L$36,'Input Parameters'!$M$36,'Input Parameters'!$J$36,'Input Parameters'!$K$36)</f>
        <v>0.52192512434574645</v>
      </c>
      <c r="W3149" s="2">
        <f ca="1">N3149+(P3149-N3149)*(1-ERF((T3149-R3149)/(2*SQRT(L3149*'Input Parameters'!$E$38))))</f>
        <v>0.10003002817378677</v>
      </c>
      <c r="X3149">
        <f t="shared" ca="1" si="472"/>
        <v>1</v>
      </c>
      <c r="Y3149" s="7"/>
    </row>
    <row r="3150" spans="1:25" ht="15" customHeight="1" x14ac:dyDescent="0.25">
      <c r="A3150" s="139">
        <v>3143</v>
      </c>
      <c r="B3150" s="10">
        <f t="shared" ca="1" si="463"/>
        <v>4.0791491949050185E-2</v>
      </c>
      <c r="C3150" s="60">
        <f ca="1">_xlfn.NORM.INV(B3150,'Input Parameters'!$E$15,'Input Parameters'!$F$15)</f>
        <v>176.58530455754186</v>
      </c>
      <c r="D3150" s="10">
        <f t="shared" ca="1" si="464"/>
        <v>0.49899845942942966</v>
      </c>
      <c r="E3150" s="62">
        <f ca="1">IF(_xlfn.NORM.INV(D3150,'Input Parameters'!$E$17,'Input Parameters'!$F$17)&lt;3500,3500,IF(_xlfn.NORM.INV(D3150,'Input Parameters'!$E$17,'Input Parameters'!$F$17)&gt;5500,5500,_xlfn.NORM.INV(D3150,'Input Parameters'!$E$17,'Input Parameters'!$F$17)))</f>
        <v>4798.2426552153693</v>
      </c>
      <c r="F3150" s="10">
        <f t="shared" ca="1" si="465"/>
        <v>0.88652250050083425</v>
      </c>
      <c r="G3150" s="64">
        <f ca="1">_xlfn.NORM.INV(F3150,'Input Parameters'!$E$20,'Input Parameters'!$F$20)</f>
        <v>290.74520731884542</v>
      </c>
      <c r="H3150" s="57">
        <f ca="1">EXP(E3150*(1/'Input Parameters'!$E$23-1/G3150))</f>
        <v>0.88429565280107802</v>
      </c>
      <c r="I3150" s="10">
        <f t="shared" ca="1" si="466"/>
        <v>0.9483494686417161</v>
      </c>
      <c r="J3150" s="30">
        <f ca="1">_xlfn.BETA.INV(I3150,'Input Parameters'!$L$26,'Input Parameters'!$M$26,'Input Parameters'!$J$26,'Input Parameters'!$K$26)</f>
        <v>0.87501649697458017</v>
      </c>
      <c r="K3150" s="168">
        <f ca="1">('Input Parameters'!$E$27/'Input Parameters'!$E$38)^$J3150</f>
        <v>1.8799424389045576E-3</v>
      </c>
      <c r="L3150" s="69">
        <f ca="1">$H3150*$C3150*'Input Parameters'!$E$25*K3150</f>
        <v>0.29355981190406116</v>
      </c>
      <c r="M3150" s="24">
        <f t="shared" ca="1" si="467"/>
        <v>0.53257782393501785</v>
      </c>
      <c r="N3150" s="15">
        <f ca="1">_xlfn.NORM.INV(M3150,'Input Parameters'!$E$29,'Input Parameters'!$F$29)</f>
        <v>0.10000817514650073</v>
      </c>
      <c r="O3150" s="8">
        <f t="shared" ca="1" si="468"/>
        <v>0.24592205312776594</v>
      </c>
      <c r="P3150" s="30">
        <f ca="1">_xlfn.LOGNORM.INV(O3150,'Input Parameters'!$H$30,'Input Parameters'!$I$30)</f>
        <v>1.9393173994898276</v>
      </c>
      <c r="Q3150" s="10">
        <f t="shared" ca="1" si="469"/>
        <v>0.79881758096909372</v>
      </c>
      <c r="R3150" s="30">
        <f>IF('Input Parameters'!$E$32=0,0,_xlfn.BETA.INV(Q3150,'Input Parameters'!$L$32,'Input Parameters'!$M$32,'Input Parameters'!$J$32,'Input Parameters'!$K$32))</f>
        <v>0</v>
      </c>
      <c r="S3150" s="10">
        <f t="shared" ca="1" si="470"/>
        <v>0.24660797428393344</v>
      </c>
      <c r="T3150" s="26">
        <f ca="1">_xlfn.LOGNORM.INV(S3150,'Input Parameters'!$H$34,'Input Parameters'!$I$34)</f>
        <v>46.285358457554935</v>
      </c>
      <c r="U3150" s="10">
        <f t="shared" ca="1" si="471"/>
        <v>0.1850294056015972</v>
      </c>
      <c r="V3150" s="30">
        <f ca="1">_xlfn.BETA.INV(U3150,'Input Parameters'!$L$36,'Input Parameters'!$M$36,'Input Parameters'!$J$36,'Input Parameters'!$K$36)</f>
        <v>0.46190187476932193</v>
      </c>
      <c r="W3150" s="2">
        <f ca="1">N3150+(P3150-N3150)*(1-ERF((T3150-R3150)/(2*SQRT(L3150*'Input Parameters'!$E$38))))</f>
        <v>0.10000817797055432</v>
      </c>
      <c r="X3150">
        <f t="shared" ca="1" si="472"/>
        <v>1</v>
      </c>
      <c r="Y3150" s="7"/>
    </row>
    <row r="3151" spans="1:25" ht="15" customHeight="1" x14ac:dyDescent="0.25">
      <c r="A3151" s="139">
        <v>3144</v>
      </c>
      <c r="B3151" s="10">
        <f t="shared" ca="1" si="463"/>
        <v>0.39062846334270451</v>
      </c>
      <c r="C3151" s="60">
        <f ca="1">_xlfn.NORM.INV(B3151,'Input Parameters'!$E$15,'Input Parameters'!$F$15)</f>
        <v>255.91868877421925</v>
      </c>
      <c r="D3151" s="10">
        <f t="shared" ca="1" si="464"/>
        <v>3.7128981391462812E-2</v>
      </c>
      <c r="E3151" s="62">
        <f ca="1">IF(_xlfn.NORM.INV(D3151,'Input Parameters'!$E$17,'Input Parameters'!$F$17)&lt;3500,3500,IF(_xlfn.NORM.INV(D3151,'Input Parameters'!$E$17,'Input Parameters'!$F$17)&gt;5500,5500,_xlfn.NORM.INV(D3151,'Input Parameters'!$E$17,'Input Parameters'!$F$17)))</f>
        <v>3550.4855248938024</v>
      </c>
      <c r="F3151" s="10">
        <f t="shared" ca="1" si="465"/>
        <v>0.71483968486299143</v>
      </c>
      <c r="G3151" s="64">
        <f ca="1">_xlfn.NORM.INV(F3151,'Input Parameters'!$E$20,'Input Parameters'!$F$20)</f>
        <v>286.45278166401522</v>
      </c>
      <c r="H3151" s="57">
        <f ca="1">EXP(E3151*(1/'Input Parameters'!$E$23-1/G3151))</f>
        <v>0.76034977813039217</v>
      </c>
      <c r="I3151" s="10">
        <f t="shared" ca="1" si="466"/>
        <v>0.47015960755495667</v>
      </c>
      <c r="J3151" s="30">
        <f ca="1">_xlfn.BETA.INV(I3151,'Input Parameters'!$L$26,'Input Parameters'!$M$26,'Input Parameters'!$J$26,'Input Parameters'!$K$26)</f>
        <v>0.64928572438638499</v>
      </c>
      <c r="K3151" s="168">
        <f ca="1">('Input Parameters'!$E$27/'Input Parameters'!$E$38)^$J3151</f>
        <v>9.4916584324041212E-3</v>
      </c>
      <c r="L3151" s="69">
        <f ca="1">$H3151*$C3151*'Input Parameters'!$E$25*K3151</f>
        <v>1.8469601565696014</v>
      </c>
      <c r="M3151" s="24">
        <f t="shared" ca="1" si="467"/>
        <v>0.59166866603814683</v>
      </c>
      <c r="N3151" s="15">
        <f ca="1">_xlfn.NORM.INV(M3151,'Input Parameters'!$E$29,'Input Parameters'!$F$29)</f>
        <v>0.10002318395106451</v>
      </c>
      <c r="O3151" s="8">
        <f t="shared" ca="1" si="468"/>
        <v>0.86382337638940676</v>
      </c>
      <c r="P3151" s="30">
        <f ca="1">_xlfn.LOGNORM.INV(O3151,'Input Parameters'!$H$30,'Input Parameters'!$I$30)</f>
        <v>4.5066480704376506</v>
      </c>
      <c r="Q3151" s="10">
        <f t="shared" ca="1" si="469"/>
        <v>0.82469019950269107</v>
      </c>
      <c r="R3151" s="30">
        <f>IF('Input Parameters'!$E$32=0,0,_xlfn.BETA.INV(Q3151,'Input Parameters'!$L$32,'Input Parameters'!$M$32,'Input Parameters'!$J$32,'Input Parameters'!$K$32))</f>
        <v>0</v>
      </c>
      <c r="S3151" s="10">
        <f t="shared" ca="1" si="470"/>
        <v>0.7172649038743083</v>
      </c>
      <c r="T3151" s="26">
        <f ca="1">_xlfn.LOGNORM.INV(S3151,'Input Parameters'!$H$34,'Input Parameters'!$I$34)</f>
        <v>54.147289518215565</v>
      </c>
      <c r="U3151" s="10">
        <f t="shared" ca="1" si="471"/>
        <v>0.64136097480958998</v>
      </c>
      <c r="V3151" s="30">
        <f ca="1">_xlfn.BETA.INV(U3151,'Input Parameters'!$L$36,'Input Parameters'!$M$36,'Input Parameters'!$J$36,'Input Parameters'!$K$36)</f>
        <v>0.64292272871571932</v>
      </c>
      <c r="W3151" s="2">
        <f ca="1">N3151+(P3151-N3151)*(1-ERF((T3151-R3151)/(2*SQRT(L3151*'Input Parameters'!$E$38))))</f>
        <v>0.12136420304113636</v>
      </c>
      <c r="X3151">
        <f t="shared" ca="1" si="472"/>
        <v>1</v>
      </c>
      <c r="Y3151" s="7"/>
    </row>
    <row r="3152" spans="1:25" ht="15" customHeight="1" x14ac:dyDescent="0.25">
      <c r="A3152" s="139">
        <v>3145</v>
      </c>
      <c r="B3152" s="10">
        <f t="shared" ca="1" si="463"/>
        <v>0.9256527358293215</v>
      </c>
      <c r="C3152" s="60">
        <f ca="1">_xlfn.NORM.INV(B3152,'Input Parameters'!$E$15,'Input Parameters'!$F$15)</f>
        <v>349.23109142952393</v>
      </c>
      <c r="D3152" s="10">
        <f t="shared" ca="1" si="464"/>
        <v>0.37054459900936709</v>
      </c>
      <c r="E3152" s="62">
        <f ca="1">IF(_xlfn.NORM.INV(D3152,'Input Parameters'!$E$17,'Input Parameters'!$F$17)&lt;3500,3500,IF(_xlfn.NORM.INV(D3152,'Input Parameters'!$E$17,'Input Parameters'!$F$17)&gt;5500,5500,_xlfn.NORM.INV(D3152,'Input Parameters'!$E$17,'Input Parameters'!$F$17)))</f>
        <v>4568.7120841052565</v>
      </c>
      <c r="F3152" s="10">
        <f t="shared" ca="1" si="465"/>
        <v>0.76901202960725168</v>
      </c>
      <c r="G3152" s="64">
        <f ca="1">_xlfn.NORM.INV(F3152,'Input Parameters'!$E$20,'Input Parameters'!$F$20)</f>
        <v>287.57850042894944</v>
      </c>
      <c r="H3152" s="57">
        <f ca="1">EXP(E3152*(1/'Input Parameters'!$E$23-1/G3152))</f>
        <v>0.7481766475083298</v>
      </c>
      <c r="I3152" s="10">
        <f t="shared" ca="1" si="466"/>
        <v>0.59782767632828726</v>
      </c>
      <c r="J3152" s="30">
        <f ca="1">_xlfn.BETA.INV(I3152,'Input Parameters'!$L$26,'Input Parameters'!$M$26,'Input Parameters'!$J$26,'Input Parameters'!$K$26)</f>
        <v>0.70040788967738565</v>
      </c>
      <c r="K3152" s="168">
        <f ca="1">('Input Parameters'!$E$27/'Input Parameters'!$E$38)^$J3152</f>
        <v>6.5778822499296275E-3</v>
      </c>
      <c r="L3152" s="69">
        <f ca="1">$H3152*$C3152*'Input Parameters'!$E$25*K3152</f>
        <v>1.7187121409158168</v>
      </c>
      <c r="M3152" s="24">
        <f t="shared" ca="1" si="467"/>
        <v>0.81829192748798729</v>
      </c>
      <c r="N3152" s="15">
        <f ca="1">_xlfn.NORM.INV(M3152,'Input Parameters'!$E$29,'Input Parameters'!$F$29)</f>
        <v>0.10009088749365945</v>
      </c>
      <c r="O3152" s="8">
        <f t="shared" ca="1" si="468"/>
        <v>4.7941589903588766E-2</v>
      </c>
      <c r="P3152" s="30">
        <f ca="1">_xlfn.LOGNORM.INV(O3152,'Input Parameters'!$H$30,'Input Parameters'!$I$30)</f>
        <v>1.2219605359768682</v>
      </c>
      <c r="Q3152" s="10">
        <f t="shared" ca="1" si="469"/>
        <v>0.3927566310031515</v>
      </c>
      <c r="R3152" s="30">
        <f>IF('Input Parameters'!$E$32=0,0,_xlfn.BETA.INV(Q3152,'Input Parameters'!$L$32,'Input Parameters'!$M$32,'Input Parameters'!$J$32,'Input Parameters'!$K$32))</f>
        <v>0</v>
      </c>
      <c r="S3152" s="10">
        <f t="shared" ca="1" si="470"/>
        <v>0.95275842260148647</v>
      </c>
      <c r="T3152" s="26">
        <f ca="1">_xlfn.LOGNORM.INV(S3152,'Input Parameters'!$H$34,'Input Parameters'!$I$34)</f>
        <v>62.076077697999523</v>
      </c>
      <c r="U3152" s="10">
        <f t="shared" ca="1" si="471"/>
        <v>0.94967735983606039</v>
      </c>
      <c r="V3152" s="30">
        <f ca="1">_xlfn.BETA.INV(U3152,'Input Parameters'!$L$36,'Input Parameters'!$M$36,'Input Parameters'!$J$36,'Input Parameters'!$K$36)</f>
        <v>0.86874305125489637</v>
      </c>
      <c r="W3152" s="2">
        <f ca="1">N3152+(P3152-N3152)*(1-ERF((T3152-R3152)/(2*SQRT(L3152*'Input Parameters'!$E$38))))</f>
        <v>0.10100349086430978</v>
      </c>
      <c r="X3152">
        <f t="shared" ca="1" si="472"/>
        <v>1</v>
      </c>
      <c r="Y3152" s="7"/>
    </row>
    <row r="3153" spans="1:25" ht="15" customHeight="1" x14ac:dyDescent="0.25">
      <c r="A3153" s="139">
        <v>3146</v>
      </c>
      <c r="B3153" s="10">
        <f t="shared" ca="1" si="463"/>
        <v>0.22881654662781714</v>
      </c>
      <c r="C3153" s="60">
        <f ca="1">_xlfn.NORM.INV(B3153,'Input Parameters'!$E$15,'Input Parameters'!$F$15)</f>
        <v>230.7150261268248</v>
      </c>
      <c r="D3153" s="10">
        <f t="shared" ca="1" si="464"/>
        <v>0.21849183753793666</v>
      </c>
      <c r="E3153" s="62">
        <f ca="1">IF(_xlfn.NORM.INV(D3153,'Input Parameters'!$E$17,'Input Parameters'!$F$17)&lt;3500,3500,IF(_xlfn.NORM.INV(D3153,'Input Parameters'!$E$17,'Input Parameters'!$F$17)&gt;5500,5500,_xlfn.NORM.INV(D3153,'Input Parameters'!$E$17,'Input Parameters'!$F$17)))</f>
        <v>4255.8922311068854</v>
      </c>
      <c r="F3153" s="10">
        <f t="shared" ca="1" si="465"/>
        <v>0.20440039485701755</v>
      </c>
      <c r="G3153" s="64">
        <f ca="1">_xlfn.NORM.INV(F3153,'Input Parameters'!$E$20,'Input Parameters'!$F$20)</f>
        <v>277.11576099866227</v>
      </c>
      <c r="H3153" s="57">
        <f ca="1">EXP(E3153*(1/'Input Parameters'!$E$23-1/G3153))</f>
        <v>0.43648424220296272</v>
      </c>
      <c r="I3153" s="10">
        <f t="shared" ca="1" si="466"/>
        <v>0.21567739802122721</v>
      </c>
      <c r="J3153" s="30">
        <f ca="1">_xlfn.BETA.INV(I3153,'Input Parameters'!$L$26,'Input Parameters'!$M$26,'Input Parameters'!$J$26,'Input Parameters'!$K$26)</f>
        <v>0.52928585837648956</v>
      </c>
      <c r="K3153" s="168">
        <f ca="1">('Input Parameters'!$E$27/'Input Parameters'!$E$38)^$J3153</f>
        <v>2.244741006211436E-2</v>
      </c>
      <c r="L3153" s="69">
        <f ca="1">$H3153*$C3153*'Input Parameters'!$E$25*K3153</f>
        <v>2.2605321608275681</v>
      </c>
      <c r="M3153" s="24">
        <f t="shared" ca="1" si="467"/>
        <v>0.76263174027603631</v>
      </c>
      <c r="N3153" s="15">
        <f ca="1">_xlfn.NORM.INV(M3153,'Input Parameters'!$E$29,'Input Parameters'!$F$29)</f>
        <v>0.10007147937148277</v>
      </c>
      <c r="O3153" s="8">
        <f t="shared" ca="1" si="468"/>
        <v>0.67554726352262007</v>
      </c>
      <c r="P3153" s="30">
        <f ca="1">_xlfn.LOGNORM.INV(O3153,'Input Parameters'!$H$30,'Input Parameters'!$I$30)</f>
        <v>3.3271216040293092</v>
      </c>
      <c r="Q3153" s="10">
        <f t="shared" ca="1" si="469"/>
        <v>0.59568970819715672</v>
      </c>
      <c r="R3153" s="30">
        <f>IF('Input Parameters'!$E$32=0,0,_xlfn.BETA.INV(Q3153,'Input Parameters'!$L$32,'Input Parameters'!$M$32,'Input Parameters'!$J$32,'Input Parameters'!$K$32))</f>
        <v>0</v>
      </c>
      <c r="S3153" s="10">
        <f t="shared" ca="1" si="470"/>
        <v>0.97027449646324671</v>
      </c>
      <c r="T3153" s="26">
        <f ca="1">_xlfn.LOGNORM.INV(S3153,'Input Parameters'!$H$34,'Input Parameters'!$I$34)</f>
        <v>63.741576326417331</v>
      </c>
      <c r="U3153" s="10">
        <f t="shared" ca="1" si="471"/>
        <v>0.64191487344542386</v>
      </c>
      <c r="V3153" s="30">
        <f ca="1">_xlfn.BETA.INV(U3153,'Input Parameters'!$L$36,'Input Parameters'!$M$36,'Input Parameters'!$J$36,'Input Parameters'!$K$36)</f>
        <v>0.6431636850188629</v>
      </c>
      <c r="W3153" s="2">
        <f ca="1">N3153+(P3153-N3153)*(1-ERF((T3153-R3153)/(2*SQRT(L3153*'Input Parameters'!$E$38))))</f>
        <v>0.10884703208599969</v>
      </c>
      <c r="X3153">
        <f t="shared" ca="1" si="472"/>
        <v>1</v>
      </c>
      <c r="Y3153" s="7"/>
    </row>
    <row r="3154" spans="1:25" ht="15" customHeight="1" x14ac:dyDescent="0.25">
      <c r="A3154" s="139">
        <v>3147</v>
      </c>
      <c r="B3154" s="10">
        <f t="shared" ca="1" si="463"/>
        <v>0.32595062613238179</v>
      </c>
      <c r="C3154" s="60">
        <f ca="1">_xlfn.NORM.INV(B3154,'Input Parameters'!$E$15,'Input Parameters'!$F$15)</f>
        <v>246.51931912399232</v>
      </c>
      <c r="D3154" s="10">
        <f t="shared" ca="1" si="464"/>
        <v>0.28775184330120007</v>
      </c>
      <c r="E3154" s="62">
        <f ca="1">IF(_xlfn.NORM.INV(D3154,'Input Parameters'!$E$17,'Input Parameters'!$F$17)&lt;3500,3500,IF(_xlfn.NORM.INV(D3154,'Input Parameters'!$E$17,'Input Parameters'!$F$17)&gt;5500,5500,_xlfn.NORM.INV(D3154,'Input Parameters'!$E$17,'Input Parameters'!$F$17)))</f>
        <v>4408.0248853154744</v>
      </c>
      <c r="F3154" s="10">
        <f t="shared" ca="1" si="465"/>
        <v>0.79113526549250512</v>
      </c>
      <c r="G3154" s="64">
        <f ca="1">_xlfn.NORM.INV(F3154,'Input Parameters'!$E$20,'Input Parameters'!$F$20)</f>
        <v>288.07945667638234</v>
      </c>
      <c r="H3154" s="57">
        <f ca="1">EXP(E3154*(1/'Input Parameters'!$E$23-1/G3154))</f>
        <v>0.77626785340806193</v>
      </c>
      <c r="I3154" s="10">
        <f t="shared" ca="1" si="466"/>
        <v>0.59905348483533327</v>
      </c>
      <c r="J3154" s="30">
        <f ca="1">_xlfn.BETA.INV(I3154,'Input Parameters'!$L$26,'Input Parameters'!$M$26,'Input Parameters'!$J$26,'Input Parameters'!$K$26)</f>
        <v>0.7008952636543766</v>
      </c>
      <c r="K3154" s="168">
        <f ca="1">('Input Parameters'!$E$27/'Input Parameters'!$E$38)^$J3154</f>
        <v>6.5549264840375045E-3</v>
      </c>
      <c r="L3154" s="69">
        <f ca="1">$H3154*$C3154*'Input Parameters'!$E$25*K3154</f>
        <v>1.2543836552835599</v>
      </c>
      <c r="M3154" s="24">
        <f t="shared" ca="1" si="467"/>
        <v>0.1206701702143399</v>
      </c>
      <c r="N3154" s="15">
        <f ca="1">_xlfn.NORM.INV(M3154,'Input Parameters'!$E$29,'Input Parameters'!$F$29)</f>
        <v>9.9882835681051885E-2</v>
      </c>
      <c r="O3154" s="8">
        <f t="shared" ca="1" si="468"/>
        <v>0.5452587780558289</v>
      </c>
      <c r="P3154" s="30">
        <f ca="1">_xlfn.LOGNORM.INV(O3154,'Input Parameters'!$H$30,'Input Parameters'!$I$30)</f>
        <v>2.8313287686035205</v>
      </c>
      <c r="Q3154" s="10">
        <f t="shared" ca="1" si="469"/>
        <v>0.52643673067906305</v>
      </c>
      <c r="R3154" s="30">
        <f>IF('Input Parameters'!$E$32=0,0,_xlfn.BETA.INV(Q3154,'Input Parameters'!$L$32,'Input Parameters'!$M$32,'Input Parameters'!$J$32,'Input Parameters'!$K$32))</f>
        <v>0</v>
      </c>
      <c r="S3154" s="10">
        <f t="shared" ca="1" si="470"/>
        <v>0.92470684866459329</v>
      </c>
      <c r="T3154" s="26">
        <f ca="1">_xlfn.LOGNORM.INV(S3154,'Input Parameters'!$H$34,'Input Parameters'!$I$34)</f>
        <v>60.287887085594598</v>
      </c>
      <c r="U3154" s="10">
        <f t="shared" ca="1" si="471"/>
        <v>0.85852976603655162</v>
      </c>
      <c r="V3154" s="30">
        <f ca="1">_xlfn.BETA.INV(U3154,'Input Parameters'!$L$36,'Input Parameters'!$M$36,'Input Parameters'!$J$36,'Input Parameters'!$K$36)</f>
        <v>0.76461601361119325</v>
      </c>
      <c r="W3154" s="2">
        <f ca="1">N3154+(P3154-N3154)*(1-ERF((T3154-R3154)/(2*SQRT(L3154*'Input Parameters'!$E$38))))</f>
        <v>0.1002681797849013</v>
      </c>
      <c r="X3154">
        <f t="shared" ca="1" si="472"/>
        <v>1</v>
      </c>
      <c r="Y3154" s="7"/>
    </row>
    <row r="3155" spans="1:25" ht="15" customHeight="1" x14ac:dyDescent="0.25">
      <c r="A3155" s="139">
        <v>3148</v>
      </c>
      <c r="B3155" s="10">
        <f t="shared" ca="1" si="463"/>
        <v>0.7573164961754314</v>
      </c>
      <c r="C3155" s="60">
        <f ca="1">_xlfn.NORM.INV(B3155,'Input Parameters'!$E$15,'Input Parameters'!$F$15)</f>
        <v>308.7777742614029</v>
      </c>
      <c r="D3155" s="10">
        <f t="shared" ca="1" si="464"/>
        <v>0.62444592583685032</v>
      </c>
      <c r="E3155" s="62">
        <f ca="1">IF(_xlfn.NORM.INV(D3155,'Input Parameters'!$E$17,'Input Parameters'!$F$17)&lt;3500,3500,IF(_xlfn.NORM.INV(D3155,'Input Parameters'!$E$17,'Input Parameters'!$F$17)&gt;5500,5500,_xlfn.NORM.INV(D3155,'Input Parameters'!$E$17,'Input Parameters'!$F$17)))</f>
        <v>5022.0249633849116</v>
      </c>
      <c r="F3155" s="10">
        <f t="shared" ca="1" si="465"/>
        <v>0.16087377979431583</v>
      </c>
      <c r="G3155" s="64">
        <f ca="1">_xlfn.NORM.INV(F3155,'Input Parameters'!$E$20,'Input Parameters'!$F$20)</f>
        <v>276.01115037487745</v>
      </c>
      <c r="H3155" s="57">
        <f ca="1">EXP(E3155*(1/'Input Parameters'!$E$23-1/G3155))</f>
        <v>0.34967026035264975</v>
      </c>
      <c r="I3155" s="10">
        <f t="shared" ca="1" si="466"/>
        <v>0.28376101194669634</v>
      </c>
      <c r="J3155" s="30">
        <f ca="1">_xlfn.BETA.INV(I3155,'Input Parameters'!$L$26,'Input Parameters'!$M$26,'Input Parameters'!$J$26,'Input Parameters'!$K$26)</f>
        <v>0.56616658906946637</v>
      </c>
      <c r="K3155" s="168">
        <f ca="1">('Input Parameters'!$E$27/'Input Parameters'!$E$38)^$J3155</f>
        <v>1.7229600869183511E-2</v>
      </c>
      <c r="L3155" s="69">
        <f ca="1">$H3155*$C3155*'Input Parameters'!$E$25*K3155</f>
        <v>1.8602869789597809</v>
      </c>
      <c r="M3155" s="24">
        <f t="shared" ca="1" si="467"/>
        <v>0.40886058202730868</v>
      </c>
      <c r="N3155" s="15">
        <f ca="1">_xlfn.NORM.INV(M3155,'Input Parameters'!$E$29,'Input Parameters'!$F$29)</f>
        <v>9.9976952303895042E-2</v>
      </c>
      <c r="O3155" s="8">
        <f t="shared" ca="1" si="468"/>
        <v>0.32621806018117716</v>
      </c>
      <c r="P3155" s="30">
        <f ca="1">_xlfn.LOGNORM.INV(O3155,'Input Parameters'!$H$30,'Input Parameters'!$I$30)</f>
        <v>2.1690503744333687</v>
      </c>
      <c r="Q3155" s="10">
        <f t="shared" ca="1" si="469"/>
        <v>0.88426637574969169</v>
      </c>
      <c r="R3155" s="30">
        <f>IF('Input Parameters'!$E$32=0,0,_xlfn.BETA.INV(Q3155,'Input Parameters'!$L$32,'Input Parameters'!$M$32,'Input Parameters'!$J$32,'Input Parameters'!$K$32))</f>
        <v>0</v>
      </c>
      <c r="S3155" s="10">
        <f t="shared" ca="1" si="470"/>
        <v>0.46636267997078396</v>
      </c>
      <c r="T3155" s="26">
        <f ca="1">_xlfn.LOGNORM.INV(S3155,'Input Parameters'!$H$34,'Input Parameters'!$I$34)</f>
        <v>49.880646592441956</v>
      </c>
      <c r="U3155" s="10">
        <f t="shared" ca="1" si="471"/>
        <v>0.64355421561989956</v>
      </c>
      <c r="V3155" s="30">
        <f ca="1">_xlfn.BETA.INV(U3155,'Input Parameters'!$L$36,'Input Parameters'!$M$36,'Input Parameters'!$J$36,'Input Parameters'!$K$36)</f>
        <v>0.64387793364982659</v>
      </c>
      <c r="W3155" s="2">
        <f ca="1">N3155+(P3155-N3155)*(1-ERF((T3155-R3155)/(2*SQRT(L3155*'Input Parameters'!$E$38))))</f>
        <v>0.12006751193091306</v>
      </c>
      <c r="X3155">
        <f t="shared" ca="1" si="472"/>
        <v>1</v>
      </c>
      <c r="Y3155" s="7"/>
    </row>
    <row r="3156" spans="1:25" ht="15" customHeight="1" x14ac:dyDescent="0.25">
      <c r="A3156" s="139">
        <v>3149</v>
      </c>
      <c r="B3156" s="10">
        <f t="shared" ca="1" si="463"/>
        <v>0.15874674890427776</v>
      </c>
      <c r="C3156" s="60">
        <f ca="1">_xlfn.NORM.INV(B3156,'Input Parameters'!$E$15,'Input Parameters'!$F$15)</f>
        <v>216.79424797528497</v>
      </c>
      <c r="D3156" s="10">
        <f t="shared" ca="1" si="464"/>
        <v>0.17157832849816645</v>
      </c>
      <c r="E3156" s="62">
        <f ca="1">IF(_xlfn.NORM.INV(D3156,'Input Parameters'!$E$17,'Input Parameters'!$F$17)&lt;3500,3500,IF(_xlfn.NORM.INV(D3156,'Input Parameters'!$E$17,'Input Parameters'!$F$17)&gt;5500,5500,_xlfn.NORM.INV(D3156,'Input Parameters'!$E$17,'Input Parameters'!$F$17)))</f>
        <v>4136.4374034459061</v>
      </c>
      <c r="F3156" s="10">
        <f t="shared" ca="1" si="465"/>
        <v>0.38200822885890595</v>
      </c>
      <c r="G3156" s="64">
        <f ca="1">_xlfn.NORM.INV(F3156,'Input Parameters'!$E$20,'Input Parameters'!$F$20)</f>
        <v>280.63858843157959</v>
      </c>
      <c r="H3156" s="57">
        <f ca="1">EXP(E3156*(1/'Input Parameters'!$E$23-1/G3156))</f>
        <v>0.53882711446825726</v>
      </c>
      <c r="I3156" s="10">
        <f t="shared" ca="1" si="466"/>
        <v>0.53646537793533322</v>
      </c>
      <c r="J3156" s="30">
        <f ca="1">_xlfn.BETA.INV(I3156,'Input Parameters'!$L$26,'Input Parameters'!$M$26,'Input Parameters'!$J$26,'Input Parameters'!$K$26)</f>
        <v>0.67601378995619577</v>
      </c>
      <c r="K3156" s="168">
        <f ca="1">('Input Parameters'!$E$27/'Input Parameters'!$E$38)^$J3156</f>
        <v>7.8357163713719622E-3</v>
      </c>
      <c r="L3156" s="69">
        <f ca="1">$H3156*$C3156*'Input Parameters'!$E$25*K3156</f>
        <v>0.915326223061114</v>
      </c>
      <c r="M3156" s="24">
        <f t="shared" ca="1" si="467"/>
        <v>0.73545304433703107</v>
      </c>
      <c r="N3156" s="15">
        <f ca="1">_xlfn.NORM.INV(M3156,'Input Parameters'!$E$29,'Input Parameters'!$F$29)</f>
        <v>0.10006293897735889</v>
      </c>
      <c r="O3156" s="8">
        <f t="shared" ca="1" si="468"/>
        <v>0.60067919388214253</v>
      </c>
      <c r="P3156" s="30">
        <f ca="1">_xlfn.LOGNORM.INV(O3156,'Input Parameters'!$H$30,'Input Parameters'!$I$30)</f>
        <v>3.0269255579789078</v>
      </c>
      <c r="Q3156" s="10">
        <f t="shared" ca="1" si="469"/>
        <v>0.53144324586359137</v>
      </c>
      <c r="R3156" s="30">
        <f>IF('Input Parameters'!$E$32=0,0,_xlfn.BETA.INV(Q3156,'Input Parameters'!$L$32,'Input Parameters'!$M$32,'Input Parameters'!$J$32,'Input Parameters'!$K$32))</f>
        <v>0</v>
      </c>
      <c r="S3156" s="10">
        <f t="shared" ca="1" si="470"/>
        <v>0.78900938522515041</v>
      </c>
      <c r="T3156" s="26">
        <f ca="1">_xlfn.LOGNORM.INV(S3156,'Input Parameters'!$H$34,'Input Parameters'!$I$34)</f>
        <v>55.708294866290665</v>
      </c>
      <c r="U3156" s="10">
        <f t="shared" ca="1" si="471"/>
        <v>0.97926088604550288</v>
      </c>
      <c r="V3156" s="30">
        <f ca="1">_xlfn.BETA.INV(U3156,'Input Parameters'!$L$36,'Input Parameters'!$M$36,'Input Parameters'!$J$36,'Input Parameters'!$K$36)</f>
        <v>0.94390054881729779</v>
      </c>
      <c r="W3156" s="2">
        <f ca="1">N3156+(P3156-N3156)*(1-ERF((T3156-R3156)/(2*SQRT(L3156*'Input Parameters'!$E$38))))</f>
        <v>0.10017511611976881</v>
      </c>
      <c r="X3156">
        <f t="shared" ca="1" si="472"/>
        <v>1</v>
      </c>
      <c r="Y3156" s="7"/>
    </row>
    <row r="3157" spans="1:25" ht="15" customHeight="1" x14ac:dyDescent="0.25">
      <c r="A3157" s="139">
        <v>3150</v>
      </c>
      <c r="B3157" s="10">
        <f t="shared" ca="1" si="463"/>
        <v>0.37783428247349871</v>
      </c>
      <c r="C3157" s="60">
        <f ca="1">_xlfn.NORM.INV(B3157,'Input Parameters'!$E$15,'Input Parameters'!$F$15)</f>
        <v>254.10362600210775</v>
      </c>
      <c r="D3157" s="10">
        <f t="shared" ca="1" si="464"/>
        <v>0.47744083772644141</v>
      </c>
      <c r="E3157" s="62">
        <f ca="1">IF(_xlfn.NORM.INV(D3157,'Input Parameters'!$E$17,'Input Parameters'!$F$17)&lt;3500,3500,IF(_xlfn.NORM.INV(D3157,'Input Parameters'!$E$17,'Input Parameters'!$F$17)&gt;5500,5500,_xlfn.NORM.INV(D3157,'Input Parameters'!$E$17,'Input Parameters'!$F$17)))</f>
        <v>4760.3956772635747</v>
      </c>
      <c r="F3157" s="10">
        <f t="shared" ca="1" si="465"/>
        <v>0.742617864764887</v>
      </c>
      <c r="G3157" s="64">
        <f ca="1">_xlfn.NORM.INV(F3157,'Input Parameters'!$E$20,'Input Parameters'!$F$20)</f>
        <v>287.0146295846763</v>
      </c>
      <c r="H3157" s="57">
        <f ca="1">EXP(E3157*(1/'Input Parameters'!$E$23-1/G3157))</f>
        <v>0.71547467340064086</v>
      </c>
      <c r="I3157" s="10">
        <f t="shared" ca="1" si="466"/>
        <v>4.6938885912436779E-2</v>
      </c>
      <c r="J3157" s="30">
        <f ca="1">_xlfn.BETA.INV(I3157,'Input Parameters'!$L$26,'Input Parameters'!$M$26,'Input Parameters'!$J$26,'Input Parameters'!$K$26)</f>
        <v>0.37928286673300882</v>
      </c>
      <c r="K3157" s="168">
        <f ca="1">('Input Parameters'!$E$27/'Input Parameters'!$E$38)^$J3157</f>
        <v>6.5834911361641726E-2</v>
      </c>
      <c r="L3157" s="69">
        <f ca="1">$H3157*$C3157*'Input Parameters'!$E$25*K3157</f>
        <v>11.969096890542417</v>
      </c>
      <c r="M3157" s="24">
        <f t="shared" ca="1" si="467"/>
        <v>0.43866188545007034</v>
      </c>
      <c r="N3157" s="15">
        <f ca="1">_xlfn.NORM.INV(M3157,'Input Parameters'!$E$29,'Input Parameters'!$F$29)</f>
        <v>9.9984563731103357E-2</v>
      </c>
      <c r="O3157" s="8">
        <f t="shared" ca="1" si="468"/>
        <v>0.84180515580886572</v>
      </c>
      <c r="P3157" s="30">
        <f ca="1">_xlfn.LOGNORM.INV(O3157,'Input Parameters'!$H$30,'Input Parameters'!$I$30)</f>
        <v>4.3073416149976609</v>
      </c>
      <c r="Q3157" s="10">
        <f t="shared" ca="1" si="469"/>
        <v>1.1469326015827286E-2</v>
      </c>
      <c r="R3157" s="30">
        <f>IF('Input Parameters'!$E$32=0,0,_xlfn.BETA.INV(Q3157,'Input Parameters'!$L$32,'Input Parameters'!$M$32,'Input Parameters'!$J$32,'Input Parameters'!$K$32))</f>
        <v>0</v>
      </c>
      <c r="S3157" s="10">
        <f t="shared" ca="1" si="470"/>
        <v>0.74922024088520967</v>
      </c>
      <c r="T3157" s="26">
        <f ca="1">_xlfn.LOGNORM.INV(S3157,'Input Parameters'!$H$34,'Input Parameters'!$I$34)</f>
        <v>54.807311883138965</v>
      </c>
      <c r="U3157" s="10">
        <f t="shared" ca="1" si="471"/>
        <v>0.13627679334712606</v>
      </c>
      <c r="V3157" s="30">
        <f ca="1">_xlfn.BETA.INV(U3157,'Input Parameters'!$L$36,'Input Parameters'!$M$36,'Input Parameters'!$J$36,'Input Parameters'!$K$36)</f>
        <v>0.43777236758053162</v>
      </c>
      <c r="W3157" s="2">
        <f ca="1">N3157+(P3157-N3157)*(1-ERF((T3157-R3157)/(2*SQRT(L3157*'Input Parameters'!$E$38))))</f>
        <v>1.2049693606475842</v>
      </c>
      <c r="X3157">
        <f t="shared" ca="1" si="472"/>
        <v>0</v>
      </c>
      <c r="Y3157" s="7"/>
    </row>
    <row r="3158" spans="1:25" ht="15" customHeight="1" x14ac:dyDescent="0.25">
      <c r="A3158" s="139">
        <v>3151</v>
      </c>
      <c r="B3158" s="10">
        <f t="shared" ca="1" si="463"/>
        <v>0.58748388995030709</v>
      </c>
      <c r="C3158" s="60">
        <f ca="1">_xlfn.NORM.INV(B3158,'Input Parameters'!$E$15,'Input Parameters'!$F$15)</f>
        <v>282.94814112216113</v>
      </c>
      <c r="D3158" s="10">
        <f t="shared" ca="1" si="464"/>
        <v>0.40017328313557499</v>
      </c>
      <c r="E3158" s="62">
        <f ca="1">IF(_xlfn.NORM.INV(D3158,'Input Parameters'!$E$17,'Input Parameters'!$F$17)&lt;3500,3500,IF(_xlfn.NORM.INV(D3158,'Input Parameters'!$E$17,'Input Parameters'!$F$17)&gt;5500,5500,_xlfn.NORM.INV(D3158,'Input Parameters'!$E$17,'Input Parameters'!$F$17)))</f>
        <v>4622.9709753962898</v>
      </c>
      <c r="F3158" s="10">
        <f t="shared" ca="1" si="465"/>
        <v>0.69930492412306478</v>
      </c>
      <c r="G3158" s="64">
        <f ca="1">_xlfn.NORM.INV(F3158,'Input Parameters'!$E$20,'Input Parameters'!$F$20)</f>
        <v>286.15009640322216</v>
      </c>
      <c r="H3158" s="57">
        <f ca="1">EXP(E3158*(1/'Input Parameters'!$E$23-1/G3158))</f>
        <v>0.68810944841791077</v>
      </c>
      <c r="I3158" s="10">
        <f t="shared" ca="1" si="466"/>
        <v>0.11793937284837241</v>
      </c>
      <c r="J3158" s="30">
        <f ca="1">_xlfn.BETA.INV(I3158,'Input Parameters'!$L$26,'Input Parameters'!$M$26,'Input Parameters'!$J$26,'Input Parameters'!$K$26)</f>
        <v>0.46095743626081853</v>
      </c>
      <c r="K3158" s="168">
        <f ca="1">('Input Parameters'!$E$27/'Input Parameters'!$E$38)^$J3158</f>
        <v>3.6645719880704725E-2</v>
      </c>
      <c r="L3158" s="69">
        <f ca="1">$H3158*$C3158*'Input Parameters'!$E$25*K3158</f>
        <v>7.1348956173359648</v>
      </c>
      <c r="M3158" s="24">
        <f t="shared" ca="1" si="467"/>
        <v>0.91914599454462453</v>
      </c>
      <c r="N3158" s="15">
        <f ca="1">_xlfn.NORM.INV(M3158,'Input Parameters'!$E$29,'Input Parameters'!$F$29)</f>
        <v>0.10013993501395904</v>
      </c>
      <c r="O3158" s="8">
        <f t="shared" ca="1" si="468"/>
        <v>0.83367113841864726</v>
      </c>
      <c r="P3158" s="30">
        <f ca="1">_xlfn.LOGNORM.INV(O3158,'Input Parameters'!$H$30,'Input Parameters'!$I$30)</f>
        <v>4.2404564013876485</v>
      </c>
      <c r="Q3158" s="10">
        <f t="shared" ca="1" si="469"/>
        <v>0.89473274137659031</v>
      </c>
      <c r="R3158" s="30">
        <f>IF('Input Parameters'!$E$32=0,0,_xlfn.BETA.INV(Q3158,'Input Parameters'!$L$32,'Input Parameters'!$M$32,'Input Parameters'!$J$32,'Input Parameters'!$K$32))</f>
        <v>0</v>
      </c>
      <c r="S3158" s="10">
        <f t="shared" ca="1" si="470"/>
        <v>0.33838329004808343</v>
      </c>
      <c r="T3158" s="26">
        <f ca="1">_xlfn.LOGNORM.INV(S3158,'Input Parameters'!$H$34,'Input Parameters'!$I$34)</f>
        <v>47.857898811273806</v>
      </c>
      <c r="U3158" s="10">
        <f t="shared" ca="1" si="471"/>
        <v>0.55778523637257493</v>
      </c>
      <c r="V3158" s="30">
        <f ca="1">_xlfn.BETA.INV(U3158,'Input Parameters'!$L$36,'Input Parameters'!$M$36,'Input Parameters'!$J$36,'Input Parameters'!$K$36)</f>
        <v>0.60834231040623177</v>
      </c>
      <c r="W3158" s="2">
        <f ca="1">N3158+(P3158-N3158)*(1-ERF((T3158-R3158)/(2*SQRT(L3158*'Input Parameters'!$E$38))))</f>
        <v>0.94968509599914763</v>
      </c>
      <c r="X3158">
        <f t="shared" ca="1" si="472"/>
        <v>0</v>
      </c>
      <c r="Y3158" s="7"/>
    </row>
    <row r="3159" spans="1:25" ht="15" customHeight="1" x14ac:dyDescent="0.25">
      <c r="A3159" s="139">
        <v>3152</v>
      </c>
      <c r="B3159" s="10">
        <f t="shared" ca="1" si="463"/>
        <v>0.10210708620010212</v>
      </c>
      <c r="C3159" s="60">
        <f ca="1">_xlfn.NORM.INV(B3159,'Input Parameters'!$E$15,'Input Parameters'!$F$15)</f>
        <v>202.16123520992147</v>
      </c>
      <c r="D3159" s="10">
        <f t="shared" ca="1" si="464"/>
        <v>0.47681363358290041</v>
      </c>
      <c r="E3159" s="62">
        <f ca="1">IF(_xlfn.NORM.INV(D3159,'Input Parameters'!$E$17,'Input Parameters'!$F$17)&lt;3500,3500,IF(_xlfn.NORM.INV(D3159,'Input Parameters'!$E$17,'Input Parameters'!$F$17)&gt;5500,5500,_xlfn.NORM.INV(D3159,'Input Parameters'!$E$17,'Input Parameters'!$F$17)))</f>
        <v>4759.293347552546</v>
      </c>
      <c r="F3159" s="10">
        <f t="shared" ca="1" si="465"/>
        <v>0.88084572306267561</v>
      </c>
      <c r="G3159" s="64">
        <f ca="1">_xlfn.NORM.INV(F3159,'Input Parameters'!$E$20,'Input Parameters'!$F$20)</f>
        <v>290.55080817026339</v>
      </c>
      <c r="H3159" s="57">
        <f ca="1">EXP(E3159*(1/'Input Parameters'!$E$23-1/G3159))</f>
        <v>0.87553697421250887</v>
      </c>
      <c r="I3159" s="10">
        <f t="shared" ca="1" si="466"/>
        <v>0.75798092465886124</v>
      </c>
      <c r="J3159" s="30">
        <f ca="1">_xlfn.BETA.INV(I3159,'Input Parameters'!$L$26,'Input Parameters'!$M$26,'Input Parameters'!$J$26,'Input Parameters'!$K$26)</f>
        <v>0.76639060133513026</v>
      </c>
      <c r="K3159" s="168">
        <f ca="1">('Input Parameters'!$E$27/'Input Parameters'!$E$38)^$J3159</f>
        <v>4.09766495693806E-3</v>
      </c>
      <c r="L3159" s="69">
        <f ca="1">$H3159*$C3159*'Input Parameters'!$E$25*K3159</f>
        <v>0.72528520656048245</v>
      </c>
      <c r="M3159" s="24">
        <f t="shared" ca="1" si="467"/>
        <v>0.7439359677892935</v>
      </c>
      <c r="N3159" s="15">
        <f ca="1">_xlfn.NORM.INV(M3159,'Input Parameters'!$E$29,'Input Parameters'!$F$29)</f>
        <v>0.10006555276900493</v>
      </c>
      <c r="O3159" s="8">
        <f t="shared" ca="1" si="468"/>
        <v>0.43541121061500865</v>
      </c>
      <c r="P3159" s="30">
        <f ca="1">_xlfn.LOGNORM.INV(O3159,'Input Parameters'!$H$30,'Input Parameters'!$I$30)</f>
        <v>2.4848811419471164</v>
      </c>
      <c r="Q3159" s="10">
        <f t="shared" ca="1" si="469"/>
        <v>0.84087404276567135</v>
      </c>
      <c r="R3159" s="30">
        <f>IF('Input Parameters'!$E$32=0,0,_xlfn.BETA.INV(Q3159,'Input Parameters'!$L$32,'Input Parameters'!$M$32,'Input Parameters'!$J$32,'Input Parameters'!$K$32))</f>
        <v>0</v>
      </c>
      <c r="S3159" s="10">
        <f t="shared" ca="1" si="470"/>
        <v>0.59702894691148256</v>
      </c>
      <c r="T3159" s="26">
        <f ca="1">_xlfn.LOGNORM.INV(S3159,'Input Parameters'!$H$34,'Input Parameters'!$I$34)</f>
        <v>51.973467647245904</v>
      </c>
      <c r="U3159" s="10">
        <f t="shared" ca="1" si="471"/>
        <v>4.9892562576599686E-2</v>
      </c>
      <c r="V3159" s="30">
        <f ca="1">_xlfn.BETA.INV(U3159,'Input Parameters'!$L$36,'Input Parameters'!$M$36,'Input Parameters'!$J$36,'Input Parameters'!$K$36)</f>
        <v>0.37896381379272742</v>
      </c>
      <c r="W3159" s="2">
        <f ca="1">N3159+(P3159-N3159)*(1-ERF((T3159-R3159)/(2*SQRT(L3159*'Input Parameters'!$E$38))))</f>
        <v>0.10010356125149086</v>
      </c>
      <c r="X3159">
        <f t="shared" ca="1" si="472"/>
        <v>1</v>
      </c>
      <c r="Y3159" s="7"/>
    </row>
    <row r="3160" spans="1:25" ht="15" customHeight="1" x14ac:dyDescent="0.25">
      <c r="A3160" s="139">
        <v>3153</v>
      </c>
      <c r="B3160" s="10">
        <f t="shared" ca="1" si="463"/>
        <v>0.56534631401357649</v>
      </c>
      <c r="C3160" s="60">
        <f ca="1">_xlfn.NORM.INV(B3160,'Input Parameters'!$E$15,'Input Parameters'!$F$15)</f>
        <v>279.8840983182422</v>
      </c>
      <c r="D3160" s="10">
        <f t="shared" ca="1" si="464"/>
        <v>8.6136681427535167E-2</v>
      </c>
      <c r="E3160" s="62">
        <f ca="1">IF(_xlfn.NORM.INV(D3160,'Input Parameters'!$E$17,'Input Parameters'!$F$17)&lt;3500,3500,IF(_xlfn.NORM.INV(D3160,'Input Parameters'!$E$17,'Input Parameters'!$F$17)&gt;5500,5500,_xlfn.NORM.INV(D3160,'Input Parameters'!$E$17,'Input Parameters'!$F$17)))</f>
        <v>3844.5452380158013</v>
      </c>
      <c r="F3160" s="10">
        <f t="shared" ca="1" si="465"/>
        <v>0.46644012173472038</v>
      </c>
      <c r="G3160" s="64">
        <f ca="1">_xlfn.NORM.INV(F3160,'Input Parameters'!$E$20,'Input Parameters'!$F$20)</f>
        <v>282.08571526808521</v>
      </c>
      <c r="H3160" s="57">
        <f ca="1">EXP(E3160*(1/'Input Parameters'!$E$23-1/G3160))</f>
        <v>0.60383962535147384</v>
      </c>
      <c r="I3160" s="10">
        <f t="shared" ca="1" si="466"/>
        <v>0.84320386386033286</v>
      </c>
      <c r="J3160" s="30">
        <f ca="1">_xlfn.BETA.INV(I3160,'Input Parameters'!$L$26,'Input Parameters'!$M$26,'Input Parameters'!$J$26,'Input Parameters'!$K$26)</f>
        <v>0.80670488726485201</v>
      </c>
      <c r="K3160" s="168">
        <f ca="1">('Input Parameters'!$E$27/'Input Parameters'!$E$38)^$J3160</f>
        <v>3.0686629883854722E-3</v>
      </c>
      <c r="L3160" s="69">
        <f ca="1">$H3160*$C3160*'Input Parameters'!$E$25*K3160</f>
        <v>0.51861972305214832</v>
      </c>
      <c r="M3160" s="24">
        <f t="shared" ca="1" si="467"/>
        <v>0.17204985458974498</v>
      </c>
      <c r="N3160" s="15">
        <f ca="1">_xlfn.NORM.INV(M3160,'Input Parameters'!$E$29,'Input Parameters'!$F$29)</f>
        <v>9.9905390416743109E-2</v>
      </c>
      <c r="O3160" s="8">
        <f t="shared" ca="1" si="468"/>
        <v>0.31195484401579676</v>
      </c>
      <c r="P3160" s="30">
        <f ca="1">_xlfn.LOGNORM.INV(O3160,'Input Parameters'!$H$30,'Input Parameters'!$I$30)</f>
        <v>2.1285143994897364</v>
      </c>
      <c r="Q3160" s="10">
        <f t="shared" ca="1" si="469"/>
        <v>0.79849483472104044</v>
      </c>
      <c r="R3160" s="30">
        <f>IF('Input Parameters'!$E$32=0,0,_xlfn.BETA.INV(Q3160,'Input Parameters'!$L$32,'Input Parameters'!$M$32,'Input Parameters'!$J$32,'Input Parameters'!$K$32))</f>
        <v>0</v>
      </c>
      <c r="S3160" s="10">
        <f t="shared" ca="1" si="470"/>
        <v>0.80302769224602499</v>
      </c>
      <c r="T3160" s="26">
        <f ca="1">_xlfn.LOGNORM.INV(S3160,'Input Parameters'!$H$34,'Input Parameters'!$I$34)</f>
        <v>56.05269316727216</v>
      </c>
      <c r="U3160" s="10">
        <f t="shared" ca="1" si="471"/>
        <v>0.66820760465815432</v>
      </c>
      <c r="V3160" s="30">
        <f ca="1">_xlfn.BETA.INV(U3160,'Input Parameters'!$L$36,'Input Parameters'!$M$36,'Input Parameters'!$J$36,'Input Parameters'!$K$36)</f>
        <v>0.65483141821605351</v>
      </c>
      <c r="W3160" s="2">
        <f ca="1">N3160+(P3160-N3160)*(1-ERF((T3160-R3160)/(2*SQRT(L3160*'Input Parameters'!$E$38))))</f>
        <v>9.9905465849118844E-2</v>
      </c>
      <c r="X3160">
        <f t="shared" ca="1" si="472"/>
        <v>1</v>
      </c>
      <c r="Y3160" s="7"/>
    </row>
    <row r="3161" spans="1:25" ht="15" customHeight="1" x14ac:dyDescent="0.25">
      <c r="A3161" s="139">
        <v>3154</v>
      </c>
      <c r="B3161" s="10">
        <f t="shared" ca="1" si="463"/>
        <v>3.4536021056687294E-2</v>
      </c>
      <c r="C3161" s="60">
        <f ca="1">_xlfn.NORM.INV(B3161,'Input Parameters'!$E$15,'Input Parameters'!$F$15)</f>
        <v>172.44633038155911</v>
      </c>
      <c r="D3161" s="10">
        <f t="shared" ca="1" si="464"/>
        <v>0.99988062801829514</v>
      </c>
      <c r="E3161" s="62">
        <f ca="1">IF(_xlfn.NORM.INV(D3161,'Input Parameters'!$E$17,'Input Parameters'!$F$17)&lt;3500,3500,IF(_xlfn.NORM.INV(D3161,'Input Parameters'!$E$17,'Input Parameters'!$F$17)&gt;5500,5500,_xlfn.NORM.INV(D3161,'Input Parameters'!$E$17,'Input Parameters'!$F$17)))</f>
        <v>5500</v>
      </c>
      <c r="F3161" s="10">
        <f t="shared" ca="1" si="465"/>
        <v>9.8662033074736755E-2</v>
      </c>
      <c r="G3161" s="64">
        <f ca="1">_xlfn.NORM.INV(F3161,'Input Parameters'!$E$20,'Input Parameters'!$F$20)</f>
        <v>274.01227327376364</v>
      </c>
      <c r="H3161" s="57">
        <f ca="1">EXP(E3161*(1/'Input Parameters'!$E$23-1/G3161))</f>
        <v>0.27358732363559563</v>
      </c>
      <c r="I3161" s="10">
        <f t="shared" ca="1" si="466"/>
        <v>0.38375810864021087</v>
      </c>
      <c r="J3161" s="30">
        <f ca="1">_xlfn.BETA.INV(I3161,'Input Parameters'!$L$26,'Input Parameters'!$M$26,'Input Parameters'!$J$26,'Input Parameters'!$K$26)</f>
        <v>0.61285471809708914</v>
      </c>
      <c r="K3161" s="168">
        <f ca="1">('Input Parameters'!$E$27/'Input Parameters'!$E$38)^$J3161</f>
        <v>1.2326283183107755E-2</v>
      </c>
      <c r="L3161" s="69">
        <f ca="1">$H3161*$C3161*'Input Parameters'!$E$25*K3161</f>
        <v>0.58154331671105775</v>
      </c>
      <c r="M3161" s="24">
        <f t="shared" ca="1" si="467"/>
        <v>0.21489058940525652</v>
      </c>
      <c r="N3161" s="15">
        <f ca="1">_xlfn.NORM.INV(M3161,'Input Parameters'!$E$29,'Input Parameters'!$F$29)</f>
        <v>9.9921043384210262E-2</v>
      </c>
      <c r="O3161" s="8">
        <f t="shared" ca="1" si="468"/>
        <v>0.55587059480042267</v>
      </c>
      <c r="P3161" s="30">
        <f ca="1">_xlfn.LOGNORM.INV(O3161,'Input Parameters'!$H$30,'Input Parameters'!$I$30)</f>
        <v>2.8674228870445306</v>
      </c>
      <c r="Q3161" s="10">
        <f t="shared" ca="1" si="469"/>
        <v>0.45051083883764176</v>
      </c>
      <c r="R3161" s="30">
        <f>IF('Input Parameters'!$E$32=0,0,_xlfn.BETA.INV(Q3161,'Input Parameters'!$L$32,'Input Parameters'!$M$32,'Input Parameters'!$J$32,'Input Parameters'!$K$32))</f>
        <v>0</v>
      </c>
      <c r="S3161" s="10">
        <f t="shared" ca="1" si="470"/>
        <v>0.2751744440683408</v>
      </c>
      <c r="T3161" s="26">
        <f ca="1">_xlfn.LOGNORM.INV(S3161,'Input Parameters'!$H$34,'Input Parameters'!$I$34)</f>
        <v>46.795112459975854</v>
      </c>
      <c r="U3161" s="10">
        <f t="shared" ca="1" si="471"/>
        <v>5.42501158461689E-2</v>
      </c>
      <c r="V3161" s="30">
        <f ca="1">_xlfn.BETA.INV(U3161,'Input Parameters'!$L$36,'Input Parameters'!$M$36,'Input Parameters'!$J$36,'Input Parameters'!$K$36)</f>
        <v>0.38298973016891136</v>
      </c>
      <c r="W3161" s="2">
        <f ca="1">N3161+(P3161-N3161)*(1-ERF((T3161-R3161)/(2*SQRT(L3161*'Input Parameters'!$E$38))))</f>
        <v>9.9960646671058237E-2</v>
      </c>
      <c r="X3161">
        <f t="shared" ca="1" si="472"/>
        <v>1</v>
      </c>
      <c r="Y3161" s="7"/>
    </row>
    <row r="3162" spans="1:25" ht="15" customHeight="1" x14ac:dyDescent="0.25">
      <c r="A3162" s="139">
        <v>3155</v>
      </c>
      <c r="B3162" s="10">
        <f t="shared" ca="1" si="463"/>
        <v>0.35853835156128389</v>
      </c>
      <c r="C3162" s="60">
        <f ca="1">_xlfn.NORM.INV(B3162,'Input Parameters'!$E$15,'Input Parameters'!$F$15)</f>
        <v>251.32920643440798</v>
      </c>
      <c r="D3162" s="10">
        <f t="shared" ca="1" si="464"/>
        <v>0.98466049879356043</v>
      </c>
      <c r="E3162" s="62">
        <f ca="1">IF(_xlfn.NORM.INV(D3162,'Input Parameters'!$E$17,'Input Parameters'!$F$17)&lt;3500,3500,IF(_xlfn.NORM.INV(D3162,'Input Parameters'!$E$17,'Input Parameters'!$F$17)&gt;5500,5500,_xlfn.NORM.INV(D3162,'Input Parameters'!$E$17,'Input Parameters'!$F$17)))</f>
        <v>5500</v>
      </c>
      <c r="F3162" s="10">
        <f t="shared" ca="1" si="465"/>
        <v>0.13737955495617116</v>
      </c>
      <c r="G3162" s="64">
        <f ca="1">_xlfn.NORM.INV(F3162,'Input Parameters'!$E$20,'Input Parameters'!$F$20)</f>
        <v>275.33247203559063</v>
      </c>
      <c r="H3162" s="57">
        <f ca="1">EXP(E3162*(1/'Input Parameters'!$E$23-1/G3162))</f>
        <v>0.30122727659977044</v>
      </c>
      <c r="I3162" s="10">
        <f t="shared" ca="1" si="466"/>
        <v>0.77992432339447992</v>
      </c>
      <c r="J3162" s="30">
        <f ca="1">_xlfn.BETA.INV(I3162,'Input Parameters'!$L$26,'Input Parameters'!$M$26,'Input Parameters'!$J$26,'Input Parameters'!$K$26)</f>
        <v>0.77619329401510107</v>
      </c>
      <c r="K3162" s="168">
        <f ca="1">('Input Parameters'!$E$27/'Input Parameters'!$E$38)^$J3162</f>
        <v>3.8194343712459494E-3</v>
      </c>
      <c r="L3162" s="69">
        <f ca="1">$H3162*$C3162*'Input Parameters'!$E$25*K3162</f>
        <v>0.28915872913150009</v>
      </c>
      <c r="M3162" s="24">
        <f t="shared" ca="1" si="467"/>
        <v>6.4555420151237164E-2</v>
      </c>
      <c r="N3162" s="15">
        <f ca="1">_xlfn.NORM.INV(M3162,'Input Parameters'!$E$29,'Input Parameters'!$F$29)</f>
        <v>9.9848238245121984E-2</v>
      </c>
      <c r="O3162" s="8">
        <f t="shared" ca="1" si="468"/>
        <v>0.56039097018893469</v>
      </c>
      <c r="P3162" s="30">
        <f ca="1">_xlfn.LOGNORM.INV(O3162,'Input Parameters'!$H$30,'Input Parameters'!$I$30)</f>
        <v>2.882977870599742</v>
      </c>
      <c r="Q3162" s="10">
        <f t="shared" ca="1" si="469"/>
        <v>0.33039476716330518</v>
      </c>
      <c r="R3162" s="30">
        <f>IF('Input Parameters'!$E$32=0,0,_xlfn.BETA.INV(Q3162,'Input Parameters'!$L$32,'Input Parameters'!$M$32,'Input Parameters'!$J$32,'Input Parameters'!$K$32))</f>
        <v>0</v>
      </c>
      <c r="S3162" s="10">
        <f t="shared" ca="1" si="470"/>
        <v>0.99874253809847768</v>
      </c>
      <c r="T3162" s="26">
        <f ca="1">_xlfn.LOGNORM.INV(S3162,'Input Parameters'!$H$34,'Input Parameters'!$I$34)</f>
        <v>73.433024638955359</v>
      </c>
      <c r="U3162" s="10">
        <f t="shared" ca="1" si="471"/>
        <v>0.22541930519171349</v>
      </c>
      <c r="V3162" s="30">
        <f ca="1">_xlfn.BETA.INV(U3162,'Input Parameters'!$L$36,'Input Parameters'!$M$36,'Input Parameters'!$J$36,'Input Parameters'!$K$36)</f>
        <v>0.47983730666456487</v>
      </c>
      <c r="W3162" s="2">
        <f ca="1">N3162+(P3162-N3162)*(1-ERF((T3162-R3162)/(2*SQRT(L3162*'Input Parameters'!$E$38))))</f>
        <v>9.9848238245121984E-2</v>
      </c>
      <c r="X3162">
        <f t="shared" ca="1" si="472"/>
        <v>1</v>
      </c>
      <c r="Y3162" s="7"/>
    </row>
    <row r="3163" spans="1:25" ht="15" customHeight="1" x14ac:dyDescent="0.25">
      <c r="A3163" s="139">
        <v>3156</v>
      </c>
      <c r="B3163" s="10">
        <f t="shared" ca="1" si="463"/>
        <v>0.29662133327621765</v>
      </c>
      <c r="C3163" s="60">
        <f ca="1">_xlfn.NORM.INV(B3163,'Input Parameters'!$E$15,'Input Parameters'!$F$15)</f>
        <v>242.0201584631553</v>
      </c>
      <c r="D3163" s="10">
        <f t="shared" ca="1" si="464"/>
        <v>0.16501349743769755</v>
      </c>
      <c r="E3163" s="62">
        <f ca="1">IF(_xlfn.NORM.INV(D3163,'Input Parameters'!$E$17,'Input Parameters'!$F$17)&lt;3500,3500,IF(_xlfn.NORM.INV(D3163,'Input Parameters'!$E$17,'Input Parameters'!$F$17)&gt;5500,5500,_xlfn.NORM.INV(D3163,'Input Parameters'!$E$17,'Input Parameters'!$F$17)))</f>
        <v>4118.158346897153</v>
      </c>
      <c r="F3163" s="10">
        <f t="shared" ca="1" si="465"/>
        <v>0.1625774181622438</v>
      </c>
      <c r="G3163" s="64">
        <f ca="1">_xlfn.NORM.INV(F3163,'Input Parameters'!$E$20,'Input Parameters'!$F$20)</f>
        <v>276.05773582513916</v>
      </c>
      <c r="H3163" s="57">
        <f ca="1">EXP(E3163*(1/'Input Parameters'!$E$23-1/G3163))</f>
        <v>0.42353052660087448</v>
      </c>
      <c r="I3163" s="10">
        <f t="shared" ca="1" si="466"/>
        <v>0.16421729435840959</v>
      </c>
      <c r="J3163" s="30">
        <f ca="1">_xlfn.BETA.INV(I3163,'Input Parameters'!$L$26,'Input Parameters'!$M$26,'Input Parameters'!$J$26,'Input Parameters'!$K$26)</f>
        <v>0.49656042460338873</v>
      </c>
      <c r="K3163" s="168">
        <f ca="1">('Input Parameters'!$E$27/'Input Parameters'!$E$38)^$J3163</f>
        <v>2.838655327234945E-2</v>
      </c>
      <c r="L3163" s="69">
        <f ca="1">$H3163*$C3163*'Input Parameters'!$E$25*K3163</f>
        <v>2.9097047456806968</v>
      </c>
      <c r="M3163" s="24">
        <f t="shared" ca="1" si="467"/>
        <v>0.93660416529093149</v>
      </c>
      <c r="N3163" s="15">
        <f ca="1">_xlfn.NORM.INV(M3163,'Input Parameters'!$E$29,'Input Parameters'!$F$29)</f>
        <v>0.10015268767201602</v>
      </c>
      <c r="O3163" s="8">
        <f t="shared" ca="1" si="468"/>
        <v>1.0898601543006259E-2</v>
      </c>
      <c r="P3163" s="30">
        <f ca="1">_xlfn.LOGNORM.INV(O3163,'Input Parameters'!$H$30,'Input Parameters'!$I$30)</f>
        <v>0.90796836008838289</v>
      </c>
      <c r="Q3163" s="10">
        <f t="shared" ca="1" si="469"/>
        <v>0.78414235492541384</v>
      </c>
      <c r="R3163" s="30">
        <f>IF('Input Parameters'!$E$32=0,0,_xlfn.BETA.INV(Q3163,'Input Parameters'!$L$32,'Input Parameters'!$M$32,'Input Parameters'!$J$32,'Input Parameters'!$K$32))</f>
        <v>0</v>
      </c>
      <c r="S3163" s="10">
        <f t="shared" ca="1" si="470"/>
        <v>0.12616146559530705</v>
      </c>
      <c r="T3163" s="26">
        <f ca="1">_xlfn.LOGNORM.INV(S3163,'Input Parameters'!$H$34,'Input Parameters'!$I$34)</f>
        <v>43.7113526434348</v>
      </c>
      <c r="U3163" s="10">
        <f t="shared" ca="1" si="471"/>
        <v>0.30198534576938996</v>
      </c>
      <c r="V3163" s="30">
        <f ca="1">_xlfn.BETA.INV(U3163,'Input Parameters'!$L$36,'Input Parameters'!$M$36,'Input Parameters'!$J$36,'Input Parameters'!$K$36)</f>
        <v>0.51097608748432366</v>
      </c>
      <c r="W3163" s="2">
        <f ca="1">N3163+(P3163-N3163)*(1-ERF((T3163-R3163)/(2*SQRT(L3163*'Input Parameters'!$E$38))))</f>
        <v>0.1566904081070635</v>
      </c>
      <c r="X3163">
        <f t="shared" ca="1" si="472"/>
        <v>1</v>
      </c>
      <c r="Y3163" s="7"/>
    </row>
    <row r="3164" spans="1:25" ht="15" customHeight="1" x14ac:dyDescent="0.25">
      <c r="A3164" s="139">
        <v>3157</v>
      </c>
      <c r="B3164" s="10">
        <f t="shared" ca="1" si="463"/>
        <v>0.84566131300506664</v>
      </c>
      <c r="C3164" s="60">
        <f ca="1">_xlfn.NORM.INV(B3164,'Input Parameters'!$E$15,'Input Parameters'!$F$15)</f>
        <v>326.13618829884558</v>
      </c>
      <c r="D3164" s="10">
        <f t="shared" ca="1" si="464"/>
        <v>0.63305356926562173</v>
      </c>
      <c r="E3164" s="62">
        <f ca="1">IF(_xlfn.NORM.INV(D3164,'Input Parameters'!$E$17,'Input Parameters'!$F$17)&lt;3500,3500,IF(_xlfn.NORM.INV(D3164,'Input Parameters'!$E$17,'Input Parameters'!$F$17)&gt;5500,5500,_xlfn.NORM.INV(D3164,'Input Parameters'!$E$17,'Input Parameters'!$F$17)))</f>
        <v>5037.9662274105267</v>
      </c>
      <c r="F3164" s="10">
        <f t="shared" ca="1" si="465"/>
        <v>0.33017961161784581</v>
      </c>
      <c r="G3164" s="64">
        <f ca="1">_xlfn.NORM.INV(F3164,'Input Parameters'!$E$20,'Input Parameters'!$F$20)</f>
        <v>279.70590436596854</v>
      </c>
      <c r="H3164" s="57">
        <f ca="1">EXP(E3164*(1/'Input Parameters'!$E$23-1/G3164))</f>
        <v>0.44352921979119542</v>
      </c>
      <c r="I3164" s="10">
        <f t="shared" ca="1" si="466"/>
        <v>5.8846123348419321E-2</v>
      </c>
      <c r="J3164" s="30">
        <f ca="1">_xlfn.BETA.INV(I3164,'Input Parameters'!$L$26,'Input Parameters'!$M$26,'Input Parameters'!$J$26,'Input Parameters'!$K$26)</f>
        <v>0.39736631408971712</v>
      </c>
      <c r="K3164" s="168">
        <f ca="1">('Input Parameters'!$E$27/'Input Parameters'!$E$38)^$J3164</f>
        <v>5.7825928666993903E-2</v>
      </c>
      <c r="L3164" s="69">
        <f ca="1">$H3164*$C3164*'Input Parameters'!$E$25*K3164</f>
        <v>8.3645743101716654</v>
      </c>
      <c r="M3164" s="24">
        <f t="shared" ca="1" si="467"/>
        <v>9.9036568864553365E-2</v>
      </c>
      <c r="N3164" s="15">
        <f ca="1">_xlfn.NORM.INV(M3164,'Input Parameters'!$E$29,'Input Parameters'!$F$29)</f>
        <v>9.987129393163563E-2</v>
      </c>
      <c r="O3164" s="8">
        <f t="shared" ca="1" si="468"/>
        <v>0.12259588638992847</v>
      </c>
      <c r="P3164" s="30">
        <f ca="1">_xlfn.LOGNORM.INV(O3164,'Input Parameters'!$H$30,'Input Parameters'!$I$30)</f>
        <v>1.5497339856198551</v>
      </c>
      <c r="Q3164" s="10">
        <f t="shared" ca="1" si="469"/>
        <v>0.86764266200771878</v>
      </c>
      <c r="R3164" s="30">
        <f>IF('Input Parameters'!$E$32=0,0,_xlfn.BETA.INV(Q3164,'Input Parameters'!$L$32,'Input Parameters'!$M$32,'Input Parameters'!$J$32,'Input Parameters'!$K$32))</f>
        <v>0</v>
      </c>
      <c r="S3164" s="10">
        <f t="shared" ca="1" si="470"/>
        <v>0.13016174106933254</v>
      </c>
      <c r="T3164" s="26">
        <f ca="1">_xlfn.LOGNORM.INV(S3164,'Input Parameters'!$H$34,'Input Parameters'!$I$34)</f>
        <v>43.815424785515667</v>
      </c>
      <c r="U3164" s="10">
        <f t="shared" ca="1" si="471"/>
        <v>0.44828104220560328</v>
      </c>
      <c r="V3164" s="30">
        <f ca="1">_xlfn.BETA.INV(U3164,'Input Parameters'!$L$36,'Input Parameters'!$M$36,'Input Parameters'!$J$36,'Input Parameters'!$K$36)</f>
        <v>0.56633257614945987</v>
      </c>
      <c r="W3164" s="2">
        <f ca="1">N3164+(P3164-N3164)*(1-ERF((T3164-R3164)/(2*SQRT(L3164*'Input Parameters'!$E$38))))</f>
        <v>0.51171616205658288</v>
      </c>
      <c r="X3164">
        <f t="shared" ca="1" si="472"/>
        <v>1</v>
      </c>
      <c r="Y3164" s="7"/>
    </row>
    <row r="3165" spans="1:25" ht="15" customHeight="1" x14ac:dyDescent="0.25">
      <c r="A3165" s="139">
        <v>3158</v>
      </c>
      <c r="B3165" s="10">
        <f t="shared" ca="1" si="463"/>
        <v>4.6991066103728718E-2</v>
      </c>
      <c r="C3165" s="60">
        <f ca="1">_xlfn.NORM.INV(B3165,'Input Parameters'!$E$15,'Input Parameters'!$F$15)</f>
        <v>180.20641593556144</v>
      </c>
      <c r="D3165" s="10">
        <f t="shared" ca="1" si="464"/>
        <v>0.1385639147809381</v>
      </c>
      <c r="E3165" s="62">
        <f ca="1">IF(_xlfn.NORM.INV(D3165,'Input Parameters'!$E$17,'Input Parameters'!$F$17)&lt;3500,3500,IF(_xlfn.NORM.INV(D3165,'Input Parameters'!$E$17,'Input Parameters'!$F$17)&gt;5500,5500,_xlfn.NORM.INV(D3165,'Input Parameters'!$E$17,'Input Parameters'!$F$17)))</f>
        <v>4039.2441517839798</v>
      </c>
      <c r="F3165" s="10">
        <f t="shared" ca="1" si="465"/>
        <v>0.83636731198350445</v>
      </c>
      <c r="G3165" s="64">
        <f ca="1">_xlfn.NORM.INV(F3165,'Input Parameters'!$E$20,'Input Parameters'!$F$20)</f>
        <v>289.21356733262115</v>
      </c>
      <c r="H3165" s="57">
        <f ca="1">EXP(E3165*(1/'Input Parameters'!$E$23-1/G3165))</f>
        <v>0.8377066576912825</v>
      </c>
      <c r="I3165" s="10">
        <f t="shared" ca="1" si="466"/>
        <v>0.32365468675781017</v>
      </c>
      <c r="J3165" s="30">
        <f ca="1">_xlfn.BETA.INV(I3165,'Input Parameters'!$L$26,'Input Parameters'!$M$26,'Input Parameters'!$J$26,'Input Parameters'!$K$26)</f>
        <v>0.58559642459803551</v>
      </c>
      <c r="K3165" s="168">
        <f ca="1">('Input Parameters'!$E$27/'Input Parameters'!$E$38)^$J3165</f>
        <v>1.4988124889989463E-2</v>
      </c>
      <c r="L3165" s="69">
        <f ca="1">$H3165*$C3165*'Input Parameters'!$E$25*K3165</f>
        <v>2.2626090478530041</v>
      </c>
      <c r="M3165" s="24">
        <f t="shared" ca="1" si="467"/>
        <v>0.4777261139824277</v>
      </c>
      <c r="N3165" s="15">
        <f ca="1">_xlfn.NORM.INV(M3165,'Input Parameters'!$E$29,'Input Parameters'!$F$29)</f>
        <v>9.9994413860858361E-2</v>
      </c>
      <c r="O3165" s="8">
        <f t="shared" ca="1" si="468"/>
        <v>0.7617743721709288</v>
      </c>
      <c r="P3165" s="30">
        <f ca="1">_xlfn.LOGNORM.INV(O3165,'Input Parameters'!$H$30,'Input Parameters'!$I$30)</f>
        <v>3.7561177272849617</v>
      </c>
      <c r="Q3165" s="10">
        <f t="shared" ca="1" si="469"/>
        <v>0.40429990266147009</v>
      </c>
      <c r="R3165" s="30">
        <f>IF('Input Parameters'!$E$32=0,0,_xlfn.BETA.INV(Q3165,'Input Parameters'!$L$32,'Input Parameters'!$M$32,'Input Parameters'!$J$32,'Input Parameters'!$K$32))</f>
        <v>0</v>
      </c>
      <c r="S3165" s="10">
        <f t="shared" ca="1" si="470"/>
        <v>0.7813512173917867</v>
      </c>
      <c r="T3165" s="26">
        <f ca="1">_xlfn.LOGNORM.INV(S3165,'Input Parameters'!$H$34,'Input Parameters'!$I$34)</f>
        <v>55.526687144587932</v>
      </c>
      <c r="U3165" s="10">
        <f t="shared" ca="1" si="471"/>
        <v>0.69573662067172204</v>
      </c>
      <c r="V3165" s="30">
        <f ca="1">_xlfn.BETA.INV(U3165,'Input Parameters'!$L$36,'Input Parameters'!$M$36,'Input Parameters'!$J$36,'Input Parameters'!$K$36)</f>
        <v>0.66759763788923243</v>
      </c>
      <c r="W3165" s="2">
        <f ca="1">N3165+(P3165-N3165)*(1-ERF((T3165-R3165)/(2*SQRT(L3165*'Input Parameters'!$E$38))))</f>
        <v>0.13307364027135288</v>
      </c>
      <c r="X3165">
        <f t="shared" ca="1" si="472"/>
        <v>1</v>
      </c>
      <c r="Y3165" s="7"/>
    </row>
    <row r="3166" spans="1:25" ht="15" customHeight="1" x14ac:dyDescent="0.25">
      <c r="A3166" s="139">
        <v>3159</v>
      </c>
      <c r="B3166" s="10">
        <f t="shared" ca="1" si="463"/>
        <v>0.90515597642629331</v>
      </c>
      <c r="C3166" s="60">
        <f ca="1">_xlfn.NORM.INV(B3166,'Input Parameters'!$E$15,'Input Parameters'!$F$15)</f>
        <v>342.0420324469377</v>
      </c>
      <c r="D3166" s="10">
        <f t="shared" ca="1" si="464"/>
        <v>0.12933512441783435</v>
      </c>
      <c r="E3166" s="62">
        <f ca="1">IF(_xlfn.NORM.INV(D3166,'Input Parameters'!$E$17,'Input Parameters'!$F$17)&lt;3500,3500,IF(_xlfn.NORM.INV(D3166,'Input Parameters'!$E$17,'Input Parameters'!$F$17)&gt;5500,5500,_xlfn.NORM.INV(D3166,'Input Parameters'!$E$17,'Input Parameters'!$F$17)))</f>
        <v>4009.3222378818919</v>
      </c>
      <c r="F3166" s="10">
        <f t="shared" ca="1" si="465"/>
        <v>0.98028197688657903</v>
      </c>
      <c r="G3166" s="64">
        <f ca="1">_xlfn.NORM.INV(F3166,'Input Parameters'!$E$20,'Input Parameters'!$F$20)</f>
        <v>296.4493725210537</v>
      </c>
      <c r="H3166" s="57">
        <f ca="1">EXP(E3166*(1/'Input Parameters'!$E$23-1/G3166))</f>
        <v>1.1765565893403938</v>
      </c>
      <c r="I3166" s="10">
        <f t="shared" ca="1" si="466"/>
        <v>0.610612087259643</v>
      </c>
      <c r="J3166" s="30">
        <f ca="1">_xlfn.BETA.INV(I3166,'Input Parameters'!$L$26,'Input Parameters'!$M$26,'Input Parameters'!$J$26,'Input Parameters'!$K$26)</f>
        <v>0.70549490228786338</v>
      </c>
      <c r="K3166" s="168">
        <f ca="1">('Input Parameters'!$E$27/'Input Parameters'!$E$38)^$J3166</f>
        <v>6.3421865120649795E-3</v>
      </c>
      <c r="L3166" s="69">
        <f ca="1">$H3166*$C3166*'Input Parameters'!$E$25*K3166</f>
        <v>2.5522975790588429</v>
      </c>
      <c r="M3166" s="24">
        <f t="shared" ca="1" si="467"/>
        <v>0.28898111428552653</v>
      </c>
      <c r="N3166" s="15">
        <f ca="1">_xlfn.NORM.INV(M3166,'Input Parameters'!$E$29,'Input Parameters'!$F$29)</f>
        <v>9.9944363627028202E-2</v>
      </c>
      <c r="O3166" s="8">
        <f t="shared" ca="1" si="468"/>
        <v>0.29176759864659563</v>
      </c>
      <c r="P3166" s="30">
        <f ca="1">_xlfn.LOGNORM.INV(O3166,'Input Parameters'!$H$30,'Input Parameters'!$I$30)</f>
        <v>2.0710755483385554</v>
      </c>
      <c r="Q3166" s="10">
        <f t="shared" ca="1" si="469"/>
        <v>0.42817873407531404</v>
      </c>
      <c r="R3166" s="30">
        <f>IF('Input Parameters'!$E$32=0,0,_xlfn.BETA.INV(Q3166,'Input Parameters'!$L$32,'Input Parameters'!$M$32,'Input Parameters'!$J$32,'Input Parameters'!$K$32))</f>
        <v>0</v>
      </c>
      <c r="S3166" s="10">
        <f t="shared" ca="1" si="470"/>
        <v>9.5257573760201275E-3</v>
      </c>
      <c r="T3166" s="26">
        <f ca="1">_xlfn.LOGNORM.INV(S3166,'Input Parameters'!$H$34,'Input Parameters'!$I$34)</f>
        <v>37.645532104401745</v>
      </c>
      <c r="U3166" s="10">
        <f t="shared" ca="1" si="471"/>
        <v>0.41228849482444851</v>
      </c>
      <c r="V3166" s="30">
        <f ca="1">_xlfn.BETA.INV(U3166,'Input Parameters'!$L$36,'Input Parameters'!$M$36,'Input Parameters'!$J$36,'Input Parameters'!$K$36)</f>
        <v>0.55285211051449745</v>
      </c>
      <c r="W3166" s="2">
        <f ca="1">N3166+(P3166-N3166)*(1-ERF((T3166-R3166)/(2*SQRT(L3166*'Input Parameters'!$E$38))))</f>
        <v>0.28852103335721802</v>
      </c>
      <c r="X3166">
        <f t="shared" ca="1" si="472"/>
        <v>1</v>
      </c>
      <c r="Y3166" s="7"/>
    </row>
    <row r="3167" spans="1:25" ht="15" customHeight="1" x14ac:dyDescent="0.25">
      <c r="A3167" s="139">
        <v>3160</v>
      </c>
      <c r="B3167" s="10">
        <f t="shared" ca="1" si="463"/>
        <v>9.6996005780564998E-2</v>
      </c>
      <c r="C3167" s="60">
        <f ca="1">_xlfn.NORM.INV(B3167,'Input Parameters'!$E$15,'Input Parameters'!$F$15)</f>
        <v>200.57751363991139</v>
      </c>
      <c r="D3167" s="10">
        <f t="shared" ca="1" si="464"/>
        <v>7.9403246339206146E-2</v>
      </c>
      <c r="E3167" s="62">
        <f ca="1">IF(_xlfn.NORM.INV(D3167,'Input Parameters'!$E$17,'Input Parameters'!$F$17)&lt;3500,3500,IF(_xlfn.NORM.INV(D3167,'Input Parameters'!$E$17,'Input Parameters'!$F$17)&gt;5500,5500,_xlfn.NORM.INV(D3167,'Input Parameters'!$E$17,'Input Parameters'!$F$17)))</f>
        <v>3813.6321114915045</v>
      </c>
      <c r="F3167" s="10">
        <f t="shared" ca="1" si="465"/>
        <v>0.76718419231981927</v>
      </c>
      <c r="G3167" s="64">
        <f ca="1">_xlfn.NORM.INV(F3167,'Input Parameters'!$E$20,'Input Parameters'!$F$20)</f>
        <v>287.53835404463882</v>
      </c>
      <c r="H3167" s="57">
        <f ca="1">EXP(E3167*(1/'Input Parameters'!$E$23-1/G3167))</f>
        <v>0.78347224456630782</v>
      </c>
      <c r="I3167" s="10">
        <f t="shared" ca="1" si="466"/>
        <v>0.91508816635056378</v>
      </c>
      <c r="J3167" s="30">
        <f ca="1">_xlfn.BETA.INV(I3167,'Input Parameters'!$L$26,'Input Parameters'!$M$26,'Input Parameters'!$J$26,'Input Parameters'!$K$26)</f>
        <v>0.84902725510338017</v>
      </c>
      <c r="K3167" s="168">
        <f ca="1">('Input Parameters'!$E$27/'Input Parameters'!$E$38)^$J3167</f>
        <v>2.2651989871607199E-3</v>
      </c>
      <c r="L3167" s="69">
        <f ca="1">$H3167*$C3167*'Input Parameters'!$E$25*K3167</f>
        <v>0.3559690322879398</v>
      </c>
      <c r="M3167" s="24">
        <f t="shared" ca="1" si="467"/>
        <v>0.90560308923382793</v>
      </c>
      <c r="N3167" s="15">
        <f ca="1">_xlfn.NORM.INV(M3167,'Input Parameters'!$E$29,'Input Parameters'!$F$29)</f>
        <v>0.10013141556746044</v>
      </c>
      <c r="O3167" s="8">
        <f t="shared" ca="1" si="468"/>
        <v>0.39277726014110537</v>
      </c>
      <c r="P3167" s="30">
        <f ca="1">_xlfn.LOGNORM.INV(O3167,'Input Parameters'!$H$30,'Input Parameters'!$I$30)</f>
        <v>2.3596457139069931</v>
      </c>
      <c r="Q3167" s="10">
        <f t="shared" ca="1" si="469"/>
        <v>0.64025809456118199</v>
      </c>
      <c r="R3167" s="30">
        <f>IF('Input Parameters'!$E$32=0,0,_xlfn.BETA.INV(Q3167,'Input Parameters'!$L$32,'Input Parameters'!$M$32,'Input Parameters'!$J$32,'Input Parameters'!$K$32))</f>
        <v>0</v>
      </c>
      <c r="S3167" s="10">
        <f t="shared" ca="1" si="470"/>
        <v>0.77927302046225333</v>
      </c>
      <c r="T3167" s="26">
        <f ca="1">_xlfn.LOGNORM.INV(S3167,'Input Parameters'!$H$34,'Input Parameters'!$I$34)</f>
        <v>55.478141541782499</v>
      </c>
      <c r="U3167" s="10">
        <f t="shared" ca="1" si="471"/>
        <v>7.075857180943701E-2</v>
      </c>
      <c r="V3167" s="30">
        <f ca="1">_xlfn.BETA.INV(U3167,'Input Parameters'!$L$36,'Input Parameters'!$M$36,'Input Parameters'!$J$36,'Input Parameters'!$K$36)</f>
        <v>0.39666114037459799</v>
      </c>
      <c r="W3167" s="2">
        <f ca="1">N3167+(P3167-N3167)*(1-ERF((T3167-R3167)/(2*SQRT(L3167*'Input Parameters'!$E$38))))</f>
        <v>0.10013141567733658</v>
      </c>
      <c r="X3167">
        <f t="shared" ca="1" si="472"/>
        <v>1</v>
      </c>
      <c r="Y3167" s="7"/>
    </row>
    <row r="3168" spans="1:25" ht="15" customHeight="1" x14ac:dyDescent="0.25">
      <c r="A3168" s="139">
        <v>3161</v>
      </c>
      <c r="B3168" s="10">
        <f t="shared" ca="1" si="463"/>
        <v>0.37263094259269791</v>
      </c>
      <c r="C3168" s="60">
        <f ca="1">_xlfn.NORM.INV(B3168,'Input Parameters'!$E$15,'Input Parameters'!$F$15)</f>
        <v>253.36011854285152</v>
      </c>
      <c r="D3168" s="10">
        <f t="shared" ca="1" si="464"/>
        <v>0.81603795441978999</v>
      </c>
      <c r="E3168" s="62">
        <f ca="1">IF(_xlfn.NORM.INV(D3168,'Input Parameters'!$E$17,'Input Parameters'!$F$17)&lt;3500,3500,IF(_xlfn.NORM.INV(D3168,'Input Parameters'!$E$17,'Input Parameters'!$F$17)&gt;5500,5500,_xlfn.NORM.INV(D3168,'Input Parameters'!$E$17,'Input Parameters'!$F$17)))</f>
        <v>5430.2580647695258</v>
      </c>
      <c r="F3168" s="10">
        <f t="shared" ca="1" si="465"/>
        <v>0.30532415160249693</v>
      </c>
      <c r="G3168" s="64">
        <f ca="1">_xlfn.NORM.INV(F3168,'Input Parameters'!$E$20,'Input Parameters'!$F$20)</f>
        <v>279.23870662598813</v>
      </c>
      <c r="H3168" s="57">
        <f ca="1">EXP(E3168*(1/'Input Parameters'!$E$23-1/G3168))</f>
        <v>0.40301601257663439</v>
      </c>
      <c r="I3168" s="10">
        <f t="shared" ca="1" si="466"/>
        <v>0.38167913470392001</v>
      </c>
      <c r="J3168" s="30">
        <f ca="1">_xlfn.BETA.INV(I3168,'Input Parameters'!$L$26,'Input Parameters'!$M$26,'Input Parameters'!$J$26,'Input Parameters'!$K$26)</f>
        <v>0.61194382236381806</v>
      </c>
      <c r="K3168" s="168">
        <f ca="1">('Input Parameters'!$E$27/'Input Parameters'!$E$38)^$J3168</f>
        <v>1.2407085286047731E-2</v>
      </c>
      <c r="L3168" s="69">
        <f ca="1">$H3168*$C3168*'Input Parameters'!$E$25*K3168</f>
        <v>1.2668649562379979</v>
      </c>
      <c r="M3168" s="24">
        <f t="shared" ca="1" si="467"/>
        <v>0.42232824525673862</v>
      </c>
      <c r="N3168" s="15">
        <f ca="1">_xlfn.NORM.INV(M3168,'Input Parameters'!$E$29,'Input Parameters'!$F$29)</f>
        <v>9.9980405918480841E-2</v>
      </c>
      <c r="O3168" s="8">
        <f t="shared" ca="1" si="468"/>
        <v>0.18072562417593285</v>
      </c>
      <c r="P3168" s="30">
        <f ca="1">_xlfn.LOGNORM.INV(O3168,'Input Parameters'!$H$30,'Input Parameters'!$I$30)</f>
        <v>1.7435867284519098</v>
      </c>
      <c r="Q3168" s="10">
        <f t="shared" ca="1" si="469"/>
        <v>0.88471822070077799</v>
      </c>
      <c r="R3168" s="30">
        <f>IF('Input Parameters'!$E$32=0,0,_xlfn.BETA.INV(Q3168,'Input Parameters'!$L$32,'Input Parameters'!$M$32,'Input Parameters'!$J$32,'Input Parameters'!$K$32))</f>
        <v>0</v>
      </c>
      <c r="S3168" s="10">
        <f t="shared" ca="1" si="470"/>
        <v>0.21809946949221026</v>
      </c>
      <c r="T3168" s="26">
        <f ca="1">_xlfn.LOGNORM.INV(S3168,'Input Parameters'!$H$34,'Input Parameters'!$I$34)</f>
        <v>45.750045163213393</v>
      </c>
      <c r="U3168" s="10">
        <f t="shared" ca="1" si="471"/>
        <v>0.33352230890294599</v>
      </c>
      <c r="V3168" s="30">
        <f ca="1">_xlfn.BETA.INV(U3168,'Input Parameters'!$L$36,'Input Parameters'!$M$36,'Input Parameters'!$J$36,'Input Parameters'!$K$36)</f>
        <v>0.52315660366986427</v>
      </c>
      <c r="W3168" s="2">
        <f ca="1">N3168+(P3168-N3168)*(1-ERF((T3168-R3168)/(2*SQRT(L3168*'Input Parameters'!$E$38))))</f>
        <v>0.10663865607567787</v>
      </c>
      <c r="X3168">
        <f t="shared" ca="1" si="472"/>
        <v>1</v>
      </c>
      <c r="Y3168" s="7"/>
    </row>
    <row r="3169" spans="1:25" ht="15" customHeight="1" x14ac:dyDescent="0.25">
      <c r="A3169" s="139">
        <v>3162</v>
      </c>
      <c r="B3169" s="10">
        <f t="shared" ca="1" si="463"/>
        <v>0.70255808186506119</v>
      </c>
      <c r="C3169" s="60">
        <f ca="1">_xlfn.NORM.INV(B3169,'Input Parameters'!$E$15,'Input Parameters'!$F$15)</f>
        <v>299.78576035190378</v>
      </c>
      <c r="D3169" s="10">
        <f t="shared" ca="1" si="464"/>
        <v>0.64864406514994255</v>
      </c>
      <c r="E3169" s="62">
        <f ca="1">IF(_xlfn.NORM.INV(D3169,'Input Parameters'!$E$17,'Input Parameters'!$F$17)&lt;3500,3500,IF(_xlfn.NORM.INV(D3169,'Input Parameters'!$E$17,'Input Parameters'!$F$17)&gt;5500,5500,_xlfn.NORM.INV(D3169,'Input Parameters'!$E$17,'Input Parameters'!$F$17)))</f>
        <v>5067.1636076160257</v>
      </c>
      <c r="F3169" s="10">
        <f t="shared" ca="1" si="465"/>
        <v>0.71457600413648636</v>
      </c>
      <c r="G3169" s="64">
        <f ca="1">_xlfn.NORM.INV(F3169,'Input Parameters'!$E$20,'Input Parameters'!$F$20)</f>
        <v>286.44758049853237</v>
      </c>
      <c r="H3169" s="57">
        <f ca="1">EXP(E3169*(1/'Input Parameters'!$E$23-1/G3169))</f>
        <v>0.6761543698437481</v>
      </c>
      <c r="I3169" s="10">
        <f t="shared" ca="1" si="466"/>
        <v>0.67854088618002173</v>
      </c>
      <c r="J3169" s="30">
        <f ca="1">_xlfn.BETA.INV(I3169,'Input Parameters'!$L$26,'Input Parameters'!$M$26,'Input Parameters'!$J$26,'Input Parameters'!$K$26)</f>
        <v>0.73284284097920072</v>
      </c>
      <c r="K3169" s="168">
        <f ca="1">('Input Parameters'!$E$27/'Input Parameters'!$E$38)^$J3169</f>
        <v>5.2124821923652592E-3</v>
      </c>
      <c r="L3169" s="69">
        <f ca="1">$H3169*$C3169*'Input Parameters'!$E$25*K3169</f>
        <v>1.0565777082851955</v>
      </c>
      <c r="M3169" s="24">
        <f t="shared" ca="1" si="467"/>
        <v>0.42621786776923598</v>
      </c>
      <c r="N3169" s="15">
        <f ca="1">_xlfn.NORM.INV(M3169,'Input Parameters'!$E$29,'Input Parameters'!$F$29)</f>
        <v>9.9981398849045763E-2</v>
      </c>
      <c r="O3169" s="8">
        <f t="shared" ca="1" si="468"/>
        <v>0.23073077295394928</v>
      </c>
      <c r="P3169" s="30">
        <f ca="1">_xlfn.LOGNORM.INV(O3169,'Input Parameters'!$H$30,'Input Parameters'!$I$30)</f>
        <v>1.8948872634145164</v>
      </c>
      <c r="Q3169" s="10">
        <f t="shared" ca="1" si="469"/>
        <v>0.51249947038340904</v>
      </c>
      <c r="R3169" s="30">
        <f>IF('Input Parameters'!$E$32=0,0,_xlfn.BETA.INV(Q3169,'Input Parameters'!$L$32,'Input Parameters'!$M$32,'Input Parameters'!$J$32,'Input Parameters'!$K$32))</f>
        <v>0</v>
      </c>
      <c r="S3169" s="10">
        <f t="shared" ca="1" si="470"/>
        <v>0.6968406667224295</v>
      </c>
      <c r="T3169" s="26">
        <f ca="1">_xlfn.LOGNORM.INV(S3169,'Input Parameters'!$H$34,'Input Parameters'!$I$34)</f>
        <v>53.748279925015765</v>
      </c>
      <c r="U3169" s="10">
        <f t="shared" ca="1" si="471"/>
        <v>0.95980600229423985</v>
      </c>
      <c r="V3169" s="30">
        <f ca="1">_xlfn.BETA.INV(U3169,'Input Parameters'!$L$36,'Input Parameters'!$M$36,'Input Parameters'!$J$36,'Input Parameters'!$K$36)</f>
        <v>0.88879718464767454</v>
      </c>
      <c r="W3169" s="2">
        <f ca="1">N3169+(P3169-N3169)*(1-ERF((T3169-R3169)/(2*SQRT(L3169*'Input Parameters'!$E$38))))</f>
        <v>0.10037233177696724</v>
      </c>
      <c r="X3169">
        <f t="shared" ca="1" si="472"/>
        <v>1</v>
      </c>
      <c r="Y3169" s="7"/>
    </row>
    <row r="3170" spans="1:25" ht="15" customHeight="1" x14ac:dyDescent="0.25">
      <c r="A3170" s="139">
        <v>3163</v>
      </c>
      <c r="B3170" s="10">
        <f t="shared" ca="1" si="463"/>
        <v>0.45957068477266194</v>
      </c>
      <c r="C3170" s="60">
        <f ca="1">_xlfn.NORM.INV(B3170,'Input Parameters'!$E$15,'Input Parameters'!$F$15)</f>
        <v>265.46573373704177</v>
      </c>
      <c r="D3170" s="10">
        <f t="shared" ca="1" si="464"/>
        <v>0.82381067062060021</v>
      </c>
      <c r="E3170" s="62">
        <f ca="1">IF(_xlfn.NORM.INV(D3170,'Input Parameters'!$E$17,'Input Parameters'!$F$17)&lt;3500,3500,IF(_xlfn.NORM.INV(D3170,'Input Parameters'!$E$17,'Input Parameters'!$F$17)&gt;5500,5500,_xlfn.NORM.INV(D3170,'Input Parameters'!$E$17,'Input Parameters'!$F$17)))</f>
        <v>5450.9897598490898</v>
      </c>
      <c r="F3170" s="10">
        <f t="shared" ca="1" si="465"/>
        <v>0.6528135479462619</v>
      </c>
      <c r="G3170" s="64">
        <f ca="1">_xlfn.NORM.INV(F3170,'Input Parameters'!$E$20,'Input Parameters'!$F$20)</f>
        <v>285.28261538957787</v>
      </c>
      <c r="H3170" s="57">
        <f ca="1">EXP(E3170*(1/'Input Parameters'!$E$23-1/G3170))</f>
        <v>0.60732883409737115</v>
      </c>
      <c r="I3170" s="10">
        <f t="shared" ca="1" si="466"/>
        <v>0.77624555275576013</v>
      </c>
      <c r="J3170" s="30">
        <f ca="1">_xlfn.BETA.INV(I3170,'Input Parameters'!$L$26,'Input Parameters'!$M$26,'Input Parameters'!$J$26,'Input Parameters'!$K$26)</f>
        <v>0.77452799046878229</v>
      </c>
      <c r="K3170" s="168">
        <f ca="1">('Input Parameters'!$E$27/'Input Parameters'!$E$38)^$J3170</f>
        <v>3.8653320995535858E-3</v>
      </c>
      <c r="L3170" s="69">
        <f ca="1">$H3170*$C3170*'Input Parameters'!$E$25*K3170</f>
        <v>0.62318814673595602</v>
      </c>
      <c r="M3170" s="24">
        <f t="shared" ca="1" si="467"/>
        <v>0.79598110895440255</v>
      </c>
      <c r="N3170" s="15">
        <f ca="1">_xlfn.NORM.INV(M3170,'Input Parameters'!$E$29,'Input Parameters'!$F$29)</f>
        <v>0.1000827351640407</v>
      </c>
      <c r="O3170" s="8">
        <f t="shared" ca="1" si="468"/>
        <v>0.88800198108650286</v>
      </c>
      <c r="P3170" s="30">
        <f ca="1">_xlfn.LOGNORM.INV(O3170,'Input Parameters'!$H$30,'Input Parameters'!$I$30)</f>
        <v>4.7656869535168642</v>
      </c>
      <c r="Q3170" s="10">
        <f t="shared" ca="1" si="469"/>
        <v>0.430078582603171</v>
      </c>
      <c r="R3170" s="30">
        <f>IF('Input Parameters'!$E$32=0,0,_xlfn.BETA.INV(Q3170,'Input Parameters'!$L$32,'Input Parameters'!$M$32,'Input Parameters'!$J$32,'Input Parameters'!$K$32))</f>
        <v>0</v>
      </c>
      <c r="S3170" s="10">
        <f t="shared" ca="1" si="470"/>
        <v>0.62422364588023216</v>
      </c>
      <c r="T3170" s="26">
        <f ca="1">_xlfn.LOGNORM.INV(S3170,'Input Parameters'!$H$34,'Input Parameters'!$I$34)</f>
        <v>52.434514697736837</v>
      </c>
      <c r="U3170" s="10">
        <f t="shared" ca="1" si="471"/>
        <v>0.75385501576603264</v>
      </c>
      <c r="V3170" s="30">
        <f ca="1">_xlfn.BETA.INV(U3170,'Input Parameters'!$L$36,'Input Parameters'!$M$36,'Input Parameters'!$J$36,'Input Parameters'!$K$36)</f>
        <v>0.69698956073507967</v>
      </c>
      <c r="W3170" s="2">
        <f ca="1">N3170+(P3170-N3170)*(1-ERF((T3170-R3170)/(2*SQRT(L3170*'Input Parameters'!$E$38))))</f>
        <v>0.10009507104718331</v>
      </c>
      <c r="X3170">
        <f t="shared" ca="1" si="472"/>
        <v>1</v>
      </c>
      <c r="Y3170" s="7"/>
    </row>
    <row r="3171" spans="1:25" ht="15" customHeight="1" x14ac:dyDescent="0.25">
      <c r="A3171" s="139">
        <v>3164</v>
      </c>
      <c r="B3171" s="10">
        <f t="shared" ca="1" si="463"/>
        <v>0.13351358801781654</v>
      </c>
      <c r="C3171" s="60">
        <f ca="1">_xlfn.NORM.INV(B3171,'Input Parameters'!$E$15,'Input Parameters'!$F$15)</f>
        <v>210.81602165074457</v>
      </c>
      <c r="D3171" s="10">
        <f t="shared" ca="1" si="464"/>
        <v>6.5384102143750678E-3</v>
      </c>
      <c r="E3171" s="62">
        <f ca="1">IF(_xlfn.NORM.INV(D3171,'Input Parameters'!$E$17,'Input Parameters'!$F$17)&lt;3500,3500,IF(_xlfn.NORM.INV(D3171,'Input Parameters'!$E$17,'Input Parameters'!$F$17)&gt;5500,5500,_xlfn.NORM.INV(D3171,'Input Parameters'!$E$17,'Input Parameters'!$F$17)))</f>
        <v>3500</v>
      </c>
      <c r="F3171" s="10">
        <f t="shared" ca="1" si="465"/>
        <v>0.11780936268901598</v>
      </c>
      <c r="G3171" s="64">
        <f ca="1">_xlfn.NORM.INV(F3171,'Input Parameters'!$E$20,'Input Parameters'!$F$20)</f>
        <v>274.70373936159149</v>
      </c>
      <c r="H3171" s="57">
        <f ca="1">EXP(E3171*(1/'Input Parameters'!$E$23-1/G3171))</f>
        <v>0.45263868038083271</v>
      </c>
      <c r="I3171" s="10">
        <f t="shared" ca="1" si="466"/>
        <v>0.99163056615498835</v>
      </c>
      <c r="J3171" s="30">
        <f ca="1">_xlfn.BETA.INV(I3171,'Input Parameters'!$L$26,'Input Parameters'!$M$26,'Input Parameters'!$J$26,'Input Parameters'!$K$26)</f>
        <v>0.93438560463092413</v>
      </c>
      <c r="K3171" s="168">
        <f ca="1">('Input Parameters'!$E$27/'Input Parameters'!$E$38)^$J3171</f>
        <v>1.227997923966198E-3</v>
      </c>
      <c r="L3171" s="69">
        <f ca="1">$H3171*$C3171*'Input Parameters'!$E$25*K3171</f>
        <v>0.11717984251298162</v>
      </c>
      <c r="M3171" s="24">
        <f t="shared" ca="1" si="467"/>
        <v>0.34025421470471329</v>
      </c>
      <c r="N3171" s="15">
        <f ca="1">_xlfn.NORM.INV(M3171,'Input Parameters'!$E$29,'Input Parameters'!$F$29)</f>
        <v>9.9958823056922511E-2</v>
      </c>
      <c r="O3171" s="8">
        <f t="shared" ca="1" si="468"/>
        <v>0.26637480042950612</v>
      </c>
      <c r="P3171" s="30">
        <f ca="1">_xlfn.LOGNORM.INV(O3171,'Input Parameters'!$H$30,'Input Parameters'!$I$30)</f>
        <v>1.9984316520670309</v>
      </c>
      <c r="Q3171" s="10">
        <f t="shared" ca="1" si="469"/>
        <v>0.92328966021918435</v>
      </c>
      <c r="R3171" s="30">
        <f>IF('Input Parameters'!$E$32=0,0,_xlfn.BETA.INV(Q3171,'Input Parameters'!$L$32,'Input Parameters'!$M$32,'Input Parameters'!$J$32,'Input Parameters'!$K$32))</f>
        <v>0</v>
      </c>
      <c r="S3171" s="10">
        <f t="shared" ca="1" si="470"/>
        <v>0.22442113743279479</v>
      </c>
      <c r="T3171" s="26">
        <f ca="1">_xlfn.LOGNORM.INV(S3171,'Input Parameters'!$H$34,'Input Parameters'!$I$34)</f>
        <v>45.871437403184203</v>
      </c>
      <c r="U3171" s="10">
        <f t="shared" ca="1" si="471"/>
        <v>0.99520727849017365</v>
      </c>
      <c r="V3171" s="30">
        <f ca="1">_xlfn.BETA.INV(U3171,'Input Parameters'!$L$36,'Input Parameters'!$M$36,'Input Parameters'!$J$36,'Input Parameters'!$K$36)</f>
        <v>1.0498729714799764</v>
      </c>
      <c r="W3171" s="2">
        <f ca="1">N3171+(P3171-N3171)*(1-ERF((T3171-R3171)/(2*SQRT(L3171*'Input Parameters'!$E$38))))</f>
        <v>9.9958823056922511E-2</v>
      </c>
      <c r="X3171">
        <f t="shared" ca="1" si="472"/>
        <v>1</v>
      </c>
      <c r="Y3171" s="7"/>
    </row>
    <row r="3172" spans="1:25" ht="15" customHeight="1" x14ac:dyDescent="0.25">
      <c r="A3172" s="139">
        <v>3165</v>
      </c>
      <c r="B3172" s="10">
        <f t="shared" ca="1" si="463"/>
        <v>0.81993783465123804</v>
      </c>
      <c r="C3172" s="60">
        <f ca="1">_xlfn.NORM.INV(B3172,'Input Parameters'!$E$15,'Input Parameters'!$F$15)</f>
        <v>320.56114535687141</v>
      </c>
      <c r="D3172" s="10">
        <f t="shared" ca="1" si="464"/>
        <v>0.43283217973068677</v>
      </c>
      <c r="E3172" s="62">
        <f ca="1">IF(_xlfn.NORM.INV(D3172,'Input Parameters'!$E$17,'Input Parameters'!$F$17)&lt;3500,3500,IF(_xlfn.NORM.INV(D3172,'Input Parameters'!$E$17,'Input Parameters'!$F$17)&gt;5500,5500,_xlfn.NORM.INV(D3172,'Input Parameters'!$E$17,'Input Parameters'!$F$17)))</f>
        <v>4681.5822755574181</v>
      </c>
      <c r="F3172" s="10">
        <f t="shared" ca="1" si="465"/>
        <v>0.16858852216293163</v>
      </c>
      <c r="G3172" s="64">
        <f ca="1">_xlfn.NORM.INV(F3172,'Input Parameters'!$E$20,'Input Parameters'!$F$20)</f>
        <v>276.21962165798016</v>
      </c>
      <c r="H3172" s="57">
        <f ca="1">EXP(E3172*(1/'Input Parameters'!$E$23-1/G3172))</f>
        <v>0.38032390175199071</v>
      </c>
      <c r="I3172" s="10">
        <f t="shared" ca="1" si="466"/>
        <v>0.59106731689118752</v>
      </c>
      <c r="J3172" s="30">
        <f ca="1">_xlfn.BETA.INV(I3172,'Input Parameters'!$L$26,'Input Parameters'!$M$26,'Input Parameters'!$J$26,'Input Parameters'!$K$26)</f>
        <v>0.69772109289934181</v>
      </c>
      <c r="K3172" s="168">
        <f ca="1">('Input Parameters'!$E$27/'Input Parameters'!$E$38)^$J3172</f>
        <v>6.7058836927634891E-3</v>
      </c>
      <c r="L3172" s="69">
        <f ca="1">$H3172*$C3172*'Input Parameters'!$E$25*K3172</f>
        <v>0.8175616617561583</v>
      </c>
      <c r="M3172" s="24">
        <f t="shared" ca="1" si="467"/>
        <v>0.36354611669966874</v>
      </c>
      <c r="N3172" s="15">
        <f ca="1">_xlfn.NORM.INV(M3172,'Input Parameters'!$E$29,'Input Parameters'!$F$29)</f>
        <v>9.9965100389458217E-2</v>
      </c>
      <c r="O3172" s="8">
        <f t="shared" ca="1" si="468"/>
        <v>0.44122834999749228</v>
      </c>
      <c r="P3172" s="30">
        <f ca="1">_xlfn.LOGNORM.INV(O3172,'Input Parameters'!$H$30,'Input Parameters'!$I$30)</f>
        <v>2.5022650953079588</v>
      </c>
      <c r="Q3172" s="10">
        <f t="shared" ca="1" si="469"/>
        <v>4.5321053018208435E-2</v>
      </c>
      <c r="R3172" s="30">
        <f>IF('Input Parameters'!$E$32=0,0,_xlfn.BETA.INV(Q3172,'Input Parameters'!$L$32,'Input Parameters'!$M$32,'Input Parameters'!$J$32,'Input Parameters'!$K$32))</f>
        <v>0</v>
      </c>
      <c r="S3172" s="10">
        <f t="shared" ca="1" si="470"/>
        <v>4.5109072324882593E-3</v>
      </c>
      <c r="T3172" s="26">
        <f ca="1">_xlfn.LOGNORM.INV(S3172,'Input Parameters'!$H$34,'Input Parameters'!$I$34)</f>
        <v>36.415892805374391</v>
      </c>
      <c r="U3172" s="10">
        <f t="shared" ca="1" si="471"/>
        <v>0.1634155765619274</v>
      </c>
      <c r="V3172" s="30">
        <f ca="1">_xlfn.BETA.INV(U3172,'Input Parameters'!$L$36,'Input Parameters'!$M$36,'Input Parameters'!$J$36,'Input Parameters'!$K$36)</f>
        <v>0.45162284766528632</v>
      </c>
      <c r="W3172" s="2">
        <f ca="1">N3172+(P3172-N3172)*(1-ERF((T3172-R3172)/(2*SQRT(L3172*'Input Parameters'!$E$38))))</f>
        <v>0.11053928978901155</v>
      </c>
      <c r="X3172">
        <f t="shared" ca="1" si="472"/>
        <v>1</v>
      </c>
      <c r="Y3172" s="7"/>
    </row>
    <row r="3173" spans="1:25" ht="15" customHeight="1" x14ac:dyDescent="0.25">
      <c r="A3173" s="139">
        <v>3166</v>
      </c>
      <c r="B3173" s="10">
        <f t="shared" ca="1" si="463"/>
        <v>0.40311539592030909</v>
      </c>
      <c r="C3173" s="60">
        <f ca="1">_xlfn.NORM.INV(B3173,'Input Parameters'!$E$15,'Input Parameters'!$F$15)</f>
        <v>257.67401394691149</v>
      </c>
      <c r="D3173" s="10">
        <f t="shared" ca="1" si="464"/>
        <v>0.98686838049017389</v>
      </c>
      <c r="E3173" s="62">
        <f ca="1">IF(_xlfn.NORM.INV(D3173,'Input Parameters'!$E$17,'Input Parameters'!$F$17)&lt;3500,3500,IF(_xlfn.NORM.INV(D3173,'Input Parameters'!$E$17,'Input Parameters'!$F$17)&gt;5500,5500,_xlfn.NORM.INV(D3173,'Input Parameters'!$E$17,'Input Parameters'!$F$17)))</f>
        <v>5500</v>
      </c>
      <c r="F3173" s="10">
        <f t="shared" ca="1" si="465"/>
        <v>0.1619721140488819</v>
      </c>
      <c r="G3173" s="64">
        <f ca="1">_xlfn.NORM.INV(F3173,'Input Parameters'!$E$20,'Input Parameters'!$F$20)</f>
        <v>276.04122056982294</v>
      </c>
      <c r="H3173" s="57">
        <f ca="1">EXP(E3173*(1/'Input Parameters'!$E$23-1/G3173))</f>
        <v>0.31707995435863162</v>
      </c>
      <c r="I3173" s="10">
        <f t="shared" ca="1" si="466"/>
        <v>0.57273521479956691</v>
      </c>
      <c r="J3173" s="30">
        <f ca="1">_xlfn.BETA.INV(I3173,'Input Parameters'!$L$26,'Input Parameters'!$M$26,'Input Parameters'!$J$26,'Input Parameters'!$K$26)</f>
        <v>0.690440186476031</v>
      </c>
      <c r="K3173" s="168">
        <f ca="1">('Input Parameters'!$E$27/'Input Parameters'!$E$38)^$J3173</f>
        <v>7.0654126274341247E-3</v>
      </c>
      <c r="L3173" s="69">
        <f ca="1">$H3173*$C3173*'Input Parameters'!$E$25*K3173</f>
        <v>0.57726727727807858</v>
      </c>
      <c r="M3173" s="24">
        <f t="shared" ca="1" si="467"/>
        <v>0.93422972753385858</v>
      </c>
      <c r="N3173" s="15">
        <f ca="1">_xlfn.NORM.INV(M3173,'Input Parameters'!$E$29,'Input Parameters'!$F$29)</f>
        <v>0.10015080546331781</v>
      </c>
      <c r="O3173" s="8">
        <f t="shared" ca="1" si="468"/>
        <v>0.53849705555843252</v>
      </c>
      <c r="P3173" s="30">
        <f ca="1">_xlfn.LOGNORM.INV(O3173,'Input Parameters'!$H$30,'Input Parameters'!$I$30)</f>
        <v>2.8086254326457958</v>
      </c>
      <c r="Q3173" s="10">
        <f t="shared" ca="1" si="469"/>
        <v>0.5296902459516446</v>
      </c>
      <c r="R3173" s="30">
        <f>IF('Input Parameters'!$E$32=0,0,_xlfn.BETA.INV(Q3173,'Input Parameters'!$L$32,'Input Parameters'!$M$32,'Input Parameters'!$J$32,'Input Parameters'!$K$32))</f>
        <v>0</v>
      </c>
      <c r="S3173" s="10">
        <f t="shared" ca="1" si="470"/>
        <v>0.78678140575606548</v>
      </c>
      <c r="T3173" s="26">
        <f ca="1">_xlfn.LOGNORM.INV(S3173,'Input Parameters'!$H$34,'Input Parameters'!$I$34)</f>
        <v>55.655008544995141</v>
      </c>
      <c r="U3173" s="10">
        <f t="shared" ca="1" si="471"/>
        <v>0.96974708846542934</v>
      </c>
      <c r="V3173" s="30">
        <f ca="1">_xlfn.BETA.INV(U3173,'Input Parameters'!$L$36,'Input Parameters'!$M$36,'Input Parameters'!$J$36,'Input Parameters'!$K$36)</f>
        <v>0.91313047750026222</v>
      </c>
      <c r="W3173" s="2">
        <f ca="1">N3173+(P3173-N3173)*(1-ERF((T3173-R3173)/(2*SQRT(L3173*'Input Parameters'!$E$38))))</f>
        <v>0.1001514075499645</v>
      </c>
      <c r="X3173">
        <f t="shared" ca="1" si="472"/>
        <v>1</v>
      </c>
      <c r="Y3173" s="7"/>
    </row>
    <row r="3174" spans="1:25" ht="15" customHeight="1" x14ac:dyDescent="0.25">
      <c r="A3174" s="139">
        <v>3167</v>
      </c>
      <c r="B3174" s="10">
        <f t="shared" ca="1" si="463"/>
        <v>0.9507095115294204</v>
      </c>
      <c r="C3174" s="60">
        <f ca="1">_xlfn.NORM.INV(B3174,'Input Parameters'!$E$15,'Input Parameters'!$F$15)</f>
        <v>360.48242318223777</v>
      </c>
      <c r="D3174" s="10">
        <f t="shared" ca="1" si="464"/>
        <v>0.51150868298897534</v>
      </c>
      <c r="E3174" s="62">
        <f ca="1">IF(_xlfn.NORM.INV(D3174,'Input Parameters'!$E$17,'Input Parameters'!$F$17)&lt;3500,3500,IF(_xlfn.NORM.INV(D3174,'Input Parameters'!$E$17,'Input Parameters'!$F$17)&gt;5500,5500,_xlfn.NORM.INV(D3174,'Input Parameters'!$E$17,'Input Parameters'!$F$17)))</f>
        <v>4820.196394818232</v>
      </c>
      <c r="F3174" s="10">
        <f t="shared" ca="1" si="465"/>
        <v>5.3961049377999393E-2</v>
      </c>
      <c r="G3174" s="64">
        <f ca="1">_xlfn.NORM.INV(F3174,'Input Parameters'!$E$20,'Input Parameters'!$F$20)</f>
        <v>271.87905818752193</v>
      </c>
      <c r="H3174" s="57">
        <f ca="1">EXP(E3174*(1/'Input Parameters'!$E$23-1/G3174))</f>
        <v>0.27972311418955392</v>
      </c>
      <c r="I3174" s="10">
        <f t="shared" ca="1" si="466"/>
        <v>0.27185976318079963</v>
      </c>
      <c r="J3174" s="30">
        <f ca="1">_xlfn.BETA.INV(I3174,'Input Parameters'!$L$26,'Input Parameters'!$M$26,'Input Parameters'!$J$26,'Input Parameters'!$K$26)</f>
        <v>0.56010259776094573</v>
      </c>
      <c r="K3174" s="168">
        <f ca="1">('Input Parameters'!$E$27/'Input Parameters'!$E$38)^$J3174</f>
        <v>1.7995577605225084E-2</v>
      </c>
      <c r="L3174" s="69">
        <f ca="1">$H3174*$C3174*'Input Parameters'!$E$25*K3174</f>
        <v>1.8145888550627916</v>
      </c>
      <c r="M3174" s="24">
        <f t="shared" ca="1" si="467"/>
        <v>0.52212320483337638</v>
      </c>
      <c r="N3174" s="15">
        <f ca="1">_xlfn.NORM.INV(M3174,'Input Parameters'!$E$29,'Input Parameters'!$F$29)</f>
        <v>0.10000554831039195</v>
      </c>
      <c r="O3174" s="8">
        <f t="shared" ca="1" si="468"/>
        <v>0.72507633189151466</v>
      </c>
      <c r="P3174" s="30">
        <f ca="1">_xlfn.LOGNORM.INV(O3174,'Input Parameters'!$H$30,'Input Parameters'!$I$30)</f>
        <v>3.5591400145817471</v>
      </c>
      <c r="Q3174" s="10">
        <f t="shared" ca="1" si="469"/>
        <v>0.42383271974943992</v>
      </c>
      <c r="R3174" s="30">
        <f>IF('Input Parameters'!$E$32=0,0,_xlfn.BETA.INV(Q3174,'Input Parameters'!$L$32,'Input Parameters'!$M$32,'Input Parameters'!$J$32,'Input Parameters'!$K$32))</f>
        <v>0</v>
      </c>
      <c r="S3174" s="10">
        <f t="shared" ca="1" si="470"/>
        <v>0.28218092360582336</v>
      </c>
      <c r="T3174" s="26">
        <f ca="1">_xlfn.LOGNORM.INV(S3174,'Input Parameters'!$H$34,'Input Parameters'!$I$34)</f>
        <v>46.916831058777866</v>
      </c>
      <c r="U3174" s="10">
        <f t="shared" ca="1" si="471"/>
        <v>0.44514465608807963</v>
      </c>
      <c r="V3174" s="30">
        <f ca="1">_xlfn.BETA.INV(U3174,'Input Parameters'!$L$36,'Input Parameters'!$M$36,'Input Parameters'!$J$36,'Input Parameters'!$K$36)</f>
        <v>0.56515572366582267</v>
      </c>
      <c r="W3174" s="2">
        <f ca="1">N3174+(P3174-N3174)*(1-ERF((T3174-R3174)/(2*SQRT(L3174*'Input Parameters'!$E$38))))</f>
        <v>0.14769552887861248</v>
      </c>
      <c r="X3174">
        <f t="shared" ca="1" si="472"/>
        <v>1</v>
      </c>
      <c r="Y3174" s="7"/>
    </row>
    <row r="3175" spans="1:25" ht="15" customHeight="1" x14ac:dyDescent="0.25">
      <c r="A3175" s="139">
        <v>3168</v>
      </c>
      <c r="B3175" s="10">
        <f t="shared" ca="1" si="463"/>
        <v>0.39297928487610845</v>
      </c>
      <c r="C3175" s="60">
        <f ca="1">_xlfn.NORM.INV(B3175,'Input Parameters'!$E$15,'Input Parameters'!$F$15)</f>
        <v>256.25030331931578</v>
      </c>
      <c r="D3175" s="10">
        <f t="shared" ca="1" si="464"/>
        <v>0.10979851758551096</v>
      </c>
      <c r="E3175" s="62">
        <f ca="1">IF(_xlfn.NORM.INV(D3175,'Input Parameters'!$E$17,'Input Parameters'!$F$17)&lt;3500,3500,IF(_xlfn.NORM.INV(D3175,'Input Parameters'!$E$17,'Input Parameters'!$F$17)&gt;5500,5500,_xlfn.NORM.INV(D3175,'Input Parameters'!$E$17,'Input Parameters'!$F$17)))</f>
        <v>3940.6797639410538</v>
      </c>
      <c r="F3175" s="10">
        <f t="shared" ca="1" si="465"/>
        <v>0.51210228367428767</v>
      </c>
      <c r="G3175" s="64">
        <f ca="1">_xlfn.NORM.INV(F3175,'Input Parameters'!$E$20,'Input Parameters'!$F$20)</f>
        <v>282.853281891432</v>
      </c>
      <c r="H3175" s="57">
        <f ca="1">EXP(E3175*(1/'Input Parameters'!$E$23-1/G3175))</f>
        <v>0.61930876407726532</v>
      </c>
      <c r="I3175" s="10">
        <f t="shared" ca="1" si="466"/>
        <v>0.35917133878723984</v>
      </c>
      <c r="J3175" s="30">
        <f ca="1">_xlfn.BETA.INV(I3175,'Input Parameters'!$L$26,'Input Parameters'!$M$26,'Input Parameters'!$J$26,'Input Parameters'!$K$26)</f>
        <v>0.60194773244714628</v>
      </c>
      <c r="K3175" s="168">
        <f ca="1">('Input Parameters'!$E$27/'Input Parameters'!$E$38)^$J3175</f>
        <v>1.3329370301920395E-2</v>
      </c>
      <c r="L3175" s="69">
        <f ca="1">$H3175*$C3175*'Input Parameters'!$E$25*K3175</f>
        <v>2.1153451898498892</v>
      </c>
      <c r="M3175" s="24">
        <f t="shared" ca="1" si="467"/>
        <v>0.86457080530396457</v>
      </c>
      <c r="N3175" s="15">
        <f ca="1">_xlfn.NORM.INV(M3175,'Input Parameters'!$E$29,'Input Parameters'!$F$29)</f>
        <v>0.10011010879306341</v>
      </c>
      <c r="O3175" s="8">
        <f t="shared" ca="1" si="468"/>
        <v>0.12339895689451241</v>
      </c>
      <c r="P3175" s="30">
        <f ca="1">_xlfn.LOGNORM.INV(O3175,'Input Parameters'!$H$30,'Input Parameters'!$I$30)</f>
        <v>1.5526250573319682</v>
      </c>
      <c r="Q3175" s="10">
        <f t="shared" ca="1" si="469"/>
        <v>9.3424373013019757E-2</v>
      </c>
      <c r="R3175" s="30">
        <f>IF('Input Parameters'!$E$32=0,0,_xlfn.BETA.INV(Q3175,'Input Parameters'!$L$32,'Input Parameters'!$M$32,'Input Parameters'!$J$32,'Input Parameters'!$K$32))</f>
        <v>0</v>
      </c>
      <c r="S3175" s="10">
        <f t="shared" ca="1" si="470"/>
        <v>0.40697610120055316</v>
      </c>
      <c r="T3175" s="26">
        <f ca="1">_xlfn.LOGNORM.INV(S3175,'Input Parameters'!$H$34,'Input Parameters'!$I$34)</f>
        <v>48.952081466985597</v>
      </c>
      <c r="U3175" s="10">
        <f t="shared" ca="1" si="471"/>
        <v>0.78121681101154461</v>
      </c>
      <c r="V3175" s="30">
        <f ca="1">_xlfn.BETA.INV(U3175,'Input Parameters'!$L$36,'Input Parameters'!$M$36,'Input Parameters'!$J$36,'Input Parameters'!$K$36)</f>
        <v>0.71236553915697587</v>
      </c>
      <c r="W3175" s="2">
        <f ca="1">N3175+(P3175-N3175)*(1-ERF((T3175-R3175)/(2*SQRT(L3175*'Input Parameters'!$E$38))))</f>
        <v>0.12526124378100845</v>
      </c>
      <c r="X3175">
        <f t="shared" ca="1" si="472"/>
        <v>1</v>
      </c>
      <c r="Y3175" s="7"/>
    </row>
    <row r="3176" spans="1:25" ht="15" customHeight="1" x14ac:dyDescent="0.25">
      <c r="A3176" s="139">
        <v>3169</v>
      </c>
      <c r="B3176" s="10">
        <f t="shared" ca="1" si="463"/>
        <v>0.61038735742583672</v>
      </c>
      <c r="C3176" s="60">
        <f ca="1">_xlfn.NORM.INV(B3176,'Input Parameters'!$E$15,'Input Parameters'!$F$15)</f>
        <v>286.15918001506742</v>
      </c>
      <c r="D3176" s="10">
        <f t="shared" ca="1" si="464"/>
        <v>0.63035378892272831</v>
      </c>
      <c r="E3176" s="62">
        <f ca="1">IF(_xlfn.NORM.INV(D3176,'Input Parameters'!$E$17,'Input Parameters'!$F$17)&lt;3500,3500,IF(_xlfn.NORM.INV(D3176,'Input Parameters'!$E$17,'Input Parameters'!$F$17)&gt;5500,5500,_xlfn.NORM.INV(D3176,'Input Parameters'!$E$17,'Input Parameters'!$F$17)))</f>
        <v>5032.9533570932117</v>
      </c>
      <c r="F3176" s="10">
        <f t="shared" ca="1" si="465"/>
        <v>0.25167166564820642</v>
      </c>
      <c r="G3176" s="64">
        <f ca="1">_xlfn.NORM.INV(F3176,'Input Parameters'!$E$20,'Input Parameters'!$F$20)</f>
        <v>278.16610184655906</v>
      </c>
      <c r="H3176" s="57">
        <f ca="1">EXP(E3176*(1/'Input Parameters'!$E$23-1/G3176))</f>
        <v>0.40180520532296082</v>
      </c>
      <c r="I3176" s="10">
        <f t="shared" ca="1" si="466"/>
        <v>0.50364084772190876</v>
      </c>
      <c r="J3176" s="30">
        <f ca="1">_xlfn.BETA.INV(I3176,'Input Parameters'!$L$26,'Input Parameters'!$M$26,'Input Parameters'!$J$26,'Input Parameters'!$K$26)</f>
        <v>0.66286566678868875</v>
      </c>
      <c r="K3176" s="168">
        <f ca="1">('Input Parameters'!$E$27/'Input Parameters'!$E$38)^$J3176</f>
        <v>8.610686978275859E-3</v>
      </c>
      <c r="L3176" s="69">
        <f ca="1">$H3176*$C3176*'Input Parameters'!$E$25*K3176</f>
        <v>0.99005892491003133</v>
      </c>
      <c r="M3176" s="24">
        <f t="shared" ca="1" si="467"/>
        <v>0.12989911629217132</v>
      </c>
      <c r="N3176" s="15">
        <f ca="1">_xlfn.NORM.INV(M3176,'Input Parameters'!$E$29,'Input Parameters'!$F$29)</f>
        <v>9.9887313185299892E-2</v>
      </c>
      <c r="O3176" s="8">
        <f t="shared" ca="1" si="468"/>
        <v>0.1537066363376649</v>
      </c>
      <c r="P3176" s="30">
        <f ca="1">_xlfn.LOGNORM.INV(O3176,'Input Parameters'!$H$30,'Input Parameters'!$I$30)</f>
        <v>1.6568167292500402</v>
      </c>
      <c r="Q3176" s="10">
        <f t="shared" ca="1" si="469"/>
        <v>0.59782792068863255</v>
      </c>
      <c r="R3176" s="30">
        <f>IF('Input Parameters'!$E$32=0,0,_xlfn.BETA.INV(Q3176,'Input Parameters'!$L$32,'Input Parameters'!$M$32,'Input Parameters'!$J$32,'Input Parameters'!$K$32))</f>
        <v>0</v>
      </c>
      <c r="S3176" s="10">
        <f t="shared" ca="1" si="470"/>
        <v>0.75763539038147643</v>
      </c>
      <c r="T3176" s="26">
        <f ca="1">_xlfn.LOGNORM.INV(S3176,'Input Parameters'!$H$34,'Input Parameters'!$I$34)</f>
        <v>54.989678904693918</v>
      </c>
      <c r="U3176" s="10">
        <f t="shared" ca="1" si="471"/>
        <v>0.8047593298654081</v>
      </c>
      <c r="V3176" s="30">
        <f ca="1">_xlfn.BETA.INV(U3176,'Input Parameters'!$L$36,'Input Parameters'!$M$36,'Input Parameters'!$J$36,'Input Parameters'!$K$36)</f>
        <v>0.72666339966155613</v>
      </c>
      <c r="W3176" s="2">
        <f ca="1">N3176+(P3176-N3176)*(1-ERF((T3176-R3176)/(2*SQRT(L3176*'Input Parameters'!$E$38))))</f>
        <v>0.10003230813461894</v>
      </c>
      <c r="X3176">
        <f t="shared" ca="1" si="472"/>
        <v>1</v>
      </c>
      <c r="Y3176" s="7"/>
    </row>
    <row r="3177" spans="1:25" ht="15" customHeight="1" x14ac:dyDescent="0.25">
      <c r="A3177" s="139">
        <v>3170</v>
      </c>
      <c r="B3177" s="10">
        <f t="shared" ca="1" si="463"/>
        <v>0.61257328798389488</v>
      </c>
      <c r="C3177" s="60">
        <f ca="1">_xlfn.NORM.INV(B3177,'Input Parameters'!$E$15,'Input Parameters'!$F$15)</f>
        <v>286.46827136669128</v>
      </c>
      <c r="D3177" s="10">
        <f t="shared" ca="1" si="464"/>
        <v>0.29613935141360237</v>
      </c>
      <c r="E3177" s="62">
        <f ca="1">IF(_xlfn.NORM.INV(D3177,'Input Parameters'!$E$17,'Input Parameters'!$F$17)&lt;3500,3500,IF(_xlfn.NORM.INV(D3177,'Input Parameters'!$E$17,'Input Parameters'!$F$17)&gt;5500,5500,_xlfn.NORM.INV(D3177,'Input Parameters'!$E$17,'Input Parameters'!$F$17)))</f>
        <v>4425.1242248885947</v>
      </c>
      <c r="F3177" s="10">
        <f t="shared" ca="1" si="465"/>
        <v>0.23273853089697016</v>
      </c>
      <c r="G3177" s="64">
        <f ca="1">_xlfn.NORM.INV(F3177,'Input Parameters'!$E$20,'Input Parameters'!$F$20)</f>
        <v>277.75995221661373</v>
      </c>
      <c r="H3177" s="57">
        <f ca="1">EXP(E3177*(1/'Input Parameters'!$E$23-1/G3177))</f>
        <v>0.43826441387663645</v>
      </c>
      <c r="I3177" s="10">
        <f t="shared" ca="1" si="466"/>
        <v>2.4280455373411058E-3</v>
      </c>
      <c r="J3177" s="30">
        <f ca="1">_xlfn.BETA.INV(I3177,'Input Parameters'!$L$26,'Input Parameters'!$M$26,'Input Parameters'!$J$26,'Input Parameters'!$K$26)</f>
        <v>0.2146525224589598</v>
      </c>
      <c r="K3177" s="168">
        <f ca="1">('Input Parameters'!$E$27/'Input Parameters'!$E$38)^$J3177</f>
        <v>0.21444378640291131</v>
      </c>
      <c r="L3177" s="69">
        <f ca="1">$H3177*$C3177*'Input Parameters'!$E$25*K3177</f>
        <v>26.92317056768934</v>
      </c>
      <c r="M3177" s="24">
        <f t="shared" ca="1" si="467"/>
        <v>0.29715175224812973</v>
      </c>
      <c r="N3177" s="15">
        <f ca="1">_xlfn.NORM.INV(M3177,'Input Parameters'!$E$29,'Input Parameters'!$F$29)</f>
        <v>9.9946738989329875E-2</v>
      </c>
      <c r="O3177" s="8">
        <f t="shared" ca="1" si="468"/>
        <v>7.1788007169018453E-2</v>
      </c>
      <c r="P3177" s="30">
        <f ca="1">_xlfn.LOGNORM.INV(O3177,'Input Parameters'!$H$30,'Input Parameters'!$I$30)</f>
        <v>1.3446516683956282</v>
      </c>
      <c r="Q3177" s="10">
        <f t="shared" ca="1" si="469"/>
        <v>0.44088542759710514</v>
      </c>
      <c r="R3177" s="30">
        <f>IF('Input Parameters'!$E$32=0,0,_xlfn.BETA.INV(Q3177,'Input Parameters'!$L$32,'Input Parameters'!$M$32,'Input Parameters'!$J$32,'Input Parameters'!$K$32))</f>
        <v>0</v>
      </c>
      <c r="S3177" s="10">
        <f t="shared" ca="1" si="470"/>
        <v>0.35508150227375734</v>
      </c>
      <c r="T3177" s="26">
        <f ca="1">_xlfn.LOGNORM.INV(S3177,'Input Parameters'!$H$34,'Input Parameters'!$I$34)</f>
        <v>48.128261304619009</v>
      </c>
      <c r="U3177" s="10">
        <f t="shared" ca="1" si="471"/>
        <v>0.96776561498469338</v>
      </c>
      <c r="V3177" s="30">
        <f ca="1">_xlfn.BETA.INV(U3177,'Input Parameters'!$L$36,'Input Parameters'!$M$36,'Input Parameters'!$J$36,'Input Parameters'!$K$36)</f>
        <v>0.90778998449463599</v>
      </c>
      <c r="W3177" s="2">
        <f ca="1">N3177+(P3177-N3177)*(1-ERF((T3177-R3177)/(2*SQRT(L3177*'Input Parameters'!$E$38))))</f>
        <v>0.73711565688809966</v>
      </c>
      <c r="X3177">
        <f t="shared" ca="1" si="472"/>
        <v>1</v>
      </c>
      <c r="Y3177" s="7"/>
    </row>
    <row r="3178" spans="1:25" ht="15" customHeight="1" x14ac:dyDescent="0.25">
      <c r="A3178" s="139">
        <v>3171</v>
      </c>
      <c r="B3178" s="10">
        <f t="shared" ca="1" si="463"/>
        <v>0.19559146248580761</v>
      </c>
      <c r="C3178" s="60">
        <f ca="1">_xlfn.NORM.INV(B3178,'Input Parameters'!$E$15,'Input Parameters'!$F$15)</f>
        <v>224.4977290349112</v>
      </c>
      <c r="D3178" s="10">
        <f t="shared" ca="1" si="464"/>
        <v>0.98900033667123388</v>
      </c>
      <c r="E3178" s="62">
        <f ca="1">IF(_xlfn.NORM.INV(D3178,'Input Parameters'!$E$17,'Input Parameters'!$F$17)&lt;3500,3500,IF(_xlfn.NORM.INV(D3178,'Input Parameters'!$E$17,'Input Parameters'!$F$17)&gt;5500,5500,_xlfn.NORM.INV(D3178,'Input Parameters'!$E$17,'Input Parameters'!$F$17)))</f>
        <v>5500</v>
      </c>
      <c r="F3178" s="10">
        <f t="shared" ca="1" si="465"/>
        <v>0.7550250358637991</v>
      </c>
      <c r="G3178" s="64">
        <f ca="1">_xlfn.NORM.INV(F3178,'Input Parameters'!$E$20,'Input Parameters'!$F$20)</f>
        <v>287.27560272010567</v>
      </c>
      <c r="H3178" s="57">
        <f ca="1">EXP(E3178*(1/'Input Parameters'!$E$23-1/G3178))</f>
        <v>0.69113590267187608</v>
      </c>
      <c r="I3178" s="10">
        <f t="shared" ca="1" si="466"/>
        <v>0.62089871812199904</v>
      </c>
      <c r="J3178" s="30">
        <f ca="1">_xlfn.BETA.INV(I3178,'Input Parameters'!$L$26,'Input Parameters'!$M$26,'Input Parameters'!$J$26,'Input Parameters'!$K$26)</f>
        <v>0.70959639049440626</v>
      </c>
      <c r="K3178" s="168">
        <f ca="1">('Input Parameters'!$E$27/'Input Parameters'!$E$38)^$J3178</f>
        <v>6.1583169164955336E-3</v>
      </c>
      <c r="L3178" s="69">
        <f ca="1">$H3178*$C3178*'Input Parameters'!$E$25*K3178</f>
        <v>0.95551484951071042</v>
      </c>
      <c r="M3178" s="24">
        <f t="shared" ca="1" si="467"/>
        <v>0.73883933032927041</v>
      </c>
      <c r="N3178" s="15">
        <f ca="1">_xlfn.NORM.INV(M3178,'Input Parameters'!$E$29,'Input Parameters'!$F$29)</f>
        <v>0.10006397712298766</v>
      </c>
      <c r="O3178" s="8">
        <f t="shared" ca="1" si="468"/>
        <v>0.13273189665635199</v>
      </c>
      <c r="P3178" s="30">
        <f ca="1">_xlfn.LOGNORM.INV(O3178,'Input Parameters'!$H$30,'Input Parameters'!$I$30)</f>
        <v>1.5856772556670762</v>
      </c>
      <c r="Q3178" s="10">
        <f t="shared" ca="1" si="469"/>
        <v>5.9132533265926601E-2</v>
      </c>
      <c r="R3178" s="30">
        <f>IF('Input Parameters'!$E$32=0,0,_xlfn.BETA.INV(Q3178,'Input Parameters'!$L$32,'Input Parameters'!$M$32,'Input Parameters'!$J$32,'Input Parameters'!$K$32))</f>
        <v>0</v>
      </c>
      <c r="S3178" s="10">
        <f t="shared" ca="1" si="470"/>
        <v>0.46734862491235751</v>
      </c>
      <c r="T3178" s="26">
        <f ca="1">_xlfn.LOGNORM.INV(S3178,'Input Parameters'!$H$34,'Input Parameters'!$I$34)</f>
        <v>49.896051837959995</v>
      </c>
      <c r="U3178" s="10">
        <f t="shared" ca="1" si="471"/>
        <v>9.6465505631828208E-2</v>
      </c>
      <c r="V3178" s="30">
        <f ca="1">_xlfn.BETA.INV(U3178,'Input Parameters'!$L$36,'Input Parameters'!$M$36,'Input Parameters'!$J$36,'Input Parameters'!$K$36)</f>
        <v>0.41460472658183795</v>
      </c>
      <c r="W3178" s="2">
        <f ca="1">N3178+(P3178-N3178)*(1-ERF((T3178-R3178)/(2*SQRT(L3178*'Input Parameters'!$E$38))))</f>
        <v>0.1005199580824013</v>
      </c>
      <c r="X3178">
        <f t="shared" ca="1" si="472"/>
        <v>1</v>
      </c>
      <c r="Y3178" s="7"/>
    </row>
    <row r="3179" spans="1:25" ht="15" customHeight="1" x14ac:dyDescent="0.25">
      <c r="A3179" s="139">
        <v>3172</v>
      </c>
      <c r="B3179" s="10">
        <f t="shared" ca="1" si="463"/>
        <v>0.70430296256076497</v>
      </c>
      <c r="C3179" s="60">
        <f ca="1">_xlfn.NORM.INV(B3179,'Input Parameters'!$E$15,'Input Parameters'!$F$15)</f>
        <v>300.0591561793521</v>
      </c>
      <c r="D3179" s="10">
        <f t="shared" ca="1" si="464"/>
        <v>0.18905123705412563</v>
      </c>
      <c r="E3179" s="62">
        <f ca="1">IF(_xlfn.NORM.INV(D3179,'Input Parameters'!$E$17,'Input Parameters'!$F$17)&lt;3500,3500,IF(_xlfn.NORM.INV(D3179,'Input Parameters'!$E$17,'Input Parameters'!$F$17)&gt;5500,5500,_xlfn.NORM.INV(D3179,'Input Parameters'!$E$17,'Input Parameters'!$F$17)))</f>
        <v>4183.0214443914947</v>
      </c>
      <c r="F3179" s="10">
        <f t="shared" ca="1" si="465"/>
        <v>0.17734085154253798</v>
      </c>
      <c r="G3179" s="64">
        <f ca="1">_xlfn.NORM.INV(F3179,'Input Parameters'!$E$20,'Input Parameters'!$F$20)</f>
        <v>276.44883839175833</v>
      </c>
      <c r="H3179" s="57">
        <f ca="1">EXP(E3179*(1/'Input Parameters'!$E$23-1/G3179))</f>
        <v>0.42689196138978364</v>
      </c>
      <c r="I3179" s="10">
        <f t="shared" ca="1" si="466"/>
        <v>0.36333530216119792</v>
      </c>
      <c r="J3179" s="30">
        <f ca="1">_xlfn.BETA.INV(I3179,'Input Parameters'!$L$26,'Input Parameters'!$M$26,'Input Parameters'!$J$26,'Input Parameters'!$K$26)</f>
        <v>0.60381647773111646</v>
      </c>
      <c r="K3179" s="168">
        <f ca="1">('Input Parameters'!$E$27/'Input Parameters'!$E$38)^$J3179</f>
        <v>1.3151888225286915E-2</v>
      </c>
      <c r="L3179" s="69">
        <f ca="1">$H3179*$C3179*'Input Parameters'!$E$25*K3179</f>
        <v>1.6846627366867244</v>
      </c>
      <c r="M3179" s="24">
        <f t="shared" ca="1" si="467"/>
        <v>0.67245415914364259</v>
      </c>
      <c r="N3179" s="15">
        <f ca="1">_xlfn.NORM.INV(M3179,'Input Parameters'!$E$29,'Input Parameters'!$F$29)</f>
        <v>0.10004467000001788</v>
      </c>
      <c r="O3179" s="8">
        <f t="shared" ca="1" si="468"/>
        <v>0.30684815536933752</v>
      </c>
      <c r="P3179" s="30">
        <f ca="1">_xlfn.LOGNORM.INV(O3179,'Input Parameters'!$H$30,'Input Parameters'!$I$30)</f>
        <v>2.113997492042893</v>
      </c>
      <c r="Q3179" s="10">
        <f t="shared" ca="1" si="469"/>
        <v>0.33143625964177326</v>
      </c>
      <c r="R3179" s="30">
        <f>IF('Input Parameters'!$E$32=0,0,_xlfn.BETA.INV(Q3179,'Input Parameters'!$L$32,'Input Parameters'!$M$32,'Input Parameters'!$J$32,'Input Parameters'!$K$32))</f>
        <v>0</v>
      </c>
      <c r="S3179" s="10">
        <f t="shared" ca="1" si="470"/>
        <v>0.46202600379018988</v>
      </c>
      <c r="T3179" s="26">
        <f ca="1">_xlfn.LOGNORM.INV(S3179,'Input Parameters'!$H$34,'Input Parameters'!$I$34)</f>
        <v>49.812903578261967</v>
      </c>
      <c r="U3179" s="10">
        <f t="shared" ca="1" si="471"/>
        <v>0.1856883129318011</v>
      </c>
      <c r="V3179" s="30">
        <f ca="1">_xlfn.BETA.INV(U3179,'Input Parameters'!$L$36,'Input Parameters'!$M$36,'Input Parameters'!$J$36,'Input Parameters'!$K$36)</f>
        <v>0.46220667358230233</v>
      </c>
      <c r="W3179" s="2">
        <f ca="1">N3179+(P3179-N3179)*(1-ERF((T3179-R3179)/(2*SQRT(L3179*'Input Parameters'!$E$38))))</f>
        <v>0.11344262707022358</v>
      </c>
      <c r="X3179">
        <f t="shared" ca="1" si="472"/>
        <v>1</v>
      </c>
      <c r="Y3179" s="7"/>
    </row>
    <row r="3180" spans="1:25" ht="15" customHeight="1" x14ac:dyDescent="0.25">
      <c r="A3180" s="139">
        <v>3173</v>
      </c>
      <c r="B3180" s="10">
        <f t="shared" ca="1" si="463"/>
        <v>0.68853663588618819</v>
      </c>
      <c r="C3180" s="60">
        <f ca="1">_xlfn.NORM.INV(B3180,'Input Parameters'!$E$15,'Input Parameters'!$F$15)</f>
        <v>297.61447546667881</v>
      </c>
      <c r="D3180" s="10">
        <f t="shared" ca="1" si="464"/>
        <v>0.47082396491771883</v>
      </c>
      <c r="E3180" s="62">
        <f ca="1">IF(_xlfn.NORM.INV(D3180,'Input Parameters'!$E$17,'Input Parameters'!$F$17)&lt;3500,3500,IF(_xlfn.NORM.INV(D3180,'Input Parameters'!$E$17,'Input Parameters'!$F$17)&gt;5500,5500,_xlfn.NORM.INV(D3180,'Input Parameters'!$E$17,'Input Parameters'!$F$17)))</f>
        <v>4748.7608475177194</v>
      </c>
      <c r="F3180" s="10">
        <f t="shared" ca="1" si="465"/>
        <v>0.32451863432160266</v>
      </c>
      <c r="G3180" s="64">
        <f ca="1">_xlfn.NORM.INV(F3180,'Input Parameters'!$E$20,'Input Parameters'!$F$20)</f>
        <v>279.60082972626896</v>
      </c>
      <c r="H3180" s="57">
        <f ca="1">EXP(E3180*(1/'Input Parameters'!$E$23-1/G3180))</f>
        <v>0.46176373319930558</v>
      </c>
      <c r="I3180" s="10">
        <f t="shared" ca="1" si="466"/>
        <v>0.85316021027779798</v>
      </c>
      <c r="J3180" s="30">
        <f ca="1">_xlfn.BETA.INV(I3180,'Input Parameters'!$L$26,'Input Parameters'!$M$26,'Input Parameters'!$J$26,'Input Parameters'!$K$26)</f>
        <v>0.81192973265246327</v>
      </c>
      <c r="K3180" s="168">
        <f ca="1">('Input Parameters'!$E$27/'Input Parameters'!$E$38)^$J3180</f>
        <v>2.9557842638953747E-3</v>
      </c>
      <c r="L3180" s="69">
        <f ca="1">$H3180*$C3180*'Input Parameters'!$E$25*K3180</f>
        <v>0.40620625251324316</v>
      </c>
      <c r="M3180" s="24">
        <f t="shared" ca="1" si="467"/>
        <v>0.93204248804559653</v>
      </c>
      <c r="N3180" s="15">
        <f ca="1">_xlfn.NORM.INV(M3180,'Input Parameters'!$E$29,'Input Parameters'!$F$29)</f>
        <v>0.1001491177025232</v>
      </c>
      <c r="O3180" s="8">
        <f t="shared" ca="1" si="468"/>
        <v>0.53232064030808213</v>
      </c>
      <c r="P3180" s="30">
        <f ca="1">_xlfn.LOGNORM.INV(O3180,'Input Parameters'!$H$30,'Input Parameters'!$I$30)</f>
        <v>2.7880788975954491</v>
      </c>
      <c r="Q3180" s="10">
        <f t="shared" ca="1" si="469"/>
        <v>0.19809213649695467</v>
      </c>
      <c r="R3180" s="30">
        <f>IF('Input Parameters'!$E$32=0,0,_xlfn.BETA.INV(Q3180,'Input Parameters'!$L$32,'Input Parameters'!$M$32,'Input Parameters'!$J$32,'Input Parameters'!$K$32))</f>
        <v>0</v>
      </c>
      <c r="S3180" s="10">
        <f t="shared" ca="1" si="470"/>
        <v>0.78333141320199795</v>
      </c>
      <c r="T3180" s="26">
        <f ca="1">_xlfn.LOGNORM.INV(S3180,'Input Parameters'!$H$34,'Input Parameters'!$I$34)</f>
        <v>55.57323104650051</v>
      </c>
      <c r="U3180" s="10">
        <f t="shared" ca="1" si="471"/>
        <v>0.44419736211480099</v>
      </c>
      <c r="V3180" s="30">
        <f ca="1">_xlfn.BETA.INV(U3180,'Input Parameters'!$L$36,'Input Parameters'!$M$36,'Input Parameters'!$J$36,'Input Parameters'!$K$36)</f>
        <v>0.56480040102453832</v>
      </c>
      <c r="W3180" s="2">
        <f ca="1">N3180+(P3180-N3180)*(1-ERF((T3180-R3180)/(2*SQRT(L3180*'Input Parameters'!$E$38))))</f>
        <v>0.10014911958955111</v>
      </c>
      <c r="X3180">
        <f t="shared" ca="1" si="472"/>
        <v>1</v>
      </c>
      <c r="Y3180" s="7"/>
    </row>
    <row r="3181" spans="1:25" ht="15" customHeight="1" x14ac:dyDescent="0.25">
      <c r="A3181" s="139">
        <v>3174</v>
      </c>
      <c r="B3181" s="10">
        <f t="shared" ca="1" si="463"/>
        <v>0.97538996879293582</v>
      </c>
      <c r="C3181" s="60">
        <f ca="1">_xlfn.NORM.INV(B3181,'Input Parameters'!$E$15,'Input Parameters'!$F$15)</f>
        <v>377.54837882990802</v>
      </c>
      <c r="D3181" s="10">
        <f t="shared" ca="1" si="464"/>
        <v>0.25159913568185099</v>
      </c>
      <c r="E3181" s="62">
        <f ca="1">IF(_xlfn.NORM.INV(D3181,'Input Parameters'!$E$17,'Input Parameters'!$F$17)&lt;3500,3500,IF(_xlfn.NORM.INV(D3181,'Input Parameters'!$E$17,'Input Parameters'!$F$17)&gt;5500,5500,_xlfn.NORM.INV(D3181,'Input Parameters'!$E$17,'Input Parameters'!$F$17)))</f>
        <v>4331.3738099032998</v>
      </c>
      <c r="F3181" s="10">
        <f t="shared" ca="1" si="465"/>
        <v>0.5211466618117645</v>
      </c>
      <c r="G3181" s="64">
        <f ca="1">_xlfn.NORM.INV(F3181,'Input Parameters'!$E$20,'Input Parameters'!$F$20)</f>
        <v>283.00531217067794</v>
      </c>
      <c r="H3181" s="57">
        <f ca="1">EXP(E3181*(1/'Input Parameters'!$E$23-1/G3181))</f>
        <v>0.59545467902301552</v>
      </c>
      <c r="I3181" s="10">
        <f t="shared" ca="1" si="466"/>
        <v>0.90868492968505155</v>
      </c>
      <c r="J3181" s="30">
        <f ca="1">_xlfn.BETA.INV(I3181,'Input Parameters'!$L$26,'Input Parameters'!$M$26,'Input Parameters'!$J$26,'Input Parameters'!$K$26)</f>
        <v>0.84468368963269835</v>
      </c>
      <c r="K3181" s="168">
        <f ca="1">('Input Parameters'!$E$27/'Input Parameters'!$E$38)^$J3181</f>
        <v>2.3368856087063734E-3</v>
      </c>
      <c r="L3181" s="69">
        <f ca="1">$H3181*$C3181*'Input Parameters'!$E$25*K3181</f>
        <v>0.52536214454224039</v>
      </c>
      <c r="M3181" s="24">
        <f t="shared" ca="1" si="467"/>
        <v>0.96728590637996037</v>
      </c>
      <c r="N3181" s="15">
        <f ca="1">_xlfn.NORM.INV(M3181,'Input Parameters'!$E$29,'Input Parameters'!$F$29)</f>
        <v>0.10018423211542146</v>
      </c>
      <c r="O3181" s="8">
        <f t="shared" ca="1" si="468"/>
        <v>0.51963464034557039</v>
      </c>
      <c r="P3181" s="30">
        <f ca="1">_xlfn.LOGNORM.INV(O3181,'Input Parameters'!$H$30,'Input Parameters'!$I$30)</f>
        <v>2.7464219312385754</v>
      </c>
      <c r="Q3181" s="10">
        <f t="shared" ca="1" si="469"/>
        <v>0.54796180187537313</v>
      </c>
      <c r="R3181" s="30">
        <f>IF('Input Parameters'!$E$32=0,0,_xlfn.BETA.INV(Q3181,'Input Parameters'!$L$32,'Input Parameters'!$M$32,'Input Parameters'!$J$32,'Input Parameters'!$K$32))</f>
        <v>0</v>
      </c>
      <c r="S3181" s="10">
        <f t="shared" ca="1" si="470"/>
        <v>0.40642895551064884</v>
      </c>
      <c r="T3181" s="26">
        <f ca="1">_xlfn.LOGNORM.INV(S3181,'Input Parameters'!$H$34,'Input Parameters'!$I$34)</f>
        <v>48.943486417872329</v>
      </c>
      <c r="U3181" s="10">
        <f t="shared" ca="1" si="471"/>
        <v>0.31697831863923398</v>
      </c>
      <c r="V3181" s="30">
        <f ca="1">_xlfn.BETA.INV(U3181,'Input Parameters'!$L$36,'Input Parameters'!$M$36,'Input Parameters'!$J$36,'Input Parameters'!$K$36)</f>
        <v>0.51679900629713305</v>
      </c>
      <c r="W3181" s="2">
        <f ca="1">N3181+(P3181-N3181)*(1-ERF((T3181-R3181)/(2*SQRT(L3181*'Input Parameters'!$E$38))))</f>
        <v>0.10018899353915432</v>
      </c>
      <c r="X3181">
        <f t="shared" ca="1" si="472"/>
        <v>1</v>
      </c>
      <c r="Y3181" s="7"/>
    </row>
    <row r="3182" spans="1:25" ht="15" customHeight="1" x14ac:dyDescent="0.25">
      <c r="A3182" s="139">
        <v>3175</v>
      </c>
      <c r="B3182" s="10">
        <f t="shared" ca="1" si="463"/>
        <v>0.63316559318588117</v>
      </c>
      <c r="C3182" s="60">
        <f ca="1">_xlfn.NORM.INV(B3182,'Input Parameters'!$E$15,'Input Parameters'!$F$15)</f>
        <v>289.40647864488835</v>
      </c>
      <c r="D3182" s="10">
        <f t="shared" ca="1" si="464"/>
        <v>0.64871383078250511</v>
      </c>
      <c r="E3182" s="62">
        <f ca="1">IF(_xlfn.NORM.INV(D3182,'Input Parameters'!$E$17,'Input Parameters'!$F$17)&lt;3500,3500,IF(_xlfn.NORM.INV(D3182,'Input Parameters'!$E$17,'Input Parameters'!$F$17)&gt;5500,5500,_xlfn.NORM.INV(D3182,'Input Parameters'!$E$17,'Input Parameters'!$F$17)))</f>
        <v>5067.2952743598271</v>
      </c>
      <c r="F3182" s="10">
        <f t="shared" ca="1" si="465"/>
        <v>0.70834737360563216</v>
      </c>
      <c r="G3182" s="64">
        <f ca="1">_xlfn.NORM.INV(F3182,'Input Parameters'!$E$20,'Input Parameters'!$F$20)</f>
        <v>286.32537337555311</v>
      </c>
      <c r="H3182" s="57">
        <f ca="1">EXP(E3182*(1/'Input Parameters'!$E$23-1/G3182))</f>
        <v>0.67106156093808211</v>
      </c>
      <c r="I3182" s="10">
        <f t="shared" ca="1" si="466"/>
        <v>0.40253670614108539</v>
      </c>
      <c r="J3182" s="30">
        <f ca="1">_xlfn.BETA.INV(I3182,'Input Parameters'!$L$26,'Input Parameters'!$M$26,'Input Parameters'!$J$26,'Input Parameters'!$K$26)</f>
        <v>0.62099677594679581</v>
      </c>
      <c r="K3182" s="168">
        <f ca="1">('Input Parameters'!$E$27/'Input Parameters'!$E$38)^$J3182</f>
        <v>1.1627007821010501E-2</v>
      </c>
      <c r="L3182" s="69">
        <f ca="1">$H3182*$C3182*'Input Parameters'!$E$25*K3182</f>
        <v>2.2580761114626471</v>
      </c>
      <c r="M3182" s="24">
        <f t="shared" ca="1" si="467"/>
        <v>0.77304391027671049</v>
      </c>
      <c r="N3182" s="15">
        <f ca="1">_xlfn.NORM.INV(M3182,'Input Parameters'!$E$29,'Input Parameters'!$F$29)</f>
        <v>0.10007489087942087</v>
      </c>
      <c r="O3182" s="8">
        <f t="shared" ca="1" si="468"/>
        <v>0.85623330518685425</v>
      </c>
      <c r="P3182" s="30">
        <f ca="1">_xlfn.LOGNORM.INV(O3182,'Input Parameters'!$H$30,'Input Parameters'!$I$30)</f>
        <v>4.4346123973738356</v>
      </c>
      <c r="Q3182" s="10">
        <f t="shared" ca="1" si="469"/>
        <v>0.95755934131943821</v>
      </c>
      <c r="R3182" s="30">
        <f>IF('Input Parameters'!$E$32=0,0,_xlfn.BETA.INV(Q3182,'Input Parameters'!$L$32,'Input Parameters'!$M$32,'Input Parameters'!$J$32,'Input Parameters'!$K$32))</f>
        <v>0</v>
      </c>
      <c r="S3182" s="10">
        <f t="shared" ca="1" si="470"/>
        <v>0.12486231202098019</v>
      </c>
      <c r="T3182" s="26">
        <f ca="1">_xlfn.LOGNORM.INV(S3182,'Input Parameters'!$H$34,'Input Parameters'!$I$34)</f>
        <v>43.677114187554132</v>
      </c>
      <c r="U3182" s="10">
        <f t="shared" ca="1" si="471"/>
        <v>0.3122569784644853</v>
      </c>
      <c r="V3182" s="30">
        <f ca="1">_xlfn.BETA.INV(U3182,'Input Parameters'!$L$36,'Input Parameters'!$M$36,'Input Parameters'!$J$36,'Input Parameters'!$K$36)</f>
        <v>0.51497220972851965</v>
      </c>
      <c r="W3182" s="2">
        <f ca="1">N3182+(P3182-N3182)*(1-ERF((T3182-R3182)/(2*SQRT(L3182*'Input Parameters'!$E$38))))</f>
        <v>0.27281740582844327</v>
      </c>
      <c r="X3182">
        <f t="shared" ca="1" si="472"/>
        <v>1</v>
      </c>
      <c r="Y3182" s="7"/>
    </row>
    <row r="3183" spans="1:25" ht="15" customHeight="1" x14ac:dyDescent="0.25">
      <c r="A3183" s="139">
        <v>3176</v>
      </c>
      <c r="B3183" s="10">
        <f t="shared" ca="1" si="463"/>
        <v>0.16276845994023781</v>
      </c>
      <c r="C3183" s="60">
        <f ca="1">_xlfn.NORM.INV(B3183,'Input Parameters'!$E$15,'Input Parameters'!$F$15)</f>
        <v>217.68728298757401</v>
      </c>
      <c r="D3183" s="10">
        <f t="shared" ca="1" si="464"/>
        <v>0.41758145102498778</v>
      </c>
      <c r="E3183" s="62">
        <f ca="1">IF(_xlfn.NORM.INV(D3183,'Input Parameters'!$E$17,'Input Parameters'!$F$17)&lt;3500,3500,IF(_xlfn.NORM.INV(D3183,'Input Parameters'!$E$17,'Input Parameters'!$F$17)&gt;5500,5500,_xlfn.NORM.INV(D3183,'Input Parameters'!$E$17,'Input Parameters'!$F$17)))</f>
        <v>4654.3407716146239</v>
      </c>
      <c r="F3183" s="10">
        <f t="shared" ca="1" si="465"/>
        <v>0.10544569892900901</v>
      </c>
      <c r="G3183" s="64">
        <f ca="1">_xlfn.NORM.INV(F3183,'Input Parameters'!$E$20,'Input Parameters'!$F$20)</f>
        <v>274.26750882245994</v>
      </c>
      <c r="H3183" s="57">
        <f ca="1">EXP(E3183*(1/'Input Parameters'!$E$23-1/G3183))</f>
        <v>0.3392430417160992</v>
      </c>
      <c r="I3183" s="10">
        <f t="shared" ca="1" si="466"/>
        <v>0.81763818227970642</v>
      </c>
      <c r="J3183" s="30">
        <f ca="1">_xlfn.BETA.INV(I3183,'Input Parameters'!$L$26,'Input Parameters'!$M$26,'Input Parameters'!$J$26,'Input Parameters'!$K$26)</f>
        <v>0.79388895739979037</v>
      </c>
      <c r="K3183" s="168">
        <f ca="1">('Input Parameters'!$E$27/'Input Parameters'!$E$38)^$J3183</f>
        <v>3.3641351862090814E-3</v>
      </c>
      <c r="L3183" s="69">
        <f ca="1">$H3183*$C3183*'Input Parameters'!$E$25*K3183</f>
        <v>0.24843766957574878</v>
      </c>
      <c r="M3183" s="24">
        <f t="shared" ca="1" si="467"/>
        <v>6.1894640004761303E-2</v>
      </c>
      <c r="N3183" s="15">
        <f ca="1">_xlfn.NORM.INV(M3183,'Input Parameters'!$E$29,'Input Parameters'!$F$29)</f>
        <v>9.9846093848806911E-2</v>
      </c>
      <c r="O3183" s="8">
        <f t="shared" ca="1" si="468"/>
        <v>0.93051271770761845</v>
      </c>
      <c r="P3183" s="30">
        <f ca="1">_xlfn.LOGNORM.INV(O3183,'Input Parameters'!$H$30,'Input Parameters'!$I$30)</f>
        <v>5.3977634898536859</v>
      </c>
      <c r="Q3183" s="10">
        <f t="shared" ca="1" si="469"/>
        <v>0.97935374662741859</v>
      </c>
      <c r="R3183" s="30">
        <f>IF('Input Parameters'!$E$32=0,0,_xlfn.BETA.INV(Q3183,'Input Parameters'!$L$32,'Input Parameters'!$M$32,'Input Parameters'!$J$32,'Input Parameters'!$K$32))</f>
        <v>0</v>
      </c>
      <c r="S3183" s="10">
        <f t="shared" ca="1" si="470"/>
        <v>0.57627010631307785</v>
      </c>
      <c r="T3183" s="26">
        <f ca="1">_xlfn.LOGNORM.INV(S3183,'Input Parameters'!$H$34,'Input Parameters'!$I$34)</f>
        <v>51.62965369376478</v>
      </c>
      <c r="U3183" s="10">
        <f t="shared" ca="1" si="471"/>
        <v>0.82613960695435695</v>
      </c>
      <c r="V3183" s="30">
        <f ca="1">_xlfn.BETA.INV(U3183,'Input Parameters'!$L$36,'Input Parameters'!$M$36,'Input Parameters'!$J$36,'Input Parameters'!$K$36)</f>
        <v>0.74072535381846905</v>
      </c>
      <c r="W3183" s="2">
        <f ca="1">N3183+(P3183-N3183)*(1-ERF((T3183-R3183)/(2*SQRT(L3183*'Input Parameters'!$E$38))))</f>
        <v>9.9846093850077977E-2</v>
      </c>
      <c r="X3183">
        <f t="shared" ca="1" si="472"/>
        <v>1</v>
      </c>
      <c r="Y3183" s="7"/>
    </row>
    <row r="3184" spans="1:25" ht="15" customHeight="1" x14ac:dyDescent="0.25">
      <c r="A3184" s="139">
        <v>3177</v>
      </c>
      <c r="B3184" s="10">
        <f t="shared" ca="1" si="463"/>
        <v>0.38990718175811256</v>
      </c>
      <c r="C3184" s="60">
        <f ca="1">_xlfn.NORM.INV(B3184,'Input Parameters'!$E$15,'Input Parameters'!$F$15)</f>
        <v>255.81682995293832</v>
      </c>
      <c r="D3184" s="10">
        <f t="shared" ca="1" si="464"/>
        <v>0.47992475228855913</v>
      </c>
      <c r="E3184" s="62">
        <f ca="1">IF(_xlfn.NORM.INV(D3184,'Input Parameters'!$E$17,'Input Parameters'!$F$17)&lt;3500,3500,IF(_xlfn.NORM.INV(D3184,'Input Parameters'!$E$17,'Input Parameters'!$F$17)&gt;5500,5500,_xlfn.NORM.INV(D3184,'Input Parameters'!$E$17,'Input Parameters'!$F$17)))</f>
        <v>4764.7602921583366</v>
      </c>
      <c r="F3184" s="10">
        <f t="shared" ca="1" si="465"/>
        <v>0.90211411661854313</v>
      </c>
      <c r="G3184" s="64">
        <f ca="1">_xlfn.NORM.INV(F3184,'Input Parameters'!$E$20,'Input Parameters'!$F$20)</f>
        <v>291.31773762143968</v>
      </c>
      <c r="H3184" s="57">
        <f ca="1">EXP(E3184*(1/'Input Parameters'!$E$23-1/G3184))</f>
        <v>0.91402436381618424</v>
      </c>
      <c r="I3184" s="10">
        <f t="shared" ca="1" si="466"/>
        <v>0.50072339178612491</v>
      </c>
      <c r="J3184" s="30">
        <f ca="1">_xlfn.BETA.INV(I3184,'Input Parameters'!$L$26,'Input Parameters'!$M$26,'Input Parameters'!$J$26,'Input Parameters'!$K$26)</f>
        <v>0.66169025049476504</v>
      </c>
      <c r="K3184" s="168">
        <f ca="1">('Input Parameters'!$E$27/'Input Parameters'!$E$38)^$J3184</f>
        <v>8.6835930830125134E-3</v>
      </c>
      <c r="L3184" s="69">
        <f ca="1">$H3184*$C3184*'Input Parameters'!$E$25*K3184</f>
        <v>2.0304221811658976</v>
      </c>
      <c r="M3184" s="24">
        <f t="shared" ca="1" si="467"/>
        <v>0.67563045447386516</v>
      </c>
      <c r="N3184" s="15">
        <f ca="1">_xlfn.NORM.INV(M3184,'Input Parameters'!$E$29,'Input Parameters'!$F$29)</f>
        <v>0.10004555145657286</v>
      </c>
      <c r="O3184" s="8">
        <f t="shared" ca="1" si="468"/>
        <v>0.27234481053984716</v>
      </c>
      <c r="P3184" s="30">
        <f ca="1">_xlfn.LOGNORM.INV(O3184,'Input Parameters'!$H$30,'Input Parameters'!$I$30)</f>
        <v>2.0155702915853415</v>
      </c>
      <c r="Q3184" s="10">
        <f t="shared" ca="1" si="469"/>
        <v>0.83073587429978801</v>
      </c>
      <c r="R3184" s="30">
        <f>IF('Input Parameters'!$E$32=0,0,_xlfn.BETA.INV(Q3184,'Input Parameters'!$L$32,'Input Parameters'!$M$32,'Input Parameters'!$J$32,'Input Parameters'!$K$32))</f>
        <v>0</v>
      </c>
      <c r="S3184" s="10">
        <f t="shared" ca="1" si="470"/>
        <v>0.23890681573444228</v>
      </c>
      <c r="T3184" s="26">
        <f ca="1">_xlfn.LOGNORM.INV(S3184,'Input Parameters'!$H$34,'Input Parameters'!$I$34)</f>
        <v>46.143680694066134</v>
      </c>
      <c r="U3184" s="10">
        <f t="shared" ca="1" si="471"/>
        <v>0.54730289968028867</v>
      </c>
      <c r="V3184" s="30">
        <f ca="1">_xlfn.BETA.INV(U3184,'Input Parameters'!$L$36,'Input Parameters'!$M$36,'Input Parameters'!$J$36,'Input Parameters'!$K$36)</f>
        <v>0.60420264796819267</v>
      </c>
      <c r="W3184" s="2">
        <f ca="1">N3184+(P3184-N3184)*(1-ERF((T3184-R3184)/(2*SQRT(L3184*'Input Parameters'!$E$38))))</f>
        <v>0.14224632873276616</v>
      </c>
      <c r="X3184">
        <f t="shared" ca="1" si="472"/>
        <v>1</v>
      </c>
      <c r="Y3184" s="7"/>
    </row>
    <row r="3185" spans="1:25" ht="15" customHeight="1" x14ac:dyDescent="0.25">
      <c r="A3185" s="139">
        <v>3178</v>
      </c>
      <c r="B3185" s="10">
        <f t="shared" ca="1" si="463"/>
        <v>0.73830902600175508</v>
      </c>
      <c r="C3185" s="60">
        <f ca="1">_xlfn.NORM.INV(B3185,'Input Parameters'!$E$15,'Input Parameters'!$F$15)</f>
        <v>305.55025195166638</v>
      </c>
      <c r="D3185" s="10">
        <f t="shared" ca="1" si="464"/>
        <v>0.88997821607549144</v>
      </c>
      <c r="E3185" s="62">
        <f ca="1">IF(_xlfn.NORM.INV(D3185,'Input Parameters'!$E$17,'Input Parameters'!$F$17)&lt;3500,3500,IF(_xlfn.NORM.INV(D3185,'Input Parameters'!$E$17,'Input Parameters'!$F$17)&gt;5500,5500,_xlfn.NORM.INV(D3185,'Input Parameters'!$E$17,'Input Parameters'!$F$17)))</f>
        <v>5500</v>
      </c>
      <c r="F3185" s="10">
        <f t="shared" ca="1" si="465"/>
        <v>0.29388149523132601</v>
      </c>
      <c r="G3185" s="64">
        <f ca="1">_xlfn.NORM.INV(F3185,'Input Parameters'!$E$20,'Input Parameters'!$F$20)</f>
        <v>279.0180600570153</v>
      </c>
      <c r="H3185" s="57">
        <f ca="1">EXP(E3185*(1/'Input Parameters'!$E$23-1/G3185))</f>
        <v>0.39218309130695844</v>
      </c>
      <c r="I3185" s="10">
        <f t="shared" ca="1" si="466"/>
        <v>0.88318813563185772</v>
      </c>
      <c r="J3185" s="30">
        <f ca="1">_xlfn.BETA.INV(I3185,'Input Parameters'!$L$26,'Input Parameters'!$M$26,'Input Parameters'!$J$26,'Input Parameters'!$K$26)</f>
        <v>0.82873043809156322</v>
      </c>
      <c r="K3185" s="168">
        <f ca="1">('Input Parameters'!$E$27/'Input Parameters'!$E$38)^$J3185</f>
        <v>2.6202039512616114E-3</v>
      </c>
      <c r="L3185" s="69">
        <f ca="1">$H3185*$C3185*'Input Parameters'!$E$25*K3185</f>
        <v>0.31398334279790457</v>
      </c>
      <c r="M3185" s="24">
        <f t="shared" ca="1" si="467"/>
        <v>0.82944952285613138</v>
      </c>
      <c r="N3185" s="15">
        <f ca="1">_xlfn.NORM.INV(M3185,'Input Parameters'!$E$29,'Input Parameters'!$F$29)</f>
        <v>0.10009519921672647</v>
      </c>
      <c r="O3185" s="8">
        <f t="shared" ca="1" si="468"/>
        <v>0.73407506388584354</v>
      </c>
      <c r="P3185" s="30">
        <f ca="1">_xlfn.LOGNORM.INV(O3185,'Input Parameters'!$H$30,'Input Parameters'!$I$30)</f>
        <v>3.6051583493907402</v>
      </c>
      <c r="Q3185" s="10">
        <f t="shared" ca="1" si="469"/>
        <v>6.8316130174607137E-3</v>
      </c>
      <c r="R3185" s="30">
        <f>IF('Input Parameters'!$E$32=0,0,_xlfn.BETA.INV(Q3185,'Input Parameters'!$L$32,'Input Parameters'!$M$32,'Input Parameters'!$J$32,'Input Parameters'!$K$32))</f>
        <v>0</v>
      </c>
      <c r="S3185" s="10">
        <f t="shared" ca="1" si="470"/>
        <v>0.31448966303026271</v>
      </c>
      <c r="T3185" s="26">
        <f ca="1">_xlfn.LOGNORM.INV(S3185,'Input Parameters'!$H$34,'Input Parameters'!$I$34)</f>
        <v>47.464530738648065</v>
      </c>
      <c r="U3185" s="10">
        <f t="shared" ca="1" si="471"/>
        <v>0.50212919915308729</v>
      </c>
      <c r="V3185" s="30">
        <f ca="1">_xlfn.BETA.INV(U3185,'Input Parameters'!$L$36,'Input Parameters'!$M$36,'Input Parameters'!$J$36,'Input Parameters'!$K$36)</f>
        <v>0.58670269843519507</v>
      </c>
      <c r="W3185" s="2">
        <f ca="1">N3185+(P3185-N3185)*(1-ERF((T3185-R3185)/(2*SQRT(L3185*'Input Parameters'!$E$38))))</f>
        <v>0.1000952065879801</v>
      </c>
      <c r="X3185">
        <f t="shared" ca="1" si="472"/>
        <v>1</v>
      </c>
      <c r="Y3185" s="7"/>
    </row>
    <row r="3186" spans="1:25" ht="15" customHeight="1" x14ac:dyDescent="0.25">
      <c r="A3186" s="139">
        <v>3179</v>
      </c>
      <c r="B3186" s="10">
        <f t="shared" ca="1" si="463"/>
        <v>0.88073005703407525</v>
      </c>
      <c r="C3186" s="60">
        <f ca="1">_xlfn.NORM.INV(B3186,'Input Parameters'!$E$15,'Input Parameters'!$F$15)</f>
        <v>334.84198341102393</v>
      </c>
      <c r="D3186" s="10">
        <f t="shared" ca="1" si="464"/>
        <v>0.53172684592350627</v>
      </c>
      <c r="E3186" s="62">
        <f ca="1">IF(_xlfn.NORM.INV(D3186,'Input Parameters'!$E$17,'Input Parameters'!$F$17)&lt;3500,3500,IF(_xlfn.NORM.INV(D3186,'Input Parameters'!$E$17,'Input Parameters'!$F$17)&gt;5500,5500,_xlfn.NORM.INV(D3186,'Input Parameters'!$E$17,'Input Parameters'!$F$17)))</f>
        <v>4855.7279975635201</v>
      </c>
      <c r="F3186" s="10">
        <f t="shared" ca="1" si="465"/>
        <v>0.96950245898268639</v>
      </c>
      <c r="G3186" s="64">
        <f ca="1">_xlfn.NORM.INV(F3186,'Input Parameters'!$E$20,'Input Parameters'!$F$20)</f>
        <v>295.20265838376423</v>
      </c>
      <c r="H3186" s="57">
        <f ca="1">EXP(E3186*(1/'Input Parameters'!$E$23-1/G3186))</f>
        <v>1.1362592840248067</v>
      </c>
      <c r="I3186" s="10">
        <f t="shared" ca="1" si="466"/>
        <v>0.33399042881034369</v>
      </c>
      <c r="J3186" s="30">
        <f ca="1">_xlfn.BETA.INV(I3186,'Input Parameters'!$L$26,'Input Parameters'!$M$26,'Input Parameters'!$J$26,'Input Parameters'!$K$26)</f>
        <v>0.59043621949593161</v>
      </c>
      <c r="K3186" s="168">
        <f ca="1">('Input Parameters'!$E$27/'Input Parameters'!$E$38)^$J3186</f>
        <v>1.4476725903916184E-2</v>
      </c>
      <c r="L3186" s="69">
        <f ca="1">$H3186*$C3186*'Input Parameters'!$E$25*K3186</f>
        <v>5.5079209960308484</v>
      </c>
      <c r="M3186" s="24">
        <f t="shared" ca="1" si="467"/>
        <v>0.99260357324124582</v>
      </c>
      <c r="N3186" s="15">
        <f ca="1">_xlfn.NORM.INV(M3186,'Input Parameters'!$E$29,'Input Parameters'!$F$29)</f>
        <v>0.10024374110409418</v>
      </c>
      <c r="O3186" s="8">
        <f t="shared" ca="1" si="468"/>
        <v>0.18457783294080843</v>
      </c>
      <c r="P3186" s="30">
        <f ca="1">_xlfn.LOGNORM.INV(O3186,'Input Parameters'!$H$30,'Input Parameters'!$I$30)</f>
        <v>1.7556095893052772</v>
      </c>
      <c r="Q3186" s="10">
        <f t="shared" ca="1" si="469"/>
        <v>0.73023644648845598</v>
      </c>
      <c r="R3186" s="30">
        <f>IF('Input Parameters'!$E$32=0,0,_xlfn.BETA.INV(Q3186,'Input Parameters'!$L$32,'Input Parameters'!$M$32,'Input Parameters'!$J$32,'Input Parameters'!$K$32))</f>
        <v>0</v>
      </c>
      <c r="S3186" s="10">
        <f t="shared" ca="1" si="470"/>
        <v>0.49275352899429958</v>
      </c>
      <c r="T3186" s="26">
        <f ca="1">_xlfn.LOGNORM.INV(S3186,'Input Parameters'!$H$34,'Input Parameters'!$I$34)</f>
        <v>50.293830009189755</v>
      </c>
      <c r="U3186" s="10">
        <f t="shared" ca="1" si="471"/>
        <v>0.21303088302456397</v>
      </c>
      <c r="V3186" s="30">
        <f ca="1">_xlfn.BETA.INV(U3186,'Input Parameters'!$L$36,'Input Parameters'!$M$36,'Input Parameters'!$J$36,'Input Parameters'!$K$36)</f>
        <v>0.47448276874339712</v>
      </c>
      <c r="W3186" s="2">
        <f ca="1">N3186+(P3186-N3186)*(1-ERF((T3186-R3186)/(2*SQRT(L3186*'Input Parameters'!$E$38))))</f>
        <v>0.31492823133101028</v>
      </c>
      <c r="X3186">
        <f t="shared" ca="1" si="472"/>
        <v>1</v>
      </c>
      <c r="Y3186" s="7"/>
    </row>
    <row r="3187" spans="1:25" ht="15" customHeight="1" x14ac:dyDescent="0.25">
      <c r="A3187" s="139">
        <v>3180</v>
      </c>
      <c r="B3187" s="10">
        <f t="shared" ca="1" si="463"/>
        <v>0.23136000213822405</v>
      </c>
      <c r="C3187" s="60">
        <f ca="1">_xlfn.NORM.INV(B3187,'Input Parameters'!$E$15,'Input Parameters'!$F$15)</f>
        <v>231.16887338754384</v>
      </c>
      <c r="D3187" s="10">
        <f t="shared" ca="1" si="464"/>
        <v>8.8988536745697178E-2</v>
      </c>
      <c r="E3187" s="62">
        <f ca="1">IF(_xlfn.NORM.INV(D3187,'Input Parameters'!$E$17,'Input Parameters'!$F$17)&lt;3500,3500,IF(_xlfn.NORM.INV(D3187,'Input Parameters'!$E$17,'Input Parameters'!$F$17)&gt;5500,5500,_xlfn.NORM.INV(D3187,'Input Parameters'!$E$17,'Input Parameters'!$F$17)))</f>
        <v>3857.0931335769515</v>
      </c>
      <c r="F3187" s="10">
        <f t="shared" ca="1" si="465"/>
        <v>0.79449781171939338</v>
      </c>
      <c r="G3187" s="64">
        <f ca="1">_xlfn.NORM.INV(F3187,'Input Parameters'!$E$20,'Input Parameters'!$F$20)</f>
        <v>288.15825376875938</v>
      </c>
      <c r="H3187" s="57">
        <f ca="1">EXP(E3187*(1/'Input Parameters'!$E$23-1/G3187))</f>
        <v>0.80417102812701224</v>
      </c>
      <c r="I3187" s="10">
        <f t="shared" ca="1" si="466"/>
        <v>0.9126088372944956</v>
      </c>
      <c r="J3187" s="30">
        <f ca="1">_xlfn.BETA.INV(I3187,'Input Parameters'!$L$26,'Input Parameters'!$M$26,'Input Parameters'!$J$26,'Input Parameters'!$K$26)</f>
        <v>0.84732635990554206</v>
      </c>
      <c r="K3187" s="168">
        <f ca="1">('Input Parameters'!$E$27/'Input Parameters'!$E$38)^$J3187</f>
        <v>2.2930049664439838E-3</v>
      </c>
      <c r="L3187" s="69">
        <f ca="1">$H3187*$C3187*'Input Parameters'!$E$25*K3187</f>
        <v>0.42626804242538729</v>
      </c>
      <c r="M3187" s="24">
        <f t="shared" ca="1" si="467"/>
        <v>0.22117431765993845</v>
      </c>
      <c r="N3187" s="15">
        <f ca="1">_xlfn.NORM.INV(M3187,'Input Parameters'!$E$29,'Input Parameters'!$F$29)</f>
        <v>9.9923176677092607E-2</v>
      </c>
      <c r="O3187" s="8">
        <f t="shared" ca="1" si="468"/>
        <v>5.816505449186371E-2</v>
      </c>
      <c r="P3187" s="30">
        <f ca="1">_xlfn.LOGNORM.INV(O3187,'Input Parameters'!$H$30,'Input Parameters'!$I$30)</f>
        <v>1.2779153617694823</v>
      </c>
      <c r="Q3187" s="10">
        <f t="shared" ca="1" si="469"/>
        <v>0.26297853357437251</v>
      </c>
      <c r="R3187" s="30">
        <f>IF('Input Parameters'!$E$32=0,0,_xlfn.BETA.INV(Q3187,'Input Parameters'!$L$32,'Input Parameters'!$M$32,'Input Parameters'!$J$32,'Input Parameters'!$K$32))</f>
        <v>0</v>
      </c>
      <c r="S3187" s="10">
        <f t="shared" ca="1" si="470"/>
        <v>0.66346871964149901</v>
      </c>
      <c r="T3187" s="26">
        <f ca="1">_xlfn.LOGNORM.INV(S3187,'Input Parameters'!$H$34,'Input Parameters'!$I$34)</f>
        <v>53.12690726165161</v>
      </c>
      <c r="U3187" s="10">
        <f t="shared" ca="1" si="471"/>
        <v>9.3533431157862168E-2</v>
      </c>
      <c r="V3187" s="30">
        <f ca="1">_xlfn.BETA.INV(U3187,'Input Parameters'!$L$36,'Input Parameters'!$M$36,'Input Parameters'!$J$36,'Input Parameters'!$K$36)</f>
        <v>0.41270858771047569</v>
      </c>
      <c r="W3187" s="2">
        <f ca="1">N3187+(P3187-N3187)*(1-ERF((T3187-R3187)/(2*SQRT(L3187*'Input Parameters'!$E$38))))</f>
        <v>9.99231869534499E-2</v>
      </c>
      <c r="X3187">
        <f t="shared" ca="1" si="472"/>
        <v>1</v>
      </c>
      <c r="Y3187" s="7"/>
    </row>
    <row r="3188" spans="1:25" ht="15" customHeight="1" x14ac:dyDescent="0.25">
      <c r="A3188" s="139">
        <v>3181</v>
      </c>
      <c r="B3188" s="10">
        <f t="shared" ca="1" si="463"/>
        <v>0.31803240353114981</v>
      </c>
      <c r="C3188" s="60">
        <f ca="1">_xlfn.NORM.INV(B3188,'Input Parameters'!$E$15,'Input Parameters'!$F$15)</f>
        <v>245.32243188003406</v>
      </c>
      <c r="D3188" s="10">
        <f t="shared" ca="1" si="464"/>
        <v>0.77276698457846904</v>
      </c>
      <c r="E3188" s="62">
        <f ca="1">IF(_xlfn.NORM.INV(D3188,'Input Parameters'!$E$17,'Input Parameters'!$F$17)&lt;3500,3500,IF(_xlfn.NORM.INV(D3188,'Input Parameters'!$E$17,'Input Parameters'!$F$17)&gt;5500,5500,_xlfn.NORM.INV(D3188,'Input Parameters'!$E$17,'Input Parameters'!$F$17)))</f>
        <v>5323.5931839406048</v>
      </c>
      <c r="F3188" s="10">
        <f t="shared" ca="1" si="465"/>
        <v>0.3109888375965385</v>
      </c>
      <c r="G3188" s="64">
        <f ca="1">_xlfn.NORM.INV(F3188,'Input Parameters'!$E$20,'Input Parameters'!$F$20)</f>
        <v>279.34656894967526</v>
      </c>
      <c r="H3188" s="57">
        <f ca="1">EXP(E3188*(1/'Input Parameters'!$E$23-1/G3188))</f>
        <v>0.41330609927267992</v>
      </c>
      <c r="I3188" s="10">
        <f t="shared" ca="1" si="466"/>
        <v>0.96559896182740301</v>
      </c>
      <c r="J3188" s="30">
        <f ca="1">_xlfn.BETA.INV(I3188,'Input Parameters'!$L$26,'Input Parameters'!$M$26,'Input Parameters'!$J$26,'Input Parameters'!$K$26)</f>
        <v>0.89233967130978509</v>
      </c>
      <c r="K3188" s="168">
        <f ca="1">('Input Parameters'!$E$27/'Input Parameters'!$E$38)^$J3188</f>
        <v>1.6602722878177544E-3</v>
      </c>
      <c r="L3188" s="69">
        <f ca="1">$H3188*$C3188*'Input Parameters'!$E$25*K3188</f>
        <v>0.16834041540693306</v>
      </c>
      <c r="M3188" s="24">
        <f t="shared" ca="1" si="467"/>
        <v>0.89033997181234747</v>
      </c>
      <c r="N3188" s="15">
        <f ca="1">_xlfn.NORM.INV(M3188,'Input Parameters'!$E$29,'Input Parameters'!$F$29)</f>
        <v>0.10012283381473641</v>
      </c>
      <c r="O3188" s="8">
        <f t="shared" ca="1" si="468"/>
        <v>0.96732180212846242</v>
      </c>
      <c r="P3188" s="30">
        <f ca="1">_xlfn.LOGNORM.INV(O3188,'Input Parameters'!$H$30,'Input Parameters'!$I$30)</f>
        <v>6.4080153592609186</v>
      </c>
      <c r="Q3188" s="10">
        <f t="shared" ca="1" si="469"/>
        <v>0.43091198657301699</v>
      </c>
      <c r="R3188" s="30">
        <f>IF('Input Parameters'!$E$32=0,0,_xlfn.BETA.INV(Q3188,'Input Parameters'!$L$32,'Input Parameters'!$M$32,'Input Parameters'!$J$32,'Input Parameters'!$K$32))</f>
        <v>0</v>
      </c>
      <c r="S3188" s="10">
        <f t="shared" ca="1" si="470"/>
        <v>0.6810752932781613</v>
      </c>
      <c r="T3188" s="26">
        <f ca="1">_xlfn.LOGNORM.INV(S3188,'Input Parameters'!$H$34,'Input Parameters'!$I$34)</f>
        <v>53.450437548245127</v>
      </c>
      <c r="U3188" s="10">
        <f t="shared" ca="1" si="471"/>
        <v>0.31076272205305955</v>
      </c>
      <c r="V3188" s="30">
        <f ca="1">_xlfn.BETA.INV(U3188,'Input Parameters'!$L$36,'Input Parameters'!$M$36,'Input Parameters'!$J$36,'Input Parameters'!$K$36)</f>
        <v>0.51439277963505647</v>
      </c>
      <c r="W3188" s="2">
        <f ca="1">N3188+(P3188-N3188)*(1-ERF((T3188-R3188)/(2*SQRT(L3188*'Input Parameters'!$E$38))))</f>
        <v>0.10012283381473641</v>
      </c>
      <c r="X3188">
        <f t="shared" ca="1" si="472"/>
        <v>1</v>
      </c>
      <c r="Y3188" s="7"/>
    </row>
    <row r="3189" spans="1:25" ht="15" customHeight="1" x14ac:dyDescent="0.25">
      <c r="A3189" s="139">
        <v>3182</v>
      </c>
      <c r="B3189" s="10">
        <f t="shared" ca="1" si="463"/>
        <v>0.17300405629956028</v>
      </c>
      <c r="C3189" s="60">
        <f ca="1">_xlfn.NORM.INV(B3189,'Input Parameters'!$E$15,'Input Parameters'!$F$15)</f>
        <v>219.89744378745081</v>
      </c>
      <c r="D3189" s="10">
        <f t="shared" ca="1" si="464"/>
        <v>0.75335388658932467</v>
      </c>
      <c r="E3189" s="62">
        <f ca="1">IF(_xlfn.NORM.INV(D3189,'Input Parameters'!$E$17,'Input Parameters'!$F$17)&lt;3500,3500,IF(_xlfn.NORM.INV(D3189,'Input Parameters'!$E$17,'Input Parameters'!$F$17)&gt;5500,5500,_xlfn.NORM.INV(D3189,'Input Parameters'!$E$17,'Input Parameters'!$F$17)))</f>
        <v>5279.5573459152629</v>
      </c>
      <c r="F3189" s="10">
        <f t="shared" ca="1" si="465"/>
        <v>0.97461125040145746</v>
      </c>
      <c r="G3189" s="64">
        <f ca="1">_xlfn.NORM.INV(F3189,'Input Parameters'!$E$20,'Input Parameters'!$F$20)</f>
        <v>295.73748106465803</v>
      </c>
      <c r="H3189" s="57">
        <f ca="1">EXP(E3189*(1/'Input Parameters'!$E$23-1/G3189))</f>
        <v>1.186768908271902</v>
      </c>
      <c r="I3189" s="10">
        <f t="shared" ca="1" si="466"/>
        <v>2.3541471523927493E-2</v>
      </c>
      <c r="J3189" s="30">
        <f ca="1">_xlfn.BETA.INV(I3189,'Input Parameters'!$L$26,'Input Parameters'!$M$26,'Input Parameters'!$J$26,'Input Parameters'!$K$26)</f>
        <v>0.33024799420811302</v>
      </c>
      <c r="K3189" s="168">
        <f ca="1">('Input Parameters'!$E$27/'Input Parameters'!$E$38)^$J3189</f>
        <v>9.358579142623337E-2</v>
      </c>
      <c r="L3189" s="69">
        <f ca="1">$H3189*$C3189*'Input Parameters'!$E$25*K3189</f>
        <v>24.422845278796835</v>
      </c>
      <c r="M3189" s="24">
        <f t="shared" ca="1" si="467"/>
        <v>0.40225983007399113</v>
      </c>
      <c r="N3189" s="15">
        <f ca="1">_xlfn.NORM.INV(M3189,'Input Parameters'!$E$29,'Input Parameters'!$F$29)</f>
        <v>9.9975249789181431E-2</v>
      </c>
      <c r="O3189" s="8">
        <f t="shared" ca="1" si="468"/>
        <v>0.90831805974647706</v>
      </c>
      <c r="P3189" s="30">
        <f ca="1">_xlfn.LOGNORM.INV(O3189,'Input Parameters'!$H$30,'Input Parameters'!$I$30)</f>
        <v>5.0305448682901721</v>
      </c>
      <c r="Q3189" s="10">
        <f t="shared" ca="1" si="469"/>
        <v>0.84203740449536346</v>
      </c>
      <c r="R3189" s="30">
        <f>IF('Input Parameters'!$E$32=0,0,_xlfn.BETA.INV(Q3189,'Input Parameters'!$L$32,'Input Parameters'!$M$32,'Input Parameters'!$J$32,'Input Parameters'!$K$32))</f>
        <v>0</v>
      </c>
      <c r="S3189" s="10">
        <f t="shared" ca="1" si="470"/>
        <v>0.83617027284911005</v>
      </c>
      <c r="T3189" s="26">
        <f ca="1">_xlfn.LOGNORM.INV(S3189,'Input Parameters'!$H$34,'Input Parameters'!$I$34)</f>
        <v>56.941544773957105</v>
      </c>
      <c r="U3189" s="10">
        <f t="shared" ca="1" si="471"/>
        <v>0.71037032025644686</v>
      </c>
      <c r="V3189" s="30">
        <f ca="1">_xlfn.BETA.INV(U3189,'Input Parameters'!$L$36,'Input Parameters'!$M$36,'Input Parameters'!$J$36,'Input Parameters'!$K$36)</f>
        <v>0.67465330803278567</v>
      </c>
      <c r="W3189" s="2">
        <f ca="1">N3189+(P3189-N3189)*(1-ERF((T3189-R3189)/(2*SQRT(L3189*'Input Parameters'!$E$38))))</f>
        <v>2.1472675129526708</v>
      </c>
      <c r="X3189">
        <f t="shared" ca="1" si="472"/>
        <v>0</v>
      </c>
      <c r="Y3189" s="7"/>
    </row>
    <row r="3190" spans="1:25" ht="15" customHeight="1" x14ac:dyDescent="0.25">
      <c r="A3190" s="139">
        <v>3183</v>
      </c>
      <c r="B3190" s="10">
        <f t="shared" ca="1" si="463"/>
        <v>0.22096873132366091</v>
      </c>
      <c r="C3190" s="60">
        <f ca="1">_xlfn.NORM.INV(B3190,'Input Parameters'!$E$15,'Input Parameters'!$F$15)</f>
        <v>229.29647513284544</v>
      </c>
      <c r="D3190" s="10">
        <f t="shared" ca="1" si="464"/>
        <v>0.51960429891582283</v>
      </c>
      <c r="E3190" s="62">
        <f ca="1">IF(_xlfn.NORM.INV(D3190,'Input Parameters'!$E$17,'Input Parameters'!$F$17)&lt;3500,3500,IF(_xlfn.NORM.INV(D3190,'Input Parameters'!$E$17,'Input Parameters'!$F$17)&gt;5500,5500,_xlfn.NORM.INV(D3190,'Input Parameters'!$E$17,'Input Parameters'!$F$17)))</f>
        <v>4834.4123389751385</v>
      </c>
      <c r="F3190" s="10">
        <f t="shared" ca="1" si="465"/>
        <v>0.27219129896957017</v>
      </c>
      <c r="G3190" s="64">
        <f ca="1">_xlfn.NORM.INV(F3190,'Input Parameters'!$E$20,'Input Parameters'!$F$20)</f>
        <v>278.58846651012243</v>
      </c>
      <c r="H3190" s="57">
        <f ca="1">EXP(E3190*(1/'Input Parameters'!$E$23-1/G3190))</f>
        <v>0.42764131587585802</v>
      </c>
      <c r="I3190" s="10">
        <f t="shared" ca="1" si="466"/>
        <v>0.11418981824609398</v>
      </c>
      <c r="J3190" s="30">
        <f ca="1">_xlfn.BETA.INV(I3190,'Input Parameters'!$L$26,'Input Parameters'!$M$26,'Input Parameters'!$J$26,'Input Parameters'!$K$26)</f>
        <v>0.4576911967316753</v>
      </c>
      <c r="K3190" s="168">
        <f ca="1">('Input Parameters'!$E$27/'Input Parameters'!$E$38)^$J3190</f>
        <v>3.7514422222534635E-2</v>
      </c>
      <c r="L3190" s="69">
        <f ca="1">$H3190*$C3190*'Input Parameters'!$E$25*K3190</f>
        <v>3.6785384329561555</v>
      </c>
      <c r="M3190" s="24">
        <f t="shared" ca="1" si="467"/>
        <v>0.92924414899894348</v>
      </c>
      <c r="N3190" s="15">
        <f ca="1">_xlfn.NORM.INV(M3190,'Input Parameters'!$E$29,'Input Parameters'!$F$29)</f>
        <v>0.10014701848305199</v>
      </c>
      <c r="O3190" s="8">
        <f t="shared" ca="1" si="468"/>
        <v>0.48536206875016197</v>
      </c>
      <c r="P3190" s="30">
        <f ca="1">_xlfn.LOGNORM.INV(O3190,'Input Parameters'!$H$30,'Input Parameters'!$I$30)</f>
        <v>2.63716400225896</v>
      </c>
      <c r="Q3190" s="10">
        <f t="shared" ca="1" si="469"/>
        <v>0.32325681308685161</v>
      </c>
      <c r="R3190" s="30">
        <f>IF('Input Parameters'!$E$32=0,0,_xlfn.BETA.INV(Q3190,'Input Parameters'!$L$32,'Input Parameters'!$M$32,'Input Parameters'!$J$32,'Input Parameters'!$K$32))</f>
        <v>0</v>
      </c>
      <c r="S3190" s="10">
        <f t="shared" ca="1" si="470"/>
        <v>0.88511738850009003</v>
      </c>
      <c r="T3190" s="26">
        <f ca="1">_xlfn.LOGNORM.INV(S3190,'Input Parameters'!$H$34,'Input Parameters'!$I$34)</f>
        <v>58.538417400112387</v>
      </c>
      <c r="U3190" s="10">
        <f t="shared" ca="1" si="471"/>
        <v>0.56661056050375491</v>
      </c>
      <c r="V3190" s="30">
        <f ca="1">_xlfn.BETA.INV(U3190,'Input Parameters'!$L$36,'Input Parameters'!$M$36,'Input Parameters'!$J$36,'Input Parameters'!$K$36)</f>
        <v>0.6118553542801286</v>
      </c>
      <c r="W3190" s="2">
        <f ca="1">N3190+(P3190-N3190)*(1-ERF((T3190-R3190)/(2*SQRT(L3190*'Input Parameters'!$E$38))))</f>
        <v>0.17857530175128239</v>
      </c>
      <c r="X3190">
        <f t="shared" ca="1" si="472"/>
        <v>1</v>
      </c>
      <c r="Y3190" s="7"/>
    </row>
    <row r="3191" spans="1:25" ht="15" customHeight="1" x14ac:dyDescent="0.25">
      <c r="A3191" s="139">
        <v>3184</v>
      </c>
      <c r="B3191" s="10">
        <f t="shared" ca="1" si="463"/>
        <v>0.48671954403474915</v>
      </c>
      <c r="C3191" s="60">
        <f ca="1">_xlfn.NORM.INV(B3191,'Input Parameters'!$E$15,'Input Parameters'!$F$15)</f>
        <v>269.16281222812171</v>
      </c>
      <c r="D3191" s="10">
        <f t="shared" ca="1" si="464"/>
        <v>0.92659156329106152</v>
      </c>
      <c r="E3191" s="62">
        <f ca="1">IF(_xlfn.NORM.INV(D3191,'Input Parameters'!$E$17,'Input Parameters'!$F$17)&lt;3500,3500,IF(_xlfn.NORM.INV(D3191,'Input Parameters'!$E$17,'Input Parameters'!$F$17)&gt;5500,5500,_xlfn.NORM.INV(D3191,'Input Parameters'!$E$17,'Input Parameters'!$F$17)))</f>
        <v>5500</v>
      </c>
      <c r="F3191" s="10">
        <f t="shared" ca="1" si="465"/>
        <v>0.16559377258448904</v>
      </c>
      <c r="G3191" s="64">
        <f ca="1">_xlfn.NORM.INV(F3191,'Input Parameters'!$E$20,'Input Parameters'!$F$20)</f>
        <v>276.13944477621084</v>
      </c>
      <c r="H3191" s="57">
        <f ca="1">EXP(E3191*(1/'Input Parameters'!$E$23-1/G3191))</f>
        <v>0.31933516705710896</v>
      </c>
      <c r="I3191" s="10">
        <f t="shared" ca="1" si="466"/>
        <v>0.4326561421116295</v>
      </c>
      <c r="J3191" s="30">
        <f ca="1">_xlfn.BETA.INV(I3191,'Input Parameters'!$L$26,'Input Parameters'!$M$26,'Input Parameters'!$J$26,'Input Parameters'!$K$26)</f>
        <v>0.63377120154045496</v>
      </c>
      <c r="K3191" s="168">
        <f ca="1">('Input Parameters'!$E$27/'Input Parameters'!$E$38)^$J3191</f>
        <v>1.0608964954375161E-2</v>
      </c>
      <c r="L3191" s="69">
        <f ca="1">$H3191*$C3191*'Input Parameters'!$E$25*K3191</f>
        <v>0.91187397313191287</v>
      </c>
      <c r="M3191" s="24">
        <f t="shared" ca="1" si="467"/>
        <v>0.86574892376636325</v>
      </c>
      <c r="N3191" s="15">
        <f ca="1">_xlfn.NORM.INV(M3191,'Input Parameters'!$E$29,'Input Parameters'!$F$29)</f>
        <v>0.10011065185201119</v>
      </c>
      <c r="O3191" s="8">
        <f t="shared" ca="1" si="468"/>
        <v>0.37693283658613508</v>
      </c>
      <c r="P3191" s="30">
        <f ca="1">_xlfn.LOGNORM.INV(O3191,'Input Parameters'!$H$30,'Input Parameters'!$I$30)</f>
        <v>2.3138835375666651</v>
      </c>
      <c r="Q3191" s="10">
        <f t="shared" ca="1" si="469"/>
        <v>0.9614466252969438</v>
      </c>
      <c r="R3191" s="30">
        <f>IF('Input Parameters'!$E$32=0,0,_xlfn.BETA.INV(Q3191,'Input Parameters'!$L$32,'Input Parameters'!$M$32,'Input Parameters'!$J$32,'Input Parameters'!$K$32))</f>
        <v>0</v>
      </c>
      <c r="S3191" s="10">
        <f t="shared" ca="1" si="470"/>
        <v>0.87172396225168991</v>
      </c>
      <c r="T3191" s="26">
        <f ca="1">_xlfn.LOGNORM.INV(S3191,'Input Parameters'!$H$34,'Input Parameters'!$I$34)</f>
        <v>58.056529810825829</v>
      </c>
      <c r="U3191" s="10">
        <f t="shared" ca="1" si="471"/>
        <v>0.5814841503641176</v>
      </c>
      <c r="V3191" s="30">
        <f ca="1">_xlfn.BETA.INV(U3191,'Input Parameters'!$L$36,'Input Parameters'!$M$36,'Input Parameters'!$J$36,'Input Parameters'!$K$36)</f>
        <v>0.61783902177321992</v>
      </c>
      <c r="W3191" s="2">
        <f ca="1">N3191+(P3191-N3191)*(1-ERF((T3191-R3191)/(2*SQRT(L3191*'Input Parameters'!$E$38))))</f>
        <v>0.10014863158819634</v>
      </c>
      <c r="X3191">
        <f t="shared" ca="1" si="472"/>
        <v>1</v>
      </c>
      <c r="Y3191" s="7"/>
    </row>
    <row r="3192" spans="1:25" ht="15" customHeight="1" x14ac:dyDescent="0.25">
      <c r="A3192" s="139">
        <v>3185</v>
      </c>
      <c r="B3192" s="10">
        <f t="shared" ca="1" si="463"/>
        <v>0.71078845754673803</v>
      </c>
      <c r="C3192" s="60">
        <f ca="1">_xlfn.NORM.INV(B3192,'Input Parameters'!$E$15,'Input Parameters'!$F$15)</f>
        <v>301.08192960829786</v>
      </c>
      <c r="D3192" s="10">
        <f t="shared" ca="1" si="464"/>
        <v>0.63747896349239319</v>
      </c>
      <c r="E3192" s="62">
        <f ca="1">IF(_xlfn.NORM.INV(D3192,'Input Parameters'!$E$17,'Input Parameters'!$F$17)&lt;3500,3500,IF(_xlfn.NORM.INV(D3192,'Input Parameters'!$E$17,'Input Parameters'!$F$17)&gt;5500,5500,_xlfn.NORM.INV(D3192,'Input Parameters'!$E$17,'Input Parameters'!$F$17)))</f>
        <v>5046.2097742680926</v>
      </c>
      <c r="F3192" s="10">
        <f t="shared" ca="1" si="465"/>
        <v>9.9964059950637951E-3</v>
      </c>
      <c r="G3192" s="64">
        <f ca="1">_xlfn.NORM.INV(F3192,'Input Parameters'!$E$20,'Input Parameters'!$F$20)</f>
        <v>267.06256561634052</v>
      </c>
      <c r="H3192" s="57">
        <f ca="1">EXP(E3192*(1/'Input Parameters'!$E$23-1/G3192))</f>
        <v>0.18854300394831608</v>
      </c>
      <c r="I3192" s="10">
        <f t="shared" ca="1" si="466"/>
        <v>9.1822449762720693E-2</v>
      </c>
      <c r="J3192" s="30">
        <f ca="1">_xlfn.BETA.INV(I3192,'Input Parameters'!$L$26,'Input Parameters'!$M$26,'Input Parameters'!$J$26,'Input Parameters'!$K$26)</f>
        <v>0.43651014206008915</v>
      </c>
      <c r="K3192" s="168">
        <f ca="1">('Input Parameters'!$E$27/'Input Parameters'!$E$38)^$J3192</f>
        <v>4.366983809343053E-2</v>
      </c>
      <c r="L3192" s="69">
        <f ca="1">$H3192*$C3192*'Input Parameters'!$E$25*K3192</f>
        <v>2.4790009583789616</v>
      </c>
      <c r="M3192" s="24">
        <f t="shared" ca="1" si="467"/>
        <v>0.93423006234804129</v>
      </c>
      <c r="N3192" s="15">
        <f ca="1">_xlfn.NORM.INV(M3192,'Input Parameters'!$E$29,'Input Parameters'!$F$29)</f>
        <v>0.1001508057249777</v>
      </c>
      <c r="O3192" s="8">
        <f t="shared" ca="1" si="468"/>
        <v>0.99870657730043111</v>
      </c>
      <c r="P3192" s="30">
        <f ca="1">_xlfn.LOGNORM.INV(O3192,'Input Parameters'!$H$30,'Input Parameters'!$I$30)</f>
        <v>11.137530462798059</v>
      </c>
      <c r="Q3192" s="10">
        <f t="shared" ca="1" si="469"/>
        <v>0.13072015785487667</v>
      </c>
      <c r="R3192" s="30">
        <f>IF('Input Parameters'!$E$32=0,0,_xlfn.BETA.INV(Q3192,'Input Parameters'!$L$32,'Input Parameters'!$M$32,'Input Parameters'!$J$32,'Input Parameters'!$K$32))</f>
        <v>0</v>
      </c>
      <c r="S3192" s="10">
        <f t="shared" ca="1" si="470"/>
        <v>0.87519805778160931</v>
      </c>
      <c r="T3192" s="26">
        <f ca="1">_xlfn.LOGNORM.INV(S3192,'Input Parameters'!$H$34,'Input Parameters'!$I$34)</f>
        <v>58.177623859624852</v>
      </c>
      <c r="U3192" s="10">
        <f t="shared" ca="1" si="471"/>
        <v>9.3099790121923487E-2</v>
      </c>
      <c r="V3192" s="30">
        <f ca="1">_xlfn.BETA.INV(U3192,'Input Parameters'!$L$36,'Input Parameters'!$M$36,'Input Parameters'!$J$36,'Input Parameters'!$K$36)</f>
        <v>0.41242535104376321</v>
      </c>
      <c r="W3192" s="2">
        <f ca="1">N3192+(P3192-N3192)*(1-ERF((T3192-R3192)/(2*SQRT(L3192*'Input Parameters'!$E$38))))</f>
        <v>0.19927687523189558</v>
      </c>
      <c r="X3192">
        <f t="shared" ca="1" si="472"/>
        <v>1</v>
      </c>
      <c r="Y3192" s="7"/>
    </row>
    <row r="3193" spans="1:25" ht="15" customHeight="1" x14ac:dyDescent="0.25">
      <c r="A3193" s="139">
        <v>3186</v>
      </c>
      <c r="B3193" s="10">
        <f t="shared" ca="1" si="463"/>
        <v>0.59561500306119142</v>
      </c>
      <c r="C3193" s="60">
        <f ca="1">_xlfn.NORM.INV(B3193,'Input Parameters'!$E$15,'Input Parameters'!$F$15)</f>
        <v>284.08272372239867</v>
      </c>
      <c r="D3193" s="10">
        <f t="shared" ca="1" si="464"/>
        <v>0.49124786008316434</v>
      </c>
      <c r="E3193" s="62">
        <f ca="1">IF(_xlfn.NORM.INV(D3193,'Input Parameters'!$E$17,'Input Parameters'!$F$17)&lt;3500,3500,IF(_xlfn.NORM.INV(D3193,'Input Parameters'!$E$17,'Input Parameters'!$F$17)&gt;5500,5500,_xlfn.NORM.INV(D3193,'Input Parameters'!$E$17,'Input Parameters'!$F$17)))</f>
        <v>4784.6419149727899</v>
      </c>
      <c r="F3193" s="10">
        <f t="shared" ca="1" si="465"/>
        <v>0.51433528950218288</v>
      </c>
      <c r="G3193" s="64">
        <f ca="1">_xlfn.NORM.INV(F3193,'Input Parameters'!$E$20,'Input Parameters'!$F$20)</f>
        <v>282.89080455466848</v>
      </c>
      <c r="H3193" s="57">
        <f ca="1">EXP(E3193*(1/'Input Parameters'!$E$23-1/G3193))</f>
        <v>0.56016390110123282</v>
      </c>
      <c r="I3193" s="10">
        <f t="shared" ca="1" si="466"/>
        <v>0.33633721862936961</v>
      </c>
      <c r="J3193" s="30">
        <f ca="1">_xlfn.BETA.INV(I3193,'Input Parameters'!$L$26,'Input Parameters'!$M$26,'Input Parameters'!$J$26,'Input Parameters'!$K$26)</f>
        <v>0.59152531846597922</v>
      </c>
      <c r="K3193" s="168">
        <f ca="1">('Input Parameters'!$E$27/'Input Parameters'!$E$38)^$J3193</f>
        <v>1.4364072403837988E-2</v>
      </c>
      <c r="L3193" s="69">
        <f ca="1">$H3193*$C3193*'Input Parameters'!$E$25*K3193</f>
        <v>2.2857963071920997</v>
      </c>
      <c r="M3193" s="24">
        <f t="shared" ca="1" si="467"/>
        <v>0.17786643994431195</v>
      </c>
      <c r="N3193" s="15">
        <f ca="1">_xlfn.NORM.INV(M3193,'Input Parameters'!$E$29,'Input Parameters'!$F$29)</f>
        <v>9.990764734671824E-2</v>
      </c>
      <c r="O3193" s="8">
        <f t="shared" ca="1" si="468"/>
        <v>5.7186182128204366E-2</v>
      </c>
      <c r="P3193" s="30">
        <f ca="1">_xlfn.LOGNORM.INV(O3193,'Input Parameters'!$H$30,'Input Parameters'!$I$30)</f>
        <v>1.2728087959229646</v>
      </c>
      <c r="Q3193" s="10">
        <f t="shared" ca="1" si="469"/>
        <v>5.7434655395099954E-2</v>
      </c>
      <c r="R3193" s="30">
        <f>IF('Input Parameters'!$E$32=0,0,_xlfn.BETA.INV(Q3193,'Input Parameters'!$L$32,'Input Parameters'!$M$32,'Input Parameters'!$J$32,'Input Parameters'!$K$32))</f>
        <v>0</v>
      </c>
      <c r="S3193" s="10">
        <f t="shared" ca="1" si="470"/>
        <v>0.87812118547324913</v>
      </c>
      <c r="T3193" s="26">
        <f ca="1">_xlfn.LOGNORM.INV(S3193,'Input Parameters'!$H$34,'Input Parameters'!$I$34)</f>
        <v>58.281551750582231</v>
      </c>
      <c r="U3193" s="10">
        <f t="shared" ca="1" si="471"/>
        <v>0.94510913633833049</v>
      </c>
      <c r="V3193" s="30">
        <f ca="1">_xlfn.BETA.INV(U3193,'Input Parameters'!$L$36,'Input Parameters'!$M$36,'Input Parameters'!$J$36,'Input Parameters'!$K$36)</f>
        <v>0.86078105939110605</v>
      </c>
      <c r="W3193" s="2">
        <f ca="1">N3193+(P3193-N3193)*(1-ERF((T3193-R3193)/(2*SQRT(L3193*'Input Parameters'!$E$38))))</f>
        <v>0.10743084152461745</v>
      </c>
      <c r="X3193">
        <f t="shared" ca="1" si="472"/>
        <v>1</v>
      </c>
      <c r="Y3193" s="7"/>
    </row>
    <row r="3194" spans="1:25" ht="15" customHeight="1" x14ac:dyDescent="0.25">
      <c r="A3194" s="139">
        <v>3187</v>
      </c>
      <c r="B3194" s="10">
        <f t="shared" ca="1" si="463"/>
        <v>0.67266933308947308</v>
      </c>
      <c r="C3194" s="60">
        <f ca="1">_xlfn.NORM.INV(B3194,'Input Parameters'!$E$15,'Input Parameters'!$F$15)</f>
        <v>295.2077105061424</v>
      </c>
      <c r="D3194" s="10">
        <f t="shared" ca="1" si="464"/>
        <v>0.62134903989854795</v>
      </c>
      <c r="E3194" s="62">
        <f ca="1">IF(_xlfn.NORM.INV(D3194,'Input Parameters'!$E$17,'Input Parameters'!$F$17)&lt;3500,3500,IF(_xlfn.NORM.INV(D3194,'Input Parameters'!$E$17,'Input Parameters'!$F$17)&gt;5500,5500,_xlfn.NORM.INV(D3194,'Input Parameters'!$E$17,'Input Parameters'!$F$17)))</f>
        <v>5016.3180424634547</v>
      </c>
      <c r="F3194" s="10">
        <f t="shared" ca="1" si="465"/>
        <v>0.77589227189799415</v>
      </c>
      <c r="G3194" s="64">
        <f ca="1">_xlfn.NORM.INV(F3194,'Input Parameters'!$E$20,'Input Parameters'!$F$20)</f>
        <v>287.73123635771276</v>
      </c>
      <c r="H3194" s="57">
        <f ca="1">EXP(E3194*(1/'Input Parameters'!$E$23-1/G3194))</f>
        <v>0.73397520129844429</v>
      </c>
      <c r="I3194" s="10">
        <f t="shared" ca="1" si="466"/>
        <v>0.56053770929394453</v>
      </c>
      <c r="J3194" s="30">
        <f ca="1">_xlfn.BETA.INV(I3194,'Input Parameters'!$L$26,'Input Parameters'!$M$26,'Input Parameters'!$J$26,'Input Parameters'!$K$26)</f>
        <v>0.68559483483270833</v>
      </c>
      <c r="K3194" s="168">
        <f ca="1">('Input Parameters'!$E$27/'Input Parameters'!$E$38)^$J3194</f>
        <v>7.315294119055799E-3</v>
      </c>
      <c r="L3194" s="69">
        <f ca="1">$H3194*$C3194*'Input Parameters'!$E$25*K3194</f>
        <v>1.5850423681966472</v>
      </c>
      <c r="M3194" s="24">
        <f t="shared" ca="1" si="467"/>
        <v>0.9973879957830909</v>
      </c>
      <c r="N3194" s="15">
        <f ca="1">_xlfn.NORM.INV(M3194,'Input Parameters'!$E$29,'Input Parameters'!$F$29)</f>
        <v>0.100279288608999</v>
      </c>
      <c r="O3194" s="8">
        <f t="shared" ca="1" si="468"/>
        <v>0.45932916996536988</v>
      </c>
      <c r="P3194" s="30">
        <f ca="1">_xlfn.LOGNORM.INV(O3194,'Input Parameters'!$H$30,'Input Parameters'!$I$30)</f>
        <v>2.5569091259420063</v>
      </c>
      <c r="Q3194" s="10">
        <f t="shared" ca="1" si="469"/>
        <v>0.80026918146741655</v>
      </c>
      <c r="R3194" s="30">
        <f>IF('Input Parameters'!$E$32=0,0,_xlfn.BETA.INV(Q3194,'Input Parameters'!$L$32,'Input Parameters'!$M$32,'Input Parameters'!$J$32,'Input Parameters'!$K$32))</f>
        <v>0</v>
      </c>
      <c r="S3194" s="10">
        <f t="shared" ca="1" si="470"/>
        <v>0.94378117701650699</v>
      </c>
      <c r="T3194" s="26">
        <f ca="1">_xlfn.LOGNORM.INV(S3194,'Input Parameters'!$H$34,'Input Parameters'!$I$34)</f>
        <v>61.423475082327414</v>
      </c>
      <c r="U3194" s="10">
        <f t="shared" ca="1" si="471"/>
        <v>0.52919594481703092</v>
      </c>
      <c r="V3194" s="30">
        <f ca="1">_xlfn.BETA.INV(U3194,'Input Parameters'!$L$36,'Input Parameters'!$M$36,'Input Parameters'!$J$36,'Input Parameters'!$K$36)</f>
        <v>0.59712771447455848</v>
      </c>
      <c r="W3194" s="2">
        <f ca="1">N3194+(P3194-N3194)*(1-ERF((T3194-R3194)/(2*SQRT(L3194*'Input Parameters'!$E$38))))</f>
        <v>0.10165725893017874</v>
      </c>
      <c r="X3194">
        <f t="shared" ca="1" si="472"/>
        <v>1</v>
      </c>
      <c r="Y3194" s="7"/>
    </row>
    <row r="3195" spans="1:25" ht="15" customHeight="1" x14ac:dyDescent="0.25">
      <c r="A3195" s="139">
        <v>3188</v>
      </c>
      <c r="B3195" s="10">
        <f t="shared" ca="1" si="463"/>
        <v>0.66368255720935221</v>
      </c>
      <c r="C3195" s="60">
        <f ca="1">_xlfn.NORM.INV(B3195,'Input Parameters'!$E$15,'Input Parameters'!$F$15)</f>
        <v>293.86580094909954</v>
      </c>
      <c r="D3195" s="10">
        <f t="shared" ca="1" si="464"/>
        <v>0.69668174792793836</v>
      </c>
      <c r="E3195" s="62">
        <f ca="1">IF(_xlfn.NORM.INV(D3195,'Input Parameters'!$E$17,'Input Parameters'!$F$17)&lt;3500,3500,IF(_xlfn.NORM.INV(D3195,'Input Parameters'!$E$17,'Input Parameters'!$F$17)&gt;5500,5500,_xlfn.NORM.INV(D3195,'Input Parameters'!$E$17,'Input Parameters'!$F$17)))</f>
        <v>5160.4163739712494</v>
      </c>
      <c r="F3195" s="10">
        <f t="shared" ca="1" si="465"/>
        <v>0.5009552597529725</v>
      </c>
      <c r="G3195" s="64">
        <f ca="1">_xlfn.NORM.INV(F3195,'Input Parameters'!$E$20,'Input Parameters'!$F$20)</f>
        <v>282.66604303874357</v>
      </c>
      <c r="H3195" s="57">
        <f ca="1">EXP(E3195*(1/'Input Parameters'!$E$23-1/G3195))</f>
        <v>0.52753222231162467</v>
      </c>
      <c r="I3195" s="10">
        <f t="shared" ca="1" si="466"/>
        <v>0.566168080887542</v>
      </c>
      <c r="J3195" s="30">
        <f ca="1">_xlfn.BETA.INV(I3195,'Input Parameters'!$L$26,'Input Parameters'!$M$26,'Input Parameters'!$J$26,'Input Parameters'!$K$26)</f>
        <v>0.68783185916527989</v>
      </c>
      <c r="K3195" s="168">
        <f ca="1">('Input Parameters'!$E$27/'Input Parameters'!$E$38)^$J3195</f>
        <v>7.1988479958581143E-3</v>
      </c>
      <c r="L3195" s="69">
        <f ca="1">$H3195*$C3195*'Input Parameters'!$E$25*K3195</f>
        <v>1.1159919011393209</v>
      </c>
      <c r="M3195" s="24">
        <f t="shared" ca="1" si="467"/>
        <v>0.58611441622005067</v>
      </c>
      <c r="N3195" s="15">
        <f ca="1">_xlfn.NORM.INV(M3195,'Input Parameters'!$E$29,'Input Parameters'!$F$29)</f>
        <v>0.10002175610083498</v>
      </c>
      <c r="O3195" s="8">
        <f t="shared" ca="1" si="468"/>
        <v>0.14167567166174222</v>
      </c>
      <c r="P3195" s="30">
        <f ca="1">_xlfn.LOGNORM.INV(O3195,'Input Parameters'!$H$30,'Input Parameters'!$I$30)</f>
        <v>1.6164953647126634</v>
      </c>
      <c r="Q3195" s="10">
        <f t="shared" ca="1" si="469"/>
        <v>6.6136117959860741E-3</v>
      </c>
      <c r="R3195" s="30">
        <f>IF('Input Parameters'!$E$32=0,0,_xlfn.BETA.INV(Q3195,'Input Parameters'!$L$32,'Input Parameters'!$M$32,'Input Parameters'!$J$32,'Input Parameters'!$K$32))</f>
        <v>0</v>
      </c>
      <c r="S3195" s="10">
        <f t="shared" ca="1" si="470"/>
        <v>0.489750383806413</v>
      </c>
      <c r="T3195" s="26">
        <f ca="1">_xlfn.LOGNORM.INV(S3195,'Input Parameters'!$H$34,'Input Parameters'!$I$34)</f>
        <v>50.246698933638044</v>
      </c>
      <c r="U3195" s="10">
        <f t="shared" ca="1" si="471"/>
        <v>0.43814939985933654</v>
      </c>
      <c r="V3195" s="30">
        <f ca="1">_xlfn.BETA.INV(U3195,'Input Parameters'!$L$36,'Input Parameters'!$M$36,'Input Parameters'!$J$36,'Input Parameters'!$K$36)</f>
        <v>0.56253308325359663</v>
      </c>
      <c r="W3195" s="2">
        <f ca="1">N3195+(P3195-N3195)*(1-ERF((T3195-R3195)/(2*SQRT(L3195*'Input Parameters'!$E$38))))</f>
        <v>0.10118981048957959</v>
      </c>
      <c r="X3195">
        <f t="shared" ca="1" si="472"/>
        <v>1</v>
      </c>
      <c r="Y3195" s="7"/>
    </row>
    <row r="3196" spans="1:25" ht="15" customHeight="1" x14ac:dyDescent="0.25">
      <c r="A3196" s="139">
        <v>3189</v>
      </c>
      <c r="B3196" s="10">
        <f t="shared" ca="1" si="463"/>
        <v>0.57533033568475267</v>
      </c>
      <c r="C3196" s="60">
        <f ca="1">_xlfn.NORM.INV(B3196,'Input Parameters'!$E$15,'Input Parameters'!$F$15)</f>
        <v>281.26186515182093</v>
      </c>
      <c r="D3196" s="10">
        <f t="shared" ca="1" si="464"/>
        <v>0.29022449843860088</v>
      </c>
      <c r="E3196" s="62">
        <f ca="1">IF(_xlfn.NORM.INV(D3196,'Input Parameters'!$E$17,'Input Parameters'!$F$17)&lt;3500,3500,IF(_xlfn.NORM.INV(D3196,'Input Parameters'!$E$17,'Input Parameters'!$F$17)&gt;5500,5500,_xlfn.NORM.INV(D3196,'Input Parameters'!$E$17,'Input Parameters'!$F$17)))</f>
        <v>4413.0897046130567</v>
      </c>
      <c r="F3196" s="10">
        <f t="shared" ca="1" si="465"/>
        <v>0.89493832455085565</v>
      </c>
      <c r="G3196" s="64">
        <f ca="1">_xlfn.NORM.INV(F3196,'Input Parameters'!$E$20,'Input Parameters'!$F$20)</f>
        <v>291.04661639948648</v>
      </c>
      <c r="H3196" s="57">
        <f ca="1">EXP(E3196*(1/'Input Parameters'!$E$23-1/G3196))</f>
        <v>0.90721609711285522</v>
      </c>
      <c r="I3196" s="10">
        <f t="shared" ca="1" si="466"/>
        <v>0.62338646782058493</v>
      </c>
      <c r="J3196" s="30">
        <f ca="1">_xlfn.BETA.INV(I3196,'Input Parameters'!$L$26,'Input Parameters'!$M$26,'Input Parameters'!$J$26,'Input Parameters'!$K$26)</f>
        <v>0.71058973280875115</v>
      </c>
      <c r="K3196" s="168">
        <f ca="1">('Input Parameters'!$E$27/'Input Parameters'!$E$38)^$J3196</f>
        <v>6.1145932144515917E-3</v>
      </c>
      <c r="L3196" s="69">
        <f ca="1">$H3196*$C3196*'Input Parameters'!$E$25*K3196</f>
        <v>1.5602319603957546</v>
      </c>
      <c r="M3196" s="24">
        <f t="shared" ca="1" si="467"/>
        <v>0.11923627973550177</v>
      </c>
      <c r="N3196" s="15">
        <f ca="1">_xlfn.NORM.INV(M3196,'Input Parameters'!$E$29,'Input Parameters'!$F$29)</f>
        <v>9.9882118678117401E-2</v>
      </c>
      <c r="O3196" s="8">
        <f t="shared" ca="1" si="468"/>
        <v>0.86918102773401429</v>
      </c>
      <c r="P3196" s="30">
        <f ca="1">_xlfn.LOGNORM.INV(O3196,'Input Parameters'!$H$30,'Input Parameters'!$I$30)</f>
        <v>4.5599022084390217</v>
      </c>
      <c r="Q3196" s="10">
        <f t="shared" ca="1" si="469"/>
        <v>0.61105446058880197</v>
      </c>
      <c r="R3196" s="30">
        <f>IF('Input Parameters'!$E$32=0,0,_xlfn.BETA.INV(Q3196,'Input Parameters'!$L$32,'Input Parameters'!$M$32,'Input Parameters'!$J$32,'Input Parameters'!$K$32))</f>
        <v>0</v>
      </c>
      <c r="S3196" s="10">
        <f t="shared" ca="1" si="470"/>
        <v>0.45981859248038326</v>
      </c>
      <c r="T3196" s="26">
        <f ca="1">_xlfn.LOGNORM.INV(S3196,'Input Parameters'!$H$34,'Input Parameters'!$I$34)</f>
        <v>49.778430506582779</v>
      </c>
      <c r="U3196" s="10">
        <f t="shared" ca="1" si="471"/>
        <v>0.89031835276581073</v>
      </c>
      <c r="V3196" s="30">
        <f ca="1">_xlfn.BETA.INV(U3196,'Input Parameters'!$L$36,'Input Parameters'!$M$36,'Input Parameters'!$J$36,'Input Parameters'!$K$36)</f>
        <v>0.79243021902865918</v>
      </c>
      <c r="W3196" s="2">
        <f ca="1">N3196+(P3196-N3196)*(1-ERF((T3196-R3196)/(2*SQRT(L3196*'Input Parameters'!$E$38))))</f>
        <v>0.12143871733832118</v>
      </c>
      <c r="X3196">
        <f t="shared" ca="1" si="472"/>
        <v>1</v>
      </c>
      <c r="Y3196" s="7"/>
    </row>
    <row r="3197" spans="1:25" ht="15" customHeight="1" x14ac:dyDescent="0.25">
      <c r="A3197" s="139">
        <v>3190</v>
      </c>
      <c r="B3197" s="10">
        <f t="shared" ca="1" si="463"/>
        <v>0.77664425979968543</v>
      </c>
      <c r="C3197" s="60">
        <f ca="1">_xlfn.NORM.INV(B3197,'Input Parameters'!$E$15,'Input Parameters'!$F$15)</f>
        <v>312.2034709890508</v>
      </c>
      <c r="D3197" s="10">
        <f t="shared" ca="1" si="464"/>
        <v>0.47461948701109258</v>
      </c>
      <c r="E3197" s="62">
        <f ca="1">IF(_xlfn.NORM.INV(D3197,'Input Parameters'!$E$17,'Input Parameters'!$F$17)&lt;3500,3500,IF(_xlfn.NORM.INV(D3197,'Input Parameters'!$E$17,'Input Parameters'!$F$17)&gt;5500,5500,_xlfn.NORM.INV(D3197,'Input Parameters'!$E$17,'Input Parameters'!$F$17)))</f>
        <v>4755.4362580962661</v>
      </c>
      <c r="F3197" s="10">
        <f t="shared" ca="1" si="465"/>
        <v>0.72101437057946283</v>
      </c>
      <c r="G3197" s="64">
        <f ca="1">_xlfn.NORM.INV(F3197,'Input Parameters'!$E$20,'Input Parameters'!$F$20)</f>
        <v>286.57524545662187</v>
      </c>
      <c r="H3197" s="57">
        <f ca="1">EXP(E3197*(1/'Input Parameters'!$E$23-1/G3197))</f>
        <v>0.69777143900412664</v>
      </c>
      <c r="I3197" s="10">
        <f t="shared" ca="1" si="466"/>
        <v>0.19568107873003326</v>
      </c>
      <c r="J3197" s="30">
        <f ca="1">_xlfn.BETA.INV(I3197,'Input Parameters'!$L$26,'Input Parameters'!$M$26,'Input Parameters'!$J$26,'Input Parameters'!$K$26)</f>
        <v>0.51720467822442173</v>
      </c>
      <c r="K3197" s="168">
        <f ca="1">('Input Parameters'!$E$27/'Input Parameters'!$E$38)^$J3197</f>
        <v>2.4479446205288333E-2</v>
      </c>
      <c r="L3197" s="69">
        <f ca="1">$H3197*$C3197*'Input Parameters'!$E$25*K3197</f>
        <v>5.3327657221103379</v>
      </c>
      <c r="M3197" s="24">
        <f t="shared" ca="1" si="467"/>
        <v>0.87909582060228997</v>
      </c>
      <c r="N3197" s="15">
        <f ca="1">_xlfn.NORM.INV(M3197,'Input Parameters'!$E$29,'Input Parameters'!$F$29)</f>
        <v>0.10011704787550606</v>
      </c>
      <c r="O3197" s="8">
        <f t="shared" ca="1" si="468"/>
        <v>0.89682632942780427</v>
      </c>
      <c r="P3197" s="30">
        <f ca="1">_xlfn.LOGNORM.INV(O3197,'Input Parameters'!$H$30,'Input Parameters'!$I$30)</f>
        <v>4.8742945546658536</v>
      </c>
      <c r="Q3197" s="10">
        <f t="shared" ca="1" si="469"/>
        <v>0.61900951792073766</v>
      </c>
      <c r="R3197" s="30">
        <f>IF('Input Parameters'!$E$32=0,0,_xlfn.BETA.INV(Q3197,'Input Parameters'!$L$32,'Input Parameters'!$M$32,'Input Parameters'!$J$32,'Input Parameters'!$K$32))</f>
        <v>0</v>
      </c>
      <c r="S3197" s="10">
        <f t="shared" ca="1" si="470"/>
        <v>0.56076326546859345</v>
      </c>
      <c r="T3197" s="26">
        <f ca="1">_xlfn.LOGNORM.INV(S3197,'Input Parameters'!$H$34,'Input Parameters'!$I$34)</f>
        <v>51.376625251646104</v>
      </c>
      <c r="U3197" s="10">
        <f t="shared" ca="1" si="471"/>
        <v>0.62929209560916655</v>
      </c>
      <c r="V3197" s="30">
        <f ca="1">_xlfn.BETA.INV(U3197,'Input Parameters'!$L$36,'Input Parameters'!$M$36,'Input Parameters'!$J$36,'Input Parameters'!$K$36)</f>
        <v>0.63771778365153131</v>
      </c>
      <c r="W3197" s="2">
        <f ca="1">N3197+(P3197-N3197)*(1-ERF((T3197-R3197)/(2*SQRT(L3197*'Input Parameters'!$E$38))))</f>
        <v>0.65239665758214593</v>
      </c>
      <c r="X3197">
        <f t="shared" ca="1" si="472"/>
        <v>0</v>
      </c>
      <c r="Y3197" s="7"/>
    </row>
    <row r="3198" spans="1:25" ht="15" customHeight="1" x14ac:dyDescent="0.25">
      <c r="A3198" s="139">
        <v>3191</v>
      </c>
      <c r="B3198" s="10">
        <f t="shared" ca="1" si="463"/>
        <v>0.21272805930319694</v>
      </c>
      <c r="C3198" s="60">
        <f ca="1">_xlfn.NORM.INV(B3198,'Input Parameters'!$E$15,'Input Parameters'!$F$15)</f>
        <v>227.77550302651235</v>
      </c>
      <c r="D3198" s="10">
        <f t="shared" ca="1" si="464"/>
        <v>0.75021264960846523</v>
      </c>
      <c r="E3198" s="62">
        <f ca="1">IF(_xlfn.NORM.INV(D3198,'Input Parameters'!$E$17,'Input Parameters'!$F$17)&lt;3500,3500,IF(_xlfn.NORM.INV(D3198,'Input Parameters'!$E$17,'Input Parameters'!$F$17)&gt;5500,5500,_xlfn.NORM.INV(D3198,'Input Parameters'!$E$17,'Input Parameters'!$F$17)))</f>
        <v>5272.6113566562599</v>
      </c>
      <c r="F3198" s="10">
        <f t="shared" ca="1" si="465"/>
        <v>0.21744118927704936</v>
      </c>
      <c r="G3198" s="64">
        <f ca="1">_xlfn.NORM.INV(F3198,'Input Parameters'!$E$20,'Input Parameters'!$F$20)</f>
        <v>277.41820995941487</v>
      </c>
      <c r="H3198" s="57">
        <f ca="1">EXP(E3198*(1/'Input Parameters'!$E$23-1/G3198))</f>
        <v>0.36556700038372597</v>
      </c>
      <c r="I3198" s="10">
        <f t="shared" ca="1" si="466"/>
        <v>0.76604516832783653</v>
      </c>
      <c r="J3198" s="30">
        <f ca="1">_xlfn.BETA.INV(I3198,'Input Parameters'!$L$26,'Input Parameters'!$M$26,'Input Parameters'!$J$26,'Input Parameters'!$K$26)</f>
        <v>0.76995783953150809</v>
      </c>
      <c r="K3198" s="168">
        <f ca="1">('Input Parameters'!$E$27/'Input Parameters'!$E$38)^$J3198</f>
        <v>3.9941444633994272E-3</v>
      </c>
      <c r="L3198" s="69">
        <f ca="1">$H3198*$C3198*'Input Parameters'!$E$25*K3198</f>
        <v>0.33258125542861405</v>
      </c>
      <c r="M3198" s="24">
        <f t="shared" ca="1" si="467"/>
        <v>0.77223743649895871</v>
      </c>
      <c r="N3198" s="15">
        <f ca="1">_xlfn.NORM.INV(M3198,'Input Parameters'!$E$29,'Input Parameters'!$F$29)</f>
        <v>0.10007462355658873</v>
      </c>
      <c r="O3198" s="8">
        <f t="shared" ca="1" si="468"/>
        <v>0.94312165535762726</v>
      </c>
      <c r="P3198" s="30">
        <f ca="1">_xlfn.LOGNORM.INV(O3198,'Input Parameters'!$H$30,'Input Parameters'!$I$30)</f>
        <v>5.6639710804878822</v>
      </c>
      <c r="Q3198" s="10">
        <f t="shared" ca="1" si="469"/>
        <v>0.82244377934985102</v>
      </c>
      <c r="R3198" s="30">
        <f>IF('Input Parameters'!$E$32=0,0,_xlfn.BETA.INV(Q3198,'Input Parameters'!$L$32,'Input Parameters'!$M$32,'Input Parameters'!$J$32,'Input Parameters'!$K$32))</f>
        <v>0</v>
      </c>
      <c r="S3198" s="10">
        <f t="shared" ca="1" si="470"/>
        <v>0.65948415598552934</v>
      </c>
      <c r="T3198" s="26">
        <f ca="1">_xlfn.LOGNORM.INV(S3198,'Input Parameters'!$H$34,'Input Parameters'!$I$34)</f>
        <v>53.054898321113974</v>
      </c>
      <c r="U3198" s="10">
        <f t="shared" ca="1" si="471"/>
        <v>3.557469830708071E-2</v>
      </c>
      <c r="V3198" s="30">
        <f ca="1">_xlfn.BETA.INV(U3198,'Input Parameters'!$L$36,'Input Parameters'!$M$36,'Input Parameters'!$J$36,'Input Parameters'!$K$36)</f>
        <v>0.36390516384274241</v>
      </c>
      <c r="W3198" s="2">
        <f ca="1">N3198+(P3198-N3198)*(1-ERF((T3198-R3198)/(2*SQRT(L3198*'Input Parameters'!$E$38))))</f>
        <v>0.10007462398825094</v>
      </c>
      <c r="X3198">
        <f t="shared" ca="1" si="472"/>
        <v>1</v>
      </c>
      <c r="Y3198" s="7"/>
    </row>
    <row r="3199" spans="1:25" ht="15" customHeight="1" x14ac:dyDescent="0.25">
      <c r="A3199" s="139">
        <v>3192</v>
      </c>
      <c r="B3199" s="10">
        <f t="shared" ca="1" si="463"/>
        <v>0.51095899647584209</v>
      </c>
      <c r="C3199" s="60">
        <f ca="1">_xlfn.NORM.INV(B3199,'Input Parameters'!$E$15,'Input Parameters'!$F$15)</f>
        <v>272.45608814555095</v>
      </c>
      <c r="D3199" s="10">
        <f t="shared" ca="1" si="464"/>
        <v>0.68518462779774802</v>
      </c>
      <c r="E3199" s="62">
        <f ca="1">IF(_xlfn.NORM.INV(D3199,'Input Parameters'!$E$17,'Input Parameters'!$F$17)&lt;3500,3500,IF(_xlfn.NORM.INV(D3199,'Input Parameters'!$E$17,'Input Parameters'!$F$17)&gt;5500,5500,_xlfn.NORM.INV(D3199,'Input Parameters'!$E$17,'Input Parameters'!$F$17)))</f>
        <v>5137.5726517716748</v>
      </c>
      <c r="F3199" s="10">
        <f t="shared" ca="1" si="465"/>
        <v>0.8561016645858941</v>
      </c>
      <c r="G3199" s="64">
        <f ca="1">_xlfn.NORM.INV(F3199,'Input Parameters'!$E$20,'Input Parameters'!$F$20)</f>
        <v>289.77188253483922</v>
      </c>
      <c r="H3199" s="57">
        <f ca="1">EXP(E3199*(1/'Input Parameters'!$E$23-1/G3199))</f>
        <v>0.82612154676085781</v>
      </c>
      <c r="I3199" s="10">
        <f t="shared" ca="1" si="466"/>
        <v>0.2991183601547216</v>
      </c>
      <c r="J3199" s="30">
        <f ca="1">_xlfn.BETA.INV(I3199,'Input Parameters'!$L$26,'Input Parameters'!$M$26,'Input Parameters'!$J$26,'Input Parameters'!$K$26)</f>
        <v>0.57379912818176482</v>
      </c>
      <c r="K3199" s="168">
        <f ca="1">('Input Parameters'!$E$27/'Input Parameters'!$E$38)^$J3199</f>
        <v>1.631166508133599E-2</v>
      </c>
      <c r="L3199" s="69">
        <f ca="1">$H3199*$C3199*'Input Parameters'!$E$25*K3199</f>
        <v>3.6714596709291576</v>
      </c>
      <c r="M3199" s="24">
        <f t="shared" ca="1" si="467"/>
        <v>0.15237995419253092</v>
      </c>
      <c r="N3199" s="15">
        <f ca="1">_xlfn.NORM.INV(M3199,'Input Parameters'!$E$29,'Input Parameters'!$F$29)</f>
        <v>9.9897372060833239E-2</v>
      </c>
      <c r="O3199" s="8">
        <f t="shared" ca="1" si="468"/>
        <v>0.84781214938876948</v>
      </c>
      <c r="P3199" s="30">
        <f ca="1">_xlfn.LOGNORM.INV(O3199,'Input Parameters'!$H$30,'Input Parameters'!$I$30)</f>
        <v>4.3589030322936999</v>
      </c>
      <c r="Q3199" s="10">
        <f t="shared" ca="1" si="469"/>
        <v>0.75429038654502978</v>
      </c>
      <c r="R3199" s="30">
        <f>IF('Input Parameters'!$E$32=0,0,_xlfn.BETA.INV(Q3199,'Input Parameters'!$L$32,'Input Parameters'!$M$32,'Input Parameters'!$J$32,'Input Parameters'!$K$32))</f>
        <v>0</v>
      </c>
      <c r="S3199" s="10">
        <f t="shared" ca="1" si="470"/>
        <v>0.93838011929717036</v>
      </c>
      <c r="T3199" s="26">
        <f ca="1">_xlfn.LOGNORM.INV(S3199,'Input Parameters'!$H$34,'Input Parameters'!$I$34)</f>
        <v>61.072552231244138</v>
      </c>
      <c r="U3199" s="10">
        <f t="shared" ca="1" si="471"/>
        <v>0.68325840613477629</v>
      </c>
      <c r="V3199" s="30">
        <f ca="1">_xlfn.BETA.INV(U3199,'Input Parameters'!$L$36,'Input Parameters'!$M$36,'Input Parameters'!$J$36,'Input Parameters'!$K$36)</f>
        <v>0.66173430263092747</v>
      </c>
      <c r="W3199" s="2">
        <f ca="1">N3199+(P3199-N3199)*(1-ERF((T3199-R3199)/(2*SQRT(L3199*'Input Parameters'!$E$38))))</f>
        <v>0.20300771195879933</v>
      </c>
      <c r="X3199">
        <f t="shared" ca="1" si="472"/>
        <v>1</v>
      </c>
      <c r="Y3199" s="7"/>
    </row>
    <row r="3200" spans="1:25" ht="15" customHeight="1" x14ac:dyDescent="0.25">
      <c r="A3200" s="139">
        <v>3193</v>
      </c>
      <c r="B3200" s="10">
        <f t="shared" ca="1" si="463"/>
        <v>0.53518990339787065</v>
      </c>
      <c r="C3200" s="60">
        <f ca="1">_xlfn.NORM.INV(B3200,'Input Parameters'!$E$15,'Input Parameters'!$F$15)</f>
        <v>275.75371123372844</v>
      </c>
      <c r="D3200" s="10">
        <f t="shared" ca="1" si="464"/>
        <v>0.40362595629121933</v>
      </c>
      <c r="E3200" s="62">
        <f ca="1">IF(_xlfn.NORM.INV(D3200,'Input Parameters'!$E$17,'Input Parameters'!$F$17)&lt;3500,3500,IF(_xlfn.NORM.INV(D3200,'Input Parameters'!$E$17,'Input Parameters'!$F$17)&gt;5500,5500,_xlfn.NORM.INV(D3200,'Input Parameters'!$E$17,'Input Parameters'!$F$17)))</f>
        <v>4629.2190640888357</v>
      </c>
      <c r="F3200" s="10">
        <f t="shared" ca="1" si="465"/>
        <v>0.54026184046728942</v>
      </c>
      <c r="G3200" s="64">
        <f ca="1">_xlfn.NORM.INV(F3200,'Input Parameters'!$E$20,'Input Parameters'!$F$20)</f>
        <v>283.32732576461791</v>
      </c>
      <c r="H3200" s="57">
        <f ca="1">EXP(E3200*(1/'Input Parameters'!$E$23-1/G3200))</f>
        <v>0.58538308282113993</v>
      </c>
      <c r="I3200" s="10">
        <f t="shared" ca="1" si="466"/>
        <v>0.46417960171226835</v>
      </c>
      <c r="J3200" s="30">
        <f ca="1">_xlfn.BETA.INV(I3200,'Input Parameters'!$L$26,'Input Parameters'!$M$26,'Input Parameters'!$J$26,'Input Parameters'!$K$26)</f>
        <v>0.64683620013086529</v>
      </c>
      <c r="K3200" s="168">
        <f ca="1">('Input Parameters'!$E$27/'Input Parameters'!$E$38)^$J3200</f>
        <v>9.6599053381832192E-3</v>
      </c>
      <c r="L3200" s="69">
        <f ca="1">$H3200*$C3200*'Input Parameters'!$E$25*K3200</f>
        <v>1.5593169657781294</v>
      </c>
      <c r="M3200" s="24">
        <f t="shared" ca="1" si="467"/>
        <v>0.4239245486699269</v>
      </c>
      <c r="N3200" s="15">
        <f ca="1">_xlfn.NORM.INV(M3200,'Input Parameters'!$E$29,'Input Parameters'!$F$29)</f>
        <v>9.9980813645957789E-2</v>
      </c>
      <c r="O3200" s="8">
        <f t="shared" ca="1" si="468"/>
        <v>0.97813420193387068</v>
      </c>
      <c r="P3200" s="30">
        <f ca="1">_xlfn.LOGNORM.INV(O3200,'Input Parameters'!$H$30,'Input Parameters'!$I$30)</f>
        <v>6.9564491518000207</v>
      </c>
      <c r="Q3200" s="10">
        <f t="shared" ca="1" si="469"/>
        <v>0.25071836416884608</v>
      </c>
      <c r="R3200" s="30">
        <f>IF('Input Parameters'!$E$32=0,0,_xlfn.BETA.INV(Q3200,'Input Parameters'!$L$32,'Input Parameters'!$M$32,'Input Parameters'!$J$32,'Input Parameters'!$K$32))</f>
        <v>0</v>
      </c>
      <c r="S3200" s="10">
        <f t="shared" ca="1" si="470"/>
        <v>0.48777227185684346</v>
      </c>
      <c r="T3200" s="26">
        <f ca="1">_xlfn.LOGNORM.INV(S3200,'Input Parameters'!$H$34,'Input Parameters'!$I$34)</f>
        <v>50.21567395162937</v>
      </c>
      <c r="U3200" s="10">
        <f t="shared" ca="1" si="471"/>
        <v>0.18464448731058514</v>
      </c>
      <c r="V3200" s="30">
        <f ca="1">_xlfn.BETA.INV(U3200,'Input Parameters'!$L$36,'Input Parameters'!$M$36,'Input Parameters'!$J$36,'Input Parameters'!$K$36)</f>
        <v>0.46172360243899846</v>
      </c>
      <c r="W3200" s="2">
        <f ca="1">N3200+(P3200-N3200)*(1-ERF((T3200-R3200)/(2*SQRT(L3200*'Input Parameters'!$E$38))))</f>
        <v>0.13057263910977049</v>
      </c>
      <c r="X3200">
        <f t="shared" ca="1" si="472"/>
        <v>1</v>
      </c>
      <c r="Y3200" s="7"/>
    </row>
    <row r="3201" spans="1:25" ht="15" customHeight="1" x14ac:dyDescent="0.25">
      <c r="A3201" s="139">
        <v>3194</v>
      </c>
      <c r="B3201" s="10">
        <f t="shared" ca="1" si="463"/>
        <v>0.94127732405412345</v>
      </c>
      <c r="C3201" s="60">
        <f ca="1">_xlfn.NORM.INV(B3201,'Input Parameters'!$E$15,'Input Parameters'!$F$15)</f>
        <v>355.81174132403521</v>
      </c>
      <c r="D3201" s="10">
        <f t="shared" ca="1" si="464"/>
        <v>0.22161199158317868</v>
      </c>
      <c r="E3201" s="62">
        <f ca="1">IF(_xlfn.NORM.INV(D3201,'Input Parameters'!$E$17,'Input Parameters'!$F$17)&lt;3500,3500,IF(_xlfn.NORM.INV(D3201,'Input Parameters'!$E$17,'Input Parameters'!$F$17)&gt;5500,5500,_xlfn.NORM.INV(D3201,'Input Parameters'!$E$17,'Input Parameters'!$F$17)))</f>
        <v>4263.2677179863995</v>
      </c>
      <c r="F3201" s="10">
        <f t="shared" ca="1" si="465"/>
        <v>0.77487694988421885</v>
      </c>
      <c r="G3201" s="64">
        <f ca="1">_xlfn.NORM.INV(F3201,'Input Parameters'!$E$20,'Input Parameters'!$F$20)</f>
        <v>287.70853218156026</v>
      </c>
      <c r="H3201" s="57">
        <f ca="1">EXP(E3201*(1/'Input Parameters'!$E$23-1/G3201))</f>
        <v>0.76795808040077251</v>
      </c>
      <c r="I3201" s="10">
        <f t="shared" ca="1" si="466"/>
        <v>0.5478226873342974</v>
      </c>
      <c r="J3201" s="30">
        <f ca="1">_xlfn.BETA.INV(I3201,'Input Parameters'!$L$26,'Input Parameters'!$M$26,'Input Parameters'!$J$26,'Input Parameters'!$K$26)</f>
        <v>0.68053841128503523</v>
      </c>
      <c r="K3201" s="168">
        <f ca="1">('Input Parameters'!$E$27/'Input Parameters'!$E$38)^$J3201</f>
        <v>7.5854890567997957E-3</v>
      </c>
      <c r="L3201" s="69">
        <f ca="1">$H3201*$C3201*'Input Parameters'!$E$25*K3201</f>
        <v>2.072723520579689</v>
      </c>
      <c r="M3201" s="24">
        <f t="shared" ca="1" si="467"/>
        <v>0.33711502999590959</v>
      </c>
      <c r="N3201" s="15">
        <f ca="1">_xlfn.NORM.INV(M3201,'Input Parameters'!$E$29,'Input Parameters'!$F$29)</f>
        <v>9.9957965037152582E-2</v>
      </c>
      <c r="O3201" s="8">
        <f t="shared" ca="1" si="468"/>
        <v>0.61916028738848761</v>
      </c>
      <c r="P3201" s="30">
        <f ca="1">_xlfn.LOGNORM.INV(O3201,'Input Parameters'!$H$30,'Input Parameters'!$I$30)</f>
        <v>3.0965925150107871</v>
      </c>
      <c r="Q3201" s="10">
        <f t="shared" ca="1" si="469"/>
        <v>0.18203625402109291</v>
      </c>
      <c r="R3201" s="30">
        <f>IF('Input Parameters'!$E$32=0,0,_xlfn.BETA.INV(Q3201,'Input Parameters'!$L$32,'Input Parameters'!$M$32,'Input Parameters'!$J$32,'Input Parameters'!$K$32))</f>
        <v>0</v>
      </c>
      <c r="S3201" s="10">
        <f t="shared" ca="1" si="470"/>
        <v>3.1090307895182745E-2</v>
      </c>
      <c r="T3201" s="26">
        <f ca="1">_xlfn.LOGNORM.INV(S3201,'Input Parameters'!$H$34,'Input Parameters'!$I$34)</f>
        <v>39.961703312799798</v>
      </c>
      <c r="U3201" s="10">
        <f t="shared" ca="1" si="471"/>
        <v>0.28274581315595004</v>
      </c>
      <c r="V3201" s="30">
        <f ca="1">_xlfn.BETA.INV(U3201,'Input Parameters'!$L$36,'Input Parameters'!$M$36,'Input Parameters'!$J$36,'Input Parameters'!$K$36)</f>
        <v>0.50339907458879751</v>
      </c>
      <c r="W3201" s="2">
        <f ca="1">N3201+(P3201-N3201)*(1-ERF((T3201-R3201)/(2*SQRT(L3201*'Input Parameters'!$E$38))))</f>
        <v>0.24882699428162636</v>
      </c>
      <c r="X3201">
        <f t="shared" ca="1" si="472"/>
        <v>1</v>
      </c>
      <c r="Y3201" s="7"/>
    </row>
    <row r="3202" spans="1:25" ht="15" customHeight="1" x14ac:dyDescent="0.25">
      <c r="A3202" s="139">
        <v>3195</v>
      </c>
      <c r="B3202" s="10">
        <f t="shared" ca="1" si="463"/>
        <v>0.30950530388679465</v>
      </c>
      <c r="C3202" s="60">
        <f ca="1">_xlfn.NORM.INV(B3202,'Input Parameters'!$E$15,'Input Parameters'!$F$15)</f>
        <v>244.01934606695727</v>
      </c>
      <c r="D3202" s="10">
        <f t="shared" ca="1" si="464"/>
        <v>0.22731170606384443</v>
      </c>
      <c r="E3202" s="62">
        <f ca="1">IF(_xlfn.NORM.INV(D3202,'Input Parameters'!$E$17,'Input Parameters'!$F$17)&lt;3500,3500,IF(_xlfn.NORM.INV(D3202,'Input Parameters'!$E$17,'Input Parameters'!$F$17)&gt;5500,5500,_xlfn.NORM.INV(D3202,'Input Parameters'!$E$17,'Input Parameters'!$F$17)))</f>
        <v>4276.5894410809415</v>
      </c>
      <c r="F3202" s="10">
        <f t="shared" ca="1" si="465"/>
        <v>0.67844803638000717</v>
      </c>
      <c r="G3202" s="64">
        <f ca="1">_xlfn.NORM.INV(F3202,'Input Parameters'!$E$20,'Input Parameters'!$F$20)</f>
        <v>285.75453460427298</v>
      </c>
      <c r="H3202" s="57">
        <f ca="1">EXP(E3202*(1/'Input Parameters'!$E$23-1/G3202))</f>
        <v>0.69316464965569191</v>
      </c>
      <c r="I3202" s="10">
        <f t="shared" ca="1" si="466"/>
        <v>0.63138256192934705</v>
      </c>
      <c r="J3202" s="30">
        <f ca="1">_xlfn.BETA.INV(I3202,'Input Parameters'!$L$26,'Input Parameters'!$M$26,'Input Parameters'!$J$26,'Input Parameters'!$K$26)</f>
        <v>0.71378695766196554</v>
      </c>
      <c r="K3202" s="168">
        <f ca="1">('Input Parameters'!$E$27/'Input Parameters'!$E$38)^$J3202</f>
        <v>5.9759583276640538E-3</v>
      </c>
      <c r="L3202" s="69">
        <f ca="1">$H3202*$C3202*'Input Parameters'!$E$25*K3202</f>
        <v>1.0108069644340416</v>
      </c>
      <c r="M3202" s="24">
        <f t="shared" ca="1" si="467"/>
        <v>0.24222561585165758</v>
      </c>
      <c r="N3202" s="15">
        <f ca="1">_xlfn.NORM.INV(M3202,'Input Parameters'!$E$29,'Input Parameters'!$F$29)</f>
        <v>9.9930083869806244E-2</v>
      </c>
      <c r="O3202" s="8">
        <f t="shared" ca="1" si="468"/>
        <v>0.77210912555064826</v>
      </c>
      <c r="P3202" s="30">
        <f ca="1">_xlfn.LOGNORM.INV(O3202,'Input Parameters'!$H$30,'Input Parameters'!$I$30)</f>
        <v>3.8165509971131879</v>
      </c>
      <c r="Q3202" s="10">
        <f t="shared" ca="1" si="469"/>
        <v>0.8130769947803993</v>
      </c>
      <c r="R3202" s="30">
        <f>IF('Input Parameters'!$E$32=0,0,_xlfn.BETA.INV(Q3202,'Input Parameters'!$L$32,'Input Parameters'!$M$32,'Input Parameters'!$J$32,'Input Parameters'!$K$32))</f>
        <v>0</v>
      </c>
      <c r="S3202" s="10">
        <f t="shared" ca="1" si="470"/>
        <v>0.96260571363430092</v>
      </c>
      <c r="T3202" s="26">
        <f ca="1">_xlfn.LOGNORM.INV(S3202,'Input Parameters'!$H$34,'Input Parameters'!$I$34)</f>
        <v>62.928640834899539</v>
      </c>
      <c r="U3202" s="10">
        <f t="shared" ca="1" si="471"/>
        <v>0.1175220455298186</v>
      </c>
      <c r="V3202" s="30">
        <f ca="1">_xlfn.BETA.INV(U3202,'Input Parameters'!$L$36,'Input Parameters'!$M$36,'Input Parameters'!$J$36,'Input Parameters'!$K$36)</f>
        <v>0.42738015467951729</v>
      </c>
      <c r="W3202" s="2">
        <f ca="1">N3202+(P3202-N3202)*(1-ERF((T3202-R3202)/(2*SQRT(L3202*'Input Parameters'!$E$38))))</f>
        <v>9.9965782643677767E-2</v>
      </c>
      <c r="X3202">
        <f t="shared" ca="1" si="472"/>
        <v>1</v>
      </c>
      <c r="Y3202" s="7"/>
    </row>
    <row r="3203" spans="1:25" ht="15" customHeight="1" x14ac:dyDescent="0.25">
      <c r="A3203" s="139">
        <v>3196</v>
      </c>
      <c r="B3203" s="10">
        <f t="shared" ca="1" si="463"/>
        <v>0.22693890140368489</v>
      </c>
      <c r="C3203" s="60">
        <f ca="1">_xlfn.NORM.INV(B3203,'Input Parameters'!$E$15,'Input Parameters'!$F$15)</f>
        <v>230.37816540555519</v>
      </c>
      <c r="D3203" s="10">
        <f t="shared" ca="1" si="464"/>
        <v>0.35870800600807329</v>
      </c>
      <c r="E3203" s="62">
        <f ca="1">IF(_xlfn.NORM.INV(D3203,'Input Parameters'!$E$17,'Input Parameters'!$F$17)&lt;3500,3500,IF(_xlfn.NORM.INV(D3203,'Input Parameters'!$E$17,'Input Parameters'!$F$17)&gt;5500,5500,_xlfn.NORM.INV(D3203,'Input Parameters'!$E$17,'Input Parameters'!$F$17)))</f>
        <v>4546.6599324481776</v>
      </c>
      <c r="F3203" s="10">
        <f t="shared" ca="1" si="465"/>
        <v>0.40853490032092254</v>
      </c>
      <c r="G3203" s="64">
        <f ca="1">_xlfn.NORM.INV(F3203,'Input Parameters'!$E$20,'Input Parameters'!$F$20)</f>
        <v>281.10018696687075</v>
      </c>
      <c r="H3203" s="57">
        <f ca="1">EXP(E3203*(1/'Input Parameters'!$E$23-1/G3203))</f>
        <v>0.5204398109044962</v>
      </c>
      <c r="I3203" s="10">
        <f t="shared" ca="1" si="466"/>
        <v>0.27274570606504278</v>
      </c>
      <c r="J3203" s="30">
        <f ca="1">_xlfn.BETA.INV(I3203,'Input Parameters'!$L$26,'Input Parameters'!$M$26,'Input Parameters'!$J$26,'Input Parameters'!$K$26)</f>
        <v>0.56055879395543018</v>
      </c>
      <c r="K3203" s="168">
        <f ca="1">('Input Parameters'!$E$27/'Input Parameters'!$E$38)^$J3203</f>
        <v>1.7936786809324083E-2</v>
      </c>
      <c r="L3203" s="69">
        <f ca="1">$H3203*$C3203*'Input Parameters'!$E$25*K3203</f>
        <v>2.150584305957504</v>
      </c>
      <c r="M3203" s="24">
        <f t="shared" ca="1" si="467"/>
        <v>0.37483026040495415</v>
      </c>
      <c r="N3203" s="15">
        <f ca="1">_xlfn.NORM.INV(M3203,'Input Parameters'!$E$29,'Input Parameters'!$F$29)</f>
        <v>9.9968091297296363E-2</v>
      </c>
      <c r="O3203" s="8">
        <f t="shared" ca="1" si="468"/>
        <v>6.6119852265141832E-2</v>
      </c>
      <c r="P3203" s="30">
        <f ca="1">_xlfn.LOGNORM.INV(O3203,'Input Parameters'!$H$30,'Input Parameters'!$I$30)</f>
        <v>1.3177852120067588</v>
      </c>
      <c r="Q3203" s="10">
        <f t="shared" ca="1" si="469"/>
        <v>0.91076390060783219</v>
      </c>
      <c r="R3203" s="30">
        <f>IF('Input Parameters'!$E$32=0,0,_xlfn.BETA.INV(Q3203,'Input Parameters'!$L$32,'Input Parameters'!$M$32,'Input Parameters'!$J$32,'Input Parameters'!$K$32))</f>
        <v>0</v>
      </c>
      <c r="S3203" s="10">
        <f t="shared" ca="1" si="470"/>
        <v>0.5266642949566519</v>
      </c>
      <c r="T3203" s="26">
        <f ca="1">_xlfn.LOGNORM.INV(S3203,'Input Parameters'!$H$34,'Input Parameters'!$I$34)</f>
        <v>50.82929134271825</v>
      </c>
      <c r="U3203" s="10">
        <f t="shared" ca="1" si="471"/>
        <v>0.27288022495107556</v>
      </c>
      <c r="V3203" s="30">
        <f ca="1">_xlfn.BETA.INV(U3203,'Input Parameters'!$L$36,'Input Parameters'!$M$36,'Input Parameters'!$J$36,'Input Parameters'!$K$36)</f>
        <v>0.4994599049700027</v>
      </c>
      <c r="W3203" s="2">
        <f ca="1">N3203+(P3203-N3203)*(1-ERF((T3203-R3203)/(2*SQRT(L3203*'Input Parameters'!$E$38))))</f>
        <v>0.11732322677890701</v>
      </c>
      <c r="X3203">
        <f t="shared" ca="1" si="472"/>
        <v>1</v>
      </c>
      <c r="Y3203" s="7"/>
    </row>
    <row r="3204" spans="1:25" ht="15" customHeight="1" x14ac:dyDescent="0.25">
      <c r="A3204" s="139">
        <v>3197</v>
      </c>
      <c r="B3204" s="10">
        <f t="shared" ca="1" si="463"/>
        <v>5.7020091944970153E-2</v>
      </c>
      <c r="C3204" s="60">
        <f ca="1">_xlfn.NORM.INV(B3204,'Input Parameters'!$E$15,'Input Parameters'!$F$15)</f>
        <v>185.32578122466731</v>
      </c>
      <c r="D3204" s="10">
        <f t="shared" ca="1" si="464"/>
        <v>0.3344041607068734</v>
      </c>
      <c r="E3204" s="62">
        <f ca="1">IF(_xlfn.NORM.INV(D3204,'Input Parameters'!$E$17,'Input Parameters'!$F$17)&lt;3500,3500,IF(_xlfn.NORM.INV(D3204,'Input Parameters'!$E$17,'Input Parameters'!$F$17)&gt;5500,5500,_xlfn.NORM.INV(D3204,'Input Parameters'!$E$17,'Input Parameters'!$F$17)))</f>
        <v>4500.5511371363327</v>
      </c>
      <c r="F3204" s="10">
        <f t="shared" ca="1" si="465"/>
        <v>0.95612963997098277</v>
      </c>
      <c r="G3204" s="64">
        <f ca="1">_xlfn.NORM.INV(F3204,'Input Parameters'!$E$20,'Input Parameters'!$F$20)</f>
        <v>294.08983288158379</v>
      </c>
      <c r="H3204" s="57">
        <f ca="1">EXP(E3204*(1/'Input Parameters'!$E$23-1/G3204))</f>
        <v>1.0625894738581856</v>
      </c>
      <c r="I3204" s="10">
        <f t="shared" ca="1" si="466"/>
        <v>0.78091844934279819</v>
      </c>
      <c r="J3204" s="30">
        <f ca="1">_xlfn.BETA.INV(I3204,'Input Parameters'!$L$26,'Input Parameters'!$M$26,'Input Parameters'!$J$26,'Input Parameters'!$K$26)</f>
        <v>0.77664494587071797</v>
      </c>
      <c r="K3204" s="168">
        <f ca="1">('Input Parameters'!$E$27/'Input Parameters'!$E$38)^$J3204</f>
        <v>3.8070805356911373E-3</v>
      </c>
      <c r="L3204" s="69">
        <f ca="1">$H3204*$C3204*'Input Parameters'!$E$25*K3204</f>
        <v>0.7497101886623242</v>
      </c>
      <c r="M3204" s="24">
        <f t="shared" ca="1" si="467"/>
        <v>0.39155955002413467</v>
      </c>
      <c r="N3204" s="15">
        <f ca="1">_xlfn.NORM.INV(M3204,'Input Parameters'!$E$29,'Input Parameters'!$F$29)</f>
        <v>9.9972474339332859E-2</v>
      </c>
      <c r="O3204" s="8">
        <f t="shared" ca="1" si="468"/>
        <v>0.67565568237554252</v>
      </c>
      <c r="P3204" s="30">
        <f ca="1">_xlfn.LOGNORM.INV(O3204,'Input Parameters'!$H$30,'Input Parameters'!$I$30)</f>
        <v>3.3275954391169078</v>
      </c>
      <c r="Q3204" s="10">
        <f t="shared" ca="1" si="469"/>
        <v>0.5274429954483224</v>
      </c>
      <c r="R3204" s="30">
        <f>IF('Input Parameters'!$E$32=0,0,_xlfn.BETA.INV(Q3204,'Input Parameters'!$L$32,'Input Parameters'!$M$32,'Input Parameters'!$J$32,'Input Parameters'!$K$32))</f>
        <v>0</v>
      </c>
      <c r="S3204" s="10">
        <f t="shared" ca="1" si="470"/>
        <v>0.2412237695939724</v>
      </c>
      <c r="T3204" s="26">
        <f ca="1">_xlfn.LOGNORM.INV(S3204,'Input Parameters'!$H$34,'Input Parameters'!$I$34)</f>
        <v>46.186516795365684</v>
      </c>
      <c r="U3204" s="10">
        <f t="shared" ca="1" si="471"/>
        <v>0.29401001229664392</v>
      </c>
      <c r="V3204" s="30">
        <f ca="1">_xlfn.BETA.INV(U3204,'Input Parameters'!$L$36,'Input Parameters'!$M$36,'Input Parameters'!$J$36,'Input Parameters'!$K$36)</f>
        <v>0.50785077543247781</v>
      </c>
      <c r="W3204" s="2">
        <f ca="1">N3204+(P3204-N3204)*(1-ERF((T3204-R3204)/(2*SQRT(L3204*'Input Parameters'!$E$38))))</f>
        <v>0.10049550024325667</v>
      </c>
      <c r="X3204">
        <f t="shared" ca="1" si="472"/>
        <v>1</v>
      </c>
      <c r="Y3204" s="7"/>
    </row>
    <row r="3205" spans="1:25" ht="15" customHeight="1" x14ac:dyDescent="0.25">
      <c r="A3205" s="139">
        <v>3198</v>
      </c>
      <c r="B3205" s="10">
        <f t="shared" ref="B3205:B3268" ca="1" si="473">RAND()</f>
        <v>0.29709313686836547</v>
      </c>
      <c r="C3205" s="60">
        <f ca="1">_xlfn.NORM.INV(B3205,'Input Parameters'!$E$15,'Input Parameters'!$F$15)</f>
        <v>242.09404985722693</v>
      </c>
      <c r="D3205" s="10">
        <f t="shared" ref="D3205:D3268" ca="1" si="474">RAND()</f>
        <v>0.12855153081690784</v>
      </c>
      <c r="E3205" s="62">
        <f ca="1">IF(_xlfn.NORM.INV(D3205,'Input Parameters'!$E$17,'Input Parameters'!$F$17)&lt;3500,3500,IF(_xlfn.NORM.INV(D3205,'Input Parameters'!$E$17,'Input Parameters'!$F$17)&gt;5500,5500,_xlfn.NORM.INV(D3205,'Input Parameters'!$E$17,'Input Parameters'!$F$17)))</f>
        <v>4006.714627651827</v>
      </c>
      <c r="F3205" s="10">
        <f t="shared" ref="F3205:F3268" ca="1" si="475">RAND()</f>
        <v>0.13698906386375664</v>
      </c>
      <c r="G3205" s="64">
        <f ca="1">_xlfn.NORM.INV(F3205,'Input Parameters'!$E$20,'Input Parameters'!$F$20)</f>
        <v>275.32055363379783</v>
      </c>
      <c r="H3205" s="57">
        <f ca="1">EXP(E3205*(1/'Input Parameters'!$E$23-1/G3205))</f>
        <v>0.41696947138259144</v>
      </c>
      <c r="I3205" s="10">
        <f t="shared" ref="I3205:I3268" ca="1" si="476">RAND()</f>
        <v>0.92693925351519424</v>
      </c>
      <c r="J3205" s="30">
        <f ca="1">_xlfn.BETA.INV(I3205,'Input Parameters'!$L$26,'Input Parameters'!$M$26,'Input Parameters'!$J$26,'Input Parameters'!$K$26)</f>
        <v>0.85753503362108308</v>
      </c>
      <c r="K3205" s="168">
        <f ca="1">('Input Parameters'!$E$27/'Input Parameters'!$E$38)^$J3205</f>
        <v>2.1310953805532473E-3</v>
      </c>
      <c r="L3205" s="69">
        <f ca="1">$H3205*$C3205*'Input Parameters'!$E$25*K3205</f>
        <v>0.21512518772379222</v>
      </c>
      <c r="M3205" s="24">
        <f t="shared" ref="M3205:M3268" ca="1" si="477">RAND()</f>
        <v>0.66242630701651883</v>
      </c>
      <c r="N3205" s="15">
        <f ca="1">_xlfn.NORM.INV(M3205,'Input Parameters'!$E$29,'Input Parameters'!$F$29)</f>
        <v>0.10004190940677918</v>
      </c>
      <c r="O3205" s="8">
        <f t="shared" ref="O3205:O3268" ca="1" si="478">RAND()</f>
        <v>0.3479386394892684</v>
      </c>
      <c r="P3205" s="30">
        <f ca="1">_xlfn.LOGNORM.INV(O3205,'Input Parameters'!$H$30,'Input Parameters'!$I$30)</f>
        <v>2.230868119467154</v>
      </c>
      <c r="Q3205" s="10">
        <f t="shared" ref="Q3205:Q3268" ca="1" si="479">RAND()</f>
        <v>0.51227537498243525</v>
      </c>
      <c r="R3205" s="30">
        <f>IF('Input Parameters'!$E$32=0,0,_xlfn.BETA.INV(Q3205,'Input Parameters'!$L$32,'Input Parameters'!$M$32,'Input Parameters'!$J$32,'Input Parameters'!$K$32))</f>
        <v>0</v>
      </c>
      <c r="S3205" s="10">
        <f t="shared" ref="S3205:S3268" ca="1" si="480">RAND()</f>
        <v>0.68529129092868968</v>
      </c>
      <c r="T3205" s="26">
        <f ca="1">_xlfn.LOGNORM.INV(S3205,'Input Parameters'!$H$34,'Input Parameters'!$I$34)</f>
        <v>53.529290562620901</v>
      </c>
      <c r="U3205" s="10">
        <f t="shared" ref="U3205:U3268" ca="1" si="481">RAND()</f>
        <v>0.32824960394287916</v>
      </c>
      <c r="V3205" s="30">
        <f ca="1">_xlfn.BETA.INV(U3205,'Input Parameters'!$L$36,'Input Parameters'!$M$36,'Input Parameters'!$J$36,'Input Parameters'!$K$36)</f>
        <v>0.52113725719679704</v>
      </c>
      <c r="W3205" s="2">
        <f ca="1">N3205+(P3205-N3205)*(1-ERF((T3205-R3205)/(2*SQRT(L3205*'Input Parameters'!$E$38))))</f>
        <v>0.10004190940677989</v>
      </c>
      <c r="X3205">
        <f t="shared" ca="1" si="472"/>
        <v>1</v>
      </c>
      <c r="Y3205" s="7"/>
    </row>
    <row r="3206" spans="1:25" ht="15" customHeight="1" x14ac:dyDescent="0.25">
      <c r="A3206" s="139">
        <v>3199</v>
      </c>
      <c r="B3206" s="10">
        <f t="shared" ca="1" si="473"/>
        <v>0.72874278540966575</v>
      </c>
      <c r="C3206" s="60">
        <f ca="1">_xlfn.NORM.INV(B3206,'Input Parameters'!$E$15,'Input Parameters'!$F$15)</f>
        <v>303.97182336119221</v>
      </c>
      <c r="D3206" s="10">
        <f t="shared" ca="1" si="474"/>
        <v>0.94495090778719681</v>
      </c>
      <c r="E3206" s="62">
        <f ca="1">IF(_xlfn.NORM.INV(D3206,'Input Parameters'!$E$17,'Input Parameters'!$F$17)&lt;3500,3500,IF(_xlfn.NORM.INV(D3206,'Input Parameters'!$E$17,'Input Parameters'!$F$17)&gt;5500,5500,_xlfn.NORM.INV(D3206,'Input Parameters'!$E$17,'Input Parameters'!$F$17)))</f>
        <v>5500</v>
      </c>
      <c r="F3206" s="10">
        <f t="shared" ca="1" si="475"/>
        <v>0.10997650385755553</v>
      </c>
      <c r="G3206" s="64">
        <f ca="1">_xlfn.NORM.INV(F3206,'Input Parameters'!$E$20,'Input Parameters'!$F$20)</f>
        <v>274.43142432745441</v>
      </c>
      <c r="H3206" s="57">
        <f ca="1">EXP(E3206*(1/'Input Parameters'!$E$23-1/G3206))</f>
        <v>0.28210457478194684</v>
      </c>
      <c r="I3206" s="10">
        <f t="shared" ca="1" si="476"/>
        <v>0.11089203912671808</v>
      </c>
      <c r="J3206" s="30">
        <f ca="1">_xlfn.BETA.INV(I3206,'Input Parameters'!$L$26,'Input Parameters'!$M$26,'Input Parameters'!$J$26,'Input Parameters'!$K$26)</f>
        <v>0.45475807065384549</v>
      </c>
      <c r="K3206" s="168">
        <f ca="1">('Input Parameters'!$E$27/'Input Parameters'!$E$38)^$J3206</f>
        <v>3.8312064043832118E-2</v>
      </c>
      <c r="L3206" s="69">
        <f ca="1">$H3206*$C3206*'Input Parameters'!$E$25*K3206</f>
        <v>3.2853300616228549</v>
      </c>
      <c r="M3206" s="24">
        <f t="shared" ca="1" si="477"/>
        <v>0.98666471547652901</v>
      </c>
      <c r="N3206" s="15">
        <f ca="1">_xlfn.NORM.INV(M3206,'Input Parameters'!$E$29,'Input Parameters'!$F$29)</f>
        <v>0.10022163057566724</v>
      </c>
      <c r="O3206" s="8">
        <f t="shared" ca="1" si="478"/>
        <v>0.32013711358832353</v>
      </c>
      <c r="P3206" s="30">
        <f ca="1">_xlfn.LOGNORM.INV(O3206,'Input Parameters'!$H$30,'Input Parameters'!$I$30)</f>
        <v>2.1517677553544692</v>
      </c>
      <c r="Q3206" s="10">
        <f t="shared" ca="1" si="479"/>
        <v>0.95494280049919134</v>
      </c>
      <c r="R3206" s="30">
        <f>IF('Input Parameters'!$E$32=0,0,_xlfn.BETA.INV(Q3206,'Input Parameters'!$L$32,'Input Parameters'!$M$32,'Input Parameters'!$J$32,'Input Parameters'!$K$32))</f>
        <v>0</v>
      </c>
      <c r="S3206" s="10">
        <f t="shared" ca="1" si="480"/>
        <v>0.64491813022335054</v>
      </c>
      <c r="T3206" s="26">
        <f ca="1">_xlfn.LOGNORM.INV(S3206,'Input Parameters'!$H$34,'Input Parameters'!$I$34)</f>
        <v>52.795124215684673</v>
      </c>
      <c r="U3206" s="10">
        <f t="shared" ca="1" si="481"/>
        <v>0.53112307795191971</v>
      </c>
      <c r="V3206" s="30">
        <f ca="1">_xlfn.BETA.INV(U3206,'Input Parameters'!$L$36,'Input Parameters'!$M$36,'Input Parameters'!$J$36,'Input Parameters'!$K$36)</f>
        <v>0.59787649028063883</v>
      </c>
      <c r="W3206" s="2">
        <f ca="1">N3206+(P3206-N3206)*(1-ERF((T3206-R3206)/(2*SQRT(L3206*'Input Parameters'!$E$38))))</f>
        <v>0.1811220505383101</v>
      </c>
      <c r="X3206">
        <f t="shared" ca="1" si="472"/>
        <v>1</v>
      </c>
      <c r="Y3206" s="7"/>
    </row>
    <row r="3207" spans="1:25" ht="15" customHeight="1" x14ac:dyDescent="0.25">
      <c r="A3207" s="139">
        <v>3200</v>
      </c>
      <c r="B3207" s="10">
        <f t="shared" ca="1" si="473"/>
        <v>0.23472855150050853</v>
      </c>
      <c r="C3207" s="60">
        <f ca="1">_xlfn.NORM.INV(B3207,'Input Parameters'!$E$15,'Input Parameters'!$F$15)</f>
        <v>231.76568886399667</v>
      </c>
      <c r="D3207" s="10">
        <f t="shared" ca="1" si="474"/>
        <v>0.32734793815534635</v>
      </c>
      <c r="E3207" s="62">
        <f ca="1">IF(_xlfn.NORM.INV(D3207,'Input Parameters'!$E$17,'Input Parameters'!$F$17)&lt;3500,3500,IF(_xlfn.NORM.INV(D3207,'Input Parameters'!$E$17,'Input Parameters'!$F$17)&gt;5500,5500,_xlfn.NORM.INV(D3207,'Input Parameters'!$E$17,'Input Parameters'!$F$17)))</f>
        <v>4486.9262726227962</v>
      </c>
      <c r="F3207" s="10">
        <f t="shared" ca="1" si="475"/>
        <v>0.5068212028115906</v>
      </c>
      <c r="G3207" s="64">
        <f ca="1">_xlfn.NORM.INV(F3207,'Input Parameters'!$E$20,'Input Parameters'!$F$20)</f>
        <v>282.76456365528782</v>
      </c>
      <c r="H3207" s="57">
        <f ca="1">EXP(E3207*(1/'Input Parameters'!$E$23-1/G3207))</f>
        <v>0.5766342544818075</v>
      </c>
      <c r="I3207" s="10">
        <f t="shared" ca="1" si="476"/>
        <v>0.26951911911222293</v>
      </c>
      <c r="J3207" s="30">
        <f ca="1">_xlfn.BETA.INV(I3207,'Input Parameters'!$L$26,'Input Parameters'!$M$26,'Input Parameters'!$J$26,'Input Parameters'!$K$26)</f>
        <v>0.55889349848218162</v>
      </c>
      <c r="K3207" s="168">
        <f ca="1">('Input Parameters'!$E$27/'Input Parameters'!$E$38)^$J3207</f>
        <v>1.8152330178521692E-2</v>
      </c>
      <c r="L3207" s="69">
        <f ca="1">$H3207*$C3207*'Input Parameters'!$E$25*K3207</f>
        <v>2.425950653568246</v>
      </c>
      <c r="M3207" s="24">
        <f t="shared" ca="1" si="477"/>
        <v>0.93644206717397838</v>
      </c>
      <c r="N3207" s="15">
        <f ca="1">_xlfn.NORM.INV(M3207,'Input Parameters'!$E$29,'Input Parameters'!$F$29)</f>
        <v>0.1001525574504351</v>
      </c>
      <c r="O3207" s="8">
        <f t="shared" ca="1" si="478"/>
        <v>0.49334343298473882</v>
      </c>
      <c r="P3207" s="30">
        <f ca="1">_xlfn.LOGNORM.INV(O3207,'Input Parameters'!$H$30,'Input Parameters'!$I$30)</f>
        <v>2.6622143001136607</v>
      </c>
      <c r="Q3207" s="10">
        <f t="shared" ca="1" si="479"/>
        <v>0.40342880354010502</v>
      </c>
      <c r="R3207" s="30">
        <f>IF('Input Parameters'!$E$32=0,0,_xlfn.BETA.INV(Q3207,'Input Parameters'!$L$32,'Input Parameters'!$M$32,'Input Parameters'!$J$32,'Input Parameters'!$K$32))</f>
        <v>0</v>
      </c>
      <c r="S3207" s="10">
        <f t="shared" ca="1" si="480"/>
        <v>0.57236272163073476</v>
      </c>
      <c r="T3207" s="26">
        <f ca="1">_xlfn.LOGNORM.INV(S3207,'Input Parameters'!$H$34,'Input Parameters'!$I$34)</f>
        <v>51.565612989829447</v>
      </c>
      <c r="U3207" s="10">
        <f t="shared" ca="1" si="481"/>
        <v>0.9835652493518442</v>
      </c>
      <c r="V3207" s="30">
        <f ca="1">_xlfn.BETA.INV(U3207,'Input Parameters'!$L$36,'Input Parameters'!$M$36,'Input Parameters'!$J$36,'Input Parameters'!$K$36)</f>
        <v>0.96206067539905371</v>
      </c>
      <c r="W3207" s="2">
        <f ca="1">N3207+(P3207-N3207)*(1-ERF((T3207-R3207)/(2*SQRT(L3207*'Input Parameters'!$E$38))))</f>
        <v>0.14942457082025074</v>
      </c>
      <c r="X3207">
        <f t="shared" ca="1" si="472"/>
        <v>1</v>
      </c>
      <c r="Y3207" s="7"/>
    </row>
    <row r="3208" spans="1:25" ht="15" customHeight="1" x14ac:dyDescent="0.25">
      <c r="A3208" s="139">
        <v>3201</v>
      </c>
      <c r="B3208" s="10">
        <f t="shared" ca="1" si="473"/>
        <v>0.74293985073623081</v>
      </c>
      <c r="C3208" s="60">
        <f ca="1">_xlfn.NORM.INV(B3208,'Input Parameters'!$E$15,'Input Parameters'!$F$15)</f>
        <v>306.32492167464937</v>
      </c>
      <c r="D3208" s="10">
        <f t="shared" ca="1" si="474"/>
        <v>0.9847659104553782</v>
      </c>
      <c r="E3208" s="62">
        <f ca="1">IF(_xlfn.NORM.INV(D3208,'Input Parameters'!$E$17,'Input Parameters'!$F$17)&lt;3500,3500,IF(_xlfn.NORM.INV(D3208,'Input Parameters'!$E$17,'Input Parameters'!$F$17)&gt;5500,5500,_xlfn.NORM.INV(D3208,'Input Parameters'!$E$17,'Input Parameters'!$F$17)))</f>
        <v>5500</v>
      </c>
      <c r="F3208" s="10">
        <f t="shared" ca="1" si="475"/>
        <v>0.95847241033548936</v>
      </c>
      <c r="G3208" s="64">
        <f ca="1">_xlfn.NORM.INV(F3208,'Input Parameters'!$E$20,'Input Parameters'!$F$20)</f>
        <v>294.26262657600387</v>
      </c>
      <c r="H3208" s="57">
        <f ca="1">EXP(E3208*(1/'Input Parameters'!$E$23-1/G3208))</f>
        <v>1.0889048236575301</v>
      </c>
      <c r="I3208" s="10">
        <f t="shared" ca="1" si="476"/>
        <v>0.19108958530124309</v>
      </c>
      <c r="J3208" s="30">
        <f ca="1">_xlfn.BETA.INV(I3208,'Input Parameters'!$L$26,'Input Parameters'!$M$26,'Input Parameters'!$J$26,'Input Parameters'!$K$26)</f>
        <v>0.51432673754963432</v>
      </c>
      <c r="K3208" s="168">
        <f ca="1">('Input Parameters'!$E$27/'Input Parameters'!$E$38)^$J3208</f>
        <v>2.4990040659730432E-2</v>
      </c>
      <c r="L3208" s="69">
        <f ca="1">$H3208*$C3208*'Input Parameters'!$E$25*K3208</f>
        <v>8.3356450960090474</v>
      </c>
      <c r="M3208" s="24">
        <f t="shared" ca="1" si="477"/>
        <v>0.81069529907045546</v>
      </c>
      <c r="N3208" s="15">
        <f ca="1">_xlfn.NORM.INV(M3208,'Input Parameters'!$E$29,'Input Parameters'!$F$29)</f>
        <v>0.10008804614095432</v>
      </c>
      <c r="O3208" s="8">
        <f t="shared" ca="1" si="478"/>
        <v>0.46532841296094507</v>
      </c>
      <c r="P3208" s="30">
        <f ca="1">_xlfn.LOGNORM.INV(O3208,'Input Parameters'!$H$30,'Input Parameters'!$I$30)</f>
        <v>2.5752192135016103</v>
      </c>
      <c r="Q3208" s="10">
        <f t="shared" ca="1" si="479"/>
        <v>0.36284864577367115</v>
      </c>
      <c r="R3208" s="30">
        <f>IF('Input Parameters'!$E$32=0,0,_xlfn.BETA.INV(Q3208,'Input Parameters'!$L$32,'Input Parameters'!$M$32,'Input Parameters'!$J$32,'Input Parameters'!$K$32))</f>
        <v>0</v>
      </c>
      <c r="S3208" s="10">
        <f t="shared" ca="1" si="480"/>
        <v>0.60916256887575226</v>
      </c>
      <c r="T3208" s="26">
        <f ca="1">_xlfn.LOGNORM.INV(S3208,'Input Parameters'!$H$34,'Input Parameters'!$I$34)</f>
        <v>52.177543803737223</v>
      </c>
      <c r="U3208" s="10">
        <f t="shared" ca="1" si="481"/>
        <v>5.0457962205369133E-2</v>
      </c>
      <c r="V3208" s="30">
        <f ca="1">_xlfn.BETA.INV(U3208,'Input Parameters'!$L$36,'Input Parameters'!$M$36,'Input Parameters'!$J$36,'Input Parameters'!$K$36)</f>
        <v>0.37949824976143826</v>
      </c>
      <c r="W3208" s="2">
        <f ca="1">N3208+(P3208-N3208)*(1-ERF((T3208-R3208)/(2*SQRT(L3208*'Input Parameters'!$E$38))))</f>
        <v>0.59828851493284474</v>
      </c>
      <c r="X3208">
        <f t="shared" ref="X3208:X3271" ca="1" si="482">IF(W3208&gt;V3208,0,1)</f>
        <v>0</v>
      </c>
      <c r="Y3208" s="7"/>
    </row>
    <row r="3209" spans="1:25" ht="15" customHeight="1" x14ac:dyDescent="0.25">
      <c r="A3209" s="139">
        <v>3202</v>
      </c>
      <c r="B3209" s="10">
        <f t="shared" ca="1" si="473"/>
        <v>0.55009489770241915</v>
      </c>
      <c r="C3209" s="60">
        <f ca="1">_xlfn.NORM.INV(B3209,'Input Parameters'!$E$15,'Input Parameters'!$F$15)</f>
        <v>277.79021421107643</v>
      </c>
      <c r="D3209" s="10">
        <f t="shared" ca="1" si="474"/>
        <v>0.65007059175330117</v>
      </c>
      <c r="E3209" s="62">
        <f ca="1">IF(_xlfn.NORM.INV(D3209,'Input Parameters'!$E$17,'Input Parameters'!$F$17)&lt;3500,3500,IF(_xlfn.NORM.INV(D3209,'Input Parameters'!$E$17,'Input Parameters'!$F$17)&gt;5500,5500,_xlfn.NORM.INV(D3209,'Input Parameters'!$E$17,'Input Parameters'!$F$17)))</f>
        <v>5069.8577394845006</v>
      </c>
      <c r="F3209" s="10">
        <f t="shared" ca="1" si="475"/>
        <v>0.76279811480837023</v>
      </c>
      <c r="G3209" s="64">
        <f ca="1">_xlfn.NORM.INV(F3209,'Input Parameters'!$E$20,'Input Parameters'!$F$20)</f>
        <v>287.44272601989087</v>
      </c>
      <c r="H3209" s="57">
        <f ca="1">EXP(E3209*(1/'Input Parameters'!$E$23-1/G3209))</f>
        <v>0.71873211152470817</v>
      </c>
      <c r="I3209" s="10">
        <f t="shared" ca="1" si="476"/>
        <v>0.69360880484579523</v>
      </c>
      <c r="J3209" s="30">
        <f ca="1">_xlfn.BETA.INV(I3209,'Input Parameters'!$L$26,'Input Parameters'!$M$26,'Input Parameters'!$J$26,'Input Parameters'!$K$26)</f>
        <v>0.73903317842632243</v>
      </c>
      <c r="K3209" s="168">
        <f ca="1">('Input Parameters'!$E$27/'Input Parameters'!$E$38)^$J3209</f>
        <v>4.9860934789794469E-3</v>
      </c>
      <c r="L3209" s="69">
        <f ca="1">$H3209*$C3209*'Input Parameters'!$E$25*K3209</f>
        <v>0.99550720535201809</v>
      </c>
      <c r="M3209" s="24">
        <f t="shared" ca="1" si="477"/>
        <v>0.9697922673214836</v>
      </c>
      <c r="N3209" s="15">
        <f ca="1">_xlfn.NORM.INV(M3209,'Input Parameters'!$E$29,'Input Parameters'!$F$29)</f>
        <v>0.10018777493265248</v>
      </c>
      <c r="O3209" s="8">
        <f t="shared" ca="1" si="478"/>
        <v>0.39830436471262232</v>
      </c>
      <c r="P3209" s="30">
        <f ca="1">_xlfn.LOGNORM.INV(O3209,'Input Parameters'!$H$30,'Input Parameters'!$I$30)</f>
        <v>2.3756944911184377</v>
      </c>
      <c r="Q3209" s="10">
        <f t="shared" ca="1" si="479"/>
        <v>0.53371132040614444</v>
      </c>
      <c r="R3209" s="30">
        <f>IF('Input Parameters'!$E$32=0,0,_xlfn.BETA.INV(Q3209,'Input Parameters'!$L$32,'Input Parameters'!$M$32,'Input Parameters'!$J$32,'Input Parameters'!$K$32))</f>
        <v>0</v>
      </c>
      <c r="S3209" s="10">
        <f t="shared" ca="1" si="480"/>
        <v>0.10998088065427114</v>
      </c>
      <c r="T3209" s="26">
        <f ca="1">_xlfn.LOGNORM.INV(S3209,'Input Parameters'!$H$34,'Input Parameters'!$I$34)</f>
        <v>43.267832453663992</v>
      </c>
      <c r="U3209" s="10">
        <f t="shared" ca="1" si="481"/>
        <v>0.15904205233218982</v>
      </c>
      <c r="V3209" s="30">
        <f ca="1">_xlfn.BETA.INV(U3209,'Input Parameters'!$L$36,'Input Parameters'!$M$36,'Input Parameters'!$J$36,'Input Parameters'!$K$36)</f>
        <v>0.44946937575372164</v>
      </c>
      <c r="W3209" s="2">
        <f ca="1">N3209+(P3209-N3209)*(1-ERF((T3209-R3209)/(2*SQRT(L3209*'Input Parameters'!$E$38))))</f>
        <v>0.1051178356692625</v>
      </c>
      <c r="X3209">
        <f t="shared" ca="1" si="482"/>
        <v>1</v>
      </c>
      <c r="Y3209" s="7"/>
    </row>
    <row r="3210" spans="1:25" ht="15" customHeight="1" x14ac:dyDescent="0.25">
      <c r="A3210" s="139">
        <v>3203</v>
      </c>
      <c r="B3210" s="10">
        <f t="shared" ca="1" si="473"/>
        <v>0.46089460315169428</v>
      </c>
      <c r="C3210" s="60">
        <f ca="1">_xlfn.NORM.INV(B3210,'Input Parameters'!$E$15,'Input Parameters'!$F$15)</f>
        <v>265.64647733796835</v>
      </c>
      <c r="D3210" s="10">
        <f t="shared" ca="1" si="474"/>
        <v>0.70871739768806152</v>
      </c>
      <c r="E3210" s="62">
        <f ca="1">IF(_xlfn.NORM.INV(D3210,'Input Parameters'!$E$17,'Input Parameters'!$F$17)&lt;3500,3500,IF(_xlfn.NORM.INV(D3210,'Input Parameters'!$E$17,'Input Parameters'!$F$17)&gt;5500,5500,_xlfn.NORM.INV(D3210,'Input Parameters'!$E$17,'Input Parameters'!$F$17)))</f>
        <v>5184.7491356450437</v>
      </c>
      <c r="F3210" s="10">
        <f t="shared" ca="1" si="475"/>
        <v>0.36001080560365228</v>
      </c>
      <c r="G3210" s="64">
        <f ca="1">_xlfn.NORM.INV(F3210,'Input Parameters'!$E$20,'Input Parameters'!$F$20)</f>
        <v>280.24851959964877</v>
      </c>
      <c r="H3210" s="57">
        <f ca="1">EXP(E3210*(1/'Input Parameters'!$E$23-1/G3210))</f>
        <v>0.44897490617573249</v>
      </c>
      <c r="I3210" s="10">
        <f t="shared" ca="1" si="476"/>
        <v>0.86472105332235616</v>
      </c>
      <c r="J3210" s="30">
        <f ca="1">_xlfn.BETA.INV(I3210,'Input Parameters'!$L$26,'Input Parameters'!$M$26,'Input Parameters'!$J$26,'Input Parameters'!$K$26)</f>
        <v>0.81819487554438874</v>
      </c>
      <c r="K3210" s="168">
        <f ca="1">('Input Parameters'!$E$27/'Input Parameters'!$E$38)^$J3210</f>
        <v>2.8258918084179282E-3</v>
      </c>
      <c r="L3210" s="69">
        <f ca="1">$H3210*$C3210*'Input Parameters'!$E$25*K3210</f>
        <v>0.33704016606787818</v>
      </c>
      <c r="M3210" s="24">
        <f t="shared" ca="1" si="477"/>
        <v>0.732440543990447</v>
      </c>
      <c r="N3210" s="15">
        <f ca="1">_xlfn.NORM.INV(M3210,'Input Parameters'!$E$29,'Input Parameters'!$F$29)</f>
        <v>0.10006202109519576</v>
      </c>
      <c r="O3210" s="8">
        <f t="shared" ca="1" si="478"/>
        <v>0.52628559107570572</v>
      </c>
      <c r="P3210" s="30">
        <f ca="1">_xlfn.LOGNORM.INV(O3210,'Input Parameters'!$H$30,'Input Parameters'!$I$30)</f>
        <v>2.7681725842908018</v>
      </c>
      <c r="Q3210" s="10">
        <f t="shared" ca="1" si="479"/>
        <v>0.43980435432370979</v>
      </c>
      <c r="R3210" s="30">
        <f>IF('Input Parameters'!$E$32=0,0,_xlfn.BETA.INV(Q3210,'Input Parameters'!$L$32,'Input Parameters'!$M$32,'Input Parameters'!$J$32,'Input Parameters'!$K$32))</f>
        <v>0</v>
      </c>
      <c r="S3210" s="10">
        <f t="shared" ca="1" si="480"/>
        <v>0.59051797509296211</v>
      </c>
      <c r="T3210" s="26">
        <f ca="1">_xlfn.LOGNORM.INV(S3210,'Input Parameters'!$H$34,'Input Parameters'!$I$34)</f>
        <v>51.864945646552506</v>
      </c>
      <c r="U3210" s="10">
        <f t="shared" ca="1" si="481"/>
        <v>0.95694327777637134</v>
      </c>
      <c r="V3210" s="30">
        <f ca="1">_xlfn.BETA.INV(U3210,'Input Parameters'!$L$36,'Input Parameters'!$M$36,'Input Parameters'!$J$36,'Input Parameters'!$K$36)</f>
        <v>0.88273740373778198</v>
      </c>
      <c r="W3210" s="2">
        <f ca="1">N3210+(P3210-N3210)*(1-ERF((T3210-R3210)/(2*SQRT(L3210*'Input Parameters'!$E$38))))</f>
        <v>0.10006202180626955</v>
      </c>
      <c r="X3210">
        <f t="shared" ca="1" si="482"/>
        <v>1</v>
      </c>
      <c r="Y3210" s="7"/>
    </row>
    <row r="3211" spans="1:25" ht="15" customHeight="1" x14ac:dyDescent="0.25">
      <c r="A3211" s="139">
        <v>3204</v>
      </c>
      <c r="B3211" s="10">
        <f t="shared" ca="1" si="473"/>
        <v>0.39801282391700754</v>
      </c>
      <c r="C3211" s="60">
        <f ca="1">_xlfn.NORM.INV(B3211,'Input Parameters'!$E$15,'Input Parameters'!$F$15)</f>
        <v>256.95851873692055</v>
      </c>
      <c r="D3211" s="10">
        <f t="shared" ca="1" si="474"/>
        <v>7.3749355395076321E-2</v>
      </c>
      <c r="E3211" s="62">
        <f ca="1">IF(_xlfn.NORM.INV(D3211,'Input Parameters'!$E$17,'Input Parameters'!$F$17)&lt;3500,3500,IF(_xlfn.NORM.INV(D3211,'Input Parameters'!$E$17,'Input Parameters'!$F$17)&gt;5500,5500,_xlfn.NORM.INV(D3211,'Input Parameters'!$E$17,'Input Parameters'!$F$17)))</f>
        <v>3786.1037110876559</v>
      </c>
      <c r="F3211" s="10">
        <f t="shared" ca="1" si="475"/>
        <v>0.32434719736833695</v>
      </c>
      <c r="G3211" s="64">
        <f ca="1">_xlfn.NORM.INV(F3211,'Input Parameters'!$E$20,'Input Parameters'!$F$20)</f>
        <v>279.5976360493712</v>
      </c>
      <c r="H3211" s="57">
        <f ca="1">EXP(E3211*(1/'Input Parameters'!$E$23-1/G3211))</f>
        <v>0.5399836836277967</v>
      </c>
      <c r="I3211" s="10">
        <f t="shared" ca="1" si="476"/>
        <v>0.49137733287663887</v>
      </c>
      <c r="J3211" s="30">
        <f ca="1">_xlfn.BETA.INV(I3211,'Input Parameters'!$L$26,'Input Parameters'!$M$26,'Input Parameters'!$J$26,'Input Parameters'!$K$26)</f>
        <v>0.65791552625705674</v>
      </c>
      <c r="K3211" s="168">
        <f ca="1">('Input Parameters'!$E$27/'Input Parameters'!$E$38)^$J3211</f>
        <v>8.9219236512053622E-3</v>
      </c>
      <c r="L3211" s="69">
        <f ca="1">$H3211*$C3211*'Input Parameters'!$E$25*K3211</f>
        <v>1.2379473079445333</v>
      </c>
      <c r="M3211" s="24">
        <f t="shared" ca="1" si="477"/>
        <v>0.38263891610426137</v>
      </c>
      <c r="N3211" s="15">
        <f ca="1">_xlfn.NORM.INV(M3211,'Input Parameters'!$E$29,'Input Parameters'!$F$29)</f>
        <v>9.9970144267691921E-2</v>
      </c>
      <c r="O3211" s="8">
        <f t="shared" ca="1" si="478"/>
        <v>0.88460090700941352</v>
      </c>
      <c r="P3211" s="30">
        <f ca="1">_xlfn.LOGNORM.INV(O3211,'Input Parameters'!$H$30,'Input Parameters'!$I$30)</f>
        <v>4.7260834655184878</v>
      </c>
      <c r="Q3211" s="10">
        <f t="shared" ca="1" si="479"/>
        <v>0.53907342488797794</v>
      </c>
      <c r="R3211" s="30">
        <f>IF('Input Parameters'!$E$32=0,0,_xlfn.BETA.INV(Q3211,'Input Parameters'!$L$32,'Input Parameters'!$M$32,'Input Parameters'!$J$32,'Input Parameters'!$K$32))</f>
        <v>0</v>
      </c>
      <c r="S3211" s="10">
        <f t="shared" ca="1" si="480"/>
        <v>0.4522241780452888</v>
      </c>
      <c r="T3211" s="26">
        <f ca="1">_xlfn.LOGNORM.INV(S3211,'Input Parameters'!$H$34,'Input Parameters'!$I$34)</f>
        <v>49.659856753637676</v>
      </c>
      <c r="U3211" s="10">
        <f t="shared" ca="1" si="481"/>
        <v>0.92397668027882496</v>
      </c>
      <c r="V3211" s="30">
        <f ca="1">_xlfn.BETA.INV(U3211,'Input Parameters'!$L$36,'Input Parameters'!$M$36,'Input Parameters'!$J$36,'Input Parameters'!$K$36)</f>
        <v>0.82979249607610117</v>
      </c>
      <c r="W3211" s="2">
        <f ca="1">N3211+(P3211-N3211)*(1-ERF((T3211-R3211)/(2*SQRT(L3211*'Input Parameters'!$E$38))))</f>
        <v>0.10736911917537374</v>
      </c>
      <c r="X3211">
        <f t="shared" ca="1" si="482"/>
        <v>1</v>
      </c>
      <c r="Y3211" s="7"/>
    </row>
    <row r="3212" spans="1:25" ht="15" customHeight="1" x14ac:dyDescent="0.25">
      <c r="A3212" s="139">
        <v>3205</v>
      </c>
      <c r="B3212" s="10">
        <f t="shared" ca="1" si="473"/>
        <v>0.47377584370947901</v>
      </c>
      <c r="C3212" s="60">
        <f ca="1">_xlfn.NORM.INV(B3212,'Input Parameters'!$E$15,'Input Parameters'!$F$15)</f>
        <v>267.4022675714308</v>
      </c>
      <c r="D3212" s="10">
        <f t="shared" ca="1" si="474"/>
        <v>0.37961805432198625</v>
      </c>
      <c r="E3212" s="62">
        <f ca="1">IF(_xlfn.NORM.INV(D3212,'Input Parameters'!$E$17,'Input Parameters'!$F$17)&lt;3500,3500,IF(_xlfn.NORM.INV(D3212,'Input Parameters'!$E$17,'Input Parameters'!$F$17)&gt;5500,5500,_xlfn.NORM.INV(D3212,'Input Parameters'!$E$17,'Input Parameters'!$F$17)))</f>
        <v>4585.461152557159</v>
      </c>
      <c r="F3212" s="10">
        <f t="shared" ca="1" si="475"/>
        <v>0.5980820790646264</v>
      </c>
      <c r="G3212" s="64">
        <f ca="1">_xlfn.NORM.INV(F3212,'Input Parameters'!$E$20,'Input Parameters'!$F$20)</f>
        <v>284.31418553102361</v>
      </c>
      <c r="H3212" s="57">
        <f ca="1">EXP(E3212*(1/'Input Parameters'!$E$23-1/G3212))</f>
        <v>0.62235103201150133</v>
      </c>
      <c r="I3212" s="10">
        <f t="shared" ca="1" si="476"/>
        <v>3.5298459134561977E-2</v>
      </c>
      <c r="J3212" s="30">
        <f ca="1">_xlfn.BETA.INV(I3212,'Input Parameters'!$L$26,'Input Parameters'!$M$26,'Input Parameters'!$J$26,'Input Parameters'!$K$26)</f>
        <v>0.3579835769756381</v>
      </c>
      <c r="K3212" s="168">
        <f ca="1">('Input Parameters'!$E$27/'Input Parameters'!$E$38)^$J3212</f>
        <v>7.6702214245227981E-2</v>
      </c>
      <c r="L3212" s="69">
        <f ca="1">$H3212*$C3212*'Input Parameters'!$E$25*K3212</f>
        <v>12.764635010545428</v>
      </c>
      <c r="M3212" s="24">
        <f t="shared" ca="1" si="477"/>
        <v>0.5624570679032258</v>
      </c>
      <c r="N3212" s="15">
        <f ca="1">_xlfn.NORM.INV(M3212,'Input Parameters'!$E$29,'Input Parameters'!$F$29)</f>
        <v>0.1000157201730911</v>
      </c>
      <c r="O3212" s="8">
        <f t="shared" ca="1" si="478"/>
        <v>0.21933420980099338</v>
      </c>
      <c r="P3212" s="30">
        <f ca="1">_xlfn.LOGNORM.INV(O3212,'Input Parameters'!$H$30,'Input Parameters'!$I$30)</f>
        <v>1.8611753763747594</v>
      </c>
      <c r="Q3212" s="10">
        <f t="shared" ca="1" si="479"/>
        <v>0.28570168044636846</v>
      </c>
      <c r="R3212" s="30">
        <f>IF('Input Parameters'!$E$32=0,0,_xlfn.BETA.INV(Q3212,'Input Parameters'!$L$32,'Input Parameters'!$M$32,'Input Parameters'!$J$32,'Input Parameters'!$K$32))</f>
        <v>0</v>
      </c>
      <c r="S3212" s="10">
        <f t="shared" ca="1" si="480"/>
        <v>0.40942519206944572</v>
      </c>
      <c r="T3212" s="26">
        <f ca="1">_xlfn.LOGNORM.INV(S3212,'Input Parameters'!$H$34,'Input Parameters'!$I$34)</f>
        <v>48.990537749097015</v>
      </c>
      <c r="U3212" s="10">
        <f t="shared" ca="1" si="481"/>
        <v>0.66094469700299174</v>
      </c>
      <c r="V3212" s="30">
        <f ca="1">_xlfn.BETA.INV(U3212,'Input Parameters'!$L$36,'Input Parameters'!$M$36,'Input Parameters'!$J$36,'Input Parameters'!$K$36)</f>
        <v>0.65156128323126783</v>
      </c>
      <c r="W3212" s="2">
        <f ca="1">N3212+(P3212-N3212)*(1-ERF((T3212-R3212)/(2*SQRT(L3212*'Input Parameters'!$E$38))))</f>
        <v>0.68515303113443404</v>
      </c>
      <c r="X3212">
        <f t="shared" ca="1" si="482"/>
        <v>0</v>
      </c>
      <c r="Y3212" s="7"/>
    </row>
    <row r="3213" spans="1:25" ht="15" customHeight="1" x14ac:dyDescent="0.25">
      <c r="A3213" s="139">
        <v>3206</v>
      </c>
      <c r="B3213" s="10">
        <f t="shared" ca="1" si="473"/>
        <v>0.913577290476416</v>
      </c>
      <c r="C3213" s="60">
        <f ca="1">_xlfn.NORM.INV(B3213,'Input Parameters'!$E$15,'Input Parameters'!$F$15)</f>
        <v>344.83923733017662</v>
      </c>
      <c r="D3213" s="10">
        <f t="shared" ca="1" si="474"/>
        <v>0.55019423729779116</v>
      </c>
      <c r="E3213" s="62">
        <f ca="1">IF(_xlfn.NORM.INV(D3213,'Input Parameters'!$E$17,'Input Parameters'!$F$17)&lt;3500,3500,IF(_xlfn.NORM.INV(D3213,'Input Parameters'!$E$17,'Input Parameters'!$F$17)&gt;5500,5500,_xlfn.NORM.INV(D3213,'Input Parameters'!$E$17,'Input Parameters'!$F$17)))</f>
        <v>4888.3064714253796</v>
      </c>
      <c r="F3213" s="10">
        <f t="shared" ca="1" si="475"/>
        <v>0.40947420283347014</v>
      </c>
      <c r="G3213" s="64">
        <f ca="1">_xlfn.NORM.INV(F3213,'Input Parameters'!$E$20,'Input Parameters'!$F$20)</f>
        <v>281.11638521532319</v>
      </c>
      <c r="H3213" s="57">
        <f ca="1">EXP(E3213*(1/'Input Parameters'!$E$23-1/G3213))</f>
        <v>0.49601305746642899</v>
      </c>
      <c r="I3213" s="10">
        <f t="shared" ca="1" si="476"/>
        <v>8.199022063266026E-2</v>
      </c>
      <c r="J3213" s="30">
        <f ca="1">_xlfn.BETA.INV(I3213,'Input Parameters'!$L$26,'Input Parameters'!$M$26,'Input Parameters'!$J$26,'Input Parameters'!$K$26)</f>
        <v>0.42605655113702984</v>
      </c>
      <c r="K3213" s="168">
        <f ca="1">('Input Parameters'!$E$27/'Input Parameters'!$E$38)^$J3213</f>
        <v>4.7070266445637582E-2</v>
      </c>
      <c r="L3213" s="69">
        <f ca="1">$H3213*$C3213*'Input Parameters'!$E$25*K3213</f>
        <v>8.0511226364413186</v>
      </c>
      <c r="M3213" s="24">
        <f t="shared" ca="1" si="477"/>
        <v>0.84022826184842436</v>
      </c>
      <c r="N3213" s="15">
        <f ca="1">_xlfn.NORM.INV(M3213,'Input Parameters'!$E$29,'Input Parameters'!$F$29)</f>
        <v>0.10009953964668783</v>
      </c>
      <c r="O3213" s="8">
        <f t="shared" ca="1" si="478"/>
        <v>0.7960623093127599</v>
      </c>
      <c r="P3213" s="30">
        <f ca="1">_xlfn.LOGNORM.INV(O3213,'Input Parameters'!$H$30,'Input Parameters'!$I$30)</f>
        <v>3.9669632848788954</v>
      </c>
      <c r="Q3213" s="10">
        <f t="shared" ca="1" si="479"/>
        <v>0.65063757658604138</v>
      </c>
      <c r="R3213" s="30">
        <f>IF('Input Parameters'!$E$32=0,0,_xlfn.BETA.INV(Q3213,'Input Parameters'!$L$32,'Input Parameters'!$M$32,'Input Parameters'!$J$32,'Input Parameters'!$K$32))</f>
        <v>0</v>
      </c>
      <c r="S3213" s="10">
        <f t="shared" ca="1" si="480"/>
        <v>0.60291457210289989</v>
      </c>
      <c r="T3213" s="26">
        <f ca="1">_xlfn.LOGNORM.INV(S3213,'Input Parameters'!$H$34,'Input Parameters'!$I$34)</f>
        <v>52.072148962728257</v>
      </c>
      <c r="U3213" s="10">
        <f t="shared" ca="1" si="481"/>
        <v>0.36479632148052266</v>
      </c>
      <c r="V3213" s="30">
        <f ca="1">_xlfn.BETA.INV(U3213,'Input Parameters'!$L$36,'Input Parameters'!$M$36,'Input Parameters'!$J$36,'Input Parameters'!$K$36)</f>
        <v>0.53502872731937745</v>
      </c>
      <c r="W3213" s="2">
        <f ca="1">N3213+(P3213-N3213)*(1-ERF((T3213-R3213)/(2*SQRT(L3213*'Input Parameters'!$E$38))))</f>
        <v>0.85182865244290273</v>
      </c>
      <c r="X3213">
        <f t="shared" ca="1" si="482"/>
        <v>0</v>
      </c>
      <c r="Y3213" s="7"/>
    </row>
    <row r="3214" spans="1:25" ht="15" customHeight="1" x14ac:dyDescent="0.25">
      <c r="A3214" s="139">
        <v>3207</v>
      </c>
      <c r="B3214" s="10">
        <f t="shared" ca="1" si="473"/>
        <v>0.58480763181259443</v>
      </c>
      <c r="C3214" s="60">
        <f ca="1">_xlfn.NORM.INV(B3214,'Input Parameters'!$E$15,'Input Parameters'!$F$15)</f>
        <v>282.57587683266803</v>
      </c>
      <c r="D3214" s="10">
        <f t="shared" ca="1" si="474"/>
        <v>0.71885004995425594</v>
      </c>
      <c r="E3214" s="62">
        <f ca="1">IF(_xlfn.NORM.INV(D3214,'Input Parameters'!$E$17,'Input Parameters'!$F$17)&lt;3500,3500,IF(_xlfn.NORM.INV(D3214,'Input Parameters'!$E$17,'Input Parameters'!$F$17)&gt;5500,5500,_xlfn.NORM.INV(D3214,'Input Parameters'!$E$17,'Input Parameters'!$F$17)))</f>
        <v>5205.6001349569297</v>
      </c>
      <c r="F3214" s="10">
        <f t="shared" ca="1" si="475"/>
        <v>0.97802060413970537</v>
      </c>
      <c r="G3214" s="64">
        <f ca="1">_xlfn.NORM.INV(F3214,'Input Parameters'!$E$20,'Input Parameters'!$F$20)</f>
        <v>296.14703969095399</v>
      </c>
      <c r="H3214" s="57">
        <f ca="1">EXP(E3214*(1/'Input Parameters'!$E$23-1/G3214))</f>
        <v>1.2130995143835988</v>
      </c>
      <c r="I3214" s="10">
        <f t="shared" ca="1" si="476"/>
        <v>0.59212523934833872</v>
      </c>
      <c r="J3214" s="30">
        <f ca="1">_xlfn.BETA.INV(I3214,'Input Parameters'!$L$26,'Input Parameters'!$M$26,'Input Parameters'!$J$26,'Input Parameters'!$K$26)</f>
        <v>0.69814144153346303</v>
      </c>
      <c r="K3214" s="168">
        <f ca="1">('Input Parameters'!$E$27/'Input Parameters'!$E$38)^$J3214</f>
        <v>6.685694760310992E-3</v>
      </c>
      <c r="L3214" s="69">
        <f ca="1">$H3214*$C3214*'Input Parameters'!$E$25*K3214</f>
        <v>2.2918070838968485</v>
      </c>
      <c r="M3214" s="24">
        <f t="shared" ca="1" si="477"/>
        <v>0.73334363491067356</v>
      </c>
      <c r="N3214" s="15">
        <f ca="1">_xlfn.NORM.INV(M3214,'Input Parameters'!$E$29,'Input Parameters'!$F$29)</f>
        <v>0.10006229570747552</v>
      </c>
      <c r="O3214" s="8">
        <f t="shared" ca="1" si="478"/>
        <v>0.45829412428124128</v>
      </c>
      <c r="P3214" s="30">
        <f ca="1">_xlfn.LOGNORM.INV(O3214,'Input Parameters'!$H$30,'Input Parameters'!$I$30)</f>
        <v>2.5537605627710334</v>
      </c>
      <c r="Q3214" s="10">
        <f t="shared" ca="1" si="479"/>
        <v>0.89344141400788446</v>
      </c>
      <c r="R3214" s="30">
        <f>IF('Input Parameters'!$E$32=0,0,_xlfn.BETA.INV(Q3214,'Input Parameters'!$L$32,'Input Parameters'!$M$32,'Input Parameters'!$J$32,'Input Parameters'!$K$32))</f>
        <v>0</v>
      </c>
      <c r="S3214" s="10">
        <f t="shared" ca="1" si="480"/>
        <v>0.83392881850361378</v>
      </c>
      <c r="T3214" s="26">
        <f ca="1">_xlfn.LOGNORM.INV(S3214,'Input Parameters'!$H$34,'Input Parameters'!$I$34)</f>
        <v>56.877546438414022</v>
      </c>
      <c r="U3214" s="10">
        <f t="shared" ca="1" si="481"/>
        <v>0.94970595022983839</v>
      </c>
      <c r="V3214" s="30">
        <f ca="1">_xlfn.BETA.INV(U3214,'Input Parameters'!$L$36,'Input Parameters'!$M$36,'Input Parameters'!$J$36,'Input Parameters'!$K$36)</f>
        <v>0.86879472992433682</v>
      </c>
      <c r="W3214" s="2">
        <f ca="1">N3214+(P3214-N3214)*(1-ERF((T3214-R3214)/(2*SQRT(L3214*'Input Parameters'!$E$38))))</f>
        <v>0.11942633624645858</v>
      </c>
      <c r="X3214">
        <f t="shared" ca="1" si="482"/>
        <v>1</v>
      </c>
      <c r="Y3214" s="7"/>
    </row>
    <row r="3215" spans="1:25" ht="15" customHeight="1" x14ac:dyDescent="0.25">
      <c r="A3215" s="139">
        <v>3208</v>
      </c>
      <c r="B3215" s="10">
        <f t="shared" ca="1" si="473"/>
        <v>0.94572267731563553</v>
      </c>
      <c r="C3215" s="60">
        <f ca="1">_xlfn.NORM.INV(B3215,'Input Parameters'!$E$15,'Input Parameters'!$F$15)</f>
        <v>357.93269225484073</v>
      </c>
      <c r="D3215" s="10">
        <f t="shared" ca="1" si="474"/>
        <v>0.99761012702031615</v>
      </c>
      <c r="E3215" s="62">
        <f ca="1">IF(_xlfn.NORM.INV(D3215,'Input Parameters'!$E$17,'Input Parameters'!$F$17)&lt;3500,3500,IF(_xlfn.NORM.INV(D3215,'Input Parameters'!$E$17,'Input Parameters'!$F$17)&gt;5500,5500,_xlfn.NORM.INV(D3215,'Input Parameters'!$E$17,'Input Parameters'!$F$17)))</f>
        <v>5500</v>
      </c>
      <c r="F3215" s="10">
        <f t="shared" ca="1" si="475"/>
        <v>0.5635075486765827</v>
      </c>
      <c r="G3215" s="64">
        <f ca="1">_xlfn.NORM.INV(F3215,'Input Parameters'!$E$20,'Input Parameters'!$F$20)</f>
        <v>283.72111690908218</v>
      </c>
      <c r="H3215" s="57">
        <f ca="1">EXP(E3215*(1/'Input Parameters'!$E$23-1/G3215))</f>
        <v>0.54374550625628004</v>
      </c>
      <c r="I3215" s="10">
        <f t="shared" ca="1" si="476"/>
        <v>0.44982527731731492</v>
      </c>
      <c r="J3215" s="30">
        <f ca="1">_xlfn.BETA.INV(I3215,'Input Parameters'!$L$26,'Input Parameters'!$M$26,'Input Parameters'!$J$26,'Input Parameters'!$K$26)</f>
        <v>0.64092075700507289</v>
      </c>
      <c r="K3215" s="168">
        <f ca="1">('Input Parameters'!$E$27/'Input Parameters'!$E$38)^$J3215</f>
        <v>1.0078611074172471E-2</v>
      </c>
      <c r="L3215" s="69">
        <f ca="1">$H3215*$C3215*'Input Parameters'!$E$25*K3215</f>
        <v>1.9615425542871285</v>
      </c>
      <c r="M3215" s="24">
        <f t="shared" ca="1" si="477"/>
        <v>0.26371967841913868</v>
      </c>
      <c r="N3215" s="15">
        <f ca="1">_xlfn.NORM.INV(M3215,'Input Parameters'!$E$29,'Input Parameters'!$F$29)</f>
        <v>9.9936808031069302E-2</v>
      </c>
      <c r="O3215" s="8">
        <f t="shared" ca="1" si="478"/>
        <v>0.37502028402564203</v>
      </c>
      <c r="P3215" s="30">
        <f ca="1">_xlfn.LOGNORM.INV(O3215,'Input Parameters'!$H$30,'Input Parameters'!$I$30)</f>
        <v>2.3083816327057298</v>
      </c>
      <c r="Q3215" s="10">
        <f t="shared" ca="1" si="479"/>
        <v>0.42518959229956821</v>
      </c>
      <c r="R3215" s="30">
        <f>IF('Input Parameters'!$E$32=0,0,_xlfn.BETA.INV(Q3215,'Input Parameters'!$L$32,'Input Parameters'!$M$32,'Input Parameters'!$J$32,'Input Parameters'!$K$32))</f>
        <v>0</v>
      </c>
      <c r="S3215" s="10">
        <f t="shared" ca="1" si="480"/>
        <v>0.32842147178451342</v>
      </c>
      <c r="T3215" s="26">
        <f ca="1">_xlfn.LOGNORM.INV(S3215,'Input Parameters'!$H$34,'Input Parameters'!$I$34)</f>
        <v>47.694918296991034</v>
      </c>
      <c r="U3215" s="10">
        <f t="shared" ca="1" si="481"/>
        <v>0.83795662379204139</v>
      </c>
      <c r="V3215" s="30">
        <f ca="1">_xlfn.BETA.INV(U3215,'Input Parameters'!$L$36,'Input Parameters'!$M$36,'Input Parameters'!$J$36,'Input Parameters'!$K$36)</f>
        <v>0.74903302855353804</v>
      </c>
      <c r="W3215" s="2">
        <f ca="1">N3215+(P3215-N3215)*(1-ERF((T3215-R3215)/(2*SQRT(L3215*'Input Parameters'!$E$38))))</f>
        <v>0.13535971507107208</v>
      </c>
      <c r="X3215">
        <f t="shared" ca="1" si="482"/>
        <v>1</v>
      </c>
      <c r="Y3215" s="7"/>
    </row>
    <row r="3216" spans="1:25" ht="15" customHeight="1" x14ac:dyDescent="0.25">
      <c r="A3216" s="139">
        <v>3209</v>
      </c>
      <c r="B3216" s="10">
        <f t="shared" ca="1" si="473"/>
        <v>4.3284119903065688E-2</v>
      </c>
      <c r="C3216" s="60">
        <f ca="1">_xlfn.NORM.INV(B3216,'Input Parameters'!$E$15,'Input Parameters'!$F$15)</f>
        <v>178.09130149544131</v>
      </c>
      <c r="D3216" s="10">
        <f t="shared" ca="1" si="474"/>
        <v>0.75332101468914625</v>
      </c>
      <c r="E3216" s="62">
        <f ca="1">IF(_xlfn.NORM.INV(D3216,'Input Parameters'!$E$17,'Input Parameters'!$F$17)&lt;3500,3500,IF(_xlfn.NORM.INV(D3216,'Input Parameters'!$E$17,'Input Parameters'!$F$17)&gt;5500,5500,_xlfn.NORM.INV(D3216,'Input Parameters'!$E$17,'Input Parameters'!$F$17)))</f>
        <v>5279.4844148475022</v>
      </c>
      <c r="F3216" s="10">
        <f t="shared" ca="1" si="475"/>
        <v>0.59267105196181025</v>
      </c>
      <c r="G3216" s="64">
        <f ca="1">_xlfn.NORM.INV(F3216,'Input Parameters'!$E$20,'Input Parameters'!$F$20)</f>
        <v>284.22062295334831</v>
      </c>
      <c r="H3216" s="57">
        <f ca="1">EXP(E3216*(1/'Input Parameters'!$E$23-1/G3216))</f>
        <v>0.57571468361235023</v>
      </c>
      <c r="I3216" s="10">
        <f t="shared" ca="1" si="476"/>
        <v>0.88052354388109444</v>
      </c>
      <c r="J3216" s="30">
        <f ca="1">_xlfn.BETA.INV(I3216,'Input Parameters'!$L$26,'Input Parameters'!$M$26,'Input Parameters'!$J$26,'Input Parameters'!$K$26)</f>
        <v>0.82716487527714044</v>
      </c>
      <c r="K3216" s="168">
        <f ca="1">('Input Parameters'!$E$27/'Input Parameters'!$E$38)^$J3216</f>
        <v>2.6497942036873218E-3</v>
      </c>
      <c r="L3216" s="69">
        <f ca="1">$H3216*$C3216*'Input Parameters'!$E$25*K3216</f>
        <v>0.27168280958047619</v>
      </c>
      <c r="M3216" s="24">
        <f t="shared" ca="1" si="477"/>
        <v>0.73687496673926811</v>
      </c>
      <c r="N3216" s="15">
        <f ca="1">_xlfn.NORM.INV(M3216,'Input Parameters'!$E$29,'Input Parameters'!$F$29)</f>
        <v>0.10006337406882426</v>
      </c>
      <c r="O3216" s="8">
        <f t="shared" ca="1" si="478"/>
        <v>0.22672357429378875</v>
      </c>
      <c r="P3216" s="30">
        <f ca="1">_xlfn.LOGNORM.INV(O3216,'Input Parameters'!$H$30,'Input Parameters'!$I$30)</f>
        <v>1.8830746415935442</v>
      </c>
      <c r="Q3216" s="10">
        <f t="shared" ca="1" si="479"/>
        <v>0.58106087743226575</v>
      </c>
      <c r="R3216" s="30">
        <f>IF('Input Parameters'!$E$32=0,0,_xlfn.BETA.INV(Q3216,'Input Parameters'!$L$32,'Input Parameters'!$M$32,'Input Parameters'!$J$32,'Input Parameters'!$K$32))</f>
        <v>0</v>
      </c>
      <c r="S3216" s="10">
        <f t="shared" ca="1" si="480"/>
        <v>0.34702939569691338</v>
      </c>
      <c r="T3216" s="26">
        <f ca="1">_xlfn.LOGNORM.INV(S3216,'Input Parameters'!$H$34,'Input Parameters'!$I$34)</f>
        <v>47.998300151981688</v>
      </c>
      <c r="U3216" s="10">
        <f t="shared" ca="1" si="481"/>
        <v>0.48275606462442711</v>
      </c>
      <c r="V3216" s="30">
        <f ca="1">_xlfn.BETA.INV(U3216,'Input Parameters'!$L$36,'Input Parameters'!$M$36,'Input Parameters'!$J$36,'Input Parameters'!$K$36)</f>
        <v>0.57932898861263826</v>
      </c>
      <c r="W3216" s="2">
        <f ca="1">N3216+(P3216-N3216)*(1-ERF((T3216-R3216)/(2*SQRT(L3216*'Input Parameters'!$E$38))))</f>
        <v>0.10006337420150432</v>
      </c>
      <c r="X3216">
        <f t="shared" ca="1" si="482"/>
        <v>1</v>
      </c>
      <c r="Y3216" s="7"/>
    </row>
    <row r="3217" spans="1:25" ht="15" customHeight="1" x14ac:dyDescent="0.25">
      <c r="A3217" s="139">
        <v>3210</v>
      </c>
      <c r="B3217" s="10">
        <f t="shared" ca="1" si="473"/>
        <v>0.11932678352286807</v>
      </c>
      <c r="C3217" s="60">
        <f ca="1">_xlfn.NORM.INV(B3217,'Input Parameters'!$E$15,'Input Parameters'!$F$15)</f>
        <v>207.10787921910696</v>
      </c>
      <c r="D3217" s="10">
        <f t="shared" ca="1" si="474"/>
        <v>0.55981507938183617</v>
      </c>
      <c r="E3217" s="62">
        <f ca="1">IF(_xlfn.NORM.INV(D3217,'Input Parameters'!$E$17,'Input Parameters'!$F$17)&lt;3500,3500,IF(_xlfn.NORM.INV(D3217,'Input Parameters'!$E$17,'Input Parameters'!$F$17)&gt;5500,5500,_xlfn.NORM.INV(D3217,'Input Parameters'!$E$17,'Input Parameters'!$F$17)))</f>
        <v>4905.350274624283</v>
      </c>
      <c r="F3217" s="10">
        <f t="shared" ca="1" si="475"/>
        <v>0.9133384572997324</v>
      </c>
      <c r="G3217" s="64">
        <f ca="1">_xlfn.NORM.INV(F3217,'Input Parameters'!$E$20,'Input Parameters'!$F$20)</f>
        <v>291.77274270085792</v>
      </c>
      <c r="H3217" s="57">
        <f ca="1">EXP(E3217*(1/'Input Parameters'!$E$23-1/G3217))</f>
        <v>0.93585772522539468</v>
      </c>
      <c r="I3217" s="10">
        <f t="shared" ca="1" si="476"/>
        <v>0.19411048275527854</v>
      </c>
      <c r="J3217" s="30">
        <f ca="1">_xlfn.BETA.INV(I3217,'Input Parameters'!$L$26,'Input Parameters'!$M$26,'Input Parameters'!$J$26,'Input Parameters'!$K$26)</f>
        <v>0.51622490181623892</v>
      </c>
      <c r="K3217" s="168">
        <f ca="1">('Input Parameters'!$E$27/'Input Parameters'!$E$38)^$J3217</f>
        <v>2.4652092726387045E-2</v>
      </c>
      <c r="L3217" s="69">
        <f ca="1">$H3217*$C3217*'Input Parameters'!$E$25*K3217</f>
        <v>4.7781551095745769</v>
      </c>
      <c r="M3217" s="24">
        <f t="shared" ca="1" si="477"/>
        <v>0.5066964759888628</v>
      </c>
      <c r="N3217" s="15">
        <f ca="1">_xlfn.NORM.INV(M3217,'Input Parameters'!$E$29,'Input Parameters'!$F$29)</f>
        <v>0.10000167863643701</v>
      </c>
      <c r="O3217" s="8">
        <f t="shared" ca="1" si="478"/>
        <v>1.7169527938535323E-3</v>
      </c>
      <c r="P3217" s="30">
        <f ca="1">_xlfn.LOGNORM.INV(O3217,'Input Parameters'!$H$30,'Input Parameters'!$I$30)</f>
        <v>0.67359345203478149</v>
      </c>
      <c r="Q3217" s="10">
        <f t="shared" ca="1" si="479"/>
        <v>0.6056186596591242</v>
      </c>
      <c r="R3217" s="30">
        <f>IF('Input Parameters'!$E$32=0,0,_xlfn.BETA.INV(Q3217,'Input Parameters'!$L$32,'Input Parameters'!$M$32,'Input Parameters'!$J$32,'Input Parameters'!$K$32))</f>
        <v>0</v>
      </c>
      <c r="S3217" s="10">
        <f t="shared" ca="1" si="480"/>
        <v>0.8217916998511211</v>
      </c>
      <c r="T3217" s="26">
        <f ca="1">_xlfn.LOGNORM.INV(S3217,'Input Parameters'!$H$34,'Input Parameters'!$I$34)</f>
        <v>56.541482334532404</v>
      </c>
      <c r="U3217" s="10">
        <f t="shared" ca="1" si="481"/>
        <v>0.1799918870836924</v>
      </c>
      <c r="V3217" s="30">
        <f ca="1">_xlfn.BETA.INV(U3217,'Input Parameters'!$L$36,'Input Parameters'!$M$36,'Input Parameters'!$J$36,'Input Parameters'!$K$36)</f>
        <v>0.45955591230207499</v>
      </c>
      <c r="W3217" s="2">
        <f ca="1">N3217+(P3217-N3217)*(1-ERF((T3217-R3217)/(2*SQRT(L3217*'Input Parameters'!$E$38))))</f>
        <v>0.13865851245458147</v>
      </c>
      <c r="X3217">
        <f t="shared" ca="1" si="482"/>
        <v>1</v>
      </c>
      <c r="Y3217" s="7"/>
    </row>
    <row r="3218" spans="1:25" ht="15" customHeight="1" x14ac:dyDescent="0.25">
      <c r="A3218" s="139">
        <v>3211</v>
      </c>
      <c r="B3218" s="10">
        <f t="shared" ca="1" si="473"/>
        <v>0.17448144451454839</v>
      </c>
      <c r="C3218" s="60">
        <f ca="1">_xlfn.NORM.INV(B3218,'Input Parameters'!$E$15,'Input Parameters'!$F$15)</f>
        <v>220.20947002198884</v>
      </c>
      <c r="D3218" s="10">
        <f t="shared" ca="1" si="474"/>
        <v>0.33109409192922901</v>
      </c>
      <c r="E3218" s="62">
        <f ca="1">IF(_xlfn.NORM.INV(D3218,'Input Parameters'!$E$17,'Input Parameters'!$F$17)&lt;3500,3500,IF(_xlfn.NORM.INV(D3218,'Input Parameters'!$E$17,'Input Parameters'!$F$17)&gt;5500,5500,_xlfn.NORM.INV(D3218,'Input Parameters'!$E$17,'Input Parameters'!$F$17)))</f>
        <v>4494.1741617632924</v>
      </c>
      <c r="F3218" s="10">
        <f t="shared" ca="1" si="475"/>
        <v>0.49129630372749067</v>
      </c>
      <c r="G3218" s="64">
        <f ca="1">_xlfn.NORM.INV(F3218,'Input Parameters'!$E$20,'Input Parameters'!$F$20)</f>
        <v>282.50381496332363</v>
      </c>
      <c r="H3218" s="57">
        <f ca="1">EXP(E3218*(1/'Input Parameters'!$E$23-1/G3218))</f>
        <v>0.56773179897659454</v>
      </c>
      <c r="I3218" s="10">
        <f t="shared" ca="1" si="476"/>
        <v>0.52180526494440826</v>
      </c>
      <c r="J3218" s="30">
        <f ca="1">_xlfn.BETA.INV(I3218,'Input Parameters'!$L$26,'Input Parameters'!$M$26,'Input Parameters'!$J$26,'Input Parameters'!$K$26)</f>
        <v>0.67015701043195119</v>
      </c>
      <c r="K3218" s="168">
        <f ca="1">('Input Parameters'!$E$27/'Input Parameters'!$E$38)^$J3218</f>
        <v>8.1719137494762027E-3</v>
      </c>
      <c r="L3218" s="69">
        <f ca="1">$H3218*$C3218*'Input Parameters'!$E$25*K3218</f>
        <v>1.0216519914982378</v>
      </c>
      <c r="M3218" s="24">
        <f t="shared" ca="1" si="477"/>
        <v>0.60299243352518173</v>
      </c>
      <c r="N3218" s="15">
        <f ca="1">_xlfn.NORM.INV(M3218,'Input Parameters'!$E$29,'Input Parameters'!$F$29)</f>
        <v>0.1000261100335514</v>
      </c>
      <c r="O3218" s="8">
        <f t="shared" ca="1" si="478"/>
        <v>0.4975740997992163</v>
      </c>
      <c r="P3218" s="30">
        <f ca="1">_xlfn.LOGNORM.INV(O3218,'Input Parameters'!$H$30,'Input Parameters'!$I$30)</f>
        <v>2.6755849474734883</v>
      </c>
      <c r="Q3218" s="10">
        <f t="shared" ca="1" si="479"/>
        <v>0.28991803399886462</v>
      </c>
      <c r="R3218" s="30">
        <f>IF('Input Parameters'!$E$32=0,0,_xlfn.BETA.INV(Q3218,'Input Parameters'!$L$32,'Input Parameters'!$M$32,'Input Parameters'!$J$32,'Input Parameters'!$K$32))</f>
        <v>0</v>
      </c>
      <c r="S3218" s="10">
        <f t="shared" ca="1" si="480"/>
        <v>0.61724725847664319</v>
      </c>
      <c r="T3218" s="26">
        <f ca="1">_xlfn.LOGNORM.INV(S3218,'Input Parameters'!$H$34,'Input Parameters'!$I$34)</f>
        <v>52.314952225569783</v>
      </c>
      <c r="U3218" s="10">
        <f t="shared" ca="1" si="481"/>
        <v>0.95667517491686505</v>
      </c>
      <c r="V3218" s="30">
        <f ca="1">_xlfn.BETA.INV(U3218,'Input Parameters'!$L$36,'Input Parameters'!$M$36,'Input Parameters'!$J$36,'Input Parameters'!$K$36)</f>
        <v>0.88218729328393852</v>
      </c>
      <c r="W3218" s="2">
        <f ca="1">N3218+(P3218-N3218)*(1-ERF((T3218-R3218)/(2*SQRT(L3218*'Input Parameters'!$E$38))))</f>
        <v>0.10067616991820559</v>
      </c>
      <c r="X3218">
        <f t="shared" ca="1" si="482"/>
        <v>1</v>
      </c>
      <c r="Y3218" s="7"/>
    </row>
    <row r="3219" spans="1:25" ht="15" customHeight="1" x14ac:dyDescent="0.25">
      <c r="A3219" s="139">
        <v>3212</v>
      </c>
      <c r="B3219" s="10">
        <f t="shared" ca="1" si="473"/>
        <v>0.92018693693785025</v>
      </c>
      <c r="C3219" s="60">
        <f ca="1">_xlfn.NORM.INV(B3219,'Input Parameters'!$E$15,'Input Parameters'!$F$15)</f>
        <v>347.18106588485432</v>
      </c>
      <c r="D3219" s="10">
        <f t="shared" ca="1" si="474"/>
        <v>0.49970662125995613</v>
      </c>
      <c r="E3219" s="62">
        <f ca="1">IF(_xlfn.NORM.INV(D3219,'Input Parameters'!$E$17,'Input Parameters'!$F$17)&lt;3500,3500,IF(_xlfn.NORM.INV(D3219,'Input Parameters'!$E$17,'Input Parameters'!$F$17)&gt;5500,5500,_xlfn.NORM.INV(D3219,'Input Parameters'!$E$17,'Input Parameters'!$F$17)))</f>
        <v>4799.4852259421232</v>
      </c>
      <c r="F3219" s="10">
        <f t="shared" ca="1" si="475"/>
        <v>0.14899297246721788</v>
      </c>
      <c r="G3219" s="64">
        <f ca="1">_xlfn.NORM.INV(F3219,'Input Parameters'!$E$20,'Input Parameters'!$F$20)</f>
        <v>275.67689351226124</v>
      </c>
      <c r="H3219" s="57">
        <f ca="1">EXP(E3219*(1/'Input Parameters'!$E$23-1/G3219))</f>
        <v>0.35869380480231883</v>
      </c>
      <c r="I3219" s="10">
        <f t="shared" ca="1" si="476"/>
        <v>0.48429470628323734</v>
      </c>
      <c r="J3219" s="30">
        <f ca="1">_xlfn.BETA.INV(I3219,'Input Parameters'!$L$26,'Input Parameters'!$M$26,'Input Parameters'!$J$26,'Input Parameters'!$K$26)</f>
        <v>0.65504474178248195</v>
      </c>
      <c r="K3219" s="168">
        <f ca="1">('Input Parameters'!$E$27/'Input Parameters'!$E$38)^$J3219</f>
        <v>9.1075504068901664E-3</v>
      </c>
      <c r="L3219" s="69">
        <f ca="1">$H3219*$C3219*'Input Parameters'!$E$25*K3219</f>
        <v>1.1341787120325013</v>
      </c>
      <c r="M3219" s="24">
        <f t="shared" ca="1" si="477"/>
        <v>0.76962362253106364</v>
      </c>
      <c r="N3219" s="15">
        <f ca="1">_xlfn.NORM.INV(M3219,'Input Parameters'!$E$29,'Input Parameters'!$F$29)</f>
        <v>0.10007376078974377</v>
      </c>
      <c r="O3219" s="8">
        <f t="shared" ca="1" si="478"/>
        <v>0.13315461102749693</v>
      </c>
      <c r="P3219" s="30">
        <f ca="1">_xlfn.LOGNORM.INV(O3219,'Input Parameters'!$H$30,'Input Parameters'!$I$30)</f>
        <v>1.5871517426135651</v>
      </c>
      <c r="Q3219" s="10">
        <f t="shared" ca="1" si="479"/>
        <v>0.38357465678954761</v>
      </c>
      <c r="R3219" s="30">
        <f>IF('Input Parameters'!$E$32=0,0,_xlfn.BETA.INV(Q3219,'Input Parameters'!$L$32,'Input Parameters'!$M$32,'Input Parameters'!$J$32,'Input Parameters'!$K$32))</f>
        <v>0</v>
      </c>
      <c r="S3219" s="10">
        <f t="shared" ca="1" si="480"/>
        <v>0.25560227246427125</v>
      </c>
      <c r="T3219" s="26">
        <f ca="1">_xlfn.LOGNORM.INV(S3219,'Input Parameters'!$H$34,'Input Parameters'!$I$34)</f>
        <v>46.44839683062208</v>
      </c>
      <c r="U3219" s="10">
        <f t="shared" ca="1" si="481"/>
        <v>0.78492172944491367</v>
      </c>
      <c r="V3219" s="30">
        <f ca="1">_xlfn.BETA.INV(U3219,'Input Parameters'!$L$36,'Input Parameters'!$M$36,'Input Parameters'!$J$36,'Input Parameters'!$K$36)</f>
        <v>0.71454382719307774</v>
      </c>
      <c r="W3219" s="2">
        <f ca="1">N3219+(P3219-N3219)*(1-ERF((T3219-R3219)/(2*SQRT(L3219*'Input Parameters'!$E$38))))</f>
        <v>0.10311088845307026</v>
      </c>
      <c r="X3219">
        <f t="shared" ca="1" si="482"/>
        <v>1</v>
      </c>
      <c r="Y3219" s="7"/>
    </row>
    <row r="3220" spans="1:25" ht="15" customHeight="1" x14ac:dyDescent="0.25">
      <c r="A3220" s="139">
        <v>3213</v>
      </c>
      <c r="B3220" s="10">
        <f t="shared" ca="1" si="473"/>
        <v>0.80376396816620022</v>
      </c>
      <c r="C3220" s="60">
        <f ca="1">_xlfn.NORM.INV(B3220,'Input Parameters'!$E$15,'Input Parameters'!$F$15)</f>
        <v>317.31033336316182</v>
      </c>
      <c r="D3220" s="10">
        <f t="shared" ca="1" si="474"/>
        <v>0.2403198404931135</v>
      </c>
      <c r="E3220" s="62">
        <f ca="1">IF(_xlfn.NORM.INV(D3220,'Input Parameters'!$E$17,'Input Parameters'!$F$17)&lt;3500,3500,IF(_xlfn.NORM.INV(D3220,'Input Parameters'!$E$17,'Input Parameters'!$F$17)&gt;5500,5500,_xlfn.NORM.INV(D3220,'Input Parameters'!$E$17,'Input Parameters'!$F$17)))</f>
        <v>4306.3081364582613</v>
      </c>
      <c r="F3220" s="10">
        <f t="shared" ca="1" si="475"/>
        <v>0.17885059623376476</v>
      </c>
      <c r="G3220" s="64">
        <f ca="1">_xlfn.NORM.INV(F3220,'Input Parameters'!$E$20,'Input Parameters'!$F$20)</f>
        <v>276.48764648019278</v>
      </c>
      <c r="H3220" s="57">
        <f ca="1">EXP(E3220*(1/'Input Parameters'!$E$23-1/G3220))</f>
        <v>0.41722646820426706</v>
      </c>
      <c r="I3220" s="10">
        <f t="shared" ca="1" si="476"/>
        <v>0.98349483634625878</v>
      </c>
      <c r="J3220" s="30">
        <f ca="1">_xlfn.BETA.INV(I3220,'Input Parameters'!$L$26,'Input Parameters'!$M$26,'Input Parameters'!$J$26,'Input Parameters'!$K$26)</f>
        <v>0.9170710888775393</v>
      </c>
      <c r="K3220" s="168">
        <f ca="1">('Input Parameters'!$E$27/'Input Parameters'!$E$38)^$J3220</f>
        <v>1.3903876205539933E-3</v>
      </c>
      <c r="L3220" s="69">
        <f ca="1">$H3220*$C3220*'Input Parameters'!$E$25*K3220</f>
        <v>0.18407379209191432</v>
      </c>
      <c r="M3220" s="24">
        <f t="shared" ca="1" si="477"/>
        <v>0.68195957061375012</v>
      </c>
      <c r="N3220" s="15">
        <f ca="1">_xlfn.NORM.INV(M3220,'Input Parameters'!$E$29,'Input Parameters'!$F$29)</f>
        <v>0.10004731854760983</v>
      </c>
      <c r="O3220" s="8">
        <f t="shared" ca="1" si="478"/>
        <v>0.75960470504117938</v>
      </c>
      <c r="P3220" s="30">
        <f ca="1">_xlfn.LOGNORM.INV(O3220,'Input Parameters'!$H$30,'Input Parameters'!$I$30)</f>
        <v>3.7437352335110674</v>
      </c>
      <c r="Q3220" s="10">
        <f t="shared" ca="1" si="479"/>
        <v>0.2131656344138354</v>
      </c>
      <c r="R3220" s="30">
        <f>IF('Input Parameters'!$E$32=0,0,_xlfn.BETA.INV(Q3220,'Input Parameters'!$L$32,'Input Parameters'!$M$32,'Input Parameters'!$J$32,'Input Parameters'!$K$32))</f>
        <v>0</v>
      </c>
      <c r="S3220" s="10">
        <f t="shared" ca="1" si="480"/>
        <v>0.94365919091369999</v>
      </c>
      <c r="T3220" s="26">
        <f ca="1">_xlfn.LOGNORM.INV(S3220,'Input Parameters'!$H$34,'Input Parameters'!$I$34)</f>
        <v>61.415239628615616</v>
      </c>
      <c r="U3220" s="10">
        <f t="shared" ca="1" si="481"/>
        <v>0.94656895362328053</v>
      </c>
      <c r="V3220" s="30">
        <f ca="1">_xlfn.BETA.INV(U3220,'Input Parameters'!$L$36,'Input Parameters'!$M$36,'Input Parameters'!$J$36,'Input Parameters'!$K$36)</f>
        <v>0.86326395012820512</v>
      </c>
      <c r="W3220" s="2">
        <f ca="1">N3220+(P3220-N3220)*(1-ERF((T3220-R3220)/(2*SQRT(L3220*'Input Parameters'!$E$38))))</f>
        <v>0.10004731854760983</v>
      </c>
      <c r="X3220">
        <f t="shared" ca="1" si="482"/>
        <v>1</v>
      </c>
      <c r="Y3220" s="7"/>
    </row>
    <row r="3221" spans="1:25" ht="15" customHeight="1" x14ac:dyDescent="0.25">
      <c r="A3221" s="139">
        <v>3214</v>
      </c>
      <c r="B3221" s="10">
        <f t="shared" ca="1" si="473"/>
        <v>0.73668010695652641</v>
      </c>
      <c r="C3221" s="60">
        <f ca="1">_xlfn.NORM.INV(B3221,'Input Parameters'!$E$15,'Input Parameters'!$F$15)</f>
        <v>305.27943686831566</v>
      </c>
      <c r="D3221" s="10">
        <f t="shared" ca="1" si="474"/>
        <v>0.26267750849783467</v>
      </c>
      <c r="E3221" s="62">
        <f ca="1">IF(_xlfn.NORM.INV(D3221,'Input Parameters'!$E$17,'Input Parameters'!$F$17)&lt;3500,3500,IF(_xlfn.NORM.INV(D3221,'Input Parameters'!$E$17,'Input Parameters'!$F$17)&gt;5500,5500,_xlfn.NORM.INV(D3221,'Input Parameters'!$E$17,'Input Parameters'!$F$17)))</f>
        <v>4355.4212198261093</v>
      </c>
      <c r="F3221" s="10">
        <f t="shared" ca="1" si="475"/>
        <v>0.10802835611292982</v>
      </c>
      <c r="G3221" s="64">
        <f ca="1">_xlfn.NORM.INV(F3221,'Input Parameters'!$E$20,'Input Parameters'!$F$20)</f>
        <v>274.36155187548167</v>
      </c>
      <c r="H3221" s="57">
        <f ca="1">EXP(E3221*(1/'Input Parameters'!$E$23-1/G3221))</f>
        <v>0.36561778096053787</v>
      </c>
      <c r="I3221" s="10">
        <f t="shared" ca="1" si="476"/>
        <v>0.16299030668608006</v>
      </c>
      <c r="J3221" s="30">
        <f ca="1">_xlfn.BETA.INV(I3221,'Input Parameters'!$L$26,'Input Parameters'!$M$26,'Input Parameters'!$J$26,'Input Parameters'!$K$26)</f>
        <v>0.49570703827126039</v>
      </c>
      <c r="K3221" s="168">
        <f ca="1">('Input Parameters'!$E$27/'Input Parameters'!$E$38)^$J3221</f>
        <v>2.8560850520286452E-2</v>
      </c>
      <c r="L3221" s="69">
        <f ca="1">$H3221*$C3221*'Input Parameters'!$E$25*K3221</f>
        <v>3.1878361897399299</v>
      </c>
      <c r="M3221" s="24">
        <f t="shared" ca="1" si="477"/>
        <v>0.70149707592033383</v>
      </c>
      <c r="N3221" s="15">
        <f ca="1">_xlfn.NORM.INV(M3221,'Input Parameters'!$E$29,'Input Parameters'!$F$29)</f>
        <v>0.10005287111399748</v>
      </c>
      <c r="O3221" s="8">
        <f t="shared" ca="1" si="478"/>
        <v>0.9772590649865488</v>
      </c>
      <c r="P3221" s="30">
        <f ca="1">_xlfn.LOGNORM.INV(O3221,'Input Parameters'!$H$30,'Input Parameters'!$I$30)</f>
        <v>6.9024915953833323</v>
      </c>
      <c r="Q3221" s="10">
        <f t="shared" ca="1" si="479"/>
        <v>0.33829919576257594</v>
      </c>
      <c r="R3221" s="30">
        <f>IF('Input Parameters'!$E$32=0,0,_xlfn.BETA.INV(Q3221,'Input Parameters'!$L$32,'Input Parameters'!$M$32,'Input Parameters'!$J$32,'Input Parameters'!$K$32))</f>
        <v>0</v>
      </c>
      <c r="S3221" s="10">
        <f t="shared" ca="1" si="480"/>
        <v>5.8274271525061705E-3</v>
      </c>
      <c r="T3221" s="26">
        <f ca="1">_xlfn.LOGNORM.INV(S3221,'Input Parameters'!$H$34,'Input Parameters'!$I$34)</f>
        <v>36.82078062191998</v>
      </c>
      <c r="U3221" s="10">
        <f t="shared" ca="1" si="481"/>
        <v>0.68436599560765665</v>
      </c>
      <c r="V3221" s="30">
        <f ca="1">_xlfn.BETA.INV(U3221,'Input Parameters'!$L$36,'Input Parameters'!$M$36,'Input Parameters'!$J$36,'Input Parameters'!$K$36)</f>
        <v>0.66224939775400671</v>
      </c>
      <c r="W3221" s="2">
        <f ca="1">N3221+(P3221-N3221)*(1-ERF((T3221-R3221)/(2*SQRT(L3221*'Input Parameters'!$E$38))))</f>
        <v>1.0848656476498237</v>
      </c>
      <c r="X3221">
        <f t="shared" ca="1" si="482"/>
        <v>0</v>
      </c>
      <c r="Y3221" s="7"/>
    </row>
    <row r="3222" spans="1:25" ht="15" customHeight="1" x14ac:dyDescent="0.25">
      <c r="A3222" s="139">
        <v>3215</v>
      </c>
      <c r="B3222" s="10">
        <f t="shared" ca="1" si="473"/>
        <v>0.83071355710632089</v>
      </c>
      <c r="C3222" s="60">
        <f ca="1">_xlfn.NORM.INV(B3222,'Input Parameters'!$E$15,'Input Parameters'!$F$15)</f>
        <v>322.82971750935695</v>
      </c>
      <c r="D3222" s="10">
        <f t="shared" ca="1" si="474"/>
        <v>0.25591248120062149</v>
      </c>
      <c r="E3222" s="62">
        <f ca="1">IF(_xlfn.NORM.INV(D3222,'Input Parameters'!$E$17,'Input Parameters'!$F$17)&lt;3500,3500,IF(_xlfn.NORM.INV(D3222,'Input Parameters'!$E$17,'Input Parameters'!$F$17)&gt;5500,5500,_xlfn.NORM.INV(D3222,'Input Parameters'!$E$17,'Input Parameters'!$F$17)))</f>
        <v>4340.8009118894352</v>
      </c>
      <c r="F3222" s="10">
        <f t="shared" ca="1" si="475"/>
        <v>0.39678256305821369</v>
      </c>
      <c r="G3222" s="64">
        <f ca="1">_xlfn.NORM.INV(F3222,'Input Parameters'!$E$20,'Input Parameters'!$F$20)</f>
        <v>280.8967176272036</v>
      </c>
      <c r="H3222" s="57">
        <f ca="1">EXP(E3222*(1/'Input Parameters'!$E$23-1/G3222))</f>
        <v>0.53009600648132704</v>
      </c>
      <c r="I3222" s="10">
        <f t="shared" ca="1" si="476"/>
        <v>0.29335149992620313</v>
      </c>
      <c r="J3222" s="30">
        <f ca="1">_xlfn.BETA.INV(I3222,'Input Parameters'!$L$26,'Input Parameters'!$M$26,'Input Parameters'!$J$26,'Input Parameters'!$K$26)</f>
        <v>0.57095712460408832</v>
      </c>
      <c r="K3222" s="168">
        <f ca="1">('Input Parameters'!$E$27/'Input Parameters'!$E$38)^$J3222</f>
        <v>1.6647603301321704E-2</v>
      </c>
      <c r="L3222" s="69">
        <f ca="1">$H3222*$C3222*'Input Parameters'!$E$25*K3222</f>
        <v>2.8489167391916435</v>
      </c>
      <c r="M3222" s="24">
        <f t="shared" ca="1" si="477"/>
        <v>0.90458549513288766</v>
      </c>
      <c r="N3222" s="15">
        <f ca="1">_xlfn.NORM.INV(M3222,'Input Parameters'!$E$29,'Input Parameters'!$F$29)</f>
        <v>0.10013081306188229</v>
      </c>
      <c r="O3222" s="8">
        <f t="shared" ca="1" si="478"/>
        <v>0.14533585263050064</v>
      </c>
      <c r="P3222" s="30">
        <f ca="1">_xlfn.LOGNORM.INV(O3222,'Input Parameters'!$H$30,'Input Parameters'!$I$30)</f>
        <v>1.628891599305899</v>
      </c>
      <c r="Q3222" s="10">
        <f t="shared" ca="1" si="479"/>
        <v>0.22205260388732895</v>
      </c>
      <c r="R3222" s="30">
        <f>IF('Input Parameters'!$E$32=0,0,_xlfn.BETA.INV(Q3222,'Input Parameters'!$L$32,'Input Parameters'!$M$32,'Input Parameters'!$J$32,'Input Parameters'!$K$32))</f>
        <v>0</v>
      </c>
      <c r="S3222" s="10">
        <f t="shared" ca="1" si="480"/>
        <v>0.37924954445376702</v>
      </c>
      <c r="T3222" s="26">
        <f ca="1">_xlfn.LOGNORM.INV(S3222,'Input Parameters'!$H$34,'Input Parameters'!$I$34)</f>
        <v>48.514444762529678</v>
      </c>
      <c r="U3222" s="10">
        <f t="shared" ca="1" si="481"/>
        <v>0.3326639006355534</v>
      </c>
      <c r="V3222" s="30">
        <f ca="1">_xlfn.BETA.INV(U3222,'Input Parameters'!$L$36,'Input Parameters'!$M$36,'Input Parameters'!$J$36,'Input Parameters'!$K$36)</f>
        <v>0.52282825711123027</v>
      </c>
      <c r="W3222" s="2">
        <f ca="1">N3222+(P3222-N3222)*(1-ERF((T3222-R3222)/(2*SQRT(L3222*'Input Parameters'!$E$38))))</f>
        <v>0.1645067207016713</v>
      </c>
      <c r="X3222">
        <f t="shared" ca="1" si="482"/>
        <v>1</v>
      </c>
      <c r="Y3222" s="7"/>
    </row>
    <row r="3223" spans="1:25" ht="15" customHeight="1" x14ac:dyDescent="0.25">
      <c r="A3223" s="139">
        <v>3216</v>
      </c>
      <c r="B3223" s="10">
        <f t="shared" ca="1" si="473"/>
        <v>0.25908041742946297</v>
      </c>
      <c r="C3223" s="60">
        <f ca="1">_xlfn.NORM.INV(B3223,'Input Parameters'!$E$15,'Input Parameters'!$F$15)</f>
        <v>235.94831928238571</v>
      </c>
      <c r="D3223" s="10">
        <f t="shared" ca="1" si="474"/>
        <v>0.77423071668749133</v>
      </c>
      <c r="E3223" s="62">
        <f ca="1">IF(_xlfn.NORM.INV(D3223,'Input Parameters'!$E$17,'Input Parameters'!$F$17)&lt;3500,3500,IF(_xlfn.NORM.INV(D3223,'Input Parameters'!$E$17,'Input Parameters'!$F$17)&gt;5500,5500,_xlfn.NORM.INV(D3223,'Input Parameters'!$E$17,'Input Parameters'!$F$17)))</f>
        <v>5326.9967357969235</v>
      </c>
      <c r="F3223" s="10">
        <f t="shared" ca="1" si="475"/>
        <v>0.61800275848000974</v>
      </c>
      <c r="G3223" s="64">
        <f ca="1">_xlfn.NORM.INV(F3223,'Input Parameters'!$E$20,'Input Parameters'!$F$20)</f>
        <v>284.66160460065873</v>
      </c>
      <c r="H3223" s="57">
        <f ca="1">EXP(E3223*(1/'Input Parameters'!$E$23-1/G3223))</f>
        <v>0.58973778279415212</v>
      </c>
      <c r="I3223" s="10">
        <f t="shared" ca="1" si="476"/>
        <v>0.3629333672247711</v>
      </c>
      <c r="J3223" s="30">
        <f ca="1">_xlfn.BETA.INV(I3223,'Input Parameters'!$L$26,'Input Parameters'!$M$26,'Input Parameters'!$J$26,'Input Parameters'!$K$26)</f>
        <v>0.6036364956706054</v>
      </c>
      <c r="K3223" s="168">
        <f ca="1">('Input Parameters'!$E$27/'Input Parameters'!$E$38)^$J3223</f>
        <v>1.3168878483084139E-2</v>
      </c>
      <c r="L3223" s="69">
        <f ca="1">$H3223*$C3223*'Input Parameters'!$E$25*K3223</f>
        <v>1.832418344821735</v>
      </c>
      <c r="M3223" s="24">
        <f t="shared" ca="1" si="477"/>
        <v>0.12027890337223013</v>
      </c>
      <c r="N3223" s="15">
        <f ca="1">_xlfn.NORM.INV(M3223,'Input Parameters'!$E$29,'Input Parameters'!$F$29)</f>
        <v>9.9882640630224909E-2</v>
      </c>
      <c r="O3223" s="8">
        <f t="shared" ca="1" si="478"/>
        <v>7.2216983287279324E-2</v>
      </c>
      <c r="P3223" s="30">
        <f ca="1">_xlfn.LOGNORM.INV(O3223,'Input Parameters'!$H$30,'Input Parameters'!$I$30)</f>
        <v>1.3466390268057817</v>
      </c>
      <c r="Q3223" s="10">
        <f t="shared" ca="1" si="479"/>
        <v>0.86639434722871755</v>
      </c>
      <c r="R3223" s="30">
        <f>IF('Input Parameters'!$E$32=0,0,_xlfn.BETA.INV(Q3223,'Input Parameters'!$L$32,'Input Parameters'!$M$32,'Input Parameters'!$J$32,'Input Parameters'!$K$32))</f>
        <v>0</v>
      </c>
      <c r="S3223" s="10">
        <f t="shared" ca="1" si="480"/>
        <v>0.48346363906730783</v>
      </c>
      <c r="T3223" s="26">
        <f ca="1">_xlfn.LOGNORM.INV(S3223,'Input Parameters'!$H$34,'Input Parameters'!$I$34)</f>
        <v>50.148145703622454</v>
      </c>
      <c r="U3223" s="10">
        <f t="shared" ca="1" si="481"/>
        <v>0.89600902777152003</v>
      </c>
      <c r="V3223" s="30">
        <f ca="1">_xlfn.BETA.INV(U3223,'Input Parameters'!$L$36,'Input Parameters'!$M$36,'Input Parameters'!$J$36,'Input Parameters'!$K$36)</f>
        <v>0.79804552776923177</v>
      </c>
      <c r="W3223" s="2">
        <f ca="1">N3223+(P3223-N3223)*(1-ERF((T3223-R3223)/(2*SQRT(L3223*'Input Parameters'!$E$38))))</f>
        <v>0.11085964547377739</v>
      </c>
      <c r="X3223">
        <f t="shared" ca="1" si="482"/>
        <v>1</v>
      </c>
      <c r="Y3223" s="7"/>
    </row>
    <row r="3224" spans="1:25" ht="15" customHeight="1" x14ac:dyDescent="0.25">
      <c r="A3224" s="139">
        <v>3217</v>
      </c>
      <c r="B3224" s="10">
        <f t="shared" ca="1" si="473"/>
        <v>0.33083887344988216</v>
      </c>
      <c r="C3224" s="60">
        <f ca="1">_xlfn.NORM.INV(B3224,'Input Parameters'!$E$15,'Input Parameters'!$F$15)</f>
        <v>247.25226095853196</v>
      </c>
      <c r="D3224" s="10">
        <f t="shared" ca="1" si="474"/>
        <v>0.44639469303339185</v>
      </c>
      <c r="E3224" s="62">
        <f ca="1">IF(_xlfn.NORM.INV(D3224,'Input Parameters'!$E$17,'Input Parameters'!$F$17)&lt;3500,3500,IF(_xlfn.NORM.INV(D3224,'Input Parameters'!$E$17,'Input Parameters'!$F$17)&gt;5500,5500,_xlfn.NORM.INV(D3224,'Input Parameters'!$E$17,'Input Parameters'!$F$17)))</f>
        <v>4705.6571578139765</v>
      </c>
      <c r="F3224" s="10">
        <f t="shared" ca="1" si="475"/>
        <v>0.47775589918559724</v>
      </c>
      <c r="G3224" s="64">
        <f ca="1">_xlfn.NORM.INV(F3224,'Input Parameters'!$E$20,'Input Parameters'!$F$20)</f>
        <v>282.27622968244503</v>
      </c>
      <c r="H3224" s="57">
        <f ca="1">EXP(E3224*(1/'Input Parameters'!$E$23-1/G3224))</f>
        <v>0.54543306778064549</v>
      </c>
      <c r="I3224" s="10">
        <f t="shared" ca="1" si="476"/>
        <v>5.875852376102042E-2</v>
      </c>
      <c r="J3224" s="30">
        <f ca="1">_xlfn.BETA.INV(I3224,'Input Parameters'!$L$26,'Input Parameters'!$M$26,'Input Parameters'!$J$26,'Input Parameters'!$K$26)</f>
        <v>0.39724345105831049</v>
      </c>
      <c r="K3224" s="168">
        <f ca="1">('Input Parameters'!$E$27/'Input Parameters'!$E$38)^$J3224</f>
        <v>5.7876913088695435E-2</v>
      </c>
      <c r="L3224" s="69">
        <f ca="1">$H3224*$C3224*'Input Parameters'!$E$25*K3224</f>
        <v>7.8052549875950517</v>
      </c>
      <c r="M3224" s="24">
        <f t="shared" ca="1" si="477"/>
        <v>0.67455666562803884</v>
      </c>
      <c r="N3224" s="15">
        <f ca="1">_xlfn.NORM.INV(M3224,'Input Parameters'!$E$29,'Input Parameters'!$F$29)</f>
        <v>0.10004525307572794</v>
      </c>
      <c r="O3224" s="8">
        <f t="shared" ca="1" si="478"/>
        <v>0.98659104238045015</v>
      </c>
      <c r="P3224" s="30">
        <f ca="1">_xlfn.LOGNORM.INV(O3224,'Input Parameters'!$H$30,'Input Parameters'!$I$30)</f>
        <v>7.6367036924291849</v>
      </c>
      <c r="Q3224" s="10">
        <f t="shared" ca="1" si="479"/>
        <v>0.34273637176574301</v>
      </c>
      <c r="R3224" s="30">
        <f>IF('Input Parameters'!$E$32=0,0,_xlfn.BETA.INV(Q3224,'Input Parameters'!$L$32,'Input Parameters'!$M$32,'Input Parameters'!$J$32,'Input Parameters'!$K$32))</f>
        <v>0</v>
      </c>
      <c r="S3224" s="10">
        <f t="shared" ca="1" si="480"/>
        <v>0.62125974819936036</v>
      </c>
      <c r="T3224" s="26">
        <f ca="1">_xlfn.LOGNORM.INV(S3224,'Input Parameters'!$H$34,'Input Parameters'!$I$34)</f>
        <v>52.383603093378241</v>
      </c>
      <c r="U3224" s="10">
        <f t="shared" ca="1" si="481"/>
        <v>0.73326483918437313</v>
      </c>
      <c r="V3224" s="30">
        <f ca="1">_xlfn.BETA.INV(U3224,'Input Parameters'!$L$36,'Input Parameters'!$M$36,'Input Parameters'!$J$36,'Input Parameters'!$K$36)</f>
        <v>0.68613243130156898</v>
      </c>
      <c r="W3224" s="2">
        <f ca="1">N3224+(P3224-N3224)*(1-ERF((T3224-R3224)/(2*SQRT(L3224*'Input Parameters'!$E$38))))</f>
        <v>1.4935511305368676</v>
      </c>
      <c r="X3224">
        <f t="shared" ca="1" si="482"/>
        <v>0</v>
      </c>
      <c r="Y3224" s="7"/>
    </row>
    <row r="3225" spans="1:25" ht="15" customHeight="1" x14ac:dyDescent="0.25">
      <c r="A3225" s="139">
        <v>3218</v>
      </c>
      <c r="B3225" s="10">
        <f t="shared" ca="1" si="473"/>
        <v>6.6200497597112773E-2</v>
      </c>
      <c r="C3225" s="60">
        <f ca="1">_xlfn.NORM.INV(B3225,'Input Parameters'!$E$15,'Input Parameters'!$F$15)</f>
        <v>189.42228281433682</v>
      </c>
      <c r="D3225" s="10">
        <f t="shared" ca="1" si="474"/>
        <v>0.98782560150899124</v>
      </c>
      <c r="E3225" s="62">
        <f ca="1">IF(_xlfn.NORM.INV(D3225,'Input Parameters'!$E$17,'Input Parameters'!$F$17)&lt;3500,3500,IF(_xlfn.NORM.INV(D3225,'Input Parameters'!$E$17,'Input Parameters'!$F$17)&gt;5500,5500,_xlfn.NORM.INV(D3225,'Input Parameters'!$E$17,'Input Parameters'!$F$17)))</f>
        <v>5500</v>
      </c>
      <c r="F3225" s="10">
        <f t="shared" ca="1" si="475"/>
        <v>0.26056789264478275</v>
      </c>
      <c r="G3225" s="64">
        <f ca="1">_xlfn.NORM.INV(F3225,'Input Parameters'!$E$20,'Input Parameters'!$F$20)</f>
        <v>278.35130942516457</v>
      </c>
      <c r="H3225" s="57">
        <f ca="1">EXP(E3225*(1/'Input Parameters'!$E$23-1/G3225))</f>
        <v>0.3740956698571406</v>
      </c>
      <c r="I3225" s="10">
        <f t="shared" ca="1" si="476"/>
        <v>0.20685634609396053</v>
      </c>
      <c r="J3225" s="30">
        <f ca="1">_xlfn.BETA.INV(I3225,'Input Parameters'!$L$26,'Input Parameters'!$M$26,'Input Parameters'!$J$26,'Input Parameters'!$K$26)</f>
        <v>0.52404273986794536</v>
      </c>
      <c r="K3225" s="168">
        <f ca="1">('Input Parameters'!$E$27/'Input Parameters'!$E$38)^$J3225</f>
        <v>2.3307711149389961E-2</v>
      </c>
      <c r="L3225" s="69">
        <f ca="1">$H3225*$C3225*'Input Parameters'!$E$25*K3225</f>
        <v>1.6516323274626079</v>
      </c>
      <c r="M3225" s="24">
        <f t="shared" ca="1" si="477"/>
        <v>0.18545757483187797</v>
      </c>
      <c r="N3225" s="15">
        <f ca="1">_xlfn.NORM.INV(M3225,'Input Parameters'!$E$29,'Input Parameters'!$F$29)</f>
        <v>9.9910523953720395E-2</v>
      </c>
      <c r="O3225" s="8">
        <f t="shared" ca="1" si="478"/>
        <v>0.45192296355551531</v>
      </c>
      <c r="P3225" s="30">
        <f ca="1">_xlfn.LOGNORM.INV(O3225,'Input Parameters'!$H$30,'Input Parameters'!$I$30)</f>
        <v>2.5344453598520706</v>
      </c>
      <c r="Q3225" s="10">
        <f t="shared" ca="1" si="479"/>
        <v>0.20164945152843472</v>
      </c>
      <c r="R3225" s="30">
        <f>IF('Input Parameters'!$E$32=0,0,_xlfn.BETA.INV(Q3225,'Input Parameters'!$L$32,'Input Parameters'!$M$32,'Input Parameters'!$J$32,'Input Parameters'!$K$32))</f>
        <v>0</v>
      </c>
      <c r="S3225" s="10">
        <f t="shared" ca="1" si="480"/>
        <v>0.25822498757941603</v>
      </c>
      <c r="T3225" s="26">
        <f ca="1">_xlfn.LOGNORM.INV(S3225,'Input Parameters'!$H$34,'Input Parameters'!$I$34)</f>
        <v>46.495475134721914</v>
      </c>
      <c r="U3225" s="10">
        <f t="shared" ca="1" si="481"/>
        <v>0.34706687336064124</v>
      </c>
      <c r="V3225" s="30">
        <f ca="1">_xlfn.BETA.INV(U3225,'Input Parameters'!$L$36,'Input Parameters'!$M$36,'Input Parameters'!$J$36,'Input Parameters'!$K$36)</f>
        <v>0.52831830996735563</v>
      </c>
      <c r="W3225" s="2">
        <f ca="1">N3225+(P3225-N3225)*(1-ERF((T3225-R3225)/(2*SQRT(L3225*'Input Parameters'!$E$38))))</f>
        <v>0.1255236615544085</v>
      </c>
      <c r="X3225">
        <f t="shared" ca="1" si="482"/>
        <v>1</v>
      </c>
      <c r="Y3225" s="7"/>
    </row>
    <row r="3226" spans="1:25" ht="15" customHeight="1" x14ac:dyDescent="0.25">
      <c r="A3226" s="139">
        <v>3219</v>
      </c>
      <c r="B3226" s="10">
        <f t="shared" ca="1" si="473"/>
        <v>0.24618092210375597</v>
      </c>
      <c r="C3226" s="60">
        <f ca="1">_xlfn.NORM.INV(B3226,'Input Parameters'!$E$15,'Input Parameters'!$F$15)</f>
        <v>233.76030674891024</v>
      </c>
      <c r="D3226" s="10">
        <f t="shared" ca="1" si="474"/>
        <v>3.8822965078620486E-2</v>
      </c>
      <c r="E3226" s="62">
        <f ca="1">IF(_xlfn.NORM.INV(D3226,'Input Parameters'!$E$17,'Input Parameters'!$F$17)&lt;3500,3500,IF(_xlfn.NORM.INV(D3226,'Input Parameters'!$E$17,'Input Parameters'!$F$17)&gt;5500,5500,_xlfn.NORM.INV(D3226,'Input Parameters'!$E$17,'Input Parameters'!$F$17)))</f>
        <v>3564.8420716842434</v>
      </c>
      <c r="F3226" s="10">
        <f t="shared" ca="1" si="475"/>
        <v>0.72369941239353097</v>
      </c>
      <c r="G3226" s="64">
        <f ca="1">_xlfn.NORM.INV(F3226,'Input Parameters'!$E$20,'Input Parameters'!$F$20)</f>
        <v>286.62890786918916</v>
      </c>
      <c r="H3226" s="57">
        <f ca="1">EXP(E3226*(1/'Input Parameters'!$E$23-1/G3226))</f>
        <v>0.76533812322990202</v>
      </c>
      <c r="I3226" s="10">
        <f t="shared" ca="1" si="476"/>
        <v>0.20275249618489066</v>
      </c>
      <c r="J3226" s="30">
        <f ca="1">_xlfn.BETA.INV(I3226,'Input Parameters'!$L$26,'Input Parameters'!$M$26,'Input Parameters'!$J$26,'Input Parameters'!$K$26)</f>
        <v>0.5215580555611844</v>
      </c>
      <c r="K3226" s="168">
        <f ca="1">('Input Parameters'!$E$27/'Input Parameters'!$E$38)^$J3226</f>
        <v>2.3726841404322664E-2</v>
      </c>
      <c r="L3226" s="69">
        <f ca="1">$H3226*$C3226*'Input Parameters'!$E$25*K3226</f>
        <v>4.2448665640763226</v>
      </c>
      <c r="M3226" s="24">
        <f t="shared" ca="1" si="477"/>
        <v>0.31276042011249749</v>
      </c>
      <c r="N3226" s="15">
        <f ca="1">_xlfn.NORM.INV(M3226,'Input Parameters'!$E$29,'Input Parameters'!$F$29)</f>
        <v>9.9951195905628343E-2</v>
      </c>
      <c r="O3226" s="8">
        <f t="shared" ca="1" si="478"/>
        <v>0.23764549608502483</v>
      </c>
      <c r="P3226" s="30">
        <f ca="1">_xlfn.LOGNORM.INV(O3226,'Input Parameters'!$H$30,'Input Parameters'!$I$30)</f>
        <v>1.915175800899513</v>
      </c>
      <c r="Q3226" s="10">
        <f t="shared" ca="1" si="479"/>
        <v>0.52688129779059978</v>
      </c>
      <c r="R3226" s="30">
        <f>IF('Input Parameters'!$E$32=0,0,_xlfn.BETA.INV(Q3226,'Input Parameters'!$L$32,'Input Parameters'!$M$32,'Input Parameters'!$J$32,'Input Parameters'!$K$32))</f>
        <v>0</v>
      </c>
      <c r="S3226" s="10">
        <f t="shared" ca="1" si="480"/>
        <v>0.49952788650385194</v>
      </c>
      <c r="T3226" s="26">
        <f ca="1">_xlfn.LOGNORM.INV(S3226,'Input Parameters'!$H$34,'Input Parameters'!$I$34)</f>
        <v>50.400288922539104</v>
      </c>
      <c r="U3226" s="10">
        <f t="shared" ca="1" si="481"/>
        <v>0.59265600906437699</v>
      </c>
      <c r="V3226" s="30">
        <f ca="1">_xlfn.BETA.INV(U3226,'Input Parameters'!$L$36,'Input Parameters'!$M$36,'Input Parameters'!$J$36,'Input Parameters'!$K$36)</f>
        <v>0.62239045906579438</v>
      </c>
      <c r="W3226" s="2">
        <f ca="1">N3226+(P3226-N3226)*(1-ERF((T3226-R3226)/(2*SQRT(L3226*'Input Parameters'!$E$38))))</f>
        <v>0.25183657898327738</v>
      </c>
      <c r="X3226">
        <f t="shared" ca="1" si="482"/>
        <v>1</v>
      </c>
      <c r="Y3226" s="7"/>
    </row>
    <row r="3227" spans="1:25" ht="15" customHeight="1" x14ac:dyDescent="0.25">
      <c r="A3227" s="139">
        <v>3220</v>
      </c>
      <c r="B3227" s="10">
        <f t="shared" ca="1" si="473"/>
        <v>2.7651289673280788E-2</v>
      </c>
      <c r="C3227" s="60">
        <f ca="1">_xlfn.NORM.INV(B3227,'Input Parameters'!$E$15,'Input Parameters'!$F$15)</f>
        <v>167.105939377965</v>
      </c>
      <c r="D3227" s="10">
        <f t="shared" ca="1" si="474"/>
        <v>0.72425787223911586</v>
      </c>
      <c r="E3227" s="62">
        <f ca="1">IF(_xlfn.NORM.INV(D3227,'Input Parameters'!$E$17,'Input Parameters'!$F$17)&lt;3500,3500,IF(_xlfn.NORM.INV(D3227,'Input Parameters'!$E$17,'Input Parameters'!$F$17)&gt;5500,5500,_xlfn.NORM.INV(D3227,'Input Parameters'!$E$17,'Input Parameters'!$F$17)))</f>
        <v>5216.876233979453</v>
      </c>
      <c r="F3227" s="10">
        <f t="shared" ca="1" si="475"/>
        <v>0.45711777112802821</v>
      </c>
      <c r="G3227" s="64">
        <f ca="1">_xlfn.NORM.INV(F3227,'Input Parameters'!$E$20,'Input Parameters'!$F$20)</f>
        <v>281.92842581726211</v>
      </c>
      <c r="H3227" s="57">
        <f ca="1">EXP(E3227*(1/'Input Parameters'!$E$23-1/G3227))</f>
        <v>0.49915957906141051</v>
      </c>
      <c r="I3227" s="10">
        <f t="shared" ca="1" si="476"/>
        <v>0.7896236958716657</v>
      </c>
      <c r="J3227" s="30">
        <f ca="1">_xlfn.BETA.INV(I3227,'Input Parameters'!$L$26,'Input Parameters'!$M$26,'Input Parameters'!$J$26,'Input Parameters'!$K$26)</f>
        <v>0.78063093070419776</v>
      </c>
      <c r="K3227" s="168">
        <f ca="1">('Input Parameters'!$E$27/'Input Parameters'!$E$38)^$J3227</f>
        <v>3.6997715256027572E-3</v>
      </c>
      <c r="L3227" s="69">
        <f ca="1">$H3227*$C3227*'Input Parameters'!$E$25*K3227</f>
        <v>0.30860730469910025</v>
      </c>
      <c r="M3227" s="24">
        <f t="shared" ca="1" si="477"/>
        <v>0.92943510768115334</v>
      </c>
      <c r="N3227" s="15">
        <f ca="1">_xlfn.NORM.INV(M3227,'Input Parameters'!$E$29,'Input Parameters'!$F$29)</f>
        <v>0.10014715968206502</v>
      </c>
      <c r="O3227" s="8">
        <f t="shared" ca="1" si="478"/>
        <v>6.3707464160314586E-2</v>
      </c>
      <c r="P3227" s="30">
        <f ca="1">_xlfn.LOGNORM.INV(O3227,'Input Parameters'!$H$30,'Input Parameters'!$I$30)</f>
        <v>1.305981532364948</v>
      </c>
      <c r="Q3227" s="10">
        <f t="shared" ca="1" si="479"/>
        <v>2.5111679205012005E-2</v>
      </c>
      <c r="R3227" s="30">
        <f>IF('Input Parameters'!$E$32=0,0,_xlfn.BETA.INV(Q3227,'Input Parameters'!$L$32,'Input Parameters'!$M$32,'Input Parameters'!$J$32,'Input Parameters'!$K$32))</f>
        <v>0</v>
      </c>
      <c r="S3227" s="10">
        <f t="shared" ca="1" si="480"/>
        <v>0.79735436934685622</v>
      </c>
      <c r="T3227" s="26">
        <f ca="1">_xlfn.LOGNORM.INV(S3227,'Input Parameters'!$H$34,'Input Parameters'!$I$34)</f>
        <v>55.91134865621683</v>
      </c>
      <c r="U3227" s="10">
        <f t="shared" ca="1" si="481"/>
        <v>0.98042847197490468</v>
      </c>
      <c r="V3227" s="30">
        <f ca="1">_xlfn.BETA.INV(U3227,'Input Parameters'!$L$36,'Input Parameters'!$M$36,'Input Parameters'!$J$36,'Input Parameters'!$K$36)</f>
        <v>0.94847820290101836</v>
      </c>
      <c r="W3227" s="2">
        <f ca="1">N3227+(P3227-N3227)*(1-ERF((T3227-R3227)/(2*SQRT(L3227*'Input Parameters'!$E$38))))</f>
        <v>0.10014715968339746</v>
      </c>
      <c r="X3227">
        <f t="shared" ca="1" si="482"/>
        <v>1</v>
      </c>
      <c r="Y3227" s="7"/>
    </row>
    <row r="3228" spans="1:25" ht="15" customHeight="1" x14ac:dyDescent="0.25">
      <c r="A3228" s="139">
        <v>3221</v>
      </c>
      <c r="B3228" s="10">
        <f t="shared" ca="1" si="473"/>
        <v>0.39845038087909435</v>
      </c>
      <c r="C3228" s="60">
        <f ca="1">_xlfn.NORM.INV(B3228,'Input Parameters'!$E$15,'Input Parameters'!$F$15)</f>
        <v>257.01996808714352</v>
      </c>
      <c r="D3228" s="10">
        <f t="shared" ca="1" si="474"/>
        <v>0.23164456944966694</v>
      </c>
      <c r="E3228" s="62">
        <f ca="1">IF(_xlfn.NORM.INV(D3228,'Input Parameters'!$E$17,'Input Parameters'!$F$17)&lt;3500,3500,IF(_xlfn.NORM.INV(D3228,'Input Parameters'!$E$17,'Input Parameters'!$F$17)&gt;5500,5500,_xlfn.NORM.INV(D3228,'Input Parameters'!$E$17,'Input Parameters'!$F$17)))</f>
        <v>4286.5908849658599</v>
      </c>
      <c r="F3228" s="10">
        <f t="shared" ca="1" si="475"/>
        <v>0.18292919727439605</v>
      </c>
      <c r="G3228" s="64">
        <f ca="1">_xlfn.NORM.INV(F3228,'Input Parameters'!$E$20,'Input Parameters'!$F$20)</f>
        <v>276.5914686537842</v>
      </c>
      <c r="H3228" s="57">
        <f ca="1">EXP(E3228*(1/'Input Parameters'!$E$23-1/G3228))</f>
        <v>0.42134460699162729</v>
      </c>
      <c r="I3228" s="10">
        <f t="shared" ca="1" si="476"/>
        <v>0.22497112948465747</v>
      </c>
      <c r="J3228" s="30">
        <f ca="1">_xlfn.BETA.INV(I3228,'Input Parameters'!$L$26,'Input Parameters'!$M$26,'Input Parameters'!$J$26,'Input Parameters'!$K$26)</f>
        <v>0.53467509835752125</v>
      </c>
      <c r="K3228" s="168">
        <f ca="1">('Input Parameters'!$E$27/'Input Parameters'!$E$38)^$J3228</f>
        <v>2.1596215616549962E-2</v>
      </c>
      <c r="L3228" s="69">
        <f ca="1">$H3228*$C3228*'Input Parameters'!$E$25*K3228</f>
        <v>2.3387400868258736</v>
      </c>
      <c r="M3228" s="24">
        <f t="shared" ca="1" si="477"/>
        <v>0.13695244409131868</v>
      </c>
      <c r="N3228" s="15">
        <f ca="1">_xlfn.NORM.INV(M3228,'Input Parameters'!$E$29,'Input Parameters'!$F$29)</f>
        <v>9.9890588578372713E-2</v>
      </c>
      <c r="O3228" s="8">
        <f t="shared" ca="1" si="478"/>
        <v>0.47997631603178581</v>
      </c>
      <c r="P3228" s="30">
        <f ca="1">_xlfn.LOGNORM.INV(O3228,'Input Parameters'!$H$30,'Input Parameters'!$I$30)</f>
        <v>2.6203839364649912</v>
      </c>
      <c r="Q3228" s="10">
        <f t="shared" ca="1" si="479"/>
        <v>0.89805848074634276</v>
      </c>
      <c r="R3228" s="30">
        <f>IF('Input Parameters'!$E$32=0,0,_xlfn.BETA.INV(Q3228,'Input Parameters'!$L$32,'Input Parameters'!$M$32,'Input Parameters'!$J$32,'Input Parameters'!$K$32))</f>
        <v>0</v>
      </c>
      <c r="S3228" s="10">
        <f t="shared" ca="1" si="480"/>
        <v>0.50117821969146781</v>
      </c>
      <c r="T3228" s="26">
        <f ca="1">_xlfn.LOGNORM.INV(S3228,'Input Parameters'!$H$34,'Input Parameters'!$I$34)</f>
        <v>50.426256499160132</v>
      </c>
      <c r="U3228" s="10">
        <f t="shared" ca="1" si="481"/>
        <v>0.31224650510634178</v>
      </c>
      <c r="V3228" s="30">
        <f ca="1">_xlfn.BETA.INV(U3228,'Input Parameters'!$L$36,'Input Parameters'!$M$36,'Input Parameters'!$J$36,'Input Parameters'!$K$36)</f>
        <v>0.51496815062042733</v>
      </c>
      <c r="W3228" s="2">
        <f ca="1">N3228+(P3228-N3228)*(1-ERF((T3228-R3228)/(2*SQRT(L3228*'Input Parameters'!$E$38))))</f>
        <v>0.14960146108356098</v>
      </c>
      <c r="X3228">
        <f t="shared" ca="1" si="482"/>
        <v>1</v>
      </c>
      <c r="Y3228" s="7"/>
    </row>
    <row r="3229" spans="1:25" ht="15" customHeight="1" x14ac:dyDescent="0.25">
      <c r="A3229" s="139">
        <v>3222</v>
      </c>
      <c r="B3229" s="10">
        <f t="shared" ca="1" si="473"/>
        <v>0.49253478485630942</v>
      </c>
      <c r="C3229" s="60">
        <f ca="1">_xlfn.NORM.INV(B3229,'Input Parameters'!$E$15,'Input Parameters'!$F$15)</f>
        <v>269.95304501545434</v>
      </c>
      <c r="D3229" s="10">
        <f t="shared" ca="1" si="474"/>
        <v>0.42748853212770488</v>
      </c>
      <c r="E3229" s="62">
        <f ca="1">IF(_xlfn.NORM.INV(D3229,'Input Parameters'!$E$17,'Input Parameters'!$F$17)&lt;3500,3500,IF(_xlfn.NORM.INV(D3229,'Input Parameters'!$E$17,'Input Parameters'!$F$17)&gt;5500,5500,_xlfn.NORM.INV(D3229,'Input Parameters'!$E$17,'Input Parameters'!$F$17)))</f>
        <v>4672.0597293423943</v>
      </c>
      <c r="F3229" s="10">
        <f t="shared" ca="1" si="475"/>
        <v>0.45630167179245129</v>
      </c>
      <c r="G3229" s="64">
        <f ca="1">_xlfn.NORM.INV(F3229,'Input Parameters'!$E$20,'Input Parameters'!$F$20)</f>
        <v>281.91463865667748</v>
      </c>
      <c r="H3229" s="57">
        <f ca="1">EXP(E3229*(1/'Input Parameters'!$E$23-1/G3229))</f>
        <v>0.53629202892998185</v>
      </c>
      <c r="I3229" s="10">
        <f t="shared" ca="1" si="476"/>
        <v>0.56096353333701876</v>
      </c>
      <c r="J3229" s="30">
        <f ca="1">_xlfn.BETA.INV(I3229,'Input Parameters'!$L$26,'Input Parameters'!$M$26,'Input Parameters'!$J$26,'Input Parameters'!$K$26)</f>
        <v>0.68576405406494434</v>
      </c>
      <c r="K3229" s="168">
        <f ca="1">('Input Parameters'!$E$27/'Input Parameters'!$E$38)^$J3229</f>
        <v>7.306420102554694E-3</v>
      </c>
      <c r="L3229" s="69">
        <f ca="1">$H3229*$C3229*'Input Parameters'!$E$25*K3229</f>
        <v>1.0577772252427</v>
      </c>
      <c r="M3229" s="24">
        <f t="shared" ca="1" si="477"/>
        <v>0.73208061562135374</v>
      </c>
      <c r="N3229" s="15">
        <f ca="1">_xlfn.NORM.INV(M3229,'Input Parameters'!$E$29,'Input Parameters'!$F$29)</f>
        <v>0.10006191177835386</v>
      </c>
      <c r="O3229" s="8">
        <f t="shared" ca="1" si="478"/>
        <v>0.9684509875156504</v>
      </c>
      <c r="P3229" s="30">
        <f ca="1">_xlfn.LOGNORM.INV(O3229,'Input Parameters'!$H$30,'Input Parameters'!$I$30)</f>
        <v>6.4556786582633938</v>
      </c>
      <c r="Q3229" s="10">
        <f t="shared" ca="1" si="479"/>
        <v>0.56477492040460586</v>
      </c>
      <c r="R3229" s="30">
        <f>IF('Input Parameters'!$E$32=0,0,_xlfn.BETA.INV(Q3229,'Input Parameters'!$L$32,'Input Parameters'!$M$32,'Input Parameters'!$J$32,'Input Parameters'!$K$32))</f>
        <v>0</v>
      </c>
      <c r="S3229" s="10">
        <f t="shared" ca="1" si="480"/>
        <v>0.87987120581680811</v>
      </c>
      <c r="T3229" s="26">
        <f ca="1">_xlfn.LOGNORM.INV(S3229,'Input Parameters'!$H$34,'Input Parameters'!$I$34)</f>
        <v>58.34470175729053</v>
      </c>
      <c r="U3229" s="10">
        <f t="shared" ca="1" si="481"/>
        <v>0.66290203105112799</v>
      </c>
      <c r="V3229" s="30">
        <f ca="1">_xlfn.BETA.INV(U3229,'Input Parameters'!$L$36,'Input Parameters'!$M$36,'Input Parameters'!$J$36,'Input Parameters'!$K$36)</f>
        <v>0.65243885790455214</v>
      </c>
      <c r="W3229" s="2">
        <f ca="1">N3229+(P3229-N3229)*(1-ERF((T3229-R3229)/(2*SQRT(L3229*'Input Parameters'!$E$38))))</f>
        <v>0.10044563500816149</v>
      </c>
      <c r="X3229">
        <f t="shared" ca="1" si="482"/>
        <v>1</v>
      </c>
      <c r="Y3229" s="7"/>
    </row>
    <row r="3230" spans="1:25" ht="15" customHeight="1" x14ac:dyDescent="0.25">
      <c r="A3230" s="139">
        <v>3223</v>
      </c>
      <c r="B3230" s="10">
        <f t="shared" ca="1" si="473"/>
        <v>0.95326641597450446</v>
      </c>
      <c r="C3230" s="60">
        <f ca="1">_xlfn.NORM.INV(B3230,'Input Parameters'!$E$15,'Input Parameters'!$F$15)</f>
        <v>361.8704779417248</v>
      </c>
      <c r="D3230" s="10">
        <f t="shared" ca="1" si="474"/>
        <v>0.73599307268332614</v>
      </c>
      <c r="E3230" s="62">
        <f ca="1">IF(_xlfn.NORM.INV(D3230,'Input Parameters'!$E$17,'Input Parameters'!$F$17)&lt;3500,3500,IF(_xlfn.NORM.INV(D3230,'Input Parameters'!$E$17,'Input Parameters'!$F$17)&gt;5500,5500,_xlfn.NORM.INV(D3230,'Input Parameters'!$E$17,'Input Parameters'!$F$17)))</f>
        <v>5241.7285524214576</v>
      </c>
      <c r="F3230" s="10">
        <f t="shared" ca="1" si="475"/>
        <v>0.47708951883718564</v>
      </c>
      <c r="G3230" s="64">
        <f ca="1">_xlfn.NORM.INV(F3230,'Input Parameters'!$E$20,'Input Parameters'!$F$20)</f>
        <v>282.26502026141611</v>
      </c>
      <c r="H3230" s="57">
        <f ca="1">EXP(E3230*(1/'Input Parameters'!$E$23-1/G3230))</f>
        <v>0.50866355476341862</v>
      </c>
      <c r="I3230" s="10">
        <f t="shared" ca="1" si="476"/>
        <v>0.70386535345582013</v>
      </c>
      <c r="J3230" s="30">
        <f ca="1">_xlfn.BETA.INV(I3230,'Input Parameters'!$L$26,'Input Parameters'!$M$26,'Input Parameters'!$J$26,'Input Parameters'!$K$26)</f>
        <v>0.74328446397322678</v>
      </c>
      <c r="K3230" s="168">
        <f ca="1">('Input Parameters'!$E$27/'Input Parameters'!$E$38)^$J3230</f>
        <v>4.8363396356952606E-3</v>
      </c>
      <c r="L3230" s="69">
        <f ca="1">$H3230*$C3230*'Input Parameters'!$E$25*K3230</f>
        <v>0.89022660213873361</v>
      </c>
      <c r="M3230" s="24">
        <f t="shared" ca="1" si="477"/>
        <v>0.84497457354369687</v>
      </c>
      <c r="N3230" s="15">
        <f ca="1">_xlfn.NORM.INV(M3230,'Input Parameters'!$E$29,'Input Parameters'!$F$29)</f>
        <v>0.1001015115334143</v>
      </c>
      <c r="O3230" s="8">
        <f t="shared" ca="1" si="478"/>
        <v>0.87693869439792715</v>
      </c>
      <c r="P3230" s="30">
        <f ca="1">_xlfn.LOGNORM.INV(O3230,'Input Parameters'!$H$30,'Input Parameters'!$I$30)</f>
        <v>4.6409381544700823</v>
      </c>
      <c r="Q3230" s="10">
        <f t="shared" ca="1" si="479"/>
        <v>0.91828153455837414</v>
      </c>
      <c r="R3230" s="30">
        <f>IF('Input Parameters'!$E$32=0,0,_xlfn.BETA.INV(Q3230,'Input Parameters'!$L$32,'Input Parameters'!$M$32,'Input Parameters'!$J$32,'Input Parameters'!$K$32))</f>
        <v>0</v>
      </c>
      <c r="S3230" s="10">
        <f t="shared" ca="1" si="480"/>
        <v>7.2135796402952979E-2</v>
      </c>
      <c r="T3230" s="26">
        <f ca="1">_xlfn.LOGNORM.INV(S3230,'Input Parameters'!$H$34,'Input Parameters'!$I$34)</f>
        <v>42.028283471112339</v>
      </c>
      <c r="U3230" s="10">
        <f t="shared" ca="1" si="481"/>
        <v>0.11245638191398188</v>
      </c>
      <c r="V3230" s="30">
        <f ca="1">_xlfn.BETA.INV(U3230,'Input Parameters'!$L$36,'Input Parameters'!$M$36,'Input Parameters'!$J$36,'Input Parameters'!$K$36)</f>
        <v>0.42442752724284466</v>
      </c>
      <c r="W3230" s="2">
        <f ca="1">N3230+(P3230-N3230)*(1-ERF((T3230-R3230)/(2*SQRT(L3230*'Input Parameters'!$E$38))))</f>
        <v>0.1075216504040391</v>
      </c>
      <c r="X3230">
        <f t="shared" ca="1" si="482"/>
        <v>1</v>
      </c>
      <c r="Y3230" s="7"/>
    </row>
    <row r="3231" spans="1:25" ht="15" customHeight="1" x14ac:dyDescent="0.25">
      <c r="A3231" s="139">
        <v>3224</v>
      </c>
      <c r="B3231" s="10">
        <f t="shared" ca="1" si="473"/>
        <v>0.86831074895899529</v>
      </c>
      <c r="C3231" s="60">
        <f ca="1">_xlfn.NORM.INV(B3231,'Input Parameters'!$E$15,'Input Parameters'!$F$15)</f>
        <v>331.579389306618</v>
      </c>
      <c r="D3231" s="10">
        <f t="shared" ca="1" si="474"/>
        <v>0.74052185135607917</v>
      </c>
      <c r="E3231" s="62">
        <f ca="1">IF(_xlfn.NORM.INV(D3231,'Input Parameters'!$E$17,'Input Parameters'!$F$17)&lt;3500,3500,IF(_xlfn.NORM.INV(D3231,'Input Parameters'!$E$17,'Input Parameters'!$F$17)&gt;5500,5500,_xlfn.NORM.INV(D3231,'Input Parameters'!$E$17,'Input Parameters'!$F$17)))</f>
        <v>5251.4685546727233</v>
      </c>
      <c r="F3231" s="10">
        <f t="shared" ca="1" si="475"/>
        <v>0.1826675695554455</v>
      </c>
      <c r="G3231" s="64">
        <f ca="1">_xlfn.NORM.INV(F3231,'Input Parameters'!$E$20,'Input Parameters'!$F$20)</f>
        <v>276.5848525834769</v>
      </c>
      <c r="H3231" s="57">
        <f ca="1">EXP(E3231*(1/'Input Parameters'!$E$23-1/G3231))</f>
        <v>0.34669618094158267</v>
      </c>
      <c r="I3231" s="10">
        <f t="shared" ca="1" si="476"/>
        <v>0.74860044622962063</v>
      </c>
      <c r="J3231" s="30">
        <f ca="1">_xlfn.BETA.INV(I3231,'Input Parameters'!$L$26,'Input Parameters'!$M$26,'Input Parameters'!$J$26,'Input Parameters'!$K$26)</f>
        <v>0.76228763449763104</v>
      </c>
      <c r="K3231" s="168">
        <f ca="1">('Input Parameters'!$E$27/'Input Parameters'!$E$38)^$J3231</f>
        <v>4.2200541822890562E-3</v>
      </c>
      <c r="L3231" s="69">
        <f ca="1">$H3231*$C3231*'Input Parameters'!$E$25*K3231</f>
        <v>0.48512606820561566</v>
      </c>
      <c r="M3231" s="24">
        <f t="shared" ca="1" si="477"/>
        <v>0.84364549866338012</v>
      </c>
      <c r="N3231" s="15">
        <f ca="1">_xlfn.NORM.INV(M3231,'Input Parameters'!$E$29,'Input Parameters'!$F$29)</f>
        <v>0.10010095540314523</v>
      </c>
      <c r="O3231" s="8">
        <f t="shared" ca="1" si="478"/>
        <v>0.54396296973517899</v>
      </c>
      <c r="P3231" s="30">
        <f ca="1">_xlfn.LOGNORM.INV(O3231,'Input Parameters'!$H$30,'Input Parameters'!$I$30)</f>
        <v>2.8269605456120281</v>
      </c>
      <c r="Q3231" s="10">
        <f t="shared" ca="1" si="479"/>
        <v>0.91307867462159187</v>
      </c>
      <c r="R3231" s="30">
        <f>IF('Input Parameters'!$E$32=0,0,_xlfn.BETA.INV(Q3231,'Input Parameters'!$L$32,'Input Parameters'!$M$32,'Input Parameters'!$J$32,'Input Parameters'!$K$32))</f>
        <v>0</v>
      </c>
      <c r="S3231" s="10">
        <f t="shared" ca="1" si="480"/>
        <v>0.34731665067329132</v>
      </c>
      <c r="T3231" s="26">
        <f ca="1">_xlfn.LOGNORM.INV(S3231,'Input Parameters'!$H$34,'Input Parameters'!$I$34)</f>
        <v>48.002949166758356</v>
      </c>
      <c r="U3231" s="10">
        <f t="shared" ca="1" si="481"/>
        <v>0.726373828760007</v>
      </c>
      <c r="V3231" s="30">
        <f ca="1">_xlfn.BETA.INV(U3231,'Input Parameters'!$L$36,'Input Parameters'!$M$36,'Input Parameters'!$J$36,'Input Parameters'!$K$36)</f>
        <v>0.68261630160551379</v>
      </c>
      <c r="W3231" s="2">
        <f ca="1">N3231+(P3231-N3231)*(1-ERF((T3231-R3231)/(2*SQRT(L3231*'Input Parameters'!$E$38))))</f>
        <v>0.10010394769450738</v>
      </c>
      <c r="X3231">
        <f t="shared" ca="1" si="482"/>
        <v>1</v>
      </c>
      <c r="Y3231" s="7"/>
    </row>
    <row r="3232" spans="1:25" ht="15" customHeight="1" x14ac:dyDescent="0.25">
      <c r="A3232" s="139">
        <v>3225</v>
      </c>
      <c r="B3232" s="10">
        <f t="shared" ca="1" si="473"/>
        <v>6.0528959300195639E-3</v>
      </c>
      <c r="C3232" s="60">
        <f ca="1">_xlfn.NORM.INV(B3232,'Input Parameters'!$E$15,'Input Parameters'!$F$15)</f>
        <v>134.99339775338828</v>
      </c>
      <c r="D3232" s="10">
        <f t="shared" ca="1" si="474"/>
        <v>0.5895122573921272</v>
      </c>
      <c r="E3232" s="62">
        <f ca="1">IF(_xlfn.NORM.INV(D3232,'Input Parameters'!$E$17,'Input Parameters'!$F$17)&lt;3500,3500,IF(_xlfn.NORM.INV(D3232,'Input Parameters'!$E$17,'Input Parameters'!$F$17)&gt;5500,5500,_xlfn.NORM.INV(D3232,'Input Parameters'!$E$17,'Input Parameters'!$F$17)))</f>
        <v>4958.4033513138338</v>
      </c>
      <c r="F3232" s="10">
        <f t="shared" ca="1" si="475"/>
        <v>0.62819997697400498</v>
      </c>
      <c r="G3232" s="64">
        <f ca="1">_xlfn.NORM.INV(F3232,'Input Parameters'!$E$20,'Input Parameters'!$F$20)</f>
        <v>284.84150095357029</v>
      </c>
      <c r="H3232" s="57">
        <f ca="1">EXP(E3232*(1/'Input Parameters'!$E$23-1/G3232))</f>
        <v>0.61845132984655837</v>
      </c>
      <c r="I3232" s="10">
        <f t="shared" ca="1" si="476"/>
        <v>0.13363597482095335</v>
      </c>
      <c r="J3232" s="30">
        <f ca="1">_xlfn.BETA.INV(I3232,'Input Parameters'!$L$26,'Input Parameters'!$M$26,'Input Parameters'!$J$26,'Input Parameters'!$K$26)</f>
        <v>0.47392265471368972</v>
      </c>
      <c r="K3232" s="168">
        <f ca="1">('Input Parameters'!$E$27/'Input Parameters'!$E$38)^$J3232</f>
        <v>3.3391347780351056E-2</v>
      </c>
      <c r="L3232" s="69">
        <f ca="1">$H3232*$C3232*'Input Parameters'!$E$25*K3232</f>
        <v>2.7877383219278382</v>
      </c>
      <c r="M3232" s="24">
        <f t="shared" ca="1" si="477"/>
        <v>0.82914085247898017</v>
      </c>
      <c r="N3232" s="15">
        <f ca="1">_xlfn.NORM.INV(M3232,'Input Parameters'!$E$29,'Input Parameters'!$F$29)</f>
        <v>0.10009507756125249</v>
      </c>
      <c r="O3232" s="8">
        <f t="shared" ca="1" si="478"/>
        <v>1.8110593949370313E-2</v>
      </c>
      <c r="P3232" s="30">
        <f ca="1">_xlfn.LOGNORM.INV(O3232,'Input Parameters'!$H$30,'Input Parameters'!$I$30)</f>
        <v>0.99767218125703427</v>
      </c>
      <c r="Q3232" s="10">
        <f t="shared" ca="1" si="479"/>
        <v>0.17118686617773282</v>
      </c>
      <c r="R3232" s="30">
        <f>IF('Input Parameters'!$E$32=0,0,_xlfn.BETA.INV(Q3232,'Input Parameters'!$L$32,'Input Parameters'!$M$32,'Input Parameters'!$J$32,'Input Parameters'!$K$32))</f>
        <v>0</v>
      </c>
      <c r="S3232" s="10">
        <f t="shared" ca="1" si="480"/>
        <v>0.91837932234728825</v>
      </c>
      <c r="T3232" s="26">
        <f ca="1">_xlfn.LOGNORM.INV(S3232,'Input Parameters'!$H$34,'Input Parameters'!$I$34)</f>
        <v>59.96438149440911</v>
      </c>
      <c r="U3232" s="10">
        <f t="shared" ca="1" si="481"/>
        <v>0.85282092415809108</v>
      </c>
      <c r="V3232" s="30">
        <f ca="1">_xlfn.BETA.INV(U3232,'Input Parameters'!$L$36,'Input Parameters'!$M$36,'Input Parameters'!$J$36,'Input Parameters'!$K$36)</f>
        <v>0.76013306246835799</v>
      </c>
      <c r="W3232" s="2">
        <f ca="1">N3232+(P3232-N3232)*(1-ERF((T3232-R3232)/(2*SQRT(L3232*'Input Parameters'!$E$38))))</f>
        <v>0.11005848511065812</v>
      </c>
      <c r="X3232">
        <f t="shared" ca="1" si="482"/>
        <v>1</v>
      </c>
      <c r="Y3232" s="7"/>
    </row>
    <row r="3233" spans="1:25" ht="15" customHeight="1" x14ac:dyDescent="0.25">
      <c r="A3233" s="139">
        <v>3226</v>
      </c>
      <c r="B3233" s="10">
        <f t="shared" ca="1" si="473"/>
        <v>0.45109980611165745</v>
      </c>
      <c r="C3233" s="60">
        <f ca="1">_xlfn.NORM.INV(B3233,'Input Parameters'!$E$15,'Input Parameters'!$F$15)</f>
        <v>264.3077382460113</v>
      </c>
      <c r="D3233" s="10">
        <f t="shared" ca="1" si="474"/>
        <v>0.53268418677068263</v>
      </c>
      <c r="E3233" s="62">
        <f ca="1">IF(_xlfn.NORM.INV(D3233,'Input Parameters'!$E$17,'Input Parameters'!$F$17)&lt;3500,3500,IF(_xlfn.NORM.INV(D3233,'Input Parameters'!$E$17,'Input Parameters'!$F$17)&gt;5500,5500,_xlfn.NORM.INV(D3233,'Input Parameters'!$E$17,'Input Parameters'!$F$17)))</f>
        <v>4857.4132807090627</v>
      </c>
      <c r="F3233" s="10">
        <f t="shared" ca="1" si="475"/>
        <v>0.79034419610708906</v>
      </c>
      <c r="G3233" s="64">
        <f ca="1">_xlfn.NORM.INV(F3233,'Input Parameters'!$E$20,'Input Parameters'!$F$20)</f>
        <v>288.06102796025294</v>
      </c>
      <c r="H3233" s="57">
        <f ca="1">EXP(E3233*(1/'Input Parameters'!$E$23-1/G3233))</f>
        <v>0.7556662939206148</v>
      </c>
      <c r="I3233" s="10">
        <f t="shared" ca="1" si="476"/>
        <v>0.84335962149241062</v>
      </c>
      <c r="J3233" s="30">
        <f ca="1">_xlfn.BETA.INV(I3233,'Input Parameters'!$L$26,'Input Parameters'!$M$26,'Input Parameters'!$J$26,'Input Parameters'!$K$26)</f>
        <v>0.80678551254021769</v>
      </c>
      <c r="K3233" s="168">
        <f ca="1">('Input Parameters'!$E$27/'Input Parameters'!$E$38)^$J3233</f>
        <v>3.0668888107544525E-3</v>
      </c>
      <c r="L3233" s="69">
        <f ca="1">$H3233*$C3233*'Input Parameters'!$E$25*K3233</f>
        <v>0.61254494547314808</v>
      </c>
      <c r="M3233" s="24">
        <f t="shared" ca="1" si="477"/>
        <v>0.30359014242415483</v>
      </c>
      <c r="N3233" s="15">
        <f ca="1">_xlfn.NORM.INV(M3233,'Input Parameters'!$E$29,'Input Parameters'!$F$29)</f>
        <v>9.9948589743593705E-2</v>
      </c>
      <c r="O3233" s="8">
        <f t="shared" ca="1" si="478"/>
        <v>0.32054279558682675</v>
      </c>
      <c r="P3233" s="30">
        <f ca="1">_xlfn.LOGNORM.INV(O3233,'Input Parameters'!$H$30,'Input Parameters'!$I$30)</f>
        <v>2.1529206403712497</v>
      </c>
      <c r="Q3233" s="10">
        <f t="shared" ca="1" si="479"/>
        <v>0.58788511108592467</v>
      </c>
      <c r="R3233" s="30">
        <f>IF('Input Parameters'!$E$32=0,0,_xlfn.BETA.INV(Q3233,'Input Parameters'!$L$32,'Input Parameters'!$M$32,'Input Parameters'!$J$32,'Input Parameters'!$K$32))</f>
        <v>0</v>
      </c>
      <c r="S3233" s="10">
        <f t="shared" ca="1" si="480"/>
        <v>0.91678505019542034</v>
      </c>
      <c r="T3233" s="26">
        <f ca="1">_xlfn.LOGNORM.INV(S3233,'Input Parameters'!$H$34,'Input Parameters'!$I$34)</f>
        <v>59.88613994392847</v>
      </c>
      <c r="U3233" s="10">
        <f t="shared" ca="1" si="481"/>
        <v>0.26031260714611282</v>
      </c>
      <c r="V3233" s="30">
        <f ca="1">_xlfn.BETA.INV(U3233,'Input Parameters'!$L$36,'Input Parameters'!$M$36,'Input Parameters'!$J$36,'Input Parameters'!$K$36)</f>
        <v>0.49438055242846823</v>
      </c>
      <c r="W3233" s="2">
        <f ca="1">N3233+(P3233-N3233)*(1-ERF((T3233-R3233)/(2*SQRT(L3233*'Input Parameters'!$E$38))))</f>
        <v>9.9948718726531979E-2</v>
      </c>
      <c r="X3233">
        <f t="shared" ca="1" si="482"/>
        <v>1</v>
      </c>
      <c r="Y3233" s="7"/>
    </row>
    <row r="3234" spans="1:25" ht="15" customHeight="1" x14ac:dyDescent="0.25">
      <c r="A3234" s="139">
        <v>3227</v>
      </c>
      <c r="B3234" s="10">
        <f t="shared" ca="1" si="473"/>
        <v>0.30055983704894629</v>
      </c>
      <c r="C3234" s="60">
        <f ca="1">_xlfn.NORM.INV(B3234,'Input Parameters'!$E$15,'Input Parameters'!$F$15)</f>
        <v>242.63535503168308</v>
      </c>
      <c r="D3234" s="10">
        <f t="shared" ca="1" si="474"/>
        <v>0.1293629186669617</v>
      </c>
      <c r="E3234" s="62">
        <f ca="1">IF(_xlfn.NORM.INV(D3234,'Input Parameters'!$E$17,'Input Parameters'!$F$17)&lt;3500,3500,IF(_xlfn.NORM.INV(D3234,'Input Parameters'!$E$17,'Input Parameters'!$F$17)&gt;5500,5500,_xlfn.NORM.INV(D3234,'Input Parameters'!$E$17,'Input Parameters'!$F$17)))</f>
        <v>4009.4145290255101</v>
      </c>
      <c r="F3234" s="10">
        <f t="shared" ca="1" si="475"/>
        <v>0.14747881449781908</v>
      </c>
      <c r="G3234" s="64">
        <f ca="1">_xlfn.NORM.INV(F3234,'Input Parameters'!$E$20,'Input Parameters'!$F$20)</f>
        <v>275.63303758325526</v>
      </c>
      <c r="H3234" s="57">
        <f ca="1">EXP(E3234*(1/'Input Parameters'!$E$23-1/G3234))</f>
        <v>0.42366085010757276</v>
      </c>
      <c r="I3234" s="10">
        <f t="shared" ca="1" si="476"/>
        <v>0.15295106650878665</v>
      </c>
      <c r="J3234" s="30">
        <f ca="1">_xlfn.BETA.INV(I3234,'Input Parameters'!$L$26,'Input Parameters'!$M$26,'Input Parameters'!$J$26,'Input Parameters'!$K$26)</f>
        <v>0.48856561990287639</v>
      </c>
      <c r="K3234" s="168">
        <f ca="1">('Input Parameters'!$E$27/'Input Parameters'!$E$38)^$J3234</f>
        <v>3.0062016986574618E-2</v>
      </c>
      <c r="L3234" s="69">
        <f ca="1">$H3234*$C3234*'Input Parameters'!$E$25*K3234</f>
        <v>3.0902280657512073</v>
      </c>
      <c r="M3234" s="24">
        <f t="shared" ca="1" si="477"/>
        <v>0.20745429838987339</v>
      </c>
      <c r="N3234" s="15">
        <f ca="1">_xlfn.NORM.INV(M3234,'Input Parameters'!$E$29,'Input Parameters'!$F$29)</f>
        <v>9.9918471395842381E-2</v>
      </c>
      <c r="O3234" s="8">
        <f t="shared" ca="1" si="478"/>
        <v>0.99331401325250623</v>
      </c>
      <c r="P3234" s="30">
        <f ca="1">_xlfn.LOGNORM.INV(O3234,'Input Parameters'!$H$30,'Input Parameters'!$I$30)</f>
        <v>8.6328223621834663</v>
      </c>
      <c r="Q3234" s="10">
        <f t="shared" ca="1" si="479"/>
        <v>0.12723297460824345</v>
      </c>
      <c r="R3234" s="30">
        <f>IF('Input Parameters'!$E$32=0,0,_xlfn.BETA.INV(Q3234,'Input Parameters'!$L$32,'Input Parameters'!$M$32,'Input Parameters'!$J$32,'Input Parameters'!$K$32))</f>
        <v>0</v>
      </c>
      <c r="S3234" s="10">
        <f t="shared" ca="1" si="480"/>
        <v>0.1644242764255861</v>
      </c>
      <c r="T3234" s="26">
        <f ca="1">_xlfn.LOGNORM.INV(S3234,'Input Parameters'!$H$34,'Input Parameters'!$I$34)</f>
        <v>44.636975810200653</v>
      </c>
      <c r="U3234" s="10">
        <f t="shared" ca="1" si="481"/>
        <v>0.41376438911283275</v>
      </c>
      <c r="V3234" s="30">
        <f ca="1">_xlfn.BETA.INV(U3234,'Input Parameters'!$L$36,'Input Parameters'!$M$36,'Input Parameters'!$J$36,'Input Parameters'!$K$36)</f>
        <v>0.55340440037411454</v>
      </c>
      <c r="W3234" s="2">
        <f ca="1">N3234+(P3234-N3234)*(1-ERF((T3234-R3234)/(2*SQRT(L3234*'Input Parameters'!$E$38))))</f>
        <v>0.71919117169774494</v>
      </c>
      <c r="X3234">
        <f t="shared" ca="1" si="482"/>
        <v>0</v>
      </c>
      <c r="Y3234" s="7"/>
    </row>
    <row r="3235" spans="1:25" ht="15" customHeight="1" x14ac:dyDescent="0.25">
      <c r="A3235" s="139">
        <v>3228</v>
      </c>
      <c r="B3235" s="10">
        <f t="shared" ca="1" si="473"/>
        <v>0.70863936171837527</v>
      </c>
      <c r="C3235" s="60">
        <f ca="1">_xlfn.NORM.INV(B3235,'Input Parameters'!$E$15,'Input Parameters'!$F$15)</f>
        <v>300.74184190828993</v>
      </c>
      <c r="D3235" s="10">
        <f t="shared" ca="1" si="474"/>
        <v>0.10881480056510784</v>
      </c>
      <c r="E3235" s="62">
        <f ca="1">IF(_xlfn.NORM.INV(D3235,'Input Parameters'!$E$17,'Input Parameters'!$F$17)&lt;3500,3500,IF(_xlfn.NORM.INV(D3235,'Input Parameters'!$E$17,'Input Parameters'!$F$17)&gt;5500,5500,_xlfn.NORM.INV(D3235,'Input Parameters'!$E$17,'Input Parameters'!$F$17)))</f>
        <v>3937.0010011747336</v>
      </c>
      <c r="F3235" s="10">
        <f t="shared" ca="1" si="475"/>
        <v>0.28260906153790211</v>
      </c>
      <c r="G3235" s="64">
        <f ca="1">_xlfn.NORM.INV(F3235,'Input Parameters'!$E$20,'Input Parameters'!$F$20)</f>
        <v>278.79677506532869</v>
      </c>
      <c r="H3235" s="57">
        <f ca="1">EXP(E3235*(1/'Input Parameters'!$E$23-1/G3235))</f>
        <v>0.50599706444127845</v>
      </c>
      <c r="I3235" s="10">
        <f t="shared" ca="1" si="476"/>
        <v>0.9454408011908052</v>
      </c>
      <c r="J3235" s="30">
        <f ca="1">_xlfn.BETA.INV(I3235,'Input Parameters'!$L$26,'Input Parameters'!$M$26,'Input Parameters'!$J$26,'Input Parameters'!$K$26)</f>
        <v>0.87243566681652895</v>
      </c>
      <c r="K3235" s="168">
        <f ca="1">('Input Parameters'!$E$27/'Input Parameters'!$E$38)^$J3235</f>
        <v>1.9150687347429026E-3</v>
      </c>
      <c r="L3235" s="69">
        <f ca="1">$H3235*$C3235*'Input Parameters'!$E$25*K3235</f>
        <v>0.29142460641628237</v>
      </c>
      <c r="M3235" s="24">
        <f t="shared" ca="1" si="477"/>
        <v>0.64289659025349921</v>
      </c>
      <c r="N3235" s="15">
        <f ca="1">_xlfn.NORM.INV(M3235,'Input Parameters'!$E$29,'Input Parameters'!$F$29)</f>
        <v>0.10003662120925308</v>
      </c>
      <c r="O3235" s="8">
        <f t="shared" ca="1" si="478"/>
        <v>0.48587724604452986</v>
      </c>
      <c r="P3235" s="30">
        <f ca="1">_xlfn.LOGNORM.INV(O3235,'Input Parameters'!$H$30,'Input Parameters'!$I$30)</f>
        <v>2.6387742429994971</v>
      </c>
      <c r="Q3235" s="10">
        <f t="shared" ca="1" si="479"/>
        <v>0.11638654374043989</v>
      </c>
      <c r="R3235" s="30">
        <f>IF('Input Parameters'!$E$32=0,0,_xlfn.BETA.INV(Q3235,'Input Parameters'!$L$32,'Input Parameters'!$M$32,'Input Parameters'!$J$32,'Input Parameters'!$K$32))</f>
        <v>0</v>
      </c>
      <c r="S3235" s="10">
        <f t="shared" ca="1" si="480"/>
        <v>0.78546957361702396</v>
      </c>
      <c r="T3235" s="26">
        <f ca="1">_xlfn.LOGNORM.INV(S3235,'Input Parameters'!$H$34,'Input Parameters'!$I$34)</f>
        <v>55.623809171788501</v>
      </c>
      <c r="U3235" s="10">
        <f t="shared" ca="1" si="481"/>
        <v>0.92459609279618893</v>
      </c>
      <c r="V3235" s="30">
        <f ca="1">_xlfn.BETA.INV(U3235,'Input Parameters'!$L$36,'Input Parameters'!$M$36,'Input Parameters'!$J$36,'Input Parameters'!$K$36)</f>
        <v>0.83059459388238488</v>
      </c>
      <c r="W3235" s="2">
        <f ca="1">N3235+(P3235-N3235)*(1-ERF((T3235-R3235)/(2*SQRT(L3235*'Input Parameters'!$E$38))))</f>
        <v>0.10003662121006426</v>
      </c>
      <c r="X3235">
        <f t="shared" ca="1" si="482"/>
        <v>1</v>
      </c>
      <c r="Y3235" s="7"/>
    </row>
    <row r="3236" spans="1:25" ht="15" customHeight="1" x14ac:dyDescent="0.25">
      <c r="A3236" s="139">
        <v>3229</v>
      </c>
      <c r="B3236" s="10">
        <f t="shared" ca="1" si="473"/>
        <v>0.64211177117230778</v>
      </c>
      <c r="C3236" s="60">
        <f ca="1">_xlfn.NORM.INV(B3236,'Input Parameters'!$E$15,'Input Parameters'!$F$15)</f>
        <v>290.69953076812487</v>
      </c>
      <c r="D3236" s="10">
        <f t="shared" ca="1" si="474"/>
        <v>0.75434735655983653</v>
      </c>
      <c r="E3236" s="62">
        <f ca="1">IF(_xlfn.NORM.INV(D3236,'Input Parameters'!$E$17,'Input Parameters'!$F$17)&lt;3500,3500,IF(_xlfn.NORM.INV(D3236,'Input Parameters'!$E$17,'Input Parameters'!$F$17)&gt;5500,5500,_xlfn.NORM.INV(D3236,'Input Parameters'!$E$17,'Input Parameters'!$F$17)))</f>
        <v>5281.7639661162739</v>
      </c>
      <c r="F3236" s="10">
        <f t="shared" ca="1" si="475"/>
        <v>0.75395904632162969</v>
      </c>
      <c r="G3236" s="64">
        <f ca="1">_xlfn.NORM.INV(F3236,'Input Parameters'!$E$20,'Input Parameters'!$F$20)</f>
        <v>287.25290872973414</v>
      </c>
      <c r="H3236" s="57">
        <f ca="1">EXP(E3236*(1/'Input Parameters'!$E$23-1/G3236))</f>
        <v>0.70032339142631705</v>
      </c>
      <c r="I3236" s="10">
        <f t="shared" ca="1" si="476"/>
        <v>0.33023360495750931</v>
      </c>
      <c r="J3236" s="30">
        <f ca="1">_xlfn.BETA.INV(I3236,'Input Parameters'!$L$26,'Input Parameters'!$M$26,'Input Parameters'!$J$26,'Input Parameters'!$K$26)</f>
        <v>0.58868531435367721</v>
      </c>
      <c r="K3236" s="168">
        <f ca="1">('Input Parameters'!$E$27/'Input Parameters'!$E$38)^$J3236</f>
        <v>1.4659689761104877E-2</v>
      </c>
      <c r="L3236" s="69">
        <f ca="1">$H3236*$C3236*'Input Parameters'!$E$25*K3236</f>
        <v>2.9844736078942251</v>
      </c>
      <c r="M3236" s="24">
        <f t="shared" ca="1" si="477"/>
        <v>0.70442222451661918</v>
      </c>
      <c r="N3236" s="15">
        <f ca="1">_xlfn.NORM.INV(M3236,'Input Parameters'!$E$29,'Input Parameters'!$F$29)</f>
        <v>0.10005371622407605</v>
      </c>
      <c r="O3236" s="8">
        <f t="shared" ca="1" si="478"/>
        <v>0.60985209719453493</v>
      </c>
      <c r="P3236" s="30">
        <f ca="1">_xlfn.LOGNORM.INV(O3236,'Input Parameters'!$H$30,'Input Parameters'!$I$30)</f>
        <v>3.0611888558449416</v>
      </c>
      <c r="Q3236" s="10">
        <f t="shared" ca="1" si="479"/>
        <v>0.23148832148146548</v>
      </c>
      <c r="R3236" s="30">
        <f>IF('Input Parameters'!$E$32=0,0,_xlfn.BETA.INV(Q3236,'Input Parameters'!$L$32,'Input Parameters'!$M$32,'Input Parameters'!$J$32,'Input Parameters'!$K$32))</f>
        <v>0</v>
      </c>
      <c r="S3236" s="10">
        <f t="shared" ca="1" si="480"/>
        <v>0.61305087340527431</v>
      </c>
      <c r="T3236" s="26">
        <f ca="1">_xlfn.LOGNORM.INV(S3236,'Input Parameters'!$H$34,'Input Parameters'!$I$34)</f>
        <v>52.243480661642849</v>
      </c>
      <c r="U3236" s="10">
        <f t="shared" ca="1" si="481"/>
        <v>3.6004678031240855E-2</v>
      </c>
      <c r="V3236" s="30">
        <f ca="1">_xlfn.BETA.INV(U3236,'Input Parameters'!$L$36,'Input Parameters'!$M$36,'Input Parameters'!$J$36,'Input Parameters'!$K$36)</f>
        <v>0.3644094712911925</v>
      </c>
      <c r="W3236" s="2">
        <f ca="1">N3236+(P3236-N3236)*(1-ERF((T3236-R3236)/(2*SQRT(L3236*'Input Parameters'!$E$38))))</f>
        <v>0.19625084907888574</v>
      </c>
      <c r="X3236">
        <f t="shared" ca="1" si="482"/>
        <v>1</v>
      </c>
      <c r="Y3236" s="7"/>
    </row>
    <row r="3237" spans="1:25" ht="15" customHeight="1" x14ac:dyDescent="0.25">
      <c r="A3237" s="139">
        <v>3230</v>
      </c>
      <c r="B3237" s="10">
        <f t="shared" ca="1" si="473"/>
        <v>0.91333856570316829</v>
      </c>
      <c r="C3237" s="60">
        <f ca="1">_xlfn.NORM.INV(B3237,'Input Parameters'!$E$15,'Input Parameters'!$F$15)</f>
        <v>344.75720873183707</v>
      </c>
      <c r="D3237" s="10">
        <f t="shared" ca="1" si="474"/>
        <v>0.14101072780870705</v>
      </c>
      <c r="E3237" s="62">
        <f ca="1">IF(_xlfn.NORM.INV(D3237,'Input Parameters'!$E$17,'Input Parameters'!$F$17)&lt;3500,3500,IF(_xlfn.NORM.INV(D3237,'Input Parameters'!$E$17,'Input Parameters'!$F$17)&gt;5500,5500,_xlfn.NORM.INV(D3237,'Input Parameters'!$E$17,'Input Parameters'!$F$17)))</f>
        <v>4046.9474225528679</v>
      </c>
      <c r="F3237" s="10">
        <f t="shared" ca="1" si="475"/>
        <v>0.66862612065488003</v>
      </c>
      <c r="G3237" s="64">
        <f ca="1">_xlfn.NORM.INV(F3237,'Input Parameters'!$E$20,'Input Parameters'!$F$20)</f>
        <v>285.57202162389751</v>
      </c>
      <c r="H3237" s="57">
        <f ca="1">EXP(E3237*(1/'Input Parameters'!$E$23-1/G3237))</f>
        <v>0.70057098113343752</v>
      </c>
      <c r="I3237" s="10">
        <f t="shared" ca="1" si="476"/>
        <v>0.5180306671500664</v>
      </c>
      <c r="J3237" s="30">
        <f ca="1">_xlfn.BETA.INV(I3237,'Input Parameters'!$L$26,'Input Parameters'!$M$26,'Input Parameters'!$J$26,'Input Parameters'!$K$26)</f>
        <v>0.66864535057428454</v>
      </c>
      <c r="K3237" s="168">
        <f ca="1">('Input Parameters'!$E$27/'Input Parameters'!$E$38)^$J3237</f>
        <v>8.2610053613435229E-3</v>
      </c>
      <c r="L3237" s="69">
        <f ca="1">$H3237*$C3237*'Input Parameters'!$E$25*K3237</f>
        <v>1.9952549825506036</v>
      </c>
      <c r="M3237" s="24">
        <f t="shared" ca="1" si="477"/>
        <v>0.95909641970756854</v>
      </c>
      <c r="N3237" s="15">
        <f ca="1">_xlfn.NORM.INV(M3237,'Input Parameters'!$E$29,'Input Parameters'!$F$29)</f>
        <v>0.10017402954044625</v>
      </c>
      <c r="O3237" s="8">
        <f t="shared" ca="1" si="478"/>
        <v>0.68898621026499163</v>
      </c>
      <c r="P3237" s="30">
        <f ca="1">_xlfn.LOGNORM.INV(O3237,'Input Parameters'!$H$30,'Input Parameters'!$I$30)</f>
        <v>3.3868970868564392</v>
      </c>
      <c r="Q3237" s="10">
        <f t="shared" ca="1" si="479"/>
        <v>0.77281300403797393</v>
      </c>
      <c r="R3237" s="30">
        <f>IF('Input Parameters'!$E$32=0,0,_xlfn.BETA.INV(Q3237,'Input Parameters'!$L$32,'Input Parameters'!$M$32,'Input Parameters'!$J$32,'Input Parameters'!$K$32))</f>
        <v>0</v>
      </c>
      <c r="S3237" s="10">
        <f t="shared" ca="1" si="480"/>
        <v>6.31355333038921E-2</v>
      </c>
      <c r="T3237" s="26">
        <f ca="1">_xlfn.LOGNORM.INV(S3237,'Input Parameters'!$H$34,'Input Parameters'!$I$34)</f>
        <v>41.669227912248893</v>
      </c>
      <c r="U3237" s="10">
        <f t="shared" ca="1" si="481"/>
        <v>0.66788187139474708</v>
      </c>
      <c r="V3237" s="30">
        <f ca="1">_xlfn.BETA.INV(U3237,'Input Parameters'!$L$36,'Input Parameters'!$M$36,'Input Parameters'!$J$36,'Input Parameters'!$K$36)</f>
        <v>0.65468393775092826</v>
      </c>
      <c r="W3237" s="2">
        <f ca="1">N3237+(P3237-N3237)*(1-ERF((T3237-R3237)/(2*SQRT(L3237*'Input Parameters'!$E$38))))</f>
        <v>0.22173118577608264</v>
      </c>
      <c r="X3237">
        <f t="shared" ca="1" si="482"/>
        <v>1</v>
      </c>
      <c r="Y3237" s="7"/>
    </row>
    <row r="3238" spans="1:25" ht="15" customHeight="1" x14ac:dyDescent="0.25">
      <c r="A3238" s="139">
        <v>3231</v>
      </c>
      <c r="B3238" s="10">
        <f t="shared" ca="1" si="473"/>
        <v>0.59131642935034234</v>
      </c>
      <c r="C3238" s="60">
        <f ca="1">_xlfn.NORM.INV(B3238,'Input Parameters'!$E$15,'Input Parameters'!$F$15)</f>
        <v>283.48223358704831</v>
      </c>
      <c r="D3238" s="10">
        <f t="shared" ca="1" si="474"/>
        <v>0.51980144511175663</v>
      </c>
      <c r="E3238" s="62">
        <f ca="1">IF(_xlfn.NORM.INV(D3238,'Input Parameters'!$E$17,'Input Parameters'!$F$17)&lt;3500,3500,IF(_xlfn.NORM.INV(D3238,'Input Parameters'!$E$17,'Input Parameters'!$F$17)&gt;5500,5500,_xlfn.NORM.INV(D3238,'Input Parameters'!$E$17,'Input Parameters'!$F$17)))</f>
        <v>4834.7586820165989</v>
      </c>
      <c r="F3238" s="10">
        <f t="shared" ca="1" si="475"/>
        <v>0.45050268485201406</v>
      </c>
      <c r="G3238" s="64">
        <f ca="1">_xlfn.NORM.INV(F3238,'Input Parameters'!$E$20,'Input Parameters'!$F$20)</f>
        <v>281.81657751366117</v>
      </c>
      <c r="H3238" s="57">
        <f ca="1">EXP(E3238*(1/'Input Parameters'!$E$23-1/G3238))</f>
        <v>0.52165868274060667</v>
      </c>
      <c r="I3238" s="10">
        <f t="shared" ca="1" si="476"/>
        <v>0.63488759369319969</v>
      </c>
      <c r="J3238" s="30">
        <f ca="1">_xlfn.BETA.INV(I3238,'Input Parameters'!$L$26,'Input Parameters'!$M$26,'Input Parameters'!$J$26,'Input Parameters'!$K$26)</f>
        <v>0.71519079518114415</v>
      </c>
      <c r="K3238" s="168">
        <f ca="1">('Input Parameters'!$E$27/'Input Parameters'!$E$38)^$J3238</f>
        <v>5.91608382912909E-3</v>
      </c>
      <c r="L3238" s="69">
        <f ca="1">$H3238*$C3238*'Input Parameters'!$E$25*K3238</f>
        <v>0.87487620669462596</v>
      </c>
      <c r="M3238" s="24">
        <f t="shared" ca="1" si="477"/>
        <v>0.53660938219714804</v>
      </c>
      <c r="N3238" s="15">
        <f ca="1">_xlfn.NORM.INV(M3238,'Input Parameters'!$E$29,'Input Parameters'!$F$29)</f>
        <v>0.10000918952875563</v>
      </c>
      <c r="O3238" s="8">
        <f t="shared" ca="1" si="478"/>
        <v>0.78914505223520803</v>
      </c>
      <c r="P3238" s="30">
        <f ca="1">_xlfn.LOGNORM.INV(O3238,'Input Parameters'!$H$30,'Input Parameters'!$I$30)</f>
        <v>3.921909781037288</v>
      </c>
      <c r="Q3238" s="10">
        <f t="shared" ca="1" si="479"/>
        <v>0.30285585205245413</v>
      </c>
      <c r="R3238" s="30">
        <f>IF('Input Parameters'!$E$32=0,0,_xlfn.BETA.INV(Q3238,'Input Parameters'!$L$32,'Input Parameters'!$M$32,'Input Parameters'!$J$32,'Input Parameters'!$K$32))</f>
        <v>0</v>
      </c>
      <c r="S3238" s="10">
        <f t="shared" ca="1" si="480"/>
        <v>0.49652067342550932</v>
      </c>
      <c r="T3238" s="26">
        <f ca="1">_xlfn.LOGNORM.INV(S3238,'Input Parameters'!$H$34,'Input Parameters'!$I$34)</f>
        <v>50.353004922639762</v>
      </c>
      <c r="U3238" s="10">
        <f t="shared" ca="1" si="481"/>
        <v>0.86980371391040257</v>
      </c>
      <c r="V3238" s="30">
        <f ca="1">_xlfn.BETA.INV(U3238,'Input Parameters'!$L$36,'Input Parameters'!$M$36,'Input Parameters'!$J$36,'Input Parameters'!$K$36)</f>
        <v>0.77388128775636011</v>
      </c>
      <c r="W3238" s="2">
        <f ca="1">N3238+(P3238-N3238)*(1-ERF((T3238-R3238)/(2*SQRT(L3238*'Input Parameters'!$E$38))))</f>
        <v>0.10054766127741788</v>
      </c>
      <c r="X3238">
        <f t="shared" ca="1" si="482"/>
        <v>1</v>
      </c>
      <c r="Y3238" s="7"/>
    </row>
    <row r="3239" spans="1:25" ht="15" customHeight="1" x14ac:dyDescent="0.25">
      <c r="A3239" s="139">
        <v>3232</v>
      </c>
      <c r="B3239" s="10">
        <f t="shared" ca="1" si="473"/>
        <v>0.31397336426467082</v>
      </c>
      <c r="C3239" s="60">
        <f ca="1">_xlfn.NORM.INV(B3239,'Input Parameters'!$E$15,'Input Parameters'!$F$15)</f>
        <v>244.7040365617529</v>
      </c>
      <c r="D3239" s="10">
        <f t="shared" ca="1" si="474"/>
        <v>0.63333214469227039</v>
      </c>
      <c r="E3239" s="62">
        <f ca="1">IF(_xlfn.NORM.INV(D3239,'Input Parameters'!$E$17,'Input Parameters'!$F$17)&lt;3500,3500,IF(_xlfn.NORM.INV(D3239,'Input Parameters'!$E$17,'Input Parameters'!$F$17)&gt;5500,5500,_xlfn.NORM.INV(D3239,'Input Parameters'!$E$17,'Input Parameters'!$F$17)))</f>
        <v>5038.484168701304</v>
      </c>
      <c r="F3239" s="10">
        <f t="shared" ca="1" si="475"/>
        <v>0.68316449098769816</v>
      </c>
      <c r="G3239" s="64">
        <f ca="1">_xlfn.NORM.INV(F3239,'Input Parameters'!$E$20,'Input Parameters'!$F$20)</f>
        <v>285.84299390404942</v>
      </c>
      <c r="H3239" s="57">
        <f ca="1">EXP(E3239*(1/'Input Parameters'!$E$23-1/G3239))</f>
        <v>0.65290565523322053</v>
      </c>
      <c r="I3239" s="10">
        <f t="shared" ca="1" si="476"/>
        <v>0.22730993795431209</v>
      </c>
      <c r="J3239" s="30">
        <f ca="1">_xlfn.BETA.INV(I3239,'Input Parameters'!$L$26,'Input Parameters'!$M$26,'Input Parameters'!$J$26,'Input Parameters'!$K$26)</f>
        <v>0.53601081436583631</v>
      </c>
      <c r="K3239" s="168">
        <f ca="1">('Input Parameters'!$E$27/'Input Parameters'!$E$38)^$J3239</f>
        <v>2.1390287711312034E-2</v>
      </c>
      <c r="L3239" s="69">
        <f ca="1">$H3239*$C3239*'Input Parameters'!$E$25*K3239</f>
        <v>3.4174973764071206</v>
      </c>
      <c r="M3239" s="24">
        <f t="shared" ca="1" si="477"/>
        <v>0.83773065377530587</v>
      </c>
      <c r="N3239" s="15">
        <f ca="1">_xlfn.NORM.INV(M3239,'Input Parameters'!$E$29,'Input Parameters'!$F$29)</f>
        <v>0.10009851738310672</v>
      </c>
      <c r="O3239" s="8">
        <f t="shared" ca="1" si="478"/>
        <v>0.88034864887894992</v>
      </c>
      <c r="P3239" s="30">
        <f ca="1">_xlfn.LOGNORM.INV(O3239,'Input Parameters'!$H$30,'Input Parameters'!$I$30)</f>
        <v>4.6781642614053762</v>
      </c>
      <c r="Q3239" s="10">
        <f t="shared" ca="1" si="479"/>
        <v>0.63291097518106909</v>
      </c>
      <c r="R3239" s="30">
        <f>IF('Input Parameters'!$E$32=0,0,_xlfn.BETA.INV(Q3239,'Input Parameters'!$L$32,'Input Parameters'!$M$32,'Input Parameters'!$J$32,'Input Parameters'!$K$32))</f>
        <v>0</v>
      </c>
      <c r="S3239" s="10">
        <f t="shared" ca="1" si="480"/>
        <v>0.58999732437702723</v>
      </c>
      <c r="T3239" s="26">
        <f ca="1">_xlfn.LOGNORM.INV(S3239,'Input Parameters'!$H$34,'Input Parameters'!$I$34)</f>
        <v>51.856295819792919</v>
      </c>
      <c r="U3239" s="10">
        <f t="shared" ca="1" si="481"/>
        <v>0.46810934186331221</v>
      </c>
      <c r="V3239" s="30">
        <f ca="1">_xlfn.BETA.INV(U3239,'Input Parameters'!$L$36,'Input Parameters'!$M$36,'Input Parameters'!$J$36,'Input Parameters'!$K$36)</f>
        <v>0.57379148417657466</v>
      </c>
      <c r="W3239" s="2">
        <f ca="1">N3239+(P3239-N3239)*(1-ERF((T3239-R3239)/(2*SQRT(L3239*'Input Parameters'!$E$38))))</f>
        <v>0.31669371325223117</v>
      </c>
      <c r="X3239">
        <f t="shared" ca="1" si="482"/>
        <v>1</v>
      </c>
      <c r="Y3239" s="7"/>
    </row>
    <row r="3240" spans="1:25" ht="15" customHeight="1" x14ac:dyDescent="0.25">
      <c r="A3240" s="139">
        <v>3233</v>
      </c>
      <c r="B3240" s="10">
        <f t="shared" ca="1" si="473"/>
        <v>0.7540616623635582</v>
      </c>
      <c r="C3240" s="60">
        <f ca="1">_xlfn.NORM.INV(B3240,'Input Parameters'!$E$15,'Input Parameters'!$F$15)</f>
        <v>308.21581563690944</v>
      </c>
      <c r="D3240" s="10">
        <f t="shared" ca="1" si="474"/>
        <v>0.73353003880213596</v>
      </c>
      <c r="E3240" s="62">
        <f ca="1">IF(_xlfn.NORM.INV(D3240,'Input Parameters'!$E$17,'Input Parameters'!$F$17)&lt;3500,3500,IF(_xlfn.NORM.INV(D3240,'Input Parameters'!$E$17,'Input Parameters'!$F$17)&gt;5500,5500,_xlfn.NORM.INV(D3240,'Input Parameters'!$E$17,'Input Parameters'!$F$17)))</f>
        <v>5236.4671340485647</v>
      </c>
      <c r="F3240" s="10">
        <f t="shared" ca="1" si="475"/>
        <v>0.88006407416808374</v>
      </c>
      <c r="G3240" s="64">
        <f ca="1">_xlfn.NORM.INV(F3240,'Input Parameters'!$E$20,'Input Parameters'!$F$20)</f>
        <v>290.52455796104914</v>
      </c>
      <c r="H3240" s="57">
        <f ca="1">EXP(E3240*(1/'Input Parameters'!$E$23-1/G3240))</f>
        <v>0.86254077142051788</v>
      </c>
      <c r="I3240" s="10">
        <f t="shared" ca="1" si="476"/>
        <v>0.77283114013038934</v>
      </c>
      <c r="J3240" s="30">
        <f ca="1">_xlfn.BETA.INV(I3240,'Input Parameters'!$L$26,'Input Parameters'!$M$26,'Input Parameters'!$J$26,'Input Parameters'!$K$26)</f>
        <v>0.77299063795174505</v>
      </c>
      <c r="K3240" s="168">
        <f ca="1">('Input Parameters'!$E$27/'Input Parameters'!$E$38)^$J3240</f>
        <v>3.9081928065091342E-3</v>
      </c>
      <c r="L3240" s="69">
        <f ca="1">$H3240*$C3240*'Input Parameters'!$E$25*K3240</f>
        <v>1.0389880058158056</v>
      </c>
      <c r="M3240" s="24">
        <f t="shared" ca="1" si="477"/>
        <v>0.37738507300505064</v>
      </c>
      <c r="N3240" s="15">
        <f ca="1">_xlfn.NORM.INV(M3240,'Input Parameters'!$E$29,'Input Parameters'!$F$29)</f>
        <v>9.9968764421117934E-2</v>
      </c>
      <c r="O3240" s="8">
        <f t="shared" ca="1" si="478"/>
        <v>0.55394176450524968</v>
      </c>
      <c r="P3240" s="30">
        <f ca="1">_xlfn.LOGNORM.INV(O3240,'Input Parameters'!$H$30,'Input Parameters'!$I$30)</f>
        <v>2.8608188868404478</v>
      </c>
      <c r="Q3240" s="10">
        <f t="shared" ca="1" si="479"/>
        <v>0.51615774213824839</v>
      </c>
      <c r="R3240" s="30">
        <f>IF('Input Parameters'!$E$32=0,0,_xlfn.BETA.INV(Q3240,'Input Parameters'!$L$32,'Input Parameters'!$M$32,'Input Parameters'!$J$32,'Input Parameters'!$K$32))</f>
        <v>0</v>
      </c>
      <c r="S3240" s="10">
        <f t="shared" ca="1" si="480"/>
        <v>0.45369158959548839</v>
      </c>
      <c r="T3240" s="26">
        <f ca="1">_xlfn.LOGNORM.INV(S3240,'Input Parameters'!$H$34,'Input Parameters'!$I$34)</f>
        <v>49.682765726730963</v>
      </c>
      <c r="U3240" s="10">
        <f t="shared" ca="1" si="481"/>
        <v>0.44998239371048177</v>
      </c>
      <c r="V3240" s="30">
        <f ca="1">_xlfn.BETA.INV(U3240,'Input Parameters'!$L$36,'Input Parameters'!$M$36,'Input Parameters'!$J$36,'Input Parameters'!$K$36)</f>
        <v>0.56697125294827611</v>
      </c>
      <c r="W3240" s="2">
        <f ca="1">N3240+(P3240-N3240)*(1-ERF((T3240-R3240)/(2*SQRT(L3240*'Input Parameters'!$E$38))))</f>
        <v>0.10153631496676552</v>
      </c>
      <c r="X3240">
        <f t="shared" ca="1" si="482"/>
        <v>1</v>
      </c>
      <c r="Y3240" s="7"/>
    </row>
    <row r="3241" spans="1:25" ht="15" customHeight="1" x14ac:dyDescent="0.25">
      <c r="A3241" s="139">
        <v>3234</v>
      </c>
      <c r="B3241" s="10">
        <f t="shared" ca="1" si="473"/>
        <v>0.22112641529776356</v>
      </c>
      <c r="C3241" s="60">
        <f ca="1">_xlfn.NORM.INV(B3241,'Input Parameters'!$E$15,'Input Parameters'!$F$15)</f>
        <v>229.32525727556884</v>
      </c>
      <c r="D3241" s="10">
        <f t="shared" ca="1" si="474"/>
        <v>0.33570072853037569</v>
      </c>
      <c r="E3241" s="62">
        <f ca="1">IF(_xlfn.NORM.INV(D3241,'Input Parameters'!$E$17,'Input Parameters'!$F$17)&lt;3500,3500,IF(_xlfn.NORM.INV(D3241,'Input Parameters'!$E$17,'Input Parameters'!$F$17)&gt;5500,5500,_xlfn.NORM.INV(D3241,'Input Parameters'!$E$17,'Input Parameters'!$F$17)))</f>
        <v>4503.0422378699368</v>
      </c>
      <c r="F3241" s="10">
        <f t="shared" ca="1" si="475"/>
        <v>0.75430326554298421</v>
      </c>
      <c r="G3241" s="64">
        <f ca="1">_xlfn.NORM.INV(F3241,'Input Parameters'!$E$20,'Input Parameters'!$F$20)</f>
        <v>287.26023107365523</v>
      </c>
      <c r="H3241" s="57">
        <f ca="1">EXP(E3241*(1/'Input Parameters'!$E$23-1/G3241))</f>
        <v>0.73838133713103438</v>
      </c>
      <c r="I3241" s="10">
        <f t="shared" ca="1" si="476"/>
        <v>0.132082192593448</v>
      </c>
      <c r="J3241" s="30">
        <f ca="1">_xlfn.BETA.INV(I3241,'Input Parameters'!$L$26,'Input Parameters'!$M$26,'Input Parameters'!$J$26,'Input Parameters'!$K$26)</f>
        <v>0.47268593379122076</v>
      </c>
      <c r="K3241" s="168">
        <f ca="1">('Input Parameters'!$E$27/'Input Parameters'!$E$38)^$J3241</f>
        <v>3.3688881142347686E-2</v>
      </c>
      <c r="L3241" s="69">
        <f ca="1">$H3241*$C3241*'Input Parameters'!$E$25*K3241</f>
        <v>5.7045210660434691</v>
      </c>
      <c r="M3241" s="24">
        <f t="shared" ca="1" si="477"/>
        <v>0.42215666743461655</v>
      </c>
      <c r="N3241" s="15">
        <f ca="1">_xlfn.NORM.INV(M3241,'Input Parameters'!$E$29,'Input Parameters'!$F$29)</f>
        <v>9.998036207483664E-2</v>
      </c>
      <c r="O3241" s="8">
        <f t="shared" ca="1" si="478"/>
        <v>0.56035711595824211</v>
      </c>
      <c r="P3241" s="30">
        <f ca="1">_xlfn.LOGNORM.INV(O3241,'Input Parameters'!$H$30,'Input Parameters'!$I$30)</f>
        <v>2.8828609639836058</v>
      </c>
      <c r="Q3241" s="10">
        <f t="shared" ca="1" si="479"/>
        <v>0.79772834733245934</v>
      </c>
      <c r="R3241" s="30">
        <f>IF('Input Parameters'!$E$32=0,0,_xlfn.BETA.INV(Q3241,'Input Parameters'!$L$32,'Input Parameters'!$M$32,'Input Parameters'!$J$32,'Input Parameters'!$K$32))</f>
        <v>0</v>
      </c>
      <c r="S3241" s="10">
        <f t="shared" ca="1" si="480"/>
        <v>0.66290243517366021</v>
      </c>
      <c r="T3241" s="26">
        <f ca="1">_xlfn.LOGNORM.INV(S3241,'Input Parameters'!$H$34,'Input Parameters'!$I$34)</f>
        <v>53.116647418034155</v>
      </c>
      <c r="U3241" s="10">
        <f t="shared" ca="1" si="481"/>
        <v>0.8166238735809711</v>
      </c>
      <c r="V3241" s="30">
        <f ca="1">_xlfn.BETA.INV(U3241,'Input Parameters'!$L$36,'Input Parameters'!$M$36,'Input Parameters'!$J$36,'Input Parameters'!$K$36)</f>
        <v>0.73432441871104137</v>
      </c>
      <c r="W3241" s="2">
        <f ca="1">N3241+(P3241-N3241)*(1-ERF((T3241-R3241)/(2*SQRT(L3241*'Input Parameters'!$E$38))))</f>
        <v>0.42229835173652364</v>
      </c>
      <c r="X3241">
        <f t="shared" ca="1" si="482"/>
        <v>1</v>
      </c>
      <c r="Y3241" s="7"/>
    </row>
    <row r="3242" spans="1:25" ht="15" customHeight="1" x14ac:dyDescent="0.25">
      <c r="A3242" s="139">
        <v>3235</v>
      </c>
      <c r="B3242" s="10">
        <f t="shared" ca="1" si="473"/>
        <v>7.8228848324587208E-2</v>
      </c>
      <c r="C3242" s="60">
        <f ca="1">_xlfn.NORM.INV(B3242,'Input Parameters'!$E$15,'Input Parameters'!$F$15)</f>
        <v>194.17041846795777</v>
      </c>
      <c r="D3242" s="10">
        <f t="shared" ca="1" si="474"/>
        <v>0.68185465868128026</v>
      </c>
      <c r="E3242" s="62">
        <f ca="1">IF(_xlfn.NORM.INV(D3242,'Input Parameters'!$E$17,'Input Parameters'!$F$17)&lt;3500,3500,IF(_xlfn.NORM.INV(D3242,'Input Parameters'!$E$17,'Input Parameters'!$F$17)&gt;5500,5500,_xlfn.NORM.INV(D3242,'Input Parameters'!$E$17,'Input Parameters'!$F$17)))</f>
        <v>5131.0239586108964</v>
      </c>
      <c r="F3242" s="10">
        <f t="shared" ca="1" si="475"/>
        <v>0.47794031181967833</v>
      </c>
      <c r="G3242" s="64">
        <f ca="1">_xlfn.NORM.INV(F3242,'Input Parameters'!$E$20,'Input Parameters'!$F$20)</f>
        <v>282.27933156684918</v>
      </c>
      <c r="H3242" s="57">
        <f ca="1">EXP(E3242*(1/'Input Parameters'!$E$23-1/G3242))</f>
        <v>0.51645325316417789</v>
      </c>
      <c r="I3242" s="10">
        <f t="shared" ca="1" si="476"/>
        <v>0.15926228659143538</v>
      </c>
      <c r="J3242" s="30">
        <f ca="1">_xlfn.BETA.INV(I3242,'Input Parameters'!$L$26,'Input Parameters'!$M$26,'Input Parameters'!$J$26,'Input Parameters'!$K$26)</f>
        <v>0.49308881705631918</v>
      </c>
      <c r="K3242" s="168">
        <f ca="1">('Input Parameters'!$E$27/'Input Parameters'!$E$38)^$J3242</f>
        <v>2.9102307894582784E-2</v>
      </c>
      <c r="L3242" s="69">
        <f ca="1">$H3242*$C3242*'Input Parameters'!$E$25*K3242</f>
        <v>2.9183778142635526</v>
      </c>
      <c r="M3242" s="24">
        <f t="shared" ca="1" si="477"/>
        <v>0.97385996959542631</v>
      </c>
      <c r="N3242" s="15">
        <f ca="1">_xlfn.NORM.INV(M3242,'Input Parameters'!$E$29,'Input Parameters'!$F$29)</f>
        <v>0.10019408204403379</v>
      </c>
      <c r="O3242" s="8">
        <f t="shared" ca="1" si="478"/>
        <v>0.45905197245061635</v>
      </c>
      <c r="P3242" s="30">
        <f ca="1">_xlfn.LOGNORM.INV(O3242,'Input Parameters'!$H$30,'Input Parameters'!$I$30)</f>
        <v>2.5560656061062623</v>
      </c>
      <c r="Q3242" s="10">
        <f t="shared" ca="1" si="479"/>
        <v>0.25789727425514175</v>
      </c>
      <c r="R3242" s="30">
        <f>IF('Input Parameters'!$E$32=0,0,_xlfn.BETA.INV(Q3242,'Input Parameters'!$L$32,'Input Parameters'!$M$32,'Input Parameters'!$J$32,'Input Parameters'!$K$32))</f>
        <v>0</v>
      </c>
      <c r="S3242" s="10">
        <f t="shared" ca="1" si="480"/>
        <v>0.37037733048467925</v>
      </c>
      <c r="T3242" s="26">
        <f ca="1">_xlfn.LOGNORM.INV(S3242,'Input Parameters'!$H$34,'Input Parameters'!$I$34)</f>
        <v>48.373284594950512</v>
      </c>
      <c r="U3242" s="10">
        <f t="shared" ca="1" si="481"/>
        <v>0.89293844490908447</v>
      </c>
      <c r="V3242" s="30">
        <f ca="1">_xlfn.BETA.INV(U3242,'Input Parameters'!$L$36,'Input Parameters'!$M$36,'Input Parameters'!$J$36,'Input Parameters'!$K$36)</f>
        <v>0.79498685000003788</v>
      </c>
      <c r="W3242" s="2">
        <f ca="1">N3242+(P3242-N3242)*(1-ERF((T3242-R3242)/(2*SQRT(L3242*'Input Parameters'!$E$38))))</f>
        <v>0.21133969889824394</v>
      </c>
      <c r="X3242">
        <f t="shared" ca="1" si="482"/>
        <v>1</v>
      </c>
      <c r="Y3242" s="7"/>
    </row>
    <row r="3243" spans="1:25" ht="15" customHeight="1" x14ac:dyDescent="0.25">
      <c r="A3243" s="139">
        <v>3236</v>
      </c>
      <c r="B3243" s="10">
        <f t="shared" ca="1" si="473"/>
        <v>0.42885249194499975</v>
      </c>
      <c r="C3243" s="60">
        <f ca="1">_xlfn.NORM.INV(B3243,'Input Parameters'!$E$15,'Input Parameters'!$F$15)</f>
        <v>261.25051202597825</v>
      </c>
      <c r="D3243" s="10">
        <f t="shared" ca="1" si="474"/>
        <v>0.22905197511721953</v>
      </c>
      <c r="E3243" s="62">
        <f ca="1">IF(_xlfn.NORM.INV(D3243,'Input Parameters'!$E$17,'Input Parameters'!$F$17)&lt;3500,3500,IF(_xlfn.NORM.INV(D3243,'Input Parameters'!$E$17,'Input Parameters'!$F$17)&gt;5500,5500,_xlfn.NORM.INV(D3243,'Input Parameters'!$E$17,'Input Parameters'!$F$17)))</f>
        <v>4280.6191954372925</v>
      </c>
      <c r="F3243" s="10">
        <f t="shared" ca="1" si="475"/>
        <v>0.26480981576047824</v>
      </c>
      <c r="G3243" s="64">
        <f ca="1">_xlfn.NORM.INV(F3243,'Input Parameters'!$E$20,'Input Parameters'!$F$20)</f>
        <v>278.43846871862314</v>
      </c>
      <c r="H3243" s="57">
        <f ca="1">EXP(E3243*(1/'Input Parameters'!$E$23-1/G3243))</f>
        <v>0.46746108870769804</v>
      </c>
      <c r="I3243" s="10">
        <f t="shared" ca="1" si="476"/>
        <v>0.27337228142129499</v>
      </c>
      <c r="J3243" s="30">
        <f ca="1">_xlfn.BETA.INV(I3243,'Input Parameters'!$L$26,'Input Parameters'!$M$26,'Input Parameters'!$J$26,'Input Parameters'!$K$26)</f>
        <v>0.56088095781665404</v>
      </c>
      <c r="K3243" s="168">
        <f ca="1">('Input Parameters'!$E$27/'Input Parameters'!$E$38)^$J3243</f>
        <v>1.7895384741668227E-2</v>
      </c>
      <c r="L3243" s="69">
        <f ca="1">$H3243*$C3243*'Input Parameters'!$E$25*K3243</f>
        <v>2.1854639972304897</v>
      </c>
      <c r="M3243" s="24">
        <f t="shared" ca="1" si="477"/>
        <v>0.42670771627454251</v>
      </c>
      <c r="N3243" s="15">
        <f ca="1">_xlfn.NORM.INV(M3243,'Input Parameters'!$E$29,'Input Parameters'!$F$29)</f>
        <v>9.998152376408638E-2</v>
      </c>
      <c r="O3243" s="8">
        <f t="shared" ca="1" si="478"/>
        <v>0.82741319394149815</v>
      </c>
      <c r="P3243" s="30">
        <f ca="1">_xlfn.LOGNORM.INV(O3243,'Input Parameters'!$H$30,'Input Parameters'!$I$30)</f>
        <v>4.1911042996509389</v>
      </c>
      <c r="Q3243" s="10">
        <f t="shared" ca="1" si="479"/>
        <v>0.56067383578094188</v>
      </c>
      <c r="R3243" s="30">
        <f>IF('Input Parameters'!$E$32=0,0,_xlfn.BETA.INV(Q3243,'Input Parameters'!$L$32,'Input Parameters'!$M$32,'Input Parameters'!$J$32,'Input Parameters'!$K$32))</f>
        <v>0</v>
      </c>
      <c r="S3243" s="10">
        <f t="shared" ca="1" si="480"/>
        <v>0.38807659528555738</v>
      </c>
      <c r="T3243" s="26">
        <f ca="1">_xlfn.LOGNORM.INV(S3243,'Input Parameters'!$H$34,'Input Parameters'!$I$34)</f>
        <v>48.654289805102572</v>
      </c>
      <c r="U3243" s="10">
        <f t="shared" ca="1" si="481"/>
        <v>0.18401879143165667</v>
      </c>
      <c r="V3243" s="30">
        <f ca="1">_xlfn.BETA.INV(U3243,'Input Parameters'!$L$36,'Input Parameters'!$M$36,'Input Parameters'!$J$36,'Input Parameters'!$K$36)</f>
        <v>0.46143347356581865</v>
      </c>
      <c r="W3243" s="2">
        <f ca="1">N3243+(P3243-N3243)*(1-ERF((T3243-R3243)/(2*SQRT(L3243*'Input Parameters'!$E$38))))</f>
        <v>0.18161763286467533</v>
      </c>
      <c r="X3243">
        <f t="shared" ca="1" si="482"/>
        <v>1</v>
      </c>
      <c r="Y3243" s="7"/>
    </row>
    <row r="3244" spans="1:25" ht="15" customHeight="1" x14ac:dyDescent="0.25">
      <c r="A3244" s="139">
        <v>3237</v>
      </c>
      <c r="B3244" s="10">
        <f t="shared" ca="1" si="473"/>
        <v>0.7854453380378269</v>
      </c>
      <c r="C3244" s="60">
        <f ca="1">_xlfn.NORM.INV(B3244,'Input Parameters'!$E$15,'Input Parameters'!$F$15)</f>
        <v>313.81885847401588</v>
      </c>
      <c r="D3244" s="10">
        <f t="shared" ca="1" si="474"/>
        <v>0.44565203862212721</v>
      </c>
      <c r="E3244" s="62">
        <f ca="1">IF(_xlfn.NORM.INV(D3244,'Input Parameters'!$E$17,'Input Parameters'!$F$17)&lt;3500,3500,IF(_xlfn.NORM.INV(D3244,'Input Parameters'!$E$17,'Input Parameters'!$F$17)&gt;5500,5500,_xlfn.NORM.INV(D3244,'Input Parameters'!$E$17,'Input Parameters'!$F$17)))</f>
        <v>4704.3420107050461</v>
      </c>
      <c r="F3244" s="10">
        <f t="shared" ca="1" si="475"/>
        <v>6.4543926210859359E-3</v>
      </c>
      <c r="G3244" s="64">
        <f ca="1">_xlfn.NORM.INV(F3244,'Input Parameters'!$E$20,'Input Parameters'!$F$20)</f>
        <v>265.99195163630856</v>
      </c>
      <c r="H3244" s="57">
        <f ca="1">EXP(E3244*(1/'Input Parameters'!$E$23-1/G3244))</f>
        <v>0.19665624430433809</v>
      </c>
      <c r="I3244" s="10">
        <f t="shared" ca="1" si="476"/>
        <v>0.70788368832628878</v>
      </c>
      <c r="J3244" s="30">
        <f ca="1">_xlfn.BETA.INV(I3244,'Input Parameters'!$L$26,'Input Parameters'!$M$26,'Input Parameters'!$J$26,'Input Parameters'!$K$26)</f>
        <v>0.74495929234007097</v>
      </c>
      <c r="K3244" s="168">
        <f ca="1">('Input Parameters'!$E$27/'Input Parameters'!$E$38)^$J3244</f>
        <v>4.7785854766850154E-3</v>
      </c>
      <c r="L3244" s="69">
        <f ca="1">$H3244*$C3244*'Input Parameters'!$E$25*K3244</f>
        <v>0.29490771760344769</v>
      </c>
      <c r="M3244" s="24">
        <f t="shared" ca="1" si="477"/>
        <v>0.77805728280820086</v>
      </c>
      <c r="N3244" s="15">
        <f ca="1">_xlfn.NORM.INV(M3244,'Input Parameters'!$E$29,'Input Parameters'!$F$29)</f>
        <v>0.10007656485732297</v>
      </c>
      <c r="O3244" s="8">
        <f t="shared" ca="1" si="478"/>
        <v>0.70839870727659082</v>
      </c>
      <c r="P3244" s="30">
        <f ca="1">_xlfn.LOGNORM.INV(O3244,'Input Parameters'!$H$30,'Input Parameters'!$I$30)</f>
        <v>3.477250333180689</v>
      </c>
      <c r="Q3244" s="10">
        <f t="shared" ca="1" si="479"/>
        <v>0.66405919089309984</v>
      </c>
      <c r="R3244" s="30">
        <f>IF('Input Parameters'!$E$32=0,0,_xlfn.BETA.INV(Q3244,'Input Parameters'!$L$32,'Input Parameters'!$M$32,'Input Parameters'!$J$32,'Input Parameters'!$K$32))</f>
        <v>0</v>
      </c>
      <c r="S3244" s="10">
        <f t="shared" ca="1" si="480"/>
        <v>0.16727310530651684</v>
      </c>
      <c r="T3244" s="26">
        <f ca="1">_xlfn.LOGNORM.INV(S3244,'Input Parameters'!$H$34,'Input Parameters'!$I$34)</f>
        <v>44.700596854392813</v>
      </c>
      <c r="U3244" s="10">
        <f t="shared" ca="1" si="481"/>
        <v>0.63975110958655479</v>
      </c>
      <c r="V3244" s="30">
        <f ca="1">_xlfn.BETA.INV(U3244,'Input Parameters'!$L$36,'Input Parameters'!$M$36,'Input Parameters'!$J$36,'Input Parameters'!$K$36)</f>
        <v>0.6422234671997018</v>
      </c>
      <c r="W3244" s="2">
        <f ca="1">N3244+(P3244-N3244)*(1-ERF((T3244-R3244)/(2*SQRT(L3244*'Input Parameters'!$E$38))))</f>
        <v>0.10007658467983112</v>
      </c>
      <c r="X3244">
        <f t="shared" ca="1" si="482"/>
        <v>1</v>
      </c>
      <c r="Y3244" s="7"/>
    </row>
    <row r="3245" spans="1:25" ht="15" customHeight="1" x14ac:dyDescent="0.25">
      <c r="A3245" s="139">
        <v>3238</v>
      </c>
      <c r="B3245" s="10">
        <f t="shared" ca="1" si="473"/>
        <v>0.88091117737493163</v>
      </c>
      <c r="C3245" s="60">
        <f ca="1">_xlfn.NORM.INV(B3245,'Input Parameters'!$E$15,'Input Parameters'!$F$15)</f>
        <v>334.89128923114333</v>
      </c>
      <c r="D3245" s="10">
        <f t="shared" ca="1" si="474"/>
        <v>0.81828448392656739</v>
      </c>
      <c r="E3245" s="62">
        <f ca="1">IF(_xlfn.NORM.INV(D3245,'Input Parameters'!$E$17,'Input Parameters'!$F$17)&lt;3500,3500,IF(_xlfn.NORM.INV(D3245,'Input Parameters'!$E$17,'Input Parameters'!$F$17)&gt;5500,5500,_xlfn.NORM.INV(D3245,'Input Parameters'!$E$17,'Input Parameters'!$F$17)))</f>
        <v>5436.1927160112054</v>
      </c>
      <c r="F3245" s="10">
        <f t="shared" ca="1" si="475"/>
        <v>0.30199878883181952</v>
      </c>
      <c r="G3245" s="64">
        <f ca="1">_xlfn.NORM.INV(F3245,'Input Parameters'!$E$20,'Input Parameters'!$F$20)</f>
        <v>279.17497528576359</v>
      </c>
      <c r="H3245" s="57">
        <f ca="1">EXP(E3245*(1/'Input Parameters'!$E$23-1/G3245))</f>
        <v>0.40083059455903869</v>
      </c>
      <c r="I3245" s="10">
        <f t="shared" ca="1" si="476"/>
        <v>0.12673262708687061</v>
      </c>
      <c r="J3245" s="30">
        <f ca="1">_xlfn.BETA.INV(I3245,'Input Parameters'!$L$26,'Input Parameters'!$M$26,'Input Parameters'!$J$26,'Input Parameters'!$K$26)</f>
        <v>0.46835283060085181</v>
      </c>
      <c r="K3245" s="168">
        <f ca="1">('Input Parameters'!$E$27/'Input Parameters'!$E$38)^$J3245</f>
        <v>3.4752423083894077E-2</v>
      </c>
      <c r="L3245" s="69">
        <f ca="1">$H3245*$C3245*'Input Parameters'!$E$25*K3245</f>
        <v>4.6649802033648751</v>
      </c>
      <c r="M3245" s="24">
        <f t="shared" ca="1" si="477"/>
        <v>0.98855722972016979</v>
      </c>
      <c r="N3245" s="15">
        <f ca="1">_xlfn.NORM.INV(M3245,'Input Parameters'!$E$29,'Input Parameters'!$F$29)</f>
        <v>0.10022753400183294</v>
      </c>
      <c r="O3245" s="8">
        <f t="shared" ca="1" si="478"/>
        <v>0.78137910785103937</v>
      </c>
      <c r="P3245" s="30">
        <f ca="1">_xlfn.LOGNORM.INV(O3245,'Input Parameters'!$H$30,'Input Parameters'!$I$30)</f>
        <v>3.8729398712567873</v>
      </c>
      <c r="Q3245" s="10">
        <f t="shared" ca="1" si="479"/>
        <v>0.10502006548861542</v>
      </c>
      <c r="R3245" s="30">
        <f>IF('Input Parameters'!$E$32=0,0,_xlfn.BETA.INV(Q3245,'Input Parameters'!$L$32,'Input Parameters'!$M$32,'Input Parameters'!$J$32,'Input Parameters'!$K$32))</f>
        <v>0</v>
      </c>
      <c r="S3245" s="10">
        <f t="shared" ca="1" si="480"/>
        <v>0.2333864099487164</v>
      </c>
      <c r="T3245" s="26">
        <f ca="1">_xlfn.LOGNORM.INV(S3245,'Input Parameters'!$H$34,'Input Parameters'!$I$34)</f>
        <v>46.040854296643978</v>
      </c>
      <c r="U3245" s="10">
        <f t="shared" ca="1" si="481"/>
        <v>0.17837045021549114</v>
      </c>
      <c r="V3245" s="30">
        <f ca="1">_xlfn.BETA.INV(U3245,'Input Parameters'!$L$36,'Input Parameters'!$M$36,'Input Parameters'!$J$36,'Input Parameters'!$K$36)</f>
        <v>0.45879474252125207</v>
      </c>
      <c r="W3245" s="2">
        <f ca="1">N3245+(P3245-N3245)*(1-ERF((T3245-R3245)/(2*SQRT(L3245*'Input Parameters'!$E$38))))</f>
        <v>0.59720852147074643</v>
      </c>
      <c r="X3245">
        <f t="shared" ca="1" si="482"/>
        <v>0</v>
      </c>
      <c r="Y3245" s="7"/>
    </row>
    <row r="3246" spans="1:25" ht="15" customHeight="1" x14ac:dyDescent="0.25">
      <c r="A3246" s="139">
        <v>3239</v>
      </c>
      <c r="B3246" s="10">
        <f t="shared" ca="1" si="473"/>
        <v>1.7193250166074758E-2</v>
      </c>
      <c r="C3246" s="60">
        <f ca="1">_xlfn.NORM.INV(B3246,'Input Parameters'!$E$15,'Input Parameters'!$F$15)</f>
        <v>156.32043370320042</v>
      </c>
      <c r="D3246" s="10">
        <f t="shared" ca="1" si="474"/>
        <v>0.59788423299324733</v>
      </c>
      <c r="E3246" s="62">
        <f ca="1">IF(_xlfn.NORM.INV(D3246,'Input Parameters'!$E$17,'Input Parameters'!$F$17)&lt;3500,3500,IF(_xlfn.NORM.INV(D3246,'Input Parameters'!$E$17,'Input Parameters'!$F$17)&gt;5500,5500,_xlfn.NORM.INV(D3246,'Input Parameters'!$E$17,'Input Parameters'!$F$17)))</f>
        <v>4973.5121285967352</v>
      </c>
      <c r="F3246" s="10">
        <f t="shared" ca="1" si="475"/>
        <v>0.90958869072888371</v>
      </c>
      <c r="G3246" s="64">
        <f ca="1">_xlfn.NORM.INV(F3246,'Input Parameters'!$E$20,'Input Parameters'!$F$20)</f>
        <v>291.61611743752752</v>
      </c>
      <c r="H3246" s="57">
        <f ca="1">EXP(E3246*(1/'Input Parameters'!$E$23-1/G3246))</f>
        <v>0.92647502643026458</v>
      </c>
      <c r="I3246" s="10">
        <f t="shared" ca="1" si="476"/>
        <v>0.73676115756025939</v>
      </c>
      <c r="J3246" s="30">
        <f ca="1">_xlfn.BETA.INV(I3246,'Input Parameters'!$L$26,'Input Parameters'!$M$26,'Input Parameters'!$J$26,'Input Parameters'!$K$26)</f>
        <v>0.75717407974780526</v>
      </c>
      <c r="K3246" s="168">
        <f ca="1">('Input Parameters'!$E$27/'Input Parameters'!$E$38)^$J3246</f>
        <v>4.3777181445502356E-3</v>
      </c>
      <c r="L3246" s="69">
        <f ca="1">$H3246*$C3246*'Input Parameters'!$E$25*K3246</f>
        <v>0.63401168917792139</v>
      </c>
      <c r="M3246" s="24">
        <f t="shared" ca="1" si="477"/>
        <v>0.24362196162879324</v>
      </c>
      <c r="N3246" s="15">
        <f ca="1">_xlfn.NORM.INV(M3246,'Input Parameters'!$E$29,'Input Parameters'!$F$29)</f>
        <v>9.9930530094956629E-2</v>
      </c>
      <c r="O3246" s="8">
        <f t="shared" ca="1" si="478"/>
        <v>0.77242566715863992</v>
      </c>
      <c r="P3246" s="30">
        <f ca="1">_xlfn.LOGNORM.INV(O3246,'Input Parameters'!$H$30,'Input Parameters'!$I$30)</f>
        <v>3.8184413633596543</v>
      </c>
      <c r="Q3246" s="10">
        <f t="shared" ca="1" si="479"/>
        <v>0.3896520341903682</v>
      </c>
      <c r="R3246" s="30">
        <f>IF('Input Parameters'!$E$32=0,0,_xlfn.BETA.INV(Q3246,'Input Parameters'!$L$32,'Input Parameters'!$M$32,'Input Parameters'!$J$32,'Input Parameters'!$K$32))</f>
        <v>0</v>
      </c>
      <c r="S3246" s="10">
        <f t="shared" ca="1" si="480"/>
        <v>0.86095398839902004</v>
      </c>
      <c r="T3246" s="26">
        <f ca="1">_xlfn.LOGNORM.INV(S3246,'Input Parameters'!$H$34,'Input Parameters'!$I$34)</f>
        <v>57.696471950180268</v>
      </c>
      <c r="U3246" s="10">
        <f t="shared" ca="1" si="481"/>
        <v>0.50785238609961458</v>
      </c>
      <c r="V3246" s="30">
        <f ca="1">_xlfn.BETA.INV(U3246,'Input Parameters'!$L$36,'Input Parameters'!$M$36,'Input Parameters'!$J$36,'Input Parameters'!$K$36)</f>
        <v>0.58889390575333556</v>
      </c>
      <c r="W3246" s="2">
        <f ca="1">N3246+(P3246-N3246)*(1-ERF((T3246-R3246)/(2*SQRT(L3246*'Input Parameters'!$E$38))))</f>
        <v>9.9931644016768711E-2</v>
      </c>
      <c r="X3246">
        <f t="shared" ca="1" si="482"/>
        <v>1</v>
      </c>
      <c r="Y3246" s="7"/>
    </row>
    <row r="3247" spans="1:25" ht="15" customHeight="1" x14ac:dyDescent="0.25">
      <c r="A3247" s="139">
        <v>3240</v>
      </c>
      <c r="B3247" s="10">
        <f t="shared" ca="1" si="473"/>
        <v>0.67362553671219039</v>
      </c>
      <c r="C3247" s="60">
        <f ca="1">_xlfn.NORM.INV(B3247,'Input Parameters'!$E$15,'Input Parameters'!$F$15)</f>
        <v>295.3513554789256</v>
      </c>
      <c r="D3247" s="10">
        <f t="shared" ca="1" si="474"/>
        <v>0.47102361618525723</v>
      </c>
      <c r="E3247" s="62">
        <f ca="1">IF(_xlfn.NORM.INV(D3247,'Input Parameters'!$E$17,'Input Parameters'!$F$17)&lt;3500,3500,IF(_xlfn.NORM.INV(D3247,'Input Parameters'!$E$17,'Input Parameters'!$F$17)&gt;5500,5500,_xlfn.NORM.INV(D3247,'Input Parameters'!$E$17,'Input Parameters'!$F$17)))</f>
        <v>4749.112096906254</v>
      </c>
      <c r="F3247" s="10">
        <f t="shared" ca="1" si="475"/>
        <v>0.8452013435740412</v>
      </c>
      <c r="G3247" s="64">
        <f ca="1">_xlfn.NORM.INV(F3247,'Input Parameters'!$E$20,'Input Parameters'!$F$20)</f>
        <v>289.45765128424483</v>
      </c>
      <c r="H3247" s="57">
        <f ca="1">EXP(E3247*(1/'Input Parameters'!$E$23-1/G3247))</f>
        <v>0.82335950790118173</v>
      </c>
      <c r="I3247" s="10">
        <f t="shared" ca="1" si="476"/>
        <v>0.22497863200027723</v>
      </c>
      <c r="J3247" s="30">
        <f ca="1">_xlfn.BETA.INV(I3247,'Input Parameters'!$L$26,'Input Parameters'!$M$26,'Input Parameters'!$J$26,'Input Parameters'!$K$26)</f>
        <v>0.534679395948647</v>
      </c>
      <c r="K3247" s="168">
        <f ca="1">('Input Parameters'!$E$27/'Input Parameters'!$E$38)^$J3247</f>
        <v>2.1595549886249291E-2</v>
      </c>
      <c r="L3247" s="69">
        <f ca="1">$H3247*$C3247*'Input Parameters'!$E$25*K3247</f>
        <v>5.2516133086248491</v>
      </c>
      <c r="M3247" s="24">
        <f t="shared" ca="1" si="477"/>
        <v>0.91068491348161973</v>
      </c>
      <c r="N3247" s="15">
        <f ca="1">_xlfn.NORM.INV(M3247,'Input Parameters'!$E$29,'Input Parameters'!$F$29)</f>
        <v>0.10013449847077105</v>
      </c>
      <c r="O3247" s="8">
        <f t="shared" ca="1" si="478"/>
        <v>0.61373776409229763</v>
      </c>
      <c r="P3247" s="30">
        <f ca="1">_xlfn.LOGNORM.INV(O3247,'Input Parameters'!$H$30,'Input Parameters'!$I$30)</f>
        <v>3.0758880945476514</v>
      </c>
      <c r="Q3247" s="10">
        <f t="shared" ca="1" si="479"/>
        <v>0.11923018297747434</v>
      </c>
      <c r="R3247" s="30">
        <f>IF('Input Parameters'!$E$32=0,0,_xlfn.BETA.INV(Q3247,'Input Parameters'!$L$32,'Input Parameters'!$M$32,'Input Parameters'!$J$32,'Input Parameters'!$K$32))</f>
        <v>0</v>
      </c>
      <c r="S3247" s="10">
        <f t="shared" ca="1" si="480"/>
        <v>0.19866684191121942</v>
      </c>
      <c r="T3247" s="26">
        <f ca="1">_xlfn.LOGNORM.INV(S3247,'Input Parameters'!$H$34,'Input Parameters'!$I$34)</f>
        <v>45.36563972882567</v>
      </c>
      <c r="U3247" s="10">
        <f t="shared" ca="1" si="481"/>
        <v>0.44072384585267821</v>
      </c>
      <c r="V3247" s="30">
        <f ca="1">_xlfn.BETA.INV(U3247,'Input Parameters'!$L$36,'Input Parameters'!$M$36,'Input Parameters'!$J$36,'Input Parameters'!$K$36)</f>
        <v>0.5634979713332845</v>
      </c>
      <c r="W3247" s="2">
        <f ca="1">N3247+(P3247-N3247)*(1-ERF((T3247-R3247)/(2*SQRT(L3247*'Input Parameters'!$E$38))))</f>
        <v>0.58093749500218694</v>
      </c>
      <c r="X3247">
        <f t="shared" ca="1" si="482"/>
        <v>0</v>
      </c>
      <c r="Y3247" s="7"/>
    </row>
    <row r="3248" spans="1:25" ht="15" customHeight="1" x14ac:dyDescent="0.25">
      <c r="A3248" s="139">
        <v>3241</v>
      </c>
      <c r="B3248" s="10">
        <f t="shared" ca="1" si="473"/>
        <v>0.66351782451337094</v>
      </c>
      <c r="C3248" s="60">
        <f ca="1">_xlfn.NORM.INV(B3248,'Input Parameters'!$E$15,'Input Parameters'!$F$15)</f>
        <v>293.84133604411647</v>
      </c>
      <c r="D3248" s="10">
        <f t="shared" ca="1" si="474"/>
        <v>1.5112694197093823E-2</v>
      </c>
      <c r="E3248" s="62">
        <f ca="1">IF(_xlfn.NORM.INV(D3248,'Input Parameters'!$E$17,'Input Parameters'!$F$17)&lt;3500,3500,IF(_xlfn.NORM.INV(D3248,'Input Parameters'!$E$17,'Input Parameters'!$F$17)&gt;5500,5500,_xlfn.NORM.INV(D3248,'Input Parameters'!$E$17,'Input Parameters'!$F$17)))</f>
        <v>3500</v>
      </c>
      <c r="F3248" s="10">
        <f t="shared" ca="1" si="475"/>
        <v>0.52414331021544558</v>
      </c>
      <c r="G3248" s="64">
        <f ca="1">_xlfn.NORM.INV(F3248,'Input Parameters'!$E$20,'Input Parameters'!$F$20)</f>
        <v>283.05572045966443</v>
      </c>
      <c r="H3248" s="57">
        <f ca="1">EXP(E3248*(1/'Input Parameters'!$E$23-1/G3248))</f>
        <v>0.65920618324563485</v>
      </c>
      <c r="I3248" s="10">
        <f t="shared" ca="1" si="476"/>
        <v>0.27562213753597642</v>
      </c>
      <c r="J3248" s="30">
        <f ca="1">_xlfn.BETA.INV(I3248,'Input Parameters'!$L$26,'Input Parameters'!$M$26,'Input Parameters'!$J$26,'Input Parameters'!$K$26)</f>
        <v>0.56203453180613316</v>
      </c>
      <c r="K3248" s="168">
        <f ca="1">('Input Parameters'!$E$27/'Input Parameters'!$E$38)^$J3248</f>
        <v>1.7747918302455975E-2</v>
      </c>
      <c r="L3248" s="69">
        <f ca="1">$H3248*$C3248*'Input Parameters'!$E$25*K3248</f>
        <v>3.4378077256075681</v>
      </c>
      <c r="M3248" s="24">
        <f t="shared" ca="1" si="477"/>
        <v>0.51730811364789497</v>
      </c>
      <c r="N3248" s="15">
        <f ca="1">_xlfn.NORM.INV(M3248,'Input Parameters'!$E$29,'Input Parameters'!$F$29)</f>
        <v>0.10000433986263262</v>
      </c>
      <c r="O3248" s="8">
        <f t="shared" ca="1" si="478"/>
        <v>0.87856879761359463</v>
      </c>
      <c r="P3248" s="30">
        <f ca="1">_xlfn.LOGNORM.INV(O3248,'Input Parameters'!$H$30,'Input Parameters'!$I$30)</f>
        <v>4.6586050054952741</v>
      </c>
      <c r="Q3248" s="10">
        <f t="shared" ca="1" si="479"/>
        <v>0.8835045010083924</v>
      </c>
      <c r="R3248" s="30">
        <f>IF('Input Parameters'!$E$32=0,0,_xlfn.BETA.INV(Q3248,'Input Parameters'!$L$32,'Input Parameters'!$M$32,'Input Parameters'!$J$32,'Input Parameters'!$K$32))</f>
        <v>0</v>
      </c>
      <c r="S3248" s="10">
        <f t="shared" ca="1" si="480"/>
        <v>0.41462237678237679</v>
      </c>
      <c r="T3248" s="26">
        <f ca="1">_xlfn.LOGNORM.INV(S3248,'Input Parameters'!$H$34,'Input Parameters'!$I$34)</f>
        <v>49.0720634108186</v>
      </c>
      <c r="U3248" s="10">
        <f t="shared" ca="1" si="481"/>
        <v>0.51935654912190077</v>
      </c>
      <c r="V3248" s="30">
        <f ca="1">_xlfn.BETA.INV(U3248,'Input Parameters'!$L$36,'Input Parameters'!$M$36,'Input Parameters'!$J$36,'Input Parameters'!$K$36)</f>
        <v>0.59331898705489694</v>
      </c>
      <c r="W3248" s="2">
        <f ca="1">N3248+(P3248-N3248)*(1-ERF((T3248-R3248)/(2*SQRT(L3248*'Input Parameters'!$E$38))))</f>
        <v>0.37936703075292133</v>
      </c>
      <c r="X3248">
        <f t="shared" ca="1" si="482"/>
        <v>1</v>
      </c>
      <c r="Y3248" s="7"/>
    </row>
    <row r="3249" spans="1:25" ht="15" customHeight="1" x14ac:dyDescent="0.25">
      <c r="A3249" s="139">
        <v>3242</v>
      </c>
      <c r="B3249" s="10">
        <f t="shared" ca="1" si="473"/>
        <v>0.90903603869067451</v>
      </c>
      <c r="C3249" s="60">
        <f ca="1">_xlfn.NORM.INV(B3249,'Input Parameters'!$E$15,'Input Parameters'!$F$15)</f>
        <v>343.30690323715748</v>
      </c>
      <c r="D3249" s="10">
        <f t="shared" ca="1" si="474"/>
        <v>0.6887163353359097</v>
      </c>
      <c r="E3249" s="62">
        <f ca="1">IF(_xlfn.NORM.INV(D3249,'Input Parameters'!$E$17,'Input Parameters'!$F$17)&lt;3500,3500,IF(_xlfn.NORM.INV(D3249,'Input Parameters'!$E$17,'Input Parameters'!$F$17)&gt;5500,5500,_xlfn.NORM.INV(D3249,'Input Parameters'!$E$17,'Input Parameters'!$F$17)))</f>
        <v>5144.5505319481053</v>
      </c>
      <c r="F3249" s="10">
        <f t="shared" ca="1" si="475"/>
        <v>0.55671229764636465</v>
      </c>
      <c r="G3249" s="64">
        <f ca="1">_xlfn.NORM.INV(F3249,'Input Parameters'!$E$20,'Input Parameters'!$F$20)</f>
        <v>283.60568036806984</v>
      </c>
      <c r="H3249" s="57">
        <f ca="1">EXP(E3249*(1/'Input Parameters'!$E$23-1/G3249))</f>
        <v>0.56142404935781209</v>
      </c>
      <c r="I3249" s="10">
        <f t="shared" ca="1" si="476"/>
        <v>0.54212237807810593</v>
      </c>
      <c r="J3249" s="30">
        <f ca="1">_xlfn.BETA.INV(I3249,'Input Parameters'!$L$26,'Input Parameters'!$M$26,'Input Parameters'!$J$26,'Input Parameters'!$K$26)</f>
        <v>0.67826863385181646</v>
      </c>
      <c r="K3249" s="168">
        <f ca="1">('Input Parameters'!$E$27/'Input Parameters'!$E$38)^$J3249</f>
        <v>7.7100005199101053E-3</v>
      </c>
      <c r="L3249" s="69">
        <f ca="1">$H3249*$C3249*'Input Parameters'!$E$25*K3249</f>
        <v>1.4860312964925391</v>
      </c>
      <c r="M3249" s="24">
        <f t="shared" ca="1" si="477"/>
        <v>0.74009937259473424</v>
      </c>
      <c r="N3249" s="15">
        <f ca="1">_xlfn.NORM.INV(M3249,'Input Parameters'!$E$29,'Input Parameters'!$F$29)</f>
        <v>0.10006436517958001</v>
      </c>
      <c r="O3249" s="8">
        <f t="shared" ca="1" si="478"/>
        <v>0.26838845468158024</v>
      </c>
      <c r="P3249" s="30">
        <f ca="1">_xlfn.LOGNORM.INV(O3249,'Input Parameters'!$H$30,'Input Parameters'!$I$30)</f>
        <v>2.0042173965252563</v>
      </c>
      <c r="Q3249" s="10">
        <f t="shared" ca="1" si="479"/>
        <v>0.55136941170131537</v>
      </c>
      <c r="R3249" s="30">
        <f>IF('Input Parameters'!$E$32=0,0,_xlfn.BETA.INV(Q3249,'Input Parameters'!$L$32,'Input Parameters'!$M$32,'Input Parameters'!$J$32,'Input Parameters'!$K$32))</f>
        <v>0</v>
      </c>
      <c r="S3249" s="10">
        <f t="shared" ca="1" si="480"/>
        <v>0.26625314945327538</v>
      </c>
      <c r="T3249" s="26">
        <f ca="1">_xlfn.LOGNORM.INV(S3249,'Input Parameters'!$H$34,'Input Parameters'!$I$34)</f>
        <v>46.638360995177294</v>
      </c>
      <c r="U3249" s="10">
        <f t="shared" ca="1" si="481"/>
        <v>0.18122646133207487</v>
      </c>
      <c r="V3249" s="30">
        <f ca="1">_xlfn.BETA.INV(U3249,'Input Parameters'!$L$36,'Input Parameters'!$M$36,'Input Parameters'!$J$36,'Input Parameters'!$K$36)</f>
        <v>0.46013346221848811</v>
      </c>
      <c r="W3249" s="2">
        <f ca="1">N3249+(P3249-N3249)*(1-ERF((T3249-R3249)/(2*SQRT(L3249*'Input Parameters'!$E$38))))</f>
        <v>0.11305909998337065</v>
      </c>
      <c r="X3249">
        <f t="shared" ca="1" si="482"/>
        <v>1</v>
      </c>
      <c r="Y3249" s="7"/>
    </row>
    <row r="3250" spans="1:25" ht="15" customHeight="1" x14ac:dyDescent="0.25">
      <c r="A3250" s="139">
        <v>3243</v>
      </c>
      <c r="B3250" s="10">
        <f t="shared" ca="1" si="473"/>
        <v>0.94331873416013878</v>
      </c>
      <c r="C3250" s="60">
        <f ca="1">_xlfn.NORM.INV(B3250,'Input Parameters'!$E$15,'Input Parameters'!$F$15)</f>
        <v>356.76943070548759</v>
      </c>
      <c r="D3250" s="10">
        <f t="shared" ca="1" si="474"/>
        <v>0.72375175088676458</v>
      </c>
      <c r="E3250" s="62">
        <f ca="1">IF(_xlfn.NORM.INV(D3250,'Input Parameters'!$E$17,'Input Parameters'!$F$17)&lt;3500,3500,IF(_xlfn.NORM.INV(D3250,'Input Parameters'!$E$17,'Input Parameters'!$F$17)&gt;5500,5500,_xlfn.NORM.INV(D3250,'Input Parameters'!$E$17,'Input Parameters'!$F$17)))</f>
        <v>5215.8163423056658</v>
      </c>
      <c r="F3250" s="10">
        <f t="shared" ca="1" si="475"/>
        <v>4.7870594528825583E-2</v>
      </c>
      <c r="G3250" s="64">
        <f ca="1">_xlfn.NORM.INV(F3250,'Input Parameters'!$E$20,'Input Parameters'!$F$20)</f>
        <v>271.48873419340225</v>
      </c>
      <c r="H3250" s="57">
        <f ca="1">EXP(E3250*(1/'Input Parameters'!$E$23-1/G3250))</f>
        <v>0.24509799932129056</v>
      </c>
      <c r="I3250" s="10">
        <f t="shared" ca="1" si="476"/>
        <v>0.93007724665250591</v>
      </c>
      <c r="J3250" s="30">
        <f ca="1">_xlfn.BETA.INV(I3250,'Input Parameters'!$L$26,'Input Parameters'!$M$26,'Input Parameters'!$J$26,'Input Parameters'!$K$26)</f>
        <v>0.85990646003883109</v>
      </c>
      <c r="K3250" s="168">
        <f ca="1">('Input Parameters'!$E$27/'Input Parameters'!$E$38)^$J3250</f>
        <v>2.0951513886994016E-3</v>
      </c>
      <c r="L3250" s="69">
        <f ca="1">$H3250*$C3250*'Input Parameters'!$E$25*K3250</f>
        <v>0.18320731532364048</v>
      </c>
      <c r="M3250" s="24">
        <f t="shared" ca="1" si="477"/>
        <v>0.18231501854287047</v>
      </c>
      <c r="N3250" s="15">
        <f ca="1">_xlfn.NORM.INV(M3250,'Input Parameters'!$E$29,'Input Parameters'!$F$29)</f>
        <v>9.9909342207002996E-2</v>
      </c>
      <c r="O3250" s="8">
        <f t="shared" ca="1" si="478"/>
        <v>0.23148421335360947</v>
      </c>
      <c r="P3250" s="30">
        <f ca="1">_xlfn.LOGNORM.INV(O3250,'Input Parameters'!$H$30,'Input Parameters'!$I$30)</f>
        <v>1.8971036326847324</v>
      </c>
      <c r="Q3250" s="10">
        <f t="shared" ca="1" si="479"/>
        <v>0.7571010265635989</v>
      </c>
      <c r="R3250" s="30">
        <f>IF('Input Parameters'!$E$32=0,0,_xlfn.BETA.INV(Q3250,'Input Parameters'!$L$32,'Input Parameters'!$M$32,'Input Parameters'!$J$32,'Input Parameters'!$K$32))</f>
        <v>0</v>
      </c>
      <c r="S3250" s="10">
        <f t="shared" ca="1" si="480"/>
        <v>0.38693628991873952</v>
      </c>
      <c r="T3250" s="26">
        <f ca="1">_xlfn.LOGNORM.INV(S3250,'Input Parameters'!$H$34,'Input Parameters'!$I$34)</f>
        <v>48.636254796920696</v>
      </c>
      <c r="U3250" s="10">
        <f t="shared" ca="1" si="481"/>
        <v>0.77534839794083055</v>
      </c>
      <c r="V3250" s="30">
        <f ca="1">_xlfn.BETA.INV(U3250,'Input Parameters'!$L$36,'Input Parameters'!$M$36,'Input Parameters'!$J$36,'Input Parameters'!$K$36)</f>
        <v>0.70896525492057449</v>
      </c>
      <c r="W3250" s="2">
        <f ca="1">N3250+(P3250-N3250)*(1-ERF((T3250-R3250)/(2*SQRT(L3250*'Input Parameters'!$E$38))))</f>
        <v>9.9909342207004592E-2</v>
      </c>
      <c r="X3250">
        <f t="shared" ca="1" si="482"/>
        <v>1</v>
      </c>
      <c r="Y3250" s="7"/>
    </row>
    <row r="3251" spans="1:25" ht="15" customHeight="1" x14ac:dyDescent="0.25">
      <c r="A3251" s="139">
        <v>3244</v>
      </c>
      <c r="B3251" s="10">
        <f t="shared" ca="1" si="473"/>
        <v>0.62511271880230812</v>
      </c>
      <c r="C3251" s="60">
        <f ca="1">_xlfn.NORM.INV(B3251,'Input Parameters'!$E$15,'Input Parameters'!$F$15)</f>
        <v>288.25147344700792</v>
      </c>
      <c r="D3251" s="10">
        <f t="shared" ca="1" si="474"/>
        <v>0.51211516382815725</v>
      </c>
      <c r="E3251" s="62">
        <f ca="1">IF(_xlfn.NORM.INV(D3251,'Input Parameters'!$E$17,'Input Parameters'!$F$17)&lt;3500,3500,IF(_xlfn.NORM.INV(D3251,'Input Parameters'!$E$17,'Input Parameters'!$F$17)&gt;5500,5500,_xlfn.NORM.INV(D3251,'Input Parameters'!$E$17,'Input Parameters'!$F$17)))</f>
        <v>4821.2610170137496</v>
      </c>
      <c r="F3251" s="10">
        <f t="shared" ca="1" si="475"/>
        <v>0.3145198536690329</v>
      </c>
      <c r="G3251" s="64">
        <f ca="1">_xlfn.NORM.INV(F3251,'Input Parameters'!$E$20,'Input Parameters'!$F$20)</f>
        <v>279.41337129545121</v>
      </c>
      <c r="H3251" s="57">
        <f ca="1">EXP(E3251*(1/'Input Parameters'!$E$23-1/G3251))</f>
        <v>0.45109944123795614</v>
      </c>
      <c r="I3251" s="10">
        <f t="shared" ca="1" si="476"/>
        <v>0.80913501281010414</v>
      </c>
      <c r="J3251" s="30">
        <f ca="1">_xlfn.BETA.INV(I3251,'Input Parameters'!$L$26,'Input Parameters'!$M$26,'Input Parameters'!$J$26,'Input Parameters'!$K$26)</f>
        <v>0.78978834878135162</v>
      </c>
      <c r="K3251" s="168">
        <f ca="1">('Input Parameters'!$E$27/'Input Parameters'!$E$38)^$J3251</f>
        <v>3.4645567088020988E-3</v>
      </c>
      <c r="L3251" s="69">
        <f ca="1">$H3251*$C3251*'Input Parameters'!$E$25*K3251</f>
        <v>0.45049658118728186</v>
      </c>
      <c r="M3251" s="24">
        <f t="shared" ca="1" si="477"/>
        <v>6.1754154352809731E-2</v>
      </c>
      <c r="N3251" s="15">
        <f ca="1">_xlfn.NORM.INV(M3251,'Input Parameters'!$E$29,'Input Parameters'!$F$29)</f>
        <v>9.9845978645254116E-2</v>
      </c>
      <c r="O3251" s="8">
        <f t="shared" ca="1" si="478"/>
        <v>0.78413341011546378</v>
      </c>
      <c r="P3251" s="30">
        <f ca="1">_xlfn.LOGNORM.INV(O3251,'Input Parameters'!$H$30,'Input Parameters'!$I$30)</f>
        <v>3.8901202444239131</v>
      </c>
      <c r="Q3251" s="10">
        <f t="shared" ca="1" si="479"/>
        <v>0.66557273483834756</v>
      </c>
      <c r="R3251" s="30">
        <f>IF('Input Parameters'!$E$32=0,0,_xlfn.BETA.INV(Q3251,'Input Parameters'!$L$32,'Input Parameters'!$M$32,'Input Parameters'!$J$32,'Input Parameters'!$K$32))</f>
        <v>0</v>
      </c>
      <c r="S3251" s="10">
        <f t="shared" ca="1" si="480"/>
        <v>0.13137252165113888</v>
      </c>
      <c r="T3251" s="26">
        <f ca="1">_xlfn.LOGNORM.INV(S3251,'Input Parameters'!$H$34,'Input Parameters'!$I$34)</f>
        <v>43.846534977431496</v>
      </c>
      <c r="U3251" s="10">
        <f t="shared" ca="1" si="481"/>
        <v>0.80737158918186824</v>
      </c>
      <c r="V3251" s="30">
        <f ca="1">_xlfn.BETA.INV(U3251,'Input Parameters'!$L$36,'Input Parameters'!$M$36,'Input Parameters'!$J$36,'Input Parameters'!$K$36)</f>
        <v>0.72832163390168558</v>
      </c>
      <c r="W3251" s="2">
        <f ca="1">N3251+(P3251-N3251)*(1-ERF((T3251-R3251)/(2*SQRT(L3251*'Input Parameters'!$E$38))))</f>
        <v>9.9860573821505649E-2</v>
      </c>
      <c r="X3251">
        <f t="shared" ca="1" si="482"/>
        <v>1</v>
      </c>
      <c r="Y3251" s="7"/>
    </row>
    <row r="3252" spans="1:25" ht="15" customHeight="1" x14ac:dyDescent="0.25">
      <c r="A3252" s="139">
        <v>3245</v>
      </c>
      <c r="B3252" s="10">
        <f t="shared" ca="1" si="473"/>
        <v>0.25296322169489915</v>
      </c>
      <c r="C3252" s="60">
        <f ca="1">_xlfn.NORM.INV(B3252,'Input Parameters'!$E$15,'Input Parameters'!$F$15)</f>
        <v>234.91805105540183</v>
      </c>
      <c r="D3252" s="10">
        <f t="shared" ca="1" si="474"/>
        <v>0.51029348050382539</v>
      </c>
      <c r="E3252" s="62">
        <f ca="1">IF(_xlfn.NORM.INV(D3252,'Input Parameters'!$E$17,'Input Parameters'!$F$17)&lt;3500,3500,IF(_xlfn.NORM.INV(D3252,'Input Parameters'!$E$17,'Input Parameters'!$F$17)&gt;5500,5500,_xlfn.NORM.INV(D3252,'Input Parameters'!$E$17,'Input Parameters'!$F$17)))</f>
        <v>4818.0633549856711</v>
      </c>
      <c r="F3252" s="10">
        <f t="shared" ca="1" si="475"/>
        <v>0.37047104319574775</v>
      </c>
      <c r="G3252" s="64">
        <f ca="1">_xlfn.NORM.INV(F3252,'Input Parameters'!$E$20,'Input Parameters'!$F$20)</f>
        <v>280.43493955950174</v>
      </c>
      <c r="H3252" s="57">
        <f ca="1">EXP(E3252*(1/'Input Parameters'!$E$23-1/G3252))</f>
        <v>0.4805976290934828</v>
      </c>
      <c r="I3252" s="10">
        <f t="shared" ca="1" si="476"/>
        <v>0.44098245554966076</v>
      </c>
      <c r="J3252" s="30">
        <f ca="1">_xlfn.BETA.INV(I3252,'Input Parameters'!$L$26,'Input Parameters'!$M$26,'Input Parameters'!$J$26,'Input Parameters'!$K$26)</f>
        <v>0.63724921472843765</v>
      </c>
      <c r="K3252" s="168">
        <f ca="1">('Input Parameters'!$E$27/'Input Parameters'!$E$38)^$J3252</f>
        <v>1.0347568068370954E-2</v>
      </c>
      <c r="L3252" s="69">
        <f ca="1">$H3252*$C3252*'Input Parameters'!$E$25*K3252</f>
        <v>1.1682513864590505</v>
      </c>
      <c r="M3252" s="24">
        <f t="shared" ca="1" si="477"/>
        <v>0.8407504839403751</v>
      </c>
      <c r="N3252" s="15">
        <f ca="1">_xlfn.NORM.INV(M3252,'Input Parameters'!$E$29,'Input Parameters'!$F$29)</f>
        <v>0.10009975470826692</v>
      </c>
      <c r="O3252" s="8">
        <f t="shared" ca="1" si="478"/>
        <v>0.57764781874022442</v>
      </c>
      <c r="P3252" s="30">
        <f ca="1">_xlfn.LOGNORM.INV(O3252,'Input Parameters'!$H$30,'Input Parameters'!$I$30)</f>
        <v>2.9434144540277027</v>
      </c>
      <c r="Q3252" s="10">
        <f t="shared" ca="1" si="479"/>
        <v>0.49945523293615768</v>
      </c>
      <c r="R3252" s="30">
        <f>IF('Input Parameters'!$E$32=0,0,_xlfn.BETA.INV(Q3252,'Input Parameters'!$L$32,'Input Parameters'!$M$32,'Input Parameters'!$J$32,'Input Parameters'!$K$32))</f>
        <v>0</v>
      </c>
      <c r="S3252" s="10">
        <f t="shared" ca="1" si="480"/>
        <v>0.34816714458318376</v>
      </c>
      <c r="T3252" s="26">
        <f ca="1">_xlfn.LOGNORM.INV(S3252,'Input Parameters'!$H$34,'Input Parameters'!$I$34)</f>
        <v>48.016708128155152</v>
      </c>
      <c r="U3252" s="10">
        <f t="shared" ca="1" si="481"/>
        <v>0.64353322240408484</v>
      </c>
      <c r="V3252" s="30">
        <f ca="1">_xlfn.BETA.INV(U3252,'Input Parameters'!$L$36,'Input Parameters'!$M$36,'Input Parameters'!$J$36,'Input Parameters'!$K$36)</f>
        <v>0.64386877658358488</v>
      </c>
      <c r="W3252" s="2">
        <f ca="1">N3252+(P3252-N3252)*(1-ERF((T3252-R3252)/(2*SQRT(L3252*'Input Parameters'!$E$38))))</f>
        <v>0.10488222138645296</v>
      </c>
      <c r="X3252">
        <f t="shared" ca="1" si="482"/>
        <v>1</v>
      </c>
      <c r="Y3252" s="7"/>
    </row>
    <row r="3253" spans="1:25" ht="15" customHeight="1" x14ac:dyDescent="0.25">
      <c r="A3253" s="139">
        <v>3246</v>
      </c>
      <c r="B3253" s="10">
        <f t="shared" ca="1" si="473"/>
        <v>0.23408036754850869</v>
      </c>
      <c r="C3253" s="60">
        <f ca="1">_xlfn.NORM.INV(B3253,'Input Parameters'!$E$15,'Input Parameters'!$F$15)</f>
        <v>231.65121929318144</v>
      </c>
      <c r="D3253" s="10">
        <f t="shared" ca="1" si="474"/>
        <v>0.2010806930644361</v>
      </c>
      <c r="E3253" s="62">
        <f ca="1">IF(_xlfn.NORM.INV(D3253,'Input Parameters'!$E$17,'Input Parameters'!$F$17)&lt;3500,3500,IF(_xlfn.NORM.INV(D3253,'Input Parameters'!$E$17,'Input Parameters'!$F$17)&gt;5500,5500,_xlfn.NORM.INV(D3253,'Input Parameters'!$E$17,'Input Parameters'!$F$17)))</f>
        <v>4213.5628635354606</v>
      </c>
      <c r="F3253" s="10">
        <f t="shared" ca="1" si="475"/>
        <v>0.12054592117931251</v>
      </c>
      <c r="G3253" s="64">
        <f ca="1">_xlfn.NORM.INV(F3253,'Input Parameters'!$E$20,'Input Parameters'!$F$20)</f>
        <v>274.79584392078249</v>
      </c>
      <c r="H3253" s="57">
        <f ca="1">EXP(E3253*(1/'Input Parameters'!$E$23-1/G3253))</f>
        <v>0.38708001496262451</v>
      </c>
      <c r="I3253" s="10">
        <f t="shared" ca="1" si="476"/>
        <v>0.35549482271583666</v>
      </c>
      <c r="J3253" s="30">
        <f ca="1">_xlfn.BETA.INV(I3253,'Input Parameters'!$L$26,'Input Parameters'!$M$26,'Input Parameters'!$J$26,'Input Parameters'!$K$26)</f>
        <v>0.60028994383146883</v>
      </c>
      <c r="K3253" s="168">
        <f ca="1">('Input Parameters'!$E$27/'Input Parameters'!$E$38)^$J3253</f>
        <v>1.3488820766712697E-2</v>
      </c>
      <c r="L3253" s="69">
        <f ca="1">$H3253*$C3253*'Input Parameters'!$E$25*K3253</f>
        <v>1.2095096107637371</v>
      </c>
      <c r="M3253" s="24">
        <f t="shared" ca="1" si="477"/>
        <v>5.0596181434466425E-2</v>
      </c>
      <c r="N3253" s="15">
        <f ca="1">_xlfn.NORM.INV(M3253,'Input Parameters'!$E$29,'Input Parameters'!$F$29)</f>
        <v>9.9836089965328847E-2</v>
      </c>
      <c r="O3253" s="8">
        <f t="shared" ca="1" si="478"/>
        <v>0.2912672368713819</v>
      </c>
      <c r="P3253" s="30">
        <f ca="1">_xlfn.LOGNORM.INV(O3253,'Input Parameters'!$H$30,'Input Parameters'!$I$30)</f>
        <v>2.0696494454733512</v>
      </c>
      <c r="Q3253" s="10">
        <f t="shared" ca="1" si="479"/>
        <v>3.8048362946634828E-2</v>
      </c>
      <c r="R3253" s="30">
        <f>IF('Input Parameters'!$E$32=0,0,_xlfn.BETA.INV(Q3253,'Input Parameters'!$L$32,'Input Parameters'!$M$32,'Input Parameters'!$J$32,'Input Parameters'!$K$32))</f>
        <v>0</v>
      </c>
      <c r="S3253" s="10">
        <f t="shared" ca="1" si="480"/>
        <v>7.0271737518236121E-2</v>
      </c>
      <c r="T3253" s="26">
        <f ca="1">_xlfn.LOGNORM.INV(S3253,'Input Parameters'!$H$34,'Input Parameters'!$I$34)</f>
        <v>41.95663453445102</v>
      </c>
      <c r="U3253" s="10">
        <f t="shared" ca="1" si="481"/>
        <v>0.83614201311499636</v>
      </c>
      <c r="V3253" s="30">
        <f ca="1">_xlfn.BETA.INV(U3253,'Input Parameters'!$L$36,'Input Parameters'!$M$36,'Input Parameters'!$J$36,'Input Parameters'!$K$36)</f>
        <v>0.74772951967174994</v>
      </c>
      <c r="W3253" s="2">
        <f ca="1">N3253+(P3253-N3253)*(1-ERF((T3253-R3253)/(2*SQRT(L3253*'Input Parameters'!$E$38))))</f>
        <v>0.11359264249600647</v>
      </c>
      <c r="X3253">
        <f t="shared" ca="1" si="482"/>
        <v>1</v>
      </c>
      <c r="Y3253" s="7"/>
    </row>
    <row r="3254" spans="1:25" ht="15" customHeight="1" x14ac:dyDescent="0.25">
      <c r="A3254" s="139">
        <v>3247</v>
      </c>
      <c r="B3254" s="10">
        <f t="shared" ca="1" si="473"/>
        <v>0.20586191440643309</v>
      </c>
      <c r="C3254" s="60">
        <f ca="1">_xlfn.NORM.INV(B3254,'Input Parameters'!$E$15,'Input Parameters'!$F$15)</f>
        <v>226.48176462684722</v>
      </c>
      <c r="D3254" s="10">
        <f t="shared" ca="1" si="474"/>
        <v>0.5488403741661898</v>
      </c>
      <c r="E3254" s="62">
        <f ca="1">IF(_xlfn.NORM.INV(D3254,'Input Parameters'!$E$17,'Input Parameters'!$F$17)&lt;3500,3500,IF(_xlfn.NORM.INV(D3254,'Input Parameters'!$E$17,'Input Parameters'!$F$17)&gt;5500,5500,_xlfn.NORM.INV(D3254,'Input Parameters'!$E$17,'Input Parameters'!$F$17)))</f>
        <v>4885.9124631314244</v>
      </c>
      <c r="F3254" s="10">
        <f t="shared" ca="1" si="475"/>
        <v>0.62755774310542478</v>
      </c>
      <c r="G3254" s="64">
        <f ca="1">_xlfn.NORM.INV(F3254,'Input Parameters'!$E$20,'Input Parameters'!$F$20)</f>
        <v>284.83012547621445</v>
      </c>
      <c r="H3254" s="57">
        <f ca="1">EXP(E3254*(1/'Input Parameters'!$E$23-1/G3254))</f>
        <v>0.62238495242264713</v>
      </c>
      <c r="I3254" s="10">
        <f t="shared" ca="1" si="476"/>
        <v>0.94467102489482124</v>
      </c>
      <c r="J3254" s="30">
        <f ca="1">_xlfn.BETA.INV(I3254,'Input Parameters'!$L$26,'Input Parameters'!$M$26,'Input Parameters'!$J$26,'Input Parameters'!$K$26)</f>
        <v>0.87176539568046241</v>
      </c>
      <c r="K3254" s="168">
        <f ca="1">('Input Parameters'!$E$27/'Input Parameters'!$E$38)^$J3254</f>
        <v>1.9242983072760196E-3</v>
      </c>
      <c r="L3254" s="69">
        <f ca="1">$H3254*$C3254*'Input Parameters'!$E$25*K3254</f>
        <v>0.27124686163709022</v>
      </c>
      <c r="M3254" s="24">
        <f t="shared" ca="1" si="477"/>
        <v>0.20814520400426462</v>
      </c>
      <c r="N3254" s="15">
        <f ca="1">_xlfn.NORM.INV(M3254,'Input Parameters'!$E$29,'Input Parameters'!$F$29)</f>
        <v>9.9918712618358052E-2</v>
      </c>
      <c r="O3254" s="8">
        <f t="shared" ca="1" si="478"/>
        <v>0.96518444121476676</v>
      </c>
      <c r="P3254" s="30">
        <f ca="1">_xlfn.LOGNORM.INV(O3254,'Input Parameters'!$H$30,'Input Parameters'!$I$30)</f>
        <v>6.3222945155164529</v>
      </c>
      <c r="Q3254" s="10">
        <f t="shared" ca="1" si="479"/>
        <v>0.57333745057662866</v>
      </c>
      <c r="R3254" s="30">
        <f>IF('Input Parameters'!$E$32=0,0,_xlfn.BETA.INV(Q3254,'Input Parameters'!$L$32,'Input Parameters'!$M$32,'Input Parameters'!$J$32,'Input Parameters'!$K$32))</f>
        <v>0</v>
      </c>
      <c r="S3254" s="10">
        <f t="shared" ca="1" si="480"/>
        <v>0.45643646414966854</v>
      </c>
      <c r="T3254" s="26">
        <f ca="1">_xlfn.LOGNORM.INV(S3254,'Input Parameters'!$H$34,'Input Parameters'!$I$34)</f>
        <v>49.725620335936128</v>
      </c>
      <c r="U3254" s="10">
        <f t="shared" ca="1" si="481"/>
        <v>0.78905683693290007</v>
      </c>
      <c r="V3254" s="30">
        <f ca="1">_xlfn.BETA.INV(U3254,'Input Parameters'!$L$36,'Input Parameters'!$M$36,'Input Parameters'!$J$36,'Input Parameters'!$K$36)</f>
        <v>0.71700514372780488</v>
      </c>
      <c r="W3254" s="2">
        <f ca="1">N3254+(P3254-N3254)*(1-ERF((T3254-R3254)/(2*SQRT(L3254*'Input Parameters'!$E$38))))</f>
        <v>9.9918712709577015E-2</v>
      </c>
      <c r="X3254">
        <f t="shared" ca="1" si="482"/>
        <v>1</v>
      </c>
      <c r="Y3254" s="7"/>
    </row>
    <row r="3255" spans="1:25" ht="15" customHeight="1" x14ac:dyDescent="0.25">
      <c r="A3255" s="139">
        <v>3248</v>
      </c>
      <c r="B3255" s="10">
        <f t="shared" ca="1" si="473"/>
        <v>0.53187157048128242</v>
      </c>
      <c r="C3255" s="60">
        <f ca="1">_xlfn.NORM.INV(B3255,'Input Parameters'!$E$15,'Input Parameters'!$F$15)</f>
        <v>275.30133946606043</v>
      </c>
      <c r="D3255" s="10">
        <f t="shared" ca="1" si="474"/>
        <v>0.73656449366285892</v>
      </c>
      <c r="E3255" s="62">
        <f ca="1">IF(_xlfn.NORM.INV(D3255,'Input Parameters'!$E$17,'Input Parameters'!$F$17)&lt;3500,3500,IF(_xlfn.NORM.INV(D3255,'Input Parameters'!$E$17,'Input Parameters'!$F$17)&gt;5500,5500,_xlfn.NORM.INV(D3255,'Input Parameters'!$E$17,'Input Parameters'!$F$17)))</f>
        <v>5242.9527590893977</v>
      </c>
      <c r="F3255" s="10">
        <f t="shared" ca="1" si="475"/>
        <v>0.95308481910767462</v>
      </c>
      <c r="G3255" s="64">
        <f ca="1">_xlfn.NORM.INV(F3255,'Input Parameters'!$E$20,'Input Parameters'!$F$20)</f>
        <v>293.87604854838446</v>
      </c>
      <c r="H3255" s="57">
        <f ca="1">EXP(E3255*(1/'Input Parameters'!$E$23-1/G3255))</f>
        <v>1.0594545480260731</v>
      </c>
      <c r="I3255" s="10">
        <f t="shared" ca="1" si="476"/>
        <v>0.13836912980692306</v>
      </c>
      <c r="J3255" s="30">
        <f ca="1">_xlfn.BETA.INV(I3255,'Input Parameters'!$L$26,'Input Parameters'!$M$26,'Input Parameters'!$J$26,'Input Parameters'!$K$26)</f>
        <v>0.47763256394616288</v>
      </c>
      <c r="K3255" s="168">
        <f ca="1">('Input Parameters'!$E$27/'Input Parameters'!$E$38)^$J3255</f>
        <v>3.2514480724992474E-2</v>
      </c>
      <c r="L3255" s="69">
        <f ca="1">$H3255*$C3255*'Input Parameters'!$E$25*K3255</f>
        <v>9.4834744079745246</v>
      </c>
      <c r="M3255" s="24">
        <f t="shared" ca="1" si="477"/>
        <v>0.59545062040344632</v>
      </c>
      <c r="N3255" s="15">
        <f ca="1">_xlfn.NORM.INV(M3255,'Input Parameters'!$E$29,'Input Parameters'!$F$29)</f>
        <v>0.10002415888544205</v>
      </c>
      <c r="O3255" s="8">
        <f t="shared" ca="1" si="478"/>
        <v>1.6232176295592926E-2</v>
      </c>
      <c r="P3255" s="30">
        <f ca="1">_xlfn.LOGNORM.INV(O3255,'Input Parameters'!$H$30,'Input Parameters'!$I$30)</f>
        <v>0.97705276738068014</v>
      </c>
      <c r="Q3255" s="10">
        <f t="shared" ca="1" si="479"/>
        <v>7.5845517568102094E-2</v>
      </c>
      <c r="R3255" s="30">
        <f>IF('Input Parameters'!$E$32=0,0,_xlfn.BETA.INV(Q3255,'Input Parameters'!$L$32,'Input Parameters'!$M$32,'Input Parameters'!$J$32,'Input Parameters'!$K$32))</f>
        <v>0</v>
      </c>
      <c r="S3255" s="10">
        <f t="shared" ca="1" si="480"/>
        <v>0.62714592204877551</v>
      </c>
      <c r="T3255" s="26">
        <f ca="1">_xlfn.LOGNORM.INV(S3255,'Input Parameters'!$H$34,'Input Parameters'!$I$34)</f>
        <v>52.484883382746801</v>
      </c>
      <c r="U3255" s="10">
        <f t="shared" ca="1" si="481"/>
        <v>0.43407338531981432</v>
      </c>
      <c r="V3255" s="30">
        <f ca="1">_xlfn.BETA.INV(U3255,'Input Parameters'!$L$36,'Input Parameters'!$M$36,'Input Parameters'!$J$36,'Input Parameters'!$K$36)</f>
        <v>0.56100605775323831</v>
      </c>
      <c r="W3255" s="2">
        <f ca="1">N3255+(P3255-N3255)*(1-ERF((T3255-R3255)/(2*SQRT(L3255*'Input Parameters'!$E$38))))</f>
        <v>0.30011946679188817</v>
      </c>
      <c r="X3255">
        <f t="shared" ca="1" si="482"/>
        <v>1</v>
      </c>
      <c r="Y3255" s="7"/>
    </row>
    <row r="3256" spans="1:25" ht="15" customHeight="1" x14ac:dyDescent="0.25">
      <c r="A3256" s="139">
        <v>3249</v>
      </c>
      <c r="B3256" s="10">
        <f t="shared" ca="1" si="473"/>
        <v>0.29316130282204034</v>
      </c>
      <c r="C3256" s="60">
        <f ca="1">_xlfn.NORM.INV(B3256,'Input Parameters'!$E$15,'Input Parameters'!$F$15)</f>
        <v>241.47660702454576</v>
      </c>
      <c r="D3256" s="10">
        <f t="shared" ca="1" si="474"/>
        <v>0.68097973703819048</v>
      </c>
      <c r="E3256" s="62">
        <f ca="1">IF(_xlfn.NORM.INV(D3256,'Input Parameters'!$E$17,'Input Parameters'!$F$17)&lt;3500,3500,IF(_xlfn.NORM.INV(D3256,'Input Parameters'!$E$17,'Input Parameters'!$F$17)&gt;5500,5500,_xlfn.NORM.INV(D3256,'Input Parameters'!$E$17,'Input Parameters'!$F$17)))</f>
        <v>5129.3081625465948</v>
      </c>
      <c r="F3256" s="10">
        <f t="shared" ca="1" si="475"/>
        <v>0.8237966862535353</v>
      </c>
      <c r="G3256" s="64">
        <f ca="1">_xlfn.NORM.INV(F3256,'Input Parameters'!$E$20,'Input Parameters'!$F$20)</f>
        <v>288.88054007645985</v>
      </c>
      <c r="H3256" s="57">
        <f ca="1">EXP(E3256*(1/'Input Parameters'!$E$23-1/G3256))</f>
        <v>0.78245159201836079</v>
      </c>
      <c r="I3256" s="10">
        <f t="shared" ca="1" si="476"/>
        <v>0.21918719274697007</v>
      </c>
      <c r="J3256" s="30">
        <f ca="1">_xlfn.BETA.INV(I3256,'Input Parameters'!$L$26,'Input Parameters'!$M$26,'Input Parameters'!$J$26,'Input Parameters'!$K$26)</f>
        <v>0.53133678316643551</v>
      </c>
      <c r="K3256" s="168">
        <f ca="1">('Input Parameters'!$E$27/'Input Parameters'!$E$38)^$J3256</f>
        <v>2.2119595958029807E-2</v>
      </c>
      <c r="L3256" s="69">
        <f ca="1">$H3256*$C3256*'Input Parameters'!$E$25*K3256</f>
        <v>4.179359532698971</v>
      </c>
      <c r="M3256" s="24">
        <f t="shared" ca="1" si="477"/>
        <v>0.23965859334070105</v>
      </c>
      <c r="N3256" s="15">
        <f ca="1">_xlfn.NORM.INV(M3256,'Input Parameters'!$E$29,'Input Parameters'!$F$29)</f>
        <v>9.992925987923941E-2</v>
      </c>
      <c r="O3256" s="8">
        <f t="shared" ca="1" si="478"/>
        <v>0.13017516075936242</v>
      </c>
      <c r="P3256" s="30">
        <f ca="1">_xlfn.LOGNORM.INV(O3256,'Input Parameters'!$H$30,'Input Parameters'!$I$30)</f>
        <v>1.5767188407147787</v>
      </c>
      <c r="Q3256" s="10">
        <f t="shared" ca="1" si="479"/>
        <v>0.47872066757019649</v>
      </c>
      <c r="R3256" s="30">
        <f>IF('Input Parameters'!$E$32=0,0,_xlfn.BETA.INV(Q3256,'Input Parameters'!$L$32,'Input Parameters'!$M$32,'Input Parameters'!$J$32,'Input Parameters'!$K$32))</f>
        <v>0</v>
      </c>
      <c r="S3256" s="10">
        <f t="shared" ca="1" si="480"/>
        <v>0.59717343876182738</v>
      </c>
      <c r="T3256" s="26">
        <f ca="1">_xlfn.LOGNORM.INV(S3256,'Input Parameters'!$H$34,'Input Parameters'!$I$34)</f>
        <v>51.975883522651536</v>
      </c>
      <c r="U3256" s="10">
        <f t="shared" ca="1" si="481"/>
        <v>0.29269775234286977</v>
      </c>
      <c r="V3256" s="30">
        <f ca="1">_xlfn.BETA.INV(U3256,'Input Parameters'!$L$36,'Input Parameters'!$M$36,'Input Parameters'!$J$36,'Input Parameters'!$K$36)</f>
        <v>0.50733450240808675</v>
      </c>
      <c r="W3256" s="2">
        <f ca="1">N3256+(P3256-N3256)*(1-ERF((T3256-R3256)/(2*SQRT(L3256*'Input Parameters'!$E$38))))</f>
        <v>0.20657539778918363</v>
      </c>
      <c r="X3256">
        <f t="shared" ca="1" si="482"/>
        <v>1</v>
      </c>
      <c r="Y3256" s="7"/>
    </row>
    <row r="3257" spans="1:25" ht="15" customHeight="1" x14ac:dyDescent="0.25">
      <c r="A3257" s="139">
        <v>3250</v>
      </c>
      <c r="B3257" s="10">
        <f t="shared" ca="1" si="473"/>
        <v>0.78624092990730809</v>
      </c>
      <c r="C3257" s="60">
        <f ca="1">_xlfn.NORM.INV(B3257,'Input Parameters'!$E$15,'Input Parameters'!$F$15)</f>
        <v>313.96675692831832</v>
      </c>
      <c r="D3257" s="10">
        <f t="shared" ca="1" si="474"/>
        <v>0.18077134561452568</v>
      </c>
      <c r="E3257" s="62">
        <f ca="1">IF(_xlfn.NORM.INV(D3257,'Input Parameters'!$E$17,'Input Parameters'!$F$17)&lt;3500,3500,IF(_xlfn.NORM.INV(D3257,'Input Parameters'!$E$17,'Input Parameters'!$F$17)&gt;5500,5500,_xlfn.NORM.INV(D3257,'Input Parameters'!$E$17,'Input Parameters'!$F$17)))</f>
        <v>4161.2993833805167</v>
      </c>
      <c r="F3257" s="10">
        <f t="shared" ca="1" si="475"/>
        <v>0.11442523417203299</v>
      </c>
      <c r="G3257" s="64">
        <f ca="1">_xlfn.NORM.INV(F3257,'Input Parameters'!$E$20,'Input Parameters'!$F$20)</f>
        <v>274.58772059472193</v>
      </c>
      <c r="H3257" s="57">
        <f ca="1">EXP(E3257*(1/'Input Parameters'!$E$23-1/G3257))</f>
        <v>0.3871941382104499</v>
      </c>
      <c r="I3257" s="10">
        <f t="shared" ca="1" si="476"/>
        <v>0.8909951479756858</v>
      </c>
      <c r="J3257" s="30">
        <f ca="1">_xlfn.BETA.INV(I3257,'Input Parameters'!$L$26,'Input Parameters'!$M$26,'Input Parameters'!$J$26,'Input Parameters'!$K$26)</f>
        <v>0.83341762885907045</v>
      </c>
      <c r="K3257" s="168">
        <f ca="1">('Input Parameters'!$E$27/'Input Parameters'!$E$38)^$J3257</f>
        <v>2.5335736805095167E-3</v>
      </c>
      <c r="L3257" s="69">
        <f ca="1">$H3257*$C3257*'Input Parameters'!$E$25*K3257</f>
        <v>0.30799664068410193</v>
      </c>
      <c r="M3257" s="24">
        <f t="shared" ca="1" si="477"/>
        <v>0.77444960684451558</v>
      </c>
      <c r="N3257" s="15">
        <f ca="1">_xlfn.NORM.INV(M3257,'Input Parameters'!$E$29,'Input Parameters'!$F$29)</f>
        <v>0.10007535811172111</v>
      </c>
      <c r="O3257" s="8">
        <f t="shared" ca="1" si="478"/>
        <v>0.79896796175364082</v>
      </c>
      <c r="P3257" s="30">
        <f ca="1">_xlfn.LOGNORM.INV(O3257,'Input Parameters'!$H$30,'Input Parameters'!$I$30)</f>
        <v>3.9863159888007456</v>
      </c>
      <c r="Q3257" s="10">
        <f t="shared" ca="1" si="479"/>
        <v>0.69706649957886291</v>
      </c>
      <c r="R3257" s="30">
        <f>IF('Input Parameters'!$E$32=0,0,_xlfn.BETA.INV(Q3257,'Input Parameters'!$L$32,'Input Parameters'!$M$32,'Input Parameters'!$J$32,'Input Parameters'!$K$32))</f>
        <v>0</v>
      </c>
      <c r="S3257" s="10">
        <f t="shared" ca="1" si="480"/>
        <v>0.22411159602605513</v>
      </c>
      <c r="T3257" s="26">
        <f ca="1">_xlfn.LOGNORM.INV(S3257,'Input Parameters'!$H$34,'Input Parameters'!$I$34)</f>
        <v>45.865531753915008</v>
      </c>
      <c r="U3257" s="10">
        <f t="shared" ca="1" si="481"/>
        <v>0.28804811819275145</v>
      </c>
      <c r="V3257" s="30">
        <f ca="1">_xlfn.BETA.INV(U3257,'Input Parameters'!$L$36,'Input Parameters'!$M$36,'Input Parameters'!$J$36,'Input Parameters'!$K$36)</f>
        <v>0.5055003552548365</v>
      </c>
      <c r="W3257" s="2">
        <f ca="1">N3257+(P3257-N3257)*(1-ERF((T3257-R3257)/(2*SQRT(L3257*'Input Parameters'!$E$38))))</f>
        <v>0.10007537793562725</v>
      </c>
      <c r="X3257">
        <f t="shared" ca="1" si="482"/>
        <v>1</v>
      </c>
      <c r="Y3257" s="7"/>
    </row>
    <row r="3258" spans="1:25" ht="15" customHeight="1" x14ac:dyDescent="0.25">
      <c r="A3258" s="139">
        <v>3251</v>
      </c>
      <c r="B3258" s="10">
        <f t="shared" ca="1" si="473"/>
        <v>0.36722421081412548</v>
      </c>
      <c r="C3258" s="60">
        <f ca="1">_xlfn.NORM.INV(B3258,'Input Parameters'!$E$15,'Input Parameters'!$F$15)</f>
        <v>252.58401912312979</v>
      </c>
      <c r="D3258" s="10">
        <f t="shared" ca="1" si="474"/>
        <v>0.59028686891007365</v>
      </c>
      <c r="E3258" s="62">
        <f ca="1">IF(_xlfn.NORM.INV(D3258,'Input Parameters'!$E$17,'Input Parameters'!$F$17)&lt;3500,3500,IF(_xlfn.NORM.INV(D3258,'Input Parameters'!$E$17,'Input Parameters'!$F$17)&gt;5500,5500,_xlfn.NORM.INV(D3258,'Input Parameters'!$E$17,'Input Parameters'!$F$17)))</f>
        <v>4959.7980797598275</v>
      </c>
      <c r="F3258" s="10">
        <f t="shared" ca="1" si="475"/>
        <v>8.3598402280406603E-2</v>
      </c>
      <c r="G3258" s="64">
        <f ca="1">_xlfn.NORM.INV(F3258,'Input Parameters'!$E$20,'Input Parameters'!$F$20)</f>
        <v>273.39550943768739</v>
      </c>
      <c r="H3258" s="57">
        <f ca="1">EXP(E3258*(1/'Input Parameters'!$E$23-1/G3258))</f>
        <v>0.29829750030132579</v>
      </c>
      <c r="I3258" s="10">
        <f t="shared" ca="1" si="476"/>
        <v>0.11829600476157465</v>
      </c>
      <c r="J3258" s="30">
        <f ca="1">_xlfn.BETA.INV(I3258,'Input Parameters'!$L$26,'Input Parameters'!$M$26,'Input Parameters'!$J$26,'Input Parameters'!$K$26)</f>
        <v>0.46126443657940236</v>
      </c>
      <c r="K3258" s="168">
        <f ca="1">('Input Parameters'!$E$27/'Input Parameters'!$E$38)^$J3258</f>
        <v>3.656511037534254E-2</v>
      </c>
      <c r="L3258" s="69">
        <f ca="1">$H3258*$C3258*'Input Parameters'!$E$25*K3258</f>
        <v>2.7550048785470049</v>
      </c>
      <c r="M3258" s="24">
        <f t="shared" ca="1" si="477"/>
        <v>0.76990581359791843</v>
      </c>
      <c r="N3258" s="15">
        <f ca="1">_xlfn.NORM.INV(M3258,'Input Parameters'!$E$29,'Input Parameters'!$F$29)</f>
        <v>0.1000738536701954</v>
      </c>
      <c r="O3258" s="8">
        <f t="shared" ca="1" si="478"/>
        <v>0.97727902403688838</v>
      </c>
      <c r="P3258" s="30">
        <f ca="1">_xlfn.LOGNORM.INV(O3258,'Input Parameters'!$H$30,'Input Parameters'!$I$30)</f>
        <v>6.9036979179145419</v>
      </c>
      <c r="Q3258" s="10">
        <f t="shared" ca="1" si="479"/>
        <v>0.86351207643513739</v>
      </c>
      <c r="R3258" s="30">
        <f>IF('Input Parameters'!$E$32=0,0,_xlfn.BETA.INV(Q3258,'Input Parameters'!$L$32,'Input Parameters'!$M$32,'Input Parameters'!$J$32,'Input Parameters'!$K$32))</f>
        <v>0</v>
      </c>
      <c r="S3258" s="10">
        <f t="shared" ca="1" si="480"/>
        <v>0.73591029416657805</v>
      </c>
      <c r="T3258" s="26">
        <f ca="1">_xlfn.LOGNORM.INV(S3258,'Input Parameters'!$H$34,'Input Parameters'!$I$34)</f>
        <v>54.526525481807411</v>
      </c>
      <c r="U3258" s="10">
        <f t="shared" ca="1" si="481"/>
        <v>0.15439937834645656</v>
      </c>
      <c r="V3258" s="30">
        <f ca="1">_xlfn.BETA.INV(U3258,'Input Parameters'!$L$36,'Input Parameters'!$M$36,'Input Parameters'!$J$36,'Input Parameters'!$K$36)</f>
        <v>0.44715284352379053</v>
      </c>
      <c r="W3258" s="2">
        <f ca="1">N3258+(P3258-N3258)*(1-ERF((T3258-R3258)/(2*SQRT(L3258*'Input Parameters'!$E$38))))</f>
        <v>0.23739957153803892</v>
      </c>
      <c r="X3258">
        <f t="shared" ca="1" si="482"/>
        <v>1</v>
      </c>
      <c r="Y3258" s="7"/>
    </row>
    <row r="3259" spans="1:25" ht="15" customHeight="1" x14ac:dyDescent="0.25">
      <c r="A3259" s="139">
        <v>3252</v>
      </c>
      <c r="B3259" s="10">
        <f t="shared" ca="1" si="473"/>
        <v>6.9582741037840123E-2</v>
      </c>
      <c r="C3259" s="60">
        <f ca="1">_xlfn.NORM.INV(B3259,'Input Parameters'!$E$15,'Input Parameters'!$F$15)</f>
        <v>190.8202050476672</v>
      </c>
      <c r="D3259" s="10">
        <f t="shared" ca="1" si="474"/>
        <v>0.70591612598144127</v>
      </c>
      <c r="E3259" s="62">
        <f ca="1">IF(_xlfn.NORM.INV(D3259,'Input Parameters'!$E$17,'Input Parameters'!$F$17)&lt;3500,3500,IF(_xlfn.NORM.INV(D3259,'Input Parameters'!$E$17,'Input Parameters'!$F$17)&gt;5500,5500,_xlfn.NORM.INV(D3259,'Input Parameters'!$E$17,'Input Parameters'!$F$17)))</f>
        <v>5179.0451743250351</v>
      </c>
      <c r="F3259" s="10">
        <f t="shared" ca="1" si="475"/>
        <v>0.58064018366335823</v>
      </c>
      <c r="G3259" s="64">
        <f ca="1">_xlfn.NORM.INV(F3259,'Input Parameters'!$E$20,'Input Parameters'!$F$20)</f>
        <v>284.01366100530413</v>
      </c>
      <c r="H3259" s="57">
        <f ca="1">EXP(E3259*(1/'Input Parameters'!$E$23-1/G3259))</f>
        <v>0.57411976342820192</v>
      </c>
      <c r="I3259" s="10">
        <f t="shared" ca="1" si="476"/>
        <v>0.11003673364486444</v>
      </c>
      <c r="J3259" s="30">
        <f ca="1">_xlfn.BETA.INV(I3259,'Input Parameters'!$L$26,'Input Parameters'!$M$26,'Input Parameters'!$J$26,'Input Parameters'!$K$26)</f>
        <v>0.45398770827369073</v>
      </c>
      <c r="K3259" s="168">
        <f ca="1">('Input Parameters'!$E$27/'Input Parameters'!$E$38)^$J3259</f>
        <v>3.8524355910753282E-2</v>
      </c>
      <c r="L3259" s="69">
        <f ca="1">$H3259*$C3259*'Input Parameters'!$E$25*K3259</f>
        <v>4.2204838416485231</v>
      </c>
      <c r="M3259" s="24">
        <f t="shared" ca="1" si="477"/>
        <v>0.16181624690321506</v>
      </c>
      <c r="N3259" s="15">
        <f ca="1">_xlfn.NORM.INV(M3259,'Input Parameters'!$E$29,'Input Parameters'!$F$29)</f>
        <v>9.9901297930594421E-2</v>
      </c>
      <c r="O3259" s="8">
        <f t="shared" ca="1" si="478"/>
        <v>0.25623812083795061</v>
      </c>
      <c r="P3259" s="30">
        <f ca="1">_xlfn.LOGNORM.INV(O3259,'Input Parameters'!$H$30,'Input Parameters'!$I$30)</f>
        <v>1.9692196825315957</v>
      </c>
      <c r="Q3259" s="10">
        <f t="shared" ca="1" si="479"/>
        <v>0.10049980014214388</v>
      </c>
      <c r="R3259" s="30">
        <f>IF('Input Parameters'!$E$32=0,0,_xlfn.BETA.INV(Q3259,'Input Parameters'!$L$32,'Input Parameters'!$M$32,'Input Parameters'!$J$32,'Input Parameters'!$K$32))</f>
        <v>0</v>
      </c>
      <c r="S3259" s="10">
        <f t="shared" ca="1" si="480"/>
        <v>0.74301690158661438</v>
      </c>
      <c r="T3259" s="26">
        <f ca="1">_xlfn.LOGNORM.INV(S3259,'Input Parameters'!$H$34,'Input Parameters'!$I$34)</f>
        <v>54.675326835823562</v>
      </c>
      <c r="U3259" s="10">
        <f t="shared" ca="1" si="481"/>
        <v>0.20441648848793903</v>
      </c>
      <c r="V3259" s="30">
        <f ca="1">_xlfn.BETA.INV(U3259,'Input Parameters'!$L$36,'Input Parameters'!$M$36,'Input Parameters'!$J$36,'Input Parameters'!$K$36)</f>
        <v>0.47068822322590026</v>
      </c>
      <c r="W3259" s="2">
        <f ca="1">N3259+(P3259-N3259)*(1-ERF((T3259-R3259)/(2*SQRT(L3259*'Input Parameters'!$E$38))))</f>
        <v>0.21178064570608252</v>
      </c>
      <c r="X3259">
        <f t="shared" ca="1" si="482"/>
        <v>1</v>
      </c>
      <c r="Y3259" s="7"/>
    </row>
    <row r="3260" spans="1:25" ht="15" customHeight="1" x14ac:dyDescent="0.25">
      <c r="A3260" s="139">
        <v>3253</v>
      </c>
      <c r="B3260" s="10">
        <f t="shared" ca="1" si="473"/>
        <v>0.10690504599024864</v>
      </c>
      <c r="C3260" s="60">
        <f ca="1">_xlfn.NORM.INV(B3260,'Input Parameters'!$E$15,'Input Parameters'!$F$15)</f>
        <v>203.59626149230928</v>
      </c>
      <c r="D3260" s="10">
        <f t="shared" ca="1" si="474"/>
        <v>0.30188186356995184</v>
      </c>
      <c r="E3260" s="62">
        <f ca="1">IF(_xlfn.NORM.INV(D3260,'Input Parameters'!$E$17,'Input Parameters'!$F$17)&lt;3500,3500,IF(_xlfn.NORM.INV(D3260,'Input Parameters'!$E$17,'Input Parameters'!$F$17)&gt;5500,5500,_xlfn.NORM.INV(D3260,'Input Parameters'!$E$17,'Input Parameters'!$F$17)))</f>
        <v>4436.7029972445098</v>
      </c>
      <c r="F3260" s="10">
        <f t="shared" ca="1" si="475"/>
        <v>0.84150677336304547</v>
      </c>
      <c r="G3260" s="64">
        <f ca="1">_xlfn.NORM.INV(F3260,'Input Parameters'!$E$20,'Input Parameters'!$F$20)</f>
        <v>289.35448792547248</v>
      </c>
      <c r="H3260" s="57">
        <f ca="1">EXP(E3260*(1/'Input Parameters'!$E$23-1/G3260))</f>
        <v>0.82940936994072223</v>
      </c>
      <c r="I3260" s="10">
        <f t="shared" ca="1" si="476"/>
        <v>0.70667001613889036</v>
      </c>
      <c r="J3260" s="30">
        <f ca="1">_xlfn.BETA.INV(I3260,'Input Parameters'!$L$26,'Input Parameters'!$M$26,'Input Parameters'!$J$26,'Input Parameters'!$K$26)</f>
        <v>0.74445286277505285</v>
      </c>
      <c r="K3260" s="168">
        <f ca="1">('Input Parameters'!$E$27/'Input Parameters'!$E$38)^$J3260</f>
        <v>4.7959758832056033E-3</v>
      </c>
      <c r="L3260" s="69">
        <f ca="1">$H3260*$C3260*'Input Parameters'!$E$25*K3260</f>
        <v>0.80987077437795096</v>
      </c>
      <c r="M3260" s="24">
        <f t="shared" ca="1" si="477"/>
        <v>0.10447572519194614</v>
      </c>
      <c r="N3260" s="15">
        <f ca="1">_xlfn.NORM.INV(M3260,'Input Parameters'!$E$29,'Input Parameters'!$F$29)</f>
        <v>9.9874354610098012E-2</v>
      </c>
      <c r="O3260" s="8">
        <f t="shared" ca="1" si="478"/>
        <v>6.7618815140404687E-2</v>
      </c>
      <c r="P3260" s="30">
        <f ca="1">_xlfn.LOGNORM.INV(O3260,'Input Parameters'!$H$30,'Input Parameters'!$I$30)</f>
        <v>1.3250043732344667</v>
      </c>
      <c r="Q3260" s="10">
        <f t="shared" ca="1" si="479"/>
        <v>0.43120133203082356</v>
      </c>
      <c r="R3260" s="30">
        <f>IF('Input Parameters'!$E$32=0,0,_xlfn.BETA.INV(Q3260,'Input Parameters'!$L$32,'Input Parameters'!$M$32,'Input Parameters'!$J$32,'Input Parameters'!$K$32))</f>
        <v>0</v>
      </c>
      <c r="S3260" s="10">
        <f t="shared" ca="1" si="480"/>
        <v>0.25741424687783443</v>
      </c>
      <c r="T3260" s="26">
        <f ca="1">_xlfn.LOGNORM.INV(S3260,'Input Parameters'!$H$34,'Input Parameters'!$I$34)</f>
        <v>46.480943740100876</v>
      </c>
      <c r="U3260" s="10">
        <f t="shared" ca="1" si="481"/>
        <v>0.66342482151396653</v>
      </c>
      <c r="V3260" s="30">
        <f ca="1">_xlfn.BETA.INV(U3260,'Input Parameters'!$L$36,'Input Parameters'!$M$36,'Input Parameters'!$J$36,'Input Parameters'!$K$36)</f>
        <v>0.65267371102257354</v>
      </c>
      <c r="W3260" s="2">
        <f ca="1">N3260+(P3260-N3260)*(1-ERF((T3260-R3260)/(2*SQRT(L3260*'Input Parameters'!$E$38))))</f>
        <v>0.10019291824464283</v>
      </c>
      <c r="X3260">
        <f t="shared" ca="1" si="482"/>
        <v>1</v>
      </c>
      <c r="Y3260" s="7"/>
    </row>
    <row r="3261" spans="1:25" ht="15" customHeight="1" x14ac:dyDescent="0.25">
      <c r="A3261" s="139">
        <v>3254</v>
      </c>
      <c r="B3261" s="10">
        <f t="shared" ca="1" si="473"/>
        <v>0.41751582657203334</v>
      </c>
      <c r="C3261" s="60">
        <f ca="1">_xlfn.NORM.INV(B3261,'Input Parameters'!$E$15,'Input Parameters'!$F$15)</f>
        <v>259.6812691943029</v>
      </c>
      <c r="D3261" s="10">
        <f t="shared" ca="1" si="474"/>
        <v>0.24708175230514395</v>
      </c>
      <c r="E3261" s="62">
        <f ca="1">IF(_xlfn.NORM.INV(D3261,'Input Parameters'!$E$17,'Input Parameters'!$F$17)&lt;3500,3500,IF(_xlfn.NORM.INV(D3261,'Input Parameters'!$E$17,'Input Parameters'!$F$17)&gt;5500,5500,_xlfn.NORM.INV(D3261,'Input Parameters'!$E$17,'Input Parameters'!$F$17)))</f>
        <v>4321.4087599389613</v>
      </c>
      <c r="F3261" s="10">
        <f t="shared" ca="1" si="475"/>
        <v>0.26691706170495022</v>
      </c>
      <c r="G3261" s="64">
        <f ca="1">_xlfn.NORM.INV(F3261,'Input Parameters'!$E$20,'Input Parameters'!$F$20)</f>
        <v>278.48150209898768</v>
      </c>
      <c r="H3261" s="57">
        <f ca="1">EXP(E3261*(1/'Input Parameters'!$E$23-1/G3261))</f>
        <v>0.46520039892165899</v>
      </c>
      <c r="I3261" s="10">
        <f t="shared" ca="1" si="476"/>
        <v>0.39145965113982717</v>
      </c>
      <c r="J3261" s="30">
        <f ca="1">_xlfn.BETA.INV(I3261,'Input Parameters'!$L$26,'Input Parameters'!$M$26,'Input Parameters'!$J$26,'Input Parameters'!$K$26)</f>
        <v>0.61621219835391605</v>
      </c>
      <c r="K3261" s="168">
        <f ca="1">('Input Parameters'!$E$27/'Input Parameters'!$E$38)^$J3261</f>
        <v>1.203297191054171E-2</v>
      </c>
      <c r="L3261" s="69">
        <f ca="1">$H3261*$C3261*'Input Parameters'!$E$25*K3261</f>
        <v>1.4536290933366396</v>
      </c>
      <c r="M3261" s="24">
        <f t="shared" ca="1" si="477"/>
        <v>0.93296779019431553</v>
      </c>
      <c r="N3261" s="15">
        <f ca="1">_xlfn.NORM.INV(M3261,'Input Parameters'!$E$29,'Input Parameters'!$F$29)</f>
        <v>0.10014982649772081</v>
      </c>
      <c r="O3261" s="8">
        <f t="shared" ca="1" si="478"/>
        <v>0.93089122642258315</v>
      </c>
      <c r="P3261" s="30">
        <f ca="1">_xlfn.LOGNORM.INV(O3261,'Input Parameters'!$H$30,'Input Parameters'!$I$30)</f>
        <v>5.4050123839769268</v>
      </c>
      <c r="Q3261" s="10">
        <f t="shared" ca="1" si="479"/>
        <v>0.761569669030013</v>
      </c>
      <c r="R3261" s="30">
        <f>IF('Input Parameters'!$E$32=0,0,_xlfn.BETA.INV(Q3261,'Input Parameters'!$L$32,'Input Parameters'!$M$32,'Input Parameters'!$J$32,'Input Parameters'!$K$32))</f>
        <v>0</v>
      </c>
      <c r="S3261" s="10">
        <f t="shared" ca="1" si="480"/>
        <v>0.42376019550046973</v>
      </c>
      <c r="T3261" s="26">
        <f ca="1">_xlfn.LOGNORM.INV(S3261,'Input Parameters'!$H$34,'Input Parameters'!$I$34)</f>
        <v>49.215172760981076</v>
      </c>
      <c r="U3261" s="10">
        <f t="shared" ca="1" si="481"/>
        <v>0.90508974624239835</v>
      </c>
      <c r="V3261" s="30">
        <f ca="1">_xlfn.BETA.INV(U3261,'Input Parameters'!$L$36,'Input Parameters'!$M$36,'Input Parameters'!$J$36,'Input Parameters'!$K$36)</f>
        <v>0.80752304356631832</v>
      </c>
      <c r="W3261" s="2">
        <f ca="1">N3261+(P3261-N3261)*(1-ERF((T3261-R3261)/(2*SQRT(L3261*'Input Parameters'!$E$38))))</f>
        <v>0.12082132799645316</v>
      </c>
      <c r="X3261">
        <f t="shared" ca="1" si="482"/>
        <v>1</v>
      </c>
      <c r="Y3261" s="7"/>
    </row>
    <row r="3262" spans="1:25" ht="15" customHeight="1" x14ac:dyDescent="0.25">
      <c r="A3262" s="139">
        <v>3255</v>
      </c>
      <c r="B3262" s="10">
        <f t="shared" ca="1" si="473"/>
        <v>0.87252310935958755</v>
      </c>
      <c r="C3262" s="60">
        <f ca="1">_xlfn.NORM.INV(B3262,'Input Parameters'!$E$15,'Input Parameters'!$F$15)</f>
        <v>332.66097480285288</v>
      </c>
      <c r="D3262" s="10">
        <f t="shared" ca="1" si="474"/>
        <v>0.2490567193403751</v>
      </c>
      <c r="E3262" s="62">
        <f ca="1">IF(_xlfn.NORM.INV(D3262,'Input Parameters'!$E$17,'Input Parameters'!$F$17)&lt;3500,3500,IF(_xlfn.NORM.INV(D3262,'Input Parameters'!$E$17,'Input Parameters'!$F$17)&gt;5500,5500,_xlfn.NORM.INV(D3262,'Input Parameters'!$E$17,'Input Parameters'!$F$17)))</f>
        <v>4325.7772250547005</v>
      </c>
      <c r="F3262" s="10">
        <f t="shared" ca="1" si="475"/>
        <v>0.27232595288329364</v>
      </c>
      <c r="G3262" s="64">
        <f ca="1">_xlfn.NORM.INV(F3262,'Input Parameters'!$E$20,'Input Parameters'!$F$20)</f>
        <v>278.59118374397536</v>
      </c>
      <c r="H3262" s="57">
        <f ca="1">EXP(E3262*(1/'Input Parameters'!$E$23-1/G3262))</f>
        <v>0.46769210861745653</v>
      </c>
      <c r="I3262" s="10">
        <f t="shared" ca="1" si="476"/>
        <v>5.2482405076275995E-2</v>
      </c>
      <c r="J3262" s="30">
        <f ca="1">_xlfn.BETA.INV(I3262,'Input Parameters'!$L$26,'Input Parameters'!$M$26,'Input Parameters'!$J$26,'Input Parameters'!$K$26)</f>
        <v>0.38807292325425619</v>
      </c>
      <c r="K3262" s="168">
        <f ca="1">('Input Parameters'!$E$27/'Input Parameters'!$E$38)^$J3262</f>
        <v>6.1812090296015761E-2</v>
      </c>
      <c r="L3262" s="69">
        <f ca="1">$H3262*$C3262*'Input Parameters'!$E$25*K3262</f>
        <v>9.6169050520558699</v>
      </c>
      <c r="M3262" s="24">
        <f t="shared" ca="1" si="477"/>
        <v>0.22338689160369418</v>
      </c>
      <c r="N3262" s="15">
        <f ca="1">_xlfn.NORM.INV(M3262,'Input Parameters'!$E$29,'Input Parameters'!$F$29)</f>
        <v>9.9923919539453884E-2</v>
      </c>
      <c r="O3262" s="8">
        <f t="shared" ca="1" si="478"/>
        <v>9.6554985529503146E-2</v>
      </c>
      <c r="P3262" s="30">
        <f ca="1">_xlfn.LOGNORM.INV(O3262,'Input Parameters'!$H$30,'Input Parameters'!$I$30)</f>
        <v>1.451022113419395</v>
      </c>
      <c r="Q3262" s="10">
        <f t="shared" ca="1" si="479"/>
        <v>0.43864327730356167</v>
      </c>
      <c r="R3262" s="30">
        <f>IF('Input Parameters'!$E$32=0,0,_xlfn.BETA.INV(Q3262,'Input Parameters'!$L$32,'Input Parameters'!$M$32,'Input Parameters'!$J$32,'Input Parameters'!$K$32))</f>
        <v>0</v>
      </c>
      <c r="S3262" s="10">
        <f t="shared" ca="1" si="480"/>
        <v>6.2532884526291466E-2</v>
      </c>
      <c r="T3262" s="26">
        <f ca="1">_xlfn.LOGNORM.INV(S3262,'Input Parameters'!$H$34,'Input Parameters'!$I$34)</f>
        <v>41.643916223920471</v>
      </c>
      <c r="U3262" s="10">
        <f t="shared" ca="1" si="481"/>
        <v>0.50778640091403238</v>
      </c>
      <c r="V3262" s="30">
        <f ca="1">_xlfn.BETA.INV(U3262,'Input Parameters'!$L$36,'Input Parameters'!$M$36,'Input Parameters'!$J$36,'Input Parameters'!$K$36)</f>
        <v>0.5888686053270229</v>
      </c>
      <c r="W3262" s="2">
        <f ca="1">N3262+(P3262-N3262)*(1-ERF((T3262-R3262)/(2*SQRT(L3262*'Input Parameters'!$E$38))))</f>
        <v>0.56245856721165599</v>
      </c>
      <c r="X3262">
        <f t="shared" ca="1" si="482"/>
        <v>1</v>
      </c>
      <c r="Y3262" s="7"/>
    </row>
    <row r="3263" spans="1:25" ht="15" customHeight="1" x14ac:dyDescent="0.25">
      <c r="A3263" s="139">
        <v>3256</v>
      </c>
      <c r="B3263" s="10">
        <f t="shared" ca="1" si="473"/>
        <v>0.79868423581536652</v>
      </c>
      <c r="C3263" s="60">
        <f ca="1">_xlfn.NORM.INV(B3263,'Input Parameters'!$E$15,'Input Parameters'!$F$15)</f>
        <v>316.32335312660888</v>
      </c>
      <c r="D3263" s="10">
        <f t="shared" ca="1" si="474"/>
        <v>0.15318675535268789</v>
      </c>
      <c r="E3263" s="62">
        <f ca="1">IF(_xlfn.NORM.INV(D3263,'Input Parameters'!$E$17,'Input Parameters'!$F$17)&lt;3500,3500,IF(_xlfn.NORM.INV(D3263,'Input Parameters'!$E$17,'Input Parameters'!$F$17)&gt;5500,5500,_xlfn.NORM.INV(D3263,'Input Parameters'!$E$17,'Input Parameters'!$F$17)))</f>
        <v>4083.9972100658297</v>
      </c>
      <c r="F3263" s="10">
        <f t="shared" ca="1" si="475"/>
        <v>0.87123254590984378</v>
      </c>
      <c r="G3263" s="64">
        <f ca="1">_xlfn.NORM.INV(F3263,'Input Parameters'!$E$20,'Input Parameters'!$F$20)</f>
        <v>290.23598631052516</v>
      </c>
      <c r="H3263" s="57">
        <f ca="1">EXP(E3263*(1/'Input Parameters'!$E$23-1/G3263))</f>
        <v>0.87870599425591789</v>
      </c>
      <c r="I3263" s="10">
        <f t="shared" ca="1" si="476"/>
        <v>0.90890102239201775</v>
      </c>
      <c r="J3263" s="30">
        <f ca="1">_xlfn.BETA.INV(I3263,'Input Parameters'!$L$26,'Input Parameters'!$M$26,'Input Parameters'!$J$26,'Input Parameters'!$K$26)</f>
        <v>0.84482771493336672</v>
      </c>
      <c r="K3263" s="168">
        <f ca="1">('Input Parameters'!$E$27/'Input Parameters'!$E$38)^$J3263</f>
        <v>2.3344726260578442E-3</v>
      </c>
      <c r="L3263" s="69">
        <f ca="1">$H3263*$C3263*'Input Parameters'!$E$25*K3263</f>
        <v>0.64887886757010171</v>
      </c>
      <c r="M3263" s="24">
        <f t="shared" ca="1" si="477"/>
        <v>0.37225562056660566</v>
      </c>
      <c r="N3263" s="15">
        <f ca="1">_xlfn.NORM.INV(M3263,'Input Parameters'!$E$29,'Input Parameters'!$F$29)</f>
        <v>9.9967411483629615E-2</v>
      </c>
      <c r="O3263" s="8">
        <f t="shared" ca="1" si="478"/>
        <v>0.56964528813328963</v>
      </c>
      <c r="P3263" s="30">
        <f ca="1">_xlfn.LOGNORM.INV(O3263,'Input Parameters'!$H$30,'Input Parameters'!$I$30)</f>
        <v>2.9151745881357432</v>
      </c>
      <c r="Q3263" s="10">
        <f t="shared" ca="1" si="479"/>
        <v>0.84903630576555666</v>
      </c>
      <c r="R3263" s="30">
        <f>IF('Input Parameters'!$E$32=0,0,_xlfn.BETA.INV(Q3263,'Input Parameters'!$L$32,'Input Parameters'!$M$32,'Input Parameters'!$J$32,'Input Parameters'!$K$32))</f>
        <v>0</v>
      </c>
      <c r="S3263" s="10">
        <f t="shared" ca="1" si="480"/>
        <v>0.10833995047044709</v>
      </c>
      <c r="T3263" s="26">
        <f ca="1">_xlfn.LOGNORM.INV(S3263,'Input Parameters'!$H$34,'Input Parameters'!$I$34)</f>
        <v>43.220582932212636</v>
      </c>
      <c r="U3263" s="10">
        <f t="shared" ca="1" si="481"/>
        <v>0.82837828359041921</v>
      </c>
      <c r="V3263" s="30">
        <f ca="1">_xlfn.BETA.INV(U3263,'Input Parameters'!$L$36,'Input Parameters'!$M$36,'Input Parameters'!$J$36,'Input Parameters'!$K$36)</f>
        <v>0.74226733846913096</v>
      </c>
      <c r="W3263" s="2">
        <f ca="1">N3263+(P3263-N3263)*(1-ERF((T3263-R3263)/(2*SQRT(L3263*'Input Parameters'!$E$38))))</f>
        <v>0.10038478858373731</v>
      </c>
      <c r="X3263">
        <f t="shared" ca="1" si="482"/>
        <v>1</v>
      </c>
      <c r="Y3263" s="7"/>
    </row>
    <row r="3264" spans="1:25" ht="15" customHeight="1" x14ac:dyDescent="0.25">
      <c r="A3264" s="139">
        <v>3257</v>
      </c>
      <c r="B3264" s="10">
        <f t="shared" ca="1" si="473"/>
        <v>0.55571597492930458</v>
      </c>
      <c r="C3264" s="60">
        <f ca="1">_xlfn.NORM.INV(B3264,'Input Parameters'!$E$15,'Input Parameters'!$F$15)</f>
        <v>278.56058786109264</v>
      </c>
      <c r="D3264" s="10">
        <f t="shared" ca="1" si="474"/>
        <v>0.63404422244530434</v>
      </c>
      <c r="E3264" s="62">
        <f ca="1">IF(_xlfn.NORM.INV(D3264,'Input Parameters'!$E$17,'Input Parameters'!$F$17)&lt;3500,3500,IF(_xlfn.NORM.INV(D3264,'Input Parameters'!$E$17,'Input Parameters'!$F$17)&gt;5500,5500,_xlfn.NORM.INV(D3264,'Input Parameters'!$E$17,'Input Parameters'!$F$17)))</f>
        <v>5039.8086934704206</v>
      </c>
      <c r="F3264" s="10">
        <f t="shared" ca="1" si="475"/>
        <v>0.19106371750424955</v>
      </c>
      <c r="G3264" s="64">
        <f ca="1">_xlfn.NORM.INV(F3264,'Input Parameters'!$E$20,'Input Parameters'!$F$20)</f>
        <v>276.79431295574767</v>
      </c>
      <c r="H3264" s="57">
        <f ca="1">EXP(E3264*(1/'Input Parameters'!$E$23-1/G3264))</f>
        <v>0.36684264291708701</v>
      </c>
      <c r="I3264" s="10">
        <f t="shared" ca="1" si="476"/>
        <v>9.3655483951185725E-2</v>
      </c>
      <c r="J3264" s="30">
        <f ca="1">_xlfn.BETA.INV(I3264,'Input Parameters'!$L$26,'Input Parameters'!$M$26,'Input Parameters'!$J$26,'Input Parameters'!$K$26)</f>
        <v>0.43837168933866527</v>
      </c>
      <c r="K3264" s="168">
        <f ca="1">('Input Parameters'!$E$27/'Input Parameters'!$E$38)^$J3264</f>
        <v>4.3090594021659018E-2</v>
      </c>
      <c r="L3264" s="69">
        <f ca="1">$H3264*$C3264*'Input Parameters'!$E$25*K3264</f>
        <v>4.4033374103614769</v>
      </c>
      <c r="M3264" s="24">
        <f t="shared" ca="1" si="477"/>
        <v>0.26995767920383973</v>
      </c>
      <c r="N3264" s="15">
        <f ca="1">_xlfn.NORM.INV(M3264,'Input Parameters'!$E$29,'Input Parameters'!$F$29)</f>
        <v>9.9938705900949887E-2</v>
      </c>
      <c r="O3264" s="8">
        <f t="shared" ca="1" si="478"/>
        <v>0.9085826420753782</v>
      </c>
      <c r="P3264" s="30">
        <f ca="1">_xlfn.LOGNORM.INV(O3264,'Input Parameters'!$H$30,'Input Parameters'!$I$30)</f>
        <v>5.0343693311193771</v>
      </c>
      <c r="Q3264" s="10">
        <f t="shared" ca="1" si="479"/>
        <v>0.51799452656655687</v>
      </c>
      <c r="R3264" s="30">
        <f>IF('Input Parameters'!$E$32=0,0,_xlfn.BETA.INV(Q3264,'Input Parameters'!$L$32,'Input Parameters'!$M$32,'Input Parameters'!$J$32,'Input Parameters'!$K$32))</f>
        <v>0</v>
      </c>
      <c r="S3264" s="10">
        <f t="shared" ca="1" si="480"/>
        <v>0.68002889747783968</v>
      </c>
      <c r="T3264" s="26">
        <f ca="1">_xlfn.LOGNORM.INV(S3264,'Input Parameters'!$H$34,'Input Parameters'!$I$34)</f>
        <v>53.430952736900871</v>
      </c>
      <c r="U3264" s="10">
        <f t="shared" ca="1" si="481"/>
        <v>0.69758810964840023</v>
      </c>
      <c r="V3264" s="30">
        <f ca="1">_xlfn.BETA.INV(U3264,'Input Parameters'!$L$36,'Input Parameters'!$M$36,'Input Parameters'!$J$36,'Input Parameters'!$K$36)</f>
        <v>0.66847925417851539</v>
      </c>
      <c r="W3264" s="2">
        <f ca="1">N3264+(P3264-N3264)*(1-ERF((T3264-R3264)/(2*SQRT(L3264*'Input Parameters'!$E$38))))</f>
        <v>0.45416061126966517</v>
      </c>
      <c r="X3264">
        <f t="shared" ca="1" si="482"/>
        <v>1</v>
      </c>
      <c r="Y3264" s="7"/>
    </row>
    <row r="3265" spans="1:25" ht="15" customHeight="1" x14ac:dyDescent="0.25">
      <c r="A3265" s="139">
        <v>3258</v>
      </c>
      <c r="B3265" s="10">
        <f t="shared" ca="1" si="473"/>
        <v>0.9285684574312757</v>
      </c>
      <c r="C3265" s="60">
        <f ca="1">_xlfn.NORM.INV(B3265,'Input Parameters'!$E$15,'Input Parameters'!$F$15)</f>
        <v>350.37207890569414</v>
      </c>
      <c r="D3265" s="10">
        <f t="shared" ca="1" si="474"/>
        <v>0.34915374471590255</v>
      </c>
      <c r="E3265" s="62">
        <f ca="1">IF(_xlfn.NORM.INV(D3265,'Input Parameters'!$E$17,'Input Parameters'!$F$17)&lt;3500,3500,IF(_xlfn.NORM.INV(D3265,'Input Parameters'!$E$17,'Input Parameters'!$F$17)&gt;5500,5500,_xlfn.NORM.INV(D3265,'Input Parameters'!$E$17,'Input Parameters'!$F$17)))</f>
        <v>4528.6756688970108</v>
      </c>
      <c r="F3265" s="10">
        <f t="shared" ca="1" si="475"/>
        <v>2.5846115593849639E-2</v>
      </c>
      <c r="G3265" s="64">
        <f ca="1">_xlfn.NORM.INV(F3265,'Input Parameters'!$E$20,'Input Parameters'!$F$20)</f>
        <v>269.61389052300683</v>
      </c>
      <c r="H3265" s="57">
        <f ca="1">EXP(E3265*(1/'Input Parameters'!$E$23-1/G3265))</f>
        <v>0.26267145129940944</v>
      </c>
      <c r="I3265" s="10">
        <f t="shared" ca="1" si="476"/>
        <v>0.57321020655268051</v>
      </c>
      <c r="J3265" s="30">
        <f ca="1">_xlfn.BETA.INV(I3265,'Input Parameters'!$L$26,'Input Parameters'!$M$26,'Input Parameters'!$J$26,'Input Parameters'!$K$26)</f>
        <v>0.69062882082112198</v>
      </c>
      <c r="K3265" s="168">
        <f ca="1">('Input Parameters'!$E$27/'Input Parameters'!$E$38)^$J3265</f>
        <v>7.0558590333743123E-3</v>
      </c>
      <c r="L3265" s="69">
        <f ca="1">$H3265*$C3265*'Input Parameters'!$E$25*K3265</f>
        <v>0.64937005725930486</v>
      </c>
      <c r="M3265" s="24">
        <f t="shared" ca="1" si="477"/>
        <v>0.56057216503560536</v>
      </c>
      <c r="N3265" s="15">
        <f ca="1">_xlfn.NORM.INV(M3265,'Input Parameters'!$E$29,'Input Parameters'!$F$29)</f>
        <v>0.10001524200174022</v>
      </c>
      <c r="O3265" s="8">
        <f t="shared" ca="1" si="478"/>
        <v>0.50465188752130707</v>
      </c>
      <c r="P3265" s="30">
        <f ca="1">_xlfn.LOGNORM.INV(O3265,'Input Parameters'!$H$30,'Input Parameters'!$I$30)</f>
        <v>2.6981027970024387</v>
      </c>
      <c r="Q3265" s="10">
        <f t="shared" ca="1" si="479"/>
        <v>0.88762552641670378</v>
      </c>
      <c r="R3265" s="30">
        <f>IF('Input Parameters'!$E$32=0,0,_xlfn.BETA.INV(Q3265,'Input Parameters'!$L$32,'Input Parameters'!$M$32,'Input Parameters'!$J$32,'Input Parameters'!$K$32))</f>
        <v>0</v>
      </c>
      <c r="S3265" s="10">
        <f t="shared" ca="1" si="480"/>
        <v>0.5796577046868272</v>
      </c>
      <c r="T3265" s="26">
        <f ca="1">_xlfn.LOGNORM.INV(S3265,'Input Parameters'!$H$34,'Input Parameters'!$I$34)</f>
        <v>51.685339133992684</v>
      </c>
      <c r="U3265" s="10">
        <f t="shared" ca="1" si="481"/>
        <v>0.72678666219760368</v>
      </c>
      <c r="V3265" s="30">
        <f ca="1">_xlfn.BETA.INV(U3265,'Input Parameters'!$L$36,'Input Parameters'!$M$36,'Input Parameters'!$J$36,'Input Parameters'!$K$36)</f>
        <v>0.68282540631477984</v>
      </c>
      <c r="W3265" s="2">
        <f ca="1">N3265+(P3265-N3265)*(1-ERF((T3265-R3265)/(2*SQRT(L3265*'Input Parameters'!$E$38))))</f>
        <v>0.10003018646890399</v>
      </c>
      <c r="X3265">
        <f t="shared" ca="1" si="482"/>
        <v>1</v>
      </c>
      <c r="Y3265" s="7"/>
    </row>
    <row r="3266" spans="1:25" ht="15" customHeight="1" x14ac:dyDescent="0.25">
      <c r="A3266" s="139">
        <v>3259</v>
      </c>
      <c r="B3266" s="10">
        <f t="shared" ca="1" si="473"/>
        <v>0.83699768956052023</v>
      </c>
      <c r="C3266" s="60">
        <f ca="1">_xlfn.NORM.INV(B3266,'Input Parameters'!$E$15,'Input Parameters'!$F$15)</f>
        <v>324.19563442515062</v>
      </c>
      <c r="D3266" s="10">
        <f t="shared" ca="1" si="474"/>
        <v>0.78289408854199394</v>
      </c>
      <c r="E3266" s="62">
        <f ca="1">IF(_xlfn.NORM.INV(D3266,'Input Parameters'!$E$17,'Input Parameters'!$F$17)&lt;3500,3500,IF(_xlfn.NORM.INV(D3266,'Input Parameters'!$E$17,'Input Parameters'!$F$17)&gt;5500,5500,_xlfn.NORM.INV(D3266,'Input Parameters'!$E$17,'Input Parameters'!$F$17)))</f>
        <v>5347.403276338302</v>
      </c>
      <c r="F3266" s="10">
        <f t="shared" ca="1" si="475"/>
        <v>0.15886555277840997</v>
      </c>
      <c r="G3266" s="64">
        <f ca="1">_xlfn.NORM.INV(F3266,'Input Parameters'!$E$20,'Input Parameters'!$F$20)</f>
        <v>275.95582049965338</v>
      </c>
      <c r="H3266" s="57">
        <f ca="1">EXP(E3266*(1/'Input Parameters'!$E$23-1/G3266))</f>
        <v>0.32539074952258545</v>
      </c>
      <c r="I3266" s="10">
        <f t="shared" ca="1" si="476"/>
        <v>0.93698141578486027</v>
      </c>
      <c r="J3266" s="30">
        <f ca="1">_xlfn.BETA.INV(I3266,'Input Parameters'!$L$26,'Input Parameters'!$M$26,'Input Parameters'!$J$26,'Input Parameters'!$K$26)</f>
        <v>0.86533137063507748</v>
      </c>
      <c r="K3266" s="168">
        <f ca="1">('Input Parameters'!$E$27/'Input Parameters'!$E$38)^$J3266</f>
        <v>2.0151886222770105E-3</v>
      </c>
      <c r="L3266" s="69">
        <f ca="1">$H3266*$C3266*'Input Parameters'!$E$25*K3266</f>
        <v>0.21258277267539669</v>
      </c>
      <c r="M3266" s="24">
        <f t="shared" ca="1" si="477"/>
        <v>0.1337874189365833</v>
      </c>
      <c r="N3266" s="15">
        <f ca="1">_xlfn.NORM.INV(M3266,'Input Parameters'!$E$29,'Input Parameters'!$F$29)</f>
        <v>9.9889133525911375E-2</v>
      </c>
      <c r="O3266" s="8">
        <f t="shared" ca="1" si="478"/>
        <v>0.10440563750334753</v>
      </c>
      <c r="P3266" s="30">
        <f ca="1">_xlfn.LOGNORM.INV(O3266,'Input Parameters'!$H$30,'Input Parameters'!$I$30)</f>
        <v>1.4819119677625321</v>
      </c>
      <c r="Q3266" s="10">
        <f t="shared" ca="1" si="479"/>
        <v>0.35660810056271308</v>
      </c>
      <c r="R3266" s="30">
        <f>IF('Input Parameters'!$E$32=0,0,_xlfn.BETA.INV(Q3266,'Input Parameters'!$L$32,'Input Parameters'!$M$32,'Input Parameters'!$J$32,'Input Parameters'!$K$32))</f>
        <v>0</v>
      </c>
      <c r="S3266" s="10">
        <f t="shared" ca="1" si="480"/>
        <v>2.6834860261716109E-2</v>
      </c>
      <c r="T3266" s="26">
        <f ca="1">_xlfn.LOGNORM.INV(S3266,'Input Parameters'!$H$34,'Input Parameters'!$I$34)</f>
        <v>39.642109046664373</v>
      </c>
      <c r="U3266" s="10">
        <f t="shared" ca="1" si="481"/>
        <v>0.75594765395963703</v>
      </c>
      <c r="V3266" s="30">
        <f ca="1">_xlfn.BETA.INV(U3266,'Input Parameters'!$L$36,'Input Parameters'!$M$36,'Input Parameters'!$J$36,'Input Parameters'!$K$36)</f>
        <v>0.69812487923026634</v>
      </c>
      <c r="W3266" s="2">
        <f ca="1">N3266+(P3266-N3266)*(1-ERF((T3266-R3266)/(2*SQRT(L3266*'Input Parameters'!$E$38))))</f>
        <v>9.9889135190615652E-2</v>
      </c>
      <c r="X3266">
        <f t="shared" ca="1" si="482"/>
        <v>1</v>
      </c>
      <c r="Y3266" s="7"/>
    </row>
    <row r="3267" spans="1:25" ht="15" customHeight="1" x14ac:dyDescent="0.25">
      <c r="A3267" s="139">
        <v>3260</v>
      </c>
      <c r="B3267" s="10">
        <f t="shared" ca="1" si="473"/>
        <v>6.6714115307622723E-2</v>
      </c>
      <c r="C3267" s="60">
        <f ca="1">_xlfn.NORM.INV(B3267,'Input Parameters'!$E$15,'Input Parameters'!$F$15)</f>
        <v>189.63806946429452</v>
      </c>
      <c r="D3267" s="10">
        <f t="shared" ca="1" si="474"/>
        <v>0.34801710472395353</v>
      </c>
      <c r="E3267" s="62">
        <f ca="1">IF(_xlfn.NORM.INV(D3267,'Input Parameters'!$E$17,'Input Parameters'!$F$17)&lt;3500,3500,IF(_xlfn.NORM.INV(D3267,'Input Parameters'!$E$17,'Input Parameters'!$F$17)&gt;5500,5500,_xlfn.NORM.INV(D3267,'Input Parameters'!$E$17,'Input Parameters'!$F$17)))</f>
        <v>4526.5244028675461</v>
      </c>
      <c r="F3267" s="10">
        <f t="shared" ca="1" si="475"/>
        <v>0.40686998462351998</v>
      </c>
      <c r="G3267" s="64">
        <f ca="1">_xlfn.NORM.INV(F3267,'Input Parameters'!$E$20,'Input Parameters'!$F$20)</f>
        <v>281.07145319970834</v>
      </c>
      <c r="H3267" s="57">
        <f ca="1">EXP(E3267*(1/'Input Parameters'!$E$23-1/G3267))</f>
        <v>0.52108872146284813</v>
      </c>
      <c r="I3267" s="10">
        <f t="shared" ca="1" si="476"/>
        <v>0.34175573720913677</v>
      </c>
      <c r="J3267" s="30">
        <f ca="1">_xlfn.BETA.INV(I3267,'Input Parameters'!$L$26,'Input Parameters'!$M$26,'Input Parameters'!$J$26,'Input Parameters'!$K$26)</f>
        <v>0.59402666094036038</v>
      </c>
      <c r="K3267" s="168">
        <f ca="1">('Input Parameters'!$E$27/'Input Parameters'!$E$38)^$J3267</f>
        <v>1.4108647792595703E-2</v>
      </c>
      <c r="L3267" s="69">
        <f ca="1">$H3267*$C3267*'Input Parameters'!$E$25*K3267</f>
        <v>1.3941920139352968</v>
      </c>
      <c r="M3267" s="24">
        <f t="shared" ca="1" si="477"/>
        <v>0.43954743882583758</v>
      </c>
      <c r="N3267" s="15">
        <f ca="1">_xlfn.NORM.INV(M3267,'Input Parameters'!$E$29,'Input Parameters'!$F$29)</f>
        <v>9.9984788328080151E-2</v>
      </c>
      <c r="O3267" s="8">
        <f t="shared" ca="1" si="478"/>
        <v>0.73755883727386862</v>
      </c>
      <c r="P3267" s="30">
        <f ca="1">_xlfn.LOGNORM.INV(O3267,'Input Parameters'!$H$30,'Input Parameters'!$I$30)</f>
        <v>3.6233459917993764</v>
      </c>
      <c r="Q3267" s="10">
        <f t="shared" ca="1" si="479"/>
        <v>0.99399703861922928</v>
      </c>
      <c r="R3267" s="30">
        <f>IF('Input Parameters'!$E$32=0,0,_xlfn.BETA.INV(Q3267,'Input Parameters'!$L$32,'Input Parameters'!$M$32,'Input Parameters'!$J$32,'Input Parameters'!$K$32))</f>
        <v>0</v>
      </c>
      <c r="S3267" s="10">
        <f t="shared" ca="1" si="480"/>
        <v>0.19053233167047823</v>
      </c>
      <c r="T3267" s="26">
        <f ca="1">_xlfn.LOGNORM.INV(S3267,'Input Parameters'!$H$34,'Input Parameters'!$I$34)</f>
        <v>45.199062462066749</v>
      </c>
      <c r="U3267" s="10">
        <f t="shared" ca="1" si="481"/>
        <v>0.75414295037575318</v>
      </c>
      <c r="V3267" s="30">
        <f ca="1">_xlfn.BETA.INV(U3267,'Input Parameters'!$L$36,'Input Parameters'!$M$36,'Input Parameters'!$J$36,'Input Parameters'!$K$36)</f>
        <v>0.69714540460380936</v>
      </c>
      <c r="W3267" s="2">
        <f ca="1">N3267+(P3267-N3267)*(1-ERF((T3267-R3267)/(2*SQRT(L3267*'Input Parameters'!$E$38))))</f>
        <v>0.12392216637034797</v>
      </c>
      <c r="X3267">
        <f t="shared" ca="1" si="482"/>
        <v>1</v>
      </c>
      <c r="Y3267" s="7"/>
    </row>
    <row r="3268" spans="1:25" ht="15" customHeight="1" x14ac:dyDescent="0.25">
      <c r="A3268" s="139">
        <v>3261</v>
      </c>
      <c r="B3268" s="10">
        <f t="shared" ca="1" si="473"/>
        <v>0.40673698000871894</v>
      </c>
      <c r="C3268" s="60">
        <f ca="1">_xlfn.NORM.INV(B3268,'Input Parameters'!$E$15,'Input Parameters'!$F$15)</f>
        <v>258.18043180234537</v>
      </c>
      <c r="D3268" s="10">
        <f t="shared" ca="1" si="474"/>
        <v>0.40835743347405995</v>
      </c>
      <c r="E3268" s="62">
        <f ca="1">IF(_xlfn.NORM.INV(D3268,'Input Parameters'!$E$17,'Input Parameters'!$F$17)&lt;3500,3500,IF(_xlfn.NORM.INV(D3268,'Input Parameters'!$E$17,'Input Parameters'!$F$17)&gt;5500,5500,_xlfn.NORM.INV(D3268,'Input Parameters'!$E$17,'Input Parameters'!$F$17)))</f>
        <v>4637.7593848488141</v>
      </c>
      <c r="F3268" s="10">
        <f t="shared" ca="1" si="475"/>
        <v>0.76793256010629285</v>
      </c>
      <c r="G3268" s="64">
        <f ca="1">_xlfn.NORM.INV(F3268,'Input Parameters'!$E$20,'Input Parameters'!$F$20)</f>
        <v>287.55476980371446</v>
      </c>
      <c r="H3268" s="57">
        <f ca="1">EXP(E3268*(1/'Input Parameters'!$E$23-1/G3268))</f>
        <v>0.74391269092946055</v>
      </c>
      <c r="I3268" s="10">
        <f t="shared" ca="1" si="476"/>
        <v>0.89873560933200081</v>
      </c>
      <c r="J3268" s="30">
        <f ca="1">_xlfn.BETA.INV(I3268,'Input Parameters'!$L$26,'Input Parameters'!$M$26,'Input Parameters'!$J$26,'Input Parameters'!$K$26)</f>
        <v>0.83822735021244699</v>
      </c>
      <c r="K3268" s="168">
        <f ca="1">('Input Parameters'!$E$27/'Input Parameters'!$E$38)^$J3268</f>
        <v>2.4476553895029958E-3</v>
      </c>
      <c r="L3268" s="69">
        <f ca="1">$H3268*$C3268*'Input Parameters'!$E$25*K3268</f>
        <v>0.47010574986359327</v>
      </c>
      <c r="M3268" s="24">
        <f t="shared" ca="1" si="477"/>
        <v>0.91443636418221719</v>
      </c>
      <c r="N3268" s="15">
        <f ca="1">_xlfn.NORM.INV(M3268,'Input Parameters'!$E$29,'Input Parameters'!$F$29)</f>
        <v>0.10013685906394355</v>
      </c>
      <c r="O3268" s="8">
        <f t="shared" ca="1" si="478"/>
        <v>0.47589712381655513</v>
      </c>
      <c r="P3268" s="30">
        <f ca="1">_xlfn.LOGNORM.INV(O3268,'Input Parameters'!$H$30,'Input Parameters'!$I$30)</f>
        <v>2.6077383806836325</v>
      </c>
      <c r="Q3268" s="10">
        <f t="shared" ca="1" si="479"/>
        <v>0.63876302959667564</v>
      </c>
      <c r="R3268" s="30">
        <f>IF('Input Parameters'!$E$32=0,0,_xlfn.BETA.INV(Q3268,'Input Parameters'!$L$32,'Input Parameters'!$M$32,'Input Parameters'!$J$32,'Input Parameters'!$K$32))</f>
        <v>0</v>
      </c>
      <c r="S3268" s="10">
        <f t="shared" ca="1" si="480"/>
        <v>0.32349263193461897</v>
      </c>
      <c r="T3268" s="26">
        <f ca="1">_xlfn.LOGNORM.INV(S3268,'Input Parameters'!$H$34,'Input Parameters'!$I$34)</f>
        <v>47.613755931355335</v>
      </c>
      <c r="U3268" s="10">
        <f t="shared" ca="1" si="481"/>
        <v>0.82632050002815693</v>
      </c>
      <c r="V3268" s="30">
        <f ca="1">_xlfn.BETA.INV(U3268,'Input Parameters'!$L$36,'Input Parameters'!$M$36,'Input Parameters'!$J$36,'Input Parameters'!$K$36)</f>
        <v>0.74084942266108933</v>
      </c>
      <c r="W3268" s="2">
        <f ca="1">N3268+(P3268-N3268)*(1-ERF((T3268-R3268)/(2*SQRT(L3268*'Input Parameters'!$E$38))))</f>
        <v>0.10013913787620814</v>
      </c>
      <c r="X3268">
        <f t="shared" ca="1" si="482"/>
        <v>1</v>
      </c>
      <c r="Y3268" s="7"/>
    </row>
    <row r="3269" spans="1:25" ht="15" customHeight="1" x14ac:dyDescent="0.25">
      <c r="A3269" s="139">
        <v>3262</v>
      </c>
      <c r="B3269" s="10">
        <f t="shared" ref="B3269:B3332" ca="1" si="483">RAND()</f>
        <v>0.72624785904638145</v>
      </c>
      <c r="C3269" s="60">
        <f ca="1">_xlfn.NORM.INV(B3269,'Input Parameters'!$E$15,'Input Parameters'!$F$15)</f>
        <v>303.56477634495951</v>
      </c>
      <c r="D3269" s="10">
        <f t="shared" ref="D3269:D3332" ca="1" si="484">RAND()</f>
        <v>0.54032542606527545</v>
      </c>
      <c r="E3269" s="62">
        <f ca="1">IF(_xlfn.NORM.INV(D3269,'Input Parameters'!$E$17,'Input Parameters'!$F$17)&lt;3500,3500,IF(_xlfn.NORM.INV(D3269,'Input Parameters'!$E$17,'Input Parameters'!$F$17)&gt;5500,5500,_xlfn.NORM.INV(D3269,'Input Parameters'!$E$17,'Input Parameters'!$F$17)))</f>
        <v>4870.8775206958571</v>
      </c>
      <c r="F3269" s="10">
        <f t="shared" ref="F3269:F3332" ca="1" si="485">RAND()</f>
        <v>0.54228066040946299</v>
      </c>
      <c r="G3269" s="64">
        <f ca="1">_xlfn.NORM.INV(F3269,'Input Parameters'!$E$20,'Input Parameters'!$F$20)</f>
        <v>283.3614132602159</v>
      </c>
      <c r="H3269" s="57">
        <f ca="1">EXP(E3269*(1/'Input Parameters'!$E$23-1/G3269))</f>
        <v>0.57042433885839072</v>
      </c>
      <c r="I3269" s="10">
        <f t="shared" ref="I3269:I3332" ca="1" si="486">RAND()</f>
        <v>0.62528594256468217</v>
      </c>
      <c r="J3269" s="30">
        <f ca="1">_xlfn.BETA.INV(I3269,'Input Parameters'!$L$26,'Input Parameters'!$M$26,'Input Parameters'!$J$26,'Input Parameters'!$K$26)</f>
        <v>0.71134860183672277</v>
      </c>
      <c r="K3269" s="168">
        <f ca="1">('Input Parameters'!$E$27/'Input Parameters'!$E$38)^$J3269</f>
        <v>6.0813995509237358E-3</v>
      </c>
      <c r="L3269" s="69">
        <f ca="1">$H3269*$C3269*'Input Parameters'!$E$25*K3269</f>
        <v>1.0530596273006034</v>
      </c>
      <c r="M3269" s="24">
        <f t="shared" ref="M3269:M3332" ca="1" si="487">RAND()</f>
        <v>0.24925402220938475</v>
      </c>
      <c r="N3269" s="15">
        <f ca="1">_xlfn.NORM.INV(M3269,'Input Parameters'!$E$29,'Input Parameters'!$F$29)</f>
        <v>9.9932316089575687E-2</v>
      </c>
      <c r="O3269" s="8">
        <f t="shared" ref="O3269:O3332" ca="1" si="488">RAND()</f>
        <v>0.51466041360125825</v>
      </c>
      <c r="P3269" s="30">
        <f ca="1">_xlfn.LOGNORM.INV(O3269,'Input Parameters'!$H$30,'Input Parameters'!$I$30)</f>
        <v>2.7302783583714079</v>
      </c>
      <c r="Q3269" s="10">
        <f t="shared" ref="Q3269:Q3332" ca="1" si="489">RAND()</f>
        <v>0.68747286558052934</v>
      </c>
      <c r="R3269" s="30">
        <f>IF('Input Parameters'!$E$32=0,0,_xlfn.BETA.INV(Q3269,'Input Parameters'!$L$32,'Input Parameters'!$M$32,'Input Parameters'!$J$32,'Input Parameters'!$K$32))</f>
        <v>0</v>
      </c>
      <c r="S3269" s="10">
        <f t="shared" ref="S3269:S3332" ca="1" si="490">RAND()</f>
        <v>0.12154966193341565</v>
      </c>
      <c r="T3269" s="26">
        <f ca="1">_xlfn.LOGNORM.INV(S3269,'Input Parameters'!$H$34,'Input Parameters'!$I$34)</f>
        <v>43.588792685005643</v>
      </c>
      <c r="U3269" s="10">
        <f t="shared" ref="U3269:U3332" ca="1" si="491">RAND()</f>
        <v>0.33795285148646936</v>
      </c>
      <c r="V3269" s="30">
        <f ca="1">_xlfn.BETA.INV(U3269,'Input Parameters'!$L$36,'Input Parameters'!$M$36,'Input Parameters'!$J$36,'Input Parameters'!$K$36)</f>
        <v>0.52484890687594044</v>
      </c>
      <c r="W3269" s="2">
        <f ca="1">N3269+(P3269-N3269)*(1-ERF((T3269-R3269)/(2*SQRT(L3269*'Input Parameters'!$E$38))))</f>
        <v>0.10695162665379837</v>
      </c>
      <c r="X3269">
        <f t="shared" ca="1" si="482"/>
        <v>1</v>
      </c>
      <c r="Y3269" s="7"/>
    </row>
    <row r="3270" spans="1:25" ht="15" customHeight="1" x14ac:dyDescent="0.25">
      <c r="A3270" s="139">
        <v>3263</v>
      </c>
      <c r="B3270" s="10">
        <f t="shared" ca="1" si="483"/>
        <v>0.90442024211507632</v>
      </c>
      <c r="C3270" s="60">
        <f ca="1">_xlfn.NORM.INV(B3270,'Input Parameters'!$E$15,'Input Parameters'!$F$15)</f>
        <v>341.80651532996114</v>
      </c>
      <c r="D3270" s="10">
        <f t="shared" ca="1" si="484"/>
        <v>0.81349668211529236</v>
      </c>
      <c r="E3270" s="62">
        <f ca="1">IF(_xlfn.NORM.INV(D3270,'Input Parameters'!$E$17,'Input Parameters'!$F$17)&lt;3500,3500,IF(_xlfn.NORM.INV(D3270,'Input Parameters'!$E$17,'Input Parameters'!$F$17)&gt;5500,5500,_xlfn.NORM.INV(D3270,'Input Parameters'!$E$17,'Input Parameters'!$F$17)))</f>
        <v>5423.5989287496232</v>
      </c>
      <c r="F3270" s="10">
        <f t="shared" ca="1" si="485"/>
        <v>1.6599605430121289E-2</v>
      </c>
      <c r="G3270" s="64">
        <f ca="1">_xlfn.NORM.INV(F3270,'Input Parameters'!$E$20,'Input Parameters'!$F$20)</f>
        <v>268.38123885070706</v>
      </c>
      <c r="H3270" s="57">
        <f ca="1">EXP(E3270*(1/'Input Parameters'!$E$23-1/G3270))</f>
        <v>0.18388923214285571</v>
      </c>
      <c r="I3270" s="10">
        <f t="shared" ca="1" si="486"/>
        <v>0.34992077469734217</v>
      </c>
      <c r="J3270" s="30">
        <f ca="1">_xlfn.BETA.INV(I3270,'Input Parameters'!$L$26,'Input Parameters'!$M$26,'Input Parameters'!$J$26,'Input Parameters'!$K$26)</f>
        <v>0.59776212764705039</v>
      </c>
      <c r="K3270" s="168">
        <f ca="1">('Input Parameters'!$E$27/'Input Parameters'!$E$38)^$J3270</f>
        <v>1.3735632058430832E-2</v>
      </c>
      <c r="L3270" s="69">
        <f ca="1">$H3270*$C3270*'Input Parameters'!$E$25*K3270</f>
        <v>0.86334680230071525</v>
      </c>
      <c r="M3270" s="24">
        <f t="shared" ca="1" si="487"/>
        <v>0.11719937347251175</v>
      </c>
      <c r="N3270" s="15">
        <f ca="1">_xlfn.NORM.INV(M3270,'Input Parameters'!$E$29,'Input Parameters'!$F$29)</f>
        <v>9.9881089600609776E-2</v>
      </c>
      <c r="O3270" s="8">
        <f t="shared" ca="1" si="488"/>
        <v>0.11849597770193954</v>
      </c>
      <c r="P3270" s="30">
        <f ca="1">_xlfn.LOGNORM.INV(O3270,'Input Parameters'!$H$30,'Input Parameters'!$I$30)</f>
        <v>1.5348489097195217</v>
      </c>
      <c r="Q3270" s="10">
        <f t="shared" ca="1" si="489"/>
        <v>9.928722042130822E-2</v>
      </c>
      <c r="R3270" s="30">
        <f>IF('Input Parameters'!$E$32=0,0,_xlfn.BETA.INV(Q3270,'Input Parameters'!$L$32,'Input Parameters'!$M$32,'Input Parameters'!$J$32,'Input Parameters'!$K$32))</f>
        <v>0</v>
      </c>
      <c r="S3270" s="10">
        <f t="shared" ca="1" si="490"/>
        <v>0.29081870951790845</v>
      </c>
      <c r="T3270" s="26">
        <f ca="1">_xlfn.LOGNORM.INV(S3270,'Input Parameters'!$H$34,'Input Parameters'!$I$34)</f>
        <v>47.065334447159628</v>
      </c>
      <c r="U3270" s="10">
        <f t="shared" ca="1" si="491"/>
        <v>0.54213420108745713</v>
      </c>
      <c r="V3270" s="30">
        <f ca="1">_xlfn.BETA.INV(U3270,'Input Parameters'!$L$36,'Input Parameters'!$M$36,'Input Parameters'!$J$36,'Input Parameters'!$K$36)</f>
        <v>0.6021737359473619</v>
      </c>
      <c r="W3270" s="2">
        <f ca="1">N3270+(P3270-N3270)*(1-ERF((T3270-R3270)/(2*SQRT(L3270*'Input Parameters'!$E$38))))</f>
        <v>0.10037087180316515</v>
      </c>
      <c r="X3270">
        <f t="shared" ca="1" si="482"/>
        <v>1</v>
      </c>
      <c r="Y3270" s="7"/>
    </row>
    <row r="3271" spans="1:25" ht="15" customHeight="1" x14ac:dyDescent="0.25">
      <c r="A3271" s="139">
        <v>3264</v>
      </c>
      <c r="B3271" s="10">
        <f t="shared" ca="1" si="483"/>
        <v>0.23756804652378383</v>
      </c>
      <c r="C3271" s="60">
        <f ca="1">_xlfn.NORM.INV(B3271,'Input Parameters'!$E$15,'Input Parameters'!$F$15)</f>
        <v>232.26510051398154</v>
      </c>
      <c r="D3271" s="10">
        <f t="shared" ca="1" si="484"/>
        <v>0.43971998287229663</v>
      </c>
      <c r="E3271" s="62">
        <f ca="1">IF(_xlfn.NORM.INV(D3271,'Input Parameters'!$E$17,'Input Parameters'!$F$17)&lt;3500,3500,IF(_xlfn.NORM.INV(D3271,'Input Parameters'!$E$17,'Input Parameters'!$F$17)&gt;5500,5500,_xlfn.NORM.INV(D3271,'Input Parameters'!$E$17,'Input Parameters'!$F$17)))</f>
        <v>4693.8245621421493</v>
      </c>
      <c r="F3271" s="10">
        <f t="shared" ca="1" si="485"/>
        <v>0.22434915303993541</v>
      </c>
      <c r="G3271" s="64">
        <f ca="1">_xlfn.NORM.INV(F3271,'Input Parameters'!$E$20,'Input Parameters'!$F$20)</f>
        <v>277.5741675588456</v>
      </c>
      <c r="H3271" s="57">
        <f ca="1">EXP(E3271*(1/'Input Parameters'!$E$23-1/G3271))</f>
        <v>0.41216368355540273</v>
      </c>
      <c r="I3271" s="10">
        <f t="shared" ca="1" si="486"/>
        <v>0.52373686543054576</v>
      </c>
      <c r="J3271" s="30">
        <f ca="1">_xlfn.BETA.INV(I3271,'Input Parameters'!$L$26,'Input Parameters'!$M$26,'Input Parameters'!$J$26,'Input Parameters'!$K$26)</f>
        <v>0.67092994963824049</v>
      </c>
      <c r="K3271" s="168">
        <f ca="1">('Input Parameters'!$E$27/'Input Parameters'!$E$38)^$J3271</f>
        <v>8.126731483833553E-3</v>
      </c>
      <c r="L3271" s="69">
        <f ca="1">$H3271*$C3271*'Input Parameters'!$E$25*K3271</f>
        <v>0.77798207713068745</v>
      </c>
      <c r="M3271" s="24">
        <f t="shared" ca="1" si="487"/>
        <v>0.56571951573569879</v>
      </c>
      <c r="N3271" s="15">
        <f ca="1">_xlfn.NORM.INV(M3271,'Input Parameters'!$E$29,'Input Parameters'!$F$29)</f>
        <v>0.10001654866349963</v>
      </c>
      <c r="O3271" s="8">
        <f t="shared" ca="1" si="488"/>
        <v>0.21717156399896276</v>
      </c>
      <c r="P3271" s="30">
        <f ca="1">_xlfn.LOGNORM.INV(O3271,'Input Parameters'!$H$30,'Input Parameters'!$I$30)</f>
        <v>1.8547355150558253</v>
      </c>
      <c r="Q3271" s="10">
        <f t="shared" ca="1" si="489"/>
        <v>0.19314993672418934</v>
      </c>
      <c r="R3271" s="30">
        <f>IF('Input Parameters'!$E$32=0,0,_xlfn.BETA.INV(Q3271,'Input Parameters'!$L$32,'Input Parameters'!$M$32,'Input Parameters'!$J$32,'Input Parameters'!$K$32))</f>
        <v>0</v>
      </c>
      <c r="S3271" s="10">
        <f t="shared" ca="1" si="490"/>
        <v>3.2258468825384634E-2</v>
      </c>
      <c r="T3271" s="26">
        <f ca="1">_xlfn.LOGNORM.INV(S3271,'Input Parameters'!$H$34,'Input Parameters'!$I$34)</f>
        <v>40.04346530785444</v>
      </c>
      <c r="U3271" s="10">
        <f t="shared" ca="1" si="491"/>
        <v>0.10536258663467135</v>
      </c>
      <c r="V3271" s="30">
        <f ca="1">_xlfn.BETA.INV(U3271,'Input Parameters'!$L$36,'Input Parameters'!$M$36,'Input Parameters'!$J$36,'Input Parameters'!$K$36)</f>
        <v>0.42017065742107046</v>
      </c>
      <c r="W3271" s="2">
        <f ca="1">N3271+(P3271-N3271)*(1-ERF((T3271-R3271)/(2*SQRT(L3271*'Input Parameters'!$E$38))))</f>
        <v>0.10234406813548989</v>
      </c>
      <c r="X3271">
        <f t="shared" ca="1" si="482"/>
        <v>1</v>
      </c>
      <c r="Y3271" s="7"/>
    </row>
    <row r="3272" spans="1:25" ht="15" customHeight="1" x14ac:dyDescent="0.25">
      <c r="A3272" s="139">
        <v>3265</v>
      </c>
      <c r="B3272" s="10">
        <f t="shared" ca="1" si="483"/>
        <v>0.35170687033382142</v>
      </c>
      <c r="C3272" s="60">
        <f ca="1">_xlfn.NORM.INV(B3272,'Input Parameters'!$E$15,'Input Parameters'!$F$15)</f>
        <v>250.33487171374819</v>
      </c>
      <c r="D3272" s="10">
        <f t="shared" ca="1" si="484"/>
        <v>0.21781093871526269</v>
      </c>
      <c r="E3272" s="62">
        <f ca="1">IF(_xlfn.NORM.INV(D3272,'Input Parameters'!$E$17,'Input Parameters'!$F$17)&lt;3500,3500,IF(_xlfn.NORM.INV(D3272,'Input Parameters'!$E$17,'Input Parameters'!$F$17)&gt;5500,5500,_xlfn.NORM.INV(D3272,'Input Parameters'!$E$17,'Input Parameters'!$F$17)))</f>
        <v>4254.2746756334736</v>
      </c>
      <c r="F3272" s="10">
        <f t="shared" ca="1" si="485"/>
        <v>0.80085507374447429</v>
      </c>
      <c r="G3272" s="64">
        <f ca="1">_xlfn.NORM.INV(F3272,'Input Parameters'!$E$20,'Input Parameters'!$F$20)</f>
        <v>288.30935211913618</v>
      </c>
      <c r="H3272" s="57">
        <f ca="1">EXP(E3272*(1/'Input Parameters'!$E$23-1/G3272))</f>
        <v>0.79243208993433989</v>
      </c>
      <c r="I3272" s="10">
        <f t="shared" ca="1" si="486"/>
        <v>0.24179755462582042</v>
      </c>
      <c r="J3272" s="30">
        <f ca="1">_xlfn.BETA.INV(I3272,'Input Parameters'!$L$26,'Input Parameters'!$M$26,'Input Parameters'!$J$26,'Input Parameters'!$K$26)</f>
        <v>0.54411422201272086</v>
      </c>
      <c r="K3272" s="168">
        <f ca="1">('Input Parameters'!$E$27/'Input Parameters'!$E$38)^$J3272</f>
        <v>2.0182402032274768E-2</v>
      </c>
      <c r="L3272" s="69">
        <f ca="1">$H3272*$C3272*'Input Parameters'!$E$25*K3272</f>
        <v>4.0036514201896169</v>
      </c>
      <c r="M3272" s="24">
        <f t="shared" ca="1" si="487"/>
        <v>0.88543547512784304</v>
      </c>
      <c r="N3272" s="15">
        <f ca="1">_xlfn.NORM.INV(M3272,'Input Parameters'!$E$29,'Input Parameters'!$F$29)</f>
        <v>0.10012026054188194</v>
      </c>
      <c r="O3272" s="8">
        <f t="shared" ca="1" si="488"/>
        <v>0.20365684348990809</v>
      </c>
      <c r="P3272" s="30">
        <f ca="1">_xlfn.LOGNORM.INV(O3272,'Input Parameters'!$H$30,'Input Parameters'!$I$30)</f>
        <v>1.8141400814036452</v>
      </c>
      <c r="Q3272" s="10">
        <f t="shared" ca="1" si="489"/>
        <v>5.6832472709074211E-2</v>
      </c>
      <c r="R3272" s="30">
        <f>IF('Input Parameters'!$E$32=0,0,_xlfn.BETA.INV(Q3272,'Input Parameters'!$L$32,'Input Parameters'!$M$32,'Input Parameters'!$J$32,'Input Parameters'!$K$32))</f>
        <v>0</v>
      </c>
      <c r="S3272" s="10">
        <f t="shared" ca="1" si="490"/>
        <v>3.904325891698146E-2</v>
      </c>
      <c r="T3272" s="26">
        <f ca="1">_xlfn.LOGNORM.INV(S3272,'Input Parameters'!$H$34,'Input Parameters'!$I$34)</f>
        <v>40.478059909114478</v>
      </c>
      <c r="U3272" s="10">
        <f t="shared" ca="1" si="491"/>
        <v>0.95394990495258492</v>
      </c>
      <c r="V3272" s="30">
        <f ca="1">_xlfn.BETA.INV(U3272,'Input Parameters'!$L$36,'Input Parameters'!$M$36,'Input Parameters'!$J$36,'Input Parameters'!$K$36)</f>
        <v>0.87675070668232569</v>
      </c>
      <c r="W3272" s="2">
        <f ca="1">N3272+(P3272-N3272)*(1-ERF((T3272-R3272)/(2*SQRT(L3272*'Input Parameters'!$E$38))))</f>
        <v>0.36165267441511695</v>
      </c>
      <c r="X3272">
        <f t="shared" ref="X3272:X3335" ca="1" si="492">IF(W3272&gt;V3272,0,1)</f>
        <v>1</v>
      </c>
      <c r="Y3272" s="7"/>
    </row>
    <row r="3273" spans="1:25" ht="15" customHeight="1" x14ac:dyDescent="0.25">
      <c r="A3273" s="139">
        <v>3266</v>
      </c>
      <c r="B3273" s="10">
        <f t="shared" ca="1" si="483"/>
        <v>0.74266399603794253</v>
      </c>
      <c r="C3273" s="60">
        <f ca="1">_xlfn.NORM.INV(B3273,'Input Parameters'!$E$15,'Input Parameters'!$F$15)</f>
        <v>306.27857384234233</v>
      </c>
      <c r="D3273" s="10">
        <f t="shared" ca="1" si="484"/>
        <v>0.54627686729380076</v>
      </c>
      <c r="E3273" s="62">
        <f ca="1">IF(_xlfn.NORM.INV(D3273,'Input Parameters'!$E$17,'Input Parameters'!$F$17)&lt;3500,3500,IF(_xlfn.NORM.INV(D3273,'Input Parameters'!$E$17,'Input Parameters'!$F$17)&gt;5500,5500,_xlfn.NORM.INV(D3273,'Input Parameters'!$E$17,'Input Parameters'!$F$17)))</f>
        <v>4881.3821948018176</v>
      </c>
      <c r="F3273" s="10">
        <f t="shared" ca="1" si="485"/>
        <v>0.29358759186242456</v>
      </c>
      <c r="G3273" s="64">
        <f ca="1">_xlfn.NORM.INV(F3273,'Input Parameters'!$E$20,'Input Parameters'!$F$20)</f>
        <v>279.01234160041093</v>
      </c>
      <c r="H3273" s="57">
        <f ca="1">EXP(E3273*(1/'Input Parameters'!$E$23-1/G3273))</f>
        <v>0.43556790923929878</v>
      </c>
      <c r="I3273" s="10">
        <f t="shared" ca="1" si="486"/>
        <v>0.61177154440001413</v>
      </c>
      <c r="J3273" s="30">
        <f ca="1">_xlfn.BETA.INV(I3273,'Input Parameters'!$L$26,'Input Parameters'!$M$26,'Input Parameters'!$J$26,'Input Parameters'!$K$26)</f>
        <v>0.70595677332130991</v>
      </c>
      <c r="K3273" s="168">
        <f ca="1">('Input Parameters'!$E$27/'Input Parameters'!$E$38)^$J3273</f>
        <v>6.3212095403730765E-3</v>
      </c>
      <c r="L3273" s="69">
        <f ca="1">$H3273*$C3273*'Input Parameters'!$E$25*K3273</f>
        <v>0.84328170497313693</v>
      </c>
      <c r="M3273" s="24">
        <f t="shared" ca="1" si="487"/>
        <v>0.39617985950091628</v>
      </c>
      <c r="N3273" s="15">
        <f ca="1">_xlfn.NORM.INV(M3273,'Input Parameters'!$E$29,'Input Parameters'!$F$29)</f>
        <v>9.9973675236665768E-2</v>
      </c>
      <c r="O3273" s="8">
        <f t="shared" ca="1" si="488"/>
        <v>0.35535101081618492</v>
      </c>
      <c r="P3273" s="30">
        <f ca="1">_xlfn.LOGNORM.INV(O3273,'Input Parameters'!$H$30,'Input Parameters'!$I$30)</f>
        <v>2.2520212886622901</v>
      </c>
      <c r="Q3273" s="10">
        <f t="shared" ca="1" si="489"/>
        <v>0.5352602816829507</v>
      </c>
      <c r="R3273" s="30">
        <f>IF('Input Parameters'!$E$32=0,0,_xlfn.BETA.INV(Q3273,'Input Parameters'!$L$32,'Input Parameters'!$M$32,'Input Parameters'!$J$32,'Input Parameters'!$K$32))</f>
        <v>0</v>
      </c>
      <c r="S3273" s="10">
        <f t="shared" ca="1" si="490"/>
        <v>6.0343519553473168E-2</v>
      </c>
      <c r="T3273" s="26">
        <f ca="1">_xlfn.LOGNORM.INV(S3273,'Input Parameters'!$H$34,'Input Parameters'!$I$34)</f>
        <v>41.550461958740513</v>
      </c>
      <c r="U3273" s="10">
        <f t="shared" ca="1" si="491"/>
        <v>0.37784515430172494</v>
      </c>
      <c r="V3273" s="30">
        <f ca="1">_xlfn.BETA.INV(U3273,'Input Parameters'!$L$36,'Input Parameters'!$M$36,'Input Parameters'!$J$36,'Input Parameters'!$K$36)</f>
        <v>0.5399421428949146</v>
      </c>
      <c r="W3273" s="2">
        <f ca="1">N3273+(P3273-N3273)*(1-ERF((T3273-R3273)/(2*SQRT(L3273*'Input Parameters'!$E$38))))</f>
        <v>0.10293689224684299</v>
      </c>
      <c r="X3273">
        <f t="shared" ca="1" si="492"/>
        <v>1</v>
      </c>
      <c r="Y3273" s="7"/>
    </row>
    <row r="3274" spans="1:25" ht="15" customHeight="1" x14ac:dyDescent="0.25">
      <c r="A3274" s="139">
        <v>3267</v>
      </c>
      <c r="B3274" s="10">
        <f t="shared" ca="1" si="483"/>
        <v>0.24494732857653245</v>
      </c>
      <c r="C3274" s="60">
        <f ca="1">_xlfn.NORM.INV(B3274,'Input Parameters'!$E$15,'Input Parameters'!$F$15)</f>
        <v>233.54790959699537</v>
      </c>
      <c r="D3274" s="10">
        <f t="shared" ca="1" si="484"/>
        <v>0.9327063149632594</v>
      </c>
      <c r="E3274" s="62">
        <f ca="1">IF(_xlfn.NORM.INV(D3274,'Input Parameters'!$E$17,'Input Parameters'!$F$17)&lt;3500,3500,IF(_xlfn.NORM.INV(D3274,'Input Parameters'!$E$17,'Input Parameters'!$F$17)&gt;5500,5500,_xlfn.NORM.INV(D3274,'Input Parameters'!$E$17,'Input Parameters'!$F$17)))</f>
        <v>5500</v>
      </c>
      <c r="F3274" s="10">
        <f t="shared" ca="1" si="485"/>
        <v>0.31795411524683681</v>
      </c>
      <c r="G3274" s="64">
        <f ca="1">_xlfn.NORM.INV(F3274,'Input Parameters'!$E$20,'Input Parameters'!$F$20)</f>
        <v>279.47803590407096</v>
      </c>
      <c r="H3274" s="57">
        <f ca="1">EXP(E3274*(1/'Input Parameters'!$E$23-1/G3274))</f>
        <v>0.40511523394467391</v>
      </c>
      <c r="I3274" s="10">
        <f t="shared" ca="1" si="486"/>
        <v>0.20307743374012255</v>
      </c>
      <c r="J3274" s="30">
        <f ca="1">_xlfn.BETA.INV(I3274,'Input Parameters'!$L$26,'Input Parameters'!$M$26,'Input Parameters'!$J$26,'Input Parameters'!$K$26)</f>
        <v>0.52175588212842294</v>
      </c>
      <c r="K3274" s="168">
        <f ca="1">('Input Parameters'!$E$27/'Input Parameters'!$E$38)^$J3274</f>
        <v>2.3693196545300305E-2</v>
      </c>
      <c r="L3274" s="69">
        <f ca="1">$H3274*$C3274*'Input Parameters'!$E$25*K3274</f>
        <v>2.2417037391867787</v>
      </c>
      <c r="M3274" s="24">
        <f t="shared" ca="1" si="487"/>
        <v>0.32735303329187604</v>
      </c>
      <c r="N3274" s="15">
        <f ca="1">_xlfn.NORM.INV(M3274,'Input Parameters'!$E$29,'Input Parameters'!$F$29)</f>
        <v>9.9955276593302195E-2</v>
      </c>
      <c r="O3274" s="8">
        <f t="shared" ca="1" si="488"/>
        <v>6.8031447171271853E-2</v>
      </c>
      <c r="P3274" s="30">
        <f ca="1">_xlfn.LOGNORM.INV(O3274,'Input Parameters'!$H$30,'Input Parameters'!$I$30)</f>
        <v>1.3269767545434219</v>
      </c>
      <c r="Q3274" s="10">
        <f t="shared" ca="1" si="489"/>
        <v>0.4121421949548425</v>
      </c>
      <c r="R3274" s="30">
        <f>IF('Input Parameters'!$E$32=0,0,_xlfn.BETA.INV(Q3274,'Input Parameters'!$L$32,'Input Parameters'!$M$32,'Input Parameters'!$J$32,'Input Parameters'!$K$32))</f>
        <v>0</v>
      </c>
      <c r="S3274" s="10">
        <f t="shared" ca="1" si="490"/>
        <v>0.3342215022332562</v>
      </c>
      <c r="T3274" s="26">
        <f ca="1">_xlfn.LOGNORM.INV(S3274,'Input Parameters'!$H$34,'Input Parameters'!$I$34)</f>
        <v>47.789975498705218</v>
      </c>
      <c r="U3274" s="10">
        <f t="shared" ca="1" si="491"/>
        <v>0.65476786327024572</v>
      </c>
      <c r="V3274" s="30">
        <f ca="1">_xlfn.BETA.INV(U3274,'Input Parameters'!$L$36,'Input Parameters'!$M$36,'Input Parameters'!$J$36,'Input Parameters'!$K$36)</f>
        <v>0.64880931411815945</v>
      </c>
      <c r="W3274" s="2">
        <f ca="1">N3274+(P3274-N3274)*(1-ERF((T3274-R3274)/(2*SQRT(L3274*'Input Parameters'!$E$38))))</f>
        <v>0.12941324460811646</v>
      </c>
      <c r="X3274">
        <f t="shared" ca="1" si="492"/>
        <v>1</v>
      </c>
      <c r="Y3274" s="7"/>
    </row>
    <row r="3275" spans="1:25" ht="15" customHeight="1" x14ac:dyDescent="0.25">
      <c r="A3275" s="139">
        <v>3268</v>
      </c>
      <c r="B3275" s="10">
        <f t="shared" ca="1" si="483"/>
        <v>0.56719282160115725</v>
      </c>
      <c r="C3275" s="60">
        <f ca="1">_xlfn.NORM.INV(B3275,'Input Parameters'!$E$15,'Input Parameters'!$F$15)</f>
        <v>280.13845070792865</v>
      </c>
      <c r="D3275" s="10">
        <f t="shared" ca="1" si="484"/>
        <v>0.55477311940441298</v>
      </c>
      <c r="E3275" s="62">
        <f ca="1">IF(_xlfn.NORM.INV(D3275,'Input Parameters'!$E$17,'Input Parameters'!$F$17)&lt;3500,3500,IF(_xlfn.NORM.INV(D3275,'Input Parameters'!$E$17,'Input Parameters'!$F$17)&gt;5500,5500,_xlfn.NORM.INV(D3275,'Input Parameters'!$E$17,'Input Parameters'!$F$17)))</f>
        <v>4896.4110421429959</v>
      </c>
      <c r="F3275" s="10">
        <f t="shared" ca="1" si="485"/>
        <v>0.17478282522806621</v>
      </c>
      <c r="G3275" s="64">
        <f ca="1">_xlfn.NORM.INV(F3275,'Input Parameters'!$E$20,'Input Parameters'!$F$20)</f>
        <v>276.38260479897491</v>
      </c>
      <c r="H3275" s="57">
        <f ca="1">EXP(E3275*(1/'Input Parameters'!$E$23-1/G3275))</f>
        <v>0.36764402399224322</v>
      </c>
      <c r="I3275" s="10">
        <f t="shared" ca="1" si="486"/>
        <v>0.35326000355824239</v>
      </c>
      <c r="J3275" s="30">
        <f ca="1">_xlfn.BETA.INV(I3275,'Input Parameters'!$L$26,'Input Parameters'!$M$26,'Input Parameters'!$J$26,'Input Parameters'!$K$26)</f>
        <v>0.59927857295011921</v>
      </c>
      <c r="K3275" s="168">
        <f ca="1">('Input Parameters'!$E$27/'Input Parameters'!$E$38)^$J3275</f>
        <v>1.3587032407060639E-2</v>
      </c>
      <c r="L3275" s="69">
        <f ca="1">$H3275*$C3275*'Input Parameters'!$E$25*K3275</f>
        <v>1.3993451428758681</v>
      </c>
      <c r="M3275" s="24">
        <f t="shared" ca="1" si="487"/>
        <v>0.39865895115633787</v>
      </c>
      <c r="N3275" s="15">
        <f ca="1">_xlfn.NORM.INV(M3275,'Input Parameters'!$E$29,'Input Parameters'!$F$29)</f>
        <v>9.9974318022318293E-2</v>
      </c>
      <c r="O3275" s="8">
        <f t="shared" ca="1" si="488"/>
        <v>0.74947900114252453</v>
      </c>
      <c r="P3275" s="30">
        <f ca="1">_xlfn.LOGNORM.INV(O3275,'Input Parameters'!$H$30,'Input Parameters'!$I$30)</f>
        <v>3.6872555383287389</v>
      </c>
      <c r="Q3275" s="10">
        <f t="shared" ca="1" si="489"/>
        <v>0.72994477095284727</v>
      </c>
      <c r="R3275" s="30">
        <f>IF('Input Parameters'!$E$32=0,0,_xlfn.BETA.INV(Q3275,'Input Parameters'!$L$32,'Input Parameters'!$M$32,'Input Parameters'!$J$32,'Input Parameters'!$K$32))</f>
        <v>0</v>
      </c>
      <c r="S3275" s="10">
        <f t="shared" ca="1" si="490"/>
        <v>9.3446165942221215E-2</v>
      </c>
      <c r="T3275" s="26">
        <f ca="1">_xlfn.LOGNORM.INV(S3275,'Input Parameters'!$H$34,'Input Parameters'!$I$34)</f>
        <v>42.768624726301489</v>
      </c>
      <c r="U3275" s="10">
        <f t="shared" ca="1" si="491"/>
        <v>0.96368112692986752</v>
      </c>
      <c r="V3275" s="30">
        <f ca="1">_xlfn.BETA.INV(U3275,'Input Parameters'!$L$36,'Input Parameters'!$M$36,'Input Parameters'!$J$36,'Input Parameters'!$K$36)</f>
        <v>0.89760446289393903</v>
      </c>
      <c r="W3275" s="2">
        <f ca="1">N3275+(P3275-N3275)*(1-ERF((T3275-R3275)/(2*SQRT(L3275*'Input Parameters'!$E$38))))</f>
        <v>0.13790169948594269</v>
      </c>
      <c r="X3275">
        <f t="shared" ca="1" si="492"/>
        <v>1</v>
      </c>
      <c r="Y3275" s="7"/>
    </row>
    <row r="3276" spans="1:25" ht="15" customHeight="1" x14ac:dyDescent="0.25">
      <c r="A3276" s="139">
        <v>3269</v>
      </c>
      <c r="B3276" s="10">
        <f t="shared" ca="1" si="483"/>
        <v>0.8147635806407616</v>
      </c>
      <c r="C3276" s="60">
        <f ca="1">_xlfn.NORM.INV(B3276,'Input Parameters'!$E$15,'Input Parameters'!$F$15)</f>
        <v>319.50219538956662</v>
      </c>
      <c r="D3276" s="10">
        <f t="shared" ca="1" si="484"/>
        <v>0.75884600280512138</v>
      </c>
      <c r="E3276" s="62">
        <f ca="1">IF(_xlfn.NORM.INV(D3276,'Input Parameters'!$E$17,'Input Parameters'!$F$17)&lt;3500,3500,IF(_xlfn.NORM.INV(D3276,'Input Parameters'!$E$17,'Input Parameters'!$F$17)&gt;5500,5500,_xlfn.NORM.INV(D3276,'Input Parameters'!$E$17,'Input Parameters'!$F$17)))</f>
        <v>5291.8167077138614</v>
      </c>
      <c r="F3276" s="10">
        <f t="shared" ca="1" si="485"/>
        <v>6.585659630115992E-2</v>
      </c>
      <c r="G3276" s="64">
        <f ca="1">_xlfn.NORM.INV(F3276,'Input Parameters'!$E$20,'Input Parameters'!$F$20)</f>
        <v>272.55055165547844</v>
      </c>
      <c r="H3276" s="57">
        <f ca="1">EXP(E3276*(1/'Input Parameters'!$E$23-1/G3276))</f>
        <v>0.2590722824634471</v>
      </c>
      <c r="I3276" s="10">
        <f t="shared" ca="1" si="486"/>
        <v>0.30981582185994561</v>
      </c>
      <c r="J3276" s="30">
        <f ca="1">_xlfn.BETA.INV(I3276,'Input Parameters'!$L$26,'Input Parameters'!$M$26,'Input Parameters'!$J$26,'Input Parameters'!$K$26)</f>
        <v>0.57899894137799934</v>
      </c>
      <c r="K3276" s="168">
        <f ca="1">('Input Parameters'!$E$27/'Input Parameters'!$E$38)^$J3276</f>
        <v>1.5714472726337535E-2</v>
      </c>
      <c r="L3276" s="69">
        <f ca="1">$H3276*$C3276*'Input Parameters'!$E$25*K3276</f>
        <v>1.3007523270921053</v>
      </c>
      <c r="M3276" s="24">
        <f t="shared" ca="1" si="487"/>
        <v>6.354330384026341E-2</v>
      </c>
      <c r="N3276" s="15">
        <f ca="1">_xlfn.NORM.INV(M3276,'Input Parameters'!$E$29,'Input Parameters'!$F$29)</f>
        <v>9.9847430807981544E-2</v>
      </c>
      <c r="O3276" s="8">
        <f t="shared" ca="1" si="488"/>
        <v>0.79514451172121769</v>
      </c>
      <c r="P3276" s="30">
        <f ca="1">_xlfn.LOGNORM.INV(O3276,'Input Parameters'!$H$30,'Input Parameters'!$I$30)</f>
        <v>3.960904060811699</v>
      </c>
      <c r="Q3276" s="10">
        <f t="shared" ca="1" si="489"/>
        <v>0.56695708085157281</v>
      </c>
      <c r="R3276" s="30">
        <f>IF('Input Parameters'!$E$32=0,0,_xlfn.BETA.INV(Q3276,'Input Parameters'!$L$32,'Input Parameters'!$M$32,'Input Parameters'!$J$32,'Input Parameters'!$K$32))</f>
        <v>0</v>
      </c>
      <c r="S3276" s="10">
        <f t="shared" ca="1" si="490"/>
        <v>1.0146812621056989E-2</v>
      </c>
      <c r="T3276" s="26">
        <f ca="1">_xlfn.LOGNORM.INV(S3276,'Input Parameters'!$H$34,'Input Parameters'!$I$34)</f>
        <v>37.756540278804081</v>
      </c>
      <c r="U3276" s="10">
        <f t="shared" ca="1" si="491"/>
        <v>0.42386210181341277</v>
      </c>
      <c r="V3276" s="30">
        <f ca="1">_xlfn.BETA.INV(U3276,'Input Parameters'!$L$36,'Input Parameters'!$M$36,'Input Parameters'!$J$36,'Input Parameters'!$K$36)</f>
        <v>0.55718309140170419</v>
      </c>
      <c r="W3276" s="2">
        <f ca="1">N3276+(P3276-N3276)*(1-ERF((T3276-R3276)/(2*SQRT(L3276*'Input Parameters'!$E$38))))</f>
        <v>0.17412699696756656</v>
      </c>
      <c r="X3276">
        <f t="shared" ca="1" si="492"/>
        <v>1</v>
      </c>
      <c r="Y3276" s="7"/>
    </row>
    <row r="3277" spans="1:25" ht="15" customHeight="1" x14ac:dyDescent="0.25">
      <c r="A3277" s="139">
        <v>3270</v>
      </c>
      <c r="B3277" s="10">
        <f t="shared" ca="1" si="483"/>
        <v>0.11752223763670266</v>
      </c>
      <c r="C3277" s="60">
        <f ca="1">_xlfn.NORM.INV(B3277,'Input Parameters'!$E$15,'Input Parameters'!$F$15)</f>
        <v>206.61441715375526</v>
      </c>
      <c r="D3277" s="10">
        <f t="shared" ca="1" si="484"/>
        <v>0.77681283406227708</v>
      </c>
      <c r="E3277" s="62">
        <f ca="1">IF(_xlfn.NORM.INV(D3277,'Input Parameters'!$E$17,'Input Parameters'!$F$17)&lt;3500,3500,IF(_xlfn.NORM.INV(D3277,'Input Parameters'!$E$17,'Input Parameters'!$F$17)&gt;5500,5500,_xlfn.NORM.INV(D3277,'Input Parameters'!$E$17,'Input Parameters'!$F$17)))</f>
        <v>5333.0314140404716</v>
      </c>
      <c r="F3277" s="10">
        <f t="shared" ca="1" si="485"/>
        <v>0.29534819570716087</v>
      </c>
      <c r="G3277" s="64">
        <f ca="1">_xlfn.NORM.INV(F3277,'Input Parameters'!$E$20,'Input Parameters'!$F$20)</f>
        <v>279.04655814468754</v>
      </c>
      <c r="H3277" s="57">
        <f ca="1">EXP(E3277*(1/'Input Parameters'!$E$23-1/G3277))</f>
        <v>0.40427552033810399</v>
      </c>
      <c r="I3277" s="10">
        <f t="shared" ca="1" si="486"/>
        <v>0.38901589086060107</v>
      </c>
      <c r="J3277" s="30">
        <f ca="1">_xlfn.BETA.INV(I3277,'Input Parameters'!$L$26,'Input Parameters'!$M$26,'Input Parameters'!$J$26,'Input Parameters'!$K$26)</f>
        <v>0.6151496798886068</v>
      </c>
      <c r="K3277" s="168">
        <f ca="1">('Input Parameters'!$E$27/'Input Parameters'!$E$38)^$J3277</f>
        <v>1.212503121530176E-2</v>
      </c>
      <c r="L3277" s="69">
        <f ca="1">$H3277*$C3277*'Input Parameters'!$E$25*K3277</f>
        <v>1.0127935633134397</v>
      </c>
      <c r="M3277" s="24">
        <f t="shared" ca="1" si="487"/>
        <v>0.34926294242568701</v>
      </c>
      <c r="N3277" s="15">
        <f ca="1">_xlfn.NORM.INV(M3277,'Input Parameters'!$E$29,'Input Parameters'!$F$29)</f>
        <v>9.9961268886740132E-2</v>
      </c>
      <c r="O3277" s="8">
        <f t="shared" ca="1" si="488"/>
        <v>6.4822479084198914E-3</v>
      </c>
      <c r="P3277" s="30">
        <f ca="1">_xlfn.LOGNORM.INV(O3277,'Input Parameters'!$H$30,'Input Parameters'!$I$30)</f>
        <v>0.82968909222577347</v>
      </c>
      <c r="Q3277" s="10">
        <f t="shared" ca="1" si="489"/>
        <v>0.33472871615934474</v>
      </c>
      <c r="R3277" s="30">
        <f>IF('Input Parameters'!$E$32=0,0,_xlfn.BETA.INV(Q3277,'Input Parameters'!$L$32,'Input Parameters'!$M$32,'Input Parameters'!$J$32,'Input Parameters'!$K$32))</f>
        <v>0</v>
      </c>
      <c r="S3277" s="10">
        <f t="shared" ca="1" si="490"/>
        <v>0.70985364364903147</v>
      </c>
      <c r="T3277" s="26">
        <f ca="1">_xlfn.LOGNORM.INV(S3277,'Input Parameters'!$H$34,'Input Parameters'!$I$34)</f>
        <v>54.000654941250943</v>
      </c>
      <c r="U3277" s="10">
        <f t="shared" ca="1" si="491"/>
        <v>0.69773287440662057</v>
      </c>
      <c r="V3277" s="30">
        <f ca="1">_xlfn.BETA.INV(U3277,'Input Parameters'!$L$36,'Input Parameters'!$M$36,'Input Parameters'!$J$36,'Input Parameters'!$K$36)</f>
        <v>0.66854831740973597</v>
      </c>
      <c r="W3277" s="2">
        <f ca="1">N3277+(P3277-N3277)*(1-ERF((T3277-R3277)/(2*SQRT(L3277*'Input Parameters'!$E$38))))</f>
        <v>0.10006934363154969</v>
      </c>
      <c r="X3277">
        <f t="shared" ca="1" si="492"/>
        <v>1</v>
      </c>
      <c r="Y3277" s="7"/>
    </row>
    <row r="3278" spans="1:25" ht="15" customHeight="1" x14ac:dyDescent="0.25">
      <c r="A3278" s="139">
        <v>3271</v>
      </c>
      <c r="B3278" s="10">
        <f t="shared" ca="1" si="483"/>
        <v>0.71763934012017594</v>
      </c>
      <c r="C3278" s="60">
        <f ca="1">_xlfn.NORM.INV(B3278,'Input Parameters'!$E$15,'Input Parameters'!$F$15)</f>
        <v>302.1741119634824</v>
      </c>
      <c r="D3278" s="10">
        <f t="shared" ca="1" si="484"/>
        <v>0.64378601057250884</v>
      </c>
      <c r="E3278" s="62">
        <f ca="1">IF(_xlfn.NORM.INV(D3278,'Input Parameters'!$E$17,'Input Parameters'!$F$17)&lt;3500,3500,IF(_xlfn.NORM.INV(D3278,'Input Parameters'!$E$17,'Input Parameters'!$F$17)&gt;5500,5500,_xlfn.NORM.INV(D3278,'Input Parameters'!$E$17,'Input Parameters'!$F$17)))</f>
        <v>5058.0180438183925</v>
      </c>
      <c r="F3278" s="10">
        <f t="shared" ca="1" si="485"/>
        <v>0.39354696663279087</v>
      </c>
      <c r="G3278" s="64">
        <f ca="1">_xlfn.NORM.INV(F3278,'Input Parameters'!$E$20,'Input Parameters'!$F$20)</f>
        <v>280.84042241412612</v>
      </c>
      <c r="H3278" s="57">
        <f ca="1">EXP(E3278*(1/'Input Parameters'!$E$23-1/G3278))</f>
        <v>0.47560115689634203</v>
      </c>
      <c r="I3278" s="10">
        <f t="shared" ca="1" si="486"/>
        <v>0.73998705513227103</v>
      </c>
      <c r="J3278" s="30">
        <f ca="1">_xlfn.BETA.INV(I3278,'Input Parameters'!$L$26,'Input Parameters'!$M$26,'Input Parameters'!$J$26,'Input Parameters'!$K$26)</f>
        <v>0.75856063103248528</v>
      </c>
      <c r="K3278" s="168">
        <f ca="1">('Input Parameters'!$E$27/'Input Parameters'!$E$38)^$J3278</f>
        <v>4.3343941893861475E-3</v>
      </c>
      <c r="L3278" s="69">
        <f ca="1">$H3278*$C3278*'Input Parameters'!$E$25*K3278</f>
        <v>0.62291467492622832</v>
      </c>
      <c r="M3278" s="24">
        <f t="shared" ca="1" si="487"/>
        <v>0.49493587923598115</v>
      </c>
      <c r="N3278" s="15">
        <f ca="1">_xlfn.NORM.INV(M3278,'Input Parameters'!$E$29,'Input Parameters'!$F$29)</f>
        <v>9.9998730579078474E-2</v>
      </c>
      <c r="O3278" s="8">
        <f t="shared" ca="1" si="488"/>
        <v>7.6033489316130742E-2</v>
      </c>
      <c r="P3278" s="30">
        <f ca="1">_xlfn.LOGNORM.INV(O3278,'Input Parameters'!$H$30,'Input Parameters'!$I$30)</f>
        <v>1.3640585061946957</v>
      </c>
      <c r="Q3278" s="10">
        <f t="shared" ca="1" si="489"/>
        <v>0.23933656780351087</v>
      </c>
      <c r="R3278" s="30">
        <f>IF('Input Parameters'!$E$32=0,0,_xlfn.BETA.INV(Q3278,'Input Parameters'!$L$32,'Input Parameters'!$M$32,'Input Parameters'!$J$32,'Input Parameters'!$K$32))</f>
        <v>0</v>
      </c>
      <c r="S3278" s="10">
        <f t="shared" ca="1" si="490"/>
        <v>0.64810762956404699</v>
      </c>
      <c r="T3278" s="26">
        <f ca="1">_xlfn.LOGNORM.INV(S3278,'Input Parameters'!$H$34,'Input Parameters'!$I$34)</f>
        <v>52.851559575525926</v>
      </c>
      <c r="U3278" s="10">
        <f t="shared" ca="1" si="491"/>
        <v>0.6727382380999557</v>
      </c>
      <c r="V3278" s="30">
        <f ca="1">_xlfn.BETA.INV(U3278,'Input Parameters'!$L$36,'Input Parameters'!$M$36,'Input Parameters'!$J$36,'Input Parameters'!$K$36)</f>
        <v>0.65689092410008443</v>
      </c>
      <c r="W3278" s="2">
        <f ca="1">N3278+(P3278-N3278)*(1-ERF((T3278-R3278)/(2*SQRT(L3278*'Input Parameters'!$E$38))))</f>
        <v>0.10000149829481444</v>
      </c>
      <c r="X3278">
        <f t="shared" ca="1" si="492"/>
        <v>1</v>
      </c>
      <c r="Y3278" s="7"/>
    </row>
    <row r="3279" spans="1:25" ht="15" customHeight="1" x14ac:dyDescent="0.25">
      <c r="A3279" s="139">
        <v>3272</v>
      </c>
      <c r="B3279" s="10">
        <f t="shared" ca="1" si="483"/>
        <v>0.12926466375295842</v>
      </c>
      <c r="C3279" s="60">
        <f ca="1">_xlfn.NORM.INV(B3279,'Input Parameters'!$E$15,'Input Parameters'!$F$15)</f>
        <v>209.73544200764505</v>
      </c>
      <c r="D3279" s="10">
        <f t="shared" ca="1" si="484"/>
        <v>0.24254618049560994</v>
      </c>
      <c r="E3279" s="62">
        <f ca="1">IF(_xlfn.NORM.INV(D3279,'Input Parameters'!$E$17,'Input Parameters'!$F$17)&lt;3500,3500,IF(_xlfn.NORM.INV(D3279,'Input Parameters'!$E$17,'Input Parameters'!$F$17)&gt;5500,5500,_xlfn.NORM.INV(D3279,'Input Parameters'!$E$17,'Input Parameters'!$F$17)))</f>
        <v>4311.3050404277292</v>
      </c>
      <c r="F3279" s="10">
        <f t="shared" ca="1" si="485"/>
        <v>0.87364568626656769</v>
      </c>
      <c r="G3279" s="64">
        <f ca="1">_xlfn.NORM.INV(F3279,'Input Parameters'!$E$20,'Input Parameters'!$F$20)</f>
        <v>290.31342708873137</v>
      </c>
      <c r="H3279" s="57">
        <f ca="1">EXP(E3279*(1/'Input Parameters'!$E$23-1/G3279))</f>
        <v>0.87586844678639675</v>
      </c>
      <c r="I3279" s="10">
        <f t="shared" ca="1" si="486"/>
        <v>0.72633003653544315</v>
      </c>
      <c r="J3279" s="30">
        <f ca="1">_xlfn.BETA.INV(I3279,'Input Parameters'!$L$26,'Input Parameters'!$M$26,'Input Parameters'!$J$26,'Input Parameters'!$K$26)</f>
        <v>0.75272277852231428</v>
      </c>
      <c r="K3279" s="168">
        <f ca="1">('Input Parameters'!$E$27/'Input Parameters'!$E$38)^$J3279</f>
        <v>4.5197510121071623E-3</v>
      </c>
      <c r="L3279" s="69">
        <f ca="1">$H3279*$C3279*'Input Parameters'!$E$25*K3279</f>
        <v>0.83028122510016367</v>
      </c>
      <c r="M3279" s="24">
        <f t="shared" ca="1" si="487"/>
        <v>0.65052700709294753</v>
      </c>
      <c r="N3279" s="15">
        <f ca="1">_xlfn.NORM.INV(M3279,'Input Parameters'!$E$29,'Input Parameters'!$F$29)</f>
        <v>0.10003867436662003</v>
      </c>
      <c r="O3279" s="8">
        <f t="shared" ca="1" si="488"/>
        <v>0.20044296774856352</v>
      </c>
      <c r="P3279" s="30">
        <f ca="1">_xlfn.LOGNORM.INV(O3279,'Input Parameters'!$H$30,'Input Parameters'!$I$30)</f>
        <v>1.8043885607752552</v>
      </c>
      <c r="Q3279" s="10">
        <f t="shared" ca="1" si="489"/>
        <v>0.97333754702763187</v>
      </c>
      <c r="R3279" s="30">
        <f>IF('Input Parameters'!$E$32=0,0,_xlfn.BETA.INV(Q3279,'Input Parameters'!$L$32,'Input Parameters'!$M$32,'Input Parameters'!$J$32,'Input Parameters'!$K$32))</f>
        <v>0</v>
      </c>
      <c r="S3279" s="10">
        <f t="shared" ca="1" si="490"/>
        <v>0.32834949134954161</v>
      </c>
      <c r="T3279" s="26">
        <f ca="1">_xlfn.LOGNORM.INV(S3279,'Input Parameters'!$H$34,'Input Parameters'!$I$34)</f>
        <v>47.693735594157729</v>
      </c>
      <c r="U3279" s="10">
        <f t="shared" ca="1" si="491"/>
        <v>0.43663988907900297</v>
      </c>
      <c r="V3279" s="30">
        <f ca="1">_xlfn.BETA.INV(U3279,'Input Parameters'!$L$36,'Input Parameters'!$M$36,'Input Parameters'!$J$36,'Input Parameters'!$K$36)</f>
        <v>0.56196747878720155</v>
      </c>
      <c r="W3279" s="2">
        <f ca="1">N3279+(P3279-N3279)*(1-ERF((T3279-R3279)/(2*SQRT(L3279*'Input Parameters'!$E$38))))</f>
        <v>0.10040450598131932</v>
      </c>
      <c r="X3279">
        <f t="shared" ca="1" si="492"/>
        <v>1</v>
      </c>
      <c r="Y3279" s="7"/>
    </row>
    <row r="3280" spans="1:25" ht="15" customHeight="1" x14ac:dyDescent="0.25">
      <c r="A3280" s="139">
        <v>3273</v>
      </c>
      <c r="B3280" s="10">
        <f t="shared" ca="1" si="483"/>
        <v>0.7237487983190446</v>
      </c>
      <c r="C3280" s="60">
        <f ca="1">_xlfn.NORM.INV(B3280,'Input Parameters'!$E$15,'Input Parameters'!$F$15)</f>
        <v>303.15889009376235</v>
      </c>
      <c r="D3280" s="10">
        <f t="shared" ca="1" si="484"/>
        <v>0.40613449524164325</v>
      </c>
      <c r="E3280" s="62">
        <f ca="1">IF(_xlfn.NORM.INV(D3280,'Input Parameters'!$E$17,'Input Parameters'!$F$17)&lt;3500,3500,IF(_xlfn.NORM.INV(D3280,'Input Parameters'!$E$17,'Input Parameters'!$F$17)&gt;5500,5500,_xlfn.NORM.INV(D3280,'Input Parameters'!$E$17,'Input Parameters'!$F$17)))</f>
        <v>4633.750064325759</v>
      </c>
      <c r="F3280" s="10">
        <f t="shared" ca="1" si="485"/>
        <v>0.12583290235733502</v>
      </c>
      <c r="G3280" s="64">
        <f ca="1">_xlfn.NORM.INV(F3280,'Input Parameters'!$E$20,'Input Parameters'!$F$20)</f>
        <v>274.96970514958258</v>
      </c>
      <c r="H3280" s="57">
        <f ca="1">EXP(E3280*(1/'Input Parameters'!$E$23-1/G3280))</f>
        <v>0.35589809014103085</v>
      </c>
      <c r="I3280" s="10">
        <f t="shared" ca="1" si="486"/>
        <v>0.71047150085007005</v>
      </c>
      <c r="J3280" s="30">
        <f ca="1">_xlfn.BETA.INV(I3280,'Input Parameters'!$L$26,'Input Parameters'!$M$26,'Input Parameters'!$J$26,'Input Parameters'!$K$26)</f>
        <v>0.74604081164655911</v>
      </c>
      <c r="K3280" s="168">
        <f ca="1">('Input Parameters'!$E$27/'Input Parameters'!$E$38)^$J3280</f>
        <v>4.7416577632767463E-3</v>
      </c>
      <c r="L3280" s="69">
        <f ca="1">$H3280*$C3280*'Input Parameters'!$E$25*K3280</f>
        <v>0.51159485793378467</v>
      </c>
      <c r="M3280" s="24">
        <f t="shared" ca="1" si="487"/>
        <v>0.70677125018152376</v>
      </c>
      <c r="N3280" s="15">
        <f ca="1">_xlfn.NORM.INV(M3280,'Input Parameters'!$E$29,'Input Parameters'!$F$29)</f>
        <v>0.10005439767102194</v>
      </c>
      <c r="O3280" s="8">
        <f t="shared" ca="1" si="488"/>
        <v>0.18637032510764906</v>
      </c>
      <c r="P3280" s="30">
        <f ca="1">_xlfn.LOGNORM.INV(O3280,'Input Parameters'!$H$30,'Input Parameters'!$I$30)</f>
        <v>1.7611786330689354</v>
      </c>
      <c r="Q3280" s="10">
        <f t="shared" ca="1" si="489"/>
        <v>0.11297219658422186</v>
      </c>
      <c r="R3280" s="30">
        <f>IF('Input Parameters'!$E$32=0,0,_xlfn.BETA.INV(Q3280,'Input Parameters'!$L$32,'Input Parameters'!$M$32,'Input Parameters'!$J$32,'Input Parameters'!$K$32))</f>
        <v>0</v>
      </c>
      <c r="S3280" s="10">
        <f t="shared" ca="1" si="490"/>
        <v>3.6048167801320252E-3</v>
      </c>
      <c r="T3280" s="26">
        <f ca="1">_xlfn.LOGNORM.INV(S3280,'Input Parameters'!$H$34,'Input Parameters'!$I$34)</f>
        <v>36.073911400270994</v>
      </c>
      <c r="U3280" s="10">
        <f t="shared" ca="1" si="491"/>
        <v>0.24191043519676891</v>
      </c>
      <c r="V3280" s="30">
        <f ca="1">_xlfn.BETA.INV(U3280,'Input Parameters'!$L$36,'Input Parameters'!$M$36,'Input Parameters'!$J$36,'Input Parameters'!$K$36)</f>
        <v>0.48680019766019772</v>
      </c>
      <c r="W3280" s="2">
        <f ca="1">N3280+(P3280-N3280)*(1-ERF((T3280-R3280)/(2*SQRT(L3280*'Input Parameters'!$E$38))))</f>
        <v>0.10065587042154354</v>
      </c>
      <c r="X3280">
        <f t="shared" ca="1" si="492"/>
        <v>1</v>
      </c>
      <c r="Y3280" s="7"/>
    </row>
    <row r="3281" spans="1:25" ht="15" customHeight="1" x14ac:dyDescent="0.25">
      <c r="A3281" s="139">
        <v>3274</v>
      </c>
      <c r="B3281" s="10">
        <f t="shared" ca="1" si="483"/>
        <v>0.64978371754550501</v>
      </c>
      <c r="C3281" s="60">
        <f ca="1">_xlfn.NORM.INV(B3281,'Input Parameters'!$E$15,'Input Parameters'!$F$15)</f>
        <v>291.81740063753108</v>
      </c>
      <c r="D3281" s="10">
        <f t="shared" ca="1" si="484"/>
        <v>0.96100325905096151</v>
      </c>
      <c r="E3281" s="62">
        <f ca="1">IF(_xlfn.NORM.INV(D3281,'Input Parameters'!$E$17,'Input Parameters'!$F$17)&lt;3500,3500,IF(_xlfn.NORM.INV(D3281,'Input Parameters'!$E$17,'Input Parameters'!$F$17)&gt;5500,5500,_xlfn.NORM.INV(D3281,'Input Parameters'!$E$17,'Input Parameters'!$F$17)))</f>
        <v>5500</v>
      </c>
      <c r="F3281" s="10">
        <f t="shared" ca="1" si="485"/>
        <v>0.5390041734752159</v>
      </c>
      <c r="G3281" s="64">
        <f ca="1">_xlfn.NORM.INV(F3281,'Input Parameters'!$E$20,'Input Parameters'!$F$20)</f>
        <v>283.30609914710323</v>
      </c>
      <c r="H3281" s="57">
        <f ca="1">EXP(E3281*(1/'Input Parameters'!$E$23-1/G3281))</f>
        <v>0.52852161759129868</v>
      </c>
      <c r="I3281" s="10">
        <f t="shared" ca="1" si="486"/>
        <v>0.44538333415248232</v>
      </c>
      <c r="J3281" s="30">
        <f ca="1">_xlfn.BETA.INV(I3281,'Input Parameters'!$L$26,'Input Parameters'!$M$26,'Input Parameters'!$J$26,'Input Parameters'!$K$26)</f>
        <v>0.63907921951094104</v>
      </c>
      <c r="K3281" s="168">
        <f ca="1">('Input Parameters'!$E$27/'Input Parameters'!$E$38)^$J3281</f>
        <v>1.0212626583665564E-2</v>
      </c>
      <c r="L3281" s="69">
        <f ca="1">$H3281*$C3281*'Input Parameters'!$E$25*K3281</f>
        <v>1.5751118279726113</v>
      </c>
      <c r="M3281" s="24">
        <f t="shared" ca="1" si="487"/>
        <v>0.71186928941716343</v>
      </c>
      <c r="N3281" s="15">
        <f ca="1">_xlfn.NORM.INV(M3281,'Input Parameters'!$E$29,'Input Parameters'!$F$29)</f>
        <v>0.10005588539182261</v>
      </c>
      <c r="O3281" s="8">
        <f t="shared" ca="1" si="488"/>
        <v>0.39031902806895635</v>
      </c>
      <c r="P3281" s="30">
        <f ca="1">_xlfn.LOGNORM.INV(O3281,'Input Parameters'!$H$30,'Input Parameters'!$I$30)</f>
        <v>2.3525228884143106</v>
      </c>
      <c r="Q3281" s="10">
        <f t="shared" ca="1" si="489"/>
        <v>0.52989192682012665</v>
      </c>
      <c r="R3281" s="30">
        <f>IF('Input Parameters'!$E$32=0,0,_xlfn.BETA.INV(Q3281,'Input Parameters'!$L$32,'Input Parameters'!$M$32,'Input Parameters'!$J$32,'Input Parameters'!$K$32))</f>
        <v>0</v>
      </c>
      <c r="S3281" s="10">
        <f t="shared" ca="1" si="490"/>
        <v>0.30528014559814032</v>
      </c>
      <c r="T3281" s="26">
        <f ca="1">_xlfn.LOGNORM.INV(S3281,'Input Parameters'!$H$34,'Input Parameters'!$I$34)</f>
        <v>47.310469680926687</v>
      </c>
      <c r="U3281" s="10">
        <f t="shared" ca="1" si="491"/>
        <v>0.14204167718987815</v>
      </c>
      <c r="V3281" s="30">
        <f ca="1">_xlfn.BETA.INV(U3281,'Input Parameters'!$L$36,'Input Parameters'!$M$36,'Input Parameters'!$J$36,'Input Parameters'!$K$36)</f>
        <v>0.44081909493546345</v>
      </c>
      <c r="W3281" s="2">
        <f ca="1">N3281+(P3281-N3281)*(1-ERF((T3281-R3281)/(2*SQRT(L3281*'Input Parameters'!$E$38))))</f>
        <v>0.11736899480808741</v>
      </c>
      <c r="X3281">
        <f t="shared" ca="1" si="492"/>
        <v>1</v>
      </c>
      <c r="Y3281" s="7"/>
    </row>
    <row r="3282" spans="1:25" ht="15" customHeight="1" x14ac:dyDescent="0.25">
      <c r="A3282" s="139">
        <v>3275</v>
      </c>
      <c r="B3282" s="10">
        <f t="shared" ca="1" si="483"/>
        <v>0.40180376548540297</v>
      </c>
      <c r="C3282" s="60">
        <f ca="1">_xlfn.NORM.INV(B3282,'Input Parameters'!$E$15,'Input Parameters'!$F$15)</f>
        <v>257.49032002259105</v>
      </c>
      <c r="D3282" s="10">
        <f t="shared" ca="1" si="484"/>
        <v>0.57715789129071082</v>
      </c>
      <c r="E3282" s="62">
        <f ca="1">IF(_xlfn.NORM.INV(D3282,'Input Parameters'!$E$17,'Input Parameters'!$F$17)&lt;3500,3500,IF(_xlfn.NORM.INV(D3282,'Input Parameters'!$E$17,'Input Parameters'!$F$17)&gt;5500,5500,_xlfn.NORM.INV(D3282,'Input Parameters'!$E$17,'Input Parameters'!$F$17)))</f>
        <v>4936.2395677806007</v>
      </c>
      <c r="F3282" s="10">
        <f t="shared" ca="1" si="485"/>
        <v>0.15642461001887464</v>
      </c>
      <c r="G3282" s="64">
        <f ca="1">_xlfn.NORM.INV(F3282,'Input Parameters'!$E$20,'Input Parameters'!$F$20)</f>
        <v>275.88794768546916</v>
      </c>
      <c r="H3282" s="57">
        <f ca="1">EXP(E3282*(1/'Input Parameters'!$E$23-1/G3282))</f>
        <v>0.35317125267998078</v>
      </c>
      <c r="I3282" s="10">
        <f t="shared" ca="1" si="486"/>
        <v>0.86557512355033572</v>
      </c>
      <c r="J3282" s="30">
        <f ca="1">_xlfn.BETA.INV(I3282,'Input Parameters'!$L$26,'Input Parameters'!$M$26,'Input Parameters'!$J$26,'Input Parameters'!$K$26)</f>
        <v>0.81866701113001206</v>
      </c>
      <c r="K3282" s="168">
        <f ca="1">('Input Parameters'!$E$27/'Input Parameters'!$E$38)^$J3282</f>
        <v>2.8163377180908649E-3</v>
      </c>
      <c r="L3282" s="69">
        <f ca="1">$H3282*$C3282*'Input Parameters'!$E$25*K3282</f>
        <v>0.25611262318113542</v>
      </c>
      <c r="M3282" s="24">
        <f t="shared" ca="1" si="487"/>
        <v>5.3546655369200447E-2</v>
      </c>
      <c r="N3282" s="15">
        <f ca="1">_xlfn.NORM.INV(M3282,'Input Parameters'!$E$29,'Input Parameters'!$F$29)</f>
        <v>9.9838860341337959E-2</v>
      </c>
      <c r="O3282" s="8">
        <f t="shared" ca="1" si="488"/>
        <v>2.4898185126554506E-2</v>
      </c>
      <c r="P3282" s="30">
        <f ca="1">_xlfn.LOGNORM.INV(O3282,'Input Parameters'!$H$30,'Input Parameters'!$I$30)</f>
        <v>1.062226287045108</v>
      </c>
      <c r="Q3282" s="10">
        <f t="shared" ca="1" si="489"/>
        <v>0.63663948791913227</v>
      </c>
      <c r="R3282" s="30">
        <f>IF('Input Parameters'!$E$32=0,0,_xlfn.BETA.INV(Q3282,'Input Parameters'!$L$32,'Input Parameters'!$M$32,'Input Parameters'!$J$32,'Input Parameters'!$K$32))</f>
        <v>0</v>
      </c>
      <c r="S3282" s="10">
        <f t="shared" ca="1" si="490"/>
        <v>0.96477383343679046</v>
      </c>
      <c r="T3282" s="26">
        <f ca="1">_xlfn.LOGNORM.INV(S3282,'Input Parameters'!$H$34,'Input Parameters'!$I$34)</f>
        <v>63.14238735336491</v>
      </c>
      <c r="U3282" s="10">
        <f t="shared" ca="1" si="491"/>
        <v>0.51565581573773311</v>
      </c>
      <c r="V3282" s="30">
        <f ca="1">_xlfn.BETA.INV(U3282,'Input Parameters'!$L$36,'Input Parameters'!$M$36,'Input Parameters'!$J$36,'Input Parameters'!$K$36)</f>
        <v>0.59189235306660892</v>
      </c>
      <c r="W3282" s="2">
        <f ca="1">N3282+(P3282-N3282)*(1-ERF((T3282-R3282)/(2*SQRT(L3282*'Input Parameters'!$E$38))))</f>
        <v>9.9838860341337959E-2</v>
      </c>
      <c r="X3282">
        <f t="shared" ca="1" si="492"/>
        <v>1</v>
      </c>
      <c r="Y3282" s="7"/>
    </row>
    <row r="3283" spans="1:25" ht="15" customHeight="1" x14ac:dyDescent="0.25">
      <c r="A3283" s="139">
        <v>3276</v>
      </c>
      <c r="B3283" s="10">
        <f t="shared" ca="1" si="483"/>
        <v>1.0274650731274315E-2</v>
      </c>
      <c r="C3283" s="60">
        <f ca="1">_xlfn.NORM.INV(B3283,'Input Parameters'!$E$15,'Input Parameters'!$F$15)</f>
        <v>145.44629082769589</v>
      </c>
      <c r="D3283" s="10">
        <f t="shared" ca="1" si="484"/>
        <v>0.15077013262599548</v>
      </c>
      <c r="E3283" s="62">
        <f ca="1">IF(_xlfn.NORM.INV(D3283,'Input Parameters'!$E$17,'Input Parameters'!$F$17)&lt;3500,3500,IF(_xlfn.NORM.INV(D3283,'Input Parameters'!$E$17,'Input Parameters'!$F$17)&gt;5500,5500,_xlfn.NORM.INV(D3283,'Input Parameters'!$E$17,'Input Parameters'!$F$17)))</f>
        <v>4076.8048104913214</v>
      </c>
      <c r="F3283" s="10">
        <f t="shared" ca="1" si="485"/>
        <v>0.33738343741883436</v>
      </c>
      <c r="G3283" s="64">
        <f ca="1">_xlfn.NORM.INV(F3283,'Input Parameters'!$E$20,'Input Parameters'!$F$20)</f>
        <v>279.83858084019289</v>
      </c>
      <c r="H3283" s="57">
        <f ca="1">EXP(E3283*(1/'Input Parameters'!$E$23-1/G3283))</f>
        <v>0.52153666749757011</v>
      </c>
      <c r="I3283" s="10">
        <f t="shared" ca="1" si="486"/>
        <v>0.77607839459552497</v>
      </c>
      <c r="J3283" s="30">
        <f ca="1">_xlfn.BETA.INV(I3283,'Input Parameters'!$L$26,'Input Parameters'!$M$26,'Input Parameters'!$J$26,'Input Parameters'!$K$26)</f>
        <v>0.77445254361024052</v>
      </c>
      <c r="K3283" s="168">
        <f ca="1">('Input Parameters'!$E$27/'Input Parameters'!$E$38)^$J3283</f>
        <v>3.8674245142676067E-3</v>
      </c>
      <c r="L3283" s="69">
        <f ca="1">$H3283*$C3283*'Input Parameters'!$E$25*K3283</f>
        <v>0.29336570572818382</v>
      </c>
      <c r="M3283" s="24">
        <f t="shared" ca="1" si="487"/>
        <v>0.62653011698940697</v>
      </c>
      <c r="N3283" s="15">
        <f ca="1">_xlfn.NORM.INV(M3283,'Input Parameters'!$E$29,'Input Parameters'!$F$29)</f>
        <v>0.10003226771405735</v>
      </c>
      <c r="O3283" s="8">
        <f t="shared" ca="1" si="488"/>
        <v>0.83962352609004376</v>
      </c>
      <c r="P3283" s="30">
        <f ca="1">_xlfn.LOGNORM.INV(O3283,'Input Parameters'!$H$30,'Input Parameters'!$I$30)</f>
        <v>4.2890827644122655</v>
      </c>
      <c r="Q3283" s="10">
        <f t="shared" ca="1" si="489"/>
        <v>0.80318642906759308</v>
      </c>
      <c r="R3283" s="30">
        <f>IF('Input Parameters'!$E$32=0,0,_xlfn.BETA.INV(Q3283,'Input Parameters'!$L$32,'Input Parameters'!$M$32,'Input Parameters'!$J$32,'Input Parameters'!$K$32))</f>
        <v>0</v>
      </c>
      <c r="S3283" s="10">
        <f t="shared" ca="1" si="490"/>
        <v>0.6187002542004959</v>
      </c>
      <c r="T3283" s="26">
        <f ca="1">_xlfn.LOGNORM.INV(S3283,'Input Parameters'!$H$34,'Input Parameters'!$I$34)</f>
        <v>52.33977626638891</v>
      </c>
      <c r="U3283" s="10">
        <f t="shared" ca="1" si="491"/>
        <v>0.93621030875063516</v>
      </c>
      <c r="V3283" s="30">
        <f ca="1">_xlfn.BETA.INV(U3283,'Input Parameters'!$L$36,'Input Parameters'!$M$36,'Input Parameters'!$J$36,'Input Parameters'!$K$36)</f>
        <v>0.8467193766824308</v>
      </c>
      <c r="W3283" s="2">
        <f ca="1">N3283+(P3283-N3283)*(1-ERF((T3283-R3283)/(2*SQRT(L3283*'Input Parameters'!$E$38))))</f>
        <v>0.10003226774888936</v>
      </c>
      <c r="X3283">
        <f t="shared" ca="1" si="492"/>
        <v>1</v>
      </c>
      <c r="Y3283" s="7"/>
    </row>
    <row r="3284" spans="1:25" ht="15" customHeight="1" x14ac:dyDescent="0.25">
      <c r="A3284" s="139">
        <v>3277</v>
      </c>
      <c r="B3284" s="10">
        <f t="shared" ca="1" si="483"/>
        <v>0.38610205193097735</v>
      </c>
      <c r="C3284" s="60">
        <f ca="1">_xlfn.NORM.INV(B3284,'Input Parameters'!$E$15,'Input Parameters'!$F$15)</f>
        <v>255.27857620659483</v>
      </c>
      <c r="D3284" s="10">
        <f t="shared" ca="1" si="484"/>
        <v>0.77271695560850573</v>
      </c>
      <c r="E3284" s="62">
        <f ca="1">IF(_xlfn.NORM.INV(D3284,'Input Parameters'!$E$17,'Input Parameters'!$F$17)&lt;3500,3500,IF(_xlfn.NORM.INV(D3284,'Input Parameters'!$E$17,'Input Parameters'!$F$17)&gt;5500,5500,_xlfn.NORM.INV(D3284,'Input Parameters'!$E$17,'Input Parameters'!$F$17)))</f>
        <v>5323.4770727222185</v>
      </c>
      <c r="F3284" s="10">
        <f t="shared" ca="1" si="485"/>
        <v>0.97137078293765311</v>
      </c>
      <c r="G3284" s="64">
        <f ca="1">_xlfn.NORM.INV(F3284,'Input Parameters'!$E$20,'Input Parameters'!$F$20)</f>
        <v>295.38892982729101</v>
      </c>
      <c r="H3284" s="57">
        <f ca="1">EXP(E3284*(1/'Input Parameters'!$E$23-1/G3284))</f>
        <v>1.1634835232018452</v>
      </c>
      <c r="I3284" s="10">
        <f t="shared" ca="1" si="486"/>
        <v>0.52672737652700485</v>
      </c>
      <c r="J3284" s="30">
        <f ca="1">_xlfn.BETA.INV(I3284,'Input Parameters'!$L$26,'Input Parameters'!$M$26,'Input Parameters'!$J$26,'Input Parameters'!$K$26)</f>
        <v>0.67212581589157838</v>
      </c>
      <c r="K3284" s="168">
        <f ca="1">('Input Parameters'!$E$27/'Input Parameters'!$E$38)^$J3284</f>
        <v>8.0573187039566074E-3</v>
      </c>
      <c r="L3284" s="69">
        <f ca="1">$H3284*$C3284*'Input Parameters'!$E$25*K3284</f>
        <v>2.393123704757774</v>
      </c>
      <c r="M3284" s="24">
        <f t="shared" ca="1" si="487"/>
        <v>0.93647380718361251</v>
      </c>
      <c r="N3284" s="15">
        <f ca="1">_xlfn.NORM.INV(M3284,'Input Parameters'!$E$29,'Input Parameters'!$F$29)</f>
        <v>0.10015258292841613</v>
      </c>
      <c r="O3284" s="8">
        <f t="shared" ca="1" si="488"/>
        <v>0.10199711485270468</v>
      </c>
      <c r="P3284" s="30">
        <f ca="1">_xlfn.LOGNORM.INV(O3284,'Input Parameters'!$H$30,'Input Parameters'!$I$30)</f>
        <v>1.472552201406004</v>
      </c>
      <c r="Q3284" s="10">
        <f t="shared" ca="1" si="489"/>
        <v>5.8338126995986506E-2</v>
      </c>
      <c r="R3284" s="30">
        <f>IF('Input Parameters'!$E$32=0,0,_xlfn.BETA.INV(Q3284,'Input Parameters'!$L$32,'Input Parameters'!$M$32,'Input Parameters'!$J$32,'Input Parameters'!$K$32))</f>
        <v>0</v>
      </c>
      <c r="S3284" s="10">
        <f t="shared" ca="1" si="490"/>
        <v>0.77758995132335385</v>
      </c>
      <c r="T3284" s="26">
        <f ca="1">_xlfn.LOGNORM.INV(S3284,'Input Parameters'!$H$34,'Input Parameters'!$I$34)</f>
        <v>55.439048386448874</v>
      </c>
      <c r="U3284" s="10">
        <f t="shared" ca="1" si="491"/>
        <v>0.95583786496647716</v>
      </c>
      <c r="V3284" s="30">
        <f ca="1">_xlfn.BETA.INV(U3284,'Input Parameters'!$L$36,'Input Parameters'!$M$36,'Input Parameters'!$J$36,'Input Parameters'!$K$36)</f>
        <v>0.88048734164965081</v>
      </c>
      <c r="W3284" s="2">
        <f ca="1">N3284+(P3284-N3284)*(1-ERF((T3284-R3284)/(2*SQRT(L3284*'Input Parameters'!$E$38))))</f>
        <v>0.11562597436644834</v>
      </c>
      <c r="X3284">
        <f t="shared" ca="1" si="492"/>
        <v>1</v>
      </c>
      <c r="Y3284" s="7"/>
    </row>
    <row r="3285" spans="1:25" ht="15" customHeight="1" x14ac:dyDescent="0.25">
      <c r="A3285" s="139">
        <v>3278</v>
      </c>
      <c r="B3285" s="10">
        <f t="shared" ca="1" si="483"/>
        <v>0.81307300560657958</v>
      </c>
      <c r="C3285" s="60">
        <f ca="1">_xlfn.NORM.INV(B3285,'Input Parameters'!$E$15,'Input Parameters'!$F$15)</f>
        <v>319.16020400100541</v>
      </c>
      <c r="D3285" s="10">
        <f t="shared" ca="1" si="484"/>
        <v>0.15404584029085255</v>
      </c>
      <c r="E3285" s="62">
        <f ca="1">IF(_xlfn.NORM.INV(D3285,'Input Parameters'!$E$17,'Input Parameters'!$F$17)&lt;3500,3500,IF(_xlfn.NORM.INV(D3285,'Input Parameters'!$E$17,'Input Parameters'!$F$17)&gt;5500,5500,_xlfn.NORM.INV(D3285,'Input Parameters'!$E$17,'Input Parameters'!$F$17)))</f>
        <v>4086.5358928879423</v>
      </c>
      <c r="F3285" s="10">
        <f t="shared" ca="1" si="485"/>
        <v>0.69476964760787852</v>
      </c>
      <c r="G3285" s="64">
        <f ca="1">_xlfn.NORM.INV(F3285,'Input Parameters'!$E$20,'Input Parameters'!$F$20)</f>
        <v>286.06308680645714</v>
      </c>
      <c r="H3285" s="57">
        <f ca="1">EXP(E3285*(1/'Input Parameters'!$E$23-1/G3285))</f>
        <v>0.7154985520918109</v>
      </c>
      <c r="I3285" s="10">
        <f t="shared" ca="1" si="486"/>
        <v>0.13936465148451527</v>
      </c>
      <c r="J3285" s="30">
        <f ca="1">_xlfn.BETA.INV(I3285,'Input Parameters'!$L$26,'Input Parameters'!$M$26,'Input Parameters'!$J$26,'Input Parameters'!$K$26)</f>
        <v>0.47840221832804875</v>
      </c>
      <c r="K3285" s="168">
        <f ca="1">('Input Parameters'!$E$27/'Input Parameters'!$E$38)^$J3285</f>
        <v>3.2335471021160009E-2</v>
      </c>
      <c r="L3285" s="69">
        <f ca="1">$H3285*$C3285*'Input Parameters'!$E$25*K3285</f>
        <v>7.384084957289323</v>
      </c>
      <c r="M3285" s="24">
        <f t="shared" ca="1" si="487"/>
        <v>0.61630397324983688</v>
      </c>
      <c r="N3285" s="15">
        <f ca="1">_xlfn.NORM.INV(M3285,'Input Parameters'!$E$29,'Input Parameters'!$F$29)</f>
        <v>0.10002957879139487</v>
      </c>
      <c r="O3285" s="8">
        <f t="shared" ca="1" si="488"/>
        <v>5.6308753081297458E-2</v>
      </c>
      <c r="P3285" s="30">
        <f ca="1">_xlfn.LOGNORM.INV(O3285,'Input Parameters'!$H$30,'Input Parameters'!$I$30)</f>
        <v>1.2681903066148701</v>
      </c>
      <c r="Q3285" s="10">
        <f t="shared" ca="1" si="489"/>
        <v>0.77798194012755462</v>
      </c>
      <c r="R3285" s="30">
        <f>IF('Input Parameters'!$E$32=0,0,_xlfn.BETA.INV(Q3285,'Input Parameters'!$L$32,'Input Parameters'!$M$32,'Input Parameters'!$J$32,'Input Parameters'!$K$32))</f>
        <v>0</v>
      </c>
      <c r="S3285" s="10">
        <f t="shared" ca="1" si="490"/>
        <v>7.8504411293705001E-3</v>
      </c>
      <c r="T3285" s="26">
        <f ca="1">_xlfn.LOGNORM.INV(S3285,'Input Parameters'!$H$34,'Input Parameters'!$I$34)</f>
        <v>37.312916284389701</v>
      </c>
      <c r="U3285" s="10">
        <f t="shared" ca="1" si="491"/>
        <v>0.1620598863696634</v>
      </c>
      <c r="V3285" s="30">
        <f ca="1">_xlfn.BETA.INV(U3285,'Input Parameters'!$L$36,'Input Parameters'!$M$36,'Input Parameters'!$J$36,'Input Parameters'!$K$36)</f>
        <v>0.45095821373995554</v>
      </c>
      <c r="W3285" s="2">
        <f ca="1">N3285+(P3285-N3285)*(1-ERF((T3285-R3285)/(2*SQRT(L3285*'Input Parameters'!$E$38))))</f>
        <v>0.48736166040098228</v>
      </c>
      <c r="X3285">
        <f t="shared" ca="1" si="492"/>
        <v>0</v>
      </c>
      <c r="Y3285" s="7"/>
    </row>
    <row r="3286" spans="1:25" ht="15" customHeight="1" x14ac:dyDescent="0.25">
      <c r="A3286" s="139">
        <v>3279</v>
      </c>
      <c r="B3286" s="10">
        <f t="shared" ca="1" si="483"/>
        <v>0.61549067479944974</v>
      </c>
      <c r="C3286" s="60">
        <f ca="1">_xlfn.NORM.INV(B3286,'Input Parameters'!$E$15,'Input Parameters'!$F$15)</f>
        <v>286.88157979830299</v>
      </c>
      <c r="D3286" s="10">
        <f t="shared" ca="1" si="484"/>
        <v>0.84882424493684749</v>
      </c>
      <c r="E3286" s="62">
        <f ca="1">IF(_xlfn.NORM.INV(D3286,'Input Parameters'!$E$17,'Input Parameters'!$F$17)&lt;3500,3500,IF(_xlfn.NORM.INV(D3286,'Input Parameters'!$E$17,'Input Parameters'!$F$17)&gt;5500,5500,_xlfn.NORM.INV(D3286,'Input Parameters'!$E$17,'Input Parameters'!$F$17)))</f>
        <v>5500</v>
      </c>
      <c r="F3286" s="10">
        <f t="shared" ca="1" si="485"/>
        <v>0.38017902940561477</v>
      </c>
      <c r="G3286" s="64">
        <f ca="1">_xlfn.NORM.INV(F3286,'Input Parameters'!$E$20,'Input Parameters'!$F$20)</f>
        <v>280.60642880124635</v>
      </c>
      <c r="H3286" s="57">
        <f ca="1">EXP(E3286*(1/'Input Parameters'!$E$23-1/G3286))</f>
        <v>0.43847737672525822</v>
      </c>
      <c r="I3286" s="10">
        <f t="shared" ca="1" si="486"/>
        <v>0.84503535458108392</v>
      </c>
      <c r="J3286" s="30">
        <f ca="1">_xlfn.BETA.INV(I3286,'Input Parameters'!$L$26,'Input Parameters'!$M$26,'Input Parameters'!$J$26,'Input Parameters'!$K$26)</f>
        <v>0.8076550906764699</v>
      </c>
      <c r="K3286" s="168">
        <f ca="1">('Input Parameters'!$E$27/'Input Parameters'!$E$38)^$J3286</f>
        <v>3.0478186146467509E-3</v>
      </c>
      <c r="L3286" s="69">
        <f ca="1">$H3286*$C3286*'Input Parameters'!$E$25*K3286</f>
        <v>0.38338840292428733</v>
      </c>
      <c r="M3286" s="24">
        <f t="shared" ca="1" si="487"/>
        <v>0.42446851578371925</v>
      </c>
      <c r="N3286" s="15">
        <f ca="1">_xlfn.NORM.INV(M3286,'Input Parameters'!$E$29,'Input Parameters'!$F$29)</f>
        <v>9.9980952512749799E-2</v>
      </c>
      <c r="O3286" s="8">
        <f t="shared" ca="1" si="488"/>
        <v>1.9814946764948771E-2</v>
      </c>
      <c r="P3286" s="30">
        <f ca="1">_xlfn.LOGNORM.INV(O3286,'Input Parameters'!$H$30,'Input Parameters'!$I$30)</f>
        <v>1.0151907758159158</v>
      </c>
      <c r="Q3286" s="10">
        <f t="shared" ca="1" si="489"/>
        <v>0.616884043444202</v>
      </c>
      <c r="R3286" s="30">
        <f>IF('Input Parameters'!$E$32=0,0,_xlfn.BETA.INV(Q3286,'Input Parameters'!$L$32,'Input Parameters'!$M$32,'Input Parameters'!$J$32,'Input Parameters'!$K$32))</f>
        <v>0</v>
      </c>
      <c r="S3286" s="10">
        <f t="shared" ca="1" si="490"/>
        <v>0.31778546978160216</v>
      </c>
      <c r="T3286" s="26">
        <f ca="1">_xlfn.LOGNORM.INV(S3286,'Input Parameters'!$H$34,'Input Parameters'!$I$34)</f>
        <v>47.519310767461867</v>
      </c>
      <c r="U3286" s="10">
        <f t="shared" ca="1" si="491"/>
        <v>0.99265834184913726</v>
      </c>
      <c r="V3286" s="30">
        <f ca="1">_xlfn.BETA.INV(U3286,'Input Parameters'!$L$36,'Input Parameters'!$M$36,'Input Parameters'!$J$36,'Input Parameters'!$K$36)</f>
        <v>1.0209276532913736</v>
      </c>
      <c r="W3286" s="2">
        <f ca="1">N3286+(P3286-N3286)*(1-ERF((T3286-R3286)/(2*SQRT(L3286*'Input Parameters'!$E$38))))</f>
        <v>9.9981005051426111E-2</v>
      </c>
      <c r="X3286">
        <f t="shared" ca="1" si="492"/>
        <v>1</v>
      </c>
      <c r="Y3286" s="7"/>
    </row>
    <row r="3287" spans="1:25" ht="15" customHeight="1" x14ac:dyDescent="0.25">
      <c r="A3287" s="139">
        <v>3280</v>
      </c>
      <c r="B3287" s="10">
        <f t="shared" ca="1" si="483"/>
        <v>0.59755273459897096</v>
      </c>
      <c r="C3287" s="60">
        <f ca="1">_xlfn.NORM.INV(B3287,'Input Parameters'!$E$15,'Input Parameters'!$F$15)</f>
        <v>284.35393855670918</v>
      </c>
      <c r="D3287" s="10">
        <f t="shared" ca="1" si="484"/>
        <v>0.80820257613339541</v>
      </c>
      <c r="E3287" s="62">
        <f ca="1">IF(_xlfn.NORM.INV(D3287,'Input Parameters'!$E$17,'Input Parameters'!$F$17)&lt;3500,3500,IF(_xlfn.NORM.INV(D3287,'Input Parameters'!$E$17,'Input Parameters'!$F$17)&gt;5500,5500,_xlfn.NORM.INV(D3287,'Input Parameters'!$E$17,'Input Parameters'!$F$17)))</f>
        <v>5409.9042586012338</v>
      </c>
      <c r="F3287" s="10">
        <f t="shared" ca="1" si="485"/>
        <v>6.2686483125704351E-2</v>
      </c>
      <c r="G3287" s="64">
        <f ca="1">_xlfn.NORM.INV(F3287,'Input Parameters'!$E$20,'Input Parameters'!$F$20)</f>
        <v>272.38153990852499</v>
      </c>
      <c r="H3287" s="57">
        <f ca="1">EXP(E3287*(1/'Input Parameters'!$E$23-1/G3287))</f>
        <v>0.24830327474603062</v>
      </c>
      <c r="I3287" s="10">
        <f t="shared" ca="1" si="486"/>
        <v>0.43187697962284444</v>
      </c>
      <c r="J3287" s="30">
        <f ca="1">_xlfn.BETA.INV(I3287,'Input Parameters'!$L$26,'Input Parameters'!$M$26,'Input Parameters'!$J$26,'Input Parameters'!$K$26)</f>
        <v>0.63344464310255322</v>
      </c>
      <c r="K3287" s="168">
        <f ca="1">('Input Parameters'!$E$27/'Input Parameters'!$E$38)^$J3287</f>
        <v>1.0633844643034008E-2</v>
      </c>
      <c r="L3287" s="69">
        <f ca="1">$H3287*$C3287*'Input Parameters'!$E$25*K3287</f>
        <v>0.75081338512826523</v>
      </c>
      <c r="M3287" s="24">
        <f t="shared" ca="1" si="487"/>
        <v>0.49569222108311439</v>
      </c>
      <c r="N3287" s="15">
        <f ca="1">_xlfn.NORM.INV(M3287,'Input Parameters'!$E$29,'Input Parameters'!$F$29)</f>
        <v>9.9998920178972217E-2</v>
      </c>
      <c r="O3287" s="8">
        <f t="shared" ca="1" si="488"/>
        <v>0.75420419429699137</v>
      </c>
      <c r="P3287" s="30">
        <f ca="1">_xlfn.LOGNORM.INV(O3287,'Input Parameters'!$H$30,'Input Parameters'!$I$30)</f>
        <v>3.7133495773789744</v>
      </c>
      <c r="Q3287" s="10">
        <f t="shared" ca="1" si="489"/>
        <v>0.54717092676770851</v>
      </c>
      <c r="R3287" s="30">
        <f>IF('Input Parameters'!$E$32=0,0,_xlfn.BETA.INV(Q3287,'Input Parameters'!$L$32,'Input Parameters'!$M$32,'Input Parameters'!$J$32,'Input Parameters'!$K$32))</f>
        <v>0</v>
      </c>
      <c r="S3287" s="10">
        <f t="shared" ca="1" si="490"/>
        <v>0.83663188997834681</v>
      </c>
      <c r="T3287" s="26">
        <f ca="1">_xlfn.LOGNORM.INV(S3287,'Input Parameters'!$H$34,'Input Parameters'!$I$34)</f>
        <v>56.954804307266407</v>
      </c>
      <c r="U3287" s="10">
        <f t="shared" ca="1" si="491"/>
        <v>9.3693814127288499E-2</v>
      </c>
      <c r="V3287" s="30">
        <f ca="1">_xlfn.BETA.INV(U3287,'Input Parameters'!$L$36,'Input Parameters'!$M$36,'Input Parameters'!$J$36,'Input Parameters'!$K$36)</f>
        <v>0.41281315692593595</v>
      </c>
      <c r="W3287" s="2">
        <f ca="1">N3287+(P3287-N3287)*(1-ERF((T3287-R3287)/(2*SQRT(L3287*'Input Parameters'!$E$38))))</f>
        <v>0.10001104153784143</v>
      </c>
      <c r="X3287">
        <f t="shared" ca="1" si="492"/>
        <v>1</v>
      </c>
      <c r="Y3287" s="7"/>
    </row>
    <row r="3288" spans="1:25" ht="15" customHeight="1" x14ac:dyDescent="0.25">
      <c r="A3288" s="139">
        <v>3281</v>
      </c>
      <c r="B3288" s="10">
        <f t="shared" ca="1" si="483"/>
        <v>0.55214869564056335</v>
      </c>
      <c r="C3288" s="60">
        <f ca="1">_xlfn.NORM.INV(B3288,'Input Parameters'!$E$15,'Input Parameters'!$F$15)</f>
        <v>278.07152101790786</v>
      </c>
      <c r="D3288" s="10">
        <f t="shared" ca="1" si="484"/>
        <v>0.15970819682772397</v>
      </c>
      <c r="E3288" s="62">
        <f ca="1">IF(_xlfn.NORM.INV(D3288,'Input Parameters'!$E$17,'Input Parameters'!$F$17)&lt;3500,3500,IF(_xlfn.NORM.INV(D3288,'Input Parameters'!$E$17,'Input Parameters'!$F$17)&gt;5500,5500,_xlfn.NORM.INV(D3288,'Input Parameters'!$E$17,'Input Parameters'!$F$17)))</f>
        <v>4103.0394722546725</v>
      </c>
      <c r="F3288" s="10">
        <f t="shared" ca="1" si="485"/>
        <v>0.74334210430457692</v>
      </c>
      <c r="G3288" s="64">
        <f ca="1">_xlfn.NORM.INV(F3288,'Input Parameters'!$E$20,'Input Parameters'!$F$20)</f>
        <v>287.0296788712858</v>
      </c>
      <c r="H3288" s="57">
        <f ca="1">EXP(E3288*(1/'Input Parameters'!$E$23-1/G3288))</f>
        <v>0.7498918823004681</v>
      </c>
      <c r="I3288" s="10">
        <f t="shared" ca="1" si="486"/>
        <v>0.75846578493156402</v>
      </c>
      <c r="J3288" s="30">
        <f ca="1">_xlfn.BETA.INV(I3288,'Input Parameters'!$L$26,'Input Parameters'!$M$26,'Input Parameters'!$J$26,'Input Parameters'!$K$26)</f>
        <v>0.76660400210870161</v>
      </c>
      <c r="K3288" s="168">
        <f ca="1">('Input Parameters'!$E$27/'Input Parameters'!$E$38)^$J3288</f>
        <v>4.0913973413336359E-3</v>
      </c>
      <c r="L3288" s="69">
        <f ca="1">$H3288*$C3288*'Input Parameters'!$E$25*K3288</f>
        <v>0.85315280572123298</v>
      </c>
      <c r="M3288" s="24">
        <f t="shared" ca="1" si="487"/>
        <v>0.64468782399671132</v>
      </c>
      <c r="N3288" s="15">
        <f ca="1">_xlfn.NORM.INV(M3288,'Input Parameters'!$E$29,'Input Parameters'!$F$29)</f>
        <v>0.10003710176951959</v>
      </c>
      <c r="O3288" s="8">
        <f t="shared" ca="1" si="488"/>
        <v>0.1418967041807121</v>
      </c>
      <c r="P3288" s="30">
        <f ca="1">_xlfn.LOGNORM.INV(O3288,'Input Parameters'!$H$30,'Input Parameters'!$I$30)</f>
        <v>1.6172473494577779</v>
      </c>
      <c r="Q3288" s="10">
        <f t="shared" ca="1" si="489"/>
        <v>0.53385106089168177</v>
      </c>
      <c r="R3288" s="30">
        <f>IF('Input Parameters'!$E$32=0,0,_xlfn.BETA.INV(Q3288,'Input Parameters'!$L$32,'Input Parameters'!$M$32,'Input Parameters'!$J$32,'Input Parameters'!$K$32))</f>
        <v>0</v>
      </c>
      <c r="S3288" s="10">
        <f t="shared" ca="1" si="490"/>
        <v>0.16221343887077155</v>
      </c>
      <c r="T3288" s="26">
        <f ca="1">_xlfn.LOGNORM.INV(S3288,'Input Parameters'!$H$34,'Input Parameters'!$I$34)</f>
        <v>44.587171943075667</v>
      </c>
      <c r="U3288" s="10">
        <f t="shared" ca="1" si="491"/>
        <v>0.12161424902774376</v>
      </c>
      <c r="V3288" s="30">
        <f ca="1">_xlfn.BETA.INV(U3288,'Input Parameters'!$L$36,'Input Parameters'!$M$36,'Input Parameters'!$J$36,'Input Parameters'!$K$36)</f>
        <v>0.42971677107864259</v>
      </c>
      <c r="W3288" s="2">
        <f ca="1">N3288+(P3288-N3288)*(1-ERF((T3288-R3288)/(2*SQRT(L3288*'Input Parameters'!$E$38))))</f>
        <v>0.10101066806753077</v>
      </c>
      <c r="X3288">
        <f t="shared" ca="1" si="492"/>
        <v>1</v>
      </c>
      <c r="Y3288" s="7"/>
    </row>
    <row r="3289" spans="1:25" ht="15" customHeight="1" x14ac:dyDescent="0.25">
      <c r="A3289" s="139">
        <v>3282</v>
      </c>
      <c r="B3289" s="10">
        <f t="shared" ca="1" si="483"/>
        <v>0.23813173568347024</v>
      </c>
      <c r="C3289" s="60">
        <f ca="1">_xlfn.NORM.INV(B3289,'Input Parameters'!$E$15,'Input Parameters'!$F$15)</f>
        <v>232.36385127444424</v>
      </c>
      <c r="D3289" s="10">
        <f t="shared" ca="1" si="484"/>
        <v>0.12863378888344068</v>
      </c>
      <c r="E3289" s="62">
        <f ca="1">IF(_xlfn.NORM.INV(D3289,'Input Parameters'!$E$17,'Input Parameters'!$F$17)&lt;3500,3500,IF(_xlfn.NORM.INV(D3289,'Input Parameters'!$E$17,'Input Parameters'!$F$17)&gt;5500,5500,_xlfn.NORM.INV(D3289,'Input Parameters'!$E$17,'Input Parameters'!$F$17)))</f>
        <v>4006.9888797193948</v>
      </c>
      <c r="F3289" s="10">
        <f t="shared" ca="1" si="485"/>
        <v>0.22996224409984933</v>
      </c>
      <c r="G3289" s="64">
        <f ca="1">_xlfn.NORM.INV(F3289,'Input Parameters'!$E$20,'Input Parameters'!$F$20)</f>
        <v>277.69889298762547</v>
      </c>
      <c r="H3289" s="57">
        <f ca="1">EXP(E3289*(1/'Input Parameters'!$E$23-1/G3289))</f>
        <v>0.47229291365390363</v>
      </c>
      <c r="I3289" s="10">
        <f t="shared" ca="1" si="486"/>
        <v>0.634829739013409</v>
      </c>
      <c r="J3289" s="30">
        <f ca="1">_xlfn.BETA.INV(I3289,'Input Parameters'!$L$26,'Input Parameters'!$M$26,'Input Parameters'!$J$26,'Input Parameters'!$K$26)</f>
        <v>0.71516761061603784</v>
      </c>
      <c r="K3289" s="168">
        <f ca="1">('Input Parameters'!$E$27/'Input Parameters'!$E$38)^$J3289</f>
        <v>5.9170677760138832E-3</v>
      </c>
      <c r="L3289" s="69">
        <f ca="1">$H3289*$C3289*'Input Parameters'!$E$25*K3289</f>
        <v>0.64936150464609477</v>
      </c>
      <c r="M3289" s="24">
        <f t="shared" ca="1" si="487"/>
        <v>6.8667979871111617E-2</v>
      </c>
      <c r="N3289" s="15">
        <f ca="1">_xlfn.NORM.INV(M3289,'Input Parameters'!$E$29,'Input Parameters'!$F$29)</f>
        <v>9.9851421485167846E-2</v>
      </c>
      <c r="O3289" s="8">
        <f t="shared" ca="1" si="488"/>
        <v>0.14780059435394677</v>
      </c>
      <c r="P3289" s="30">
        <f ca="1">_xlfn.LOGNORM.INV(O3289,'Input Parameters'!$H$30,'Input Parameters'!$I$30)</f>
        <v>1.6371736259724383</v>
      </c>
      <c r="Q3289" s="10">
        <f t="shared" ca="1" si="489"/>
        <v>0.19238454688071749</v>
      </c>
      <c r="R3289" s="30">
        <f>IF('Input Parameters'!$E$32=0,0,_xlfn.BETA.INV(Q3289,'Input Parameters'!$L$32,'Input Parameters'!$M$32,'Input Parameters'!$J$32,'Input Parameters'!$K$32))</f>
        <v>0</v>
      </c>
      <c r="S3289" s="10">
        <f t="shared" ca="1" si="490"/>
        <v>0.70648258200614955</v>
      </c>
      <c r="T3289" s="26">
        <f ca="1">_xlfn.LOGNORM.INV(S3289,'Input Parameters'!$H$34,'Input Parameters'!$I$34)</f>
        <v>53.934671128538128</v>
      </c>
      <c r="U3289" s="10">
        <f t="shared" ca="1" si="491"/>
        <v>0.80469813233002041</v>
      </c>
      <c r="V3289" s="30">
        <f ca="1">_xlfn.BETA.INV(U3289,'Input Parameters'!$L$36,'Input Parameters'!$M$36,'Input Parameters'!$J$36,'Input Parameters'!$K$36)</f>
        <v>0.7266247374199728</v>
      </c>
      <c r="W3289" s="2">
        <f ca="1">N3289+(P3289-N3289)*(1-ERF((T3289-R3289)/(2*SQRT(L3289*'Input Parameters'!$E$38))))</f>
        <v>9.9854827321133502E-2</v>
      </c>
      <c r="X3289">
        <f t="shared" ca="1" si="492"/>
        <v>1</v>
      </c>
      <c r="Y3289" s="7"/>
    </row>
    <row r="3290" spans="1:25" ht="15" customHeight="1" x14ac:dyDescent="0.25">
      <c r="A3290" s="139">
        <v>3283</v>
      </c>
      <c r="B3290" s="10">
        <f t="shared" ca="1" si="483"/>
        <v>0.23333492675556167</v>
      </c>
      <c r="C3290" s="60">
        <f ca="1">_xlfn.NORM.INV(B3290,'Input Parameters'!$E$15,'Input Parameters'!$F$15)</f>
        <v>231.51935685889234</v>
      </c>
      <c r="D3290" s="10">
        <f t="shared" ca="1" si="484"/>
        <v>0.26864175635409504</v>
      </c>
      <c r="E3290" s="62">
        <f ca="1">IF(_xlfn.NORM.INV(D3290,'Input Parameters'!$E$17,'Input Parameters'!$F$17)&lt;3500,3500,IF(_xlfn.NORM.INV(D3290,'Input Parameters'!$E$17,'Input Parameters'!$F$17)&gt;5500,5500,_xlfn.NORM.INV(D3290,'Input Parameters'!$E$17,'Input Parameters'!$F$17)))</f>
        <v>4368.1517747044609</v>
      </c>
      <c r="F3290" s="10">
        <f t="shared" ca="1" si="485"/>
        <v>0.65819891945210507</v>
      </c>
      <c r="G3290" s="64">
        <f ca="1">_xlfn.NORM.INV(F3290,'Input Parameters'!$E$20,'Input Parameters'!$F$20)</f>
        <v>285.38060249830448</v>
      </c>
      <c r="H3290" s="57">
        <f ca="1">EXP(E3290*(1/'Input Parameters'!$E$23-1/G3290))</f>
        <v>0.6741087059363492</v>
      </c>
      <c r="I3290" s="10">
        <f t="shared" ca="1" si="486"/>
        <v>0.43614502799451638</v>
      </c>
      <c r="J3290" s="30">
        <f ca="1">_xlfn.BETA.INV(I3290,'Input Parameters'!$L$26,'Input Parameters'!$M$26,'Input Parameters'!$J$26,'Input Parameters'!$K$26)</f>
        <v>0.63523112278229132</v>
      </c>
      <c r="K3290" s="168">
        <f ca="1">('Input Parameters'!$E$27/'Input Parameters'!$E$38)^$J3290</f>
        <v>1.049844703015552E-2</v>
      </c>
      <c r="L3290" s="69">
        <f ca="1">$H3290*$C3290*'Input Parameters'!$E$25*K3290</f>
        <v>1.638484376756246</v>
      </c>
      <c r="M3290" s="24">
        <f t="shared" ca="1" si="487"/>
        <v>0.96031779052047817</v>
      </c>
      <c r="N3290" s="15">
        <f ca="1">_xlfn.NORM.INV(M3290,'Input Parameters'!$E$29,'Input Parameters'!$F$29)</f>
        <v>0.1001754385822624</v>
      </c>
      <c r="O3290" s="8">
        <f t="shared" ca="1" si="488"/>
        <v>4.6999534878168991E-2</v>
      </c>
      <c r="P3290" s="30">
        <f ca="1">_xlfn.LOGNORM.INV(O3290,'Input Parameters'!$H$30,'Input Parameters'!$I$30)</f>
        <v>1.2164768544423044</v>
      </c>
      <c r="Q3290" s="10">
        <f t="shared" ca="1" si="489"/>
        <v>0.41815226482881618</v>
      </c>
      <c r="R3290" s="30">
        <f>IF('Input Parameters'!$E$32=0,0,_xlfn.BETA.INV(Q3290,'Input Parameters'!$L$32,'Input Parameters'!$M$32,'Input Parameters'!$J$32,'Input Parameters'!$K$32))</f>
        <v>0</v>
      </c>
      <c r="S3290" s="10">
        <f t="shared" ca="1" si="490"/>
        <v>0.59284080995310717</v>
      </c>
      <c r="T3290" s="26">
        <f ca="1">_xlfn.LOGNORM.INV(S3290,'Input Parameters'!$H$34,'Input Parameters'!$I$34)</f>
        <v>51.903586213038899</v>
      </c>
      <c r="U3290" s="10">
        <f t="shared" ca="1" si="491"/>
        <v>0.97779737355053531</v>
      </c>
      <c r="V3290" s="30">
        <f ca="1">_xlfn.BETA.INV(U3290,'Input Parameters'!$L$36,'Input Parameters'!$M$36,'Input Parameters'!$J$36,'Input Parameters'!$K$36)</f>
        <v>0.93846617416090439</v>
      </c>
      <c r="W3290" s="2">
        <f ca="1">N3290+(P3290-N3290)*(1-ERF((T3290-R3290)/(2*SQRT(L3290*'Input Parameters'!$E$38))))</f>
        <v>0.10479796830563119</v>
      </c>
      <c r="X3290">
        <f t="shared" ca="1" si="492"/>
        <v>1</v>
      </c>
      <c r="Y3290" s="7"/>
    </row>
    <row r="3291" spans="1:25" ht="15" customHeight="1" x14ac:dyDescent="0.25">
      <c r="A3291" s="139">
        <v>3284</v>
      </c>
      <c r="B3291" s="10">
        <f t="shared" ca="1" si="483"/>
        <v>0.15787909771137409</v>
      </c>
      <c r="C3291" s="60">
        <f ca="1">_xlfn.NORM.INV(B3291,'Input Parameters'!$E$15,'Input Parameters'!$F$15)</f>
        <v>216.59964698000124</v>
      </c>
      <c r="D3291" s="10">
        <f t="shared" ca="1" si="484"/>
        <v>0.71058998199955747</v>
      </c>
      <c r="E3291" s="62">
        <f ca="1">IF(_xlfn.NORM.INV(D3291,'Input Parameters'!$E$17,'Input Parameters'!$F$17)&lt;3500,3500,IF(_xlfn.NORM.INV(D3291,'Input Parameters'!$E$17,'Input Parameters'!$F$17)&gt;5500,5500,_xlfn.NORM.INV(D3291,'Input Parameters'!$E$17,'Input Parameters'!$F$17)))</f>
        <v>5188.5763728530701</v>
      </c>
      <c r="F3291" s="10">
        <f t="shared" ca="1" si="485"/>
        <v>0.56082820768084518</v>
      </c>
      <c r="G3291" s="64">
        <f ca="1">_xlfn.NORM.INV(F3291,'Input Parameters'!$E$20,'Input Parameters'!$F$20)</f>
        <v>283.67556465792325</v>
      </c>
      <c r="H3291" s="57">
        <f ca="1">EXP(E3291*(1/'Input Parameters'!$E$23-1/G3291))</f>
        <v>0.56118090450111913</v>
      </c>
      <c r="I3291" s="10">
        <f t="shared" ca="1" si="486"/>
        <v>0.68969281455385123</v>
      </c>
      <c r="J3291" s="30">
        <f ca="1">_xlfn.BETA.INV(I3291,'Input Parameters'!$L$26,'Input Parameters'!$M$26,'Input Parameters'!$J$26,'Input Parameters'!$K$26)</f>
        <v>0.73741839234028095</v>
      </c>
      <c r="K3291" s="168">
        <f ca="1">('Input Parameters'!$E$27/'Input Parameters'!$E$38)^$J3291</f>
        <v>5.0441826670819092E-3</v>
      </c>
      <c r="L3291" s="69">
        <f ca="1">$H3291*$C3291*'Input Parameters'!$E$25*K3291</f>
        <v>0.61312840228328358</v>
      </c>
      <c r="M3291" s="24">
        <f t="shared" ca="1" si="487"/>
        <v>0.62874294183858903</v>
      </c>
      <c r="N3291" s="15">
        <f ca="1">_xlfn.NORM.INV(M3291,'Input Parameters'!$E$29,'Input Parameters'!$F$29)</f>
        <v>0.10003285258316166</v>
      </c>
      <c r="O3291" s="8">
        <f t="shared" ca="1" si="488"/>
        <v>0.54859517717108508</v>
      </c>
      <c r="P3291" s="30">
        <f ca="1">_xlfn.LOGNORM.INV(O3291,'Input Parameters'!$H$30,'Input Parameters'!$I$30)</f>
        <v>2.8426146203588174</v>
      </c>
      <c r="Q3291" s="10">
        <f t="shared" ca="1" si="489"/>
        <v>0.62788824100789375</v>
      </c>
      <c r="R3291" s="30">
        <f>IF('Input Parameters'!$E$32=0,0,_xlfn.BETA.INV(Q3291,'Input Parameters'!$L$32,'Input Parameters'!$M$32,'Input Parameters'!$J$32,'Input Parameters'!$K$32))</f>
        <v>0</v>
      </c>
      <c r="S3291" s="10">
        <f t="shared" ca="1" si="490"/>
        <v>0.30110964821996278</v>
      </c>
      <c r="T3291" s="26">
        <f ca="1">_xlfn.LOGNORM.INV(S3291,'Input Parameters'!$H$34,'Input Parameters'!$I$34)</f>
        <v>47.24019710342538</v>
      </c>
      <c r="U3291" s="10">
        <f t="shared" ca="1" si="491"/>
        <v>0.71778037296975827</v>
      </c>
      <c r="V3291" s="30">
        <f ca="1">_xlfn.BETA.INV(U3291,'Input Parameters'!$L$36,'Input Parameters'!$M$36,'Input Parameters'!$J$36,'Input Parameters'!$K$36)</f>
        <v>0.67830652710159201</v>
      </c>
      <c r="W3291" s="2">
        <f ca="1">N3291+(P3291-N3291)*(1-ERF((T3291-R3291)/(2*SQRT(L3291*'Input Parameters'!$E$38))))</f>
        <v>0.10008743204452997</v>
      </c>
      <c r="X3291">
        <f t="shared" ca="1" si="492"/>
        <v>1</v>
      </c>
      <c r="Y3291" s="7"/>
    </row>
    <row r="3292" spans="1:25" ht="15" customHeight="1" x14ac:dyDescent="0.25">
      <c r="A3292" s="139">
        <v>3285</v>
      </c>
      <c r="B3292" s="10">
        <f t="shared" ca="1" si="483"/>
        <v>0.90072060630255613</v>
      </c>
      <c r="C3292" s="60">
        <f ca="1">_xlfn.NORM.INV(B3292,'Input Parameters'!$E$15,'Input Parameters'!$F$15)</f>
        <v>340.64199743446807</v>
      </c>
      <c r="D3292" s="10">
        <f t="shared" ca="1" si="484"/>
        <v>0.6111431400129046</v>
      </c>
      <c r="E3292" s="62">
        <f ca="1">IF(_xlfn.NORM.INV(D3292,'Input Parameters'!$E$17,'Input Parameters'!$F$17)&lt;3500,3500,IF(_xlfn.NORM.INV(D3292,'Input Parameters'!$E$17,'Input Parameters'!$F$17)&gt;5500,5500,_xlfn.NORM.INV(D3292,'Input Parameters'!$E$17,'Input Parameters'!$F$17)))</f>
        <v>4997.609785997498</v>
      </c>
      <c r="F3292" s="10">
        <f t="shared" ca="1" si="485"/>
        <v>0.88448053446428343</v>
      </c>
      <c r="G3292" s="64">
        <f ca="1">_xlfn.NORM.INV(F3292,'Input Parameters'!$E$20,'Input Parameters'!$F$20)</f>
        <v>290.6745022304508</v>
      </c>
      <c r="H3292" s="57">
        <f ca="1">EXP(E3292*(1/'Input Parameters'!$E$23-1/G3292))</f>
        <v>0.87611834291614643</v>
      </c>
      <c r="I3292" s="10">
        <f t="shared" ca="1" si="486"/>
        <v>0.41798918066568602</v>
      </c>
      <c r="J3292" s="30">
        <f ca="1">_xlfn.BETA.INV(I3292,'Input Parameters'!$L$26,'Input Parameters'!$M$26,'Input Parameters'!$J$26,'Input Parameters'!$K$26)</f>
        <v>0.62759069298816905</v>
      </c>
      <c r="K3292" s="168">
        <f ca="1">('Input Parameters'!$E$27/'Input Parameters'!$E$38)^$J3292</f>
        <v>1.1089872769557453E-2</v>
      </c>
      <c r="L3292" s="69">
        <f ca="1">$H3292*$C3292*'Input Parameters'!$E$25*K3292</f>
        <v>3.3096915977309589</v>
      </c>
      <c r="M3292" s="24">
        <f t="shared" ca="1" si="487"/>
        <v>0.85614045632256286</v>
      </c>
      <c r="N3292" s="15">
        <f ca="1">_xlfn.NORM.INV(M3292,'Input Parameters'!$E$29,'Input Parameters'!$F$29)</f>
        <v>0.10010631386319974</v>
      </c>
      <c r="O3292" s="8">
        <f t="shared" ca="1" si="488"/>
        <v>0.41504695731431795</v>
      </c>
      <c r="P3292" s="30">
        <f ca="1">_xlfn.LOGNORM.INV(O3292,'Input Parameters'!$H$30,'Input Parameters'!$I$30)</f>
        <v>2.4246241610263173</v>
      </c>
      <c r="Q3292" s="10">
        <f t="shared" ca="1" si="489"/>
        <v>0.67745157991086513</v>
      </c>
      <c r="R3292" s="30">
        <f>IF('Input Parameters'!$E$32=0,0,_xlfn.BETA.INV(Q3292,'Input Parameters'!$L$32,'Input Parameters'!$M$32,'Input Parameters'!$J$32,'Input Parameters'!$K$32))</f>
        <v>0</v>
      </c>
      <c r="S3292" s="10">
        <f t="shared" ca="1" si="490"/>
        <v>0.31642567593203752</v>
      </c>
      <c r="T3292" s="26">
        <f ca="1">_xlfn.LOGNORM.INV(S3292,'Input Parameters'!$H$34,'Input Parameters'!$I$34)</f>
        <v>47.496731206622535</v>
      </c>
      <c r="U3292" s="10">
        <f t="shared" ca="1" si="491"/>
        <v>0.56360702598521895</v>
      </c>
      <c r="V3292" s="30">
        <f ca="1">_xlfn.BETA.INV(U3292,'Input Parameters'!$L$36,'Input Parameters'!$M$36,'Input Parameters'!$J$36,'Input Parameters'!$K$36)</f>
        <v>0.6106567762917221</v>
      </c>
      <c r="W3292" s="2">
        <f ca="1">N3292+(P3292-N3292)*(1-ERF((T3292-R3292)/(2*SQRT(L3292*'Input Parameters'!$E$38))))</f>
        <v>0.25091603062101747</v>
      </c>
      <c r="X3292">
        <f t="shared" ca="1" si="492"/>
        <v>1</v>
      </c>
      <c r="Y3292" s="7"/>
    </row>
    <row r="3293" spans="1:25" ht="15" customHeight="1" x14ac:dyDescent="0.25">
      <c r="A3293" s="139">
        <v>3286</v>
      </c>
      <c r="B3293" s="10">
        <f t="shared" ca="1" si="483"/>
        <v>0.61673754119715585</v>
      </c>
      <c r="C3293" s="60">
        <f ca="1">_xlfn.NORM.INV(B3293,'Input Parameters'!$E$15,'Input Parameters'!$F$15)</f>
        <v>287.05850565523457</v>
      </c>
      <c r="D3293" s="10">
        <f t="shared" ca="1" si="484"/>
        <v>0.69737967061042627</v>
      </c>
      <c r="E3293" s="62">
        <f ca="1">IF(_xlfn.NORM.INV(D3293,'Input Parameters'!$E$17,'Input Parameters'!$F$17)&lt;3500,3500,IF(_xlfn.NORM.INV(D3293,'Input Parameters'!$E$17,'Input Parameters'!$F$17)&gt;5500,5500,_xlfn.NORM.INV(D3293,'Input Parameters'!$E$17,'Input Parameters'!$F$17)))</f>
        <v>5161.8152690766783</v>
      </c>
      <c r="F3293" s="10">
        <f t="shared" ca="1" si="485"/>
        <v>0.25144418261053347</v>
      </c>
      <c r="G3293" s="64">
        <f ca="1">_xlfn.NORM.INV(F3293,'Input Parameters'!$E$20,'Input Parameters'!$F$20)</f>
        <v>278.16132134537827</v>
      </c>
      <c r="H3293" s="57">
        <f ca="1">EXP(E3293*(1/'Input Parameters'!$E$23-1/G3293))</f>
        <v>0.3924085068201289</v>
      </c>
      <c r="I3293" s="10">
        <f t="shared" ca="1" si="486"/>
        <v>0.71595827488764407</v>
      </c>
      <c r="J3293" s="30">
        <f ca="1">_xlfn.BETA.INV(I3293,'Input Parameters'!$L$26,'Input Parameters'!$M$26,'Input Parameters'!$J$26,'Input Parameters'!$K$26)</f>
        <v>0.74834180664641803</v>
      </c>
      <c r="K3293" s="168">
        <f ca="1">('Input Parameters'!$E$27/'Input Parameters'!$E$38)^$J3293</f>
        <v>4.6640385845195887E-3</v>
      </c>
      <c r="L3293" s="69">
        <f ca="1">$H3293*$C3293*'Input Parameters'!$E$25*K3293</f>
        <v>0.5253768931363384</v>
      </c>
      <c r="M3293" s="24">
        <f t="shared" ca="1" si="487"/>
        <v>0.10356871010250179</v>
      </c>
      <c r="N3293" s="15">
        <f ca="1">_xlfn.NORM.INV(M3293,'Input Parameters'!$E$29,'Input Parameters'!$F$29)</f>
        <v>9.9873852405174005E-2</v>
      </c>
      <c r="O3293" s="8">
        <f t="shared" ca="1" si="488"/>
        <v>0.84977101725388293</v>
      </c>
      <c r="P3293" s="30">
        <f ca="1">_xlfn.LOGNORM.INV(O3293,'Input Parameters'!$H$30,'Input Parameters'!$I$30)</f>
        <v>4.3761440681032209</v>
      </c>
      <c r="Q3293" s="10">
        <f t="shared" ca="1" si="489"/>
        <v>3.3617503886341438E-2</v>
      </c>
      <c r="R3293" s="30">
        <f>IF('Input Parameters'!$E$32=0,0,_xlfn.BETA.INV(Q3293,'Input Parameters'!$L$32,'Input Parameters'!$M$32,'Input Parameters'!$J$32,'Input Parameters'!$K$32))</f>
        <v>0</v>
      </c>
      <c r="S3293" s="10">
        <f t="shared" ca="1" si="490"/>
        <v>0.93009666754134868</v>
      </c>
      <c r="T3293" s="26">
        <f ca="1">_xlfn.LOGNORM.INV(S3293,'Input Parameters'!$H$34,'Input Parameters'!$I$34)</f>
        <v>60.581724292988802</v>
      </c>
      <c r="U3293" s="10">
        <f t="shared" ca="1" si="491"/>
        <v>0.13317492446634971</v>
      </c>
      <c r="V3293" s="30">
        <f ca="1">_xlfn.BETA.INV(U3293,'Input Parameters'!$L$36,'Input Parameters'!$M$36,'Input Parameters'!$J$36,'Input Parameters'!$K$36)</f>
        <v>0.43610642268289446</v>
      </c>
      <c r="W3293" s="2">
        <f ca="1">N3293+(P3293-N3293)*(1-ERF((T3293-R3293)/(2*SQRT(L3293*'Input Parameters'!$E$38))))</f>
        <v>9.9873867030193117E-2</v>
      </c>
      <c r="X3293">
        <f t="shared" ca="1" si="492"/>
        <v>1</v>
      </c>
      <c r="Y3293" s="7"/>
    </row>
    <row r="3294" spans="1:25" ht="15" customHeight="1" x14ac:dyDescent="0.25">
      <c r="A3294" s="139">
        <v>3287</v>
      </c>
      <c r="B3294" s="10">
        <f t="shared" ca="1" si="483"/>
        <v>0.79233498406280956</v>
      </c>
      <c r="C3294" s="60">
        <f ca="1">_xlfn.NORM.INV(B3294,'Input Parameters'!$E$15,'Input Parameters'!$F$15)</f>
        <v>315.11045792882015</v>
      </c>
      <c r="D3294" s="10">
        <f t="shared" ca="1" si="484"/>
        <v>0.50274054872253404</v>
      </c>
      <c r="E3294" s="62">
        <f ca="1">IF(_xlfn.NORM.INV(D3294,'Input Parameters'!$E$17,'Input Parameters'!$F$17)&lt;3500,3500,IF(_xlfn.NORM.INV(D3294,'Input Parameters'!$E$17,'Input Parameters'!$F$17)&gt;5500,5500,_xlfn.NORM.INV(D3294,'Input Parameters'!$E$17,'Input Parameters'!$F$17)))</f>
        <v>4804.8087136624263</v>
      </c>
      <c r="F3294" s="10">
        <f t="shared" ca="1" si="485"/>
        <v>0.19175242588655428</v>
      </c>
      <c r="G3294" s="64">
        <f ca="1">_xlfn.NORM.INV(F3294,'Input Parameters'!$E$20,'Input Parameters'!$F$20)</f>
        <v>276.81124027425881</v>
      </c>
      <c r="H3294" s="57">
        <f ca="1">EXP(E3294*(1/'Input Parameters'!$E$23-1/G3294))</f>
        <v>0.38481197883151053</v>
      </c>
      <c r="I3294" s="10">
        <f t="shared" ca="1" si="486"/>
        <v>0.67559260244713204</v>
      </c>
      <c r="J3294" s="30">
        <f ca="1">_xlfn.BETA.INV(I3294,'Input Parameters'!$L$26,'Input Parameters'!$M$26,'Input Parameters'!$J$26,'Input Parameters'!$K$26)</f>
        <v>0.73163848813656984</v>
      </c>
      <c r="K3294" s="168">
        <f ca="1">('Input Parameters'!$E$27/'Input Parameters'!$E$38)^$J3294</f>
        <v>5.2577071166837576E-3</v>
      </c>
      <c r="L3294" s="69">
        <f ca="1">$H3294*$C3294*'Input Parameters'!$E$25*K3294</f>
        <v>0.6375405157510794</v>
      </c>
      <c r="M3294" s="24">
        <f t="shared" ca="1" si="487"/>
        <v>0.43038310909407707</v>
      </c>
      <c r="N3294" s="15">
        <f ca="1">_xlfn.NORM.INV(M3294,'Input Parameters'!$E$29,'Input Parameters'!$F$29)</f>
        <v>9.9982460111696161E-2</v>
      </c>
      <c r="O3294" s="8">
        <f t="shared" ca="1" si="488"/>
        <v>0.7915572019340914</v>
      </c>
      <c r="P3294" s="30">
        <f ca="1">_xlfn.LOGNORM.INV(O3294,'Input Parameters'!$H$30,'Input Parameters'!$I$30)</f>
        <v>3.9374618413701685</v>
      </c>
      <c r="Q3294" s="10">
        <f t="shared" ca="1" si="489"/>
        <v>0.14074846239301586</v>
      </c>
      <c r="R3294" s="30">
        <f>IF('Input Parameters'!$E$32=0,0,_xlfn.BETA.INV(Q3294,'Input Parameters'!$L$32,'Input Parameters'!$M$32,'Input Parameters'!$J$32,'Input Parameters'!$K$32))</f>
        <v>0</v>
      </c>
      <c r="S3294" s="10">
        <f t="shared" ca="1" si="490"/>
        <v>0.3535426454472167</v>
      </c>
      <c r="T3294" s="26">
        <f ca="1">_xlfn.LOGNORM.INV(S3294,'Input Parameters'!$H$34,'Input Parameters'!$I$34)</f>
        <v>48.103479833026576</v>
      </c>
      <c r="U3294" s="10">
        <f t="shared" ca="1" si="491"/>
        <v>0.6569840831565591</v>
      </c>
      <c r="V3294" s="30">
        <f ca="1">_xlfn.BETA.INV(U3294,'Input Parameters'!$L$36,'Input Parameters'!$M$36,'Input Parameters'!$J$36,'Input Parameters'!$K$36)</f>
        <v>0.64979370591112318</v>
      </c>
      <c r="W3294" s="2">
        <f ca="1">N3294+(P3294-N3294)*(1-ERF((T3294-R3294)/(2*SQRT(L3294*'Input Parameters'!$E$38))))</f>
        <v>0.10006091539010478</v>
      </c>
      <c r="X3294">
        <f t="shared" ca="1" si="492"/>
        <v>1</v>
      </c>
      <c r="Y3294" s="7"/>
    </row>
    <row r="3295" spans="1:25" ht="15" customHeight="1" x14ac:dyDescent="0.25">
      <c r="A3295" s="139">
        <v>3288</v>
      </c>
      <c r="B3295" s="10">
        <f t="shared" ca="1" si="483"/>
        <v>0.43777845915039149</v>
      </c>
      <c r="C3295" s="60">
        <f ca="1">_xlfn.NORM.INV(B3295,'Input Parameters'!$E$15,'Input Parameters'!$F$15)</f>
        <v>262.48028834933967</v>
      </c>
      <c r="D3295" s="10">
        <f t="shared" ca="1" si="484"/>
        <v>0.27074495762833339</v>
      </c>
      <c r="E3295" s="62">
        <f ca="1">IF(_xlfn.NORM.INV(D3295,'Input Parameters'!$E$17,'Input Parameters'!$F$17)&lt;3500,3500,IF(_xlfn.NORM.INV(D3295,'Input Parameters'!$E$17,'Input Parameters'!$F$17)&gt;5500,5500,_xlfn.NORM.INV(D3295,'Input Parameters'!$E$17,'Input Parameters'!$F$17)))</f>
        <v>4372.6069479538291</v>
      </c>
      <c r="F3295" s="10">
        <f t="shared" ca="1" si="485"/>
        <v>0.85641258491815708</v>
      </c>
      <c r="G3295" s="64">
        <f ca="1">_xlfn.NORM.INV(F3295,'Input Parameters'!$E$20,'Input Parameters'!$F$20)</f>
        <v>289.7810761294848</v>
      </c>
      <c r="H3295" s="57">
        <f ca="1">EXP(E3295*(1/'Input Parameters'!$E$23-1/G3295))</f>
        <v>0.85036174581209567</v>
      </c>
      <c r="I3295" s="10">
        <f t="shared" ca="1" si="486"/>
        <v>0.27929614236301181</v>
      </c>
      <c r="J3295" s="30">
        <f ca="1">_xlfn.BETA.INV(I3295,'Input Parameters'!$L$26,'Input Parameters'!$M$26,'Input Parameters'!$J$26,'Input Parameters'!$K$26)</f>
        <v>0.56390764030527363</v>
      </c>
      <c r="K3295" s="168">
        <f ca="1">('Input Parameters'!$E$27/'Input Parameters'!$E$38)^$J3295</f>
        <v>1.751105469842705E-2</v>
      </c>
      <c r="L3295" s="69">
        <f ca="1">$H3295*$C3295*'Input Parameters'!$E$25*K3295</f>
        <v>3.9085233782575273</v>
      </c>
      <c r="M3295" s="24">
        <f t="shared" ca="1" si="487"/>
        <v>0.69832115871793599</v>
      </c>
      <c r="N3295" s="15">
        <f ca="1">_xlfn.NORM.INV(M3295,'Input Parameters'!$E$29,'Input Parameters'!$F$29)</f>
        <v>0.10005195780752733</v>
      </c>
      <c r="O3295" s="8">
        <f t="shared" ca="1" si="488"/>
        <v>0.36918820571569644</v>
      </c>
      <c r="P3295" s="30">
        <f ca="1">_xlfn.LOGNORM.INV(O3295,'Input Parameters'!$H$30,'Input Parameters'!$I$30)</f>
        <v>2.2916300578189692</v>
      </c>
      <c r="Q3295" s="10">
        <f t="shared" ca="1" si="489"/>
        <v>0.64292758389600557</v>
      </c>
      <c r="R3295" s="30">
        <f>IF('Input Parameters'!$E$32=0,0,_xlfn.BETA.INV(Q3295,'Input Parameters'!$L$32,'Input Parameters'!$M$32,'Input Parameters'!$J$32,'Input Parameters'!$K$32))</f>
        <v>0</v>
      </c>
      <c r="S3295" s="10">
        <f t="shared" ca="1" si="490"/>
        <v>0.43665061390859849</v>
      </c>
      <c r="T3295" s="26">
        <f ca="1">_xlfn.LOGNORM.INV(S3295,'Input Parameters'!$H$34,'Input Parameters'!$I$34)</f>
        <v>49.416686072088027</v>
      </c>
      <c r="U3295" s="10">
        <f t="shared" ca="1" si="491"/>
        <v>0.87845891780107832</v>
      </c>
      <c r="V3295" s="30">
        <f ca="1">_xlfn.BETA.INV(U3295,'Input Parameters'!$L$36,'Input Parameters'!$M$36,'Input Parameters'!$J$36,'Input Parameters'!$K$36)</f>
        <v>0.78141382936301329</v>
      </c>
      <c r="W3295" s="2">
        <f ca="1">N3295+(P3295-N3295)*(1-ERF((T3295-R3295)/(2*SQRT(L3295*'Input Parameters'!$E$38))))</f>
        <v>0.26913090320551097</v>
      </c>
      <c r="X3295">
        <f t="shared" ca="1" si="492"/>
        <v>1</v>
      </c>
      <c r="Y3295" s="7"/>
    </row>
    <row r="3296" spans="1:25" ht="15" customHeight="1" x14ac:dyDescent="0.25">
      <c r="A3296" s="139">
        <v>3289</v>
      </c>
      <c r="B3296" s="10">
        <f t="shared" ca="1" si="483"/>
        <v>0.13376783135258841</v>
      </c>
      <c r="C3296" s="60">
        <f ca="1">_xlfn.NORM.INV(B3296,'Input Parameters'!$E$15,'Input Parameters'!$F$15)</f>
        <v>210.87992413279684</v>
      </c>
      <c r="D3296" s="10">
        <f t="shared" ca="1" si="484"/>
        <v>0.50253849922155003</v>
      </c>
      <c r="E3296" s="62">
        <f ca="1">IF(_xlfn.NORM.INV(D3296,'Input Parameters'!$E$17,'Input Parameters'!$F$17)&lt;3500,3500,IF(_xlfn.NORM.INV(D3296,'Input Parameters'!$E$17,'Input Parameters'!$F$17)&gt;5500,5500,_xlfn.NORM.INV(D3296,'Input Parameters'!$E$17,'Input Parameters'!$F$17)))</f>
        <v>4804.4541818042753</v>
      </c>
      <c r="F3296" s="10">
        <f t="shared" ca="1" si="485"/>
        <v>0.67134083313509318</v>
      </c>
      <c r="G3296" s="64">
        <f ca="1">_xlfn.NORM.INV(F3296,'Input Parameters'!$E$20,'Input Parameters'!$F$20)</f>
        <v>285.62224482437944</v>
      </c>
      <c r="H3296" s="57">
        <f ca="1">EXP(E3296*(1/'Input Parameters'!$E$23-1/G3296))</f>
        <v>0.65736818024638055</v>
      </c>
      <c r="I3296" s="10">
        <f t="shared" ca="1" si="486"/>
        <v>0.88593064705304203</v>
      </c>
      <c r="J3296" s="30">
        <f ca="1">_xlfn.BETA.INV(I3296,'Input Parameters'!$L$26,'Input Parameters'!$M$26,'Input Parameters'!$J$26,'Input Parameters'!$K$26)</f>
        <v>0.83035948983768004</v>
      </c>
      <c r="K3296" s="168">
        <f ca="1">('Input Parameters'!$E$27/'Input Parameters'!$E$38)^$J3296</f>
        <v>2.5897644661368514E-3</v>
      </c>
      <c r="L3296" s="69">
        <f ca="1">$H3296*$C3296*'Input Parameters'!$E$25*K3296</f>
        <v>0.3590080465632739</v>
      </c>
      <c r="M3296" s="24">
        <f t="shared" ca="1" si="487"/>
        <v>0.80082249455933241</v>
      </c>
      <c r="N3296" s="15">
        <f ca="1">_xlfn.NORM.INV(M3296,'Input Parameters'!$E$29,'Input Parameters'!$F$29)</f>
        <v>0.10008445627560074</v>
      </c>
      <c r="O3296" s="8">
        <f t="shared" ca="1" si="488"/>
        <v>1.1462062719711175E-2</v>
      </c>
      <c r="P3296" s="30">
        <f ca="1">_xlfn.LOGNORM.INV(O3296,'Input Parameters'!$H$30,'Input Parameters'!$I$30)</f>
        <v>0.91623498936991599</v>
      </c>
      <c r="Q3296" s="10">
        <f t="shared" ca="1" si="489"/>
        <v>0.40011967274846616</v>
      </c>
      <c r="R3296" s="30">
        <f>IF('Input Parameters'!$E$32=0,0,_xlfn.BETA.INV(Q3296,'Input Parameters'!$L$32,'Input Parameters'!$M$32,'Input Parameters'!$J$32,'Input Parameters'!$K$32))</f>
        <v>0</v>
      </c>
      <c r="S3296" s="10">
        <f t="shared" ca="1" si="490"/>
        <v>0.24335296558610264</v>
      </c>
      <c r="T3296" s="26">
        <f ca="1">_xlfn.LOGNORM.INV(S3296,'Input Parameters'!$H$34,'Input Parameters'!$I$34)</f>
        <v>46.225719636785094</v>
      </c>
      <c r="U3296" s="10">
        <f t="shared" ca="1" si="491"/>
        <v>0.77564065646510183</v>
      </c>
      <c r="V3296" s="30">
        <f ca="1">_xlfn.BETA.INV(U3296,'Input Parameters'!$L$36,'Input Parameters'!$M$36,'Input Parameters'!$J$36,'Input Parameters'!$K$36)</f>
        <v>0.70913318510568701</v>
      </c>
      <c r="W3296" s="2">
        <f ca="1">N3296+(P3296-N3296)*(1-ERF((T3296-R3296)/(2*SQRT(L3296*'Input Parameters'!$E$38))))</f>
        <v>0.10008449618316363</v>
      </c>
      <c r="X3296">
        <f t="shared" ca="1" si="492"/>
        <v>1</v>
      </c>
      <c r="Y3296" s="7"/>
    </row>
    <row r="3297" spans="1:25" ht="15" customHeight="1" x14ac:dyDescent="0.25">
      <c r="A3297" s="139">
        <v>3290</v>
      </c>
      <c r="B3297" s="10">
        <f t="shared" ca="1" si="483"/>
        <v>0.2585686627962569</v>
      </c>
      <c r="C3297" s="60">
        <f ca="1">_xlfn.NORM.INV(B3297,'Input Parameters'!$E$15,'Input Parameters'!$F$15)</f>
        <v>235.86261729967373</v>
      </c>
      <c r="D3297" s="10">
        <f t="shared" ca="1" si="484"/>
        <v>0.1443813243169112</v>
      </c>
      <c r="E3297" s="62">
        <f ca="1">IF(_xlfn.NORM.INV(D3297,'Input Parameters'!$E$17,'Input Parameters'!$F$17)&lt;3500,3500,IF(_xlfn.NORM.INV(D3297,'Input Parameters'!$E$17,'Input Parameters'!$F$17)&gt;5500,5500,_xlfn.NORM.INV(D3297,'Input Parameters'!$E$17,'Input Parameters'!$F$17)))</f>
        <v>4057.4120433695939</v>
      </c>
      <c r="F3297" s="10">
        <f t="shared" ca="1" si="485"/>
        <v>0.82253586176435933</v>
      </c>
      <c r="G3297" s="64">
        <f ca="1">_xlfn.NORM.INV(F3297,'Input Parameters'!$E$20,'Input Parameters'!$F$20)</f>
        <v>288.8479847204627</v>
      </c>
      <c r="H3297" s="57">
        <f ca="1">EXP(E3297*(1/'Input Parameters'!$E$23-1/G3297))</f>
        <v>0.82230832511331087</v>
      </c>
      <c r="I3297" s="10">
        <f t="shared" ca="1" si="486"/>
        <v>0.77745500328835904</v>
      </c>
      <c r="J3297" s="30">
        <f ca="1">_xlfn.BETA.INV(I3297,'Input Parameters'!$L$26,'Input Parameters'!$M$26,'Input Parameters'!$J$26,'Input Parameters'!$K$26)</f>
        <v>0.77507444685809146</v>
      </c>
      <c r="K3297" s="168">
        <f ca="1">('Input Parameters'!$E$27/'Input Parameters'!$E$38)^$J3297</f>
        <v>3.8502106401785731E-3</v>
      </c>
      <c r="L3297" s="69">
        <f ca="1">$H3297*$C3297*'Input Parameters'!$E$25*K3297</f>
        <v>0.74675526012634375</v>
      </c>
      <c r="M3297" s="24">
        <f t="shared" ca="1" si="487"/>
        <v>0.10361584546156932</v>
      </c>
      <c r="N3297" s="15">
        <f ca="1">_xlfn.NORM.INV(M3297,'Input Parameters'!$E$29,'Input Parameters'!$F$29)</f>
        <v>9.9873878581948988E-2</v>
      </c>
      <c r="O3297" s="8">
        <f t="shared" ca="1" si="488"/>
        <v>0.91357134315601807</v>
      </c>
      <c r="P3297" s="30">
        <f ca="1">_xlfn.LOGNORM.INV(O3297,'Input Parameters'!$H$30,'Input Parameters'!$I$30)</f>
        <v>5.1086399427700586</v>
      </c>
      <c r="Q3297" s="10">
        <f t="shared" ca="1" si="489"/>
        <v>0.81334505710335059</v>
      </c>
      <c r="R3297" s="30">
        <f>IF('Input Parameters'!$E$32=0,0,_xlfn.BETA.INV(Q3297,'Input Parameters'!$L$32,'Input Parameters'!$M$32,'Input Parameters'!$J$32,'Input Parameters'!$K$32))</f>
        <v>0</v>
      </c>
      <c r="S3297" s="10">
        <f t="shared" ca="1" si="490"/>
        <v>0.20807582812430181</v>
      </c>
      <c r="T3297" s="26">
        <f ca="1">_xlfn.LOGNORM.INV(S3297,'Input Parameters'!$H$34,'Input Parameters'!$I$34)</f>
        <v>45.554002372420655</v>
      </c>
      <c r="U3297" s="10">
        <f t="shared" ca="1" si="491"/>
        <v>0.92247846524911969</v>
      </c>
      <c r="V3297" s="30">
        <f ca="1">_xlfn.BETA.INV(U3297,'Input Parameters'!$L$36,'Input Parameters'!$M$36,'Input Parameters'!$J$36,'Input Parameters'!$K$36)</f>
        <v>0.82787387474560825</v>
      </c>
      <c r="W3297" s="2">
        <f ca="1">N3297+(P3297-N3297)*(1-ERF((T3297-R3297)/(2*SQRT(L3297*'Input Parameters'!$E$38))))</f>
        <v>0.10084236018398815</v>
      </c>
      <c r="X3297">
        <f t="shared" ca="1" si="492"/>
        <v>1</v>
      </c>
      <c r="Y3297" s="7"/>
    </row>
    <row r="3298" spans="1:25" ht="15" customHeight="1" x14ac:dyDescent="0.25">
      <c r="A3298" s="139">
        <v>3291</v>
      </c>
      <c r="B3298" s="10">
        <f t="shared" ca="1" si="483"/>
        <v>0.59772925256043707</v>
      </c>
      <c r="C3298" s="60">
        <f ca="1">_xlfn.NORM.INV(B3298,'Input Parameters'!$E$15,'Input Parameters'!$F$15)</f>
        <v>284.3786614831003</v>
      </c>
      <c r="D3298" s="10">
        <f t="shared" ca="1" si="484"/>
        <v>0.89172396342561189</v>
      </c>
      <c r="E3298" s="62">
        <f ca="1">IF(_xlfn.NORM.INV(D3298,'Input Parameters'!$E$17,'Input Parameters'!$F$17)&lt;3500,3500,IF(_xlfn.NORM.INV(D3298,'Input Parameters'!$E$17,'Input Parameters'!$F$17)&gt;5500,5500,_xlfn.NORM.INV(D3298,'Input Parameters'!$E$17,'Input Parameters'!$F$17)))</f>
        <v>5500</v>
      </c>
      <c r="F3298" s="10">
        <f t="shared" ca="1" si="485"/>
        <v>0.63425293868942734</v>
      </c>
      <c r="G3298" s="64">
        <f ca="1">_xlfn.NORM.INV(F3298,'Input Parameters'!$E$20,'Input Parameters'!$F$20)</f>
        <v>284.94902925048603</v>
      </c>
      <c r="H3298" s="57">
        <f ca="1">EXP(E3298*(1/'Input Parameters'!$E$23-1/G3298))</f>
        <v>0.59111870040266579</v>
      </c>
      <c r="I3298" s="10">
        <f t="shared" ca="1" si="486"/>
        <v>0.45882889723443421</v>
      </c>
      <c r="J3298" s="30">
        <f ca="1">_xlfn.BETA.INV(I3298,'Input Parameters'!$L$26,'Input Parameters'!$M$26,'Input Parameters'!$J$26,'Input Parameters'!$K$26)</f>
        <v>0.64463725879719547</v>
      </c>
      <c r="K3298" s="168">
        <f ca="1">('Input Parameters'!$E$27/'Input Parameters'!$E$38)^$J3298</f>
        <v>9.8134795732041022E-3</v>
      </c>
      <c r="L3298" s="69">
        <f ca="1">$H3298*$C3298*'Input Parameters'!$E$25*K3298</f>
        <v>1.6496610761006001</v>
      </c>
      <c r="M3298" s="24">
        <f t="shared" ca="1" si="487"/>
        <v>0.19663827929131772</v>
      </c>
      <c r="N3298" s="15">
        <f ca="1">_xlfn.NORM.INV(M3298,'Input Parameters'!$E$29,'Input Parameters'!$F$29)</f>
        <v>9.991463096070255E-2</v>
      </c>
      <c r="O3298" s="8">
        <f t="shared" ca="1" si="488"/>
        <v>0.8770059141435218</v>
      </c>
      <c r="P3298" s="30">
        <f ca="1">_xlfn.LOGNORM.INV(O3298,'Input Parameters'!$H$30,'Input Parameters'!$I$30)</f>
        <v>4.6416620965263871</v>
      </c>
      <c r="Q3298" s="10">
        <f t="shared" ca="1" si="489"/>
        <v>0.3867387186446678</v>
      </c>
      <c r="R3298" s="30">
        <f>IF('Input Parameters'!$E$32=0,0,_xlfn.BETA.INV(Q3298,'Input Parameters'!$L$32,'Input Parameters'!$M$32,'Input Parameters'!$J$32,'Input Parameters'!$K$32))</f>
        <v>0</v>
      </c>
      <c r="S3298" s="10">
        <f t="shared" ca="1" si="490"/>
        <v>0.16223446559457211</v>
      </c>
      <c r="T3298" s="26">
        <f ca="1">_xlfn.LOGNORM.INV(S3298,'Input Parameters'!$H$34,'Input Parameters'!$I$34)</f>
        <v>44.587647424371703</v>
      </c>
      <c r="U3298" s="10">
        <f t="shared" ca="1" si="491"/>
        <v>0.19603201656112657</v>
      </c>
      <c r="V3298" s="30">
        <f ca="1">_xlfn.BETA.INV(U3298,'Input Parameters'!$L$36,'Input Parameters'!$M$36,'Input Parameters'!$J$36,'Input Parameters'!$K$36)</f>
        <v>0.46693279850179237</v>
      </c>
      <c r="W3298" s="2">
        <f ca="1">N3298+(P3298-N3298)*(1-ERF((T3298-R3298)/(2*SQRT(L3298*'Input Parameters'!$E$38))))</f>
        <v>0.16395047195972401</v>
      </c>
      <c r="X3298">
        <f t="shared" ca="1" si="492"/>
        <v>1</v>
      </c>
      <c r="Y3298" s="7"/>
    </row>
    <row r="3299" spans="1:25" ht="15" customHeight="1" x14ac:dyDescent="0.25">
      <c r="A3299" s="139">
        <v>3292</v>
      </c>
      <c r="B3299" s="10">
        <f t="shared" ca="1" si="483"/>
        <v>0.55659814313438316</v>
      </c>
      <c r="C3299" s="60">
        <f ca="1">_xlfn.NORM.INV(B3299,'Input Parameters'!$E$15,'Input Parameters'!$F$15)</f>
        <v>278.68162524600331</v>
      </c>
      <c r="D3299" s="10">
        <f t="shared" ca="1" si="484"/>
        <v>0.57190572960801689</v>
      </c>
      <c r="E3299" s="62">
        <f ca="1">IF(_xlfn.NORM.INV(D3299,'Input Parameters'!$E$17,'Input Parameters'!$F$17)&lt;3500,3500,IF(_xlfn.NORM.INV(D3299,'Input Parameters'!$E$17,'Input Parameters'!$F$17)&gt;5500,5500,_xlfn.NORM.INV(D3299,'Input Parameters'!$E$17,'Input Parameters'!$F$17)))</f>
        <v>4926.859668559513</v>
      </c>
      <c r="F3299" s="10">
        <f t="shared" ca="1" si="485"/>
        <v>0.97940056469280001</v>
      </c>
      <c r="G3299" s="64">
        <f ca="1">_xlfn.NORM.INV(F3299,'Input Parameters'!$E$20,'Input Parameters'!$F$20)</f>
        <v>296.32820406701353</v>
      </c>
      <c r="H3299" s="57">
        <f ca="1">EXP(E3299*(1/'Input Parameters'!$E$23-1/G3299))</f>
        <v>1.2128896404417506</v>
      </c>
      <c r="I3299" s="10">
        <f t="shared" ca="1" si="486"/>
        <v>0.81670074732732068</v>
      </c>
      <c r="J3299" s="30">
        <f ca="1">_xlfn.BETA.INV(I3299,'Input Parameters'!$L$26,'Input Parameters'!$M$26,'Input Parameters'!$J$26,'Input Parameters'!$K$26)</f>
        <v>0.79343329658582551</v>
      </c>
      <c r="K3299" s="168">
        <f ca="1">('Input Parameters'!$E$27/'Input Parameters'!$E$38)^$J3299</f>
        <v>3.375148736059251E-3</v>
      </c>
      <c r="L3299" s="69">
        <f ca="1">$H3299*$C3299*'Input Parameters'!$E$25*K3299</f>
        <v>1.1408342141016761</v>
      </c>
      <c r="M3299" s="24">
        <f t="shared" ca="1" si="487"/>
        <v>0.7205938747106988</v>
      </c>
      <c r="N3299" s="15">
        <f ca="1">_xlfn.NORM.INV(M3299,'Input Parameters'!$E$29,'Input Parameters'!$F$29)</f>
        <v>0.10005846066271455</v>
      </c>
      <c r="O3299" s="8">
        <f t="shared" ca="1" si="488"/>
        <v>0.31823658985589953</v>
      </c>
      <c r="P3299" s="30">
        <f ca="1">_xlfn.LOGNORM.INV(O3299,'Input Parameters'!$H$30,'Input Parameters'!$I$30)</f>
        <v>2.1463668270416933</v>
      </c>
      <c r="Q3299" s="10">
        <f t="shared" ca="1" si="489"/>
        <v>0.98172629451759807</v>
      </c>
      <c r="R3299" s="30">
        <f>IF('Input Parameters'!$E$32=0,0,_xlfn.BETA.INV(Q3299,'Input Parameters'!$L$32,'Input Parameters'!$M$32,'Input Parameters'!$J$32,'Input Parameters'!$K$32))</f>
        <v>0</v>
      </c>
      <c r="S3299" s="10">
        <f t="shared" ca="1" si="490"/>
        <v>0.50632235323377306</v>
      </c>
      <c r="T3299" s="26">
        <f ca="1">_xlfn.LOGNORM.INV(S3299,'Input Parameters'!$H$34,'Input Parameters'!$I$34)</f>
        <v>50.507288077207967</v>
      </c>
      <c r="U3299" s="10">
        <f t="shared" ca="1" si="491"/>
        <v>0.29247559523714306</v>
      </c>
      <c r="V3299" s="30">
        <f ca="1">_xlfn.BETA.INV(U3299,'Input Parameters'!$L$36,'Input Parameters'!$M$36,'Input Parameters'!$J$36,'Input Parameters'!$K$36)</f>
        <v>0.5072470417654249</v>
      </c>
      <c r="W3299" s="2">
        <f ca="1">N3299+(P3299-N3299)*(1-ERF((T3299-R3299)/(2*SQRT(L3299*'Input Parameters'!$E$38))))</f>
        <v>0.10175010252933819</v>
      </c>
      <c r="X3299">
        <f t="shared" ca="1" si="492"/>
        <v>1</v>
      </c>
      <c r="Y3299" s="7"/>
    </row>
    <row r="3300" spans="1:25" ht="15" customHeight="1" x14ac:dyDescent="0.25">
      <c r="A3300" s="139">
        <v>3293</v>
      </c>
      <c r="B3300" s="10">
        <f t="shared" ca="1" si="483"/>
        <v>0.29779902786168799</v>
      </c>
      <c r="C3300" s="60">
        <f ca="1">_xlfn.NORM.INV(B3300,'Input Parameters'!$E$15,'Input Parameters'!$F$15)</f>
        <v>242.20450269442725</v>
      </c>
      <c r="D3300" s="10">
        <f t="shared" ca="1" si="484"/>
        <v>0.41977101145600204</v>
      </c>
      <c r="E3300" s="62">
        <f ca="1">IF(_xlfn.NORM.INV(D3300,'Input Parameters'!$E$17,'Input Parameters'!$F$17)&lt;3500,3500,IF(_xlfn.NORM.INV(D3300,'Input Parameters'!$E$17,'Input Parameters'!$F$17)&gt;5500,5500,_xlfn.NORM.INV(D3300,'Input Parameters'!$E$17,'Input Parameters'!$F$17)))</f>
        <v>4658.2644751742246</v>
      </c>
      <c r="F3300" s="10">
        <f t="shared" ca="1" si="485"/>
        <v>0.32433221706483484</v>
      </c>
      <c r="G3300" s="64">
        <f ca="1">_xlfn.NORM.INV(F3300,'Input Parameters'!$E$20,'Input Parameters'!$F$20)</f>
        <v>279.59735695028792</v>
      </c>
      <c r="H3300" s="57">
        <f ca="1">EXP(E3300*(1/'Input Parameters'!$E$23-1/G3300))</f>
        <v>0.46851667048945128</v>
      </c>
      <c r="I3300" s="10">
        <f t="shared" ca="1" si="486"/>
        <v>0.70932671238190814</v>
      </c>
      <c r="J3300" s="30">
        <f ca="1">_xlfn.BETA.INV(I3300,'Input Parameters'!$L$26,'Input Parameters'!$M$26,'Input Parameters'!$J$26,'Input Parameters'!$K$26)</f>
        <v>0.74556208407001101</v>
      </c>
      <c r="K3300" s="168">
        <f ca="1">('Input Parameters'!$E$27/'Input Parameters'!$E$38)^$J3300</f>
        <v>4.7579682454480564E-3</v>
      </c>
      <c r="L3300" s="69">
        <f ca="1">$H3300*$C3300*'Input Parameters'!$E$25*K3300</f>
        <v>0.53991923547574672</v>
      </c>
      <c r="M3300" s="24">
        <f t="shared" ca="1" si="487"/>
        <v>0.48287719207587498</v>
      </c>
      <c r="N3300" s="15">
        <f ca="1">_xlfn.NORM.INV(M3300,'Input Parameters'!$E$29,'Input Parameters'!$F$29)</f>
        <v>9.9995706629919495E-2</v>
      </c>
      <c r="O3300" s="8">
        <f t="shared" ca="1" si="488"/>
        <v>0.71764142143557474</v>
      </c>
      <c r="P3300" s="30">
        <f ca="1">_xlfn.LOGNORM.INV(O3300,'Input Parameters'!$H$30,'Input Parameters'!$I$30)</f>
        <v>3.5221110757511429</v>
      </c>
      <c r="Q3300" s="10">
        <f t="shared" ca="1" si="489"/>
        <v>0.2725910952228684</v>
      </c>
      <c r="R3300" s="30">
        <f>IF('Input Parameters'!$E$32=0,0,_xlfn.BETA.INV(Q3300,'Input Parameters'!$L$32,'Input Parameters'!$M$32,'Input Parameters'!$J$32,'Input Parameters'!$K$32))</f>
        <v>0</v>
      </c>
      <c r="S3300" s="10">
        <f t="shared" ca="1" si="490"/>
        <v>0.53102549460937987</v>
      </c>
      <c r="T3300" s="26">
        <f ca="1">_xlfn.LOGNORM.INV(S3300,'Input Parameters'!$H$34,'Input Parameters'!$I$34)</f>
        <v>50.898709042509701</v>
      </c>
      <c r="U3300" s="10">
        <f t="shared" ca="1" si="491"/>
        <v>0.45900960177566541</v>
      </c>
      <c r="V3300" s="30">
        <f ca="1">_xlfn.BETA.INV(U3300,'Input Parameters'!$L$36,'Input Parameters'!$M$36,'Input Parameters'!$J$36,'Input Parameters'!$K$36)</f>
        <v>0.57036386424207808</v>
      </c>
      <c r="W3300" s="2">
        <f ca="1">N3300+(P3300-N3300)*(1-ERF((T3300-R3300)/(2*SQRT(L3300*'Input Parameters'!$E$38))))</f>
        <v>9.9999018188084335E-2</v>
      </c>
      <c r="X3300">
        <f t="shared" ca="1" si="492"/>
        <v>1</v>
      </c>
      <c r="Y3300" s="7"/>
    </row>
    <row r="3301" spans="1:25" ht="15" customHeight="1" x14ac:dyDescent="0.25">
      <c r="A3301" s="139">
        <v>3294</v>
      </c>
      <c r="B3301" s="10">
        <f t="shared" ca="1" si="483"/>
        <v>0.32998126056457411</v>
      </c>
      <c r="C3301" s="60">
        <f ca="1">_xlfn.NORM.INV(B3301,'Input Parameters'!$E$15,'Input Parameters'!$F$15)</f>
        <v>247.12398797191742</v>
      </c>
      <c r="D3301" s="10">
        <f t="shared" ca="1" si="484"/>
        <v>0.51774453014431265</v>
      </c>
      <c r="E3301" s="62">
        <f ca="1">IF(_xlfn.NORM.INV(D3301,'Input Parameters'!$E$17,'Input Parameters'!$F$17)&lt;3500,3500,IF(_xlfn.NORM.INV(D3301,'Input Parameters'!$E$17,'Input Parameters'!$F$17)&gt;5500,5500,_xlfn.NORM.INV(D3301,'Input Parameters'!$E$17,'Input Parameters'!$F$17)))</f>
        <v>4831.145532009652</v>
      </c>
      <c r="F3301" s="10">
        <f t="shared" ca="1" si="485"/>
        <v>0.30449664026399537</v>
      </c>
      <c r="G3301" s="64">
        <f ca="1">_xlfn.NORM.INV(F3301,'Input Parameters'!$E$20,'Input Parameters'!$F$20)</f>
        <v>279.22287622932186</v>
      </c>
      <c r="H3301" s="57">
        <f ca="1">EXP(E3301*(1/'Input Parameters'!$E$23-1/G3301))</f>
        <v>0.4450825138081041</v>
      </c>
      <c r="I3301" s="10">
        <f t="shared" ca="1" si="486"/>
        <v>0.50762162774831687</v>
      </c>
      <c r="J3301" s="30">
        <f ca="1">_xlfn.BETA.INV(I3301,'Input Parameters'!$L$26,'Input Parameters'!$M$26,'Input Parameters'!$J$26,'Input Parameters'!$K$26)</f>
        <v>0.66446741965679168</v>
      </c>
      <c r="K3301" s="168">
        <f ca="1">('Input Parameters'!$E$27/'Input Parameters'!$E$38)^$J3301</f>
        <v>8.5123214166343327E-3</v>
      </c>
      <c r="L3301" s="69">
        <f ca="1">$H3301*$C3301*'Input Parameters'!$E$25*K3301</f>
        <v>0.9362750487919399</v>
      </c>
      <c r="M3301" s="24">
        <f t="shared" ca="1" si="487"/>
        <v>0.80521741034598637</v>
      </c>
      <c r="N3301" s="15">
        <f ca="1">_xlfn.NORM.INV(M3301,'Input Parameters'!$E$29,'Input Parameters'!$F$29)</f>
        <v>0.10008604061819308</v>
      </c>
      <c r="O3301" s="8">
        <f t="shared" ca="1" si="488"/>
        <v>0.92638588481436468</v>
      </c>
      <c r="P3301" s="30">
        <f ca="1">_xlfn.LOGNORM.INV(O3301,'Input Parameters'!$H$30,'Input Parameters'!$I$30)</f>
        <v>5.3212338834489863</v>
      </c>
      <c r="Q3301" s="10">
        <f t="shared" ca="1" si="489"/>
        <v>9.7652146252440564E-2</v>
      </c>
      <c r="R3301" s="30">
        <f>IF('Input Parameters'!$E$32=0,0,_xlfn.BETA.INV(Q3301,'Input Parameters'!$L$32,'Input Parameters'!$M$32,'Input Parameters'!$J$32,'Input Parameters'!$K$32))</f>
        <v>0</v>
      </c>
      <c r="S3301" s="10">
        <f t="shared" ca="1" si="490"/>
        <v>2.1162213226301518E-2</v>
      </c>
      <c r="T3301" s="26">
        <f ca="1">_xlfn.LOGNORM.INV(S3301,'Input Parameters'!$H$34,'Input Parameters'!$I$34)</f>
        <v>39.147549204558985</v>
      </c>
      <c r="U3301" s="10">
        <f t="shared" ca="1" si="491"/>
        <v>0.64315969630913394</v>
      </c>
      <c r="V3301" s="30">
        <f ca="1">_xlfn.BETA.INV(U3301,'Input Parameters'!$L$36,'Input Parameters'!$M$36,'Input Parameters'!$J$36,'Input Parameters'!$K$36)</f>
        <v>0.64370589321929506</v>
      </c>
      <c r="W3301" s="2">
        <f ca="1">N3301+(P3301-N3301)*(1-ERF((T3301-R3301)/(2*SQRT(L3301*'Input Parameters'!$E$38))))</f>
        <v>0.1221490653210279</v>
      </c>
      <c r="X3301">
        <f t="shared" ca="1" si="492"/>
        <v>1</v>
      </c>
      <c r="Y3301" s="7"/>
    </row>
    <row r="3302" spans="1:25" ht="15" customHeight="1" x14ac:dyDescent="0.25">
      <c r="A3302" s="139">
        <v>3295</v>
      </c>
      <c r="B3302" s="10">
        <f t="shared" ca="1" si="483"/>
        <v>0.42851903994853291</v>
      </c>
      <c r="C3302" s="60">
        <f ca="1">_xlfn.NORM.INV(B3302,'Input Parameters'!$E$15,'Input Parameters'!$F$15)</f>
        <v>261.20447748956173</v>
      </c>
      <c r="D3302" s="10">
        <f t="shared" ca="1" si="484"/>
        <v>0.72065497707653414</v>
      </c>
      <c r="E3302" s="62">
        <f ca="1">IF(_xlfn.NORM.INV(D3302,'Input Parameters'!$E$17,'Input Parameters'!$F$17)&lt;3500,3500,IF(_xlfn.NORM.INV(D3302,'Input Parameters'!$E$17,'Input Parameters'!$F$17)&gt;5500,5500,_xlfn.NORM.INV(D3302,'Input Parameters'!$E$17,'Input Parameters'!$F$17)))</f>
        <v>5209.3518376152015</v>
      </c>
      <c r="F3302" s="10">
        <f t="shared" ca="1" si="485"/>
        <v>0.79685432382589083</v>
      </c>
      <c r="G3302" s="64">
        <f ca="1">_xlfn.NORM.INV(F3302,'Input Parameters'!$E$20,'Input Parameters'!$F$20)</f>
        <v>288.21393265535096</v>
      </c>
      <c r="H3302" s="57">
        <f ca="1">EXP(E3302*(1/'Input Parameters'!$E$23-1/G3302))</f>
        <v>0.74762060206367553</v>
      </c>
      <c r="I3302" s="10">
        <f t="shared" ca="1" si="486"/>
        <v>0.36553802370285526</v>
      </c>
      <c r="J3302" s="30">
        <f ca="1">_xlfn.BETA.INV(I3302,'Input Parameters'!$L$26,'Input Parameters'!$M$26,'Input Parameters'!$J$26,'Input Parameters'!$K$26)</f>
        <v>0.6048013283368554</v>
      </c>
      <c r="K3302" s="168">
        <f ca="1">('Input Parameters'!$E$27/'Input Parameters'!$E$38)^$J3302</f>
        <v>1.3059305996355349E-2</v>
      </c>
      <c r="L3302" s="69">
        <f ca="1">$H3302*$C3302*'Input Parameters'!$E$25*K3302</f>
        <v>2.5502454180007619</v>
      </c>
      <c r="M3302" s="24">
        <f t="shared" ca="1" si="487"/>
        <v>0.76444860667855363</v>
      </c>
      <c r="N3302" s="15">
        <f ca="1">_xlfn.NORM.INV(M3302,'Input Parameters'!$E$29,'Input Parameters'!$F$29)</f>
        <v>0.10007206859046328</v>
      </c>
      <c r="O3302" s="8">
        <f t="shared" ca="1" si="488"/>
        <v>0.35155711925406496</v>
      </c>
      <c r="P3302" s="30">
        <f ca="1">_xlfn.LOGNORM.INV(O3302,'Input Parameters'!$H$30,'Input Parameters'!$I$30)</f>
        <v>2.2411895858863997</v>
      </c>
      <c r="Q3302" s="10">
        <f t="shared" ca="1" si="489"/>
        <v>7.5843184922390394E-2</v>
      </c>
      <c r="R3302" s="30">
        <f>IF('Input Parameters'!$E$32=0,0,_xlfn.BETA.INV(Q3302,'Input Parameters'!$L$32,'Input Parameters'!$M$32,'Input Parameters'!$J$32,'Input Parameters'!$K$32))</f>
        <v>0</v>
      </c>
      <c r="S3302" s="10">
        <f t="shared" ca="1" si="490"/>
        <v>0.68119836874578865</v>
      </c>
      <c r="T3302" s="26">
        <f ca="1">_xlfn.LOGNORM.INV(S3302,'Input Parameters'!$H$34,'Input Parameters'!$I$34)</f>
        <v>53.452731552150759</v>
      </c>
      <c r="U3302" s="10">
        <f t="shared" ca="1" si="491"/>
        <v>0.3210478528723506</v>
      </c>
      <c r="V3302" s="30">
        <f ca="1">_xlfn.BETA.INV(U3302,'Input Parameters'!$L$36,'Input Parameters'!$M$36,'Input Parameters'!$J$36,'Input Parameters'!$K$36)</f>
        <v>0.51836892571476767</v>
      </c>
      <c r="W3302" s="2">
        <f ca="1">N3302+(P3302-N3302)*(1-ERF((T3302-R3302)/(2*SQRT(L3302*'Input Parameters'!$E$38))))</f>
        <v>0.13848800601628941</v>
      </c>
      <c r="X3302">
        <f t="shared" ca="1" si="492"/>
        <v>1</v>
      </c>
      <c r="Y3302" s="7"/>
    </row>
    <row r="3303" spans="1:25" ht="15" customHeight="1" x14ac:dyDescent="0.25">
      <c r="A3303" s="139">
        <v>3296</v>
      </c>
      <c r="B3303" s="10">
        <f t="shared" ca="1" si="483"/>
        <v>4.0319666792843045E-2</v>
      </c>
      <c r="C3303" s="60">
        <f ca="1">_xlfn.NORM.INV(B3303,'Input Parameters'!$E$15,'Input Parameters'!$F$15)</f>
        <v>176.2918837448064</v>
      </c>
      <c r="D3303" s="10">
        <f t="shared" ca="1" si="484"/>
        <v>0.93655584964322236</v>
      </c>
      <c r="E3303" s="62">
        <f ca="1">IF(_xlfn.NORM.INV(D3303,'Input Parameters'!$E$17,'Input Parameters'!$F$17)&lt;3500,3500,IF(_xlfn.NORM.INV(D3303,'Input Parameters'!$E$17,'Input Parameters'!$F$17)&gt;5500,5500,_xlfn.NORM.INV(D3303,'Input Parameters'!$E$17,'Input Parameters'!$F$17)))</f>
        <v>5500</v>
      </c>
      <c r="F3303" s="10">
        <f t="shared" ca="1" si="485"/>
        <v>0.13240754335318594</v>
      </c>
      <c r="G3303" s="64">
        <f ca="1">_xlfn.NORM.INV(F3303,'Input Parameters'!$E$20,'Input Parameters'!$F$20)</f>
        <v>275.17894751190522</v>
      </c>
      <c r="H3303" s="57">
        <f ca="1">EXP(E3303*(1/'Input Parameters'!$E$23-1/G3303))</f>
        <v>0.29788883092071733</v>
      </c>
      <c r="I3303" s="10">
        <f t="shared" ca="1" si="486"/>
        <v>5.9359087371038122E-2</v>
      </c>
      <c r="J3303" s="30">
        <f ca="1">_xlfn.BETA.INV(I3303,'Input Parameters'!$L$26,'Input Parameters'!$M$26,'Input Parameters'!$J$26,'Input Parameters'!$K$26)</f>
        <v>0.39808313455919841</v>
      </c>
      <c r="K3303" s="168">
        <f ca="1">('Input Parameters'!$E$27/'Input Parameters'!$E$38)^$J3303</f>
        <v>5.7529364113677546E-2</v>
      </c>
      <c r="L3303" s="69">
        <f ca="1">$H3303*$C3303*'Input Parameters'!$E$25*K3303</f>
        <v>3.021176598779828</v>
      </c>
      <c r="M3303" s="24">
        <f t="shared" ca="1" si="487"/>
        <v>0.59874869113982931</v>
      </c>
      <c r="N3303" s="15">
        <f ca="1">_xlfn.NORM.INV(M3303,'Input Parameters'!$E$29,'Input Parameters'!$F$29)</f>
        <v>0.10002501095669268</v>
      </c>
      <c r="O3303" s="8">
        <f t="shared" ca="1" si="488"/>
        <v>0.4324381160603683</v>
      </c>
      <c r="P3303" s="30">
        <f ca="1">_xlfn.LOGNORM.INV(O3303,'Input Parameters'!$H$30,'Input Parameters'!$I$30)</f>
        <v>2.4760272423907699</v>
      </c>
      <c r="Q3303" s="10">
        <f t="shared" ca="1" si="489"/>
        <v>0.20731586301167437</v>
      </c>
      <c r="R3303" s="30">
        <f>IF('Input Parameters'!$E$32=0,0,_xlfn.BETA.INV(Q3303,'Input Parameters'!$L$32,'Input Parameters'!$M$32,'Input Parameters'!$J$32,'Input Parameters'!$K$32))</f>
        <v>0</v>
      </c>
      <c r="S3303" s="10">
        <f t="shared" ca="1" si="490"/>
        <v>0.51606457617209833</v>
      </c>
      <c r="T3303" s="26">
        <f ca="1">_xlfn.LOGNORM.INV(S3303,'Input Parameters'!$H$34,'Input Parameters'!$I$34)</f>
        <v>50.661163433697524</v>
      </c>
      <c r="U3303" s="10">
        <f t="shared" ca="1" si="491"/>
        <v>0.9287063260619427</v>
      </c>
      <c r="V3303" s="30">
        <f ca="1">_xlfn.BETA.INV(U3303,'Input Parameters'!$L$36,'Input Parameters'!$M$36,'Input Parameters'!$J$36,'Input Parameters'!$K$36)</f>
        <v>0.83605570710157351</v>
      </c>
      <c r="W3303" s="2">
        <f ca="1">N3303+(P3303-N3303)*(1-ERF((T3303-R3303)/(2*SQRT(L3303*'Input Parameters'!$E$38))))</f>
        <v>0.19341545429668308</v>
      </c>
      <c r="X3303">
        <f t="shared" ca="1" si="492"/>
        <v>1</v>
      </c>
      <c r="Y3303" s="7"/>
    </row>
    <row r="3304" spans="1:25" ht="15" customHeight="1" x14ac:dyDescent="0.25">
      <c r="A3304" s="139">
        <v>3297</v>
      </c>
      <c r="B3304" s="10">
        <f t="shared" ca="1" si="483"/>
        <v>0.61981165702713659</v>
      </c>
      <c r="C3304" s="60">
        <f ca="1">_xlfn.NORM.INV(B3304,'Input Parameters'!$E$15,'Input Parameters'!$F$15)</f>
        <v>287.4954496790769</v>
      </c>
      <c r="D3304" s="10">
        <f t="shared" ca="1" si="484"/>
        <v>0.38360237061426894</v>
      </c>
      <c r="E3304" s="62">
        <f ca="1">IF(_xlfn.NORM.INV(D3304,'Input Parameters'!$E$17,'Input Parameters'!$F$17)&lt;3500,3500,IF(_xlfn.NORM.INV(D3304,'Input Parameters'!$E$17,'Input Parameters'!$F$17)&gt;5500,5500,_xlfn.NORM.INV(D3304,'Input Parameters'!$E$17,'Input Parameters'!$F$17)))</f>
        <v>4592.7767728904628</v>
      </c>
      <c r="F3304" s="10">
        <f t="shared" ca="1" si="485"/>
        <v>0.51912603265996538</v>
      </c>
      <c r="G3304" s="64">
        <f ca="1">_xlfn.NORM.INV(F3304,'Input Parameters'!$E$20,'Input Parameters'!$F$20)</f>
        <v>282.97133356868858</v>
      </c>
      <c r="H3304" s="57">
        <f ca="1">EXP(E3304*(1/'Input Parameters'!$E$23-1/G3304))</f>
        <v>0.5759891305484417</v>
      </c>
      <c r="I3304" s="10">
        <f t="shared" ca="1" si="486"/>
        <v>0.97568911577619111</v>
      </c>
      <c r="J3304" s="30">
        <f ca="1">_xlfn.BETA.INV(I3304,'Input Parameters'!$L$26,'Input Parameters'!$M$26,'Input Parameters'!$J$26,'Input Parameters'!$K$26)</f>
        <v>0.90494913443847236</v>
      </c>
      <c r="K3304" s="168">
        <f ca="1">('Input Parameters'!$E$27/'Input Parameters'!$E$38)^$J3304</f>
        <v>1.5166950207849842E-3</v>
      </c>
      <c r="L3304" s="69">
        <f ca="1">$H3304*$C3304*'Input Parameters'!$E$25*K3304</f>
        <v>0.25115598065995526</v>
      </c>
      <c r="M3304" s="24">
        <f t="shared" ca="1" si="487"/>
        <v>0.39716163887569689</v>
      </c>
      <c r="N3304" s="15">
        <f ca="1">_xlfn.NORM.INV(M3304,'Input Parameters'!$E$29,'Input Parameters'!$F$29)</f>
        <v>9.9973929923718174E-2</v>
      </c>
      <c r="O3304" s="8">
        <f t="shared" ca="1" si="488"/>
        <v>0.96916279991340104</v>
      </c>
      <c r="P3304" s="30">
        <f ca="1">_xlfn.LOGNORM.INV(O3304,'Input Parameters'!$H$30,'Input Parameters'!$I$30)</f>
        <v>6.4866421051934156</v>
      </c>
      <c r="Q3304" s="10">
        <f t="shared" ca="1" si="489"/>
        <v>6.2605293060015721E-2</v>
      </c>
      <c r="R3304" s="30">
        <f>IF('Input Parameters'!$E$32=0,0,_xlfn.BETA.INV(Q3304,'Input Parameters'!$L$32,'Input Parameters'!$M$32,'Input Parameters'!$J$32,'Input Parameters'!$K$32))</f>
        <v>0</v>
      </c>
      <c r="S3304" s="10">
        <f t="shared" ca="1" si="490"/>
        <v>0.37774871800016041</v>
      </c>
      <c r="T3304" s="26">
        <f ca="1">_xlfn.LOGNORM.INV(S3304,'Input Parameters'!$H$34,'Input Parameters'!$I$34)</f>
        <v>48.49061058832639</v>
      </c>
      <c r="U3304" s="10">
        <f t="shared" ca="1" si="491"/>
        <v>0.57818323776641611</v>
      </c>
      <c r="V3304" s="30">
        <f ca="1">_xlfn.BETA.INV(U3304,'Input Parameters'!$L$36,'Input Parameters'!$M$36,'Input Parameters'!$J$36,'Input Parameters'!$K$36)</f>
        <v>0.61650385531056517</v>
      </c>
      <c r="W3304" s="2">
        <f ca="1">N3304+(P3304-N3304)*(1-ERF((T3304-R3304)/(2*SQRT(L3304*'Input Parameters'!$E$38))))</f>
        <v>9.997392997366171E-2</v>
      </c>
      <c r="X3304">
        <f t="shared" ca="1" si="492"/>
        <v>1</v>
      </c>
      <c r="Y3304" s="7"/>
    </row>
    <row r="3305" spans="1:25" ht="15" customHeight="1" x14ac:dyDescent="0.25">
      <c r="A3305" s="139">
        <v>3298</v>
      </c>
      <c r="B3305" s="10">
        <f t="shared" ca="1" si="483"/>
        <v>0.82163639857994109</v>
      </c>
      <c r="C3305" s="60">
        <f ca="1">_xlfn.NORM.INV(B3305,'Input Parameters'!$E$15,'Input Parameters'!$F$15)</f>
        <v>320.91291867399207</v>
      </c>
      <c r="D3305" s="10">
        <f t="shared" ca="1" si="484"/>
        <v>0.42947696791715961</v>
      </c>
      <c r="E3305" s="62">
        <f ca="1">IF(_xlfn.NORM.INV(D3305,'Input Parameters'!$E$17,'Input Parameters'!$F$17)&lt;3500,3500,IF(_xlfn.NORM.INV(D3305,'Input Parameters'!$E$17,'Input Parameters'!$F$17)&gt;5500,5500,_xlfn.NORM.INV(D3305,'Input Parameters'!$E$17,'Input Parameters'!$F$17)))</f>
        <v>4675.6058560612164</v>
      </c>
      <c r="F3305" s="10">
        <f t="shared" ca="1" si="485"/>
        <v>0.68277539558239975</v>
      </c>
      <c r="G3305" s="64">
        <f ca="1">_xlfn.NORM.INV(F3305,'Input Parameters'!$E$20,'Input Parameters'!$F$20)</f>
        <v>285.83567534867586</v>
      </c>
      <c r="H3305" s="57">
        <f ca="1">EXP(E3305*(1/'Input Parameters'!$E$23-1/G3305))</f>
        <v>0.6729817081070244</v>
      </c>
      <c r="I3305" s="10">
        <f t="shared" ca="1" si="486"/>
        <v>0.26401735438631224</v>
      </c>
      <c r="J3305" s="30">
        <f ca="1">_xlfn.BETA.INV(I3305,'Input Parameters'!$L$26,'Input Parameters'!$M$26,'Input Parameters'!$J$26,'Input Parameters'!$K$26)</f>
        <v>0.5560290507584339</v>
      </c>
      <c r="K3305" s="168">
        <f ca="1">('Input Parameters'!$E$27/'Input Parameters'!$E$38)^$J3305</f>
        <v>1.8529159650878761E-2</v>
      </c>
      <c r="L3305" s="69">
        <f ca="1">$H3305*$C3305*'Input Parameters'!$E$25*K3305</f>
        <v>4.0017152637778146</v>
      </c>
      <c r="M3305" s="24">
        <f t="shared" ca="1" si="487"/>
        <v>0.50320748334060128</v>
      </c>
      <c r="N3305" s="15">
        <f ca="1">_xlfn.NORM.INV(M3305,'Input Parameters'!$E$29,'Input Parameters'!$F$29)</f>
        <v>0.10000080400550528</v>
      </c>
      <c r="O3305" s="8">
        <f t="shared" ca="1" si="488"/>
        <v>3.4916315724349944E-2</v>
      </c>
      <c r="P3305" s="30">
        <f ca="1">_xlfn.LOGNORM.INV(O3305,'Input Parameters'!$H$30,'Input Parameters'!$I$30)</f>
        <v>1.1395309564269775</v>
      </c>
      <c r="Q3305" s="10">
        <f t="shared" ca="1" si="489"/>
        <v>0.8604946166980656</v>
      </c>
      <c r="R3305" s="30">
        <f>IF('Input Parameters'!$E$32=0,0,_xlfn.BETA.INV(Q3305,'Input Parameters'!$L$32,'Input Parameters'!$M$32,'Input Parameters'!$J$32,'Input Parameters'!$K$32))</f>
        <v>0</v>
      </c>
      <c r="S3305" s="10">
        <f t="shared" ca="1" si="490"/>
        <v>0.94724473212092009</v>
      </c>
      <c r="T3305" s="26">
        <f ca="1">_xlfn.LOGNORM.INV(S3305,'Input Parameters'!$H$34,'Input Parameters'!$I$34)</f>
        <v>61.663904725393529</v>
      </c>
      <c r="U3305" s="10">
        <f t="shared" ca="1" si="491"/>
        <v>0.78248220244109667</v>
      </c>
      <c r="V3305" s="30">
        <f ca="1">_xlfn.BETA.INV(U3305,'Input Parameters'!$L$36,'Input Parameters'!$M$36,'Input Parameters'!$J$36,'Input Parameters'!$K$36)</f>
        <v>0.71310671122427127</v>
      </c>
      <c r="W3305" s="2">
        <f ca="1">N3305+(P3305-N3305)*(1-ERF((T3305-R3305)/(2*SQRT(L3305*'Input Parameters'!$E$38))))</f>
        <v>0.13043940932932463</v>
      </c>
      <c r="X3305">
        <f t="shared" ca="1" si="492"/>
        <v>1</v>
      </c>
      <c r="Y3305" s="7"/>
    </row>
    <row r="3306" spans="1:25" ht="15" customHeight="1" x14ac:dyDescent="0.25">
      <c r="A3306" s="139">
        <v>3299</v>
      </c>
      <c r="B3306" s="10">
        <f t="shared" ca="1" si="483"/>
        <v>0.81693673580649018</v>
      </c>
      <c r="C3306" s="60">
        <f ca="1">_xlfn.NORM.INV(B3306,'Input Parameters'!$E$15,'Input Parameters'!$F$15)</f>
        <v>319.94466970932501</v>
      </c>
      <c r="D3306" s="10">
        <f t="shared" ca="1" si="484"/>
        <v>0.83698485903664799</v>
      </c>
      <c r="E3306" s="62">
        <f ca="1">IF(_xlfn.NORM.INV(D3306,'Input Parameters'!$E$17,'Input Parameters'!$F$17)&lt;3500,3500,IF(_xlfn.NORM.INV(D3306,'Input Parameters'!$E$17,'Input Parameters'!$F$17)&gt;5500,5500,_xlfn.NORM.INV(D3306,'Input Parameters'!$E$17,'Input Parameters'!$F$17)))</f>
        <v>5487.4988523960401</v>
      </c>
      <c r="F3306" s="10">
        <f t="shared" ca="1" si="485"/>
        <v>0.14539152407345601</v>
      </c>
      <c r="G3306" s="64">
        <f ca="1">_xlfn.NORM.INV(F3306,'Input Parameters'!$E$20,'Input Parameters'!$F$20)</f>
        <v>275.57208394014719</v>
      </c>
      <c r="H3306" s="57">
        <f ca="1">EXP(E3306*(1/'Input Parameters'!$E$23-1/G3306))</f>
        <v>0.30732996982463806</v>
      </c>
      <c r="I3306" s="10">
        <f t="shared" ca="1" si="486"/>
        <v>0.92805068099629484</v>
      </c>
      <c r="J3306" s="30">
        <f ca="1">_xlfn.BETA.INV(I3306,'Input Parameters'!$L$26,'Input Parameters'!$M$26,'Input Parameters'!$J$26,'Input Parameters'!$K$26)</f>
        <v>0.85836870004191368</v>
      </c>
      <c r="K3306" s="168">
        <f ca="1">('Input Parameters'!$E$27/'Input Parameters'!$E$38)^$J3306</f>
        <v>2.1183896514329081E-3</v>
      </c>
      <c r="L3306" s="69">
        <f ca="1">$H3306*$C3306*'Input Parameters'!$E$25*K3306</f>
        <v>0.20829825836005403</v>
      </c>
      <c r="M3306" s="24">
        <f t="shared" ca="1" si="487"/>
        <v>0.13317107869246547</v>
      </c>
      <c r="N3306" s="15">
        <f ca="1">_xlfn.NORM.INV(M3306,'Input Parameters'!$E$29,'Input Parameters'!$F$29)</f>
        <v>9.9888847435413888E-2</v>
      </c>
      <c r="O3306" s="8">
        <f t="shared" ca="1" si="488"/>
        <v>0.48724944881144283</v>
      </c>
      <c r="P3306" s="30">
        <f ca="1">_xlfn.LOGNORM.INV(O3306,'Input Parameters'!$H$30,'Input Parameters'!$I$30)</f>
        <v>2.6430676527515233</v>
      </c>
      <c r="Q3306" s="10">
        <f t="shared" ca="1" si="489"/>
        <v>0.77824290789199613</v>
      </c>
      <c r="R3306" s="30">
        <f>IF('Input Parameters'!$E$32=0,0,_xlfn.BETA.INV(Q3306,'Input Parameters'!$L$32,'Input Parameters'!$M$32,'Input Parameters'!$J$32,'Input Parameters'!$K$32))</f>
        <v>0</v>
      </c>
      <c r="S3306" s="10">
        <f t="shared" ca="1" si="490"/>
        <v>0.94608044787050471</v>
      </c>
      <c r="T3306" s="26">
        <f ca="1">_xlfn.LOGNORM.INV(S3306,'Input Parameters'!$H$34,'Input Parameters'!$I$34)</f>
        <v>61.5816200043162</v>
      </c>
      <c r="U3306" s="10">
        <f t="shared" ca="1" si="491"/>
        <v>0.82889213883434987</v>
      </c>
      <c r="V3306" s="30">
        <f ca="1">_xlfn.BETA.INV(U3306,'Input Parameters'!$L$36,'Input Parameters'!$M$36,'Input Parameters'!$J$36,'Input Parameters'!$K$36)</f>
        <v>0.74262330797905696</v>
      </c>
      <c r="W3306" s="2">
        <f ca="1">N3306+(P3306-N3306)*(1-ERF((T3306-R3306)/(2*SQRT(L3306*'Input Parameters'!$E$38))))</f>
        <v>9.9888847435413888E-2</v>
      </c>
      <c r="X3306">
        <f t="shared" ca="1" si="492"/>
        <v>1</v>
      </c>
      <c r="Y3306" s="7"/>
    </row>
    <row r="3307" spans="1:25" ht="15" customHeight="1" x14ac:dyDescent="0.25">
      <c r="A3307" s="139">
        <v>3300</v>
      </c>
      <c r="B3307" s="10">
        <f t="shared" ca="1" si="483"/>
        <v>0.91565910930929562</v>
      </c>
      <c r="C3307" s="60">
        <f ca="1">_xlfn.NORM.INV(B3307,'Input Parameters'!$E$15,'Input Parameters'!$F$15)</f>
        <v>345.56186133089977</v>
      </c>
      <c r="D3307" s="10">
        <f t="shared" ca="1" si="484"/>
        <v>0.52919026805669711</v>
      </c>
      <c r="E3307" s="62">
        <f ca="1">IF(_xlfn.NORM.INV(D3307,'Input Parameters'!$E$17,'Input Parameters'!$F$17)&lt;3500,3500,IF(_xlfn.NORM.INV(D3307,'Input Parameters'!$E$17,'Input Parameters'!$F$17)&gt;5500,5500,_xlfn.NORM.INV(D3307,'Input Parameters'!$E$17,'Input Parameters'!$F$17)))</f>
        <v>4851.2641932534852</v>
      </c>
      <c r="F3307" s="10">
        <f t="shared" ca="1" si="485"/>
        <v>0.65519799447337035</v>
      </c>
      <c r="G3307" s="64">
        <f ca="1">_xlfn.NORM.INV(F3307,'Input Parameters'!$E$20,'Input Parameters'!$F$20)</f>
        <v>285.32592982537778</v>
      </c>
      <c r="H3307" s="57">
        <f ca="1">EXP(E3307*(1/'Input Parameters'!$E$23-1/G3307))</f>
        <v>0.64323998967383311</v>
      </c>
      <c r="I3307" s="10">
        <f t="shared" ca="1" si="486"/>
        <v>0.29552515829980319</v>
      </c>
      <c r="J3307" s="30">
        <f ca="1">_xlfn.BETA.INV(I3307,'Input Parameters'!$L$26,'Input Parameters'!$M$26,'Input Parameters'!$J$26,'Input Parameters'!$K$26)</f>
        <v>0.57203164622250779</v>
      </c>
      <c r="K3307" s="168">
        <f ca="1">('Input Parameters'!$E$27/'Input Parameters'!$E$38)^$J3307</f>
        <v>1.6519783969536985E-2</v>
      </c>
      <c r="L3307" s="69">
        <f ca="1">$H3307*$C3307*'Input Parameters'!$E$25*K3307</f>
        <v>3.6720044989656508</v>
      </c>
      <c r="M3307" s="24">
        <f t="shared" ca="1" si="487"/>
        <v>0.28511647250117034</v>
      </c>
      <c r="N3307" s="15">
        <f ca="1">_xlfn.NORM.INV(M3307,'Input Parameters'!$E$29,'Input Parameters'!$F$29)</f>
        <v>9.9943229153840824E-2</v>
      </c>
      <c r="O3307" s="8">
        <f t="shared" ca="1" si="488"/>
        <v>0.74872721728730662</v>
      </c>
      <c r="P3307" s="30">
        <f ca="1">_xlfn.LOGNORM.INV(O3307,'Input Parameters'!$H$30,'Input Parameters'!$I$30)</f>
        <v>3.6831449850278668</v>
      </c>
      <c r="Q3307" s="10">
        <f t="shared" ca="1" si="489"/>
        <v>0.15117592938584634</v>
      </c>
      <c r="R3307" s="30">
        <f>IF('Input Parameters'!$E$32=0,0,_xlfn.BETA.INV(Q3307,'Input Parameters'!$L$32,'Input Parameters'!$M$32,'Input Parameters'!$J$32,'Input Parameters'!$K$32))</f>
        <v>0</v>
      </c>
      <c r="S3307" s="10">
        <f t="shared" ca="1" si="490"/>
        <v>0.38408763971912452</v>
      </c>
      <c r="T3307" s="26">
        <f ca="1">_xlfn.LOGNORM.INV(S3307,'Input Parameters'!$H$34,'Input Parameters'!$I$34)</f>
        <v>48.591162099334674</v>
      </c>
      <c r="U3307" s="10">
        <f t="shared" ca="1" si="491"/>
        <v>0.78377812528223578</v>
      </c>
      <c r="V3307" s="30">
        <f ca="1">_xlfn.BETA.INV(U3307,'Input Parameters'!$L$36,'Input Parameters'!$M$36,'Input Parameters'!$J$36,'Input Parameters'!$K$36)</f>
        <v>0.7138687754619899</v>
      </c>
      <c r="W3307" s="2">
        <f ca="1">N3307+(P3307-N3307)*(1-ERF((T3307-R3307)/(2*SQRT(L3307*'Input Parameters'!$E$38))))</f>
        <v>0.36139534836425624</v>
      </c>
      <c r="X3307">
        <f t="shared" ca="1" si="492"/>
        <v>1</v>
      </c>
      <c r="Y3307" s="7"/>
    </row>
    <row r="3308" spans="1:25" ht="15" customHeight="1" x14ac:dyDescent="0.25">
      <c r="A3308" s="139">
        <v>3301</v>
      </c>
      <c r="B3308" s="10">
        <f t="shared" ca="1" si="483"/>
        <v>0.225068989148826</v>
      </c>
      <c r="C3308" s="60">
        <f ca="1">_xlfn.NORM.INV(B3308,'Input Parameters'!$E$15,'Input Parameters'!$F$15)</f>
        <v>230.04112617729797</v>
      </c>
      <c r="D3308" s="10">
        <f t="shared" ca="1" si="484"/>
        <v>0.54076959255990342</v>
      </c>
      <c r="E3308" s="62">
        <f ca="1">IF(_xlfn.NORM.INV(D3308,'Input Parameters'!$E$17,'Input Parameters'!$F$17)&lt;3500,3500,IF(_xlfn.NORM.INV(D3308,'Input Parameters'!$E$17,'Input Parameters'!$F$17)&gt;5500,5500,_xlfn.NORM.INV(D3308,'Input Parameters'!$E$17,'Input Parameters'!$F$17)))</f>
        <v>4871.6609227804192</v>
      </c>
      <c r="F3308" s="10">
        <f t="shared" ca="1" si="485"/>
        <v>0.39843532195817732</v>
      </c>
      <c r="G3308" s="64">
        <f ca="1">_xlfn.NORM.INV(F3308,'Input Parameters'!$E$20,'Input Parameters'!$F$20)</f>
        <v>280.92542556417436</v>
      </c>
      <c r="H3308" s="57">
        <f ca="1">EXP(E3308*(1/'Input Parameters'!$E$23-1/G3308))</f>
        <v>0.49137614110189803</v>
      </c>
      <c r="I3308" s="10">
        <f t="shared" ca="1" si="486"/>
        <v>0.3191688625972986</v>
      </c>
      <c r="J3308" s="30">
        <f ca="1">_xlfn.BETA.INV(I3308,'Input Parameters'!$L$26,'Input Parameters'!$M$26,'Input Parameters'!$J$26,'Input Parameters'!$K$26)</f>
        <v>0.58347310041055112</v>
      </c>
      <c r="K3308" s="168">
        <f ca="1">('Input Parameters'!$E$27/'Input Parameters'!$E$38)^$J3308</f>
        <v>1.5218151125345648E-2</v>
      </c>
      <c r="L3308" s="69">
        <f ca="1">$H3308*$C3308*'Input Parameters'!$E$25*K3308</f>
        <v>1.7202099010004561</v>
      </c>
      <c r="M3308" s="24">
        <f t="shared" ca="1" si="487"/>
        <v>0.60027686192457264</v>
      </c>
      <c r="N3308" s="15">
        <f ca="1">_xlfn.NORM.INV(M3308,'Input Parameters'!$E$29,'Input Parameters'!$F$29)</f>
        <v>0.10002540637912043</v>
      </c>
      <c r="O3308" s="8">
        <f t="shared" ca="1" si="488"/>
        <v>0.9720490087688991</v>
      </c>
      <c r="P3308" s="30">
        <f ca="1">_xlfn.LOGNORM.INV(O3308,'Input Parameters'!$H$30,'Input Parameters'!$I$30)</f>
        <v>6.6202789463884786</v>
      </c>
      <c r="Q3308" s="10">
        <f t="shared" ca="1" si="489"/>
        <v>0.46333598138953846</v>
      </c>
      <c r="R3308" s="30">
        <f>IF('Input Parameters'!$E$32=0,0,_xlfn.BETA.INV(Q3308,'Input Parameters'!$L$32,'Input Parameters'!$M$32,'Input Parameters'!$J$32,'Input Parameters'!$K$32))</f>
        <v>0</v>
      </c>
      <c r="S3308" s="10">
        <f t="shared" ca="1" si="490"/>
        <v>0.58981825895098594</v>
      </c>
      <c r="T3308" s="26">
        <f ca="1">_xlfn.LOGNORM.INV(S3308,'Input Parameters'!$H$34,'Input Parameters'!$I$34)</f>
        <v>51.853321860957998</v>
      </c>
      <c r="U3308" s="10">
        <f t="shared" ca="1" si="491"/>
        <v>0.34224245411792698</v>
      </c>
      <c r="V3308" s="30">
        <f ca="1">_xlfn.BETA.INV(U3308,'Input Parameters'!$L$36,'Input Parameters'!$M$36,'Input Parameters'!$J$36,'Input Parameters'!$K$36)</f>
        <v>0.52648370911818221</v>
      </c>
      <c r="W3308" s="2">
        <f ca="1">N3308+(P3308-N3308)*(1-ERF((T3308-R3308)/(2*SQRT(L3308*'Input Parameters'!$E$38))))</f>
        <v>0.13380538736939052</v>
      </c>
      <c r="X3308">
        <f t="shared" ca="1" si="492"/>
        <v>1</v>
      </c>
      <c r="Y3308" s="7"/>
    </row>
    <row r="3309" spans="1:25" ht="15" customHeight="1" x14ac:dyDescent="0.25">
      <c r="A3309" s="139">
        <v>3302</v>
      </c>
      <c r="B3309" s="10">
        <f t="shared" ca="1" si="483"/>
        <v>8.1160430574248155E-2</v>
      </c>
      <c r="C3309" s="60">
        <f ca="1">_xlfn.NORM.INV(B3309,'Input Parameters'!$E$15,'Input Parameters'!$F$15)</f>
        <v>195.24225290743425</v>
      </c>
      <c r="D3309" s="10">
        <f t="shared" ca="1" si="484"/>
        <v>0.8198439399562587</v>
      </c>
      <c r="E3309" s="62">
        <f ca="1">IF(_xlfn.NORM.INV(D3309,'Input Parameters'!$E$17,'Input Parameters'!$F$17)&lt;3500,3500,IF(_xlfn.NORM.INV(D3309,'Input Parameters'!$E$17,'Input Parameters'!$F$17)&gt;5500,5500,_xlfn.NORM.INV(D3309,'Input Parameters'!$E$17,'Input Parameters'!$F$17)))</f>
        <v>5440.3393560608665</v>
      </c>
      <c r="F3309" s="10">
        <f t="shared" ca="1" si="485"/>
        <v>0.62080060415156313</v>
      </c>
      <c r="G3309" s="64">
        <f ca="1">_xlfn.NORM.INV(F3309,'Input Parameters'!$E$20,'Input Parameters'!$F$20)</f>
        <v>284.71081372268662</v>
      </c>
      <c r="H3309" s="57">
        <f ca="1">EXP(E3309*(1/'Input Parameters'!$E$23-1/G3309))</f>
        <v>0.58507808707167219</v>
      </c>
      <c r="I3309" s="10">
        <f t="shared" ca="1" si="486"/>
        <v>0.31751430366216238</v>
      </c>
      <c r="J3309" s="30">
        <f ca="1">_xlfn.BETA.INV(I3309,'Input Parameters'!$L$26,'Input Parameters'!$M$26,'Input Parameters'!$J$26,'Input Parameters'!$K$26)</f>
        <v>0.58268630918225983</v>
      </c>
      <c r="K3309" s="168">
        <f ca="1">('Input Parameters'!$E$27/'Input Parameters'!$E$38)^$J3309</f>
        <v>1.5304280194869513E-2</v>
      </c>
      <c r="L3309" s="69">
        <f ca="1">$H3309*$C3309*'Input Parameters'!$E$25*K3309</f>
        <v>1.7482379819192633</v>
      </c>
      <c r="M3309" s="24">
        <f t="shared" ca="1" si="487"/>
        <v>0.79192653748244513</v>
      </c>
      <c r="N3309" s="15">
        <f ca="1">_xlfn.NORM.INV(M3309,'Input Parameters'!$E$29,'Input Parameters'!$F$29)</f>
        <v>0.10008131240741659</v>
      </c>
      <c r="O3309" s="8">
        <f t="shared" ca="1" si="488"/>
        <v>0.53395720081695608</v>
      </c>
      <c r="P3309" s="30">
        <f ca="1">_xlfn.LOGNORM.INV(O3309,'Input Parameters'!$H$30,'Input Parameters'!$I$30)</f>
        <v>2.7935056956372559</v>
      </c>
      <c r="Q3309" s="10">
        <f t="shared" ca="1" si="489"/>
        <v>0.93201332246232638</v>
      </c>
      <c r="R3309" s="30">
        <f>IF('Input Parameters'!$E$32=0,0,_xlfn.BETA.INV(Q3309,'Input Parameters'!$L$32,'Input Parameters'!$M$32,'Input Parameters'!$J$32,'Input Parameters'!$K$32))</f>
        <v>0</v>
      </c>
      <c r="S3309" s="10">
        <f t="shared" ca="1" si="490"/>
        <v>0.47594358375569379</v>
      </c>
      <c r="T3309" s="26">
        <f ca="1">_xlfn.LOGNORM.INV(S3309,'Input Parameters'!$H$34,'Input Parameters'!$I$34)</f>
        <v>50.030426012810615</v>
      </c>
      <c r="U3309" s="10">
        <f t="shared" ca="1" si="491"/>
        <v>9.8498760678991326E-2</v>
      </c>
      <c r="V3309" s="30">
        <f ca="1">_xlfn.BETA.INV(U3309,'Input Parameters'!$L$36,'Input Parameters'!$M$36,'Input Parameters'!$J$36,'Input Parameters'!$K$36)</f>
        <v>0.41590084688678136</v>
      </c>
      <c r="W3309" s="2">
        <f ca="1">N3309+(P3309-N3309)*(1-ERF((T3309-R3309)/(2*SQRT(L3309*'Input Parameters'!$E$38))))</f>
        <v>0.12017391197171261</v>
      </c>
      <c r="X3309">
        <f t="shared" ca="1" si="492"/>
        <v>1</v>
      </c>
      <c r="Y3309" s="7"/>
    </row>
    <row r="3310" spans="1:25" ht="15" customHeight="1" x14ac:dyDescent="0.25">
      <c r="A3310" s="139">
        <v>3303</v>
      </c>
      <c r="B3310" s="10">
        <f t="shared" ca="1" si="483"/>
        <v>0.99451418570318784</v>
      </c>
      <c r="C3310" s="60">
        <f ca="1">_xlfn.NORM.INV(B3310,'Input Parameters'!$E$15,'Input Parameters'!$F$15)</f>
        <v>408.81369620545422</v>
      </c>
      <c r="D3310" s="10">
        <f t="shared" ca="1" si="484"/>
        <v>0.57414092674999861</v>
      </c>
      <c r="E3310" s="62">
        <f ca="1">IF(_xlfn.NORM.INV(D3310,'Input Parameters'!$E$17,'Input Parameters'!$F$17)&lt;3500,3500,IF(_xlfn.NORM.INV(D3310,'Input Parameters'!$E$17,'Input Parameters'!$F$17)&gt;5500,5500,_xlfn.NORM.INV(D3310,'Input Parameters'!$E$17,'Input Parameters'!$F$17)))</f>
        <v>4930.8486525792896</v>
      </c>
      <c r="F3310" s="10">
        <f t="shared" ca="1" si="485"/>
        <v>0.68030173705173036</v>
      </c>
      <c r="G3310" s="64">
        <f ca="1">_xlfn.NORM.INV(F3310,'Input Parameters'!$E$20,'Input Parameters'!$F$20)</f>
        <v>285.78923624817668</v>
      </c>
      <c r="H3310" s="57">
        <f ca="1">EXP(E3310*(1/'Input Parameters'!$E$23-1/G3310))</f>
        <v>0.65674461458793831</v>
      </c>
      <c r="I3310" s="10">
        <f t="shared" ca="1" si="486"/>
        <v>0.72728383619804238</v>
      </c>
      <c r="J3310" s="30">
        <f ca="1">_xlfn.BETA.INV(I3310,'Input Parameters'!$L$26,'Input Parameters'!$M$26,'Input Parameters'!$J$26,'Input Parameters'!$K$26)</f>
        <v>0.75312783864577693</v>
      </c>
      <c r="K3310" s="168">
        <f ca="1">('Input Parameters'!$E$27/'Input Parameters'!$E$38)^$J3310</f>
        <v>4.506637908252429E-3</v>
      </c>
      <c r="L3310" s="69">
        <f ca="1">$H3310*$C3310*'Input Parameters'!$E$25*K3310</f>
        <v>1.2099700568057663</v>
      </c>
      <c r="M3310" s="24">
        <f t="shared" ca="1" si="487"/>
        <v>8.3194102834387218E-2</v>
      </c>
      <c r="N3310" s="15">
        <f ca="1">_xlfn.NORM.INV(M3310,'Input Parameters'!$E$29,'Input Parameters'!$F$29)</f>
        <v>9.9861609715547306E-2</v>
      </c>
      <c r="O3310" s="8">
        <f t="shared" ca="1" si="488"/>
        <v>0.78480108724649145</v>
      </c>
      <c r="P3310" s="30">
        <f ca="1">_xlfn.LOGNORM.INV(O3310,'Input Parameters'!$H$30,'Input Parameters'!$I$30)</f>
        <v>3.8943155786627655</v>
      </c>
      <c r="Q3310" s="10">
        <f t="shared" ca="1" si="489"/>
        <v>0.88116500721993374</v>
      </c>
      <c r="R3310" s="30">
        <f>IF('Input Parameters'!$E$32=0,0,_xlfn.BETA.INV(Q3310,'Input Parameters'!$L$32,'Input Parameters'!$M$32,'Input Parameters'!$J$32,'Input Parameters'!$K$32))</f>
        <v>0</v>
      </c>
      <c r="S3310" s="10">
        <f t="shared" ca="1" si="490"/>
        <v>0.75148754904788906</v>
      </c>
      <c r="T3310" s="26">
        <f ca="1">_xlfn.LOGNORM.INV(S3310,'Input Parameters'!$H$34,'Input Parameters'!$I$34)</f>
        <v>54.856061715118464</v>
      </c>
      <c r="U3310" s="10">
        <f t="shared" ca="1" si="491"/>
        <v>0.2179384371441353</v>
      </c>
      <c r="V3310" s="30">
        <f ca="1">_xlfn.BETA.INV(U3310,'Input Parameters'!$L$36,'Input Parameters'!$M$36,'Input Parameters'!$J$36,'Input Parameters'!$K$36)</f>
        <v>0.4766176988523238</v>
      </c>
      <c r="W3310" s="2">
        <f ca="1">N3310+(P3310-N3310)*(1-ERF((T3310-R3310)/(2*SQRT(L3310*'Input Parameters'!$E$38))))</f>
        <v>0.10146047802468636</v>
      </c>
      <c r="X3310">
        <f t="shared" ca="1" si="492"/>
        <v>1</v>
      </c>
      <c r="Y3310" s="7"/>
    </row>
    <row r="3311" spans="1:25" ht="15" customHeight="1" x14ac:dyDescent="0.25">
      <c r="A3311" s="139">
        <v>3304</v>
      </c>
      <c r="B3311" s="10">
        <f t="shared" ca="1" si="483"/>
        <v>0.15907710462582836</v>
      </c>
      <c r="C3311" s="60">
        <f ca="1">_xlfn.NORM.INV(B3311,'Input Parameters'!$E$15,'Input Parameters'!$F$15)</f>
        <v>216.86815838915641</v>
      </c>
      <c r="D3311" s="10">
        <f t="shared" ca="1" si="484"/>
        <v>0.60402018855929263</v>
      </c>
      <c r="E3311" s="62">
        <f ca="1">IF(_xlfn.NORM.INV(D3311,'Input Parameters'!$E$17,'Input Parameters'!$F$17)&lt;3500,3500,IF(_xlfn.NORM.INV(D3311,'Input Parameters'!$E$17,'Input Parameters'!$F$17)&gt;5500,5500,_xlfn.NORM.INV(D3311,'Input Parameters'!$E$17,'Input Parameters'!$F$17)))</f>
        <v>4984.6367560982644</v>
      </c>
      <c r="F3311" s="10">
        <f t="shared" ca="1" si="485"/>
        <v>0.14918203319057122</v>
      </c>
      <c r="G3311" s="64">
        <f ca="1">_xlfn.NORM.INV(F3311,'Input Parameters'!$E$20,'Input Parameters'!$F$20)</f>
        <v>275.68234848908105</v>
      </c>
      <c r="H3311" s="57">
        <f ca="1">EXP(E3311*(1/'Input Parameters'!$E$23-1/G3311))</f>
        <v>0.34490673511592285</v>
      </c>
      <c r="I3311" s="10">
        <f t="shared" ca="1" si="486"/>
        <v>0.14785676115785407</v>
      </c>
      <c r="J3311" s="30">
        <f ca="1">_xlfn.BETA.INV(I3311,'Input Parameters'!$L$26,'Input Parameters'!$M$26,'Input Parameters'!$J$26,'Input Parameters'!$K$26)</f>
        <v>0.4848261975332871</v>
      </c>
      <c r="K3311" s="168">
        <f ca="1">('Input Parameters'!$E$27/'Input Parameters'!$E$38)^$J3311</f>
        <v>3.0879281155894684E-2</v>
      </c>
      <c r="L3311" s="69">
        <f ca="1">$H3311*$C3311*'Input Parameters'!$E$25*K3311</f>
        <v>2.3097482586359455</v>
      </c>
      <c r="M3311" s="24">
        <f t="shared" ca="1" si="487"/>
        <v>0.82589943922050602</v>
      </c>
      <c r="N3311" s="15">
        <f ca="1">_xlfn.NORM.INV(M3311,'Input Parameters'!$E$29,'Input Parameters'!$F$29)</f>
        <v>0.10009380842375662</v>
      </c>
      <c r="O3311" s="8">
        <f t="shared" ca="1" si="488"/>
        <v>0.25058805295241271</v>
      </c>
      <c r="P3311" s="30">
        <f ca="1">_xlfn.LOGNORM.INV(O3311,'Input Parameters'!$H$30,'Input Parameters'!$I$30)</f>
        <v>1.952866242568627</v>
      </c>
      <c r="Q3311" s="10">
        <f t="shared" ca="1" si="489"/>
        <v>0.47872529726479496</v>
      </c>
      <c r="R3311" s="30">
        <f>IF('Input Parameters'!$E$32=0,0,_xlfn.BETA.INV(Q3311,'Input Parameters'!$L$32,'Input Parameters'!$M$32,'Input Parameters'!$J$32,'Input Parameters'!$K$32))</f>
        <v>0</v>
      </c>
      <c r="S3311" s="10">
        <f t="shared" ca="1" si="490"/>
        <v>0.9419005535189493</v>
      </c>
      <c r="T3311" s="26">
        <f ca="1">_xlfn.LOGNORM.INV(S3311,'Input Parameters'!$H$34,'Input Parameters'!$I$34)</f>
        <v>61.298163845902494</v>
      </c>
      <c r="U3311" s="10">
        <f t="shared" ca="1" si="491"/>
        <v>0.84280109589726093</v>
      </c>
      <c r="V3311" s="30">
        <f ca="1">_xlfn.BETA.INV(U3311,'Input Parameters'!$L$36,'Input Parameters'!$M$36,'Input Parameters'!$J$36,'Input Parameters'!$K$36)</f>
        <v>0.75256572401133059</v>
      </c>
      <c r="W3311" s="2">
        <f ca="1">N3311+(P3311-N3311)*(1-ERF((T3311-R3311)/(2*SQRT(L3311*'Input Parameters'!$E$38))))</f>
        <v>0.10814309339689691</v>
      </c>
      <c r="X3311">
        <f t="shared" ca="1" si="492"/>
        <v>1</v>
      </c>
      <c r="Y3311" s="7"/>
    </row>
    <row r="3312" spans="1:25" ht="15" customHeight="1" x14ac:dyDescent="0.25">
      <c r="A3312" s="139">
        <v>3305</v>
      </c>
      <c r="B3312" s="10">
        <f t="shared" ca="1" si="483"/>
        <v>0.95107038706581637</v>
      </c>
      <c r="C3312" s="60">
        <f ca="1">_xlfn.NORM.INV(B3312,'Input Parameters'!$E$15,'Input Parameters'!$F$15)</f>
        <v>360.67478620220129</v>
      </c>
      <c r="D3312" s="10">
        <f t="shared" ca="1" si="484"/>
        <v>0.81385552113809534</v>
      </c>
      <c r="E3312" s="62">
        <f ca="1">IF(_xlfn.NORM.INV(D3312,'Input Parameters'!$E$17,'Input Parameters'!$F$17)&lt;3500,3500,IF(_xlfn.NORM.INV(D3312,'Input Parameters'!$E$17,'Input Parameters'!$F$17)&gt;5500,5500,_xlfn.NORM.INV(D3312,'Input Parameters'!$E$17,'Input Parameters'!$F$17)))</f>
        <v>5424.5357998702166</v>
      </c>
      <c r="F3312" s="10">
        <f t="shared" ca="1" si="485"/>
        <v>1.086628061965933E-2</v>
      </c>
      <c r="G3312" s="64">
        <f ca="1">_xlfn.NORM.INV(F3312,'Input Parameters'!$E$20,'Input Parameters'!$F$20)</f>
        <v>267.27343417176451</v>
      </c>
      <c r="H3312" s="57">
        <f ca="1">EXP(E3312*(1/'Input Parameters'!$E$23-1/G3312))</f>
        <v>0.16906198143145748</v>
      </c>
      <c r="I3312" s="10">
        <f t="shared" ca="1" si="486"/>
        <v>0.70377677491546642</v>
      </c>
      <c r="J3312" s="30">
        <f ca="1">_xlfn.BETA.INV(I3312,'Input Parameters'!$L$26,'Input Parameters'!$M$26,'Input Parameters'!$J$26,'Input Parameters'!$K$26)</f>
        <v>0.74324760556850356</v>
      </c>
      <c r="K3312" s="168">
        <f ca="1">('Input Parameters'!$E$27/'Input Parameters'!$E$38)^$J3312</f>
        <v>4.8376184662600541E-3</v>
      </c>
      <c r="L3312" s="69">
        <f ca="1">$H3312*$C3312*'Input Parameters'!$E$25*K3312</f>
        <v>0.29498052965765381</v>
      </c>
      <c r="M3312" s="24">
        <f t="shared" ca="1" si="487"/>
        <v>0.25214879014565084</v>
      </c>
      <c r="N3312" s="15">
        <f ca="1">_xlfn.NORM.INV(M3312,'Input Parameters'!$E$29,'Input Parameters'!$F$29)</f>
        <v>9.9933225688014188E-2</v>
      </c>
      <c r="O3312" s="8">
        <f t="shared" ca="1" si="488"/>
        <v>0.40411515321412284</v>
      </c>
      <c r="P3312" s="30">
        <f ca="1">_xlfn.LOGNORM.INV(O3312,'Input Parameters'!$H$30,'Input Parameters'!$I$30)</f>
        <v>2.3926203279385398</v>
      </c>
      <c r="Q3312" s="10">
        <f t="shared" ca="1" si="489"/>
        <v>0.29102920410043787</v>
      </c>
      <c r="R3312" s="30">
        <f>IF('Input Parameters'!$E$32=0,0,_xlfn.BETA.INV(Q3312,'Input Parameters'!$L$32,'Input Parameters'!$M$32,'Input Parameters'!$J$32,'Input Parameters'!$K$32))</f>
        <v>0</v>
      </c>
      <c r="S3312" s="10">
        <f t="shared" ca="1" si="490"/>
        <v>0.96901261126583904</v>
      </c>
      <c r="T3312" s="26">
        <f ca="1">_xlfn.LOGNORM.INV(S3312,'Input Parameters'!$H$34,'Input Parameters'!$I$34)</f>
        <v>63.595966484246013</v>
      </c>
      <c r="U3312" s="10">
        <f t="shared" ca="1" si="491"/>
        <v>0.10592361732256517</v>
      </c>
      <c r="V3312" s="30">
        <f ca="1">_xlfn.BETA.INV(U3312,'Input Parameters'!$L$36,'Input Parameters'!$M$36,'Input Parameters'!$J$36,'Input Parameters'!$K$36)</f>
        <v>0.4205128514502493</v>
      </c>
      <c r="W3312" s="2">
        <f ca="1">N3312+(P3312-N3312)*(1-ERF((T3312-R3312)/(2*SQRT(L3312*'Input Parameters'!$E$38))))</f>
        <v>9.9933225688014438E-2</v>
      </c>
      <c r="X3312">
        <f t="shared" ca="1" si="492"/>
        <v>1</v>
      </c>
      <c r="Y3312" s="7"/>
    </row>
    <row r="3313" spans="1:25" ht="15" customHeight="1" x14ac:dyDescent="0.25">
      <c r="A3313" s="139">
        <v>3306</v>
      </c>
      <c r="B3313" s="10">
        <f t="shared" ca="1" si="483"/>
        <v>0.94880564273667389</v>
      </c>
      <c r="C3313" s="60">
        <f ca="1">_xlfn.NORM.INV(B3313,'Input Parameters'!$E$15,'Input Parameters'!$F$15)</f>
        <v>359.48578060165289</v>
      </c>
      <c r="D3313" s="10">
        <f t="shared" ca="1" si="484"/>
        <v>5.0075001118554452E-2</v>
      </c>
      <c r="E3313" s="62">
        <f ca="1">IF(_xlfn.NORM.INV(D3313,'Input Parameters'!$E$17,'Input Parameters'!$F$17)&lt;3500,3500,IF(_xlfn.NORM.INV(D3313,'Input Parameters'!$E$17,'Input Parameters'!$F$17)&gt;5500,5500,_xlfn.NORM.INV(D3313,'Input Parameters'!$E$17,'Input Parameters'!$F$17)))</f>
        <v>3649.1112029518649</v>
      </c>
      <c r="F3313" s="10">
        <f t="shared" ca="1" si="485"/>
        <v>0.71264792754554518</v>
      </c>
      <c r="G3313" s="64">
        <f ca="1">_xlfn.NORM.INV(F3313,'Input Parameters'!$E$20,'Input Parameters'!$F$20)</f>
        <v>286.40961791651995</v>
      </c>
      <c r="H3313" s="57">
        <f ca="1">EXP(E3313*(1/'Input Parameters'!$E$23-1/G3313))</f>
        <v>0.75313776926674103</v>
      </c>
      <c r="I3313" s="10">
        <f t="shared" ca="1" si="486"/>
        <v>0.48839485345021605</v>
      </c>
      <c r="J3313" s="30">
        <f ca="1">_xlfn.BETA.INV(I3313,'Input Parameters'!$L$26,'Input Parameters'!$M$26,'Input Parameters'!$J$26,'Input Parameters'!$K$26)</f>
        <v>0.65670777339885555</v>
      </c>
      <c r="K3313" s="168">
        <f ca="1">('Input Parameters'!$E$27/'Input Parameters'!$E$38)^$J3313</f>
        <v>8.999552188367177E-3</v>
      </c>
      <c r="L3313" s="69">
        <f ca="1">$H3313*$C3313*'Input Parameters'!$E$25*K3313</f>
        <v>2.4365596284090829</v>
      </c>
      <c r="M3313" s="24">
        <f t="shared" ca="1" si="487"/>
        <v>0.80769159641677346</v>
      </c>
      <c r="N3313" s="15">
        <f ca="1">_xlfn.NORM.INV(M3313,'Input Parameters'!$E$29,'Input Parameters'!$F$29)</f>
        <v>0.10008694211715219</v>
      </c>
      <c r="O3313" s="8">
        <f t="shared" ca="1" si="488"/>
        <v>0.42167332104709365</v>
      </c>
      <c r="P3313" s="30">
        <f ca="1">_xlfn.LOGNORM.INV(O3313,'Input Parameters'!$H$30,'Input Parameters'!$I$30)</f>
        <v>2.4441348198673265</v>
      </c>
      <c r="Q3313" s="10">
        <f t="shared" ca="1" si="489"/>
        <v>9.1942252696607607E-2</v>
      </c>
      <c r="R3313" s="30">
        <f>IF('Input Parameters'!$E$32=0,0,_xlfn.BETA.INV(Q3313,'Input Parameters'!$L$32,'Input Parameters'!$M$32,'Input Parameters'!$J$32,'Input Parameters'!$K$32))</f>
        <v>0</v>
      </c>
      <c r="S3313" s="10">
        <f t="shared" ca="1" si="490"/>
        <v>0.97270061868310065</v>
      </c>
      <c r="T3313" s="26">
        <f ca="1">_xlfn.LOGNORM.INV(S3313,'Input Parameters'!$H$34,'Input Parameters'!$I$34)</f>
        <v>64.037610032605073</v>
      </c>
      <c r="U3313" s="10">
        <f t="shared" ca="1" si="491"/>
        <v>0.39577783837154346</v>
      </c>
      <c r="V3313" s="30">
        <f ca="1">_xlfn.BETA.INV(U3313,'Input Parameters'!$L$36,'Input Parameters'!$M$36,'Input Parameters'!$J$36,'Input Parameters'!$K$36)</f>
        <v>0.54667071428280911</v>
      </c>
      <c r="W3313" s="2">
        <f ca="1">N3313+(P3313-N3313)*(1-ERF((T3313-R3313)/(2*SQRT(L3313*'Input Parameters'!$E$38))))</f>
        <v>0.10880918702531298</v>
      </c>
      <c r="X3313">
        <f t="shared" ca="1" si="492"/>
        <v>1</v>
      </c>
      <c r="Y3313" s="7"/>
    </row>
    <row r="3314" spans="1:25" ht="15" customHeight="1" x14ac:dyDescent="0.25">
      <c r="A3314" s="139">
        <v>3307</v>
      </c>
      <c r="B3314" s="10">
        <f t="shared" ca="1" si="483"/>
        <v>0.39402150856481588</v>
      </c>
      <c r="C3314" s="60">
        <f ca="1">_xlfn.NORM.INV(B3314,'Input Parameters'!$E$15,'Input Parameters'!$F$15)</f>
        <v>256.39714592905494</v>
      </c>
      <c r="D3314" s="10">
        <f t="shared" ca="1" si="484"/>
        <v>0.52236855486121003</v>
      </c>
      <c r="E3314" s="62">
        <f ca="1">IF(_xlfn.NORM.INV(D3314,'Input Parameters'!$E$17,'Input Parameters'!$F$17)&lt;3500,3500,IF(_xlfn.NORM.INV(D3314,'Input Parameters'!$E$17,'Input Parameters'!$F$17)&gt;5500,5500,_xlfn.NORM.INV(D3314,'Input Parameters'!$E$17,'Input Parameters'!$F$17)))</f>
        <v>4839.2693441921938</v>
      </c>
      <c r="F3314" s="10">
        <f t="shared" ca="1" si="485"/>
        <v>0.46317817066127698</v>
      </c>
      <c r="G3314" s="64">
        <f ca="1">_xlfn.NORM.INV(F3314,'Input Parameters'!$E$20,'Input Parameters'!$F$20)</f>
        <v>282.0307184639239</v>
      </c>
      <c r="H3314" s="57">
        <f ca="1">EXP(E3314*(1/'Input Parameters'!$E$23-1/G3314))</f>
        <v>0.52818392083135646</v>
      </c>
      <c r="I3314" s="10">
        <f t="shared" ca="1" si="486"/>
        <v>0.76213438880631856</v>
      </c>
      <c r="J3314" s="30">
        <f ca="1">_xlfn.BETA.INV(I3314,'Input Parameters'!$L$26,'Input Parameters'!$M$26,'Input Parameters'!$J$26,'Input Parameters'!$K$26)</f>
        <v>0.76822307257964806</v>
      </c>
      <c r="K3314" s="168">
        <f ca="1">('Input Parameters'!$E$27/'Input Parameters'!$E$38)^$J3314</f>
        <v>4.0441562140187959E-3</v>
      </c>
      <c r="L3314" s="69">
        <f ca="1">$H3314*$C3314*'Input Parameters'!$E$25*K3314</f>
        <v>0.54767924795952538</v>
      </c>
      <c r="M3314" s="24">
        <f t="shared" ca="1" si="487"/>
        <v>1.7177065559381588E-2</v>
      </c>
      <c r="N3314" s="15">
        <f ca="1">_xlfn.NORM.INV(M3314,'Input Parameters'!$E$29,'Input Parameters'!$F$29)</f>
        <v>9.9788410961196575E-2</v>
      </c>
      <c r="O3314" s="8">
        <f t="shared" ca="1" si="488"/>
        <v>0.59448512893043648</v>
      </c>
      <c r="P3314" s="30">
        <f ca="1">_xlfn.LOGNORM.INV(O3314,'Input Parameters'!$H$30,'Input Parameters'!$I$30)</f>
        <v>3.0041230916536064</v>
      </c>
      <c r="Q3314" s="10">
        <f t="shared" ca="1" si="489"/>
        <v>0.35861221161341927</v>
      </c>
      <c r="R3314" s="30">
        <f>IF('Input Parameters'!$E$32=0,0,_xlfn.BETA.INV(Q3314,'Input Parameters'!$L$32,'Input Parameters'!$M$32,'Input Parameters'!$J$32,'Input Parameters'!$K$32))</f>
        <v>0</v>
      </c>
      <c r="S3314" s="10">
        <f t="shared" ca="1" si="490"/>
        <v>0.92173433048812659</v>
      </c>
      <c r="T3314" s="26">
        <f ca="1">_xlfn.LOGNORM.INV(S3314,'Input Parameters'!$H$34,'Input Parameters'!$I$34)</f>
        <v>60.133226747654284</v>
      </c>
      <c r="U3314" s="10">
        <f t="shared" ca="1" si="491"/>
        <v>0.35655113435410646</v>
      </c>
      <c r="V3314" s="30">
        <f ca="1">_xlfn.BETA.INV(U3314,'Input Parameters'!$L$36,'Input Parameters'!$M$36,'Input Parameters'!$J$36,'Input Parameters'!$K$36)</f>
        <v>0.53191368589821908</v>
      </c>
      <c r="W3314" s="2">
        <f ca="1">N3314+(P3314-N3314)*(1-ERF((T3314-R3314)/(2*SQRT(L3314*'Input Parameters'!$E$38))))</f>
        <v>9.9788437561586479E-2</v>
      </c>
      <c r="X3314">
        <f t="shared" ca="1" si="492"/>
        <v>1</v>
      </c>
      <c r="Y3314" s="7"/>
    </row>
    <row r="3315" spans="1:25" ht="15" customHeight="1" x14ac:dyDescent="0.25">
      <c r="A3315" s="139">
        <v>3308</v>
      </c>
      <c r="B3315" s="10">
        <f t="shared" ca="1" si="483"/>
        <v>0.60583133340125694</v>
      </c>
      <c r="C3315" s="60">
        <f ca="1">_xlfn.NORM.INV(B3315,'Input Parameters'!$E$15,'Input Parameters'!$F$15)</f>
        <v>285.51652909164778</v>
      </c>
      <c r="D3315" s="10">
        <f t="shared" ca="1" si="484"/>
        <v>0.40171596295722478</v>
      </c>
      <c r="E3315" s="62">
        <f ca="1">IF(_xlfn.NORM.INV(D3315,'Input Parameters'!$E$17,'Input Parameters'!$F$17)&lt;3500,3500,IF(_xlfn.NORM.INV(D3315,'Input Parameters'!$E$17,'Input Parameters'!$F$17)&gt;5500,5500,_xlfn.NORM.INV(D3315,'Input Parameters'!$E$17,'Input Parameters'!$F$17)))</f>
        <v>4625.7643809953852</v>
      </c>
      <c r="F3315" s="10">
        <f t="shared" ca="1" si="485"/>
        <v>0.96786074100305175</v>
      </c>
      <c r="G3315" s="64">
        <f ca="1">_xlfn.NORM.INV(F3315,'Input Parameters'!$E$20,'Input Parameters'!$F$20)</f>
        <v>295.04662884131756</v>
      </c>
      <c r="H3315" s="57">
        <f ca="1">EXP(E3315*(1/'Input Parameters'!$E$23-1/G3315))</f>
        <v>1.1200856283104532</v>
      </c>
      <c r="I3315" s="10">
        <f t="shared" ca="1" si="486"/>
        <v>0.22016370231619153</v>
      </c>
      <c r="J3315" s="30">
        <f ca="1">_xlfn.BETA.INV(I3315,'Input Parameters'!$L$26,'Input Parameters'!$M$26,'Input Parameters'!$J$26,'Input Parameters'!$K$26)</f>
        <v>0.53190397102082432</v>
      </c>
      <c r="K3315" s="168">
        <f ca="1">('Input Parameters'!$E$27/'Input Parameters'!$E$38)^$J3315</f>
        <v>2.2029786261729946E-2</v>
      </c>
      <c r="L3315" s="69">
        <f ca="1">$H3315*$C3315*'Input Parameters'!$E$25*K3315</f>
        <v>7.0451908740688411</v>
      </c>
      <c r="M3315" s="24">
        <f t="shared" ca="1" si="487"/>
        <v>0.97380922055495511</v>
      </c>
      <c r="N3315" s="15">
        <f ca="1">_xlfn.NORM.INV(M3315,'Input Parameters'!$E$29,'Input Parameters'!$F$29)</f>
        <v>0.10019399846212779</v>
      </c>
      <c r="O3315" s="8">
        <f t="shared" ca="1" si="488"/>
        <v>0.61237953735382922</v>
      </c>
      <c r="P3315" s="30">
        <f ca="1">_xlfn.LOGNORM.INV(O3315,'Input Parameters'!$H$30,'Input Parameters'!$I$30)</f>
        <v>3.0707371735801825</v>
      </c>
      <c r="Q3315" s="10">
        <f t="shared" ca="1" si="489"/>
        <v>0.54643967954178085</v>
      </c>
      <c r="R3315" s="30">
        <f>IF('Input Parameters'!$E$32=0,0,_xlfn.BETA.INV(Q3315,'Input Parameters'!$L$32,'Input Parameters'!$M$32,'Input Parameters'!$J$32,'Input Parameters'!$K$32))</f>
        <v>0</v>
      </c>
      <c r="S3315" s="10">
        <f t="shared" ca="1" si="490"/>
        <v>0.74461484691529012</v>
      </c>
      <c r="T3315" s="26">
        <f ca="1">_xlfn.LOGNORM.INV(S3315,'Input Parameters'!$H$34,'Input Parameters'!$I$34)</f>
        <v>54.709133970026926</v>
      </c>
      <c r="U3315" s="10">
        <f t="shared" ca="1" si="491"/>
        <v>0.73411232128459891</v>
      </c>
      <c r="V3315" s="30">
        <f ca="1">_xlfn.BETA.INV(U3315,'Input Parameters'!$L$36,'Input Parameters'!$M$36,'Input Parameters'!$J$36,'Input Parameters'!$K$36)</f>
        <v>0.68656871494558236</v>
      </c>
      <c r="W3315" s="2">
        <f ca="1">N3315+(P3315-N3315)*(1-ERF((T3315-R3315)/(2*SQRT(L3315*'Input Parameters'!$E$38))))</f>
        <v>0.53088641156175309</v>
      </c>
      <c r="X3315">
        <f t="shared" ca="1" si="492"/>
        <v>1</v>
      </c>
      <c r="Y3315" s="7"/>
    </row>
    <row r="3316" spans="1:25" ht="15" customHeight="1" x14ac:dyDescent="0.25">
      <c r="A3316" s="139">
        <v>3309</v>
      </c>
      <c r="B3316" s="10">
        <f t="shared" ca="1" si="483"/>
        <v>0.93272666257473436</v>
      </c>
      <c r="C3316" s="60">
        <f ca="1">_xlfn.NORM.INV(B3316,'Input Parameters'!$E$15,'Input Parameters'!$F$15)</f>
        <v>352.06284100330703</v>
      </c>
      <c r="D3316" s="10">
        <f t="shared" ca="1" si="484"/>
        <v>0.79459773435193182</v>
      </c>
      <c r="E3316" s="62">
        <f ca="1">IF(_xlfn.NORM.INV(D3316,'Input Parameters'!$E$17,'Input Parameters'!$F$17)&lt;3500,3500,IF(_xlfn.NORM.INV(D3316,'Input Parameters'!$E$17,'Input Parameters'!$F$17)&gt;5500,5500,_xlfn.NORM.INV(D3316,'Input Parameters'!$E$17,'Input Parameters'!$F$17)))</f>
        <v>5375.7350569379651</v>
      </c>
      <c r="F3316" s="10">
        <f t="shared" ca="1" si="485"/>
        <v>0.45774826998362705</v>
      </c>
      <c r="G3316" s="64">
        <f ca="1">_xlfn.NORM.INV(F3316,'Input Parameters'!$E$20,'Input Parameters'!$F$20)</f>
        <v>281.93907535343948</v>
      </c>
      <c r="H3316" s="57">
        <f ca="1">EXP(E3316*(1/'Input Parameters'!$E$23-1/G3316))</f>
        <v>0.48906131156778226</v>
      </c>
      <c r="I3316" s="10">
        <f t="shared" ca="1" si="486"/>
        <v>0.61553919129963641</v>
      </c>
      <c r="J3316" s="30">
        <f ca="1">_xlfn.BETA.INV(I3316,'Input Parameters'!$L$26,'Input Parameters'!$M$26,'Input Parameters'!$J$26,'Input Parameters'!$K$26)</f>
        <v>0.70745833276131265</v>
      </c>
      <c r="K3316" s="168">
        <f ca="1">('Input Parameters'!$E$27/'Input Parameters'!$E$38)^$J3316</f>
        <v>6.2534908966359578E-3</v>
      </c>
      <c r="L3316" s="69">
        <f ca="1">$H3316*$C3316*'Input Parameters'!$E$25*K3316</f>
        <v>1.0767280310276082</v>
      </c>
      <c r="M3316" s="24">
        <f t="shared" ca="1" si="487"/>
        <v>0.66731487441063908</v>
      </c>
      <c r="N3316" s="15">
        <f ca="1">_xlfn.NORM.INV(M3316,'Input Parameters'!$E$29,'Input Parameters'!$F$29)</f>
        <v>0.10004325107357361</v>
      </c>
      <c r="O3316" s="8">
        <f t="shared" ca="1" si="488"/>
        <v>0.7047247217354573</v>
      </c>
      <c r="P3316" s="30">
        <f ca="1">_xlfn.LOGNORM.INV(O3316,'Input Parameters'!$H$30,'Input Parameters'!$I$30)</f>
        <v>3.4597608601308023</v>
      </c>
      <c r="Q3316" s="10">
        <f t="shared" ca="1" si="489"/>
        <v>0.13648386136399815</v>
      </c>
      <c r="R3316" s="30">
        <f>IF('Input Parameters'!$E$32=0,0,_xlfn.BETA.INV(Q3316,'Input Parameters'!$L$32,'Input Parameters'!$M$32,'Input Parameters'!$J$32,'Input Parameters'!$K$32))</f>
        <v>0</v>
      </c>
      <c r="S3316" s="10">
        <f t="shared" ca="1" si="490"/>
        <v>3.7020019524852343E-2</v>
      </c>
      <c r="T3316" s="26">
        <f ca="1">_xlfn.LOGNORM.INV(S3316,'Input Parameters'!$H$34,'Input Parameters'!$I$34)</f>
        <v>40.354926110202932</v>
      </c>
      <c r="U3316" s="10">
        <f t="shared" ca="1" si="491"/>
        <v>0.46992024028395474</v>
      </c>
      <c r="V3316" s="30">
        <f ca="1">_xlfn.BETA.INV(U3316,'Input Parameters'!$L$36,'Input Parameters'!$M$36,'Input Parameters'!$J$36,'Input Parameters'!$K$36)</f>
        <v>0.57447467082663239</v>
      </c>
      <c r="W3316" s="2">
        <f ca="1">N3316+(P3316-N3316)*(1-ERF((T3316-R3316)/(2*SQRT(L3316*'Input Parameters'!$E$38))))</f>
        <v>0.12006718087647479</v>
      </c>
      <c r="X3316">
        <f t="shared" ca="1" si="492"/>
        <v>1</v>
      </c>
      <c r="Y3316" s="7"/>
    </row>
    <row r="3317" spans="1:25" ht="15" customHeight="1" x14ac:dyDescent="0.25">
      <c r="A3317" s="139">
        <v>3310</v>
      </c>
      <c r="B3317" s="10">
        <f t="shared" ca="1" si="483"/>
        <v>0.16981750268446771</v>
      </c>
      <c r="C3317" s="60">
        <f ca="1">_xlfn.NORM.INV(B3317,'Input Parameters'!$E$15,'Input Parameters'!$F$15)</f>
        <v>219.21860588654764</v>
      </c>
      <c r="D3317" s="10">
        <f t="shared" ca="1" si="484"/>
        <v>0.88115661103166576</v>
      </c>
      <c r="E3317" s="62">
        <f ca="1">IF(_xlfn.NORM.INV(D3317,'Input Parameters'!$E$17,'Input Parameters'!$F$17)&lt;3500,3500,IF(_xlfn.NORM.INV(D3317,'Input Parameters'!$E$17,'Input Parameters'!$F$17)&gt;5500,5500,_xlfn.NORM.INV(D3317,'Input Parameters'!$E$17,'Input Parameters'!$F$17)))</f>
        <v>5500</v>
      </c>
      <c r="F3317" s="10">
        <f t="shared" ca="1" si="485"/>
        <v>0.77911564767455566</v>
      </c>
      <c r="G3317" s="64">
        <f ca="1">_xlfn.NORM.INV(F3317,'Input Parameters'!$E$20,'Input Parameters'!$F$20)</f>
        <v>287.8037064385133</v>
      </c>
      <c r="H3317" s="57">
        <f ca="1">EXP(E3317*(1/'Input Parameters'!$E$23-1/G3317))</f>
        <v>0.71584751651352729</v>
      </c>
      <c r="I3317" s="10">
        <f t="shared" ca="1" si="486"/>
        <v>0.98089997483825009</v>
      </c>
      <c r="J3317" s="30">
        <f ca="1">_xlfn.BETA.INV(I3317,'Input Parameters'!$L$26,'Input Parameters'!$M$26,'Input Parameters'!$J$26,'Input Parameters'!$K$26)</f>
        <v>0.91271798744933141</v>
      </c>
      <c r="K3317" s="168">
        <f ca="1">('Input Parameters'!$E$27/'Input Parameters'!$E$38)^$J3317</f>
        <v>1.4344872552347408E-3</v>
      </c>
      <c r="L3317" s="69">
        <f ca="1">$H3317*$C3317*'Input Parameters'!$E$25*K3317</f>
        <v>0.22510991720104831</v>
      </c>
      <c r="M3317" s="24">
        <f t="shared" ca="1" si="487"/>
        <v>0.87706495268860185</v>
      </c>
      <c r="N3317" s="15">
        <f ca="1">_xlfn.NORM.INV(M3317,'Input Parameters'!$E$29,'Input Parameters'!$F$29)</f>
        <v>0.10011604390523637</v>
      </c>
      <c r="O3317" s="8">
        <f t="shared" ca="1" si="488"/>
        <v>0.30485799783540868</v>
      </c>
      <c r="P3317" s="30">
        <f ca="1">_xlfn.LOGNORM.INV(O3317,'Input Parameters'!$H$30,'Input Parameters'!$I$30)</f>
        <v>2.108338340170913</v>
      </c>
      <c r="Q3317" s="10">
        <f t="shared" ca="1" si="489"/>
        <v>0.90326128553526064</v>
      </c>
      <c r="R3317" s="30">
        <f>IF('Input Parameters'!$E$32=0,0,_xlfn.BETA.INV(Q3317,'Input Parameters'!$L$32,'Input Parameters'!$M$32,'Input Parameters'!$J$32,'Input Parameters'!$K$32))</f>
        <v>0</v>
      </c>
      <c r="S3317" s="10">
        <f t="shared" ca="1" si="490"/>
        <v>0.64903913457116291</v>
      </c>
      <c r="T3317" s="26">
        <f ca="1">_xlfn.LOGNORM.INV(S3317,'Input Parameters'!$H$34,'Input Parameters'!$I$34)</f>
        <v>52.86808775006363</v>
      </c>
      <c r="U3317" s="10">
        <f t="shared" ca="1" si="491"/>
        <v>1.3308083653101987E-2</v>
      </c>
      <c r="V3317" s="30">
        <f ca="1">_xlfn.BETA.INV(U3317,'Input Parameters'!$L$36,'Input Parameters'!$M$36,'Input Parameters'!$J$36,'Input Parameters'!$K$36)</f>
        <v>0.32874454474693737</v>
      </c>
      <c r="W3317" s="2">
        <f ca="1">N3317+(P3317-N3317)*(1-ERF((T3317-R3317)/(2*SQRT(L3317*'Input Parameters'!$E$38))))</f>
        <v>0.10011604390524306</v>
      </c>
      <c r="X3317">
        <f t="shared" ca="1" si="492"/>
        <v>1</v>
      </c>
      <c r="Y3317" s="7"/>
    </row>
    <row r="3318" spans="1:25" ht="15" customHeight="1" x14ac:dyDescent="0.25">
      <c r="A3318" s="139">
        <v>3311</v>
      </c>
      <c r="B3318" s="10">
        <f t="shared" ca="1" si="483"/>
        <v>0.3024897159519222</v>
      </c>
      <c r="C3318" s="60">
        <f ca="1">_xlfn.NORM.INV(B3318,'Input Parameters'!$E$15,'Input Parameters'!$F$15)</f>
        <v>242.93547073803936</v>
      </c>
      <c r="D3318" s="10">
        <f t="shared" ca="1" si="484"/>
        <v>0.60012623817787969</v>
      </c>
      <c r="E3318" s="62">
        <f ca="1">IF(_xlfn.NORM.INV(D3318,'Input Parameters'!$E$17,'Input Parameters'!$F$17)&lt;3500,3500,IF(_xlfn.NORM.INV(D3318,'Input Parameters'!$E$17,'Input Parameters'!$F$17)&gt;5500,5500,_xlfn.NORM.INV(D3318,'Input Parameters'!$E$17,'Input Parameters'!$F$17)))</f>
        <v>4977.5717080348923</v>
      </c>
      <c r="F3318" s="10">
        <f t="shared" ca="1" si="485"/>
        <v>0.67917678919317925</v>
      </c>
      <c r="G3318" s="64">
        <f ca="1">_xlfn.NORM.INV(F3318,'Input Parameters'!$E$20,'Input Parameters'!$F$20)</f>
        <v>285.76816701691149</v>
      </c>
      <c r="H3318" s="57">
        <f ca="1">EXP(E3318*(1/'Input Parameters'!$E$23-1/G3318))</f>
        <v>0.65329381106967488</v>
      </c>
      <c r="I3318" s="10">
        <f t="shared" ca="1" si="486"/>
        <v>0.81153513687383017</v>
      </c>
      <c r="J3318" s="30">
        <f ca="1">_xlfn.BETA.INV(I3318,'Input Parameters'!$L$26,'Input Parameters'!$M$26,'Input Parameters'!$J$26,'Input Parameters'!$K$26)</f>
        <v>0.79093852158383759</v>
      </c>
      <c r="K3318" s="168">
        <f ca="1">('Input Parameters'!$E$27/'Input Parameters'!$E$38)^$J3318</f>
        <v>3.4360909505140695E-3</v>
      </c>
      <c r="L3318" s="69">
        <f ca="1">$H3318*$C3318*'Input Parameters'!$E$25*K3318</f>
        <v>0.54533594559514154</v>
      </c>
      <c r="M3318" s="24">
        <f t="shared" ca="1" si="487"/>
        <v>0.25822334020656657</v>
      </c>
      <c r="N3318" s="15">
        <f ca="1">_xlfn.NORM.INV(M3318,'Input Parameters'!$E$29,'Input Parameters'!$F$29)</f>
        <v>9.9935116754995321E-2</v>
      </c>
      <c r="O3318" s="8">
        <f t="shared" ca="1" si="488"/>
        <v>0.8483046594033371</v>
      </c>
      <c r="P3318" s="30">
        <f ca="1">_xlfn.LOGNORM.INV(O3318,'Input Parameters'!$H$30,'Input Parameters'!$I$30)</f>
        <v>4.3632175321200481</v>
      </c>
      <c r="Q3318" s="10">
        <f t="shared" ca="1" si="489"/>
        <v>0.12537033989325697</v>
      </c>
      <c r="R3318" s="30">
        <f>IF('Input Parameters'!$E$32=0,0,_xlfn.BETA.INV(Q3318,'Input Parameters'!$L$32,'Input Parameters'!$M$32,'Input Parameters'!$J$32,'Input Parameters'!$K$32))</f>
        <v>0</v>
      </c>
      <c r="S3318" s="10">
        <f t="shared" ca="1" si="490"/>
        <v>0.26801219449237645</v>
      </c>
      <c r="T3318" s="26">
        <f ca="1">_xlfn.LOGNORM.INV(S3318,'Input Parameters'!$H$34,'Input Parameters'!$I$34)</f>
        <v>46.669432206706986</v>
      </c>
      <c r="U3318" s="10">
        <f t="shared" ca="1" si="491"/>
        <v>0.39584398779522378</v>
      </c>
      <c r="V3318" s="30">
        <f ca="1">_xlfn.BETA.INV(U3318,'Input Parameters'!$L$36,'Input Parameters'!$M$36,'Input Parameters'!$J$36,'Input Parameters'!$K$36)</f>
        <v>0.54669549825790131</v>
      </c>
      <c r="W3318" s="2">
        <f ca="1">N3318+(P3318-N3318)*(1-ERF((T3318-R3318)/(2*SQRT(L3318*'Input Parameters'!$E$38))))</f>
        <v>9.9968660388748895E-2</v>
      </c>
      <c r="X3318">
        <f t="shared" ca="1" si="492"/>
        <v>1</v>
      </c>
      <c r="Y3318" s="7"/>
    </row>
    <row r="3319" spans="1:25" ht="15" customHeight="1" x14ac:dyDescent="0.25">
      <c r="A3319" s="139">
        <v>3312</v>
      </c>
      <c r="B3319" s="10">
        <f t="shared" ca="1" si="483"/>
        <v>0.45176126560187357</v>
      </c>
      <c r="C3319" s="60">
        <f ca="1">_xlfn.NORM.INV(B3319,'Input Parameters'!$E$15,'Input Parameters'!$F$15)</f>
        <v>264.39826449302956</v>
      </c>
      <c r="D3319" s="10">
        <f t="shared" ca="1" si="484"/>
        <v>0.32218667814116497</v>
      </c>
      <c r="E3319" s="62">
        <f ca="1">IF(_xlfn.NORM.INV(D3319,'Input Parameters'!$E$17,'Input Parameters'!$F$17)&lt;3500,3500,IF(_xlfn.NORM.INV(D3319,'Input Parameters'!$E$17,'Input Parameters'!$F$17)&gt;5500,5500,_xlfn.NORM.INV(D3319,'Input Parameters'!$E$17,'Input Parameters'!$F$17)))</f>
        <v>4476.8850375384418</v>
      </c>
      <c r="F3319" s="10">
        <f t="shared" ca="1" si="485"/>
        <v>0.94757624589582801</v>
      </c>
      <c r="G3319" s="64">
        <f ca="1">_xlfn.NORM.INV(F3319,'Input Parameters'!$E$20,'Input Parameters'!$F$20)</f>
        <v>293.51601840386377</v>
      </c>
      <c r="H3319" s="57">
        <f ca="1">EXP(E3319*(1/'Input Parameters'!$E$23-1/G3319))</f>
        <v>1.0311033137101493</v>
      </c>
      <c r="I3319" s="10">
        <f t="shared" ca="1" si="486"/>
        <v>0.94320271501885034</v>
      </c>
      <c r="J3319" s="30">
        <f ca="1">_xlfn.BETA.INV(I3319,'Input Parameters'!$L$26,'Input Parameters'!$M$26,'Input Parameters'!$J$26,'Input Parameters'!$K$26)</f>
        <v>0.87050091144706854</v>
      </c>
      <c r="K3319" s="168">
        <f ca="1">('Input Parameters'!$E$27/'Input Parameters'!$E$38)^$J3319</f>
        <v>1.9418314245571722E-3</v>
      </c>
      <c r="L3319" s="69">
        <f ca="1">$H3319*$C3319*'Input Parameters'!$E$25*K3319</f>
        <v>0.52938582420777702</v>
      </c>
      <c r="M3319" s="24">
        <f t="shared" ca="1" si="487"/>
        <v>0.87034954198232051</v>
      </c>
      <c r="N3319" s="15">
        <f ca="1">_xlfn.NORM.INV(M3319,'Input Parameters'!$E$29,'Input Parameters'!$F$29)</f>
        <v>0.10011280449976892</v>
      </c>
      <c r="O3319" s="8">
        <f t="shared" ca="1" si="488"/>
        <v>0.67161946405654993</v>
      </c>
      <c r="P3319" s="30">
        <f ca="1">_xlfn.LOGNORM.INV(O3319,'Input Parameters'!$H$30,'Input Parameters'!$I$30)</f>
        <v>3.3100440698173395</v>
      </c>
      <c r="Q3319" s="10">
        <f t="shared" ca="1" si="489"/>
        <v>0.98185926535900925</v>
      </c>
      <c r="R3319" s="30">
        <f>IF('Input Parameters'!$E$32=0,0,_xlfn.BETA.INV(Q3319,'Input Parameters'!$L$32,'Input Parameters'!$M$32,'Input Parameters'!$J$32,'Input Parameters'!$K$32))</f>
        <v>0</v>
      </c>
      <c r="S3319" s="10">
        <f t="shared" ca="1" si="490"/>
        <v>0.67443336360382011</v>
      </c>
      <c r="T3319" s="26">
        <f ca="1">_xlfn.LOGNORM.INV(S3319,'Input Parameters'!$H$34,'Input Parameters'!$I$34)</f>
        <v>53.32732500086378</v>
      </c>
      <c r="U3319" s="10">
        <f t="shared" ca="1" si="491"/>
        <v>0.51015825240589319</v>
      </c>
      <c r="V3319" s="30">
        <f ca="1">_xlfn.BETA.INV(U3319,'Input Parameters'!$L$36,'Input Parameters'!$M$36,'Input Parameters'!$J$36,'Input Parameters'!$K$36)</f>
        <v>0.58977859377660924</v>
      </c>
      <c r="W3319" s="2">
        <f ca="1">N3319+(P3319-N3319)*(1-ERF((T3319-R3319)/(2*SQRT(L3319*'Input Parameters'!$E$38))))</f>
        <v>0.10011350683459043</v>
      </c>
      <c r="X3319">
        <f t="shared" ca="1" si="492"/>
        <v>1</v>
      </c>
      <c r="Y3319" s="7"/>
    </row>
    <row r="3320" spans="1:25" ht="15" customHeight="1" x14ac:dyDescent="0.25">
      <c r="A3320" s="139">
        <v>3313</v>
      </c>
      <c r="B3320" s="10">
        <f t="shared" ca="1" si="483"/>
        <v>0.21386153168537014</v>
      </c>
      <c r="C3320" s="60">
        <f ca="1">_xlfn.NORM.INV(B3320,'Input Parameters'!$E$15,'Input Parameters'!$F$15)</f>
        <v>227.98670836745961</v>
      </c>
      <c r="D3320" s="10">
        <f t="shared" ca="1" si="484"/>
        <v>0.87778127993371013</v>
      </c>
      <c r="E3320" s="62">
        <f ca="1">IF(_xlfn.NORM.INV(D3320,'Input Parameters'!$E$17,'Input Parameters'!$F$17)&lt;3500,3500,IF(_xlfn.NORM.INV(D3320,'Input Parameters'!$E$17,'Input Parameters'!$F$17)&gt;5500,5500,_xlfn.NORM.INV(D3320,'Input Parameters'!$E$17,'Input Parameters'!$F$17)))</f>
        <v>5500</v>
      </c>
      <c r="F3320" s="10">
        <f t="shared" ca="1" si="485"/>
        <v>0.9056161755731954</v>
      </c>
      <c r="G3320" s="64">
        <f ca="1">_xlfn.NORM.INV(F3320,'Input Parameters'!$E$20,'Input Parameters'!$F$20)</f>
        <v>291.45536423798171</v>
      </c>
      <c r="H3320" s="57">
        <f ca="1">EXP(E3320*(1/'Input Parameters'!$E$23-1/G3320))</f>
        <v>0.90950487190201446</v>
      </c>
      <c r="I3320" s="10">
        <f t="shared" ca="1" si="486"/>
        <v>0.79049769664085057</v>
      </c>
      <c r="J3320" s="30">
        <f ca="1">_xlfn.BETA.INV(I3320,'Input Parameters'!$L$26,'Input Parameters'!$M$26,'Input Parameters'!$J$26,'Input Parameters'!$K$26)</f>
        <v>0.78103430668941598</v>
      </c>
      <c r="K3320" s="168">
        <f ca="1">('Input Parameters'!$E$27/'Input Parameters'!$E$38)^$J3320</f>
        <v>3.6890819843879647E-3</v>
      </c>
      <c r="L3320" s="69">
        <f ca="1">$H3320*$C3320*'Input Parameters'!$E$25*K3320</f>
        <v>0.76494967599238961</v>
      </c>
      <c r="M3320" s="24">
        <f t="shared" ca="1" si="487"/>
        <v>3.3723678402619583E-3</v>
      </c>
      <c r="N3320" s="15">
        <f ca="1">_xlfn.NORM.INV(M3320,'Input Parameters'!$E$29,'Input Parameters'!$F$29)</f>
        <v>9.9729080830016012E-2</v>
      </c>
      <c r="O3320" s="8">
        <f t="shared" ca="1" si="488"/>
        <v>0.15129005307396992</v>
      </c>
      <c r="P3320" s="30">
        <f ca="1">_xlfn.LOGNORM.INV(O3320,'Input Parameters'!$H$30,'Input Parameters'!$I$30)</f>
        <v>1.6488128695163387</v>
      </c>
      <c r="Q3320" s="10">
        <f t="shared" ca="1" si="489"/>
        <v>0.82032481558907322</v>
      </c>
      <c r="R3320" s="30">
        <f>IF('Input Parameters'!$E$32=0,0,_xlfn.BETA.INV(Q3320,'Input Parameters'!$L$32,'Input Parameters'!$M$32,'Input Parameters'!$J$32,'Input Parameters'!$K$32))</f>
        <v>0</v>
      </c>
      <c r="S3320" s="10">
        <f t="shared" ca="1" si="490"/>
        <v>0.48111662964850488</v>
      </c>
      <c r="T3320" s="26">
        <f ca="1">_xlfn.LOGNORM.INV(S3320,'Input Parameters'!$H$34,'Input Parameters'!$I$34)</f>
        <v>50.111387544295283</v>
      </c>
      <c r="U3320" s="10">
        <f t="shared" ca="1" si="491"/>
        <v>0.48343609058064774</v>
      </c>
      <c r="V3320" s="30">
        <f ca="1">_xlfn.BETA.INV(U3320,'Input Parameters'!$L$36,'Input Parameters'!$M$36,'Input Parameters'!$J$36,'Input Parameters'!$K$36)</f>
        <v>0.57958679407046998</v>
      </c>
      <c r="W3320" s="2">
        <f ca="1">N3320+(P3320-N3320)*(1-ERF((T3320-R3320)/(2*SQRT(L3320*'Input Parameters'!$E$38))))</f>
        <v>9.980794831121019E-2</v>
      </c>
      <c r="X3320">
        <f t="shared" ca="1" si="492"/>
        <v>1</v>
      </c>
      <c r="Y3320" s="7"/>
    </row>
    <row r="3321" spans="1:25" ht="15" customHeight="1" x14ac:dyDescent="0.25">
      <c r="A3321" s="139">
        <v>3314</v>
      </c>
      <c r="B3321" s="10">
        <f t="shared" ca="1" si="483"/>
        <v>0.30274811498587562</v>
      </c>
      <c r="C3321" s="60">
        <f ca="1">_xlfn.NORM.INV(B3321,'Input Parameters'!$E$15,'Input Parameters'!$F$15)</f>
        <v>242.97558902289057</v>
      </c>
      <c r="D3321" s="10">
        <f t="shared" ca="1" si="484"/>
        <v>0.49676521331864032</v>
      </c>
      <c r="E3321" s="62">
        <f ca="1">IF(_xlfn.NORM.INV(D3321,'Input Parameters'!$E$17,'Input Parameters'!$F$17)&lt;3500,3500,IF(_xlfn.NORM.INV(D3321,'Input Parameters'!$E$17,'Input Parameters'!$F$17)&gt;5500,5500,_xlfn.NORM.INV(D3321,'Input Parameters'!$E$17,'Input Parameters'!$F$17)))</f>
        <v>4794.3240523733193</v>
      </c>
      <c r="F3321" s="10">
        <f t="shared" ca="1" si="485"/>
        <v>0.63654080428549631</v>
      </c>
      <c r="G3321" s="64">
        <f ca="1">_xlfn.NORM.INV(F3321,'Input Parameters'!$E$20,'Input Parameters'!$F$20)</f>
        <v>284.9898254181266</v>
      </c>
      <c r="H3321" s="57">
        <f ca="1">EXP(E3321*(1/'Input Parameters'!$E$23-1/G3321))</f>
        <v>0.63389294596386991</v>
      </c>
      <c r="I3321" s="10">
        <f t="shared" ca="1" si="486"/>
        <v>0.39675991650767883</v>
      </c>
      <c r="J3321" s="30">
        <f ca="1">_xlfn.BETA.INV(I3321,'Input Parameters'!$L$26,'Input Parameters'!$M$26,'Input Parameters'!$J$26,'Input Parameters'!$K$26)</f>
        <v>0.61850791114957004</v>
      </c>
      <c r="K3321" s="168">
        <f ca="1">('Input Parameters'!$E$27/'Input Parameters'!$E$38)^$J3321</f>
        <v>1.1836445090793381E-2</v>
      </c>
      <c r="L3321" s="69">
        <f ca="1">$H3321*$C3321*'Input Parameters'!$E$25*K3321</f>
        <v>1.823055332232792</v>
      </c>
      <c r="M3321" s="24">
        <f t="shared" ca="1" si="487"/>
        <v>0.16000319766492099</v>
      </c>
      <c r="N3321" s="15">
        <f ca="1">_xlfn.NORM.INV(M3321,'Input Parameters'!$E$29,'Input Parameters'!$F$29)</f>
        <v>9.990055552589594E-2</v>
      </c>
      <c r="O3321" s="8">
        <f t="shared" ca="1" si="488"/>
        <v>0.65136898727001424</v>
      </c>
      <c r="P3321" s="30">
        <f ca="1">_xlfn.LOGNORM.INV(O3321,'Input Parameters'!$H$30,'Input Parameters'!$I$30)</f>
        <v>3.2245894284311878</v>
      </c>
      <c r="Q3321" s="10">
        <f t="shared" ca="1" si="489"/>
        <v>0.75075288473661317</v>
      </c>
      <c r="R3321" s="30">
        <f>IF('Input Parameters'!$E$32=0,0,_xlfn.BETA.INV(Q3321,'Input Parameters'!$L$32,'Input Parameters'!$M$32,'Input Parameters'!$J$32,'Input Parameters'!$K$32))</f>
        <v>0</v>
      </c>
      <c r="S3321" s="10">
        <f t="shared" ca="1" si="490"/>
        <v>0.96808961697885443</v>
      </c>
      <c r="T3321" s="26">
        <f ca="1">_xlfn.LOGNORM.INV(S3321,'Input Parameters'!$H$34,'Input Parameters'!$I$34)</f>
        <v>63.492740891911083</v>
      </c>
      <c r="U3321" s="10">
        <f t="shared" ca="1" si="491"/>
        <v>0.50592329979138206</v>
      </c>
      <c r="V3321" s="30">
        <f ca="1">_xlfn.BETA.INV(U3321,'Input Parameters'!$L$36,'Input Parameters'!$M$36,'Input Parameters'!$J$36,'Input Parameters'!$K$36)</f>
        <v>0.58815460581998413</v>
      </c>
      <c r="W3321" s="2">
        <f ca="1">N3321+(P3321-N3321)*(1-ERF((T3321-R3321)/(2*SQRT(L3321*'Input Parameters'!$E$38))))</f>
        <v>0.10266203203149102</v>
      </c>
      <c r="X3321">
        <f t="shared" ca="1" si="492"/>
        <v>1</v>
      </c>
      <c r="Y3321" s="7"/>
    </row>
    <row r="3322" spans="1:25" ht="15" customHeight="1" x14ac:dyDescent="0.25">
      <c r="A3322" s="139">
        <v>3315</v>
      </c>
      <c r="B3322" s="10">
        <f t="shared" ca="1" si="483"/>
        <v>9.9681339812733083E-2</v>
      </c>
      <c r="C3322" s="60">
        <f ca="1">_xlfn.NORM.INV(B3322,'Input Parameters'!$E$15,'Input Parameters'!$F$15)</f>
        <v>201.41699594689035</v>
      </c>
      <c r="D3322" s="10">
        <f t="shared" ca="1" si="484"/>
        <v>0.14993713176875179</v>
      </c>
      <c r="E3322" s="62">
        <f ca="1">IF(_xlfn.NORM.INV(D3322,'Input Parameters'!$E$17,'Input Parameters'!$F$17)&lt;3500,3500,IF(_xlfn.NORM.INV(D3322,'Input Parameters'!$E$17,'Input Parameters'!$F$17)&gt;5500,5500,_xlfn.NORM.INV(D3322,'Input Parameters'!$E$17,'Input Parameters'!$F$17)))</f>
        <v>4074.307855077916</v>
      </c>
      <c r="F3322" s="10">
        <f t="shared" ca="1" si="485"/>
        <v>0.10644710302382032</v>
      </c>
      <c r="G3322" s="64">
        <f ca="1">_xlfn.NORM.INV(F3322,'Input Parameters'!$E$20,'Input Parameters'!$F$20)</f>
        <v>274.30416850718825</v>
      </c>
      <c r="H3322" s="57">
        <f ca="1">EXP(E3322*(1/'Input Parameters'!$E$23-1/G3322))</f>
        <v>0.38893927730190703</v>
      </c>
      <c r="I3322" s="10">
        <f t="shared" ca="1" si="486"/>
        <v>0.39608647573292799</v>
      </c>
      <c r="J3322" s="30">
        <f ca="1">_xlfn.BETA.INV(I3322,'Input Parameters'!$L$26,'Input Parameters'!$M$26,'Input Parameters'!$J$26,'Input Parameters'!$K$26)</f>
        <v>0.61821687780887613</v>
      </c>
      <c r="K3322" s="168">
        <f ca="1">('Input Parameters'!$E$27/'Input Parameters'!$E$38)^$J3322</f>
        <v>1.1861180533891359E-2</v>
      </c>
      <c r="L3322" s="69">
        <f ca="1">$H3322*$C3322*'Input Parameters'!$E$25*K3322</f>
        <v>0.92919279458316539</v>
      </c>
      <c r="M3322" s="24">
        <f t="shared" ca="1" si="487"/>
        <v>0.45077625065666738</v>
      </c>
      <c r="N3322" s="15">
        <f ca="1">_xlfn.NORM.INV(M3322,'Input Parameters'!$E$29,'Input Parameters'!$F$29)</f>
        <v>9.9987629960804944E-2</v>
      </c>
      <c r="O3322" s="8">
        <f t="shared" ca="1" si="488"/>
        <v>0.58594027819827543</v>
      </c>
      <c r="P3322" s="30">
        <f ca="1">_xlfn.LOGNORM.INV(O3322,'Input Parameters'!$H$30,'Input Parameters'!$I$30)</f>
        <v>2.9730876293988948</v>
      </c>
      <c r="Q3322" s="10">
        <f t="shared" ca="1" si="489"/>
        <v>0.98306110979653327</v>
      </c>
      <c r="R3322" s="30">
        <f>IF('Input Parameters'!$E$32=0,0,_xlfn.BETA.INV(Q3322,'Input Parameters'!$L$32,'Input Parameters'!$M$32,'Input Parameters'!$J$32,'Input Parameters'!$K$32))</f>
        <v>0</v>
      </c>
      <c r="S3322" s="10">
        <f t="shared" ca="1" si="490"/>
        <v>0.85660572439519955</v>
      </c>
      <c r="T3322" s="26">
        <f ca="1">_xlfn.LOGNORM.INV(S3322,'Input Parameters'!$H$34,'Input Parameters'!$I$34)</f>
        <v>57.557108280258426</v>
      </c>
      <c r="U3322" s="10">
        <f t="shared" ca="1" si="491"/>
        <v>0.67041490927958725</v>
      </c>
      <c r="V3322" s="30">
        <f ca="1">_xlfn.BETA.INV(U3322,'Input Parameters'!$L$36,'Input Parameters'!$M$36,'Input Parameters'!$J$36,'Input Parameters'!$K$36)</f>
        <v>0.65583287864101403</v>
      </c>
      <c r="W3322" s="2">
        <f ca="1">N3322+(P3322-N3322)*(1-ERF((T3322-R3322)/(2*SQRT(L3322*'Input Parameters'!$E$38))))</f>
        <v>0.10005716190864619</v>
      </c>
      <c r="X3322">
        <f t="shared" ca="1" si="492"/>
        <v>1</v>
      </c>
      <c r="Y3322" s="7"/>
    </row>
    <row r="3323" spans="1:25" ht="15" customHeight="1" x14ac:dyDescent="0.25">
      <c r="A3323" s="139">
        <v>3316</v>
      </c>
      <c r="B3323" s="10">
        <f t="shared" ca="1" si="483"/>
        <v>0.93123271687604225</v>
      </c>
      <c r="C3323" s="60">
        <f ca="1">_xlfn.NORM.INV(B3323,'Input Parameters'!$E$15,'Input Parameters'!$F$15)</f>
        <v>351.44635243066034</v>
      </c>
      <c r="D3323" s="10">
        <f t="shared" ca="1" si="484"/>
        <v>0.28413075097936247</v>
      </c>
      <c r="E3323" s="62">
        <f ca="1">IF(_xlfn.NORM.INV(D3323,'Input Parameters'!$E$17,'Input Parameters'!$F$17)&lt;3500,3500,IF(_xlfn.NORM.INV(D3323,'Input Parameters'!$E$17,'Input Parameters'!$F$17)&gt;5500,5500,_xlfn.NORM.INV(D3323,'Input Parameters'!$E$17,'Input Parameters'!$F$17)))</f>
        <v>4400.5703813273358</v>
      </c>
      <c r="F3323" s="10">
        <f t="shared" ca="1" si="485"/>
        <v>0.11411789131642358</v>
      </c>
      <c r="G3323" s="64">
        <f ca="1">_xlfn.NORM.INV(F3323,'Input Parameters'!$E$20,'Input Parameters'!$F$20)</f>
        <v>274.57706369193221</v>
      </c>
      <c r="H3323" s="57">
        <f ca="1">EXP(E3323*(1/'Input Parameters'!$E$23-1/G3323))</f>
        <v>0.36640797069808778</v>
      </c>
      <c r="I3323" s="10">
        <f t="shared" ca="1" si="486"/>
        <v>0.27496797168419418</v>
      </c>
      <c r="J3323" s="30">
        <f ca="1">_xlfn.BETA.INV(I3323,'Input Parameters'!$L$26,'Input Parameters'!$M$26,'Input Parameters'!$J$26,'Input Parameters'!$K$26)</f>
        <v>0.56169963725434269</v>
      </c>
      <c r="K3323" s="168">
        <f ca="1">('Input Parameters'!$E$27/'Input Parameters'!$E$38)^$J3323</f>
        <v>1.7790603717577291E-2</v>
      </c>
      <c r="L3323" s="69">
        <f ca="1">$H3323*$C3323*'Input Parameters'!$E$25*K3323</f>
        <v>2.2909448724213455</v>
      </c>
      <c r="M3323" s="24">
        <f t="shared" ca="1" si="487"/>
        <v>0.13228765000961673</v>
      </c>
      <c r="N3323" s="15">
        <f ca="1">_xlfn.NORM.INV(M3323,'Input Parameters'!$E$29,'Input Parameters'!$F$29)</f>
        <v>9.9888435775135648E-2</v>
      </c>
      <c r="O3323" s="8">
        <f t="shared" ca="1" si="488"/>
        <v>2.247164004511526E-2</v>
      </c>
      <c r="P3323" s="30">
        <f ca="1">_xlfn.LOGNORM.INV(O3323,'Input Parameters'!$H$30,'Input Parameters'!$I$30)</f>
        <v>1.0406336389451512</v>
      </c>
      <c r="Q3323" s="10">
        <f t="shared" ca="1" si="489"/>
        <v>0.58611191810032826</v>
      </c>
      <c r="R3323" s="30">
        <f>IF('Input Parameters'!$E$32=0,0,_xlfn.BETA.INV(Q3323,'Input Parameters'!$L$32,'Input Parameters'!$M$32,'Input Parameters'!$J$32,'Input Parameters'!$K$32))</f>
        <v>0</v>
      </c>
      <c r="S3323" s="10">
        <f t="shared" ca="1" si="490"/>
        <v>0.93769764648920972</v>
      </c>
      <c r="T3323" s="26">
        <f ca="1">_xlfn.LOGNORM.INV(S3323,'Input Parameters'!$H$34,'Input Parameters'!$I$34)</f>
        <v>61.030081169698029</v>
      </c>
      <c r="U3323" s="10">
        <f t="shared" ca="1" si="491"/>
        <v>0.83665115573683713</v>
      </c>
      <c r="V3323" s="30">
        <f ca="1">_xlfn.BETA.INV(U3323,'Input Parameters'!$L$36,'Input Parameters'!$M$36,'Input Parameters'!$J$36,'Input Parameters'!$K$36)</f>
        <v>0.74809419791742982</v>
      </c>
      <c r="W3323" s="2">
        <f ca="1">N3323+(P3323-N3323)*(1-ERF((T3323-R3323)/(2*SQRT(L3323*'Input Parameters'!$E$38))))</f>
        <v>0.10398632258606282</v>
      </c>
      <c r="X3323">
        <f t="shared" ca="1" si="492"/>
        <v>1</v>
      </c>
      <c r="Y3323" s="7"/>
    </row>
    <row r="3324" spans="1:25" ht="15" customHeight="1" x14ac:dyDescent="0.25">
      <c r="A3324" s="139">
        <v>3317</v>
      </c>
      <c r="B3324" s="10">
        <f t="shared" ca="1" si="483"/>
        <v>0.69366802275984507</v>
      </c>
      <c r="C3324" s="60">
        <f ca="1">_xlfn.NORM.INV(B3324,'Input Parameters'!$E$15,'Input Parameters'!$F$15)</f>
        <v>298.4039572918698</v>
      </c>
      <c r="D3324" s="10">
        <f t="shared" ca="1" si="484"/>
        <v>0.63844029607054087</v>
      </c>
      <c r="E3324" s="62">
        <f ca="1">IF(_xlfn.NORM.INV(D3324,'Input Parameters'!$E$17,'Input Parameters'!$F$17)&lt;3500,3500,IF(_xlfn.NORM.INV(D3324,'Input Parameters'!$E$17,'Input Parameters'!$F$17)&gt;5500,5500,_xlfn.NORM.INV(D3324,'Input Parameters'!$E$17,'Input Parameters'!$F$17)))</f>
        <v>5048.0050115479789</v>
      </c>
      <c r="F3324" s="10">
        <f t="shared" ca="1" si="485"/>
        <v>0.95451197644338559</v>
      </c>
      <c r="G3324" s="64">
        <f ca="1">_xlfn.NORM.INV(F3324,'Input Parameters'!$E$20,'Input Parameters'!$F$20)</f>
        <v>293.9748182723406</v>
      </c>
      <c r="H3324" s="57">
        <f ca="1">EXP(E3324*(1/'Input Parameters'!$E$23-1/G3324))</f>
        <v>1.0633007411987909</v>
      </c>
      <c r="I3324" s="10">
        <f t="shared" ca="1" si="486"/>
        <v>0.56094879707636336</v>
      </c>
      <c r="J3324" s="30">
        <f ca="1">_xlfn.BETA.INV(I3324,'Input Parameters'!$L$26,'Input Parameters'!$M$26,'Input Parameters'!$J$26,'Input Parameters'!$K$26)</f>
        <v>0.68575819808947291</v>
      </c>
      <c r="K3324" s="168">
        <f ca="1">('Input Parameters'!$E$27/'Input Parameters'!$E$38)^$J3324</f>
        <v>7.3067270155509111E-3</v>
      </c>
      <c r="L3324" s="69">
        <f ca="1">$H3324*$C3324*'Input Parameters'!$E$25*K3324</f>
        <v>2.3183744233924974</v>
      </c>
      <c r="M3324" s="24">
        <f t="shared" ca="1" si="487"/>
        <v>0.58783204372221565</v>
      </c>
      <c r="N3324" s="15">
        <f ca="1">_xlfn.NORM.INV(M3324,'Input Parameters'!$E$29,'Input Parameters'!$F$29)</f>
        <v>0.10002219717017446</v>
      </c>
      <c r="O3324" s="8">
        <f t="shared" ca="1" si="488"/>
        <v>0.39973691319127891</v>
      </c>
      <c r="P3324" s="30">
        <f ca="1">_xlfn.LOGNORM.INV(O3324,'Input Parameters'!$H$30,'Input Parameters'!$I$30)</f>
        <v>2.3798620418837406</v>
      </c>
      <c r="Q3324" s="10">
        <f t="shared" ca="1" si="489"/>
        <v>0.35105093190056069</v>
      </c>
      <c r="R3324" s="30">
        <f>IF('Input Parameters'!$E$32=0,0,_xlfn.BETA.INV(Q3324,'Input Parameters'!$L$32,'Input Parameters'!$M$32,'Input Parameters'!$J$32,'Input Parameters'!$K$32))</f>
        <v>0</v>
      </c>
      <c r="S3324" s="10">
        <f t="shared" ca="1" si="490"/>
        <v>0.98073626413969173</v>
      </c>
      <c r="T3324" s="26">
        <f ca="1">_xlfn.LOGNORM.INV(S3324,'Input Parameters'!$H$34,'Input Parameters'!$I$34)</f>
        <v>65.221695994480882</v>
      </c>
      <c r="U3324" s="10">
        <f t="shared" ca="1" si="491"/>
        <v>0.32521728728622556</v>
      </c>
      <c r="V3324" s="30">
        <f ca="1">_xlfn.BETA.INV(U3324,'Input Parameters'!$L$36,'Input Parameters'!$M$36,'Input Parameters'!$J$36,'Input Parameters'!$K$36)</f>
        <v>0.51997313299222969</v>
      </c>
      <c r="W3324" s="2">
        <f ca="1">N3324+(P3324-N3324)*(1-ERF((T3324-R3324)/(2*SQRT(L3324*'Input Parameters'!$E$38))))</f>
        <v>0.10561792356788718</v>
      </c>
      <c r="X3324">
        <f t="shared" ca="1" si="492"/>
        <v>1</v>
      </c>
      <c r="Y3324" s="7"/>
    </row>
    <row r="3325" spans="1:25" ht="15" customHeight="1" x14ac:dyDescent="0.25">
      <c r="A3325" s="139">
        <v>3318</v>
      </c>
      <c r="B3325" s="10">
        <f t="shared" ca="1" si="483"/>
        <v>0.4283041458039254</v>
      </c>
      <c r="C3325" s="60">
        <f ca="1">_xlfn.NORM.INV(B3325,'Input Parameters'!$E$15,'Input Parameters'!$F$15)</f>
        <v>261.17480666266636</v>
      </c>
      <c r="D3325" s="10">
        <f t="shared" ca="1" si="484"/>
        <v>0.52484735243235969</v>
      </c>
      <c r="E3325" s="62">
        <f ca="1">IF(_xlfn.NORM.INV(D3325,'Input Parameters'!$E$17,'Input Parameters'!$F$17)&lt;3500,3500,IF(_xlfn.NORM.INV(D3325,'Input Parameters'!$E$17,'Input Parameters'!$F$17)&gt;5500,5500,_xlfn.NORM.INV(D3325,'Input Parameters'!$E$17,'Input Parameters'!$F$17)))</f>
        <v>4843.6263791700139</v>
      </c>
      <c r="F3325" s="10">
        <f t="shared" ca="1" si="485"/>
        <v>0.9103164294974091</v>
      </c>
      <c r="G3325" s="64">
        <f ca="1">_xlfn.NORM.INV(F3325,'Input Parameters'!$E$20,'Input Parameters'!$F$20)</f>
        <v>291.64613123644477</v>
      </c>
      <c r="H3325" s="57">
        <f ca="1">EXP(E3325*(1/'Input Parameters'!$E$23-1/G3325))</f>
        <v>0.92991278842004177</v>
      </c>
      <c r="I3325" s="10">
        <f t="shared" ca="1" si="486"/>
        <v>0.98084315687471013</v>
      </c>
      <c r="J3325" s="30">
        <f ca="1">_xlfn.BETA.INV(I3325,'Input Parameters'!$L$26,'Input Parameters'!$M$26,'Input Parameters'!$J$26,'Input Parameters'!$K$26)</f>
        <v>0.91262680688747744</v>
      </c>
      <c r="K3325" s="168">
        <f ca="1">('Input Parameters'!$E$27/'Input Parameters'!$E$38)^$J3325</f>
        <v>1.4354257746429177E-3</v>
      </c>
      <c r="L3325" s="69">
        <f ca="1">$H3325*$C3325*'Input Parameters'!$E$25*K3325</f>
        <v>0.34862156036502417</v>
      </c>
      <c r="M3325" s="24">
        <f t="shared" ca="1" si="487"/>
        <v>0.56284060855875484</v>
      </c>
      <c r="N3325" s="15">
        <f ca="1">_xlfn.NORM.INV(M3325,'Input Parameters'!$E$29,'Input Parameters'!$F$29)</f>
        <v>0.10001581751522517</v>
      </c>
      <c r="O3325" s="8">
        <f t="shared" ca="1" si="488"/>
        <v>0.99617581577040581</v>
      </c>
      <c r="P3325" s="30">
        <f ca="1">_xlfn.LOGNORM.INV(O3325,'Input Parameters'!$H$30,'Input Parameters'!$I$30)</f>
        <v>9.4591212326627883</v>
      </c>
      <c r="Q3325" s="10">
        <f t="shared" ca="1" si="489"/>
        <v>0.78070663774370541</v>
      </c>
      <c r="R3325" s="30">
        <f>IF('Input Parameters'!$E$32=0,0,_xlfn.BETA.INV(Q3325,'Input Parameters'!$L$32,'Input Parameters'!$M$32,'Input Parameters'!$J$32,'Input Parameters'!$K$32))</f>
        <v>0</v>
      </c>
      <c r="S3325" s="10">
        <f t="shared" ca="1" si="490"/>
        <v>8.3474173875044522E-2</v>
      </c>
      <c r="T3325" s="26">
        <f ca="1">_xlfn.LOGNORM.INV(S3325,'Input Parameters'!$H$34,'Input Parameters'!$I$34)</f>
        <v>42.438414025273509</v>
      </c>
      <c r="U3325" s="10">
        <f t="shared" ca="1" si="491"/>
        <v>1.2377938749201567E-2</v>
      </c>
      <c r="V3325" s="30">
        <f ca="1">_xlfn.BETA.INV(U3325,'Input Parameters'!$L$36,'Input Parameters'!$M$36,'Input Parameters'!$J$36,'Input Parameters'!$K$36)</f>
        <v>0.326557175857705</v>
      </c>
      <c r="W3325" s="2">
        <f ca="1">N3325+(P3325-N3325)*(1-ERF((T3325-R3325)/(2*SQRT(L3325*'Input Parameters'!$E$38))))</f>
        <v>0.10001930600238042</v>
      </c>
      <c r="X3325">
        <f t="shared" ca="1" si="492"/>
        <v>1</v>
      </c>
      <c r="Y3325" s="7"/>
    </row>
    <row r="3326" spans="1:25" ht="15" customHeight="1" x14ac:dyDescent="0.25">
      <c r="A3326" s="139">
        <v>3319</v>
      </c>
      <c r="B3326" s="10">
        <f t="shared" ca="1" si="483"/>
        <v>7.904282410807395E-2</v>
      </c>
      <c r="C3326" s="60">
        <f ca="1">_xlfn.NORM.INV(B3326,'Input Parameters'!$E$15,'Input Parameters'!$F$15)</f>
        <v>194.47102819162859</v>
      </c>
      <c r="D3326" s="10">
        <f t="shared" ca="1" si="484"/>
        <v>0.50905801061775591</v>
      </c>
      <c r="E3326" s="62">
        <f ca="1">IF(_xlfn.NORM.INV(D3326,'Input Parameters'!$E$17,'Input Parameters'!$F$17)&lt;3500,3500,IF(_xlfn.NORM.INV(D3326,'Input Parameters'!$E$17,'Input Parameters'!$F$17)&gt;5500,5500,_xlfn.NORM.INV(D3326,'Input Parameters'!$E$17,'Input Parameters'!$F$17)))</f>
        <v>4815.8949116883732</v>
      </c>
      <c r="F3326" s="10">
        <f t="shared" ca="1" si="485"/>
        <v>0.57888990583817079</v>
      </c>
      <c r="G3326" s="64">
        <f ca="1">_xlfn.NORM.INV(F3326,'Input Parameters'!$E$20,'Input Parameters'!$F$20)</f>
        <v>283.98366450197886</v>
      </c>
      <c r="H3326" s="57">
        <f ca="1">EXP(E3326*(1/'Input Parameters'!$E$23-1/G3326))</f>
        <v>0.59583111906721575</v>
      </c>
      <c r="I3326" s="10">
        <f t="shared" ca="1" si="486"/>
        <v>0.16131865654758626</v>
      </c>
      <c r="J3326" s="30">
        <f ca="1">_xlfn.BETA.INV(I3326,'Input Parameters'!$L$26,'Input Parameters'!$M$26,'Input Parameters'!$J$26,'Input Parameters'!$K$26)</f>
        <v>0.49453779021703348</v>
      </c>
      <c r="K3326" s="168">
        <f ca="1">('Input Parameters'!$E$27/'Input Parameters'!$E$38)^$J3326</f>
        <v>2.8801398967436255E-2</v>
      </c>
      <c r="L3326" s="69">
        <f ca="1">$H3326*$C3326*'Input Parameters'!$E$25*K3326</f>
        <v>3.3372725431842016</v>
      </c>
      <c r="M3326" s="24">
        <f t="shared" ca="1" si="487"/>
        <v>6.623907630293302E-3</v>
      </c>
      <c r="N3326" s="15">
        <f ca="1">_xlfn.NORM.INV(M3326,'Input Parameters'!$E$29,'Input Parameters'!$F$29)</f>
        <v>9.9752296295956694E-2</v>
      </c>
      <c r="O3326" s="8">
        <f t="shared" ca="1" si="488"/>
        <v>0.66158229556050319</v>
      </c>
      <c r="P3326" s="30">
        <f ca="1">_xlfn.LOGNORM.INV(O3326,'Input Parameters'!$H$30,'Input Parameters'!$I$30)</f>
        <v>3.2671625490439249</v>
      </c>
      <c r="Q3326" s="10">
        <f t="shared" ca="1" si="489"/>
        <v>0.18203457316850191</v>
      </c>
      <c r="R3326" s="30">
        <f>IF('Input Parameters'!$E$32=0,0,_xlfn.BETA.INV(Q3326,'Input Parameters'!$L$32,'Input Parameters'!$M$32,'Input Parameters'!$J$32,'Input Parameters'!$K$32))</f>
        <v>0</v>
      </c>
      <c r="S3326" s="10">
        <f t="shared" ca="1" si="490"/>
        <v>0.86178314944096646</v>
      </c>
      <c r="T3326" s="26">
        <f ca="1">_xlfn.LOGNORM.INV(S3326,'Input Parameters'!$H$34,'Input Parameters'!$I$34)</f>
        <v>57.723420657537709</v>
      </c>
      <c r="U3326" s="10">
        <f t="shared" ca="1" si="491"/>
        <v>0.97574404491319122</v>
      </c>
      <c r="V3326" s="30">
        <f ca="1">_xlfn.BETA.INV(U3326,'Input Parameters'!$L$36,'Input Parameters'!$M$36,'Input Parameters'!$J$36,'Input Parameters'!$K$36)</f>
        <v>0.93133853437559111</v>
      </c>
      <c r="W3326" s="2">
        <f ca="1">N3326+(P3326-N3326)*(1-ERF((T3326-R3326)/(2*SQRT(L3326*'Input Parameters'!$E$38))))</f>
        <v>0.18040542209838911</v>
      </c>
      <c r="X3326">
        <f t="shared" ca="1" si="492"/>
        <v>1</v>
      </c>
      <c r="Y3326" s="7"/>
    </row>
    <row r="3327" spans="1:25" ht="15" customHeight="1" x14ac:dyDescent="0.25">
      <c r="A3327" s="139">
        <v>3320</v>
      </c>
      <c r="B3327" s="10">
        <f t="shared" ca="1" si="483"/>
        <v>0.3161469789937551</v>
      </c>
      <c r="C3327" s="60">
        <f ca="1">_xlfn.NORM.INV(B3327,'Input Parameters'!$E$15,'Input Parameters'!$F$15)</f>
        <v>245.03560725490129</v>
      </c>
      <c r="D3327" s="10">
        <f t="shared" ca="1" si="484"/>
        <v>0.19425819603681149</v>
      </c>
      <c r="E3327" s="62">
        <f ca="1">IF(_xlfn.NORM.INV(D3327,'Input Parameters'!$E$17,'Input Parameters'!$F$17)&lt;3500,3500,IF(_xlfn.NORM.INV(D3327,'Input Parameters'!$E$17,'Input Parameters'!$F$17)&gt;5500,5500,_xlfn.NORM.INV(D3327,'Input Parameters'!$E$17,'Input Parameters'!$F$17)))</f>
        <v>4196.3822884137726</v>
      </c>
      <c r="F3327" s="10">
        <f t="shared" ca="1" si="485"/>
        <v>0.33546711480283042</v>
      </c>
      <c r="G3327" s="64">
        <f ca="1">_xlfn.NORM.INV(F3327,'Input Parameters'!$E$20,'Input Parameters'!$F$20)</f>
        <v>279.80339658928978</v>
      </c>
      <c r="H3327" s="57">
        <f ca="1">EXP(E3327*(1/'Input Parameters'!$E$23-1/G3327))</f>
        <v>0.51070904462187294</v>
      </c>
      <c r="I3327" s="10">
        <f t="shared" ca="1" si="486"/>
        <v>0.67916042258491471</v>
      </c>
      <c r="J3327" s="30">
        <f ca="1">_xlfn.BETA.INV(I3327,'Input Parameters'!$L$26,'Input Parameters'!$M$26,'Input Parameters'!$J$26,'Input Parameters'!$K$26)</f>
        <v>0.73309618739890081</v>
      </c>
      <c r="K3327" s="168">
        <f ca="1">('Input Parameters'!$E$27/'Input Parameters'!$E$38)^$J3327</f>
        <v>5.2030183592911335E-3</v>
      </c>
      <c r="L3327" s="69">
        <f ca="1">$H3327*$C3327*'Input Parameters'!$E$25*K3327</f>
        <v>0.65111560779258348</v>
      </c>
      <c r="M3327" s="24">
        <f t="shared" ca="1" si="487"/>
        <v>0.72621309904521514</v>
      </c>
      <c r="N3327" s="15">
        <f ca="1">_xlfn.NORM.INV(M3327,'Input Parameters'!$E$29,'Input Parameters'!$F$29)</f>
        <v>0.10006013996947984</v>
      </c>
      <c r="O3327" s="8">
        <f t="shared" ca="1" si="488"/>
        <v>5.3904490506034741E-2</v>
      </c>
      <c r="P3327" s="30">
        <f ca="1">_xlfn.LOGNORM.INV(O3327,'Input Parameters'!$H$30,'Input Parameters'!$I$30)</f>
        <v>1.2553266197744997</v>
      </c>
      <c r="Q3327" s="10">
        <f t="shared" ca="1" si="489"/>
        <v>0.35588105808395432</v>
      </c>
      <c r="R3327" s="30">
        <f>IF('Input Parameters'!$E$32=0,0,_xlfn.BETA.INV(Q3327,'Input Parameters'!$L$32,'Input Parameters'!$M$32,'Input Parameters'!$J$32,'Input Parameters'!$K$32))</f>
        <v>0</v>
      </c>
      <c r="S3327" s="10">
        <f t="shared" ca="1" si="490"/>
        <v>0.6401645714491111</v>
      </c>
      <c r="T3327" s="26">
        <f ca="1">_xlfn.LOGNORM.INV(S3327,'Input Parameters'!$H$34,'Input Parameters'!$I$34)</f>
        <v>52.711456645955586</v>
      </c>
      <c r="U3327" s="10">
        <f t="shared" ca="1" si="491"/>
        <v>0.82672563831886625</v>
      </c>
      <c r="V3327" s="30">
        <f ca="1">_xlfn.BETA.INV(U3327,'Input Parameters'!$L$36,'Input Parameters'!$M$36,'Input Parameters'!$J$36,'Input Parameters'!$K$36)</f>
        <v>0.74112762955617439</v>
      </c>
      <c r="W3327" s="2">
        <f ca="1">N3327+(P3327-N3327)*(1-ERF((T3327-R3327)/(2*SQRT(L3327*'Input Parameters'!$E$38))))</f>
        <v>0.10006459163791155</v>
      </c>
      <c r="X3327">
        <f t="shared" ca="1" si="492"/>
        <v>1</v>
      </c>
      <c r="Y3327" s="7"/>
    </row>
    <row r="3328" spans="1:25" ht="15" customHeight="1" x14ac:dyDescent="0.25">
      <c r="A3328" s="139">
        <v>3321</v>
      </c>
      <c r="B3328" s="10">
        <f t="shared" ca="1" si="483"/>
        <v>0.29349368247035046</v>
      </c>
      <c r="C3328" s="60">
        <f ca="1">_xlfn.NORM.INV(B3328,'Input Parameters'!$E$15,'Input Parameters'!$F$15)</f>
        <v>241.52895013337317</v>
      </c>
      <c r="D3328" s="10">
        <f t="shared" ca="1" si="484"/>
        <v>0.26712234728706341</v>
      </c>
      <c r="E3328" s="62">
        <f ca="1">IF(_xlfn.NORM.INV(D3328,'Input Parameters'!$E$17,'Input Parameters'!$F$17)&lt;3500,3500,IF(_xlfn.NORM.INV(D3328,'Input Parameters'!$E$17,'Input Parameters'!$F$17)&gt;5500,5500,_xlfn.NORM.INV(D3328,'Input Parameters'!$E$17,'Input Parameters'!$F$17)))</f>
        <v>4364.9223298749439</v>
      </c>
      <c r="F3328" s="10">
        <f t="shared" ca="1" si="485"/>
        <v>0.75272829108945094</v>
      </c>
      <c r="G3328" s="64">
        <f ca="1">_xlfn.NORM.INV(F3328,'Input Parameters'!$E$20,'Input Parameters'!$F$20)</f>
        <v>287.2267725196258</v>
      </c>
      <c r="H3328" s="57">
        <f ca="1">EXP(E3328*(1/'Input Parameters'!$E$23-1/G3328))</f>
        <v>0.74396441362387433</v>
      </c>
      <c r="I3328" s="10">
        <f t="shared" ca="1" si="486"/>
        <v>0.46657235128517416</v>
      </c>
      <c r="J3328" s="30">
        <f ca="1">_xlfn.BETA.INV(I3328,'Input Parameters'!$L$26,'Input Parameters'!$M$26,'Input Parameters'!$J$26,'Input Parameters'!$K$26)</f>
        <v>0.64781730855110453</v>
      </c>
      <c r="K3328" s="168">
        <f ca="1">('Input Parameters'!$E$27/'Input Parameters'!$E$38)^$J3328</f>
        <v>9.5921622700529501E-3</v>
      </c>
      <c r="L3328" s="69">
        <f ca="1">$H3328*$C3328*'Input Parameters'!$E$25*K3328</f>
        <v>1.7236055066723284</v>
      </c>
      <c r="M3328" s="24">
        <f t="shared" ca="1" si="487"/>
        <v>0.80653374006465961</v>
      </c>
      <c r="N3328" s="15">
        <f ca="1">_xlfn.NORM.INV(M3328,'Input Parameters'!$E$29,'Input Parameters'!$F$29)</f>
        <v>0.100086519363219</v>
      </c>
      <c r="O3328" s="8">
        <f t="shared" ca="1" si="488"/>
        <v>0.57296791574873374</v>
      </c>
      <c r="P3328" s="30">
        <f ca="1">_xlfn.LOGNORM.INV(O3328,'Input Parameters'!$H$30,'Input Parameters'!$I$30)</f>
        <v>2.9268537184652286</v>
      </c>
      <c r="Q3328" s="10">
        <f t="shared" ca="1" si="489"/>
        <v>5.9334176983189879E-2</v>
      </c>
      <c r="R3328" s="30">
        <f>IF('Input Parameters'!$E$32=0,0,_xlfn.BETA.INV(Q3328,'Input Parameters'!$L$32,'Input Parameters'!$M$32,'Input Parameters'!$J$32,'Input Parameters'!$K$32))</f>
        <v>0</v>
      </c>
      <c r="S3328" s="10">
        <f t="shared" ca="1" si="490"/>
        <v>0.77230523289538344</v>
      </c>
      <c r="T3328" s="26">
        <f ca="1">_xlfn.LOGNORM.INV(S3328,'Input Parameters'!$H$34,'Input Parameters'!$I$34)</f>
        <v>55.317556876298987</v>
      </c>
      <c r="U3328" s="10">
        <f t="shared" ca="1" si="491"/>
        <v>0.66035877400746024</v>
      </c>
      <c r="V3328" s="30">
        <f ca="1">_xlfn.BETA.INV(U3328,'Input Parameters'!$L$36,'Input Parameters'!$M$36,'Input Parameters'!$J$36,'Input Parameters'!$K$36)</f>
        <v>0.6512991071477584</v>
      </c>
      <c r="W3328" s="2">
        <f ca="1">N3328+(P3328-N3328)*(1-ERF((T3328-R3328)/(2*SQRT(L3328*'Input Parameters'!$E$38))))</f>
        <v>0.10825055969499582</v>
      </c>
      <c r="X3328">
        <f t="shared" ca="1" si="492"/>
        <v>1</v>
      </c>
      <c r="Y3328" s="7"/>
    </row>
    <row r="3329" spans="1:25" ht="15" customHeight="1" x14ac:dyDescent="0.25">
      <c r="A3329" s="139">
        <v>3322</v>
      </c>
      <c r="B3329" s="10">
        <f t="shared" ca="1" si="483"/>
        <v>0.47426774562907437</v>
      </c>
      <c r="C3329" s="60">
        <f ca="1">_xlfn.NORM.INV(B3329,'Input Parameters'!$E$15,'Input Parameters'!$F$15)</f>
        <v>267.4692309373421</v>
      </c>
      <c r="D3329" s="10">
        <f t="shared" ca="1" si="484"/>
        <v>0.47603721259848197</v>
      </c>
      <c r="E3329" s="62">
        <f ca="1">IF(_xlfn.NORM.INV(D3329,'Input Parameters'!$E$17,'Input Parameters'!$F$17)&lt;3500,3500,IF(_xlfn.NORM.INV(D3329,'Input Parameters'!$E$17,'Input Parameters'!$F$17)&gt;5500,5500,_xlfn.NORM.INV(D3329,'Input Parameters'!$E$17,'Input Parameters'!$F$17)))</f>
        <v>4757.9286247164237</v>
      </c>
      <c r="F3329" s="10">
        <f t="shared" ca="1" si="485"/>
        <v>4.8778895777790154E-2</v>
      </c>
      <c r="G3329" s="64">
        <f ca="1">_xlfn.NORM.INV(F3329,'Input Parameters'!$E$20,'Input Parameters'!$F$20)</f>
        <v>271.54936958583784</v>
      </c>
      <c r="H3329" s="57">
        <f ca="1">EXP(E3329*(1/'Input Parameters'!$E$23-1/G3329))</f>
        <v>0.27838646992201282</v>
      </c>
      <c r="I3329" s="10">
        <f t="shared" ca="1" si="486"/>
        <v>0.90707027529271855</v>
      </c>
      <c r="J3329" s="30">
        <f ca="1">_xlfn.BETA.INV(I3329,'Input Parameters'!$L$26,'Input Parameters'!$M$26,'Input Parameters'!$J$26,'Input Parameters'!$K$26)</f>
        <v>0.84361289953318086</v>
      </c>
      <c r="K3329" s="168">
        <f ca="1">('Input Parameters'!$E$27/'Input Parameters'!$E$38)^$J3329</f>
        <v>2.3549038750785988E-3</v>
      </c>
      <c r="L3329" s="69">
        <f ca="1">$H3329*$C3329*'Input Parameters'!$E$25*K3329</f>
        <v>0.17534570691269669</v>
      </c>
      <c r="M3329" s="24">
        <f t="shared" ca="1" si="487"/>
        <v>0.29926553914760412</v>
      </c>
      <c r="N3329" s="15">
        <f ca="1">_xlfn.NORM.INV(M3329,'Input Parameters'!$E$29,'Input Parameters'!$F$29)</f>
        <v>9.9947348592932528E-2</v>
      </c>
      <c r="O3329" s="8">
        <f t="shared" ca="1" si="488"/>
        <v>0.90897670172682987</v>
      </c>
      <c r="P3329" s="30">
        <f ca="1">_xlfn.LOGNORM.INV(O3329,'Input Parameters'!$H$30,'Input Parameters'!$I$30)</f>
        <v>5.0400860056316201</v>
      </c>
      <c r="Q3329" s="10">
        <f t="shared" ca="1" si="489"/>
        <v>0.5780785235364726</v>
      </c>
      <c r="R3329" s="30">
        <f>IF('Input Parameters'!$E$32=0,0,_xlfn.BETA.INV(Q3329,'Input Parameters'!$L$32,'Input Parameters'!$M$32,'Input Parameters'!$J$32,'Input Parameters'!$K$32))</f>
        <v>0</v>
      </c>
      <c r="S3329" s="10">
        <f t="shared" ca="1" si="490"/>
        <v>0.18446004391581428</v>
      </c>
      <c r="T3329" s="26">
        <f ca="1">_xlfn.LOGNORM.INV(S3329,'Input Parameters'!$H$34,'Input Parameters'!$I$34)</f>
        <v>45.072263220168921</v>
      </c>
      <c r="U3329" s="10">
        <f t="shared" ca="1" si="491"/>
        <v>0.33525373261525615</v>
      </c>
      <c r="V3329" s="30">
        <f ca="1">_xlfn.BETA.INV(U3329,'Input Parameters'!$L$36,'Input Parameters'!$M$36,'Input Parameters'!$J$36,'Input Parameters'!$K$36)</f>
        <v>0.52381841750642555</v>
      </c>
      <c r="W3329" s="2">
        <f ca="1">N3329+(P3329-N3329)*(1-ERF((T3329-R3329)/(2*SQRT(L3329*'Input Parameters'!$E$38))))</f>
        <v>9.9947348593066906E-2</v>
      </c>
      <c r="X3329">
        <f t="shared" ca="1" si="492"/>
        <v>1</v>
      </c>
      <c r="Y3329" s="7"/>
    </row>
    <row r="3330" spans="1:25" ht="15" customHeight="1" x14ac:dyDescent="0.25">
      <c r="A3330" s="139">
        <v>3323</v>
      </c>
      <c r="B3330" s="10">
        <f t="shared" ca="1" si="483"/>
        <v>4.5118058456949828E-2</v>
      </c>
      <c r="C3330" s="60">
        <f ca="1">_xlfn.NORM.INV(B3330,'Input Parameters'!$E$15,'Input Parameters'!$F$15)</f>
        <v>179.15519355628609</v>
      </c>
      <c r="D3330" s="10">
        <f t="shared" ca="1" si="484"/>
        <v>0.89749008049980949</v>
      </c>
      <c r="E3330" s="62">
        <f ca="1">IF(_xlfn.NORM.INV(D3330,'Input Parameters'!$E$17,'Input Parameters'!$F$17)&lt;3500,3500,IF(_xlfn.NORM.INV(D3330,'Input Parameters'!$E$17,'Input Parameters'!$F$17)&gt;5500,5500,_xlfn.NORM.INV(D3330,'Input Parameters'!$E$17,'Input Parameters'!$F$17)))</f>
        <v>5500</v>
      </c>
      <c r="F3330" s="10">
        <f t="shared" ca="1" si="485"/>
        <v>0.28463749057013699</v>
      </c>
      <c r="G3330" s="64">
        <f ca="1">_xlfn.NORM.INV(F3330,'Input Parameters'!$E$20,'Input Parameters'!$F$20)</f>
        <v>278.83689871140479</v>
      </c>
      <c r="H3330" s="57">
        <f ca="1">EXP(E3330*(1/'Input Parameters'!$E$23-1/G3330))</f>
        <v>0.38719244825678867</v>
      </c>
      <c r="I3330" s="10">
        <f t="shared" ca="1" si="486"/>
        <v>0.97810882443506963</v>
      </c>
      <c r="J3330" s="30">
        <f ca="1">_xlfn.BETA.INV(I3330,'Input Parameters'!$L$26,'Input Parameters'!$M$26,'Input Parameters'!$J$26,'Input Parameters'!$K$26)</f>
        <v>0.90841797152528714</v>
      </c>
      <c r="K3330" s="168">
        <f ca="1">('Input Parameters'!$E$27/'Input Parameters'!$E$38)^$J3330</f>
        <v>1.4794221736204114E-3</v>
      </c>
      <c r="L3330" s="69">
        <f ca="1">$H3330*$C3330*'Input Parameters'!$E$25*K3330</f>
        <v>0.10262387386289648</v>
      </c>
      <c r="M3330" s="24">
        <f t="shared" ca="1" si="487"/>
        <v>0.23789629767910048</v>
      </c>
      <c r="N3330" s="15">
        <f ca="1">_xlfn.NORM.INV(M3330,'Input Parameters'!$E$29,'Input Parameters'!$F$29)</f>
        <v>9.9928691408605441E-2</v>
      </c>
      <c r="O3330" s="8">
        <f t="shared" ca="1" si="488"/>
        <v>0.80359934538066458</v>
      </c>
      <c r="P3330" s="30">
        <f ca="1">_xlfn.LOGNORM.INV(O3330,'Input Parameters'!$H$30,'Input Parameters'!$I$30)</f>
        <v>4.0177121262143487</v>
      </c>
      <c r="Q3330" s="10">
        <f t="shared" ca="1" si="489"/>
        <v>0.29147682512136852</v>
      </c>
      <c r="R3330" s="30">
        <f>IF('Input Parameters'!$E$32=0,0,_xlfn.BETA.INV(Q3330,'Input Parameters'!$L$32,'Input Parameters'!$M$32,'Input Parameters'!$J$32,'Input Parameters'!$K$32))</f>
        <v>0</v>
      </c>
      <c r="S3330" s="10">
        <f t="shared" ca="1" si="490"/>
        <v>0.64583116675767305</v>
      </c>
      <c r="T3330" s="26">
        <f ca="1">_xlfn.LOGNORM.INV(S3330,'Input Parameters'!$H$34,'Input Parameters'!$I$34)</f>
        <v>52.811254874337507</v>
      </c>
      <c r="U3330" s="10">
        <f t="shared" ca="1" si="491"/>
        <v>0.2261325562641483</v>
      </c>
      <c r="V3330" s="30">
        <f ca="1">_xlfn.BETA.INV(U3330,'Input Parameters'!$L$36,'Input Parameters'!$M$36,'Input Parameters'!$J$36,'Input Parameters'!$K$36)</f>
        <v>0.48014217797358799</v>
      </c>
      <c r="W3330" s="2">
        <f ca="1">N3330+(P3330-N3330)*(1-ERF((T3330-R3330)/(2*SQRT(L3330*'Input Parameters'!$E$38))))</f>
        <v>9.9928691408605441E-2</v>
      </c>
      <c r="X3330">
        <f t="shared" ca="1" si="492"/>
        <v>1</v>
      </c>
      <c r="Y3330" s="7"/>
    </row>
    <row r="3331" spans="1:25" ht="15" customHeight="1" x14ac:dyDescent="0.25">
      <c r="A3331" s="139">
        <v>3324</v>
      </c>
      <c r="B3331" s="10">
        <f t="shared" ca="1" si="483"/>
        <v>0.29365313877930266</v>
      </c>
      <c r="C3331" s="60">
        <f ca="1">_xlfn.NORM.INV(B3331,'Input Parameters'!$E$15,'Input Parameters'!$F$15)</f>
        <v>241.55405154725364</v>
      </c>
      <c r="D3331" s="10">
        <f t="shared" ca="1" si="484"/>
        <v>0.16397376675304343</v>
      </c>
      <c r="E3331" s="62">
        <f ca="1">IF(_xlfn.NORM.INV(D3331,'Input Parameters'!$E$17,'Input Parameters'!$F$17)&lt;3500,3500,IF(_xlfn.NORM.INV(D3331,'Input Parameters'!$E$17,'Input Parameters'!$F$17)&gt;5500,5500,_xlfn.NORM.INV(D3331,'Input Parameters'!$E$17,'Input Parameters'!$F$17)))</f>
        <v>4115.2205277634666</v>
      </c>
      <c r="F3331" s="10">
        <f t="shared" ca="1" si="485"/>
        <v>0.55539465849591629</v>
      </c>
      <c r="G3331" s="64">
        <f ca="1">_xlfn.NORM.INV(F3331,'Input Parameters'!$E$20,'Input Parameters'!$F$20)</f>
        <v>283.58333040805991</v>
      </c>
      <c r="H3331" s="57">
        <f ca="1">EXP(E3331*(1/'Input Parameters'!$E$23-1/G3331))</f>
        <v>0.6294432974900207</v>
      </c>
      <c r="I3331" s="10">
        <f t="shared" ca="1" si="486"/>
        <v>0.71277548422602333</v>
      </c>
      <c r="J3331" s="30">
        <f ca="1">_xlfn.BETA.INV(I3331,'Input Parameters'!$L$26,'Input Parameters'!$M$26,'Input Parameters'!$J$26,'Input Parameters'!$K$26)</f>
        <v>0.74700570271566735</v>
      </c>
      <c r="K3331" s="168">
        <f ca="1">('Input Parameters'!$E$27/'Input Parameters'!$E$38)^$J3331</f>
        <v>4.7089531731258844E-3</v>
      </c>
      <c r="L3331" s="69">
        <f ca="1">$H3331*$C3331*'Input Parameters'!$E$25*K3331</f>
        <v>0.71597080145769931</v>
      </c>
      <c r="M3331" s="24">
        <f t="shared" ca="1" si="487"/>
        <v>0.67959177023484185</v>
      </c>
      <c r="N3331" s="15">
        <f ca="1">_xlfn.NORM.INV(M3331,'Input Parameters'!$E$29,'Input Parameters'!$F$29)</f>
        <v>0.1000466557556331</v>
      </c>
      <c r="O3331" s="8">
        <f t="shared" ca="1" si="488"/>
        <v>0.66597543876901566</v>
      </c>
      <c r="P3331" s="30">
        <f ca="1">_xlfn.LOGNORM.INV(O3331,'Input Parameters'!$H$30,'Input Parameters'!$I$30)</f>
        <v>3.2857999125295465</v>
      </c>
      <c r="Q3331" s="10">
        <f t="shared" ca="1" si="489"/>
        <v>0.55554527590744951</v>
      </c>
      <c r="R3331" s="30">
        <f>IF('Input Parameters'!$E$32=0,0,_xlfn.BETA.INV(Q3331,'Input Parameters'!$L$32,'Input Parameters'!$M$32,'Input Parameters'!$J$32,'Input Parameters'!$K$32))</f>
        <v>0</v>
      </c>
      <c r="S3331" s="10">
        <f t="shared" ca="1" si="490"/>
        <v>0.184528408947086</v>
      </c>
      <c r="T3331" s="26">
        <f ca="1">_xlfn.LOGNORM.INV(S3331,'Input Parameters'!$H$34,'Input Parameters'!$I$34)</f>
        <v>45.073703070622514</v>
      </c>
      <c r="U3331" s="10">
        <f t="shared" ca="1" si="491"/>
        <v>0.6271385624577851</v>
      </c>
      <c r="V3331" s="30">
        <f ca="1">_xlfn.BETA.INV(U3331,'Input Parameters'!$L$36,'Input Parameters'!$M$36,'Input Parameters'!$J$36,'Input Parameters'!$K$36)</f>
        <v>0.63679781491054976</v>
      </c>
      <c r="W3331" s="2">
        <f ca="1">N3331+(P3331-N3331)*(1-ERF((T3331-R3331)/(2*SQRT(L3331*'Input Parameters'!$E$38))))</f>
        <v>0.10057364987342411</v>
      </c>
      <c r="X3331">
        <f t="shared" ca="1" si="492"/>
        <v>1</v>
      </c>
      <c r="Y3331" s="7"/>
    </row>
    <row r="3332" spans="1:25" ht="15" customHeight="1" x14ac:dyDescent="0.25">
      <c r="A3332" s="139">
        <v>3325</v>
      </c>
      <c r="B3332" s="10">
        <f t="shared" ca="1" si="483"/>
        <v>0.63380891425747599</v>
      </c>
      <c r="C3332" s="60">
        <f ca="1">_xlfn.NORM.INV(B3332,'Input Parameters'!$E$15,'Input Parameters'!$F$15)</f>
        <v>289.49910401534868</v>
      </c>
      <c r="D3332" s="10">
        <f t="shared" ca="1" si="484"/>
        <v>9.6786973879969485E-2</v>
      </c>
      <c r="E3332" s="62">
        <f ca="1">IF(_xlfn.NORM.INV(D3332,'Input Parameters'!$E$17,'Input Parameters'!$F$17)&lt;3500,3500,IF(_xlfn.NORM.INV(D3332,'Input Parameters'!$E$17,'Input Parameters'!$F$17)&gt;5500,5500,_xlfn.NORM.INV(D3332,'Input Parameters'!$E$17,'Input Parameters'!$F$17)))</f>
        <v>3889.9448091477125</v>
      </c>
      <c r="F3332" s="10">
        <f t="shared" ca="1" si="485"/>
        <v>0.28003027672462555</v>
      </c>
      <c r="G3332" s="64">
        <f ca="1">_xlfn.NORM.INV(F3332,'Input Parameters'!$E$20,'Input Parameters'!$F$20)</f>
        <v>278.74556449982947</v>
      </c>
      <c r="H3332" s="57">
        <f ca="1">EXP(E3332*(1/'Input Parameters'!$E$23-1/G3332))</f>
        <v>0.5088278339209209</v>
      </c>
      <c r="I3332" s="10">
        <f t="shared" ca="1" si="486"/>
        <v>0.11793419536851502</v>
      </c>
      <c r="J3332" s="30">
        <f ca="1">_xlfn.BETA.INV(I3332,'Input Parameters'!$L$26,'Input Parameters'!$M$26,'Input Parameters'!$J$26,'Input Parameters'!$K$26)</f>
        <v>0.46095297472409669</v>
      </c>
      <c r="K3332" s="168">
        <f ca="1">('Input Parameters'!$E$27/'Input Parameters'!$E$38)^$J3332</f>
        <v>3.6646892661776363E-2</v>
      </c>
      <c r="L3332" s="69">
        <f ca="1">$H3332*$C3332*'Input Parameters'!$E$25*K3332</f>
        <v>5.3982779268814252</v>
      </c>
      <c r="M3332" s="24">
        <f t="shared" ca="1" si="487"/>
        <v>0.95707450227384683</v>
      </c>
      <c r="N3332" s="15">
        <f ca="1">_xlfn.NORM.INV(M3332,'Input Parameters'!$E$29,'Input Parameters'!$F$29)</f>
        <v>0.10017177019393446</v>
      </c>
      <c r="O3332" s="8">
        <f t="shared" ca="1" si="488"/>
        <v>9.6962216118043232E-2</v>
      </c>
      <c r="P3332" s="30">
        <f ca="1">_xlfn.LOGNORM.INV(O3332,'Input Parameters'!$H$30,'Input Parameters'!$I$30)</f>
        <v>1.4526523764966019</v>
      </c>
      <c r="Q3332" s="10">
        <f t="shared" ca="1" si="489"/>
        <v>0.78670679224946849</v>
      </c>
      <c r="R3332" s="30">
        <f>IF('Input Parameters'!$E$32=0,0,_xlfn.BETA.INV(Q3332,'Input Parameters'!$L$32,'Input Parameters'!$M$32,'Input Parameters'!$J$32,'Input Parameters'!$K$32))</f>
        <v>0</v>
      </c>
      <c r="S3332" s="10">
        <f t="shared" ca="1" si="490"/>
        <v>0.19891886051304875</v>
      </c>
      <c r="T3332" s="26">
        <f ca="1">_xlfn.LOGNORM.INV(S3332,'Input Parameters'!$H$34,'Input Parameters'!$I$34)</f>
        <v>45.370743516254336</v>
      </c>
      <c r="U3332" s="10">
        <f t="shared" ca="1" si="491"/>
        <v>0.93542530626335418</v>
      </c>
      <c r="V3332" s="30">
        <f ca="1">_xlfn.BETA.INV(U3332,'Input Parameters'!$L$36,'Input Parameters'!$M$36,'Input Parameters'!$J$36,'Input Parameters'!$K$36)</f>
        <v>0.8455575385074714</v>
      </c>
      <c r="W3332" s="2">
        <f ca="1">N3332+(P3332-N3332)*(1-ERF((T3332-R3332)/(2*SQRT(L3332*'Input Parameters'!$E$38))))</f>
        <v>0.32649319536188381</v>
      </c>
      <c r="X3332">
        <f t="shared" ca="1" si="492"/>
        <v>1</v>
      </c>
      <c r="Y3332" s="7"/>
    </row>
    <row r="3333" spans="1:25" ht="15" customHeight="1" x14ac:dyDescent="0.25">
      <c r="A3333" s="139">
        <v>3326</v>
      </c>
      <c r="B3333" s="10">
        <f t="shared" ref="B3333:B3396" ca="1" si="493">RAND()</f>
        <v>0.3733693185890361</v>
      </c>
      <c r="C3333" s="60">
        <f ca="1">_xlfn.NORM.INV(B3333,'Input Parameters'!$E$15,'Input Parameters'!$F$15)</f>
        <v>253.46582414185548</v>
      </c>
      <c r="D3333" s="10">
        <f t="shared" ref="D3333:D3396" ca="1" si="494">RAND()</f>
        <v>3.3335312642653991E-2</v>
      </c>
      <c r="E3333" s="62">
        <f ca="1">IF(_xlfn.NORM.INV(D3333,'Input Parameters'!$E$17,'Input Parameters'!$F$17)&lt;3500,3500,IF(_xlfn.NORM.INV(D3333,'Input Parameters'!$E$17,'Input Parameters'!$F$17)&gt;5500,5500,_xlfn.NORM.INV(D3333,'Input Parameters'!$E$17,'Input Parameters'!$F$17)))</f>
        <v>3516.278419152964</v>
      </c>
      <c r="F3333" s="10">
        <f t="shared" ref="F3333:F3396" ca="1" si="495">RAND()</f>
        <v>0.25241479003921286</v>
      </c>
      <c r="G3333" s="64">
        <f ca="1">_xlfn.NORM.INV(F3333,'Input Parameters'!$E$20,'Input Parameters'!$F$20)</f>
        <v>278.18170254972517</v>
      </c>
      <c r="H3333" s="57">
        <f ca="1">EXP(E3333*(1/'Input Parameters'!$E$23-1/G3333))</f>
        <v>0.52924030510162434</v>
      </c>
      <c r="I3333" s="10">
        <f t="shared" ref="I3333:I3396" ca="1" si="496">RAND()</f>
        <v>6.3427022675981437E-2</v>
      </c>
      <c r="J3333" s="30">
        <f ca="1">_xlfn.BETA.INV(I3333,'Input Parameters'!$L$26,'Input Parameters'!$M$26,'Input Parameters'!$J$26,'Input Parameters'!$K$26)</f>
        <v>0.4036152804808178</v>
      </c>
      <c r="K3333" s="168">
        <f ca="1">('Input Parameters'!$E$27/'Input Parameters'!$E$38)^$J3333</f>
        <v>5.5291173444165405E-2</v>
      </c>
      <c r="L3333" s="69">
        <f ca="1">$H3333*$C3333*'Input Parameters'!$E$25*K3333</f>
        <v>7.4169974222028277</v>
      </c>
      <c r="M3333" s="24">
        <f t="shared" ref="M3333:M3396" ca="1" si="497">RAND()</f>
        <v>0.29767503487688485</v>
      </c>
      <c r="N3333" s="15">
        <f ca="1">_xlfn.NORM.INV(M3333,'Input Parameters'!$E$29,'Input Parameters'!$F$29)</f>
        <v>9.9946890084499376E-2</v>
      </c>
      <c r="O3333" s="8">
        <f t="shared" ref="O3333:O3396" ca="1" si="498">RAND()</f>
        <v>4.5664635463340653E-2</v>
      </c>
      <c r="P3333" s="30">
        <f ca="1">_xlfn.LOGNORM.INV(O3333,'Input Parameters'!$H$30,'Input Parameters'!$I$30)</f>
        <v>1.2085968871054429</v>
      </c>
      <c r="Q3333" s="10">
        <f t="shared" ref="Q3333:Q3396" ca="1" si="499">RAND()</f>
        <v>0.57469241221074074</v>
      </c>
      <c r="R3333" s="30">
        <f>IF('Input Parameters'!$E$32=0,0,_xlfn.BETA.INV(Q3333,'Input Parameters'!$L$32,'Input Parameters'!$M$32,'Input Parameters'!$J$32,'Input Parameters'!$K$32))</f>
        <v>0</v>
      </c>
      <c r="S3333" s="10">
        <f t="shared" ref="S3333:S3396" ca="1" si="500">RAND()</f>
        <v>0.27226712897938943</v>
      </c>
      <c r="T3333" s="26">
        <f ca="1">_xlfn.LOGNORM.INV(S3333,'Input Parameters'!$H$34,'Input Parameters'!$I$34)</f>
        <v>46.744253985403454</v>
      </c>
      <c r="U3333" s="10">
        <f t="shared" ref="U3333:U3396" ca="1" si="501">RAND()</f>
        <v>0.72937552985459853</v>
      </c>
      <c r="V3333" s="30">
        <f ca="1">_xlfn.BETA.INV(U3333,'Input Parameters'!$L$36,'Input Parameters'!$M$36,'Input Parameters'!$J$36,'Input Parameters'!$K$36)</f>
        <v>0.68414113469972748</v>
      </c>
      <c r="W3333" s="2">
        <f ca="1">N3333+(P3333-N3333)*(1-ERF((T3333-R3333)/(2*SQRT(L3333*'Input Parameters'!$E$38))))</f>
        <v>0.34925489987188069</v>
      </c>
      <c r="X3333">
        <f t="shared" ca="1" si="492"/>
        <v>1</v>
      </c>
      <c r="Y3333" s="7"/>
    </row>
    <row r="3334" spans="1:25" ht="15" customHeight="1" x14ac:dyDescent="0.25">
      <c r="A3334" s="139">
        <v>3327</v>
      </c>
      <c r="B3334" s="10">
        <f t="shared" ca="1" si="493"/>
        <v>0.4363139292886854</v>
      </c>
      <c r="C3334" s="60">
        <f ca="1">_xlfn.NORM.INV(B3334,'Input Parameters'!$E$15,'Input Parameters'!$F$15)</f>
        <v>262.27882883070771</v>
      </c>
      <c r="D3334" s="10">
        <f t="shared" ca="1" si="494"/>
        <v>0.77255434645581222</v>
      </c>
      <c r="E3334" s="62">
        <f ca="1">IF(_xlfn.NORM.INV(D3334,'Input Parameters'!$E$17,'Input Parameters'!$F$17)&lt;3500,3500,IF(_xlfn.NORM.INV(D3334,'Input Parameters'!$E$17,'Input Parameters'!$F$17)&gt;5500,5500,_xlfn.NORM.INV(D3334,'Input Parameters'!$E$17,'Input Parameters'!$F$17)))</f>
        <v>5323.0997758873873</v>
      </c>
      <c r="F3334" s="10">
        <f t="shared" ca="1" si="495"/>
        <v>0.41558857423961781</v>
      </c>
      <c r="G3334" s="64">
        <f ca="1">_xlfn.NORM.INV(F3334,'Input Parameters'!$E$20,'Input Parameters'!$F$20)</f>
        <v>281.22161308942401</v>
      </c>
      <c r="H3334" s="57">
        <f ca="1">EXP(E3334*(1/'Input Parameters'!$E$23-1/G3334))</f>
        <v>0.46933796643429937</v>
      </c>
      <c r="I3334" s="10">
        <f t="shared" ca="1" si="496"/>
        <v>0.93036422833682741</v>
      </c>
      <c r="J3334" s="30">
        <f ca="1">_xlfn.BETA.INV(I3334,'Input Parameters'!$L$26,'Input Parameters'!$M$26,'Input Parameters'!$J$26,'Input Parameters'!$K$26)</f>
        <v>0.86012611677773254</v>
      </c>
      <c r="K3334" s="168">
        <f ca="1">('Input Parameters'!$E$27/'Input Parameters'!$E$38)^$J3334</f>
        <v>2.0918528611397866E-3</v>
      </c>
      <c r="L3334" s="69">
        <f ca="1">$H3334*$C3334*'Input Parameters'!$E$25*K3334</f>
        <v>0.25750167383034733</v>
      </c>
      <c r="M3334" s="24">
        <f t="shared" ca="1" si="497"/>
        <v>0.24803352026783387</v>
      </c>
      <c r="N3334" s="15">
        <f ca="1">_xlfn.NORM.INV(M3334,'Input Parameters'!$E$29,'Input Parameters'!$F$29)</f>
        <v>9.9931930901297969E-2</v>
      </c>
      <c r="O3334" s="8">
        <f t="shared" ca="1" si="498"/>
        <v>0.87321586673557516</v>
      </c>
      <c r="P3334" s="30">
        <f ca="1">_xlfn.LOGNORM.INV(O3334,'Input Parameters'!$H$30,'Input Parameters'!$I$30)</f>
        <v>4.6014408773549302</v>
      </c>
      <c r="Q3334" s="10">
        <f t="shared" ca="1" si="499"/>
        <v>0.90856259975764164</v>
      </c>
      <c r="R3334" s="30">
        <f>IF('Input Parameters'!$E$32=0,0,_xlfn.BETA.INV(Q3334,'Input Parameters'!$L$32,'Input Parameters'!$M$32,'Input Parameters'!$J$32,'Input Parameters'!$K$32))</f>
        <v>0</v>
      </c>
      <c r="S3334" s="10">
        <f t="shared" ca="1" si="500"/>
        <v>0.86454218808651173</v>
      </c>
      <c r="T3334" s="26">
        <f ca="1">_xlfn.LOGNORM.INV(S3334,'Input Parameters'!$H$34,'Input Parameters'!$I$34)</f>
        <v>57.81398724142602</v>
      </c>
      <c r="U3334" s="10">
        <f t="shared" ca="1" si="501"/>
        <v>0.87152373603659172</v>
      </c>
      <c r="V3334" s="30">
        <f ca="1">_xlfn.BETA.INV(U3334,'Input Parameters'!$L$36,'Input Parameters'!$M$36,'Input Parameters'!$J$36,'Input Parameters'!$K$36)</f>
        <v>0.77534734305494579</v>
      </c>
      <c r="W3334" s="2">
        <f ca="1">N3334+(P3334-N3334)*(1-ERF((T3334-R3334)/(2*SQRT(L3334*'Input Parameters'!$E$38))))</f>
        <v>9.9931930901301466E-2</v>
      </c>
      <c r="X3334">
        <f t="shared" ca="1" si="492"/>
        <v>1</v>
      </c>
      <c r="Y3334" s="7"/>
    </row>
    <row r="3335" spans="1:25" ht="15" customHeight="1" x14ac:dyDescent="0.25">
      <c r="A3335" s="139">
        <v>3328</v>
      </c>
      <c r="B3335" s="10">
        <f t="shared" ca="1" si="493"/>
        <v>0.25765631762428942</v>
      </c>
      <c r="C3335" s="60">
        <f ca="1">_xlfn.NORM.INV(B3335,'Input Parameters'!$E$15,'Input Parameters'!$F$15)</f>
        <v>235.70961139538889</v>
      </c>
      <c r="D3335" s="10">
        <f t="shared" ca="1" si="494"/>
        <v>0.68362722858858005</v>
      </c>
      <c r="E3335" s="62">
        <f ca="1">IF(_xlfn.NORM.INV(D3335,'Input Parameters'!$E$17,'Input Parameters'!$F$17)&lt;3500,3500,IF(_xlfn.NORM.INV(D3335,'Input Parameters'!$E$17,'Input Parameters'!$F$17)&gt;5500,5500,_xlfn.NORM.INV(D3335,'Input Parameters'!$E$17,'Input Parameters'!$F$17)))</f>
        <v>5134.5062386609752</v>
      </c>
      <c r="F3335" s="10">
        <f t="shared" ca="1" si="495"/>
        <v>0.40373822109102853</v>
      </c>
      <c r="G3335" s="64">
        <f ca="1">_xlfn.NORM.INV(F3335,'Input Parameters'!$E$20,'Input Parameters'!$F$20)</f>
        <v>281.01732477894183</v>
      </c>
      <c r="H3335" s="57">
        <f ca="1">EXP(E3335*(1/'Input Parameters'!$E$23-1/G3335))</f>
        <v>0.4757298846465256</v>
      </c>
      <c r="I3335" s="10">
        <f t="shared" ca="1" si="496"/>
        <v>0.89293559956339585</v>
      </c>
      <c r="J3335" s="30">
        <f ca="1">_xlfn.BETA.INV(I3335,'Input Parameters'!$L$26,'Input Parameters'!$M$26,'Input Parameters'!$J$26,'Input Parameters'!$K$26)</f>
        <v>0.83460737514942762</v>
      </c>
      <c r="K3335" s="168">
        <f ca="1">('Input Parameters'!$E$27/'Input Parameters'!$E$38)^$J3335</f>
        <v>2.5120439628923273E-3</v>
      </c>
      <c r="L3335" s="69">
        <f ca="1">$H3335*$C3335*'Input Parameters'!$E$25*K3335</f>
        <v>0.28168580461252363</v>
      </c>
      <c r="M3335" s="24">
        <f t="shared" ca="1" si="497"/>
        <v>0.72778342177290156</v>
      </c>
      <c r="N3335" s="15">
        <f ca="1">_xlfn.NORM.INV(M3335,'Input Parameters'!$E$29,'Input Parameters'!$F$29)</f>
        <v>0.10006061228834262</v>
      </c>
      <c r="O3335" s="8">
        <f t="shared" ca="1" si="498"/>
        <v>0.91699046880919066</v>
      </c>
      <c r="P3335" s="30">
        <f ca="1">_xlfn.LOGNORM.INV(O3335,'Input Parameters'!$H$30,'Input Parameters'!$I$30)</f>
        <v>5.1620791272181572</v>
      </c>
      <c r="Q3335" s="10">
        <f t="shared" ca="1" si="499"/>
        <v>0.30576282513268926</v>
      </c>
      <c r="R3335" s="30">
        <f>IF('Input Parameters'!$E$32=0,0,_xlfn.BETA.INV(Q3335,'Input Parameters'!$L$32,'Input Parameters'!$M$32,'Input Parameters'!$J$32,'Input Parameters'!$K$32))</f>
        <v>0</v>
      </c>
      <c r="S3335" s="10">
        <f t="shared" ca="1" si="500"/>
        <v>0.92148000736563251</v>
      </c>
      <c r="T3335" s="26">
        <f ca="1">_xlfn.LOGNORM.INV(S3335,'Input Parameters'!$H$34,'Input Parameters'!$I$34)</f>
        <v>60.120220885992325</v>
      </c>
      <c r="U3335" s="10">
        <f t="shared" ca="1" si="501"/>
        <v>0.8693770857718307</v>
      </c>
      <c r="V3335" s="30">
        <f ca="1">_xlfn.BETA.INV(U3335,'Input Parameters'!$L$36,'Input Parameters'!$M$36,'Input Parameters'!$J$36,'Input Parameters'!$K$36)</f>
        <v>0.77351991656003283</v>
      </c>
      <c r="W3335" s="2">
        <f ca="1">N3335+(P3335-N3335)*(1-ERF((T3335-R3335)/(2*SQRT(L3335*'Input Parameters'!$E$38))))</f>
        <v>0.10006061228834824</v>
      </c>
      <c r="X3335">
        <f t="shared" ca="1" si="492"/>
        <v>1</v>
      </c>
      <c r="Y3335" s="7"/>
    </row>
    <row r="3336" spans="1:25" ht="15" customHeight="1" x14ac:dyDescent="0.25">
      <c r="A3336" s="139">
        <v>3329</v>
      </c>
      <c r="B3336" s="10">
        <f t="shared" ca="1" si="493"/>
        <v>0.52080967601395234</v>
      </c>
      <c r="C3336" s="60">
        <f ca="1">_xlfn.NORM.INV(B3336,'Input Parameters'!$E$15,'Input Parameters'!$F$15)</f>
        <v>273.7953279873102</v>
      </c>
      <c r="D3336" s="10">
        <f t="shared" ca="1" si="494"/>
        <v>0.83357521917930966</v>
      </c>
      <c r="E3336" s="62">
        <f ca="1">IF(_xlfn.NORM.INV(D3336,'Input Parameters'!$E$17,'Input Parameters'!$F$17)&lt;3500,3500,IF(_xlfn.NORM.INV(D3336,'Input Parameters'!$E$17,'Input Parameters'!$F$17)&gt;5500,5500,_xlfn.NORM.INV(D3336,'Input Parameters'!$E$17,'Input Parameters'!$F$17)))</f>
        <v>5477.8730983582482</v>
      </c>
      <c r="F3336" s="10">
        <f t="shared" ca="1" si="495"/>
        <v>0.67990532184027808</v>
      </c>
      <c r="G3336" s="64">
        <f ca="1">_xlfn.NORM.INV(F3336,'Input Parameters'!$E$20,'Input Parameters'!$F$20)</f>
        <v>285.78180822647852</v>
      </c>
      <c r="H3336" s="57">
        <f ca="1">EXP(E3336*(1/'Input Parameters'!$E$23-1/G3336))</f>
        <v>0.62650172154277761</v>
      </c>
      <c r="I3336" s="10">
        <f t="shared" ca="1" si="496"/>
        <v>0.13862730071910379</v>
      </c>
      <c r="J3336" s="30">
        <f ca="1">_xlfn.BETA.INV(I3336,'Input Parameters'!$L$26,'Input Parameters'!$M$26,'Input Parameters'!$J$26,'Input Parameters'!$K$26)</f>
        <v>0.47783250778833514</v>
      </c>
      <c r="K3336" s="168">
        <f ca="1">('Input Parameters'!$E$27/'Input Parameters'!$E$38)^$J3336</f>
        <v>3.2467881818096088E-2</v>
      </c>
      <c r="L3336" s="69">
        <f ca="1">$H3336*$C3336*'Input Parameters'!$E$25*K3336</f>
        <v>5.5693211049245264</v>
      </c>
      <c r="M3336" s="24">
        <f t="shared" ca="1" si="497"/>
        <v>0.37748599620871182</v>
      </c>
      <c r="N3336" s="15">
        <f ca="1">_xlfn.NORM.INV(M3336,'Input Parameters'!$E$29,'Input Parameters'!$F$29)</f>
        <v>9.9968790982408295E-2</v>
      </c>
      <c r="O3336" s="8">
        <f t="shared" ca="1" si="498"/>
        <v>0.19503157925851189</v>
      </c>
      <c r="P3336" s="30">
        <f ca="1">_xlfn.LOGNORM.INV(O3336,'Input Parameters'!$H$30,'Input Parameters'!$I$30)</f>
        <v>1.7878753160153305</v>
      </c>
      <c r="Q3336" s="10">
        <f t="shared" ca="1" si="499"/>
        <v>0.9802947703619137</v>
      </c>
      <c r="R3336" s="30">
        <f>IF('Input Parameters'!$E$32=0,0,_xlfn.BETA.INV(Q3336,'Input Parameters'!$L$32,'Input Parameters'!$M$32,'Input Parameters'!$J$32,'Input Parameters'!$K$32))</f>
        <v>0</v>
      </c>
      <c r="S3336" s="10">
        <f t="shared" ca="1" si="500"/>
        <v>0.1783391541547994</v>
      </c>
      <c r="T3336" s="26">
        <f ca="1">_xlfn.LOGNORM.INV(S3336,'Input Parameters'!$H$34,'Input Parameters'!$I$34)</f>
        <v>44.942164262738757</v>
      </c>
      <c r="U3336" s="10">
        <f t="shared" ca="1" si="501"/>
        <v>0.6808729231398627</v>
      </c>
      <c r="V3336" s="30">
        <f ca="1">_xlfn.BETA.INV(U3336,'Input Parameters'!$L$36,'Input Parameters'!$M$36,'Input Parameters'!$J$36,'Input Parameters'!$K$36)</f>
        <v>0.66062832251701975</v>
      </c>
      <c r="W3336" s="2">
        <f ca="1">N3336+(P3336-N3336)*(1-ERF((T3336-R3336)/(2*SQRT(L3336*'Input Parameters'!$E$38))))</f>
        <v>0.40060156544191178</v>
      </c>
      <c r="X3336">
        <f t="shared" ref="X3336:X3399" ca="1" si="502">IF(W3336&gt;V3336,0,1)</f>
        <v>1</v>
      </c>
      <c r="Y3336" s="7"/>
    </row>
    <row r="3337" spans="1:25" ht="15" customHeight="1" x14ac:dyDescent="0.25">
      <c r="A3337" s="139">
        <v>3330</v>
      </c>
      <c r="B3337" s="10">
        <f t="shared" ca="1" si="493"/>
        <v>0.3957239306953183</v>
      </c>
      <c r="C3337" s="60">
        <f ca="1">_xlfn.NORM.INV(B3337,'Input Parameters'!$E$15,'Input Parameters'!$F$15)</f>
        <v>256.63677689860208</v>
      </c>
      <c r="D3337" s="10">
        <f t="shared" ca="1" si="494"/>
        <v>0.84455497840039906</v>
      </c>
      <c r="E3337" s="62">
        <f ca="1">IF(_xlfn.NORM.INV(D3337,'Input Parameters'!$E$17,'Input Parameters'!$F$17)&lt;3500,3500,IF(_xlfn.NORM.INV(D3337,'Input Parameters'!$E$17,'Input Parameters'!$F$17)&gt;5500,5500,_xlfn.NORM.INV(D3337,'Input Parameters'!$E$17,'Input Parameters'!$F$17)))</f>
        <v>5500</v>
      </c>
      <c r="F3337" s="10">
        <f t="shared" ca="1" si="495"/>
        <v>4.0211892095093793E-2</v>
      </c>
      <c r="G3337" s="64">
        <f ca="1">_xlfn.NORM.INV(F3337,'Input Parameters'!$E$20,'Input Parameters'!$F$20)</f>
        <v>270.93684256455902</v>
      </c>
      <c r="H3337" s="57">
        <f ca="1">EXP(E3337*(1/'Input Parameters'!$E$23-1/G3337))</f>
        <v>0.21784429119773877</v>
      </c>
      <c r="I3337" s="10">
        <f t="shared" ca="1" si="496"/>
        <v>0.50277206514763118</v>
      </c>
      <c r="J3337" s="30">
        <f ca="1">_xlfn.BETA.INV(I3337,'Input Parameters'!$L$26,'Input Parameters'!$M$26,'Input Parameters'!$J$26,'Input Parameters'!$K$26)</f>
        <v>0.6625157792368489</v>
      </c>
      <c r="K3337" s="168">
        <f ca="1">('Input Parameters'!$E$27/'Input Parameters'!$E$38)^$J3337</f>
        <v>8.6323248061728614E-3</v>
      </c>
      <c r="L3337" s="69">
        <f ca="1">$H3337*$C3337*'Input Parameters'!$E$25*K3337</f>
        <v>0.48260614643369493</v>
      </c>
      <c r="M3337" s="24">
        <f t="shared" ca="1" si="497"/>
        <v>0.34502619709744697</v>
      </c>
      <c r="N3337" s="15">
        <f ca="1">_xlfn.NORM.INV(M3337,'Input Parameters'!$E$29,'Input Parameters'!$F$29)</f>
        <v>9.9960121603637125E-2</v>
      </c>
      <c r="O3337" s="8">
        <f t="shared" ca="1" si="498"/>
        <v>0.35074215679908194</v>
      </c>
      <c r="P3337" s="30">
        <f ca="1">_xlfn.LOGNORM.INV(O3337,'Input Parameters'!$H$30,'Input Parameters'!$I$30)</f>
        <v>2.2388641933691797</v>
      </c>
      <c r="Q3337" s="10">
        <f t="shared" ca="1" si="499"/>
        <v>0.4967602339412126</v>
      </c>
      <c r="R3337" s="30">
        <f>IF('Input Parameters'!$E$32=0,0,_xlfn.BETA.INV(Q3337,'Input Parameters'!$L$32,'Input Parameters'!$M$32,'Input Parameters'!$J$32,'Input Parameters'!$K$32))</f>
        <v>0</v>
      </c>
      <c r="S3337" s="10">
        <f t="shared" ca="1" si="500"/>
        <v>4.465580161183702E-4</v>
      </c>
      <c r="T3337" s="26">
        <f ca="1">_xlfn.LOGNORM.INV(S3337,'Input Parameters'!$H$34,'Input Parameters'!$I$34)</f>
        <v>33.330677274077871</v>
      </c>
      <c r="U3337" s="10">
        <f t="shared" ca="1" si="501"/>
        <v>0.30105470347968333</v>
      </c>
      <c r="V3337" s="30">
        <f ca="1">_xlfn.BETA.INV(U3337,'Input Parameters'!$L$36,'Input Parameters'!$M$36,'Input Parameters'!$J$36,'Input Parameters'!$K$36)</f>
        <v>0.51061245490112972</v>
      </c>
      <c r="W3337" s="2">
        <f ca="1">N3337+(P3337-N3337)*(1-ERF((T3337-R3337)/(2*SQRT(L3337*'Input Parameters'!$E$38))))</f>
        <v>0.10144093923030471</v>
      </c>
      <c r="X3337">
        <f t="shared" ca="1" si="502"/>
        <v>1</v>
      </c>
      <c r="Y3337" s="7"/>
    </row>
    <row r="3338" spans="1:25" ht="15" customHeight="1" x14ac:dyDescent="0.25">
      <c r="A3338" s="139">
        <v>3331</v>
      </c>
      <c r="B3338" s="10">
        <f t="shared" ca="1" si="493"/>
        <v>0.79637766891022044</v>
      </c>
      <c r="C3338" s="60">
        <f ca="1">_xlfn.NORM.INV(B3338,'Input Parameters'!$E$15,'Input Parameters'!$F$15)</f>
        <v>315.88013062424301</v>
      </c>
      <c r="D3338" s="10">
        <f t="shared" ca="1" si="494"/>
        <v>0.50120939803955011</v>
      </c>
      <c r="E3338" s="62">
        <f ca="1">IF(_xlfn.NORM.INV(D3338,'Input Parameters'!$E$17,'Input Parameters'!$F$17)&lt;3500,3500,IF(_xlfn.NORM.INV(D3338,'Input Parameters'!$E$17,'Input Parameters'!$F$17)&gt;5500,5500,_xlfn.NORM.INV(D3338,'Input Parameters'!$E$17,'Input Parameters'!$F$17)))</f>
        <v>4802.1220611751714</v>
      </c>
      <c r="F3338" s="10">
        <f t="shared" ca="1" si="495"/>
        <v>0.55334513252210038</v>
      </c>
      <c r="G3338" s="64">
        <f ca="1">_xlfn.NORM.INV(F3338,'Input Parameters'!$E$20,'Input Parameters'!$F$20)</f>
        <v>283.54858662899488</v>
      </c>
      <c r="H3338" s="57">
        <f ca="1">EXP(E3338*(1/'Input Parameters'!$E$23-1/G3338))</f>
        <v>0.58143057356489924</v>
      </c>
      <c r="I3338" s="10">
        <f t="shared" ca="1" si="496"/>
        <v>0.61176829467421467</v>
      </c>
      <c r="J3338" s="30">
        <f ca="1">_xlfn.BETA.INV(I3338,'Input Parameters'!$L$26,'Input Parameters'!$M$26,'Input Parameters'!$J$26,'Input Parameters'!$K$26)</f>
        <v>0.70595547865043584</v>
      </c>
      <c r="K3338" s="168">
        <f ca="1">('Input Parameters'!$E$27/'Input Parameters'!$E$38)^$J3338</f>
        <v>6.3212682438535004E-3</v>
      </c>
      <c r="L3338" s="69">
        <f ca="1">$H3338*$C3338*'Input Parameters'!$E$25*K3338</f>
        <v>1.1609790787943668</v>
      </c>
      <c r="M3338" s="24">
        <f t="shared" ca="1" si="497"/>
        <v>0.85561194303253618</v>
      </c>
      <c r="N3338" s="15">
        <f ca="1">_xlfn.NORM.INV(M3338,'Input Parameters'!$E$29,'Input Parameters'!$F$29)</f>
        <v>0.10010608103141154</v>
      </c>
      <c r="O3338" s="8">
        <f t="shared" ca="1" si="498"/>
        <v>0.66065577633826855</v>
      </c>
      <c r="P3338" s="30">
        <f ca="1">_xlfn.LOGNORM.INV(O3338,'Input Parameters'!$H$30,'Input Parameters'!$I$30)</f>
        <v>3.2632573825127547</v>
      </c>
      <c r="Q3338" s="10">
        <f t="shared" ca="1" si="499"/>
        <v>0.54452670569812012</v>
      </c>
      <c r="R3338" s="30">
        <f>IF('Input Parameters'!$E$32=0,0,_xlfn.BETA.INV(Q3338,'Input Parameters'!$L$32,'Input Parameters'!$M$32,'Input Parameters'!$J$32,'Input Parameters'!$K$32))</f>
        <v>0</v>
      </c>
      <c r="S3338" s="10">
        <f t="shared" ca="1" si="500"/>
        <v>0.19656655281758262</v>
      </c>
      <c r="T3338" s="26">
        <f ca="1">_xlfn.LOGNORM.INV(S3338,'Input Parameters'!$H$34,'Input Parameters'!$I$34)</f>
        <v>45.322975043777319</v>
      </c>
      <c r="U3338" s="10">
        <f t="shared" ca="1" si="501"/>
        <v>0.25450185849612239</v>
      </c>
      <c r="V3338" s="30">
        <f ca="1">_xlfn.BETA.INV(U3338,'Input Parameters'!$L$36,'Input Parameters'!$M$36,'Input Parameters'!$J$36,'Input Parameters'!$K$36)</f>
        <v>0.49200645924369296</v>
      </c>
      <c r="W3338" s="2">
        <f ca="1">N3338+(P3338-N3338)*(1-ERF((T3338-R3338)/(2*SQRT(L3338*'Input Parameters'!$E$38))))</f>
        <v>0.10939358615848493</v>
      </c>
      <c r="X3338">
        <f t="shared" ca="1" si="502"/>
        <v>1</v>
      </c>
      <c r="Y3338" s="7"/>
    </row>
    <row r="3339" spans="1:25" ht="15" customHeight="1" x14ac:dyDescent="0.25">
      <c r="A3339" s="139">
        <v>3332</v>
      </c>
      <c r="B3339" s="10">
        <f t="shared" ca="1" si="493"/>
        <v>0.33075080107000976</v>
      </c>
      <c r="C3339" s="60">
        <f ca="1">_xlfn.NORM.INV(B3339,'Input Parameters'!$E$15,'Input Parameters'!$F$15)</f>
        <v>247.23909412238353</v>
      </c>
      <c r="D3339" s="10">
        <f t="shared" ca="1" si="494"/>
        <v>4.8755838606547863E-3</v>
      </c>
      <c r="E3339" s="62">
        <f ca="1">IF(_xlfn.NORM.INV(D3339,'Input Parameters'!$E$17,'Input Parameters'!$F$17)&lt;3500,3500,IF(_xlfn.NORM.INV(D3339,'Input Parameters'!$E$17,'Input Parameters'!$F$17)&gt;5500,5500,_xlfn.NORM.INV(D3339,'Input Parameters'!$E$17,'Input Parameters'!$F$17)))</f>
        <v>3500</v>
      </c>
      <c r="F3339" s="10">
        <f t="shared" ca="1" si="495"/>
        <v>6.6682246549609747E-4</v>
      </c>
      <c r="G3339" s="64">
        <f ca="1">_xlfn.NORM.INV(F3339,'Input Parameters'!$E$20,'Input Parameters'!$F$20)</f>
        <v>261.15211388058822</v>
      </c>
      <c r="H3339" s="57">
        <f ca="1">EXP(E3339*(1/'Input Parameters'!$E$23-1/G3339))</f>
        <v>0.23367755350934447</v>
      </c>
      <c r="I3339" s="10">
        <f t="shared" ca="1" si="496"/>
        <v>0.9645514899699994</v>
      </c>
      <c r="J3339" s="30">
        <f ca="1">_xlfn.BETA.INV(I3339,'Input Parameters'!$L$26,'Input Parameters'!$M$26,'Input Parameters'!$J$26,'Input Parameters'!$K$26)</f>
        <v>0.89116215144551969</v>
      </c>
      <c r="K3339" s="168">
        <f ca="1">('Input Parameters'!$E$27/'Input Parameters'!$E$38)^$J3339</f>
        <v>1.6743549651624062E-3</v>
      </c>
      <c r="L3339" s="69">
        <f ca="1">$H3339*$C3339*'Input Parameters'!$E$25*K3339</f>
        <v>9.6734563243793134E-2</v>
      </c>
      <c r="M3339" s="24">
        <f t="shared" ca="1" si="497"/>
        <v>4.9911734760342719E-2</v>
      </c>
      <c r="N3339" s="15">
        <f ca="1">_xlfn.NORM.INV(M3339,'Input Parameters'!$E$29,'Input Parameters'!$F$29)</f>
        <v>9.9835428995296224E-2</v>
      </c>
      <c r="O3339" s="8">
        <f t="shared" ca="1" si="498"/>
        <v>0.17450772648372459</v>
      </c>
      <c r="P3339" s="30">
        <f ca="1">_xlfn.LOGNORM.INV(O3339,'Input Parameters'!$H$30,'Input Parameters'!$I$30)</f>
        <v>1.7240145847203401</v>
      </c>
      <c r="Q3339" s="10">
        <f t="shared" ca="1" si="499"/>
        <v>0.21451878176683925</v>
      </c>
      <c r="R3339" s="30">
        <f>IF('Input Parameters'!$E$32=0,0,_xlfn.BETA.INV(Q3339,'Input Parameters'!$L$32,'Input Parameters'!$M$32,'Input Parameters'!$J$32,'Input Parameters'!$K$32))</f>
        <v>0</v>
      </c>
      <c r="S3339" s="10">
        <f t="shared" ca="1" si="500"/>
        <v>0.28024766035343118</v>
      </c>
      <c r="T3339" s="26">
        <f ca="1">_xlfn.LOGNORM.INV(S3339,'Input Parameters'!$H$34,'Input Parameters'!$I$34)</f>
        <v>46.883362527290835</v>
      </c>
      <c r="U3339" s="10">
        <f t="shared" ca="1" si="501"/>
        <v>0.9142773942734771</v>
      </c>
      <c r="V3339" s="30">
        <f ca="1">_xlfn.BETA.INV(U3339,'Input Parameters'!$L$36,'Input Parameters'!$M$36,'Input Parameters'!$J$36,'Input Parameters'!$K$36)</f>
        <v>0.81786763430729037</v>
      </c>
      <c r="W3339" s="2">
        <f ca="1">N3339+(P3339-N3339)*(1-ERF((T3339-R3339)/(2*SQRT(L3339*'Input Parameters'!$E$38))))</f>
        <v>9.9835428995296224E-2</v>
      </c>
      <c r="X3339">
        <f t="shared" ca="1" si="502"/>
        <v>1</v>
      </c>
      <c r="Y3339" s="7"/>
    </row>
    <row r="3340" spans="1:25" ht="15" customHeight="1" x14ac:dyDescent="0.25">
      <c r="A3340" s="139">
        <v>3333</v>
      </c>
      <c r="B3340" s="10">
        <f t="shared" ca="1" si="493"/>
        <v>0.65553475506484327</v>
      </c>
      <c r="C3340" s="60">
        <f ca="1">_xlfn.NORM.INV(B3340,'Input Parameters'!$E$15,'Input Parameters'!$F$15)</f>
        <v>292.66120771466188</v>
      </c>
      <c r="D3340" s="10">
        <f t="shared" ca="1" si="494"/>
        <v>6.2169190524049234E-2</v>
      </c>
      <c r="E3340" s="62">
        <f ca="1">IF(_xlfn.NORM.INV(D3340,'Input Parameters'!$E$17,'Input Parameters'!$F$17)&lt;3500,3500,IF(_xlfn.NORM.INV(D3340,'Input Parameters'!$E$17,'Input Parameters'!$F$17)&gt;5500,5500,_xlfn.NORM.INV(D3340,'Input Parameters'!$E$17,'Input Parameters'!$F$17)))</f>
        <v>3724.2288196682812</v>
      </c>
      <c r="F3340" s="10">
        <f t="shared" ca="1" si="495"/>
        <v>0.6500293445465477</v>
      </c>
      <c r="G3340" s="64">
        <f ca="1">_xlfn.NORM.INV(F3340,'Input Parameters'!$E$20,'Input Parameters'!$F$20)</f>
        <v>285.23217793484298</v>
      </c>
      <c r="H3340" s="57">
        <f ca="1">EXP(E3340*(1/'Input Parameters'!$E$23-1/G3340))</f>
        <v>0.70962384180669524</v>
      </c>
      <c r="I3340" s="10">
        <f t="shared" ca="1" si="496"/>
        <v>3.5429895367743547E-2</v>
      </c>
      <c r="J3340" s="30">
        <f ca="1">_xlfn.BETA.INV(I3340,'Input Parameters'!$L$26,'Input Parameters'!$M$26,'Input Parameters'!$J$26,'Input Parameters'!$K$26)</f>
        <v>0.35825133051891361</v>
      </c>
      <c r="K3340" s="168">
        <f ca="1">('Input Parameters'!$E$27/'Input Parameters'!$E$38)^$J3340</f>
        <v>7.6555041154480183E-2</v>
      </c>
      <c r="L3340" s="69">
        <f ca="1">$H3340*$C3340*'Input Parameters'!$E$25*K3340</f>
        <v>15.898902760637002</v>
      </c>
      <c r="M3340" s="24">
        <f t="shared" ca="1" si="497"/>
        <v>0.98669027350799443</v>
      </c>
      <c r="N3340" s="15">
        <f ca="1">_xlfn.NORM.INV(M3340,'Input Parameters'!$E$29,'Input Parameters'!$F$29)</f>
        <v>0.10022170532490153</v>
      </c>
      <c r="O3340" s="8">
        <f t="shared" ca="1" si="498"/>
        <v>0.67883261748300139</v>
      </c>
      <c r="P3340" s="30">
        <f ca="1">_xlfn.LOGNORM.INV(O3340,'Input Parameters'!$H$30,'Input Parameters'!$I$30)</f>
        <v>3.3415392325267241</v>
      </c>
      <c r="Q3340" s="10">
        <f t="shared" ca="1" si="499"/>
        <v>0.55704136073146482</v>
      </c>
      <c r="R3340" s="30">
        <f>IF('Input Parameters'!$E$32=0,0,_xlfn.BETA.INV(Q3340,'Input Parameters'!$L$32,'Input Parameters'!$M$32,'Input Parameters'!$J$32,'Input Parameters'!$K$32))</f>
        <v>0</v>
      </c>
      <c r="S3340" s="10">
        <f t="shared" ca="1" si="500"/>
        <v>0.51045184324380877</v>
      </c>
      <c r="T3340" s="26">
        <f ca="1">_xlfn.LOGNORM.INV(S3340,'Input Parameters'!$H$34,'Input Parameters'!$I$34)</f>
        <v>50.572442334127835</v>
      </c>
      <c r="U3340" s="10">
        <f t="shared" ca="1" si="501"/>
        <v>0.21097570117945486</v>
      </c>
      <c r="V3340" s="30">
        <f ca="1">_xlfn.BETA.INV(U3340,'Input Parameters'!$L$36,'Input Parameters'!$M$36,'Input Parameters'!$J$36,'Input Parameters'!$K$36)</f>
        <v>0.47358305896232689</v>
      </c>
      <c r="W3340" s="2">
        <f ca="1">N3340+(P3340-N3340)*(1-ERF((T3340-R3340)/(2*SQRT(L3340*'Input Parameters'!$E$38))))</f>
        <v>1.2988734956506838</v>
      </c>
      <c r="X3340">
        <f t="shared" ca="1" si="502"/>
        <v>0</v>
      </c>
      <c r="Y3340" s="7"/>
    </row>
    <row r="3341" spans="1:25" ht="15" customHeight="1" x14ac:dyDescent="0.25">
      <c r="A3341" s="139">
        <v>3334</v>
      </c>
      <c r="B3341" s="10">
        <f t="shared" ca="1" si="493"/>
        <v>2.8699406506269676E-2</v>
      </c>
      <c r="C3341" s="60">
        <f ca="1">_xlfn.NORM.INV(B3341,'Input Parameters'!$E$15,'Input Parameters'!$F$15)</f>
        <v>167.98549321180204</v>
      </c>
      <c r="D3341" s="10">
        <f t="shared" ca="1" si="494"/>
        <v>0.80480220786833667</v>
      </c>
      <c r="E3341" s="62">
        <f ca="1">IF(_xlfn.NORM.INV(D3341,'Input Parameters'!$E$17,'Input Parameters'!$F$17)&lt;3500,3500,IF(_xlfn.NORM.INV(D3341,'Input Parameters'!$E$17,'Input Parameters'!$F$17)&gt;5500,5500,_xlfn.NORM.INV(D3341,'Input Parameters'!$E$17,'Input Parameters'!$F$17)))</f>
        <v>5401.2301334141957</v>
      </c>
      <c r="F3341" s="10">
        <f t="shared" ca="1" si="495"/>
        <v>0.58896090050928518</v>
      </c>
      <c r="G3341" s="64">
        <f ca="1">_xlfn.NORM.INV(F3341,'Input Parameters'!$E$20,'Input Parameters'!$F$20)</f>
        <v>284.15664802581949</v>
      </c>
      <c r="H3341" s="57">
        <f ca="1">EXP(E3341*(1/'Input Parameters'!$E$23-1/G3341))</f>
        <v>0.56600404073676192</v>
      </c>
      <c r="I3341" s="10">
        <f t="shared" ca="1" si="496"/>
        <v>0.66436723714595614</v>
      </c>
      <c r="J3341" s="30">
        <f ca="1">_xlfn.BETA.INV(I3341,'Input Parameters'!$L$26,'Input Parameters'!$M$26,'Input Parameters'!$J$26,'Input Parameters'!$K$26)</f>
        <v>0.72707130015831534</v>
      </c>
      <c r="K3341" s="168">
        <f ca="1">('Input Parameters'!$E$27/'Input Parameters'!$E$38)^$J3341</f>
        <v>5.4328049731288087E-3</v>
      </c>
      <c r="L3341" s="69">
        <f ca="1">$H3341*$C3341*'Input Parameters'!$E$25*K3341</f>
        <v>0.51655363908835028</v>
      </c>
      <c r="M3341" s="24">
        <f t="shared" ca="1" si="497"/>
        <v>0.97412341098544586</v>
      </c>
      <c r="N3341" s="15">
        <f ca="1">_xlfn.NORM.INV(M3341,'Input Parameters'!$E$29,'Input Parameters'!$F$29)</f>
        <v>0.10019451811640318</v>
      </c>
      <c r="O3341" s="8">
        <f t="shared" ca="1" si="498"/>
        <v>0.90542641048142047</v>
      </c>
      <c r="P3341" s="30">
        <f ca="1">_xlfn.LOGNORM.INV(O3341,'Input Parameters'!$H$30,'Input Parameters'!$I$30)</f>
        <v>4.9894543484543377</v>
      </c>
      <c r="Q3341" s="10">
        <f t="shared" ca="1" si="499"/>
        <v>0.91640772531773618</v>
      </c>
      <c r="R3341" s="30">
        <f>IF('Input Parameters'!$E$32=0,0,_xlfn.BETA.INV(Q3341,'Input Parameters'!$L$32,'Input Parameters'!$M$32,'Input Parameters'!$J$32,'Input Parameters'!$K$32))</f>
        <v>0</v>
      </c>
      <c r="S3341" s="10">
        <f t="shared" ca="1" si="500"/>
        <v>0.72084861910004094</v>
      </c>
      <c r="T3341" s="26">
        <f ca="1">_xlfn.LOGNORM.INV(S3341,'Input Parameters'!$H$34,'Input Parameters'!$I$34)</f>
        <v>54.218998626295203</v>
      </c>
      <c r="U3341" s="10">
        <f t="shared" ca="1" si="501"/>
        <v>0.74030015447555231</v>
      </c>
      <c r="V3341" s="30">
        <f ca="1">_xlfn.BETA.INV(U3341,'Input Parameters'!$L$36,'Input Parameters'!$M$36,'Input Parameters'!$J$36,'Input Parameters'!$K$36)</f>
        <v>0.68978076699352531</v>
      </c>
      <c r="W3341" s="2">
        <f ca="1">N3341+(P3341-N3341)*(1-ERF((T3341-R3341)/(2*SQRT(L3341*'Input Parameters'!$E$38))))</f>
        <v>0.10019498702138423</v>
      </c>
      <c r="X3341">
        <f t="shared" ca="1" si="502"/>
        <v>1</v>
      </c>
      <c r="Y3341" s="7"/>
    </row>
    <row r="3342" spans="1:25" ht="15" customHeight="1" x14ac:dyDescent="0.25">
      <c r="A3342" s="139">
        <v>3335</v>
      </c>
      <c r="B3342" s="10">
        <f t="shared" ca="1" si="493"/>
        <v>0.72398271224586197</v>
      </c>
      <c r="C3342" s="60">
        <f ca="1">_xlfn.NORM.INV(B3342,'Input Parameters'!$E$15,'Input Parameters'!$F$15)</f>
        <v>303.19680448754906</v>
      </c>
      <c r="D3342" s="10">
        <f t="shared" ca="1" si="494"/>
        <v>0.30823319436932861</v>
      </c>
      <c r="E3342" s="62">
        <f ca="1">IF(_xlfn.NORM.INV(D3342,'Input Parameters'!$E$17,'Input Parameters'!$F$17)&lt;3500,3500,IF(_xlfn.NORM.INV(D3342,'Input Parameters'!$E$17,'Input Parameters'!$F$17)&gt;5500,5500,_xlfn.NORM.INV(D3342,'Input Parameters'!$E$17,'Input Parameters'!$F$17)))</f>
        <v>4449.3947511602391</v>
      </c>
      <c r="F3342" s="10">
        <f t="shared" ca="1" si="495"/>
        <v>0.83720112780610012</v>
      </c>
      <c r="G3342" s="64">
        <f ca="1">_xlfn.NORM.INV(F3342,'Input Parameters'!$E$20,'Input Parameters'!$F$20)</f>
        <v>289.23623197175169</v>
      </c>
      <c r="H3342" s="57">
        <f ca="1">EXP(E3342*(1/'Input Parameters'!$E$23-1/G3342))</f>
        <v>0.82377037854939328</v>
      </c>
      <c r="I3342" s="10">
        <f t="shared" ca="1" si="496"/>
        <v>2.7046402379620083E-2</v>
      </c>
      <c r="J3342" s="30">
        <f ca="1">_xlfn.BETA.INV(I3342,'Input Parameters'!$L$26,'Input Parameters'!$M$26,'Input Parameters'!$J$26,'Input Parameters'!$K$26)</f>
        <v>0.33943904535707242</v>
      </c>
      <c r="K3342" s="168">
        <f ca="1">('Input Parameters'!$E$27/'Input Parameters'!$E$38)^$J3342</f>
        <v>8.7614888427525683E-2</v>
      </c>
      <c r="L3342" s="69">
        <f ca="1">$H3342*$C3342*'Input Parameters'!$E$25*K3342</f>
        <v>21.883092866659975</v>
      </c>
      <c r="M3342" s="24">
        <f t="shared" ca="1" si="497"/>
        <v>0.62376991990217823</v>
      </c>
      <c r="N3342" s="15">
        <f ca="1">_xlfn.NORM.INV(M3342,'Input Parameters'!$E$29,'Input Parameters'!$F$29)</f>
        <v>0.10003153971108426</v>
      </c>
      <c r="O3342" s="8">
        <f t="shared" ca="1" si="498"/>
        <v>0.28636156850860528</v>
      </c>
      <c r="P3342" s="30">
        <f ca="1">_xlfn.LOGNORM.INV(O3342,'Input Parameters'!$H$30,'Input Parameters'!$I$30)</f>
        <v>2.0556585702759946</v>
      </c>
      <c r="Q3342" s="10">
        <f t="shared" ca="1" si="499"/>
        <v>0.86989632228161085</v>
      </c>
      <c r="R3342" s="30">
        <f>IF('Input Parameters'!$E$32=0,0,_xlfn.BETA.INV(Q3342,'Input Parameters'!$L$32,'Input Parameters'!$M$32,'Input Parameters'!$J$32,'Input Parameters'!$K$32))</f>
        <v>0</v>
      </c>
      <c r="S3342" s="10">
        <f t="shared" ca="1" si="500"/>
        <v>0.11073635871895937</v>
      </c>
      <c r="T3342" s="26">
        <f ca="1">_xlfn.LOGNORM.INV(S3342,'Input Parameters'!$H$34,'Input Parameters'!$I$34)</f>
        <v>43.28943311738891</v>
      </c>
      <c r="U3342" s="10">
        <f t="shared" ca="1" si="501"/>
        <v>8.9723155839283808E-2</v>
      </c>
      <c r="V3342" s="30">
        <f ca="1">_xlfn.BETA.INV(U3342,'Input Parameters'!$L$36,'Input Parameters'!$M$36,'Input Parameters'!$J$36,'Input Parameters'!$K$36)</f>
        <v>0.41019403785736397</v>
      </c>
      <c r="W3342" s="2">
        <f ca="1">N3342+(P3342-N3342)*(1-ERF((T3342-R3342)/(2*SQRT(L3342*'Input Parameters'!$E$38))))</f>
        <v>1.1030412936134819</v>
      </c>
      <c r="X3342">
        <f t="shared" ca="1" si="502"/>
        <v>0</v>
      </c>
      <c r="Y3342" s="7"/>
    </row>
    <row r="3343" spans="1:25" ht="15" customHeight="1" x14ac:dyDescent="0.25">
      <c r="A3343" s="139">
        <v>3336</v>
      </c>
      <c r="B3343" s="10">
        <f t="shared" ca="1" si="493"/>
        <v>0.4686272911116931</v>
      </c>
      <c r="C3343" s="60">
        <f ca="1">_xlfn.NORM.INV(B3343,'Input Parameters'!$E$15,'Input Parameters'!$F$15)</f>
        <v>266.70104096874257</v>
      </c>
      <c r="D3343" s="10">
        <f t="shared" ca="1" si="494"/>
        <v>0.38593235730084474</v>
      </c>
      <c r="E3343" s="62">
        <f ca="1">IF(_xlfn.NORM.INV(D3343,'Input Parameters'!$E$17,'Input Parameters'!$F$17)&lt;3500,3500,IF(_xlfn.NORM.INV(D3343,'Input Parameters'!$E$17,'Input Parameters'!$F$17)&gt;5500,5500,_xlfn.NORM.INV(D3343,'Input Parameters'!$E$17,'Input Parameters'!$F$17)))</f>
        <v>4597.0443559415144</v>
      </c>
      <c r="F3343" s="10">
        <f t="shared" ca="1" si="495"/>
        <v>0.1220741943628818</v>
      </c>
      <c r="G3343" s="64">
        <f ca="1">_xlfn.NORM.INV(F3343,'Input Parameters'!$E$20,'Input Parameters'!$F$20)</f>
        <v>274.84664137156039</v>
      </c>
      <c r="H3343" s="57">
        <f ca="1">EXP(E3343*(1/'Input Parameters'!$E$23-1/G3343))</f>
        <v>0.35614657423810347</v>
      </c>
      <c r="I3343" s="10">
        <f t="shared" ca="1" si="496"/>
        <v>0.95345487848543253</v>
      </c>
      <c r="J3343" s="30">
        <f ca="1">_xlfn.BETA.INV(I3343,'Input Parameters'!$L$26,'Input Parameters'!$M$26,'Input Parameters'!$J$26,'Input Parameters'!$K$26)</f>
        <v>0.87974913465319426</v>
      </c>
      <c r="K3343" s="168">
        <f ca="1">('Input Parameters'!$E$27/'Input Parameters'!$E$38)^$J3343</f>
        <v>1.8171945145465656E-3</v>
      </c>
      <c r="L3343" s="69">
        <f ca="1">$H3343*$C3343*'Input Parameters'!$E$25*K3343</f>
        <v>0.17260560691010807</v>
      </c>
      <c r="M3343" s="24">
        <f t="shared" ca="1" si="497"/>
        <v>0.37129861610257364</v>
      </c>
      <c r="N3343" s="15">
        <f ca="1">_xlfn.NORM.INV(M3343,'Input Parameters'!$E$29,'Input Parameters'!$F$29)</f>
        <v>9.9967158411266577E-2</v>
      </c>
      <c r="O3343" s="8">
        <f t="shared" ca="1" si="498"/>
        <v>0.62844485564867036</v>
      </c>
      <c r="P3343" s="30">
        <f ca="1">_xlfn.LOGNORM.INV(O3343,'Input Parameters'!$H$30,'Input Parameters'!$I$30)</f>
        <v>3.132581118039353</v>
      </c>
      <c r="Q3343" s="10">
        <f t="shared" ca="1" si="499"/>
        <v>0.69397773273276842</v>
      </c>
      <c r="R3343" s="30">
        <f>IF('Input Parameters'!$E$32=0,0,_xlfn.BETA.INV(Q3343,'Input Parameters'!$L$32,'Input Parameters'!$M$32,'Input Parameters'!$J$32,'Input Parameters'!$K$32))</f>
        <v>0</v>
      </c>
      <c r="S3343" s="10">
        <f t="shared" ca="1" si="500"/>
        <v>0.90373312394001204</v>
      </c>
      <c r="T3343" s="26">
        <f ca="1">_xlfn.LOGNORM.INV(S3343,'Input Parameters'!$H$34,'Input Parameters'!$I$34)</f>
        <v>59.287786154393338</v>
      </c>
      <c r="U3343" s="10">
        <f t="shared" ca="1" si="501"/>
        <v>0.4600413004855749</v>
      </c>
      <c r="V3343" s="30">
        <f ca="1">_xlfn.BETA.INV(U3343,'Input Parameters'!$L$36,'Input Parameters'!$M$36,'Input Parameters'!$J$36,'Input Parameters'!$K$36)</f>
        <v>0.57075205510014881</v>
      </c>
      <c r="W3343" s="2">
        <f ca="1">N3343+(P3343-N3343)*(1-ERF((T3343-R3343)/(2*SQRT(L3343*'Input Parameters'!$E$38))))</f>
        <v>9.9967158411266577E-2</v>
      </c>
      <c r="X3343">
        <f t="shared" ca="1" si="502"/>
        <v>1</v>
      </c>
      <c r="Y3343" s="7"/>
    </row>
    <row r="3344" spans="1:25" ht="15" customHeight="1" x14ac:dyDescent="0.25">
      <c r="A3344" s="139">
        <v>3337</v>
      </c>
      <c r="B3344" s="10">
        <f t="shared" ca="1" si="493"/>
        <v>0.57843224936816995</v>
      </c>
      <c r="C3344" s="60">
        <f ca="1">_xlfn.NORM.INV(B3344,'Input Parameters'!$E$15,'Input Parameters'!$F$15)</f>
        <v>281.69123695141394</v>
      </c>
      <c r="D3344" s="10">
        <f t="shared" ca="1" si="494"/>
        <v>0.3767936717028173</v>
      </c>
      <c r="E3344" s="62">
        <f ca="1">IF(_xlfn.NORM.INV(D3344,'Input Parameters'!$E$17,'Input Parameters'!$F$17)&lt;3500,3500,IF(_xlfn.NORM.INV(D3344,'Input Parameters'!$E$17,'Input Parameters'!$F$17)&gt;5500,5500,_xlfn.NORM.INV(D3344,'Input Parameters'!$E$17,'Input Parameters'!$F$17)))</f>
        <v>4580.2611090875944</v>
      </c>
      <c r="F3344" s="10">
        <f t="shared" ca="1" si="495"/>
        <v>0.98760784133991275</v>
      </c>
      <c r="G3344" s="64">
        <f ca="1">_xlfn.NORM.INV(F3344,'Input Parameters'!$E$20,'Input Parameters'!$F$20)</f>
        <v>297.6898113270293</v>
      </c>
      <c r="H3344" s="57">
        <f ca="1">EXP(E3344*(1/'Input Parameters'!$E$23-1/G3344))</f>
        <v>1.2841867124577844</v>
      </c>
      <c r="I3344" s="10">
        <f t="shared" ca="1" si="496"/>
        <v>0.3604064168812855</v>
      </c>
      <c r="J3344" s="30">
        <f ca="1">_xlfn.BETA.INV(I3344,'Input Parameters'!$L$26,'Input Parameters'!$M$26,'Input Parameters'!$J$26,'Input Parameters'!$K$26)</f>
        <v>0.60250299141321451</v>
      </c>
      <c r="K3344" s="168">
        <f ca="1">('Input Parameters'!$E$27/'Input Parameters'!$E$38)^$J3344</f>
        <v>1.3276386527029064E-2</v>
      </c>
      <c r="L3344" s="69">
        <f ca="1">$H3344*$C3344*'Input Parameters'!$E$25*K3344</f>
        <v>4.8026550731119402</v>
      </c>
      <c r="M3344" s="24">
        <f t="shared" ca="1" si="497"/>
        <v>0.32931359392694903</v>
      </c>
      <c r="N3344" s="15">
        <f ca="1">_xlfn.NORM.INV(M3344,'Input Parameters'!$E$29,'Input Parameters'!$F$29)</f>
        <v>9.9955819067185842E-2</v>
      </c>
      <c r="O3344" s="8">
        <f t="shared" ca="1" si="498"/>
        <v>0.64556206738566158</v>
      </c>
      <c r="P3344" s="30">
        <f ca="1">_xlfn.LOGNORM.INV(O3344,'Input Parameters'!$H$30,'Input Parameters'!$I$30)</f>
        <v>3.2008344447498218</v>
      </c>
      <c r="Q3344" s="10">
        <f t="shared" ca="1" si="499"/>
        <v>0.77111979023774213</v>
      </c>
      <c r="R3344" s="30">
        <f>IF('Input Parameters'!$E$32=0,0,_xlfn.BETA.INV(Q3344,'Input Parameters'!$L$32,'Input Parameters'!$M$32,'Input Parameters'!$J$32,'Input Parameters'!$K$32))</f>
        <v>0</v>
      </c>
      <c r="S3344" s="10">
        <f t="shared" ca="1" si="500"/>
        <v>0.31726328939912984</v>
      </c>
      <c r="T3344" s="26">
        <f ca="1">_xlfn.LOGNORM.INV(S3344,'Input Parameters'!$H$34,'Input Parameters'!$I$34)</f>
        <v>47.510643470560652</v>
      </c>
      <c r="U3344" s="10">
        <f t="shared" ca="1" si="501"/>
        <v>0.81002345572721457</v>
      </c>
      <c r="V3344" s="30">
        <f ca="1">_xlfn.BETA.INV(U3344,'Input Parameters'!$L$36,'Input Parameters'!$M$36,'Input Parameters'!$J$36,'Input Parameters'!$K$36)</f>
        <v>0.73002110917427876</v>
      </c>
      <c r="W3344" s="2">
        <f ca="1">N3344+(P3344-N3344)*(1-ERF((T3344-R3344)/(2*SQRT(L3344*'Input Parameters'!$E$38))))</f>
        <v>0.48843975295231679</v>
      </c>
      <c r="X3344">
        <f t="shared" ca="1" si="502"/>
        <v>1</v>
      </c>
      <c r="Y3344" s="7"/>
    </row>
    <row r="3345" spans="1:25" ht="15" customHeight="1" x14ac:dyDescent="0.25">
      <c r="A3345" s="139">
        <v>3338</v>
      </c>
      <c r="B3345" s="10">
        <f t="shared" ca="1" si="493"/>
        <v>0.26166955534084002</v>
      </c>
      <c r="C3345" s="60">
        <f ca="1">_xlfn.NORM.INV(B3345,'Input Parameters'!$E$15,'Input Parameters'!$F$15)</f>
        <v>236.3805813567958</v>
      </c>
      <c r="D3345" s="10">
        <f t="shared" ca="1" si="494"/>
        <v>0.80140754248990476</v>
      </c>
      <c r="E3345" s="62">
        <f ca="1">IF(_xlfn.NORM.INV(D3345,'Input Parameters'!$E$17,'Input Parameters'!$F$17)&lt;3500,3500,IF(_xlfn.NORM.INV(D3345,'Input Parameters'!$E$17,'Input Parameters'!$F$17)&gt;5500,5500,_xlfn.NORM.INV(D3345,'Input Parameters'!$E$17,'Input Parameters'!$F$17)))</f>
        <v>5392.6616801314112</v>
      </c>
      <c r="F3345" s="10">
        <f t="shared" ca="1" si="495"/>
        <v>0.58774225130472424</v>
      </c>
      <c r="G3345" s="64">
        <f ca="1">_xlfn.NORM.INV(F3345,'Input Parameters'!$E$20,'Input Parameters'!$F$20)</f>
        <v>284.13566481829696</v>
      </c>
      <c r="H3345" s="57">
        <f ca="1">EXP(E3345*(1/'Input Parameters'!$E$23-1/G3345))</f>
        <v>0.56572190435420466</v>
      </c>
      <c r="I3345" s="10">
        <f t="shared" ca="1" si="496"/>
        <v>0.73175265488819419</v>
      </c>
      <c r="J3345" s="30">
        <f ca="1">_xlfn.BETA.INV(I3345,'Input Parameters'!$L$26,'Input Parameters'!$M$26,'Input Parameters'!$J$26,'Input Parameters'!$K$26)</f>
        <v>0.7550308178931191</v>
      </c>
      <c r="K3345" s="168">
        <f ca="1">('Input Parameters'!$E$27/'Input Parameters'!$E$38)^$J3345</f>
        <v>4.4455397282456297E-3</v>
      </c>
      <c r="L3345" s="69">
        <f ca="1">$H3345*$C3345*'Input Parameters'!$E$25*K3345</f>
        <v>0.59448279039646701</v>
      </c>
      <c r="M3345" s="24">
        <f t="shared" ca="1" si="497"/>
        <v>0.4755014667938644</v>
      </c>
      <c r="N3345" s="15">
        <f ca="1">_xlfn.NORM.INV(M3345,'Input Parameters'!$E$29,'Input Parameters'!$F$29)</f>
        <v>9.9993855263726533E-2</v>
      </c>
      <c r="O3345" s="8">
        <f t="shared" ca="1" si="498"/>
        <v>0.99513538879817565</v>
      </c>
      <c r="P3345" s="30">
        <f ca="1">_xlfn.LOGNORM.INV(O3345,'Input Parameters'!$H$30,'Input Parameters'!$I$30)</f>
        <v>9.1001407722306329</v>
      </c>
      <c r="Q3345" s="10">
        <f t="shared" ca="1" si="499"/>
        <v>0.20993365143199716</v>
      </c>
      <c r="R3345" s="30">
        <f>IF('Input Parameters'!$E$32=0,0,_xlfn.BETA.INV(Q3345,'Input Parameters'!$L$32,'Input Parameters'!$M$32,'Input Parameters'!$J$32,'Input Parameters'!$K$32))</f>
        <v>0</v>
      </c>
      <c r="S3345" s="10">
        <f t="shared" ca="1" si="500"/>
        <v>0.12420560207897668</v>
      </c>
      <c r="T3345" s="26">
        <f ca="1">_xlfn.LOGNORM.INV(S3345,'Input Parameters'!$H$34,'Input Parameters'!$I$34)</f>
        <v>43.659722507392722</v>
      </c>
      <c r="U3345" s="10">
        <f t="shared" ca="1" si="501"/>
        <v>0.36430074107167543</v>
      </c>
      <c r="V3345" s="30">
        <f ca="1">_xlfn.BETA.INV(U3345,'Input Parameters'!$L$36,'Input Parameters'!$M$36,'Input Parameters'!$J$36,'Input Parameters'!$K$36)</f>
        <v>0.53484174609516466</v>
      </c>
      <c r="W3345" s="2">
        <f ca="1">N3345+(P3345-N3345)*(1-ERF((T3345-R3345)/(2*SQRT(L3345*'Input Parameters'!$E$38))))</f>
        <v>0.10055433827467661</v>
      </c>
      <c r="X3345">
        <f t="shared" ca="1" si="502"/>
        <v>1</v>
      </c>
      <c r="Y3345" s="7"/>
    </row>
    <row r="3346" spans="1:25" ht="15" customHeight="1" x14ac:dyDescent="0.25">
      <c r="A3346" s="139">
        <v>3339</v>
      </c>
      <c r="B3346" s="10">
        <f t="shared" ca="1" si="493"/>
        <v>0.48760642916997032</v>
      </c>
      <c r="C3346" s="60">
        <f ca="1">_xlfn.NORM.INV(B3346,'Input Parameters'!$E$15,'Input Parameters'!$F$15)</f>
        <v>269.28335162962992</v>
      </c>
      <c r="D3346" s="10">
        <f t="shared" ca="1" si="494"/>
        <v>0.10635649616833021</v>
      </c>
      <c r="E3346" s="62">
        <f ca="1">IF(_xlfn.NORM.INV(D3346,'Input Parameters'!$E$17,'Input Parameters'!$F$17)&lt;3500,3500,IF(_xlfn.NORM.INV(D3346,'Input Parameters'!$E$17,'Input Parameters'!$F$17)&gt;5500,5500,_xlfn.NORM.INV(D3346,'Input Parameters'!$E$17,'Input Parameters'!$F$17)))</f>
        <v>3927.7019816015622</v>
      </c>
      <c r="F3346" s="10">
        <f t="shared" ca="1" si="495"/>
        <v>0.90297469108774464</v>
      </c>
      <c r="G3346" s="64">
        <f ca="1">_xlfn.NORM.INV(F3346,'Input Parameters'!$E$20,'Input Parameters'!$F$20)</f>
        <v>291.35121752514777</v>
      </c>
      <c r="H3346" s="57">
        <f ca="1">EXP(E3346*(1/'Input Parameters'!$E$23-1/G3346))</f>
        <v>0.93001391697752533</v>
      </c>
      <c r="I3346" s="10">
        <f t="shared" ca="1" si="496"/>
        <v>0.69660729484367301</v>
      </c>
      <c r="J3346" s="30">
        <f ca="1">_xlfn.BETA.INV(I3346,'Input Parameters'!$L$26,'Input Parameters'!$M$26,'Input Parameters'!$J$26,'Input Parameters'!$K$26)</f>
        <v>0.74027266958559301</v>
      </c>
      <c r="K3346" s="168">
        <f ca="1">('Input Parameters'!$E$27/'Input Parameters'!$E$38)^$J3346</f>
        <v>4.941959110648095E-3</v>
      </c>
      <c r="L3346" s="69">
        <f ca="1">$H3346*$C3346*'Input Parameters'!$E$25*K3346</f>
        <v>1.237650721563796</v>
      </c>
      <c r="M3346" s="24">
        <f t="shared" ca="1" si="497"/>
        <v>0.2214361248678971</v>
      </c>
      <c r="N3346" s="15">
        <f ca="1">_xlfn.NORM.INV(M3346,'Input Parameters'!$E$29,'Input Parameters'!$F$29)</f>
        <v>9.9923264798420799E-2</v>
      </c>
      <c r="O3346" s="8">
        <f t="shared" ca="1" si="498"/>
        <v>0.20749887856098104</v>
      </c>
      <c r="P3346" s="30">
        <f ca="1">_xlfn.LOGNORM.INV(O3346,'Input Parameters'!$H$30,'Input Parameters'!$I$30)</f>
        <v>1.8257460393277836</v>
      </c>
      <c r="Q3346" s="10">
        <f t="shared" ca="1" si="499"/>
        <v>0.91367719798152858</v>
      </c>
      <c r="R3346" s="30">
        <f>IF('Input Parameters'!$E$32=0,0,_xlfn.BETA.INV(Q3346,'Input Parameters'!$L$32,'Input Parameters'!$M$32,'Input Parameters'!$J$32,'Input Parameters'!$K$32))</f>
        <v>0</v>
      </c>
      <c r="S3346" s="10">
        <f t="shared" ca="1" si="500"/>
        <v>0.65656131021120001</v>
      </c>
      <c r="T3346" s="26">
        <f ca="1">_xlfn.LOGNORM.INV(S3346,'Input Parameters'!$H$34,'Input Parameters'!$I$34)</f>
        <v>53.002343176173945</v>
      </c>
      <c r="U3346" s="10">
        <f t="shared" ca="1" si="501"/>
        <v>1.4186380918514541E-2</v>
      </c>
      <c r="V3346" s="30">
        <f ca="1">_xlfn.BETA.INV(U3346,'Input Parameters'!$L$36,'Input Parameters'!$M$36,'Input Parameters'!$J$36,'Input Parameters'!$K$36)</f>
        <v>0.33071375772317019</v>
      </c>
      <c r="W3346" s="2">
        <f ca="1">N3346+(P3346-N3346)*(1-ERF((T3346-R3346)/(2*SQRT(L3346*'Input Parameters'!$E$38))))</f>
        <v>0.10122598279205304</v>
      </c>
      <c r="X3346">
        <f t="shared" ca="1" si="502"/>
        <v>1</v>
      </c>
      <c r="Y3346" s="7"/>
    </row>
    <row r="3347" spans="1:25" ht="15" customHeight="1" x14ac:dyDescent="0.25">
      <c r="A3347" s="139">
        <v>3340</v>
      </c>
      <c r="B3347" s="10">
        <f t="shared" ca="1" si="493"/>
        <v>0.25421623353106604</v>
      </c>
      <c r="C3347" s="60">
        <f ca="1">_xlfn.NORM.INV(B3347,'Input Parameters'!$E$15,'Input Parameters'!$F$15)</f>
        <v>235.13013680678617</v>
      </c>
      <c r="D3347" s="10">
        <f t="shared" ca="1" si="494"/>
        <v>0.13151095173406624</v>
      </c>
      <c r="E3347" s="62">
        <f ca="1">IF(_xlfn.NORM.INV(D3347,'Input Parameters'!$E$17,'Input Parameters'!$F$17)&lt;3500,3500,IF(_xlfn.NORM.INV(D3347,'Input Parameters'!$E$17,'Input Parameters'!$F$17)&gt;5500,5500,_xlfn.NORM.INV(D3347,'Input Parameters'!$E$17,'Input Parameters'!$F$17)))</f>
        <v>4016.5059664727019</v>
      </c>
      <c r="F3347" s="10">
        <f t="shared" ca="1" si="495"/>
        <v>0.69487327635272733</v>
      </c>
      <c r="G3347" s="64">
        <f ca="1">_xlfn.NORM.INV(F3347,'Input Parameters'!$E$20,'Input Parameters'!$F$20)</f>
        <v>286.06506846309566</v>
      </c>
      <c r="H3347" s="57">
        <f ca="1">EXP(E3347*(1/'Input Parameters'!$E$23-1/G3347))</f>
        <v>0.71968513583929283</v>
      </c>
      <c r="I3347" s="10">
        <f t="shared" ca="1" si="496"/>
        <v>0.87713732114003995</v>
      </c>
      <c r="J3347" s="30">
        <f ca="1">_xlfn.BETA.INV(I3347,'Input Parameters'!$L$26,'Input Parameters'!$M$26,'Input Parameters'!$J$26,'Input Parameters'!$K$26)</f>
        <v>0.82519873956349854</v>
      </c>
      <c r="K3347" s="168">
        <f ca="1">('Input Parameters'!$E$27/'Input Parameters'!$E$38)^$J3347</f>
        <v>2.6874293807525327E-3</v>
      </c>
      <c r="L3347" s="69">
        <f ca="1">$H3347*$C3347*'Input Parameters'!$E$25*K3347</f>
        <v>0.45476589803784295</v>
      </c>
      <c r="M3347" s="24">
        <f t="shared" ca="1" si="497"/>
        <v>0.93304538482760679</v>
      </c>
      <c r="N3347" s="15">
        <f ca="1">_xlfn.NORM.INV(M3347,'Input Parameters'!$E$29,'Input Parameters'!$F$29)</f>
        <v>0.10014988627935822</v>
      </c>
      <c r="O3347" s="8">
        <f t="shared" ca="1" si="498"/>
        <v>0.93393607874574336</v>
      </c>
      <c r="P3347" s="30">
        <f ca="1">_xlfn.LOGNORM.INV(O3347,'Input Parameters'!$H$30,'Input Parameters'!$I$30)</f>
        <v>5.4648368575280948</v>
      </c>
      <c r="Q3347" s="10">
        <f t="shared" ca="1" si="499"/>
        <v>0.52297476717667646</v>
      </c>
      <c r="R3347" s="30">
        <f>IF('Input Parameters'!$E$32=0,0,_xlfn.BETA.INV(Q3347,'Input Parameters'!$L$32,'Input Parameters'!$M$32,'Input Parameters'!$J$32,'Input Parameters'!$K$32))</f>
        <v>0</v>
      </c>
      <c r="S3347" s="10">
        <f t="shared" ca="1" si="500"/>
        <v>0.20601889345511792</v>
      </c>
      <c r="T3347" s="26">
        <f ca="1">_xlfn.LOGNORM.INV(S3347,'Input Parameters'!$H$34,'Input Parameters'!$I$34)</f>
        <v>45.513197760791087</v>
      </c>
      <c r="U3347" s="10">
        <f t="shared" ca="1" si="501"/>
        <v>0.39236241750553369</v>
      </c>
      <c r="V3347" s="30">
        <f ca="1">_xlfn.BETA.INV(U3347,'Input Parameters'!$L$36,'Input Parameters'!$M$36,'Input Parameters'!$J$36,'Input Parameters'!$K$36)</f>
        <v>0.54539077769275068</v>
      </c>
      <c r="W3347" s="2">
        <f ca="1">N3347+(P3347-N3347)*(1-ERF((T3347-R3347)/(2*SQRT(L3347*'Input Parameters'!$E$38))))</f>
        <v>0.10015965683753011</v>
      </c>
      <c r="X3347">
        <f t="shared" ca="1" si="502"/>
        <v>1</v>
      </c>
      <c r="Y3347" s="7"/>
    </row>
    <row r="3348" spans="1:25" ht="15" customHeight="1" x14ac:dyDescent="0.25">
      <c r="A3348" s="139">
        <v>3341</v>
      </c>
      <c r="B3348" s="10">
        <f t="shared" ca="1" si="493"/>
        <v>0.69673138174684379</v>
      </c>
      <c r="C3348" s="60">
        <f ca="1">_xlfn.NORM.INV(B3348,'Input Parameters'!$E$15,'Input Parameters'!$F$15)</f>
        <v>298.87804566736526</v>
      </c>
      <c r="D3348" s="10">
        <f t="shared" ca="1" si="494"/>
        <v>0.82301500350902601</v>
      </c>
      <c r="E3348" s="62">
        <f ca="1">IF(_xlfn.NORM.INV(D3348,'Input Parameters'!$E$17,'Input Parameters'!$F$17)&lt;3500,3500,IF(_xlfn.NORM.INV(D3348,'Input Parameters'!$E$17,'Input Parameters'!$F$17)&gt;5500,5500,_xlfn.NORM.INV(D3348,'Input Parameters'!$E$17,'Input Parameters'!$F$17)))</f>
        <v>5448.841410637282</v>
      </c>
      <c r="F3348" s="10">
        <f t="shared" ca="1" si="495"/>
        <v>0.87489228707286781</v>
      </c>
      <c r="G3348" s="64">
        <f ca="1">_xlfn.NORM.INV(F3348,'Input Parameters'!$E$20,'Input Parameters'!$F$20)</f>
        <v>290.35383612584019</v>
      </c>
      <c r="H3348" s="57">
        <f ca="1">EXP(E3348*(1/'Input Parameters'!$E$23-1/G3348))</f>
        <v>0.84798040223196147</v>
      </c>
      <c r="I3348" s="10">
        <f t="shared" ca="1" si="496"/>
        <v>0.13222699877068078</v>
      </c>
      <c r="J3348" s="30">
        <f ca="1">_xlfn.BETA.INV(I3348,'Input Parameters'!$L$26,'Input Parameters'!$M$26,'Input Parameters'!$J$26,'Input Parameters'!$K$26)</f>
        <v>0.4728015958441677</v>
      </c>
      <c r="K3348" s="168">
        <f ca="1">('Input Parameters'!$E$27/'Input Parameters'!$E$38)^$J3348</f>
        <v>3.3660942865898248E-2</v>
      </c>
      <c r="L3348" s="69">
        <f ca="1">$H3348*$C3348*'Input Parameters'!$E$25*K3348</f>
        <v>8.5311210989053041</v>
      </c>
      <c r="M3348" s="24">
        <f t="shared" ca="1" si="497"/>
        <v>0.39228067724076532</v>
      </c>
      <c r="N3348" s="15">
        <f ca="1">_xlfn.NORM.INV(M3348,'Input Parameters'!$E$29,'Input Parameters'!$F$29)</f>
        <v>9.9972662029839912E-2</v>
      </c>
      <c r="O3348" s="8">
        <f t="shared" ca="1" si="498"/>
        <v>0.68782970783799913</v>
      </c>
      <c r="P3348" s="30">
        <f ca="1">_xlfn.LOGNORM.INV(O3348,'Input Parameters'!$H$30,'Input Parameters'!$I$30)</f>
        <v>3.3816680867585491</v>
      </c>
      <c r="Q3348" s="10">
        <f t="shared" ca="1" si="499"/>
        <v>0.67382734963895663</v>
      </c>
      <c r="R3348" s="30">
        <f>IF('Input Parameters'!$E$32=0,0,_xlfn.BETA.INV(Q3348,'Input Parameters'!$L$32,'Input Parameters'!$M$32,'Input Parameters'!$J$32,'Input Parameters'!$K$32))</f>
        <v>0</v>
      </c>
      <c r="S3348" s="10">
        <f t="shared" ca="1" si="500"/>
        <v>0.40731327420730601</v>
      </c>
      <c r="T3348" s="26">
        <f ca="1">_xlfn.LOGNORM.INV(S3348,'Input Parameters'!$H$34,'Input Parameters'!$I$34)</f>
        <v>48.957377409346421</v>
      </c>
      <c r="U3348" s="10">
        <f t="shared" ca="1" si="501"/>
        <v>0.46088677470547756</v>
      </c>
      <c r="V3348" s="30">
        <f ca="1">_xlfn.BETA.INV(U3348,'Input Parameters'!$L$36,'Input Parameters'!$M$36,'Input Parameters'!$J$36,'Input Parameters'!$K$36)</f>
        <v>0.57107025262232591</v>
      </c>
      <c r="W3348" s="2">
        <f ca="1">N3348+(P3348-N3348)*(1-ERF((T3348-R3348)/(2*SQRT(L3348*'Input Parameters'!$E$38))))</f>
        <v>0.87422064629015717</v>
      </c>
      <c r="X3348">
        <f t="shared" ca="1" si="502"/>
        <v>0</v>
      </c>
      <c r="Y3348" s="7"/>
    </row>
    <row r="3349" spans="1:25" ht="15" customHeight="1" x14ac:dyDescent="0.25">
      <c r="A3349" s="139">
        <v>3342</v>
      </c>
      <c r="B3349" s="10">
        <f t="shared" ca="1" si="493"/>
        <v>0.69115895640190128</v>
      </c>
      <c r="C3349" s="60">
        <f ca="1">_xlfn.NORM.INV(B3349,'Input Parameters'!$E$15,'Input Parameters'!$F$15)</f>
        <v>298.01721153411216</v>
      </c>
      <c r="D3349" s="10">
        <f t="shared" ca="1" si="494"/>
        <v>0.9153621562167128</v>
      </c>
      <c r="E3349" s="62">
        <f ca="1">IF(_xlfn.NORM.INV(D3349,'Input Parameters'!$E$17,'Input Parameters'!$F$17)&lt;3500,3500,IF(_xlfn.NORM.INV(D3349,'Input Parameters'!$E$17,'Input Parameters'!$F$17)&gt;5500,5500,_xlfn.NORM.INV(D3349,'Input Parameters'!$E$17,'Input Parameters'!$F$17)))</f>
        <v>5500</v>
      </c>
      <c r="F3349" s="10">
        <f t="shared" ca="1" si="495"/>
        <v>9.6817300392846639E-2</v>
      </c>
      <c r="G3349" s="64">
        <f ca="1">_xlfn.NORM.INV(F3349,'Input Parameters'!$E$20,'Input Parameters'!$F$20)</f>
        <v>273.94065740589826</v>
      </c>
      <c r="H3349" s="57">
        <f ca="1">EXP(E3349*(1/'Input Parameters'!$E$23-1/G3349))</f>
        <v>0.27215545740471592</v>
      </c>
      <c r="I3349" s="10">
        <f t="shared" ca="1" si="496"/>
        <v>0.58932608226842187</v>
      </c>
      <c r="J3349" s="30">
        <f ca="1">_xlfn.BETA.INV(I3349,'Input Parameters'!$L$26,'Input Parameters'!$M$26,'Input Parameters'!$J$26,'Input Parameters'!$K$26)</f>
        <v>0.69702931165307402</v>
      </c>
      <c r="K3349" s="168">
        <f ca="1">('Input Parameters'!$E$27/'Input Parameters'!$E$38)^$J3349</f>
        <v>6.7392420792426605E-3</v>
      </c>
      <c r="L3349" s="69">
        <f ca="1">$H3349*$C3349*'Input Parameters'!$E$25*K3349</f>
        <v>0.54659977821488992</v>
      </c>
      <c r="M3349" s="24">
        <f t="shared" ca="1" si="497"/>
        <v>0.61341063082249414</v>
      </c>
      <c r="N3349" s="15">
        <f ca="1">_xlfn.NORM.INV(M3349,'Input Parameters'!$E$29,'Input Parameters'!$F$29)</f>
        <v>0.10002882194799322</v>
      </c>
      <c r="O3349" s="8">
        <f t="shared" ca="1" si="498"/>
        <v>2.3448826174512383E-2</v>
      </c>
      <c r="P3349" s="30">
        <f ca="1">_xlfn.LOGNORM.INV(O3349,'Input Parameters'!$H$30,'Input Parameters'!$I$30)</f>
        <v>1.0495006779027507</v>
      </c>
      <c r="Q3349" s="10">
        <f t="shared" ca="1" si="499"/>
        <v>0.17234835180396213</v>
      </c>
      <c r="R3349" s="30">
        <f>IF('Input Parameters'!$E$32=0,0,_xlfn.BETA.INV(Q3349,'Input Parameters'!$L$32,'Input Parameters'!$M$32,'Input Parameters'!$J$32,'Input Parameters'!$K$32))</f>
        <v>0</v>
      </c>
      <c r="S3349" s="10">
        <f t="shared" ca="1" si="500"/>
        <v>0.82807398500850327</v>
      </c>
      <c r="T3349" s="26">
        <f ca="1">_xlfn.LOGNORM.INV(S3349,'Input Parameters'!$H$34,'Input Parameters'!$I$34)</f>
        <v>56.713293293512734</v>
      </c>
      <c r="U3349" s="10">
        <f t="shared" ca="1" si="501"/>
        <v>0.59408815197387865</v>
      </c>
      <c r="V3349" s="30">
        <f ca="1">_xlfn.BETA.INV(U3349,'Input Parameters'!$L$36,'Input Parameters'!$M$36,'Input Parameters'!$J$36,'Input Parameters'!$K$36)</f>
        <v>0.62297770469114622</v>
      </c>
      <c r="W3349" s="2">
        <f ca="1">N3349+(P3349-N3349)*(1-ERF((T3349-R3349)/(2*SQRT(L3349*'Input Parameters'!$E$38))))</f>
        <v>0.10002887722331381</v>
      </c>
      <c r="X3349">
        <f t="shared" ca="1" si="502"/>
        <v>1</v>
      </c>
      <c r="Y3349" s="7"/>
    </row>
    <row r="3350" spans="1:25" ht="15" customHeight="1" x14ac:dyDescent="0.25">
      <c r="A3350" s="139">
        <v>3343</v>
      </c>
      <c r="B3350" s="10">
        <f t="shared" ca="1" si="493"/>
        <v>0.16794566507439068</v>
      </c>
      <c r="C3350" s="60">
        <f ca="1">_xlfn.NORM.INV(B3350,'Input Parameters'!$E$15,'Input Parameters'!$F$15)</f>
        <v>218.81603263788941</v>
      </c>
      <c r="D3350" s="10">
        <f t="shared" ca="1" si="494"/>
        <v>0.19535917386609214</v>
      </c>
      <c r="E3350" s="62">
        <f ca="1">IF(_xlfn.NORM.INV(D3350,'Input Parameters'!$E$17,'Input Parameters'!$F$17)&lt;3500,3500,IF(_xlfn.NORM.INV(D3350,'Input Parameters'!$E$17,'Input Parameters'!$F$17)&gt;5500,5500,_xlfn.NORM.INV(D3350,'Input Parameters'!$E$17,'Input Parameters'!$F$17)))</f>
        <v>4199.1792449526138</v>
      </c>
      <c r="F3350" s="10">
        <f t="shared" ca="1" si="495"/>
        <v>0.80440448813800147</v>
      </c>
      <c r="G3350" s="64">
        <f ca="1">_xlfn.NORM.INV(F3350,'Input Parameters'!$E$20,'Input Parameters'!$F$20)</f>
        <v>288.39497821988107</v>
      </c>
      <c r="H3350" s="57">
        <f ca="1">EXP(E3350*(1/'Input Parameters'!$E$23-1/G3350))</f>
        <v>0.79826780197422154</v>
      </c>
      <c r="I3350" s="10">
        <f t="shared" ca="1" si="496"/>
        <v>0.13035115193358771</v>
      </c>
      <c r="J3350" s="30">
        <f ca="1">_xlfn.BETA.INV(I3350,'Input Parameters'!$L$26,'Input Parameters'!$M$26,'Input Parameters'!$J$26,'Input Parameters'!$K$26)</f>
        <v>0.47129674839713082</v>
      </c>
      <c r="K3350" s="168">
        <f ca="1">('Input Parameters'!$E$27/'Input Parameters'!$E$38)^$J3350</f>
        <v>3.4026257511873964E-2</v>
      </c>
      <c r="L3350" s="69">
        <f ca="1">$H3350*$C3350*'Input Parameters'!$E$25*K3350</f>
        <v>5.9434954751638429</v>
      </c>
      <c r="M3350" s="24">
        <f t="shared" ca="1" si="497"/>
        <v>0.59408558479897566</v>
      </c>
      <c r="N3350" s="15">
        <f ca="1">_xlfn.NORM.INV(M3350,'Input Parameters'!$E$29,'Input Parameters'!$F$29)</f>
        <v>0.1000238067385196</v>
      </c>
      <c r="O3350" s="8">
        <f t="shared" ca="1" si="498"/>
        <v>0.20499576714286338</v>
      </c>
      <c r="P3350" s="30">
        <f ca="1">_xlfn.LOGNORM.INV(O3350,'Input Parameters'!$H$30,'Input Parameters'!$I$30)</f>
        <v>1.8181909138897561</v>
      </c>
      <c r="Q3350" s="10">
        <f t="shared" ca="1" si="499"/>
        <v>0.12552704945843463</v>
      </c>
      <c r="R3350" s="30">
        <f>IF('Input Parameters'!$E$32=0,0,_xlfn.BETA.INV(Q3350,'Input Parameters'!$L$32,'Input Parameters'!$M$32,'Input Parameters'!$J$32,'Input Parameters'!$K$32))</f>
        <v>0</v>
      </c>
      <c r="S3350" s="10">
        <f t="shared" ca="1" si="500"/>
        <v>0.93907567289031768</v>
      </c>
      <c r="T3350" s="26">
        <f ca="1">_xlfn.LOGNORM.INV(S3350,'Input Parameters'!$H$34,'Input Parameters'!$I$34)</f>
        <v>61.116247774085679</v>
      </c>
      <c r="U3350" s="10">
        <f t="shared" ca="1" si="501"/>
        <v>0.61545645288602724</v>
      </c>
      <c r="V3350" s="30">
        <f ca="1">_xlfn.BETA.INV(U3350,'Input Parameters'!$L$36,'Input Parameters'!$M$36,'Input Parameters'!$J$36,'Input Parameters'!$K$36)</f>
        <v>0.63185093669962922</v>
      </c>
      <c r="W3350" s="2">
        <f ca="1">N3350+(P3350-N3350)*(1-ERF((T3350-R3350)/(2*SQRT(L3350*'Input Parameters'!$E$38))))</f>
        <v>0.23109979058861452</v>
      </c>
      <c r="X3350">
        <f t="shared" ca="1" si="502"/>
        <v>1</v>
      </c>
      <c r="Y3350" s="7"/>
    </row>
    <row r="3351" spans="1:25" ht="15" customHeight="1" x14ac:dyDescent="0.25">
      <c r="A3351" s="139">
        <v>3344</v>
      </c>
      <c r="B3351" s="10">
        <f t="shared" ca="1" si="493"/>
        <v>0.83321608915464085</v>
      </c>
      <c r="C3351" s="60">
        <f ca="1">_xlfn.NORM.INV(B3351,'Input Parameters'!$E$15,'Input Parameters'!$F$15)</f>
        <v>323.36967774276917</v>
      </c>
      <c r="D3351" s="10">
        <f t="shared" ca="1" si="494"/>
        <v>0.32169767428538854</v>
      </c>
      <c r="E3351" s="62">
        <f ca="1">IF(_xlfn.NORM.INV(D3351,'Input Parameters'!$E$17,'Input Parameters'!$F$17)&lt;3500,3500,IF(_xlfn.NORM.INV(D3351,'Input Parameters'!$E$17,'Input Parameters'!$F$17)&gt;5500,5500,_xlfn.NORM.INV(D3351,'Input Parameters'!$E$17,'Input Parameters'!$F$17)))</f>
        <v>4475.9302555637005</v>
      </c>
      <c r="F3351" s="10">
        <f t="shared" ca="1" si="495"/>
        <v>0.87278800444190496</v>
      </c>
      <c r="G3351" s="64">
        <f ca="1">_xlfn.NORM.INV(F3351,'Input Parameters'!$E$20,'Input Parameters'!$F$20)</f>
        <v>290.28578609045405</v>
      </c>
      <c r="H3351" s="57">
        <f ca="1">EXP(E3351*(1/'Input Parameters'!$E$23-1/G3351))</f>
        <v>0.8701685148439483</v>
      </c>
      <c r="I3351" s="10">
        <f t="shared" ca="1" si="496"/>
        <v>0.86407175836785133</v>
      </c>
      <c r="J3351" s="30">
        <f ca="1">_xlfn.BETA.INV(I3351,'Input Parameters'!$L$26,'Input Parameters'!$M$26,'Input Parameters'!$J$26,'Input Parameters'!$K$26)</f>
        <v>0.81783683778747096</v>
      </c>
      <c r="K3351" s="168">
        <f ca="1">('Input Parameters'!$E$27/'Input Parameters'!$E$38)^$J3351</f>
        <v>2.8331586288251501E-3</v>
      </c>
      <c r="L3351" s="69">
        <f ca="1">$H3351*$C3351*'Input Parameters'!$E$25*K3351</f>
        <v>0.79721149188746332</v>
      </c>
      <c r="M3351" s="24">
        <f t="shared" ca="1" si="497"/>
        <v>0.46974234673275428</v>
      </c>
      <c r="N3351" s="15">
        <f ca="1">_xlfn.NORM.INV(M3351,'Input Parameters'!$E$29,'Input Parameters'!$F$29)</f>
        <v>9.9992408244898592E-2</v>
      </c>
      <c r="O3351" s="8">
        <f t="shared" ca="1" si="498"/>
        <v>0.38818225134304885</v>
      </c>
      <c r="P3351" s="30">
        <f ca="1">_xlfn.LOGNORM.INV(O3351,'Input Parameters'!$H$30,'Input Parameters'!$I$30)</f>
        <v>2.3463386851120709</v>
      </c>
      <c r="Q3351" s="10">
        <f t="shared" ca="1" si="499"/>
        <v>6.1874442428857646E-2</v>
      </c>
      <c r="R3351" s="30">
        <f>IF('Input Parameters'!$E$32=0,0,_xlfn.BETA.INV(Q3351,'Input Parameters'!$L$32,'Input Parameters'!$M$32,'Input Parameters'!$J$32,'Input Parameters'!$K$32))</f>
        <v>0</v>
      </c>
      <c r="S3351" s="10">
        <f t="shared" ca="1" si="500"/>
        <v>0.61563113671917136</v>
      </c>
      <c r="T3351" s="26">
        <f ca="1">_xlfn.LOGNORM.INV(S3351,'Input Parameters'!$H$34,'Input Parameters'!$I$34)</f>
        <v>52.287388106472051</v>
      </c>
      <c r="U3351" s="10">
        <f t="shared" ca="1" si="501"/>
        <v>0.77202544264008799</v>
      </c>
      <c r="V3351" s="30">
        <f ca="1">_xlfn.BETA.INV(U3351,'Input Parameters'!$L$36,'Input Parameters'!$M$36,'Input Parameters'!$J$36,'Input Parameters'!$K$36)</f>
        <v>0.70706601889132337</v>
      </c>
      <c r="W3351" s="2">
        <f ca="1">N3351+(P3351-N3351)*(1-ERF((T3351-R3351)/(2*SQRT(L3351*'Input Parameters'!$E$38))))</f>
        <v>0.10007011824604992</v>
      </c>
      <c r="X3351">
        <f t="shared" ca="1" si="502"/>
        <v>1</v>
      </c>
      <c r="Y3351" s="7"/>
    </row>
    <row r="3352" spans="1:25" ht="15" customHeight="1" x14ac:dyDescent="0.25">
      <c r="A3352" s="139">
        <v>3345</v>
      </c>
      <c r="B3352" s="10">
        <f t="shared" ca="1" si="493"/>
        <v>0.25798657454867702</v>
      </c>
      <c r="C3352" s="60">
        <f ca="1">_xlfn.NORM.INV(B3352,'Input Parameters'!$E$15,'Input Parameters'!$F$15)</f>
        <v>235.76502991107651</v>
      </c>
      <c r="D3352" s="10">
        <f t="shared" ca="1" si="494"/>
        <v>9.6354712109181784E-2</v>
      </c>
      <c r="E3352" s="62">
        <f ca="1">IF(_xlfn.NORM.INV(D3352,'Input Parameters'!$E$17,'Input Parameters'!$F$17)&lt;3500,3500,IF(_xlfn.NORM.INV(D3352,'Input Parameters'!$E$17,'Input Parameters'!$F$17)&gt;5500,5500,_xlfn.NORM.INV(D3352,'Input Parameters'!$E$17,'Input Parameters'!$F$17)))</f>
        <v>3888.1760375194362</v>
      </c>
      <c r="F3352" s="10">
        <f t="shared" ca="1" si="495"/>
        <v>0.32678210838046418</v>
      </c>
      <c r="G3352" s="64">
        <f ca="1">_xlfn.NORM.INV(F3352,'Input Parameters'!$E$20,'Input Parameters'!$F$20)</f>
        <v>279.64293113821952</v>
      </c>
      <c r="H3352" s="57">
        <f ca="1">EXP(E3352*(1/'Input Parameters'!$E$23-1/G3352))</f>
        <v>0.53228463356063471</v>
      </c>
      <c r="I3352" s="10">
        <f t="shared" ca="1" si="496"/>
        <v>3.3074491528451433E-2</v>
      </c>
      <c r="J3352" s="30">
        <f ca="1">_xlfn.BETA.INV(I3352,'Input Parameters'!$L$26,'Input Parameters'!$M$26,'Input Parameters'!$J$26,'Input Parameters'!$K$26)</f>
        <v>0.35333616572820131</v>
      </c>
      <c r="K3352" s="168">
        <f ca="1">('Input Parameters'!$E$27/'Input Parameters'!$E$38)^$J3352</f>
        <v>7.9302255285057466E-2</v>
      </c>
      <c r="L3352" s="69">
        <f ca="1">$H3352*$C3352*'Input Parameters'!$E$25*K3352</f>
        <v>9.9519653573978015</v>
      </c>
      <c r="M3352" s="24">
        <f t="shared" ca="1" si="497"/>
        <v>0.78465657481574558</v>
      </c>
      <c r="N3352" s="15">
        <f ca="1">_xlfn.NORM.INV(M3352,'Input Parameters'!$E$29,'Input Parameters'!$F$29)</f>
        <v>0.10007880168491672</v>
      </c>
      <c r="O3352" s="8">
        <f t="shared" ca="1" si="498"/>
        <v>0.3557125358627532</v>
      </c>
      <c r="P3352" s="30">
        <f ca="1">_xlfn.LOGNORM.INV(O3352,'Input Parameters'!$H$30,'Input Parameters'!$I$30)</f>
        <v>2.2530540235671217</v>
      </c>
      <c r="Q3352" s="10">
        <f t="shared" ca="1" si="499"/>
        <v>0.73029181252184161</v>
      </c>
      <c r="R3352" s="30">
        <f>IF('Input Parameters'!$E$32=0,0,_xlfn.BETA.INV(Q3352,'Input Parameters'!$L$32,'Input Parameters'!$M$32,'Input Parameters'!$J$32,'Input Parameters'!$K$32))</f>
        <v>0</v>
      </c>
      <c r="S3352" s="10">
        <f t="shared" ca="1" si="500"/>
        <v>0.6570325584046578</v>
      </c>
      <c r="T3352" s="26">
        <f ca="1">_xlfn.LOGNORM.INV(S3352,'Input Parameters'!$H$34,'Input Parameters'!$I$34)</f>
        <v>53.010801604218273</v>
      </c>
      <c r="U3352" s="10">
        <f t="shared" ca="1" si="501"/>
        <v>0.2247690319224761</v>
      </c>
      <c r="V3352" s="30">
        <f ca="1">_xlfn.BETA.INV(U3352,'Input Parameters'!$L$36,'Input Parameters'!$M$36,'Input Parameters'!$J$36,'Input Parameters'!$K$36)</f>
        <v>0.47955904382094372</v>
      </c>
      <c r="W3352" s="2">
        <f ca="1">N3352+(P3352-N3352)*(1-ERF((T3352-R3352)/(2*SQRT(L3352*'Input Parameters'!$E$38))))</f>
        <v>0.60548716617535792</v>
      </c>
      <c r="X3352">
        <f t="shared" ca="1" si="502"/>
        <v>0</v>
      </c>
      <c r="Y3352" s="7"/>
    </row>
    <row r="3353" spans="1:25" ht="15" customHeight="1" x14ac:dyDescent="0.25">
      <c r="A3353" s="139">
        <v>3346</v>
      </c>
      <c r="B3353" s="10">
        <f t="shared" ca="1" si="493"/>
        <v>0.24811054637888275</v>
      </c>
      <c r="C3353" s="60">
        <f ca="1">_xlfn.NORM.INV(B3353,'Input Parameters'!$E$15,'Input Parameters'!$F$15)</f>
        <v>234.09140404616966</v>
      </c>
      <c r="D3353" s="10">
        <f t="shared" ca="1" si="494"/>
        <v>0.63605801029329823</v>
      </c>
      <c r="E3353" s="62">
        <f ca="1">IF(_xlfn.NORM.INV(D3353,'Input Parameters'!$E$17,'Input Parameters'!$F$17)&lt;3500,3500,IF(_xlfn.NORM.INV(D3353,'Input Parameters'!$E$17,'Input Parameters'!$F$17)&gt;5500,5500,_xlfn.NORM.INV(D3353,'Input Parameters'!$E$17,'Input Parameters'!$F$17)))</f>
        <v>5043.5591789082273</v>
      </c>
      <c r="F3353" s="10">
        <f t="shared" ca="1" si="495"/>
        <v>5.7728718160002024E-2</v>
      </c>
      <c r="G3353" s="64">
        <f ca="1">_xlfn.NORM.INV(F3353,'Input Parameters'!$E$20,'Input Parameters'!$F$20)</f>
        <v>272.10333010402798</v>
      </c>
      <c r="H3353" s="57">
        <f ca="1">EXP(E3353*(1/'Input Parameters'!$E$23-1/G3353))</f>
        <v>0.26775070240835941</v>
      </c>
      <c r="I3353" s="10">
        <f t="shared" ca="1" si="496"/>
        <v>0.57872451530614677</v>
      </c>
      <c r="J3353" s="30">
        <f ca="1">_xlfn.BETA.INV(I3353,'Input Parameters'!$L$26,'Input Parameters'!$M$26,'Input Parameters'!$J$26,'Input Parameters'!$K$26)</f>
        <v>0.69281865103000007</v>
      </c>
      <c r="K3353" s="168">
        <f ca="1">('Input Parameters'!$E$27/'Input Parameters'!$E$38)^$J3353</f>
        <v>6.9458936006572191E-3</v>
      </c>
      <c r="L3353" s="69">
        <f ca="1">$H3353*$C3353*'Input Parameters'!$E$25*K3353</f>
        <v>0.43535567667067127</v>
      </c>
      <c r="M3353" s="24">
        <f t="shared" ca="1" si="497"/>
        <v>0.20659334417413111</v>
      </c>
      <c r="N3353" s="15">
        <f ca="1">_xlfn.NORM.INV(M3353,'Input Parameters'!$E$29,'Input Parameters'!$F$29)</f>
        <v>9.9918170137025142E-2</v>
      </c>
      <c r="O3353" s="8">
        <f t="shared" ca="1" si="498"/>
        <v>0.41150879491667647</v>
      </c>
      <c r="P3353" s="30">
        <f ca="1">_xlfn.LOGNORM.INV(O3353,'Input Parameters'!$H$30,'Input Parameters'!$I$30)</f>
        <v>2.414241694497707</v>
      </c>
      <c r="Q3353" s="10">
        <f t="shared" ca="1" si="499"/>
        <v>0.29497961718372356</v>
      </c>
      <c r="R3353" s="30">
        <f>IF('Input Parameters'!$E$32=0,0,_xlfn.BETA.INV(Q3353,'Input Parameters'!$L$32,'Input Parameters'!$M$32,'Input Parameters'!$J$32,'Input Parameters'!$K$32))</f>
        <v>0</v>
      </c>
      <c r="S3353" s="10">
        <f t="shared" ca="1" si="500"/>
        <v>0.69388133531523732</v>
      </c>
      <c r="T3353" s="26">
        <f ca="1">_xlfn.LOGNORM.INV(S3353,'Input Parameters'!$H$34,'Input Parameters'!$I$34)</f>
        <v>53.691737960067364</v>
      </c>
      <c r="U3353" s="10">
        <f t="shared" ca="1" si="501"/>
        <v>0.6931187004056224</v>
      </c>
      <c r="V3353" s="30">
        <f ca="1">_xlfn.BETA.INV(U3353,'Input Parameters'!$L$36,'Input Parameters'!$M$36,'Input Parameters'!$J$36,'Input Parameters'!$K$36)</f>
        <v>0.66635632405954026</v>
      </c>
      <c r="W3353" s="2">
        <f ca="1">N3353+(P3353-N3353)*(1-ERF((T3353-R3353)/(2*SQRT(L3353*'Input Parameters'!$E$38))))</f>
        <v>9.991819030698737E-2</v>
      </c>
      <c r="X3353">
        <f t="shared" ca="1" si="502"/>
        <v>1</v>
      </c>
      <c r="Y3353" s="7"/>
    </row>
    <row r="3354" spans="1:25" ht="15" customHeight="1" x14ac:dyDescent="0.25">
      <c r="A3354" s="139">
        <v>3347</v>
      </c>
      <c r="B3354" s="10">
        <f t="shared" ca="1" si="493"/>
        <v>0.44516187196667445</v>
      </c>
      <c r="C3354" s="60">
        <f ca="1">_xlfn.NORM.INV(B3354,'Input Parameters'!$E$15,'Input Parameters'!$F$15)</f>
        <v>263.49421903213874</v>
      </c>
      <c r="D3354" s="10">
        <f t="shared" ca="1" si="494"/>
        <v>0.95766333865293141</v>
      </c>
      <c r="E3354" s="62">
        <f ca="1">IF(_xlfn.NORM.INV(D3354,'Input Parameters'!$E$17,'Input Parameters'!$F$17)&lt;3500,3500,IF(_xlfn.NORM.INV(D3354,'Input Parameters'!$E$17,'Input Parameters'!$F$17)&gt;5500,5500,_xlfn.NORM.INV(D3354,'Input Parameters'!$E$17,'Input Parameters'!$F$17)))</f>
        <v>5500</v>
      </c>
      <c r="F3354" s="10">
        <f t="shared" ca="1" si="495"/>
        <v>0.22346260427528486</v>
      </c>
      <c r="G3354" s="64">
        <f ca="1">_xlfn.NORM.INV(F3354,'Input Parameters'!$E$20,'Input Parameters'!$F$20)</f>
        <v>277.55430731431875</v>
      </c>
      <c r="H3354" s="57">
        <f ca="1">EXP(E3354*(1/'Input Parameters'!$E$23-1/G3354))</f>
        <v>0.35346082727550693</v>
      </c>
      <c r="I3354" s="10">
        <f t="shared" ca="1" si="496"/>
        <v>0.48021993815401876</v>
      </c>
      <c r="J3354" s="30">
        <f ca="1">_xlfn.BETA.INV(I3354,'Input Parameters'!$L$26,'Input Parameters'!$M$26,'Input Parameters'!$J$26,'Input Parameters'!$K$26)</f>
        <v>0.65338879517867154</v>
      </c>
      <c r="K3354" s="168">
        <f ca="1">('Input Parameters'!$E$27/'Input Parameters'!$E$38)^$J3354</f>
        <v>9.2163762501215468E-3</v>
      </c>
      <c r="L3354" s="69">
        <f ca="1">$H3354*$C3354*'Input Parameters'!$E$25*K3354</f>
        <v>0.85836613886693225</v>
      </c>
      <c r="M3354" s="24">
        <f t="shared" ca="1" si="497"/>
        <v>0.4560889967367997</v>
      </c>
      <c r="N3354" s="15">
        <f ca="1">_xlfn.NORM.INV(M3354,'Input Parameters'!$E$29,'Input Parameters'!$F$29)</f>
        <v>9.9988970824190268E-2</v>
      </c>
      <c r="O3354" s="8">
        <f t="shared" ca="1" si="498"/>
        <v>0.85406876809437227</v>
      </c>
      <c r="P3354" s="30">
        <f ca="1">_xlfn.LOGNORM.INV(O3354,'Input Parameters'!$H$30,'Input Parameters'!$I$30)</f>
        <v>4.4147486567537912</v>
      </c>
      <c r="Q3354" s="10">
        <f t="shared" ca="1" si="499"/>
        <v>0.74852060274430454</v>
      </c>
      <c r="R3354" s="30">
        <f>IF('Input Parameters'!$E$32=0,0,_xlfn.BETA.INV(Q3354,'Input Parameters'!$L$32,'Input Parameters'!$M$32,'Input Parameters'!$J$32,'Input Parameters'!$K$32))</f>
        <v>0</v>
      </c>
      <c r="S3354" s="10">
        <f t="shared" ca="1" si="500"/>
        <v>0.38584118832647463</v>
      </c>
      <c r="T3354" s="26">
        <f ca="1">_xlfn.LOGNORM.INV(S3354,'Input Parameters'!$H$34,'Input Parameters'!$I$34)</f>
        <v>48.618926496666163</v>
      </c>
      <c r="U3354" s="10">
        <f t="shared" ca="1" si="501"/>
        <v>0.58437920819954803</v>
      </c>
      <c r="V3354" s="30">
        <f ca="1">_xlfn.BETA.INV(U3354,'Input Parameters'!$L$36,'Input Parameters'!$M$36,'Input Parameters'!$J$36,'Input Parameters'!$K$36)</f>
        <v>0.61901356714004196</v>
      </c>
      <c r="W3354" s="2">
        <f ca="1">N3354+(P3354-N3354)*(1-ERF((T3354-R3354)/(2*SQRT(L3354*'Input Parameters'!$E$38))))</f>
        <v>0.10088082839026144</v>
      </c>
      <c r="X3354">
        <f t="shared" ca="1" si="502"/>
        <v>1</v>
      </c>
      <c r="Y3354" s="7"/>
    </row>
    <row r="3355" spans="1:25" ht="15" customHeight="1" x14ac:dyDescent="0.25">
      <c r="A3355" s="139">
        <v>3348</v>
      </c>
      <c r="B3355" s="10">
        <f t="shared" ca="1" si="493"/>
        <v>0.24946339052064725</v>
      </c>
      <c r="C3355" s="60">
        <f ca="1">_xlfn.NORM.INV(B3355,'Input Parameters'!$E$15,'Input Parameters'!$F$15)</f>
        <v>234.32271491146088</v>
      </c>
      <c r="D3355" s="10">
        <f t="shared" ca="1" si="494"/>
        <v>0.7549240468486289</v>
      </c>
      <c r="E3355" s="62">
        <f ca="1">IF(_xlfn.NORM.INV(D3355,'Input Parameters'!$E$17,'Input Parameters'!$F$17)&lt;3500,3500,IF(_xlfn.NORM.INV(D3355,'Input Parameters'!$E$17,'Input Parameters'!$F$17)&gt;5500,5500,_xlfn.NORM.INV(D3355,'Input Parameters'!$E$17,'Input Parameters'!$F$17)))</f>
        <v>5283.0470649472063</v>
      </c>
      <c r="F3355" s="10">
        <f t="shared" ca="1" si="495"/>
        <v>0.93701209258526952</v>
      </c>
      <c r="G3355" s="64">
        <f ca="1">_xlfn.NORM.INV(F3355,'Input Parameters'!$E$20,'Input Parameters'!$F$20)</f>
        <v>292.90210759918529</v>
      </c>
      <c r="H3355" s="57">
        <f ca="1">EXP(E3355*(1/'Input Parameters'!$E$23-1/G3355))</f>
        <v>0.9984206181898696</v>
      </c>
      <c r="I3355" s="10">
        <f t="shared" ca="1" si="496"/>
        <v>0.63518012898381193</v>
      </c>
      <c r="J3355" s="30">
        <f ca="1">_xlfn.BETA.INV(I3355,'Input Parameters'!$L$26,'Input Parameters'!$M$26,'Input Parameters'!$J$26,'Input Parameters'!$K$26)</f>
        <v>0.71530803178987634</v>
      </c>
      <c r="K3355" s="168">
        <f ca="1">('Input Parameters'!$E$27/'Input Parameters'!$E$38)^$J3355</f>
        <v>5.9111108430854962E-3</v>
      </c>
      <c r="L3355" s="69">
        <f ca="1">$H3355*$C3355*'Input Parameters'!$E$25*K3355</f>
        <v>1.3829199272392048</v>
      </c>
      <c r="M3355" s="24">
        <f t="shared" ca="1" si="497"/>
        <v>0.56766932252483615</v>
      </c>
      <c r="N3355" s="15">
        <f ca="1">_xlfn.NORM.INV(M3355,'Input Parameters'!$E$29,'Input Parameters'!$F$29)</f>
        <v>0.10001704435121991</v>
      </c>
      <c r="O3355" s="8">
        <f t="shared" ca="1" si="498"/>
        <v>0.62852908302646071</v>
      </c>
      <c r="P3355" s="30">
        <f ca="1">_xlfn.LOGNORM.INV(O3355,'Input Parameters'!$H$30,'Input Parameters'!$I$30)</f>
        <v>3.1329108041003595</v>
      </c>
      <c r="Q3355" s="10">
        <f t="shared" ca="1" si="499"/>
        <v>0.46796907746198746</v>
      </c>
      <c r="R3355" s="30">
        <f>IF('Input Parameters'!$E$32=0,0,_xlfn.BETA.INV(Q3355,'Input Parameters'!$L$32,'Input Parameters'!$M$32,'Input Parameters'!$J$32,'Input Parameters'!$K$32))</f>
        <v>0</v>
      </c>
      <c r="S3355" s="10">
        <f t="shared" ca="1" si="500"/>
        <v>6.4218083979992846E-2</v>
      </c>
      <c r="T3355" s="26">
        <f ca="1">_xlfn.LOGNORM.INV(S3355,'Input Parameters'!$H$34,'Input Parameters'!$I$34)</f>
        <v>41.714265236330576</v>
      </c>
      <c r="U3355" s="10">
        <f t="shared" ca="1" si="501"/>
        <v>0.12612378076053721</v>
      </c>
      <c r="V3355" s="30">
        <f ca="1">_xlfn.BETA.INV(U3355,'Input Parameters'!$L$36,'Input Parameters'!$M$36,'Input Parameters'!$J$36,'Input Parameters'!$K$36)</f>
        <v>0.43224478773951647</v>
      </c>
      <c r="W3355" s="2">
        <f ca="1">N3355+(P3355-N3355)*(1-ERF((T3355-R3355)/(2*SQRT(L3355*'Input Parameters'!$E$38))))</f>
        <v>0.13681522647180616</v>
      </c>
      <c r="X3355">
        <f t="shared" ca="1" si="502"/>
        <v>1</v>
      </c>
      <c r="Y3355" s="7"/>
    </row>
    <row r="3356" spans="1:25" ht="15" customHeight="1" x14ac:dyDescent="0.25">
      <c r="A3356" s="139">
        <v>3349</v>
      </c>
      <c r="B3356" s="10">
        <f t="shared" ca="1" si="493"/>
        <v>0.13158717564223699</v>
      </c>
      <c r="C3356" s="60">
        <f ca="1">_xlfn.NORM.INV(B3356,'Input Parameters'!$E$15,'Input Parameters'!$F$15)</f>
        <v>210.32908646381765</v>
      </c>
      <c r="D3356" s="10">
        <f t="shared" ca="1" si="494"/>
        <v>9.8126386169179458E-2</v>
      </c>
      <c r="E3356" s="62">
        <f ca="1">IF(_xlfn.NORM.INV(D3356,'Input Parameters'!$E$17,'Input Parameters'!$F$17)&lt;3500,3500,IF(_xlfn.NORM.INV(D3356,'Input Parameters'!$E$17,'Input Parameters'!$F$17)&gt;5500,5500,_xlfn.NORM.INV(D3356,'Input Parameters'!$E$17,'Input Parameters'!$F$17)))</f>
        <v>3895.3889896862565</v>
      </c>
      <c r="F3356" s="10">
        <f t="shared" ca="1" si="495"/>
        <v>0.13697282555840995</v>
      </c>
      <c r="G3356" s="64">
        <f ca="1">_xlfn.NORM.INV(F3356,'Input Parameters'!$E$20,'Input Parameters'!$F$20)</f>
        <v>275.3200575128219</v>
      </c>
      <c r="H3356" s="57">
        <f ca="1">EXP(E3356*(1/'Input Parameters'!$E$23-1/G3356))</f>
        <v>0.42721697612553738</v>
      </c>
      <c r="I3356" s="10">
        <f t="shared" ca="1" si="496"/>
        <v>0.98314859644187924</v>
      </c>
      <c r="J3356" s="30">
        <f ca="1">_xlfn.BETA.INV(I3356,'Input Parameters'!$L$26,'Input Parameters'!$M$26,'Input Parameters'!$J$26,'Input Parameters'!$K$26)</f>
        <v>0.91646728594329807</v>
      </c>
      <c r="K3356" s="168">
        <f ca="1">('Input Parameters'!$E$27/'Input Parameters'!$E$38)^$J3356</f>
        <v>1.3964225779012341E-3</v>
      </c>
      <c r="L3356" s="69">
        <f ca="1">$H3356*$C3356*'Input Parameters'!$E$25*K3356</f>
        <v>0.12547716543515172</v>
      </c>
      <c r="M3356" s="24">
        <f t="shared" ca="1" si="497"/>
        <v>0.32352651475127181</v>
      </c>
      <c r="N3356" s="15">
        <f ca="1">_xlfn.NORM.INV(M3356,'Input Parameters'!$E$29,'Input Parameters'!$F$29)</f>
        <v>9.9954214000478422E-2</v>
      </c>
      <c r="O3356" s="8">
        <f t="shared" ca="1" si="498"/>
        <v>0.11021204023101394</v>
      </c>
      <c r="P3356" s="30">
        <f ca="1">_xlfn.LOGNORM.INV(O3356,'Input Parameters'!$H$30,'Input Parameters'!$I$30)</f>
        <v>1.5040847669132953</v>
      </c>
      <c r="Q3356" s="10">
        <f t="shared" ca="1" si="499"/>
        <v>0.70789650065717968</v>
      </c>
      <c r="R3356" s="30">
        <f>IF('Input Parameters'!$E$32=0,0,_xlfn.BETA.INV(Q3356,'Input Parameters'!$L$32,'Input Parameters'!$M$32,'Input Parameters'!$J$32,'Input Parameters'!$K$32))</f>
        <v>0</v>
      </c>
      <c r="S3356" s="10">
        <f t="shared" ca="1" si="500"/>
        <v>0.14012298018880143</v>
      </c>
      <c r="T3356" s="26">
        <f ca="1">_xlfn.LOGNORM.INV(S3356,'Input Parameters'!$H$34,'Input Parameters'!$I$34)</f>
        <v>44.06633901766331</v>
      </c>
      <c r="U3356" s="10">
        <f t="shared" ca="1" si="501"/>
        <v>0.6351517948062344</v>
      </c>
      <c r="V3356" s="30">
        <f ca="1">_xlfn.BETA.INV(U3356,'Input Parameters'!$L$36,'Input Parameters'!$M$36,'Input Parameters'!$J$36,'Input Parameters'!$K$36)</f>
        <v>0.64023426159007202</v>
      </c>
      <c r="W3356" s="2">
        <f ca="1">N3356+(P3356-N3356)*(1-ERF((T3356-R3356)/(2*SQRT(L3356*'Input Parameters'!$E$38))))</f>
        <v>9.9954214000478422E-2</v>
      </c>
      <c r="X3356">
        <f t="shared" ca="1" si="502"/>
        <v>1</v>
      </c>
      <c r="Y3356" s="7"/>
    </row>
    <row r="3357" spans="1:25" ht="15" customHeight="1" x14ac:dyDescent="0.25">
      <c r="A3357" s="139">
        <v>3350</v>
      </c>
      <c r="B3357" s="10">
        <f t="shared" ca="1" si="493"/>
        <v>0.93625094791296615</v>
      </c>
      <c r="C3357" s="60">
        <f ca="1">_xlfn.NORM.INV(B3357,'Input Parameters'!$E$15,'Input Parameters'!$F$15)</f>
        <v>353.56030376322087</v>
      </c>
      <c r="D3357" s="10">
        <f t="shared" ca="1" si="494"/>
        <v>0.26671004499986983</v>
      </c>
      <c r="E3357" s="62">
        <f ca="1">IF(_xlfn.NORM.INV(D3357,'Input Parameters'!$E$17,'Input Parameters'!$F$17)&lt;3500,3500,IF(_xlfn.NORM.INV(D3357,'Input Parameters'!$E$17,'Input Parameters'!$F$17)&gt;5500,5500,_xlfn.NORM.INV(D3357,'Input Parameters'!$E$17,'Input Parameters'!$F$17)))</f>
        <v>4364.0444005729496</v>
      </c>
      <c r="F3357" s="10">
        <f t="shared" ca="1" si="495"/>
        <v>0.80664859319707205</v>
      </c>
      <c r="G3357" s="64">
        <f ca="1">_xlfn.NORM.INV(F3357,'Input Parameters'!$E$20,'Input Parameters'!$F$20)</f>
        <v>288.4496023429337</v>
      </c>
      <c r="H3357" s="57">
        <f ca="1">EXP(E3357*(1/'Input Parameters'!$E$23-1/G3357))</f>
        <v>0.79350808682530038</v>
      </c>
      <c r="I3357" s="10">
        <f t="shared" ca="1" si="496"/>
        <v>5.5019380634085291E-2</v>
      </c>
      <c r="J3357" s="30">
        <f ca="1">_xlfn.BETA.INV(I3357,'Input Parameters'!$L$26,'Input Parameters'!$M$26,'Input Parameters'!$J$26,'Input Parameters'!$K$26)</f>
        <v>0.39187089187620233</v>
      </c>
      <c r="K3357" s="168">
        <f ca="1">('Input Parameters'!$E$27/'Input Parameters'!$E$38)^$J3357</f>
        <v>6.015087937624556E-2</v>
      </c>
      <c r="L3357" s="69">
        <f ca="1">$H3357*$C3357*'Input Parameters'!$E$25*K3357</f>
        <v>16.875507268632841</v>
      </c>
      <c r="M3357" s="24">
        <f t="shared" ca="1" si="497"/>
        <v>5.4911829963816938E-2</v>
      </c>
      <c r="N3357" s="15">
        <f ca="1">_xlfn.NORM.INV(M3357,'Input Parameters'!$E$29,'Input Parameters'!$F$29)</f>
        <v>9.9840101375940016E-2</v>
      </c>
      <c r="O3357" s="8">
        <f t="shared" ca="1" si="498"/>
        <v>0.85913119783814118</v>
      </c>
      <c r="P3357" s="30">
        <f ca="1">_xlfn.LOGNORM.INV(O3357,'Input Parameters'!$H$30,'Input Parameters'!$I$30)</f>
        <v>4.4616673343844502</v>
      </c>
      <c r="Q3357" s="10">
        <f t="shared" ca="1" si="499"/>
        <v>0.48436022160659342</v>
      </c>
      <c r="R3357" s="30">
        <f>IF('Input Parameters'!$E$32=0,0,_xlfn.BETA.INV(Q3357,'Input Parameters'!$L$32,'Input Parameters'!$M$32,'Input Parameters'!$J$32,'Input Parameters'!$K$32))</f>
        <v>0</v>
      </c>
      <c r="S3357" s="10">
        <f t="shared" ca="1" si="500"/>
        <v>0.36355331386843914</v>
      </c>
      <c r="T3357" s="26">
        <f ca="1">_xlfn.LOGNORM.INV(S3357,'Input Parameters'!$H$34,'Input Parameters'!$I$34)</f>
        <v>48.264249785099054</v>
      </c>
      <c r="U3357" s="10">
        <f t="shared" ca="1" si="501"/>
        <v>0.34056677042320938</v>
      </c>
      <c r="V3357" s="30">
        <f ca="1">_xlfn.BETA.INV(U3357,'Input Parameters'!$L$36,'Input Parameters'!$M$36,'Input Parameters'!$J$36,'Input Parameters'!$K$36)</f>
        <v>0.52584550696621413</v>
      </c>
      <c r="W3357" s="2">
        <f ca="1">N3357+(P3357-N3357)*(1-ERF((T3357-R3357)/(2*SQRT(L3357*'Input Parameters'!$E$38))))</f>
        <v>1.8711874157771777</v>
      </c>
      <c r="X3357">
        <f t="shared" ca="1" si="502"/>
        <v>0</v>
      </c>
      <c r="Y3357" s="7"/>
    </row>
    <row r="3358" spans="1:25" ht="15" customHeight="1" x14ac:dyDescent="0.25">
      <c r="A3358" s="139">
        <v>3351</v>
      </c>
      <c r="B3358" s="10">
        <f t="shared" ca="1" si="493"/>
        <v>0.12035845782617927</v>
      </c>
      <c r="C3358" s="60">
        <f ca="1">_xlfn.NORM.INV(B3358,'Input Parameters'!$E$15,'Input Parameters'!$F$15)</f>
        <v>207.38763240211654</v>
      </c>
      <c r="D3358" s="10">
        <f t="shared" ca="1" si="494"/>
        <v>0.90491212141986299</v>
      </c>
      <c r="E3358" s="62">
        <f ca="1">IF(_xlfn.NORM.INV(D3358,'Input Parameters'!$E$17,'Input Parameters'!$F$17)&lt;3500,3500,IF(_xlfn.NORM.INV(D3358,'Input Parameters'!$E$17,'Input Parameters'!$F$17)&gt;5500,5500,_xlfn.NORM.INV(D3358,'Input Parameters'!$E$17,'Input Parameters'!$F$17)))</f>
        <v>5500</v>
      </c>
      <c r="F3358" s="10">
        <f t="shared" ca="1" si="495"/>
        <v>0.64350074536722346</v>
      </c>
      <c r="G3358" s="64">
        <f ca="1">_xlfn.NORM.INV(F3358,'Input Parameters'!$E$20,'Input Parameters'!$F$20)</f>
        <v>285.11447437704823</v>
      </c>
      <c r="H3358" s="57">
        <f ca="1">EXP(E3358*(1/'Input Parameters'!$E$23-1/G3358))</f>
        <v>0.59777663166526218</v>
      </c>
      <c r="I3358" s="10">
        <f t="shared" ca="1" si="496"/>
        <v>0.26969272538978517</v>
      </c>
      <c r="J3358" s="30">
        <f ca="1">_xlfn.BETA.INV(I3358,'Input Parameters'!$L$26,'Input Parameters'!$M$26,'Input Parameters'!$J$26,'Input Parameters'!$K$26)</f>
        <v>0.5589833703952537</v>
      </c>
      <c r="K3358" s="168">
        <f ca="1">('Input Parameters'!$E$27/'Input Parameters'!$E$38)^$J3358</f>
        <v>1.8140631988787657E-2</v>
      </c>
      <c r="L3358" s="69">
        <f ca="1">$H3358*$C3358*'Input Parameters'!$E$25*K3358</f>
        <v>2.2489210020687347</v>
      </c>
      <c r="M3358" s="24">
        <f t="shared" ca="1" si="497"/>
        <v>0.18207964695057799</v>
      </c>
      <c r="N3358" s="15">
        <f ca="1">_xlfn.NORM.INV(M3358,'Input Parameters'!$E$29,'Input Parameters'!$F$29)</f>
        <v>9.9909253186710886E-2</v>
      </c>
      <c r="O3358" s="8">
        <f t="shared" ca="1" si="498"/>
        <v>0.26228775608030808</v>
      </c>
      <c r="P3358" s="30">
        <f ca="1">_xlfn.LOGNORM.INV(O3358,'Input Parameters'!$H$30,'Input Parameters'!$I$30)</f>
        <v>1.9866717421805291</v>
      </c>
      <c r="Q3358" s="10">
        <f t="shared" ca="1" si="499"/>
        <v>0.44919178300594098</v>
      </c>
      <c r="R3358" s="30">
        <f>IF('Input Parameters'!$E$32=0,0,_xlfn.BETA.INV(Q3358,'Input Parameters'!$L$32,'Input Parameters'!$M$32,'Input Parameters'!$J$32,'Input Parameters'!$K$32))</f>
        <v>0</v>
      </c>
      <c r="S3358" s="10">
        <f t="shared" ca="1" si="500"/>
        <v>0.4872959457772803</v>
      </c>
      <c r="T3358" s="26">
        <f ca="1">_xlfn.LOGNORM.INV(S3358,'Input Parameters'!$H$34,'Input Parameters'!$I$34)</f>
        <v>50.208205373966749</v>
      </c>
      <c r="U3358" s="10">
        <f t="shared" ca="1" si="501"/>
        <v>0.74927905191884614</v>
      </c>
      <c r="V3358" s="30">
        <f ca="1">_xlfn.BETA.INV(U3358,'Input Parameters'!$L$36,'Input Parameters'!$M$36,'Input Parameters'!$J$36,'Input Parameters'!$K$36)</f>
        <v>0.69452835731082407</v>
      </c>
      <c r="W3358" s="2">
        <f ca="1">N3358+(P3358-N3358)*(1-ERF((T3358-R3358)/(2*SQRT(L3358*'Input Parameters'!$E$38))))</f>
        <v>0.13370741025663477</v>
      </c>
      <c r="X3358">
        <f t="shared" ca="1" si="502"/>
        <v>1</v>
      </c>
      <c r="Y3358" s="7"/>
    </row>
    <row r="3359" spans="1:25" ht="15" customHeight="1" x14ac:dyDescent="0.25">
      <c r="A3359" s="139">
        <v>3352</v>
      </c>
      <c r="B3359" s="10">
        <f t="shared" ca="1" si="493"/>
        <v>0.93696277794160598</v>
      </c>
      <c r="C3359" s="60">
        <f ca="1">_xlfn.NORM.INV(B3359,'Input Parameters'!$E$15,'Input Parameters'!$F$15)</f>
        <v>353.87052924563966</v>
      </c>
      <c r="D3359" s="10">
        <f t="shared" ca="1" si="494"/>
        <v>0.46983521493723979</v>
      </c>
      <c r="E3359" s="62">
        <f ca="1">IF(_xlfn.NORM.INV(D3359,'Input Parameters'!$E$17,'Input Parameters'!$F$17)&lt;3500,3500,IF(_xlfn.NORM.INV(D3359,'Input Parameters'!$E$17,'Input Parameters'!$F$17)&gt;5500,5500,_xlfn.NORM.INV(D3359,'Input Parameters'!$E$17,'Input Parameters'!$F$17)))</f>
        <v>4747.0211333475381</v>
      </c>
      <c r="F3359" s="10">
        <f t="shared" ca="1" si="495"/>
        <v>0.29923952114223007</v>
      </c>
      <c r="G3359" s="64">
        <f ca="1">_xlfn.NORM.INV(F3359,'Input Parameters'!$E$20,'Input Parameters'!$F$20)</f>
        <v>279.12185379524379</v>
      </c>
      <c r="H3359" s="57">
        <f ca="1">EXP(E3359*(1/'Input Parameters'!$E$23-1/G3359))</f>
        <v>0.44863169676127945</v>
      </c>
      <c r="I3359" s="10">
        <f t="shared" ca="1" si="496"/>
        <v>7.1026670941130798E-2</v>
      </c>
      <c r="J3359" s="30">
        <f ca="1">_xlfn.BETA.INV(I3359,'Input Parameters'!$L$26,'Input Parameters'!$M$26,'Input Parameters'!$J$26,'Input Parameters'!$K$26)</f>
        <v>0.4133030727444707</v>
      </c>
      <c r="K3359" s="168">
        <f ca="1">('Input Parameters'!$E$27/'Input Parameters'!$E$38)^$J3359</f>
        <v>5.157940781642676E-2</v>
      </c>
      <c r="L3359" s="69">
        <f ca="1">$H3359*$C3359*'Input Parameters'!$E$25*K3359</f>
        <v>8.1886196916907021</v>
      </c>
      <c r="M3359" s="24">
        <f t="shared" ca="1" si="497"/>
        <v>0.2639203012737511</v>
      </c>
      <c r="N3359" s="15">
        <f ca="1">_xlfn.NORM.INV(M3359,'Input Parameters'!$E$29,'Input Parameters'!$F$29)</f>
        <v>9.9936869421107397E-2</v>
      </c>
      <c r="O3359" s="8">
        <f t="shared" ca="1" si="498"/>
        <v>0.58590521686030628</v>
      </c>
      <c r="P3359" s="30">
        <f ca="1">_xlfn.LOGNORM.INV(O3359,'Input Parameters'!$H$30,'Input Parameters'!$I$30)</f>
        <v>2.9729612603176343</v>
      </c>
      <c r="Q3359" s="10">
        <f t="shared" ca="1" si="499"/>
        <v>0.64474385668291079</v>
      </c>
      <c r="R3359" s="30">
        <f>IF('Input Parameters'!$E$32=0,0,_xlfn.BETA.INV(Q3359,'Input Parameters'!$L$32,'Input Parameters'!$M$32,'Input Parameters'!$J$32,'Input Parameters'!$K$32))</f>
        <v>0</v>
      </c>
      <c r="S3359" s="10">
        <f t="shared" ca="1" si="500"/>
        <v>9.2307283760192482E-2</v>
      </c>
      <c r="T3359" s="26">
        <f ca="1">_xlfn.LOGNORM.INV(S3359,'Input Parameters'!$H$34,'Input Parameters'!$I$34)</f>
        <v>42.732152876275464</v>
      </c>
      <c r="U3359" s="10">
        <f t="shared" ca="1" si="501"/>
        <v>0.65276671281572085</v>
      </c>
      <c r="V3359" s="30">
        <f ca="1">_xlfn.BETA.INV(U3359,'Input Parameters'!$L$36,'Input Parameters'!$M$36,'Input Parameters'!$J$36,'Input Parameters'!$K$36)</f>
        <v>0.64792328253752163</v>
      </c>
      <c r="W3359" s="2">
        <f ca="1">N3359+(P3359-N3359)*(1-ERF((T3359-R3359)/(2*SQRT(L3359*'Input Parameters'!$E$38))))</f>
        <v>0.93598977929256499</v>
      </c>
      <c r="X3359">
        <f t="shared" ca="1" si="502"/>
        <v>0</v>
      </c>
      <c r="Y3359" s="7"/>
    </row>
    <row r="3360" spans="1:25" ht="15" customHeight="1" x14ac:dyDescent="0.25">
      <c r="A3360" s="139">
        <v>3353</v>
      </c>
      <c r="B3360" s="10">
        <f t="shared" ca="1" si="493"/>
        <v>2.4731690486183622E-2</v>
      </c>
      <c r="C3360" s="60">
        <f ca="1">_xlfn.NORM.INV(B3360,'Input Parameters'!$E$15,'Input Parameters'!$F$15)</f>
        <v>164.50009132790427</v>
      </c>
      <c r="D3360" s="10">
        <f t="shared" ca="1" si="494"/>
        <v>2.3246575302275585E-2</v>
      </c>
      <c r="E3360" s="62">
        <f ca="1">IF(_xlfn.NORM.INV(D3360,'Input Parameters'!$E$17,'Input Parameters'!$F$17)&lt;3500,3500,IF(_xlfn.NORM.INV(D3360,'Input Parameters'!$E$17,'Input Parameters'!$F$17)&gt;5500,5500,_xlfn.NORM.INV(D3360,'Input Parameters'!$E$17,'Input Parameters'!$F$17)))</f>
        <v>3500</v>
      </c>
      <c r="F3360" s="10">
        <f t="shared" ca="1" si="495"/>
        <v>0.95610695772760101</v>
      </c>
      <c r="G3360" s="64">
        <f ca="1">_xlfn.NORM.INV(F3360,'Input Parameters'!$E$20,'Input Parameters'!$F$20)</f>
        <v>294.08819674696792</v>
      </c>
      <c r="H3360" s="57">
        <f ca="1">EXP(E3360*(1/'Input Parameters'!$E$23-1/G3360))</f>
        <v>1.0482750302079384</v>
      </c>
      <c r="I3360" s="10">
        <f t="shared" ca="1" si="496"/>
        <v>0.32755019593911394</v>
      </c>
      <c r="J3360" s="30">
        <f ca="1">_xlfn.BETA.INV(I3360,'Input Parameters'!$L$26,'Input Parameters'!$M$26,'Input Parameters'!$J$26,'Input Parameters'!$K$26)</f>
        <v>0.58742896348023732</v>
      </c>
      <c r="K3360" s="168">
        <f ca="1">('Input Parameters'!$E$27/'Input Parameters'!$E$38)^$J3360</f>
        <v>1.4792397533543469E-2</v>
      </c>
      <c r="L3360" s="69">
        <f ca="1">$H3360*$C3360*'Input Parameters'!$E$25*K3360</f>
        <v>2.5508208259588887</v>
      </c>
      <c r="M3360" s="24">
        <f t="shared" ca="1" si="497"/>
        <v>0.36734938274843731</v>
      </c>
      <c r="N3360" s="15">
        <f ca="1">_xlfn.NORM.INV(M3360,'Input Parameters'!$E$29,'Input Parameters'!$F$29)</f>
        <v>9.9966111818664605E-2</v>
      </c>
      <c r="O3360" s="8">
        <f t="shared" ca="1" si="498"/>
        <v>0.33481522994371038</v>
      </c>
      <c r="P3360" s="30">
        <f ca="1">_xlfn.LOGNORM.INV(O3360,'Input Parameters'!$H$30,'Input Parameters'!$I$30)</f>
        <v>2.1934964049786472</v>
      </c>
      <c r="Q3360" s="10">
        <f t="shared" ca="1" si="499"/>
        <v>0.41313904772355969</v>
      </c>
      <c r="R3360" s="30">
        <f>IF('Input Parameters'!$E$32=0,0,_xlfn.BETA.INV(Q3360,'Input Parameters'!$L$32,'Input Parameters'!$M$32,'Input Parameters'!$J$32,'Input Parameters'!$K$32))</f>
        <v>0</v>
      </c>
      <c r="S3360" s="10">
        <f t="shared" ca="1" si="500"/>
        <v>0.71118163690344061</v>
      </c>
      <c r="T3360" s="26">
        <f ca="1">_xlfn.LOGNORM.INV(S3360,'Input Parameters'!$H$34,'Input Parameters'!$I$34)</f>
        <v>54.026769148506659</v>
      </c>
      <c r="U3360" s="10">
        <f t="shared" ca="1" si="501"/>
        <v>0.29404515657884223</v>
      </c>
      <c r="V3360" s="30">
        <f ca="1">_xlfn.BETA.INV(U3360,'Input Parameters'!$L$36,'Input Parameters'!$M$36,'Input Parameters'!$J$36,'Input Parameters'!$K$36)</f>
        <v>0.5078645938520544</v>
      </c>
      <c r="W3360" s="2">
        <f ca="1">N3360+(P3360-N3360)*(1-ERF((T3360-R3360)/(2*SQRT(L3360*'Input Parameters'!$E$38))))</f>
        <v>0.13505083480720803</v>
      </c>
      <c r="X3360">
        <f t="shared" ca="1" si="502"/>
        <v>1</v>
      </c>
      <c r="Y3360" s="7"/>
    </row>
    <row r="3361" spans="1:25" ht="15" customHeight="1" x14ac:dyDescent="0.25">
      <c r="A3361" s="139">
        <v>3354</v>
      </c>
      <c r="B3361" s="10">
        <f t="shared" ca="1" si="493"/>
        <v>0.76427323725418472</v>
      </c>
      <c r="C3361" s="60">
        <f ca="1">_xlfn.NORM.INV(B3361,'Input Parameters'!$E$15,'Input Parameters'!$F$15)</f>
        <v>309.99276777741522</v>
      </c>
      <c r="D3361" s="10">
        <f t="shared" ca="1" si="494"/>
        <v>9.4660428524131368E-2</v>
      </c>
      <c r="E3361" s="62">
        <f ca="1">IF(_xlfn.NORM.INV(D3361,'Input Parameters'!$E$17,'Input Parameters'!$F$17)&lt;3500,3500,IF(_xlfn.NORM.INV(D3361,'Input Parameters'!$E$17,'Input Parameters'!$F$17)&gt;5500,5500,_xlfn.NORM.INV(D3361,'Input Parameters'!$E$17,'Input Parameters'!$F$17)))</f>
        <v>3881.1864103157477</v>
      </c>
      <c r="F3361" s="10">
        <f t="shared" ca="1" si="495"/>
        <v>0.37417880933206216</v>
      </c>
      <c r="G3361" s="64">
        <f ca="1">_xlfn.NORM.INV(F3361,'Input Parameters'!$E$20,'Input Parameters'!$F$20)</f>
        <v>280.50060162528183</v>
      </c>
      <c r="H3361" s="57">
        <f ca="1">EXP(E3361*(1/'Input Parameters'!$E$23-1/G3361))</f>
        <v>0.55598938094727113</v>
      </c>
      <c r="I3361" s="10">
        <f t="shared" ca="1" si="496"/>
        <v>0.11710077400556718</v>
      </c>
      <c r="J3361" s="30">
        <f ca="1">_xlfn.BETA.INV(I3361,'Input Parameters'!$L$26,'Input Parameters'!$M$26,'Input Parameters'!$J$26,'Input Parameters'!$K$26)</f>
        <v>0.46023307444673828</v>
      </c>
      <c r="K3361" s="168">
        <f ca="1">('Input Parameters'!$E$27/'Input Parameters'!$E$38)^$J3361</f>
        <v>3.6836621595979731E-2</v>
      </c>
      <c r="L3361" s="69">
        <f ca="1">$H3361*$C3361*'Input Parameters'!$E$25*K3361</f>
        <v>6.3488907140841606</v>
      </c>
      <c r="M3361" s="24">
        <f t="shared" ca="1" si="497"/>
        <v>0.75703873533712329</v>
      </c>
      <c r="N3361" s="15">
        <f ca="1">_xlfn.NORM.INV(M3361,'Input Parameters'!$E$29,'Input Parameters'!$F$29)</f>
        <v>0.10006968086863043</v>
      </c>
      <c r="O3361" s="8">
        <f t="shared" ca="1" si="498"/>
        <v>4.9667907901176589E-2</v>
      </c>
      <c r="P3361" s="30">
        <f ca="1">_xlfn.LOGNORM.INV(O3361,'Input Parameters'!$H$30,'Input Parameters'!$I$30)</f>
        <v>1.2318514373395482</v>
      </c>
      <c r="Q3361" s="10">
        <f t="shared" ca="1" si="499"/>
        <v>0.33419135098191843</v>
      </c>
      <c r="R3361" s="30">
        <f>IF('Input Parameters'!$E$32=0,0,_xlfn.BETA.INV(Q3361,'Input Parameters'!$L$32,'Input Parameters'!$M$32,'Input Parameters'!$J$32,'Input Parameters'!$K$32))</f>
        <v>0</v>
      </c>
      <c r="S3361" s="10">
        <f t="shared" ca="1" si="500"/>
        <v>2.159983525406739E-2</v>
      </c>
      <c r="T3361" s="26">
        <f ca="1">_xlfn.LOGNORM.INV(S3361,'Input Parameters'!$H$34,'Input Parameters'!$I$34)</f>
        <v>39.18920772811812</v>
      </c>
      <c r="U3361" s="10">
        <f t="shared" ca="1" si="501"/>
        <v>0.66792032022877468</v>
      </c>
      <c r="V3361" s="30">
        <f ca="1">_xlfn.BETA.INV(U3361,'Input Parameters'!$L$36,'Input Parameters'!$M$36,'Input Parameters'!$J$36,'Input Parameters'!$K$36)</f>
        <v>0.65470134195120577</v>
      </c>
      <c r="W3361" s="2">
        <f ca="1">N3361+(P3361-N3361)*(1-ERF((T3361-R3361)/(2*SQRT(L3361*'Input Parameters'!$E$38))))</f>
        <v>0.40727099521272475</v>
      </c>
      <c r="X3361">
        <f t="shared" ca="1" si="502"/>
        <v>1</v>
      </c>
      <c r="Y3361" s="7"/>
    </row>
    <row r="3362" spans="1:25" ht="15" customHeight="1" x14ac:dyDescent="0.25">
      <c r="A3362" s="139">
        <v>3355</v>
      </c>
      <c r="B3362" s="10">
        <f t="shared" ca="1" si="493"/>
        <v>5.2828170576285638E-3</v>
      </c>
      <c r="C3362" s="60">
        <f ca="1">_xlfn.NORM.INV(B3362,'Input Parameters'!$E$15,'Input Parameters'!$F$15)</f>
        <v>132.40834017478983</v>
      </c>
      <c r="D3362" s="10">
        <f t="shared" ca="1" si="494"/>
        <v>0.3215873904160782</v>
      </c>
      <c r="E3362" s="62">
        <f ca="1">IF(_xlfn.NORM.INV(D3362,'Input Parameters'!$E$17,'Input Parameters'!$F$17)&lt;3500,3500,IF(_xlfn.NORM.INV(D3362,'Input Parameters'!$E$17,'Input Parameters'!$F$17)&gt;5500,5500,_xlfn.NORM.INV(D3362,'Input Parameters'!$E$17,'Input Parameters'!$F$17)))</f>
        <v>4475.71484258895</v>
      </c>
      <c r="F3362" s="10">
        <f t="shared" ca="1" si="495"/>
        <v>0.66230737794209527</v>
      </c>
      <c r="G3362" s="64">
        <f ca="1">_xlfn.NORM.INV(F3362,'Input Parameters'!$E$20,'Input Parameters'!$F$20)</f>
        <v>285.45574972016158</v>
      </c>
      <c r="H3362" s="57">
        <f ca="1">EXP(E3362*(1/'Input Parameters'!$E$23-1/G3362))</f>
        <v>0.67035612499169062</v>
      </c>
      <c r="I3362" s="10">
        <f t="shared" ca="1" si="496"/>
        <v>0.4399065072145486</v>
      </c>
      <c r="J3362" s="30">
        <f ca="1">_xlfn.BETA.INV(I3362,'Input Parameters'!$L$26,'Input Parameters'!$M$26,'Input Parameters'!$J$26,'Input Parameters'!$K$26)</f>
        <v>0.63680095064291531</v>
      </c>
      <c r="K3362" s="168">
        <f ca="1">('Input Parameters'!$E$27/'Input Parameters'!$E$38)^$J3362</f>
        <v>1.0380893279569092E-2</v>
      </c>
      <c r="L3362" s="69">
        <f ca="1">$H3362*$C3362*'Input Parameters'!$E$25*K3362</f>
        <v>0.92141578841649507</v>
      </c>
      <c r="M3362" s="24">
        <f t="shared" ca="1" si="497"/>
        <v>0.42543662661451476</v>
      </c>
      <c r="N3362" s="15">
        <f ca="1">_xlfn.NORM.INV(M3362,'Input Parameters'!$E$29,'Input Parameters'!$F$29)</f>
        <v>9.9981199566536921E-2</v>
      </c>
      <c r="O3362" s="8">
        <f t="shared" ca="1" si="498"/>
        <v>0.46771050055738761</v>
      </c>
      <c r="P3362" s="30">
        <f ca="1">_xlfn.LOGNORM.INV(O3362,'Input Parameters'!$H$30,'Input Parameters'!$I$30)</f>
        <v>2.5825188710223994</v>
      </c>
      <c r="Q3362" s="10">
        <f t="shared" ca="1" si="499"/>
        <v>0.94946149293509663</v>
      </c>
      <c r="R3362" s="30">
        <f>IF('Input Parameters'!$E$32=0,0,_xlfn.BETA.INV(Q3362,'Input Parameters'!$L$32,'Input Parameters'!$M$32,'Input Parameters'!$J$32,'Input Parameters'!$K$32))</f>
        <v>0</v>
      </c>
      <c r="S3362" s="10">
        <f t="shared" ca="1" si="500"/>
        <v>5.6847409690194861E-2</v>
      </c>
      <c r="T3362" s="26">
        <f ca="1">_xlfn.LOGNORM.INV(S3362,'Input Parameters'!$H$34,'Input Parameters'!$I$34)</f>
        <v>41.396027784061253</v>
      </c>
      <c r="U3362" s="10">
        <f t="shared" ca="1" si="501"/>
        <v>0.59030964483475479</v>
      </c>
      <c r="V3362" s="30">
        <f ca="1">_xlfn.BETA.INV(U3362,'Input Parameters'!$L$36,'Input Parameters'!$M$36,'Input Parameters'!$J$36,'Input Parameters'!$K$36)</f>
        <v>0.62143024139488734</v>
      </c>
      <c r="W3362" s="2">
        <f ca="1">N3362+(P3362-N3362)*(1-ERF((T3362-R3362)/(2*SQRT(L3362*'Input Parameters'!$E$38))))</f>
        <v>0.10567343944386778</v>
      </c>
      <c r="X3362">
        <f t="shared" ca="1" si="502"/>
        <v>1</v>
      </c>
      <c r="Y3362" s="7"/>
    </row>
    <row r="3363" spans="1:25" ht="15" customHeight="1" x14ac:dyDescent="0.25">
      <c r="A3363" s="139">
        <v>3356</v>
      </c>
      <c r="B3363" s="10">
        <f t="shared" ca="1" si="493"/>
        <v>0.70987966468057262</v>
      </c>
      <c r="C3363" s="60">
        <f ca="1">_xlfn.NORM.INV(B3363,'Input Parameters'!$E$15,'Input Parameters'!$F$15)</f>
        <v>300.93797200996488</v>
      </c>
      <c r="D3363" s="10">
        <f t="shared" ca="1" si="494"/>
        <v>0.85354171096152376</v>
      </c>
      <c r="E3363" s="62">
        <f ca="1">IF(_xlfn.NORM.INV(D3363,'Input Parameters'!$E$17,'Input Parameters'!$F$17)&lt;3500,3500,IF(_xlfn.NORM.INV(D3363,'Input Parameters'!$E$17,'Input Parameters'!$F$17)&gt;5500,5500,_xlfn.NORM.INV(D3363,'Input Parameters'!$E$17,'Input Parameters'!$F$17)))</f>
        <v>5500</v>
      </c>
      <c r="F3363" s="10">
        <f t="shared" ca="1" si="495"/>
        <v>0.34130086726274467</v>
      </c>
      <c r="G3363" s="64">
        <f ca="1">_xlfn.NORM.INV(F3363,'Input Parameters'!$E$20,'Input Parameters'!$F$20)</f>
        <v>279.91026670521865</v>
      </c>
      <c r="H3363" s="57">
        <f ca="1">EXP(E3363*(1/'Input Parameters'!$E$23-1/G3363))</f>
        <v>0.41761511829786668</v>
      </c>
      <c r="I3363" s="10">
        <f t="shared" ca="1" si="496"/>
        <v>3.2739057879158762E-2</v>
      </c>
      <c r="J3363" s="30">
        <f ca="1">_xlfn.BETA.INV(I3363,'Input Parameters'!$L$26,'Input Parameters'!$M$26,'Input Parameters'!$J$26,'Input Parameters'!$K$26)</f>
        <v>0.35261512999314681</v>
      </c>
      <c r="K3363" s="168">
        <f ca="1">('Input Parameters'!$E$27/'Input Parameters'!$E$38)^$J3363</f>
        <v>7.9713469546192767E-2</v>
      </c>
      <c r="L3363" s="69">
        <f ca="1">$H3363*$C3363*'Input Parameters'!$E$25*K3363</f>
        <v>10.018089670477902</v>
      </c>
      <c r="M3363" s="24">
        <f t="shared" ca="1" si="497"/>
        <v>8.9075827032636501E-2</v>
      </c>
      <c r="N3363" s="15">
        <f ca="1">_xlfn.NORM.INV(M3363,'Input Parameters'!$E$29,'Input Parameters'!$F$29)</f>
        <v>9.9865353206320576E-2</v>
      </c>
      <c r="O3363" s="8">
        <f t="shared" ca="1" si="498"/>
        <v>0.54231291807344251</v>
      </c>
      <c r="P3363" s="30">
        <f ca="1">_xlfn.LOGNORM.INV(O3363,'Input Parameters'!$H$30,'Input Parameters'!$I$30)</f>
        <v>2.8214101758817018</v>
      </c>
      <c r="Q3363" s="10">
        <f t="shared" ca="1" si="499"/>
        <v>0.98145542642180672</v>
      </c>
      <c r="R3363" s="30">
        <f>IF('Input Parameters'!$E$32=0,0,_xlfn.BETA.INV(Q3363,'Input Parameters'!$L$32,'Input Parameters'!$M$32,'Input Parameters'!$J$32,'Input Parameters'!$K$32))</f>
        <v>0</v>
      </c>
      <c r="S3363" s="10">
        <f t="shared" ca="1" si="500"/>
        <v>0.71967207114970888</v>
      </c>
      <c r="T3363" s="26">
        <f ca="1">_xlfn.LOGNORM.INV(S3363,'Input Parameters'!$H$34,'Input Parameters'!$I$34)</f>
        <v>54.195396933319614</v>
      </c>
      <c r="U3363" s="10">
        <f t="shared" ca="1" si="501"/>
        <v>0.54211799683107931</v>
      </c>
      <c r="V3363" s="30">
        <f ca="1">_xlfn.BETA.INV(U3363,'Input Parameters'!$L$36,'Input Parameters'!$M$36,'Input Parameters'!$J$36,'Input Parameters'!$K$36)</f>
        <v>0.60216738735820652</v>
      </c>
      <c r="W3363" s="2">
        <f ca="1">N3363+(P3363-N3363)*(1-ERF((T3363-R3363)/(2*SQRT(L3363*'Input Parameters'!$E$38))))</f>
        <v>0.71490926102114316</v>
      </c>
      <c r="X3363">
        <f t="shared" ca="1" si="502"/>
        <v>0</v>
      </c>
      <c r="Y3363" s="7"/>
    </row>
    <row r="3364" spans="1:25" ht="15" customHeight="1" x14ac:dyDescent="0.25">
      <c r="A3364" s="139">
        <v>3357</v>
      </c>
      <c r="B3364" s="10">
        <f t="shared" ca="1" si="493"/>
        <v>0.3008418387360835</v>
      </c>
      <c r="C3364" s="60">
        <f ca="1">_xlfn.NORM.INV(B3364,'Input Parameters'!$E$15,'Input Parameters'!$F$15)</f>
        <v>242.67926317188673</v>
      </c>
      <c r="D3364" s="10">
        <f t="shared" ca="1" si="494"/>
        <v>0.52863343387026762</v>
      </c>
      <c r="E3364" s="62">
        <f ca="1">IF(_xlfn.NORM.INV(D3364,'Input Parameters'!$E$17,'Input Parameters'!$F$17)&lt;3500,3500,IF(_xlfn.NORM.INV(D3364,'Input Parameters'!$E$17,'Input Parameters'!$F$17)&gt;5500,5500,_xlfn.NORM.INV(D3364,'Input Parameters'!$E$17,'Input Parameters'!$F$17)))</f>
        <v>4850.2845761086692</v>
      </c>
      <c r="F3364" s="10">
        <f t="shared" ca="1" si="495"/>
        <v>0.42095354831084153</v>
      </c>
      <c r="G3364" s="64">
        <f ca="1">_xlfn.NORM.INV(F3364,'Input Parameters'!$E$20,'Input Parameters'!$F$20)</f>
        <v>281.31365369076337</v>
      </c>
      <c r="H3364" s="57">
        <f ca="1">EXP(E3364*(1/'Input Parameters'!$E$23-1/G3364))</f>
        <v>0.50479624376437615</v>
      </c>
      <c r="I3364" s="10">
        <f t="shared" ca="1" si="496"/>
        <v>0.28032183631909491</v>
      </c>
      <c r="J3364" s="30">
        <f ca="1">_xlfn.BETA.INV(I3364,'Input Parameters'!$L$26,'Input Parameters'!$M$26,'Input Parameters'!$J$26,'Input Parameters'!$K$26)</f>
        <v>0.56442824415382331</v>
      </c>
      <c r="K3364" s="168">
        <f ca="1">('Input Parameters'!$E$27/'Input Parameters'!$E$38)^$J3364</f>
        <v>1.744578504499554E-2</v>
      </c>
      <c r="L3364" s="69">
        <f ca="1">$H3364*$C3364*'Input Parameters'!$E$25*K3364</f>
        <v>2.1371711324477327</v>
      </c>
      <c r="M3364" s="24">
        <f t="shared" ca="1" si="497"/>
        <v>0.11817146173927828</v>
      </c>
      <c r="N3364" s="15">
        <f ca="1">_xlfn.NORM.INV(M3364,'Input Parameters'!$E$29,'Input Parameters'!$F$29)</f>
        <v>9.9881582279485168E-2</v>
      </c>
      <c r="O3364" s="8">
        <f t="shared" ca="1" si="498"/>
        <v>0.99451589611112767</v>
      </c>
      <c r="P3364" s="30">
        <f ca="1">_xlfn.LOGNORM.INV(O3364,'Input Parameters'!$H$30,'Input Parameters'!$I$30)</f>
        <v>8.9230706633506127</v>
      </c>
      <c r="Q3364" s="10">
        <f t="shared" ca="1" si="499"/>
        <v>0.99580625138976042</v>
      </c>
      <c r="R3364" s="30">
        <f>IF('Input Parameters'!$E$32=0,0,_xlfn.BETA.INV(Q3364,'Input Parameters'!$L$32,'Input Parameters'!$M$32,'Input Parameters'!$J$32,'Input Parameters'!$K$32))</f>
        <v>0</v>
      </c>
      <c r="S3364" s="10">
        <f t="shared" ca="1" si="500"/>
        <v>0.34395455561179555</v>
      </c>
      <c r="T3364" s="26">
        <f ca="1">_xlfn.LOGNORM.INV(S3364,'Input Parameters'!$H$34,'Input Parameters'!$I$34)</f>
        <v>47.948474492232933</v>
      </c>
      <c r="U3364" s="10">
        <f t="shared" ca="1" si="501"/>
        <v>6.551909025031577E-2</v>
      </c>
      <c r="V3364" s="30">
        <f ca="1">_xlfn.BETA.INV(U3364,'Input Parameters'!$L$36,'Input Parameters'!$M$36,'Input Parameters'!$J$36,'Input Parameters'!$K$36)</f>
        <v>0.39255352358206475</v>
      </c>
      <c r="W3364" s="2">
        <f ca="1">N3364+(P3364-N3364)*(1-ERF((T3364-R3364)/(2*SQRT(L3364*'Input Parameters'!$E$38))))</f>
        <v>0.27973021891491312</v>
      </c>
      <c r="X3364">
        <f t="shared" ca="1" si="502"/>
        <v>1</v>
      </c>
      <c r="Y3364" s="7"/>
    </row>
    <row r="3365" spans="1:25" ht="15" customHeight="1" x14ac:dyDescent="0.25">
      <c r="A3365" s="139">
        <v>3358</v>
      </c>
      <c r="B3365" s="10">
        <f t="shared" ca="1" si="493"/>
        <v>0.81074345064583331</v>
      </c>
      <c r="C3365" s="60">
        <f ca="1">_xlfn.NORM.INV(B3365,'Input Parameters'!$E$15,'Input Parameters'!$F$15)</f>
        <v>318.69207122395278</v>
      </c>
      <c r="D3365" s="10">
        <f t="shared" ca="1" si="494"/>
        <v>0.44273936890785215</v>
      </c>
      <c r="E3365" s="62">
        <f ca="1">IF(_xlfn.NORM.INV(D3365,'Input Parameters'!$E$17,'Input Parameters'!$F$17)&lt;3500,3500,IF(_xlfn.NORM.INV(D3365,'Input Parameters'!$E$17,'Input Parameters'!$F$17)&gt;5500,5500,_xlfn.NORM.INV(D3365,'Input Parameters'!$E$17,'Input Parameters'!$F$17)))</f>
        <v>4699.1807355010196</v>
      </c>
      <c r="F3365" s="10">
        <f t="shared" ca="1" si="495"/>
        <v>0.30781111999139388</v>
      </c>
      <c r="G3365" s="64">
        <f ca="1">_xlfn.NORM.INV(F3365,'Input Parameters'!$E$20,'Input Parameters'!$F$20)</f>
        <v>279.28616869975423</v>
      </c>
      <c r="H3365" s="57">
        <f ca="1">EXP(E3365*(1/'Input Parameters'!$E$23-1/G3365))</f>
        <v>0.45677244974204212</v>
      </c>
      <c r="I3365" s="10">
        <f t="shared" ca="1" si="496"/>
        <v>0.6411651387041557</v>
      </c>
      <c r="J3365" s="30">
        <f ca="1">_xlfn.BETA.INV(I3365,'Input Parameters'!$L$26,'Input Parameters'!$M$26,'Input Parameters'!$J$26,'Input Parameters'!$K$26)</f>
        <v>0.71770911137914895</v>
      </c>
      <c r="K3365" s="168">
        <f ca="1">('Input Parameters'!$E$27/'Input Parameters'!$E$38)^$J3365</f>
        <v>5.8101754755118988E-3</v>
      </c>
      <c r="L3365" s="69">
        <f ca="1">$H3365*$C3365*'Input Parameters'!$E$25*K3365</f>
        <v>0.84578583840939603</v>
      </c>
      <c r="M3365" s="24">
        <f t="shared" ca="1" si="497"/>
        <v>1.6224480507453731E-2</v>
      </c>
      <c r="N3365" s="15">
        <f ca="1">_xlfn.NORM.INV(M3365,'Input Parameters'!$E$29,'Input Parameters'!$F$29)</f>
        <v>9.978611641018087E-2</v>
      </c>
      <c r="O3365" s="8">
        <f t="shared" ca="1" si="498"/>
        <v>0.53190656856991225</v>
      </c>
      <c r="P3365" s="30">
        <f ca="1">_xlfn.LOGNORM.INV(O3365,'Input Parameters'!$H$30,'Input Parameters'!$I$30)</f>
        <v>2.7867078072536766</v>
      </c>
      <c r="Q3365" s="10">
        <f t="shared" ca="1" si="499"/>
        <v>0.22855986927477101</v>
      </c>
      <c r="R3365" s="30">
        <f>IF('Input Parameters'!$E$32=0,0,_xlfn.BETA.INV(Q3365,'Input Parameters'!$L$32,'Input Parameters'!$M$32,'Input Parameters'!$J$32,'Input Parameters'!$K$32))</f>
        <v>0</v>
      </c>
      <c r="S3365" s="10">
        <f t="shared" ca="1" si="500"/>
        <v>5.7556509679661194E-2</v>
      </c>
      <c r="T3365" s="26">
        <f ca="1">_xlfn.LOGNORM.INV(S3365,'Input Parameters'!$H$34,'Input Parameters'!$I$34)</f>
        <v>41.427895387620744</v>
      </c>
      <c r="U3365" s="10">
        <f t="shared" ca="1" si="501"/>
        <v>0.30463080076768934</v>
      </c>
      <c r="V3365" s="30">
        <f ca="1">_xlfn.BETA.INV(U3365,'Input Parameters'!$L$36,'Input Parameters'!$M$36,'Input Parameters'!$J$36,'Input Parameters'!$K$36)</f>
        <v>0.51200828522846975</v>
      </c>
      <c r="W3365" s="2">
        <f ca="1">N3365+(P3365-N3365)*(1-ERF((T3365-R3365)/(2*SQRT(L3365*'Input Parameters'!$E$38))))</f>
        <v>0.10367177639228564</v>
      </c>
      <c r="X3365">
        <f t="shared" ca="1" si="502"/>
        <v>1</v>
      </c>
      <c r="Y3365" s="7"/>
    </row>
    <row r="3366" spans="1:25" ht="15" customHeight="1" x14ac:dyDescent="0.25">
      <c r="A3366" s="139">
        <v>3359</v>
      </c>
      <c r="B3366" s="10">
        <f t="shared" ca="1" si="493"/>
        <v>0.29158685757055403</v>
      </c>
      <c r="C3366" s="60">
        <f ca="1">_xlfn.NORM.INV(B3366,'Input Parameters'!$E$15,'Input Parameters'!$F$15)</f>
        <v>241.22828824105406</v>
      </c>
      <c r="D3366" s="10">
        <f t="shared" ca="1" si="494"/>
        <v>5.533430241805759E-2</v>
      </c>
      <c r="E3366" s="62">
        <f ca="1">IF(_xlfn.NORM.INV(D3366,'Input Parameters'!$E$17,'Input Parameters'!$F$17)&lt;3500,3500,IF(_xlfn.NORM.INV(D3366,'Input Parameters'!$E$17,'Input Parameters'!$F$17)&gt;5500,5500,_xlfn.NORM.INV(D3366,'Input Parameters'!$E$17,'Input Parameters'!$F$17)))</f>
        <v>3683.3634007750734</v>
      </c>
      <c r="F3366" s="10">
        <f t="shared" ca="1" si="495"/>
        <v>0.13462469560535162</v>
      </c>
      <c r="G3366" s="64">
        <f ca="1">_xlfn.NORM.INV(F3366,'Input Parameters'!$E$20,'Input Parameters'!$F$20)</f>
        <v>275.24788839690103</v>
      </c>
      <c r="H3366" s="57">
        <f ca="1">EXP(E3366*(1/'Input Parameters'!$E$23-1/G3366))</f>
        <v>0.44589114422278919</v>
      </c>
      <c r="I3366" s="10">
        <f t="shared" ca="1" si="496"/>
        <v>0.19533711947313315</v>
      </c>
      <c r="J3366" s="30">
        <f ca="1">_xlfn.BETA.INV(I3366,'Input Parameters'!$L$26,'Input Parameters'!$M$26,'Input Parameters'!$J$26,'Input Parameters'!$K$26)</f>
        <v>0.51699051760629977</v>
      </c>
      <c r="K3366" s="168">
        <f ca="1">('Input Parameters'!$E$27/'Input Parameters'!$E$38)^$J3366</f>
        <v>2.4517079920077692E-2</v>
      </c>
      <c r="L3366" s="69">
        <f ca="1">$H3366*$C3366*'Input Parameters'!$E$25*K3366</f>
        <v>2.6370953006412505</v>
      </c>
      <c r="M3366" s="24">
        <f t="shared" ca="1" si="497"/>
        <v>0.19059943869930707</v>
      </c>
      <c r="N3366" s="15">
        <f ca="1">_xlfn.NORM.INV(M3366,'Input Parameters'!$E$29,'Input Parameters'!$F$29)</f>
        <v>9.9912431054111739E-2</v>
      </c>
      <c r="O3366" s="8">
        <f t="shared" ca="1" si="498"/>
        <v>0.46199965829606982</v>
      </c>
      <c r="P3366" s="30">
        <f ca="1">_xlfn.LOGNORM.INV(O3366,'Input Parameters'!$H$30,'Input Parameters'!$I$30)</f>
        <v>2.5650467392443157</v>
      </c>
      <c r="Q3366" s="10">
        <f t="shared" ca="1" si="499"/>
        <v>0.10743108789573419</v>
      </c>
      <c r="R3366" s="30">
        <f>IF('Input Parameters'!$E$32=0,0,_xlfn.BETA.INV(Q3366,'Input Parameters'!$L$32,'Input Parameters'!$M$32,'Input Parameters'!$J$32,'Input Parameters'!$K$32))</f>
        <v>0</v>
      </c>
      <c r="S3366" s="10">
        <f t="shared" ca="1" si="500"/>
        <v>0.40197807371503635</v>
      </c>
      <c r="T3366" s="26">
        <f ca="1">_xlfn.LOGNORM.INV(S3366,'Input Parameters'!$H$34,'Input Parameters'!$I$34)</f>
        <v>48.873515896246083</v>
      </c>
      <c r="U3366" s="10">
        <f t="shared" ca="1" si="501"/>
        <v>0.84747827904542361</v>
      </c>
      <c r="V3366" s="30">
        <f ca="1">_xlfn.BETA.INV(U3366,'Input Parameters'!$L$36,'Input Parameters'!$M$36,'Input Parameters'!$J$36,'Input Parameters'!$K$36)</f>
        <v>0.75605262614856183</v>
      </c>
      <c r="W3366" s="2">
        <f ca="1">N3366+(P3366-N3366)*(1-ERF((T3366-R3366)/(2*SQRT(L3366*'Input Parameters'!$E$38))))</f>
        <v>0.18206873744846808</v>
      </c>
      <c r="X3366">
        <f t="shared" ca="1" si="502"/>
        <v>1</v>
      </c>
      <c r="Y3366" s="7"/>
    </row>
    <row r="3367" spans="1:25" ht="15" customHeight="1" x14ac:dyDescent="0.25">
      <c r="A3367" s="139">
        <v>3360</v>
      </c>
      <c r="B3367" s="10">
        <f t="shared" ca="1" si="493"/>
        <v>0.93930003568367493</v>
      </c>
      <c r="C3367" s="60">
        <f ca="1">_xlfn.NORM.INV(B3367,'Input Parameters'!$E$15,'Input Parameters'!$F$15)</f>
        <v>354.90873387323722</v>
      </c>
      <c r="D3367" s="10">
        <f t="shared" ca="1" si="494"/>
        <v>0.61770985249002575</v>
      </c>
      <c r="E3367" s="62">
        <f ca="1">IF(_xlfn.NORM.INV(D3367,'Input Parameters'!$E$17,'Input Parameters'!$F$17)&lt;3500,3500,IF(_xlfn.NORM.INV(D3367,'Input Parameters'!$E$17,'Input Parameters'!$F$17)&gt;5500,5500,_xlfn.NORM.INV(D3367,'Input Parameters'!$E$17,'Input Parameters'!$F$17)))</f>
        <v>5009.6300678592079</v>
      </c>
      <c r="F3367" s="10">
        <f t="shared" ca="1" si="495"/>
        <v>0.95282525308939692</v>
      </c>
      <c r="G3367" s="64">
        <f ca="1">_xlfn.NORM.INV(F3367,'Input Parameters'!$E$20,'Input Parameters'!$F$20)</f>
        <v>293.85834458937296</v>
      </c>
      <c r="H3367" s="57">
        <f ca="1">EXP(E3367*(1/'Input Parameters'!$E$23-1/G3367))</f>
        <v>1.0556503305792326</v>
      </c>
      <c r="I3367" s="10">
        <f t="shared" ca="1" si="496"/>
        <v>0.25585630550612737</v>
      </c>
      <c r="J3367" s="30">
        <f ca="1">_xlfn.BETA.INV(I3367,'Input Parameters'!$L$26,'Input Parameters'!$M$26,'Input Parameters'!$J$26,'Input Parameters'!$K$26)</f>
        <v>0.55171969881768801</v>
      </c>
      <c r="K3367" s="168">
        <f ca="1">('Input Parameters'!$E$27/'Input Parameters'!$E$38)^$J3367</f>
        <v>1.9110860239349835E-2</v>
      </c>
      <c r="L3367" s="69">
        <f ca="1">$H3367*$C3367*'Input Parameters'!$E$25*K3367</f>
        <v>7.1600657668461372</v>
      </c>
      <c r="M3367" s="24">
        <f t="shared" ca="1" si="497"/>
        <v>0.842132099272623</v>
      </c>
      <c r="N3367" s="15">
        <f ca="1">_xlfn.NORM.INV(M3367,'Input Parameters'!$E$29,'Input Parameters'!$F$29)</f>
        <v>0.10010032592305558</v>
      </c>
      <c r="O3367" s="8">
        <f t="shared" ca="1" si="498"/>
        <v>0.39762174321247312</v>
      </c>
      <c r="P3367" s="30">
        <f ca="1">_xlfn.LOGNORM.INV(O3367,'Input Parameters'!$H$30,'Input Parameters'!$I$30)</f>
        <v>2.3737097890009662</v>
      </c>
      <c r="Q3367" s="10">
        <f t="shared" ca="1" si="499"/>
        <v>1.4407515575395879E-2</v>
      </c>
      <c r="R3367" s="30">
        <f>IF('Input Parameters'!$E$32=0,0,_xlfn.BETA.INV(Q3367,'Input Parameters'!$L$32,'Input Parameters'!$M$32,'Input Parameters'!$J$32,'Input Parameters'!$K$32))</f>
        <v>0</v>
      </c>
      <c r="S3367" s="10">
        <f t="shared" ca="1" si="500"/>
        <v>0.1918964813380003</v>
      </c>
      <c r="T3367" s="26">
        <f ca="1">_xlfn.LOGNORM.INV(S3367,'Input Parameters'!$H$34,'Input Parameters'!$I$34)</f>
        <v>45.227252759026797</v>
      </c>
      <c r="U3367" s="10">
        <f t="shared" ca="1" si="501"/>
        <v>0.28018868578121325</v>
      </c>
      <c r="V3367" s="30">
        <f ca="1">_xlfn.BETA.INV(U3367,'Input Parameters'!$L$36,'Input Parameters'!$M$36,'Input Parameters'!$J$36,'Input Parameters'!$K$36)</f>
        <v>0.50238184065058156</v>
      </c>
      <c r="W3367" s="2">
        <f ca="1">N3367+(P3367-N3367)*(1-ERF((T3367-R3367)/(2*SQRT(L3367*'Input Parameters'!$E$38))))</f>
        <v>0.62763187696984446</v>
      </c>
      <c r="X3367">
        <f t="shared" ca="1" si="502"/>
        <v>0</v>
      </c>
      <c r="Y3367" s="7"/>
    </row>
    <row r="3368" spans="1:25" ht="15" customHeight="1" x14ac:dyDescent="0.25">
      <c r="A3368" s="139">
        <v>3361</v>
      </c>
      <c r="B3368" s="10">
        <f t="shared" ca="1" si="493"/>
        <v>0.84570189665075401</v>
      </c>
      <c r="C3368" s="60">
        <f ca="1">_xlfn.NORM.INV(B3368,'Input Parameters'!$E$15,'Input Parameters'!$F$15)</f>
        <v>326.14544509947984</v>
      </c>
      <c r="D3368" s="10">
        <f t="shared" ca="1" si="494"/>
        <v>0.62769964228964792</v>
      </c>
      <c r="E3368" s="62">
        <f ca="1">IF(_xlfn.NORM.INV(D3368,'Input Parameters'!$E$17,'Input Parameters'!$F$17)&lt;3500,3500,IF(_xlfn.NORM.INV(D3368,'Input Parameters'!$E$17,'Input Parameters'!$F$17)&gt;5500,5500,_xlfn.NORM.INV(D3368,'Input Parameters'!$E$17,'Input Parameters'!$F$17)))</f>
        <v>5028.0368376953111</v>
      </c>
      <c r="F3368" s="10">
        <f t="shared" ca="1" si="495"/>
        <v>0.78821256626200076</v>
      </c>
      <c r="G3368" s="64">
        <f ca="1">_xlfn.NORM.INV(F3368,'Input Parameters'!$E$20,'Input Parameters'!$F$20)</f>
        <v>288.0115720417208</v>
      </c>
      <c r="H3368" s="57">
        <f ca="1">EXP(E3368*(1/'Input Parameters'!$E$23-1/G3368))</f>
        <v>0.74602697993465839</v>
      </c>
      <c r="I3368" s="10">
        <f t="shared" ca="1" si="496"/>
        <v>0.30068979316300848</v>
      </c>
      <c r="J3368" s="30">
        <f ca="1">_xlfn.BETA.INV(I3368,'Input Parameters'!$L$26,'Input Parameters'!$M$26,'Input Parameters'!$J$26,'Input Parameters'!$K$26)</f>
        <v>0.57456873394459351</v>
      </c>
      <c r="K3368" s="168">
        <f ca="1">('Input Parameters'!$E$27/'Input Parameters'!$E$38)^$J3368</f>
        <v>1.6221866249375324E-2</v>
      </c>
      <c r="L3368" s="69">
        <f ca="1">$H3368*$C3368*'Input Parameters'!$E$25*K3368</f>
        <v>3.9469958324428966</v>
      </c>
      <c r="M3368" s="24">
        <f t="shared" ca="1" si="497"/>
        <v>0.48299193134310603</v>
      </c>
      <c r="N3368" s="15">
        <f ca="1">_xlfn.NORM.INV(M3368,'Input Parameters'!$E$29,'Input Parameters'!$F$29)</f>
        <v>9.999573541713086E-2</v>
      </c>
      <c r="O3368" s="8">
        <f t="shared" ca="1" si="498"/>
        <v>0.10949752315394001</v>
      </c>
      <c r="P3368" s="30">
        <f ca="1">_xlfn.LOGNORM.INV(O3368,'Input Parameters'!$H$30,'Input Parameters'!$I$30)</f>
        <v>1.5013847918360705</v>
      </c>
      <c r="Q3368" s="10">
        <f t="shared" ca="1" si="499"/>
        <v>0.82263342475106171</v>
      </c>
      <c r="R3368" s="30">
        <f>IF('Input Parameters'!$E$32=0,0,_xlfn.BETA.INV(Q3368,'Input Parameters'!$L$32,'Input Parameters'!$M$32,'Input Parameters'!$J$32,'Input Parameters'!$K$32))</f>
        <v>0</v>
      </c>
      <c r="S3368" s="10">
        <f t="shared" ca="1" si="500"/>
        <v>0.10604786672809496</v>
      </c>
      <c r="T3368" s="26">
        <f ca="1">_xlfn.LOGNORM.INV(S3368,'Input Parameters'!$H$34,'Input Parameters'!$I$34)</f>
        <v>43.153801816521643</v>
      </c>
      <c r="U3368" s="10">
        <f t="shared" ca="1" si="501"/>
        <v>0.80121466248177264</v>
      </c>
      <c r="V3368" s="30">
        <f ca="1">_xlfn.BETA.INV(U3368,'Input Parameters'!$L$36,'Input Parameters'!$M$36,'Input Parameters'!$J$36,'Input Parameters'!$K$36)</f>
        <v>0.72443771467484397</v>
      </c>
      <c r="W3368" s="2">
        <f ca="1">N3368+(P3368-N3368)*(1-ERF((T3368-R3368)/(2*SQRT(L3368*'Input Parameters'!$E$38))))</f>
        <v>0.27454736075901287</v>
      </c>
      <c r="X3368">
        <f t="shared" ca="1" si="502"/>
        <v>1</v>
      </c>
      <c r="Y3368" s="7"/>
    </row>
    <row r="3369" spans="1:25" ht="15" customHeight="1" x14ac:dyDescent="0.25">
      <c r="A3369" s="139">
        <v>3362</v>
      </c>
      <c r="B3369" s="10">
        <f t="shared" ca="1" si="493"/>
        <v>0.8004642031791287</v>
      </c>
      <c r="C3369" s="60">
        <f ca="1">_xlfn.NORM.INV(B3369,'Input Parameters'!$E$15,'Input Parameters'!$F$15)</f>
        <v>316.66747043918429</v>
      </c>
      <c r="D3369" s="10">
        <f t="shared" ca="1" si="494"/>
        <v>0.98763510216327777</v>
      </c>
      <c r="E3369" s="62">
        <f ca="1">IF(_xlfn.NORM.INV(D3369,'Input Parameters'!$E$17,'Input Parameters'!$F$17)&lt;3500,3500,IF(_xlfn.NORM.INV(D3369,'Input Parameters'!$E$17,'Input Parameters'!$F$17)&gt;5500,5500,_xlfn.NORM.INV(D3369,'Input Parameters'!$E$17,'Input Parameters'!$F$17)))</f>
        <v>5500</v>
      </c>
      <c r="F3369" s="10">
        <f t="shared" ca="1" si="495"/>
        <v>0.83423699774036375</v>
      </c>
      <c r="G3369" s="64">
        <f ca="1">_xlfn.NORM.INV(F3369,'Input Parameters'!$E$20,'Input Parameters'!$F$20)</f>
        <v>289.15599969455377</v>
      </c>
      <c r="H3369" s="57">
        <f ca="1">EXP(E3369*(1/'Input Parameters'!$E$23-1/G3369))</f>
        <v>0.78277077403075768</v>
      </c>
      <c r="I3369" s="10">
        <f t="shared" ca="1" si="496"/>
        <v>0.88543494785026411</v>
      </c>
      <c r="J3369" s="30">
        <f ca="1">_xlfn.BETA.INV(I3369,'Input Parameters'!$L$26,'Input Parameters'!$M$26,'Input Parameters'!$J$26,'Input Parameters'!$K$26)</f>
        <v>0.8300636811686759</v>
      </c>
      <c r="K3369" s="168">
        <f ca="1">('Input Parameters'!$E$27/'Input Parameters'!$E$38)^$J3369</f>
        <v>2.5952653726965267E-3</v>
      </c>
      <c r="L3369" s="69">
        <f ca="1">$H3369*$C3369*'Input Parameters'!$E$25*K3369</f>
        <v>0.64330929631911549</v>
      </c>
      <c r="M3369" s="24">
        <f t="shared" ca="1" si="497"/>
        <v>0.86190584158742634</v>
      </c>
      <c r="N3369" s="15">
        <f ca="1">_xlfn.NORM.INV(M3369,'Input Parameters'!$E$29,'Input Parameters'!$F$29)</f>
        <v>0.10010889219249343</v>
      </c>
      <c r="O3369" s="8">
        <f t="shared" ca="1" si="498"/>
        <v>0.12571554680366903</v>
      </c>
      <c r="P3369" s="30">
        <f ca="1">_xlfn.LOGNORM.INV(O3369,'Input Parameters'!$H$30,'Input Parameters'!$I$30)</f>
        <v>1.5609215136314545</v>
      </c>
      <c r="Q3369" s="10">
        <f t="shared" ca="1" si="499"/>
        <v>0.60697139151670354</v>
      </c>
      <c r="R3369" s="30">
        <f>IF('Input Parameters'!$E$32=0,0,_xlfn.BETA.INV(Q3369,'Input Parameters'!$L$32,'Input Parameters'!$M$32,'Input Parameters'!$J$32,'Input Parameters'!$K$32))</f>
        <v>0</v>
      </c>
      <c r="S3369" s="10">
        <f t="shared" ca="1" si="500"/>
        <v>0.97737210819847664</v>
      </c>
      <c r="T3369" s="26">
        <f ca="1">_xlfn.LOGNORM.INV(S3369,'Input Parameters'!$H$34,'Input Parameters'!$I$34)</f>
        <v>64.680413837723449</v>
      </c>
      <c r="U3369" s="10">
        <f t="shared" ca="1" si="501"/>
        <v>0.77194837941083683</v>
      </c>
      <c r="V3369" s="30">
        <f ca="1">_xlfn.BETA.INV(U3369,'Input Parameters'!$L$36,'Input Parameters'!$M$36,'Input Parameters'!$J$36,'Input Parameters'!$K$36)</f>
        <v>0.70702219162201163</v>
      </c>
      <c r="W3369" s="2">
        <f ca="1">N3369+(P3369-N3369)*(1-ERF((T3369-R3369)/(2*SQRT(L3369*'Input Parameters'!$E$38))))</f>
        <v>0.10010890946243163</v>
      </c>
      <c r="X3369">
        <f t="shared" ca="1" si="502"/>
        <v>1</v>
      </c>
      <c r="Y3369" s="7"/>
    </row>
    <row r="3370" spans="1:25" ht="15" customHeight="1" x14ac:dyDescent="0.25">
      <c r="A3370" s="139">
        <v>3363</v>
      </c>
      <c r="B3370" s="10">
        <f t="shared" ca="1" si="493"/>
        <v>0.69486800545631988</v>
      </c>
      <c r="C3370" s="60">
        <f ca="1">_xlfn.NORM.INV(B3370,'Input Parameters'!$E$15,'Input Parameters'!$F$15)</f>
        <v>298.58941568834098</v>
      </c>
      <c r="D3370" s="10">
        <f t="shared" ca="1" si="494"/>
        <v>3.7547713846061592E-2</v>
      </c>
      <c r="E3370" s="62">
        <f ca="1">IF(_xlfn.NORM.INV(D3370,'Input Parameters'!$E$17,'Input Parameters'!$F$17)&lt;3500,3500,IF(_xlfn.NORM.INV(D3370,'Input Parameters'!$E$17,'Input Parameters'!$F$17)&gt;5500,5500,_xlfn.NORM.INV(D3370,'Input Parameters'!$E$17,'Input Parameters'!$F$17)))</f>
        <v>3554.0832569014779</v>
      </c>
      <c r="F3370" s="10">
        <f t="shared" ca="1" si="495"/>
        <v>0.21661926629841399</v>
      </c>
      <c r="G3370" s="64">
        <f ca="1">_xlfn.NORM.INV(F3370,'Input Parameters'!$E$20,'Input Parameters'!$F$20)</f>
        <v>277.39946536662768</v>
      </c>
      <c r="H3370" s="57">
        <f ca="1">EXP(E3370*(1/'Input Parameters'!$E$23-1/G3370))</f>
        <v>0.50703196074840051</v>
      </c>
      <c r="I3370" s="10">
        <f t="shared" ca="1" si="496"/>
        <v>0.7224014725786484</v>
      </c>
      <c r="J3370" s="30">
        <f ca="1">_xlfn.BETA.INV(I3370,'Input Parameters'!$L$26,'Input Parameters'!$M$26,'Input Parameters'!$J$26,'Input Parameters'!$K$26)</f>
        <v>0.75105835067818039</v>
      </c>
      <c r="K3370" s="168">
        <f ca="1">('Input Parameters'!$E$27/'Input Parameters'!$E$38)^$J3370</f>
        <v>4.5740356378944236E-3</v>
      </c>
      <c r="L3370" s="69">
        <f ca="1">$H3370*$C3370*'Input Parameters'!$E$25*K3370</f>
        <v>0.69248327529536768</v>
      </c>
      <c r="M3370" s="24">
        <f t="shared" ca="1" si="497"/>
        <v>0.97100265743069691</v>
      </c>
      <c r="N3370" s="15">
        <f ca="1">_xlfn.NORM.INV(M3370,'Input Parameters'!$E$29,'Input Parameters'!$F$29)</f>
        <v>0.10018957380960496</v>
      </c>
      <c r="O3370" s="8">
        <f t="shared" ca="1" si="498"/>
        <v>9.3761351203465848E-2</v>
      </c>
      <c r="P3370" s="30">
        <f ca="1">_xlfn.LOGNORM.INV(O3370,'Input Parameters'!$H$30,'Input Parameters'!$I$30)</f>
        <v>1.4397501648220563</v>
      </c>
      <c r="Q3370" s="10">
        <f t="shared" ca="1" si="499"/>
        <v>0.34636347902520281</v>
      </c>
      <c r="R3370" s="30">
        <f>IF('Input Parameters'!$E$32=0,0,_xlfn.BETA.INV(Q3370,'Input Parameters'!$L$32,'Input Parameters'!$M$32,'Input Parameters'!$J$32,'Input Parameters'!$K$32))</f>
        <v>0</v>
      </c>
      <c r="S3370" s="10">
        <f t="shared" ca="1" si="500"/>
        <v>0.63449717719602705</v>
      </c>
      <c r="T3370" s="26">
        <f ca="1">_xlfn.LOGNORM.INV(S3370,'Input Parameters'!$H$34,'Input Parameters'!$I$34)</f>
        <v>52.612372739019158</v>
      </c>
      <c r="U3370" s="10">
        <f t="shared" ca="1" si="501"/>
        <v>0.8820226583198284</v>
      </c>
      <c r="V3370" s="30">
        <f ca="1">_xlfn.BETA.INV(U3370,'Input Parameters'!$L$36,'Input Parameters'!$M$36,'Input Parameters'!$J$36,'Input Parameters'!$K$36)</f>
        <v>0.78463423013759592</v>
      </c>
      <c r="W3370" s="2">
        <f ca="1">N3370+(P3370-N3370)*(1-ERF((T3370-R3370)/(2*SQRT(L3370*'Input Parameters'!$E$38))))</f>
        <v>0.10020002122092272</v>
      </c>
      <c r="X3370">
        <f t="shared" ca="1" si="502"/>
        <v>1</v>
      </c>
      <c r="Y3370" s="7"/>
    </row>
    <row r="3371" spans="1:25" ht="15" customHeight="1" x14ac:dyDescent="0.25">
      <c r="A3371" s="139">
        <v>3364</v>
      </c>
      <c r="B3371" s="10">
        <f t="shared" ca="1" si="493"/>
        <v>0.49401806344644461</v>
      </c>
      <c r="C3371" s="60">
        <f ca="1">_xlfn.NORM.INV(B3371,'Input Parameters'!$E$15,'Input Parameters'!$F$15)</f>
        <v>270.15456648265064</v>
      </c>
      <c r="D3371" s="10">
        <f t="shared" ca="1" si="494"/>
        <v>0.66245909191789154</v>
      </c>
      <c r="E3371" s="62">
        <f ca="1">IF(_xlfn.NORM.INV(D3371,'Input Parameters'!$E$17,'Input Parameters'!$F$17)&lt;3500,3500,IF(_xlfn.NORM.INV(D3371,'Input Parameters'!$E$17,'Input Parameters'!$F$17)&gt;5500,5500,_xlfn.NORM.INV(D3371,'Input Parameters'!$E$17,'Input Parameters'!$F$17)))</f>
        <v>5093.4286546969424</v>
      </c>
      <c r="F3371" s="10">
        <f t="shared" ca="1" si="495"/>
        <v>0.20600009205548153</v>
      </c>
      <c r="G3371" s="64">
        <f ca="1">_xlfn.NORM.INV(F3371,'Input Parameters'!$E$20,'Input Parameters'!$F$20)</f>
        <v>277.15346188651927</v>
      </c>
      <c r="H3371" s="57">
        <f ca="1">EXP(E3371*(1/'Input Parameters'!$E$23-1/G3371))</f>
        <v>0.37170823332969322</v>
      </c>
      <c r="I3371" s="10">
        <f t="shared" ca="1" si="496"/>
        <v>0.78210500100966396</v>
      </c>
      <c r="J3371" s="30">
        <f ca="1">_xlfn.BETA.INV(I3371,'Input Parameters'!$L$26,'Input Parameters'!$M$26,'Input Parameters'!$J$26,'Input Parameters'!$K$26)</f>
        <v>0.77718494728256016</v>
      </c>
      <c r="K3371" s="168">
        <f ca="1">('Input Parameters'!$E$27/'Input Parameters'!$E$38)^$J3371</f>
        <v>3.7923625494501378E-3</v>
      </c>
      <c r="L3371" s="69">
        <f ca="1">$H3371*$C3371*'Input Parameters'!$E$25*K3371</f>
        <v>0.38082402852914909</v>
      </c>
      <c r="M3371" s="24">
        <f t="shared" ca="1" si="497"/>
        <v>0.23551132985606493</v>
      </c>
      <c r="N3371" s="15">
        <f ca="1">_xlfn.NORM.INV(M3371,'Input Parameters'!$E$29,'Input Parameters'!$F$29)</f>
        <v>9.9927918388590872E-2</v>
      </c>
      <c r="O3371" s="8">
        <f t="shared" ca="1" si="498"/>
        <v>0.35076796015688261</v>
      </c>
      <c r="P3371" s="30">
        <f ca="1">_xlfn.LOGNORM.INV(O3371,'Input Parameters'!$H$30,'Input Parameters'!$I$30)</f>
        <v>2.2389378129571762</v>
      </c>
      <c r="Q3371" s="10">
        <f t="shared" ca="1" si="499"/>
        <v>0.84158309296447265</v>
      </c>
      <c r="R3371" s="30">
        <f>IF('Input Parameters'!$E$32=0,0,_xlfn.BETA.INV(Q3371,'Input Parameters'!$L$32,'Input Parameters'!$M$32,'Input Parameters'!$J$32,'Input Parameters'!$K$32))</f>
        <v>0</v>
      </c>
      <c r="S3371" s="10">
        <f t="shared" ca="1" si="500"/>
        <v>0.61873031779324328</v>
      </c>
      <c r="T3371" s="26">
        <f ca="1">_xlfn.LOGNORM.INV(S3371,'Input Parameters'!$H$34,'Input Parameters'!$I$34)</f>
        <v>52.340290319767789</v>
      </c>
      <c r="U3371" s="10">
        <f t="shared" ca="1" si="501"/>
        <v>0.77904908831059561</v>
      </c>
      <c r="V3371" s="30">
        <f ca="1">_xlfn.BETA.INV(U3371,'Input Parameters'!$L$36,'Input Parameters'!$M$36,'Input Parameters'!$J$36,'Input Parameters'!$K$36)</f>
        <v>0.71110249872280473</v>
      </c>
      <c r="W3371" s="2">
        <f ca="1">N3371+(P3371-N3371)*(1-ERF((T3371-R3371)/(2*SQRT(L3371*'Input Parameters'!$E$38))))</f>
        <v>9.9927922678822834E-2</v>
      </c>
      <c r="X3371">
        <f t="shared" ca="1" si="502"/>
        <v>1</v>
      </c>
      <c r="Y3371" s="7"/>
    </row>
    <row r="3372" spans="1:25" ht="15" customHeight="1" x14ac:dyDescent="0.25">
      <c r="A3372" s="139">
        <v>3365</v>
      </c>
      <c r="B3372" s="10">
        <f t="shared" ca="1" si="493"/>
        <v>0.96327011587904288</v>
      </c>
      <c r="C3372" s="60">
        <f ca="1">_xlfn.NORM.INV(B3372,'Input Parameters'!$E$15,'Input Parameters'!$F$15)</f>
        <v>367.97148327946417</v>
      </c>
      <c r="D3372" s="10">
        <f t="shared" ca="1" si="494"/>
        <v>0.42993298673671743</v>
      </c>
      <c r="E3372" s="62">
        <f ca="1">IF(_xlfn.NORM.INV(D3372,'Input Parameters'!$E$17,'Input Parameters'!$F$17)&lt;3500,3500,IF(_xlfn.NORM.INV(D3372,'Input Parameters'!$E$17,'Input Parameters'!$F$17)&gt;5500,5500,_xlfn.NORM.INV(D3372,'Input Parameters'!$E$17,'Input Parameters'!$F$17)))</f>
        <v>4676.4186555256501</v>
      </c>
      <c r="F3372" s="10">
        <f t="shared" ca="1" si="495"/>
        <v>0.49796887521677435</v>
      </c>
      <c r="G3372" s="64">
        <f ca="1">_xlfn.NORM.INV(F3372,'Input Parameters'!$E$20,'Input Parameters'!$F$20)</f>
        <v>282.61588831139738</v>
      </c>
      <c r="H3372" s="57">
        <f ca="1">EXP(E3372*(1/'Input Parameters'!$E$23-1/G3372))</f>
        <v>0.5585014376940155</v>
      </c>
      <c r="I3372" s="10">
        <f t="shared" ca="1" si="496"/>
        <v>0.3433721410650894</v>
      </c>
      <c r="J3372" s="30">
        <f ca="1">_xlfn.BETA.INV(I3372,'Input Parameters'!$L$26,'Input Parameters'!$M$26,'Input Parameters'!$J$26,'Input Parameters'!$K$26)</f>
        <v>0.5947693262841165</v>
      </c>
      <c r="K3372" s="168">
        <f ca="1">('Input Parameters'!$E$27/'Input Parameters'!$E$38)^$J3372</f>
        <v>1.4033688659456442E-2</v>
      </c>
      <c r="L3372" s="69">
        <f ca="1">$H3372*$C3372*'Input Parameters'!$E$25*K3372</f>
        <v>2.8840998782653968</v>
      </c>
      <c r="M3372" s="24">
        <f t="shared" ca="1" si="497"/>
        <v>0.7667196123664104</v>
      </c>
      <c r="N3372" s="15">
        <f ca="1">_xlfn.NORM.INV(M3372,'Input Parameters'!$E$29,'Input Parameters'!$F$29)</f>
        <v>0.10007280862745575</v>
      </c>
      <c r="O3372" s="8">
        <f t="shared" ca="1" si="498"/>
        <v>0.47996294691851193</v>
      </c>
      <c r="P3372" s="30">
        <f ca="1">_xlfn.LOGNORM.INV(O3372,'Input Parameters'!$H$30,'Input Parameters'!$I$30)</f>
        <v>2.6203424033921476</v>
      </c>
      <c r="Q3372" s="10">
        <f t="shared" ca="1" si="499"/>
        <v>0.31328001477213052</v>
      </c>
      <c r="R3372" s="30">
        <f>IF('Input Parameters'!$E$32=0,0,_xlfn.BETA.INV(Q3372,'Input Parameters'!$L$32,'Input Parameters'!$M$32,'Input Parameters'!$J$32,'Input Parameters'!$K$32))</f>
        <v>0</v>
      </c>
      <c r="S3372" s="10">
        <f t="shared" ca="1" si="500"/>
        <v>0.42432883238852459</v>
      </c>
      <c r="T3372" s="26">
        <f ca="1">_xlfn.LOGNORM.INV(S3372,'Input Parameters'!$H$34,'Input Parameters'!$I$34)</f>
        <v>49.224070011206109</v>
      </c>
      <c r="U3372" s="10">
        <f t="shared" ca="1" si="501"/>
        <v>0.1833670022876448</v>
      </c>
      <c r="V3372" s="30">
        <f ca="1">_xlfn.BETA.INV(U3372,'Input Parameters'!$L$36,'Input Parameters'!$M$36,'Input Parameters'!$J$36,'Input Parameters'!$K$36)</f>
        <v>0.46113079235738863</v>
      </c>
      <c r="W3372" s="2">
        <f ca="1">N3372+(P3372-N3372)*(1-ERF((T3372-R3372)/(2*SQRT(L3372*'Input Parameters'!$E$38))))</f>
        <v>0.20191410830559353</v>
      </c>
      <c r="X3372">
        <f t="shared" ca="1" si="502"/>
        <v>1</v>
      </c>
      <c r="Y3372" s="7"/>
    </row>
    <row r="3373" spans="1:25" ht="15" customHeight="1" x14ac:dyDescent="0.25">
      <c r="A3373" s="139">
        <v>3366</v>
      </c>
      <c r="B3373" s="10">
        <f t="shared" ca="1" si="493"/>
        <v>0.11354614674116381</v>
      </c>
      <c r="C3373" s="60">
        <f ca="1">_xlfn.NORM.INV(B3373,'Input Parameters'!$E$15,'Input Parameters'!$F$15)</f>
        <v>205.5078684920619</v>
      </c>
      <c r="D3373" s="10">
        <f t="shared" ca="1" si="494"/>
        <v>8.4551868932727037E-2</v>
      </c>
      <c r="E3373" s="62">
        <f ca="1">IF(_xlfn.NORM.INV(D3373,'Input Parameters'!$E$17,'Input Parameters'!$F$17)&lt;3500,3500,IF(_xlfn.NORM.INV(D3373,'Input Parameters'!$E$17,'Input Parameters'!$F$17)&gt;5500,5500,_xlfn.NORM.INV(D3373,'Input Parameters'!$E$17,'Input Parameters'!$F$17)))</f>
        <v>3837.4374372803077</v>
      </c>
      <c r="F3373" s="10">
        <f t="shared" ca="1" si="495"/>
        <v>0.37503595467214701</v>
      </c>
      <c r="G3373" s="64">
        <f ca="1">_xlfn.NORM.INV(F3373,'Input Parameters'!$E$20,'Input Parameters'!$F$20)</f>
        <v>280.51575153487528</v>
      </c>
      <c r="H3373" s="57">
        <f ca="1">EXP(E3373*(1/'Input Parameters'!$E$23-1/G3373))</f>
        <v>0.56009410863482889</v>
      </c>
      <c r="I3373" s="10">
        <f t="shared" ca="1" si="496"/>
        <v>0.91698668147460061</v>
      </c>
      <c r="J3373" s="30">
        <f ca="1">_xlfn.BETA.INV(I3373,'Input Parameters'!$L$26,'Input Parameters'!$M$26,'Input Parameters'!$J$26,'Input Parameters'!$K$26)</f>
        <v>0.85034690144661029</v>
      </c>
      <c r="K3373" s="168">
        <f ca="1">('Input Parameters'!$E$27/'Input Parameters'!$E$38)^$J3373</f>
        <v>2.2438581071580013E-3</v>
      </c>
      <c r="L3373" s="69">
        <f ca="1">$H3373*$C3373*'Input Parameters'!$E$25*K3373</f>
        <v>0.25827647456990904</v>
      </c>
      <c r="M3373" s="24">
        <f t="shared" ca="1" si="497"/>
        <v>7.5288147463634547E-2</v>
      </c>
      <c r="N3373" s="15">
        <f ca="1">_xlfn.NORM.INV(M3373,'Input Parameters'!$E$29,'Input Parameters'!$F$29)</f>
        <v>9.9856250113440473E-2</v>
      </c>
      <c r="O3373" s="8">
        <f t="shared" ca="1" si="498"/>
        <v>0.76583608809240244</v>
      </c>
      <c r="P3373" s="30">
        <f ca="1">_xlfn.LOGNORM.INV(O3373,'Input Parameters'!$H$30,'Input Parameters'!$I$30)</f>
        <v>3.7795773307623683</v>
      </c>
      <c r="Q3373" s="10">
        <f t="shared" ca="1" si="499"/>
        <v>0.86584334042440381</v>
      </c>
      <c r="R3373" s="30">
        <f>IF('Input Parameters'!$E$32=0,0,_xlfn.BETA.INV(Q3373,'Input Parameters'!$L$32,'Input Parameters'!$M$32,'Input Parameters'!$J$32,'Input Parameters'!$K$32))</f>
        <v>0</v>
      </c>
      <c r="S3373" s="10">
        <f t="shared" ca="1" si="500"/>
        <v>0.23589514217958463</v>
      </c>
      <c r="T3373" s="26">
        <f ca="1">_xlfn.LOGNORM.INV(S3373,'Input Parameters'!$H$34,'Input Parameters'!$I$34)</f>
        <v>46.087719273116747</v>
      </c>
      <c r="U3373" s="10">
        <f t="shared" ca="1" si="501"/>
        <v>0.280613505668031</v>
      </c>
      <c r="V3373" s="30">
        <f ca="1">_xlfn.BETA.INV(U3373,'Input Parameters'!$L$36,'Input Parameters'!$M$36,'Input Parameters'!$J$36,'Input Parameters'!$K$36)</f>
        <v>0.502551013902791</v>
      </c>
      <c r="W3373" s="2">
        <f ca="1">N3373+(P3373-N3373)*(1-ERF((T3373-R3373)/(2*SQRT(L3373*'Input Parameters'!$E$38))))</f>
        <v>9.9856250640180055E-2</v>
      </c>
      <c r="X3373">
        <f t="shared" ca="1" si="502"/>
        <v>1</v>
      </c>
      <c r="Y3373" s="7"/>
    </row>
    <row r="3374" spans="1:25" ht="15" customHeight="1" x14ac:dyDescent="0.25">
      <c r="A3374" s="139">
        <v>3367</v>
      </c>
      <c r="B3374" s="10">
        <f t="shared" ca="1" si="493"/>
        <v>0.97947701013161625</v>
      </c>
      <c r="C3374" s="60">
        <f ca="1">_xlfn.NORM.INV(B3374,'Input Parameters'!$E$15,'Input Parameters'!$F$15)</f>
        <v>381.68793381328453</v>
      </c>
      <c r="D3374" s="10">
        <f t="shared" ca="1" si="494"/>
        <v>0.91019904334478385</v>
      </c>
      <c r="E3374" s="62">
        <f ca="1">IF(_xlfn.NORM.INV(D3374,'Input Parameters'!$E$17,'Input Parameters'!$F$17)&lt;3500,3500,IF(_xlfn.NORM.INV(D3374,'Input Parameters'!$E$17,'Input Parameters'!$F$17)&gt;5500,5500,_xlfn.NORM.INV(D3374,'Input Parameters'!$E$17,'Input Parameters'!$F$17)))</f>
        <v>5500</v>
      </c>
      <c r="F3374" s="10">
        <f t="shared" ca="1" si="495"/>
        <v>0.74175353926935939</v>
      </c>
      <c r="G3374" s="64">
        <f ca="1">_xlfn.NORM.INV(F3374,'Input Parameters'!$E$20,'Input Parameters'!$F$20)</f>
        <v>286.99669815910391</v>
      </c>
      <c r="H3374" s="57">
        <f ca="1">EXP(E3374*(1/'Input Parameters'!$E$23-1/G3374))</f>
        <v>0.6783958203573307</v>
      </c>
      <c r="I3374" s="10">
        <f t="shared" ca="1" si="496"/>
        <v>0.72828094253945796</v>
      </c>
      <c r="J3374" s="30">
        <f ca="1">_xlfn.BETA.INV(I3374,'Input Parameters'!$L$26,'Input Parameters'!$M$26,'Input Parameters'!$J$26,'Input Parameters'!$K$26)</f>
        <v>0.75355169957856238</v>
      </c>
      <c r="K3374" s="168">
        <f ca="1">('Input Parameters'!$E$27/'Input Parameters'!$E$38)^$J3374</f>
        <v>4.4929568943334513E-3</v>
      </c>
      <c r="L3374" s="69">
        <f ca="1">$H3374*$C3374*'Input Parameters'!$E$25*K3374</f>
        <v>1.1633860353287748</v>
      </c>
      <c r="M3374" s="24">
        <f t="shared" ca="1" si="497"/>
        <v>0.7794706844258108</v>
      </c>
      <c r="N3374" s="15">
        <f ca="1">_xlfn.NORM.INV(M3374,'Input Parameters'!$E$29,'Input Parameters'!$F$29)</f>
        <v>0.10007704067828675</v>
      </c>
      <c r="O3374" s="8">
        <f t="shared" ca="1" si="498"/>
        <v>0.13787027809218344</v>
      </c>
      <c r="P3374" s="30">
        <f ca="1">_xlfn.LOGNORM.INV(O3374,'Input Parameters'!$H$30,'Input Parameters'!$I$30)</f>
        <v>1.6034778322309857</v>
      </c>
      <c r="Q3374" s="10">
        <f t="shared" ca="1" si="499"/>
        <v>0.44215615349540738</v>
      </c>
      <c r="R3374" s="30">
        <f>IF('Input Parameters'!$E$32=0,0,_xlfn.BETA.INV(Q3374,'Input Parameters'!$L$32,'Input Parameters'!$M$32,'Input Parameters'!$J$32,'Input Parameters'!$K$32))</f>
        <v>0</v>
      </c>
      <c r="S3374" s="10">
        <f t="shared" ca="1" si="500"/>
        <v>0.48308737663762968</v>
      </c>
      <c r="T3374" s="26">
        <f ca="1">_xlfn.LOGNORM.INV(S3374,'Input Parameters'!$H$34,'Input Parameters'!$I$34)</f>
        <v>50.142251617115399</v>
      </c>
      <c r="U3374" s="10">
        <f t="shared" ca="1" si="501"/>
        <v>0.91906271849775478</v>
      </c>
      <c r="V3374" s="30">
        <f ca="1">_xlfn.BETA.INV(U3374,'Input Parameters'!$L$36,'Input Parameters'!$M$36,'Input Parameters'!$J$36,'Input Parameters'!$K$36)</f>
        <v>0.82360825206126287</v>
      </c>
      <c r="W3374" s="2">
        <f ca="1">N3374+(P3374-N3374)*(1-ERF((T3374-R3374)/(2*SQRT(L3374*'Input Parameters'!$E$38))))</f>
        <v>0.10159828401009474</v>
      </c>
      <c r="X3374">
        <f t="shared" ca="1" si="502"/>
        <v>1</v>
      </c>
      <c r="Y3374" s="7"/>
    </row>
    <row r="3375" spans="1:25" ht="15" customHeight="1" x14ac:dyDescent="0.25">
      <c r="A3375" s="139">
        <v>3368</v>
      </c>
      <c r="B3375" s="10">
        <f t="shared" ca="1" si="493"/>
        <v>0.53334851599398214</v>
      </c>
      <c r="C3375" s="60">
        <f ca="1">_xlfn.NORM.INV(B3375,'Input Parameters'!$E$15,'Input Parameters'!$F$15)</f>
        <v>275.50264490973933</v>
      </c>
      <c r="D3375" s="10">
        <f t="shared" ca="1" si="494"/>
        <v>0.98030026260048053</v>
      </c>
      <c r="E3375" s="62">
        <f ca="1">IF(_xlfn.NORM.INV(D3375,'Input Parameters'!$E$17,'Input Parameters'!$F$17)&lt;3500,3500,IF(_xlfn.NORM.INV(D3375,'Input Parameters'!$E$17,'Input Parameters'!$F$17)&gt;5500,5500,_xlfn.NORM.INV(D3375,'Input Parameters'!$E$17,'Input Parameters'!$F$17)))</f>
        <v>5500</v>
      </c>
      <c r="F3375" s="10">
        <f t="shared" ca="1" si="495"/>
        <v>0.91358547972822479</v>
      </c>
      <c r="G3375" s="64">
        <f ca="1">_xlfn.NORM.INV(F3375,'Input Parameters'!$E$20,'Input Parameters'!$F$20)</f>
        <v>291.78323685509997</v>
      </c>
      <c r="H3375" s="57">
        <f ca="1">EXP(E3375*(1/'Input Parameters'!$E$23-1/G3375))</f>
        <v>0.92899672769571351</v>
      </c>
      <c r="I3375" s="10">
        <f t="shared" ca="1" si="496"/>
        <v>0.46488293936110303</v>
      </c>
      <c r="J3375" s="30">
        <f ca="1">_xlfn.BETA.INV(I3375,'Input Parameters'!$L$26,'Input Parameters'!$M$26,'Input Parameters'!$J$26,'Input Parameters'!$K$26)</f>
        <v>0.64712473220594957</v>
      </c>
      <c r="K3375" s="168">
        <f ca="1">('Input Parameters'!$E$27/'Input Parameters'!$E$38)^$J3375</f>
        <v>9.6399334144838221E-3</v>
      </c>
      <c r="L3375" s="69">
        <f ca="1">$H3375*$C3375*'Input Parameters'!$E$25*K3375</f>
        <v>2.4672547339459636</v>
      </c>
      <c r="M3375" s="24">
        <f t="shared" ca="1" si="497"/>
        <v>0.10069912734991249</v>
      </c>
      <c r="N3375" s="15">
        <f ca="1">_xlfn.NORM.INV(M3375,'Input Parameters'!$E$29,'Input Parameters'!$F$29)</f>
        <v>9.9872242197999353E-2</v>
      </c>
      <c r="O3375" s="8">
        <f t="shared" ca="1" si="498"/>
        <v>0.43694829737206009</v>
      </c>
      <c r="P3375" s="30">
        <f ca="1">_xlfn.LOGNORM.INV(O3375,'Input Parameters'!$H$30,'Input Parameters'!$I$30)</f>
        <v>2.4894666966865819</v>
      </c>
      <c r="Q3375" s="10">
        <f t="shared" ca="1" si="499"/>
        <v>0.75103506016143073</v>
      </c>
      <c r="R3375" s="30">
        <f>IF('Input Parameters'!$E$32=0,0,_xlfn.BETA.INV(Q3375,'Input Parameters'!$L$32,'Input Parameters'!$M$32,'Input Parameters'!$J$32,'Input Parameters'!$K$32))</f>
        <v>0</v>
      </c>
      <c r="S3375" s="10">
        <f t="shared" ca="1" si="500"/>
        <v>0.31796572558041969</v>
      </c>
      <c r="T3375" s="26">
        <f ca="1">_xlfn.LOGNORM.INV(S3375,'Input Parameters'!$H$34,'Input Parameters'!$I$34)</f>
        <v>47.522301673323277</v>
      </c>
      <c r="U3375" s="10">
        <f t="shared" ca="1" si="501"/>
        <v>0.32445326382022688</v>
      </c>
      <c r="V3375" s="30">
        <f ca="1">_xlfn.BETA.INV(U3375,'Input Parameters'!$L$36,'Input Parameters'!$M$36,'Input Parameters'!$J$36,'Input Parameters'!$K$36)</f>
        <v>0.51967948340809311</v>
      </c>
      <c r="W3375" s="2">
        <f ca="1">N3375+(P3375-N3375)*(1-ERF((T3375-R3375)/(2*SQRT(L3375*'Input Parameters'!$E$38))))</f>
        <v>0.17731869195136463</v>
      </c>
      <c r="X3375">
        <f t="shared" ca="1" si="502"/>
        <v>1</v>
      </c>
      <c r="Y3375" s="7"/>
    </row>
    <row r="3376" spans="1:25" ht="15" customHeight="1" x14ac:dyDescent="0.25">
      <c r="A3376" s="139">
        <v>3369</v>
      </c>
      <c r="B3376" s="10">
        <f t="shared" ca="1" si="493"/>
        <v>0.21064956820120184</v>
      </c>
      <c r="C3376" s="60">
        <f ca="1">_xlfn.NORM.INV(B3376,'Input Parameters'!$E$15,'Input Parameters'!$F$15)</f>
        <v>227.38649273338882</v>
      </c>
      <c r="D3376" s="10">
        <f t="shared" ca="1" si="494"/>
        <v>0.20056089086195328</v>
      </c>
      <c r="E3376" s="62">
        <f ca="1">IF(_xlfn.NORM.INV(D3376,'Input Parameters'!$E$17,'Input Parameters'!$F$17)&lt;3500,3500,IF(_xlfn.NORM.INV(D3376,'Input Parameters'!$E$17,'Input Parameters'!$F$17)&gt;5500,5500,_xlfn.NORM.INV(D3376,'Input Parameters'!$E$17,'Input Parameters'!$F$17)))</f>
        <v>4212.2663743003195</v>
      </c>
      <c r="F3376" s="10">
        <f t="shared" ca="1" si="495"/>
        <v>0.65378076906534144</v>
      </c>
      <c r="G3376" s="64">
        <f ca="1">_xlfn.NORM.INV(F3376,'Input Parameters'!$E$20,'Input Parameters'!$F$20)</f>
        <v>285.30017198880063</v>
      </c>
      <c r="H3376" s="57">
        <f ca="1">EXP(E3376*(1/'Input Parameters'!$E$23-1/G3376))</f>
        <v>0.68082401592636688</v>
      </c>
      <c r="I3376" s="10">
        <f t="shared" ca="1" si="496"/>
        <v>0.20558214749750758</v>
      </c>
      <c r="J3376" s="30">
        <f ca="1">_xlfn.BETA.INV(I3376,'Input Parameters'!$L$26,'Input Parameters'!$M$26,'Input Parameters'!$J$26,'Input Parameters'!$K$26)</f>
        <v>0.52327445666075434</v>
      </c>
      <c r="K3376" s="168">
        <f ca="1">('Input Parameters'!$E$27/'Input Parameters'!$E$38)^$J3376</f>
        <v>2.3436512514635799E-2</v>
      </c>
      <c r="L3376" s="69">
        <f ca="1">$H3376*$C3376*'Input Parameters'!$E$25*K3376</f>
        <v>3.6282108416647496</v>
      </c>
      <c r="M3376" s="24">
        <f t="shared" ca="1" si="497"/>
        <v>0.15381841576192912</v>
      </c>
      <c r="N3376" s="15">
        <f ca="1">_xlfn.NORM.INV(M3376,'Input Parameters'!$E$29,'Input Parameters'!$F$29)</f>
        <v>9.9897980677793291E-2</v>
      </c>
      <c r="O3376" s="8">
        <f t="shared" ca="1" si="498"/>
        <v>0.50375401552445964</v>
      </c>
      <c r="P3376" s="30">
        <f ca="1">_xlfn.LOGNORM.INV(O3376,'Input Parameters'!$H$30,'Input Parameters'!$I$30)</f>
        <v>2.6952356605394865</v>
      </c>
      <c r="Q3376" s="10">
        <f t="shared" ca="1" si="499"/>
        <v>0.767065950680349</v>
      </c>
      <c r="R3376" s="30">
        <f>IF('Input Parameters'!$E$32=0,0,_xlfn.BETA.INV(Q3376,'Input Parameters'!$L$32,'Input Parameters'!$M$32,'Input Parameters'!$J$32,'Input Parameters'!$K$32))</f>
        <v>0</v>
      </c>
      <c r="S3376" s="10">
        <f t="shared" ca="1" si="500"/>
        <v>0.38379372893925856</v>
      </c>
      <c r="T3376" s="26">
        <f ca="1">_xlfn.LOGNORM.INV(S3376,'Input Parameters'!$H$34,'Input Parameters'!$I$34)</f>
        <v>48.586506425502606</v>
      </c>
      <c r="U3376" s="10">
        <f t="shared" ca="1" si="501"/>
        <v>0.88180308969614873</v>
      </c>
      <c r="V3376" s="30">
        <f ca="1">_xlfn.BETA.INV(U3376,'Input Parameters'!$L$36,'Input Parameters'!$M$36,'Input Parameters'!$J$36,'Input Parameters'!$K$36)</f>
        <v>0.78443368239661182</v>
      </c>
      <c r="W3376" s="2">
        <f ca="1">N3376+(P3376-N3376)*(1-ERF((T3376-R3376)/(2*SQRT(L3376*'Input Parameters'!$E$38))))</f>
        <v>0.28490608643444559</v>
      </c>
      <c r="X3376">
        <f t="shared" ca="1" si="502"/>
        <v>1</v>
      </c>
      <c r="Y3376" s="7"/>
    </row>
    <row r="3377" spans="1:25" ht="15" customHeight="1" x14ac:dyDescent="0.25">
      <c r="A3377" s="139">
        <v>3370</v>
      </c>
      <c r="B3377" s="10">
        <f t="shared" ca="1" si="493"/>
        <v>0.58682825192219445</v>
      </c>
      <c r="C3377" s="60">
        <f ca="1">_xlfn.NORM.INV(B3377,'Input Parameters'!$E$15,'Input Parameters'!$F$15)</f>
        <v>282.85689103850922</v>
      </c>
      <c r="D3377" s="10">
        <f t="shared" ca="1" si="494"/>
        <v>0.54614391403942419</v>
      </c>
      <c r="E3377" s="62">
        <f ca="1">IF(_xlfn.NORM.INV(D3377,'Input Parameters'!$E$17,'Input Parameters'!$F$17)&lt;3500,3500,IF(_xlfn.NORM.INV(D3377,'Input Parameters'!$E$17,'Input Parameters'!$F$17)&gt;5500,5500,_xlfn.NORM.INV(D3377,'Input Parameters'!$E$17,'Input Parameters'!$F$17)))</f>
        <v>4881.1473323747441</v>
      </c>
      <c r="F3377" s="10">
        <f t="shared" ca="1" si="495"/>
        <v>0.54712553043234746</v>
      </c>
      <c r="G3377" s="64">
        <f ca="1">_xlfn.NORM.INV(F3377,'Input Parameters'!$E$20,'Input Parameters'!$F$20)</f>
        <v>283.44329510834609</v>
      </c>
      <c r="H3377" s="57">
        <f ca="1">EXP(E3377*(1/'Input Parameters'!$E$23-1/G3377))</f>
        <v>0.57259186454732136</v>
      </c>
      <c r="I3377" s="10">
        <f t="shared" ca="1" si="496"/>
        <v>0.70972605772109976</v>
      </c>
      <c r="J3377" s="30">
        <f ca="1">_xlfn.BETA.INV(I3377,'Input Parameters'!$L$26,'Input Parameters'!$M$26,'Input Parameters'!$J$26,'Input Parameters'!$K$26)</f>
        <v>0.74572902996775681</v>
      </c>
      <c r="K3377" s="168">
        <f ca="1">('Input Parameters'!$E$27/'Input Parameters'!$E$38)^$J3377</f>
        <v>4.7522739558448854E-3</v>
      </c>
      <c r="L3377" s="69">
        <f ca="1">$H3377*$C3377*'Input Parameters'!$E$25*K3377</f>
        <v>0.76968567796286291</v>
      </c>
      <c r="M3377" s="24">
        <f t="shared" ca="1" si="497"/>
        <v>0.14953146090799585</v>
      </c>
      <c r="N3377" s="15">
        <f ca="1">_xlfn.NORM.INV(M3377,'Input Parameters'!$E$29,'Input Parameters'!$F$29)</f>
        <v>9.9896155498555433E-2</v>
      </c>
      <c r="O3377" s="8">
        <f t="shared" ca="1" si="498"/>
        <v>0.81902928263985553</v>
      </c>
      <c r="P3377" s="30">
        <f ca="1">_xlfn.LOGNORM.INV(O3377,'Input Parameters'!$H$30,'Input Parameters'!$I$30)</f>
        <v>4.1276026700234416</v>
      </c>
      <c r="Q3377" s="10">
        <f t="shared" ca="1" si="499"/>
        <v>0.26874549352917865</v>
      </c>
      <c r="R3377" s="30">
        <f>IF('Input Parameters'!$E$32=0,0,_xlfn.BETA.INV(Q3377,'Input Parameters'!$L$32,'Input Parameters'!$M$32,'Input Parameters'!$J$32,'Input Parameters'!$K$32))</f>
        <v>0</v>
      </c>
      <c r="S3377" s="10">
        <f t="shared" ca="1" si="500"/>
        <v>0.92058484502115223</v>
      </c>
      <c r="T3377" s="26">
        <f ca="1">_xlfn.LOGNORM.INV(S3377,'Input Parameters'!$H$34,'Input Parameters'!$I$34)</f>
        <v>60.0747176174023</v>
      </c>
      <c r="U3377" s="10">
        <f t="shared" ca="1" si="501"/>
        <v>0.74040799653051004</v>
      </c>
      <c r="V3377" s="30">
        <f ca="1">_xlfn.BETA.INV(U3377,'Input Parameters'!$L$36,'Input Parameters'!$M$36,'Input Parameters'!$J$36,'Input Parameters'!$K$36)</f>
        <v>0.68983716898391134</v>
      </c>
      <c r="W3377" s="2">
        <f ca="1">N3377+(P3377-N3377)*(1-ERF((T3377-R3377)/(2*SQRT(L3377*'Input Parameters'!$E$38))))</f>
        <v>9.9901334042340625E-2</v>
      </c>
      <c r="X3377">
        <f t="shared" ca="1" si="502"/>
        <v>1</v>
      </c>
      <c r="Y3377" s="7"/>
    </row>
    <row r="3378" spans="1:25" ht="15" customHeight="1" x14ac:dyDescent="0.25">
      <c r="A3378" s="139">
        <v>3371</v>
      </c>
      <c r="B3378" s="10">
        <f t="shared" ca="1" si="493"/>
        <v>5.8602546161704683E-2</v>
      </c>
      <c r="C3378" s="60">
        <f ca="1">_xlfn.NORM.INV(B3378,'Input Parameters'!$E$15,'Input Parameters'!$F$15)</f>
        <v>186.06703268330918</v>
      </c>
      <c r="D3378" s="10">
        <f t="shared" ca="1" si="494"/>
        <v>0.93065776138419587</v>
      </c>
      <c r="E3378" s="62">
        <f ca="1">IF(_xlfn.NORM.INV(D3378,'Input Parameters'!$E$17,'Input Parameters'!$F$17)&lt;3500,3500,IF(_xlfn.NORM.INV(D3378,'Input Parameters'!$E$17,'Input Parameters'!$F$17)&gt;5500,5500,_xlfn.NORM.INV(D3378,'Input Parameters'!$E$17,'Input Parameters'!$F$17)))</f>
        <v>5500</v>
      </c>
      <c r="F3378" s="10">
        <f t="shared" ca="1" si="495"/>
        <v>0.41812905887245988</v>
      </c>
      <c r="G3378" s="64">
        <f ca="1">_xlfn.NORM.INV(F3378,'Input Parameters'!$E$20,'Input Parameters'!$F$20)</f>
        <v>281.26522975886473</v>
      </c>
      <c r="H3378" s="57">
        <f ca="1">EXP(E3378*(1/'Input Parameters'!$E$23-1/G3378))</f>
        <v>0.45907692581165566</v>
      </c>
      <c r="I3378" s="10">
        <f t="shared" ca="1" si="496"/>
        <v>0.40125608989633488</v>
      </c>
      <c r="J3378" s="30">
        <f ca="1">_xlfn.BETA.INV(I3378,'Input Parameters'!$L$26,'Input Parameters'!$M$26,'Input Parameters'!$J$26,'Input Parameters'!$K$26)</f>
        <v>0.62044620027159503</v>
      </c>
      <c r="K3378" s="168">
        <f ca="1">('Input Parameters'!$E$27/'Input Parameters'!$E$38)^$J3378</f>
        <v>1.1673017066791878E-2</v>
      </c>
      <c r="L3378" s="69">
        <f ca="1">$H3378*$C3378*'Input Parameters'!$E$25*K3378</f>
        <v>0.99709839453504712</v>
      </c>
      <c r="M3378" s="24">
        <f t="shared" ca="1" si="497"/>
        <v>0.52055473300599597</v>
      </c>
      <c r="N3378" s="15">
        <f ca="1">_xlfn.NORM.INV(M3378,'Input Parameters'!$E$29,'Input Parameters'!$F$29)</f>
        <v>0.10000515458918945</v>
      </c>
      <c r="O3378" s="8">
        <f t="shared" ca="1" si="498"/>
        <v>3.0212536398245282E-2</v>
      </c>
      <c r="P3378" s="30">
        <f ca="1">_xlfn.LOGNORM.INV(O3378,'Input Parameters'!$H$30,'Input Parameters'!$I$30)</f>
        <v>1.1052384220205331</v>
      </c>
      <c r="Q3378" s="10">
        <f t="shared" ca="1" si="499"/>
        <v>0.62678806704165435</v>
      </c>
      <c r="R3378" s="30">
        <f>IF('Input Parameters'!$E$32=0,0,_xlfn.BETA.INV(Q3378,'Input Parameters'!$L$32,'Input Parameters'!$M$32,'Input Parameters'!$J$32,'Input Parameters'!$K$32))</f>
        <v>0</v>
      </c>
      <c r="S3378" s="10">
        <f t="shared" ca="1" si="500"/>
        <v>0.45380251940260752</v>
      </c>
      <c r="T3378" s="26">
        <f ca="1">_xlfn.LOGNORM.INV(S3378,'Input Parameters'!$H$34,'Input Parameters'!$I$34)</f>
        <v>49.684497567791333</v>
      </c>
      <c r="U3378" s="10">
        <f t="shared" ca="1" si="501"/>
        <v>0.47858609727630175</v>
      </c>
      <c r="V3378" s="30">
        <f ca="1">_xlfn.BETA.INV(U3378,'Input Parameters'!$L$36,'Input Parameters'!$M$36,'Input Parameters'!$J$36,'Input Parameters'!$K$36)</f>
        <v>0.57774955748971646</v>
      </c>
      <c r="W3378" s="2">
        <f ca="1">N3378+(P3378-N3378)*(1-ERF((T3378-R3378)/(2*SQRT(L3378*'Input Parameters'!$E$38))))</f>
        <v>0.10044169488428745</v>
      </c>
      <c r="X3378">
        <f t="shared" ca="1" si="502"/>
        <v>1</v>
      </c>
      <c r="Y3378" s="7"/>
    </row>
    <row r="3379" spans="1:25" ht="15" customHeight="1" x14ac:dyDescent="0.25">
      <c r="A3379" s="139">
        <v>3372</v>
      </c>
      <c r="B3379" s="10">
        <f t="shared" ca="1" si="493"/>
        <v>0.43367668368324619</v>
      </c>
      <c r="C3379" s="60">
        <f ca="1">_xlfn.NORM.INV(B3379,'Input Parameters'!$E$15,'Input Parameters'!$F$15)</f>
        <v>261.91574657282132</v>
      </c>
      <c r="D3379" s="10">
        <f t="shared" ca="1" si="494"/>
        <v>0.61715356984577585</v>
      </c>
      <c r="E3379" s="62">
        <f ca="1">IF(_xlfn.NORM.INV(D3379,'Input Parameters'!$E$17,'Input Parameters'!$F$17)&lt;3500,3500,IF(_xlfn.NORM.INV(D3379,'Input Parameters'!$E$17,'Input Parameters'!$F$17)&gt;5500,5500,_xlfn.NORM.INV(D3379,'Input Parameters'!$E$17,'Input Parameters'!$F$17)))</f>
        <v>5008.6094497293489</v>
      </c>
      <c r="F3379" s="10">
        <f t="shared" ca="1" si="495"/>
        <v>1.5834952656898604E-2</v>
      </c>
      <c r="G3379" s="64">
        <f ca="1">_xlfn.NORM.INV(F3379,'Input Parameters'!$E$20,'Input Parameters'!$F$20)</f>
        <v>268.25469950403578</v>
      </c>
      <c r="H3379" s="57">
        <f ca="1">EXP(E3379*(1/'Input Parameters'!$E$23-1/G3379))</f>
        <v>0.2074941943877443</v>
      </c>
      <c r="I3379" s="10">
        <f t="shared" ca="1" si="496"/>
        <v>0.28363680432232075</v>
      </c>
      <c r="J3379" s="30">
        <f ca="1">_xlfn.BETA.INV(I3379,'Input Parameters'!$L$26,'Input Parameters'!$M$26,'Input Parameters'!$J$26,'Input Parameters'!$K$26)</f>
        <v>0.56610400020658525</v>
      </c>
      <c r="K3379" s="168">
        <f ca="1">('Input Parameters'!$E$27/'Input Parameters'!$E$38)^$J3379</f>
        <v>1.7237337859257421E-2</v>
      </c>
      <c r="L3379" s="69">
        <f ca="1">$H3379*$C3379*'Input Parameters'!$E$25*K3379</f>
        <v>0.93678030870152473</v>
      </c>
      <c r="M3379" s="24">
        <f t="shared" ca="1" si="497"/>
        <v>0.92078282860060945</v>
      </c>
      <c r="N3379" s="15">
        <f ca="1">_xlfn.NORM.INV(M3379,'Input Parameters'!$E$29,'Input Parameters'!$F$29)</f>
        <v>0.10014103568398833</v>
      </c>
      <c r="O3379" s="8">
        <f t="shared" ca="1" si="498"/>
        <v>0.6140810720989911</v>
      </c>
      <c r="P3379" s="30">
        <f ca="1">_xlfn.LOGNORM.INV(O3379,'Input Parameters'!$H$30,'Input Parameters'!$I$30)</f>
        <v>3.0771922540112508</v>
      </c>
      <c r="Q3379" s="10">
        <f t="shared" ca="1" si="499"/>
        <v>0.22042870560659422</v>
      </c>
      <c r="R3379" s="30">
        <f>IF('Input Parameters'!$E$32=0,0,_xlfn.BETA.INV(Q3379,'Input Parameters'!$L$32,'Input Parameters'!$M$32,'Input Parameters'!$J$32,'Input Parameters'!$K$32))</f>
        <v>0</v>
      </c>
      <c r="S3379" s="10">
        <f t="shared" ca="1" si="500"/>
        <v>0.79066428903508956</v>
      </c>
      <c r="T3379" s="26">
        <f ca="1">_xlfn.LOGNORM.INV(S3379,'Input Parameters'!$H$34,'Input Parameters'!$I$34)</f>
        <v>55.748122051297621</v>
      </c>
      <c r="U3379" s="10">
        <f t="shared" ca="1" si="501"/>
        <v>0.82228295035253751</v>
      </c>
      <c r="V3379" s="30">
        <f ca="1">_xlfn.BETA.INV(U3379,'Input Parameters'!$L$36,'Input Parameters'!$M$36,'Input Parameters'!$J$36,'Input Parameters'!$K$36)</f>
        <v>0.73810183024565368</v>
      </c>
      <c r="W3379" s="2">
        <f ca="1">N3379+(P3379-N3379)*(1-ERF((T3379-R3379)/(2*SQRT(L3379*'Input Parameters'!$E$38))))</f>
        <v>0.10027930532441377</v>
      </c>
      <c r="X3379">
        <f t="shared" ca="1" si="502"/>
        <v>1</v>
      </c>
      <c r="Y3379" s="7"/>
    </row>
    <row r="3380" spans="1:25" ht="15" customHeight="1" x14ac:dyDescent="0.25">
      <c r="A3380" s="139">
        <v>3373</v>
      </c>
      <c r="B3380" s="10">
        <f t="shared" ca="1" si="493"/>
        <v>0.89251086624427822</v>
      </c>
      <c r="C3380" s="60">
        <f ca="1">_xlfn.NORM.INV(B3380,'Input Parameters'!$E$15,'Input Parameters'!$F$15)</f>
        <v>338.16664460150002</v>
      </c>
      <c r="D3380" s="10">
        <f t="shared" ca="1" si="494"/>
        <v>0.6659754340926558</v>
      </c>
      <c r="E3380" s="62">
        <f ca="1">IF(_xlfn.NORM.INV(D3380,'Input Parameters'!$E$17,'Input Parameters'!$F$17)&lt;3500,3500,IF(_xlfn.NORM.INV(D3380,'Input Parameters'!$E$17,'Input Parameters'!$F$17)&gt;5500,5500,_xlfn.NORM.INV(D3380,'Input Parameters'!$E$17,'Input Parameters'!$F$17)))</f>
        <v>5100.1788966472222</v>
      </c>
      <c r="F3380" s="10">
        <f t="shared" ca="1" si="495"/>
        <v>0.82562235794360017</v>
      </c>
      <c r="G3380" s="64">
        <f ca="1">_xlfn.NORM.INV(F3380,'Input Parameters'!$E$20,'Input Parameters'!$F$20)</f>
        <v>288.92794264199608</v>
      </c>
      <c r="H3380" s="57">
        <f ca="1">EXP(E3380*(1/'Input Parameters'!$E$23-1/G3380))</f>
        <v>0.78581530471887662</v>
      </c>
      <c r="I3380" s="10">
        <f t="shared" ca="1" si="496"/>
        <v>0.32755197687624371</v>
      </c>
      <c r="J3380" s="30">
        <f ca="1">_xlfn.BETA.INV(I3380,'Input Parameters'!$L$26,'Input Parameters'!$M$26,'Input Parameters'!$J$26,'Input Parameters'!$K$26)</f>
        <v>0.58742979890594804</v>
      </c>
      <c r="K3380" s="168">
        <f ca="1">('Input Parameters'!$E$27/'Input Parameters'!$E$38)^$J3380</f>
        <v>1.4792308889945711E-2</v>
      </c>
      <c r="L3380" s="69">
        <f ca="1">$H3380*$C3380*'Input Parameters'!$E$25*K3380</f>
        <v>3.930856759266415</v>
      </c>
      <c r="M3380" s="24">
        <f t="shared" ca="1" si="497"/>
        <v>0.90765470200052278</v>
      </c>
      <c r="N3380" s="15">
        <f ca="1">_xlfn.NORM.INV(M3380,'Input Parameters'!$E$29,'Input Parameters'!$F$29)</f>
        <v>0.10013264502731484</v>
      </c>
      <c r="O3380" s="8">
        <f t="shared" ca="1" si="498"/>
        <v>0.42147382055639693</v>
      </c>
      <c r="P3380" s="30">
        <f ca="1">_xlfn.LOGNORM.INV(O3380,'Input Parameters'!$H$30,'Input Parameters'!$I$30)</f>
        <v>2.4435461107625009</v>
      </c>
      <c r="Q3380" s="10">
        <f t="shared" ca="1" si="499"/>
        <v>8.823337329004366E-2</v>
      </c>
      <c r="R3380" s="30">
        <f>IF('Input Parameters'!$E$32=0,0,_xlfn.BETA.INV(Q3380,'Input Parameters'!$L$32,'Input Parameters'!$M$32,'Input Parameters'!$J$32,'Input Parameters'!$K$32))</f>
        <v>0</v>
      </c>
      <c r="S3380" s="10">
        <f t="shared" ca="1" si="500"/>
        <v>7.7937594947659283E-2</v>
      </c>
      <c r="T3380" s="26">
        <f ca="1">_xlfn.LOGNORM.INV(S3380,'Input Parameters'!$H$34,'Input Parameters'!$I$34)</f>
        <v>42.243316528720783</v>
      </c>
      <c r="U3380" s="10">
        <f t="shared" ca="1" si="501"/>
        <v>0.49346762596627713</v>
      </c>
      <c r="V3380" s="30">
        <f ca="1">_xlfn.BETA.INV(U3380,'Input Parameters'!$L$36,'Input Parameters'!$M$36,'Input Parameters'!$J$36,'Input Parameters'!$K$36)</f>
        <v>0.58339815913868076</v>
      </c>
      <c r="W3380" s="2">
        <f ca="1">N3380+(P3380-N3380)*(1-ERF((T3380-R3380)/(2*SQRT(L3380*'Input Parameters'!$E$38))))</f>
        <v>0.40925685829532527</v>
      </c>
      <c r="X3380">
        <f t="shared" ca="1" si="502"/>
        <v>1</v>
      </c>
      <c r="Y3380" s="7"/>
    </row>
    <row r="3381" spans="1:25" ht="15" customHeight="1" x14ac:dyDescent="0.25">
      <c r="A3381" s="139">
        <v>3374</v>
      </c>
      <c r="B3381" s="10">
        <f t="shared" ca="1" si="493"/>
        <v>0.22086302724275475</v>
      </c>
      <c r="C3381" s="60">
        <f ca="1">_xlfn.NORM.INV(B3381,'Input Parameters'!$E$15,'Input Parameters'!$F$15)</f>
        <v>229.27717432646898</v>
      </c>
      <c r="D3381" s="10">
        <f t="shared" ca="1" si="494"/>
        <v>0.26230109231590348</v>
      </c>
      <c r="E3381" s="62">
        <f ca="1">IF(_xlfn.NORM.INV(D3381,'Input Parameters'!$E$17,'Input Parameters'!$F$17)&lt;3500,3500,IF(_xlfn.NORM.INV(D3381,'Input Parameters'!$E$17,'Input Parameters'!$F$17)&gt;5500,5500,_xlfn.NORM.INV(D3381,'Input Parameters'!$E$17,'Input Parameters'!$F$17)))</f>
        <v>4354.6128579107935</v>
      </c>
      <c r="F3381" s="10">
        <f t="shared" ca="1" si="495"/>
        <v>0.2132667975616509</v>
      </c>
      <c r="G3381" s="64">
        <f ca="1">_xlfn.NORM.INV(F3381,'Input Parameters'!$E$20,'Input Parameters'!$F$20)</f>
        <v>277.32257958026355</v>
      </c>
      <c r="H3381" s="57">
        <f ca="1">EXP(E3381*(1/'Input Parameters'!$E$23-1/G3381))</f>
        <v>0.43321822804730875</v>
      </c>
      <c r="I3381" s="10">
        <f t="shared" ca="1" si="496"/>
        <v>0.5787641089920339</v>
      </c>
      <c r="J3381" s="30">
        <f ca="1">_xlfn.BETA.INV(I3381,'Input Parameters'!$L$26,'Input Parameters'!$M$26,'Input Parameters'!$J$26,'Input Parameters'!$K$26)</f>
        <v>0.69283437433393003</v>
      </c>
      <c r="K3381" s="168">
        <f ca="1">('Input Parameters'!$E$27/'Input Parameters'!$E$38)^$J3381</f>
        <v>6.9451102617198697E-3</v>
      </c>
      <c r="L3381" s="69">
        <f ca="1">$H3381*$C3381*'Input Parameters'!$E$25*K3381</f>
        <v>0.68983732250970442</v>
      </c>
      <c r="M3381" s="24">
        <f t="shared" ca="1" si="497"/>
        <v>0.80198095652293944</v>
      </c>
      <c r="N3381" s="15">
        <f ca="1">_xlfn.NORM.INV(M3381,'Input Parameters'!$E$29,'Input Parameters'!$F$29)</f>
        <v>0.10008487182530271</v>
      </c>
      <c r="O3381" s="8">
        <f t="shared" ca="1" si="498"/>
        <v>5.3322606683663287E-2</v>
      </c>
      <c r="P3381" s="30">
        <f ca="1">_xlfn.LOGNORM.INV(O3381,'Input Parameters'!$H$30,'Input Parameters'!$I$30)</f>
        <v>1.2521654655724959</v>
      </c>
      <c r="Q3381" s="10">
        <f t="shared" ca="1" si="499"/>
        <v>0.50599331085990862</v>
      </c>
      <c r="R3381" s="30">
        <f>IF('Input Parameters'!$E$32=0,0,_xlfn.BETA.INV(Q3381,'Input Parameters'!$L$32,'Input Parameters'!$M$32,'Input Parameters'!$J$32,'Input Parameters'!$K$32))</f>
        <v>0</v>
      </c>
      <c r="S3381" s="10">
        <f t="shared" ca="1" si="500"/>
        <v>3.1997101638434944E-2</v>
      </c>
      <c r="T3381" s="26">
        <f ca="1">_xlfn.LOGNORM.INV(S3381,'Input Parameters'!$H$34,'Input Parameters'!$I$34)</f>
        <v>40.025372304176102</v>
      </c>
      <c r="U3381" s="10">
        <f t="shared" ca="1" si="501"/>
        <v>0.82509681220037467</v>
      </c>
      <c r="V3381" s="30">
        <f ca="1">_xlfn.BETA.INV(U3381,'Input Parameters'!$L$36,'Input Parameters'!$M$36,'Input Parameters'!$J$36,'Input Parameters'!$K$36)</f>
        <v>0.74001192530470283</v>
      </c>
      <c r="W3381" s="2">
        <f ca="1">N3381+(P3381-N3381)*(1-ERF((T3381-R3381)/(2*SQRT(L3381*'Input Parameters'!$E$38))))</f>
        <v>0.10083994371119109</v>
      </c>
      <c r="X3381">
        <f t="shared" ca="1" si="502"/>
        <v>1</v>
      </c>
      <c r="Y3381" s="7"/>
    </row>
    <row r="3382" spans="1:25" ht="15" customHeight="1" x14ac:dyDescent="0.25">
      <c r="A3382" s="139">
        <v>3375</v>
      </c>
      <c r="B3382" s="10">
        <f t="shared" ca="1" si="493"/>
        <v>0.12328542132030829</v>
      </c>
      <c r="C3382" s="60">
        <f ca="1">_xlfn.NORM.INV(B3382,'Input Parameters'!$E$15,'Input Parameters'!$F$15)</f>
        <v>208.17224456671272</v>
      </c>
      <c r="D3382" s="10">
        <f t="shared" ca="1" si="494"/>
        <v>0.35890909097563906</v>
      </c>
      <c r="E3382" s="62">
        <f ca="1">IF(_xlfn.NORM.INV(D3382,'Input Parameters'!$E$17,'Input Parameters'!$F$17)&lt;3500,3500,IF(_xlfn.NORM.INV(D3382,'Input Parameters'!$E$17,'Input Parameters'!$F$17)&gt;5500,5500,_xlfn.NORM.INV(D3382,'Input Parameters'!$E$17,'Input Parameters'!$F$17)))</f>
        <v>4547.0366082270202</v>
      </c>
      <c r="F3382" s="10">
        <f t="shared" ca="1" si="495"/>
        <v>0.97809546782789059</v>
      </c>
      <c r="G3382" s="64">
        <f ca="1">_xlfn.NORM.INV(F3382,'Input Parameters'!$E$20,'Input Parameters'!$F$20)</f>
        <v>296.15661771786472</v>
      </c>
      <c r="H3382" s="57">
        <f ca="1">EXP(E3382*(1/'Input Parameters'!$E$23-1/G3382))</f>
        <v>1.1843997244134039</v>
      </c>
      <c r="I3382" s="10">
        <f t="shared" ca="1" si="496"/>
        <v>0.60028406861398309</v>
      </c>
      <c r="J3382" s="30">
        <f ca="1">_xlfn.BETA.INV(I3382,'Input Parameters'!$L$26,'Input Parameters'!$M$26,'Input Parameters'!$J$26,'Input Parameters'!$K$26)</f>
        <v>0.70138460683734438</v>
      </c>
      <c r="K3382" s="168">
        <f ca="1">('Input Parameters'!$E$27/'Input Parameters'!$E$38)^$J3382</f>
        <v>6.5319585645082267E-3</v>
      </c>
      <c r="L3382" s="69">
        <f ca="1">$H3382*$C3382*'Input Parameters'!$E$25*K3382</f>
        <v>1.6105141455911296</v>
      </c>
      <c r="M3382" s="24">
        <f t="shared" ca="1" si="497"/>
        <v>0.51106496355329767</v>
      </c>
      <c r="N3382" s="15">
        <f ca="1">_xlfn.NORM.INV(M3382,'Input Parameters'!$E$29,'Input Parameters'!$F$29)</f>
        <v>0.10000277393075137</v>
      </c>
      <c r="O3382" s="8">
        <f t="shared" ca="1" si="498"/>
        <v>0.34948471175438112</v>
      </c>
      <c r="P3382" s="30">
        <f ca="1">_xlfn.LOGNORM.INV(O3382,'Input Parameters'!$H$30,'Input Parameters'!$I$30)</f>
        <v>2.2352771219220178</v>
      </c>
      <c r="Q3382" s="10">
        <f t="shared" ca="1" si="499"/>
        <v>0.9284609060468737</v>
      </c>
      <c r="R3382" s="30">
        <f>IF('Input Parameters'!$E$32=0,0,_xlfn.BETA.INV(Q3382,'Input Parameters'!$L$32,'Input Parameters'!$M$32,'Input Parameters'!$J$32,'Input Parameters'!$K$32))</f>
        <v>0</v>
      </c>
      <c r="S3382" s="10">
        <f t="shared" ca="1" si="500"/>
        <v>0.42217389608648359</v>
      </c>
      <c r="T3382" s="26">
        <f ca="1">_xlfn.LOGNORM.INV(S3382,'Input Parameters'!$H$34,'Input Parameters'!$I$34)</f>
        <v>49.190347835107282</v>
      </c>
      <c r="U3382" s="10">
        <f t="shared" ca="1" si="501"/>
        <v>0.6242315287067346</v>
      </c>
      <c r="V3382" s="30">
        <f ca="1">_xlfn.BETA.INV(U3382,'Input Parameters'!$L$36,'Input Parameters'!$M$36,'Input Parameters'!$J$36,'Input Parameters'!$K$36)</f>
        <v>0.63556000957650061</v>
      </c>
      <c r="W3382" s="2">
        <f ca="1">N3382+(P3382-N3382)*(1-ERF((T3382-R3382)/(2*SQRT(L3382*'Input Parameters'!$E$38))))</f>
        <v>0.11308850148248023</v>
      </c>
      <c r="X3382">
        <f t="shared" ca="1" si="502"/>
        <v>1</v>
      </c>
      <c r="Y3382" s="7"/>
    </row>
    <row r="3383" spans="1:25" ht="15" customHeight="1" x14ac:dyDescent="0.25">
      <c r="A3383" s="139">
        <v>3376</v>
      </c>
      <c r="B3383" s="10">
        <f t="shared" ca="1" si="493"/>
        <v>0.23967162586901214</v>
      </c>
      <c r="C3383" s="60">
        <f ca="1">_xlfn.NORM.INV(B3383,'Input Parameters'!$E$15,'Input Parameters'!$F$15)</f>
        <v>232.63296874617055</v>
      </c>
      <c r="D3383" s="10">
        <f t="shared" ca="1" si="494"/>
        <v>0.43213573142386186</v>
      </c>
      <c r="E3383" s="62">
        <f ca="1">IF(_xlfn.NORM.INV(D3383,'Input Parameters'!$E$17,'Input Parameters'!$F$17)&lt;3500,3500,IF(_xlfn.NORM.INV(D3383,'Input Parameters'!$E$17,'Input Parameters'!$F$17)&gt;5500,5500,_xlfn.NORM.INV(D3383,'Input Parameters'!$E$17,'Input Parameters'!$F$17)))</f>
        <v>4680.3424618285608</v>
      </c>
      <c r="F3383" s="10">
        <f t="shared" ca="1" si="495"/>
        <v>0.59593620293391436</v>
      </c>
      <c r="G3383" s="64">
        <f ca="1">_xlfn.NORM.INV(F3383,'Input Parameters'!$E$20,'Input Parameters'!$F$20)</f>
        <v>284.27704316264169</v>
      </c>
      <c r="H3383" s="57">
        <f ca="1">EXP(E3383*(1/'Input Parameters'!$E$23-1/G3383))</f>
        <v>0.61494963315142115</v>
      </c>
      <c r="I3383" s="10">
        <f t="shared" ca="1" si="496"/>
        <v>0.20121730726658149</v>
      </c>
      <c r="J3383" s="30">
        <f ca="1">_xlfn.BETA.INV(I3383,'Input Parameters'!$L$26,'Input Parameters'!$M$26,'Input Parameters'!$J$26,'Input Parameters'!$K$26)</f>
        <v>0.52062082523094433</v>
      </c>
      <c r="K3383" s="168">
        <f ca="1">('Input Parameters'!$E$27/'Input Parameters'!$E$38)^$J3383</f>
        <v>2.3886889009876247E-2</v>
      </c>
      <c r="L3383" s="69">
        <f ca="1">$H3383*$C3383*'Input Parameters'!$E$25*K3383</f>
        <v>3.4172000288258522</v>
      </c>
      <c r="M3383" s="24">
        <f t="shared" ca="1" si="497"/>
        <v>0.8169287703403102</v>
      </c>
      <c r="N3383" s="15">
        <f ca="1">_xlfn.NORM.INV(M3383,'Input Parameters'!$E$29,'Input Parameters'!$F$29)</f>
        <v>0.10009037226998165</v>
      </c>
      <c r="O3383" s="8">
        <f t="shared" ca="1" si="498"/>
        <v>0.50789895190580092</v>
      </c>
      <c r="P3383" s="30">
        <f ca="1">_xlfn.LOGNORM.INV(O3383,'Input Parameters'!$H$30,'Input Parameters'!$I$30)</f>
        <v>2.7084977299113815</v>
      </c>
      <c r="Q3383" s="10">
        <f t="shared" ca="1" si="499"/>
        <v>0.98297963965761326</v>
      </c>
      <c r="R3383" s="30">
        <f>IF('Input Parameters'!$E$32=0,0,_xlfn.BETA.INV(Q3383,'Input Parameters'!$L$32,'Input Parameters'!$M$32,'Input Parameters'!$J$32,'Input Parameters'!$K$32))</f>
        <v>0</v>
      </c>
      <c r="S3383" s="10">
        <f t="shared" ca="1" si="500"/>
        <v>0.15959192884667506</v>
      </c>
      <c r="T3383" s="26">
        <f ca="1">_xlfn.LOGNORM.INV(S3383,'Input Parameters'!$H$34,'Input Parameters'!$I$34)</f>
        <v>44.527613620299149</v>
      </c>
      <c r="U3383" s="10">
        <f t="shared" ca="1" si="501"/>
        <v>0.67974624143654627</v>
      </c>
      <c r="V3383" s="30">
        <f ca="1">_xlfn.BETA.INV(U3383,'Input Parameters'!$L$36,'Input Parameters'!$M$36,'Input Parameters'!$J$36,'Input Parameters'!$K$36)</f>
        <v>0.66010756204241505</v>
      </c>
      <c r="W3383" s="2">
        <f ca="1">N3383+(P3383-N3383)*(1-ERF((T3383-R3383)/(2*SQRT(L3383*'Input Parameters'!$E$38))))</f>
        <v>0.33098838735352121</v>
      </c>
      <c r="X3383">
        <f t="shared" ca="1" si="502"/>
        <v>1</v>
      </c>
      <c r="Y3383" s="7"/>
    </row>
    <row r="3384" spans="1:25" ht="15" customHeight="1" x14ac:dyDescent="0.25">
      <c r="A3384" s="139">
        <v>3377</v>
      </c>
      <c r="B3384" s="10">
        <f t="shared" ca="1" si="493"/>
        <v>0.26737179240686615</v>
      </c>
      <c r="C3384" s="60">
        <f ca="1">_xlfn.NORM.INV(B3384,'Input Parameters'!$E$15,'Input Parameters'!$F$15)</f>
        <v>237.32493048671282</v>
      </c>
      <c r="D3384" s="10">
        <f t="shared" ca="1" si="494"/>
        <v>0.68247316745623199</v>
      </c>
      <c r="E3384" s="62">
        <f ca="1">IF(_xlfn.NORM.INV(D3384,'Input Parameters'!$E$17,'Input Parameters'!$F$17)&lt;3500,3500,IF(_xlfn.NORM.INV(D3384,'Input Parameters'!$E$17,'Input Parameters'!$F$17)&gt;5500,5500,_xlfn.NORM.INV(D3384,'Input Parameters'!$E$17,'Input Parameters'!$F$17)))</f>
        <v>5132.2381075881212</v>
      </c>
      <c r="F3384" s="10">
        <f t="shared" ca="1" si="495"/>
        <v>0.26578861734989012</v>
      </c>
      <c r="G3384" s="64">
        <f ca="1">_xlfn.NORM.INV(F3384,'Input Parameters'!$E$20,'Input Parameters'!$F$20)</f>
        <v>278.45847893704951</v>
      </c>
      <c r="H3384" s="57">
        <f ca="1">EXP(E3384*(1/'Input Parameters'!$E$23-1/G3384))</f>
        <v>0.40236237697048433</v>
      </c>
      <c r="I3384" s="10">
        <f t="shared" ca="1" si="496"/>
        <v>0.87063013198176298</v>
      </c>
      <c r="J3384" s="30">
        <f ca="1">_xlfn.BETA.INV(I3384,'Input Parameters'!$L$26,'Input Parameters'!$M$26,'Input Parameters'!$J$26,'Input Parameters'!$K$26)</f>
        <v>0.82148972055883196</v>
      </c>
      <c r="K3384" s="168">
        <f ca="1">('Input Parameters'!$E$27/'Input Parameters'!$E$38)^$J3384</f>
        <v>2.7598877196446706E-3</v>
      </c>
      <c r="L3384" s="69">
        <f ca="1">$H3384*$C3384*'Input Parameters'!$E$25*K3384</f>
        <v>0.26354339815907157</v>
      </c>
      <c r="M3384" s="24">
        <f t="shared" ca="1" si="497"/>
        <v>0.42940940011368167</v>
      </c>
      <c r="N3384" s="15">
        <f ca="1">_xlfn.NORM.INV(M3384,'Input Parameters'!$E$29,'Input Parameters'!$F$29)</f>
        <v>9.9982212201460557E-2</v>
      </c>
      <c r="O3384" s="8">
        <f t="shared" ca="1" si="498"/>
        <v>0.18321413419776966</v>
      </c>
      <c r="P3384" s="30">
        <f ca="1">_xlfn.LOGNORM.INV(O3384,'Input Parameters'!$H$30,'Input Parameters'!$I$30)</f>
        <v>1.7513620796754341</v>
      </c>
      <c r="Q3384" s="10">
        <f t="shared" ca="1" si="499"/>
        <v>0.67586156013920462</v>
      </c>
      <c r="R3384" s="30">
        <f>IF('Input Parameters'!$E$32=0,0,_xlfn.BETA.INV(Q3384,'Input Parameters'!$L$32,'Input Parameters'!$M$32,'Input Parameters'!$J$32,'Input Parameters'!$K$32))</f>
        <v>0</v>
      </c>
      <c r="S3384" s="10">
        <f t="shared" ca="1" si="500"/>
        <v>2.7980047362912264E-2</v>
      </c>
      <c r="T3384" s="26">
        <f ca="1">_xlfn.LOGNORM.INV(S3384,'Input Parameters'!$H$34,'Input Parameters'!$I$34)</f>
        <v>39.731782477530835</v>
      </c>
      <c r="U3384" s="10">
        <f t="shared" ca="1" si="501"/>
        <v>1.4951155330540922E-2</v>
      </c>
      <c r="V3384" s="30">
        <f ca="1">_xlfn.BETA.INV(U3384,'Input Parameters'!$L$36,'Input Parameters'!$M$36,'Input Parameters'!$J$36,'Input Parameters'!$K$36)</f>
        <v>0.33236025998625424</v>
      </c>
      <c r="W3384" s="2">
        <f ca="1">N3384+(P3384-N3384)*(1-ERF((T3384-R3384)/(2*SQRT(L3384*'Input Parameters'!$E$38))))</f>
        <v>9.9982285419858097E-2</v>
      </c>
      <c r="X3384">
        <f t="shared" ca="1" si="502"/>
        <v>1</v>
      </c>
      <c r="Y3384" s="7"/>
    </row>
    <row r="3385" spans="1:25" ht="15" customHeight="1" x14ac:dyDescent="0.25">
      <c r="A3385" s="139">
        <v>3378</v>
      </c>
      <c r="B3385" s="10">
        <f t="shared" ca="1" si="493"/>
        <v>0.21468168464258042</v>
      </c>
      <c r="C3385" s="60">
        <f ca="1">_xlfn.NORM.INV(B3385,'Input Parameters'!$E$15,'Input Parameters'!$F$15)</f>
        <v>228.13912516503851</v>
      </c>
      <c r="D3385" s="10">
        <f t="shared" ca="1" si="494"/>
        <v>0.93802467698026404</v>
      </c>
      <c r="E3385" s="62">
        <f ca="1">IF(_xlfn.NORM.INV(D3385,'Input Parameters'!$E$17,'Input Parameters'!$F$17)&lt;3500,3500,IF(_xlfn.NORM.INV(D3385,'Input Parameters'!$E$17,'Input Parameters'!$F$17)&gt;5500,5500,_xlfn.NORM.INV(D3385,'Input Parameters'!$E$17,'Input Parameters'!$F$17)))</f>
        <v>5500</v>
      </c>
      <c r="F3385" s="10">
        <f t="shared" ca="1" si="495"/>
        <v>0.51723502275483701</v>
      </c>
      <c r="G3385" s="64">
        <f ca="1">_xlfn.NORM.INV(F3385,'Input Parameters'!$E$20,'Input Parameters'!$F$20)</f>
        <v>282.93954212635947</v>
      </c>
      <c r="H3385" s="57">
        <f ca="1">EXP(E3385*(1/'Input Parameters'!$E$23-1/G3385))</f>
        <v>0.51539455970651515</v>
      </c>
      <c r="I3385" s="10">
        <f t="shared" ca="1" si="496"/>
        <v>0.14383946754286414</v>
      </c>
      <c r="J3385" s="30">
        <f ca="1">_xlfn.BETA.INV(I3385,'Input Parameters'!$L$26,'Input Parameters'!$M$26,'Input Parameters'!$J$26,'Input Parameters'!$K$26)</f>
        <v>0.48181807287712458</v>
      </c>
      <c r="K3385" s="168">
        <f ca="1">('Input Parameters'!$E$27/'Input Parameters'!$E$38)^$J3385</f>
        <v>3.1552814602903073E-2</v>
      </c>
      <c r="L3385" s="69">
        <f ca="1">$H3385*$C3385*'Input Parameters'!$E$25*K3385</f>
        <v>3.7100324438283949</v>
      </c>
      <c r="M3385" s="24">
        <f t="shared" ca="1" si="497"/>
        <v>0.88080059806657951</v>
      </c>
      <c r="N3385" s="15">
        <f ca="1">_xlfn.NORM.INV(M3385,'Input Parameters'!$E$29,'Input Parameters'!$F$29)</f>
        <v>0.10011789984228039</v>
      </c>
      <c r="O3385" s="8">
        <f t="shared" ca="1" si="498"/>
        <v>0.65941904393161332</v>
      </c>
      <c r="P3385" s="30">
        <f ca="1">_xlfn.LOGNORM.INV(O3385,'Input Parameters'!$H$30,'Input Parameters'!$I$30)</f>
        <v>3.2580583335526785</v>
      </c>
      <c r="Q3385" s="10">
        <f t="shared" ca="1" si="499"/>
        <v>0.26088298565846024</v>
      </c>
      <c r="R3385" s="30">
        <f>IF('Input Parameters'!$E$32=0,0,_xlfn.BETA.INV(Q3385,'Input Parameters'!$L$32,'Input Parameters'!$M$32,'Input Parameters'!$J$32,'Input Parameters'!$K$32))</f>
        <v>0</v>
      </c>
      <c r="S3385" s="10">
        <f t="shared" ca="1" si="500"/>
        <v>0.38123843599983043</v>
      </c>
      <c r="T3385" s="26">
        <f ca="1">_xlfn.LOGNORM.INV(S3385,'Input Parameters'!$H$34,'Input Parameters'!$I$34)</f>
        <v>48.546003333893147</v>
      </c>
      <c r="U3385" s="10">
        <f t="shared" ca="1" si="501"/>
        <v>0.19716973441371055</v>
      </c>
      <c r="V3385" s="30">
        <f ca="1">_xlfn.BETA.INV(U3385,'Input Parameters'!$L$36,'Input Parameters'!$M$36,'Input Parameters'!$J$36,'Input Parameters'!$K$36)</f>
        <v>0.46744618670835691</v>
      </c>
      <c r="W3385" s="2">
        <f ca="1">N3385+(P3385-N3385)*(1-ERF((T3385-R3385)/(2*SQRT(L3385*'Input Parameters'!$E$38))))</f>
        <v>0.3360829297499518</v>
      </c>
      <c r="X3385">
        <f t="shared" ca="1" si="502"/>
        <v>1</v>
      </c>
      <c r="Y3385" s="7"/>
    </row>
    <row r="3386" spans="1:25" ht="15" customHeight="1" x14ac:dyDescent="0.25">
      <c r="A3386" s="139">
        <v>3379</v>
      </c>
      <c r="B3386" s="10">
        <f t="shared" ca="1" si="493"/>
        <v>0.73547214594841981</v>
      </c>
      <c r="C3386" s="60">
        <f ca="1">_xlfn.NORM.INV(B3386,'Input Parameters'!$E$15,'Input Parameters'!$F$15)</f>
        <v>305.0791601814467</v>
      </c>
      <c r="D3386" s="10">
        <f t="shared" ca="1" si="494"/>
        <v>0.21124019027657315</v>
      </c>
      <c r="E3386" s="62">
        <f ca="1">IF(_xlfn.NORM.INV(D3386,'Input Parameters'!$E$17,'Input Parameters'!$F$17)&lt;3500,3500,IF(_xlfn.NORM.INV(D3386,'Input Parameters'!$E$17,'Input Parameters'!$F$17)&gt;5500,5500,_xlfn.NORM.INV(D3386,'Input Parameters'!$E$17,'Input Parameters'!$F$17)))</f>
        <v>4238.5121679611702</v>
      </c>
      <c r="F3386" s="10">
        <f t="shared" ca="1" si="495"/>
        <v>0.88525301385065502</v>
      </c>
      <c r="G3386" s="64">
        <f ca="1">_xlfn.NORM.INV(F3386,'Input Parameters'!$E$20,'Input Parameters'!$F$20)</f>
        <v>290.70114468661529</v>
      </c>
      <c r="H3386" s="57">
        <f ca="1">EXP(E3386*(1/'Input Parameters'!$E$23-1/G3386))</f>
        <v>0.89509148135303307</v>
      </c>
      <c r="I3386" s="10">
        <f t="shared" ca="1" si="496"/>
        <v>0.24497226591163423</v>
      </c>
      <c r="J3386" s="30">
        <f ca="1">_xlfn.BETA.INV(I3386,'Input Parameters'!$L$26,'Input Parameters'!$M$26,'Input Parameters'!$J$26,'Input Parameters'!$K$26)</f>
        <v>0.54585282802102775</v>
      </c>
      <c r="K3386" s="168">
        <f ca="1">('Input Parameters'!$E$27/'Input Parameters'!$E$38)^$J3386</f>
        <v>1.993226899536648E-2</v>
      </c>
      <c r="L3386" s="69">
        <f ca="1">$H3386*$C3386*'Input Parameters'!$E$25*K3386</f>
        <v>5.4429795884061205</v>
      </c>
      <c r="M3386" s="24">
        <f t="shared" ca="1" si="497"/>
        <v>0.14532692557951787</v>
      </c>
      <c r="N3386" s="15">
        <f ca="1">_xlfn.NORM.INV(M3386,'Input Parameters'!$E$29,'Input Parameters'!$F$29)</f>
        <v>9.9894331166650141E-2</v>
      </c>
      <c r="O3386" s="8">
        <f t="shared" ca="1" si="498"/>
        <v>0.11153893922228464</v>
      </c>
      <c r="P3386" s="30">
        <f ca="1">_xlfn.LOGNORM.INV(O3386,'Input Parameters'!$H$30,'Input Parameters'!$I$30)</f>
        <v>1.5090784093835701</v>
      </c>
      <c r="Q3386" s="10">
        <f t="shared" ca="1" si="499"/>
        <v>0.37546941385386023</v>
      </c>
      <c r="R3386" s="30">
        <f>IF('Input Parameters'!$E$32=0,0,_xlfn.BETA.INV(Q3386,'Input Parameters'!$L$32,'Input Parameters'!$M$32,'Input Parameters'!$J$32,'Input Parameters'!$K$32))</f>
        <v>0</v>
      </c>
      <c r="S3386" s="10">
        <f t="shared" ca="1" si="500"/>
        <v>0.86172894238339715</v>
      </c>
      <c r="T3386" s="26">
        <f ca="1">_xlfn.LOGNORM.INV(S3386,'Input Parameters'!$H$34,'Input Parameters'!$I$34)</f>
        <v>57.721655119037656</v>
      </c>
      <c r="U3386" s="10">
        <f t="shared" ca="1" si="501"/>
        <v>6.7029051043858479E-2</v>
      </c>
      <c r="V3386" s="30">
        <f ca="1">_xlfn.BETA.INV(U3386,'Input Parameters'!$L$36,'Input Parameters'!$M$36,'Input Parameters'!$J$36,'Input Parameters'!$K$36)</f>
        <v>0.39375684241866193</v>
      </c>
      <c r="W3386" s="2">
        <f ca="1">N3386+(P3386-N3386)*(1-ERF((T3386-R3386)/(2*SQRT(L3386*'Input Parameters'!$E$38))))</f>
        <v>0.21292577209361352</v>
      </c>
      <c r="X3386">
        <f t="shared" ca="1" si="502"/>
        <v>1</v>
      </c>
      <c r="Y3386" s="7"/>
    </row>
    <row r="3387" spans="1:25" ht="15" customHeight="1" x14ac:dyDescent="0.25">
      <c r="A3387" s="139">
        <v>3380</v>
      </c>
      <c r="B3387" s="10">
        <f t="shared" ca="1" si="493"/>
        <v>0.67316441892557066</v>
      </c>
      <c r="C3387" s="60">
        <f ca="1">_xlfn.NORM.INV(B3387,'Input Parameters'!$E$15,'Input Parameters'!$F$15)</f>
        <v>295.28206307954588</v>
      </c>
      <c r="D3387" s="10">
        <f t="shared" ca="1" si="494"/>
        <v>0.46838035109994425</v>
      </c>
      <c r="E3387" s="62">
        <f ca="1">IF(_xlfn.NORM.INV(D3387,'Input Parameters'!$E$17,'Input Parameters'!$F$17)&lt;3500,3500,IF(_xlfn.NORM.INV(D3387,'Input Parameters'!$E$17,'Input Parameters'!$F$17)&gt;5500,5500,_xlfn.NORM.INV(D3387,'Input Parameters'!$E$17,'Input Parameters'!$F$17)))</f>
        <v>4744.4606895846864</v>
      </c>
      <c r="F3387" s="10">
        <f t="shared" ca="1" si="495"/>
        <v>0.55970844352879345</v>
      </c>
      <c r="G3387" s="64">
        <f ca="1">_xlfn.NORM.INV(F3387,'Input Parameters'!$E$20,'Input Parameters'!$F$20)</f>
        <v>283.65654138179423</v>
      </c>
      <c r="H3387" s="57">
        <f ca="1">EXP(E3387*(1/'Input Parameters'!$E$23-1/G3387))</f>
        <v>0.58896742076998121</v>
      </c>
      <c r="I3387" s="10">
        <f t="shared" ca="1" si="496"/>
        <v>0.59618246935296515</v>
      </c>
      <c r="J3387" s="30">
        <f ca="1">_xlfn.BETA.INV(I3387,'Input Parameters'!$L$26,'Input Parameters'!$M$26,'Input Parameters'!$J$26,'Input Parameters'!$K$26)</f>
        <v>0.69975386870580791</v>
      </c>
      <c r="K3387" s="168">
        <f ca="1">('Input Parameters'!$E$27/'Input Parameters'!$E$38)^$J3387</f>
        <v>6.6088136188907735E-3</v>
      </c>
      <c r="L3387" s="69">
        <f ca="1">$H3387*$C3387*'Input Parameters'!$E$25*K3387</f>
        <v>1.149348789419288</v>
      </c>
      <c r="M3387" s="24">
        <f t="shared" ca="1" si="497"/>
        <v>0.13611653892911468</v>
      </c>
      <c r="N3387" s="15">
        <f ca="1">_xlfn.NORM.INV(M3387,'Input Parameters'!$E$29,'Input Parameters'!$F$29)</f>
        <v>9.9890206546822902E-2</v>
      </c>
      <c r="O3387" s="8">
        <f t="shared" ca="1" si="498"/>
        <v>0.16376072186655322</v>
      </c>
      <c r="P3387" s="30">
        <f ca="1">_xlfn.LOGNORM.INV(O3387,'Input Parameters'!$H$30,'Input Parameters'!$I$30)</f>
        <v>1.6896540698092153</v>
      </c>
      <c r="Q3387" s="10">
        <f t="shared" ca="1" si="499"/>
        <v>0.30410663672175298</v>
      </c>
      <c r="R3387" s="30">
        <f>IF('Input Parameters'!$E$32=0,0,_xlfn.BETA.INV(Q3387,'Input Parameters'!$L$32,'Input Parameters'!$M$32,'Input Parameters'!$J$32,'Input Parameters'!$K$32))</f>
        <v>0</v>
      </c>
      <c r="S3387" s="10">
        <f t="shared" ca="1" si="500"/>
        <v>0.76998076937511961</v>
      </c>
      <c r="T3387" s="26">
        <f ca="1">_xlfn.LOGNORM.INV(S3387,'Input Parameters'!$H$34,'Input Parameters'!$I$34)</f>
        <v>55.264706632212182</v>
      </c>
      <c r="U3387" s="10">
        <f t="shared" ca="1" si="501"/>
        <v>0.52012045731426748</v>
      </c>
      <c r="V3387" s="30">
        <f ca="1">_xlfn.BETA.INV(U3387,'Input Parameters'!$L$36,'Input Parameters'!$M$36,'Input Parameters'!$J$36,'Input Parameters'!$K$36)</f>
        <v>0.59361386186497667</v>
      </c>
      <c r="W3387" s="2">
        <f ca="1">N3387+(P3387-N3387)*(1-ERF((T3387-R3387)/(2*SQRT(L3387*'Input Parameters'!$E$38))))</f>
        <v>0.10031516574677776</v>
      </c>
      <c r="X3387">
        <f t="shared" ca="1" si="502"/>
        <v>1</v>
      </c>
      <c r="Y3387" s="7"/>
    </row>
    <row r="3388" spans="1:25" ht="15" customHeight="1" x14ac:dyDescent="0.25">
      <c r="A3388" s="139">
        <v>3381</v>
      </c>
      <c r="B3388" s="10">
        <f t="shared" ca="1" si="493"/>
        <v>0.31762865868303003</v>
      </c>
      <c r="C3388" s="60">
        <f ca="1">_xlfn.NORM.INV(B3388,'Input Parameters'!$E$15,'Input Parameters'!$F$15)</f>
        <v>245.26107193720287</v>
      </c>
      <c r="D3388" s="10">
        <f t="shared" ca="1" si="494"/>
        <v>0.71912661217867968</v>
      </c>
      <c r="E3388" s="62">
        <f ca="1">IF(_xlfn.NORM.INV(D3388,'Input Parameters'!$E$17,'Input Parameters'!$F$17)&lt;3500,3500,IF(_xlfn.NORM.INV(D3388,'Input Parameters'!$E$17,'Input Parameters'!$F$17)&gt;5500,5500,_xlfn.NORM.INV(D3388,'Input Parameters'!$E$17,'Input Parameters'!$F$17)))</f>
        <v>5206.174236327709</v>
      </c>
      <c r="F3388" s="10">
        <f t="shared" ca="1" si="495"/>
        <v>6.5608199449635696E-2</v>
      </c>
      <c r="G3388" s="64">
        <f ca="1">_xlfn.NORM.INV(F3388,'Input Parameters'!$E$20,'Input Parameters'!$F$20)</f>
        <v>272.53753954847292</v>
      </c>
      <c r="H3388" s="57">
        <f ca="1">EXP(E3388*(1/'Input Parameters'!$E$23-1/G3388))</f>
        <v>0.26455625833756274</v>
      </c>
      <c r="I3388" s="10">
        <f t="shared" ca="1" si="496"/>
        <v>0.76141725028083951</v>
      </c>
      <c r="J3388" s="30">
        <f ca="1">_xlfn.BETA.INV(I3388,'Input Parameters'!$L$26,'Input Parameters'!$M$26,'Input Parameters'!$J$26,'Input Parameters'!$K$26)</f>
        <v>0.76790595670977924</v>
      </c>
      <c r="K3388" s="168">
        <f ca="1">('Input Parameters'!$E$27/'Input Parameters'!$E$38)^$J3388</f>
        <v>4.0533658444422216E-3</v>
      </c>
      <c r="L3388" s="69">
        <f ca="1">$H3388*$C3388*'Input Parameters'!$E$25*K3388</f>
        <v>0.26300406760539646</v>
      </c>
      <c r="M3388" s="24">
        <f t="shared" ca="1" si="497"/>
        <v>0.2791370610764109</v>
      </c>
      <c r="N3388" s="15">
        <f ca="1">_xlfn.NORM.INV(M3388,'Input Parameters'!$E$29,'Input Parameters'!$F$29)</f>
        <v>9.9941459305811053E-2</v>
      </c>
      <c r="O3388" s="8">
        <f t="shared" ca="1" si="498"/>
        <v>0.11750853726425492</v>
      </c>
      <c r="P3388" s="30">
        <f ca="1">_xlfn.LOGNORM.INV(O3388,'Input Parameters'!$H$30,'Input Parameters'!$I$30)</f>
        <v>1.5312315766054279</v>
      </c>
      <c r="Q3388" s="10">
        <f t="shared" ca="1" si="499"/>
        <v>0.22841678152169531</v>
      </c>
      <c r="R3388" s="30">
        <f>IF('Input Parameters'!$E$32=0,0,_xlfn.BETA.INV(Q3388,'Input Parameters'!$L$32,'Input Parameters'!$M$32,'Input Parameters'!$J$32,'Input Parameters'!$K$32))</f>
        <v>0</v>
      </c>
      <c r="S3388" s="10">
        <f t="shared" ca="1" si="500"/>
        <v>0.32554623242044978</v>
      </c>
      <c r="T3388" s="26">
        <f ca="1">_xlfn.LOGNORM.INV(S3388,'Input Parameters'!$H$34,'Input Parameters'!$I$34)</f>
        <v>47.647616346498403</v>
      </c>
      <c r="U3388" s="10">
        <f t="shared" ca="1" si="501"/>
        <v>0.32530004521201406</v>
      </c>
      <c r="V3388" s="30">
        <f ca="1">_xlfn.BETA.INV(U3388,'Input Parameters'!$L$36,'Input Parameters'!$M$36,'Input Parameters'!$J$36,'Input Parameters'!$K$36)</f>
        <v>0.5200049324568965</v>
      </c>
      <c r="W3388" s="2">
        <f ca="1">N3388+(P3388-N3388)*(1-ERF((T3388-R3388)/(2*SQRT(L3388*'Input Parameters'!$E$38))))</f>
        <v>9.9941459377976383E-2</v>
      </c>
      <c r="X3388">
        <f t="shared" ca="1" si="502"/>
        <v>1</v>
      </c>
      <c r="Y3388" s="7"/>
    </row>
    <row r="3389" spans="1:25" ht="15" customHeight="1" x14ac:dyDescent="0.25">
      <c r="A3389" s="139">
        <v>3382</v>
      </c>
      <c r="B3389" s="10">
        <f t="shared" ca="1" si="493"/>
        <v>8.3447076693982658E-2</v>
      </c>
      <c r="C3389" s="60">
        <f ca="1">_xlfn.NORM.INV(B3389,'Input Parameters'!$E$15,'Input Parameters'!$F$15)</f>
        <v>196.05817646321597</v>
      </c>
      <c r="D3389" s="10">
        <f t="shared" ca="1" si="494"/>
        <v>0.7993925429843306</v>
      </c>
      <c r="E3389" s="62">
        <f ca="1">IF(_xlfn.NORM.INV(D3389,'Input Parameters'!$E$17,'Input Parameters'!$F$17)&lt;3500,3500,IF(_xlfn.NORM.INV(D3389,'Input Parameters'!$E$17,'Input Parameters'!$F$17)&gt;5500,5500,_xlfn.NORM.INV(D3389,'Input Parameters'!$E$17,'Input Parameters'!$F$17)))</f>
        <v>5387.6173983395884</v>
      </c>
      <c r="F3389" s="10">
        <f t="shared" ca="1" si="495"/>
        <v>1.2472405810351472E-2</v>
      </c>
      <c r="G3389" s="64">
        <f ca="1">_xlfn.NORM.INV(F3389,'Input Parameters'!$E$20,'Input Parameters'!$F$20)</f>
        <v>267.6268827152042</v>
      </c>
      <c r="H3389" s="57">
        <f ca="1">EXP(E3389*(1/'Input Parameters'!$E$23-1/G3389))</f>
        <v>0.17573628199061875</v>
      </c>
      <c r="I3389" s="10">
        <f t="shared" ca="1" si="496"/>
        <v>0.31564979309489893</v>
      </c>
      <c r="J3389" s="30">
        <f ca="1">_xlfn.BETA.INV(I3389,'Input Parameters'!$L$26,'Input Parameters'!$M$26,'Input Parameters'!$J$26,'Input Parameters'!$K$26)</f>
        <v>0.5817972969943298</v>
      </c>
      <c r="K3389" s="168">
        <f ca="1">('Input Parameters'!$E$27/'Input Parameters'!$E$38)^$J3389</f>
        <v>1.5402185980285492E-2</v>
      </c>
      <c r="L3389" s="69">
        <f ca="1">$H3389*$C3389*'Input Parameters'!$E$25*K3389</f>
        <v>0.53067515571101986</v>
      </c>
      <c r="M3389" s="24">
        <f t="shared" ca="1" si="497"/>
        <v>0.47075354288739224</v>
      </c>
      <c r="N3389" s="15">
        <f ca="1">_xlfn.NORM.INV(M3389,'Input Parameters'!$E$29,'Input Parameters'!$F$29)</f>
        <v>9.9992662421419812E-2</v>
      </c>
      <c r="O3389" s="8">
        <f t="shared" ca="1" si="498"/>
        <v>0.10745023607104309</v>
      </c>
      <c r="P3389" s="30">
        <f ca="1">_xlfn.LOGNORM.INV(O3389,'Input Parameters'!$H$30,'Input Parameters'!$I$30)</f>
        <v>1.4936050789271609</v>
      </c>
      <c r="Q3389" s="10">
        <f t="shared" ca="1" si="499"/>
        <v>0.18043293109592951</v>
      </c>
      <c r="R3389" s="30">
        <f>IF('Input Parameters'!$E$32=0,0,_xlfn.BETA.INV(Q3389,'Input Parameters'!$L$32,'Input Parameters'!$M$32,'Input Parameters'!$J$32,'Input Parameters'!$K$32))</f>
        <v>0</v>
      </c>
      <c r="S3389" s="10">
        <f t="shared" ca="1" si="500"/>
        <v>0.40325848370315376</v>
      </c>
      <c r="T3389" s="26">
        <f ca="1">_xlfn.LOGNORM.INV(S3389,'Input Parameters'!$H$34,'Input Parameters'!$I$34)</f>
        <v>48.893654493372942</v>
      </c>
      <c r="U3389" s="10">
        <f t="shared" ca="1" si="501"/>
        <v>0.53743665473394098</v>
      </c>
      <c r="V3389" s="30">
        <f ca="1">_xlfn.BETA.INV(U3389,'Input Parameters'!$L$36,'Input Parameters'!$M$36,'Input Parameters'!$J$36,'Input Parameters'!$K$36)</f>
        <v>0.60033640745677697</v>
      </c>
      <c r="W3389" s="2">
        <f ca="1">N3389+(P3389-N3389)*(1-ERF((T3389-R3389)/(2*SQRT(L3389*'Input Parameters'!$E$38))))</f>
        <v>9.999555459041487E-2</v>
      </c>
      <c r="X3389">
        <f t="shared" ca="1" si="502"/>
        <v>1</v>
      </c>
      <c r="Y3389" s="7"/>
    </row>
    <row r="3390" spans="1:25" ht="15" customHeight="1" x14ac:dyDescent="0.25">
      <c r="A3390" s="139">
        <v>3383</v>
      </c>
      <c r="B3390" s="10">
        <f t="shared" ca="1" si="493"/>
        <v>0.92330016363108625</v>
      </c>
      <c r="C3390" s="60">
        <f ca="1">_xlfn.NORM.INV(B3390,'Input Parameters'!$E$15,'Input Parameters'!$F$15)</f>
        <v>348.33513822196517</v>
      </c>
      <c r="D3390" s="10">
        <f t="shared" ca="1" si="494"/>
        <v>0.51726694661691253</v>
      </c>
      <c r="E3390" s="62">
        <f ca="1">IF(_xlfn.NORM.INV(D3390,'Input Parameters'!$E$17,'Input Parameters'!$F$17)&lt;3500,3500,IF(_xlfn.NORM.INV(D3390,'Input Parameters'!$E$17,'Input Parameters'!$F$17)&gt;5500,5500,_xlfn.NORM.INV(D3390,'Input Parameters'!$E$17,'Input Parameters'!$F$17)))</f>
        <v>4830.3067372238957</v>
      </c>
      <c r="F3390" s="10">
        <f t="shared" ca="1" si="495"/>
        <v>0.16802878813656574</v>
      </c>
      <c r="G3390" s="64">
        <f ca="1">_xlfn.NORM.INV(F3390,'Input Parameters'!$E$20,'Input Parameters'!$F$20)</f>
        <v>276.20470633462901</v>
      </c>
      <c r="H3390" s="57">
        <f ca="1">EXP(E3390*(1/'Input Parameters'!$E$23-1/G3390))</f>
        <v>0.36847313431561279</v>
      </c>
      <c r="I3390" s="10">
        <f t="shared" ca="1" si="496"/>
        <v>7.800186271264431E-2</v>
      </c>
      <c r="J3390" s="30">
        <f ca="1">_xlfn.BETA.INV(I3390,'Input Parameters'!$L$26,'Input Parameters'!$M$26,'Input Parameters'!$J$26,'Input Parameters'!$K$26)</f>
        <v>0.4215649717255438</v>
      </c>
      <c r="K3390" s="168">
        <f ca="1">('Input Parameters'!$E$27/'Input Parameters'!$E$38)^$J3390</f>
        <v>4.8611480235356185E-2</v>
      </c>
      <c r="L3390" s="69">
        <f ca="1">$H3390*$C3390*'Input Parameters'!$E$25*K3390</f>
        <v>6.2393875251810673</v>
      </c>
      <c r="M3390" s="24">
        <f t="shared" ca="1" si="497"/>
        <v>7.4914619531004201E-2</v>
      </c>
      <c r="N3390" s="15">
        <f ca="1">_xlfn.NORM.INV(M3390,'Input Parameters'!$E$29,'Input Parameters'!$F$29)</f>
        <v>9.9855986510772501E-2</v>
      </c>
      <c r="O3390" s="8">
        <f t="shared" ca="1" si="498"/>
        <v>0.85685666630067725</v>
      </c>
      <c r="P3390" s="30">
        <f ca="1">_xlfn.LOGNORM.INV(O3390,'Input Parameters'!$H$30,'Input Parameters'!$I$30)</f>
        <v>4.4403869655596147</v>
      </c>
      <c r="Q3390" s="10">
        <f t="shared" ca="1" si="499"/>
        <v>0.41415345486709576</v>
      </c>
      <c r="R3390" s="30">
        <f>IF('Input Parameters'!$E$32=0,0,_xlfn.BETA.INV(Q3390,'Input Parameters'!$L$32,'Input Parameters'!$M$32,'Input Parameters'!$J$32,'Input Parameters'!$K$32))</f>
        <v>0</v>
      </c>
      <c r="S3390" s="10">
        <f t="shared" ca="1" si="500"/>
        <v>0.2189363713931427</v>
      </c>
      <c r="T3390" s="26">
        <f ca="1">_xlfn.LOGNORM.INV(S3390,'Input Parameters'!$H$34,'Input Parameters'!$I$34)</f>
        <v>45.766212033906797</v>
      </c>
      <c r="U3390" s="10">
        <f t="shared" ca="1" si="501"/>
        <v>0.95924786445849464</v>
      </c>
      <c r="V3390" s="30">
        <f ca="1">_xlfn.BETA.INV(U3390,'Input Parameters'!$L$36,'Input Parameters'!$M$36,'Input Parameters'!$J$36,'Input Parameters'!$K$36)</f>
        <v>0.88758800120264603</v>
      </c>
      <c r="W3390" s="2">
        <f ca="1">N3390+(P3390-N3390)*(1-ERF((T3390-R3390)/(2*SQRT(L3390*'Input Parameters'!$E$38))))</f>
        <v>0.94680477016325948</v>
      </c>
      <c r="X3390">
        <f t="shared" ca="1" si="502"/>
        <v>0</v>
      </c>
      <c r="Y3390" s="7"/>
    </row>
    <row r="3391" spans="1:25" ht="15" customHeight="1" x14ac:dyDescent="0.25">
      <c r="A3391" s="139">
        <v>3384</v>
      </c>
      <c r="B3391" s="10">
        <f t="shared" ca="1" si="493"/>
        <v>0.59978315181044173</v>
      </c>
      <c r="C3391" s="60">
        <f ca="1">_xlfn.NORM.INV(B3391,'Input Parameters'!$E$15,'Input Parameters'!$F$15)</f>
        <v>284.66653524003772</v>
      </c>
      <c r="D3391" s="10">
        <f t="shared" ca="1" si="494"/>
        <v>9.9818722956893424E-2</v>
      </c>
      <c r="E3391" s="62">
        <f ca="1">IF(_xlfn.NORM.INV(D3391,'Input Parameters'!$E$17,'Input Parameters'!$F$17)&lt;3500,3500,IF(_xlfn.NORM.INV(D3391,'Input Parameters'!$E$17,'Input Parameters'!$F$17)&gt;5500,5500,_xlfn.NORM.INV(D3391,'Input Parameters'!$E$17,'Input Parameters'!$F$17)))</f>
        <v>3902.1903757895216</v>
      </c>
      <c r="F3391" s="10">
        <f t="shared" ca="1" si="495"/>
        <v>9.5820699456835468E-2</v>
      </c>
      <c r="G3391" s="64">
        <f ca="1">_xlfn.NORM.INV(F3391,'Input Parameters'!$E$20,'Input Parameters'!$F$20)</f>
        <v>273.90155004787755</v>
      </c>
      <c r="H3391" s="57">
        <f ca="1">EXP(E3391*(1/'Input Parameters'!$E$23-1/G3391))</f>
        <v>0.3963926000614158</v>
      </c>
      <c r="I3391" s="10">
        <f t="shared" ca="1" si="496"/>
        <v>0.24952345896839323</v>
      </c>
      <c r="J3391" s="30">
        <f ca="1">_xlfn.BETA.INV(I3391,'Input Parameters'!$L$26,'Input Parameters'!$M$26,'Input Parameters'!$J$26,'Input Parameters'!$K$26)</f>
        <v>0.54832336059121534</v>
      </c>
      <c r="K3391" s="168">
        <f ca="1">('Input Parameters'!$E$27/'Input Parameters'!$E$38)^$J3391</f>
        <v>1.9582156856998247E-2</v>
      </c>
      <c r="L3391" s="69">
        <f ca="1">$H3391*$C3391*'Input Parameters'!$E$25*K3391</f>
        <v>2.2096448628166661</v>
      </c>
      <c r="M3391" s="24">
        <f t="shared" ca="1" si="497"/>
        <v>0.9181274427446473</v>
      </c>
      <c r="N3391" s="15">
        <f ca="1">_xlfn.NORM.INV(M3391,'Input Parameters'!$E$29,'Input Parameters'!$F$29)</f>
        <v>0.10013925856842673</v>
      </c>
      <c r="O3391" s="8">
        <f t="shared" ca="1" si="498"/>
        <v>0.70737947531290557</v>
      </c>
      <c r="P3391" s="30">
        <f ca="1">_xlfn.LOGNORM.INV(O3391,'Input Parameters'!$H$30,'Input Parameters'!$I$30)</f>
        <v>3.4723793831430263</v>
      </c>
      <c r="Q3391" s="10">
        <f t="shared" ca="1" si="499"/>
        <v>0.50962346305155903</v>
      </c>
      <c r="R3391" s="30">
        <f>IF('Input Parameters'!$E$32=0,0,_xlfn.BETA.INV(Q3391,'Input Parameters'!$L$32,'Input Parameters'!$M$32,'Input Parameters'!$J$32,'Input Parameters'!$K$32))</f>
        <v>0</v>
      </c>
      <c r="S3391" s="10">
        <f t="shared" ca="1" si="500"/>
        <v>0.44322867004380606</v>
      </c>
      <c r="T3391" s="26">
        <f ca="1">_xlfn.LOGNORM.INV(S3391,'Input Parameters'!$H$34,'Input Parameters'!$I$34)</f>
        <v>49.519416975663184</v>
      </c>
      <c r="U3391" s="10">
        <f t="shared" ca="1" si="501"/>
        <v>0.90600755697033009</v>
      </c>
      <c r="V3391" s="30">
        <f ca="1">_xlfn.BETA.INV(U3391,'Input Parameters'!$L$36,'Input Parameters'!$M$36,'Input Parameters'!$J$36,'Input Parameters'!$K$36)</f>
        <v>0.80851997401894748</v>
      </c>
      <c r="W3391" s="2">
        <f ca="1">N3391+(P3391-N3391)*(1-ERF((T3391-R3391)/(2*SQRT(L3391*'Input Parameters'!$E$38))))</f>
        <v>0.16250354197613648</v>
      </c>
      <c r="X3391">
        <f t="shared" ca="1" si="502"/>
        <v>1</v>
      </c>
      <c r="Y3391" s="7"/>
    </row>
    <row r="3392" spans="1:25" ht="15" customHeight="1" x14ac:dyDescent="0.25">
      <c r="A3392" s="139">
        <v>3385</v>
      </c>
      <c r="B3392" s="10">
        <f t="shared" ca="1" si="493"/>
        <v>0.72316182151297503</v>
      </c>
      <c r="C3392" s="60">
        <f ca="1">_xlfn.NORM.INV(B3392,'Input Parameters'!$E$15,'Input Parameters'!$F$15)</f>
        <v>303.06381809584741</v>
      </c>
      <c r="D3392" s="10">
        <f t="shared" ca="1" si="494"/>
        <v>0.54210165077560235</v>
      </c>
      <c r="E3392" s="62">
        <f ca="1">IF(_xlfn.NORM.INV(D3392,'Input Parameters'!$E$17,'Input Parameters'!$F$17)&lt;3500,3500,IF(_xlfn.NORM.INV(D3392,'Input Parameters'!$E$17,'Input Parameters'!$F$17)&gt;5500,5500,_xlfn.NORM.INV(D3392,'Input Parameters'!$E$17,'Input Parameters'!$F$17)))</f>
        <v>4874.0108930259912</v>
      </c>
      <c r="F3392" s="10">
        <f t="shared" ca="1" si="495"/>
        <v>0.62136130673033441</v>
      </c>
      <c r="G3392" s="64">
        <f ca="1">_xlfn.NORM.INV(F3392,'Input Parameters'!$E$20,'Input Parameters'!$F$20)</f>
        <v>284.72068878291464</v>
      </c>
      <c r="H3392" s="57">
        <f ca="1">EXP(E3392*(1/'Input Parameters'!$E$23-1/G3392))</f>
        <v>0.61901941438903985</v>
      </c>
      <c r="I3392" s="10">
        <f t="shared" ca="1" si="496"/>
        <v>0.56219048856821674</v>
      </c>
      <c r="J3392" s="30">
        <f ca="1">_xlfn.BETA.INV(I3392,'Input Parameters'!$L$26,'Input Parameters'!$M$26,'Input Parameters'!$J$26,'Input Parameters'!$K$26)</f>
        <v>0.68625160334721891</v>
      </c>
      <c r="K3392" s="168">
        <f ca="1">('Input Parameters'!$E$27/'Input Parameters'!$E$38)^$J3392</f>
        <v>7.2809126995653202E-3</v>
      </c>
      <c r="L3392" s="69">
        <f ca="1">$H3392*$C3392*'Input Parameters'!$E$25*K3392</f>
        <v>1.3659166034346919</v>
      </c>
      <c r="M3392" s="24">
        <f t="shared" ca="1" si="497"/>
        <v>0.52461235044346899</v>
      </c>
      <c r="N3392" s="15">
        <f ca="1">_xlfn.NORM.INV(M3392,'Input Parameters'!$E$29,'Input Parameters'!$F$29)</f>
        <v>0.1000061733201873</v>
      </c>
      <c r="O3392" s="8">
        <f t="shared" ca="1" si="498"/>
        <v>0.37833770459348415</v>
      </c>
      <c r="P3392" s="30">
        <f ca="1">_xlfn.LOGNORM.INV(O3392,'Input Parameters'!$H$30,'Input Parameters'!$I$30)</f>
        <v>2.3179277658920601</v>
      </c>
      <c r="Q3392" s="10">
        <f t="shared" ca="1" si="499"/>
        <v>0.43171448891994235</v>
      </c>
      <c r="R3392" s="30">
        <f>IF('Input Parameters'!$E$32=0,0,_xlfn.BETA.INV(Q3392,'Input Parameters'!$L$32,'Input Parameters'!$M$32,'Input Parameters'!$J$32,'Input Parameters'!$K$32))</f>
        <v>0</v>
      </c>
      <c r="S3392" s="10">
        <f t="shared" ca="1" si="500"/>
        <v>0.14007291041245362</v>
      </c>
      <c r="T3392" s="26">
        <f ca="1">_xlfn.LOGNORM.INV(S3392,'Input Parameters'!$H$34,'Input Parameters'!$I$34)</f>
        <v>44.065105302368323</v>
      </c>
      <c r="U3392" s="10">
        <f t="shared" ca="1" si="501"/>
        <v>0.5497238339787226</v>
      </c>
      <c r="V3392" s="30">
        <f ca="1">_xlfn.BETA.INV(U3392,'Input Parameters'!$L$36,'Input Parameters'!$M$36,'Input Parameters'!$J$36,'Input Parameters'!$K$36)</f>
        <v>0.6051556860843128</v>
      </c>
      <c r="W3392" s="2">
        <f ca="1">N3392+(P3392-N3392)*(1-ERF((T3392-R3392)/(2*SQRT(L3392*'Input Parameters'!$E$38))))</f>
        <v>0.11702851594832796</v>
      </c>
      <c r="X3392">
        <f t="shared" ca="1" si="502"/>
        <v>1</v>
      </c>
      <c r="Y3392" s="7"/>
    </row>
    <row r="3393" spans="1:25" ht="15" customHeight="1" x14ac:dyDescent="0.25">
      <c r="A3393" s="139">
        <v>3386</v>
      </c>
      <c r="B3393" s="10">
        <f t="shared" ca="1" si="493"/>
        <v>5.9652787480438119E-2</v>
      </c>
      <c r="C3393" s="60">
        <f ca="1">_xlfn.NORM.INV(B3393,'Input Parameters'!$E$15,'Input Parameters'!$F$15)</f>
        <v>186.55035144993616</v>
      </c>
      <c r="D3393" s="10">
        <f t="shared" ca="1" si="494"/>
        <v>0.97525650235754502</v>
      </c>
      <c r="E3393" s="62">
        <f ca="1">IF(_xlfn.NORM.INV(D3393,'Input Parameters'!$E$17,'Input Parameters'!$F$17)&lt;3500,3500,IF(_xlfn.NORM.INV(D3393,'Input Parameters'!$E$17,'Input Parameters'!$F$17)&gt;5500,5500,_xlfn.NORM.INV(D3393,'Input Parameters'!$E$17,'Input Parameters'!$F$17)))</f>
        <v>5500</v>
      </c>
      <c r="F3393" s="10">
        <f t="shared" ca="1" si="495"/>
        <v>0.16739871554020647</v>
      </c>
      <c r="G3393" s="64">
        <f ca="1">_xlfn.NORM.INV(F3393,'Input Parameters'!$E$20,'Input Parameters'!$F$20)</f>
        <v>276.18787838046308</v>
      </c>
      <c r="H3393" s="57">
        <f ca="1">EXP(E3393*(1/'Input Parameters'!$E$23-1/G3393))</f>
        <v>0.32045249804282744</v>
      </c>
      <c r="I3393" s="10">
        <f t="shared" ca="1" si="496"/>
        <v>0.76127939991439952</v>
      </c>
      <c r="J3393" s="30">
        <f ca="1">_xlfn.BETA.INV(I3393,'Input Parameters'!$L$26,'Input Parameters'!$M$26,'Input Parameters'!$J$26,'Input Parameters'!$K$26)</f>
        <v>0.76784503465860254</v>
      </c>
      <c r="K3393" s="168">
        <f ca="1">('Input Parameters'!$E$27/'Input Parameters'!$E$38)^$J3393</f>
        <v>4.0551375334297798E-3</v>
      </c>
      <c r="L3393" s="69">
        <f ca="1">$H3393*$C3393*'Input Parameters'!$E$25*K3393</f>
        <v>0.24241825528970032</v>
      </c>
      <c r="M3393" s="24">
        <f t="shared" ca="1" si="497"/>
        <v>0.815017180966078</v>
      </c>
      <c r="N3393" s="15">
        <f ca="1">_xlfn.NORM.INV(M3393,'Input Parameters'!$E$29,'Input Parameters'!$F$29)</f>
        <v>0.10008965377310471</v>
      </c>
      <c r="O3393" s="8">
        <f t="shared" ca="1" si="498"/>
        <v>0.96777959165418326</v>
      </c>
      <c r="P3393" s="30">
        <f ca="1">_xlfn.LOGNORM.INV(O3393,'Input Parameters'!$H$30,'Input Parameters'!$I$30)</f>
        <v>6.427129942743127</v>
      </c>
      <c r="Q3393" s="10">
        <f t="shared" ca="1" si="499"/>
        <v>0.15263316517026204</v>
      </c>
      <c r="R3393" s="30">
        <f>IF('Input Parameters'!$E$32=0,0,_xlfn.BETA.INV(Q3393,'Input Parameters'!$L$32,'Input Parameters'!$M$32,'Input Parameters'!$J$32,'Input Parameters'!$K$32))</f>
        <v>0</v>
      </c>
      <c r="S3393" s="10">
        <f t="shared" ca="1" si="500"/>
        <v>0.52695949835134015</v>
      </c>
      <c r="T3393" s="26">
        <f ca="1">_xlfn.LOGNORM.INV(S3393,'Input Parameters'!$H$34,'Input Parameters'!$I$34)</f>
        <v>50.833985441139284</v>
      </c>
      <c r="U3393" s="10">
        <f t="shared" ca="1" si="501"/>
        <v>0.1707790469682805</v>
      </c>
      <c r="V3393" s="30">
        <f ca="1">_xlfn.BETA.INV(U3393,'Input Parameters'!$L$36,'Input Parameters'!$M$36,'Input Parameters'!$J$36,'Input Parameters'!$K$36)</f>
        <v>0.45518951885941655</v>
      </c>
      <c r="W3393" s="2">
        <f ca="1">N3393+(P3393-N3393)*(1-ERF((T3393-R3393)/(2*SQRT(L3393*'Input Parameters'!$E$38))))</f>
        <v>0.10008965377491771</v>
      </c>
      <c r="X3393">
        <f t="shared" ca="1" si="502"/>
        <v>1</v>
      </c>
      <c r="Y3393" s="7"/>
    </row>
    <row r="3394" spans="1:25" ht="15" customHeight="1" x14ac:dyDescent="0.25">
      <c r="A3394" s="139">
        <v>3387</v>
      </c>
      <c r="B3394" s="10">
        <f t="shared" ca="1" si="493"/>
        <v>0.34275947589313371</v>
      </c>
      <c r="C3394" s="60">
        <f ca="1">_xlfn.NORM.INV(B3394,'Input Parameters'!$E$15,'Input Parameters'!$F$15)</f>
        <v>249.02191205761869</v>
      </c>
      <c r="D3394" s="10">
        <f t="shared" ca="1" si="494"/>
        <v>0.21491595444508527</v>
      </c>
      <c r="E3394" s="62">
        <f ca="1">IF(_xlfn.NORM.INV(D3394,'Input Parameters'!$E$17,'Input Parameters'!$F$17)&lt;3500,3500,IF(_xlfn.NORM.INV(D3394,'Input Parameters'!$E$17,'Input Parameters'!$F$17)&gt;5500,5500,_xlfn.NORM.INV(D3394,'Input Parameters'!$E$17,'Input Parameters'!$F$17)))</f>
        <v>4247.3644723724337</v>
      </c>
      <c r="F3394" s="10">
        <f t="shared" ca="1" si="495"/>
        <v>0.13693945452608824</v>
      </c>
      <c r="G3394" s="64">
        <f ca="1">_xlfn.NORM.INV(F3394,'Input Parameters'!$E$20,'Input Parameters'!$F$20)</f>
        <v>275.31903781785695</v>
      </c>
      <c r="H3394" s="57">
        <f ca="1">EXP(E3394*(1/'Input Parameters'!$E$23-1/G3394))</f>
        <v>0.39559446937994147</v>
      </c>
      <c r="I3394" s="10">
        <f t="shared" ca="1" si="496"/>
        <v>8.8918123584841746E-2</v>
      </c>
      <c r="J3394" s="30">
        <f ca="1">_xlfn.BETA.INV(I3394,'Input Parameters'!$L$26,'Input Parameters'!$M$26,'Input Parameters'!$J$26,'Input Parameters'!$K$26)</f>
        <v>0.43350707739235411</v>
      </c>
      <c r="K3394" s="168">
        <f ca="1">('Input Parameters'!$E$27/'Input Parameters'!$E$38)^$J3394</f>
        <v>4.4620737360045869E-2</v>
      </c>
      <c r="L3394" s="69">
        <f ca="1">$H3394*$C3394*'Input Parameters'!$E$25*K3394</f>
        <v>4.3956642983411838</v>
      </c>
      <c r="M3394" s="24">
        <f t="shared" ca="1" si="497"/>
        <v>0.50849135614142993</v>
      </c>
      <c r="N3394" s="15">
        <f ca="1">_xlfn.NORM.INV(M3394,'Input Parameters'!$E$29,'Input Parameters'!$F$29)</f>
        <v>0.10000212862807742</v>
      </c>
      <c r="O3394" s="8">
        <f t="shared" ca="1" si="498"/>
        <v>0.98901369695088226</v>
      </c>
      <c r="P3394" s="30">
        <f ca="1">_xlfn.LOGNORM.INV(O3394,'Input Parameters'!$H$30,'Input Parameters'!$I$30)</f>
        <v>7.9184041812619537</v>
      </c>
      <c r="Q3394" s="10">
        <f t="shared" ca="1" si="499"/>
        <v>0.16573910028452044</v>
      </c>
      <c r="R3394" s="30">
        <f>IF('Input Parameters'!$E$32=0,0,_xlfn.BETA.INV(Q3394,'Input Parameters'!$L$32,'Input Parameters'!$M$32,'Input Parameters'!$J$32,'Input Parameters'!$K$32))</f>
        <v>0</v>
      </c>
      <c r="S3394" s="10">
        <f t="shared" ca="1" si="500"/>
        <v>0.69641567563902618</v>
      </c>
      <c r="T3394" s="26">
        <f ca="1">_xlfn.LOGNORM.INV(S3394,'Input Parameters'!$H$34,'Input Parameters'!$I$34)</f>
        <v>53.740141172302955</v>
      </c>
      <c r="U3394" s="10">
        <f t="shared" ca="1" si="501"/>
        <v>3.4502232952974832E-2</v>
      </c>
      <c r="V3394" s="30">
        <f ca="1">_xlfn.BETA.INV(U3394,'Input Parameters'!$L$36,'Input Parameters'!$M$36,'Input Parameters'!$J$36,'Input Parameters'!$K$36)</f>
        <v>0.36262976021338267</v>
      </c>
      <c r="W3394" s="2">
        <f ca="1">N3394+(P3394-N3394)*(1-ERF((T3394-R3394)/(2*SQRT(L3394*'Input Parameters'!$E$38))))</f>
        <v>0.64661117938084112</v>
      </c>
      <c r="X3394">
        <f t="shared" ca="1" si="502"/>
        <v>0</v>
      </c>
      <c r="Y3394" s="7"/>
    </row>
    <row r="3395" spans="1:25" ht="15" customHeight="1" x14ac:dyDescent="0.25">
      <c r="A3395" s="139">
        <v>3388</v>
      </c>
      <c r="B3395" s="10">
        <f t="shared" ca="1" si="493"/>
        <v>0.62730473298880618</v>
      </c>
      <c r="C3395" s="60">
        <f ca="1">_xlfn.NORM.INV(B3395,'Input Parameters'!$E$15,'Input Parameters'!$F$15)</f>
        <v>288.56507014198667</v>
      </c>
      <c r="D3395" s="10">
        <f t="shared" ca="1" si="494"/>
        <v>0.82835899114655598</v>
      </c>
      <c r="E3395" s="62">
        <f ca="1">IF(_xlfn.NORM.INV(D3395,'Input Parameters'!$E$17,'Input Parameters'!$F$17)&lt;3500,3500,IF(_xlfn.NORM.INV(D3395,'Input Parameters'!$E$17,'Input Parameters'!$F$17)&gt;5500,5500,_xlfn.NORM.INV(D3395,'Input Parameters'!$E$17,'Input Parameters'!$F$17)))</f>
        <v>5463.3902518898249</v>
      </c>
      <c r="F3395" s="10">
        <f t="shared" ca="1" si="495"/>
        <v>0.2230197642517503</v>
      </c>
      <c r="G3395" s="64">
        <f ca="1">_xlfn.NORM.INV(F3395,'Input Parameters'!$E$20,'Input Parameters'!$F$20)</f>
        <v>277.54437013994914</v>
      </c>
      <c r="H3395" s="57">
        <f ca="1">EXP(E3395*(1/'Input Parameters'!$E$23-1/G3395))</f>
        <v>0.35566538334761133</v>
      </c>
      <c r="I3395" s="10">
        <f t="shared" ca="1" si="496"/>
        <v>0.22365821082573045</v>
      </c>
      <c r="J3395" s="30">
        <f ca="1">_xlfn.BETA.INV(I3395,'Input Parameters'!$L$26,'Input Parameters'!$M$26,'Input Parameters'!$J$26,'Input Parameters'!$K$26)</f>
        <v>0.53392174696371941</v>
      </c>
      <c r="K3395" s="168">
        <f ca="1">('Input Parameters'!$E$27/'Input Parameters'!$E$38)^$J3395</f>
        <v>2.1713233293020013E-2</v>
      </c>
      <c r="L3395" s="69">
        <f ca="1">$H3395*$C3395*'Input Parameters'!$E$25*K3395</f>
        <v>2.2284857239058069</v>
      </c>
      <c r="M3395" s="24">
        <f t="shared" ca="1" si="497"/>
        <v>0.99859502644280385</v>
      </c>
      <c r="N3395" s="15">
        <f ca="1">_xlfn.NORM.INV(M3395,'Input Parameters'!$E$29,'Input Parameters'!$F$29)</f>
        <v>0.10029877985388637</v>
      </c>
      <c r="O3395" s="8">
        <f t="shared" ca="1" si="498"/>
        <v>0.65323968330602666</v>
      </c>
      <c r="P3395" s="30">
        <f ca="1">_xlfn.LOGNORM.INV(O3395,'Input Parameters'!$H$30,'Input Parameters'!$I$30)</f>
        <v>3.2323103793773362</v>
      </c>
      <c r="Q3395" s="10">
        <f t="shared" ca="1" si="499"/>
        <v>0.54251165373130184</v>
      </c>
      <c r="R3395" s="30">
        <f>IF('Input Parameters'!$E$32=0,0,_xlfn.BETA.INV(Q3395,'Input Parameters'!$L$32,'Input Parameters'!$M$32,'Input Parameters'!$J$32,'Input Parameters'!$K$32))</f>
        <v>0</v>
      </c>
      <c r="S3395" s="10">
        <f t="shared" ca="1" si="500"/>
        <v>0.613028121344523</v>
      </c>
      <c r="T3395" s="26">
        <f ca="1">_xlfn.LOGNORM.INV(S3395,'Input Parameters'!$H$34,'Input Parameters'!$I$34)</f>
        <v>52.243094042796272</v>
      </c>
      <c r="U3395" s="10">
        <f t="shared" ca="1" si="501"/>
        <v>3.3428301561274854E-2</v>
      </c>
      <c r="V3395" s="30">
        <f ca="1">_xlfn.BETA.INV(U3395,'Input Parameters'!$L$36,'Input Parameters'!$M$36,'Input Parameters'!$J$36,'Input Parameters'!$K$36)</f>
        <v>0.36132639922177423</v>
      </c>
      <c r="W3395" s="2">
        <f ca="1">N3395+(P3395-N3395)*(1-ERF((T3395-R3395)/(2*SQRT(L3395*'Input Parameters'!$E$38))))</f>
        <v>0.14207262909018911</v>
      </c>
      <c r="X3395">
        <f t="shared" ca="1" si="502"/>
        <v>1</v>
      </c>
      <c r="Y3395" s="7"/>
    </row>
    <row r="3396" spans="1:25" ht="15" customHeight="1" x14ac:dyDescent="0.25">
      <c r="A3396" s="139">
        <v>3389</v>
      </c>
      <c r="B3396" s="10">
        <f t="shared" ca="1" si="493"/>
        <v>0.19422193495162365</v>
      </c>
      <c r="C3396" s="60">
        <f ca="1">_xlfn.NORM.INV(B3396,'Input Parameters'!$E$15,'Input Parameters'!$F$15)</f>
        <v>224.22845521737392</v>
      </c>
      <c r="D3396" s="10">
        <f t="shared" ca="1" si="494"/>
        <v>0.43839736482882163</v>
      </c>
      <c r="E3396" s="62">
        <f ca="1">IF(_xlfn.NORM.INV(D3396,'Input Parameters'!$E$17,'Input Parameters'!$F$17)&lt;3500,3500,IF(_xlfn.NORM.INV(D3396,'Input Parameters'!$E$17,'Input Parameters'!$F$17)&gt;5500,5500,_xlfn.NORM.INV(D3396,'Input Parameters'!$E$17,'Input Parameters'!$F$17)))</f>
        <v>4691.4763921740641</v>
      </c>
      <c r="F3396" s="10">
        <f t="shared" ca="1" si="495"/>
        <v>0.59628559575103612</v>
      </c>
      <c r="G3396" s="64">
        <f ca="1">_xlfn.NORM.INV(F3396,'Input Parameters'!$E$20,'Input Parameters'!$F$20)</f>
        <v>284.28308726796888</v>
      </c>
      <c r="H3396" s="57">
        <f ca="1">EXP(E3396*(1/'Input Parameters'!$E$23-1/G3396))</f>
        <v>0.61445432448016113</v>
      </c>
      <c r="I3396" s="10">
        <f t="shared" ca="1" si="496"/>
        <v>0.56745236902756813</v>
      </c>
      <c r="J3396" s="30">
        <f ca="1">_xlfn.BETA.INV(I3396,'Input Parameters'!$L$26,'Input Parameters'!$M$26,'Input Parameters'!$J$26,'Input Parameters'!$K$26)</f>
        <v>0.68834201024530639</v>
      </c>
      <c r="K3396" s="168">
        <f ca="1">('Input Parameters'!$E$27/'Input Parameters'!$E$38)^$J3396</f>
        <v>7.1725532054826126E-3</v>
      </c>
      <c r="L3396" s="69">
        <f ca="1">$H3396*$C3396*'Input Parameters'!$E$25*K3396</f>
        <v>0.988221068247914</v>
      </c>
      <c r="M3396" s="24">
        <f t="shared" ca="1" si="497"/>
        <v>0.84414137163541569</v>
      </c>
      <c r="N3396" s="15">
        <f ca="1">_xlfn.NORM.INV(M3396,'Input Parameters'!$E$29,'Input Parameters'!$F$29)</f>
        <v>0.1001011625274147</v>
      </c>
      <c r="O3396" s="8">
        <f t="shared" ca="1" si="498"/>
        <v>0.68868252849688061</v>
      </c>
      <c r="P3396" s="30">
        <f ca="1">_xlfn.LOGNORM.INV(O3396,'Input Parameters'!$H$30,'Input Parameters'!$I$30)</f>
        <v>3.3855224258773284</v>
      </c>
      <c r="Q3396" s="10">
        <f t="shared" ca="1" si="499"/>
        <v>0.74144772845694995</v>
      </c>
      <c r="R3396" s="30">
        <f>IF('Input Parameters'!$E$32=0,0,_xlfn.BETA.INV(Q3396,'Input Parameters'!$L$32,'Input Parameters'!$M$32,'Input Parameters'!$J$32,'Input Parameters'!$K$32))</f>
        <v>0</v>
      </c>
      <c r="S3396" s="10">
        <f t="shared" ca="1" si="500"/>
        <v>0.48579589578005122</v>
      </c>
      <c r="T3396" s="26">
        <f ca="1">_xlfn.LOGNORM.INV(S3396,'Input Parameters'!$H$34,'Input Parameters'!$I$34)</f>
        <v>50.184690618920364</v>
      </c>
      <c r="U3396" s="10">
        <f t="shared" ca="1" si="501"/>
        <v>0.5200154410565816</v>
      </c>
      <c r="V3396" s="30">
        <f ca="1">_xlfn.BETA.INV(U3396,'Input Parameters'!$L$36,'Input Parameters'!$M$36,'Input Parameters'!$J$36,'Input Parameters'!$K$36)</f>
        <v>0.59357331674027269</v>
      </c>
      <c r="W3396" s="2">
        <f ca="1">N3396+(P3396-N3396)*(1-ERF((T3396-R3396)/(2*SQRT(L3396*'Input Parameters'!$E$38))))</f>
        <v>0.10127543298669184</v>
      </c>
      <c r="X3396">
        <f t="shared" ca="1" si="502"/>
        <v>1</v>
      </c>
      <c r="Y3396" s="7"/>
    </row>
    <row r="3397" spans="1:25" ht="15" customHeight="1" x14ac:dyDescent="0.25">
      <c r="A3397" s="139">
        <v>3390</v>
      </c>
      <c r="B3397" s="10">
        <f t="shared" ref="B3397:B3460" ca="1" si="503">RAND()</f>
        <v>0.24596698404742556</v>
      </c>
      <c r="C3397" s="60">
        <f ca="1">_xlfn.NORM.INV(B3397,'Input Parameters'!$E$15,'Input Parameters'!$F$15)</f>
        <v>233.7235124420711</v>
      </c>
      <c r="D3397" s="10">
        <f t="shared" ref="D3397:D3460" ca="1" si="504">RAND()</f>
        <v>4.2712562176122182E-2</v>
      </c>
      <c r="E3397" s="62">
        <f ca="1">IF(_xlfn.NORM.INV(D3397,'Input Parameters'!$E$17,'Input Parameters'!$F$17)&lt;3500,3500,IF(_xlfn.NORM.INV(D3397,'Input Parameters'!$E$17,'Input Parameters'!$F$17)&gt;5500,5500,_xlfn.NORM.INV(D3397,'Input Parameters'!$E$17,'Input Parameters'!$F$17)))</f>
        <v>3595.9718208335526</v>
      </c>
      <c r="F3397" s="10">
        <f t="shared" ref="F3397:F3460" ca="1" si="505">RAND()</f>
        <v>0.97768237261358182</v>
      </c>
      <c r="G3397" s="64">
        <f ca="1">_xlfn.NORM.INV(F3397,'Input Parameters'!$E$20,'Input Parameters'!$F$20)</f>
        <v>296.10410676624332</v>
      </c>
      <c r="H3397" s="57">
        <f ca="1">EXP(E3397*(1/'Input Parameters'!$E$23-1/G3397))</f>
        <v>1.1407490866041181</v>
      </c>
      <c r="I3397" s="10">
        <f t="shared" ref="I3397:I3460" ca="1" si="506">RAND()</f>
        <v>4.2192384773744762E-2</v>
      </c>
      <c r="J3397" s="30">
        <f ca="1">_xlfn.BETA.INV(I3397,'Input Parameters'!$L$26,'Input Parameters'!$M$26,'Input Parameters'!$J$26,'Input Parameters'!$K$26)</f>
        <v>0.37112954420729866</v>
      </c>
      <c r="K3397" s="168">
        <f ca="1">('Input Parameters'!$E$27/'Input Parameters'!$E$38)^$J3397</f>
        <v>6.9800016182422292E-2</v>
      </c>
      <c r="L3397" s="69">
        <f ca="1">$H3397*$C3397*'Input Parameters'!$E$25*K3397</f>
        <v>18.610072171422221</v>
      </c>
      <c r="M3397" s="24">
        <f t="shared" ref="M3397:M3460" ca="1" si="507">RAND()</f>
        <v>0.2711757588841085</v>
      </c>
      <c r="N3397" s="15">
        <f ca="1">_xlfn.NORM.INV(M3397,'Input Parameters'!$E$29,'Input Parameters'!$F$29)</f>
        <v>9.9939073909746698E-2</v>
      </c>
      <c r="O3397" s="8">
        <f t="shared" ref="O3397:O3460" ca="1" si="508">RAND()</f>
        <v>0.20589455204155915</v>
      </c>
      <c r="P3397" s="30">
        <f ca="1">_xlfn.LOGNORM.INV(O3397,'Input Parameters'!$H$30,'Input Parameters'!$I$30)</f>
        <v>1.8209063642671841</v>
      </c>
      <c r="Q3397" s="10">
        <f t="shared" ref="Q3397:Q3460" ca="1" si="509">RAND()</f>
        <v>0.90452006697205833</v>
      </c>
      <c r="R3397" s="30">
        <f>IF('Input Parameters'!$E$32=0,0,_xlfn.BETA.INV(Q3397,'Input Parameters'!$L$32,'Input Parameters'!$M$32,'Input Parameters'!$J$32,'Input Parameters'!$K$32))</f>
        <v>0</v>
      </c>
      <c r="S3397" s="10">
        <f t="shared" ref="S3397:S3460" ca="1" si="510">RAND()</f>
        <v>0.13878900768370028</v>
      </c>
      <c r="T3397" s="26">
        <f ca="1">_xlfn.LOGNORM.INV(S3397,'Input Parameters'!$H$34,'Input Parameters'!$I$34)</f>
        <v>44.033378965803784</v>
      </c>
      <c r="U3397" s="10">
        <f t="shared" ref="U3397:U3460" ca="1" si="511">RAND()</f>
        <v>0.71688386600396936</v>
      </c>
      <c r="V3397" s="30">
        <f ca="1">_xlfn.BETA.INV(U3397,'Input Parameters'!$L$36,'Input Parameters'!$M$36,'Input Parameters'!$J$36,'Input Parameters'!$K$36)</f>
        <v>0.67786151106241044</v>
      </c>
      <c r="W3397" s="2">
        <f ca="1">N3397+(P3397-N3397)*(1-ERF((T3397-R3397)/(2*SQRT(L3397*'Input Parameters'!$E$38))))</f>
        <v>0.90955413629760007</v>
      </c>
      <c r="X3397">
        <f t="shared" ca="1" si="502"/>
        <v>0</v>
      </c>
      <c r="Y3397" s="7"/>
    </row>
    <row r="3398" spans="1:25" ht="15" customHeight="1" x14ac:dyDescent="0.25">
      <c r="A3398" s="139">
        <v>3391</v>
      </c>
      <c r="B3398" s="10">
        <f t="shared" ca="1" si="503"/>
        <v>0.58652161395112623</v>
      </c>
      <c r="C3398" s="60">
        <f ca="1">_xlfn.NORM.INV(B3398,'Input Parameters'!$E$15,'Input Parameters'!$F$15)</f>
        <v>282.81422550440146</v>
      </c>
      <c r="D3398" s="10">
        <f t="shared" ca="1" si="504"/>
        <v>0.7741905920072043</v>
      </c>
      <c r="E3398" s="62">
        <f ca="1">IF(_xlfn.NORM.INV(D3398,'Input Parameters'!$E$17,'Input Parameters'!$F$17)&lt;3500,3500,IF(_xlfn.NORM.INV(D3398,'Input Parameters'!$E$17,'Input Parameters'!$F$17)&gt;5500,5500,_xlfn.NORM.INV(D3398,'Input Parameters'!$E$17,'Input Parameters'!$F$17)))</f>
        <v>5326.903269737285</v>
      </c>
      <c r="F3398" s="10">
        <f t="shared" ca="1" si="505"/>
        <v>0.96678855435079081</v>
      </c>
      <c r="G3398" s="64">
        <f ca="1">_xlfn.NORM.INV(F3398,'Input Parameters'!$E$20,'Input Parameters'!$F$20)</f>
        <v>294.94824594866355</v>
      </c>
      <c r="H3398" s="57">
        <f ca="1">EXP(E3398*(1/'Input Parameters'!$E$23-1/G3398))</f>
        <v>1.1326635732068264</v>
      </c>
      <c r="I3398" s="10">
        <f t="shared" ca="1" si="506"/>
        <v>0.62970852429406754</v>
      </c>
      <c r="J3398" s="30">
        <f ca="1">_xlfn.BETA.INV(I3398,'Input Parameters'!$L$26,'Input Parameters'!$M$26,'Input Parameters'!$J$26,'Input Parameters'!$K$26)</f>
        <v>0.71311699972009324</v>
      </c>
      <c r="K3398" s="168">
        <f ca="1">('Input Parameters'!$E$27/'Input Parameters'!$E$38)^$J3398</f>
        <v>6.00474565295146E-3</v>
      </c>
      <c r="L3398" s="69">
        <f ca="1">$H3398*$C3398*'Input Parameters'!$E$25*K3398</f>
        <v>1.9235204182897701</v>
      </c>
      <c r="M3398" s="24">
        <f t="shared" ca="1" si="507"/>
        <v>0.14810930359132457</v>
      </c>
      <c r="N3398" s="15">
        <f ca="1">_xlfn.NORM.INV(M3398,'Input Parameters'!$E$29,'Input Parameters'!$F$29)</f>
        <v>9.9895542320090819E-2</v>
      </c>
      <c r="O3398" s="8">
        <f t="shared" ca="1" si="508"/>
        <v>0.14750474354842613</v>
      </c>
      <c r="P3398" s="30">
        <f ca="1">_xlfn.LOGNORM.INV(O3398,'Input Parameters'!$H$30,'Input Parameters'!$I$30)</f>
        <v>1.6361822140002704</v>
      </c>
      <c r="Q3398" s="10">
        <f t="shared" ca="1" si="509"/>
        <v>0.74208071733957204</v>
      </c>
      <c r="R3398" s="30">
        <f>IF('Input Parameters'!$E$32=0,0,_xlfn.BETA.INV(Q3398,'Input Parameters'!$L$32,'Input Parameters'!$M$32,'Input Parameters'!$J$32,'Input Parameters'!$K$32))</f>
        <v>0</v>
      </c>
      <c r="S3398" s="10">
        <f t="shared" ca="1" si="510"/>
        <v>0.30503564251759407</v>
      </c>
      <c r="T3398" s="26">
        <f ca="1">_xlfn.LOGNORM.INV(S3398,'Input Parameters'!$H$34,'Input Parameters'!$I$34)</f>
        <v>47.306358811947298</v>
      </c>
      <c r="U3398" s="10">
        <f t="shared" ca="1" si="511"/>
        <v>0.41997444509382742</v>
      </c>
      <c r="V3398" s="30">
        <f ca="1">_xlfn.BETA.INV(U3398,'Input Parameters'!$L$36,'Input Parameters'!$M$36,'Input Parameters'!$J$36,'Input Parameters'!$K$36)</f>
        <v>0.55572820049111471</v>
      </c>
      <c r="W3398" s="2">
        <f ca="1">N3398+(P3398-N3398)*(1-ERF((T3398-R3398)/(2*SQRT(L3398*'Input Parameters'!$E$38))))</f>
        <v>0.12427702749921303</v>
      </c>
      <c r="X3398">
        <f t="shared" ca="1" si="502"/>
        <v>1</v>
      </c>
      <c r="Y3398" s="7"/>
    </row>
    <row r="3399" spans="1:25" ht="15" customHeight="1" x14ac:dyDescent="0.25">
      <c r="A3399" s="139">
        <v>3392</v>
      </c>
      <c r="B3399" s="10">
        <f t="shared" ca="1" si="503"/>
        <v>0.89874076283101034</v>
      </c>
      <c r="C3399" s="60">
        <f ca="1">_xlfn.NORM.INV(B3399,'Input Parameters'!$E$15,'Input Parameters'!$F$15)</f>
        <v>340.03181227259711</v>
      </c>
      <c r="D3399" s="10">
        <f t="shared" ca="1" si="504"/>
        <v>0.77887720872255217</v>
      </c>
      <c r="E3399" s="62">
        <f ca="1">IF(_xlfn.NORM.INV(D3399,'Input Parameters'!$E$17,'Input Parameters'!$F$17)&lt;3500,3500,IF(_xlfn.NORM.INV(D3399,'Input Parameters'!$E$17,'Input Parameters'!$F$17)&gt;5500,5500,_xlfn.NORM.INV(D3399,'Input Parameters'!$E$17,'Input Parameters'!$F$17)))</f>
        <v>5337.884711892777</v>
      </c>
      <c r="F3399" s="10">
        <f t="shared" ca="1" si="505"/>
        <v>0.13911961908687609</v>
      </c>
      <c r="G3399" s="64">
        <f ca="1">_xlfn.NORM.INV(F3399,'Input Parameters'!$E$20,'Input Parameters'!$F$20)</f>
        <v>275.38530235401964</v>
      </c>
      <c r="H3399" s="57">
        <f ca="1">EXP(E3399*(1/'Input Parameters'!$E$23-1/G3399))</f>
        <v>0.31323436004068628</v>
      </c>
      <c r="I3399" s="10">
        <f t="shared" ca="1" si="506"/>
        <v>0.96135047168451893</v>
      </c>
      <c r="J3399" s="30">
        <f ca="1">_xlfn.BETA.INV(I3399,'Input Parameters'!$L$26,'Input Parameters'!$M$26,'Input Parameters'!$J$26,'Input Parameters'!$K$26)</f>
        <v>0.88768303229402168</v>
      </c>
      <c r="K3399" s="168">
        <f ca="1">('Input Parameters'!$E$27/'Input Parameters'!$E$38)^$J3399</f>
        <v>1.7166655920362562E-3</v>
      </c>
      <c r="L3399" s="69">
        <f ca="1">$H3399*$C3399*'Input Parameters'!$E$25*K3399</f>
        <v>0.18284144641483116</v>
      </c>
      <c r="M3399" s="24">
        <f t="shared" ca="1" si="507"/>
        <v>3.7849984105190804E-2</v>
      </c>
      <c r="N3399" s="15">
        <f ca="1">_xlfn.NORM.INV(M3399,'Input Parameters'!$E$29,'Input Parameters'!$F$29)</f>
        <v>9.9822380006029374E-2</v>
      </c>
      <c r="O3399" s="8">
        <f t="shared" ca="1" si="508"/>
        <v>0.50727384987663315</v>
      </c>
      <c r="P3399" s="30">
        <f ca="1">_xlfn.LOGNORM.INV(O3399,'Input Parameters'!$H$30,'Input Parameters'!$I$30)</f>
        <v>2.706493353320321</v>
      </c>
      <c r="Q3399" s="10">
        <f t="shared" ca="1" si="509"/>
        <v>0.7689669439252651</v>
      </c>
      <c r="R3399" s="30">
        <f>IF('Input Parameters'!$E$32=0,0,_xlfn.BETA.INV(Q3399,'Input Parameters'!$L$32,'Input Parameters'!$M$32,'Input Parameters'!$J$32,'Input Parameters'!$K$32))</f>
        <v>0</v>
      </c>
      <c r="S3399" s="10">
        <f t="shared" ca="1" si="510"/>
        <v>0.61034980937713035</v>
      </c>
      <c r="T3399" s="26">
        <f ca="1">_xlfn.LOGNORM.INV(S3399,'Input Parameters'!$H$34,'Input Parameters'!$I$34)</f>
        <v>52.197647932747806</v>
      </c>
      <c r="U3399" s="10">
        <f t="shared" ca="1" si="511"/>
        <v>0.65810791452241835</v>
      </c>
      <c r="V3399" s="30">
        <f ca="1">_xlfn.BETA.INV(U3399,'Input Parameters'!$L$36,'Input Parameters'!$M$36,'Input Parameters'!$J$36,'Input Parameters'!$K$36)</f>
        <v>0.65029416017566866</v>
      </c>
      <c r="W3399" s="2">
        <f ca="1">N3399+(P3399-N3399)*(1-ERF((T3399-R3399)/(2*SQRT(L3399*'Input Parameters'!$E$38))))</f>
        <v>9.9822380006029374E-2</v>
      </c>
      <c r="X3399">
        <f t="shared" ca="1" si="502"/>
        <v>1</v>
      </c>
      <c r="Y3399" s="7"/>
    </row>
    <row r="3400" spans="1:25" ht="15" customHeight="1" x14ac:dyDescent="0.25">
      <c r="A3400" s="139">
        <v>3393</v>
      </c>
      <c r="B3400" s="10">
        <f t="shared" ca="1" si="503"/>
        <v>4.1822416507034443E-2</v>
      </c>
      <c r="C3400" s="60">
        <f ca="1">_xlfn.NORM.INV(B3400,'Input Parameters'!$E$15,'Input Parameters'!$F$15)</f>
        <v>177.21696421354159</v>
      </c>
      <c r="D3400" s="10">
        <f t="shared" ca="1" si="504"/>
        <v>0.95365075472888206</v>
      </c>
      <c r="E3400" s="62">
        <f ca="1">IF(_xlfn.NORM.INV(D3400,'Input Parameters'!$E$17,'Input Parameters'!$F$17)&lt;3500,3500,IF(_xlfn.NORM.INV(D3400,'Input Parameters'!$E$17,'Input Parameters'!$F$17)&gt;5500,5500,_xlfn.NORM.INV(D3400,'Input Parameters'!$E$17,'Input Parameters'!$F$17)))</f>
        <v>5500</v>
      </c>
      <c r="F3400" s="10">
        <f t="shared" ca="1" si="505"/>
        <v>0.45035611686146704</v>
      </c>
      <c r="G3400" s="64">
        <f ca="1">_xlfn.NORM.INV(F3400,'Input Parameters'!$E$20,'Input Parameters'!$F$20)</f>
        <v>281.81409681592999</v>
      </c>
      <c r="H3400" s="57">
        <f ca="1">EXP(E3400*(1/'Input Parameters'!$E$23-1/G3400))</f>
        <v>0.47689795587795764</v>
      </c>
      <c r="I3400" s="10">
        <f t="shared" ca="1" si="506"/>
        <v>0.7185733972185907</v>
      </c>
      <c r="J3400" s="30">
        <f ca="1">_xlfn.BETA.INV(I3400,'Input Parameters'!$L$26,'Input Parameters'!$M$26,'Input Parameters'!$J$26,'Input Parameters'!$K$26)</f>
        <v>0.74944244434004159</v>
      </c>
      <c r="K3400" s="168">
        <f ca="1">('Input Parameters'!$E$27/'Input Parameters'!$E$38)^$J3400</f>
        <v>4.6273614365078004E-3</v>
      </c>
      <c r="L3400" s="69">
        <f ca="1">$H3400*$C3400*'Input Parameters'!$E$25*K3400</f>
        <v>0.39107871231748997</v>
      </c>
      <c r="M3400" s="24">
        <f t="shared" ca="1" si="507"/>
        <v>0.8554339503946442</v>
      </c>
      <c r="N3400" s="15">
        <f ca="1">_xlfn.NORM.INV(M3400,'Input Parameters'!$E$29,'Input Parameters'!$F$29)</f>
        <v>0.10010600274768527</v>
      </c>
      <c r="O3400" s="8">
        <f t="shared" ca="1" si="508"/>
        <v>0.82088140702190671</v>
      </c>
      <c r="P3400" s="30">
        <f ca="1">_xlfn.LOGNORM.INV(O3400,'Input Parameters'!$H$30,'Input Parameters'!$I$30)</f>
        <v>4.141386034170516</v>
      </c>
      <c r="Q3400" s="10">
        <f t="shared" ca="1" si="509"/>
        <v>0.18268535207428405</v>
      </c>
      <c r="R3400" s="30">
        <f>IF('Input Parameters'!$E$32=0,0,_xlfn.BETA.INV(Q3400,'Input Parameters'!$L$32,'Input Parameters'!$M$32,'Input Parameters'!$J$32,'Input Parameters'!$K$32))</f>
        <v>0</v>
      </c>
      <c r="S3400" s="10">
        <f t="shared" ca="1" si="510"/>
        <v>0.68537929107753115</v>
      </c>
      <c r="T3400" s="26">
        <f ca="1">_xlfn.LOGNORM.INV(S3400,'Input Parameters'!$H$34,'Input Parameters'!$I$34)</f>
        <v>53.530942467665781</v>
      </c>
      <c r="U3400" s="10">
        <f t="shared" ca="1" si="511"/>
        <v>0.41976104509882628</v>
      </c>
      <c r="V3400" s="30">
        <f ca="1">_xlfn.BETA.INV(U3400,'Input Parameters'!$L$36,'Input Parameters'!$M$36,'Input Parameters'!$J$36,'Input Parameters'!$K$36)</f>
        <v>0.55564834397153595</v>
      </c>
      <c r="W3400" s="2">
        <f ca="1">N3400+(P3400-N3400)*(1-ERF((T3400-R3400)/(2*SQRT(L3400*'Input Parameters'!$E$38))))</f>
        <v>0.10010600849969312</v>
      </c>
      <c r="X3400">
        <f t="shared" ref="X3400:X3463" ca="1" si="512">IF(W3400&gt;V3400,0,1)</f>
        <v>1</v>
      </c>
      <c r="Y3400" s="7"/>
    </row>
    <row r="3401" spans="1:25" ht="15" customHeight="1" x14ac:dyDescent="0.25">
      <c r="A3401" s="139">
        <v>3394</v>
      </c>
      <c r="B3401" s="10">
        <f t="shared" ca="1" si="503"/>
        <v>0.1422455765467675</v>
      </c>
      <c r="C3401" s="60">
        <f ca="1">_xlfn.NORM.INV(B3401,'Input Parameters'!$E$15,'Input Parameters'!$F$15)</f>
        <v>212.96478719514167</v>
      </c>
      <c r="D3401" s="10">
        <f t="shared" ca="1" si="504"/>
        <v>0.62425533682415935</v>
      </c>
      <c r="E3401" s="62">
        <f ca="1">IF(_xlfn.NORM.INV(D3401,'Input Parameters'!$E$17,'Input Parameters'!$F$17)&lt;3500,3500,IF(_xlfn.NORM.INV(D3401,'Input Parameters'!$E$17,'Input Parameters'!$F$17)&gt;5500,5500,_xlfn.NORM.INV(D3401,'Input Parameters'!$E$17,'Input Parameters'!$F$17)))</f>
        <v>5021.6733246193289</v>
      </c>
      <c r="F3401" s="10">
        <f t="shared" ca="1" si="505"/>
        <v>0.44283217253687024</v>
      </c>
      <c r="G3401" s="64">
        <f ca="1">_xlfn.NORM.INV(F3401,'Input Parameters'!$E$20,'Input Parameters'!$F$20)</f>
        <v>281.68659041640728</v>
      </c>
      <c r="H3401" s="57">
        <f ca="1">EXP(E3401*(1/'Input Parameters'!$E$23-1/G3401))</f>
        <v>0.50453273154821376</v>
      </c>
      <c r="I3401" s="10">
        <f t="shared" ca="1" si="506"/>
        <v>0.45800674079729564</v>
      </c>
      <c r="J3401" s="30">
        <f ca="1">_xlfn.BETA.INV(I3401,'Input Parameters'!$L$26,'Input Parameters'!$M$26,'Input Parameters'!$J$26,'Input Parameters'!$K$26)</f>
        <v>0.64429875726412034</v>
      </c>
      <c r="K3401" s="168">
        <f ca="1">('Input Parameters'!$E$27/'Input Parameters'!$E$38)^$J3401</f>
        <v>9.8373364336127259E-3</v>
      </c>
      <c r="L3401" s="69">
        <f ca="1">$H3401*$C3401*'Input Parameters'!$E$25*K3401</f>
        <v>1.0569992310447673</v>
      </c>
      <c r="M3401" s="24">
        <f t="shared" ca="1" si="507"/>
        <v>0.65621045386137633</v>
      </c>
      <c r="N3401" s="15">
        <f ca="1">_xlfn.NORM.INV(M3401,'Input Parameters'!$E$29,'Input Parameters'!$F$29)</f>
        <v>0.10004021425871759</v>
      </c>
      <c r="O3401" s="8">
        <f t="shared" ca="1" si="508"/>
        <v>0.37306980960202496</v>
      </c>
      <c r="P3401" s="30">
        <f ca="1">_xlfn.LOGNORM.INV(O3401,'Input Parameters'!$H$30,'Input Parameters'!$I$30)</f>
        <v>2.3027750295729104</v>
      </c>
      <c r="Q3401" s="10">
        <f t="shared" ca="1" si="509"/>
        <v>0.87291684779774925</v>
      </c>
      <c r="R3401" s="30">
        <f>IF('Input Parameters'!$E$32=0,0,_xlfn.BETA.INV(Q3401,'Input Parameters'!$L$32,'Input Parameters'!$M$32,'Input Parameters'!$J$32,'Input Parameters'!$K$32))</f>
        <v>0</v>
      </c>
      <c r="S3401" s="10">
        <f t="shared" ca="1" si="510"/>
        <v>0.60095653538325899</v>
      </c>
      <c r="T3401" s="26">
        <f ca="1">_xlfn.LOGNORM.INV(S3401,'Input Parameters'!$H$34,'Input Parameters'!$I$34)</f>
        <v>52.039256327597855</v>
      </c>
      <c r="U3401" s="10">
        <f t="shared" ca="1" si="511"/>
        <v>0.49322669825071297</v>
      </c>
      <c r="V3401" s="30">
        <f ca="1">_xlfn.BETA.INV(U3401,'Input Parameters'!$L$36,'Input Parameters'!$M$36,'Input Parameters'!$J$36,'Input Parameters'!$K$36)</f>
        <v>0.58330643010876626</v>
      </c>
      <c r="W3401" s="2">
        <f ca="1">N3401+(P3401-N3401)*(1-ERF((T3401-R3401)/(2*SQRT(L3401*'Input Parameters'!$E$38))))</f>
        <v>0.10079955443421751</v>
      </c>
      <c r="X3401">
        <f t="shared" ca="1" si="512"/>
        <v>1</v>
      </c>
      <c r="Y3401" s="7"/>
    </row>
    <row r="3402" spans="1:25" ht="15" customHeight="1" x14ac:dyDescent="0.25">
      <c r="A3402" s="139">
        <v>3395</v>
      </c>
      <c r="B3402" s="10">
        <f t="shared" ca="1" si="503"/>
        <v>0.88983495284390746</v>
      </c>
      <c r="C3402" s="60">
        <f ca="1">_xlfn.NORM.INV(B3402,'Input Parameters'!$E$15,'Input Parameters'!$F$15)</f>
        <v>337.38943567674647</v>
      </c>
      <c r="D3402" s="10">
        <f t="shared" ca="1" si="504"/>
        <v>0.76259008154168095</v>
      </c>
      <c r="E3402" s="62">
        <f ca="1">IF(_xlfn.NORM.INV(D3402,'Input Parameters'!$E$17,'Input Parameters'!$F$17)&lt;3500,3500,IF(_xlfn.NORM.INV(D3402,'Input Parameters'!$E$17,'Input Parameters'!$F$17)&gt;5500,5500,_xlfn.NORM.INV(D3402,'Input Parameters'!$E$17,'Input Parameters'!$F$17)))</f>
        <v>5300.2612333739062</v>
      </c>
      <c r="F3402" s="10">
        <f t="shared" ca="1" si="505"/>
        <v>0.49891406720233122</v>
      </c>
      <c r="G3402" s="64">
        <f ca="1">_xlfn.NORM.INV(F3402,'Input Parameters'!$E$20,'Input Parameters'!$F$20)</f>
        <v>282.63176237744977</v>
      </c>
      <c r="H3402" s="57">
        <f ca="1">EXP(E3402*(1/'Input Parameters'!$E$23-1/G3402))</f>
        <v>0.51729031204725295</v>
      </c>
      <c r="I3402" s="10">
        <f t="shared" ca="1" si="506"/>
        <v>0.84498989370470701</v>
      </c>
      <c r="J3402" s="30">
        <f ca="1">_xlfn.BETA.INV(I3402,'Input Parameters'!$L$26,'Input Parameters'!$M$26,'Input Parameters'!$J$26,'Input Parameters'!$K$26)</f>
        <v>0.80763144731491354</v>
      </c>
      <c r="K3402" s="168">
        <f ca="1">('Input Parameters'!$E$27/'Input Parameters'!$E$38)^$J3402</f>
        <v>3.0483355514316687E-3</v>
      </c>
      <c r="L3402" s="69">
        <f ca="1">$H3402*$C3402*'Input Parameters'!$E$25*K3402</f>
        <v>0.53202078035460976</v>
      </c>
      <c r="M3402" s="24">
        <f t="shared" ca="1" si="507"/>
        <v>0.70205548743990365</v>
      </c>
      <c r="N3402" s="15">
        <f ca="1">_xlfn.NORM.INV(M3402,'Input Parameters'!$E$29,'Input Parameters'!$F$29)</f>
        <v>0.10005303215249831</v>
      </c>
      <c r="O3402" s="8">
        <f t="shared" ca="1" si="508"/>
        <v>0.30873068064419862</v>
      </c>
      <c r="P3402" s="30">
        <f ca="1">_xlfn.LOGNORM.INV(O3402,'Input Parameters'!$H$30,'Input Parameters'!$I$30)</f>
        <v>2.1193496240618819</v>
      </c>
      <c r="Q3402" s="10">
        <f t="shared" ca="1" si="509"/>
        <v>0.60341800893484188</v>
      </c>
      <c r="R3402" s="30">
        <f>IF('Input Parameters'!$E$32=0,0,_xlfn.BETA.INV(Q3402,'Input Parameters'!$L$32,'Input Parameters'!$M$32,'Input Parameters'!$J$32,'Input Parameters'!$K$32))</f>
        <v>0</v>
      </c>
      <c r="S3402" s="10">
        <f t="shared" ca="1" si="510"/>
        <v>0.46054792670658629</v>
      </c>
      <c r="T3402" s="26">
        <f ca="1">_xlfn.LOGNORM.INV(S3402,'Input Parameters'!$H$34,'Input Parameters'!$I$34)</f>
        <v>49.789819942635198</v>
      </c>
      <c r="U3402" s="10">
        <f t="shared" ca="1" si="511"/>
        <v>0.61818125006327829</v>
      </c>
      <c r="V3402" s="30">
        <f ca="1">_xlfn.BETA.INV(U3402,'Input Parameters'!$L$36,'Input Parameters'!$M$36,'Input Parameters'!$J$36,'Input Parameters'!$K$36)</f>
        <v>0.63299835979297459</v>
      </c>
      <c r="W3402" s="2">
        <f ca="1">N3402+(P3402-N3402)*(1-ERF((T3402-R3402)/(2*SQRT(L3402*'Input Parameters'!$E$38))))</f>
        <v>0.10005583350635625</v>
      </c>
      <c r="X3402">
        <f t="shared" ca="1" si="512"/>
        <v>1</v>
      </c>
      <c r="Y3402" s="7"/>
    </row>
    <row r="3403" spans="1:25" ht="15" customHeight="1" x14ac:dyDescent="0.25">
      <c r="A3403" s="139">
        <v>3396</v>
      </c>
      <c r="B3403" s="10">
        <f t="shared" ca="1" si="503"/>
        <v>0.38063456188384259</v>
      </c>
      <c r="C3403" s="60">
        <f ca="1">_xlfn.NORM.INV(B3403,'Input Parameters'!$E$15,'Input Parameters'!$F$15)</f>
        <v>254.50244033522091</v>
      </c>
      <c r="D3403" s="10">
        <f t="shared" ca="1" si="504"/>
        <v>0.58074812703711354</v>
      </c>
      <c r="E3403" s="62">
        <f ca="1">IF(_xlfn.NORM.INV(D3403,'Input Parameters'!$E$17,'Input Parameters'!$F$17)&lt;3500,3500,IF(_xlfn.NORM.INV(D3403,'Input Parameters'!$E$17,'Input Parameters'!$F$17)&gt;5500,5500,_xlfn.NORM.INV(D3403,'Input Parameters'!$E$17,'Input Parameters'!$F$17)))</f>
        <v>4942.6654164071533</v>
      </c>
      <c r="F3403" s="10">
        <f t="shared" ca="1" si="505"/>
        <v>5.4478817855807771E-2</v>
      </c>
      <c r="G3403" s="64">
        <f ca="1">_xlfn.NORM.INV(F3403,'Input Parameters'!$E$20,'Input Parameters'!$F$20)</f>
        <v>271.9105973689791</v>
      </c>
      <c r="H3403" s="57">
        <f ca="1">EXP(E3403*(1/'Input Parameters'!$E$23-1/G3403))</f>
        <v>0.27138566572719119</v>
      </c>
      <c r="I3403" s="10">
        <f t="shared" ca="1" si="506"/>
        <v>0.31407732072084149</v>
      </c>
      <c r="J3403" s="30">
        <f ca="1">_xlfn.BETA.INV(I3403,'Input Parameters'!$L$26,'Input Parameters'!$M$26,'Input Parameters'!$J$26,'Input Parameters'!$K$26)</f>
        <v>0.58104554430125077</v>
      </c>
      <c r="K3403" s="168">
        <f ca="1">('Input Parameters'!$E$27/'Input Parameters'!$E$38)^$J3403</f>
        <v>1.5485464132964762E-2</v>
      </c>
      <c r="L3403" s="69">
        <f ca="1">$H3403*$C3403*'Input Parameters'!$E$25*K3403</f>
        <v>1.0695549022617616</v>
      </c>
      <c r="M3403" s="24">
        <f t="shared" ca="1" si="507"/>
        <v>0.94043589575388564</v>
      </c>
      <c r="N3403" s="15">
        <f ca="1">_xlfn.NORM.INV(M3403,'Input Parameters'!$E$29,'Input Parameters'!$F$29)</f>
        <v>0.10015584432599441</v>
      </c>
      <c r="O3403" s="8">
        <f t="shared" ca="1" si="508"/>
        <v>0.73671204891218267</v>
      </c>
      <c r="P3403" s="30">
        <f ca="1">_xlfn.LOGNORM.INV(O3403,'Input Parameters'!$H$30,'Input Parameters'!$I$30)</f>
        <v>3.6189054816309141</v>
      </c>
      <c r="Q3403" s="10">
        <f t="shared" ca="1" si="509"/>
        <v>8.7298825998223251E-2</v>
      </c>
      <c r="R3403" s="30">
        <f>IF('Input Parameters'!$E$32=0,0,_xlfn.BETA.INV(Q3403,'Input Parameters'!$L$32,'Input Parameters'!$M$32,'Input Parameters'!$J$32,'Input Parameters'!$K$32))</f>
        <v>0</v>
      </c>
      <c r="S3403" s="10">
        <f t="shared" ca="1" si="510"/>
        <v>0.21639486141872211</v>
      </c>
      <c r="T3403" s="26">
        <f ca="1">_xlfn.LOGNORM.INV(S3403,'Input Parameters'!$H$34,'Input Parameters'!$I$34)</f>
        <v>45.717023098431802</v>
      </c>
      <c r="U3403" s="10">
        <f t="shared" ca="1" si="511"/>
        <v>0.41514333235305301</v>
      </c>
      <c r="V3403" s="30">
        <f ca="1">_xlfn.BETA.INV(U3403,'Input Parameters'!$L$36,'Input Parameters'!$M$36,'Input Parameters'!$J$36,'Input Parameters'!$K$36)</f>
        <v>0.5539203995934876</v>
      </c>
      <c r="W3403" s="2">
        <f ca="1">N3403+(P3403-N3403)*(1-ERF((T3403-R3403)/(2*SQRT(L3403*'Input Parameters'!$E$38))))</f>
        <v>0.10639533199703356</v>
      </c>
      <c r="X3403">
        <f t="shared" ca="1" si="512"/>
        <v>1</v>
      </c>
      <c r="Y3403" s="7"/>
    </row>
    <row r="3404" spans="1:25" ht="15" customHeight="1" x14ac:dyDescent="0.25">
      <c r="A3404" s="139">
        <v>3397</v>
      </c>
      <c r="B3404" s="10">
        <f t="shared" ca="1" si="503"/>
        <v>0.54833890699839027</v>
      </c>
      <c r="C3404" s="60">
        <f ca="1">_xlfn.NORM.INV(B3404,'Input Parameters'!$E$15,'Input Parameters'!$F$15)</f>
        <v>277.54984377872717</v>
      </c>
      <c r="D3404" s="10">
        <f t="shared" ca="1" si="504"/>
        <v>0.36751673236641991</v>
      </c>
      <c r="E3404" s="62">
        <f ca="1">IF(_xlfn.NORM.INV(D3404,'Input Parameters'!$E$17,'Input Parameters'!$F$17)&lt;3500,3500,IF(_xlfn.NORM.INV(D3404,'Input Parameters'!$E$17,'Input Parameters'!$F$17)&gt;5500,5500,_xlfn.NORM.INV(D3404,'Input Parameters'!$E$17,'Input Parameters'!$F$17)))</f>
        <v>4563.0936998718616</v>
      </c>
      <c r="F3404" s="10">
        <f t="shared" ca="1" si="505"/>
        <v>8.3821525103436212E-2</v>
      </c>
      <c r="G3404" s="64">
        <f ca="1">_xlfn.NORM.INV(F3404,'Input Parameters'!$E$20,'Input Parameters'!$F$20)</f>
        <v>273.40522725712782</v>
      </c>
      <c r="H3404" s="57">
        <f ca="1">EXP(E3404*(1/'Input Parameters'!$E$23-1/G3404))</f>
        <v>0.3287962595717655</v>
      </c>
      <c r="I3404" s="10">
        <f t="shared" ca="1" si="506"/>
        <v>0.50792459815705115</v>
      </c>
      <c r="J3404" s="30">
        <f ca="1">_xlfn.BETA.INV(I3404,'Input Parameters'!$L$26,'Input Parameters'!$M$26,'Input Parameters'!$J$26,'Input Parameters'!$K$26)</f>
        <v>0.66458923192581842</v>
      </c>
      <c r="K3404" s="168">
        <f ca="1">('Input Parameters'!$E$27/'Input Parameters'!$E$38)^$J3404</f>
        <v>8.5048869195632447E-3</v>
      </c>
      <c r="L3404" s="69">
        <f ca="1">$H3404*$C3404*'Input Parameters'!$E$25*K3404</f>
        <v>0.77613344640431992</v>
      </c>
      <c r="M3404" s="24">
        <f t="shared" ca="1" si="507"/>
        <v>0.38724108221848164</v>
      </c>
      <c r="N3404" s="15">
        <f ca="1">_xlfn.NORM.INV(M3404,'Input Parameters'!$E$29,'Input Parameters'!$F$29)</f>
        <v>9.9971348298636631E-2</v>
      </c>
      <c r="O3404" s="8">
        <f t="shared" ca="1" si="508"/>
        <v>0.6599413687620207</v>
      </c>
      <c r="P3404" s="30">
        <f ca="1">_xlfn.LOGNORM.INV(O3404,'Input Parameters'!$H$30,'Input Parameters'!$I$30)</f>
        <v>3.2602522196172403</v>
      </c>
      <c r="Q3404" s="10">
        <f t="shared" ca="1" si="509"/>
        <v>0.74070873204844712</v>
      </c>
      <c r="R3404" s="30">
        <f>IF('Input Parameters'!$E$32=0,0,_xlfn.BETA.INV(Q3404,'Input Parameters'!$L$32,'Input Parameters'!$M$32,'Input Parameters'!$J$32,'Input Parameters'!$K$32))</f>
        <v>0</v>
      </c>
      <c r="S3404" s="10">
        <f t="shared" ca="1" si="510"/>
        <v>6.2811660875705666E-2</v>
      </c>
      <c r="T3404" s="26">
        <f ca="1">_xlfn.LOGNORM.INV(S3404,'Input Parameters'!$H$34,'Input Parameters'!$I$34)</f>
        <v>41.655646639404416</v>
      </c>
      <c r="U3404" s="10">
        <f t="shared" ca="1" si="511"/>
        <v>0.83753255013880323</v>
      </c>
      <c r="V3404" s="30">
        <f ca="1">_xlfn.BETA.INV(U3404,'Input Parameters'!$L$36,'Input Parameters'!$M$36,'Input Parameters'!$J$36,'Input Parameters'!$K$36)</f>
        <v>0.74872745573235289</v>
      </c>
      <c r="W3404" s="2">
        <f ca="1">N3404+(P3404-N3404)*(1-ERF((T3404-R3404)/(2*SQRT(L3404*'Input Parameters'!$E$38))))</f>
        <v>0.10258657966002446</v>
      </c>
      <c r="X3404">
        <f t="shared" ca="1" si="512"/>
        <v>1</v>
      </c>
      <c r="Y3404" s="7"/>
    </row>
    <row r="3405" spans="1:25" ht="15" customHeight="1" x14ac:dyDescent="0.25">
      <c r="A3405" s="139">
        <v>3398</v>
      </c>
      <c r="B3405" s="10">
        <f t="shared" ca="1" si="503"/>
        <v>6.196150463000405E-2</v>
      </c>
      <c r="C3405" s="60">
        <f ca="1">_xlfn.NORM.INV(B3405,'Input Parameters'!$E$15,'Input Parameters'!$F$15)</f>
        <v>187.58983854423363</v>
      </c>
      <c r="D3405" s="10">
        <f t="shared" ca="1" si="504"/>
        <v>0.11687546271027716</v>
      </c>
      <c r="E3405" s="62">
        <f ca="1">IF(_xlfn.NORM.INV(D3405,'Input Parameters'!$E$17,'Input Parameters'!$F$17)&lt;3500,3500,IF(_xlfn.NORM.INV(D3405,'Input Parameters'!$E$17,'Input Parameters'!$F$17)&gt;5500,5500,_xlfn.NORM.INV(D3405,'Input Parameters'!$E$17,'Input Parameters'!$F$17)))</f>
        <v>3966.4735429000561</v>
      </c>
      <c r="F3405" s="10">
        <f t="shared" ca="1" si="505"/>
        <v>0.42098316204874964</v>
      </c>
      <c r="G3405" s="64">
        <f ca="1">_xlfn.NORM.INV(F3405,'Input Parameters'!$E$20,'Input Parameters'!$F$20)</f>
        <v>281.31416102395201</v>
      </c>
      <c r="H3405" s="57">
        <f ca="1">EXP(E3405*(1/'Input Parameters'!$E$23-1/G3405))</f>
        <v>0.57177460263066149</v>
      </c>
      <c r="I3405" s="10">
        <f t="shared" ca="1" si="506"/>
        <v>0.1763706013866293</v>
      </c>
      <c r="J3405" s="30">
        <f ca="1">_xlfn.BETA.INV(I3405,'Input Parameters'!$L$26,'Input Parameters'!$M$26,'Input Parameters'!$J$26,'Input Parameters'!$K$26)</f>
        <v>0.50480389679554305</v>
      </c>
      <c r="K3405" s="168">
        <f ca="1">('Input Parameters'!$E$27/'Input Parameters'!$E$38)^$J3405</f>
        <v>2.6756700684300402E-2</v>
      </c>
      <c r="L3405" s="69">
        <f ca="1">$H3405*$C3405*'Input Parameters'!$E$25*K3405</f>
        <v>2.8698997786176119</v>
      </c>
      <c r="M3405" s="24">
        <f t="shared" ca="1" si="507"/>
        <v>0.44979843844343881</v>
      </c>
      <c r="N3405" s="15">
        <f ca="1">_xlfn.NORM.INV(M3405,'Input Parameters'!$E$29,'Input Parameters'!$F$29)</f>
        <v>9.9987382939207795E-2</v>
      </c>
      <c r="O3405" s="8">
        <f t="shared" ca="1" si="508"/>
        <v>0.21191687548832572</v>
      </c>
      <c r="P3405" s="30">
        <f ca="1">_xlfn.LOGNORM.INV(O3405,'Input Parameters'!$H$30,'Input Parameters'!$I$30)</f>
        <v>1.8390261572296271</v>
      </c>
      <c r="Q3405" s="10">
        <f t="shared" ca="1" si="509"/>
        <v>0.14501044507547001</v>
      </c>
      <c r="R3405" s="30">
        <f>IF('Input Parameters'!$E$32=0,0,_xlfn.BETA.INV(Q3405,'Input Parameters'!$L$32,'Input Parameters'!$M$32,'Input Parameters'!$J$32,'Input Parameters'!$K$32))</f>
        <v>0</v>
      </c>
      <c r="S3405" s="10">
        <f t="shared" ca="1" si="510"/>
        <v>0.30396778429267279</v>
      </c>
      <c r="T3405" s="26">
        <f ca="1">_xlfn.LOGNORM.INV(S3405,'Input Parameters'!$H$34,'Input Parameters'!$I$34)</f>
        <v>47.288391741810976</v>
      </c>
      <c r="U3405" s="10">
        <f t="shared" ca="1" si="511"/>
        <v>0.12803476296706218</v>
      </c>
      <c r="V3405" s="30">
        <f ca="1">_xlfn.BETA.INV(U3405,'Input Parameters'!$L$36,'Input Parameters'!$M$36,'Input Parameters'!$J$36,'Input Parameters'!$K$36)</f>
        <v>0.4333020039883968</v>
      </c>
      <c r="W3405" s="2">
        <f ca="1">N3405+(P3405-N3405)*(1-ERF((T3405-R3405)/(2*SQRT(L3405*'Input Parameters'!$E$38))))</f>
        <v>0.18416193617857601</v>
      </c>
      <c r="X3405">
        <f t="shared" ca="1" si="512"/>
        <v>1</v>
      </c>
      <c r="Y3405" s="7"/>
    </row>
    <row r="3406" spans="1:25" ht="15" customHeight="1" x14ac:dyDescent="0.25">
      <c r="A3406" s="139">
        <v>3399</v>
      </c>
      <c r="B3406" s="10">
        <f t="shared" ca="1" si="503"/>
        <v>0.97523601834582974</v>
      </c>
      <c r="C3406" s="60">
        <f ca="1">_xlfn.NORM.INV(B3406,'Input Parameters'!$E$15,'Input Parameters'!$F$15)</f>
        <v>377.40411090069472</v>
      </c>
      <c r="D3406" s="10">
        <f t="shared" ca="1" si="504"/>
        <v>0.30609086868828583</v>
      </c>
      <c r="E3406" s="62">
        <f ca="1">IF(_xlfn.NORM.INV(D3406,'Input Parameters'!$E$17,'Input Parameters'!$F$17)&lt;3500,3500,IF(_xlfn.NORM.INV(D3406,'Input Parameters'!$E$17,'Input Parameters'!$F$17)&gt;5500,5500,_xlfn.NORM.INV(D3406,'Input Parameters'!$E$17,'Input Parameters'!$F$17)))</f>
        <v>4445.1268551159565</v>
      </c>
      <c r="F3406" s="10">
        <f t="shared" ca="1" si="505"/>
        <v>0.23818839008982617</v>
      </c>
      <c r="G3406" s="64">
        <f ca="1">_xlfn.NORM.INV(F3406,'Input Parameters'!$E$20,'Input Parameters'!$F$20)</f>
        <v>277.87864786100164</v>
      </c>
      <c r="H3406" s="57">
        <f ca="1">EXP(E3406*(1/'Input Parameters'!$E$23-1/G3406))</f>
        <v>0.43962821000845193</v>
      </c>
      <c r="I3406" s="10">
        <f t="shared" ca="1" si="506"/>
        <v>0.71044686995938777</v>
      </c>
      <c r="J3406" s="30">
        <f ca="1">_xlfn.BETA.INV(I3406,'Input Parameters'!$L$26,'Input Parameters'!$M$26,'Input Parameters'!$J$26,'Input Parameters'!$K$26)</f>
        <v>0.74603050664124071</v>
      </c>
      <c r="K3406" s="168">
        <f ca="1">('Input Parameters'!$E$27/'Input Parameters'!$E$38)^$J3406</f>
        <v>4.7420082703169449E-3</v>
      </c>
      <c r="L3406" s="69">
        <f ca="1">$H3406*$C3406*'Input Parameters'!$E$25*K3406</f>
        <v>0.78678212743470155</v>
      </c>
      <c r="M3406" s="24">
        <f t="shared" ca="1" si="507"/>
        <v>0.66422267071716523</v>
      </c>
      <c r="N3406" s="15">
        <f ca="1">_xlfn.NORM.INV(M3406,'Input Parameters'!$E$29,'Input Parameters'!$F$29)</f>
        <v>0.10004240152953008</v>
      </c>
      <c r="O3406" s="8">
        <f t="shared" ca="1" si="508"/>
        <v>0.73943527116378749</v>
      </c>
      <c r="P3406" s="30">
        <f ca="1">_xlfn.LOGNORM.INV(O3406,'Input Parameters'!$H$30,'Input Parameters'!$I$30)</f>
        <v>3.6332316548129944</v>
      </c>
      <c r="Q3406" s="10">
        <f t="shared" ca="1" si="509"/>
        <v>0.69521379126472715</v>
      </c>
      <c r="R3406" s="30">
        <f>IF('Input Parameters'!$E$32=0,0,_xlfn.BETA.INV(Q3406,'Input Parameters'!$L$32,'Input Parameters'!$M$32,'Input Parameters'!$J$32,'Input Parameters'!$K$32))</f>
        <v>0</v>
      </c>
      <c r="S3406" s="10">
        <f t="shared" ca="1" si="510"/>
        <v>0.99494363707940348</v>
      </c>
      <c r="T3406" s="26">
        <f ca="1">_xlfn.LOGNORM.INV(S3406,'Input Parameters'!$H$34,'Input Parameters'!$I$34)</f>
        <v>69.435120306958439</v>
      </c>
      <c r="U3406" s="10">
        <f t="shared" ca="1" si="511"/>
        <v>0.43946843914846867</v>
      </c>
      <c r="V3406" s="30">
        <f ca="1">_xlfn.BETA.INV(U3406,'Input Parameters'!$L$36,'Input Parameters'!$M$36,'Input Parameters'!$J$36,'Input Parameters'!$K$36)</f>
        <v>0.56302740938230977</v>
      </c>
      <c r="W3406" s="2">
        <f ca="1">N3406+(P3406-N3406)*(1-ERF((T3406-R3406)/(2*SQRT(L3406*'Input Parameters'!$E$38))))</f>
        <v>0.10004251133796777</v>
      </c>
      <c r="X3406">
        <f t="shared" ca="1" si="512"/>
        <v>1</v>
      </c>
      <c r="Y3406" s="7"/>
    </row>
    <row r="3407" spans="1:25" ht="15" customHeight="1" x14ac:dyDescent="0.25">
      <c r="A3407" s="139">
        <v>3400</v>
      </c>
      <c r="B3407" s="10">
        <f t="shared" ca="1" si="503"/>
        <v>1.8979445180057564E-2</v>
      </c>
      <c r="C3407" s="60">
        <f ca="1">_xlfn.NORM.INV(B3407,'Input Parameters'!$E$15,'Input Parameters'!$F$15)</f>
        <v>158.49964226011883</v>
      </c>
      <c r="D3407" s="10">
        <f t="shared" ca="1" si="504"/>
        <v>8.2685831446323022E-3</v>
      </c>
      <c r="E3407" s="62">
        <f ca="1">IF(_xlfn.NORM.INV(D3407,'Input Parameters'!$E$17,'Input Parameters'!$F$17)&lt;3500,3500,IF(_xlfn.NORM.INV(D3407,'Input Parameters'!$E$17,'Input Parameters'!$F$17)&gt;5500,5500,_xlfn.NORM.INV(D3407,'Input Parameters'!$E$17,'Input Parameters'!$F$17)))</f>
        <v>3500</v>
      </c>
      <c r="F3407" s="10">
        <f t="shared" ca="1" si="505"/>
        <v>0.82169525209312999</v>
      </c>
      <c r="G3407" s="64">
        <f ca="1">_xlfn.NORM.INV(F3407,'Input Parameters'!$E$20,'Input Parameters'!$F$20)</f>
        <v>288.82636066928995</v>
      </c>
      <c r="H3407" s="57">
        <f ca="1">EXP(E3407*(1/'Input Parameters'!$E$23-1/G3407))</f>
        <v>0.8439434241703524</v>
      </c>
      <c r="I3407" s="10">
        <f t="shared" ca="1" si="506"/>
        <v>0.14267081758965117</v>
      </c>
      <c r="J3407" s="30">
        <f ca="1">_xlfn.BETA.INV(I3407,'Input Parameters'!$L$26,'Input Parameters'!$M$26,'Input Parameters'!$J$26,'Input Parameters'!$K$26)</f>
        <v>0.48093275304975014</v>
      </c>
      <c r="K3407" s="168">
        <f ca="1">('Input Parameters'!$E$27/'Input Parameters'!$E$38)^$J3407</f>
        <v>3.1753825809952722E-2</v>
      </c>
      <c r="L3407" s="69">
        <f ca="1">$H3407*$C3407*'Input Parameters'!$E$25*K3407</f>
        <v>4.2475419619347727</v>
      </c>
      <c r="M3407" s="24">
        <f t="shared" ca="1" si="507"/>
        <v>0.3437157267157458</v>
      </c>
      <c r="N3407" s="15">
        <f ca="1">_xlfn.NORM.INV(M3407,'Input Parameters'!$E$29,'Input Parameters'!$F$29)</f>
        <v>9.9959765678329079E-2</v>
      </c>
      <c r="O3407" s="8">
        <f t="shared" ca="1" si="508"/>
        <v>0.20684207667269283</v>
      </c>
      <c r="P3407" s="30">
        <f ca="1">_xlfn.LOGNORM.INV(O3407,'Input Parameters'!$H$30,'Input Parameters'!$I$30)</f>
        <v>1.8237658399693311</v>
      </c>
      <c r="Q3407" s="10">
        <f t="shared" ca="1" si="509"/>
        <v>0.80444078404578123</v>
      </c>
      <c r="R3407" s="30">
        <f>IF('Input Parameters'!$E$32=0,0,_xlfn.BETA.INV(Q3407,'Input Parameters'!$L$32,'Input Parameters'!$M$32,'Input Parameters'!$J$32,'Input Parameters'!$K$32))</f>
        <v>0</v>
      </c>
      <c r="S3407" s="10">
        <f t="shared" ca="1" si="510"/>
        <v>0.76081180774402535</v>
      </c>
      <c r="T3407" s="26">
        <f ca="1">_xlfn.LOGNORM.INV(S3407,'Input Parameters'!$H$34,'Input Parameters'!$I$34)</f>
        <v>55.059562536332841</v>
      </c>
      <c r="U3407" s="10">
        <f t="shared" ca="1" si="511"/>
        <v>0.35245891419563158</v>
      </c>
      <c r="V3407" s="30">
        <f ca="1">_xlfn.BETA.INV(U3407,'Input Parameters'!$L$36,'Input Parameters'!$M$36,'Input Parameters'!$J$36,'Input Parameters'!$K$36)</f>
        <v>0.53036409583242483</v>
      </c>
      <c r="W3407" s="2">
        <f ca="1">N3407+(P3407-N3407)*(1-ERF((T3407-R3407)/(2*SQRT(L3407*'Input Parameters'!$E$38))))</f>
        <v>0.20146081758423995</v>
      </c>
      <c r="X3407">
        <f t="shared" ca="1" si="512"/>
        <v>1</v>
      </c>
      <c r="Y3407" s="7"/>
    </row>
    <row r="3408" spans="1:25" ht="15" customHeight="1" x14ac:dyDescent="0.25">
      <c r="A3408" s="139">
        <v>3401</v>
      </c>
      <c r="B3408" s="10">
        <f t="shared" ca="1" si="503"/>
        <v>0.19044610679178875</v>
      </c>
      <c r="C3408" s="60">
        <f ca="1">_xlfn.NORM.INV(B3408,'Input Parameters'!$E$15,'Input Parameters'!$F$15)</f>
        <v>223.48000609819437</v>
      </c>
      <c r="D3408" s="10">
        <f t="shared" ca="1" si="504"/>
        <v>0.67593743748523816</v>
      </c>
      <c r="E3408" s="62">
        <f ca="1">IF(_xlfn.NORM.INV(D3408,'Input Parameters'!$E$17,'Input Parameters'!$F$17)&lt;3500,3500,IF(_xlfn.NORM.INV(D3408,'Input Parameters'!$E$17,'Input Parameters'!$F$17)&gt;5500,5500,_xlfn.NORM.INV(D3408,'Input Parameters'!$E$17,'Input Parameters'!$F$17)))</f>
        <v>5119.4578412459632</v>
      </c>
      <c r="F3408" s="10">
        <f t="shared" ca="1" si="505"/>
        <v>0.86368288431069784</v>
      </c>
      <c r="G3408" s="64">
        <f ca="1">_xlfn.NORM.INV(F3408,'Input Parameters'!$E$20,'Input Parameters'!$F$20)</f>
        <v>290.00000975198549</v>
      </c>
      <c r="H3408" s="57">
        <f ca="1">EXP(E3408*(1/'Input Parameters'!$E$23-1/G3408))</f>
        <v>0.83824736439316172</v>
      </c>
      <c r="I3408" s="10">
        <f t="shared" ca="1" si="506"/>
        <v>0.44672960131460371</v>
      </c>
      <c r="J3408" s="30">
        <f ca="1">_xlfn.BETA.INV(I3408,'Input Parameters'!$L$26,'Input Parameters'!$M$26,'Input Parameters'!$J$26,'Input Parameters'!$K$26)</f>
        <v>0.63963793231258992</v>
      </c>
      <c r="K3408" s="168">
        <f ca="1">('Input Parameters'!$E$27/'Input Parameters'!$E$38)^$J3408</f>
        <v>1.0171779751358745E-2</v>
      </c>
      <c r="L3408" s="69">
        <f ca="1">$H3408*$C3408*'Input Parameters'!$E$25*K3408</f>
        <v>1.9054950240399993</v>
      </c>
      <c r="M3408" s="24">
        <f t="shared" ca="1" si="507"/>
        <v>0.83442604923090258</v>
      </c>
      <c r="N3408" s="15">
        <f ca="1">_xlfn.NORM.INV(M3408,'Input Parameters'!$E$29,'Input Parameters'!$F$29)</f>
        <v>0.1000971804329603</v>
      </c>
      <c r="O3408" s="8">
        <f t="shared" ca="1" si="508"/>
        <v>0.24818941920891058</v>
      </c>
      <c r="P3408" s="30">
        <f ca="1">_xlfn.LOGNORM.INV(O3408,'Input Parameters'!$H$30,'Input Parameters'!$I$30)</f>
        <v>1.9459064178479701</v>
      </c>
      <c r="Q3408" s="10">
        <f t="shared" ca="1" si="509"/>
        <v>0.90546013136593384</v>
      </c>
      <c r="R3408" s="30">
        <f>IF('Input Parameters'!$E$32=0,0,_xlfn.BETA.INV(Q3408,'Input Parameters'!$L$32,'Input Parameters'!$M$32,'Input Parameters'!$J$32,'Input Parameters'!$K$32))</f>
        <v>0</v>
      </c>
      <c r="S3408" s="10">
        <f t="shared" ca="1" si="510"/>
        <v>0.56183248839275957</v>
      </c>
      <c r="T3408" s="26">
        <f ca="1">_xlfn.LOGNORM.INV(S3408,'Input Parameters'!$H$34,'Input Parameters'!$I$34)</f>
        <v>51.393978830214031</v>
      </c>
      <c r="U3408" s="10">
        <f t="shared" ca="1" si="511"/>
        <v>0.45005490723790098</v>
      </c>
      <c r="V3408" s="30">
        <f ca="1">_xlfn.BETA.INV(U3408,'Input Parameters'!$L$36,'Input Parameters'!$M$36,'Input Parameters'!$J$36,'Input Parameters'!$K$36)</f>
        <v>0.56699847877673415</v>
      </c>
      <c r="W3408" s="2">
        <f ca="1">N3408+(P3408-N3408)*(1-ERF((T3408-R3408)/(2*SQRT(L3408*'Input Parameters'!$E$38))))</f>
        <v>0.11573511395255942</v>
      </c>
      <c r="X3408">
        <f t="shared" ca="1" si="512"/>
        <v>1</v>
      </c>
      <c r="Y3408" s="7"/>
    </row>
    <row r="3409" spans="1:25" ht="15" customHeight="1" x14ac:dyDescent="0.25">
      <c r="A3409" s="139">
        <v>3402</v>
      </c>
      <c r="B3409" s="10">
        <f t="shared" ca="1" si="503"/>
        <v>0.59895459765207015</v>
      </c>
      <c r="C3409" s="60">
        <f ca="1">_xlfn.NORM.INV(B3409,'Input Parameters'!$E$15,'Input Parameters'!$F$15)</f>
        <v>284.5503593340926</v>
      </c>
      <c r="D3409" s="10">
        <f t="shared" ca="1" si="504"/>
        <v>0.35971205916896998</v>
      </c>
      <c r="E3409" s="62">
        <f ca="1">IF(_xlfn.NORM.INV(D3409,'Input Parameters'!$E$17,'Input Parameters'!$F$17)&lt;3500,3500,IF(_xlfn.NORM.INV(D3409,'Input Parameters'!$E$17,'Input Parameters'!$F$17)&gt;5500,5500,_xlfn.NORM.INV(D3409,'Input Parameters'!$E$17,'Input Parameters'!$F$17)))</f>
        <v>4548.5400131666629</v>
      </c>
      <c r="F3409" s="10">
        <f t="shared" ca="1" si="505"/>
        <v>0.24505947612916446</v>
      </c>
      <c r="G3409" s="64">
        <f ca="1">_xlfn.NORM.INV(F3409,'Input Parameters'!$E$20,'Input Parameters'!$F$20)</f>
        <v>278.02619840146252</v>
      </c>
      <c r="H3409" s="57">
        <f ca="1">EXP(E3409*(1/'Input Parameters'!$E$23-1/G3409))</f>
        <v>0.43506574511272939</v>
      </c>
      <c r="I3409" s="10">
        <f t="shared" ca="1" si="506"/>
        <v>0.57776934564390825</v>
      </c>
      <c r="J3409" s="30">
        <f ca="1">_xlfn.BETA.INV(I3409,'Input Parameters'!$L$26,'Input Parameters'!$M$26,'Input Parameters'!$J$26,'Input Parameters'!$K$26)</f>
        <v>0.69243933872220431</v>
      </c>
      <c r="K3409" s="168">
        <f ca="1">('Input Parameters'!$E$27/'Input Parameters'!$E$38)^$J3409</f>
        <v>6.9648178334596788E-3</v>
      </c>
      <c r="L3409" s="69">
        <f ca="1">$H3409*$C3409*'Input Parameters'!$E$25*K3409</f>
        <v>0.86223131287262589</v>
      </c>
      <c r="M3409" s="24">
        <f t="shared" ca="1" si="507"/>
        <v>2.164473116818133E-2</v>
      </c>
      <c r="N3409" s="15">
        <f ca="1">_xlfn.NORM.INV(M3409,'Input Parameters'!$E$29,'Input Parameters'!$F$29)</f>
        <v>9.9797909366820897E-2</v>
      </c>
      <c r="O3409" s="8">
        <f t="shared" ca="1" si="508"/>
        <v>0.83741532781954864</v>
      </c>
      <c r="P3409" s="30">
        <f ca="1">_xlfn.LOGNORM.INV(O3409,'Input Parameters'!$H$30,'Input Parameters'!$I$30)</f>
        <v>4.270843860659185</v>
      </c>
      <c r="Q3409" s="10">
        <f t="shared" ca="1" si="509"/>
        <v>0.12311596116344226</v>
      </c>
      <c r="R3409" s="30">
        <f>IF('Input Parameters'!$E$32=0,0,_xlfn.BETA.INV(Q3409,'Input Parameters'!$L$32,'Input Parameters'!$M$32,'Input Parameters'!$J$32,'Input Parameters'!$K$32))</f>
        <v>0</v>
      </c>
      <c r="S3409" s="10">
        <f t="shared" ca="1" si="510"/>
        <v>0.57103846917596512</v>
      </c>
      <c r="T3409" s="26">
        <f ca="1">_xlfn.LOGNORM.INV(S3409,'Input Parameters'!$H$34,'Input Parameters'!$I$34)</f>
        <v>51.543953650004852</v>
      </c>
      <c r="U3409" s="10">
        <f t="shared" ca="1" si="511"/>
        <v>0.72898630828597222</v>
      </c>
      <c r="V3409" s="30">
        <f ca="1">_xlfn.BETA.INV(U3409,'Input Parameters'!$L$36,'Input Parameters'!$M$36,'Input Parameters'!$J$36,'Input Parameters'!$K$36)</f>
        <v>0.68394283010598833</v>
      </c>
      <c r="W3409" s="2">
        <f ca="1">N3409+(P3409-N3409)*(1-ERF((T3409-R3409)/(2*SQRT(L3409*'Input Parameters'!$E$38))))</f>
        <v>0.10015951136243617</v>
      </c>
      <c r="X3409">
        <f t="shared" ca="1" si="512"/>
        <v>1</v>
      </c>
      <c r="Y3409" s="7"/>
    </row>
    <row r="3410" spans="1:25" ht="15" customHeight="1" x14ac:dyDescent="0.25">
      <c r="A3410" s="139">
        <v>3403</v>
      </c>
      <c r="B3410" s="10">
        <f t="shared" ca="1" si="503"/>
        <v>0.39347098372840295</v>
      </c>
      <c r="C3410" s="60">
        <f ca="1">_xlfn.NORM.INV(B3410,'Input Parameters'!$E$15,'Input Parameters'!$F$15)</f>
        <v>256.31959392047867</v>
      </c>
      <c r="D3410" s="10">
        <f t="shared" ca="1" si="504"/>
        <v>0.21236991767423152</v>
      </c>
      <c r="E3410" s="62">
        <f ca="1">IF(_xlfn.NORM.INV(D3410,'Input Parameters'!$E$17,'Input Parameters'!$F$17)&lt;3500,3500,IF(_xlfn.NORM.INV(D3410,'Input Parameters'!$E$17,'Input Parameters'!$F$17)&gt;5500,5500,_xlfn.NORM.INV(D3410,'Input Parameters'!$E$17,'Input Parameters'!$F$17)))</f>
        <v>4241.2423832097629</v>
      </c>
      <c r="F3410" s="10">
        <f t="shared" ca="1" si="505"/>
        <v>0.37674277854594396</v>
      </c>
      <c r="G3410" s="64">
        <f ca="1">_xlfn.NORM.INV(F3410,'Input Parameters'!$E$20,'Input Parameters'!$F$20)</f>
        <v>280.54588699457071</v>
      </c>
      <c r="H3410" s="57">
        <f ca="1">EXP(E3410*(1/'Input Parameters'!$E$23-1/G3410))</f>
        <v>0.5278085325199191</v>
      </c>
      <c r="I3410" s="10">
        <f t="shared" ca="1" si="506"/>
        <v>0.11393899367477722</v>
      </c>
      <c r="J3410" s="30">
        <f ca="1">_xlfn.BETA.INV(I3410,'Input Parameters'!$L$26,'Input Parameters'!$M$26,'Input Parameters'!$J$26,'Input Parameters'!$K$26)</f>
        <v>0.457470136481329</v>
      </c>
      <c r="K3410" s="168">
        <f ca="1">('Input Parameters'!$E$27/'Input Parameters'!$E$38)^$J3410</f>
        <v>3.7573954919597669E-2</v>
      </c>
      <c r="L3410" s="69">
        <f ca="1">$H3410*$C3410*'Input Parameters'!$E$25*K3410</f>
        <v>5.0832927657855889</v>
      </c>
      <c r="M3410" s="24">
        <f t="shared" ca="1" si="507"/>
        <v>0.61472119289107408</v>
      </c>
      <c r="N3410" s="15">
        <f ca="1">_xlfn.NORM.INV(M3410,'Input Parameters'!$E$29,'Input Parameters'!$F$29)</f>
        <v>0.10002916455899903</v>
      </c>
      <c r="O3410" s="8">
        <f t="shared" ca="1" si="508"/>
        <v>0.25500273034140897</v>
      </c>
      <c r="P3410" s="30">
        <f ca="1">_xlfn.LOGNORM.INV(O3410,'Input Parameters'!$H$30,'Input Parameters'!$I$30)</f>
        <v>1.9656486669439313</v>
      </c>
      <c r="Q3410" s="10">
        <f t="shared" ca="1" si="509"/>
        <v>0.75884463757698251</v>
      </c>
      <c r="R3410" s="30">
        <f>IF('Input Parameters'!$E$32=0,0,_xlfn.BETA.INV(Q3410,'Input Parameters'!$L$32,'Input Parameters'!$M$32,'Input Parameters'!$J$32,'Input Parameters'!$K$32))</f>
        <v>0</v>
      </c>
      <c r="S3410" s="10">
        <f t="shared" ca="1" si="510"/>
        <v>0.37056380637994535</v>
      </c>
      <c r="T3410" s="26">
        <f ca="1">_xlfn.LOGNORM.INV(S3410,'Input Parameters'!$H$34,'Input Parameters'!$I$34)</f>
        <v>48.376258249457493</v>
      </c>
      <c r="U3410" s="10">
        <f t="shared" ca="1" si="511"/>
        <v>0.29611269823145758</v>
      </c>
      <c r="V3410" s="30">
        <f ca="1">_xlfn.BETA.INV(U3410,'Input Parameters'!$L$36,'Input Parameters'!$M$36,'Input Parameters'!$J$36,'Input Parameters'!$K$36)</f>
        <v>0.50867679473116045</v>
      </c>
      <c r="W3410" s="2">
        <f ca="1">N3410+(P3410-N3410)*(1-ERF((T3410-R3410)/(2*SQRT(L3410*'Input Parameters'!$E$38))))</f>
        <v>0.34109432679218316</v>
      </c>
      <c r="X3410">
        <f t="shared" ca="1" si="512"/>
        <v>1</v>
      </c>
      <c r="Y3410" s="7"/>
    </row>
    <row r="3411" spans="1:25" ht="15" customHeight="1" x14ac:dyDescent="0.25">
      <c r="A3411" s="139">
        <v>3404</v>
      </c>
      <c r="B3411" s="10">
        <f t="shared" ca="1" si="503"/>
        <v>4.0486782126118892E-2</v>
      </c>
      <c r="C3411" s="60">
        <f ca="1">_xlfn.NORM.INV(B3411,'Input Parameters'!$E$15,'Input Parameters'!$F$15)</f>
        <v>176.39612746861752</v>
      </c>
      <c r="D3411" s="10">
        <f t="shared" ca="1" si="504"/>
        <v>0.34590394519018453</v>
      </c>
      <c r="E3411" s="62">
        <f ca="1">IF(_xlfn.NORM.INV(D3411,'Input Parameters'!$E$17,'Input Parameters'!$F$17)&lt;3500,3500,IF(_xlfn.NORM.INV(D3411,'Input Parameters'!$E$17,'Input Parameters'!$F$17)&gt;5500,5500,_xlfn.NORM.INV(D3411,'Input Parameters'!$E$17,'Input Parameters'!$F$17)))</f>
        <v>4522.5180300972279</v>
      </c>
      <c r="F3411" s="10">
        <f t="shared" ca="1" si="505"/>
        <v>3.0765160753337684E-2</v>
      </c>
      <c r="G3411" s="64">
        <f ca="1">_xlfn.NORM.INV(F3411,'Input Parameters'!$E$20,'Input Parameters'!$F$20)</f>
        <v>270.12324299346778</v>
      </c>
      <c r="H3411" s="57">
        <f ca="1">EXP(E3411*(1/'Input Parameters'!$E$23-1/G3411))</f>
        <v>0.2716057025326078</v>
      </c>
      <c r="I3411" s="10">
        <f t="shared" ca="1" si="506"/>
        <v>0.46137022035080799</v>
      </c>
      <c r="J3411" s="30">
        <f ca="1">_xlfn.BETA.INV(I3411,'Input Parameters'!$L$26,'Input Parameters'!$M$26,'Input Parameters'!$J$26,'Input Parameters'!$K$26)</f>
        <v>0.64568251936961851</v>
      </c>
      <c r="K3411" s="168">
        <f ca="1">('Input Parameters'!$E$27/'Input Parameters'!$E$38)^$J3411</f>
        <v>9.7401763995232111E-3</v>
      </c>
      <c r="L3411" s="69">
        <f ca="1">$H3411*$C3411*'Input Parameters'!$E$25*K3411</f>
        <v>0.46665374211431582</v>
      </c>
      <c r="M3411" s="24">
        <f t="shared" ca="1" si="507"/>
        <v>0.69802506639630157</v>
      </c>
      <c r="N3411" s="15">
        <f ca="1">_xlfn.NORM.INV(M3411,'Input Parameters'!$E$29,'Input Parameters'!$F$29)</f>
        <v>0.10005187288113455</v>
      </c>
      <c r="O3411" s="8">
        <f t="shared" ca="1" si="508"/>
        <v>0.97264923297510042</v>
      </c>
      <c r="P3411" s="30">
        <f ca="1">_xlfn.LOGNORM.INV(O3411,'Input Parameters'!$H$30,'Input Parameters'!$I$30)</f>
        <v>6.649867795257542</v>
      </c>
      <c r="Q3411" s="10">
        <f t="shared" ca="1" si="509"/>
        <v>0.9609325130058074</v>
      </c>
      <c r="R3411" s="30">
        <f>IF('Input Parameters'!$E$32=0,0,_xlfn.BETA.INV(Q3411,'Input Parameters'!$L$32,'Input Parameters'!$M$32,'Input Parameters'!$J$32,'Input Parameters'!$K$32))</f>
        <v>0</v>
      </c>
      <c r="S3411" s="10">
        <f t="shared" ca="1" si="510"/>
        <v>0.64513764648478533</v>
      </c>
      <c r="T3411" s="26">
        <f ca="1">_xlfn.LOGNORM.INV(S3411,'Input Parameters'!$H$34,'Input Parameters'!$I$34)</f>
        <v>52.799000623397212</v>
      </c>
      <c r="U3411" s="10">
        <f t="shared" ca="1" si="511"/>
        <v>4.9270871406227545E-2</v>
      </c>
      <c r="V3411" s="30">
        <f ca="1">_xlfn.BETA.INV(U3411,'Input Parameters'!$L$36,'Input Parameters'!$M$36,'Input Parameters'!$J$36,'Input Parameters'!$K$36)</f>
        <v>0.37837177300640956</v>
      </c>
      <c r="W3411" s="2">
        <f ca="1">N3411+(P3411-N3411)*(1-ERF((T3411-R3411)/(2*SQRT(L3411*'Input Parameters'!$E$38))))</f>
        <v>0.100052175578782</v>
      </c>
      <c r="X3411">
        <f t="shared" ca="1" si="512"/>
        <v>1</v>
      </c>
      <c r="Y3411" s="7"/>
    </row>
    <row r="3412" spans="1:25" ht="15" customHeight="1" x14ac:dyDescent="0.25">
      <c r="A3412" s="139">
        <v>3405</v>
      </c>
      <c r="B3412" s="10">
        <f t="shared" ca="1" si="503"/>
        <v>0.13935033594974144</v>
      </c>
      <c r="C3412" s="60">
        <f ca="1">_xlfn.NORM.INV(B3412,'Input Parameters'!$E$15,'Input Parameters'!$F$15)</f>
        <v>212.26254692342451</v>
      </c>
      <c r="D3412" s="10">
        <f t="shared" ca="1" si="504"/>
        <v>0.41399408825162554</v>
      </c>
      <c r="E3412" s="62">
        <f ca="1">IF(_xlfn.NORM.INV(D3412,'Input Parameters'!$E$17,'Input Parameters'!$F$17)&lt;3500,3500,IF(_xlfn.NORM.INV(D3412,'Input Parameters'!$E$17,'Input Parameters'!$F$17)&gt;5500,5500,_xlfn.NORM.INV(D3412,'Input Parameters'!$E$17,'Input Parameters'!$F$17)))</f>
        <v>4647.9022340130914</v>
      </c>
      <c r="F3412" s="10">
        <f t="shared" ca="1" si="505"/>
        <v>0.56702420818203114</v>
      </c>
      <c r="G3412" s="64">
        <f ca="1">_xlfn.NORM.INV(F3412,'Input Parameters'!$E$20,'Input Parameters'!$F$20)</f>
        <v>283.78098022687954</v>
      </c>
      <c r="H3412" s="57">
        <f ca="1">EXP(E3412*(1/'Input Parameters'!$E$23-1/G3412))</f>
        <v>0.59964030133635426</v>
      </c>
      <c r="I3412" s="10">
        <f t="shared" ca="1" si="506"/>
        <v>0.94470634683538623</v>
      </c>
      <c r="J3412" s="30">
        <f ca="1">_xlfn.BETA.INV(I3412,'Input Parameters'!$L$26,'Input Parameters'!$M$26,'Input Parameters'!$J$26,'Input Parameters'!$K$26)</f>
        <v>0.87179603932866634</v>
      </c>
      <c r="K3412" s="168">
        <f ca="1">('Input Parameters'!$E$27/'Input Parameters'!$E$38)^$J3412</f>
        <v>1.9238753783347581E-3</v>
      </c>
      <c r="L3412" s="69">
        <f ca="1">$H3412*$C3412*'Input Parameters'!$E$25*K3412</f>
        <v>0.24487312370929379</v>
      </c>
      <c r="M3412" s="24">
        <f t="shared" ca="1" si="507"/>
        <v>0.46320750872857264</v>
      </c>
      <c r="N3412" s="15">
        <f ca="1">_xlfn.NORM.INV(M3412,'Input Parameters'!$E$29,'Input Parameters'!$F$29)</f>
        <v>9.9990764377417385E-2</v>
      </c>
      <c r="O3412" s="8">
        <f t="shared" ca="1" si="508"/>
        <v>0.95111400781393363</v>
      </c>
      <c r="P3412" s="30">
        <f ca="1">_xlfn.LOGNORM.INV(O3412,'Input Parameters'!$H$30,'Input Parameters'!$I$30)</f>
        <v>5.8660764558462946</v>
      </c>
      <c r="Q3412" s="10">
        <f t="shared" ca="1" si="509"/>
        <v>7.7049698608657957E-2</v>
      </c>
      <c r="R3412" s="30">
        <f>IF('Input Parameters'!$E$32=0,0,_xlfn.BETA.INV(Q3412,'Input Parameters'!$L$32,'Input Parameters'!$M$32,'Input Parameters'!$J$32,'Input Parameters'!$K$32))</f>
        <v>0</v>
      </c>
      <c r="S3412" s="10">
        <f t="shared" ca="1" si="510"/>
        <v>0.17939886086171497</v>
      </c>
      <c r="T3412" s="26">
        <f ca="1">_xlfn.LOGNORM.INV(S3412,'Input Parameters'!$H$34,'Input Parameters'!$I$34)</f>
        <v>44.964859338597165</v>
      </c>
      <c r="U3412" s="10">
        <f t="shared" ca="1" si="511"/>
        <v>0.73360772697269916</v>
      </c>
      <c r="V3412" s="30">
        <f ca="1">_xlfn.BETA.INV(U3412,'Input Parameters'!$L$36,'Input Parameters'!$M$36,'Input Parameters'!$J$36,'Input Parameters'!$K$36)</f>
        <v>0.68630884618826093</v>
      </c>
      <c r="W3412" s="2">
        <f ca="1">N3412+(P3412-N3412)*(1-ERF((T3412-R3412)/(2*SQRT(L3412*'Input Parameters'!$E$38))))</f>
        <v>9.9990765136713469E-2</v>
      </c>
      <c r="X3412">
        <f t="shared" ca="1" si="512"/>
        <v>1</v>
      </c>
      <c r="Y3412" s="7"/>
    </row>
    <row r="3413" spans="1:25" ht="15" customHeight="1" x14ac:dyDescent="0.25">
      <c r="A3413" s="139">
        <v>3406</v>
      </c>
      <c r="B3413" s="10">
        <f t="shared" ca="1" si="503"/>
        <v>0.673791671052691</v>
      </c>
      <c r="C3413" s="60">
        <f ca="1">_xlfn.NORM.INV(B3413,'Input Parameters'!$E$15,'Input Parameters'!$F$15)</f>
        <v>295.37633033491198</v>
      </c>
      <c r="D3413" s="10">
        <f t="shared" ca="1" si="504"/>
        <v>0.77878356283136441</v>
      </c>
      <c r="E3413" s="62">
        <f ca="1">IF(_xlfn.NORM.INV(D3413,'Input Parameters'!$E$17,'Input Parameters'!$F$17)&lt;3500,3500,IF(_xlfn.NORM.INV(D3413,'Input Parameters'!$E$17,'Input Parameters'!$F$17)&gt;5500,5500,_xlfn.NORM.INV(D3413,'Input Parameters'!$E$17,'Input Parameters'!$F$17)))</f>
        <v>5337.66399354029</v>
      </c>
      <c r="F3413" s="10">
        <f t="shared" ca="1" si="505"/>
        <v>4.5339798494947736E-4</v>
      </c>
      <c r="G3413" s="64">
        <f ca="1">_xlfn.NORM.INV(F3413,'Input Parameters'!$E$20,'Input Parameters'!$F$20)</f>
        <v>260.41971191716527</v>
      </c>
      <c r="H3413" s="57">
        <f ca="1">EXP(E3413*(1/'Input Parameters'!$E$23-1/G3413))</f>
        <v>0.10283646457854498</v>
      </c>
      <c r="I3413" s="10">
        <f t="shared" ca="1" si="506"/>
        <v>0.83340275116006313</v>
      </c>
      <c r="J3413" s="30">
        <f ca="1">_xlfn.BETA.INV(I3413,'Input Parameters'!$L$26,'Input Parameters'!$M$26,'Input Parameters'!$J$26,'Input Parameters'!$K$26)</f>
        <v>0.80169723609353494</v>
      </c>
      <c r="K3413" s="168">
        <f ca="1">('Input Parameters'!$E$27/'Input Parameters'!$E$38)^$J3413</f>
        <v>3.1808929488028269E-3</v>
      </c>
      <c r="L3413" s="69">
        <f ca="1">$H3413*$C3413*'Input Parameters'!$E$25*K3413</f>
        <v>9.6621078679647518E-2</v>
      </c>
      <c r="M3413" s="24">
        <f t="shared" ca="1" si="507"/>
        <v>0.28459445035520248</v>
      </c>
      <c r="N3413" s="15">
        <f ca="1">_xlfn.NORM.INV(M3413,'Input Parameters'!$E$29,'Input Parameters'!$F$29)</f>
        <v>9.9943075354798766E-2</v>
      </c>
      <c r="O3413" s="8">
        <f t="shared" ca="1" si="508"/>
        <v>0.6649796398811274</v>
      </c>
      <c r="P3413" s="30">
        <f ca="1">_xlfn.LOGNORM.INV(O3413,'Input Parameters'!$H$30,'Input Parameters'!$I$30)</f>
        <v>3.281557704414078</v>
      </c>
      <c r="Q3413" s="10">
        <f t="shared" ca="1" si="509"/>
        <v>0.34733831229332823</v>
      </c>
      <c r="R3413" s="30">
        <f>IF('Input Parameters'!$E$32=0,0,_xlfn.BETA.INV(Q3413,'Input Parameters'!$L$32,'Input Parameters'!$M$32,'Input Parameters'!$J$32,'Input Parameters'!$K$32))</f>
        <v>0</v>
      </c>
      <c r="S3413" s="10">
        <f t="shared" ca="1" si="510"/>
        <v>0.61709714281743755</v>
      </c>
      <c r="T3413" s="26">
        <f ca="1">_xlfn.LOGNORM.INV(S3413,'Input Parameters'!$H$34,'Input Parameters'!$I$34)</f>
        <v>52.312389823747367</v>
      </c>
      <c r="U3413" s="10">
        <f t="shared" ca="1" si="511"/>
        <v>0.26603909882278409</v>
      </c>
      <c r="V3413" s="30">
        <f ca="1">_xlfn.BETA.INV(U3413,'Input Parameters'!$L$36,'Input Parameters'!$M$36,'Input Parameters'!$J$36,'Input Parameters'!$K$36)</f>
        <v>0.49670400615624916</v>
      </c>
      <c r="W3413" s="2">
        <f ca="1">N3413+(P3413-N3413)*(1-ERF((T3413-R3413)/(2*SQRT(L3413*'Input Parameters'!$E$38))))</f>
        <v>9.9943075354798766E-2</v>
      </c>
      <c r="X3413">
        <f t="shared" ca="1" si="512"/>
        <v>1</v>
      </c>
      <c r="Y3413" s="7"/>
    </row>
    <row r="3414" spans="1:25" ht="15" customHeight="1" x14ac:dyDescent="0.25">
      <c r="A3414" s="139">
        <v>3407</v>
      </c>
      <c r="B3414" s="10">
        <f t="shared" ca="1" si="503"/>
        <v>0.97043796949698069</v>
      </c>
      <c r="C3414" s="60">
        <f ca="1">_xlfn.NORM.INV(B3414,'Input Parameters'!$E$15,'Input Parameters'!$F$15)</f>
        <v>373.2448367152216</v>
      </c>
      <c r="D3414" s="10">
        <f t="shared" ca="1" si="504"/>
        <v>0.77094618839437179</v>
      </c>
      <c r="E3414" s="62">
        <f ca="1">IF(_xlfn.NORM.INV(D3414,'Input Parameters'!$E$17,'Input Parameters'!$F$17)&lt;3500,3500,IF(_xlfn.NORM.INV(D3414,'Input Parameters'!$E$17,'Input Parameters'!$F$17)&gt;5500,5500,_xlfn.NORM.INV(D3414,'Input Parameters'!$E$17,'Input Parameters'!$F$17)))</f>
        <v>5319.3765611057033</v>
      </c>
      <c r="F3414" s="10">
        <f t="shared" ca="1" si="505"/>
        <v>0.57522304733089913</v>
      </c>
      <c r="G3414" s="64">
        <f ca="1">_xlfn.NORM.INV(F3414,'Input Parameters'!$E$20,'Input Parameters'!$F$20)</f>
        <v>283.92090720063646</v>
      </c>
      <c r="H3414" s="57">
        <f ca="1">EXP(E3414*(1/'Input Parameters'!$E$23-1/G3414))</f>
        <v>0.56210200239797259</v>
      </c>
      <c r="I3414" s="10">
        <f t="shared" ca="1" si="506"/>
        <v>9.5258734092425246E-2</v>
      </c>
      <c r="J3414" s="30">
        <f ca="1">_xlfn.BETA.INV(I3414,'Input Parameters'!$L$26,'Input Parameters'!$M$26,'Input Parameters'!$J$26,'Input Parameters'!$K$26)</f>
        <v>0.43997930048143186</v>
      </c>
      <c r="K3414" s="168">
        <f ca="1">('Input Parameters'!$E$27/'Input Parameters'!$E$38)^$J3414</f>
        <v>4.2596551709723041E-2</v>
      </c>
      <c r="L3414" s="69">
        <f ca="1">$H3414*$C3414*'Input Parameters'!$E$25*K3414</f>
        <v>8.9368276893001699</v>
      </c>
      <c r="M3414" s="24">
        <f t="shared" ca="1" si="507"/>
        <v>0.29832720343807917</v>
      </c>
      <c r="N3414" s="15">
        <f ca="1">_xlfn.NORM.INV(M3414,'Input Parameters'!$E$29,'Input Parameters'!$F$29)</f>
        <v>9.9947078225295069E-2</v>
      </c>
      <c r="O3414" s="8">
        <f t="shared" ca="1" si="508"/>
        <v>0.44635983002545065</v>
      </c>
      <c r="P3414" s="30">
        <f ca="1">_xlfn.LOGNORM.INV(O3414,'Input Parameters'!$H$30,'Input Parameters'!$I$30)</f>
        <v>2.5176690971530014</v>
      </c>
      <c r="Q3414" s="10">
        <f t="shared" ca="1" si="509"/>
        <v>0.80565559255344343</v>
      </c>
      <c r="R3414" s="30">
        <f>IF('Input Parameters'!$E$32=0,0,_xlfn.BETA.INV(Q3414,'Input Parameters'!$L$32,'Input Parameters'!$M$32,'Input Parameters'!$J$32,'Input Parameters'!$K$32))</f>
        <v>0</v>
      </c>
      <c r="S3414" s="10">
        <f t="shared" ca="1" si="510"/>
        <v>0.73500968320120319</v>
      </c>
      <c r="T3414" s="26">
        <f ca="1">_xlfn.LOGNORM.INV(S3414,'Input Parameters'!$H$34,'Input Parameters'!$I$34)</f>
        <v>54.507844057727361</v>
      </c>
      <c r="U3414" s="10">
        <f t="shared" ca="1" si="511"/>
        <v>0.83991150005231652</v>
      </c>
      <c r="V3414" s="30">
        <f ca="1">_xlfn.BETA.INV(U3414,'Input Parameters'!$L$36,'Input Parameters'!$M$36,'Input Parameters'!$J$36,'Input Parameters'!$K$36)</f>
        <v>0.75044919729787884</v>
      </c>
      <c r="W3414" s="2">
        <f ca="1">N3414+(P3414-N3414)*(1-ERF((T3414-R3414)/(2*SQRT(L3414*'Input Parameters'!$E$38))))</f>
        <v>0.57695282961612615</v>
      </c>
      <c r="X3414">
        <f t="shared" ca="1" si="512"/>
        <v>1</v>
      </c>
      <c r="Y3414" s="7"/>
    </row>
    <row r="3415" spans="1:25" ht="15" customHeight="1" x14ac:dyDescent="0.25">
      <c r="A3415" s="139">
        <v>3408</v>
      </c>
      <c r="B3415" s="10">
        <f t="shared" ca="1" si="503"/>
        <v>0.17681048804657329</v>
      </c>
      <c r="C3415" s="60">
        <f ca="1">_xlfn.NORM.INV(B3415,'Input Parameters'!$E$15,'Input Parameters'!$F$15)</f>
        <v>220.69797896474302</v>
      </c>
      <c r="D3415" s="10">
        <f t="shared" ca="1" si="504"/>
        <v>0.2468388494063456</v>
      </c>
      <c r="E3415" s="62">
        <f ca="1">IF(_xlfn.NORM.INV(D3415,'Input Parameters'!$E$17,'Input Parameters'!$F$17)&lt;3500,3500,IF(_xlfn.NORM.INV(D3415,'Input Parameters'!$E$17,'Input Parameters'!$F$17)&gt;5500,5500,_xlfn.NORM.INV(D3415,'Input Parameters'!$E$17,'Input Parameters'!$F$17)))</f>
        <v>4320.8701926115282</v>
      </c>
      <c r="F3415" s="10">
        <f t="shared" ca="1" si="505"/>
        <v>0.5746936498541817</v>
      </c>
      <c r="G3415" s="64">
        <f ca="1">_xlfn.NORM.INV(F3415,'Input Parameters'!$E$20,'Input Parameters'!$F$20)</f>
        <v>283.91185603834106</v>
      </c>
      <c r="H3415" s="57">
        <f ca="1">EXP(E3415*(1/'Input Parameters'!$E$23-1/G3415))</f>
        <v>0.62598931198834395</v>
      </c>
      <c r="I3415" s="10">
        <f t="shared" ca="1" si="506"/>
        <v>0.16161588561540663</v>
      </c>
      <c r="J3415" s="30">
        <f ca="1">_xlfn.BETA.INV(I3415,'Input Parameters'!$L$26,'Input Parameters'!$M$26,'Input Parameters'!$J$26,'Input Parameters'!$K$26)</f>
        <v>0.49474625064751832</v>
      </c>
      <c r="K3415" s="168">
        <f ca="1">('Input Parameters'!$E$27/'Input Parameters'!$E$38)^$J3415</f>
        <v>2.875836465934932E-2</v>
      </c>
      <c r="L3415" s="69">
        <f ca="1">$H3415*$C3415*'Input Parameters'!$E$25*K3415</f>
        <v>3.973099676234896</v>
      </c>
      <c r="M3415" s="24">
        <f t="shared" ca="1" si="507"/>
        <v>0.46261347811880349</v>
      </c>
      <c r="N3415" s="15">
        <f ca="1">_xlfn.NORM.INV(M3415,'Input Parameters'!$E$29,'Input Parameters'!$F$29)</f>
        <v>9.9990614829246149E-2</v>
      </c>
      <c r="O3415" s="8">
        <f t="shared" ca="1" si="508"/>
        <v>0.99087887042022216</v>
      </c>
      <c r="P3415" s="30">
        <f ca="1">_xlfn.LOGNORM.INV(O3415,'Input Parameters'!$H$30,'Input Parameters'!$I$30)</f>
        <v>8.1839310623272734</v>
      </c>
      <c r="Q3415" s="10">
        <f t="shared" ca="1" si="509"/>
        <v>0.59664656764616397</v>
      </c>
      <c r="R3415" s="30">
        <f>IF('Input Parameters'!$E$32=0,0,_xlfn.BETA.INV(Q3415,'Input Parameters'!$L$32,'Input Parameters'!$M$32,'Input Parameters'!$J$32,'Input Parameters'!$K$32))</f>
        <v>0</v>
      </c>
      <c r="S3415" s="10">
        <f t="shared" ca="1" si="510"/>
        <v>0.65205217088390466</v>
      </c>
      <c r="T3415" s="26">
        <f ca="1">_xlfn.LOGNORM.INV(S3415,'Input Parameters'!$H$34,'Input Parameters'!$I$34)</f>
        <v>52.921694732143202</v>
      </c>
      <c r="U3415" s="10">
        <f t="shared" ca="1" si="511"/>
        <v>0.44673085274022017</v>
      </c>
      <c r="V3415" s="30">
        <f ca="1">_xlfn.BETA.INV(U3415,'Input Parameters'!$L$36,'Input Parameters'!$M$36,'Input Parameters'!$J$36,'Input Parameters'!$K$36)</f>
        <v>0.56575082274795307</v>
      </c>
      <c r="W3415" s="2">
        <f ca="1">N3415+(P3415-N3415)*(1-ERF((T3415-R3415)/(2*SQRT(L3415*'Input Parameters'!$E$38))))</f>
        <v>0.58878565570763275</v>
      </c>
      <c r="X3415">
        <f t="shared" ca="1" si="512"/>
        <v>0</v>
      </c>
      <c r="Y3415" s="7"/>
    </row>
    <row r="3416" spans="1:25" ht="15" customHeight="1" x14ac:dyDescent="0.25">
      <c r="A3416" s="139">
        <v>3409</v>
      </c>
      <c r="B3416" s="10">
        <f t="shared" ca="1" si="503"/>
        <v>5.5826550599425984E-3</v>
      </c>
      <c r="C3416" s="60">
        <f ca="1">_xlfn.NORM.INV(B3416,'Input Parameters'!$E$15,'Input Parameters'!$F$15)</f>
        <v>133.45232003681244</v>
      </c>
      <c r="D3416" s="10">
        <f t="shared" ca="1" si="504"/>
        <v>0.75967044943783379</v>
      </c>
      <c r="E3416" s="62">
        <f ca="1">IF(_xlfn.NORM.INV(D3416,'Input Parameters'!$E$17,'Input Parameters'!$F$17)&lt;3500,3500,IF(_xlfn.NORM.INV(D3416,'Input Parameters'!$E$17,'Input Parameters'!$F$17)&gt;5500,5500,_xlfn.NORM.INV(D3416,'Input Parameters'!$E$17,'Input Parameters'!$F$17)))</f>
        <v>5293.6700152716048</v>
      </c>
      <c r="F3416" s="10">
        <f t="shared" ca="1" si="505"/>
        <v>0.51205630359312615</v>
      </c>
      <c r="G3416" s="64">
        <f ca="1">_xlfn.NORM.INV(F3416,'Input Parameters'!$E$20,'Input Parameters'!$F$20)</f>
        <v>282.85250932896224</v>
      </c>
      <c r="H3416" s="57">
        <f ca="1">EXP(E3416*(1/'Input Parameters'!$E$23-1/G3416))</f>
        <v>0.52533773521818772</v>
      </c>
      <c r="I3416" s="10">
        <f t="shared" ca="1" si="506"/>
        <v>0.35658358957399883</v>
      </c>
      <c r="J3416" s="30">
        <f ca="1">_xlfn.BETA.INV(I3416,'Input Parameters'!$L$26,'Input Parameters'!$M$26,'Input Parameters'!$J$26,'Input Parameters'!$K$26)</f>
        <v>0.60078165782873494</v>
      </c>
      <c r="K3416" s="168">
        <f ca="1">('Input Parameters'!$E$27/'Input Parameters'!$E$38)^$J3416</f>
        <v>1.344132847194395E-2</v>
      </c>
      <c r="L3416" s="69">
        <f ca="1">$H3416*$C3416*'Input Parameters'!$E$25*K3416</f>
        <v>0.94233846768995955</v>
      </c>
      <c r="M3416" s="24">
        <f t="shared" ca="1" si="507"/>
        <v>0.37341104579275808</v>
      </c>
      <c r="N3416" s="15">
        <f ca="1">_xlfn.NORM.INV(M3416,'Input Parameters'!$E$29,'Input Parameters'!$F$29)</f>
        <v>9.9967716749111785E-2</v>
      </c>
      <c r="O3416" s="8">
        <f t="shared" ca="1" si="508"/>
        <v>0.70781362284460292</v>
      </c>
      <c r="P3416" s="30">
        <f ca="1">_xlfn.LOGNORM.INV(O3416,'Input Parameters'!$H$30,'Input Parameters'!$I$30)</f>
        <v>3.4744523899333322</v>
      </c>
      <c r="Q3416" s="10">
        <f t="shared" ca="1" si="509"/>
        <v>1.1719157126330204E-2</v>
      </c>
      <c r="R3416" s="30">
        <f>IF('Input Parameters'!$E$32=0,0,_xlfn.BETA.INV(Q3416,'Input Parameters'!$L$32,'Input Parameters'!$M$32,'Input Parameters'!$J$32,'Input Parameters'!$K$32))</f>
        <v>0</v>
      </c>
      <c r="S3416" s="10">
        <f t="shared" ca="1" si="510"/>
        <v>0.11928010868952332</v>
      </c>
      <c r="T3416" s="26">
        <f ca="1">_xlfn.LOGNORM.INV(S3416,'Input Parameters'!$H$34,'Input Parameters'!$I$34)</f>
        <v>43.527406817966956</v>
      </c>
      <c r="U3416" s="10">
        <f t="shared" ca="1" si="511"/>
        <v>0.98284591472329008</v>
      </c>
      <c r="V3416" s="30">
        <f ca="1">_xlfn.BETA.INV(U3416,'Input Parameters'!$L$36,'Input Parameters'!$M$36,'Input Parameters'!$J$36,'Input Parameters'!$K$36)</f>
        <v>0.9587592073937119</v>
      </c>
      <c r="W3416" s="2">
        <f ca="1">N3416+(P3416-N3416)*(1-ERF((T3416-R3416)/(2*SQRT(L3416*'Input Parameters'!$E$38))))</f>
        <v>0.1051007617141124</v>
      </c>
      <c r="X3416">
        <f t="shared" ca="1" si="512"/>
        <v>1</v>
      </c>
      <c r="Y3416" s="7"/>
    </row>
    <row r="3417" spans="1:25" ht="15" customHeight="1" x14ac:dyDescent="0.25">
      <c r="A3417" s="139">
        <v>3410</v>
      </c>
      <c r="B3417" s="10">
        <f t="shared" ca="1" si="503"/>
        <v>0.58656602160792737</v>
      </c>
      <c r="C3417" s="60">
        <f ca="1">_xlfn.NORM.INV(B3417,'Input Parameters'!$E$15,'Input Parameters'!$F$15)</f>
        <v>282.82040391985907</v>
      </c>
      <c r="D3417" s="10">
        <f t="shared" ca="1" si="504"/>
        <v>8.9348571154905798E-2</v>
      </c>
      <c r="E3417" s="62">
        <f ca="1">IF(_xlfn.NORM.INV(D3417,'Input Parameters'!$E$17,'Input Parameters'!$F$17)&lt;3500,3500,IF(_xlfn.NORM.INV(D3417,'Input Parameters'!$E$17,'Input Parameters'!$F$17)&gt;5500,5500,_xlfn.NORM.INV(D3417,'Input Parameters'!$E$17,'Input Parameters'!$F$17)))</f>
        <v>3858.6558451856481</v>
      </c>
      <c r="F3417" s="10">
        <f t="shared" ca="1" si="505"/>
        <v>0.41870983512447368</v>
      </c>
      <c r="G3417" s="64">
        <f ca="1">_xlfn.NORM.INV(F3417,'Input Parameters'!$E$20,'Input Parameters'!$F$20)</f>
        <v>281.27519259519164</v>
      </c>
      <c r="H3417" s="57">
        <f ca="1">EXP(E3417*(1/'Input Parameters'!$E$23-1/G3417))</f>
        <v>0.57942701496900728</v>
      </c>
      <c r="I3417" s="10">
        <f t="shared" ca="1" si="506"/>
        <v>3.6528072746102702E-2</v>
      </c>
      <c r="J3417" s="30">
        <f ca="1">_xlfn.BETA.INV(I3417,'Input Parameters'!$L$26,'Input Parameters'!$M$26,'Input Parameters'!$J$26,'Input Parameters'!$K$26)</f>
        <v>0.36046006825740651</v>
      </c>
      <c r="K3417" s="168">
        <f ca="1">('Input Parameters'!$E$27/'Input Parameters'!$E$38)^$J3417</f>
        <v>7.5351712046398234E-2</v>
      </c>
      <c r="L3417" s="69">
        <f ca="1">$H3417*$C3417*'Input Parameters'!$E$25*K3417</f>
        <v>12.348170064535379</v>
      </c>
      <c r="M3417" s="24">
        <f t="shared" ca="1" si="507"/>
        <v>4.7173479218804326E-2</v>
      </c>
      <c r="N3417" s="15">
        <f ca="1">_xlfn.NORM.INV(M3417,'Input Parameters'!$E$29,'Input Parameters'!$F$29)</f>
        <v>9.983270998711101E-2</v>
      </c>
      <c r="O3417" s="8">
        <f t="shared" ca="1" si="508"/>
        <v>0.28108538870348387</v>
      </c>
      <c r="P3417" s="30">
        <f ca="1">_xlfn.LOGNORM.INV(O3417,'Input Parameters'!$H$30,'Input Parameters'!$I$30)</f>
        <v>2.0405902580223731</v>
      </c>
      <c r="Q3417" s="10">
        <f t="shared" ca="1" si="509"/>
        <v>0.3272525022823326</v>
      </c>
      <c r="R3417" s="30">
        <f>IF('Input Parameters'!$E$32=0,0,_xlfn.BETA.INV(Q3417,'Input Parameters'!$L$32,'Input Parameters'!$M$32,'Input Parameters'!$J$32,'Input Parameters'!$K$32))</f>
        <v>0</v>
      </c>
      <c r="S3417" s="10">
        <f t="shared" ca="1" si="510"/>
        <v>0.5243562527769503</v>
      </c>
      <c r="T3417" s="26">
        <f ca="1">_xlfn.LOGNORM.INV(S3417,'Input Parameters'!$H$34,'Input Parameters'!$I$34)</f>
        <v>50.792613379521633</v>
      </c>
      <c r="U3417" s="10">
        <f t="shared" ca="1" si="511"/>
        <v>0.74943612682652838</v>
      </c>
      <c r="V3417" s="30">
        <f ca="1">_xlfn.BETA.INV(U3417,'Input Parameters'!$L$36,'Input Parameters'!$M$36,'Input Parameters'!$J$36,'Input Parameters'!$K$36)</f>
        <v>0.69461236287030825</v>
      </c>
      <c r="W3417" s="2">
        <f ca="1">N3417+(P3417-N3417)*(1-ERF((T3417-R3417)/(2*SQRT(L3417*'Input Parameters'!$E$38))))</f>
        <v>0.69514793925108354</v>
      </c>
      <c r="X3417">
        <f t="shared" ca="1" si="512"/>
        <v>0</v>
      </c>
      <c r="Y3417" s="7"/>
    </row>
    <row r="3418" spans="1:25" ht="15" customHeight="1" x14ac:dyDescent="0.25">
      <c r="A3418" s="139">
        <v>3411</v>
      </c>
      <c r="B3418" s="10">
        <f t="shared" ca="1" si="503"/>
        <v>0.74174010830996695</v>
      </c>
      <c r="C3418" s="60">
        <f ca="1">_xlfn.NORM.INV(B3418,'Input Parameters'!$E$15,'Input Parameters'!$F$15)</f>
        <v>306.12353413574533</v>
      </c>
      <c r="D3418" s="10">
        <f t="shared" ca="1" si="504"/>
        <v>0.44601778969787109</v>
      </c>
      <c r="E3418" s="62">
        <f ca="1">IF(_xlfn.NORM.INV(D3418,'Input Parameters'!$E$17,'Input Parameters'!$F$17)&lt;3500,3500,IF(_xlfn.NORM.INV(D3418,'Input Parameters'!$E$17,'Input Parameters'!$F$17)&gt;5500,5500,_xlfn.NORM.INV(D3418,'Input Parameters'!$E$17,'Input Parameters'!$F$17)))</f>
        <v>4704.9897515470084</v>
      </c>
      <c r="F3418" s="10">
        <f t="shared" ca="1" si="505"/>
        <v>9.9187177907859581E-2</v>
      </c>
      <c r="G3418" s="64">
        <f ca="1">_xlfn.NORM.INV(F3418,'Input Parameters'!$E$20,'Input Parameters'!$F$20)</f>
        <v>274.03248083000381</v>
      </c>
      <c r="H3418" s="57">
        <f ca="1">EXP(E3418*(1/'Input Parameters'!$E$23-1/G3418))</f>
        <v>0.33037877601775317</v>
      </c>
      <c r="I3418" s="10">
        <f t="shared" ca="1" si="506"/>
        <v>0.63151839778595853</v>
      </c>
      <c r="J3418" s="30">
        <f ca="1">_xlfn.BETA.INV(I3418,'Input Parameters'!$L$26,'Input Parameters'!$M$26,'Input Parameters'!$J$26,'Input Parameters'!$K$26)</f>
        <v>0.7138413344853638</v>
      </c>
      <c r="K3418" s="168">
        <f ca="1">('Input Parameters'!$E$27/'Input Parameters'!$E$38)^$J3418</f>
        <v>5.9736278820721571E-3</v>
      </c>
      <c r="L3418" s="69">
        <f ca="1">$H3418*$C3418*'Input Parameters'!$E$25*K3418</f>
        <v>0.60415312164038693</v>
      </c>
      <c r="M3418" s="24">
        <f t="shared" ca="1" si="507"/>
        <v>0.65746971509771845</v>
      </c>
      <c r="N3418" s="15">
        <f ca="1">_xlfn.NORM.INV(M3418,'Input Parameters'!$E$29,'Input Parameters'!$F$29)</f>
        <v>0.10004055672861455</v>
      </c>
      <c r="O3418" s="8">
        <f t="shared" ca="1" si="508"/>
        <v>0.41232009923204904</v>
      </c>
      <c r="P3418" s="30">
        <f ca="1">_xlfn.LOGNORM.INV(O3418,'Input Parameters'!$H$30,'Input Parameters'!$I$30)</f>
        <v>2.4166203010814833</v>
      </c>
      <c r="Q3418" s="10">
        <f t="shared" ca="1" si="509"/>
        <v>0.51088823864654742</v>
      </c>
      <c r="R3418" s="30">
        <f>IF('Input Parameters'!$E$32=0,0,_xlfn.BETA.INV(Q3418,'Input Parameters'!$L$32,'Input Parameters'!$M$32,'Input Parameters'!$J$32,'Input Parameters'!$K$32))</f>
        <v>0</v>
      </c>
      <c r="S3418" s="10">
        <f t="shared" ca="1" si="510"/>
        <v>0.26144310669882931</v>
      </c>
      <c r="T3418" s="26">
        <f ca="1">_xlfn.LOGNORM.INV(S3418,'Input Parameters'!$H$34,'Input Parameters'!$I$34)</f>
        <v>46.552968493883483</v>
      </c>
      <c r="U3418" s="10">
        <f t="shared" ca="1" si="511"/>
        <v>0.47989909464363012</v>
      </c>
      <c r="V3418" s="30">
        <f ca="1">_xlfn.BETA.INV(U3418,'Input Parameters'!$L$36,'Input Parameters'!$M$36,'Input Parameters'!$J$36,'Input Parameters'!$K$36)</f>
        <v>0.57824660878247469</v>
      </c>
      <c r="W3418" s="2">
        <f ca="1">N3418+(P3418-N3418)*(1-ERF((T3418-R3418)/(2*SQRT(L3418*'Input Parameters'!$E$38))))</f>
        <v>0.10009349002187172</v>
      </c>
      <c r="X3418">
        <f t="shared" ca="1" si="512"/>
        <v>1</v>
      </c>
      <c r="Y3418" s="7"/>
    </row>
    <row r="3419" spans="1:25" ht="15" customHeight="1" x14ac:dyDescent="0.25">
      <c r="A3419" s="139">
        <v>3412</v>
      </c>
      <c r="B3419" s="10">
        <f t="shared" ca="1" si="503"/>
        <v>0.39003087456576724</v>
      </c>
      <c r="C3419" s="60">
        <f ca="1">_xlfn.NORM.INV(B3419,'Input Parameters'!$E$15,'Input Parameters'!$F$15)</f>
        <v>255.83430154714503</v>
      </c>
      <c r="D3419" s="10">
        <f t="shared" ca="1" si="504"/>
        <v>0.20665689636229712</v>
      </c>
      <c r="E3419" s="62">
        <f ca="1">IF(_xlfn.NORM.INV(D3419,'Input Parameters'!$E$17,'Input Parameters'!$F$17)&lt;3500,3500,IF(_xlfn.NORM.INV(D3419,'Input Parameters'!$E$17,'Input Parameters'!$F$17)&gt;5500,5500,_xlfn.NORM.INV(D3419,'Input Parameters'!$E$17,'Input Parameters'!$F$17)))</f>
        <v>4227.3468007998217</v>
      </c>
      <c r="F3419" s="10">
        <f t="shared" ca="1" si="505"/>
        <v>0.73784872827199244</v>
      </c>
      <c r="G3419" s="64">
        <f ca="1">_xlfn.NORM.INV(F3419,'Input Parameters'!$E$20,'Input Parameters'!$F$20)</f>
        <v>286.91607233871105</v>
      </c>
      <c r="H3419" s="57">
        <f ca="1">EXP(E3419*(1/'Input Parameters'!$E$23-1/G3419))</f>
        <v>0.73905867546698478</v>
      </c>
      <c r="I3419" s="10">
        <f t="shared" ca="1" si="506"/>
        <v>0.19337821871837013</v>
      </c>
      <c r="J3419" s="30">
        <f ca="1">_xlfn.BETA.INV(I3419,'Input Parameters'!$L$26,'Input Parameters'!$M$26,'Input Parameters'!$J$26,'Input Parameters'!$K$26)</f>
        <v>0.51576644986307674</v>
      </c>
      <c r="K3419" s="168">
        <f ca="1">('Input Parameters'!$E$27/'Input Parameters'!$E$38)^$J3419</f>
        <v>2.4733294248597271E-2</v>
      </c>
      <c r="L3419" s="69">
        <f ca="1">$H3419*$C3419*'Input Parameters'!$E$25*K3419</f>
        <v>4.6764861949931218</v>
      </c>
      <c r="M3419" s="24">
        <f t="shared" ca="1" si="507"/>
        <v>0.20812345697110324</v>
      </c>
      <c r="N3419" s="15">
        <f ca="1">_xlfn.NORM.INV(M3419,'Input Parameters'!$E$29,'Input Parameters'!$F$29)</f>
        <v>9.991870503282009E-2</v>
      </c>
      <c r="O3419" s="8">
        <f t="shared" ca="1" si="508"/>
        <v>0.95060689254827824</v>
      </c>
      <c r="P3419" s="30">
        <f ca="1">_xlfn.LOGNORM.INV(O3419,'Input Parameters'!$H$30,'Input Parameters'!$I$30)</f>
        <v>5.8522775124813577</v>
      </c>
      <c r="Q3419" s="10">
        <f t="shared" ca="1" si="509"/>
        <v>0.3760783795181647</v>
      </c>
      <c r="R3419" s="30">
        <f>IF('Input Parameters'!$E$32=0,0,_xlfn.BETA.INV(Q3419,'Input Parameters'!$L$32,'Input Parameters'!$M$32,'Input Parameters'!$J$32,'Input Parameters'!$K$32))</f>
        <v>0</v>
      </c>
      <c r="S3419" s="10">
        <f t="shared" ca="1" si="510"/>
        <v>0.12186376394978615</v>
      </c>
      <c r="T3419" s="26">
        <f ca="1">_xlfn.LOGNORM.INV(S3419,'Input Parameters'!$H$34,'Input Parameters'!$I$34)</f>
        <v>43.597231431132109</v>
      </c>
      <c r="U3419" s="10">
        <f t="shared" ca="1" si="511"/>
        <v>0.97996013829165474</v>
      </c>
      <c r="V3419" s="30">
        <f ca="1">_xlfn.BETA.INV(U3419,'Input Parameters'!$L$36,'Input Parameters'!$M$36,'Input Parameters'!$J$36,'Input Parameters'!$K$36)</f>
        <v>0.9466144958071423</v>
      </c>
      <c r="W3419" s="2">
        <f ca="1">N3419+(P3419-N3419)*(1-ERF((T3419-R3419)/(2*SQRT(L3419*'Input Parameters'!$E$38))))</f>
        <v>0.98576316200487568</v>
      </c>
      <c r="X3419">
        <f t="shared" ca="1" si="512"/>
        <v>0</v>
      </c>
      <c r="Y3419" s="7"/>
    </row>
    <row r="3420" spans="1:25" ht="15" customHeight="1" x14ac:dyDescent="0.25">
      <c r="A3420" s="139">
        <v>3413</v>
      </c>
      <c r="B3420" s="10">
        <f t="shared" ca="1" si="503"/>
        <v>0.68258686155521675</v>
      </c>
      <c r="C3420" s="60">
        <f ca="1">_xlfn.NORM.INV(B3420,'Input Parameters'!$E$15,'Input Parameters'!$F$15)</f>
        <v>296.70609567914425</v>
      </c>
      <c r="D3420" s="10">
        <f t="shared" ca="1" si="504"/>
        <v>0.13007847855209109</v>
      </c>
      <c r="E3420" s="62">
        <f ca="1">IF(_xlfn.NORM.INV(D3420,'Input Parameters'!$E$17,'Input Parameters'!$F$17)&lt;3500,3500,IF(_xlfn.NORM.INV(D3420,'Input Parameters'!$E$17,'Input Parameters'!$F$17)&gt;5500,5500,_xlfn.NORM.INV(D3420,'Input Parameters'!$E$17,'Input Parameters'!$F$17)))</f>
        <v>4011.7858399398406</v>
      </c>
      <c r="F3420" s="10">
        <f t="shared" ca="1" si="505"/>
        <v>0.37869555852210657</v>
      </c>
      <c r="G3420" s="64">
        <f ca="1">_xlfn.NORM.INV(F3420,'Input Parameters'!$E$20,'Input Parameters'!$F$20)</f>
        <v>280.58031292913898</v>
      </c>
      <c r="H3420" s="57">
        <f ca="1">EXP(E3420*(1/'Input Parameters'!$E$23-1/G3420))</f>
        <v>0.54733442890906048</v>
      </c>
      <c r="I3420" s="10">
        <f t="shared" ca="1" si="506"/>
        <v>0.86199826680303582</v>
      </c>
      <c r="J3420" s="30">
        <f ca="1">_xlfn.BETA.INV(I3420,'Input Parameters'!$L$26,'Input Parameters'!$M$26,'Input Parameters'!$J$26,'Input Parameters'!$K$26)</f>
        <v>0.81669856645967687</v>
      </c>
      <c r="K3420" s="168">
        <f ca="1">('Input Parameters'!$E$27/'Input Parameters'!$E$38)^$J3420</f>
        <v>2.8563856297600439E-3</v>
      </c>
      <c r="L3420" s="69">
        <f ca="1">$H3420*$C3420*'Input Parameters'!$E$25*K3420</f>
        <v>0.46386977514496541</v>
      </c>
      <c r="M3420" s="24">
        <f t="shared" ca="1" si="507"/>
        <v>0.21546740033818568</v>
      </c>
      <c r="N3420" s="15">
        <f ca="1">_xlfn.NORM.INV(M3420,'Input Parameters'!$E$29,'Input Parameters'!$F$29)</f>
        <v>9.9921240698319994E-2</v>
      </c>
      <c r="O3420" s="8">
        <f t="shared" ca="1" si="508"/>
        <v>0.60902524171156869</v>
      </c>
      <c r="P3420" s="30">
        <f ca="1">_xlfn.LOGNORM.INV(O3420,'Input Parameters'!$H$30,'Input Parameters'!$I$30)</f>
        <v>3.0580753789326853</v>
      </c>
      <c r="Q3420" s="10">
        <f t="shared" ca="1" si="509"/>
        <v>0.64269713706420517</v>
      </c>
      <c r="R3420" s="30">
        <f>IF('Input Parameters'!$E$32=0,0,_xlfn.BETA.INV(Q3420,'Input Parameters'!$L$32,'Input Parameters'!$M$32,'Input Parameters'!$J$32,'Input Parameters'!$K$32))</f>
        <v>0</v>
      </c>
      <c r="S3420" s="10">
        <f t="shared" ca="1" si="510"/>
        <v>0.43273558663502831</v>
      </c>
      <c r="T3420" s="26">
        <f ca="1">_xlfn.LOGNORM.INV(S3420,'Input Parameters'!$H$34,'Input Parameters'!$I$34)</f>
        <v>49.355517626867965</v>
      </c>
      <c r="U3420" s="10">
        <f t="shared" ca="1" si="511"/>
        <v>0.39228752673214595</v>
      </c>
      <c r="V3420" s="30">
        <f ca="1">_xlfn.BETA.INV(U3420,'Input Parameters'!$L$36,'Input Parameters'!$M$36,'Input Parameters'!$J$36,'Input Parameters'!$K$36)</f>
        <v>0.54536270541068665</v>
      </c>
      <c r="W3420" s="2">
        <f ca="1">N3420+(P3420-N3420)*(1-ERF((T3420-R3420)/(2*SQRT(L3420*'Input Parameters'!$E$38))))</f>
        <v>9.9922124793687575E-2</v>
      </c>
      <c r="X3420">
        <f t="shared" ca="1" si="512"/>
        <v>1</v>
      </c>
      <c r="Y3420" s="7"/>
    </row>
    <row r="3421" spans="1:25" ht="15" customHeight="1" x14ac:dyDescent="0.25">
      <c r="A3421" s="139">
        <v>3414</v>
      </c>
      <c r="B3421" s="10">
        <f t="shared" ca="1" si="503"/>
        <v>0.32597849923347322</v>
      </c>
      <c r="C3421" s="60">
        <f ca="1">_xlfn.NORM.INV(B3421,'Input Parameters'!$E$15,'Input Parameters'!$F$15)</f>
        <v>246.52351097977012</v>
      </c>
      <c r="D3421" s="10">
        <f t="shared" ca="1" si="504"/>
        <v>0.83668422499701411</v>
      </c>
      <c r="E3421" s="62">
        <f ca="1">IF(_xlfn.NORM.INV(D3421,'Input Parameters'!$E$17,'Input Parameters'!$F$17)&lt;3500,3500,IF(_xlfn.NORM.INV(D3421,'Input Parameters'!$E$17,'Input Parameters'!$F$17)&gt;5500,5500,_xlfn.NORM.INV(D3421,'Input Parameters'!$E$17,'Input Parameters'!$F$17)))</f>
        <v>5486.6449139531751</v>
      </c>
      <c r="F3421" s="10">
        <f t="shared" ca="1" si="505"/>
        <v>0.54799255502749078</v>
      </c>
      <c r="G3421" s="64">
        <f ca="1">_xlfn.NORM.INV(F3421,'Input Parameters'!$E$20,'Input Parameters'!$F$20)</f>
        <v>283.45796061209126</v>
      </c>
      <c r="H3421" s="57">
        <f ca="1">EXP(E3421*(1/'Input Parameters'!$E$23-1/G3421))</f>
        <v>0.5348613852211429</v>
      </c>
      <c r="I3421" s="10">
        <f t="shared" ca="1" si="506"/>
        <v>0.86571795409144381</v>
      </c>
      <c r="J3421" s="30">
        <f ca="1">_xlfn.BETA.INV(I3421,'Input Parameters'!$L$26,'Input Parameters'!$M$26,'Input Parameters'!$J$26,'Input Parameters'!$K$26)</f>
        <v>0.81874610055483832</v>
      </c>
      <c r="K3421" s="168">
        <f ca="1">('Input Parameters'!$E$27/'Input Parameters'!$E$38)^$J3421</f>
        <v>2.8147404337506357E-3</v>
      </c>
      <c r="L3421" s="69">
        <f ca="1">$H3421*$C3421*'Input Parameters'!$E$25*K3421</f>
        <v>0.37114015165767233</v>
      </c>
      <c r="M3421" s="24">
        <f t="shared" ca="1" si="507"/>
        <v>0.23500339562734118</v>
      </c>
      <c r="N3421" s="15">
        <f ca="1">_xlfn.NORM.INV(M3421,'Input Parameters'!$E$29,'Input Parameters'!$F$29)</f>
        <v>9.9927753199785793E-2</v>
      </c>
      <c r="O3421" s="8">
        <f t="shared" ca="1" si="508"/>
        <v>0.65511350420596892</v>
      </c>
      <c r="P3421" s="30">
        <f ca="1">_xlfn.LOGNORM.INV(O3421,'Input Parameters'!$H$30,'Input Parameters'!$I$30)</f>
        <v>3.2400782907699957</v>
      </c>
      <c r="Q3421" s="10">
        <f t="shared" ca="1" si="509"/>
        <v>0.34538580661814056</v>
      </c>
      <c r="R3421" s="30">
        <f>IF('Input Parameters'!$E$32=0,0,_xlfn.BETA.INV(Q3421,'Input Parameters'!$L$32,'Input Parameters'!$M$32,'Input Parameters'!$J$32,'Input Parameters'!$K$32))</f>
        <v>0</v>
      </c>
      <c r="S3421" s="10">
        <f t="shared" ca="1" si="510"/>
        <v>0.98340642072257933</v>
      </c>
      <c r="T3421" s="26">
        <f ca="1">_xlfn.LOGNORM.INV(S3421,'Input Parameters'!$H$34,'Input Parameters'!$I$34)</f>
        <v>65.715807158078235</v>
      </c>
      <c r="U3421" s="10">
        <f t="shared" ca="1" si="511"/>
        <v>0.42922678017715088</v>
      </c>
      <c r="V3421" s="30">
        <f ca="1">_xlfn.BETA.INV(U3421,'Input Parameters'!$L$36,'Input Parameters'!$M$36,'Input Parameters'!$J$36,'Input Parameters'!$K$36)</f>
        <v>0.55919118356204267</v>
      </c>
      <c r="W3421" s="2">
        <f ca="1">N3421+(P3421-N3421)*(1-ERF((T3421-R3421)/(2*SQRT(L3421*'Input Parameters'!$E$38))))</f>
        <v>9.9927753199860747E-2</v>
      </c>
      <c r="X3421">
        <f t="shared" ca="1" si="512"/>
        <v>1</v>
      </c>
      <c r="Y3421" s="7"/>
    </row>
    <row r="3422" spans="1:25" ht="15" customHeight="1" x14ac:dyDescent="0.25">
      <c r="A3422" s="139">
        <v>3415</v>
      </c>
      <c r="B3422" s="10">
        <f t="shared" ca="1" si="503"/>
        <v>0.47992131744864419</v>
      </c>
      <c r="C3422" s="60">
        <f ca="1">_xlfn.NORM.INV(B3422,'Input Parameters'!$E$15,'Input Parameters'!$F$15)</f>
        <v>268.2385028206217</v>
      </c>
      <c r="D3422" s="10">
        <f t="shared" ca="1" si="504"/>
        <v>0.1852214507556954</v>
      </c>
      <c r="E3422" s="62">
        <f ca="1">IF(_xlfn.NORM.INV(D3422,'Input Parameters'!$E$17,'Input Parameters'!$F$17)&lt;3500,3500,IF(_xlfn.NORM.INV(D3422,'Input Parameters'!$E$17,'Input Parameters'!$F$17)&gt;5500,5500,_xlfn.NORM.INV(D3422,'Input Parameters'!$E$17,'Input Parameters'!$F$17)))</f>
        <v>4173.0491653073095</v>
      </c>
      <c r="F3422" s="10">
        <f t="shared" ca="1" si="505"/>
        <v>0.56636920443405159</v>
      </c>
      <c r="G3422" s="64">
        <f ca="1">_xlfn.NORM.INV(F3422,'Input Parameters'!$E$20,'Input Parameters'!$F$20)</f>
        <v>283.76982354172821</v>
      </c>
      <c r="H3422" s="57">
        <f ca="1">EXP(E3422*(1/'Input Parameters'!$E$23-1/G3422))</f>
        <v>0.63143916968458291</v>
      </c>
      <c r="I3422" s="10">
        <f t="shared" ca="1" si="506"/>
        <v>0.47062991289224865</v>
      </c>
      <c r="J3422" s="30">
        <f ca="1">_xlfn.BETA.INV(I3422,'Input Parameters'!$L$26,'Input Parameters'!$M$26,'Input Parameters'!$J$26,'Input Parameters'!$K$26)</f>
        <v>0.64947802425045953</v>
      </c>
      <c r="K3422" s="168">
        <f ca="1">('Input Parameters'!$E$27/'Input Parameters'!$E$38)^$J3422</f>
        <v>9.478574934913598E-3</v>
      </c>
      <c r="L3422" s="69">
        <f ca="1">$H3422*$C3422*'Input Parameters'!$E$25*K3422</f>
        <v>1.6054459280376467</v>
      </c>
      <c r="M3422" s="24">
        <f t="shared" ca="1" si="507"/>
        <v>0.88377537383561744</v>
      </c>
      <c r="N3422" s="15">
        <f ca="1">_xlfn.NORM.INV(M3422,'Input Parameters'!$E$29,'Input Parameters'!$F$29)</f>
        <v>0.10011940734127808</v>
      </c>
      <c r="O3422" s="8">
        <f t="shared" ca="1" si="508"/>
        <v>0.77331713855863349</v>
      </c>
      <c r="P3422" s="30">
        <f ca="1">_xlfn.LOGNORM.INV(O3422,'Input Parameters'!$H$30,'Input Parameters'!$I$30)</f>
        <v>3.8237781937008712</v>
      </c>
      <c r="Q3422" s="10">
        <f t="shared" ca="1" si="509"/>
        <v>0.40997225530950898</v>
      </c>
      <c r="R3422" s="30">
        <f>IF('Input Parameters'!$E$32=0,0,_xlfn.BETA.INV(Q3422,'Input Parameters'!$L$32,'Input Parameters'!$M$32,'Input Parameters'!$J$32,'Input Parameters'!$K$32))</f>
        <v>0</v>
      </c>
      <c r="S3422" s="10">
        <f t="shared" ca="1" si="510"/>
        <v>0.79683590198018195</v>
      </c>
      <c r="T3422" s="26">
        <f ca="1">_xlfn.LOGNORM.INV(S3422,'Input Parameters'!$H$34,'Input Parameters'!$I$34)</f>
        <v>55.898568255231496</v>
      </c>
      <c r="U3422" s="10">
        <f t="shared" ca="1" si="511"/>
        <v>0.36057659647103935</v>
      </c>
      <c r="V3422" s="30">
        <f ca="1">_xlfn.BETA.INV(U3422,'Input Parameters'!$L$36,'Input Parameters'!$M$36,'Input Parameters'!$J$36,'Input Parameters'!$K$36)</f>
        <v>0.53343564192406578</v>
      </c>
      <c r="W3422" s="2">
        <f ca="1">N3422+(P3422-N3422)*(1-ERF((T3422-R3422)/(2*SQRT(L3422*'Input Parameters'!$E$38))))</f>
        <v>0.10686465327863795</v>
      </c>
      <c r="X3422">
        <f t="shared" ca="1" si="512"/>
        <v>1</v>
      </c>
      <c r="Y3422" s="7"/>
    </row>
    <row r="3423" spans="1:25" ht="15" customHeight="1" x14ac:dyDescent="0.25">
      <c r="A3423" s="139">
        <v>3416</v>
      </c>
      <c r="B3423" s="10">
        <f t="shared" ca="1" si="503"/>
        <v>0.42685494348394337</v>
      </c>
      <c r="C3423" s="60">
        <f ca="1">_xlfn.NORM.INV(B3423,'Input Parameters'!$E$15,'Input Parameters'!$F$15)</f>
        <v>260.97463552569286</v>
      </c>
      <c r="D3423" s="10">
        <f t="shared" ca="1" si="504"/>
        <v>0.75695646662094673</v>
      </c>
      <c r="E3423" s="62">
        <f ca="1">IF(_xlfn.NORM.INV(D3423,'Input Parameters'!$E$17,'Input Parameters'!$F$17)&lt;3500,3500,IF(_xlfn.NORM.INV(D3423,'Input Parameters'!$E$17,'Input Parameters'!$F$17)&gt;5500,5500,_xlfn.NORM.INV(D3423,'Input Parameters'!$E$17,'Input Parameters'!$F$17)))</f>
        <v>5287.5820807165564</v>
      </c>
      <c r="F3423" s="10">
        <f t="shared" ca="1" si="505"/>
        <v>0.6754454032326016</v>
      </c>
      <c r="G3423" s="64">
        <f ca="1">_xlfn.NORM.INV(F3423,'Input Parameters'!$E$20,'Input Parameters'!$F$20)</f>
        <v>285.69850042188909</v>
      </c>
      <c r="H3423" s="57">
        <f ca="1">EXP(E3423*(1/'Input Parameters'!$E$23-1/G3423))</f>
        <v>0.63333536756210684</v>
      </c>
      <c r="I3423" s="10">
        <f t="shared" ca="1" si="506"/>
        <v>0.80090874354571395</v>
      </c>
      <c r="J3423" s="30">
        <f ca="1">_xlfn.BETA.INV(I3423,'Input Parameters'!$L$26,'Input Parameters'!$M$26,'Input Parameters'!$J$26,'Input Parameters'!$K$26)</f>
        <v>0.7858871333047257</v>
      </c>
      <c r="K3423" s="168">
        <f ca="1">('Input Parameters'!$E$27/'Input Parameters'!$E$38)^$J3423</f>
        <v>3.5628764200572463E-3</v>
      </c>
      <c r="L3423" s="69">
        <f ca="1">$H3423*$C3423*'Input Parameters'!$E$25*K3423</f>
        <v>0.58888812906079402</v>
      </c>
      <c r="M3423" s="24">
        <f t="shared" ca="1" si="507"/>
        <v>0.38246973647375504</v>
      </c>
      <c r="N3423" s="15">
        <f ca="1">_xlfn.NORM.INV(M3423,'Input Parameters'!$E$29,'Input Parameters'!$F$29)</f>
        <v>9.9970099924953731E-2</v>
      </c>
      <c r="O3423" s="8">
        <f t="shared" ca="1" si="508"/>
        <v>0.70665051765873255</v>
      </c>
      <c r="P3423" s="30">
        <f ca="1">_xlfn.LOGNORM.INV(O3423,'Input Parameters'!$H$30,'Input Parameters'!$I$30)</f>
        <v>3.4689046776252637</v>
      </c>
      <c r="Q3423" s="10">
        <f t="shared" ca="1" si="509"/>
        <v>0.86322943620430681</v>
      </c>
      <c r="R3423" s="30">
        <f>IF('Input Parameters'!$E$32=0,0,_xlfn.BETA.INV(Q3423,'Input Parameters'!$L$32,'Input Parameters'!$M$32,'Input Parameters'!$J$32,'Input Parameters'!$K$32))</f>
        <v>0</v>
      </c>
      <c r="S3423" s="10">
        <f t="shared" ca="1" si="510"/>
        <v>0.46214527450036413</v>
      </c>
      <c r="T3423" s="26">
        <f ca="1">_xlfn.LOGNORM.INV(S3423,'Input Parameters'!$H$34,'Input Parameters'!$I$34)</f>
        <v>49.814766374827158</v>
      </c>
      <c r="U3423" s="10">
        <f t="shared" ca="1" si="511"/>
        <v>0.24616599802049066</v>
      </c>
      <c r="V3423" s="30">
        <f ca="1">_xlfn.BETA.INV(U3423,'Input Parameters'!$L$36,'Input Parameters'!$M$36,'Input Parameters'!$J$36,'Input Parameters'!$K$36)</f>
        <v>0.48856969784023252</v>
      </c>
      <c r="W3423" s="2">
        <f ca="1">N3423+(P3423-N3423)*(1-ERF((T3423-R3423)/(2*SQRT(L3423*'Input Parameters'!$E$38))))</f>
        <v>9.9985021999978954E-2</v>
      </c>
      <c r="X3423">
        <f t="shared" ca="1" si="512"/>
        <v>1</v>
      </c>
      <c r="Y3423" s="7"/>
    </row>
    <row r="3424" spans="1:25" ht="15" customHeight="1" x14ac:dyDescent="0.25">
      <c r="A3424" s="139">
        <v>3417</v>
      </c>
      <c r="B3424" s="10">
        <f t="shared" ca="1" si="503"/>
        <v>0.80967512135636555</v>
      </c>
      <c r="C3424" s="60">
        <f ca="1">_xlfn.NORM.INV(B3424,'Input Parameters'!$E$15,'Input Parameters'!$F$15)</f>
        <v>318.4785738344857</v>
      </c>
      <c r="D3424" s="10">
        <f t="shared" ca="1" si="504"/>
        <v>0.44703407045468069</v>
      </c>
      <c r="E3424" s="62">
        <f ca="1">IF(_xlfn.NORM.INV(D3424,'Input Parameters'!$E$17,'Input Parameters'!$F$17)&lt;3500,3500,IF(_xlfn.NORM.INV(D3424,'Input Parameters'!$E$17,'Input Parameters'!$F$17)&gt;5500,5500,_xlfn.NORM.INV(D3424,'Input Parameters'!$E$17,'Input Parameters'!$F$17)))</f>
        <v>4706.7891475463675</v>
      </c>
      <c r="F3424" s="10">
        <f t="shared" ca="1" si="505"/>
        <v>0.16768414256329878</v>
      </c>
      <c r="G3424" s="64">
        <f ca="1">_xlfn.NORM.INV(F3424,'Input Parameters'!$E$20,'Input Parameters'!$F$20)</f>
        <v>276.19550659881952</v>
      </c>
      <c r="H3424" s="57">
        <f ca="1">EXP(E3424*(1/'Input Parameters'!$E$23-1/G3424))</f>
        <v>0.37778691957635574</v>
      </c>
      <c r="I3424" s="10">
        <f t="shared" ca="1" si="506"/>
        <v>0.75009760603327369</v>
      </c>
      <c r="J3424" s="30">
        <f ca="1">_xlfn.BETA.INV(I3424,'Input Parameters'!$L$26,'Input Parameters'!$M$26,'Input Parameters'!$J$26,'Input Parameters'!$K$26)</f>
        <v>0.76293930107655639</v>
      </c>
      <c r="K3424" s="168">
        <f ca="1">('Input Parameters'!$E$27/'Input Parameters'!$E$38)^$J3424</f>
        <v>4.200373910005337E-3</v>
      </c>
      <c r="L3424" s="69">
        <f ca="1">$H3424*$C3424*'Input Parameters'!$E$25*K3424</f>
        <v>0.50537655305683471</v>
      </c>
      <c r="M3424" s="24">
        <f t="shared" ca="1" si="507"/>
        <v>4.5095835892397518E-2</v>
      </c>
      <c r="N3424" s="15">
        <f ca="1">_xlfn.NORM.INV(M3424,'Input Parameters'!$E$29,'Input Parameters'!$F$29)</f>
        <v>9.9830561249235034E-2</v>
      </c>
      <c r="O3424" s="8">
        <f t="shared" ca="1" si="508"/>
        <v>0.33124477077375425</v>
      </c>
      <c r="P3424" s="30">
        <f ca="1">_xlfn.LOGNORM.INV(O3424,'Input Parameters'!$H$30,'Input Parameters'!$I$30)</f>
        <v>2.1833413811972231</v>
      </c>
      <c r="Q3424" s="10">
        <f t="shared" ca="1" si="509"/>
        <v>0.15651472113464515</v>
      </c>
      <c r="R3424" s="30">
        <f>IF('Input Parameters'!$E$32=0,0,_xlfn.BETA.INV(Q3424,'Input Parameters'!$L$32,'Input Parameters'!$M$32,'Input Parameters'!$J$32,'Input Parameters'!$K$32))</f>
        <v>0</v>
      </c>
      <c r="S3424" s="10">
        <f t="shared" ca="1" si="510"/>
        <v>0.12633170200803767</v>
      </c>
      <c r="T3424" s="26">
        <f ca="1">_xlfn.LOGNORM.INV(S3424,'Input Parameters'!$H$34,'Input Parameters'!$I$34)</f>
        <v>43.715822855701511</v>
      </c>
      <c r="U3424" s="10">
        <f t="shared" ca="1" si="511"/>
        <v>0.63485270941026339</v>
      </c>
      <c r="V3424" s="30">
        <f ca="1">_xlfn.BETA.INV(U3424,'Input Parameters'!$L$36,'Input Parameters'!$M$36,'Input Parameters'!$J$36,'Input Parameters'!$K$36)</f>
        <v>0.64010533918307422</v>
      </c>
      <c r="W3424" s="2">
        <f ca="1">N3424+(P3424-N3424)*(1-ERF((T3424-R3424)/(2*SQRT(L3424*'Input Parameters'!$E$38))))</f>
        <v>9.9859150777562716E-2</v>
      </c>
      <c r="X3424">
        <f t="shared" ca="1" si="512"/>
        <v>1</v>
      </c>
      <c r="Y3424" s="7"/>
    </row>
    <row r="3425" spans="1:25" ht="15" customHeight="1" x14ac:dyDescent="0.25">
      <c r="A3425" s="139">
        <v>3418</v>
      </c>
      <c r="B3425" s="10">
        <f t="shared" ca="1" si="503"/>
        <v>0.12696879897582769</v>
      </c>
      <c r="C3425" s="60">
        <f ca="1">_xlfn.NORM.INV(B3425,'Input Parameters'!$E$15,'Input Parameters'!$F$15)</f>
        <v>209.14129736036901</v>
      </c>
      <c r="D3425" s="10">
        <f t="shared" ca="1" si="504"/>
        <v>0.76696775433771003</v>
      </c>
      <c r="E3425" s="62">
        <f ca="1">IF(_xlfn.NORM.INV(D3425,'Input Parameters'!$E$17,'Input Parameters'!$F$17)&lt;3500,3500,IF(_xlfn.NORM.INV(D3425,'Input Parameters'!$E$17,'Input Parameters'!$F$17)&gt;5500,5500,_xlfn.NORM.INV(D3425,'Input Parameters'!$E$17,'Input Parameters'!$F$17)))</f>
        <v>5310.2281044972342</v>
      </c>
      <c r="F3425" s="10">
        <f t="shared" ca="1" si="505"/>
        <v>0.43109220272009252</v>
      </c>
      <c r="G3425" s="64">
        <f ca="1">_xlfn.NORM.INV(F3425,'Input Parameters'!$E$20,'Input Parameters'!$F$20)</f>
        <v>281.48691898699235</v>
      </c>
      <c r="H3425" s="57">
        <f ca="1">EXP(E3425*(1/'Input Parameters'!$E$23-1/G3425))</f>
        <v>0.47864035593544352</v>
      </c>
      <c r="I3425" s="10">
        <f t="shared" ca="1" si="506"/>
        <v>0.67463332926960651</v>
      </c>
      <c r="J3425" s="30">
        <f ca="1">_xlfn.BETA.INV(I3425,'Input Parameters'!$L$26,'Input Parameters'!$M$26,'Input Parameters'!$J$26,'Input Parameters'!$K$26)</f>
        <v>0.73124708168087393</v>
      </c>
      <c r="K3425" s="168">
        <f ca="1">('Input Parameters'!$E$27/'Input Parameters'!$E$38)^$J3425</f>
        <v>5.2724892270924108E-3</v>
      </c>
      <c r="L3425" s="69">
        <f ca="1">$H3425*$C3425*'Input Parameters'!$E$25*K3425</f>
        <v>0.52779444085651195</v>
      </c>
      <c r="M3425" s="24">
        <f t="shared" ca="1" si="507"/>
        <v>0.14294049372656736</v>
      </c>
      <c r="N3425" s="15">
        <f ca="1">_xlfn.NORM.INV(M3425,'Input Parameters'!$E$29,'Input Parameters'!$F$29)</f>
        <v>9.9893279879257224E-2</v>
      </c>
      <c r="O3425" s="8">
        <f t="shared" ca="1" si="508"/>
        <v>0.33710590240169391</v>
      </c>
      <c r="P3425" s="30">
        <f ca="1">_xlfn.LOGNORM.INV(O3425,'Input Parameters'!$H$30,'Input Parameters'!$I$30)</f>
        <v>2.2000138234013553</v>
      </c>
      <c r="Q3425" s="10">
        <f t="shared" ca="1" si="509"/>
        <v>0.28012913818431606</v>
      </c>
      <c r="R3425" s="30">
        <f>IF('Input Parameters'!$E$32=0,0,_xlfn.BETA.INV(Q3425,'Input Parameters'!$L$32,'Input Parameters'!$M$32,'Input Parameters'!$J$32,'Input Parameters'!$K$32))</f>
        <v>0</v>
      </c>
      <c r="S3425" s="10">
        <f t="shared" ca="1" si="510"/>
        <v>0.83104653359786151</v>
      </c>
      <c r="T3425" s="26">
        <f ca="1">_xlfn.LOGNORM.INV(S3425,'Input Parameters'!$H$34,'Input Parameters'!$I$34)</f>
        <v>56.796169753560278</v>
      </c>
      <c r="U3425" s="10">
        <f t="shared" ca="1" si="511"/>
        <v>4.1196190889149387E-2</v>
      </c>
      <c r="V3425" s="30">
        <f ca="1">_xlfn.BETA.INV(U3425,'Input Parameters'!$L$36,'Input Parameters'!$M$36,'Input Parameters'!$J$36,'Input Parameters'!$K$36)</f>
        <v>0.37021216474993768</v>
      </c>
      <c r="W3425" s="2">
        <f ca="1">N3425+(P3425-N3425)*(1-ERF((T3425-R3425)/(2*SQRT(L3425*'Input Parameters'!$E$38))))</f>
        <v>9.9893347884779563E-2</v>
      </c>
      <c r="X3425">
        <f t="shared" ca="1" si="512"/>
        <v>1</v>
      </c>
      <c r="Y3425" s="7"/>
    </row>
    <row r="3426" spans="1:25" ht="15" customHeight="1" x14ac:dyDescent="0.25">
      <c r="A3426" s="139">
        <v>3419</v>
      </c>
      <c r="B3426" s="10">
        <f t="shared" ca="1" si="503"/>
        <v>0.43116425266698288</v>
      </c>
      <c r="C3426" s="60">
        <f ca="1">_xlfn.NORM.INV(B3426,'Input Parameters'!$E$15,'Input Parameters'!$F$15)</f>
        <v>261.5694700632377</v>
      </c>
      <c r="D3426" s="10">
        <f t="shared" ca="1" si="504"/>
        <v>0.45425767053585941</v>
      </c>
      <c r="E3426" s="62">
        <f ca="1">IF(_xlfn.NORM.INV(D3426,'Input Parameters'!$E$17,'Input Parameters'!$F$17)&lt;3500,3500,IF(_xlfn.NORM.INV(D3426,'Input Parameters'!$E$17,'Input Parameters'!$F$17)&gt;5500,5500,_xlfn.NORM.INV(D3426,'Input Parameters'!$E$17,'Input Parameters'!$F$17)))</f>
        <v>4719.5620129438557</v>
      </c>
      <c r="F3426" s="10">
        <f t="shared" ca="1" si="505"/>
        <v>0.54735003491156142</v>
      </c>
      <c r="G3426" s="64">
        <f ca="1">_xlfn.NORM.INV(F3426,'Input Parameters'!$E$20,'Input Parameters'!$F$20)</f>
        <v>283.44709217786789</v>
      </c>
      <c r="H3426" s="57">
        <f ca="1">EXP(E3426*(1/'Input Parameters'!$E$23-1/G3426))</f>
        <v>0.58338912502116014</v>
      </c>
      <c r="I3426" s="10">
        <f t="shared" ca="1" si="506"/>
        <v>0.54438200284913363</v>
      </c>
      <c r="J3426" s="30">
        <f ca="1">_xlfn.BETA.INV(I3426,'Input Parameters'!$L$26,'Input Parameters'!$M$26,'Input Parameters'!$J$26,'Input Parameters'!$K$26)</f>
        <v>0.67916864124981124</v>
      </c>
      <c r="K3426" s="168">
        <f ca="1">('Input Parameters'!$E$27/'Input Parameters'!$E$38)^$J3426</f>
        <v>7.6603868153235083E-3</v>
      </c>
      <c r="L3426" s="69">
        <f ca="1">$H3426*$C3426*'Input Parameters'!$E$25*K3426</f>
        <v>1.168950394301371</v>
      </c>
      <c r="M3426" s="24">
        <f t="shared" ca="1" si="507"/>
        <v>3.485779952093826E-2</v>
      </c>
      <c r="N3426" s="15">
        <f ca="1">_xlfn.NORM.INV(M3426,'Input Parameters'!$E$29,'Input Parameters'!$F$29)</f>
        <v>9.9818624594601002E-2</v>
      </c>
      <c r="O3426" s="8">
        <f t="shared" ca="1" si="508"/>
        <v>0.27322199198461672</v>
      </c>
      <c r="P3426" s="30">
        <f ca="1">_xlfn.LOGNORM.INV(O3426,'Input Parameters'!$H$30,'Input Parameters'!$I$30)</f>
        <v>2.0180848894503267</v>
      </c>
      <c r="Q3426" s="10">
        <f t="shared" ca="1" si="509"/>
        <v>0.37129295155934861</v>
      </c>
      <c r="R3426" s="30">
        <f>IF('Input Parameters'!$E$32=0,0,_xlfn.BETA.INV(Q3426,'Input Parameters'!$L$32,'Input Parameters'!$M$32,'Input Parameters'!$J$32,'Input Parameters'!$K$32))</f>
        <v>0</v>
      </c>
      <c r="S3426" s="10">
        <f t="shared" ca="1" si="510"/>
        <v>0.42062557919118337</v>
      </c>
      <c r="T3426" s="26">
        <f ca="1">_xlfn.LOGNORM.INV(S3426,'Input Parameters'!$H$34,'Input Parameters'!$I$34)</f>
        <v>49.166110352155144</v>
      </c>
      <c r="U3426" s="10">
        <f t="shared" ca="1" si="511"/>
        <v>0.76946525828014467</v>
      </c>
      <c r="V3426" s="30">
        <f ca="1">_xlfn.BETA.INV(U3426,'Input Parameters'!$L$36,'Input Parameters'!$M$36,'Input Parameters'!$J$36,'Input Parameters'!$K$36)</f>
        <v>0.70561519915563475</v>
      </c>
      <c r="W3426" s="2">
        <f ca="1">N3426+(P3426-N3426)*(1-ERF((T3426-R3426)/(2*SQRT(L3426*'Input Parameters'!$E$38))))</f>
        <v>0.10231626587300358</v>
      </c>
      <c r="X3426">
        <f t="shared" ca="1" si="512"/>
        <v>1</v>
      </c>
      <c r="Y3426" s="7"/>
    </row>
    <row r="3427" spans="1:25" ht="15" customHeight="1" x14ac:dyDescent="0.25">
      <c r="A3427" s="139">
        <v>3420</v>
      </c>
      <c r="B3427" s="10">
        <f t="shared" ca="1" si="503"/>
        <v>0.64474008414506445</v>
      </c>
      <c r="C3427" s="60">
        <f ca="1">_xlfn.NORM.INV(B3427,'Input Parameters'!$E$15,'Input Parameters'!$F$15)</f>
        <v>291.08153038907204</v>
      </c>
      <c r="D3427" s="10">
        <f t="shared" ca="1" si="504"/>
        <v>0.4502130968336594</v>
      </c>
      <c r="E3427" s="62">
        <f ca="1">IF(_xlfn.NORM.INV(D3427,'Input Parameters'!$E$17,'Input Parameters'!$F$17)&lt;3500,3500,IF(_xlfn.NORM.INV(D3427,'Input Parameters'!$E$17,'Input Parameters'!$F$17)&gt;5500,5500,_xlfn.NORM.INV(D3427,'Input Parameters'!$E$17,'Input Parameters'!$F$17)))</f>
        <v>4712.4139164903445</v>
      </c>
      <c r="F3427" s="10">
        <f t="shared" ca="1" si="505"/>
        <v>0.55708007437468465</v>
      </c>
      <c r="G3427" s="64">
        <f ca="1">_xlfn.NORM.INV(F3427,'Input Parameters'!$E$20,'Input Parameters'!$F$20)</f>
        <v>283.61192053110148</v>
      </c>
      <c r="H3427" s="57">
        <f ca="1">EXP(E3427*(1/'Input Parameters'!$E$23-1/G3427))</f>
        <v>0.58953428728756729</v>
      </c>
      <c r="I3427" s="10">
        <f t="shared" ca="1" si="506"/>
        <v>0.56909305497405882</v>
      </c>
      <c r="J3427" s="30">
        <f ca="1">_xlfn.BETA.INV(I3427,'Input Parameters'!$L$26,'Input Parameters'!$M$26,'Input Parameters'!$J$26,'Input Parameters'!$K$26)</f>
        <v>0.68899368369924252</v>
      </c>
      <c r="K3427" s="168">
        <f ca="1">('Input Parameters'!$E$27/'Input Parameters'!$E$38)^$J3427</f>
        <v>7.1391035672369397E-3</v>
      </c>
      <c r="L3427" s="69">
        <f ca="1">$H3427*$C3427*'Input Parameters'!$E$25*K3427</f>
        <v>1.2250883237405654</v>
      </c>
      <c r="M3427" s="24">
        <f t="shared" ca="1" si="507"/>
        <v>0.13066987927571627</v>
      </c>
      <c r="N3427" s="15">
        <f ca="1">_xlfn.NORM.INV(M3427,'Input Parameters'!$E$29,'Input Parameters'!$F$29)</f>
        <v>9.9887676984476162E-2</v>
      </c>
      <c r="O3427" s="8">
        <f t="shared" ca="1" si="508"/>
        <v>0.77059047953158433</v>
      </c>
      <c r="P3427" s="30">
        <f ca="1">_xlfn.LOGNORM.INV(O3427,'Input Parameters'!$H$30,'Input Parameters'!$I$30)</f>
        <v>3.8075151547641544</v>
      </c>
      <c r="Q3427" s="10">
        <f t="shared" ca="1" si="509"/>
        <v>3.7141999015024796E-2</v>
      </c>
      <c r="R3427" s="30">
        <f>IF('Input Parameters'!$E$32=0,0,_xlfn.BETA.INV(Q3427,'Input Parameters'!$L$32,'Input Parameters'!$M$32,'Input Parameters'!$J$32,'Input Parameters'!$K$32))</f>
        <v>0</v>
      </c>
      <c r="S3427" s="10">
        <f t="shared" ca="1" si="510"/>
        <v>0.27377427077579441</v>
      </c>
      <c r="T3427" s="26">
        <f ca="1">_xlfn.LOGNORM.INV(S3427,'Input Parameters'!$H$34,'Input Parameters'!$I$34)</f>
        <v>46.770645284936712</v>
      </c>
      <c r="U3427" s="10">
        <f t="shared" ca="1" si="511"/>
        <v>0.44568384092418523</v>
      </c>
      <c r="V3427" s="30">
        <f ca="1">_xlfn.BETA.INV(U3427,'Input Parameters'!$L$36,'Input Parameters'!$M$36,'Input Parameters'!$J$36,'Input Parameters'!$K$36)</f>
        <v>0.56535799314812196</v>
      </c>
      <c r="W3427" s="2">
        <f ca="1">N3427+(P3427-N3427)*(1-ERF((T3427-R3427)/(2*SQRT(L3427*'Input Parameters'!$E$38))))</f>
        <v>0.11030043897768346</v>
      </c>
      <c r="X3427">
        <f t="shared" ca="1" si="512"/>
        <v>1</v>
      </c>
      <c r="Y3427" s="7"/>
    </row>
    <row r="3428" spans="1:25" ht="15" customHeight="1" x14ac:dyDescent="0.25">
      <c r="A3428" s="139">
        <v>3421</v>
      </c>
      <c r="B3428" s="10">
        <f t="shared" ca="1" si="503"/>
        <v>0.23183081424641261</v>
      </c>
      <c r="C3428" s="60">
        <f ca="1">_xlfn.NORM.INV(B3428,'Input Parameters'!$E$15,'Input Parameters'!$F$15)</f>
        <v>231.25257757463038</v>
      </c>
      <c r="D3428" s="10">
        <f t="shared" ca="1" si="504"/>
        <v>7.2702540122701609E-2</v>
      </c>
      <c r="E3428" s="62">
        <f ca="1">IF(_xlfn.NORM.INV(D3428,'Input Parameters'!$E$17,'Input Parameters'!$F$17)&lt;3500,3500,IF(_xlfn.NORM.INV(D3428,'Input Parameters'!$E$17,'Input Parameters'!$F$17)&gt;5500,5500,_xlfn.NORM.INV(D3428,'Input Parameters'!$E$17,'Input Parameters'!$F$17)))</f>
        <v>3780.8315516568</v>
      </c>
      <c r="F3428" s="10">
        <f t="shared" ca="1" si="505"/>
        <v>0.39793758637890919</v>
      </c>
      <c r="G3428" s="64">
        <f ca="1">_xlfn.NORM.INV(F3428,'Input Parameters'!$E$20,'Input Parameters'!$F$20)</f>
        <v>280.91678339859936</v>
      </c>
      <c r="H3428" s="57">
        <f ca="1">EXP(E3428*(1/'Input Parameters'!$E$23-1/G3428))</f>
        <v>0.57587831644412268</v>
      </c>
      <c r="I3428" s="10">
        <f t="shared" ca="1" si="506"/>
        <v>0.65728177338290095</v>
      </c>
      <c r="J3428" s="30">
        <f ca="1">_xlfn.BETA.INV(I3428,'Input Parameters'!$L$26,'Input Parameters'!$M$26,'Input Parameters'!$J$26,'Input Parameters'!$K$26)</f>
        <v>0.72420208733938818</v>
      </c>
      <c r="K3428" s="168">
        <f ca="1">('Input Parameters'!$E$27/'Input Parameters'!$E$38)^$J3428</f>
        <v>5.5457756950463045E-3</v>
      </c>
      <c r="L3428" s="69">
        <f ca="1">$H3428*$C3428*'Input Parameters'!$E$25*K3428</f>
        <v>0.73854950018990084</v>
      </c>
      <c r="M3428" s="24">
        <f t="shared" ca="1" si="507"/>
        <v>0.14348531339539861</v>
      </c>
      <c r="N3428" s="15">
        <f ca="1">_xlfn.NORM.INV(M3428,'Input Parameters'!$E$29,'Input Parameters'!$F$29)</f>
        <v>9.9893520923858448E-2</v>
      </c>
      <c r="O3428" s="8">
        <f t="shared" ca="1" si="508"/>
        <v>0.48597301196437337</v>
      </c>
      <c r="P3428" s="30">
        <f ca="1">_xlfn.LOGNORM.INV(O3428,'Input Parameters'!$H$30,'Input Parameters'!$I$30)</f>
        <v>2.6390736695885901</v>
      </c>
      <c r="Q3428" s="10">
        <f t="shared" ca="1" si="509"/>
        <v>0.51601677337006302</v>
      </c>
      <c r="R3428" s="30">
        <f>IF('Input Parameters'!$E$32=0,0,_xlfn.BETA.INV(Q3428,'Input Parameters'!$L$32,'Input Parameters'!$M$32,'Input Parameters'!$J$32,'Input Parameters'!$K$32))</f>
        <v>0</v>
      </c>
      <c r="S3428" s="10">
        <f t="shared" ca="1" si="510"/>
        <v>0.72259104447220668</v>
      </c>
      <c r="T3428" s="26">
        <f ca="1">_xlfn.LOGNORM.INV(S3428,'Input Parameters'!$H$34,'Input Parameters'!$I$34)</f>
        <v>54.254059925104386</v>
      </c>
      <c r="U3428" s="10">
        <f t="shared" ca="1" si="511"/>
        <v>0.98798744948408568</v>
      </c>
      <c r="V3428" s="30">
        <f ca="1">_xlfn.BETA.INV(U3428,'Input Parameters'!$L$36,'Input Parameters'!$M$36,'Input Parameters'!$J$36,'Input Parameters'!$K$36)</f>
        <v>0.98566297912997825</v>
      </c>
      <c r="W3428" s="2">
        <f ca="1">N3428+(P3428-N3428)*(1-ERF((T3428-R3428)/(2*SQRT(L3428*'Input Parameters'!$E$38))))</f>
        <v>9.9913943803150676E-2</v>
      </c>
      <c r="X3428">
        <f t="shared" ca="1" si="512"/>
        <v>1</v>
      </c>
      <c r="Y3428" s="7"/>
    </row>
    <row r="3429" spans="1:25" ht="15" customHeight="1" x14ac:dyDescent="0.25">
      <c r="A3429" s="139">
        <v>3422</v>
      </c>
      <c r="B3429" s="10">
        <f t="shared" ca="1" si="503"/>
        <v>0.68424321573485125</v>
      </c>
      <c r="C3429" s="60">
        <f ca="1">_xlfn.NORM.INV(B3429,'Input Parameters'!$E$15,'Input Parameters'!$F$15)</f>
        <v>296.95824259454969</v>
      </c>
      <c r="D3429" s="10">
        <f t="shared" ca="1" si="504"/>
        <v>0.65058965322338602</v>
      </c>
      <c r="E3429" s="62">
        <f ca="1">IF(_xlfn.NORM.INV(D3429,'Input Parameters'!$E$17,'Input Parameters'!$F$17)&lt;3500,3500,IF(_xlfn.NORM.INV(D3429,'Input Parameters'!$E$17,'Input Parameters'!$F$17)&gt;5500,5500,_xlfn.NORM.INV(D3429,'Input Parameters'!$E$17,'Input Parameters'!$F$17)))</f>
        <v>5070.8390273131754</v>
      </c>
      <c r="F3429" s="10">
        <f t="shared" ca="1" si="505"/>
        <v>0.21049669633025725</v>
      </c>
      <c r="G3429" s="64">
        <f ca="1">_xlfn.NORM.INV(F3429,'Input Parameters'!$E$20,'Input Parameters'!$F$20)</f>
        <v>277.25851665207205</v>
      </c>
      <c r="H3429" s="57">
        <f ca="1">EXP(E3429*(1/'Input Parameters'!$E$23-1/G3429))</f>
        <v>0.37594049334039953</v>
      </c>
      <c r="I3429" s="10">
        <f t="shared" ca="1" si="506"/>
        <v>5.1529164184876963E-3</v>
      </c>
      <c r="J3429" s="30">
        <f ca="1">_xlfn.BETA.INV(I3429,'Input Parameters'!$L$26,'Input Parameters'!$M$26,'Input Parameters'!$J$26,'Input Parameters'!$K$26)</f>
        <v>0.24681916242730539</v>
      </c>
      <c r="K3429" s="168">
        <f ca="1">('Input Parameters'!$E$27/'Input Parameters'!$E$38)^$J3429</f>
        <v>0.17025810720486642</v>
      </c>
      <c r="L3429" s="69">
        <f ca="1">$H3429*$C3429*'Input Parameters'!$E$25*K3429</f>
        <v>19.007381532109449</v>
      </c>
      <c r="M3429" s="24">
        <f t="shared" ca="1" si="507"/>
        <v>0.19814889395317237</v>
      </c>
      <c r="N3429" s="15">
        <f ca="1">_xlfn.NORM.INV(M3429,'Input Parameters'!$E$29,'Input Parameters'!$F$29)</f>
        <v>9.991517482598089E-2</v>
      </c>
      <c r="O3429" s="8">
        <f t="shared" ca="1" si="508"/>
        <v>0.75561967884068471</v>
      </c>
      <c r="P3429" s="30">
        <f ca="1">_xlfn.LOGNORM.INV(O3429,'Input Parameters'!$H$30,'Input Parameters'!$I$30)</f>
        <v>3.7212546899172416</v>
      </c>
      <c r="Q3429" s="10">
        <f t="shared" ca="1" si="509"/>
        <v>0.91913307779993947</v>
      </c>
      <c r="R3429" s="30">
        <f>IF('Input Parameters'!$E$32=0,0,_xlfn.BETA.INV(Q3429,'Input Parameters'!$L$32,'Input Parameters'!$M$32,'Input Parameters'!$J$32,'Input Parameters'!$K$32))</f>
        <v>0</v>
      </c>
      <c r="S3429" s="10">
        <f t="shared" ca="1" si="510"/>
        <v>0.49405663749800077</v>
      </c>
      <c r="T3429" s="26">
        <f ca="1">_xlfn.LOGNORM.INV(S3429,'Input Parameters'!$H$34,'Input Parameters'!$I$34)</f>
        <v>50.314292457131117</v>
      </c>
      <c r="U3429" s="10">
        <f t="shared" ca="1" si="511"/>
        <v>0.2098244121485292</v>
      </c>
      <c r="V3429" s="30">
        <f ca="1">_xlfn.BETA.INV(U3429,'Input Parameters'!$L$36,'Input Parameters'!$M$36,'Input Parameters'!$J$36,'Input Parameters'!$K$36)</f>
        <v>0.47307755408440161</v>
      </c>
      <c r="W3429" s="2">
        <f ca="1">N3429+(P3429-N3429)*(1-ERF((T3429-R3429)/(2*SQRT(L3429*'Input Parameters'!$E$38))))</f>
        <v>1.6008633437574287</v>
      </c>
      <c r="X3429">
        <f t="shared" ca="1" si="512"/>
        <v>0</v>
      </c>
      <c r="Y3429" s="7"/>
    </row>
    <row r="3430" spans="1:25" ht="15" customHeight="1" x14ac:dyDescent="0.25">
      <c r="A3430" s="139">
        <v>3423</v>
      </c>
      <c r="B3430" s="10">
        <f t="shared" ca="1" si="503"/>
        <v>0.6952622469092441</v>
      </c>
      <c r="C3430" s="60">
        <f ca="1">_xlfn.NORM.INV(B3430,'Input Parameters'!$E$15,'Input Parameters'!$F$15)</f>
        <v>298.65041661605704</v>
      </c>
      <c r="D3430" s="10">
        <f t="shared" ca="1" si="504"/>
        <v>0.3127932798707902</v>
      </c>
      <c r="E3430" s="62">
        <f ca="1">IF(_xlfn.NORM.INV(D3430,'Input Parameters'!$E$17,'Input Parameters'!$F$17)&lt;3500,3500,IF(_xlfn.NORM.INV(D3430,'Input Parameters'!$E$17,'Input Parameters'!$F$17)&gt;5500,5500,_xlfn.NORM.INV(D3430,'Input Parameters'!$E$17,'Input Parameters'!$F$17)))</f>
        <v>4458.4362870565947</v>
      </c>
      <c r="F3430" s="10">
        <f t="shared" ca="1" si="505"/>
        <v>0.20653391200479221</v>
      </c>
      <c r="G3430" s="64">
        <f ca="1">_xlfn.NORM.INV(F3430,'Input Parameters'!$E$20,'Input Parameters'!$F$20)</f>
        <v>277.16600400832795</v>
      </c>
      <c r="H3430" s="57">
        <f ca="1">EXP(E3430*(1/'Input Parameters'!$E$23-1/G3430))</f>
        <v>0.42082425126375439</v>
      </c>
      <c r="I3430" s="10">
        <f t="shared" ca="1" si="506"/>
        <v>0.88805266467738408</v>
      </c>
      <c r="J3430" s="30">
        <f ca="1">_xlfn.BETA.INV(I3430,'Input Parameters'!$L$26,'Input Parameters'!$M$26,'Input Parameters'!$J$26,'Input Parameters'!$K$26)</f>
        <v>0.83163277656517132</v>
      </c>
      <c r="K3430" s="168">
        <f ca="1">('Input Parameters'!$E$27/'Input Parameters'!$E$38)^$J3430</f>
        <v>2.566219016732975E-3</v>
      </c>
      <c r="L3430" s="69">
        <f ca="1">$H3430*$C3430*'Input Parameters'!$E$25*K3430</f>
        <v>0.32252070708865022</v>
      </c>
      <c r="M3430" s="24">
        <f t="shared" ca="1" si="507"/>
        <v>0.78330766876486368</v>
      </c>
      <c r="N3430" s="15">
        <f ca="1">_xlfn.NORM.INV(M3430,'Input Parameters'!$E$29,'Input Parameters'!$F$29)</f>
        <v>0.10007834129354566</v>
      </c>
      <c r="O3430" s="8">
        <f t="shared" ca="1" si="508"/>
        <v>0.78998700958966217</v>
      </c>
      <c r="P3430" s="30">
        <f ca="1">_xlfn.LOGNORM.INV(O3430,'Input Parameters'!$H$30,'Input Parameters'!$I$30)</f>
        <v>3.9273192807025414</v>
      </c>
      <c r="Q3430" s="10">
        <f t="shared" ca="1" si="509"/>
        <v>0.47939997926030087</v>
      </c>
      <c r="R3430" s="30">
        <f>IF('Input Parameters'!$E$32=0,0,_xlfn.BETA.INV(Q3430,'Input Parameters'!$L$32,'Input Parameters'!$M$32,'Input Parameters'!$J$32,'Input Parameters'!$K$32))</f>
        <v>0</v>
      </c>
      <c r="S3430" s="10">
        <f t="shared" ca="1" si="510"/>
        <v>0.1401240260237262</v>
      </c>
      <c r="T3430" s="26">
        <f ca="1">_xlfn.LOGNORM.INV(S3430,'Input Parameters'!$H$34,'Input Parameters'!$I$34)</f>
        <v>44.066364784127167</v>
      </c>
      <c r="U3430" s="10">
        <f t="shared" ca="1" si="511"/>
        <v>6.7864051831885597E-2</v>
      </c>
      <c r="V3430" s="30">
        <f ca="1">_xlfn.BETA.INV(U3430,'Input Parameters'!$L$36,'Input Parameters'!$M$36,'Input Parameters'!$J$36,'Input Parameters'!$K$36)</f>
        <v>0.39441530340341058</v>
      </c>
      <c r="W3430" s="2">
        <f ca="1">N3430+(P3430-N3430)*(1-ERF((T3430-R3430)/(2*SQRT(L3430*'Input Parameters'!$E$38))))</f>
        <v>0.10007849799877762</v>
      </c>
      <c r="X3430">
        <f t="shared" ca="1" si="512"/>
        <v>1</v>
      </c>
      <c r="Y3430" s="7"/>
    </row>
    <row r="3431" spans="1:25" ht="15" customHeight="1" x14ac:dyDescent="0.25">
      <c r="A3431" s="139">
        <v>3424</v>
      </c>
      <c r="B3431" s="10">
        <f t="shared" ca="1" si="503"/>
        <v>0.62642754437510673</v>
      </c>
      <c r="C3431" s="60">
        <f ca="1">_xlfn.NORM.INV(B3431,'Input Parameters'!$E$15,'Input Parameters'!$F$15)</f>
        <v>288.43950653721731</v>
      </c>
      <c r="D3431" s="10">
        <f t="shared" ca="1" si="504"/>
        <v>3.5769545740475861E-2</v>
      </c>
      <c r="E3431" s="62">
        <f ca="1">IF(_xlfn.NORM.INV(D3431,'Input Parameters'!$E$17,'Input Parameters'!$F$17)&lt;3500,3500,IF(_xlfn.NORM.INV(D3431,'Input Parameters'!$E$17,'Input Parameters'!$F$17)&gt;5500,5500,_xlfn.NORM.INV(D3431,'Input Parameters'!$E$17,'Input Parameters'!$F$17)))</f>
        <v>3538.571906539325</v>
      </c>
      <c r="F3431" s="10">
        <f t="shared" ca="1" si="505"/>
        <v>0.57736713859106559</v>
      </c>
      <c r="G3431" s="64">
        <f ca="1">_xlfn.NORM.INV(F3431,'Input Parameters'!$E$20,'Input Parameters'!$F$20)</f>
        <v>283.95758885597104</v>
      </c>
      <c r="H3431" s="57">
        <f ca="1">EXP(E3431*(1/'Input Parameters'!$E$23-1/G3431))</f>
        <v>0.68276377898500307</v>
      </c>
      <c r="I3431" s="10">
        <f t="shared" ca="1" si="506"/>
        <v>0.14536220362395147</v>
      </c>
      <c r="J3431" s="30">
        <f ca="1">_xlfn.BETA.INV(I3431,'Input Parameters'!$L$26,'Input Parameters'!$M$26,'Input Parameters'!$J$26,'Input Parameters'!$K$26)</f>
        <v>0.48296463475927376</v>
      </c>
      <c r="K3431" s="168">
        <f ca="1">('Input Parameters'!$E$27/'Input Parameters'!$E$38)^$J3431</f>
        <v>3.1294378483747602E-2</v>
      </c>
      <c r="L3431" s="69">
        <f ca="1">$H3431*$C3431*'Input Parameters'!$E$25*K3431</f>
        <v>6.1629912073054367</v>
      </c>
      <c r="M3431" s="24">
        <f t="shared" ca="1" si="507"/>
        <v>0.48633543521772027</v>
      </c>
      <c r="N3431" s="15">
        <f ca="1">_xlfn.NORM.INV(M3431,'Input Parameters'!$E$29,'Input Parameters'!$F$29)</f>
        <v>9.9996574131540908E-2</v>
      </c>
      <c r="O3431" s="8">
        <f t="shared" ca="1" si="508"/>
        <v>0.86425545330409093</v>
      </c>
      <c r="P3431" s="30">
        <f ca="1">_xlfn.LOGNORM.INV(O3431,'Input Parameters'!$H$30,'Input Parameters'!$I$30)</f>
        <v>4.5108660395384756</v>
      </c>
      <c r="Q3431" s="10">
        <f t="shared" ca="1" si="509"/>
        <v>0.67221007897946006</v>
      </c>
      <c r="R3431" s="30">
        <f>IF('Input Parameters'!$E$32=0,0,_xlfn.BETA.INV(Q3431,'Input Parameters'!$L$32,'Input Parameters'!$M$32,'Input Parameters'!$J$32,'Input Parameters'!$K$32))</f>
        <v>0</v>
      </c>
      <c r="S3431" s="10">
        <f t="shared" ca="1" si="510"/>
        <v>0.98764522980769709</v>
      </c>
      <c r="T3431" s="26">
        <f ca="1">_xlfn.LOGNORM.INV(S3431,'Input Parameters'!$H$34,'Input Parameters'!$I$34)</f>
        <v>66.672729287862865</v>
      </c>
      <c r="U3431" s="10">
        <f t="shared" ca="1" si="511"/>
        <v>0.60968937735994067</v>
      </c>
      <c r="V3431" s="30">
        <f ca="1">_xlfn.BETA.INV(U3431,'Input Parameters'!$L$36,'Input Parameters'!$M$36,'Input Parameters'!$J$36,'Input Parameters'!$K$36)</f>
        <v>0.6294347403443894</v>
      </c>
      <c r="W3431" s="2">
        <f ca="1">N3431+(P3431-N3431)*(1-ERF((T3431-R3431)/(2*SQRT(L3431*'Input Parameters'!$E$38))))</f>
        <v>0.35387427398595556</v>
      </c>
      <c r="X3431">
        <f t="shared" ca="1" si="512"/>
        <v>1</v>
      </c>
      <c r="Y3431" s="7"/>
    </row>
    <row r="3432" spans="1:25" ht="15" customHeight="1" x14ac:dyDescent="0.25">
      <c r="A3432" s="139">
        <v>3425</v>
      </c>
      <c r="B3432" s="10">
        <f t="shared" ca="1" si="503"/>
        <v>0.80705257988859647</v>
      </c>
      <c r="C3432" s="60">
        <f ca="1">_xlfn.NORM.INV(B3432,'Input Parameters'!$E$15,'Input Parameters'!$F$15)</f>
        <v>317.95757811839718</v>
      </c>
      <c r="D3432" s="10">
        <f t="shared" ca="1" si="504"/>
        <v>3.1353751938179575E-2</v>
      </c>
      <c r="E3432" s="62">
        <f ca="1">IF(_xlfn.NORM.INV(D3432,'Input Parameters'!$E$17,'Input Parameters'!$F$17)&lt;3500,3500,IF(_xlfn.NORM.INV(D3432,'Input Parameters'!$E$17,'Input Parameters'!$F$17)&gt;5500,5500,_xlfn.NORM.INV(D3432,'Input Parameters'!$E$17,'Input Parameters'!$F$17)))</f>
        <v>3500</v>
      </c>
      <c r="F3432" s="10">
        <f t="shared" ca="1" si="505"/>
        <v>0.80104437565978148</v>
      </c>
      <c r="G3432" s="64">
        <f ca="1">_xlfn.NORM.INV(F3432,'Input Parameters'!$E$20,'Input Parameters'!$F$20)</f>
        <v>288.31389545754598</v>
      </c>
      <c r="H3432" s="57">
        <f ca="1">EXP(E3432*(1/'Input Parameters'!$E$23-1/G3432))</f>
        <v>0.82595990934060537</v>
      </c>
      <c r="I3432" s="10">
        <f t="shared" ca="1" si="506"/>
        <v>8.313261905187197E-2</v>
      </c>
      <c r="J3432" s="30">
        <f ca="1">_xlfn.BETA.INV(I3432,'Input Parameters'!$L$26,'Input Parameters'!$M$26,'Input Parameters'!$J$26,'Input Parameters'!$K$26)</f>
        <v>0.42731470810890171</v>
      </c>
      <c r="K3432" s="168">
        <f ca="1">('Input Parameters'!$E$27/'Input Parameters'!$E$38)^$J3432</f>
        <v>4.6647378291438731E-2</v>
      </c>
      <c r="L3432" s="69">
        <f ca="1">$H3432*$C3432*'Input Parameters'!$E$25*K3432</f>
        <v>12.250544394652907</v>
      </c>
      <c r="M3432" s="24">
        <f t="shared" ca="1" si="507"/>
        <v>0.26905118172089348</v>
      </c>
      <c r="N3432" s="15">
        <f ca="1">_xlfn.NORM.INV(M3432,'Input Parameters'!$E$29,'Input Parameters'!$F$29)</f>
        <v>9.9938431488531224E-2</v>
      </c>
      <c r="O3432" s="8">
        <f t="shared" ca="1" si="508"/>
        <v>0.68327495179025877</v>
      </c>
      <c r="P3432" s="30">
        <f ca="1">_xlfn.LOGNORM.INV(O3432,'Input Parameters'!$H$30,'Input Parameters'!$I$30)</f>
        <v>3.3612326312366689</v>
      </c>
      <c r="Q3432" s="10">
        <f t="shared" ca="1" si="509"/>
        <v>0.66511180624187116</v>
      </c>
      <c r="R3432" s="30">
        <f>IF('Input Parameters'!$E$32=0,0,_xlfn.BETA.INV(Q3432,'Input Parameters'!$L$32,'Input Parameters'!$M$32,'Input Parameters'!$J$32,'Input Parameters'!$K$32))</f>
        <v>0</v>
      </c>
      <c r="S3432" s="10">
        <f t="shared" ca="1" si="510"/>
        <v>0.88661716033837012</v>
      </c>
      <c r="T3432" s="26">
        <f ca="1">_xlfn.LOGNORM.INV(S3432,'Input Parameters'!$H$34,'Input Parameters'!$I$34)</f>
        <v>58.595069225931013</v>
      </c>
      <c r="U3432" s="10">
        <f t="shared" ca="1" si="511"/>
        <v>0.1424228712741602</v>
      </c>
      <c r="V3432" s="30">
        <f ca="1">_xlfn.BETA.INV(U3432,'Input Parameters'!$L$36,'Input Parameters'!$M$36,'Input Parameters'!$J$36,'Input Parameters'!$K$36)</f>
        <v>0.44101838164736146</v>
      </c>
      <c r="W3432" s="2">
        <f ca="1">N3432+(P3432-N3432)*(1-ERF((T3432-R3432)/(2*SQRT(L3432*'Input Parameters'!$E$38))))</f>
        <v>0.87124425274856532</v>
      </c>
      <c r="X3432">
        <f t="shared" ca="1" si="512"/>
        <v>0</v>
      </c>
      <c r="Y3432" s="7"/>
    </row>
    <row r="3433" spans="1:25" ht="15" customHeight="1" x14ac:dyDescent="0.25">
      <c r="A3433" s="139">
        <v>3426</v>
      </c>
      <c r="B3433" s="10">
        <f t="shared" ca="1" si="503"/>
        <v>0.71599478368991343</v>
      </c>
      <c r="C3433" s="60">
        <f ca="1">_xlfn.NORM.INV(B3433,'Input Parameters'!$E$15,'Input Parameters'!$F$15)</f>
        <v>301.91079162690085</v>
      </c>
      <c r="D3433" s="10">
        <f t="shared" ca="1" si="504"/>
        <v>0.86876640582386444</v>
      </c>
      <c r="E3433" s="62">
        <f ca="1">IF(_xlfn.NORM.INV(D3433,'Input Parameters'!$E$17,'Input Parameters'!$F$17)&lt;3500,3500,IF(_xlfn.NORM.INV(D3433,'Input Parameters'!$E$17,'Input Parameters'!$F$17)&gt;5500,5500,_xlfn.NORM.INV(D3433,'Input Parameters'!$E$17,'Input Parameters'!$F$17)))</f>
        <v>5500</v>
      </c>
      <c r="F3433" s="10">
        <f t="shared" ca="1" si="505"/>
        <v>0.38488534649435335</v>
      </c>
      <c r="G3433" s="64">
        <f ca="1">_xlfn.NORM.INV(F3433,'Input Parameters'!$E$20,'Input Parameters'!$F$20)</f>
        <v>280.68907848460128</v>
      </c>
      <c r="H3433" s="57">
        <f ca="1">EXP(E3433*(1/'Input Parameters'!$E$23-1/G3433))</f>
        <v>0.44101531928181564</v>
      </c>
      <c r="I3433" s="10">
        <f t="shared" ca="1" si="506"/>
        <v>0.7930515752887074</v>
      </c>
      <c r="J3433" s="30">
        <f ca="1">_xlfn.BETA.INV(I3433,'Input Parameters'!$L$26,'Input Parameters'!$M$26,'Input Parameters'!$J$26,'Input Parameters'!$K$26)</f>
        <v>0.78221646301954828</v>
      </c>
      <c r="K3433" s="168">
        <f ca="1">('Input Parameters'!$E$27/'Input Parameters'!$E$38)^$J3433</f>
        <v>3.6579321702359413E-3</v>
      </c>
      <c r="L3433" s="69">
        <f ca="1">$H3433*$C3433*'Input Parameters'!$E$25*K3433</f>
        <v>0.48704373412290813</v>
      </c>
      <c r="M3433" s="24">
        <f t="shared" ca="1" si="507"/>
        <v>0.8119035483299607</v>
      </c>
      <c r="N3433" s="15">
        <f ca="1">_xlfn.NORM.INV(M3433,'Input Parameters'!$E$29,'Input Parameters'!$F$29)</f>
        <v>0.10008849327498262</v>
      </c>
      <c r="O3433" s="8">
        <f t="shared" ca="1" si="508"/>
        <v>0.54948179899768435</v>
      </c>
      <c r="P3433" s="30">
        <f ca="1">_xlfn.LOGNORM.INV(O3433,'Input Parameters'!$H$30,'Input Parameters'!$I$30)</f>
        <v>2.8456232309360425</v>
      </c>
      <c r="Q3433" s="10">
        <f t="shared" ca="1" si="509"/>
        <v>0.26981333809051367</v>
      </c>
      <c r="R3433" s="30">
        <f>IF('Input Parameters'!$E$32=0,0,_xlfn.BETA.INV(Q3433,'Input Parameters'!$L$32,'Input Parameters'!$M$32,'Input Parameters'!$J$32,'Input Parameters'!$K$32))</f>
        <v>0</v>
      </c>
      <c r="S3433" s="10">
        <f t="shared" ca="1" si="510"/>
        <v>0.55075049910301266</v>
      </c>
      <c r="T3433" s="26">
        <f ca="1">_xlfn.LOGNORM.INV(S3433,'Input Parameters'!$H$34,'Input Parameters'!$I$34)</f>
        <v>51.214731354975264</v>
      </c>
      <c r="U3433" s="10">
        <f t="shared" ca="1" si="511"/>
        <v>0.51559523405533392</v>
      </c>
      <c r="V3433" s="30">
        <f ca="1">_xlfn.BETA.INV(U3433,'Input Parameters'!$L$36,'Input Parameters'!$M$36,'Input Parameters'!$J$36,'Input Parameters'!$K$36)</f>
        <v>0.5918690243181548</v>
      </c>
      <c r="W3433" s="2">
        <f ca="1">N3433+(P3433-N3433)*(1-ERF((T3433-R3433)/(2*SQRT(L3433*'Input Parameters'!$E$38))))</f>
        <v>0.10008907329745645</v>
      </c>
      <c r="X3433">
        <f t="shared" ca="1" si="512"/>
        <v>1</v>
      </c>
      <c r="Y3433" s="7"/>
    </row>
    <row r="3434" spans="1:25" ht="15" customHeight="1" x14ac:dyDescent="0.25">
      <c r="A3434" s="139">
        <v>3427</v>
      </c>
      <c r="B3434" s="10">
        <f t="shared" ca="1" si="503"/>
        <v>0.78837458630554424</v>
      </c>
      <c r="C3434" s="60">
        <f ca="1">_xlfn.NORM.INV(B3434,'Input Parameters'!$E$15,'Input Parameters'!$F$15)</f>
        <v>314.36498961394057</v>
      </c>
      <c r="D3434" s="10">
        <f t="shared" ca="1" si="504"/>
        <v>0.12185164501094004</v>
      </c>
      <c r="E3434" s="62">
        <f ca="1">IF(_xlfn.NORM.INV(D3434,'Input Parameters'!$E$17,'Input Parameters'!$F$17)&lt;3500,3500,IF(_xlfn.NORM.INV(D3434,'Input Parameters'!$E$17,'Input Parameters'!$F$17)&gt;5500,5500,_xlfn.NORM.INV(D3434,'Input Parameters'!$E$17,'Input Parameters'!$F$17)))</f>
        <v>3983.9538002186746</v>
      </c>
      <c r="F3434" s="10">
        <f t="shared" ca="1" si="505"/>
        <v>0.13063962060024381</v>
      </c>
      <c r="G3434" s="64">
        <f ca="1">_xlfn.NORM.INV(F3434,'Input Parameters'!$E$20,'Input Parameters'!$F$20)</f>
        <v>275.12340294013296</v>
      </c>
      <c r="H3434" s="57">
        <f ca="1">EXP(E3434*(1/'Input Parameters'!$E$23-1/G3434))</f>
        <v>0.41472386108030723</v>
      </c>
      <c r="I3434" s="10">
        <f t="shared" ca="1" si="506"/>
        <v>0.87529786275972021</v>
      </c>
      <c r="J3434" s="30">
        <f ca="1">_xlfn.BETA.INV(I3434,'Input Parameters'!$L$26,'Input Parameters'!$M$26,'Input Parameters'!$J$26,'Input Parameters'!$K$26)</f>
        <v>0.82414126713277169</v>
      </c>
      <c r="K3434" s="168">
        <f ca="1">('Input Parameters'!$E$27/'Input Parameters'!$E$38)^$J3434</f>
        <v>2.7078917796417232E-3</v>
      </c>
      <c r="L3434" s="69">
        <f ca="1">$H3434*$C3434*'Input Parameters'!$E$25*K3434</f>
        <v>0.35304047626473017</v>
      </c>
      <c r="M3434" s="24">
        <f t="shared" ca="1" si="507"/>
        <v>0.32072704942149144</v>
      </c>
      <c r="N3434" s="15">
        <f ca="1">_xlfn.NORM.INV(M3434,'Input Parameters'!$E$29,'Input Parameters'!$F$29)</f>
        <v>9.9953433331001984E-2</v>
      </c>
      <c r="O3434" s="8">
        <f t="shared" ca="1" si="508"/>
        <v>9.2597505474187991E-2</v>
      </c>
      <c r="P3434" s="30">
        <f ca="1">_xlfn.LOGNORM.INV(O3434,'Input Parameters'!$H$30,'Input Parameters'!$I$30)</f>
        <v>1.4350074340317105</v>
      </c>
      <c r="Q3434" s="10">
        <f t="shared" ca="1" si="509"/>
        <v>0.79372495402542909</v>
      </c>
      <c r="R3434" s="30">
        <f>IF('Input Parameters'!$E$32=0,0,_xlfn.BETA.INV(Q3434,'Input Parameters'!$L$32,'Input Parameters'!$M$32,'Input Parameters'!$J$32,'Input Parameters'!$K$32))</f>
        <v>0</v>
      </c>
      <c r="S3434" s="10">
        <f t="shared" ca="1" si="510"/>
        <v>0.1295680151141001</v>
      </c>
      <c r="T3434" s="26">
        <f ca="1">_xlfn.LOGNORM.INV(S3434,'Input Parameters'!$H$34,'Input Parameters'!$I$34)</f>
        <v>43.800104325913807</v>
      </c>
      <c r="U3434" s="10">
        <f t="shared" ca="1" si="511"/>
        <v>0.34631987981231549</v>
      </c>
      <c r="V3434" s="30">
        <f ca="1">_xlfn.BETA.INV(U3434,'Input Parameters'!$L$36,'Input Parameters'!$M$36,'Input Parameters'!$J$36,'Input Parameters'!$K$36)</f>
        <v>0.52803451450984762</v>
      </c>
      <c r="W3434" s="2">
        <f ca="1">N3434+(P3434-N3434)*(1-ERF((T3434-R3434)/(2*SQRT(L3434*'Input Parameters'!$E$38))))</f>
        <v>9.9953682038900385E-2</v>
      </c>
      <c r="X3434">
        <f t="shared" ca="1" si="512"/>
        <v>1</v>
      </c>
      <c r="Y3434" s="7"/>
    </row>
    <row r="3435" spans="1:25" ht="15" customHeight="1" x14ac:dyDescent="0.25">
      <c r="A3435" s="139">
        <v>3428</v>
      </c>
      <c r="B3435" s="10">
        <f t="shared" ca="1" si="503"/>
        <v>0.2630143487081954</v>
      </c>
      <c r="C3435" s="60">
        <f ca="1">_xlfn.NORM.INV(B3435,'Input Parameters'!$E$15,'Input Parameters'!$F$15)</f>
        <v>236.60423046614471</v>
      </c>
      <c r="D3435" s="10">
        <f t="shared" ca="1" si="504"/>
        <v>0.13021175150550957</v>
      </c>
      <c r="E3435" s="62">
        <f ca="1">IF(_xlfn.NORM.INV(D3435,'Input Parameters'!$E$17,'Input Parameters'!$F$17)&lt;3500,3500,IF(_xlfn.NORM.INV(D3435,'Input Parameters'!$E$17,'Input Parameters'!$F$17)&gt;5500,5500,_xlfn.NORM.INV(D3435,'Input Parameters'!$E$17,'Input Parameters'!$F$17)))</f>
        <v>4012.2264980424306</v>
      </c>
      <c r="F3435" s="10">
        <f t="shared" ca="1" si="505"/>
        <v>4.6635082770010716E-2</v>
      </c>
      <c r="G3435" s="64">
        <f ca="1">_xlfn.NORM.INV(F3435,'Input Parameters'!$E$20,'Input Parameters'!$F$20)</f>
        <v>271.40475873640906</v>
      </c>
      <c r="H3435" s="57">
        <f ca="1">EXP(E3435*(1/'Input Parameters'!$E$23-1/G3435))</f>
        <v>0.33749585636058843</v>
      </c>
      <c r="I3435" s="10">
        <f t="shared" ca="1" si="506"/>
        <v>0.89680006353339969</v>
      </c>
      <c r="J3435" s="30">
        <f ca="1">_xlfn.BETA.INV(I3435,'Input Parameters'!$L$26,'Input Parameters'!$M$26,'Input Parameters'!$J$26,'Input Parameters'!$K$26)</f>
        <v>0.83700833392783358</v>
      </c>
      <c r="K3435" s="168">
        <f ca="1">('Input Parameters'!$E$27/'Input Parameters'!$E$38)^$J3435</f>
        <v>2.4691516133160517E-3</v>
      </c>
      <c r="L3435" s="69">
        <f ca="1">$H3435*$C3435*'Input Parameters'!$E$25*K3435</f>
        <v>0.19716903385065157</v>
      </c>
      <c r="M3435" s="24">
        <f t="shared" ca="1" si="507"/>
        <v>0.854738925341052</v>
      </c>
      <c r="N3435" s="15">
        <f ca="1">_xlfn.NORM.INV(M3435,'Input Parameters'!$E$29,'Input Parameters'!$F$29)</f>
        <v>0.10010569768578555</v>
      </c>
      <c r="O3435" s="8">
        <f t="shared" ca="1" si="508"/>
        <v>0.62235176696164918</v>
      </c>
      <c r="P3435" s="30">
        <f ca="1">_xlfn.LOGNORM.INV(O3435,'Input Parameters'!$H$30,'Input Parameters'!$I$30)</f>
        <v>3.1088852513829077</v>
      </c>
      <c r="Q3435" s="10">
        <f t="shared" ca="1" si="509"/>
        <v>0.88563454212356796</v>
      </c>
      <c r="R3435" s="30">
        <f>IF('Input Parameters'!$E$32=0,0,_xlfn.BETA.INV(Q3435,'Input Parameters'!$L$32,'Input Parameters'!$M$32,'Input Parameters'!$J$32,'Input Parameters'!$K$32))</f>
        <v>0</v>
      </c>
      <c r="S3435" s="10">
        <f t="shared" ca="1" si="510"/>
        <v>0.34095230405332466</v>
      </c>
      <c r="T3435" s="26">
        <f ca="1">_xlfn.LOGNORM.INV(S3435,'Input Parameters'!$H$34,'Input Parameters'!$I$34)</f>
        <v>47.899713642697442</v>
      </c>
      <c r="U3435" s="10">
        <f t="shared" ca="1" si="511"/>
        <v>0.48510425531619672</v>
      </c>
      <c r="V3435" s="30">
        <f ca="1">_xlfn.BETA.INV(U3435,'Input Parameters'!$L$36,'Input Parameters'!$M$36,'Input Parameters'!$J$36,'Input Parameters'!$K$36)</f>
        <v>0.58021950432947644</v>
      </c>
      <c r="W3435" s="2">
        <f ca="1">N3435+(P3435-N3435)*(1-ERF((T3435-R3435)/(2*SQRT(L3435*'Input Parameters'!$E$38))))</f>
        <v>0.10010569768585736</v>
      </c>
      <c r="X3435">
        <f t="shared" ca="1" si="512"/>
        <v>1</v>
      </c>
      <c r="Y3435" s="7"/>
    </row>
    <row r="3436" spans="1:25" ht="15" customHeight="1" x14ac:dyDescent="0.25">
      <c r="A3436" s="139">
        <v>3429</v>
      </c>
      <c r="B3436" s="10">
        <f t="shared" ca="1" si="503"/>
        <v>0.81591638150811441</v>
      </c>
      <c r="C3436" s="60">
        <f ca="1">_xlfn.NORM.INV(B3436,'Input Parameters'!$E$15,'Input Parameters'!$F$15)</f>
        <v>319.73651135383591</v>
      </c>
      <c r="D3436" s="10">
        <f t="shared" ca="1" si="504"/>
        <v>0.50043923100192522</v>
      </c>
      <c r="E3436" s="62">
        <f ca="1">IF(_xlfn.NORM.INV(D3436,'Input Parameters'!$E$17,'Input Parameters'!$F$17)&lt;3500,3500,IF(_xlfn.NORM.INV(D3436,'Input Parameters'!$E$17,'Input Parameters'!$F$17)&gt;5500,5500,_xlfn.NORM.INV(D3436,'Input Parameters'!$E$17,'Input Parameters'!$F$17)))</f>
        <v>4800.7706923496671</v>
      </c>
      <c r="F3436" s="10">
        <f t="shared" ca="1" si="505"/>
        <v>0.68461353156298199</v>
      </c>
      <c r="G3436" s="64">
        <f ca="1">_xlfn.NORM.INV(F3436,'Input Parameters'!$E$20,'Input Parameters'!$F$20)</f>
        <v>285.87028276369563</v>
      </c>
      <c r="H3436" s="57">
        <f ca="1">EXP(E3436*(1/'Input Parameters'!$E$23-1/G3436))</f>
        <v>0.66723986560609305</v>
      </c>
      <c r="I3436" s="10">
        <f t="shared" ca="1" si="506"/>
        <v>0.76075764851417282</v>
      </c>
      <c r="J3436" s="30">
        <f ca="1">_xlfn.BETA.INV(I3436,'Input Parameters'!$L$26,'Input Parameters'!$M$26,'Input Parameters'!$J$26,'Input Parameters'!$K$26)</f>
        <v>0.76761455139146118</v>
      </c>
      <c r="K3436" s="168">
        <f ca="1">('Input Parameters'!$E$27/'Input Parameters'!$E$38)^$J3436</f>
        <v>4.0618472829771803E-3</v>
      </c>
      <c r="L3436" s="69">
        <f ca="1">$H3436*$C3436*'Input Parameters'!$E$25*K3436</f>
        <v>0.86655834537176313</v>
      </c>
      <c r="M3436" s="24">
        <f t="shared" ca="1" si="507"/>
        <v>0.74826757528373722</v>
      </c>
      <c r="N3436" s="15">
        <f ca="1">_xlfn.NORM.INV(M3436,'Input Parameters'!$E$29,'Input Parameters'!$F$29)</f>
        <v>0.10006690480153069</v>
      </c>
      <c r="O3436" s="8">
        <f t="shared" ca="1" si="508"/>
        <v>0.93120055181142669</v>
      </c>
      <c r="P3436" s="30">
        <f ca="1">_xlfn.LOGNORM.INV(O3436,'Input Parameters'!$H$30,'Input Parameters'!$I$30)</f>
        <v>5.4109663542455619</v>
      </c>
      <c r="Q3436" s="10">
        <f t="shared" ca="1" si="509"/>
        <v>8.5236340554787349E-2</v>
      </c>
      <c r="R3436" s="30">
        <f>IF('Input Parameters'!$E$32=0,0,_xlfn.BETA.INV(Q3436,'Input Parameters'!$L$32,'Input Parameters'!$M$32,'Input Parameters'!$J$32,'Input Parameters'!$K$32))</f>
        <v>0</v>
      </c>
      <c r="S3436" s="10">
        <f t="shared" ca="1" si="510"/>
        <v>0.94738038661339019</v>
      </c>
      <c r="T3436" s="26">
        <f ca="1">_xlfn.LOGNORM.INV(S3436,'Input Parameters'!$H$34,'Input Parameters'!$I$34)</f>
        <v>61.673592598185657</v>
      </c>
      <c r="U3436" s="10">
        <f t="shared" ca="1" si="511"/>
        <v>0.75942866009758037</v>
      </c>
      <c r="V3436" s="30">
        <f ca="1">_xlfn.BETA.INV(U3436,'Input Parameters'!$L$36,'Input Parameters'!$M$36,'Input Parameters'!$J$36,'Input Parameters'!$K$36)</f>
        <v>0.70002742037994969</v>
      </c>
      <c r="W3436" s="2">
        <f ca="1">N3436+(P3436-N3436)*(1-ERF((T3436-R3436)/(2*SQRT(L3436*'Input Parameters'!$E$38))))</f>
        <v>0.10008179219344174</v>
      </c>
      <c r="X3436">
        <f t="shared" ca="1" si="512"/>
        <v>1</v>
      </c>
      <c r="Y3436" s="7"/>
    </row>
    <row r="3437" spans="1:25" ht="15" customHeight="1" x14ac:dyDescent="0.25">
      <c r="A3437" s="139">
        <v>3430</v>
      </c>
      <c r="B3437" s="10">
        <f t="shared" ca="1" si="503"/>
        <v>0.37679575644816554</v>
      </c>
      <c r="C3437" s="60">
        <f ca="1">_xlfn.NORM.INV(B3437,'Input Parameters'!$E$15,'Input Parameters'!$F$15)</f>
        <v>253.9554883568585</v>
      </c>
      <c r="D3437" s="10">
        <f t="shared" ca="1" si="504"/>
        <v>0.77552701774280397</v>
      </c>
      <c r="E3437" s="62">
        <f ca="1">IF(_xlfn.NORM.INV(D3437,'Input Parameters'!$E$17,'Input Parameters'!$F$17)&lt;3500,3500,IF(_xlfn.NORM.INV(D3437,'Input Parameters'!$E$17,'Input Parameters'!$F$17)&gt;5500,5500,_xlfn.NORM.INV(D3437,'Input Parameters'!$E$17,'Input Parameters'!$F$17)))</f>
        <v>5330.0214030079551</v>
      </c>
      <c r="F3437" s="10">
        <f t="shared" ca="1" si="505"/>
        <v>0.36458131181513254</v>
      </c>
      <c r="G3437" s="64">
        <f ca="1">_xlfn.NORM.INV(F3437,'Input Parameters'!$E$20,'Input Parameters'!$F$20)</f>
        <v>280.3301943864754</v>
      </c>
      <c r="H3437" s="57">
        <f ca="1">EXP(E3437*(1/'Input Parameters'!$E$23-1/G3437))</f>
        <v>0.44145266026867841</v>
      </c>
      <c r="I3437" s="10">
        <f t="shared" ca="1" si="506"/>
        <v>0.69342001323689162</v>
      </c>
      <c r="J3437" s="30">
        <f ca="1">_xlfn.BETA.INV(I3437,'Input Parameters'!$L$26,'Input Parameters'!$M$26,'Input Parameters'!$J$26,'Input Parameters'!$K$26)</f>
        <v>0.73895522684982951</v>
      </c>
      <c r="K3437" s="168">
        <f ca="1">('Input Parameters'!$E$27/'Input Parameters'!$E$38)^$J3437</f>
        <v>4.9888822253081966E-3</v>
      </c>
      <c r="L3437" s="69">
        <f ca="1">$H3437*$C3437*'Input Parameters'!$E$25*K3437</f>
        <v>0.55930022339834906</v>
      </c>
      <c r="M3437" s="24">
        <f t="shared" ca="1" si="507"/>
        <v>0.54111518542472292</v>
      </c>
      <c r="N3437" s="15">
        <f ca="1">_xlfn.NORM.INV(M3437,'Input Parameters'!$E$29,'Input Parameters'!$F$29)</f>
        <v>0.1000103243609866</v>
      </c>
      <c r="O3437" s="8">
        <f t="shared" ca="1" si="508"/>
        <v>0.7099325651090006</v>
      </c>
      <c r="P3437" s="30">
        <f ca="1">_xlfn.LOGNORM.INV(O3437,'Input Parameters'!$H$30,'Input Parameters'!$I$30)</f>
        <v>3.4846086205055906</v>
      </c>
      <c r="Q3437" s="10">
        <f t="shared" ca="1" si="509"/>
        <v>0.57909648160253968</v>
      </c>
      <c r="R3437" s="30">
        <f>IF('Input Parameters'!$E$32=0,0,_xlfn.BETA.INV(Q3437,'Input Parameters'!$L$32,'Input Parameters'!$M$32,'Input Parameters'!$J$32,'Input Parameters'!$K$32))</f>
        <v>0</v>
      </c>
      <c r="S3437" s="10">
        <f t="shared" ca="1" si="510"/>
        <v>0.45980126594475002</v>
      </c>
      <c r="T3437" s="26">
        <f ca="1">_xlfn.LOGNORM.INV(S3437,'Input Parameters'!$H$34,'Input Parameters'!$I$34)</f>
        <v>49.778159937937126</v>
      </c>
      <c r="U3437" s="10">
        <f t="shared" ca="1" si="511"/>
        <v>0.46641816087994348</v>
      </c>
      <c r="V3437" s="30">
        <f ca="1">_xlfn.BETA.INV(U3437,'Input Parameters'!$L$36,'Input Parameters'!$M$36,'Input Parameters'!$J$36,'Input Parameters'!$K$36)</f>
        <v>0.57315379972848612</v>
      </c>
      <c r="W3437" s="2">
        <f ca="1">N3437+(P3437-N3437)*(1-ERF((T3437-R3437)/(2*SQRT(L3437*'Input Parameters'!$E$38))))</f>
        <v>0.10001885226417739</v>
      </c>
      <c r="X3437">
        <f t="shared" ca="1" si="512"/>
        <v>1</v>
      </c>
      <c r="Y3437" s="7"/>
    </row>
    <row r="3438" spans="1:25" ht="15" customHeight="1" x14ac:dyDescent="0.25">
      <c r="A3438" s="139">
        <v>3431</v>
      </c>
      <c r="B3438" s="10">
        <f t="shared" ca="1" si="503"/>
        <v>1.4991291439589549E-2</v>
      </c>
      <c r="C3438" s="60">
        <f ca="1">_xlfn.NORM.INV(B3438,'Input Parameters'!$E$15,'Input Parameters'!$F$15)</f>
        <v>153.3500720710137</v>
      </c>
      <c r="D3438" s="10">
        <f t="shared" ca="1" si="504"/>
        <v>0.39613918728989073</v>
      </c>
      <c r="E3438" s="62">
        <f ca="1">IF(_xlfn.NORM.INV(D3438,'Input Parameters'!$E$17,'Input Parameters'!$F$17)&lt;3500,3500,IF(_xlfn.NORM.INV(D3438,'Input Parameters'!$E$17,'Input Parameters'!$F$17)&gt;5500,5500,_xlfn.NORM.INV(D3438,'Input Parameters'!$E$17,'Input Parameters'!$F$17)))</f>
        <v>4615.6527744387467</v>
      </c>
      <c r="F3438" s="10">
        <f t="shared" ca="1" si="505"/>
        <v>0.95556812653992595</v>
      </c>
      <c r="G3438" s="64">
        <f ca="1">_xlfn.NORM.INV(F3438,'Input Parameters'!$E$20,'Input Parameters'!$F$20)</f>
        <v>294.04952833364746</v>
      </c>
      <c r="H3438" s="57">
        <f ca="1">EXP(E3438*(1/'Input Parameters'!$E$23-1/G3438))</f>
        <v>1.0619535977669825</v>
      </c>
      <c r="I3438" s="10">
        <f t="shared" ca="1" si="506"/>
        <v>0.35454988619556205</v>
      </c>
      <c r="J3438" s="30">
        <f ca="1">_xlfn.BETA.INV(I3438,'Input Parameters'!$L$26,'Input Parameters'!$M$26,'Input Parameters'!$J$26,'Input Parameters'!$K$26)</f>
        <v>0.59986265286335094</v>
      </c>
      <c r="K3438" s="168">
        <f ca="1">('Input Parameters'!$E$27/'Input Parameters'!$E$38)^$J3438</f>
        <v>1.3530226996274368E-2</v>
      </c>
      <c r="L3438" s="69">
        <f ca="1">$H3438*$C3438*'Input Parameters'!$E$25*K3438</f>
        <v>2.2034064064900059</v>
      </c>
      <c r="M3438" s="24">
        <f t="shared" ca="1" si="507"/>
        <v>0.44761320598141385</v>
      </c>
      <c r="N3438" s="15">
        <f ca="1">_xlfn.NORM.INV(M3438,'Input Parameters'!$E$29,'Input Parameters'!$F$29)</f>
        <v>9.9986830610173702E-2</v>
      </c>
      <c r="O3438" s="8">
        <f t="shared" ca="1" si="508"/>
        <v>0.69106866389171129</v>
      </c>
      <c r="P3438" s="30">
        <f ca="1">_xlfn.LOGNORM.INV(O3438,'Input Parameters'!$H$30,'Input Parameters'!$I$30)</f>
        <v>3.3963544974669944</v>
      </c>
      <c r="Q3438" s="10">
        <f t="shared" ca="1" si="509"/>
        <v>0.10184280962125647</v>
      </c>
      <c r="R3438" s="30">
        <f>IF('Input Parameters'!$E$32=0,0,_xlfn.BETA.INV(Q3438,'Input Parameters'!$L$32,'Input Parameters'!$M$32,'Input Parameters'!$J$32,'Input Parameters'!$K$32))</f>
        <v>0</v>
      </c>
      <c r="S3438" s="10">
        <f t="shared" ca="1" si="510"/>
        <v>0.79655278977307309</v>
      </c>
      <c r="T3438" s="26">
        <f ca="1">_xlfn.LOGNORM.INV(S3438,'Input Parameters'!$H$34,'Input Parameters'!$I$34)</f>
        <v>55.891598890766012</v>
      </c>
      <c r="U3438" s="10">
        <f t="shared" ca="1" si="511"/>
        <v>0.72034533586174676</v>
      </c>
      <c r="V3438" s="30">
        <f ca="1">_xlfn.BETA.INV(U3438,'Input Parameters'!$L$36,'Input Parameters'!$M$36,'Input Parameters'!$J$36,'Input Parameters'!$K$36)</f>
        <v>0.67958447113063292</v>
      </c>
      <c r="W3438" s="2">
        <f ca="1">N3438+(P3438-N3438)*(1-ERF((T3438-R3438)/(2*SQRT(L3438*'Input Parameters'!$E$38))))</f>
        <v>0.12555681316322004</v>
      </c>
      <c r="X3438">
        <f t="shared" ca="1" si="512"/>
        <v>1</v>
      </c>
      <c r="Y3438" s="7"/>
    </row>
    <row r="3439" spans="1:25" ht="15" customHeight="1" x14ac:dyDescent="0.25">
      <c r="A3439" s="139">
        <v>3432</v>
      </c>
      <c r="B3439" s="10">
        <f t="shared" ca="1" si="503"/>
        <v>4.8012875253407472E-2</v>
      </c>
      <c r="C3439" s="60">
        <f ca="1">_xlfn.NORM.INV(B3439,'Input Parameters'!$E$15,'Input Parameters'!$F$15)</f>
        <v>180.76580138664247</v>
      </c>
      <c r="D3439" s="10">
        <f t="shared" ca="1" si="504"/>
        <v>0.68186050527181508</v>
      </c>
      <c r="E3439" s="62">
        <f ca="1">IF(_xlfn.NORM.INV(D3439,'Input Parameters'!$E$17,'Input Parameters'!$F$17)&lt;3500,3500,IF(_xlfn.NORM.INV(D3439,'Input Parameters'!$E$17,'Input Parameters'!$F$17)&gt;5500,5500,_xlfn.NORM.INV(D3439,'Input Parameters'!$E$17,'Input Parameters'!$F$17)))</f>
        <v>5131.0354309548438</v>
      </c>
      <c r="F3439" s="10">
        <f t="shared" ca="1" si="505"/>
        <v>0.46717790482352417</v>
      </c>
      <c r="G3439" s="64">
        <f ca="1">_xlfn.NORM.INV(F3439,'Input Parameters'!$E$20,'Input Parameters'!$F$20)</f>
        <v>282.09814895789185</v>
      </c>
      <c r="H3439" s="57">
        <f ca="1">EXP(E3439*(1/'Input Parameters'!$E$23-1/G3439))</f>
        <v>0.51045816993390825</v>
      </c>
      <c r="I3439" s="10">
        <f t="shared" ca="1" si="506"/>
        <v>8.630245567227357E-2</v>
      </c>
      <c r="J3439" s="30">
        <f ca="1">_xlfn.BETA.INV(I3439,'Input Parameters'!$L$26,'Input Parameters'!$M$26,'Input Parameters'!$J$26,'Input Parameters'!$K$26)</f>
        <v>0.43074344912618834</v>
      </c>
      <c r="K3439" s="168">
        <f ca="1">('Input Parameters'!$E$27/'Input Parameters'!$E$38)^$J3439</f>
        <v>4.5514105340655628E-2</v>
      </c>
      <c r="L3439" s="69">
        <f ca="1">$H3439*$C3439*'Input Parameters'!$E$25*K3439</f>
        <v>4.1997403448526516</v>
      </c>
      <c r="M3439" s="24">
        <f t="shared" ca="1" si="507"/>
        <v>0.9278842813460999</v>
      </c>
      <c r="N3439" s="15">
        <f ca="1">_xlfn.NORM.INV(M3439,'Input Parameters'!$E$29,'Input Parameters'!$F$29)</f>
        <v>0.10014602133868281</v>
      </c>
      <c r="O3439" s="8">
        <f t="shared" ca="1" si="508"/>
        <v>0.57193055851436503</v>
      </c>
      <c r="P3439" s="30">
        <f ca="1">_xlfn.LOGNORM.INV(O3439,'Input Parameters'!$H$30,'Input Parameters'!$I$30)</f>
        <v>2.9232004486392489</v>
      </c>
      <c r="Q3439" s="10">
        <f t="shared" ca="1" si="509"/>
        <v>0.72432461816629579</v>
      </c>
      <c r="R3439" s="30">
        <f>IF('Input Parameters'!$E$32=0,0,_xlfn.BETA.INV(Q3439,'Input Parameters'!$L$32,'Input Parameters'!$M$32,'Input Parameters'!$J$32,'Input Parameters'!$K$32))</f>
        <v>0</v>
      </c>
      <c r="S3439" s="10">
        <f t="shared" ca="1" si="510"/>
        <v>0.15794634175576916</v>
      </c>
      <c r="T3439" s="26">
        <f ca="1">_xlfn.LOGNORM.INV(S3439,'Input Parameters'!$H$34,'Input Parameters'!$I$34)</f>
        <v>44.489940951849746</v>
      </c>
      <c r="U3439" s="10">
        <f t="shared" ca="1" si="511"/>
        <v>0.91703143335662107</v>
      </c>
      <c r="V3439" s="30">
        <f ca="1">_xlfn.BETA.INV(U3439,'Input Parameters'!$L$36,'Input Parameters'!$M$36,'Input Parameters'!$J$36,'Input Parameters'!$K$36)</f>
        <v>0.82113930945042468</v>
      </c>
      <c r="W3439" s="2">
        <f ca="1">N3439+(P3439-N3439)*(1-ERF((T3439-R3439)/(2*SQRT(L3439*'Input Parameters'!$E$38))))</f>
        <v>0.45235081907297747</v>
      </c>
      <c r="X3439">
        <f t="shared" ca="1" si="512"/>
        <v>1</v>
      </c>
      <c r="Y3439" s="7"/>
    </row>
    <row r="3440" spans="1:25" ht="15" customHeight="1" x14ac:dyDescent="0.25">
      <c r="A3440" s="139">
        <v>3433</v>
      </c>
      <c r="B3440" s="10">
        <f t="shared" ca="1" si="503"/>
        <v>0.73971649293052533</v>
      </c>
      <c r="C3440" s="60">
        <f ca="1">_xlfn.NORM.INV(B3440,'Input Parameters'!$E$15,'Input Parameters'!$F$15)</f>
        <v>305.78494688296507</v>
      </c>
      <c r="D3440" s="10">
        <f t="shared" ca="1" si="504"/>
        <v>0.29374308475232813</v>
      </c>
      <c r="E3440" s="62">
        <f ca="1">IF(_xlfn.NORM.INV(D3440,'Input Parameters'!$E$17,'Input Parameters'!$F$17)&lt;3500,3500,IF(_xlfn.NORM.INV(D3440,'Input Parameters'!$E$17,'Input Parameters'!$F$17)&gt;5500,5500,_xlfn.NORM.INV(D3440,'Input Parameters'!$E$17,'Input Parameters'!$F$17)))</f>
        <v>4420.262259839873</v>
      </c>
      <c r="F3440" s="10">
        <f t="shared" ca="1" si="505"/>
        <v>0.27369920347510768</v>
      </c>
      <c r="G3440" s="64">
        <f ca="1">_xlfn.NORM.INV(F3440,'Input Parameters'!$E$20,'Input Parameters'!$F$20)</f>
        <v>278.6188571273305</v>
      </c>
      <c r="H3440" s="57">
        <f ca="1">EXP(E3440*(1/'Input Parameters'!$E$23-1/G3440))</f>
        <v>0.4607184585497941</v>
      </c>
      <c r="I3440" s="10">
        <f t="shared" ca="1" si="506"/>
        <v>0.47033796643191506</v>
      </c>
      <c r="J3440" s="30">
        <f ca="1">_xlfn.BETA.INV(I3440,'Input Parameters'!$L$26,'Input Parameters'!$M$26,'Input Parameters'!$J$26,'Input Parameters'!$K$26)</f>
        <v>0.64935865812207028</v>
      </c>
      <c r="K3440" s="168">
        <f ca="1">('Input Parameters'!$E$27/'Input Parameters'!$E$38)^$J3440</f>
        <v>9.4866941185295702E-3</v>
      </c>
      <c r="L3440" s="69">
        <f ca="1">$H3440*$C3440*'Input Parameters'!$E$25*K3440</f>
        <v>1.3364927662499029</v>
      </c>
      <c r="M3440" s="24">
        <f t="shared" ca="1" si="507"/>
        <v>0.53248516552421066</v>
      </c>
      <c r="N3440" s="15">
        <f ca="1">_xlfn.NORM.INV(M3440,'Input Parameters'!$E$29,'Input Parameters'!$F$29)</f>
        <v>0.10000815184296018</v>
      </c>
      <c r="O3440" s="8">
        <f t="shared" ca="1" si="508"/>
        <v>0.27097401544297395</v>
      </c>
      <c r="P3440" s="30">
        <f ca="1">_xlfn.LOGNORM.INV(O3440,'Input Parameters'!$H$30,'Input Parameters'!$I$30)</f>
        <v>2.0116388803648539</v>
      </c>
      <c r="Q3440" s="10">
        <f t="shared" ca="1" si="509"/>
        <v>0.36202441208688085</v>
      </c>
      <c r="R3440" s="30">
        <f>IF('Input Parameters'!$E$32=0,0,_xlfn.BETA.INV(Q3440,'Input Parameters'!$L$32,'Input Parameters'!$M$32,'Input Parameters'!$J$32,'Input Parameters'!$K$32))</f>
        <v>0</v>
      </c>
      <c r="S3440" s="10">
        <f t="shared" ca="1" si="510"/>
        <v>0.50649746889420866</v>
      </c>
      <c r="T3440" s="26">
        <f ca="1">_xlfn.LOGNORM.INV(S3440,'Input Parameters'!$H$34,'Input Parameters'!$I$34)</f>
        <v>50.510049045376746</v>
      </c>
      <c r="U3440" s="10">
        <f t="shared" ca="1" si="511"/>
        <v>0.98457077705588925</v>
      </c>
      <c r="V3440" s="30">
        <f ca="1">_xlfn.BETA.INV(U3440,'Input Parameters'!$L$36,'Input Parameters'!$M$36,'Input Parameters'!$J$36,'Input Parameters'!$K$36)</f>
        <v>0.96689226478075518</v>
      </c>
      <c r="W3440" s="2">
        <f ca="1">N3440+(P3440-N3440)*(1-ERF((T3440-R3440)/(2*SQRT(L3440*'Input Parameters'!$E$38))))</f>
        <v>0.1038416509816151</v>
      </c>
      <c r="X3440">
        <f t="shared" ca="1" si="512"/>
        <v>1</v>
      </c>
      <c r="Y3440" s="7"/>
    </row>
    <row r="3441" spans="1:25" ht="15" customHeight="1" x14ac:dyDescent="0.25">
      <c r="A3441" s="139">
        <v>3434</v>
      </c>
      <c r="B3441" s="10">
        <f t="shared" ca="1" si="503"/>
        <v>0.59104213609483858</v>
      </c>
      <c r="C3441" s="60">
        <f ca="1">_xlfn.NORM.INV(B3441,'Input Parameters'!$E$15,'Input Parameters'!$F$15)</f>
        <v>283.44396901617449</v>
      </c>
      <c r="D3441" s="10">
        <f t="shared" ca="1" si="504"/>
        <v>0.64945329703355548</v>
      </c>
      <c r="E3441" s="62">
        <f ca="1">IF(_xlfn.NORM.INV(D3441,'Input Parameters'!$E$17,'Input Parameters'!$F$17)&lt;3500,3500,IF(_xlfn.NORM.INV(D3441,'Input Parameters'!$E$17,'Input Parameters'!$F$17)&gt;5500,5500,_xlfn.NORM.INV(D3441,'Input Parameters'!$E$17,'Input Parameters'!$F$17)))</f>
        <v>5068.6914310714265</v>
      </c>
      <c r="F3441" s="10">
        <f t="shared" ca="1" si="505"/>
        <v>0.95899029536205282</v>
      </c>
      <c r="G3441" s="64">
        <f ca="1">_xlfn.NORM.INV(F3441,'Input Parameters'!$E$20,'Input Parameters'!$F$20)</f>
        <v>294.30188486926619</v>
      </c>
      <c r="H3441" s="57">
        <f ca="1">EXP(E3441*(1/'Input Parameters'!$E$23-1/G3441))</f>
        <v>1.0841442564815831</v>
      </c>
      <c r="I3441" s="10">
        <f t="shared" ca="1" si="506"/>
        <v>0.77031561545299088</v>
      </c>
      <c r="J3441" s="30">
        <f ca="1">_xlfn.BETA.INV(I3441,'Input Parameters'!$L$26,'Input Parameters'!$M$26,'Input Parameters'!$J$26,'Input Parameters'!$K$26)</f>
        <v>0.77186295439777364</v>
      </c>
      <c r="K3441" s="168">
        <f ca="1">('Input Parameters'!$E$27/'Input Parameters'!$E$38)^$J3441</f>
        <v>3.9399339934961296E-3</v>
      </c>
      <c r="L3441" s="69">
        <f ca="1">$H3441*$C3441*'Input Parameters'!$E$25*K3441</f>
        <v>1.2107186716977536</v>
      </c>
      <c r="M3441" s="24">
        <f t="shared" ca="1" si="507"/>
        <v>0.3042032208811426</v>
      </c>
      <c r="N3441" s="15">
        <f ca="1">_xlfn.NORM.INV(M3441,'Input Parameters'!$E$29,'Input Parameters'!$F$29)</f>
        <v>9.9948765052031749E-2</v>
      </c>
      <c r="O3441" s="8">
        <f t="shared" ca="1" si="508"/>
        <v>0.22816825398647556</v>
      </c>
      <c r="P3441" s="30">
        <f ca="1">_xlfn.LOGNORM.INV(O3441,'Input Parameters'!$H$30,'Input Parameters'!$I$30)</f>
        <v>1.8873382343812697</v>
      </c>
      <c r="Q3441" s="10">
        <f t="shared" ca="1" si="509"/>
        <v>0.46215586605021663</v>
      </c>
      <c r="R3441" s="30">
        <f>IF('Input Parameters'!$E$32=0,0,_xlfn.BETA.INV(Q3441,'Input Parameters'!$L$32,'Input Parameters'!$M$32,'Input Parameters'!$J$32,'Input Parameters'!$K$32))</f>
        <v>0</v>
      </c>
      <c r="S3441" s="10">
        <f t="shared" ca="1" si="510"/>
        <v>1.1838502821424401E-2</v>
      </c>
      <c r="T3441" s="26">
        <f ca="1">_xlfn.LOGNORM.INV(S3441,'Input Parameters'!$H$34,'Input Parameters'!$I$34)</f>
        <v>38.032778464614509</v>
      </c>
      <c r="U3441" s="10">
        <f t="shared" ca="1" si="511"/>
        <v>0.931773271026204</v>
      </c>
      <c r="V3441" s="30">
        <f ca="1">_xlfn.BETA.INV(U3441,'Input Parameters'!$L$36,'Input Parameters'!$M$36,'Input Parameters'!$J$36,'Input Parameters'!$K$36)</f>
        <v>0.84029865338369381</v>
      </c>
      <c r="W3441" s="2">
        <f ca="1">N3441+(P3441-N3441)*(1-ERF((T3441-R3441)/(2*SQRT(L3441*'Input Parameters'!$E$38))))</f>
        <v>0.12590316610883942</v>
      </c>
      <c r="X3441">
        <f t="shared" ca="1" si="512"/>
        <v>1</v>
      </c>
      <c r="Y3441" s="7"/>
    </row>
    <row r="3442" spans="1:25" ht="15" customHeight="1" x14ac:dyDescent="0.25">
      <c r="A3442" s="139">
        <v>3435</v>
      </c>
      <c r="B3442" s="10">
        <f t="shared" ca="1" si="503"/>
        <v>0.74461265368391027</v>
      </c>
      <c r="C3442" s="60">
        <f ca="1">_xlfn.NORM.INV(B3442,'Input Parameters'!$E$15,'Input Parameters'!$F$15)</f>
        <v>306.60653480005845</v>
      </c>
      <c r="D3442" s="10">
        <f t="shared" ca="1" si="504"/>
        <v>0.55580662181018758</v>
      </c>
      <c r="E3442" s="62">
        <f ca="1">IF(_xlfn.NORM.INV(D3442,'Input Parameters'!$E$17,'Input Parameters'!$F$17)&lt;3500,3500,IF(_xlfn.NORM.INV(D3442,'Input Parameters'!$E$17,'Input Parameters'!$F$17)&gt;5500,5500,_xlfn.NORM.INV(D3442,'Input Parameters'!$E$17,'Input Parameters'!$F$17)))</f>
        <v>4898.2420802393608</v>
      </c>
      <c r="F3442" s="10">
        <f t="shared" ca="1" si="505"/>
        <v>0.68339878274209442</v>
      </c>
      <c r="G3442" s="64">
        <f ca="1">_xlfn.NORM.INV(F3442,'Input Parameters'!$E$20,'Input Parameters'!$F$20)</f>
        <v>285.84740257155624</v>
      </c>
      <c r="H3442" s="57">
        <f ca="1">EXP(E3442*(1/'Input Parameters'!$E$23-1/G3442))</f>
        <v>0.66087404872563615</v>
      </c>
      <c r="I3442" s="10">
        <f t="shared" ca="1" si="506"/>
        <v>0.80943224495318788</v>
      </c>
      <c r="J3442" s="30">
        <f ca="1">_xlfn.BETA.INV(I3442,'Input Parameters'!$L$26,'Input Parameters'!$M$26,'Input Parameters'!$J$26,'Input Parameters'!$K$26)</f>
        <v>0.78993048511121888</v>
      </c>
      <c r="K3442" s="168">
        <f ca="1">('Input Parameters'!$E$27/'Input Parameters'!$E$38)^$J3442</f>
        <v>3.4610262295161442E-3</v>
      </c>
      <c r="L3442" s="69">
        <f ca="1">$H3442*$C3442*'Input Parameters'!$E$25*K3442</f>
        <v>0.70130186813025908</v>
      </c>
      <c r="M3442" s="24">
        <f t="shared" ca="1" si="507"/>
        <v>0.39613868835954458</v>
      </c>
      <c r="N3442" s="15">
        <f ca="1">_xlfn.NORM.INV(M3442,'Input Parameters'!$E$29,'Input Parameters'!$F$29)</f>
        <v>9.9973664552586425E-2</v>
      </c>
      <c r="O3442" s="8">
        <f t="shared" ca="1" si="508"/>
        <v>0.91915797352654949</v>
      </c>
      <c r="P3442" s="30">
        <f ca="1">_xlfn.LOGNORM.INV(O3442,'Input Parameters'!$H$30,'Input Parameters'!$I$30)</f>
        <v>5.1971183580617781</v>
      </c>
      <c r="Q3442" s="10">
        <f t="shared" ca="1" si="509"/>
        <v>0.57487592762582462</v>
      </c>
      <c r="R3442" s="30">
        <f>IF('Input Parameters'!$E$32=0,0,_xlfn.BETA.INV(Q3442,'Input Parameters'!$L$32,'Input Parameters'!$M$32,'Input Parameters'!$J$32,'Input Parameters'!$K$32))</f>
        <v>0</v>
      </c>
      <c r="S3442" s="10">
        <f t="shared" ca="1" si="510"/>
        <v>0.10010786817498041</v>
      </c>
      <c r="T3442" s="26">
        <f ca="1">_xlfn.LOGNORM.INV(S3442,'Input Parameters'!$H$34,'Input Parameters'!$I$34)</f>
        <v>42.976236970499784</v>
      </c>
      <c r="U3442" s="10">
        <f t="shared" ca="1" si="511"/>
        <v>0.83969725606615486</v>
      </c>
      <c r="V3442" s="30">
        <f ca="1">_xlfn.BETA.INV(U3442,'Input Parameters'!$L$36,'Input Parameters'!$M$36,'Input Parameters'!$J$36,'Input Parameters'!$K$36)</f>
        <v>0.75029338190391459</v>
      </c>
      <c r="W3442" s="2">
        <f ca="1">N3442+(P3442-N3442)*(1-ERF((T3442-R3442)/(2*SQRT(L3442*'Input Parameters'!$E$38))))</f>
        <v>0.10142513497536107</v>
      </c>
      <c r="X3442">
        <f t="shared" ca="1" si="512"/>
        <v>1</v>
      </c>
      <c r="Y3442" s="7"/>
    </row>
    <row r="3443" spans="1:25" ht="15" customHeight="1" x14ac:dyDescent="0.25">
      <c r="A3443" s="139">
        <v>3436</v>
      </c>
      <c r="B3443" s="10">
        <f t="shared" ca="1" si="503"/>
        <v>0.7872482259289374</v>
      </c>
      <c r="C3443" s="60">
        <f ca="1">_xlfn.NORM.INV(B3443,'Input Parameters'!$E$15,'Input Parameters'!$F$15)</f>
        <v>314.15447137256831</v>
      </c>
      <c r="D3443" s="10">
        <f t="shared" ca="1" si="504"/>
        <v>0.73584944306373834</v>
      </c>
      <c r="E3443" s="62">
        <f ca="1">IF(_xlfn.NORM.INV(D3443,'Input Parameters'!$E$17,'Input Parameters'!$F$17)&lt;3500,3500,IF(_xlfn.NORM.INV(D3443,'Input Parameters'!$E$17,'Input Parameters'!$F$17)&gt;5500,5500,_xlfn.NORM.INV(D3443,'Input Parameters'!$E$17,'Input Parameters'!$F$17)))</f>
        <v>5241.421054245885</v>
      </c>
      <c r="F3443" s="10">
        <f t="shared" ca="1" si="505"/>
        <v>0.79569740139129852</v>
      </c>
      <c r="G3443" s="64">
        <f ca="1">_xlfn.NORM.INV(F3443,'Input Parameters'!$E$20,'Input Parameters'!$F$20)</f>
        <v>288.18654949739505</v>
      </c>
      <c r="H3443" s="57">
        <f ca="1">EXP(E3443*(1/'Input Parameters'!$E$23-1/G3443))</f>
        <v>0.74499467837152256</v>
      </c>
      <c r="I3443" s="10">
        <f t="shared" ca="1" si="506"/>
        <v>0.68857349244340382</v>
      </c>
      <c r="J3443" s="30">
        <f ca="1">_xlfn.BETA.INV(I3443,'Input Parameters'!$L$26,'Input Parameters'!$M$26,'Input Parameters'!$J$26,'Input Parameters'!$K$26)</f>
        <v>0.73695763437015738</v>
      </c>
      <c r="K3443" s="168">
        <f ca="1">('Input Parameters'!$E$27/'Input Parameters'!$E$38)^$J3443</f>
        <v>5.0608814110632552E-3</v>
      </c>
      <c r="L3443" s="69">
        <f ca="1">$H3443*$C3443*'Input Parameters'!$E$25*K3443</f>
        <v>1.1844659398077533</v>
      </c>
      <c r="M3443" s="24">
        <f t="shared" ca="1" si="507"/>
        <v>0.35689261506323577</v>
      </c>
      <c r="N3443" s="15">
        <f ca="1">_xlfn.NORM.INV(M3443,'Input Parameters'!$E$29,'Input Parameters'!$F$29)</f>
        <v>9.9963322281900177E-2</v>
      </c>
      <c r="O3443" s="8">
        <f t="shared" ca="1" si="508"/>
        <v>0.87931321806336948</v>
      </c>
      <c r="P3443" s="30">
        <f ca="1">_xlfn.LOGNORM.INV(O3443,'Input Parameters'!$H$30,'Input Parameters'!$I$30)</f>
        <v>4.666750956406287</v>
      </c>
      <c r="Q3443" s="10">
        <f t="shared" ca="1" si="509"/>
        <v>0.65942776759592592</v>
      </c>
      <c r="R3443" s="30">
        <f>IF('Input Parameters'!$E$32=0,0,_xlfn.BETA.INV(Q3443,'Input Parameters'!$L$32,'Input Parameters'!$M$32,'Input Parameters'!$J$32,'Input Parameters'!$K$32))</f>
        <v>0</v>
      </c>
      <c r="S3443" s="10">
        <f t="shared" ca="1" si="510"/>
        <v>0.17671604661166096</v>
      </c>
      <c r="T3443" s="26">
        <f ca="1">_xlfn.LOGNORM.INV(S3443,'Input Parameters'!$H$34,'Input Parameters'!$I$34)</f>
        <v>44.907260152352308</v>
      </c>
      <c r="U3443" s="10">
        <f t="shared" ca="1" si="511"/>
        <v>0.95062230551438442</v>
      </c>
      <c r="V3443" s="30">
        <f ca="1">_xlfn.BETA.INV(U3443,'Input Parameters'!$L$36,'Input Parameters'!$M$36,'Input Parameters'!$J$36,'Input Parameters'!$K$36)</f>
        <v>0.87046411305867499</v>
      </c>
      <c r="W3443" s="2">
        <f ca="1">N3443+(P3443-N3443)*(1-ERF((T3443-R3443)/(2*SQRT(L3443*'Input Parameters'!$E$38))))</f>
        <v>0.11606701127889704</v>
      </c>
      <c r="X3443">
        <f t="shared" ca="1" si="512"/>
        <v>1</v>
      </c>
      <c r="Y3443" s="7"/>
    </row>
    <row r="3444" spans="1:25" ht="15" customHeight="1" x14ac:dyDescent="0.25">
      <c r="A3444" s="139">
        <v>3437</v>
      </c>
      <c r="B3444" s="10">
        <f t="shared" ca="1" si="503"/>
        <v>0.68664238208834305</v>
      </c>
      <c r="C3444" s="60">
        <f ca="1">_xlfn.NORM.INV(B3444,'Input Parameters'!$E$15,'Input Parameters'!$F$15)</f>
        <v>297.32446994584745</v>
      </c>
      <c r="D3444" s="10">
        <f t="shared" ca="1" si="504"/>
        <v>0.65803512612028192</v>
      </c>
      <c r="E3444" s="62">
        <f ca="1">IF(_xlfn.NORM.INV(D3444,'Input Parameters'!$E$17,'Input Parameters'!$F$17)&lt;3500,3500,IF(_xlfn.NORM.INV(D3444,'Input Parameters'!$E$17,'Input Parameters'!$F$17)&gt;5500,5500,_xlfn.NORM.INV(D3444,'Input Parameters'!$E$17,'Input Parameters'!$F$17)))</f>
        <v>5084.9745708124747</v>
      </c>
      <c r="F3444" s="10">
        <f t="shared" ca="1" si="505"/>
        <v>0.20343635133967497</v>
      </c>
      <c r="G3444" s="64">
        <f ca="1">_xlfn.NORM.INV(F3444,'Input Parameters'!$E$20,'Input Parameters'!$F$20)</f>
        <v>277.09295605425029</v>
      </c>
      <c r="H3444" s="57">
        <f ca="1">EXP(E3444*(1/'Input Parameters'!$E$23-1/G3444))</f>
        <v>0.37083068138785918</v>
      </c>
      <c r="I3444" s="10">
        <f t="shared" ca="1" si="506"/>
        <v>0.25838310264426068</v>
      </c>
      <c r="J3444" s="30">
        <f ca="1">_xlfn.BETA.INV(I3444,'Input Parameters'!$L$26,'Input Parameters'!$M$26,'Input Parameters'!$J$26,'Input Parameters'!$K$26)</f>
        <v>0.55306187812396246</v>
      </c>
      <c r="K3444" s="168">
        <f ca="1">('Input Parameters'!$E$27/'Input Parameters'!$E$38)^$J3444</f>
        <v>1.8927753579765665E-2</v>
      </c>
      <c r="L3444" s="69">
        <f ca="1">$H3444*$C3444*'Input Parameters'!$E$25*K3444</f>
        <v>2.0869180037417583</v>
      </c>
      <c r="M3444" s="24">
        <f t="shared" ca="1" si="507"/>
        <v>0.29696876396347649</v>
      </c>
      <c r="N3444" s="15">
        <f ca="1">_xlfn.NORM.INV(M3444,'Input Parameters'!$E$29,'Input Parameters'!$F$29)</f>
        <v>9.9946686123713019E-2</v>
      </c>
      <c r="O3444" s="8">
        <f t="shared" ca="1" si="508"/>
        <v>0.98640467308637647</v>
      </c>
      <c r="P3444" s="30">
        <f ca="1">_xlfn.LOGNORM.INV(O3444,'Input Parameters'!$H$30,'Input Parameters'!$I$30)</f>
        <v>7.6172911630900986</v>
      </c>
      <c r="Q3444" s="10">
        <f t="shared" ca="1" si="509"/>
        <v>0.40739407053360333</v>
      </c>
      <c r="R3444" s="30">
        <f>IF('Input Parameters'!$E$32=0,0,_xlfn.BETA.INV(Q3444,'Input Parameters'!$L$32,'Input Parameters'!$M$32,'Input Parameters'!$J$32,'Input Parameters'!$K$32))</f>
        <v>0</v>
      </c>
      <c r="S3444" s="10">
        <f t="shared" ca="1" si="510"/>
        <v>0.83500618224122169</v>
      </c>
      <c r="T3444" s="26">
        <f ca="1">_xlfn.LOGNORM.INV(S3444,'Input Parameters'!$H$34,'Input Parameters'!$I$34)</f>
        <v>56.908228229112702</v>
      </c>
      <c r="U3444" s="10">
        <f t="shared" ca="1" si="511"/>
        <v>0.92177680567568865</v>
      </c>
      <c r="V3444" s="30">
        <f ca="1">_xlfn.BETA.INV(U3444,'Input Parameters'!$L$36,'Input Parameters'!$M$36,'Input Parameters'!$J$36,'Input Parameters'!$K$36)</f>
        <v>0.82698553148583831</v>
      </c>
      <c r="W3444" s="2">
        <f ca="1">N3444+(P3444-N3444)*(1-ERF((T3444-R3444)/(2*SQRT(L3444*'Input Parameters'!$E$38))))</f>
        <v>0.14011996708947544</v>
      </c>
      <c r="X3444">
        <f t="shared" ca="1" si="512"/>
        <v>1</v>
      </c>
      <c r="Y3444" s="7"/>
    </row>
    <row r="3445" spans="1:25" ht="15" customHeight="1" x14ac:dyDescent="0.25">
      <c r="A3445" s="139">
        <v>3438</v>
      </c>
      <c r="B3445" s="10">
        <f t="shared" ca="1" si="503"/>
        <v>3.433653684191118E-2</v>
      </c>
      <c r="C3445" s="60">
        <f ca="1">_xlfn.NORM.INV(B3445,'Input Parameters'!$E$15,'Input Parameters'!$F$15)</f>
        <v>172.30454358274278</v>
      </c>
      <c r="D3445" s="10">
        <f t="shared" ca="1" si="504"/>
        <v>0.34063757025369401</v>
      </c>
      <c r="E3445" s="62">
        <f ca="1">IF(_xlfn.NORM.INV(D3445,'Input Parameters'!$E$17,'Input Parameters'!$F$17)&lt;3500,3500,IF(_xlfn.NORM.INV(D3445,'Input Parameters'!$E$17,'Input Parameters'!$F$17)&gt;5500,5500,_xlfn.NORM.INV(D3445,'Input Parameters'!$E$17,'Input Parameters'!$F$17)))</f>
        <v>4512.4934042173509</v>
      </c>
      <c r="F3445" s="10">
        <f t="shared" ca="1" si="505"/>
        <v>0.20165327345416961</v>
      </c>
      <c r="G3445" s="64">
        <f ca="1">_xlfn.NORM.INV(F3445,'Input Parameters'!$E$20,'Input Parameters'!$F$20)</f>
        <v>277.05060581794112</v>
      </c>
      <c r="H3445" s="57">
        <f ca="1">EXP(E3445*(1/'Input Parameters'!$E$23-1/G3445))</f>
        <v>0.41361663376957886</v>
      </c>
      <c r="I3445" s="10">
        <f t="shared" ca="1" si="506"/>
        <v>0.22176100306324908</v>
      </c>
      <c r="J3445" s="30">
        <f ca="1">_xlfn.BETA.INV(I3445,'Input Parameters'!$L$26,'Input Parameters'!$M$26,'Input Parameters'!$J$26,'Input Parameters'!$K$26)</f>
        <v>0.53282857347448398</v>
      </c>
      <c r="K3445" s="168">
        <f ca="1">('Input Parameters'!$E$27/'Input Parameters'!$E$38)^$J3445</f>
        <v>2.1884163847311514E-2</v>
      </c>
      <c r="L3445" s="69">
        <f ca="1">$H3445*$C3445*'Input Parameters'!$E$25*K3445</f>
        <v>1.5596411427373049</v>
      </c>
      <c r="M3445" s="24">
        <f t="shared" ca="1" si="507"/>
        <v>0.13768288603136114</v>
      </c>
      <c r="N3445" s="15">
        <f ca="1">_xlfn.NORM.INV(M3445,'Input Parameters'!$E$29,'Input Parameters'!$F$29)</f>
        <v>9.9890921107785233E-2</v>
      </c>
      <c r="O3445" s="8">
        <f t="shared" ca="1" si="508"/>
        <v>0.80421818808571377</v>
      </c>
      <c r="P3445" s="30">
        <f ca="1">_xlfn.LOGNORM.INV(O3445,'Input Parameters'!$H$30,'Input Parameters'!$I$30)</f>
        <v>4.0219598709841087</v>
      </c>
      <c r="Q3445" s="10">
        <f t="shared" ca="1" si="509"/>
        <v>0.55193831895082279</v>
      </c>
      <c r="R3445" s="30">
        <f>IF('Input Parameters'!$E$32=0,0,_xlfn.BETA.INV(Q3445,'Input Parameters'!$L$32,'Input Parameters'!$M$32,'Input Parameters'!$J$32,'Input Parameters'!$K$32))</f>
        <v>0</v>
      </c>
      <c r="S3445" s="10">
        <f t="shared" ca="1" si="510"/>
        <v>0.50082970612940758</v>
      </c>
      <c r="T3445" s="26">
        <f ca="1">_xlfn.LOGNORM.INV(S3445,'Input Parameters'!$H$34,'Input Parameters'!$I$34)</f>
        <v>50.420771600513802</v>
      </c>
      <c r="U3445" s="10">
        <f t="shared" ca="1" si="511"/>
        <v>0.37944035157181433</v>
      </c>
      <c r="V3445" s="30">
        <f ca="1">_xlfn.BETA.INV(U3445,'Input Parameters'!$L$36,'Input Parameters'!$M$36,'Input Parameters'!$J$36,'Input Parameters'!$K$36)</f>
        <v>0.5405416424354742</v>
      </c>
      <c r="W3445" s="2">
        <f ca="1">N3445+(P3445-N3445)*(1-ERF((T3445-R3445)/(2*SQRT(L3445*'Input Parameters'!$E$38))))</f>
        <v>0.1167786366502211</v>
      </c>
      <c r="X3445">
        <f t="shared" ca="1" si="512"/>
        <v>1</v>
      </c>
      <c r="Y3445" s="7"/>
    </row>
    <row r="3446" spans="1:25" ht="15" customHeight="1" x14ac:dyDescent="0.25">
      <c r="A3446" s="139">
        <v>3439</v>
      </c>
      <c r="B3446" s="10">
        <f t="shared" ca="1" si="503"/>
        <v>0.43577930633351059</v>
      </c>
      <c r="C3446" s="60">
        <f ca="1">_xlfn.NORM.INV(B3446,'Input Parameters'!$E$15,'Input Parameters'!$F$15)</f>
        <v>262.20525676009129</v>
      </c>
      <c r="D3446" s="10">
        <f t="shared" ca="1" si="504"/>
        <v>0.69806278382229547</v>
      </c>
      <c r="E3446" s="62">
        <f ca="1">IF(_xlfn.NORM.INV(D3446,'Input Parameters'!$E$17,'Input Parameters'!$F$17)&lt;3500,3500,IF(_xlfn.NORM.INV(D3446,'Input Parameters'!$E$17,'Input Parameters'!$F$17)&gt;5500,5500,_xlfn.NORM.INV(D3446,'Input Parameters'!$E$17,'Input Parameters'!$F$17)))</f>
        <v>5163.1858812275332</v>
      </c>
      <c r="F3446" s="10">
        <f t="shared" ca="1" si="505"/>
        <v>0.66780528555164098</v>
      </c>
      <c r="G3446" s="64">
        <f ca="1">_xlfn.NORM.INV(F3446,'Input Parameters'!$E$20,'Input Parameters'!$F$20)</f>
        <v>285.55686826647252</v>
      </c>
      <c r="H3446" s="57">
        <f ca="1">EXP(E3446*(1/'Input Parameters'!$E$23-1/G3446))</f>
        <v>0.63446506621170595</v>
      </c>
      <c r="I3446" s="10">
        <f t="shared" ca="1" si="506"/>
        <v>0.20525850841726212</v>
      </c>
      <c r="J3446" s="30">
        <f ca="1">_xlfn.BETA.INV(I3446,'Input Parameters'!$L$26,'Input Parameters'!$M$26,'Input Parameters'!$J$26,'Input Parameters'!$K$26)</f>
        <v>0.52307886419903304</v>
      </c>
      <c r="K3446" s="168">
        <f ca="1">('Input Parameters'!$E$27/'Input Parameters'!$E$38)^$J3446</f>
        <v>2.3469416769432663E-2</v>
      </c>
      <c r="L3446" s="69">
        <f ca="1">$H3446*$C3446*'Input Parameters'!$E$25*K3446</f>
        <v>3.904373947847684</v>
      </c>
      <c r="M3446" s="24">
        <f t="shared" ca="1" si="507"/>
        <v>0.23059286677576696</v>
      </c>
      <c r="N3446" s="15">
        <f ca="1">_xlfn.NORM.INV(M3446,'Input Parameters'!$E$29,'Input Parameters'!$F$29)</f>
        <v>9.992631042249811E-2</v>
      </c>
      <c r="O3446" s="8">
        <f t="shared" ca="1" si="508"/>
        <v>0.9112093469365441</v>
      </c>
      <c r="P3446" s="30">
        <f ca="1">_xlfn.LOGNORM.INV(O3446,'Input Parameters'!$H$30,'Input Parameters'!$I$30)</f>
        <v>5.0729522863958731</v>
      </c>
      <c r="Q3446" s="10">
        <f t="shared" ca="1" si="509"/>
        <v>0.21591297585482461</v>
      </c>
      <c r="R3446" s="30">
        <f>IF('Input Parameters'!$E$32=0,0,_xlfn.BETA.INV(Q3446,'Input Parameters'!$L$32,'Input Parameters'!$M$32,'Input Parameters'!$J$32,'Input Parameters'!$K$32))</f>
        <v>0</v>
      </c>
      <c r="S3446" s="10">
        <f t="shared" ca="1" si="510"/>
        <v>0.99159879256257921</v>
      </c>
      <c r="T3446" s="26">
        <f ca="1">_xlfn.LOGNORM.INV(S3446,'Input Parameters'!$H$34,'Input Parameters'!$I$34)</f>
        <v>67.888179642430899</v>
      </c>
      <c r="U3446" s="10">
        <f t="shared" ca="1" si="511"/>
        <v>0.97920384144122496</v>
      </c>
      <c r="V3446" s="30">
        <f ca="1">_xlfn.BETA.INV(U3446,'Input Parameters'!$L$36,'Input Parameters'!$M$36,'Input Parameters'!$J$36,'Input Parameters'!$K$36)</f>
        <v>0.94368263996886492</v>
      </c>
      <c r="W3446" s="2">
        <f ca="1">N3446+(P3446-N3446)*(1-ERF((T3446-R3446)/(2*SQRT(L3446*'Input Parameters'!$E$38))))</f>
        <v>0.1751323939088289</v>
      </c>
      <c r="X3446">
        <f t="shared" ca="1" si="512"/>
        <v>1</v>
      </c>
      <c r="Y3446" s="7"/>
    </row>
    <row r="3447" spans="1:25" ht="15" customHeight="1" x14ac:dyDescent="0.25">
      <c r="A3447" s="139">
        <v>3440</v>
      </c>
      <c r="B3447" s="10">
        <f t="shared" ca="1" si="503"/>
        <v>0.47396160591526793</v>
      </c>
      <c r="C3447" s="60">
        <f ca="1">_xlfn.NORM.INV(B3447,'Input Parameters'!$E$15,'Input Parameters'!$F$15)</f>
        <v>267.42755630071167</v>
      </c>
      <c r="D3447" s="10">
        <f t="shared" ca="1" si="504"/>
        <v>0.87332582992149499</v>
      </c>
      <c r="E3447" s="62">
        <f ca="1">IF(_xlfn.NORM.INV(D3447,'Input Parameters'!$E$17,'Input Parameters'!$F$17)&lt;3500,3500,IF(_xlfn.NORM.INV(D3447,'Input Parameters'!$E$17,'Input Parameters'!$F$17)&gt;5500,5500,_xlfn.NORM.INV(D3447,'Input Parameters'!$E$17,'Input Parameters'!$F$17)))</f>
        <v>5500</v>
      </c>
      <c r="F3447" s="10">
        <f t="shared" ca="1" si="505"/>
        <v>0.28781283092078846</v>
      </c>
      <c r="G3447" s="64">
        <f ca="1">_xlfn.NORM.INV(F3447,'Input Parameters'!$E$20,'Input Parameters'!$F$20)</f>
        <v>278.89943623378377</v>
      </c>
      <c r="H3447" s="57">
        <f ca="1">EXP(E3447*(1/'Input Parameters'!$E$23-1/G3447))</f>
        <v>0.3889087479696976</v>
      </c>
      <c r="I3447" s="10">
        <f t="shared" ca="1" si="506"/>
        <v>0.44527337956810176</v>
      </c>
      <c r="J3447" s="30">
        <f ca="1">_xlfn.BETA.INV(I3447,'Input Parameters'!$L$26,'Input Parameters'!$M$26,'Input Parameters'!$J$26,'Input Parameters'!$K$26)</f>
        <v>0.63903356486760499</v>
      </c>
      <c r="K3447" s="168">
        <f ca="1">('Input Parameters'!$E$27/'Input Parameters'!$E$38)^$J3447</f>
        <v>1.021597158110623E-2</v>
      </c>
      <c r="L3447" s="69">
        <f ca="1">$H3447*$C3447*'Input Parameters'!$E$25*K3447</f>
        <v>1.0625112671065911</v>
      </c>
      <c r="M3447" s="24">
        <f t="shared" ca="1" si="507"/>
        <v>0.92138213924221635</v>
      </c>
      <c r="N3447" s="15">
        <f ca="1">_xlfn.NORM.INV(M3447,'Input Parameters'!$E$29,'Input Parameters'!$F$29)</f>
        <v>0.1001414429881855</v>
      </c>
      <c r="O3447" s="8">
        <f t="shared" ca="1" si="508"/>
        <v>0.77307604736344659</v>
      </c>
      <c r="P3447" s="30">
        <f ca="1">_xlfn.LOGNORM.INV(O3447,'Input Parameters'!$H$30,'Input Parameters'!$I$30)</f>
        <v>3.8223329898867164</v>
      </c>
      <c r="Q3447" s="10">
        <f t="shared" ca="1" si="509"/>
        <v>0.67674552203724447</v>
      </c>
      <c r="R3447" s="30">
        <f>IF('Input Parameters'!$E$32=0,0,_xlfn.BETA.INV(Q3447,'Input Parameters'!$L$32,'Input Parameters'!$M$32,'Input Parameters'!$J$32,'Input Parameters'!$K$32))</f>
        <v>0</v>
      </c>
      <c r="S3447" s="10">
        <f t="shared" ca="1" si="510"/>
        <v>0.48366935577713588</v>
      </c>
      <c r="T3447" s="26">
        <f ca="1">_xlfn.LOGNORM.INV(S3447,'Input Parameters'!$H$34,'Input Parameters'!$I$34)</f>
        <v>50.151368415699523</v>
      </c>
      <c r="U3447" s="10">
        <f t="shared" ca="1" si="511"/>
        <v>0.52797490554797399</v>
      </c>
      <c r="V3447" s="30">
        <f ca="1">_xlfn.BETA.INV(U3447,'Input Parameters'!$L$36,'Input Parameters'!$M$36,'Input Parameters'!$J$36,'Input Parameters'!$K$36)</f>
        <v>0.59665377570023448</v>
      </c>
      <c r="W3447" s="2">
        <f ca="1">N3447+(P3447-N3447)*(1-ERF((T3447-R3447)/(2*SQRT(L3447*'Input Parameters'!$E$38))))</f>
        <v>0.10230399809183482</v>
      </c>
      <c r="X3447">
        <f t="shared" ca="1" si="512"/>
        <v>1</v>
      </c>
      <c r="Y3447" s="7"/>
    </row>
    <row r="3448" spans="1:25" ht="15" customHeight="1" x14ac:dyDescent="0.25">
      <c r="A3448" s="139">
        <v>3441</v>
      </c>
      <c r="B3448" s="10">
        <f t="shared" ca="1" si="503"/>
        <v>0.24101074632890407</v>
      </c>
      <c r="C3448" s="60">
        <f ca="1">_xlfn.NORM.INV(B3448,'Input Parameters'!$E$15,'Input Parameters'!$F$15)</f>
        <v>232.86623262731501</v>
      </c>
      <c r="D3448" s="10">
        <f t="shared" ca="1" si="504"/>
        <v>0.55271792856702762</v>
      </c>
      <c r="E3448" s="62">
        <f ca="1">IF(_xlfn.NORM.INV(D3448,'Input Parameters'!$E$17,'Input Parameters'!$F$17)&lt;3500,3500,IF(_xlfn.NORM.INV(D3448,'Input Parameters'!$E$17,'Input Parameters'!$F$17)&gt;5500,5500,_xlfn.NORM.INV(D3448,'Input Parameters'!$E$17,'Input Parameters'!$F$17)))</f>
        <v>4892.7718433437085</v>
      </c>
      <c r="F3448" s="10">
        <f t="shared" ca="1" si="505"/>
        <v>0.47711337664883413</v>
      </c>
      <c r="G3448" s="64">
        <f ca="1">_xlfn.NORM.INV(F3448,'Input Parameters'!$E$20,'Input Parameters'!$F$20)</f>
        <v>282.26542160057062</v>
      </c>
      <c r="H3448" s="57">
        <f ca="1">EXP(E3448*(1/'Input Parameters'!$E$23-1/G3448))</f>
        <v>0.53208996737371306</v>
      </c>
      <c r="I3448" s="10">
        <f t="shared" ca="1" si="506"/>
        <v>0.84761300474518475</v>
      </c>
      <c r="J3448" s="30">
        <f ca="1">_xlfn.BETA.INV(I3448,'Input Parameters'!$L$26,'Input Parameters'!$M$26,'Input Parameters'!$J$26,'Input Parameters'!$K$26)</f>
        <v>0.80900056255170993</v>
      </c>
      <c r="K3448" s="168">
        <f ca="1">('Input Parameters'!$E$27/'Input Parameters'!$E$38)^$J3448</f>
        <v>3.0185452942726224E-3</v>
      </c>
      <c r="L3448" s="69">
        <f ca="1">$H3448*$C3448*'Input Parameters'!$E$25*K3448</f>
        <v>0.37401522762901912</v>
      </c>
      <c r="M3448" s="24">
        <f t="shared" ca="1" si="507"/>
        <v>0.38450372587564174</v>
      </c>
      <c r="N3448" s="15">
        <f ca="1">_xlfn.NORM.INV(M3448,'Input Parameters'!$E$29,'Input Parameters'!$F$29)</f>
        <v>9.9970632656015329E-2</v>
      </c>
      <c r="O3448" s="8">
        <f t="shared" ca="1" si="508"/>
        <v>0.26763598374938402</v>
      </c>
      <c r="P3448" s="30">
        <f ca="1">_xlfn.LOGNORM.INV(O3448,'Input Parameters'!$H$30,'Input Parameters'!$I$30)</f>
        <v>2.0020559683979315</v>
      </c>
      <c r="Q3448" s="10">
        <f t="shared" ca="1" si="509"/>
        <v>0.75654285253263442</v>
      </c>
      <c r="R3448" s="30">
        <f>IF('Input Parameters'!$E$32=0,0,_xlfn.BETA.INV(Q3448,'Input Parameters'!$L$32,'Input Parameters'!$M$32,'Input Parameters'!$J$32,'Input Parameters'!$K$32))</f>
        <v>0</v>
      </c>
      <c r="S3448" s="10">
        <f t="shared" ca="1" si="510"/>
        <v>0.27543476311688808</v>
      </c>
      <c r="T3448" s="26">
        <f ca="1">_xlfn.LOGNORM.INV(S3448,'Input Parameters'!$H$34,'Input Parameters'!$I$34)</f>
        <v>46.799656013689031</v>
      </c>
      <c r="U3448" s="10">
        <f t="shared" ca="1" si="511"/>
        <v>0.91092203665652061</v>
      </c>
      <c r="V3448" s="30">
        <f ca="1">_xlfn.BETA.INV(U3448,'Input Parameters'!$L$36,'Input Parameters'!$M$36,'Input Parameters'!$J$36,'Input Parameters'!$K$36)</f>
        <v>0.81399252013827117</v>
      </c>
      <c r="W3448" s="2">
        <f ca="1">N3448+(P3448-N3448)*(1-ERF((T3448-R3448)/(2*SQRT(L3448*'Input Parameters'!$E$38))))</f>
        <v>9.997075182137076E-2</v>
      </c>
      <c r="X3448">
        <f t="shared" ca="1" si="512"/>
        <v>1</v>
      </c>
      <c r="Y3448" s="7"/>
    </row>
    <row r="3449" spans="1:25" ht="15" customHeight="1" x14ac:dyDescent="0.25">
      <c r="A3449" s="139">
        <v>3442</v>
      </c>
      <c r="B3449" s="10">
        <f t="shared" ca="1" si="503"/>
        <v>0.8267349765086045</v>
      </c>
      <c r="C3449" s="60">
        <f ca="1">_xlfn.NORM.INV(B3449,'Input Parameters'!$E$15,'Input Parameters'!$F$15)</f>
        <v>321.98171665507942</v>
      </c>
      <c r="D3449" s="10">
        <f t="shared" ca="1" si="504"/>
        <v>0.92163684695046033</v>
      </c>
      <c r="E3449" s="62">
        <f ca="1">IF(_xlfn.NORM.INV(D3449,'Input Parameters'!$E$17,'Input Parameters'!$F$17)&lt;3500,3500,IF(_xlfn.NORM.INV(D3449,'Input Parameters'!$E$17,'Input Parameters'!$F$17)&gt;5500,5500,_xlfn.NORM.INV(D3449,'Input Parameters'!$E$17,'Input Parameters'!$F$17)))</f>
        <v>5500</v>
      </c>
      <c r="F3449" s="10">
        <f t="shared" ca="1" si="505"/>
        <v>0.22494315040995305</v>
      </c>
      <c r="G3449" s="64">
        <f ca="1">_xlfn.NORM.INV(F3449,'Input Parameters'!$E$20,'Input Parameters'!$F$20)</f>
        <v>277.58744922123918</v>
      </c>
      <c r="H3449" s="57">
        <f ca="1">EXP(E3449*(1/'Input Parameters'!$E$23-1/G3449))</f>
        <v>0.35429806255418078</v>
      </c>
      <c r="I3449" s="10">
        <f t="shared" ca="1" si="506"/>
        <v>0.10465585280463774</v>
      </c>
      <c r="J3449" s="30">
        <f ca="1">_xlfn.BETA.INV(I3449,'Input Parameters'!$L$26,'Input Parameters'!$M$26,'Input Parameters'!$J$26,'Input Parameters'!$K$26)</f>
        <v>0.44904531358721417</v>
      </c>
      <c r="K3449" s="168">
        <f ca="1">('Input Parameters'!$E$27/'Input Parameters'!$E$38)^$J3449</f>
        <v>3.9914616168617273E-2</v>
      </c>
      <c r="L3449" s="69">
        <f ca="1">$H3449*$C3449*'Input Parameters'!$E$25*K3449</f>
        <v>4.553359561663564</v>
      </c>
      <c r="M3449" s="24">
        <f t="shared" ca="1" si="507"/>
        <v>1.4995567326937076E-2</v>
      </c>
      <c r="N3449" s="15">
        <f ca="1">_xlfn.NORM.INV(M3449,'Input Parameters'!$E$29,'Input Parameters'!$F$29)</f>
        <v>9.9782979255915491E-2</v>
      </c>
      <c r="O3449" s="8">
        <f t="shared" ca="1" si="508"/>
        <v>0.65840657276197412</v>
      </c>
      <c r="P3449" s="30">
        <f ca="1">_xlfn.LOGNORM.INV(O3449,'Input Parameters'!$H$30,'Input Parameters'!$I$30)</f>
        <v>3.2538135668225485</v>
      </c>
      <c r="Q3449" s="10">
        <f t="shared" ca="1" si="509"/>
        <v>0.79500723394764705</v>
      </c>
      <c r="R3449" s="30">
        <f>IF('Input Parameters'!$E$32=0,0,_xlfn.BETA.INV(Q3449,'Input Parameters'!$L$32,'Input Parameters'!$M$32,'Input Parameters'!$J$32,'Input Parameters'!$K$32))</f>
        <v>0</v>
      </c>
      <c r="S3449" s="10">
        <f t="shared" ca="1" si="510"/>
        <v>0.97030886328410282</v>
      </c>
      <c r="T3449" s="26">
        <f ca="1">_xlfn.LOGNORM.INV(S3449,'Input Parameters'!$H$34,'Input Parameters'!$I$34)</f>
        <v>63.745617834297313</v>
      </c>
      <c r="U3449" s="10">
        <f t="shared" ca="1" si="511"/>
        <v>0.22242199146776953</v>
      </c>
      <c r="V3449" s="30">
        <f ca="1">_xlfn.BETA.INV(U3449,'Input Parameters'!$L$36,'Input Parameters'!$M$36,'Input Parameters'!$J$36,'Input Parameters'!$K$36)</f>
        <v>0.47855220913216284</v>
      </c>
      <c r="W3449" s="2">
        <f ca="1">N3449+(P3449-N3449)*(1-ERF((T3449-R3449)/(2*SQRT(L3449*'Input Parameters'!$E$38))))</f>
        <v>0.20908586995243716</v>
      </c>
      <c r="X3449">
        <f t="shared" ca="1" si="512"/>
        <v>1</v>
      </c>
      <c r="Y3449" s="7"/>
    </row>
    <row r="3450" spans="1:25" ht="15" customHeight="1" x14ac:dyDescent="0.25">
      <c r="A3450" s="139">
        <v>3443</v>
      </c>
      <c r="B3450" s="10">
        <f t="shared" ca="1" si="503"/>
        <v>0.24231340882129293</v>
      </c>
      <c r="C3450" s="60">
        <f ca="1">_xlfn.NORM.INV(B3450,'Input Parameters'!$E$15,'Input Parameters'!$F$15)</f>
        <v>233.09247046769065</v>
      </c>
      <c r="D3450" s="10">
        <f t="shared" ca="1" si="504"/>
        <v>0.51588524559387217</v>
      </c>
      <c r="E3450" s="62">
        <f ca="1">IF(_xlfn.NORM.INV(D3450,'Input Parameters'!$E$17,'Input Parameters'!$F$17)&lt;3500,3500,IF(_xlfn.NORM.INV(D3450,'Input Parameters'!$E$17,'Input Parameters'!$F$17)&gt;5500,5500,_xlfn.NORM.INV(D3450,'Input Parameters'!$E$17,'Input Parameters'!$F$17)))</f>
        <v>4827.8802535534815</v>
      </c>
      <c r="F3450" s="10">
        <f t="shared" ca="1" si="505"/>
        <v>0.56283240530186129</v>
      </c>
      <c r="G3450" s="64">
        <f ca="1">_xlfn.NORM.INV(F3450,'Input Parameters'!$E$20,'Input Parameters'!$F$20)</f>
        <v>283.70963401719024</v>
      </c>
      <c r="H3450" s="57">
        <f ca="1">EXP(E3450*(1/'Input Parameters'!$E$23-1/G3450))</f>
        <v>0.5853723055607214</v>
      </c>
      <c r="I3450" s="10">
        <f t="shared" ca="1" si="506"/>
        <v>0.11557640780769374</v>
      </c>
      <c r="J3450" s="30">
        <f ca="1">_xlfn.BETA.INV(I3450,'Input Parameters'!$L$26,'Input Parameters'!$M$26,'Input Parameters'!$J$26,'Input Parameters'!$K$26)</f>
        <v>0.45890736551830563</v>
      </c>
      <c r="K3450" s="168">
        <f ca="1">('Input Parameters'!$E$27/'Input Parameters'!$E$38)^$J3450</f>
        <v>3.7188584430686206E-2</v>
      </c>
      <c r="L3450" s="69">
        <f ca="1">$H3450*$C3450*'Input Parameters'!$E$25*K3450</f>
        <v>5.0742290113256878</v>
      </c>
      <c r="M3450" s="24">
        <f t="shared" ca="1" si="507"/>
        <v>8.6697706448093603E-2</v>
      </c>
      <c r="N3450" s="15">
        <f ca="1">_xlfn.NORM.INV(M3450,'Input Parameters'!$E$29,'Input Parameters'!$F$29)</f>
        <v>9.986386256346412E-2</v>
      </c>
      <c r="O3450" s="8">
        <f t="shared" ca="1" si="508"/>
        <v>0.5228570907901352</v>
      </c>
      <c r="P3450" s="30">
        <f ca="1">_xlfn.LOGNORM.INV(O3450,'Input Parameters'!$H$30,'Input Parameters'!$I$30)</f>
        <v>2.7569363010122925</v>
      </c>
      <c r="Q3450" s="10">
        <f t="shared" ca="1" si="509"/>
        <v>0.37338494864094485</v>
      </c>
      <c r="R3450" s="30">
        <f>IF('Input Parameters'!$E$32=0,0,_xlfn.BETA.INV(Q3450,'Input Parameters'!$L$32,'Input Parameters'!$M$32,'Input Parameters'!$J$32,'Input Parameters'!$K$32))</f>
        <v>0</v>
      </c>
      <c r="S3450" s="10">
        <f t="shared" ca="1" si="510"/>
        <v>0.95172988648504364</v>
      </c>
      <c r="T3450" s="26">
        <f ca="1">_xlfn.LOGNORM.INV(S3450,'Input Parameters'!$H$34,'Input Parameters'!$I$34)</f>
        <v>61.996162532511363</v>
      </c>
      <c r="U3450" s="10">
        <f t="shared" ca="1" si="511"/>
        <v>0.55858260601640319</v>
      </c>
      <c r="V3450" s="30">
        <f ca="1">_xlfn.BETA.INV(U3450,'Input Parameters'!$L$36,'Input Parameters'!$M$36,'Input Parameters'!$J$36,'Input Parameters'!$K$36)</f>
        <v>0.60865863881436599</v>
      </c>
      <c r="W3450" s="2">
        <f ca="1">N3450+(P3450-N3450)*(1-ERF((T3450-R3450)/(2*SQRT(L3450*'Input Parameters'!$E$38))))</f>
        <v>0.23708286864414552</v>
      </c>
      <c r="X3450">
        <f t="shared" ca="1" si="512"/>
        <v>1</v>
      </c>
      <c r="Y3450" s="7"/>
    </row>
    <row r="3451" spans="1:25" ht="15" customHeight="1" x14ac:dyDescent="0.25">
      <c r="A3451" s="139">
        <v>3444</v>
      </c>
      <c r="B3451" s="10">
        <f t="shared" ca="1" si="503"/>
        <v>0.91391077620583649</v>
      </c>
      <c r="C3451" s="60">
        <f ca="1">_xlfn.NORM.INV(B3451,'Input Parameters'!$E$15,'Input Parameters'!$F$15)</f>
        <v>344.95411102608227</v>
      </c>
      <c r="D3451" s="10">
        <f t="shared" ca="1" si="504"/>
        <v>0.95542412571027113</v>
      </c>
      <c r="E3451" s="62">
        <f ca="1">IF(_xlfn.NORM.INV(D3451,'Input Parameters'!$E$17,'Input Parameters'!$F$17)&lt;3500,3500,IF(_xlfn.NORM.INV(D3451,'Input Parameters'!$E$17,'Input Parameters'!$F$17)&gt;5500,5500,_xlfn.NORM.INV(D3451,'Input Parameters'!$E$17,'Input Parameters'!$F$17)))</f>
        <v>5500</v>
      </c>
      <c r="F3451" s="10">
        <f t="shared" ca="1" si="505"/>
        <v>7.8891530293029533E-2</v>
      </c>
      <c r="G3451" s="64">
        <f ca="1">_xlfn.NORM.INV(F3451,'Input Parameters'!$E$20,'Input Parameters'!$F$20)</f>
        <v>273.1858007093669</v>
      </c>
      <c r="H3451" s="57">
        <f ca="1">EXP(E3451*(1/'Input Parameters'!$E$23-1/G3451))</f>
        <v>0.25746826928941879</v>
      </c>
      <c r="I3451" s="10">
        <f t="shared" ca="1" si="506"/>
        <v>2.8496894154595664E-2</v>
      </c>
      <c r="J3451" s="30">
        <f ca="1">_xlfn.BETA.INV(I3451,'Input Parameters'!$L$26,'Input Parameters'!$M$26,'Input Parameters'!$J$26,'Input Parameters'!$K$26)</f>
        <v>0.34298055614792117</v>
      </c>
      <c r="K3451" s="168">
        <f ca="1">('Input Parameters'!$E$27/'Input Parameters'!$E$38)^$J3451</f>
        <v>8.5417209909658842E-2</v>
      </c>
      <c r="L3451" s="69">
        <f ca="1">$H3451*$C3451*'Input Parameters'!$E$25*K3451</f>
        <v>7.5863071145597685</v>
      </c>
      <c r="M3451" s="24">
        <f t="shared" ca="1" si="507"/>
        <v>0.70286590168522423</v>
      </c>
      <c r="N3451" s="15">
        <f ca="1">_xlfn.NORM.INV(M3451,'Input Parameters'!$E$29,'Input Parameters'!$F$29)</f>
        <v>0.10005326611027161</v>
      </c>
      <c r="O3451" s="8">
        <f t="shared" ca="1" si="508"/>
        <v>0.87060895400979177</v>
      </c>
      <c r="P3451" s="30">
        <f ca="1">_xlfn.LOGNORM.INV(O3451,'Input Parameters'!$H$30,'Input Parameters'!$I$30)</f>
        <v>4.5744568960988072</v>
      </c>
      <c r="Q3451" s="10">
        <f t="shared" ca="1" si="509"/>
        <v>0.818734890224457</v>
      </c>
      <c r="R3451" s="30">
        <f>IF('Input Parameters'!$E$32=0,0,_xlfn.BETA.INV(Q3451,'Input Parameters'!$L$32,'Input Parameters'!$M$32,'Input Parameters'!$J$32,'Input Parameters'!$K$32))</f>
        <v>0</v>
      </c>
      <c r="S3451" s="10">
        <f t="shared" ca="1" si="510"/>
        <v>0.84008349721708109</v>
      </c>
      <c r="T3451" s="26">
        <f ca="1">_xlfn.LOGNORM.INV(S3451,'Input Parameters'!$H$34,'Input Parameters'!$I$34)</f>
        <v>57.05482946295097</v>
      </c>
      <c r="U3451" s="10">
        <f t="shared" ca="1" si="511"/>
        <v>4.7406159578114782E-2</v>
      </c>
      <c r="V3451" s="30">
        <f ca="1">_xlfn.BETA.INV(U3451,'Input Parameters'!$L$36,'Input Parameters'!$M$36,'Input Parameters'!$J$36,'Input Parameters'!$K$36)</f>
        <v>0.37656735258487672</v>
      </c>
      <c r="W3451" s="2">
        <f ca="1">N3451+(P3451-N3451)*(1-ERF((T3451-R3451)/(2*SQRT(L3451*'Input Parameters'!$E$38))))</f>
        <v>0.73984975057731461</v>
      </c>
      <c r="X3451">
        <f t="shared" ca="1" si="512"/>
        <v>0</v>
      </c>
      <c r="Y3451" s="7"/>
    </row>
    <row r="3452" spans="1:25" ht="15" customHeight="1" x14ac:dyDescent="0.25">
      <c r="A3452" s="139">
        <v>3445</v>
      </c>
      <c r="B3452" s="10">
        <f t="shared" ca="1" si="503"/>
        <v>0.22366456716758376</v>
      </c>
      <c r="C3452" s="60">
        <f ca="1">_xlfn.NORM.INV(B3452,'Input Parameters'!$E$15,'Input Parameters'!$F$15)</f>
        <v>229.78694417014418</v>
      </c>
      <c r="D3452" s="10">
        <f t="shared" ca="1" si="504"/>
        <v>0.30444759021044054</v>
      </c>
      <c r="E3452" s="62">
        <f ca="1">IF(_xlfn.NORM.INV(D3452,'Input Parameters'!$E$17,'Input Parameters'!$F$17)&lt;3500,3500,IF(_xlfn.NORM.INV(D3452,'Input Parameters'!$E$17,'Input Parameters'!$F$17)&gt;5500,5500,_xlfn.NORM.INV(D3452,'Input Parameters'!$E$17,'Input Parameters'!$F$17)))</f>
        <v>4441.8441950581846</v>
      </c>
      <c r="F3452" s="10">
        <f t="shared" ca="1" si="505"/>
        <v>0.77437573861654652</v>
      </c>
      <c r="G3452" s="64">
        <f ca="1">_xlfn.NORM.INV(F3452,'Input Parameters'!$E$20,'Input Parameters'!$F$20)</f>
        <v>287.69734571479137</v>
      </c>
      <c r="H3452" s="57">
        <f ca="1">EXP(E3452*(1/'Input Parameters'!$E$23-1/G3452))</f>
        <v>0.75905616836507639</v>
      </c>
      <c r="I3452" s="10">
        <f t="shared" ca="1" si="506"/>
        <v>0.86237698816487063</v>
      </c>
      <c r="J3452" s="30">
        <f ca="1">_xlfn.BETA.INV(I3452,'Input Parameters'!$L$26,'Input Parameters'!$M$26,'Input Parameters'!$J$26,'Input Parameters'!$K$26)</f>
        <v>0.81690589634721889</v>
      </c>
      <c r="K3452" s="168">
        <f ca="1">('Input Parameters'!$E$27/'Input Parameters'!$E$38)^$J3452</f>
        <v>2.8521408210543686E-3</v>
      </c>
      <c r="L3452" s="69">
        <f ca="1">$H3452*$C3452*'Input Parameters'!$E$25*K3452</f>
        <v>0.49747381711069549</v>
      </c>
      <c r="M3452" s="24">
        <f t="shared" ca="1" si="507"/>
        <v>0.44724924644519448</v>
      </c>
      <c r="N3452" s="15">
        <f ca="1">_xlfn.NORM.INV(M3452,'Input Parameters'!$E$29,'Input Parameters'!$F$29)</f>
        <v>9.9986738578893702E-2</v>
      </c>
      <c r="O3452" s="8">
        <f t="shared" ca="1" si="508"/>
        <v>6.2818019447541507E-2</v>
      </c>
      <c r="P3452" s="30">
        <f ca="1">_xlfn.LOGNORM.INV(O3452,'Input Parameters'!$H$30,'Input Parameters'!$I$30)</f>
        <v>1.3015692226097715</v>
      </c>
      <c r="Q3452" s="10">
        <f t="shared" ca="1" si="509"/>
        <v>0.87568585822201706</v>
      </c>
      <c r="R3452" s="30">
        <f>IF('Input Parameters'!$E$32=0,0,_xlfn.BETA.INV(Q3452,'Input Parameters'!$L$32,'Input Parameters'!$M$32,'Input Parameters'!$J$32,'Input Parameters'!$K$32))</f>
        <v>0</v>
      </c>
      <c r="S3452" s="10">
        <f t="shared" ca="1" si="510"/>
        <v>0.75719305966495454</v>
      </c>
      <c r="T3452" s="26">
        <f ca="1">_xlfn.LOGNORM.INV(S3452,'Input Parameters'!$H$34,'Input Parameters'!$I$34)</f>
        <v>54.979993845640216</v>
      </c>
      <c r="U3452" s="10">
        <f t="shared" ca="1" si="511"/>
        <v>0.80515808413748302</v>
      </c>
      <c r="V3452" s="30">
        <f ca="1">_xlfn.BETA.INV(U3452,'Input Parameters'!$L$36,'Input Parameters'!$M$36,'Input Parameters'!$J$36,'Input Parameters'!$K$36)</f>
        <v>0.72691552340004373</v>
      </c>
      <c r="W3452" s="2">
        <f ca="1">N3452+(P3452-N3452)*(1-ERF((T3452-R3452)/(2*SQRT(L3452*'Input Parameters'!$E$38))))</f>
        <v>9.9986781222757962E-2</v>
      </c>
      <c r="X3452">
        <f t="shared" ca="1" si="512"/>
        <v>1</v>
      </c>
      <c r="Y3452" s="7"/>
    </row>
    <row r="3453" spans="1:25" ht="15" customHeight="1" x14ac:dyDescent="0.25">
      <c r="A3453" s="139">
        <v>3446</v>
      </c>
      <c r="B3453" s="10">
        <f t="shared" ca="1" si="503"/>
        <v>0.15144290444857522</v>
      </c>
      <c r="C3453" s="60">
        <f ca="1">_xlfn.NORM.INV(B3453,'Input Parameters'!$E$15,'Input Parameters'!$F$15)</f>
        <v>215.13361685991697</v>
      </c>
      <c r="D3453" s="10">
        <f t="shared" ca="1" si="504"/>
        <v>0.39341191283076193</v>
      </c>
      <c r="E3453" s="62">
        <f ca="1">IF(_xlfn.NORM.INV(D3453,'Input Parameters'!$E$17,'Input Parameters'!$F$17)&lt;3500,3500,IF(_xlfn.NORM.INV(D3453,'Input Parameters'!$E$17,'Input Parameters'!$F$17)&gt;5500,5500,_xlfn.NORM.INV(D3453,'Input Parameters'!$E$17,'Input Parameters'!$F$17)))</f>
        <v>4610.6938701167401</v>
      </c>
      <c r="F3453" s="10">
        <f t="shared" ca="1" si="505"/>
        <v>0.69495437854326747</v>
      </c>
      <c r="G3453" s="64">
        <f ca="1">_xlfn.NORM.INV(F3453,'Input Parameters'!$E$20,'Input Parameters'!$F$20)</f>
        <v>286.06661956064261</v>
      </c>
      <c r="H3453" s="57">
        <f ca="1">EXP(E3453*(1/'Input Parameters'!$E$23-1/G3453))</f>
        <v>0.68556186394115182</v>
      </c>
      <c r="I3453" s="10">
        <f t="shared" ca="1" si="506"/>
        <v>0.82149210868051825</v>
      </c>
      <c r="J3453" s="30">
        <f ca="1">_xlfn.BETA.INV(I3453,'Input Parameters'!$L$26,'Input Parameters'!$M$26,'Input Parameters'!$J$26,'Input Parameters'!$K$26)</f>
        <v>0.79577200681091664</v>
      </c>
      <c r="K3453" s="168">
        <f ca="1">('Input Parameters'!$E$27/'Input Parameters'!$E$38)^$J3453</f>
        <v>3.3190007851251779E-3</v>
      </c>
      <c r="L3453" s="69">
        <f ca="1">$H3453*$C3453*'Input Parameters'!$E$25*K3453</f>
        <v>0.48951080758404536</v>
      </c>
      <c r="M3453" s="24">
        <f t="shared" ca="1" si="507"/>
        <v>0.93233400346609285</v>
      </c>
      <c r="N3453" s="15">
        <f ca="1">_xlfn.NORM.INV(M3453,'Input Parameters'!$E$29,'Input Parameters'!$F$29)</f>
        <v>0.10014934019873534</v>
      </c>
      <c r="O3453" s="8">
        <f t="shared" ca="1" si="508"/>
        <v>0.10694731569670946</v>
      </c>
      <c r="P3453" s="30">
        <f ca="1">_xlfn.LOGNORM.INV(O3453,'Input Parameters'!$H$30,'Input Parameters'!$I$30)</f>
        <v>1.491683905945024</v>
      </c>
      <c r="Q3453" s="10">
        <f t="shared" ca="1" si="509"/>
        <v>0.86641777090668548</v>
      </c>
      <c r="R3453" s="30">
        <f>IF('Input Parameters'!$E$32=0,0,_xlfn.BETA.INV(Q3453,'Input Parameters'!$L$32,'Input Parameters'!$M$32,'Input Parameters'!$J$32,'Input Parameters'!$K$32))</f>
        <v>0</v>
      </c>
      <c r="S3453" s="10">
        <f t="shared" ca="1" si="510"/>
        <v>0.7100593721284334</v>
      </c>
      <c r="T3453" s="26">
        <f ca="1">_xlfn.LOGNORM.INV(S3453,'Input Parameters'!$H$34,'Input Parameters'!$I$34)</f>
        <v>54.004695966902496</v>
      </c>
      <c r="U3453" s="10">
        <f t="shared" ca="1" si="511"/>
        <v>0.60013504611182633</v>
      </c>
      <c r="V3453" s="30">
        <f ca="1">_xlfn.BETA.INV(U3453,'Input Parameters'!$L$36,'Input Parameters'!$M$36,'Input Parameters'!$J$36,'Input Parameters'!$K$36)</f>
        <v>0.62546715308371592</v>
      </c>
      <c r="W3453" s="2">
        <f ca="1">N3453+(P3453-N3453)*(1-ERF((T3453-R3453)/(2*SQRT(L3453*'Input Parameters'!$E$38))))</f>
        <v>0.10014940719618357</v>
      </c>
      <c r="X3453">
        <f t="shared" ca="1" si="512"/>
        <v>1</v>
      </c>
      <c r="Y3453" s="7"/>
    </row>
    <row r="3454" spans="1:25" ht="15" customHeight="1" x14ac:dyDescent="0.25">
      <c r="A3454" s="139">
        <v>3447</v>
      </c>
      <c r="B3454" s="10">
        <f t="shared" ca="1" si="503"/>
        <v>0.57356896048695549</v>
      </c>
      <c r="C3454" s="60">
        <f ca="1">_xlfn.NORM.INV(B3454,'Input Parameters'!$E$15,'Input Parameters'!$F$15)</f>
        <v>281.01834188802297</v>
      </c>
      <c r="D3454" s="10">
        <f t="shared" ca="1" si="504"/>
        <v>3.4849594541485174E-2</v>
      </c>
      <c r="E3454" s="62">
        <f ca="1">IF(_xlfn.NORM.INV(D3454,'Input Parameters'!$E$17,'Input Parameters'!$F$17)&lt;3500,3500,IF(_xlfn.NORM.INV(D3454,'Input Parameters'!$E$17,'Input Parameters'!$F$17)&gt;5500,5500,_xlfn.NORM.INV(D3454,'Input Parameters'!$E$17,'Input Parameters'!$F$17)))</f>
        <v>3530.2975761695529</v>
      </c>
      <c r="F3454" s="10">
        <f t="shared" ca="1" si="505"/>
        <v>0.58755047703167029</v>
      </c>
      <c r="G3454" s="64">
        <f ca="1">_xlfn.NORM.INV(F3454,'Input Parameters'!$E$20,'Input Parameters'!$F$20)</f>
        <v>284.13236410115854</v>
      </c>
      <c r="H3454" s="57">
        <f ca="1">EXP(E3454*(1/'Input Parameters'!$E$23-1/G3454))</f>
        <v>0.68861939641707071</v>
      </c>
      <c r="I3454" s="10">
        <f t="shared" ca="1" si="506"/>
        <v>0.19278537924689343</v>
      </c>
      <c r="J3454" s="30">
        <f ca="1">_xlfn.BETA.INV(I3454,'Input Parameters'!$L$26,'Input Parameters'!$M$26,'Input Parameters'!$J$26,'Input Parameters'!$K$26)</f>
        <v>0.51539451328935393</v>
      </c>
      <c r="K3454" s="168">
        <f ca="1">('Input Parameters'!$E$27/'Input Parameters'!$E$38)^$J3454</f>
        <v>2.479936854961835E-2</v>
      </c>
      <c r="L3454" s="69">
        <f ca="1">$H3454*$C3454*'Input Parameters'!$E$25*K3454</f>
        <v>4.7990418932126433</v>
      </c>
      <c r="M3454" s="24">
        <f t="shared" ca="1" si="507"/>
        <v>0.9535984121549701</v>
      </c>
      <c r="N3454" s="15">
        <f ca="1">_xlfn.NORM.INV(M3454,'Input Parameters'!$E$29,'Input Parameters'!$F$29)</f>
        <v>0.10016807927586491</v>
      </c>
      <c r="O3454" s="8">
        <f t="shared" ca="1" si="508"/>
        <v>0.31556979385866202</v>
      </c>
      <c r="P3454" s="30">
        <f ca="1">_xlfn.LOGNORM.INV(O3454,'Input Parameters'!$H$30,'Input Parameters'!$I$30)</f>
        <v>2.1387882508040392</v>
      </c>
      <c r="Q3454" s="10">
        <f t="shared" ca="1" si="509"/>
        <v>0.72765678694919589</v>
      </c>
      <c r="R3454" s="30">
        <f>IF('Input Parameters'!$E$32=0,0,_xlfn.BETA.INV(Q3454,'Input Parameters'!$L$32,'Input Parameters'!$M$32,'Input Parameters'!$J$32,'Input Parameters'!$K$32))</f>
        <v>0</v>
      </c>
      <c r="S3454" s="10">
        <f t="shared" ca="1" si="510"/>
        <v>0.24660078516069106</v>
      </c>
      <c r="T3454" s="26">
        <f ca="1">_xlfn.LOGNORM.INV(S3454,'Input Parameters'!$H$34,'Input Parameters'!$I$34)</f>
        <v>46.285227120274293</v>
      </c>
      <c r="U3454" s="10">
        <f t="shared" ca="1" si="511"/>
        <v>0.22683013974887412</v>
      </c>
      <c r="V3454" s="30">
        <f ca="1">_xlfn.BETA.INV(U3454,'Input Parameters'!$L$36,'Input Parameters'!$M$36,'Input Parameters'!$J$36,'Input Parameters'!$K$36)</f>
        <v>0.48044000989617613</v>
      </c>
      <c r="W3454" s="2">
        <f ca="1">N3454+(P3454-N3454)*(1-ERF((T3454-R3454)/(2*SQRT(L3454*'Input Parameters'!$E$38))))</f>
        <v>0.3757406789492625</v>
      </c>
      <c r="X3454">
        <f t="shared" ca="1" si="512"/>
        <v>1</v>
      </c>
      <c r="Y3454" s="7"/>
    </row>
    <row r="3455" spans="1:25" ht="15" customHeight="1" x14ac:dyDescent="0.25">
      <c r="A3455" s="139">
        <v>3448</v>
      </c>
      <c r="B3455" s="10">
        <f t="shared" ca="1" si="503"/>
        <v>0.42385806215748234</v>
      </c>
      <c r="C3455" s="60">
        <f ca="1">_xlfn.NORM.INV(B3455,'Input Parameters'!$E$15,'Input Parameters'!$F$15)</f>
        <v>260.56025509417645</v>
      </c>
      <c r="D3455" s="10">
        <f t="shared" ca="1" si="504"/>
        <v>0.82787630103729015</v>
      </c>
      <c r="E3455" s="62">
        <f ca="1">IF(_xlfn.NORM.INV(D3455,'Input Parameters'!$E$17,'Input Parameters'!$F$17)&lt;3500,3500,IF(_xlfn.NORM.INV(D3455,'Input Parameters'!$E$17,'Input Parameters'!$F$17)&gt;5500,5500,_xlfn.NORM.INV(D3455,'Input Parameters'!$E$17,'Input Parameters'!$F$17)))</f>
        <v>5462.0644014354939</v>
      </c>
      <c r="F3455" s="10">
        <f t="shared" ca="1" si="505"/>
        <v>8.5088379964189831E-2</v>
      </c>
      <c r="G3455" s="64">
        <f ca="1">_xlfn.NORM.INV(F3455,'Input Parameters'!$E$20,'Input Parameters'!$F$20)</f>
        <v>273.46003834686445</v>
      </c>
      <c r="H3455" s="57">
        <f ca="1">EXP(E3455*(1/'Input Parameters'!$E$23-1/G3455))</f>
        <v>0.26515274799546068</v>
      </c>
      <c r="I3455" s="10">
        <f t="shared" ca="1" si="506"/>
        <v>3.2772812553345188E-2</v>
      </c>
      <c r="J3455" s="30">
        <f ca="1">_xlfn.BETA.INV(I3455,'Input Parameters'!$L$26,'Input Parameters'!$M$26,'Input Parameters'!$J$26,'Input Parameters'!$K$26)</f>
        <v>0.35268793687540351</v>
      </c>
      <c r="K3455" s="168">
        <f ca="1">('Input Parameters'!$E$27/'Input Parameters'!$E$38)^$J3455</f>
        <v>7.9671850414394063E-2</v>
      </c>
      <c r="L3455" s="69">
        <f ca="1">$H3455*$C3455*'Input Parameters'!$E$25*K3455</f>
        <v>5.5043901261277783</v>
      </c>
      <c r="M3455" s="24">
        <f t="shared" ca="1" si="507"/>
        <v>0.69956384603814437</v>
      </c>
      <c r="N3455" s="15">
        <f ca="1">_xlfn.NORM.INV(M3455,'Input Parameters'!$E$29,'Input Parameters'!$F$29)</f>
        <v>0.10005231465007859</v>
      </c>
      <c r="O3455" s="8">
        <f t="shared" ca="1" si="508"/>
        <v>0.30818177942142522</v>
      </c>
      <c r="P3455" s="30">
        <f ca="1">_xlfn.LOGNORM.INV(O3455,'Input Parameters'!$H$30,'Input Parameters'!$I$30)</f>
        <v>2.1177891519333127</v>
      </c>
      <c r="Q3455" s="10">
        <f t="shared" ca="1" si="509"/>
        <v>0.42909421419302507</v>
      </c>
      <c r="R3455" s="30">
        <f>IF('Input Parameters'!$E$32=0,0,_xlfn.BETA.INV(Q3455,'Input Parameters'!$L$32,'Input Parameters'!$M$32,'Input Parameters'!$J$32,'Input Parameters'!$K$32))</f>
        <v>0</v>
      </c>
      <c r="S3455" s="10">
        <f t="shared" ca="1" si="510"/>
        <v>0.16655358870839776</v>
      </c>
      <c r="T3455" s="26">
        <f ca="1">_xlfn.LOGNORM.INV(S3455,'Input Parameters'!$H$34,'Input Parameters'!$I$34)</f>
        <v>44.684586318098141</v>
      </c>
      <c r="U3455" s="10">
        <f t="shared" ca="1" si="511"/>
        <v>0.35359438704316049</v>
      </c>
      <c r="V3455" s="30">
        <f ca="1">_xlfn.BETA.INV(U3455,'Input Parameters'!$L$36,'Input Parameters'!$M$36,'Input Parameters'!$J$36,'Input Parameters'!$K$36)</f>
        <v>0.53079431471569472</v>
      </c>
      <c r="W3455" s="2">
        <f ca="1">N3455+(P3455-N3455)*(1-ERF((T3455-R3455)/(2*SQRT(L3455*'Input Parameters'!$E$38))))</f>
        <v>0.45932974495016154</v>
      </c>
      <c r="X3455">
        <f t="shared" ca="1" si="512"/>
        <v>1</v>
      </c>
      <c r="Y3455" s="7"/>
    </row>
    <row r="3456" spans="1:25" ht="15" customHeight="1" x14ac:dyDescent="0.25">
      <c r="A3456" s="139">
        <v>3449</v>
      </c>
      <c r="B3456" s="10">
        <f t="shared" ca="1" si="503"/>
        <v>2.7365059374329204E-2</v>
      </c>
      <c r="C3456" s="60">
        <f ca="1">_xlfn.NORM.INV(B3456,'Input Parameters'!$E$15,'Input Parameters'!$F$15)</f>
        <v>166.86091880757789</v>
      </c>
      <c r="D3456" s="10">
        <f t="shared" ca="1" si="504"/>
        <v>0.95396879579746574</v>
      </c>
      <c r="E3456" s="62">
        <f ca="1">IF(_xlfn.NORM.INV(D3456,'Input Parameters'!$E$17,'Input Parameters'!$F$17)&lt;3500,3500,IF(_xlfn.NORM.INV(D3456,'Input Parameters'!$E$17,'Input Parameters'!$F$17)&gt;5500,5500,_xlfn.NORM.INV(D3456,'Input Parameters'!$E$17,'Input Parameters'!$F$17)))</f>
        <v>5500</v>
      </c>
      <c r="F3456" s="10">
        <f t="shared" ca="1" si="505"/>
        <v>0.27757760701633316</v>
      </c>
      <c r="G3456" s="64">
        <f ca="1">_xlfn.NORM.INV(F3456,'Input Parameters'!$E$20,'Input Parameters'!$F$20)</f>
        <v>278.69664586510913</v>
      </c>
      <c r="H3456" s="57">
        <f ca="1">EXP(E3456*(1/'Input Parameters'!$E$23-1/G3456))</f>
        <v>0.38336802848080015</v>
      </c>
      <c r="I3456" s="10">
        <f t="shared" ca="1" si="506"/>
        <v>0.97241977987891337</v>
      </c>
      <c r="J3456" s="30">
        <f ca="1">_xlfn.BETA.INV(I3456,'Input Parameters'!$L$26,'Input Parameters'!$M$26,'Input Parameters'!$J$26,'Input Parameters'!$K$26)</f>
        <v>0.90057385108467292</v>
      </c>
      <c r="K3456" s="168">
        <f ca="1">('Input Parameters'!$E$27/'Input Parameters'!$E$38)^$J3456</f>
        <v>1.5650498094053468E-3</v>
      </c>
      <c r="L3456" s="69">
        <f ca="1">$H3456*$C3456*'Input Parameters'!$E$25*K3456</f>
        <v>0.10011489267132549</v>
      </c>
      <c r="M3456" s="24">
        <f t="shared" ca="1" si="507"/>
        <v>0.55040377879778779</v>
      </c>
      <c r="N3456" s="15">
        <f ca="1">_xlfn.NORM.INV(M3456,'Input Parameters'!$E$29,'Input Parameters'!$F$29)</f>
        <v>0.10001266815585119</v>
      </c>
      <c r="O3456" s="8">
        <f t="shared" ca="1" si="508"/>
        <v>0.81839635376123321</v>
      </c>
      <c r="P3456" s="30">
        <f ca="1">_xlfn.LOGNORM.INV(O3456,'Input Parameters'!$H$30,'Input Parameters'!$I$30)</f>
        <v>4.1229232227501793</v>
      </c>
      <c r="Q3456" s="10">
        <f t="shared" ca="1" si="509"/>
        <v>0.28114119564321127</v>
      </c>
      <c r="R3456" s="30">
        <f>IF('Input Parameters'!$E$32=0,0,_xlfn.BETA.INV(Q3456,'Input Parameters'!$L$32,'Input Parameters'!$M$32,'Input Parameters'!$J$32,'Input Parameters'!$K$32))</f>
        <v>0</v>
      </c>
      <c r="S3456" s="10">
        <f t="shared" ca="1" si="510"/>
        <v>0.96434135834747547</v>
      </c>
      <c r="T3456" s="26">
        <f ca="1">_xlfn.LOGNORM.INV(S3456,'Input Parameters'!$H$34,'Input Parameters'!$I$34)</f>
        <v>63.098848739327117</v>
      </c>
      <c r="U3456" s="10">
        <f t="shared" ca="1" si="511"/>
        <v>0.45059261103348391</v>
      </c>
      <c r="V3456" s="30">
        <f ca="1">_xlfn.BETA.INV(U3456,'Input Parameters'!$L$36,'Input Parameters'!$M$36,'Input Parameters'!$J$36,'Input Parameters'!$K$36)</f>
        <v>0.56720037656284139</v>
      </c>
      <c r="W3456" s="2">
        <f ca="1">N3456+(P3456-N3456)*(1-ERF((T3456-R3456)/(2*SQRT(L3456*'Input Parameters'!$E$38))))</f>
        <v>0.10001266815585119</v>
      </c>
      <c r="X3456">
        <f t="shared" ca="1" si="512"/>
        <v>1</v>
      </c>
      <c r="Y3456" s="7"/>
    </row>
    <row r="3457" spans="1:25" ht="15" customHeight="1" x14ac:dyDescent="0.25">
      <c r="A3457" s="139">
        <v>3450</v>
      </c>
      <c r="B3457" s="10">
        <f t="shared" ca="1" si="503"/>
        <v>4.1256555525442384E-2</v>
      </c>
      <c r="C3457" s="60">
        <f ca="1">_xlfn.NORM.INV(B3457,'Input Parameters'!$E$15,'Input Parameters'!$F$15)</f>
        <v>176.87183781911881</v>
      </c>
      <c r="D3457" s="10">
        <f t="shared" ca="1" si="504"/>
        <v>0.23243325853488062</v>
      </c>
      <c r="E3457" s="62">
        <f ca="1">IF(_xlfn.NORM.INV(D3457,'Input Parameters'!$E$17,'Input Parameters'!$F$17)&lt;3500,3500,IF(_xlfn.NORM.INV(D3457,'Input Parameters'!$E$17,'Input Parameters'!$F$17)&gt;5500,5500,_xlfn.NORM.INV(D3457,'Input Parameters'!$E$17,'Input Parameters'!$F$17)))</f>
        <v>4288.4001159937898</v>
      </c>
      <c r="F3457" s="10">
        <f t="shared" ca="1" si="505"/>
        <v>5.6022943708637918E-2</v>
      </c>
      <c r="G3457" s="64">
        <f ca="1">_xlfn.NORM.INV(F3457,'Input Parameters'!$E$20,'Input Parameters'!$F$20)</f>
        <v>272.00326951005394</v>
      </c>
      <c r="H3457" s="57">
        <f ca="1">EXP(E3457*(1/'Input Parameters'!$E$23-1/G3457))</f>
        <v>0.32426281909398907</v>
      </c>
      <c r="I3457" s="10">
        <f t="shared" ca="1" si="506"/>
        <v>0.56291022709828586</v>
      </c>
      <c r="J3457" s="30">
        <f ca="1">_xlfn.BETA.INV(I3457,'Input Parameters'!$L$26,'Input Parameters'!$M$26,'Input Parameters'!$J$26,'Input Parameters'!$K$26)</f>
        <v>0.68653758044811708</v>
      </c>
      <c r="K3457" s="168">
        <f ca="1">('Input Parameters'!$E$27/'Input Parameters'!$E$38)^$J3457</f>
        <v>7.2659925220702236E-3</v>
      </c>
      <c r="L3457" s="69">
        <f ca="1">$H3457*$C3457*'Input Parameters'!$E$25*K3457</f>
        <v>0.41672618392490673</v>
      </c>
      <c r="M3457" s="24">
        <f t="shared" ca="1" si="507"/>
        <v>0.25199675255896536</v>
      </c>
      <c r="N3457" s="15">
        <f ca="1">_xlfn.NORM.INV(M3457,'Input Parameters'!$E$29,'Input Parameters'!$F$29)</f>
        <v>9.9933178052397847E-2</v>
      </c>
      <c r="O3457" s="8">
        <f t="shared" ca="1" si="508"/>
        <v>0.98372877906461331</v>
      </c>
      <c r="P3457" s="30">
        <f ca="1">_xlfn.LOGNORM.INV(O3457,'Input Parameters'!$H$30,'Input Parameters'!$I$30)</f>
        <v>7.365750794561774</v>
      </c>
      <c r="Q3457" s="10">
        <f t="shared" ca="1" si="509"/>
        <v>0.97655990404833826</v>
      </c>
      <c r="R3457" s="30">
        <f>IF('Input Parameters'!$E$32=0,0,_xlfn.BETA.INV(Q3457,'Input Parameters'!$L$32,'Input Parameters'!$M$32,'Input Parameters'!$J$32,'Input Parameters'!$K$32))</f>
        <v>0</v>
      </c>
      <c r="S3457" s="10">
        <f t="shared" ca="1" si="510"/>
        <v>0.23217877894469385</v>
      </c>
      <c r="T3457" s="26">
        <f ca="1">_xlfn.LOGNORM.INV(S3457,'Input Parameters'!$H$34,'Input Parameters'!$I$34)</f>
        <v>46.01821239752082</v>
      </c>
      <c r="U3457" s="10">
        <f t="shared" ca="1" si="511"/>
        <v>0.89112763281203522</v>
      </c>
      <c r="V3457" s="30">
        <f ca="1">_xlfn.BETA.INV(U3457,'Input Parameters'!$L$36,'Input Parameters'!$M$36,'Input Parameters'!$J$36,'Input Parameters'!$K$36)</f>
        <v>0.79321480799659749</v>
      </c>
      <c r="W3457" s="2">
        <f ca="1">N3457+(P3457-N3457)*(1-ERF((T3457-R3457)/(2*SQRT(L3457*'Input Parameters'!$E$38))))</f>
        <v>9.9936548478261597E-2</v>
      </c>
      <c r="X3457">
        <f t="shared" ca="1" si="512"/>
        <v>1</v>
      </c>
      <c r="Y3457" s="7"/>
    </row>
    <row r="3458" spans="1:25" ht="15" customHeight="1" x14ac:dyDescent="0.25">
      <c r="A3458" s="139">
        <v>3451</v>
      </c>
      <c r="B3458" s="10">
        <f t="shared" ca="1" si="503"/>
        <v>0.46906371627581311</v>
      </c>
      <c r="C3458" s="60">
        <f ca="1">_xlfn.NORM.INV(B3458,'Input Parameters'!$E$15,'Input Parameters'!$F$15)</f>
        <v>266.76050761220694</v>
      </c>
      <c r="D3458" s="10">
        <f t="shared" ca="1" si="504"/>
        <v>0.66227740819486303</v>
      </c>
      <c r="E3458" s="62">
        <f ca="1">IF(_xlfn.NORM.INV(D3458,'Input Parameters'!$E$17,'Input Parameters'!$F$17)&lt;3500,3500,IF(_xlfn.NORM.INV(D3458,'Input Parameters'!$E$17,'Input Parameters'!$F$17)&gt;5500,5500,_xlfn.NORM.INV(D3458,'Input Parameters'!$E$17,'Input Parameters'!$F$17)))</f>
        <v>5093.0806262088545</v>
      </c>
      <c r="F3458" s="10">
        <f t="shared" ca="1" si="505"/>
        <v>0.13746771359905763</v>
      </c>
      <c r="G3458" s="64">
        <f ca="1">_xlfn.NORM.INV(F3458,'Input Parameters'!$E$20,'Input Parameters'!$F$20)</f>
        <v>275.33515957365933</v>
      </c>
      <c r="H3458" s="57">
        <f ca="1">EXP(E3458*(1/'Input Parameters'!$E$23-1/G3458))</f>
        <v>0.32925084154720646</v>
      </c>
      <c r="I3458" s="10">
        <f t="shared" ca="1" si="506"/>
        <v>0.14298250230708764</v>
      </c>
      <c r="J3458" s="30">
        <f ca="1">_xlfn.BETA.INV(I3458,'Input Parameters'!$L$26,'Input Parameters'!$M$26,'Input Parameters'!$J$26,'Input Parameters'!$K$26)</f>
        <v>0.48116933298899317</v>
      </c>
      <c r="K3458" s="168">
        <f ca="1">('Input Parameters'!$E$27/'Input Parameters'!$E$38)^$J3458</f>
        <v>3.169998546944968E-2</v>
      </c>
      <c r="L3458" s="69">
        <f ca="1">$H3458*$C3458*'Input Parameters'!$E$25*K3458</f>
        <v>2.7842452792107353</v>
      </c>
      <c r="M3458" s="24">
        <f t="shared" ca="1" si="507"/>
        <v>0.13924790996400105</v>
      </c>
      <c r="N3458" s="15">
        <f ca="1">_xlfn.NORM.INV(M3458,'Input Parameters'!$E$29,'Input Parameters'!$F$29)</f>
        <v>9.9891629545528701E-2</v>
      </c>
      <c r="O3458" s="8">
        <f t="shared" ca="1" si="508"/>
        <v>0.40354115899036713</v>
      </c>
      <c r="P3458" s="30">
        <f ca="1">_xlfn.LOGNORM.INV(O3458,'Input Parameters'!$H$30,'Input Parameters'!$I$30)</f>
        <v>2.3909458425069356</v>
      </c>
      <c r="Q3458" s="10">
        <f t="shared" ca="1" si="509"/>
        <v>2.7454706287759256E-2</v>
      </c>
      <c r="R3458" s="30">
        <f>IF('Input Parameters'!$E$32=0,0,_xlfn.BETA.INV(Q3458,'Input Parameters'!$L$32,'Input Parameters'!$M$32,'Input Parameters'!$J$32,'Input Parameters'!$K$32))</f>
        <v>0</v>
      </c>
      <c r="S3458" s="10">
        <f t="shared" ca="1" si="510"/>
        <v>0.88075139441319739</v>
      </c>
      <c r="T3458" s="26">
        <f ca="1">_xlfn.LOGNORM.INV(S3458,'Input Parameters'!$H$34,'Input Parameters'!$I$34)</f>
        <v>58.37673490654138</v>
      </c>
      <c r="U3458" s="10">
        <f t="shared" ca="1" si="511"/>
        <v>1.1135295119342192E-2</v>
      </c>
      <c r="V3458" s="30">
        <f ca="1">_xlfn.BETA.INV(U3458,'Input Parameters'!$L$36,'Input Parameters'!$M$36,'Input Parameters'!$J$36,'Input Parameters'!$K$36)</f>
        <v>0.32344656496943747</v>
      </c>
      <c r="W3458" s="2">
        <f ca="1">N3458+(P3458-N3458)*(1-ERF((T3458-R3458)/(2*SQRT(L3458*'Input Parameters'!$E$38))))</f>
        <v>0.13051631603364056</v>
      </c>
      <c r="X3458">
        <f t="shared" ca="1" si="512"/>
        <v>1</v>
      </c>
      <c r="Y3458" s="7"/>
    </row>
    <row r="3459" spans="1:25" ht="15" customHeight="1" x14ac:dyDescent="0.25">
      <c r="A3459" s="139">
        <v>3452</v>
      </c>
      <c r="B3459" s="10">
        <f t="shared" ca="1" si="503"/>
        <v>3.8589000035849308E-2</v>
      </c>
      <c r="C3459" s="60">
        <f ca="1">_xlfn.NORM.INV(B3459,'Input Parameters'!$E$15,'Input Parameters'!$F$15)</f>
        <v>175.19113355877556</v>
      </c>
      <c r="D3459" s="10">
        <f t="shared" ca="1" si="504"/>
        <v>0.46134414983702299</v>
      </c>
      <c r="E3459" s="62">
        <f ca="1">IF(_xlfn.NORM.INV(D3459,'Input Parameters'!$E$17,'Input Parameters'!$F$17)&lt;3500,3500,IF(_xlfn.NORM.INV(D3459,'Input Parameters'!$E$17,'Input Parameters'!$F$17)&gt;5500,5500,_xlfn.NORM.INV(D3459,'Input Parameters'!$E$17,'Input Parameters'!$F$17)))</f>
        <v>4732.0664210156274</v>
      </c>
      <c r="F3459" s="10">
        <f t="shared" ca="1" si="505"/>
        <v>0.94385943540885264</v>
      </c>
      <c r="G3459" s="64">
        <f ca="1">_xlfn.NORM.INV(F3459,'Input Parameters'!$E$20,'Input Parameters'!$F$20)</f>
        <v>293.28975437082704</v>
      </c>
      <c r="H3459" s="57">
        <f ca="1">EXP(E3459*(1/'Input Parameters'!$E$23-1/G3459))</f>
        <v>1.0201377279339041</v>
      </c>
      <c r="I3459" s="10">
        <f t="shared" ca="1" si="506"/>
        <v>0.50603740038663159</v>
      </c>
      <c r="J3459" s="30">
        <f ca="1">_xlfn.BETA.INV(I3459,'Input Parameters'!$L$26,'Input Parameters'!$M$26,'Input Parameters'!$J$26,'Input Parameters'!$K$26)</f>
        <v>0.66383025026262454</v>
      </c>
      <c r="K3459" s="168">
        <f ca="1">('Input Parameters'!$E$27/'Input Parameters'!$E$38)^$J3459</f>
        <v>8.5513154379001609E-3</v>
      </c>
      <c r="L3459" s="69">
        <f ca="1">$H3459*$C3459*'Input Parameters'!$E$25*K3459</f>
        <v>1.5282832701188793</v>
      </c>
      <c r="M3459" s="24">
        <f t="shared" ca="1" si="507"/>
        <v>0.31400671577124051</v>
      </c>
      <c r="N3459" s="15">
        <f ca="1">_xlfn.NORM.INV(M3459,'Input Parameters'!$E$29,'Input Parameters'!$F$29)</f>
        <v>9.9951547514824046E-2</v>
      </c>
      <c r="O3459" s="8">
        <f t="shared" ca="1" si="508"/>
        <v>0.89481034308479945</v>
      </c>
      <c r="P3459" s="30">
        <f ca="1">_xlfn.LOGNORM.INV(O3459,'Input Parameters'!$H$30,'Input Parameters'!$I$30)</f>
        <v>4.8486886600100148</v>
      </c>
      <c r="Q3459" s="10">
        <f t="shared" ca="1" si="509"/>
        <v>0.83236640929448902</v>
      </c>
      <c r="R3459" s="30">
        <f>IF('Input Parameters'!$E$32=0,0,_xlfn.BETA.INV(Q3459,'Input Parameters'!$L$32,'Input Parameters'!$M$32,'Input Parameters'!$J$32,'Input Parameters'!$K$32))</f>
        <v>0</v>
      </c>
      <c r="S3459" s="10">
        <f t="shared" ca="1" si="510"/>
        <v>0.28360946629487349</v>
      </c>
      <c r="T3459" s="26">
        <f ca="1">_xlfn.LOGNORM.INV(S3459,'Input Parameters'!$H$34,'Input Parameters'!$I$34)</f>
        <v>46.941506289134473</v>
      </c>
      <c r="U3459" s="10">
        <f t="shared" ca="1" si="511"/>
        <v>0.78413297662984005</v>
      </c>
      <c r="V3459" s="30">
        <f ca="1">_xlfn.BETA.INV(U3459,'Input Parameters'!$L$36,'Input Parameters'!$M$36,'Input Parameters'!$J$36,'Input Parameters'!$K$36)</f>
        <v>0.71407798074090412</v>
      </c>
      <c r="W3459" s="2">
        <f ca="1">N3459+(P3459-N3459)*(1-ERF((T3459-R3459)/(2*SQRT(L3459*'Input Parameters'!$E$38))))</f>
        <v>0.13439671912974066</v>
      </c>
      <c r="X3459">
        <f t="shared" ca="1" si="512"/>
        <v>1</v>
      </c>
      <c r="Y3459" s="7"/>
    </row>
    <row r="3460" spans="1:25" ht="15" customHeight="1" x14ac:dyDescent="0.25">
      <c r="A3460" s="139">
        <v>3453</v>
      </c>
      <c r="B3460" s="10">
        <f t="shared" ca="1" si="503"/>
        <v>0.67525606692766749</v>
      </c>
      <c r="C3460" s="60">
        <f ca="1">_xlfn.NORM.INV(B3460,'Input Parameters'!$E$15,'Input Parameters'!$F$15)</f>
        <v>295.59669703834544</v>
      </c>
      <c r="D3460" s="10">
        <f t="shared" ca="1" si="504"/>
        <v>0.31825459654871602</v>
      </c>
      <c r="E3460" s="62">
        <f ca="1">IF(_xlfn.NORM.INV(D3460,'Input Parameters'!$E$17,'Input Parameters'!$F$17)&lt;3500,3500,IF(_xlfn.NORM.INV(D3460,'Input Parameters'!$E$17,'Input Parameters'!$F$17)&gt;5500,5500,_xlfn.NORM.INV(D3460,'Input Parameters'!$E$17,'Input Parameters'!$F$17)))</f>
        <v>4469.1904087157955</v>
      </c>
      <c r="F3460" s="10">
        <f t="shared" ca="1" si="505"/>
        <v>0.37098178446188368</v>
      </c>
      <c r="G3460" s="64">
        <f ca="1">_xlfn.NORM.INV(F3460,'Input Parameters'!$E$20,'Input Parameters'!$F$20)</f>
        <v>280.4439969487957</v>
      </c>
      <c r="H3460" s="57">
        <f ca="1">EXP(E3460*(1/'Input Parameters'!$E$23-1/G3460))</f>
        <v>0.50704575149646203</v>
      </c>
      <c r="I3460" s="10">
        <f t="shared" ca="1" si="506"/>
        <v>0.48721026601055295</v>
      </c>
      <c r="J3460" s="30">
        <f ca="1">_xlfn.BETA.INV(I3460,'Input Parameters'!$L$26,'Input Parameters'!$M$26,'Input Parameters'!$J$26,'Input Parameters'!$K$26)</f>
        <v>0.6562276252185022</v>
      </c>
      <c r="K3460" s="168">
        <f ca="1">('Input Parameters'!$E$27/'Input Parameters'!$E$38)^$J3460</f>
        <v>9.0306011121215439E-3</v>
      </c>
      <c r="L3460" s="69">
        <f ca="1">$H3460*$C3460*'Input Parameters'!$E$25*K3460</f>
        <v>1.3535159713043872</v>
      </c>
      <c r="M3460" s="24">
        <f t="shared" ca="1" si="507"/>
        <v>0.34143017309100843</v>
      </c>
      <c r="N3460" s="15">
        <f ca="1">_xlfn.NORM.INV(M3460,'Input Parameters'!$E$29,'Input Parameters'!$F$29)</f>
        <v>9.9959143694265701E-2</v>
      </c>
      <c r="O3460" s="8">
        <f t="shared" ca="1" si="508"/>
        <v>0.26896210814362664</v>
      </c>
      <c r="P3460" s="30">
        <f ca="1">_xlfn.LOGNORM.INV(O3460,'Input Parameters'!$H$30,'Input Parameters'!$I$30)</f>
        <v>2.0058646998681673</v>
      </c>
      <c r="Q3460" s="10">
        <f t="shared" ca="1" si="509"/>
        <v>0.49517924732007834</v>
      </c>
      <c r="R3460" s="30">
        <f>IF('Input Parameters'!$E$32=0,0,_xlfn.BETA.INV(Q3460,'Input Parameters'!$L$32,'Input Parameters'!$M$32,'Input Parameters'!$J$32,'Input Parameters'!$K$32))</f>
        <v>0</v>
      </c>
      <c r="S3460" s="10">
        <f t="shared" ca="1" si="510"/>
        <v>0.21939089622519969</v>
      </c>
      <c r="T3460" s="26">
        <f ca="1">_xlfn.LOGNORM.INV(S3460,'Input Parameters'!$H$34,'Input Parameters'!$I$34)</f>
        <v>45.77497981749417</v>
      </c>
      <c r="U3460" s="10">
        <f t="shared" ca="1" si="511"/>
        <v>1.245275431392967E-4</v>
      </c>
      <c r="V3460" s="30">
        <f ca="1">_xlfn.BETA.INV(U3460,'Input Parameters'!$L$36,'Input Parameters'!$M$36,'Input Parameters'!$J$36,'Input Parameters'!$K$36)</f>
        <v>0.24691979713936529</v>
      </c>
      <c r="W3460" s="2">
        <f ca="1">N3460+(P3460-N3460)*(1-ERF((T3460-R3460)/(2*SQRT(L3460*'Input Parameters'!$E$38))))</f>
        <v>0.11025085916095798</v>
      </c>
      <c r="X3460">
        <f t="shared" ca="1" si="512"/>
        <v>1</v>
      </c>
      <c r="Y3460" s="7"/>
    </row>
    <row r="3461" spans="1:25" ht="15" customHeight="1" x14ac:dyDescent="0.25">
      <c r="A3461" s="139">
        <v>3454</v>
      </c>
      <c r="B3461" s="10">
        <f t="shared" ref="B3461:B3524" ca="1" si="513">RAND()</f>
        <v>0.42273002999964981</v>
      </c>
      <c r="C3461" s="60">
        <f ca="1">_xlfn.NORM.INV(B3461,'Input Parameters'!$E$15,'Input Parameters'!$F$15)</f>
        <v>260.404125023213</v>
      </c>
      <c r="D3461" s="10">
        <f t="shared" ref="D3461:D3524" ca="1" si="514">RAND()</f>
        <v>0.33454411070506607</v>
      </c>
      <c r="E3461" s="62">
        <f ca="1">IF(_xlfn.NORM.INV(D3461,'Input Parameters'!$E$17,'Input Parameters'!$F$17)&lt;3500,3500,IF(_xlfn.NORM.INV(D3461,'Input Parameters'!$E$17,'Input Parameters'!$F$17)&gt;5500,5500,_xlfn.NORM.INV(D3461,'Input Parameters'!$E$17,'Input Parameters'!$F$17)))</f>
        <v>4500.8202056952387</v>
      </c>
      <c r="F3461" s="10">
        <f t="shared" ref="F3461:F3524" ca="1" si="515">RAND()</f>
        <v>0.35358426815318078</v>
      </c>
      <c r="G3461" s="64">
        <f ca="1">_xlfn.NORM.INV(F3461,'Input Parameters'!$E$20,'Input Parameters'!$F$20)</f>
        <v>280.1330677057195</v>
      </c>
      <c r="H3461" s="57">
        <f ca="1">EXP(E3461*(1/'Input Parameters'!$E$23-1/G3461))</f>
        <v>0.49570521802902356</v>
      </c>
      <c r="I3461" s="10">
        <f t="shared" ref="I3461:I3524" ca="1" si="516">RAND()</f>
        <v>0.11332705267122634</v>
      </c>
      <c r="J3461" s="30">
        <f ca="1">_xlfn.BETA.INV(I3461,'Input Parameters'!$L$26,'Input Parameters'!$M$26,'Input Parameters'!$J$26,'Input Parameters'!$K$26)</f>
        <v>0.45692942833669614</v>
      </c>
      <c r="K3461" s="168">
        <f ca="1">('Input Parameters'!$E$27/'Input Parameters'!$E$38)^$J3461</f>
        <v>3.771996894398498E-2</v>
      </c>
      <c r="L3461" s="69">
        <f ca="1">$H3461*$C3461*'Input Parameters'!$E$25*K3461</f>
        <v>4.8690325354464816</v>
      </c>
      <c r="M3461" s="24">
        <f t="shared" ref="M3461:M3524" ca="1" si="517">RAND()</f>
        <v>0.54313608594830043</v>
      </c>
      <c r="N3461" s="15">
        <f ca="1">_xlfn.NORM.INV(M3461,'Input Parameters'!$E$29,'Input Parameters'!$F$29)</f>
        <v>0.10001083376876636</v>
      </c>
      <c r="O3461" s="8">
        <f t="shared" ref="O3461:O3524" ca="1" si="518">RAND()</f>
        <v>0.55187152359464819</v>
      </c>
      <c r="P3461" s="30">
        <f ca="1">_xlfn.LOGNORM.INV(O3461,'Input Parameters'!$H$30,'Input Parameters'!$I$30)</f>
        <v>2.8537524813795412</v>
      </c>
      <c r="Q3461" s="10">
        <f t="shared" ref="Q3461:Q3524" ca="1" si="519">RAND()</f>
        <v>0.45707649992576915</v>
      </c>
      <c r="R3461" s="30">
        <f>IF('Input Parameters'!$E$32=0,0,_xlfn.BETA.INV(Q3461,'Input Parameters'!$L$32,'Input Parameters'!$M$32,'Input Parameters'!$J$32,'Input Parameters'!$K$32))</f>
        <v>0</v>
      </c>
      <c r="S3461" s="10">
        <f t="shared" ref="S3461:S3524" ca="1" si="520">RAND()</f>
        <v>1.228547917408862E-2</v>
      </c>
      <c r="T3461" s="26">
        <f ca="1">_xlfn.LOGNORM.INV(S3461,'Input Parameters'!$H$34,'Input Parameters'!$I$34)</f>
        <v>38.100313383025181</v>
      </c>
      <c r="U3461" s="10">
        <f t="shared" ref="U3461:U3524" ca="1" si="521">RAND()</f>
        <v>0.54332864401425607</v>
      </c>
      <c r="V3461" s="30">
        <f ca="1">_xlfn.BETA.INV(U3461,'Input Parameters'!$L$36,'Input Parameters'!$M$36,'Input Parameters'!$J$36,'Input Parameters'!$K$36)</f>
        <v>0.60264190864590206</v>
      </c>
      <c r="W3461" s="2">
        <f ca="1">N3461+(P3461-N3461)*(1-ERF((T3461-R3461)/(2*SQRT(L3461*'Input Parameters'!$E$38))))</f>
        <v>0.71164710254819941</v>
      </c>
      <c r="X3461">
        <f t="shared" ca="1" si="512"/>
        <v>0</v>
      </c>
      <c r="Y3461" s="7"/>
    </row>
    <row r="3462" spans="1:25" ht="15" customHeight="1" x14ac:dyDescent="0.25">
      <c r="A3462" s="139">
        <v>3455</v>
      </c>
      <c r="B3462" s="10">
        <f t="shared" ca="1" si="513"/>
        <v>0.52143304569153182</v>
      </c>
      <c r="C3462" s="60">
        <f ca="1">_xlfn.NORM.INV(B3462,'Input Parameters'!$E$15,'Input Parameters'!$F$15)</f>
        <v>273.8801271580183</v>
      </c>
      <c r="D3462" s="10">
        <f t="shared" ca="1" si="514"/>
        <v>2.140143833291952E-2</v>
      </c>
      <c r="E3462" s="62">
        <f ca="1">IF(_xlfn.NORM.INV(D3462,'Input Parameters'!$E$17,'Input Parameters'!$F$17)&lt;3500,3500,IF(_xlfn.NORM.INV(D3462,'Input Parameters'!$E$17,'Input Parameters'!$F$17)&gt;5500,5500,_xlfn.NORM.INV(D3462,'Input Parameters'!$E$17,'Input Parameters'!$F$17)))</f>
        <v>3500</v>
      </c>
      <c r="F3462" s="10">
        <f t="shared" ca="1" si="515"/>
        <v>0.64604531285590283</v>
      </c>
      <c r="G3462" s="64">
        <f ca="1">_xlfn.NORM.INV(F3462,'Input Parameters'!$E$20,'Input Parameters'!$F$20)</f>
        <v>285.16025776026669</v>
      </c>
      <c r="H3462" s="57">
        <f ca="1">EXP(E3462*(1/'Input Parameters'!$E$23-1/G3462))</f>
        <v>0.72219330863472742</v>
      </c>
      <c r="I3462" s="10">
        <f t="shared" ca="1" si="516"/>
        <v>0.48423830978164706</v>
      </c>
      <c r="J3462" s="30">
        <f ca="1">_xlfn.BETA.INV(I3462,'Input Parameters'!$L$26,'Input Parameters'!$M$26,'Input Parameters'!$J$26,'Input Parameters'!$K$26)</f>
        <v>0.65502184495902782</v>
      </c>
      <c r="K3462" s="168">
        <f ca="1">('Input Parameters'!$E$27/'Input Parameters'!$E$38)^$J3462</f>
        <v>9.109046348881036E-3</v>
      </c>
      <c r="L3462" s="69">
        <f ca="1">$H3462*$C3462*'Input Parameters'!$E$25*K3462</f>
        <v>1.8017183134398034</v>
      </c>
      <c r="M3462" s="24">
        <f t="shared" ca="1" si="517"/>
        <v>4.8380556119122287E-2</v>
      </c>
      <c r="N3462" s="15">
        <f ca="1">_xlfn.NORM.INV(M3462,'Input Parameters'!$E$29,'Input Parameters'!$F$29)</f>
        <v>9.9833923728530269E-2</v>
      </c>
      <c r="O3462" s="8">
        <f t="shared" ca="1" si="518"/>
        <v>0.73159028975649665</v>
      </c>
      <c r="P3462" s="30">
        <f ca="1">_xlfn.LOGNORM.INV(O3462,'Input Parameters'!$H$30,'Input Parameters'!$I$30)</f>
        <v>3.5923152448721627</v>
      </c>
      <c r="Q3462" s="10">
        <f t="shared" ca="1" si="519"/>
        <v>0.37464413901828575</v>
      </c>
      <c r="R3462" s="30">
        <f>IF('Input Parameters'!$E$32=0,0,_xlfn.BETA.INV(Q3462,'Input Parameters'!$L$32,'Input Parameters'!$M$32,'Input Parameters'!$J$32,'Input Parameters'!$K$32))</f>
        <v>0</v>
      </c>
      <c r="S3462" s="10">
        <f t="shared" ca="1" si="520"/>
        <v>0.37594981883250222</v>
      </c>
      <c r="T3462" s="26">
        <f ca="1">_xlfn.LOGNORM.INV(S3462,'Input Parameters'!$H$34,'Input Parameters'!$I$34)</f>
        <v>48.462019590453224</v>
      </c>
      <c r="U3462" s="10">
        <f t="shared" ca="1" si="521"/>
        <v>0.69040276006670032</v>
      </c>
      <c r="V3462" s="30">
        <f ca="1">_xlfn.BETA.INV(U3462,'Input Parameters'!$L$36,'Input Parameters'!$M$36,'Input Parameters'!$J$36,'Input Parameters'!$K$36)</f>
        <v>0.66507492165171223</v>
      </c>
      <c r="W3462" s="2">
        <f ca="1">N3462+(P3462-N3462)*(1-ERF((T3462-R3462)/(2*SQRT(L3462*'Input Parameters'!$E$38))))</f>
        <v>0.13713832756918864</v>
      </c>
      <c r="X3462">
        <f t="shared" ca="1" si="512"/>
        <v>1</v>
      </c>
      <c r="Y3462" s="7"/>
    </row>
    <row r="3463" spans="1:25" ht="15" customHeight="1" x14ac:dyDescent="0.25">
      <c r="A3463" s="139">
        <v>3456</v>
      </c>
      <c r="B3463" s="10">
        <f t="shared" ca="1" si="513"/>
        <v>8.2221438571546734E-2</v>
      </c>
      <c r="C3463" s="60">
        <f ca="1">_xlfn.NORM.INV(B3463,'Input Parameters'!$E$15,'Input Parameters'!$F$15)</f>
        <v>195.62296721633356</v>
      </c>
      <c r="D3463" s="10">
        <f t="shared" ca="1" si="514"/>
        <v>0.6954046648443899</v>
      </c>
      <c r="E3463" s="62">
        <f ca="1">IF(_xlfn.NORM.INV(D3463,'Input Parameters'!$E$17,'Input Parameters'!$F$17)&lt;3500,3500,IF(_xlfn.NORM.INV(D3463,'Input Parameters'!$E$17,'Input Parameters'!$F$17)&gt;5500,5500,_xlfn.NORM.INV(D3463,'Input Parameters'!$E$17,'Input Parameters'!$F$17)))</f>
        <v>5157.8603440360139</v>
      </c>
      <c r="F3463" s="10">
        <f t="shared" ca="1" si="515"/>
        <v>0.33135694904783153</v>
      </c>
      <c r="G3463" s="64">
        <f ca="1">_xlfn.NORM.INV(F3463,'Input Parameters'!$E$20,'Input Parameters'!$F$20)</f>
        <v>279.72766567041026</v>
      </c>
      <c r="H3463" s="57">
        <f ca="1">EXP(E3463*(1/'Input Parameters'!$E$23-1/G3463))</f>
        <v>0.43565496689016064</v>
      </c>
      <c r="I3463" s="10">
        <f t="shared" ca="1" si="516"/>
        <v>0.41467389227051354</v>
      </c>
      <c r="J3463" s="30">
        <f ca="1">_xlfn.BETA.INV(I3463,'Input Parameters'!$L$26,'Input Parameters'!$M$26,'Input Parameters'!$J$26,'Input Parameters'!$K$26)</f>
        <v>0.62618344170991957</v>
      </c>
      <c r="K3463" s="168">
        <f ca="1">('Input Parameters'!$E$27/'Input Parameters'!$E$38)^$J3463</f>
        <v>1.1202383583452368E-2</v>
      </c>
      <c r="L3463" s="69">
        <f ca="1">$H3463*$C3463*'Input Parameters'!$E$25*K3463</f>
        <v>0.95471325261832407</v>
      </c>
      <c r="M3463" s="24">
        <f t="shared" ca="1" si="517"/>
        <v>8.9290329510209876E-2</v>
      </c>
      <c r="N3463" s="15">
        <f ca="1">_xlfn.NORM.INV(M3463,'Input Parameters'!$E$29,'Input Parameters'!$F$29)</f>
        <v>9.9865486195466396E-2</v>
      </c>
      <c r="O3463" s="8">
        <f t="shared" ca="1" si="518"/>
        <v>0.48369293117531709</v>
      </c>
      <c r="P3463" s="30">
        <f ca="1">_xlfn.LOGNORM.INV(O3463,'Input Parameters'!$H$30,'Input Parameters'!$I$30)</f>
        <v>2.631953146317787</v>
      </c>
      <c r="Q3463" s="10">
        <f t="shared" ca="1" si="519"/>
        <v>0.18812669715574826</v>
      </c>
      <c r="R3463" s="30">
        <f>IF('Input Parameters'!$E$32=0,0,_xlfn.BETA.INV(Q3463,'Input Parameters'!$L$32,'Input Parameters'!$M$32,'Input Parameters'!$J$32,'Input Parameters'!$K$32))</f>
        <v>0</v>
      </c>
      <c r="S3463" s="10">
        <f t="shared" ca="1" si="520"/>
        <v>0.96206328582740996</v>
      </c>
      <c r="T3463" s="26">
        <f ca="1">_xlfn.LOGNORM.INV(S3463,'Input Parameters'!$H$34,'Input Parameters'!$I$34)</f>
        <v>62.876863631196606</v>
      </c>
      <c r="U3463" s="10">
        <f t="shared" ca="1" si="521"/>
        <v>0.51798276631335616</v>
      </c>
      <c r="V3463" s="30">
        <f ca="1">_xlfn.BETA.INV(U3463,'Input Parameters'!$L$36,'Input Parameters'!$M$36,'Input Parameters'!$J$36,'Input Parameters'!$K$36)</f>
        <v>0.59278903240480463</v>
      </c>
      <c r="W3463" s="2">
        <f ca="1">N3463+(P3463-N3463)*(1-ERF((T3463-R3463)/(2*SQRT(L3463*'Input Parameters'!$E$38))))</f>
        <v>9.9879050886218609E-2</v>
      </c>
      <c r="X3463">
        <f t="shared" ca="1" si="512"/>
        <v>1</v>
      </c>
      <c r="Y3463" s="7"/>
    </row>
    <row r="3464" spans="1:25" ht="15" customHeight="1" x14ac:dyDescent="0.25">
      <c r="A3464" s="139">
        <v>3457</v>
      </c>
      <c r="B3464" s="10">
        <f t="shared" ca="1" si="513"/>
        <v>1.2258214665150091E-2</v>
      </c>
      <c r="C3464" s="60">
        <f ca="1">_xlfn.NORM.INV(B3464,'Input Parameters'!$E$15,'Input Parameters'!$F$15)</f>
        <v>149.08950355728439</v>
      </c>
      <c r="D3464" s="10">
        <f t="shared" ca="1" si="514"/>
        <v>0.78423454869961184</v>
      </c>
      <c r="E3464" s="62">
        <f ca="1">IF(_xlfn.NORM.INV(D3464,'Input Parameters'!$E$17,'Input Parameters'!$F$17)&lt;3500,3500,IF(_xlfn.NORM.INV(D3464,'Input Parameters'!$E$17,'Input Parameters'!$F$17)&gt;5500,5500,_xlfn.NORM.INV(D3464,'Input Parameters'!$E$17,'Input Parameters'!$F$17)))</f>
        <v>5350.6022563757142</v>
      </c>
      <c r="F3464" s="10">
        <f t="shared" ca="1" si="515"/>
        <v>2.728150224501158E-2</v>
      </c>
      <c r="G3464" s="64">
        <f ca="1">_xlfn.NORM.INV(F3464,'Input Parameters'!$E$20,'Input Parameters'!$F$20)</f>
        <v>269.77032277470397</v>
      </c>
      <c r="H3464" s="57">
        <f ca="1">EXP(E3464*(1/'Input Parameters'!$E$23-1/G3464))</f>
        <v>0.20846717560327555</v>
      </c>
      <c r="I3464" s="10">
        <f t="shared" ca="1" si="516"/>
        <v>0.28182948886006298</v>
      </c>
      <c r="J3464" s="30">
        <f ca="1">_xlfn.BETA.INV(I3464,'Input Parameters'!$L$26,'Input Parameters'!$M$26,'Input Parameters'!$J$26,'Input Parameters'!$K$26)</f>
        <v>0.56519165973379937</v>
      </c>
      <c r="K3464" s="168">
        <f ca="1">('Input Parameters'!$E$27/'Input Parameters'!$E$38)^$J3464</f>
        <v>1.7350513052086264E-2</v>
      </c>
      <c r="L3464" s="69">
        <f ca="1">$H3464*$C3464*'Input Parameters'!$E$25*K3464</f>
        <v>0.53925859071532012</v>
      </c>
      <c r="M3464" s="24">
        <f t="shared" ca="1" si="517"/>
        <v>0.68317179189019173</v>
      </c>
      <c r="N3464" s="15">
        <f ca="1">_xlfn.NORM.INV(M3464,'Input Parameters'!$E$29,'Input Parameters'!$F$29)</f>
        <v>0.1000476586755857</v>
      </c>
      <c r="O3464" s="8">
        <f t="shared" ca="1" si="518"/>
        <v>0.71340425308642941</v>
      </c>
      <c r="P3464" s="30">
        <f ca="1">_xlfn.LOGNORM.INV(O3464,'Input Parameters'!$H$30,'Input Parameters'!$I$30)</f>
        <v>3.5013889152609527</v>
      </c>
      <c r="Q3464" s="10">
        <f t="shared" ca="1" si="519"/>
        <v>0.46872718497046051</v>
      </c>
      <c r="R3464" s="30">
        <f>IF('Input Parameters'!$E$32=0,0,_xlfn.BETA.INV(Q3464,'Input Parameters'!$L$32,'Input Parameters'!$M$32,'Input Parameters'!$J$32,'Input Parameters'!$K$32))</f>
        <v>0</v>
      </c>
      <c r="S3464" s="10">
        <f t="shared" ca="1" si="520"/>
        <v>5.7738133238420919E-2</v>
      </c>
      <c r="T3464" s="26">
        <f ca="1">_xlfn.LOGNORM.INV(S3464,'Input Parameters'!$H$34,'Input Parameters'!$I$34)</f>
        <v>41.436011909895221</v>
      </c>
      <c r="U3464" s="10">
        <f t="shared" ca="1" si="521"/>
        <v>0.31834400480753655</v>
      </c>
      <c r="V3464" s="30">
        <f ca="1">_xlfn.BETA.INV(U3464,'Input Parameters'!$L$36,'Input Parameters'!$M$36,'Input Parameters'!$J$36,'Input Parameters'!$K$36)</f>
        <v>0.51732632272641765</v>
      </c>
      <c r="W3464" s="2">
        <f ca="1">N3464+(P3464-N3464)*(1-ERF((T3464-R3464)/(2*SQRT(L3464*'Input Parameters'!$E$38))))</f>
        <v>0.10027247033489731</v>
      </c>
      <c r="X3464">
        <f t="shared" ref="X3464:X3527" ca="1" si="522">IF(W3464&gt;V3464,0,1)</f>
        <v>1</v>
      </c>
      <c r="Y3464" s="7"/>
    </row>
    <row r="3465" spans="1:25" ht="15" customHeight="1" x14ac:dyDescent="0.25">
      <c r="A3465" s="139">
        <v>3458</v>
      </c>
      <c r="B3465" s="10">
        <f t="shared" ca="1" si="513"/>
        <v>1.2165906792205528E-2</v>
      </c>
      <c r="C3465" s="60">
        <f ca="1">_xlfn.NORM.INV(B3465,'Input Parameters'!$E$15,'Input Parameters'!$F$15)</f>
        <v>148.93175429543314</v>
      </c>
      <c r="D3465" s="10">
        <f t="shared" ca="1" si="514"/>
        <v>0.6076846594742068</v>
      </c>
      <c r="E3465" s="62">
        <f ca="1">IF(_xlfn.NORM.INV(D3465,'Input Parameters'!$E$17,'Input Parameters'!$F$17)&lt;3500,3500,IF(_xlfn.NORM.INV(D3465,'Input Parameters'!$E$17,'Input Parameters'!$F$17)&gt;5500,5500,_xlfn.NORM.INV(D3465,'Input Parameters'!$E$17,'Input Parameters'!$F$17)))</f>
        <v>4991.302654525859</v>
      </c>
      <c r="F3465" s="10">
        <f t="shared" ca="1" si="515"/>
        <v>0.7605535388100686</v>
      </c>
      <c r="G3465" s="64">
        <f ca="1">_xlfn.NORM.INV(F3465,'Input Parameters'!$E$20,'Input Parameters'!$F$20)</f>
        <v>287.3941646623752</v>
      </c>
      <c r="H3465" s="57">
        <f ca="1">EXP(E3465*(1/'Input Parameters'!$E$23-1/G3465))</f>
        <v>0.72030297824867384</v>
      </c>
      <c r="I3465" s="10">
        <f t="shared" ca="1" si="516"/>
        <v>0.24500523515365813</v>
      </c>
      <c r="J3465" s="30">
        <f ca="1">_xlfn.BETA.INV(I3465,'Input Parameters'!$L$26,'Input Parameters'!$M$26,'Input Parameters'!$J$26,'Input Parameters'!$K$26)</f>
        <v>0.54587081672051796</v>
      </c>
      <c r="K3465" s="168">
        <f ca="1">('Input Parameters'!$E$27/'Input Parameters'!$E$38)^$J3465</f>
        <v>1.9929697233475433E-2</v>
      </c>
      <c r="L3465" s="69">
        <f ca="1">$H3465*$C3465*'Input Parameters'!$E$25*K3465</f>
        <v>2.1379779248862647</v>
      </c>
      <c r="M3465" s="24">
        <f t="shared" ca="1" si="517"/>
        <v>0.61984310896893646</v>
      </c>
      <c r="N3465" s="15">
        <f ca="1">_xlfn.NORM.INV(M3465,'Input Parameters'!$E$29,'Input Parameters'!$F$29)</f>
        <v>0.10003050687621307</v>
      </c>
      <c r="O3465" s="8">
        <f t="shared" ca="1" si="518"/>
        <v>0.95969868843781747</v>
      </c>
      <c r="P3465" s="30">
        <f ca="1">_xlfn.LOGNORM.INV(O3465,'Input Parameters'!$H$30,'Input Parameters'!$I$30)</f>
        <v>6.1250333255096523</v>
      </c>
      <c r="Q3465" s="10">
        <f t="shared" ca="1" si="519"/>
        <v>5.981994718371042E-2</v>
      </c>
      <c r="R3465" s="30">
        <f>IF('Input Parameters'!$E$32=0,0,_xlfn.BETA.INV(Q3465,'Input Parameters'!$L$32,'Input Parameters'!$M$32,'Input Parameters'!$J$32,'Input Parameters'!$K$32))</f>
        <v>0</v>
      </c>
      <c r="S3465" s="10">
        <f t="shared" ca="1" si="520"/>
        <v>0.80579944000810377</v>
      </c>
      <c r="T3465" s="26">
        <f ca="1">_xlfn.LOGNORM.INV(S3465,'Input Parameters'!$H$34,'Input Parameters'!$I$34)</f>
        <v>56.122775303319273</v>
      </c>
      <c r="U3465" s="10">
        <f t="shared" ca="1" si="521"/>
        <v>0.85787495264517466</v>
      </c>
      <c r="V3465" s="30">
        <f ca="1">_xlfn.BETA.INV(U3465,'Input Parameters'!$L$36,'Input Parameters'!$M$36,'Input Parameters'!$J$36,'Input Parameters'!$K$36)</f>
        <v>0.76409506998659538</v>
      </c>
      <c r="W3465" s="2">
        <f ca="1">N3465+(P3465-N3465)*(1-ERF((T3465-R3465)/(2*SQRT(L3465*'Input Parameters'!$E$38))))</f>
        <v>0.14007282916098854</v>
      </c>
      <c r="X3465">
        <f t="shared" ca="1" si="522"/>
        <v>1</v>
      </c>
      <c r="Y3465" s="7"/>
    </row>
    <row r="3466" spans="1:25" ht="15" customHeight="1" x14ac:dyDescent="0.25">
      <c r="A3466" s="139">
        <v>3459</v>
      </c>
      <c r="B3466" s="10">
        <f t="shared" ca="1" si="513"/>
        <v>0.67760612109198104</v>
      </c>
      <c r="C3466" s="60">
        <f ca="1">_xlfn.NORM.INV(B3466,'Input Parameters'!$E$15,'Input Parameters'!$F$15)</f>
        <v>295.9511952054122</v>
      </c>
      <c r="D3466" s="10">
        <f t="shared" ca="1" si="514"/>
        <v>0.96703560321641913</v>
      </c>
      <c r="E3466" s="62">
        <f ca="1">IF(_xlfn.NORM.INV(D3466,'Input Parameters'!$E$17,'Input Parameters'!$F$17)&lt;3500,3500,IF(_xlfn.NORM.INV(D3466,'Input Parameters'!$E$17,'Input Parameters'!$F$17)&gt;5500,5500,_xlfn.NORM.INV(D3466,'Input Parameters'!$E$17,'Input Parameters'!$F$17)))</f>
        <v>5500</v>
      </c>
      <c r="F3466" s="10">
        <f t="shared" ca="1" si="515"/>
        <v>0.60688180100922717</v>
      </c>
      <c r="G3466" s="64">
        <f ca="1">_xlfn.NORM.INV(F3466,'Input Parameters'!$E$20,'Input Parameters'!$F$20)</f>
        <v>284.46704710006162</v>
      </c>
      <c r="H3466" s="57">
        <f ca="1">EXP(E3466*(1/'Input Parameters'!$E$23-1/G3466))</f>
        <v>0.57209972699568479</v>
      </c>
      <c r="I3466" s="10">
        <f t="shared" ca="1" si="516"/>
        <v>0.8385334602392478</v>
      </c>
      <c r="J3466" s="30">
        <f ca="1">_xlfn.BETA.INV(I3466,'Input Parameters'!$L$26,'Input Parameters'!$M$26,'Input Parameters'!$J$26,'Input Parameters'!$K$26)</f>
        <v>0.80430281809664494</v>
      </c>
      <c r="K3466" s="168">
        <f ca="1">('Input Parameters'!$E$27/'Input Parameters'!$E$38)^$J3466</f>
        <v>3.121994490248475E-3</v>
      </c>
      <c r="L3466" s="69">
        <f ca="1">$H3466*$C3466*'Input Parameters'!$E$25*K3466</f>
        <v>0.52859612002102385</v>
      </c>
      <c r="M3466" s="24">
        <f t="shared" ca="1" si="517"/>
        <v>0.46838800919774271</v>
      </c>
      <c r="N3466" s="15">
        <f ca="1">_xlfn.NORM.INV(M3466,'Input Parameters'!$E$29,'Input Parameters'!$F$29)</f>
        <v>9.9992067738448376E-2</v>
      </c>
      <c r="O3466" s="8">
        <f t="shared" ca="1" si="518"/>
        <v>0.86568055981452041</v>
      </c>
      <c r="P3466" s="30">
        <f ca="1">_xlfn.LOGNORM.INV(O3466,'Input Parameters'!$H$30,'Input Parameters'!$I$30)</f>
        <v>4.5248718439991897</v>
      </c>
      <c r="Q3466" s="10">
        <f t="shared" ca="1" si="519"/>
        <v>0.28226579536092533</v>
      </c>
      <c r="R3466" s="30">
        <f>IF('Input Parameters'!$E$32=0,0,_xlfn.BETA.INV(Q3466,'Input Parameters'!$L$32,'Input Parameters'!$M$32,'Input Parameters'!$J$32,'Input Parameters'!$K$32))</f>
        <v>0</v>
      </c>
      <c r="S3466" s="10">
        <f t="shared" ca="1" si="520"/>
        <v>0.11641833042020411</v>
      </c>
      <c r="T3466" s="26">
        <f ca="1">_xlfn.LOGNORM.INV(S3466,'Input Parameters'!$H$34,'Input Parameters'!$I$34)</f>
        <v>43.448941975822322</v>
      </c>
      <c r="U3466" s="10">
        <f t="shared" ca="1" si="521"/>
        <v>0.79789877562042122</v>
      </c>
      <c r="V3466" s="30">
        <f ca="1">_xlfn.BETA.INV(U3466,'Input Parameters'!$L$36,'Input Parameters'!$M$36,'Input Parameters'!$J$36,'Input Parameters'!$K$36)</f>
        <v>0.72238035715982263</v>
      </c>
      <c r="W3466" s="2">
        <f ca="1">N3466+(P3466-N3466)*(1-ERF((T3466-R3466)/(2*SQRT(L3466*'Input Parameters'!$E$38))))</f>
        <v>0.1000974517852694</v>
      </c>
      <c r="X3466">
        <f t="shared" ca="1" si="522"/>
        <v>1</v>
      </c>
      <c r="Y3466" s="7"/>
    </row>
    <row r="3467" spans="1:25" ht="15" customHeight="1" x14ac:dyDescent="0.25">
      <c r="A3467" s="139">
        <v>3460</v>
      </c>
      <c r="B3467" s="10">
        <f t="shared" ca="1" si="513"/>
        <v>0.67752342231326801</v>
      </c>
      <c r="C3467" s="60">
        <f ca="1">_xlfn.NORM.INV(B3467,'Input Parameters'!$E$15,'Input Parameters'!$F$15)</f>
        <v>295.93870228274687</v>
      </c>
      <c r="D3467" s="10">
        <f t="shared" ca="1" si="514"/>
        <v>0.61231396495271706</v>
      </c>
      <c r="E3467" s="62">
        <f ca="1">IF(_xlfn.NORM.INV(D3467,'Input Parameters'!$E$17,'Input Parameters'!$F$17)&lt;3500,3500,IF(_xlfn.NORM.INV(D3467,'Input Parameters'!$E$17,'Input Parameters'!$F$17)&gt;5500,5500,_xlfn.NORM.INV(D3467,'Input Parameters'!$E$17,'Input Parameters'!$F$17)))</f>
        <v>4999.7486001173456</v>
      </c>
      <c r="F3467" s="10">
        <f t="shared" ca="1" si="515"/>
        <v>0.59845398561273977</v>
      </c>
      <c r="G3467" s="64">
        <f ca="1">_xlfn.NORM.INV(F3467,'Input Parameters'!$E$20,'Input Parameters'!$F$20)</f>
        <v>284.32062792841094</v>
      </c>
      <c r="H3467" s="57">
        <f ca="1">EXP(E3467*(1/'Input Parameters'!$E$23-1/G3467))</f>
        <v>0.59648560473258871</v>
      </c>
      <c r="I3467" s="10">
        <f t="shared" ca="1" si="516"/>
        <v>0.68703638809251899</v>
      </c>
      <c r="J3467" s="30">
        <f ca="1">_xlfn.BETA.INV(I3467,'Input Parameters'!$L$26,'Input Parameters'!$M$26,'Input Parameters'!$J$26,'Input Parameters'!$K$26)</f>
        <v>0.73632546725161607</v>
      </c>
      <c r="K3467" s="168">
        <f ca="1">('Input Parameters'!$E$27/'Input Parameters'!$E$38)^$J3467</f>
        <v>5.0838823396636068E-3</v>
      </c>
      <c r="L3467" s="69">
        <f ca="1">$H3467*$C3467*'Input Parameters'!$E$25*K3467</f>
        <v>0.89742305596503547</v>
      </c>
      <c r="M3467" s="24">
        <f t="shared" ca="1" si="517"/>
        <v>0.43923458288648787</v>
      </c>
      <c r="N3467" s="15">
        <f ca="1">_xlfn.NORM.INV(M3467,'Input Parameters'!$E$29,'Input Parameters'!$F$29)</f>
        <v>9.9984708989345764E-2</v>
      </c>
      <c r="O3467" s="8">
        <f t="shared" ca="1" si="518"/>
        <v>0.24383593337688703</v>
      </c>
      <c r="P3467" s="30">
        <f ca="1">_xlfn.LOGNORM.INV(O3467,'Input Parameters'!$H$30,'Input Parameters'!$I$30)</f>
        <v>1.9332460825636057</v>
      </c>
      <c r="Q3467" s="10">
        <f t="shared" ca="1" si="519"/>
        <v>0.92692954712555775</v>
      </c>
      <c r="R3467" s="30">
        <f>IF('Input Parameters'!$E$32=0,0,_xlfn.BETA.INV(Q3467,'Input Parameters'!$L$32,'Input Parameters'!$M$32,'Input Parameters'!$J$32,'Input Parameters'!$K$32))</f>
        <v>0</v>
      </c>
      <c r="S3467" s="10">
        <f t="shared" ca="1" si="520"/>
        <v>0.44082222012010697</v>
      </c>
      <c r="T3467" s="26">
        <f ca="1">_xlfn.LOGNORM.INV(S3467,'Input Parameters'!$H$34,'Input Parameters'!$I$34)</f>
        <v>49.481840074367994</v>
      </c>
      <c r="U3467" s="10">
        <f t="shared" ca="1" si="521"/>
        <v>0.75765061574279691</v>
      </c>
      <c r="V3467" s="30">
        <f ca="1">_xlfn.BETA.INV(U3467,'Input Parameters'!$L$36,'Input Parameters'!$M$36,'Input Parameters'!$J$36,'Input Parameters'!$K$36)</f>
        <v>0.69905342474104559</v>
      </c>
      <c r="W3467" s="2">
        <f ca="1">N3467+(P3467-N3467)*(1-ERF((T3467-R3467)/(2*SQRT(L3467*'Input Parameters'!$E$38))))</f>
        <v>0.10039028500922638</v>
      </c>
      <c r="X3467">
        <f t="shared" ca="1" si="522"/>
        <v>1</v>
      </c>
      <c r="Y3467" s="7"/>
    </row>
    <row r="3468" spans="1:25" ht="15" customHeight="1" x14ac:dyDescent="0.25">
      <c r="A3468" s="139">
        <v>3461</v>
      </c>
      <c r="B3468" s="10">
        <f t="shared" ca="1" si="513"/>
        <v>0.41664402546889723</v>
      </c>
      <c r="C3468" s="60">
        <f ca="1">_xlfn.NORM.INV(B3468,'Input Parameters'!$E$15,'Input Parameters'!$F$15)</f>
        <v>259.56021692459518</v>
      </c>
      <c r="D3468" s="10">
        <f t="shared" ca="1" si="514"/>
        <v>0.16200797635595066</v>
      </c>
      <c r="E3468" s="62">
        <f ca="1">IF(_xlfn.NORM.INV(D3468,'Input Parameters'!$E$17,'Input Parameters'!$F$17)&lt;3500,3500,IF(_xlfn.NORM.INV(D3468,'Input Parameters'!$E$17,'Input Parameters'!$F$17)&gt;5500,5500,_xlfn.NORM.INV(D3468,'Input Parameters'!$E$17,'Input Parameters'!$F$17)))</f>
        <v>4109.6328529601451</v>
      </c>
      <c r="F3468" s="10">
        <f t="shared" ca="1" si="515"/>
        <v>0.21535791759678702</v>
      </c>
      <c r="G3468" s="64">
        <f ca="1">_xlfn.NORM.INV(F3468,'Input Parameters'!$E$20,'Input Parameters'!$F$20)</f>
        <v>277.37061911127171</v>
      </c>
      <c r="H3468" s="57">
        <f ca="1">EXP(E3468*(1/'Input Parameters'!$E$23-1/G3468))</f>
        <v>0.45525987956117175</v>
      </c>
      <c r="I3468" s="10">
        <f t="shared" ca="1" si="516"/>
        <v>0.62566930355439598</v>
      </c>
      <c r="J3468" s="30">
        <f ca="1">_xlfn.BETA.INV(I3468,'Input Parameters'!$L$26,'Input Parameters'!$M$26,'Input Parameters'!$J$26,'Input Parameters'!$K$26)</f>
        <v>0.71150180622875836</v>
      </c>
      <c r="K3468" s="168">
        <f ca="1">('Input Parameters'!$E$27/'Input Parameters'!$E$38)^$J3468</f>
        <v>6.0747201361474401E-3</v>
      </c>
      <c r="L3468" s="69">
        <f ca="1">$H3468*$C3468*'Input Parameters'!$E$25*K3468</f>
        <v>0.71783359928728985</v>
      </c>
      <c r="M3468" s="24">
        <f t="shared" ca="1" si="517"/>
        <v>0.76205821517459016</v>
      </c>
      <c r="N3468" s="15">
        <f ca="1">_xlfn.NORM.INV(M3468,'Input Parameters'!$E$29,'Input Parameters'!$F$29)</f>
        <v>0.100071293889497</v>
      </c>
      <c r="O3468" s="8">
        <f t="shared" ca="1" si="518"/>
        <v>0.29408941069599481</v>
      </c>
      <c r="P3468" s="30">
        <f ca="1">_xlfn.LOGNORM.INV(O3468,'Input Parameters'!$H$30,'Input Parameters'!$I$30)</f>
        <v>2.0776910329981182</v>
      </c>
      <c r="Q3468" s="10">
        <f t="shared" ca="1" si="519"/>
        <v>0.56951201760483439</v>
      </c>
      <c r="R3468" s="30">
        <f>IF('Input Parameters'!$E$32=0,0,_xlfn.BETA.INV(Q3468,'Input Parameters'!$L$32,'Input Parameters'!$M$32,'Input Parameters'!$J$32,'Input Parameters'!$K$32))</f>
        <v>0</v>
      </c>
      <c r="S3468" s="10">
        <f t="shared" ca="1" si="520"/>
        <v>4.5753280859244794E-2</v>
      </c>
      <c r="T3468" s="26">
        <f ca="1">_xlfn.LOGNORM.INV(S3468,'Input Parameters'!$H$34,'Input Parameters'!$I$34)</f>
        <v>40.854762053497474</v>
      </c>
      <c r="U3468" s="10">
        <f t="shared" ca="1" si="521"/>
        <v>0.18053721981766757</v>
      </c>
      <c r="V3468" s="30">
        <f ca="1">_xlfn.BETA.INV(U3468,'Input Parameters'!$L$36,'Input Parameters'!$M$36,'Input Parameters'!$J$36,'Input Parameters'!$K$36)</f>
        <v>0.45981123863020107</v>
      </c>
      <c r="W3468" s="2">
        <f ca="1">N3468+(P3468-N3468)*(1-ERF((T3468-R3468)/(2*SQRT(L3468*'Input Parameters'!$E$38))))</f>
        <v>0.10135744032388889</v>
      </c>
      <c r="X3468">
        <f t="shared" ca="1" si="522"/>
        <v>1</v>
      </c>
      <c r="Y3468" s="7"/>
    </row>
    <row r="3469" spans="1:25" ht="15" customHeight="1" x14ac:dyDescent="0.25">
      <c r="A3469" s="139">
        <v>3462</v>
      </c>
      <c r="B3469" s="10">
        <f t="shared" ca="1" si="513"/>
        <v>0.62254191736396303</v>
      </c>
      <c r="C3469" s="60">
        <f ca="1">_xlfn.NORM.INV(B3469,'Input Parameters'!$E$15,'Input Parameters'!$F$15)</f>
        <v>287.88442136140611</v>
      </c>
      <c r="D3469" s="10">
        <f t="shared" ca="1" si="514"/>
        <v>0.30899411153372713</v>
      </c>
      <c r="E3469" s="62">
        <f ca="1">IF(_xlfn.NORM.INV(D3469,'Input Parameters'!$E$17,'Input Parameters'!$F$17)&lt;3500,3500,IF(_xlfn.NORM.INV(D3469,'Input Parameters'!$E$17,'Input Parameters'!$F$17)&gt;5500,5500,_xlfn.NORM.INV(D3469,'Input Parameters'!$E$17,'Input Parameters'!$F$17)))</f>
        <v>4450.9074948808093</v>
      </c>
      <c r="F3469" s="10">
        <f t="shared" ca="1" si="515"/>
        <v>0.12938770129722554</v>
      </c>
      <c r="G3469" s="64">
        <f ca="1">_xlfn.NORM.INV(F3469,'Input Parameters'!$E$20,'Input Parameters'!$F$20)</f>
        <v>275.0837551667239</v>
      </c>
      <c r="H3469" s="57">
        <f ca="1">EXP(E3469*(1/'Input Parameters'!$E$23-1/G3469))</f>
        <v>0.37320240969964485</v>
      </c>
      <c r="I3469" s="10">
        <f t="shared" ca="1" si="516"/>
        <v>0.66773936927353339</v>
      </c>
      <c r="J3469" s="30">
        <f ca="1">_xlfn.BETA.INV(I3469,'Input Parameters'!$L$26,'Input Parameters'!$M$26,'Input Parameters'!$J$26,'Input Parameters'!$K$26)</f>
        <v>0.72844039012778028</v>
      </c>
      <c r="K3469" s="168">
        <f ca="1">('Input Parameters'!$E$27/'Input Parameters'!$E$38)^$J3469</f>
        <v>5.3797131522723357E-3</v>
      </c>
      <c r="L3469" s="69">
        <f ca="1">$H3469*$C3469*'Input Parameters'!$E$25*K3469</f>
        <v>0.57799186086796661</v>
      </c>
      <c r="M3469" s="24">
        <f t="shared" ca="1" si="517"/>
        <v>0.24851124920080392</v>
      </c>
      <c r="N3469" s="15">
        <f ca="1">_xlfn.NORM.INV(M3469,'Input Parameters'!$E$29,'Input Parameters'!$F$29)</f>
        <v>9.9932081791709634E-2</v>
      </c>
      <c r="O3469" s="8">
        <f t="shared" ca="1" si="518"/>
        <v>0.59401571939147468</v>
      </c>
      <c r="P3469" s="30">
        <f ca="1">_xlfn.LOGNORM.INV(O3469,'Input Parameters'!$H$30,'Input Parameters'!$I$30)</f>
        <v>3.0024056632472367</v>
      </c>
      <c r="Q3469" s="10">
        <f t="shared" ca="1" si="519"/>
        <v>0.20712323795747956</v>
      </c>
      <c r="R3469" s="30">
        <f>IF('Input Parameters'!$E$32=0,0,_xlfn.BETA.INV(Q3469,'Input Parameters'!$L$32,'Input Parameters'!$M$32,'Input Parameters'!$J$32,'Input Parameters'!$K$32))</f>
        <v>0</v>
      </c>
      <c r="S3469" s="10">
        <f t="shared" ca="1" si="520"/>
        <v>0.23057373701856287</v>
      </c>
      <c r="T3469" s="26">
        <f ca="1">_xlfn.LOGNORM.INV(S3469,'Input Parameters'!$H$34,'Input Parameters'!$I$34)</f>
        <v>45.988035040362092</v>
      </c>
      <c r="U3469" s="10">
        <f t="shared" ca="1" si="521"/>
        <v>0.79307398715282096</v>
      </c>
      <c r="V3469" s="30">
        <f ca="1">_xlfn.BETA.INV(U3469,'Input Parameters'!$L$36,'Input Parameters'!$M$36,'Input Parameters'!$J$36,'Input Parameters'!$K$36)</f>
        <v>0.71942780143592655</v>
      </c>
      <c r="W3469" s="2">
        <f ca="1">N3469+(P3469-N3469)*(1-ERF((T3469-R3469)/(2*SQRT(L3469*'Input Parameters'!$E$38))))</f>
        <v>9.9986990725771871E-2</v>
      </c>
      <c r="X3469">
        <f t="shared" ca="1" si="522"/>
        <v>1</v>
      </c>
      <c r="Y3469" s="7"/>
    </row>
    <row r="3470" spans="1:25" ht="15" customHeight="1" x14ac:dyDescent="0.25">
      <c r="A3470" s="139">
        <v>3463</v>
      </c>
      <c r="B3470" s="10">
        <f t="shared" ca="1" si="513"/>
        <v>0.68504331503682414</v>
      </c>
      <c r="C3470" s="60">
        <f ca="1">_xlfn.NORM.INV(B3470,'Input Parameters'!$E$15,'Input Parameters'!$F$15)</f>
        <v>297.08024326263876</v>
      </c>
      <c r="D3470" s="10">
        <f t="shared" ca="1" si="514"/>
        <v>0.44775051138207178</v>
      </c>
      <c r="E3470" s="62">
        <f ca="1">IF(_xlfn.NORM.INV(D3470,'Input Parameters'!$E$17,'Input Parameters'!$F$17)&lt;3500,3500,IF(_xlfn.NORM.INV(D3470,'Input Parameters'!$E$17,'Input Parameters'!$F$17)&gt;5500,5500,_xlfn.NORM.INV(D3470,'Input Parameters'!$E$17,'Input Parameters'!$F$17)))</f>
        <v>4708.0572854547418</v>
      </c>
      <c r="F3470" s="10">
        <f t="shared" ca="1" si="515"/>
        <v>0.7451115678601804</v>
      </c>
      <c r="G3470" s="64">
        <f ca="1">_xlfn.NORM.INV(F3470,'Input Parameters'!$E$20,'Input Parameters'!$F$20)</f>
        <v>287.06654068638653</v>
      </c>
      <c r="H3470" s="57">
        <f ca="1">EXP(E3470*(1/'Input Parameters'!$E$23-1/G3470))</f>
        <v>0.72024654525425902</v>
      </c>
      <c r="I3470" s="10">
        <f t="shared" ca="1" si="516"/>
        <v>0.93124702551913241</v>
      </c>
      <c r="J3470" s="30">
        <f ca="1">_xlfn.BETA.INV(I3470,'Input Parameters'!$L$26,'Input Parameters'!$M$26,'Input Parameters'!$J$26,'Input Parameters'!$K$26)</f>
        <v>0.86080483658893847</v>
      </c>
      <c r="K3470" s="168">
        <f ca="1">('Input Parameters'!$E$27/'Input Parameters'!$E$38)^$J3470</f>
        <v>2.0816934816758228E-3</v>
      </c>
      <c r="L3470" s="69">
        <f ca="1">$H3470*$C3470*'Input Parameters'!$E$25*K3470</f>
        <v>0.44542207525589661</v>
      </c>
      <c r="M3470" s="24">
        <f t="shared" ca="1" si="517"/>
        <v>0.46975893469258256</v>
      </c>
      <c r="N3470" s="15">
        <f ca="1">_xlfn.NORM.INV(M3470,'Input Parameters'!$E$29,'Input Parameters'!$F$29)</f>
        <v>9.9992412414876414E-2</v>
      </c>
      <c r="O3470" s="8">
        <f t="shared" ca="1" si="518"/>
        <v>0.16919726384115963</v>
      </c>
      <c r="P3470" s="30">
        <f ca="1">_xlfn.LOGNORM.INV(O3470,'Input Parameters'!$H$30,'Input Parameters'!$I$30)</f>
        <v>1.7071246712262653</v>
      </c>
      <c r="Q3470" s="10">
        <f t="shared" ca="1" si="519"/>
        <v>0.29695760434557006</v>
      </c>
      <c r="R3470" s="30">
        <f>IF('Input Parameters'!$E$32=0,0,_xlfn.BETA.INV(Q3470,'Input Parameters'!$L$32,'Input Parameters'!$M$32,'Input Parameters'!$J$32,'Input Parameters'!$K$32))</f>
        <v>0</v>
      </c>
      <c r="S3470" s="10">
        <f t="shared" ca="1" si="520"/>
        <v>0.8180492695071937</v>
      </c>
      <c r="T3470" s="26">
        <f ca="1">_xlfn.LOGNORM.INV(S3470,'Input Parameters'!$H$34,'Input Parameters'!$I$34)</f>
        <v>56.44118590187815</v>
      </c>
      <c r="U3470" s="10">
        <f t="shared" ca="1" si="521"/>
        <v>0.59349601532762275</v>
      </c>
      <c r="V3470" s="30">
        <f ca="1">_xlfn.BETA.INV(U3470,'Input Parameters'!$L$36,'Input Parameters'!$M$36,'Input Parameters'!$J$36,'Input Parameters'!$K$36)</f>
        <v>0.62273479342567306</v>
      </c>
      <c r="W3470" s="2">
        <f ca="1">N3470+(P3470-N3470)*(1-ERF((T3470-R3470)/(2*SQRT(L3470*'Input Parameters'!$E$38))))</f>
        <v>9.9992416002788062E-2</v>
      </c>
      <c r="X3470">
        <f t="shared" ca="1" si="522"/>
        <v>1</v>
      </c>
      <c r="Y3470" s="7"/>
    </row>
    <row r="3471" spans="1:25" ht="15" customHeight="1" x14ac:dyDescent="0.25">
      <c r="A3471" s="139">
        <v>3464</v>
      </c>
      <c r="B3471" s="10">
        <f t="shared" ca="1" si="513"/>
        <v>6.2024679022411267E-2</v>
      </c>
      <c r="C3471" s="60">
        <f ca="1">_xlfn.NORM.INV(B3471,'Input Parameters'!$E$15,'Input Parameters'!$F$15)</f>
        <v>187.61785401925775</v>
      </c>
      <c r="D3471" s="10">
        <f t="shared" ca="1" si="514"/>
        <v>0.9787521447187103</v>
      </c>
      <c r="E3471" s="62">
        <f ca="1">IF(_xlfn.NORM.INV(D3471,'Input Parameters'!$E$17,'Input Parameters'!$F$17)&lt;3500,3500,IF(_xlfn.NORM.INV(D3471,'Input Parameters'!$E$17,'Input Parameters'!$F$17)&gt;5500,5500,_xlfn.NORM.INV(D3471,'Input Parameters'!$E$17,'Input Parameters'!$F$17)))</f>
        <v>5500</v>
      </c>
      <c r="F3471" s="10">
        <f t="shared" ca="1" si="515"/>
        <v>0.92797263742764724</v>
      </c>
      <c r="G3471" s="64">
        <f ca="1">_xlfn.NORM.INV(F3471,'Input Parameters'!$E$20,'Input Parameters'!$F$20)</f>
        <v>292.43774102511594</v>
      </c>
      <c r="H3471" s="57">
        <f ca="1">EXP(E3471*(1/'Input Parameters'!$E$23-1/G3471))</f>
        <v>0.96902700388836727</v>
      </c>
      <c r="I3471" s="10">
        <f t="shared" ca="1" si="516"/>
        <v>0.15377042890613379</v>
      </c>
      <c r="J3471" s="30">
        <f ca="1">_xlfn.BETA.INV(I3471,'Input Parameters'!$L$26,'Input Parameters'!$M$26,'Input Parameters'!$J$26,'Input Parameters'!$K$26)</f>
        <v>0.48915953244111882</v>
      </c>
      <c r="K3471" s="168">
        <f ca="1">('Input Parameters'!$E$27/'Input Parameters'!$E$38)^$J3471</f>
        <v>2.9934220731410232E-2</v>
      </c>
      <c r="L3471" s="69">
        <f ca="1">$H3471*$C3471*'Input Parameters'!$E$25*K3471</f>
        <v>5.44224389253234</v>
      </c>
      <c r="M3471" s="24">
        <f t="shared" ca="1" si="517"/>
        <v>0.92180485874302809</v>
      </c>
      <c r="N3471" s="15">
        <f ca="1">_xlfn.NORM.INV(M3471,'Input Parameters'!$E$29,'Input Parameters'!$F$29)</f>
        <v>0.10014173169471251</v>
      </c>
      <c r="O3471" s="8">
        <f t="shared" ca="1" si="518"/>
        <v>0.97294599990647701</v>
      </c>
      <c r="P3471" s="30">
        <f ca="1">_xlfn.LOGNORM.INV(O3471,'Input Parameters'!$H$30,'Input Parameters'!$I$30)</f>
        <v>6.6647475418306383</v>
      </c>
      <c r="Q3471" s="10">
        <f t="shared" ca="1" si="519"/>
        <v>0.77260184387738995</v>
      </c>
      <c r="R3471" s="30">
        <f>IF('Input Parameters'!$E$32=0,0,_xlfn.BETA.INV(Q3471,'Input Parameters'!$L$32,'Input Parameters'!$M$32,'Input Parameters'!$J$32,'Input Parameters'!$K$32))</f>
        <v>0</v>
      </c>
      <c r="S3471" s="10">
        <f t="shared" ca="1" si="520"/>
        <v>3.1917360039286469E-2</v>
      </c>
      <c r="T3471" s="26">
        <f ca="1">_xlfn.LOGNORM.INV(S3471,'Input Parameters'!$H$34,'Input Parameters'!$I$34)</f>
        <v>40.01982957862301</v>
      </c>
      <c r="U3471" s="10">
        <f t="shared" ca="1" si="521"/>
        <v>3.79338715755968E-2</v>
      </c>
      <c r="V3471" s="30">
        <f ca="1">_xlfn.BETA.INV(U3471,'Input Parameters'!$L$36,'Input Parameters'!$M$36,'Input Parameters'!$J$36,'Input Parameters'!$K$36)</f>
        <v>0.36662526106340598</v>
      </c>
      <c r="W3471" s="2">
        <f ca="1">N3471+(P3471-N3471)*(1-ERF((T3471-R3471)/(2*SQRT(L3471*'Input Parameters'!$E$38))))</f>
        <v>1.5779571038701705</v>
      </c>
      <c r="X3471">
        <f t="shared" ca="1" si="522"/>
        <v>0</v>
      </c>
      <c r="Y3471" s="7"/>
    </row>
    <row r="3472" spans="1:25" ht="15" customHeight="1" x14ac:dyDescent="0.25">
      <c r="A3472" s="139">
        <v>3465</v>
      </c>
      <c r="B3472" s="10">
        <f t="shared" ca="1" si="513"/>
        <v>8.7997185129130906E-2</v>
      </c>
      <c r="C3472" s="60">
        <f ca="1">_xlfn.NORM.INV(B3472,'Input Parameters'!$E$15,'Input Parameters'!$F$15)</f>
        <v>197.63308240189843</v>
      </c>
      <c r="D3472" s="10">
        <f t="shared" ca="1" si="514"/>
        <v>0.56982689097315065</v>
      </c>
      <c r="E3472" s="62">
        <f ca="1">IF(_xlfn.NORM.INV(D3472,'Input Parameters'!$E$17,'Input Parameters'!$F$17)&lt;3500,3500,IF(_xlfn.NORM.INV(D3472,'Input Parameters'!$E$17,'Input Parameters'!$F$17)&gt;5500,5500,_xlfn.NORM.INV(D3472,'Input Parameters'!$E$17,'Input Parameters'!$F$17)))</f>
        <v>4923.1534219960731</v>
      </c>
      <c r="F3472" s="10">
        <f t="shared" ca="1" si="515"/>
        <v>0.15502881586398332</v>
      </c>
      <c r="G3472" s="64">
        <f ca="1">_xlfn.NORM.INV(F3472,'Input Parameters'!$E$20,'Input Parameters'!$F$20)</f>
        <v>275.84882255111984</v>
      </c>
      <c r="H3472" s="57">
        <f ca="1">EXP(E3472*(1/'Input Parameters'!$E$23-1/G3472))</f>
        <v>0.35325185018929739</v>
      </c>
      <c r="I3472" s="10">
        <f t="shared" ca="1" si="516"/>
        <v>0.69425394459701073</v>
      </c>
      <c r="J3472" s="30">
        <f ca="1">_xlfn.BETA.INV(I3472,'Input Parameters'!$L$26,'Input Parameters'!$M$26,'Input Parameters'!$J$26,'Input Parameters'!$K$26)</f>
        <v>0.73929963435290658</v>
      </c>
      <c r="K3472" s="168">
        <f ca="1">('Input Parameters'!$E$27/'Input Parameters'!$E$38)^$J3472</f>
        <v>4.9765726864003648E-3</v>
      </c>
      <c r="L3472" s="69">
        <f ca="1">$H3472*$C3472*'Input Parameters'!$E$25*K3472</f>
        <v>0.34743569970969429</v>
      </c>
      <c r="M3472" s="24">
        <f t="shared" ca="1" si="517"/>
        <v>0.72840142828924637</v>
      </c>
      <c r="N3472" s="15">
        <f ca="1">_xlfn.NORM.INV(M3472,'Input Parameters'!$E$29,'Input Parameters'!$F$29)</f>
        <v>0.10006079854207654</v>
      </c>
      <c r="O3472" s="8">
        <f t="shared" ca="1" si="518"/>
        <v>7.1649654810875374E-2</v>
      </c>
      <c r="P3472" s="30">
        <f ca="1">_xlfn.LOGNORM.INV(O3472,'Input Parameters'!$H$30,'Input Parameters'!$I$30)</f>
        <v>1.3440093962964792</v>
      </c>
      <c r="Q3472" s="10">
        <f t="shared" ca="1" si="519"/>
        <v>0.19795084084532355</v>
      </c>
      <c r="R3472" s="30">
        <f>IF('Input Parameters'!$E$32=0,0,_xlfn.BETA.INV(Q3472,'Input Parameters'!$L$32,'Input Parameters'!$M$32,'Input Parameters'!$J$32,'Input Parameters'!$K$32))</f>
        <v>0</v>
      </c>
      <c r="S3472" s="10">
        <f t="shared" ca="1" si="520"/>
        <v>0.70214731837627264</v>
      </c>
      <c r="T3472" s="26">
        <f ca="1">_xlfn.LOGNORM.INV(S3472,'Input Parameters'!$H$34,'Input Parameters'!$I$34)</f>
        <v>53.850444953282064</v>
      </c>
      <c r="U3472" s="10">
        <f t="shared" ca="1" si="521"/>
        <v>0.95471940251563925</v>
      </c>
      <c r="V3472" s="30">
        <f ca="1">_xlfn.BETA.INV(U3472,'Input Parameters'!$L$36,'Input Parameters'!$M$36,'Input Parameters'!$J$36,'Input Parameters'!$K$36)</f>
        <v>0.87825800493459982</v>
      </c>
      <c r="W3472" s="2">
        <f ca="1">N3472+(P3472-N3472)*(1-ERF((T3472-R3472)/(2*SQRT(L3472*'Input Parameters'!$E$38))))</f>
        <v>0.10006079867226331</v>
      </c>
      <c r="X3472">
        <f t="shared" ca="1" si="522"/>
        <v>1</v>
      </c>
      <c r="Y3472" s="7"/>
    </row>
    <row r="3473" spans="1:25" ht="15" customHeight="1" x14ac:dyDescent="0.25">
      <c r="A3473" s="139">
        <v>3466</v>
      </c>
      <c r="B3473" s="10">
        <f t="shared" ca="1" si="513"/>
        <v>0.41360337374698752</v>
      </c>
      <c r="C3473" s="60">
        <f ca="1">_xlfn.NORM.INV(B3473,'Input Parameters'!$E$15,'Input Parameters'!$F$15)</f>
        <v>259.13756314629711</v>
      </c>
      <c r="D3473" s="10">
        <f t="shared" ca="1" si="514"/>
        <v>0.89833077463128552</v>
      </c>
      <c r="E3473" s="62">
        <f ca="1">IF(_xlfn.NORM.INV(D3473,'Input Parameters'!$E$17,'Input Parameters'!$F$17)&lt;3500,3500,IF(_xlfn.NORM.INV(D3473,'Input Parameters'!$E$17,'Input Parameters'!$F$17)&gt;5500,5500,_xlfn.NORM.INV(D3473,'Input Parameters'!$E$17,'Input Parameters'!$F$17)))</f>
        <v>5500</v>
      </c>
      <c r="F3473" s="10">
        <f t="shared" ca="1" si="515"/>
        <v>5.9776992041631338E-3</v>
      </c>
      <c r="G3473" s="64">
        <f ca="1">_xlfn.NORM.INV(F3473,'Input Parameters'!$E$20,'Input Parameters'!$F$20)</f>
        <v>265.80983083786316</v>
      </c>
      <c r="H3473" s="57">
        <f ca="1">EXP(E3473*(1/'Input Parameters'!$E$23-1/G3473))</f>
        <v>0.14726444926428162</v>
      </c>
      <c r="I3473" s="10">
        <f t="shared" ca="1" si="516"/>
        <v>0.83874468829828019</v>
      </c>
      <c r="J3473" s="30">
        <f ca="1">_xlfn.BETA.INV(I3473,'Input Parameters'!$L$26,'Input Parameters'!$M$26,'Input Parameters'!$J$26,'Input Parameters'!$K$26)</f>
        <v>0.8044108209137113</v>
      </c>
      <c r="K3473" s="168">
        <f ca="1">('Input Parameters'!$E$27/'Input Parameters'!$E$38)^$J3473</f>
        <v>3.1195767965956152E-3</v>
      </c>
      <c r="L3473" s="69">
        <f ca="1">$H3473*$C3473*'Input Parameters'!$E$25*K3473</f>
        <v>0.11904851144099611</v>
      </c>
      <c r="M3473" s="24">
        <f t="shared" ca="1" si="517"/>
        <v>0.71802649592309886</v>
      </c>
      <c r="N3473" s="15">
        <f ca="1">_xlfn.NORM.INV(M3473,'Input Parameters'!$E$29,'Input Parameters'!$F$29)</f>
        <v>0.10005769888197515</v>
      </c>
      <c r="O3473" s="8">
        <f t="shared" ca="1" si="518"/>
        <v>0.95024496251853585</v>
      </c>
      <c r="P3473" s="30">
        <f ca="1">_xlfn.LOGNORM.INV(O3473,'Input Parameters'!$H$30,'Input Parameters'!$I$30)</f>
        <v>5.8425178248451211</v>
      </c>
      <c r="Q3473" s="10">
        <f t="shared" ca="1" si="519"/>
        <v>0.80383950252229674</v>
      </c>
      <c r="R3473" s="30">
        <f>IF('Input Parameters'!$E$32=0,0,_xlfn.BETA.INV(Q3473,'Input Parameters'!$L$32,'Input Parameters'!$M$32,'Input Parameters'!$J$32,'Input Parameters'!$K$32))</f>
        <v>0</v>
      </c>
      <c r="S3473" s="10">
        <f t="shared" ca="1" si="520"/>
        <v>0.58251626526160483</v>
      </c>
      <c r="T3473" s="26">
        <f ca="1">_xlfn.LOGNORM.INV(S3473,'Input Parameters'!$H$34,'Input Parameters'!$I$34)</f>
        <v>51.732450403248322</v>
      </c>
      <c r="U3473" s="10">
        <f t="shared" ca="1" si="521"/>
        <v>9.7496511718120349E-3</v>
      </c>
      <c r="V3473" s="30">
        <f ca="1">_xlfn.BETA.INV(U3473,'Input Parameters'!$L$36,'Input Parameters'!$M$36,'Input Parameters'!$J$36,'Input Parameters'!$K$36)</f>
        <v>0.319673531178439</v>
      </c>
      <c r="W3473" s="2">
        <f ca="1">N3473+(P3473-N3473)*(1-ERF((T3473-R3473)/(2*SQRT(L3473*'Input Parameters'!$E$38))))</f>
        <v>0.10005769888197515</v>
      </c>
      <c r="X3473">
        <f t="shared" ca="1" si="522"/>
        <v>1</v>
      </c>
      <c r="Y3473" s="7"/>
    </row>
    <row r="3474" spans="1:25" ht="15" customHeight="1" x14ac:dyDescent="0.25">
      <c r="A3474" s="139">
        <v>3467</v>
      </c>
      <c r="B3474" s="10">
        <f t="shared" ca="1" si="513"/>
        <v>0.95788700259163861</v>
      </c>
      <c r="C3474" s="60">
        <f ca="1">_xlfn.NORM.INV(B3474,'Input Parameters'!$E$15,'Input Parameters'!$F$15)</f>
        <v>364.54167403662308</v>
      </c>
      <c r="D3474" s="10">
        <f t="shared" ca="1" si="514"/>
        <v>9.1503244328629552E-2</v>
      </c>
      <c r="E3474" s="62">
        <f ca="1">IF(_xlfn.NORM.INV(D3474,'Input Parameters'!$E$17,'Input Parameters'!$F$17)&lt;3500,3500,IF(_xlfn.NORM.INV(D3474,'Input Parameters'!$E$17,'Input Parameters'!$F$17)&gt;5500,5500,_xlfn.NORM.INV(D3474,'Input Parameters'!$E$17,'Input Parameters'!$F$17)))</f>
        <v>3867.9115601046697</v>
      </c>
      <c r="F3474" s="10">
        <f t="shared" ca="1" si="515"/>
        <v>0.62499377632967668</v>
      </c>
      <c r="G3474" s="64">
        <f ca="1">_xlfn.NORM.INV(F3474,'Input Parameters'!$E$20,'Input Parameters'!$F$20)</f>
        <v>284.78477377282996</v>
      </c>
      <c r="H3474" s="57">
        <f ca="1">EXP(E3474*(1/'Input Parameters'!$E$23-1/G3474))</f>
        <v>0.68553332969843805</v>
      </c>
      <c r="I3474" s="10">
        <f t="shared" ca="1" si="516"/>
        <v>0.33815116274452739</v>
      </c>
      <c r="J3474" s="30">
        <f ca="1">_xlfn.BETA.INV(I3474,'Input Parameters'!$L$26,'Input Parameters'!$M$26,'Input Parameters'!$J$26,'Input Parameters'!$K$26)</f>
        <v>0.59236473120943922</v>
      </c>
      <c r="K3474" s="168">
        <f ca="1">('Input Parameters'!$E$27/'Input Parameters'!$E$38)^$J3474</f>
        <v>1.4277844347323234E-2</v>
      </c>
      <c r="L3474" s="69">
        <f ca="1">$H3474*$C3474*'Input Parameters'!$E$25*K3474</f>
        <v>3.5681113681686862</v>
      </c>
      <c r="M3474" s="24">
        <f t="shared" ca="1" si="517"/>
        <v>0.19734956570597162</v>
      </c>
      <c r="N3474" s="15">
        <f ca="1">_xlfn.NORM.INV(M3474,'Input Parameters'!$E$29,'Input Parameters'!$F$29)</f>
        <v>9.9914887358143023E-2</v>
      </c>
      <c r="O3474" s="8">
        <f t="shared" ca="1" si="518"/>
        <v>0.87500837436035273</v>
      </c>
      <c r="P3474" s="30">
        <f ca="1">_xlfn.LOGNORM.INV(O3474,'Input Parameters'!$H$30,'Input Parameters'!$I$30)</f>
        <v>4.6203137181587435</v>
      </c>
      <c r="Q3474" s="10">
        <f t="shared" ca="1" si="519"/>
        <v>8.1233125165854569E-2</v>
      </c>
      <c r="R3474" s="30">
        <f>IF('Input Parameters'!$E$32=0,0,_xlfn.BETA.INV(Q3474,'Input Parameters'!$L$32,'Input Parameters'!$M$32,'Input Parameters'!$J$32,'Input Parameters'!$K$32))</f>
        <v>0</v>
      </c>
      <c r="S3474" s="10">
        <f t="shared" ca="1" si="520"/>
        <v>0.13024923716460957</v>
      </c>
      <c r="T3474" s="26">
        <f ca="1">_xlfn.LOGNORM.INV(S3474,'Input Parameters'!$H$34,'Input Parameters'!$I$34)</f>
        <v>43.817678888047162</v>
      </c>
      <c r="U3474" s="10">
        <f t="shared" ca="1" si="521"/>
        <v>0.19368857529695926</v>
      </c>
      <c r="V3474" s="30">
        <f ca="1">_xlfn.BETA.INV(U3474,'Input Parameters'!$L$36,'Input Parameters'!$M$36,'Input Parameters'!$J$36,'Input Parameters'!$K$36)</f>
        <v>0.46587142664741321</v>
      </c>
      <c r="W3474" s="2">
        <f ca="1">N3474+(P3474-N3474)*(1-ERF((T3474-R3474)/(2*SQRT(L3474*'Input Parameters'!$E$38))))</f>
        <v>0.55624542143867006</v>
      </c>
      <c r="X3474">
        <f t="shared" ca="1" si="522"/>
        <v>0</v>
      </c>
      <c r="Y3474" s="7"/>
    </row>
    <row r="3475" spans="1:25" ht="15" customHeight="1" x14ac:dyDescent="0.25">
      <c r="A3475" s="139">
        <v>3468</v>
      </c>
      <c r="B3475" s="10">
        <f t="shared" ca="1" si="513"/>
        <v>0.34226867907338154</v>
      </c>
      <c r="C3475" s="60">
        <f ca="1">_xlfn.NORM.INV(B3475,'Input Parameters'!$E$15,'Input Parameters'!$F$15)</f>
        <v>248.94952454869156</v>
      </c>
      <c r="D3475" s="10">
        <f t="shared" ca="1" si="514"/>
        <v>0.20355622657570938</v>
      </c>
      <c r="E3475" s="62">
        <f ca="1">IF(_xlfn.NORM.INV(D3475,'Input Parameters'!$E$17,'Input Parameters'!$F$17)&lt;3500,3500,IF(_xlfn.NORM.INV(D3475,'Input Parameters'!$E$17,'Input Parameters'!$F$17)&gt;5500,5500,_xlfn.NORM.INV(D3475,'Input Parameters'!$E$17,'Input Parameters'!$F$17)))</f>
        <v>4219.7099532253751</v>
      </c>
      <c r="F3475" s="10">
        <f t="shared" ca="1" si="515"/>
        <v>0.66168348689929646</v>
      </c>
      <c r="G3475" s="64">
        <f ca="1">_xlfn.NORM.INV(F3475,'Input Parameters'!$E$20,'Input Parameters'!$F$20)</f>
        <v>285.44431569887615</v>
      </c>
      <c r="H3475" s="57">
        <f ca="1">EXP(E3475*(1/'Input Parameters'!$E$23-1/G3475))</f>
        <v>0.68546219664472052</v>
      </c>
      <c r="I3475" s="10">
        <f t="shared" ca="1" si="516"/>
        <v>5.8545426854190064E-2</v>
      </c>
      <c r="J3475" s="30">
        <f ca="1">_xlfn.BETA.INV(I3475,'Input Parameters'!$L$26,'Input Parameters'!$M$26,'Input Parameters'!$J$26,'Input Parameters'!$K$26)</f>
        <v>0.39694401806134383</v>
      </c>
      <c r="K3475" s="168">
        <f ca="1">('Input Parameters'!$E$27/'Input Parameters'!$E$38)^$J3475</f>
        <v>5.8001357032747204E-2</v>
      </c>
      <c r="L3475" s="69">
        <f ca="1">$H3475*$C3475*'Input Parameters'!$E$25*K3475</f>
        <v>9.8976698726619947</v>
      </c>
      <c r="M3475" s="24">
        <f t="shared" ca="1" si="517"/>
        <v>0.28570257646071562</v>
      </c>
      <c r="N3475" s="15">
        <f ca="1">_xlfn.NORM.INV(M3475,'Input Parameters'!$E$29,'Input Parameters'!$F$29)</f>
        <v>9.994340167291782E-2</v>
      </c>
      <c r="O3475" s="8">
        <f t="shared" ca="1" si="518"/>
        <v>0.77720422643107567</v>
      </c>
      <c r="P3475" s="30">
        <f ca="1">_xlfn.LOGNORM.INV(O3475,'Input Parameters'!$H$30,'Input Parameters'!$I$30)</f>
        <v>3.8472765568603995</v>
      </c>
      <c r="Q3475" s="10">
        <f t="shared" ca="1" si="519"/>
        <v>0.99294700671402536</v>
      </c>
      <c r="R3475" s="30">
        <f>IF('Input Parameters'!$E$32=0,0,_xlfn.BETA.INV(Q3475,'Input Parameters'!$L$32,'Input Parameters'!$M$32,'Input Parameters'!$J$32,'Input Parameters'!$K$32))</f>
        <v>0</v>
      </c>
      <c r="S3475" s="10">
        <f t="shared" ca="1" si="520"/>
        <v>0.65097450174916616</v>
      </c>
      <c r="T3475" s="26">
        <f ca="1">_xlfn.LOGNORM.INV(S3475,'Input Parameters'!$H$34,'Input Parameters'!$I$34)</f>
        <v>52.902495530868897</v>
      </c>
      <c r="U3475" s="10">
        <f t="shared" ca="1" si="521"/>
        <v>0.8990179250911613</v>
      </c>
      <c r="V3475" s="30">
        <f ca="1">_xlfn.BETA.INV(U3475,'Input Parameters'!$L$36,'Input Parameters'!$M$36,'Input Parameters'!$J$36,'Input Parameters'!$K$36)</f>
        <v>0.80111166118325672</v>
      </c>
      <c r="W3475" s="2">
        <f ca="1">N3475+(P3475-N3475)*(1-ERF((T3475-R3475)/(2*SQRT(L3475*'Input Parameters'!$E$38))))</f>
        <v>0.9784151639831814</v>
      </c>
      <c r="X3475">
        <f t="shared" ca="1" si="522"/>
        <v>0</v>
      </c>
      <c r="Y3475" s="7"/>
    </row>
    <row r="3476" spans="1:25" ht="15" customHeight="1" x14ac:dyDescent="0.25">
      <c r="A3476" s="139">
        <v>3469</v>
      </c>
      <c r="B3476" s="10">
        <f t="shared" ca="1" si="513"/>
        <v>0.8840174754559732</v>
      </c>
      <c r="C3476" s="60">
        <f ca="1">_xlfn.NORM.INV(B3476,'Input Parameters'!$E$15,'Input Parameters'!$F$15)</f>
        <v>335.74528357850812</v>
      </c>
      <c r="D3476" s="10">
        <f t="shared" ca="1" si="514"/>
        <v>0.91604290228005025</v>
      </c>
      <c r="E3476" s="62">
        <f ca="1">IF(_xlfn.NORM.INV(D3476,'Input Parameters'!$E$17,'Input Parameters'!$F$17)&lt;3500,3500,IF(_xlfn.NORM.INV(D3476,'Input Parameters'!$E$17,'Input Parameters'!$F$17)&gt;5500,5500,_xlfn.NORM.INV(D3476,'Input Parameters'!$E$17,'Input Parameters'!$F$17)))</f>
        <v>5500</v>
      </c>
      <c r="F3476" s="10">
        <f t="shared" ca="1" si="515"/>
        <v>0.4141638408788626</v>
      </c>
      <c r="G3476" s="64">
        <f ca="1">_xlfn.NORM.INV(F3476,'Input Parameters'!$E$20,'Input Parameters'!$F$20)</f>
        <v>281.19712595244067</v>
      </c>
      <c r="H3476" s="57">
        <f ca="1">EXP(E3476*(1/'Input Parameters'!$E$23-1/G3476))</f>
        <v>0.45690790048891283</v>
      </c>
      <c r="I3476" s="10">
        <f t="shared" ca="1" si="516"/>
        <v>0.79329736467938516</v>
      </c>
      <c r="J3476" s="30">
        <f ca="1">_xlfn.BETA.INV(I3476,'Input Parameters'!$L$26,'Input Parameters'!$M$26,'Input Parameters'!$J$26,'Input Parameters'!$K$26)</f>
        <v>0.78233051176114565</v>
      </c>
      <c r="K3476" s="168">
        <f ca="1">('Input Parameters'!$E$27/'Input Parameters'!$E$38)^$J3476</f>
        <v>3.654940933509843E-3</v>
      </c>
      <c r="L3476" s="69">
        <f ca="1">$H3476*$C3476*'Input Parameters'!$E$25*K3476</f>
        <v>0.56068501734653375</v>
      </c>
      <c r="M3476" s="24">
        <f t="shared" ca="1" si="517"/>
        <v>9.753403864634469E-2</v>
      </c>
      <c r="N3476" s="15">
        <f ca="1">_xlfn.NORM.INV(M3476,'Input Parameters'!$E$29,'Input Parameters'!$F$29)</f>
        <v>9.9870426870989029E-2</v>
      </c>
      <c r="O3476" s="8">
        <f t="shared" ca="1" si="518"/>
        <v>0.62933650242347139</v>
      </c>
      <c r="P3476" s="30">
        <f ca="1">_xlfn.LOGNORM.INV(O3476,'Input Parameters'!$H$30,'Input Parameters'!$I$30)</f>
        <v>3.136074223981173</v>
      </c>
      <c r="Q3476" s="10">
        <f t="shared" ca="1" si="519"/>
        <v>0.40591120923800383</v>
      </c>
      <c r="R3476" s="30">
        <f>IF('Input Parameters'!$E$32=0,0,_xlfn.BETA.INV(Q3476,'Input Parameters'!$L$32,'Input Parameters'!$M$32,'Input Parameters'!$J$32,'Input Parameters'!$K$32))</f>
        <v>0</v>
      </c>
      <c r="S3476" s="10">
        <f t="shared" ca="1" si="520"/>
        <v>0.12613647110405524</v>
      </c>
      <c r="T3476" s="26">
        <f ca="1">_xlfn.LOGNORM.INV(S3476,'Input Parameters'!$H$34,'Input Parameters'!$I$34)</f>
        <v>43.710696001484848</v>
      </c>
      <c r="U3476" s="10">
        <f t="shared" ca="1" si="521"/>
        <v>0.79564445618501223</v>
      </c>
      <c r="V3476" s="30">
        <f ca="1">_xlfn.BETA.INV(U3476,'Input Parameters'!$L$36,'Input Parameters'!$M$36,'Input Parameters'!$J$36,'Input Parameters'!$K$36)</f>
        <v>0.72099487306596055</v>
      </c>
      <c r="W3476" s="2">
        <f ca="1">N3476+(P3476-N3476)*(1-ERF((T3476-R3476)/(2*SQRT(L3476*'Input Parameters'!$E$38))))</f>
        <v>9.9981652777874949E-2</v>
      </c>
      <c r="X3476">
        <f t="shared" ca="1" si="522"/>
        <v>1</v>
      </c>
      <c r="Y3476" s="7"/>
    </row>
    <row r="3477" spans="1:25" ht="15" customHeight="1" x14ac:dyDescent="0.25">
      <c r="A3477" s="139">
        <v>3470</v>
      </c>
      <c r="B3477" s="10">
        <f t="shared" ca="1" si="513"/>
        <v>2.0954581238732284E-2</v>
      </c>
      <c r="C3477" s="60">
        <f ca="1">_xlfn.NORM.INV(B3477,'Input Parameters'!$E$15,'Input Parameters'!$F$15)</f>
        <v>160.71492553724028</v>
      </c>
      <c r="D3477" s="10">
        <f t="shared" ca="1" si="514"/>
        <v>0.65233949920422163</v>
      </c>
      <c r="E3477" s="62">
        <f ca="1">IF(_xlfn.NORM.INV(D3477,'Input Parameters'!$E$17,'Input Parameters'!$F$17)&lt;3500,3500,IF(_xlfn.NORM.INV(D3477,'Input Parameters'!$E$17,'Input Parameters'!$F$17)&gt;5500,5500,_xlfn.NORM.INV(D3477,'Input Parameters'!$E$17,'Input Parameters'!$F$17)))</f>
        <v>5074.1510566036586</v>
      </c>
      <c r="F3477" s="10">
        <f t="shared" ca="1" si="515"/>
        <v>0.35016977557811502</v>
      </c>
      <c r="G3477" s="64">
        <f ca="1">_xlfn.NORM.INV(F3477,'Input Parameters'!$E$20,'Input Parameters'!$F$20)</f>
        <v>280.07142360679927</v>
      </c>
      <c r="H3477" s="57">
        <f ca="1">EXP(E3477*(1/'Input Parameters'!$E$23-1/G3477))</f>
        <v>0.45151118745770752</v>
      </c>
      <c r="I3477" s="10">
        <f t="shared" ca="1" si="516"/>
        <v>0.64731578178214466</v>
      </c>
      <c r="J3477" s="30">
        <f ca="1">_xlfn.BETA.INV(I3477,'Input Parameters'!$L$26,'Input Parameters'!$M$26,'Input Parameters'!$J$26,'Input Parameters'!$K$26)</f>
        <v>0.72018203837803085</v>
      </c>
      <c r="K3477" s="168">
        <f ca="1">('Input Parameters'!$E$27/'Input Parameters'!$E$38)^$J3477</f>
        <v>5.7080211710538791E-3</v>
      </c>
      <c r="L3477" s="69">
        <f ca="1">$H3477*$C3477*'Input Parameters'!$E$25*K3477</f>
        <v>0.41420019813127984</v>
      </c>
      <c r="M3477" s="24">
        <f t="shared" ca="1" si="517"/>
        <v>0.15363312356518122</v>
      </c>
      <c r="N3477" s="15">
        <f ca="1">_xlfn.NORM.INV(M3477,'Input Parameters'!$E$29,'Input Parameters'!$F$29)</f>
        <v>9.9897902492351573E-2</v>
      </c>
      <c r="O3477" s="8">
        <f t="shared" ca="1" si="518"/>
        <v>0.51098775373557692</v>
      </c>
      <c r="P3477" s="30">
        <f ca="1">_xlfn.LOGNORM.INV(O3477,'Input Parameters'!$H$30,'Input Parameters'!$I$30)</f>
        <v>2.7184247309420093</v>
      </c>
      <c r="Q3477" s="10">
        <f t="shared" ca="1" si="519"/>
        <v>0.20292048429616993</v>
      </c>
      <c r="R3477" s="30">
        <f>IF('Input Parameters'!$E$32=0,0,_xlfn.BETA.INV(Q3477,'Input Parameters'!$L$32,'Input Parameters'!$M$32,'Input Parameters'!$J$32,'Input Parameters'!$K$32))</f>
        <v>0</v>
      </c>
      <c r="S3477" s="10">
        <f t="shared" ca="1" si="520"/>
        <v>0.21241499085952686</v>
      </c>
      <c r="T3477" s="26">
        <f ca="1">_xlfn.LOGNORM.INV(S3477,'Input Parameters'!$H$34,'Input Parameters'!$I$34)</f>
        <v>45.639426272111272</v>
      </c>
      <c r="U3477" s="10">
        <f t="shared" ca="1" si="521"/>
        <v>8.4724336564892866E-2</v>
      </c>
      <c r="V3477" s="30">
        <f ca="1">_xlfn.BETA.INV(U3477,'Input Parameters'!$L$36,'Input Parameters'!$M$36,'Input Parameters'!$J$36,'Input Parameters'!$K$36)</f>
        <v>0.40680160680665856</v>
      </c>
      <c r="W3477" s="2">
        <f ca="1">N3477+(P3477-N3477)*(1-ERF((T3477-R3477)/(2*SQRT(L3477*'Input Parameters'!$E$38))))</f>
        <v>9.989929543994476E-2</v>
      </c>
      <c r="X3477">
        <f t="shared" ca="1" si="522"/>
        <v>1</v>
      </c>
      <c r="Y3477" s="7"/>
    </row>
    <row r="3478" spans="1:25" ht="15" customHeight="1" x14ac:dyDescent="0.25">
      <c r="A3478" s="139">
        <v>3471</v>
      </c>
      <c r="B3478" s="10">
        <f t="shared" ca="1" si="513"/>
        <v>0.11473861411916741</v>
      </c>
      <c r="C3478" s="60">
        <f ca="1">_xlfn.NORM.INV(B3478,'Input Parameters'!$E$15,'Input Parameters'!$F$15)</f>
        <v>205.84258618885366</v>
      </c>
      <c r="D3478" s="10">
        <f t="shared" ca="1" si="514"/>
        <v>0.3958247727694324</v>
      </c>
      <c r="E3478" s="62">
        <f ca="1">IF(_xlfn.NORM.INV(D3478,'Input Parameters'!$E$17,'Input Parameters'!$F$17)&lt;3500,3500,IF(_xlfn.NORM.INV(D3478,'Input Parameters'!$E$17,'Input Parameters'!$F$17)&gt;5500,5500,_xlfn.NORM.INV(D3478,'Input Parameters'!$E$17,'Input Parameters'!$F$17)))</f>
        <v>4615.081562197578</v>
      </c>
      <c r="F3478" s="10">
        <f t="shared" ca="1" si="515"/>
        <v>0.25826782115907232</v>
      </c>
      <c r="G3478" s="64">
        <f ca="1">_xlfn.NORM.INV(F3478,'Input Parameters'!$E$20,'Input Parameters'!$F$20)</f>
        <v>278.30374459301436</v>
      </c>
      <c r="H3478" s="57">
        <f ca="1">EXP(E3478*(1/'Input Parameters'!$E$23-1/G3478))</f>
        <v>0.43697506888332754</v>
      </c>
      <c r="I3478" s="10">
        <f t="shared" ca="1" si="516"/>
        <v>0.30114598629376665</v>
      </c>
      <c r="J3478" s="30">
        <f ca="1">_xlfn.BETA.INV(I3478,'Input Parameters'!$L$26,'Input Parameters'!$M$26,'Input Parameters'!$J$26,'Input Parameters'!$K$26)</f>
        <v>0.57479177390884495</v>
      </c>
      <c r="K3478" s="168">
        <f ca="1">('Input Parameters'!$E$27/'Input Parameters'!$E$38)^$J3478</f>
        <v>1.6195934106182249E-2</v>
      </c>
      <c r="L3478" s="69">
        <f ca="1">$H3478*$C3478*'Input Parameters'!$E$25*K3478</f>
        <v>1.4567931487843522</v>
      </c>
      <c r="M3478" s="24">
        <f t="shared" ca="1" si="517"/>
        <v>0.46544015083437218</v>
      </c>
      <c r="N3478" s="15">
        <f ca="1">_xlfn.NORM.INV(M3478,'Input Parameters'!$E$29,'Input Parameters'!$F$29)</f>
        <v>9.999132626681094E-2</v>
      </c>
      <c r="O3478" s="8">
        <f t="shared" ca="1" si="518"/>
        <v>0.63339028024709099</v>
      </c>
      <c r="P3478" s="30">
        <f ca="1">_xlfn.LOGNORM.INV(O3478,'Input Parameters'!$H$30,'Input Parameters'!$I$30)</f>
        <v>3.1520393121012713</v>
      </c>
      <c r="Q3478" s="10">
        <f t="shared" ca="1" si="519"/>
        <v>0.28173277105784078</v>
      </c>
      <c r="R3478" s="30">
        <f>IF('Input Parameters'!$E$32=0,0,_xlfn.BETA.INV(Q3478,'Input Parameters'!$L$32,'Input Parameters'!$M$32,'Input Parameters'!$J$32,'Input Parameters'!$K$32))</f>
        <v>0</v>
      </c>
      <c r="S3478" s="10">
        <f t="shared" ca="1" si="520"/>
        <v>0.68454700931373591</v>
      </c>
      <c r="T3478" s="26">
        <f ca="1">_xlfn.LOGNORM.INV(S3478,'Input Parameters'!$H$34,'Input Parameters'!$I$34)</f>
        <v>53.515329115640469</v>
      </c>
      <c r="U3478" s="10">
        <f t="shared" ca="1" si="521"/>
        <v>2.6537931088297939E-2</v>
      </c>
      <c r="V3478" s="30">
        <f ca="1">_xlfn.BETA.INV(U3478,'Input Parameters'!$L$36,'Input Parameters'!$M$36,'Input Parameters'!$J$36,'Input Parameters'!$K$36)</f>
        <v>0.35222611741478871</v>
      </c>
      <c r="W3478" s="2">
        <f ca="1">N3478+(P3478-N3478)*(1-ERF((T3478-R3478)/(2*SQRT(L3478*'Input Parameters'!$E$38))))</f>
        <v>0.10523294947205414</v>
      </c>
      <c r="X3478">
        <f t="shared" ca="1" si="522"/>
        <v>1</v>
      </c>
      <c r="Y3478" s="7"/>
    </row>
    <row r="3479" spans="1:25" ht="15" customHeight="1" x14ac:dyDescent="0.25">
      <c r="A3479" s="139">
        <v>3472</v>
      </c>
      <c r="B3479" s="10">
        <f t="shared" ca="1" si="513"/>
        <v>0.63372250169826239</v>
      </c>
      <c r="C3479" s="60">
        <f ca="1">_xlfn.NORM.INV(B3479,'Input Parameters'!$E$15,'Input Parameters'!$F$15)</f>
        <v>289.48665919275874</v>
      </c>
      <c r="D3479" s="10">
        <f t="shared" ca="1" si="514"/>
        <v>0.82413362003409263</v>
      </c>
      <c r="E3479" s="62">
        <f ca="1">IF(_xlfn.NORM.INV(D3479,'Input Parameters'!$E$17,'Input Parameters'!$F$17)&lt;3500,3500,IF(_xlfn.NORM.INV(D3479,'Input Parameters'!$E$17,'Input Parameters'!$F$17)&gt;5500,5500,_xlfn.NORM.INV(D3479,'Input Parameters'!$E$17,'Input Parameters'!$F$17)))</f>
        <v>5451.8634941138143</v>
      </c>
      <c r="F3479" s="10">
        <f t="shared" ca="1" si="515"/>
        <v>0.14929578875341443</v>
      </c>
      <c r="G3479" s="64">
        <f ca="1">_xlfn.NORM.INV(F3479,'Input Parameters'!$E$20,'Input Parameters'!$F$20)</f>
        <v>275.68562845858895</v>
      </c>
      <c r="H3479" s="57">
        <f ca="1">EXP(E3479*(1/'Input Parameters'!$E$23-1/G3479))</f>
        <v>0.31222745090058113</v>
      </c>
      <c r="I3479" s="10">
        <f t="shared" ca="1" si="516"/>
        <v>0.49474413078166046</v>
      </c>
      <c r="J3479" s="30">
        <f ca="1">_xlfn.BETA.INV(I3479,'Input Parameters'!$L$26,'Input Parameters'!$M$26,'Input Parameters'!$J$26,'Input Parameters'!$K$26)</f>
        <v>0.65927701605869249</v>
      </c>
      <c r="K3479" s="168">
        <f ca="1">('Input Parameters'!$E$27/'Input Parameters'!$E$38)^$J3479</f>
        <v>8.8352162378848194E-3</v>
      </c>
      <c r="L3479" s="69">
        <f ca="1">$H3479*$C3479*'Input Parameters'!$E$25*K3479</f>
        <v>0.79857704235848093</v>
      </c>
      <c r="M3479" s="24">
        <f t="shared" ca="1" si="517"/>
        <v>0.60065760597116535</v>
      </c>
      <c r="N3479" s="15">
        <f ca="1">_xlfn.NORM.INV(M3479,'Input Parameters'!$E$29,'Input Parameters'!$F$29)</f>
        <v>0.10002550496030226</v>
      </c>
      <c r="O3479" s="8">
        <f t="shared" ca="1" si="518"/>
        <v>0.72898435338131262</v>
      </c>
      <c r="P3479" s="30">
        <f ca="1">_xlfn.LOGNORM.INV(O3479,'Input Parameters'!$H$30,'Input Parameters'!$I$30)</f>
        <v>3.5789587463214625</v>
      </c>
      <c r="Q3479" s="10">
        <f t="shared" ca="1" si="519"/>
        <v>0.30394677191817143</v>
      </c>
      <c r="R3479" s="30">
        <f>IF('Input Parameters'!$E$32=0,0,_xlfn.BETA.INV(Q3479,'Input Parameters'!$L$32,'Input Parameters'!$M$32,'Input Parameters'!$J$32,'Input Parameters'!$K$32))</f>
        <v>0</v>
      </c>
      <c r="S3479" s="10">
        <f t="shared" ca="1" si="520"/>
        <v>1.6190359178883007E-2</v>
      </c>
      <c r="T3479" s="26">
        <f ca="1">_xlfn.LOGNORM.INV(S3479,'Input Parameters'!$H$34,'Input Parameters'!$I$34)</f>
        <v>38.61807389800898</v>
      </c>
      <c r="U3479" s="10">
        <f t="shared" ca="1" si="521"/>
        <v>0.2530983147156971</v>
      </c>
      <c r="V3479" s="30">
        <f ca="1">_xlfn.BETA.INV(U3479,'Input Parameters'!$L$36,'Input Parameters'!$M$36,'Input Parameters'!$J$36,'Input Parameters'!$K$36)</f>
        <v>0.49143041694966783</v>
      </c>
      <c r="W3479" s="2">
        <f ca="1">N3479+(P3479-N3479)*(1-ERF((T3479-R3479)/(2*SQRT(L3479*'Input Parameters'!$E$38))))</f>
        <v>0.10783576648211954</v>
      </c>
      <c r="X3479">
        <f t="shared" ca="1" si="522"/>
        <v>1</v>
      </c>
      <c r="Y3479" s="7"/>
    </row>
    <row r="3480" spans="1:25" ht="15" customHeight="1" x14ac:dyDescent="0.25">
      <c r="A3480" s="139">
        <v>3473</v>
      </c>
      <c r="B3480" s="10">
        <f t="shared" ca="1" si="513"/>
        <v>0.50787211283276668</v>
      </c>
      <c r="C3480" s="60">
        <f ca="1">_xlfn.NORM.INV(B3480,'Input Parameters'!$E$15,'Input Parameters'!$F$15)</f>
        <v>272.03663932621583</v>
      </c>
      <c r="D3480" s="10">
        <f t="shared" ca="1" si="514"/>
        <v>0.694107535153488</v>
      </c>
      <c r="E3480" s="62">
        <f ca="1">IF(_xlfn.NORM.INV(D3480,'Input Parameters'!$E$17,'Input Parameters'!$F$17)&lt;3500,3500,IF(_xlfn.NORM.INV(D3480,'Input Parameters'!$E$17,'Input Parameters'!$F$17)&gt;5500,5500,_xlfn.NORM.INV(D3480,'Input Parameters'!$E$17,'Input Parameters'!$F$17)))</f>
        <v>5155.2690666444269</v>
      </c>
      <c r="F3480" s="10">
        <f t="shared" ca="1" si="515"/>
        <v>0.80796570893054365</v>
      </c>
      <c r="G3480" s="64">
        <f ca="1">_xlfn.NORM.INV(F3480,'Input Parameters'!$E$20,'Input Parameters'!$F$20)</f>
        <v>288.48184268298098</v>
      </c>
      <c r="H3480" s="57">
        <f ca="1">EXP(E3480*(1/'Input Parameters'!$E$23-1/G3480))</f>
        <v>0.76244221423423364</v>
      </c>
      <c r="I3480" s="10">
        <f t="shared" ca="1" si="516"/>
        <v>0.40569430378709914</v>
      </c>
      <c r="J3480" s="30">
        <f ca="1">_xlfn.BETA.INV(I3480,'Input Parameters'!$L$26,'Input Parameters'!$M$26,'Input Parameters'!$J$26,'Input Parameters'!$K$26)</f>
        <v>0.62235155305657064</v>
      </c>
      <c r="K3480" s="168">
        <f ca="1">('Input Parameters'!$E$27/'Input Parameters'!$E$38)^$J3480</f>
        <v>1.151456555507197E-2</v>
      </c>
      <c r="L3480" s="69">
        <f ca="1">$H3480*$C3480*'Input Parameters'!$E$25*K3480</f>
        <v>2.3882615769469209</v>
      </c>
      <c r="M3480" s="24">
        <f t="shared" ca="1" si="517"/>
        <v>2.1406857216539121E-2</v>
      </c>
      <c r="N3480" s="15">
        <f ca="1">_xlfn.NORM.INV(M3480,'Input Parameters'!$E$29,'Input Parameters'!$F$29)</f>
        <v>9.9797447724610355E-2</v>
      </c>
      <c r="O3480" s="8">
        <f t="shared" ca="1" si="518"/>
        <v>0.60521513574548913</v>
      </c>
      <c r="P3480" s="30">
        <f ca="1">_xlfn.LOGNORM.INV(O3480,'Input Parameters'!$H$30,'Input Parameters'!$I$30)</f>
        <v>3.0437930989965469</v>
      </c>
      <c r="Q3480" s="10">
        <f t="shared" ca="1" si="519"/>
        <v>0.31579227685281985</v>
      </c>
      <c r="R3480" s="30">
        <f>IF('Input Parameters'!$E$32=0,0,_xlfn.BETA.INV(Q3480,'Input Parameters'!$L$32,'Input Parameters'!$M$32,'Input Parameters'!$J$32,'Input Parameters'!$K$32))</f>
        <v>0</v>
      </c>
      <c r="S3480" s="10">
        <f t="shared" ca="1" si="520"/>
        <v>0.1373654778303729</v>
      </c>
      <c r="T3480" s="26">
        <f ca="1">_xlfn.LOGNORM.INV(S3480,'Input Parameters'!$H$34,'Input Parameters'!$I$34)</f>
        <v>43.997994728505155</v>
      </c>
      <c r="U3480" s="10">
        <f t="shared" ca="1" si="521"/>
        <v>0.71331707127995336</v>
      </c>
      <c r="V3480" s="30">
        <f ca="1">_xlfn.BETA.INV(U3480,'Input Parameters'!$L$36,'Input Parameters'!$M$36,'Input Parameters'!$J$36,'Input Parameters'!$K$36)</f>
        <v>0.67609931697121539</v>
      </c>
      <c r="W3480" s="2">
        <f ca="1">N3480+(P3480-N3480)*(1-ERF((T3480-R3480)/(2*SQRT(L3480*'Input Parameters'!$E$38))))</f>
        <v>0.22962312039729627</v>
      </c>
      <c r="X3480">
        <f t="shared" ca="1" si="522"/>
        <v>1</v>
      </c>
      <c r="Y3480" s="7"/>
    </row>
    <row r="3481" spans="1:25" ht="15" customHeight="1" x14ac:dyDescent="0.25">
      <c r="A3481" s="139">
        <v>3474</v>
      </c>
      <c r="B3481" s="10">
        <f t="shared" ca="1" si="513"/>
        <v>0.14156533587595654</v>
      </c>
      <c r="C3481" s="60">
        <f ca="1">_xlfn.NORM.INV(B3481,'Input Parameters'!$E$15,'Input Parameters'!$F$15)</f>
        <v>212.8006723946618</v>
      </c>
      <c r="D3481" s="10">
        <f t="shared" ca="1" si="514"/>
        <v>0.45812706655970348</v>
      </c>
      <c r="E3481" s="62">
        <f ca="1">IF(_xlfn.NORM.INV(D3481,'Input Parameters'!$E$17,'Input Parameters'!$F$17)&lt;3500,3500,IF(_xlfn.NORM.INV(D3481,'Input Parameters'!$E$17,'Input Parameters'!$F$17)&gt;5500,5500,_xlfn.NORM.INV(D3481,'Input Parameters'!$E$17,'Input Parameters'!$F$17)))</f>
        <v>4726.3926606340638</v>
      </c>
      <c r="F3481" s="10">
        <f t="shared" ca="1" si="515"/>
        <v>0.45458917210483207</v>
      </c>
      <c r="G3481" s="64">
        <f ca="1">_xlfn.NORM.INV(F3481,'Input Parameters'!$E$20,'Input Parameters'!$F$20)</f>
        <v>281.88569753604384</v>
      </c>
      <c r="H3481" s="57">
        <f ca="1">EXP(E3481*(1/'Input Parameters'!$E$23-1/G3481))</f>
        <v>0.53150445978378913</v>
      </c>
      <c r="I3481" s="10">
        <f t="shared" ca="1" si="516"/>
        <v>0.87516486555423445</v>
      </c>
      <c r="J3481" s="30">
        <f ca="1">_xlfn.BETA.INV(I3481,'Input Parameters'!$L$26,'Input Parameters'!$M$26,'Input Parameters'!$J$26,'Input Parameters'!$K$26)</f>
        <v>0.82406509039241771</v>
      </c>
      <c r="K3481" s="168">
        <f ca="1">('Input Parameters'!$E$27/'Input Parameters'!$E$38)^$J3481</f>
        <v>2.7093718236072509E-3</v>
      </c>
      <c r="L3481" s="69">
        <f ca="1">$H3481*$C3481*'Input Parameters'!$E$25*K3481</f>
        <v>0.30644216282480907</v>
      </c>
      <c r="M3481" s="24">
        <f t="shared" ca="1" si="517"/>
        <v>2.3583880082624686E-2</v>
      </c>
      <c r="N3481" s="15">
        <f ca="1">_xlfn.NORM.INV(M3481,'Input Parameters'!$E$29,'Input Parameters'!$F$29)</f>
        <v>9.9801520927789086E-2</v>
      </c>
      <c r="O3481" s="8">
        <f t="shared" ca="1" si="518"/>
        <v>0.61550750354207084</v>
      </c>
      <c r="P3481" s="30">
        <f ca="1">_xlfn.LOGNORM.INV(O3481,'Input Parameters'!$H$30,'Input Parameters'!$I$30)</f>
        <v>3.0826205667350033</v>
      </c>
      <c r="Q3481" s="10">
        <f t="shared" ca="1" si="519"/>
        <v>9.6644496420994597E-2</v>
      </c>
      <c r="R3481" s="30">
        <f>IF('Input Parameters'!$E$32=0,0,_xlfn.BETA.INV(Q3481,'Input Parameters'!$L$32,'Input Parameters'!$M$32,'Input Parameters'!$J$32,'Input Parameters'!$K$32))</f>
        <v>0</v>
      </c>
      <c r="S3481" s="10">
        <f t="shared" ca="1" si="520"/>
        <v>0.15610960074387426</v>
      </c>
      <c r="T3481" s="26">
        <f ca="1">_xlfn.LOGNORM.INV(S3481,'Input Parameters'!$H$34,'Input Parameters'!$I$34)</f>
        <v>44.447624576794368</v>
      </c>
      <c r="U3481" s="10">
        <f t="shared" ca="1" si="521"/>
        <v>0.76263099755458297</v>
      </c>
      <c r="V3481" s="30">
        <f ca="1">_xlfn.BETA.INV(U3481,'Input Parameters'!$L$36,'Input Parameters'!$M$36,'Input Parameters'!$J$36,'Input Parameters'!$K$36)</f>
        <v>0.70179347599075048</v>
      </c>
      <c r="W3481" s="2">
        <f ca="1">N3481+(P3481-N3481)*(1-ERF((T3481-R3481)/(2*SQRT(L3481*'Input Parameters'!$E$38))))</f>
        <v>9.9801561689508253E-2</v>
      </c>
      <c r="X3481">
        <f t="shared" ca="1" si="522"/>
        <v>1</v>
      </c>
      <c r="Y3481" s="7"/>
    </row>
    <row r="3482" spans="1:25" ht="15" customHeight="1" x14ac:dyDescent="0.25">
      <c r="A3482" s="139">
        <v>3475</v>
      </c>
      <c r="B3482" s="10">
        <f t="shared" ca="1" si="513"/>
        <v>0.28083709799310785</v>
      </c>
      <c r="C3482" s="60">
        <f ca="1">_xlfn.NORM.INV(B3482,'Input Parameters'!$E$15,'Input Parameters'!$F$15)</f>
        <v>239.5156818349368</v>
      </c>
      <c r="D3482" s="10">
        <f t="shared" ca="1" si="514"/>
        <v>0.84801380205763655</v>
      </c>
      <c r="E3482" s="62">
        <f ca="1">IF(_xlfn.NORM.INV(D3482,'Input Parameters'!$E$17,'Input Parameters'!$F$17)&lt;3500,3500,IF(_xlfn.NORM.INV(D3482,'Input Parameters'!$E$17,'Input Parameters'!$F$17)&gt;5500,5500,_xlfn.NORM.INV(D3482,'Input Parameters'!$E$17,'Input Parameters'!$F$17)))</f>
        <v>5500</v>
      </c>
      <c r="F3482" s="10">
        <f t="shared" ca="1" si="515"/>
        <v>0.3131397286237394</v>
      </c>
      <c r="G3482" s="64">
        <f ca="1">_xlfn.NORM.INV(F3482,'Input Parameters'!$E$20,'Input Parameters'!$F$20)</f>
        <v>279.38729973566882</v>
      </c>
      <c r="H3482" s="57">
        <f ca="1">EXP(E3482*(1/'Input Parameters'!$E$23-1/G3482))</f>
        <v>0.4025342800603664</v>
      </c>
      <c r="I3482" s="10">
        <f t="shared" ca="1" si="516"/>
        <v>0.35930543376792112</v>
      </c>
      <c r="J3482" s="30">
        <f ca="1">_xlfn.BETA.INV(I3482,'Input Parameters'!$L$26,'Input Parameters'!$M$26,'Input Parameters'!$J$26,'Input Parameters'!$K$26)</f>
        <v>0.60200805794979706</v>
      </c>
      <c r="K3482" s="168">
        <f ca="1">('Input Parameters'!$E$27/'Input Parameters'!$E$38)^$J3482</f>
        <v>1.3323603714344739E-2</v>
      </c>
      <c r="L3482" s="69">
        <f ca="1">$H3482*$C3482*'Input Parameters'!$E$25*K3482</f>
        <v>1.2845722362672267</v>
      </c>
      <c r="M3482" s="24">
        <f t="shared" ca="1" si="517"/>
        <v>0.99778197350245212</v>
      </c>
      <c r="N3482" s="15">
        <f ca="1">_xlfn.NORM.INV(M3482,'Input Parameters'!$E$29,'Input Parameters'!$F$29)</f>
        <v>0.10028453652075499</v>
      </c>
      <c r="O3482" s="8">
        <f t="shared" ca="1" si="518"/>
        <v>0.64593664299521314</v>
      </c>
      <c r="P3482" s="30">
        <f ca="1">_xlfn.LOGNORM.INV(O3482,'Input Parameters'!$H$30,'Input Parameters'!$I$30)</f>
        <v>3.2023572369455917</v>
      </c>
      <c r="Q3482" s="10">
        <f t="shared" ca="1" si="519"/>
        <v>0.17808264540674945</v>
      </c>
      <c r="R3482" s="30">
        <f>IF('Input Parameters'!$E$32=0,0,_xlfn.BETA.INV(Q3482,'Input Parameters'!$L$32,'Input Parameters'!$M$32,'Input Parameters'!$J$32,'Input Parameters'!$K$32))</f>
        <v>0</v>
      </c>
      <c r="S3482" s="10">
        <f t="shared" ca="1" si="520"/>
        <v>0.97682195082353351</v>
      </c>
      <c r="T3482" s="26">
        <f ca="1">_xlfn.LOGNORM.INV(S3482,'Input Parameters'!$H$34,'Input Parameters'!$I$34)</f>
        <v>64.598857878940066</v>
      </c>
      <c r="U3482" s="10">
        <f t="shared" ca="1" si="521"/>
        <v>7.8259272747707609E-2</v>
      </c>
      <c r="V3482" s="30">
        <f ca="1">_xlfn.BETA.INV(U3482,'Input Parameters'!$L$36,'Input Parameters'!$M$36,'Input Parameters'!$J$36,'Input Parameters'!$K$36)</f>
        <v>0.4022391253393392</v>
      </c>
      <c r="W3482" s="2">
        <f ca="1">N3482+(P3482-N3482)*(1-ERF((T3482-R3482)/(2*SQRT(L3482*'Input Parameters'!$E$38))))</f>
        <v>0.10045738607114357</v>
      </c>
      <c r="X3482">
        <f t="shared" ca="1" si="522"/>
        <v>1</v>
      </c>
      <c r="Y3482" s="7"/>
    </row>
    <row r="3483" spans="1:25" ht="15" customHeight="1" x14ac:dyDescent="0.25">
      <c r="A3483" s="139">
        <v>3476</v>
      </c>
      <c r="B3483" s="10">
        <f t="shared" ca="1" si="513"/>
        <v>0.84874685988506038</v>
      </c>
      <c r="C3483" s="60">
        <f ca="1">_xlfn.NORM.INV(B3483,'Input Parameters'!$E$15,'Input Parameters'!$F$15)</f>
        <v>326.84462835122656</v>
      </c>
      <c r="D3483" s="10">
        <f t="shared" ca="1" si="514"/>
        <v>0.46071530065007404</v>
      </c>
      <c r="E3483" s="62">
        <f ca="1">IF(_xlfn.NORM.INV(D3483,'Input Parameters'!$E$17,'Input Parameters'!$F$17)&lt;3500,3500,IF(_xlfn.NORM.INV(D3483,'Input Parameters'!$E$17,'Input Parameters'!$F$17)&gt;5500,5500,_xlfn.NORM.INV(D3483,'Input Parameters'!$E$17,'Input Parameters'!$F$17)))</f>
        <v>4730.9577231883341</v>
      </c>
      <c r="F3483" s="10">
        <f t="shared" ca="1" si="515"/>
        <v>0.49386770093496035</v>
      </c>
      <c r="G3483" s="64">
        <f ca="1">_xlfn.NORM.INV(F3483,'Input Parameters'!$E$20,'Input Parameters'!$F$20)</f>
        <v>282.54700760268082</v>
      </c>
      <c r="H3483" s="57">
        <f ca="1">EXP(E3483*(1/'Input Parameters'!$E$23-1/G3483))</f>
        <v>0.55246099563245854</v>
      </c>
      <c r="I3483" s="10">
        <f t="shared" ca="1" si="516"/>
        <v>0.68051051706361898</v>
      </c>
      <c r="J3483" s="30">
        <f ca="1">_xlfn.BETA.INV(I3483,'Input Parameters'!$L$26,'Input Parameters'!$M$26,'Input Parameters'!$J$26,'Input Parameters'!$K$26)</f>
        <v>0.7336486118913651</v>
      </c>
      <c r="K3483" s="168">
        <f ca="1">('Input Parameters'!$E$27/'Input Parameters'!$E$38)^$J3483</f>
        <v>5.1824419126015719E-3</v>
      </c>
      <c r="L3483" s="69">
        <f ca="1">$H3483*$C3483*'Input Parameters'!$E$25*K3483</f>
        <v>0.93578788105732591</v>
      </c>
      <c r="M3483" s="24">
        <f t="shared" ca="1" si="517"/>
        <v>0.79528931326121621</v>
      </c>
      <c r="N3483" s="15">
        <f ca="1">_xlfn.NORM.INV(M3483,'Input Parameters'!$E$29,'Input Parameters'!$F$29)</f>
        <v>0.10008249123162241</v>
      </c>
      <c r="O3483" s="8">
        <f t="shared" ca="1" si="518"/>
        <v>0.67271447444091892</v>
      </c>
      <c r="P3483" s="30">
        <f ca="1">_xlfn.LOGNORM.INV(O3483,'Input Parameters'!$H$30,'Input Parameters'!$I$30)</f>
        <v>3.3147878108976414</v>
      </c>
      <c r="Q3483" s="10">
        <f t="shared" ca="1" si="519"/>
        <v>0.19256094218666786</v>
      </c>
      <c r="R3483" s="30">
        <f>IF('Input Parameters'!$E$32=0,0,_xlfn.BETA.INV(Q3483,'Input Parameters'!$L$32,'Input Parameters'!$M$32,'Input Parameters'!$J$32,'Input Parameters'!$K$32))</f>
        <v>0</v>
      </c>
      <c r="S3483" s="10">
        <f t="shared" ca="1" si="520"/>
        <v>0.50066753255926411</v>
      </c>
      <c r="T3483" s="26">
        <f ca="1">_xlfn.LOGNORM.INV(S3483,'Input Parameters'!$H$34,'Input Parameters'!$I$34)</f>
        <v>50.418219523546504</v>
      </c>
      <c r="U3483" s="10">
        <f t="shared" ca="1" si="521"/>
        <v>0.43898911537634588</v>
      </c>
      <c r="V3483" s="30">
        <f ca="1">_xlfn.BETA.INV(U3483,'Input Parameters'!$L$36,'Input Parameters'!$M$36,'Input Parameters'!$J$36,'Input Parameters'!$K$36)</f>
        <v>0.56284776685666504</v>
      </c>
      <c r="W3483" s="2">
        <f ca="1">N3483+(P3483-N3483)*(1-ERF((T3483-R3483)/(2*SQRT(L3483*'Input Parameters'!$E$38))))</f>
        <v>0.10081656939673315</v>
      </c>
      <c r="X3483">
        <f t="shared" ca="1" si="522"/>
        <v>1</v>
      </c>
      <c r="Y3483" s="7"/>
    </row>
    <row r="3484" spans="1:25" ht="15" customHeight="1" x14ac:dyDescent="0.25">
      <c r="A3484" s="139">
        <v>3477</v>
      </c>
      <c r="B3484" s="10">
        <f t="shared" ca="1" si="513"/>
        <v>0.77203800635871755</v>
      </c>
      <c r="C3484" s="60">
        <f ca="1">_xlfn.NORM.INV(B3484,'Input Parameters'!$E$15,'Input Parameters'!$F$15)</f>
        <v>311.37249216815343</v>
      </c>
      <c r="D3484" s="10">
        <f t="shared" ca="1" si="514"/>
        <v>0.68398897187115182</v>
      </c>
      <c r="E3484" s="62">
        <f ca="1">IF(_xlfn.NORM.INV(D3484,'Input Parameters'!$E$17,'Input Parameters'!$F$17)&lt;3500,3500,IF(_xlfn.NORM.INV(D3484,'Input Parameters'!$E$17,'Input Parameters'!$F$17)&gt;5500,5500,_xlfn.NORM.INV(D3484,'Input Parameters'!$E$17,'Input Parameters'!$F$17)))</f>
        <v>5135.2179123103861</v>
      </c>
      <c r="F3484" s="10">
        <f t="shared" ca="1" si="515"/>
        <v>0.6898564802321141</v>
      </c>
      <c r="G3484" s="64">
        <f ca="1">_xlfn.NORM.INV(F3484,'Input Parameters'!$E$20,'Input Parameters'!$F$20)</f>
        <v>285.9694719781474</v>
      </c>
      <c r="H3484" s="57">
        <f ca="1">EXP(E3484*(1/'Input Parameters'!$E$23-1/G3484))</f>
        <v>0.65274939764747009</v>
      </c>
      <c r="I3484" s="10">
        <f t="shared" ca="1" si="516"/>
        <v>0.15316903757888167</v>
      </c>
      <c r="J3484" s="30">
        <f ca="1">_xlfn.BETA.INV(I3484,'Input Parameters'!$L$26,'Input Parameters'!$M$26,'Input Parameters'!$J$26,'Input Parameters'!$K$26)</f>
        <v>0.48872381503644863</v>
      </c>
      <c r="K3484" s="168">
        <f ca="1">('Input Parameters'!$E$27/'Input Parameters'!$E$38)^$J3484</f>
        <v>3.0027923837083647E-2</v>
      </c>
      <c r="L3484" s="69">
        <f ca="1">$H3484*$C3484*'Input Parameters'!$E$25*K3484</f>
        <v>6.1031216710142351</v>
      </c>
      <c r="M3484" s="24">
        <f t="shared" ca="1" si="517"/>
        <v>0.45244553013333833</v>
      </c>
      <c r="N3484" s="15">
        <f ca="1">_xlfn.NORM.INV(M3484,'Input Parameters'!$E$29,'Input Parameters'!$F$29)</f>
        <v>9.9988051492060359E-2</v>
      </c>
      <c r="O3484" s="8">
        <f t="shared" ca="1" si="518"/>
        <v>0.54247629583230617</v>
      </c>
      <c r="P3484" s="30">
        <f ca="1">_xlfn.LOGNORM.INV(O3484,'Input Parameters'!$H$30,'Input Parameters'!$I$30)</f>
        <v>2.8219591413046659</v>
      </c>
      <c r="Q3484" s="10">
        <f t="shared" ca="1" si="519"/>
        <v>0.10325208723734425</v>
      </c>
      <c r="R3484" s="30">
        <f>IF('Input Parameters'!$E$32=0,0,_xlfn.BETA.INV(Q3484,'Input Parameters'!$L$32,'Input Parameters'!$M$32,'Input Parameters'!$J$32,'Input Parameters'!$K$32))</f>
        <v>0</v>
      </c>
      <c r="S3484" s="10">
        <f t="shared" ca="1" si="520"/>
        <v>1.4432213719544507E-2</v>
      </c>
      <c r="T3484" s="26">
        <f ca="1">_xlfn.LOGNORM.INV(S3484,'Input Parameters'!$H$34,'Input Parameters'!$I$34)</f>
        <v>38.399165815283375</v>
      </c>
      <c r="U3484" s="10">
        <f t="shared" ca="1" si="521"/>
        <v>0.91066197666979254</v>
      </c>
      <c r="V3484" s="30">
        <f ca="1">_xlfn.BETA.INV(U3484,'Input Parameters'!$L$36,'Input Parameters'!$M$36,'Input Parameters'!$J$36,'Input Parameters'!$K$36)</f>
        <v>0.81369703136237748</v>
      </c>
      <c r="W3484" s="2">
        <f ca="1">N3484+(P3484-N3484)*(1-ERF((T3484-R3484)/(2*SQRT(L3484*'Input Parameters'!$E$38))))</f>
        <v>0.83963346661744132</v>
      </c>
      <c r="X3484">
        <f t="shared" ca="1" si="522"/>
        <v>0</v>
      </c>
      <c r="Y3484" s="7"/>
    </row>
    <row r="3485" spans="1:25" ht="15" customHeight="1" x14ac:dyDescent="0.25">
      <c r="A3485" s="139">
        <v>3478</v>
      </c>
      <c r="B3485" s="10">
        <f t="shared" ca="1" si="513"/>
        <v>0.33091723116262595</v>
      </c>
      <c r="C3485" s="60">
        <f ca="1">_xlfn.NORM.INV(B3485,'Input Parameters'!$E$15,'Input Parameters'!$F$15)</f>
        <v>247.2639742735617</v>
      </c>
      <c r="D3485" s="10">
        <f t="shared" ca="1" si="514"/>
        <v>0.88392308333544789</v>
      </c>
      <c r="E3485" s="62">
        <f ca="1">IF(_xlfn.NORM.INV(D3485,'Input Parameters'!$E$17,'Input Parameters'!$F$17)&lt;3500,3500,IF(_xlfn.NORM.INV(D3485,'Input Parameters'!$E$17,'Input Parameters'!$F$17)&gt;5500,5500,_xlfn.NORM.INV(D3485,'Input Parameters'!$E$17,'Input Parameters'!$F$17)))</f>
        <v>5500</v>
      </c>
      <c r="F3485" s="10">
        <f t="shared" ca="1" si="515"/>
        <v>0.18514715341462018</v>
      </c>
      <c r="G3485" s="64">
        <f ca="1">_xlfn.NORM.INV(F3485,'Input Parameters'!$E$20,'Input Parameters'!$F$20)</f>
        <v>276.64732113831138</v>
      </c>
      <c r="H3485" s="57">
        <f ca="1">EXP(E3485*(1/'Input Parameters'!$E$23-1/G3485))</f>
        <v>0.33122776419381844</v>
      </c>
      <c r="I3485" s="10">
        <f t="shared" ca="1" si="516"/>
        <v>0.31421715539555251</v>
      </c>
      <c r="J3485" s="30">
        <f ca="1">_xlfn.BETA.INV(I3485,'Input Parameters'!$L$26,'Input Parameters'!$M$26,'Input Parameters'!$J$26,'Input Parameters'!$K$26)</f>
        <v>0.58111246934455241</v>
      </c>
      <c r="K3485" s="168">
        <f ca="1">('Input Parameters'!$E$27/'Input Parameters'!$E$38)^$J3485</f>
        <v>1.5478032043682118E-2</v>
      </c>
      <c r="L3485" s="69">
        <f ca="1">$H3485*$C3485*'Input Parameters'!$E$25*K3485</f>
        <v>1.2676615562925688</v>
      </c>
      <c r="M3485" s="24">
        <f t="shared" ca="1" si="517"/>
        <v>0.14529157427812478</v>
      </c>
      <c r="N3485" s="15">
        <f ca="1">_xlfn.NORM.INV(M3485,'Input Parameters'!$E$29,'Input Parameters'!$F$29)</f>
        <v>9.9894315678649134E-2</v>
      </c>
      <c r="O3485" s="8">
        <f t="shared" ca="1" si="518"/>
        <v>0.11749101014735308</v>
      </c>
      <c r="P3485" s="30">
        <f ca="1">_xlfn.LOGNORM.INV(O3485,'Input Parameters'!$H$30,'Input Parameters'!$I$30)</f>
        <v>1.5311672521198656</v>
      </c>
      <c r="Q3485" s="10">
        <f t="shared" ca="1" si="519"/>
        <v>1.7487098739582763E-2</v>
      </c>
      <c r="R3485" s="30">
        <f>IF('Input Parameters'!$E$32=0,0,_xlfn.BETA.INV(Q3485,'Input Parameters'!$L$32,'Input Parameters'!$M$32,'Input Parameters'!$J$32,'Input Parameters'!$K$32))</f>
        <v>0</v>
      </c>
      <c r="S3485" s="10">
        <f t="shared" ca="1" si="520"/>
        <v>0.57997936349657164</v>
      </c>
      <c r="T3485" s="26">
        <f ca="1">_xlfn.LOGNORM.INV(S3485,'Input Parameters'!$H$34,'Input Parameters'!$I$34)</f>
        <v>51.690634670737481</v>
      </c>
      <c r="U3485" s="10">
        <f t="shared" ca="1" si="521"/>
        <v>0.5965921150334681</v>
      </c>
      <c r="V3485" s="30">
        <f ca="1">_xlfn.BETA.INV(U3485,'Input Parameters'!$L$36,'Input Parameters'!$M$36,'Input Parameters'!$J$36,'Input Parameters'!$K$36)</f>
        <v>0.62400659374953571</v>
      </c>
      <c r="W3485" s="2">
        <f ca="1">N3485+(P3485-N3485)*(1-ERF((T3485-R3485)/(2*SQRT(L3485*'Input Parameters'!$E$38))))</f>
        <v>0.10156740850040874</v>
      </c>
      <c r="X3485">
        <f t="shared" ca="1" si="522"/>
        <v>1</v>
      </c>
      <c r="Y3485" s="7"/>
    </row>
    <row r="3486" spans="1:25" ht="15" customHeight="1" x14ac:dyDescent="0.25">
      <c r="A3486" s="139">
        <v>3479</v>
      </c>
      <c r="B3486" s="10">
        <f t="shared" ca="1" si="513"/>
        <v>0.93930082570947737</v>
      </c>
      <c r="C3486" s="60">
        <f ca="1">_xlfn.NORM.INV(B3486,'Input Parameters'!$E$15,'Input Parameters'!$F$15)</f>
        <v>354.90909003926686</v>
      </c>
      <c r="D3486" s="10">
        <f t="shared" ca="1" si="514"/>
        <v>0.8860919627737287</v>
      </c>
      <c r="E3486" s="62">
        <f ca="1">IF(_xlfn.NORM.INV(D3486,'Input Parameters'!$E$17,'Input Parameters'!$F$17)&lt;3500,3500,IF(_xlfn.NORM.INV(D3486,'Input Parameters'!$E$17,'Input Parameters'!$F$17)&gt;5500,5500,_xlfn.NORM.INV(D3486,'Input Parameters'!$E$17,'Input Parameters'!$F$17)))</f>
        <v>5500</v>
      </c>
      <c r="F3486" s="10">
        <f t="shared" ca="1" si="515"/>
        <v>0.17366813783693225</v>
      </c>
      <c r="G3486" s="64">
        <f ca="1">_xlfn.NORM.INV(F3486,'Input Parameters'!$E$20,'Input Parameters'!$F$20)</f>
        <v>276.35355047366807</v>
      </c>
      <c r="H3486" s="57">
        <f ca="1">EXP(E3486*(1/'Input Parameters'!$E$23-1/G3486))</f>
        <v>0.32430108226606452</v>
      </c>
      <c r="I3486" s="10">
        <f t="shared" ca="1" si="516"/>
        <v>0.8889383741723953</v>
      </c>
      <c r="J3486" s="30">
        <f ca="1">_xlfn.BETA.INV(I3486,'Input Parameters'!$L$26,'Input Parameters'!$M$26,'Input Parameters'!$J$26,'Input Parameters'!$K$26)</f>
        <v>0.83216763914377068</v>
      </c>
      <c r="K3486" s="168">
        <f ca="1">('Input Parameters'!$E$27/'Input Parameters'!$E$38)^$J3486</f>
        <v>2.5563923695117717E-3</v>
      </c>
      <c r="L3486" s="69">
        <f ca="1">$H3486*$C3486*'Input Parameters'!$E$25*K3486</f>
        <v>0.29423412023825185</v>
      </c>
      <c r="M3486" s="24">
        <f t="shared" ca="1" si="517"/>
        <v>0.22836764335845505</v>
      </c>
      <c r="N3486" s="15">
        <f ca="1">_xlfn.NORM.INV(M3486,'Input Parameters'!$E$29,'Input Parameters'!$F$29)</f>
        <v>9.9925576660290616E-2</v>
      </c>
      <c r="O3486" s="8">
        <f t="shared" ca="1" si="518"/>
        <v>0.39169141787846895</v>
      </c>
      <c r="P3486" s="30">
        <f ca="1">_xlfn.LOGNORM.INV(O3486,'Input Parameters'!$H$30,'Input Parameters'!$I$30)</f>
        <v>2.3564983341421168</v>
      </c>
      <c r="Q3486" s="10">
        <f t="shared" ca="1" si="519"/>
        <v>0.71999973531181716</v>
      </c>
      <c r="R3486" s="30">
        <f>IF('Input Parameters'!$E$32=0,0,_xlfn.BETA.INV(Q3486,'Input Parameters'!$L$32,'Input Parameters'!$M$32,'Input Parameters'!$J$32,'Input Parameters'!$K$32))</f>
        <v>0</v>
      </c>
      <c r="S3486" s="10">
        <f t="shared" ca="1" si="520"/>
        <v>7.7167021520498702E-2</v>
      </c>
      <c r="T3486" s="26">
        <f ca="1">_xlfn.LOGNORM.INV(S3486,'Input Parameters'!$H$34,'Input Parameters'!$I$34)</f>
        <v>42.215412375054115</v>
      </c>
      <c r="U3486" s="10">
        <f t="shared" ca="1" si="521"/>
        <v>0.19587675285107464</v>
      </c>
      <c r="V3486" s="30">
        <f ca="1">_xlfn.BETA.INV(U3486,'Input Parameters'!$L$36,'Input Parameters'!$M$36,'Input Parameters'!$J$36,'Input Parameters'!$K$36)</f>
        <v>0.46686264128314536</v>
      </c>
      <c r="W3486" s="2">
        <f ca="1">N3486+(P3486-N3486)*(1-ERF((T3486-R3486)/(2*SQRT(L3486*'Input Parameters'!$E$38))))</f>
        <v>9.9925660856138243E-2</v>
      </c>
      <c r="X3486">
        <f t="shared" ca="1" si="522"/>
        <v>1</v>
      </c>
      <c r="Y3486" s="7"/>
    </row>
    <row r="3487" spans="1:25" ht="15" customHeight="1" x14ac:dyDescent="0.25">
      <c r="A3487" s="139">
        <v>3480</v>
      </c>
      <c r="B3487" s="10">
        <f t="shared" ca="1" si="513"/>
        <v>0.16752669470627402</v>
      </c>
      <c r="C3487" s="60">
        <f ca="1">_xlfn.NORM.INV(B3487,'Input Parameters'!$E$15,'Input Parameters'!$F$15)</f>
        <v>218.7255305965349</v>
      </c>
      <c r="D3487" s="10">
        <f t="shared" ca="1" si="514"/>
        <v>0.81933744951600607</v>
      </c>
      <c r="E3487" s="62">
        <f ca="1">IF(_xlfn.NORM.INV(D3487,'Input Parameters'!$E$17,'Input Parameters'!$F$17)&lt;3500,3500,IF(_xlfn.NORM.INV(D3487,'Input Parameters'!$E$17,'Input Parameters'!$F$17)&gt;5500,5500,_xlfn.NORM.INV(D3487,'Input Parameters'!$E$17,'Input Parameters'!$F$17)))</f>
        <v>5438.9901245308629</v>
      </c>
      <c r="F3487" s="10">
        <f t="shared" ca="1" si="515"/>
        <v>0.73909276287803705</v>
      </c>
      <c r="G3487" s="64">
        <f ca="1">_xlfn.NORM.INV(F3487,'Input Parameters'!$E$20,'Input Parameters'!$F$20)</f>
        <v>286.94169138761191</v>
      </c>
      <c r="H3487" s="57">
        <f ca="1">EXP(E3487*(1/'Input Parameters'!$E$23-1/G3487))</f>
        <v>0.67885134800379543</v>
      </c>
      <c r="I3487" s="10">
        <f t="shared" ca="1" si="516"/>
        <v>0.48385102693825921</v>
      </c>
      <c r="J3487" s="30">
        <f ca="1">_xlfn.BETA.INV(I3487,'Input Parameters'!$L$26,'Input Parameters'!$M$26,'Input Parameters'!$J$26,'Input Parameters'!$K$26)</f>
        <v>0.65486459261283048</v>
      </c>
      <c r="K3487" s="168">
        <f ca="1">('Input Parameters'!$E$27/'Input Parameters'!$E$38)^$J3487</f>
        <v>9.1193269207748111E-3</v>
      </c>
      <c r="L3487" s="69">
        <f ca="1">$H3487*$C3487*'Input Parameters'!$E$25*K3487</f>
        <v>1.3540570059181734</v>
      </c>
      <c r="M3487" s="24">
        <f t="shared" ca="1" si="517"/>
        <v>0.612109323324041</v>
      </c>
      <c r="N3487" s="15">
        <f ca="1">_xlfn.NORM.INV(M3487,'Input Parameters'!$E$29,'Input Parameters'!$F$29)</f>
        <v>0.10002848209076964</v>
      </c>
      <c r="O3487" s="8">
        <f t="shared" ca="1" si="518"/>
        <v>0.97500568802034904</v>
      </c>
      <c r="P3487" s="30">
        <f ca="1">_xlfn.LOGNORM.INV(O3487,'Input Parameters'!$H$30,'Input Parameters'!$I$30)</f>
        <v>6.7729429885112298</v>
      </c>
      <c r="Q3487" s="10">
        <f t="shared" ca="1" si="519"/>
        <v>0.12334839246000362</v>
      </c>
      <c r="R3487" s="30">
        <f>IF('Input Parameters'!$E$32=0,0,_xlfn.BETA.INV(Q3487,'Input Parameters'!$L$32,'Input Parameters'!$M$32,'Input Parameters'!$J$32,'Input Parameters'!$K$32))</f>
        <v>0</v>
      </c>
      <c r="S3487" s="10">
        <f t="shared" ca="1" si="520"/>
        <v>0.24812072110093819</v>
      </c>
      <c r="T3487" s="26">
        <f ca="1">_xlfn.LOGNORM.INV(S3487,'Input Parameters'!$H$34,'Input Parameters'!$I$34)</f>
        <v>46.312957509683919</v>
      </c>
      <c r="U3487" s="10">
        <f t="shared" ca="1" si="521"/>
        <v>0.20153299467342356</v>
      </c>
      <c r="V3487" s="30">
        <f ca="1">_xlfn.BETA.INV(U3487,'Input Parameters'!$L$36,'Input Parameters'!$M$36,'Input Parameters'!$J$36,'Input Parameters'!$K$36)</f>
        <v>0.46940390054738323</v>
      </c>
      <c r="W3487" s="2">
        <f ca="1">N3487+(P3487-N3487)*(1-ERF((T3487-R3487)/(2*SQRT(L3487*'Input Parameters'!$E$38))))</f>
        <v>0.13264896646444163</v>
      </c>
      <c r="X3487">
        <f t="shared" ca="1" si="522"/>
        <v>1</v>
      </c>
      <c r="Y3487" s="7"/>
    </row>
    <row r="3488" spans="1:25" ht="15" customHeight="1" x14ac:dyDescent="0.25">
      <c r="A3488" s="139">
        <v>3481</v>
      </c>
      <c r="B3488" s="10">
        <f t="shared" ca="1" si="513"/>
        <v>0.48612196075020719</v>
      </c>
      <c r="C3488" s="60">
        <f ca="1">_xlfn.NORM.INV(B3488,'Input Parameters'!$E$15,'Input Parameters'!$F$15)</f>
        <v>269.08158777089085</v>
      </c>
      <c r="D3488" s="10">
        <f t="shared" ca="1" si="514"/>
        <v>0.86375493238300149</v>
      </c>
      <c r="E3488" s="62">
        <f ca="1">IF(_xlfn.NORM.INV(D3488,'Input Parameters'!$E$17,'Input Parameters'!$F$17)&lt;3500,3500,IF(_xlfn.NORM.INV(D3488,'Input Parameters'!$E$17,'Input Parameters'!$F$17)&gt;5500,5500,_xlfn.NORM.INV(D3488,'Input Parameters'!$E$17,'Input Parameters'!$F$17)))</f>
        <v>5500</v>
      </c>
      <c r="F3488" s="10">
        <f t="shared" ca="1" si="515"/>
        <v>0.55107806017841265</v>
      </c>
      <c r="G3488" s="64">
        <f ca="1">_xlfn.NORM.INV(F3488,'Input Parameters'!$E$20,'Input Parameters'!$F$20)</f>
        <v>283.51018306906531</v>
      </c>
      <c r="H3488" s="57">
        <f ca="1">EXP(E3488*(1/'Input Parameters'!$E$23-1/G3488))</f>
        <v>0.53595947387013365</v>
      </c>
      <c r="I3488" s="10">
        <f t="shared" ca="1" si="516"/>
        <v>0.99519202161395015</v>
      </c>
      <c r="J3488" s="30">
        <f ca="1">_xlfn.BETA.INV(I3488,'Input Parameters'!$L$26,'Input Parameters'!$M$26,'Input Parameters'!$J$26,'Input Parameters'!$K$26)</f>
        <v>0.94560210963123736</v>
      </c>
      <c r="K3488" s="168">
        <f ca="1">('Input Parameters'!$E$27/'Input Parameters'!$E$38)^$J3488</f>
        <v>1.1330678690308093E-3</v>
      </c>
      <c r="L3488" s="69">
        <f ca="1">$H3488*$C3488*'Input Parameters'!$E$25*K3488</f>
        <v>0.16340745195195508</v>
      </c>
      <c r="M3488" s="24">
        <f t="shared" ca="1" si="517"/>
        <v>8.0994571484435118E-3</v>
      </c>
      <c r="N3488" s="15">
        <f ca="1">_xlfn.NORM.INV(M3488,'Input Parameters'!$E$29,'Input Parameters'!$F$29)</f>
        <v>9.9759559722002386E-2</v>
      </c>
      <c r="O3488" s="8">
        <f t="shared" ca="1" si="518"/>
        <v>6.2901960833954274E-2</v>
      </c>
      <c r="P3488" s="30">
        <f ca="1">_xlfn.LOGNORM.INV(O3488,'Input Parameters'!$H$30,'Input Parameters'!$I$30)</f>
        <v>1.3019870653780961</v>
      </c>
      <c r="Q3488" s="10">
        <f t="shared" ca="1" si="519"/>
        <v>0.90525904516324629</v>
      </c>
      <c r="R3488" s="30">
        <f>IF('Input Parameters'!$E$32=0,0,_xlfn.BETA.INV(Q3488,'Input Parameters'!$L$32,'Input Parameters'!$M$32,'Input Parameters'!$J$32,'Input Parameters'!$K$32))</f>
        <v>0</v>
      </c>
      <c r="S3488" s="10">
        <f t="shared" ca="1" si="520"/>
        <v>0.3771326972838116</v>
      </c>
      <c r="T3488" s="26">
        <f ca="1">_xlfn.LOGNORM.INV(S3488,'Input Parameters'!$H$34,'Input Parameters'!$I$34)</f>
        <v>48.480822678088884</v>
      </c>
      <c r="U3488" s="10">
        <f t="shared" ca="1" si="521"/>
        <v>0.94369310872334977</v>
      </c>
      <c r="V3488" s="30">
        <f ca="1">_xlfn.BETA.INV(U3488,'Input Parameters'!$L$36,'Input Parameters'!$M$36,'Input Parameters'!$J$36,'Input Parameters'!$K$36)</f>
        <v>0.85842402884682456</v>
      </c>
      <c r="W3488" s="2">
        <f ca="1">N3488+(P3488-N3488)*(1-ERF((T3488-R3488)/(2*SQRT(L3488*'Input Parameters'!$E$38))))</f>
        <v>9.9759559722002386E-2</v>
      </c>
      <c r="X3488">
        <f t="shared" ca="1" si="522"/>
        <v>1</v>
      </c>
      <c r="Y3488" s="7"/>
    </row>
    <row r="3489" spans="1:25" ht="15" customHeight="1" x14ac:dyDescent="0.25">
      <c r="A3489" s="139">
        <v>3482</v>
      </c>
      <c r="B3489" s="10">
        <f t="shared" ca="1" si="513"/>
        <v>0.38181161968603972</v>
      </c>
      <c r="C3489" s="60">
        <f ca="1">_xlfn.NORM.INV(B3489,'Input Parameters'!$E$15,'Input Parameters'!$F$15)</f>
        <v>254.66980924387403</v>
      </c>
      <c r="D3489" s="10">
        <f t="shared" ca="1" si="514"/>
        <v>0.56004997875803197</v>
      </c>
      <c r="E3489" s="62">
        <f ca="1">IF(_xlfn.NORM.INV(D3489,'Input Parameters'!$E$17,'Input Parameters'!$F$17)&lt;3500,3500,IF(_xlfn.NORM.INV(D3489,'Input Parameters'!$E$17,'Input Parameters'!$F$17)&gt;5500,5500,_xlfn.NORM.INV(D3489,'Input Parameters'!$E$17,'Input Parameters'!$F$17)))</f>
        <v>4905.7671514859849</v>
      </c>
      <c r="F3489" s="10">
        <f t="shared" ca="1" si="515"/>
        <v>4.4490197908792717E-2</v>
      </c>
      <c r="G3489" s="64">
        <f ca="1">_xlfn.NORM.INV(F3489,'Input Parameters'!$E$20,'Input Parameters'!$F$20)</f>
        <v>271.25463452597239</v>
      </c>
      <c r="H3489" s="57">
        <f ca="1">EXP(E3489*(1/'Input Parameters'!$E$23-1/G3489))</f>
        <v>0.26234159703133608</v>
      </c>
      <c r="I3489" s="10">
        <f t="shared" ca="1" si="516"/>
        <v>0.82484610604208486</v>
      </c>
      <c r="J3489" s="30">
        <f ca="1">_xlfn.BETA.INV(I3489,'Input Parameters'!$L$26,'Input Parameters'!$M$26,'Input Parameters'!$J$26,'Input Parameters'!$K$26)</f>
        <v>0.79742395697961233</v>
      </c>
      <c r="K3489" s="168">
        <f ca="1">('Input Parameters'!$E$27/'Input Parameters'!$E$38)^$J3489</f>
        <v>3.2799044520125712E-3</v>
      </c>
      <c r="L3489" s="69">
        <f ca="1">$H3489*$C3489*'Input Parameters'!$E$25*K3489</f>
        <v>0.21913200546313741</v>
      </c>
      <c r="M3489" s="24">
        <f t="shared" ca="1" si="517"/>
        <v>0.13894194592114439</v>
      </c>
      <c r="N3489" s="15">
        <f ca="1">_xlfn.NORM.INV(M3489,'Input Parameters'!$E$29,'Input Parameters'!$F$29)</f>
        <v>9.9891491473268826E-2</v>
      </c>
      <c r="O3489" s="8">
        <f t="shared" ca="1" si="518"/>
        <v>0.21458774550719273</v>
      </c>
      <c r="P3489" s="30">
        <f ca="1">_xlfn.LOGNORM.INV(O3489,'Input Parameters'!$H$30,'Input Parameters'!$I$30)</f>
        <v>1.8470222125603557</v>
      </c>
      <c r="Q3489" s="10">
        <f t="shared" ca="1" si="519"/>
        <v>0.98545350884676108</v>
      </c>
      <c r="R3489" s="30">
        <f>IF('Input Parameters'!$E$32=0,0,_xlfn.BETA.INV(Q3489,'Input Parameters'!$L$32,'Input Parameters'!$M$32,'Input Parameters'!$J$32,'Input Parameters'!$K$32))</f>
        <v>0</v>
      </c>
      <c r="S3489" s="10">
        <f t="shared" ca="1" si="520"/>
        <v>0.47954763751641272</v>
      </c>
      <c r="T3489" s="26">
        <f ca="1">_xlfn.LOGNORM.INV(S3489,'Input Parameters'!$H$34,'Input Parameters'!$I$34)</f>
        <v>50.086823852363025</v>
      </c>
      <c r="U3489" s="10">
        <f t="shared" ca="1" si="521"/>
        <v>0.50761189096716319</v>
      </c>
      <c r="V3489" s="30">
        <f ca="1">_xlfn.BETA.INV(U3489,'Input Parameters'!$L$36,'Input Parameters'!$M$36,'Input Parameters'!$J$36,'Input Parameters'!$K$36)</f>
        <v>0.58880169795139103</v>
      </c>
      <c r="W3489" s="2">
        <f ca="1">N3489+(P3489-N3489)*(1-ERF((T3489-R3489)/(2*SQRT(L3489*'Input Parameters'!$E$38))))</f>
        <v>9.9891491473336133E-2</v>
      </c>
      <c r="X3489">
        <f t="shared" ca="1" si="522"/>
        <v>1</v>
      </c>
      <c r="Y3489" s="7"/>
    </row>
    <row r="3490" spans="1:25" ht="15" customHeight="1" x14ac:dyDescent="0.25">
      <c r="A3490" s="139">
        <v>3483</v>
      </c>
      <c r="B3490" s="10">
        <f t="shared" ca="1" si="513"/>
        <v>0.27847721222484101</v>
      </c>
      <c r="C3490" s="60">
        <f ca="1">_xlfn.NORM.INV(B3490,'Input Parameters'!$E$15,'Input Parameters'!$F$15)</f>
        <v>239.13553351808397</v>
      </c>
      <c r="D3490" s="10">
        <f t="shared" ca="1" si="514"/>
        <v>1.2551967440580514E-2</v>
      </c>
      <c r="E3490" s="62">
        <f ca="1">IF(_xlfn.NORM.INV(D3490,'Input Parameters'!$E$17,'Input Parameters'!$F$17)&lt;3500,3500,IF(_xlfn.NORM.INV(D3490,'Input Parameters'!$E$17,'Input Parameters'!$F$17)&gt;5500,5500,_xlfn.NORM.INV(D3490,'Input Parameters'!$E$17,'Input Parameters'!$F$17)))</f>
        <v>3500</v>
      </c>
      <c r="F3490" s="10">
        <f t="shared" ca="1" si="515"/>
        <v>0.40404928627554171</v>
      </c>
      <c r="G3490" s="64">
        <f ca="1">_xlfn.NORM.INV(F3490,'Input Parameters'!$E$20,'Input Parameters'!$F$20)</f>
        <v>281.02270584328187</v>
      </c>
      <c r="H3490" s="57">
        <f ca="1">EXP(E3490*(1/'Input Parameters'!$E$23-1/G3490))</f>
        <v>0.60279869339026215</v>
      </c>
      <c r="I3490" s="10">
        <f t="shared" ca="1" si="516"/>
        <v>0.22767419915910425</v>
      </c>
      <c r="J3490" s="30">
        <f ca="1">_xlfn.BETA.INV(I3490,'Input Parameters'!$L$26,'Input Parameters'!$M$26,'Input Parameters'!$J$26,'Input Parameters'!$K$26)</f>
        <v>0.53621813061545498</v>
      </c>
      <c r="K3490" s="168">
        <f ca="1">('Input Parameters'!$E$27/'Input Parameters'!$E$38)^$J3490</f>
        <v>2.1358502188229992E-2</v>
      </c>
      <c r="L3490" s="69">
        <f ca="1">$H3490*$C3490*'Input Parameters'!$E$25*K3490</f>
        <v>3.0788406310327243</v>
      </c>
      <c r="M3490" s="24">
        <f t="shared" ca="1" si="517"/>
        <v>0.3604536112410448</v>
      </c>
      <c r="N3490" s="15">
        <f ca="1">_xlfn.NORM.INV(M3490,'Input Parameters'!$E$29,'Input Parameters'!$F$29)</f>
        <v>9.9964275342641393E-2</v>
      </c>
      <c r="O3490" s="8">
        <f t="shared" ca="1" si="518"/>
        <v>0.99830249134394655</v>
      </c>
      <c r="P3490" s="30">
        <f ca="1">_xlfn.LOGNORM.INV(O3490,'Input Parameters'!$H$30,'Input Parameters'!$I$30)</f>
        <v>10.706836716598483</v>
      </c>
      <c r="Q3490" s="10">
        <f t="shared" ca="1" si="519"/>
        <v>0.22841070762102067</v>
      </c>
      <c r="R3490" s="30">
        <f>IF('Input Parameters'!$E$32=0,0,_xlfn.BETA.INV(Q3490,'Input Parameters'!$L$32,'Input Parameters'!$M$32,'Input Parameters'!$J$32,'Input Parameters'!$K$32))</f>
        <v>0</v>
      </c>
      <c r="S3490" s="10">
        <f t="shared" ca="1" si="520"/>
        <v>0.44885870145200846</v>
      </c>
      <c r="T3490" s="26">
        <f ca="1">_xlfn.LOGNORM.INV(S3490,'Input Parameters'!$H$34,'Input Parameters'!$I$34)</f>
        <v>49.607316441424103</v>
      </c>
      <c r="U3490" s="10">
        <f t="shared" ca="1" si="521"/>
        <v>0.38035629599374099</v>
      </c>
      <c r="V3490" s="30">
        <f ca="1">_xlfn.BETA.INV(U3490,'Input Parameters'!$L$36,'Input Parameters'!$M$36,'Input Parameters'!$J$36,'Input Parameters'!$K$36)</f>
        <v>0.54088576923435872</v>
      </c>
      <c r="W3490" s="2">
        <f ca="1">N3490+(P3490-N3490)*(1-ERF((T3490-R3490)/(2*SQRT(L3490*'Input Parameters'!$E$38))))</f>
        <v>0.58359771628296875</v>
      </c>
      <c r="X3490">
        <f t="shared" ca="1" si="522"/>
        <v>0</v>
      </c>
      <c r="Y3490" s="7"/>
    </row>
    <row r="3491" spans="1:25" ht="15" customHeight="1" x14ac:dyDescent="0.25">
      <c r="A3491" s="139">
        <v>3484</v>
      </c>
      <c r="B3491" s="10">
        <f t="shared" ca="1" si="513"/>
        <v>0.97454140283589485</v>
      </c>
      <c r="C3491" s="60">
        <f ca="1">_xlfn.NORM.INV(B3491,'Input Parameters'!$E$15,'Input Parameters'!$F$15)</f>
        <v>376.76238691181209</v>
      </c>
      <c r="D3491" s="10">
        <f t="shared" ca="1" si="514"/>
        <v>0.40413803123075043</v>
      </c>
      <c r="E3491" s="62">
        <f ca="1">IF(_xlfn.NORM.INV(D3491,'Input Parameters'!$E$17,'Input Parameters'!$F$17)&lt;3500,3500,IF(_xlfn.NORM.INV(D3491,'Input Parameters'!$E$17,'Input Parameters'!$F$17)&gt;5500,5500,_xlfn.NORM.INV(D3491,'Input Parameters'!$E$17,'Input Parameters'!$F$17)))</f>
        <v>4630.1445648260024</v>
      </c>
      <c r="F3491" s="10">
        <f t="shared" ca="1" si="515"/>
        <v>0.69695177413398912</v>
      </c>
      <c r="G3491" s="64">
        <f ca="1">_xlfn.NORM.INV(F3491,'Input Parameters'!$E$20,'Input Parameters'!$F$20)</f>
        <v>286.10487830946101</v>
      </c>
      <c r="H3491" s="57">
        <f ca="1">EXP(E3491*(1/'Input Parameters'!$E$23-1/G3491))</f>
        <v>0.68595396916768092</v>
      </c>
      <c r="I3491" s="10">
        <f t="shared" ca="1" si="516"/>
        <v>0.10261675500430734</v>
      </c>
      <c r="J3491" s="30">
        <f ca="1">_xlfn.BETA.INV(I3491,'Input Parameters'!$L$26,'Input Parameters'!$M$26,'Input Parameters'!$J$26,'Input Parameters'!$K$26)</f>
        <v>0.44712706859707579</v>
      </c>
      <c r="K3491" s="168">
        <f ca="1">('Input Parameters'!$E$27/'Input Parameters'!$E$38)^$J3491</f>
        <v>4.0467621843445302E-2</v>
      </c>
      <c r="L3491" s="69">
        <f ca="1">$H3491*$C3491*'Input Parameters'!$E$25*K3491</f>
        <v>10.458519152420232</v>
      </c>
      <c r="M3491" s="24">
        <f t="shared" ca="1" si="517"/>
        <v>0.40839252743664767</v>
      </c>
      <c r="N3491" s="15">
        <f ca="1">_xlfn.NORM.INV(M3491,'Input Parameters'!$E$29,'Input Parameters'!$F$29)</f>
        <v>9.9976831805396793E-2</v>
      </c>
      <c r="O3491" s="8">
        <f t="shared" ca="1" si="518"/>
        <v>0.2048921874777534</v>
      </c>
      <c r="P3491" s="30">
        <f ca="1">_xlfn.LOGNORM.INV(O3491,'Input Parameters'!$H$30,'Input Parameters'!$I$30)</f>
        <v>1.8178777807995992</v>
      </c>
      <c r="Q3491" s="10">
        <f t="shared" ca="1" si="519"/>
        <v>0.46643197120681101</v>
      </c>
      <c r="R3491" s="30">
        <f>IF('Input Parameters'!$E$32=0,0,_xlfn.BETA.INV(Q3491,'Input Parameters'!$L$32,'Input Parameters'!$M$32,'Input Parameters'!$J$32,'Input Parameters'!$K$32))</f>
        <v>0</v>
      </c>
      <c r="S3491" s="10">
        <f t="shared" ca="1" si="520"/>
        <v>5.3375087727061121E-3</v>
      </c>
      <c r="T3491" s="26">
        <f ca="1">_xlfn.LOGNORM.INV(S3491,'Input Parameters'!$H$34,'Input Parameters'!$I$34)</f>
        <v>36.680136559085909</v>
      </c>
      <c r="U3491" s="10">
        <f t="shared" ca="1" si="521"/>
        <v>0.338567026909255</v>
      </c>
      <c r="V3491" s="30">
        <f ca="1">_xlfn.BETA.INV(U3491,'Input Parameters'!$L$36,'Input Parameters'!$M$36,'Input Parameters'!$J$36,'Input Parameters'!$K$36)</f>
        <v>0.52508318986278724</v>
      </c>
      <c r="W3491" s="2">
        <f ca="1">N3491+(P3491-N3491)*(1-ERF((T3491-R3491)/(2*SQRT(L3491*'Input Parameters'!$E$38))))</f>
        <v>0.82586906884545641</v>
      </c>
      <c r="X3491">
        <f t="shared" ca="1" si="522"/>
        <v>0</v>
      </c>
      <c r="Y3491" s="7"/>
    </row>
    <row r="3492" spans="1:25" ht="15" customHeight="1" x14ac:dyDescent="0.25">
      <c r="A3492" s="139">
        <v>3485</v>
      </c>
      <c r="B3492" s="10">
        <f t="shared" ca="1" si="513"/>
        <v>0.24052661696076072</v>
      </c>
      <c r="C3492" s="60">
        <f ca="1">_xlfn.NORM.INV(B3492,'Input Parameters'!$E$15,'Input Parameters'!$F$15)</f>
        <v>232.78198290527013</v>
      </c>
      <c r="D3492" s="10">
        <f t="shared" ca="1" si="514"/>
        <v>0.92797130527705607</v>
      </c>
      <c r="E3492" s="62">
        <f ca="1">IF(_xlfn.NORM.INV(D3492,'Input Parameters'!$E$17,'Input Parameters'!$F$17)&lt;3500,3500,IF(_xlfn.NORM.INV(D3492,'Input Parameters'!$E$17,'Input Parameters'!$F$17)&gt;5500,5500,_xlfn.NORM.INV(D3492,'Input Parameters'!$E$17,'Input Parameters'!$F$17)))</f>
        <v>5500</v>
      </c>
      <c r="F3492" s="10">
        <f t="shared" ca="1" si="515"/>
        <v>0.562349904612504</v>
      </c>
      <c r="G3492" s="64">
        <f ca="1">_xlfn.NORM.INV(F3492,'Input Parameters'!$E$20,'Input Parameters'!$F$20)</f>
        <v>283.70142951590776</v>
      </c>
      <c r="H3492" s="57">
        <f ca="1">EXP(E3492*(1/'Input Parameters'!$E$23-1/G3492))</f>
        <v>0.54301453328453553</v>
      </c>
      <c r="I3492" s="10">
        <f t="shared" ca="1" si="516"/>
        <v>0.2227246533518028</v>
      </c>
      <c r="J3492" s="30">
        <f ca="1">_xlfn.BETA.INV(I3492,'Input Parameters'!$L$26,'Input Parameters'!$M$26,'Input Parameters'!$J$26,'Input Parameters'!$K$26)</f>
        <v>0.5333845075877528</v>
      </c>
      <c r="K3492" s="168">
        <f ca="1">('Input Parameters'!$E$27/'Input Parameters'!$E$38)^$J3492</f>
        <v>2.1797069510918397E-2</v>
      </c>
      <c r="L3492" s="69">
        <f ca="1">$H3492*$C3492*'Input Parameters'!$E$25*K3492</f>
        <v>2.7552367701936191</v>
      </c>
      <c r="M3492" s="24">
        <f t="shared" ca="1" si="517"/>
        <v>0.96471293916869816</v>
      </c>
      <c r="N3492" s="15">
        <f ca="1">_xlfn.NORM.INV(M3492,'Input Parameters'!$E$29,'Input Parameters'!$F$29)</f>
        <v>0.10018082080792473</v>
      </c>
      <c r="O3492" s="8">
        <f t="shared" ca="1" si="518"/>
        <v>0.12028751140313243</v>
      </c>
      <c r="P3492" s="30">
        <f ca="1">_xlfn.LOGNORM.INV(O3492,'Input Parameters'!$H$30,'Input Parameters'!$I$30)</f>
        <v>1.5413794500370617</v>
      </c>
      <c r="Q3492" s="10">
        <f t="shared" ca="1" si="519"/>
        <v>0.59977283880775034</v>
      </c>
      <c r="R3492" s="30">
        <f>IF('Input Parameters'!$E$32=0,0,_xlfn.BETA.INV(Q3492,'Input Parameters'!$L$32,'Input Parameters'!$M$32,'Input Parameters'!$J$32,'Input Parameters'!$K$32))</f>
        <v>0</v>
      </c>
      <c r="S3492" s="10">
        <f t="shared" ca="1" si="520"/>
        <v>0.78740980229390245</v>
      </c>
      <c r="T3492" s="26">
        <f ca="1">_xlfn.LOGNORM.INV(S3492,'Input Parameters'!$H$34,'Input Parameters'!$I$34)</f>
        <v>55.669999590949018</v>
      </c>
      <c r="U3492" s="10">
        <f t="shared" ca="1" si="521"/>
        <v>6.8061856298054058E-2</v>
      </c>
      <c r="V3492" s="30">
        <f ca="1">_xlfn.BETA.INV(U3492,'Input Parameters'!$L$36,'Input Parameters'!$M$36,'Input Parameters'!$J$36,'Input Parameters'!$K$36)</f>
        <v>0.39457057618648522</v>
      </c>
      <c r="W3492" s="2">
        <f ca="1">N3492+(P3492-N3492)*(1-ERF((T3492-R3492)/(2*SQRT(L3492*'Input Parameters'!$E$38))))</f>
        <v>0.12571179410129266</v>
      </c>
      <c r="X3492">
        <f t="shared" ca="1" si="522"/>
        <v>1</v>
      </c>
      <c r="Y3492" s="7"/>
    </row>
    <row r="3493" spans="1:25" ht="15" customHeight="1" x14ac:dyDescent="0.25">
      <c r="A3493" s="139">
        <v>3486</v>
      </c>
      <c r="B3493" s="10">
        <f t="shared" ca="1" si="513"/>
        <v>7.9901655389464366E-2</v>
      </c>
      <c r="C3493" s="60">
        <f ca="1">_xlfn.NORM.INV(B3493,'Input Parameters'!$E$15,'Input Parameters'!$F$15)</f>
        <v>194.78567237321636</v>
      </c>
      <c r="D3493" s="10">
        <f t="shared" ca="1" si="514"/>
        <v>0.35673805236575962</v>
      </c>
      <c r="E3493" s="62">
        <f ca="1">IF(_xlfn.NORM.INV(D3493,'Input Parameters'!$E$17,'Input Parameters'!$F$17)&lt;3500,3500,IF(_xlfn.NORM.INV(D3493,'Input Parameters'!$E$17,'Input Parameters'!$F$17)&gt;5500,5500,_xlfn.NORM.INV(D3493,'Input Parameters'!$E$17,'Input Parameters'!$F$17)))</f>
        <v>4542.965880118838</v>
      </c>
      <c r="F3493" s="10">
        <f t="shared" ca="1" si="515"/>
        <v>0.85389119700538763</v>
      </c>
      <c r="G3493" s="64">
        <f ca="1">_xlfn.NORM.INV(F3493,'Input Parameters'!$E$20,'Input Parameters'!$F$20)</f>
        <v>289.70690400329772</v>
      </c>
      <c r="H3493" s="57">
        <f ca="1">EXP(E3493*(1/'Input Parameters'!$E$23-1/G3493))</f>
        <v>0.84162356537104166</v>
      </c>
      <c r="I3493" s="10">
        <f t="shared" ca="1" si="516"/>
        <v>0.50131229912572728</v>
      </c>
      <c r="J3493" s="30">
        <f ca="1">_xlfn.BETA.INV(I3493,'Input Parameters'!$L$26,'Input Parameters'!$M$26,'Input Parameters'!$J$26,'Input Parameters'!$K$26)</f>
        <v>0.66192762212416945</v>
      </c>
      <c r="K3493" s="168">
        <f ca="1">('Input Parameters'!$E$27/'Input Parameters'!$E$38)^$J3493</f>
        <v>8.6688203494168972E-3</v>
      </c>
      <c r="L3493" s="69">
        <f ca="1">$H3493*$C3493*'Input Parameters'!$E$25*K3493</f>
        <v>1.4211335711635615</v>
      </c>
      <c r="M3493" s="24">
        <f t="shared" ca="1" si="517"/>
        <v>0.51731744262056312</v>
      </c>
      <c r="N3493" s="15">
        <f ca="1">_xlfn.NORM.INV(M3493,'Input Parameters'!$E$29,'Input Parameters'!$F$29)</f>
        <v>0.10000434220326365</v>
      </c>
      <c r="O3493" s="8">
        <f t="shared" ca="1" si="518"/>
        <v>0.47921658146169233</v>
      </c>
      <c r="P3493" s="30">
        <f ca="1">_xlfn.LOGNORM.INV(O3493,'Input Parameters'!$H$30,'Input Parameters'!$I$30)</f>
        <v>2.6180246433762679</v>
      </c>
      <c r="Q3493" s="10">
        <f t="shared" ca="1" si="519"/>
        <v>0.20942100227653271</v>
      </c>
      <c r="R3493" s="30">
        <f>IF('Input Parameters'!$E$32=0,0,_xlfn.BETA.INV(Q3493,'Input Parameters'!$L$32,'Input Parameters'!$M$32,'Input Parameters'!$J$32,'Input Parameters'!$K$32))</f>
        <v>0</v>
      </c>
      <c r="S3493" s="10">
        <f t="shared" ca="1" si="520"/>
        <v>0.87913196408854088</v>
      </c>
      <c r="T3493" s="26">
        <f ca="1">_xlfn.LOGNORM.INV(S3493,'Input Parameters'!$H$34,'Input Parameters'!$I$34)</f>
        <v>58.317939202633006</v>
      </c>
      <c r="U3493" s="10">
        <f t="shared" ca="1" si="521"/>
        <v>0.90463192030194461</v>
      </c>
      <c r="V3493" s="30">
        <f ca="1">_xlfn.BETA.INV(U3493,'Input Parameters'!$L$36,'Input Parameters'!$M$36,'Input Parameters'!$J$36,'Input Parameters'!$K$36)</f>
        <v>0.80702858034041935</v>
      </c>
      <c r="W3493" s="2">
        <f ca="1">N3493+(P3493-N3493)*(1-ERF((T3493-R3493)/(2*SQRT(L3493*'Input Parameters'!$E$38))))</f>
        <v>0.10136880150010374</v>
      </c>
      <c r="X3493">
        <f t="shared" ca="1" si="522"/>
        <v>1</v>
      </c>
      <c r="Y3493" s="7"/>
    </row>
    <row r="3494" spans="1:25" ht="15" customHeight="1" x14ac:dyDescent="0.25">
      <c r="A3494" s="139">
        <v>3487</v>
      </c>
      <c r="B3494" s="10">
        <f t="shared" ca="1" si="513"/>
        <v>0.58623621318135655</v>
      </c>
      <c r="C3494" s="60">
        <f ca="1">_xlfn.NORM.INV(B3494,'Input Parameters'!$E$15,'Input Parameters'!$F$15)</f>
        <v>282.77452150659673</v>
      </c>
      <c r="D3494" s="10">
        <f t="shared" ca="1" si="514"/>
        <v>0.1739132178955396</v>
      </c>
      <c r="E3494" s="62">
        <f ca="1">IF(_xlfn.NORM.INV(D3494,'Input Parameters'!$E$17,'Input Parameters'!$F$17)&lt;3500,3500,IF(_xlfn.NORM.INV(D3494,'Input Parameters'!$E$17,'Input Parameters'!$F$17)&gt;5500,5500,_xlfn.NORM.INV(D3494,'Input Parameters'!$E$17,'Input Parameters'!$F$17)))</f>
        <v>4142.8304537019221</v>
      </c>
      <c r="F3494" s="10">
        <f t="shared" ca="1" si="515"/>
        <v>0.74294876502053031</v>
      </c>
      <c r="G3494" s="64">
        <f ca="1">_xlfn.NORM.INV(F3494,'Input Parameters'!$E$20,'Input Parameters'!$F$20)</f>
        <v>287.0215027676166</v>
      </c>
      <c r="H3494" s="57">
        <f ca="1">EXP(E3494*(1/'Input Parameters'!$E$23-1/G3494))</f>
        <v>0.74749421727146204</v>
      </c>
      <c r="I3494" s="10">
        <f t="shared" ca="1" si="516"/>
        <v>0.15345217109613096</v>
      </c>
      <c r="J3494" s="30">
        <f ca="1">_xlfn.BETA.INV(I3494,'Input Parameters'!$L$26,'Input Parameters'!$M$26,'Input Parameters'!$J$26,'Input Parameters'!$K$26)</f>
        <v>0.48892908649323846</v>
      </c>
      <c r="K3494" s="168">
        <f ca="1">('Input Parameters'!$E$27/'Input Parameters'!$E$38)^$J3494</f>
        <v>2.9983742744945526E-2</v>
      </c>
      <c r="L3494" s="69">
        <f ca="1">$H3494*$C3494*'Input Parameters'!$E$25*K3494</f>
        <v>6.3377332548250882</v>
      </c>
      <c r="M3494" s="24">
        <f t="shared" ca="1" si="517"/>
        <v>0.53738068885914991</v>
      </c>
      <c r="N3494" s="15">
        <f ca="1">_xlfn.NORM.INV(M3494,'Input Parameters'!$E$29,'Input Parameters'!$F$29)</f>
        <v>0.10000938370217959</v>
      </c>
      <c r="O3494" s="8">
        <f t="shared" ca="1" si="518"/>
        <v>0.32152506163602546</v>
      </c>
      <c r="P3494" s="30">
        <f ca="1">_xlfn.LOGNORM.INV(O3494,'Input Parameters'!$H$30,'Input Parameters'!$I$30)</f>
        <v>2.1557121238563317</v>
      </c>
      <c r="Q3494" s="10">
        <f t="shared" ca="1" si="519"/>
        <v>0.12647164200817729</v>
      </c>
      <c r="R3494" s="30">
        <f>IF('Input Parameters'!$E$32=0,0,_xlfn.BETA.INV(Q3494,'Input Parameters'!$L$32,'Input Parameters'!$M$32,'Input Parameters'!$J$32,'Input Parameters'!$K$32))</f>
        <v>0</v>
      </c>
      <c r="S3494" s="10">
        <f t="shared" ca="1" si="520"/>
        <v>0.62916481340003372</v>
      </c>
      <c r="T3494" s="26">
        <f ca="1">_xlfn.LOGNORM.INV(S3494,'Input Parameters'!$H$34,'Input Parameters'!$I$34)</f>
        <v>52.519783100255275</v>
      </c>
      <c r="U3494" s="10">
        <f t="shared" ca="1" si="521"/>
        <v>0.14396327465206582</v>
      </c>
      <c r="V3494" s="30">
        <f ca="1">_xlfn.BETA.INV(U3494,'Input Parameters'!$L$36,'Input Parameters'!$M$36,'Input Parameters'!$J$36,'Input Parameters'!$K$36)</f>
        <v>0.44182104559082647</v>
      </c>
      <c r="W3494" s="2">
        <f ca="1">N3494+(P3494-N3494)*(1-ERF((T3494-R3494)/(2*SQRT(L3494*'Input Parameters'!$E$38))))</f>
        <v>0.38815285994126714</v>
      </c>
      <c r="X3494">
        <f t="shared" ca="1" si="522"/>
        <v>1</v>
      </c>
      <c r="Y3494" s="7"/>
    </row>
    <row r="3495" spans="1:25" ht="15" customHeight="1" x14ac:dyDescent="0.25">
      <c r="A3495" s="139">
        <v>3488</v>
      </c>
      <c r="B3495" s="10">
        <f t="shared" ca="1" si="513"/>
        <v>0.7620734255088818</v>
      </c>
      <c r="C3495" s="60">
        <f ca="1">_xlfn.NORM.INV(B3495,'Input Parameters'!$E$15,'Input Parameters'!$F$15)</f>
        <v>309.60647535585792</v>
      </c>
      <c r="D3495" s="10">
        <f t="shared" ca="1" si="514"/>
        <v>0.1701293707488396</v>
      </c>
      <c r="E3495" s="62">
        <f ca="1">IF(_xlfn.NORM.INV(D3495,'Input Parameters'!$E$17,'Input Parameters'!$F$17)&lt;3500,3500,IF(_xlfn.NORM.INV(D3495,'Input Parameters'!$E$17,'Input Parameters'!$F$17)&gt;5500,5500,_xlfn.NORM.INV(D3495,'Input Parameters'!$E$17,'Input Parameters'!$F$17)))</f>
        <v>4132.44210261031</v>
      </c>
      <c r="F3495" s="10">
        <f t="shared" ca="1" si="515"/>
        <v>0.84630301728338675</v>
      </c>
      <c r="G3495" s="64">
        <f ca="1">_xlfn.NORM.INV(F3495,'Input Parameters'!$E$20,'Input Parameters'!$F$20)</f>
        <v>289.48872716830351</v>
      </c>
      <c r="H3495" s="57">
        <f ca="1">EXP(E3495*(1/'Input Parameters'!$E$23-1/G3495))</f>
        <v>0.8456988592957525</v>
      </c>
      <c r="I3495" s="10">
        <f t="shared" ca="1" si="516"/>
        <v>0.94254324280239998</v>
      </c>
      <c r="J3495" s="30">
        <f ca="1">_xlfn.BETA.INV(I3495,'Input Parameters'!$L$26,'Input Parameters'!$M$26,'Input Parameters'!$J$26,'Input Parameters'!$K$26)</f>
        <v>0.86993880199533991</v>
      </c>
      <c r="K3495" s="168">
        <f ca="1">('Input Parameters'!$E$27/'Input Parameters'!$E$38)^$J3495</f>
        <v>1.9496767419680452E-3</v>
      </c>
      <c r="L3495" s="69">
        <f ca="1">$H3495*$C3495*'Input Parameters'!$E$25*K3495</f>
        <v>0.51049135403330381</v>
      </c>
      <c r="M3495" s="24">
        <f t="shared" ca="1" si="517"/>
        <v>0.21720361771641616</v>
      </c>
      <c r="N3495" s="15">
        <f ca="1">_xlfn.NORM.INV(M3495,'Input Parameters'!$E$29,'Input Parameters'!$F$29)</f>
        <v>9.9921832778625777E-2</v>
      </c>
      <c r="O3495" s="8">
        <f t="shared" ca="1" si="518"/>
        <v>0.81890239518096519</v>
      </c>
      <c r="P3495" s="30">
        <f ca="1">_xlfn.LOGNORM.INV(O3495,'Input Parameters'!$H$30,'Input Parameters'!$I$30)</f>
        <v>4.1266633038927027</v>
      </c>
      <c r="Q3495" s="10">
        <f t="shared" ca="1" si="519"/>
        <v>0.61682172503165889</v>
      </c>
      <c r="R3495" s="30">
        <f>IF('Input Parameters'!$E$32=0,0,_xlfn.BETA.INV(Q3495,'Input Parameters'!$L$32,'Input Parameters'!$M$32,'Input Parameters'!$J$32,'Input Parameters'!$K$32))</f>
        <v>0</v>
      </c>
      <c r="S3495" s="10">
        <f t="shared" ca="1" si="520"/>
        <v>0.10548348018501286</v>
      </c>
      <c r="T3495" s="26">
        <f ca="1">_xlfn.LOGNORM.INV(S3495,'Input Parameters'!$H$34,'Input Parameters'!$I$34)</f>
        <v>43.137214517172914</v>
      </c>
      <c r="U3495" s="10">
        <f t="shared" ca="1" si="521"/>
        <v>0.99127907220893452</v>
      </c>
      <c r="V3495" s="30">
        <f ca="1">_xlfn.BETA.INV(U3495,'Input Parameters'!$L$36,'Input Parameters'!$M$36,'Input Parameters'!$J$36,'Input Parameters'!$K$36)</f>
        <v>1.0088343547565608</v>
      </c>
      <c r="W3495" s="2">
        <f ca="1">N3495+(P3495-N3495)*(1-ERF((T3495-R3495)/(2*SQRT(L3495*'Input Parameters'!$E$38))))</f>
        <v>0.10000084002243143</v>
      </c>
      <c r="X3495">
        <f t="shared" ca="1" si="522"/>
        <v>1</v>
      </c>
      <c r="Y3495" s="7"/>
    </row>
    <row r="3496" spans="1:25" ht="15" customHeight="1" x14ac:dyDescent="0.25">
      <c r="A3496" s="139">
        <v>3489</v>
      </c>
      <c r="B3496" s="10">
        <f t="shared" ca="1" si="513"/>
        <v>0.68155399294932628</v>
      </c>
      <c r="C3496" s="60">
        <f ca="1">_xlfn.NORM.INV(B3496,'Input Parameters'!$E$15,'Input Parameters'!$F$15)</f>
        <v>296.54914395599388</v>
      </c>
      <c r="D3496" s="10">
        <f t="shared" ca="1" si="514"/>
        <v>0.84657119776886314</v>
      </c>
      <c r="E3496" s="62">
        <f ca="1">IF(_xlfn.NORM.INV(D3496,'Input Parameters'!$E$17,'Input Parameters'!$F$17)&lt;3500,3500,IF(_xlfn.NORM.INV(D3496,'Input Parameters'!$E$17,'Input Parameters'!$F$17)&gt;5500,5500,_xlfn.NORM.INV(D3496,'Input Parameters'!$E$17,'Input Parameters'!$F$17)))</f>
        <v>5500</v>
      </c>
      <c r="F3496" s="10">
        <f t="shared" ca="1" si="515"/>
        <v>0.21883076820842495</v>
      </c>
      <c r="G3496" s="64">
        <f ca="1">_xlfn.NORM.INV(F3496,'Input Parameters'!$E$20,'Input Parameters'!$F$20)</f>
        <v>277.4498076208364</v>
      </c>
      <c r="H3496" s="57">
        <f ca="1">EXP(E3496*(1/'Input Parameters'!$E$23-1/G3496))</f>
        <v>0.35083257580891453</v>
      </c>
      <c r="I3496" s="10">
        <f t="shared" ca="1" si="516"/>
        <v>0.18217083410975221</v>
      </c>
      <c r="J3496" s="30">
        <f ca="1">_xlfn.BETA.INV(I3496,'Input Parameters'!$L$26,'Input Parameters'!$M$26,'Input Parameters'!$J$26,'Input Parameters'!$K$26)</f>
        <v>0.50861306002116424</v>
      </c>
      <c r="K3496" s="168">
        <f ca="1">('Input Parameters'!$E$27/'Input Parameters'!$E$38)^$J3496</f>
        <v>2.6035518880636731E-2</v>
      </c>
      <c r="L3496" s="69">
        <f ca="1">$H3496*$C3496*'Input Parameters'!$E$25*K3496</f>
        <v>2.7087119531037058</v>
      </c>
      <c r="M3496" s="24">
        <f t="shared" ca="1" si="517"/>
        <v>0.75667359730881589</v>
      </c>
      <c r="N3496" s="15">
        <f ca="1">_xlfn.NORM.INV(M3496,'Input Parameters'!$E$29,'Input Parameters'!$F$29)</f>
        <v>0.10006956424010179</v>
      </c>
      <c r="O3496" s="8">
        <f t="shared" ca="1" si="518"/>
        <v>0.15290320304701155</v>
      </c>
      <c r="P3496" s="30">
        <f ca="1">_xlfn.LOGNORM.INV(O3496,'Input Parameters'!$H$30,'Input Parameters'!$I$30)</f>
        <v>1.654160741888038</v>
      </c>
      <c r="Q3496" s="10">
        <f t="shared" ca="1" si="519"/>
        <v>3.2603296471224064E-2</v>
      </c>
      <c r="R3496" s="30">
        <f>IF('Input Parameters'!$E$32=0,0,_xlfn.BETA.INV(Q3496,'Input Parameters'!$L$32,'Input Parameters'!$M$32,'Input Parameters'!$J$32,'Input Parameters'!$K$32))</f>
        <v>0</v>
      </c>
      <c r="S3496" s="10">
        <f t="shared" ca="1" si="520"/>
        <v>0.83745767584120978</v>
      </c>
      <c r="T3496" s="26">
        <f ca="1">_xlfn.LOGNORM.INV(S3496,'Input Parameters'!$H$34,'Input Parameters'!$I$34)</f>
        <v>56.97859285020597</v>
      </c>
      <c r="U3496" s="10">
        <f t="shared" ca="1" si="521"/>
        <v>0.83324069715690852</v>
      </c>
      <c r="V3496" s="30">
        <f ca="1">_xlfn.BETA.INV(U3496,'Input Parameters'!$L$36,'Input Parameters'!$M$36,'Input Parameters'!$J$36,'Input Parameters'!$K$36)</f>
        <v>0.74566691050701572</v>
      </c>
      <c r="W3496" s="2">
        <f ca="1">N3496+(P3496-N3496)*(1-ERF((T3496-R3496)/(2*SQRT(L3496*'Input Parameters'!$E$38))))</f>
        <v>0.12239298054557986</v>
      </c>
      <c r="X3496">
        <f t="shared" ca="1" si="522"/>
        <v>1</v>
      </c>
      <c r="Y3496" s="7"/>
    </row>
    <row r="3497" spans="1:25" ht="15" customHeight="1" x14ac:dyDescent="0.25">
      <c r="A3497" s="139">
        <v>3490</v>
      </c>
      <c r="B3497" s="10">
        <f t="shared" ca="1" si="513"/>
        <v>0.6740472521368156</v>
      </c>
      <c r="C3497" s="60">
        <f ca="1">_xlfn.NORM.INV(B3497,'Input Parameters'!$E$15,'Input Parameters'!$F$15)</f>
        <v>295.41476178223877</v>
      </c>
      <c r="D3497" s="10">
        <f t="shared" ca="1" si="514"/>
        <v>0.78099540859557182</v>
      </c>
      <c r="E3497" s="62">
        <f ca="1">IF(_xlfn.NORM.INV(D3497,'Input Parameters'!$E$17,'Input Parameters'!$F$17)&lt;3500,3500,IF(_xlfn.NORM.INV(D3497,'Input Parameters'!$E$17,'Input Parameters'!$F$17)&gt;5500,5500,_xlfn.NORM.INV(D3497,'Input Parameters'!$E$17,'Input Parameters'!$F$17)))</f>
        <v>5342.8915769751729</v>
      </c>
      <c r="F3497" s="10">
        <f t="shared" ca="1" si="515"/>
        <v>0.36662603133275395</v>
      </c>
      <c r="G3497" s="64">
        <f ca="1">_xlfn.NORM.INV(F3497,'Input Parameters'!$E$20,'Input Parameters'!$F$20)</f>
        <v>280.36662142010528</v>
      </c>
      <c r="H3497" s="57">
        <f ca="1">EXP(E3497*(1/'Input Parameters'!$E$23-1/G3497))</f>
        <v>0.4416742705808801</v>
      </c>
      <c r="I3497" s="10">
        <f t="shared" ca="1" si="516"/>
        <v>0.40899057816061257</v>
      </c>
      <c r="J3497" s="30">
        <f ca="1">_xlfn.BETA.INV(I3497,'Input Parameters'!$L$26,'Input Parameters'!$M$26,'Input Parameters'!$J$26,'Input Parameters'!$K$26)</f>
        <v>0.62376170562648148</v>
      </c>
      <c r="K3497" s="168">
        <f ca="1">('Input Parameters'!$E$27/'Input Parameters'!$E$38)^$J3497</f>
        <v>1.1398682129789561E-2</v>
      </c>
      <c r="L3497" s="69">
        <f ca="1">$H3497*$C3497*'Input Parameters'!$E$25*K3497</f>
        <v>1.4872669816080584</v>
      </c>
      <c r="M3497" s="24">
        <f t="shared" ca="1" si="517"/>
        <v>0.28069289269797171</v>
      </c>
      <c r="N3497" s="15">
        <f ca="1">_xlfn.NORM.INV(M3497,'Input Parameters'!$E$29,'Input Parameters'!$F$29)</f>
        <v>9.9941921562244809E-2</v>
      </c>
      <c r="O3497" s="8">
        <f t="shared" ca="1" si="518"/>
        <v>0.8505187085415441</v>
      </c>
      <c r="P3497" s="30">
        <f ca="1">_xlfn.LOGNORM.INV(O3497,'Input Parameters'!$H$30,'Input Parameters'!$I$30)</f>
        <v>4.3827824762735821</v>
      </c>
      <c r="Q3497" s="10">
        <f t="shared" ca="1" si="519"/>
        <v>3.4365888896898178E-2</v>
      </c>
      <c r="R3497" s="30">
        <f>IF('Input Parameters'!$E$32=0,0,_xlfn.BETA.INV(Q3497,'Input Parameters'!$L$32,'Input Parameters'!$M$32,'Input Parameters'!$J$32,'Input Parameters'!$K$32))</f>
        <v>0</v>
      </c>
      <c r="S3497" s="10">
        <f t="shared" ca="1" si="520"/>
        <v>0.27898543384282504</v>
      </c>
      <c r="T3497" s="26">
        <f ca="1">_xlfn.LOGNORM.INV(S3497,'Input Parameters'!$H$34,'Input Parameters'!$I$34)</f>
        <v>46.861463541208529</v>
      </c>
      <c r="U3497" s="10">
        <f t="shared" ca="1" si="521"/>
        <v>0.34680941768366813</v>
      </c>
      <c r="V3497" s="30">
        <f ca="1">_xlfn.BETA.INV(U3497,'Input Parameters'!$L$36,'Input Parameters'!$M$36,'Input Parameters'!$J$36,'Input Parameters'!$K$36)</f>
        <v>0.5282205089772023</v>
      </c>
      <c r="W3497" s="2">
        <f ca="1">N3497+(P3497-N3497)*(1-ERF((T3497-R3497)/(2*SQRT(L3497*'Input Parameters'!$E$38))))</f>
        <v>0.12814689390474063</v>
      </c>
      <c r="X3497">
        <f t="shared" ca="1" si="522"/>
        <v>1</v>
      </c>
      <c r="Y3497" s="7"/>
    </row>
    <row r="3498" spans="1:25" ht="15" customHeight="1" x14ac:dyDescent="0.25">
      <c r="A3498" s="139">
        <v>3491</v>
      </c>
      <c r="B3498" s="10">
        <f t="shared" ca="1" si="513"/>
        <v>9.9953403337180169E-2</v>
      </c>
      <c r="C3498" s="60">
        <f ca="1">_xlfn.NORM.INV(B3498,'Input Parameters'!$E$15,'Input Parameters'!$F$15)</f>
        <v>201.50112074564666</v>
      </c>
      <c r="D3498" s="10">
        <f t="shared" ca="1" si="514"/>
        <v>0.87804699321626067</v>
      </c>
      <c r="E3498" s="62">
        <f ca="1">IF(_xlfn.NORM.INV(D3498,'Input Parameters'!$E$17,'Input Parameters'!$F$17)&lt;3500,3500,IF(_xlfn.NORM.INV(D3498,'Input Parameters'!$E$17,'Input Parameters'!$F$17)&gt;5500,5500,_xlfn.NORM.INV(D3498,'Input Parameters'!$E$17,'Input Parameters'!$F$17)))</f>
        <v>5500</v>
      </c>
      <c r="F3498" s="10">
        <f t="shared" ca="1" si="515"/>
        <v>7.194344247533746E-2</v>
      </c>
      <c r="G3498" s="64">
        <f ca="1">_xlfn.NORM.INV(F3498,'Input Parameters'!$E$20,'Input Parameters'!$F$20)</f>
        <v>272.85816033920895</v>
      </c>
      <c r="H3498" s="57">
        <f ca="1">EXP(E3498*(1/'Input Parameters'!$E$23-1/G3498))</f>
        <v>0.25131862776601077</v>
      </c>
      <c r="I3498" s="10">
        <f t="shared" ca="1" si="516"/>
        <v>0.76550337287104198</v>
      </c>
      <c r="J3498" s="30">
        <f ca="1">_xlfn.BETA.INV(I3498,'Input Parameters'!$L$26,'Input Parameters'!$M$26,'Input Parameters'!$J$26,'Input Parameters'!$K$26)</f>
        <v>0.76971695109761085</v>
      </c>
      <c r="K3498" s="168">
        <f ca="1">('Input Parameters'!$E$27/'Input Parameters'!$E$38)^$J3498</f>
        <v>4.0010519054235185E-3</v>
      </c>
      <c r="L3498" s="69">
        <f ca="1">$H3498*$C3498*'Input Parameters'!$E$25*K3498</f>
        <v>0.20261721016337783</v>
      </c>
      <c r="M3498" s="24">
        <f t="shared" ca="1" si="517"/>
        <v>0.69376076413239429</v>
      </c>
      <c r="N3498" s="15">
        <f ca="1">_xlfn.NORM.INV(M3498,'Input Parameters'!$E$29,'Input Parameters'!$F$29)</f>
        <v>0.10005065387817168</v>
      </c>
      <c r="O3498" s="8">
        <f t="shared" ca="1" si="518"/>
        <v>0.51033405193376913</v>
      </c>
      <c r="P3498" s="30">
        <f ca="1">_xlfn.LOGNORM.INV(O3498,'Input Parameters'!$H$30,'Input Parameters'!$I$30)</f>
        <v>2.716320632167589</v>
      </c>
      <c r="Q3498" s="10">
        <f t="shared" ca="1" si="519"/>
        <v>0.25319332326502286</v>
      </c>
      <c r="R3498" s="30">
        <f>IF('Input Parameters'!$E$32=0,0,_xlfn.BETA.INV(Q3498,'Input Parameters'!$L$32,'Input Parameters'!$M$32,'Input Parameters'!$J$32,'Input Parameters'!$K$32))</f>
        <v>0</v>
      </c>
      <c r="S3498" s="10">
        <f t="shared" ca="1" si="520"/>
        <v>0.85087469497530299</v>
      </c>
      <c r="T3498" s="26">
        <f ca="1">_xlfn.LOGNORM.INV(S3498,'Input Parameters'!$H$34,'Input Parameters'!$I$34)</f>
        <v>57.37821118567453</v>
      </c>
      <c r="U3498" s="10">
        <f t="shared" ca="1" si="521"/>
        <v>0.88273813538744883</v>
      </c>
      <c r="V3498" s="30">
        <f ca="1">_xlfn.BETA.INV(U3498,'Input Parameters'!$L$36,'Input Parameters'!$M$36,'Input Parameters'!$J$36,'Input Parameters'!$K$36)</f>
        <v>0.78528971465086284</v>
      </c>
      <c r="W3498" s="2">
        <f ca="1">N3498+(P3498-N3498)*(1-ERF((T3498-R3498)/(2*SQRT(L3498*'Input Parameters'!$E$38))))</f>
        <v>0.10005065387817168</v>
      </c>
      <c r="X3498">
        <f t="shared" ca="1" si="522"/>
        <v>1</v>
      </c>
      <c r="Y3498" s="7"/>
    </row>
    <row r="3499" spans="1:25" ht="15" customHeight="1" x14ac:dyDescent="0.25">
      <c r="A3499" s="139">
        <v>3492</v>
      </c>
      <c r="B3499" s="10">
        <f t="shared" ca="1" si="513"/>
        <v>2.3556691592262813E-2</v>
      </c>
      <c r="C3499" s="60">
        <f ca="1">_xlfn.NORM.INV(B3499,'Input Parameters'!$E$15,'Input Parameters'!$F$15)</f>
        <v>163.37807436761835</v>
      </c>
      <c r="D3499" s="10">
        <f t="shared" ca="1" si="514"/>
        <v>0.18906905458046186</v>
      </c>
      <c r="E3499" s="62">
        <f ca="1">IF(_xlfn.NORM.INV(D3499,'Input Parameters'!$E$17,'Input Parameters'!$F$17)&lt;3500,3500,IF(_xlfn.NORM.INV(D3499,'Input Parameters'!$E$17,'Input Parameters'!$F$17)&gt;5500,5500,_xlfn.NORM.INV(D3499,'Input Parameters'!$E$17,'Input Parameters'!$F$17)))</f>
        <v>4183.067546022332</v>
      </c>
      <c r="F3499" s="10">
        <f t="shared" ca="1" si="515"/>
        <v>0.14494303772255901</v>
      </c>
      <c r="G3499" s="64">
        <f ca="1">_xlfn.NORM.INV(F3499,'Input Parameters'!$E$20,'Input Parameters'!$F$20)</f>
        <v>275.55891048008129</v>
      </c>
      <c r="H3499" s="57">
        <f ca="1">EXP(E3499*(1/'Input Parameters'!$E$23-1/G3499))</f>
        <v>0.40652850190823031</v>
      </c>
      <c r="I3499" s="10">
        <f t="shared" ca="1" si="516"/>
        <v>0.1545544568489825</v>
      </c>
      <c r="J3499" s="30">
        <f ca="1">_xlfn.BETA.INV(I3499,'Input Parameters'!$L$26,'Input Parameters'!$M$26,'Input Parameters'!$J$26,'Input Parameters'!$K$26)</f>
        <v>0.48972593109272322</v>
      </c>
      <c r="K3499" s="168">
        <f ca="1">('Input Parameters'!$E$27/'Input Parameters'!$E$38)^$J3499</f>
        <v>2.9812850966260258E-2</v>
      </c>
      <c r="L3499" s="69">
        <f ca="1">$H3499*$C3499*'Input Parameters'!$E$25*K3499</f>
        <v>1.9801052792260916</v>
      </c>
      <c r="M3499" s="24">
        <f t="shared" ca="1" si="517"/>
        <v>7.86957942360339E-2</v>
      </c>
      <c r="N3499" s="15">
        <f ca="1">_xlfn.NORM.INV(M3499,'Input Parameters'!$E$29,'Input Parameters'!$F$29)</f>
        <v>9.9858610109827731E-2</v>
      </c>
      <c r="O3499" s="8">
        <f t="shared" ca="1" si="518"/>
        <v>0.41279673074050405</v>
      </c>
      <c r="P3499" s="30">
        <f ca="1">_xlfn.LOGNORM.INV(O3499,'Input Parameters'!$H$30,'Input Parameters'!$I$30)</f>
        <v>2.4180182830510928</v>
      </c>
      <c r="Q3499" s="10">
        <f t="shared" ca="1" si="519"/>
        <v>0.14921506255356354</v>
      </c>
      <c r="R3499" s="30">
        <f>IF('Input Parameters'!$E$32=0,0,_xlfn.BETA.INV(Q3499,'Input Parameters'!$L$32,'Input Parameters'!$M$32,'Input Parameters'!$J$32,'Input Parameters'!$K$32))</f>
        <v>0</v>
      </c>
      <c r="S3499" s="10">
        <f t="shared" ca="1" si="520"/>
        <v>0.85019276593693371</v>
      </c>
      <c r="T3499" s="26">
        <f ca="1">_xlfn.LOGNORM.INV(S3499,'Input Parameters'!$H$34,'Input Parameters'!$I$34)</f>
        <v>57.357269439885343</v>
      </c>
      <c r="U3499" s="10">
        <f t="shared" ca="1" si="521"/>
        <v>0.32194859599832581</v>
      </c>
      <c r="V3499" s="30">
        <f ca="1">_xlfn.BETA.INV(U3499,'Input Parameters'!$L$36,'Input Parameters'!$M$36,'Input Parameters'!$J$36,'Input Parameters'!$K$36)</f>
        <v>0.51871584692641903</v>
      </c>
      <c r="W3499" s="2">
        <f ca="1">N3499+(P3499-N3499)*(1-ERF((T3499-R3499)/(2*SQRT(L3499*'Input Parameters'!$E$38))))</f>
        <v>0.10901222532449571</v>
      </c>
      <c r="X3499">
        <f t="shared" ca="1" si="522"/>
        <v>1</v>
      </c>
      <c r="Y3499" s="7"/>
    </row>
    <row r="3500" spans="1:25" ht="15" customHeight="1" x14ac:dyDescent="0.25">
      <c r="A3500" s="139">
        <v>3493</v>
      </c>
      <c r="B3500" s="10">
        <f t="shared" ca="1" si="513"/>
        <v>0.41713335280484354</v>
      </c>
      <c r="C3500" s="60">
        <f ca="1">_xlfn.NORM.INV(B3500,'Input Parameters'!$E$15,'Input Parameters'!$F$15)</f>
        <v>259.62816850170577</v>
      </c>
      <c r="D3500" s="10">
        <f t="shared" ca="1" si="514"/>
        <v>0.87537436549019032</v>
      </c>
      <c r="E3500" s="62">
        <f ca="1">IF(_xlfn.NORM.INV(D3500,'Input Parameters'!$E$17,'Input Parameters'!$F$17)&lt;3500,3500,IF(_xlfn.NORM.INV(D3500,'Input Parameters'!$E$17,'Input Parameters'!$F$17)&gt;5500,5500,_xlfn.NORM.INV(D3500,'Input Parameters'!$E$17,'Input Parameters'!$F$17)))</f>
        <v>5500</v>
      </c>
      <c r="F3500" s="10">
        <f t="shared" ca="1" si="515"/>
        <v>0.67982125915059466</v>
      </c>
      <c r="G3500" s="64">
        <f ca="1">_xlfn.NORM.INV(F3500,'Input Parameters'!$E$20,'Input Parameters'!$F$20)</f>
        <v>285.78023355606666</v>
      </c>
      <c r="H3500" s="57">
        <f ca="1">EXP(E3500*(1/'Input Parameters'!$E$23-1/G3500))</f>
        <v>0.62525319235989751</v>
      </c>
      <c r="I3500" s="10">
        <f t="shared" ca="1" si="516"/>
        <v>0.38093188944717926</v>
      </c>
      <c r="J3500" s="30">
        <f ca="1">_xlfn.BETA.INV(I3500,'Input Parameters'!$L$26,'Input Parameters'!$M$26,'Input Parameters'!$J$26,'Input Parameters'!$K$26)</f>
        <v>0.61161593264144454</v>
      </c>
      <c r="K3500" s="168">
        <f ca="1">('Input Parameters'!$E$27/'Input Parameters'!$E$38)^$J3500</f>
        <v>1.2436300607064197E-2</v>
      </c>
      <c r="L3500" s="69">
        <f ca="1">$H3500*$C3500*'Input Parameters'!$E$25*K3500</f>
        <v>2.0188262294915122</v>
      </c>
      <c r="M3500" s="24">
        <f t="shared" ca="1" si="517"/>
        <v>0.20116357468423862</v>
      </c>
      <c r="N3500" s="15">
        <f ca="1">_xlfn.NORM.INV(M3500,'Input Parameters'!$E$29,'Input Parameters'!$F$29)</f>
        <v>9.9916252771529074E-2</v>
      </c>
      <c r="O3500" s="8">
        <f t="shared" ca="1" si="518"/>
        <v>0.60361665525757546</v>
      </c>
      <c r="P3500" s="30">
        <f ca="1">_xlfn.LOGNORM.INV(O3500,'Input Parameters'!$H$30,'Input Parameters'!$I$30)</f>
        <v>3.0378322957246096</v>
      </c>
      <c r="Q3500" s="10">
        <f t="shared" ca="1" si="519"/>
        <v>0.37687187542554079</v>
      </c>
      <c r="R3500" s="30">
        <f>IF('Input Parameters'!$E$32=0,0,_xlfn.BETA.INV(Q3500,'Input Parameters'!$L$32,'Input Parameters'!$M$32,'Input Parameters'!$J$32,'Input Parameters'!$K$32))</f>
        <v>0</v>
      </c>
      <c r="S3500" s="10">
        <f t="shared" ca="1" si="520"/>
        <v>0.3043291794278562</v>
      </c>
      <c r="T3500" s="26">
        <f ca="1">_xlfn.LOGNORM.INV(S3500,'Input Parameters'!$H$34,'Input Parameters'!$I$34)</f>
        <v>47.294474711269018</v>
      </c>
      <c r="U3500" s="10">
        <f t="shared" ca="1" si="521"/>
        <v>0.4257965409864054</v>
      </c>
      <c r="V3500" s="30">
        <f ca="1">_xlfn.BETA.INV(U3500,'Input Parameters'!$L$36,'Input Parameters'!$M$36,'Input Parameters'!$J$36,'Input Parameters'!$K$36)</f>
        <v>0.55790711107197954</v>
      </c>
      <c r="W3500" s="2">
        <f ca="1">N3500+(P3500-N3500)*(1-ERF((T3500-R3500)/(2*SQRT(L3500*'Input Parameters'!$E$38))))</f>
        <v>0.1545291921522402</v>
      </c>
      <c r="X3500">
        <f t="shared" ca="1" si="522"/>
        <v>1</v>
      </c>
      <c r="Y3500" s="7"/>
    </row>
    <row r="3501" spans="1:25" ht="15" customHeight="1" x14ac:dyDescent="0.25">
      <c r="A3501" s="139">
        <v>3494</v>
      </c>
      <c r="B3501" s="10">
        <f t="shared" ca="1" si="513"/>
        <v>0.93855661724500683</v>
      </c>
      <c r="C3501" s="60">
        <f ca="1">_xlfn.NORM.INV(B3501,'Input Parameters'!$E$15,'Input Parameters'!$F$15)</f>
        <v>354.57517442448034</v>
      </c>
      <c r="D3501" s="10">
        <f t="shared" ca="1" si="514"/>
        <v>0.39534363269451511</v>
      </c>
      <c r="E3501" s="62">
        <f ca="1">IF(_xlfn.NORM.INV(D3501,'Input Parameters'!$E$17,'Input Parameters'!$F$17)&lt;3500,3500,IF(_xlfn.NORM.INV(D3501,'Input Parameters'!$E$17,'Input Parameters'!$F$17)&gt;5500,5500,_xlfn.NORM.INV(D3501,'Input Parameters'!$E$17,'Input Parameters'!$F$17)))</f>
        <v>4614.2072128965474</v>
      </c>
      <c r="F3501" s="10">
        <f t="shared" ca="1" si="515"/>
        <v>0.87181192682014386</v>
      </c>
      <c r="G3501" s="64">
        <f ca="1">_xlfn.NORM.INV(F3501,'Input Parameters'!$E$20,'Input Parameters'!$F$20)</f>
        <v>290.25448675994403</v>
      </c>
      <c r="H3501" s="57">
        <f ca="1">EXP(E3501*(1/'Input Parameters'!$E$23-1/G3501))</f>
        <v>0.86495416686899951</v>
      </c>
      <c r="I3501" s="10">
        <f t="shared" ca="1" si="516"/>
        <v>0.71339041828785466</v>
      </c>
      <c r="J3501" s="30">
        <f ca="1">_xlfn.BETA.INV(I3501,'Input Parameters'!$L$26,'Input Parameters'!$M$26,'Input Parameters'!$J$26,'Input Parameters'!$K$26)</f>
        <v>0.74726355592469795</v>
      </c>
      <c r="K3501" s="168">
        <f ca="1">('Input Parameters'!$E$27/'Input Parameters'!$E$38)^$J3501</f>
        <v>4.700251603276028E-3</v>
      </c>
      <c r="L3501" s="69">
        <f ca="1">$H3501*$C3501*'Input Parameters'!$E$25*K3501</f>
        <v>1.441526155087171</v>
      </c>
      <c r="M3501" s="24">
        <f t="shared" ca="1" si="517"/>
        <v>0.14850483411774895</v>
      </c>
      <c r="N3501" s="15">
        <f ca="1">_xlfn.NORM.INV(M3501,'Input Parameters'!$E$29,'Input Parameters'!$F$29)</f>
        <v>9.9895713250986409E-2</v>
      </c>
      <c r="O3501" s="8">
        <f t="shared" ca="1" si="518"/>
        <v>0.94760667134287058</v>
      </c>
      <c r="P3501" s="30">
        <f ca="1">_xlfn.LOGNORM.INV(O3501,'Input Parameters'!$H$30,'Input Parameters'!$I$30)</f>
        <v>5.7735022818781934</v>
      </c>
      <c r="Q3501" s="10">
        <f t="shared" ca="1" si="519"/>
        <v>0.49243154952122647</v>
      </c>
      <c r="R3501" s="30">
        <f>IF('Input Parameters'!$E$32=0,0,_xlfn.BETA.INV(Q3501,'Input Parameters'!$L$32,'Input Parameters'!$M$32,'Input Parameters'!$J$32,'Input Parameters'!$K$32))</f>
        <v>0</v>
      </c>
      <c r="S3501" s="10">
        <f t="shared" ca="1" si="520"/>
        <v>0.37512143903813544</v>
      </c>
      <c r="T3501" s="26">
        <f ca="1">_xlfn.LOGNORM.INV(S3501,'Input Parameters'!$H$34,'Input Parameters'!$I$34)</f>
        <v>48.448844952542615</v>
      </c>
      <c r="U3501" s="10">
        <f t="shared" ca="1" si="521"/>
        <v>0.36085607428309396</v>
      </c>
      <c r="V3501" s="30">
        <f ca="1">_xlfn.BETA.INV(U3501,'Input Parameters'!$L$36,'Input Parameters'!$M$36,'Input Parameters'!$J$36,'Input Parameters'!$K$36)</f>
        <v>0.53354122531135717</v>
      </c>
      <c r="W3501" s="2">
        <f ca="1">N3501+(P3501-N3501)*(1-ERF((T3501-R3501)/(2*SQRT(L3501*'Input Parameters'!$E$38))))</f>
        <v>0.12443919607246798</v>
      </c>
      <c r="X3501">
        <f t="shared" ca="1" si="522"/>
        <v>1</v>
      </c>
      <c r="Y3501" s="7"/>
    </row>
    <row r="3502" spans="1:25" ht="15" customHeight="1" x14ac:dyDescent="0.25">
      <c r="A3502" s="139">
        <v>3495</v>
      </c>
      <c r="B3502" s="10">
        <f t="shared" ca="1" si="513"/>
        <v>0.33384932287051428</v>
      </c>
      <c r="C3502" s="60">
        <f ca="1">_xlfn.NORM.INV(B3502,'Input Parameters'!$E$15,'Input Parameters'!$F$15)</f>
        <v>247.70148915037129</v>
      </c>
      <c r="D3502" s="10">
        <f t="shared" ca="1" si="514"/>
        <v>0.87869169656128576</v>
      </c>
      <c r="E3502" s="62">
        <f ca="1">IF(_xlfn.NORM.INV(D3502,'Input Parameters'!$E$17,'Input Parameters'!$F$17)&lt;3500,3500,IF(_xlfn.NORM.INV(D3502,'Input Parameters'!$E$17,'Input Parameters'!$F$17)&gt;5500,5500,_xlfn.NORM.INV(D3502,'Input Parameters'!$E$17,'Input Parameters'!$F$17)))</f>
        <v>5500</v>
      </c>
      <c r="F3502" s="10">
        <f t="shared" ca="1" si="515"/>
        <v>0.54901643217338214</v>
      </c>
      <c r="G3502" s="64">
        <f ca="1">_xlfn.NORM.INV(F3502,'Input Parameters'!$E$20,'Input Parameters'!$F$20)</f>
        <v>283.47528422929054</v>
      </c>
      <c r="H3502" s="57">
        <f ca="1">EXP(E3502*(1/'Input Parameters'!$E$23-1/G3502))</f>
        <v>0.53468096643491569</v>
      </c>
      <c r="I3502" s="10">
        <f t="shared" ca="1" si="516"/>
        <v>0.97210527603301944</v>
      </c>
      <c r="J3502" s="30">
        <f ca="1">_xlfn.BETA.INV(I3502,'Input Parameters'!$L$26,'Input Parameters'!$M$26,'Input Parameters'!$J$26,'Input Parameters'!$K$26)</f>
        <v>0.9001694832923326</v>
      </c>
      <c r="K3502" s="168">
        <f ca="1">('Input Parameters'!$E$27/'Input Parameters'!$E$38)^$J3502</f>
        <v>1.5695958884909414E-3</v>
      </c>
      <c r="L3502" s="69">
        <f ca="1">$H3502*$C3502*'Input Parameters'!$E$25*K3502</f>
        <v>0.20787927537974218</v>
      </c>
      <c r="M3502" s="24">
        <f t="shared" ca="1" si="517"/>
        <v>0.59021359965969511</v>
      </c>
      <c r="N3502" s="15">
        <f ca="1">_xlfn.NORM.INV(M3502,'Input Parameters'!$E$29,'Input Parameters'!$F$29)</f>
        <v>0.10002280944679581</v>
      </c>
      <c r="O3502" s="8">
        <f t="shared" ca="1" si="518"/>
        <v>0.60582398755476796</v>
      </c>
      <c r="P3502" s="30">
        <f ca="1">_xlfn.LOGNORM.INV(O3502,'Input Parameters'!$H$30,'Input Parameters'!$I$30)</f>
        <v>3.0460683431835358</v>
      </c>
      <c r="Q3502" s="10">
        <f t="shared" ca="1" si="519"/>
        <v>0.48665380399768865</v>
      </c>
      <c r="R3502" s="30">
        <f>IF('Input Parameters'!$E$32=0,0,_xlfn.BETA.INV(Q3502,'Input Parameters'!$L$32,'Input Parameters'!$M$32,'Input Parameters'!$J$32,'Input Parameters'!$K$32))</f>
        <v>0</v>
      </c>
      <c r="S3502" s="10">
        <f t="shared" ca="1" si="520"/>
        <v>0.41573047008822583</v>
      </c>
      <c r="T3502" s="26">
        <f ca="1">_xlfn.LOGNORM.INV(S3502,'Input Parameters'!$H$34,'Input Parameters'!$I$34)</f>
        <v>49.089432207011086</v>
      </c>
      <c r="U3502" s="10">
        <f t="shared" ca="1" si="521"/>
        <v>0.4454354682768461</v>
      </c>
      <c r="V3502" s="30">
        <f ca="1">_xlfn.BETA.INV(U3502,'Input Parameters'!$L$36,'Input Parameters'!$M$36,'Input Parameters'!$J$36,'Input Parameters'!$K$36)</f>
        <v>0.56526481645585103</v>
      </c>
      <c r="W3502" s="2">
        <f ca="1">N3502+(P3502-N3502)*(1-ERF((T3502-R3502)/(2*SQRT(L3502*'Input Parameters'!$E$38))))</f>
        <v>0.10002280944687464</v>
      </c>
      <c r="X3502">
        <f t="shared" ca="1" si="522"/>
        <v>1</v>
      </c>
      <c r="Y3502" s="7"/>
    </row>
    <row r="3503" spans="1:25" ht="15" customHeight="1" x14ac:dyDescent="0.25">
      <c r="A3503" s="139">
        <v>3496</v>
      </c>
      <c r="B3503" s="10">
        <f t="shared" ca="1" si="513"/>
        <v>0.44890809566961232</v>
      </c>
      <c r="C3503" s="60">
        <f ca="1">_xlfn.NORM.INV(B3503,'Input Parameters'!$E$15,'Input Parameters'!$F$15)</f>
        <v>264.00765014110533</v>
      </c>
      <c r="D3503" s="10">
        <f t="shared" ca="1" si="514"/>
        <v>0.49207441805309138</v>
      </c>
      <c r="E3503" s="62">
        <f ca="1">IF(_xlfn.NORM.INV(D3503,'Input Parameters'!$E$17,'Input Parameters'!$F$17)&lt;3500,3500,IF(_xlfn.NORM.INV(D3503,'Input Parameters'!$E$17,'Input Parameters'!$F$17)&gt;5500,5500,_xlfn.NORM.INV(D3503,'Input Parameters'!$E$17,'Input Parameters'!$F$17)))</f>
        <v>4786.0925436467705</v>
      </c>
      <c r="F3503" s="10">
        <f t="shared" ca="1" si="515"/>
        <v>0.83397830348691571</v>
      </c>
      <c r="G3503" s="64">
        <f ca="1">_xlfn.NORM.INV(F3503,'Input Parameters'!$E$20,'Input Parameters'!$F$20)</f>
        <v>289.14904165677115</v>
      </c>
      <c r="H3503" s="57">
        <f ca="1">EXP(E3503*(1/'Input Parameters'!$E$23-1/G3503))</f>
        <v>0.80773331199002185</v>
      </c>
      <c r="I3503" s="10">
        <f t="shared" ca="1" si="516"/>
        <v>0.57730142161299569</v>
      </c>
      <c r="J3503" s="30">
        <f ca="1">_xlfn.BETA.INV(I3503,'Input Parameters'!$L$26,'Input Parameters'!$M$26,'Input Parameters'!$J$26,'Input Parameters'!$K$26)</f>
        <v>0.69225351957278125</v>
      </c>
      <c r="K3503" s="168">
        <f ca="1">('Input Parameters'!$E$27/'Input Parameters'!$E$38)^$J3503</f>
        <v>6.9741073254219839E-3</v>
      </c>
      <c r="L3503" s="69">
        <f ca="1">$H3503*$C3503*'Input Parameters'!$E$25*K3503</f>
        <v>1.4872128602669201</v>
      </c>
      <c r="M3503" s="24">
        <f t="shared" ca="1" si="517"/>
        <v>0.85928754337655167</v>
      </c>
      <c r="N3503" s="15">
        <f ca="1">_xlfn.NORM.INV(M3503,'Input Parameters'!$E$29,'Input Parameters'!$F$29)</f>
        <v>0.10010771239085041</v>
      </c>
      <c r="O3503" s="8">
        <f t="shared" ca="1" si="518"/>
        <v>0.9698096737110361</v>
      </c>
      <c r="P3503" s="30">
        <f ca="1">_xlfn.LOGNORM.INV(O3503,'Input Parameters'!$H$30,'Input Parameters'!$I$30)</f>
        <v>6.5154305099251877</v>
      </c>
      <c r="Q3503" s="10">
        <f t="shared" ca="1" si="519"/>
        <v>0.10659395914420478</v>
      </c>
      <c r="R3503" s="30">
        <f>IF('Input Parameters'!$E$32=0,0,_xlfn.BETA.INV(Q3503,'Input Parameters'!$L$32,'Input Parameters'!$M$32,'Input Parameters'!$J$32,'Input Parameters'!$K$32))</f>
        <v>0</v>
      </c>
      <c r="S3503" s="10">
        <f t="shared" ca="1" si="520"/>
        <v>0.35127818857933113</v>
      </c>
      <c r="T3503" s="26">
        <f ca="1">_xlfn.LOGNORM.INV(S3503,'Input Parameters'!$H$34,'Input Parameters'!$I$34)</f>
        <v>48.066966393767281</v>
      </c>
      <c r="U3503" s="10">
        <f t="shared" ca="1" si="521"/>
        <v>6.3982782983407205E-3</v>
      </c>
      <c r="V3503" s="30">
        <f ca="1">_xlfn.BETA.INV(U3503,'Input Parameters'!$L$36,'Input Parameters'!$M$36,'Input Parameters'!$J$36,'Input Parameters'!$K$36)</f>
        <v>0.30861891558600035</v>
      </c>
      <c r="W3503" s="2">
        <f ca="1">N3503+(P3503-N3503)*(1-ERF((T3503-R3503)/(2*SQRT(L3503*'Input Parameters'!$E$38))))</f>
        <v>0.1342307250742647</v>
      </c>
      <c r="X3503">
        <f t="shared" ca="1" si="522"/>
        <v>1</v>
      </c>
      <c r="Y3503" s="7"/>
    </row>
    <row r="3504" spans="1:25" ht="15" customHeight="1" x14ac:dyDescent="0.25">
      <c r="A3504" s="139">
        <v>3497</v>
      </c>
      <c r="B3504" s="10">
        <f t="shared" ca="1" si="513"/>
        <v>0.33858515306180426</v>
      </c>
      <c r="C3504" s="60">
        <f ca="1">_xlfn.NORM.INV(B3504,'Input Parameters'!$E$15,'Input Parameters'!$F$15)</f>
        <v>248.40497571870637</v>
      </c>
      <c r="D3504" s="10">
        <f t="shared" ca="1" si="514"/>
        <v>0.7168858733510316</v>
      </c>
      <c r="E3504" s="62">
        <f ca="1">IF(_xlfn.NORM.INV(D3504,'Input Parameters'!$E$17,'Input Parameters'!$F$17)&lt;3500,3500,IF(_xlfn.NORM.INV(D3504,'Input Parameters'!$E$17,'Input Parameters'!$F$17)&gt;5500,5500,_xlfn.NORM.INV(D3504,'Input Parameters'!$E$17,'Input Parameters'!$F$17)))</f>
        <v>5201.5306093229774</v>
      </c>
      <c r="F3504" s="10">
        <f t="shared" ca="1" si="515"/>
        <v>0.44735000232133426</v>
      </c>
      <c r="G3504" s="64">
        <f ca="1">_xlfn.NORM.INV(F3504,'Input Parameters'!$E$20,'Input Parameters'!$F$20)</f>
        <v>281.76319183750059</v>
      </c>
      <c r="H3504" s="57">
        <f ca="1">EXP(E3504*(1/'Input Parameters'!$E$23-1/G3504))</f>
        <v>0.49479829882710713</v>
      </c>
      <c r="I3504" s="10">
        <f t="shared" ca="1" si="516"/>
        <v>0.48738019986773828</v>
      </c>
      <c r="J3504" s="30">
        <f ca="1">_xlfn.BETA.INV(I3504,'Input Parameters'!$L$26,'Input Parameters'!$M$26,'Input Parameters'!$J$26,'Input Parameters'!$K$26)</f>
        <v>0.65629652039561603</v>
      </c>
      <c r="K3504" s="168">
        <f ca="1">('Input Parameters'!$E$27/'Input Parameters'!$E$38)^$J3504</f>
        <v>9.0261394113257624E-3</v>
      </c>
      <c r="L3504" s="69">
        <f ca="1">$H3504*$C3504*'Input Parameters'!$E$25*K3504</f>
        <v>1.1094060390929485</v>
      </c>
      <c r="M3504" s="24">
        <f t="shared" ca="1" si="517"/>
        <v>0.63307880136881434</v>
      </c>
      <c r="N3504" s="15">
        <f ca="1">_xlfn.NORM.INV(M3504,'Input Parameters'!$E$29,'Input Parameters'!$F$29)</f>
        <v>0.1000340018764032</v>
      </c>
      <c r="O3504" s="8">
        <f t="shared" ca="1" si="518"/>
        <v>0.65829237044874878</v>
      </c>
      <c r="P3504" s="30">
        <f ca="1">_xlfn.LOGNORM.INV(O3504,'Input Parameters'!$H$30,'Input Parameters'!$I$30)</f>
        <v>3.2533354232173477</v>
      </c>
      <c r="Q3504" s="10">
        <f t="shared" ca="1" si="519"/>
        <v>0.59588202287907488</v>
      </c>
      <c r="R3504" s="30">
        <f>IF('Input Parameters'!$E$32=0,0,_xlfn.BETA.INV(Q3504,'Input Parameters'!$L$32,'Input Parameters'!$M$32,'Input Parameters'!$J$32,'Input Parameters'!$K$32))</f>
        <v>0</v>
      </c>
      <c r="S3504" s="10">
        <f t="shared" ca="1" si="520"/>
        <v>0.43752740991066652</v>
      </c>
      <c r="T3504" s="26">
        <f ca="1">_xlfn.LOGNORM.INV(S3504,'Input Parameters'!$H$34,'Input Parameters'!$I$34)</f>
        <v>49.4303820183368</v>
      </c>
      <c r="U3504" s="10">
        <f t="shared" ca="1" si="521"/>
        <v>0.50777488284433636</v>
      </c>
      <c r="V3504" s="30">
        <f ca="1">_xlfn.BETA.INV(U3504,'Input Parameters'!$L$36,'Input Parameters'!$M$36,'Input Parameters'!$J$36,'Input Parameters'!$K$36)</f>
        <v>0.58886418909174232</v>
      </c>
      <c r="W3504" s="2">
        <f ca="1">N3504+(P3504-N3504)*(1-ERF((T3504-R3504)/(2*SQRT(L3504*'Input Parameters'!$E$38))))</f>
        <v>0.10288844663851938</v>
      </c>
      <c r="X3504">
        <f t="shared" ca="1" si="522"/>
        <v>1</v>
      </c>
      <c r="Y3504" s="7"/>
    </row>
    <row r="3505" spans="1:25" ht="15" customHeight="1" x14ac:dyDescent="0.25">
      <c r="A3505" s="139">
        <v>3498</v>
      </c>
      <c r="B3505" s="10">
        <f t="shared" ca="1" si="513"/>
        <v>0.61983386257098905</v>
      </c>
      <c r="C3505" s="60">
        <f ca="1">_xlfn.NORM.INV(B3505,'Input Parameters'!$E$15,'Input Parameters'!$F$15)</f>
        <v>287.49860977466761</v>
      </c>
      <c r="D3505" s="10">
        <f t="shared" ca="1" si="514"/>
        <v>3.1383945922393575E-2</v>
      </c>
      <c r="E3505" s="62">
        <f ca="1">IF(_xlfn.NORM.INV(D3505,'Input Parameters'!$E$17,'Input Parameters'!$F$17)&lt;3500,3500,IF(_xlfn.NORM.INV(D3505,'Input Parameters'!$E$17,'Input Parameters'!$F$17)&gt;5500,5500,_xlfn.NORM.INV(D3505,'Input Parameters'!$E$17,'Input Parameters'!$F$17)))</f>
        <v>3500</v>
      </c>
      <c r="F3505" s="10">
        <f t="shared" ca="1" si="515"/>
        <v>0.27927004056171112</v>
      </c>
      <c r="G3505" s="64">
        <f ca="1">_xlfn.NORM.INV(F3505,'Input Parameters'!$E$20,'Input Parameters'!$F$20)</f>
        <v>278.73042391573074</v>
      </c>
      <c r="H3505" s="57">
        <f ca="1">EXP(E3505*(1/'Input Parameters'!$E$23-1/G3505))</f>
        <v>0.54411318253311269</v>
      </c>
      <c r="I3505" s="10">
        <f t="shared" ca="1" si="516"/>
        <v>0.23077493787337322</v>
      </c>
      <c r="J3505" s="30">
        <f ca="1">_xlfn.BETA.INV(I3505,'Input Parameters'!$L$26,'Input Parameters'!$M$26,'Input Parameters'!$J$26,'Input Parameters'!$K$26)</f>
        <v>0.53797519681559214</v>
      </c>
      <c r="K3505" s="168">
        <f ca="1">('Input Parameters'!$E$27/'Input Parameters'!$E$38)^$J3505</f>
        <v>2.1091000054002683E-2</v>
      </c>
      <c r="L3505" s="69">
        <f ca="1">$H3505*$C3505*'Input Parameters'!$E$25*K3505</f>
        <v>3.2993027550548621</v>
      </c>
      <c r="M3505" s="24">
        <f t="shared" ca="1" si="517"/>
        <v>0.75294923092943988</v>
      </c>
      <c r="N3505" s="15">
        <f ca="1">_xlfn.NORM.INV(M3505,'Input Parameters'!$E$29,'Input Parameters'!$F$29)</f>
        <v>0.10006837998867228</v>
      </c>
      <c r="O3505" s="8">
        <f t="shared" ca="1" si="518"/>
        <v>0.28583469791668081</v>
      </c>
      <c r="P3505" s="30">
        <f ca="1">_xlfn.LOGNORM.INV(O3505,'Input Parameters'!$H$30,'Input Parameters'!$I$30)</f>
        <v>2.0541548991019205</v>
      </c>
      <c r="Q3505" s="10">
        <f t="shared" ca="1" si="519"/>
        <v>0.33444715290390947</v>
      </c>
      <c r="R3505" s="30">
        <f>IF('Input Parameters'!$E$32=0,0,_xlfn.BETA.INV(Q3505,'Input Parameters'!$L$32,'Input Parameters'!$M$32,'Input Parameters'!$J$32,'Input Parameters'!$K$32))</f>
        <v>0</v>
      </c>
      <c r="S3505" s="10">
        <f t="shared" ca="1" si="520"/>
        <v>0.93072167133739536</v>
      </c>
      <c r="T3505" s="26">
        <f ca="1">_xlfn.LOGNORM.INV(S3505,'Input Parameters'!$H$34,'Input Parameters'!$I$34)</f>
        <v>60.617007227702899</v>
      </c>
      <c r="U3505" s="10">
        <f t="shared" ca="1" si="521"/>
        <v>0.61324520839234609</v>
      </c>
      <c r="V3505" s="30">
        <f ca="1">_xlfn.BETA.INV(U3505,'Input Parameters'!$L$36,'Input Parameters'!$M$36,'Input Parameters'!$J$36,'Input Parameters'!$K$36)</f>
        <v>0.6309225468708517</v>
      </c>
      <c r="W3505" s="2">
        <f ca="1">N3505+(P3505-N3505)*(1-ERF((T3505-R3505)/(2*SQRT(L3505*'Input Parameters'!$E$38))))</f>
        <v>0.13580199418901506</v>
      </c>
      <c r="X3505">
        <f t="shared" ca="1" si="522"/>
        <v>1</v>
      </c>
      <c r="Y3505" s="7"/>
    </row>
    <row r="3506" spans="1:25" ht="15" customHeight="1" x14ac:dyDescent="0.25">
      <c r="A3506" s="139">
        <v>3499</v>
      </c>
      <c r="B3506" s="10">
        <f t="shared" ca="1" si="513"/>
        <v>0.23377830133193589</v>
      </c>
      <c r="C3506" s="60">
        <f ca="1">_xlfn.NORM.INV(B3506,'Input Parameters'!$E$15,'Input Parameters'!$F$15)</f>
        <v>231.597814318811</v>
      </c>
      <c r="D3506" s="10">
        <f t="shared" ca="1" si="514"/>
        <v>0.39958199296615426</v>
      </c>
      <c r="E3506" s="62">
        <f ca="1">IF(_xlfn.NORM.INV(D3506,'Input Parameters'!$E$17,'Input Parameters'!$F$17)&lt;3500,3500,IF(_xlfn.NORM.INV(D3506,'Input Parameters'!$E$17,'Input Parameters'!$F$17)&gt;5500,5500,_xlfn.NORM.INV(D3506,'Input Parameters'!$E$17,'Input Parameters'!$F$17)))</f>
        <v>4621.8995520782728</v>
      </c>
      <c r="F3506" s="10">
        <f t="shared" ca="1" si="515"/>
        <v>0.59487069661804581</v>
      </c>
      <c r="G3506" s="64">
        <f ca="1">_xlfn.NORM.INV(F3506,'Input Parameters'!$E$20,'Input Parameters'!$F$20)</f>
        <v>284.25861924494149</v>
      </c>
      <c r="H3506" s="57">
        <f ca="1">EXP(E3506*(1/'Input Parameters'!$E$23-1/G3506))</f>
        <v>0.61804292011231188</v>
      </c>
      <c r="I3506" s="10">
        <f t="shared" ca="1" si="516"/>
        <v>0.62269921132094985</v>
      </c>
      <c r="J3506" s="30">
        <f ca="1">_xlfn.BETA.INV(I3506,'Input Parameters'!$L$26,'Input Parameters'!$M$26,'Input Parameters'!$J$26,'Input Parameters'!$K$26)</f>
        <v>0.71031525446759325</v>
      </c>
      <c r="K3506" s="168">
        <f ca="1">('Input Parameters'!$E$27/'Input Parameters'!$E$38)^$J3506</f>
        <v>6.1266437269587954E-3</v>
      </c>
      <c r="L3506" s="69">
        <f ca="1">$H3506*$C3506*'Input Parameters'!$E$25*K3506</f>
        <v>0.87695178918687089</v>
      </c>
      <c r="M3506" s="24">
        <f t="shared" ca="1" si="517"/>
        <v>0.83428676972227178</v>
      </c>
      <c r="N3506" s="15">
        <f ca="1">_xlfn.NORM.INV(M3506,'Input Parameters'!$E$29,'Input Parameters'!$F$29)</f>
        <v>0.10009712446574215</v>
      </c>
      <c r="O3506" s="8">
        <f t="shared" ca="1" si="518"/>
        <v>0.47513628235925076</v>
      </c>
      <c r="P3506" s="30">
        <f ca="1">_xlfn.LOGNORM.INV(O3506,'Input Parameters'!$H$30,'Input Parameters'!$I$30)</f>
        <v>2.6053856985442496</v>
      </c>
      <c r="Q3506" s="10">
        <f t="shared" ca="1" si="519"/>
        <v>0.9097834736561653</v>
      </c>
      <c r="R3506" s="30">
        <f>IF('Input Parameters'!$E$32=0,0,_xlfn.BETA.INV(Q3506,'Input Parameters'!$L$32,'Input Parameters'!$M$32,'Input Parameters'!$J$32,'Input Parameters'!$K$32))</f>
        <v>0</v>
      </c>
      <c r="S3506" s="10">
        <f t="shared" ca="1" si="520"/>
        <v>0.66271311353653073</v>
      </c>
      <c r="T3506" s="26">
        <f ca="1">_xlfn.LOGNORM.INV(S3506,'Input Parameters'!$H$34,'Input Parameters'!$I$34)</f>
        <v>53.113219256146174</v>
      </c>
      <c r="U3506" s="10">
        <f t="shared" ca="1" si="521"/>
        <v>0.97840301274782104</v>
      </c>
      <c r="V3506" s="30">
        <f ca="1">_xlfn.BETA.INV(U3506,'Input Parameters'!$L$36,'Input Parameters'!$M$36,'Input Parameters'!$J$36,'Input Parameters'!$K$36)</f>
        <v>0.94067655794395777</v>
      </c>
      <c r="W3506" s="2">
        <f ca="1">N3506+(P3506-N3506)*(1-ERF((T3506-R3506)/(2*SQRT(L3506*'Input Parameters'!$E$38))))</f>
        <v>0.10024891324599955</v>
      </c>
      <c r="X3506">
        <f t="shared" ca="1" si="522"/>
        <v>1</v>
      </c>
      <c r="Y3506" s="7"/>
    </row>
    <row r="3507" spans="1:25" ht="15" customHeight="1" x14ac:dyDescent="0.25">
      <c r="A3507" s="139">
        <v>3500</v>
      </c>
      <c r="B3507" s="10">
        <f t="shared" ca="1" si="513"/>
        <v>0.42084819707568943</v>
      </c>
      <c r="C3507" s="60">
        <f ca="1">_xlfn.NORM.INV(B3507,'Input Parameters'!$E$15,'Input Parameters'!$F$15)</f>
        <v>260.1434660294118</v>
      </c>
      <c r="D3507" s="10">
        <f t="shared" ca="1" si="514"/>
        <v>0.16280828987345219</v>
      </c>
      <c r="E3507" s="62">
        <f ca="1">IF(_xlfn.NORM.INV(D3507,'Input Parameters'!$E$17,'Input Parameters'!$F$17)&lt;3500,3500,IF(_xlfn.NORM.INV(D3507,'Input Parameters'!$E$17,'Input Parameters'!$F$17)&gt;5500,5500,_xlfn.NORM.INV(D3507,'Input Parameters'!$E$17,'Input Parameters'!$F$17)))</f>
        <v>4111.9130010676108</v>
      </c>
      <c r="F3507" s="10">
        <f t="shared" ca="1" si="515"/>
        <v>0.66723293721946875</v>
      </c>
      <c r="G3507" s="64">
        <f ca="1">_xlfn.NORM.INV(F3507,'Input Parameters'!$E$20,'Input Parameters'!$F$20)</f>
        <v>285.54631099576625</v>
      </c>
      <c r="H3507" s="57">
        <f ca="1">EXP(E3507*(1/'Input Parameters'!$E$23-1/G3507))</f>
        <v>0.69567778891562038</v>
      </c>
      <c r="I3507" s="10">
        <f t="shared" ca="1" si="516"/>
        <v>0.48127023173655914</v>
      </c>
      <c r="J3507" s="30">
        <f ca="1">_xlfn.BETA.INV(I3507,'Input Parameters'!$L$26,'Input Parameters'!$M$26,'Input Parameters'!$J$26,'Input Parameters'!$K$26)</f>
        <v>0.65381593863588339</v>
      </c>
      <c r="K3507" s="168">
        <f ca="1">('Input Parameters'!$E$27/'Input Parameters'!$E$38)^$J3507</f>
        <v>9.1881813166629998E-3</v>
      </c>
      <c r="L3507" s="69">
        <f ca="1">$H3507*$C3507*'Input Parameters'!$E$25*K3507</f>
        <v>1.662840589078411</v>
      </c>
      <c r="M3507" s="24">
        <f t="shared" ca="1" si="517"/>
        <v>0.29765535625342854</v>
      </c>
      <c r="N3507" s="15">
        <f ca="1">_xlfn.NORM.INV(M3507,'Input Parameters'!$E$29,'Input Parameters'!$F$29)</f>
        <v>9.9946884404593719E-2</v>
      </c>
      <c r="O3507" s="8">
        <f t="shared" ca="1" si="518"/>
        <v>0.20557554987300641</v>
      </c>
      <c r="P3507" s="30">
        <f ca="1">_xlfn.LOGNORM.INV(O3507,'Input Parameters'!$H$30,'Input Parameters'!$I$30)</f>
        <v>1.8199429236706999</v>
      </c>
      <c r="Q3507" s="10">
        <f t="shared" ca="1" si="519"/>
        <v>0.358595775022027</v>
      </c>
      <c r="R3507" s="30">
        <f>IF('Input Parameters'!$E$32=0,0,_xlfn.BETA.INV(Q3507,'Input Parameters'!$L$32,'Input Parameters'!$M$32,'Input Parameters'!$J$32,'Input Parameters'!$K$32))</f>
        <v>0</v>
      </c>
      <c r="S3507" s="10">
        <f t="shared" ca="1" si="520"/>
        <v>0.87171647583160705</v>
      </c>
      <c r="T3507" s="26">
        <f ca="1">_xlfn.LOGNORM.INV(S3507,'Input Parameters'!$H$34,'Input Parameters'!$I$34)</f>
        <v>58.056271610626091</v>
      </c>
      <c r="U3507" s="10">
        <f t="shared" ca="1" si="521"/>
        <v>0.94534936442865025</v>
      </c>
      <c r="V3507" s="30">
        <f ca="1">_xlfn.BETA.INV(U3507,'Input Parameters'!$L$36,'Input Parameters'!$M$36,'Input Parameters'!$J$36,'Input Parameters'!$K$36)</f>
        <v>0.86118587774867472</v>
      </c>
      <c r="W3507" s="2">
        <f ca="1">N3507+(P3507-N3507)*(1-ERF((T3507-R3507)/(2*SQRT(L3507*'Input Parameters'!$E$38))))</f>
        <v>0.10244933150555022</v>
      </c>
      <c r="X3507">
        <f t="shared" ca="1" si="522"/>
        <v>1</v>
      </c>
      <c r="Y3507" s="7"/>
    </row>
    <row r="3508" spans="1:25" ht="15" customHeight="1" x14ac:dyDescent="0.25">
      <c r="A3508" s="139">
        <v>3501</v>
      </c>
      <c r="B3508" s="10">
        <f t="shared" ca="1" si="513"/>
        <v>0.27869470207937164</v>
      </c>
      <c r="C3508" s="60">
        <f ca="1">_xlfn.NORM.INV(B3508,'Input Parameters'!$E$15,'Input Parameters'!$F$15)</f>
        <v>239.17063374670613</v>
      </c>
      <c r="D3508" s="10">
        <f t="shared" ca="1" si="514"/>
        <v>0.10791438157737332</v>
      </c>
      <c r="E3508" s="62">
        <f ca="1">IF(_xlfn.NORM.INV(D3508,'Input Parameters'!$E$17,'Input Parameters'!$F$17)&lt;3500,3500,IF(_xlfn.NORM.INV(D3508,'Input Parameters'!$E$17,'Input Parameters'!$F$17)&gt;5500,5500,_xlfn.NORM.INV(D3508,'Input Parameters'!$E$17,'Input Parameters'!$F$17)))</f>
        <v>3933.6127250287882</v>
      </c>
      <c r="F3508" s="10">
        <f t="shared" ca="1" si="515"/>
        <v>0.84548028857709911</v>
      </c>
      <c r="G3508" s="64">
        <f ca="1">_xlfn.NORM.INV(F3508,'Input Parameters'!$E$20,'Input Parameters'!$F$20)</f>
        <v>289.46550587058459</v>
      </c>
      <c r="H3508" s="57">
        <f ca="1">EXP(E3508*(1/'Input Parameters'!$E$23-1/G3508))</f>
        <v>0.85161695424328243</v>
      </c>
      <c r="I3508" s="10">
        <f t="shared" ca="1" si="516"/>
        <v>0.8761756454941243</v>
      </c>
      <c r="J3508" s="30">
        <f ca="1">_xlfn.BETA.INV(I3508,'Input Parameters'!$L$26,'Input Parameters'!$M$26,'Input Parameters'!$J$26,'Input Parameters'!$K$26)</f>
        <v>0.82464498037871581</v>
      </c>
      <c r="K3508" s="168">
        <f ca="1">('Input Parameters'!$E$27/'Input Parameters'!$E$38)^$J3508</f>
        <v>2.6981254226330444E-3</v>
      </c>
      <c r="L3508" s="69">
        <f ca="1">$H3508*$C3508*'Input Parameters'!$E$25*K3508</f>
        <v>0.54955895274084032</v>
      </c>
      <c r="M3508" s="24">
        <f t="shared" ca="1" si="517"/>
        <v>0.19927560484464846</v>
      </c>
      <c r="N3508" s="15">
        <f ca="1">_xlfn.NORM.INV(M3508,'Input Parameters'!$E$29,'Input Parameters'!$F$29)</f>
        <v>9.9915578846464029E-2</v>
      </c>
      <c r="O3508" s="8">
        <f t="shared" ca="1" si="518"/>
        <v>0.46942535543993036</v>
      </c>
      <c r="P3508" s="30">
        <f ca="1">_xlfn.LOGNORM.INV(O3508,'Input Parameters'!$H$30,'Input Parameters'!$I$30)</f>
        <v>2.5877844540217203</v>
      </c>
      <c r="Q3508" s="10">
        <f t="shared" ca="1" si="519"/>
        <v>0.67427913297488384</v>
      </c>
      <c r="R3508" s="30">
        <f>IF('Input Parameters'!$E$32=0,0,_xlfn.BETA.INV(Q3508,'Input Parameters'!$L$32,'Input Parameters'!$M$32,'Input Parameters'!$J$32,'Input Parameters'!$K$32))</f>
        <v>0</v>
      </c>
      <c r="S3508" s="10">
        <f t="shared" ca="1" si="520"/>
        <v>0.77419759612131156</v>
      </c>
      <c r="T3508" s="26">
        <f ca="1">_xlfn.LOGNORM.INV(S3508,'Input Parameters'!$H$34,'Input Parameters'!$I$34)</f>
        <v>55.360844879446859</v>
      </c>
      <c r="U3508" s="10">
        <f t="shared" ca="1" si="521"/>
        <v>0.15014508016507921</v>
      </c>
      <c r="V3508" s="30">
        <f ca="1">_xlfn.BETA.INV(U3508,'Input Parameters'!$L$36,'Input Parameters'!$M$36,'Input Parameters'!$J$36,'Input Parameters'!$K$36)</f>
        <v>0.44500092994532081</v>
      </c>
      <c r="W3508" s="2">
        <f ca="1">N3508+(P3508-N3508)*(1-ERF((T3508-R3508)/(2*SQRT(L3508*'Input Parameters'!$E$38))))</f>
        <v>9.9915899245731535E-2</v>
      </c>
      <c r="X3508">
        <f t="shared" ca="1" si="522"/>
        <v>1</v>
      </c>
      <c r="Y3508" s="7"/>
    </row>
    <row r="3509" spans="1:25" ht="15" customHeight="1" x14ac:dyDescent="0.25">
      <c r="A3509" s="139">
        <v>3502</v>
      </c>
      <c r="B3509" s="10">
        <f t="shared" ca="1" si="513"/>
        <v>0.87296520011730305</v>
      </c>
      <c r="C3509" s="60">
        <f ca="1">_xlfn.NORM.INV(B3509,'Input Parameters'!$E$15,'Input Parameters'!$F$15)</f>
        <v>332.77591851935381</v>
      </c>
      <c r="D3509" s="10">
        <f t="shared" ca="1" si="514"/>
        <v>0.45463041785471148</v>
      </c>
      <c r="E3509" s="62">
        <f ca="1">IF(_xlfn.NORM.INV(D3509,'Input Parameters'!$E$17,'Input Parameters'!$F$17)&lt;3500,3500,IF(_xlfn.NORM.INV(D3509,'Input Parameters'!$E$17,'Input Parameters'!$F$17)&gt;5500,5500,_xlfn.NORM.INV(D3509,'Input Parameters'!$E$17,'Input Parameters'!$F$17)))</f>
        <v>4720.220347191319</v>
      </c>
      <c r="F3509" s="10">
        <f t="shared" ca="1" si="515"/>
        <v>0.51243811051461763</v>
      </c>
      <c r="G3509" s="64">
        <f ca="1">_xlfn.NORM.INV(F3509,'Input Parameters'!$E$20,'Input Parameters'!$F$20)</f>
        <v>282.8589245742055</v>
      </c>
      <c r="H3509" s="57">
        <f ca="1">EXP(E3509*(1/'Input Parameters'!$E$23-1/G3509))</f>
        <v>0.56349120056322277</v>
      </c>
      <c r="I3509" s="10">
        <f t="shared" ca="1" si="516"/>
        <v>0.40272184516437914</v>
      </c>
      <c r="J3509" s="30">
        <f ca="1">_xlfn.BETA.INV(I3509,'Input Parameters'!$L$26,'Input Parameters'!$M$26,'Input Parameters'!$J$26,'Input Parameters'!$K$26)</f>
        <v>0.62107631878719805</v>
      </c>
      <c r="K3509" s="168">
        <f ca="1">('Input Parameters'!$E$27/'Input Parameters'!$E$38)^$J3509</f>
        <v>1.1620375776401241E-2</v>
      </c>
      <c r="L3509" s="69">
        <f ca="1">$H3509*$C3509*'Input Parameters'!$E$25*K3509</f>
        <v>2.1790098916399798</v>
      </c>
      <c r="M3509" s="24">
        <f t="shared" ca="1" si="517"/>
        <v>0.10973333275814812</v>
      </c>
      <c r="N3509" s="15">
        <f ca="1">_xlfn.NORM.INV(M3509,'Input Parameters'!$E$29,'Input Parameters'!$F$29)</f>
        <v>9.9877205247016945E-2</v>
      </c>
      <c r="O3509" s="8">
        <f t="shared" ca="1" si="518"/>
        <v>0.87786780594831026</v>
      </c>
      <c r="P3509" s="30">
        <f ca="1">_xlfn.LOGNORM.INV(O3509,'Input Parameters'!$H$30,'Input Parameters'!$I$30)</f>
        <v>4.6509792348104755</v>
      </c>
      <c r="Q3509" s="10">
        <f t="shared" ca="1" si="519"/>
        <v>0.49426625583627959</v>
      </c>
      <c r="R3509" s="30">
        <f>IF('Input Parameters'!$E$32=0,0,_xlfn.BETA.INV(Q3509,'Input Parameters'!$L$32,'Input Parameters'!$M$32,'Input Parameters'!$J$32,'Input Parameters'!$K$32))</f>
        <v>0</v>
      </c>
      <c r="S3509" s="10">
        <f t="shared" ca="1" si="520"/>
        <v>0.47134483244268122</v>
      </c>
      <c r="T3509" s="26">
        <f ca="1">_xlfn.LOGNORM.INV(S3509,'Input Parameters'!$H$34,'Input Parameters'!$I$34)</f>
        <v>49.958509639570444</v>
      </c>
      <c r="U3509" s="10">
        <f t="shared" ca="1" si="521"/>
        <v>0.40079844707074552</v>
      </c>
      <c r="V3509" s="30">
        <f ca="1">_xlfn.BETA.INV(U3509,'Input Parameters'!$L$36,'Input Parameters'!$M$36,'Input Parameters'!$J$36,'Input Parameters'!$K$36)</f>
        <v>0.5485512376131062</v>
      </c>
      <c r="W3509" s="2">
        <f ca="1">N3509+(P3509-N3509)*(1-ERF((T3509-R3509)/(2*SQRT(L3509*'Input Parameters'!$E$38))))</f>
        <v>0.1759064418456936</v>
      </c>
      <c r="X3509">
        <f t="shared" ca="1" si="522"/>
        <v>1</v>
      </c>
      <c r="Y3509" s="7"/>
    </row>
    <row r="3510" spans="1:25" ht="15" customHeight="1" x14ac:dyDescent="0.25">
      <c r="A3510" s="139">
        <v>3503</v>
      </c>
      <c r="B3510" s="10">
        <f t="shared" ca="1" si="513"/>
        <v>0.14120254238694629</v>
      </c>
      <c r="C3510" s="60">
        <f ca="1">_xlfn.NORM.INV(B3510,'Input Parameters'!$E$15,'Input Parameters'!$F$15)</f>
        <v>212.71292636675014</v>
      </c>
      <c r="D3510" s="10">
        <f t="shared" ca="1" si="514"/>
        <v>0.96067440736953524</v>
      </c>
      <c r="E3510" s="62">
        <f ca="1">IF(_xlfn.NORM.INV(D3510,'Input Parameters'!$E$17,'Input Parameters'!$F$17)&lt;3500,3500,IF(_xlfn.NORM.INV(D3510,'Input Parameters'!$E$17,'Input Parameters'!$F$17)&gt;5500,5500,_xlfn.NORM.INV(D3510,'Input Parameters'!$E$17,'Input Parameters'!$F$17)))</f>
        <v>5500</v>
      </c>
      <c r="F3510" s="10">
        <f t="shared" ca="1" si="515"/>
        <v>0.63477325865607326</v>
      </c>
      <c r="G3510" s="64">
        <f ca="1">_xlfn.NORM.INV(F3510,'Input Parameters'!$E$20,'Input Parameters'!$F$20)</f>
        <v>284.95829981717844</v>
      </c>
      <c r="H3510" s="57">
        <f ca="1">EXP(E3510*(1/'Input Parameters'!$E$23-1/G3510))</f>
        <v>0.59149000603867141</v>
      </c>
      <c r="I3510" s="10">
        <f t="shared" ca="1" si="516"/>
        <v>0.45346280352282353</v>
      </c>
      <c r="J3510" s="30">
        <f ca="1">_xlfn.BETA.INV(I3510,'Input Parameters'!$L$26,'Input Parameters'!$M$26,'Input Parameters'!$J$26,'Input Parameters'!$K$26)</f>
        <v>0.64242480117013112</v>
      </c>
      <c r="K3510" s="168">
        <f ca="1">('Input Parameters'!$E$27/'Input Parameters'!$E$38)^$J3510</f>
        <v>9.970461964549945E-3</v>
      </c>
      <c r="L3510" s="69">
        <f ca="1">$H3510*$C3510*'Input Parameters'!$E$25*K3510</f>
        <v>1.2544592971658368</v>
      </c>
      <c r="M3510" s="24">
        <f t="shared" ca="1" si="517"/>
        <v>0.63953210733650057</v>
      </c>
      <c r="N3510" s="15">
        <f ca="1">_xlfn.NORM.INV(M3510,'Input Parameters'!$E$29,'Input Parameters'!$F$29)</f>
        <v>0.10003572084167918</v>
      </c>
      <c r="O3510" s="8">
        <f t="shared" ca="1" si="518"/>
        <v>1.4277005597741144E-2</v>
      </c>
      <c r="P3510" s="30">
        <f ca="1">_xlfn.LOGNORM.INV(O3510,'Input Parameters'!$H$30,'Input Parameters'!$I$30)</f>
        <v>0.95382083217969282</v>
      </c>
      <c r="Q3510" s="10">
        <f t="shared" ca="1" si="519"/>
        <v>1.0143458164407093E-2</v>
      </c>
      <c r="R3510" s="30">
        <f>IF('Input Parameters'!$E$32=0,0,_xlfn.BETA.INV(Q3510,'Input Parameters'!$L$32,'Input Parameters'!$M$32,'Input Parameters'!$J$32,'Input Parameters'!$K$32))</f>
        <v>0</v>
      </c>
      <c r="S3510" s="10">
        <f t="shared" ca="1" si="520"/>
        <v>0.25636398426660445</v>
      </c>
      <c r="T3510" s="26">
        <f ca="1">_xlfn.LOGNORM.INV(S3510,'Input Parameters'!$H$34,'Input Parameters'!$I$34)</f>
        <v>46.462090612178137</v>
      </c>
      <c r="U3510" s="10">
        <f t="shared" ca="1" si="521"/>
        <v>0.83378459779814229</v>
      </c>
      <c r="V3510" s="30">
        <f ca="1">_xlfn.BETA.INV(U3510,'Input Parameters'!$L$36,'Input Parameters'!$M$36,'Input Parameters'!$J$36,'Input Parameters'!$K$36)</f>
        <v>0.74605159705168322</v>
      </c>
      <c r="W3510" s="2">
        <f ca="1">N3510+(P3510-N3510)*(1-ERF((T3510-R3510)/(2*SQRT(L3510*'Input Parameters'!$E$38))))</f>
        <v>0.10289920593341458</v>
      </c>
      <c r="X3510">
        <f t="shared" ca="1" si="522"/>
        <v>1</v>
      </c>
      <c r="Y3510" s="7"/>
    </row>
    <row r="3511" spans="1:25" ht="15" customHeight="1" x14ac:dyDescent="0.25">
      <c r="A3511" s="139">
        <v>3504</v>
      </c>
      <c r="B3511" s="10">
        <f t="shared" ca="1" si="513"/>
        <v>7.9599811022098566E-3</v>
      </c>
      <c r="C3511" s="60">
        <f ca="1">_xlfn.NORM.INV(B3511,'Input Parameters'!$E$15,'Input Parameters'!$F$15)</f>
        <v>140.32061981828372</v>
      </c>
      <c r="D3511" s="10">
        <f t="shared" ca="1" si="514"/>
        <v>0.54504858025335834</v>
      </c>
      <c r="E3511" s="62">
        <f ca="1">IF(_xlfn.NORM.INV(D3511,'Input Parameters'!$E$17,'Input Parameters'!$F$17)&lt;3500,3500,IF(_xlfn.NORM.INV(D3511,'Input Parameters'!$E$17,'Input Parameters'!$F$17)&gt;5500,5500,_xlfn.NORM.INV(D3511,'Input Parameters'!$E$17,'Input Parameters'!$F$17)))</f>
        <v>4879.2127662261337</v>
      </c>
      <c r="F3511" s="10">
        <f t="shared" ca="1" si="515"/>
        <v>0.90858465381619691</v>
      </c>
      <c r="G3511" s="64">
        <f ca="1">_xlfn.NORM.INV(F3511,'Input Parameters'!$E$20,'Input Parameters'!$F$20)</f>
        <v>291.57500144215567</v>
      </c>
      <c r="H3511" s="57">
        <f ca="1">EXP(E3511*(1/'Input Parameters'!$E$23-1/G3511))</f>
        <v>0.92563100354161976</v>
      </c>
      <c r="I3511" s="10">
        <f t="shared" ca="1" si="516"/>
        <v>0.12797839022719426</v>
      </c>
      <c r="J3511" s="30">
        <f ca="1">_xlfn.BETA.INV(I3511,'Input Parameters'!$L$26,'Input Parameters'!$M$26,'Input Parameters'!$J$26,'Input Parameters'!$K$26)</f>
        <v>0.46937257065821208</v>
      </c>
      <c r="K3511" s="168">
        <f ca="1">('Input Parameters'!$E$27/'Input Parameters'!$E$38)^$J3511</f>
        <v>3.4499149755163938E-2</v>
      </c>
      <c r="L3511" s="69">
        <f ca="1">$H3511*$C3511*'Input Parameters'!$E$25*K3511</f>
        <v>4.4809260726800328</v>
      </c>
      <c r="M3511" s="24">
        <f t="shared" ca="1" si="517"/>
        <v>5.7125078087780445E-2</v>
      </c>
      <c r="N3511" s="15">
        <f ca="1">_xlfn.NORM.INV(M3511,'Input Parameters'!$E$29,'Input Parameters'!$F$29)</f>
        <v>9.9842062538394893E-2</v>
      </c>
      <c r="O3511" s="8">
        <f t="shared" ca="1" si="518"/>
        <v>0.70436294023955504</v>
      </c>
      <c r="P3511" s="30">
        <f ca="1">_xlfn.LOGNORM.INV(O3511,'Input Parameters'!$H$30,'Input Parameters'!$I$30)</f>
        <v>3.4580488526788811</v>
      </c>
      <c r="Q3511" s="10">
        <f t="shared" ca="1" si="519"/>
        <v>0.8342197413737753</v>
      </c>
      <c r="R3511" s="30">
        <f>IF('Input Parameters'!$E$32=0,0,_xlfn.BETA.INV(Q3511,'Input Parameters'!$L$32,'Input Parameters'!$M$32,'Input Parameters'!$J$32,'Input Parameters'!$K$32))</f>
        <v>0</v>
      </c>
      <c r="S3511" s="10">
        <f t="shared" ca="1" si="520"/>
        <v>0.99165157620731981</v>
      </c>
      <c r="T3511" s="26">
        <f ca="1">_xlfn.LOGNORM.INV(S3511,'Input Parameters'!$H$34,'Input Parameters'!$I$34)</f>
        <v>67.907735613289347</v>
      </c>
      <c r="U3511" s="10">
        <f t="shared" ca="1" si="521"/>
        <v>8.2406446741743133E-2</v>
      </c>
      <c r="V3511" s="30">
        <f ca="1">_xlfn.BETA.INV(U3511,'Input Parameters'!$L$36,'Input Parameters'!$M$36,'Input Parameters'!$J$36,'Input Parameters'!$K$36)</f>
        <v>0.40518972997816916</v>
      </c>
      <c r="W3511" s="2">
        <f ca="1">N3511+(P3511-N3511)*(1-ERF((T3511-R3511)/(2*SQRT(L3511*'Input Parameters'!$E$38))))</f>
        <v>0.17810375449553806</v>
      </c>
      <c r="X3511">
        <f t="shared" ca="1" si="522"/>
        <v>1</v>
      </c>
      <c r="Y3511" s="7"/>
    </row>
    <row r="3512" spans="1:25" ht="15" customHeight="1" x14ac:dyDescent="0.25">
      <c r="A3512" s="139">
        <v>3505</v>
      </c>
      <c r="B3512" s="10">
        <f t="shared" ca="1" si="513"/>
        <v>0.48960654142666327</v>
      </c>
      <c r="C3512" s="60">
        <f ca="1">_xlfn.NORM.INV(B3512,'Input Parameters'!$E$15,'Input Parameters'!$F$15)</f>
        <v>269.55516363924482</v>
      </c>
      <c r="D3512" s="10">
        <f t="shared" ca="1" si="514"/>
        <v>0.76102594958248204</v>
      </c>
      <c r="E3512" s="62">
        <f ca="1">IF(_xlfn.NORM.INV(D3512,'Input Parameters'!$E$17,'Input Parameters'!$F$17)&lt;3500,3500,IF(_xlfn.NORM.INV(D3512,'Input Parameters'!$E$17,'Input Parameters'!$F$17)&gt;5500,5500,_xlfn.NORM.INV(D3512,'Input Parameters'!$E$17,'Input Parameters'!$F$17)))</f>
        <v>5296.724648036402</v>
      </c>
      <c r="F3512" s="10">
        <f t="shared" ca="1" si="515"/>
        <v>0.26178719452539689</v>
      </c>
      <c r="G3512" s="64">
        <f ca="1">_xlfn.NORM.INV(F3512,'Input Parameters'!$E$20,'Input Parameters'!$F$20)</f>
        <v>278.37643650144281</v>
      </c>
      <c r="H3512" s="57">
        <f ca="1">EXP(E3512*(1/'Input Parameters'!$E$23-1/G3512))</f>
        <v>0.38860718623531476</v>
      </c>
      <c r="I3512" s="10">
        <f t="shared" ca="1" si="516"/>
        <v>0.9253427846920983</v>
      </c>
      <c r="J3512" s="30">
        <f ca="1">_xlfn.BETA.INV(I3512,'Input Parameters'!$L$26,'Input Parameters'!$M$26,'Input Parameters'!$J$26,'Input Parameters'!$K$26)</f>
        <v>0.85634911323278362</v>
      </c>
      <c r="K3512" s="168">
        <f ca="1">('Input Parameters'!$E$27/'Input Parameters'!$E$38)^$J3512</f>
        <v>2.1493011565203667E-3</v>
      </c>
      <c r="L3512" s="69">
        <f ca="1">$H3512*$C3512*'Input Parameters'!$E$25*K3512</f>
        <v>0.22514160380082673</v>
      </c>
      <c r="M3512" s="24">
        <f t="shared" ca="1" si="517"/>
        <v>0.30980752429150038</v>
      </c>
      <c r="N3512" s="15">
        <f ca="1">_xlfn.NORM.INV(M3512,'Input Parameters'!$E$29,'Input Parameters'!$F$29)</f>
        <v>9.9950360400273164E-2</v>
      </c>
      <c r="O3512" s="8">
        <f t="shared" ca="1" si="518"/>
        <v>3.2488694404567697E-3</v>
      </c>
      <c r="P3512" s="30">
        <f ca="1">_xlfn.LOGNORM.INV(O3512,'Input Parameters'!$H$30,'Input Parameters'!$I$30)</f>
        <v>0.74188187184936849</v>
      </c>
      <c r="Q3512" s="10">
        <f t="shared" ca="1" si="519"/>
        <v>0.29844057636524357</v>
      </c>
      <c r="R3512" s="30">
        <f>IF('Input Parameters'!$E$32=0,0,_xlfn.BETA.INV(Q3512,'Input Parameters'!$L$32,'Input Parameters'!$M$32,'Input Parameters'!$J$32,'Input Parameters'!$K$32))</f>
        <v>0</v>
      </c>
      <c r="S3512" s="10">
        <f t="shared" ca="1" si="520"/>
        <v>0.52330555368770271</v>
      </c>
      <c r="T3512" s="26">
        <f ca="1">_xlfn.LOGNORM.INV(S3512,'Input Parameters'!$H$34,'Input Parameters'!$I$34)</f>
        <v>50.775929467144103</v>
      </c>
      <c r="U3512" s="10">
        <f t="shared" ca="1" si="521"/>
        <v>8.3584590014285087E-2</v>
      </c>
      <c r="V3512" s="30">
        <f ca="1">_xlfn.BETA.INV(U3512,'Input Parameters'!$L$36,'Input Parameters'!$M$36,'Input Parameters'!$J$36,'Input Parameters'!$K$36)</f>
        <v>0.40601222872154219</v>
      </c>
      <c r="W3512" s="2">
        <f ca="1">N3512+(P3512-N3512)*(1-ERF((T3512-R3512)/(2*SQRT(L3512*'Input Parameters'!$E$38))))</f>
        <v>9.9950360400297686E-2</v>
      </c>
      <c r="X3512">
        <f t="shared" ca="1" si="522"/>
        <v>1</v>
      </c>
      <c r="Y3512" s="7"/>
    </row>
    <row r="3513" spans="1:25" ht="15" customHeight="1" x14ac:dyDescent="0.25">
      <c r="A3513" s="139">
        <v>3506</v>
      </c>
      <c r="B3513" s="10">
        <f t="shared" ca="1" si="513"/>
        <v>0.55796746103248895</v>
      </c>
      <c r="C3513" s="60">
        <f ca="1">_xlfn.NORM.INV(B3513,'Input Parameters'!$E$15,'Input Parameters'!$F$15)</f>
        <v>278.86957820380024</v>
      </c>
      <c r="D3513" s="10">
        <f t="shared" ca="1" si="514"/>
        <v>0.44478647795611126</v>
      </c>
      <c r="E3513" s="62">
        <f ca="1">IF(_xlfn.NORM.INV(D3513,'Input Parameters'!$E$17,'Input Parameters'!$F$17)&lt;3500,3500,IF(_xlfn.NORM.INV(D3513,'Input Parameters'!$E$17,'Input Parameters'!$F$17)&gt;5500,5500,_xlfn.NORM.INV(D3513,'Input Parameters'!$E$17,'Input Parameters'!$F$17)))</f>
        <v>4702.8087856055481</v>
      </c>
      <c r="F3513" s="10">
        <f t="shared" ca="1" si="515"/>
        <v>0.87296309899029323</v>
      </c>
      <c r="G3513" s="64">
        <f ca="1">_xlfn.NORM.INV(F3513,'Input Parameters'!$E$20,'Input Parameters'!$F$20)</f>
        <v>290.29141839871858</v>
      </c>
      <c r="H3513" s="57">
        <f ca="1">EXP(E3513*(1/'Input Parameters'!$E$23-1/G3513))</f>
        <v>0.86432775069043577</v>
      </c>
      <c r="I3513" s="10">
        <f t="shared" ca="1" si="516"/>
        <v>0.76587065277577826</v>
      </c>
      <c r="J3513" s="30">
        <f ca="1">_xlfn.BETA.INV(I3513,'Input Parameters'!$L$26,'Input Parameters'!$M$26,'Input Parameters'!$J$26,'Input Parameters'!$K$26)</f>
        <v>0.76988022817947133</v>
      </c>
      <c r="K3513" s="168">
        <f ca="1">('Input Parameters'!$E$27/'Input Parameters'!$E$38)^$J3513</f>
        <v>3.9963686549179421E-3</v>
      </c>
      <c r="L3513" s="69">
        <f ca="1">$H3513*$C3513*'Input Parameters'!$E$25*K3513</f>
        <v>0.96326358083164265</v>
      </c>
      <c r="M3513" s="24">
        <f t="shared" ca="1" si="517"/>
        <v>0.60268110775784434</v>
      </c>
      <c r="N3513" s="15">
        <f ca="1">_xlfn.NORM.INV(M3513,'Input Parameters'!$E$29,'Input Parameters'!$F$29)</f>
        <v>0.1000260292983495</v>
      </c>
      <c r="O3513" s="8">
        <f t="shared" ca="1" si="518"/>
        <v>0.49833092807165846</v>
      </c>
      <c r="P3513" s="30">
        <f ca="1">_xlfn.LOGNORM.INV(O3513,'Input Parameters'!$H$30,'Input Parameters'!$I$30)</f>
        <v>2.6779837726256219</v>
      </c>
      <c r="Q3513" s="10">
        <f t="shared" ca="1" si="519"/>
        <v>0.4121564193139553</v>
      </c>
      <c r="R3513" s="30">
        <f>IF('Input Parameters'!$E$32=0,0,_xlfn.BETA.INV(Q3513,'Input Parameters'!$L$32,'Input Parameters'!$M$32,'Input Parameters'!$J$32,'Input Parameters'!$K$32))</f>
        <v>0</v>
      </c>
      <c r="S3513" s="10">
        <f t="shared" ca="1" si="520"/>
        <v>0.21360422536460044</v>
      </c>
      <c r="T3513" s="26">
        <f ca="1">_xlfn.LOGNORM.INV(S3513,'Input Parameters'!$H$34,'Input Parameters'!$I$34)</f>
        <v>45.662687306975556</v>
      </c>
      <c r="U3513" s="10">
        <f t="shared" ca="1" si="521"/>
        <v>0.83008380835576057</v>
      </c>
      <c r="V3513" s="30">
        <f ca="1">_xlfn.BETA.INV(U3513,'Input Parameters'!$L$36,'Input Parameters'!$M$36,'Input Parameters'!$J$36,'Input Parameters'!$K$36)</f>
        <v>0.7434517885582943</v>
      </c>
      <c r="W3513" s="2">
        <f ca="1">N3513+(P3513-N3513)*(1-ERF((T3513-R3513)/(2*SQRT(L3513*'Input Parameters'!$E$38))))</f>
        <v>0.10261034780557386</v>
      </c>
      <c r="X3513">
        <f t="shared" ca="1" si="522"/>
        <v>1</v>
      </c>
      <c r="Y3513" s="7"/>
    </row>
    <row r="3514" spans="1:25" ht="15" customHeight="1" x14ac:dyDescent="0.25">
      <c r="A3514" s="139">
        <v>3507</v>
      </c>
      <c r="B3514" s="10">
        <f t="shared" ca="1" si="513"/>
        <v>0.71651583781171069</v>
      </c>
      <c r="C3514" s="60">
        <f ca="1">_xlfn.NORM.INV(B3514,'Input Parameters'!$E$15,'Input Parameters'!$F$15)</f>
        <v>301.99414156791443</v>
      </c>
      <c r="D3514" s="10">
        <f t="shared" ca="1" si="514"/>
        <v>0.95567008283765686</v>
      </c>
      <c r="E3514" s="62">
        <f ca="1">IF(_xlfn.NORM.INV(D3514,'Input Parameters'!$E$17,'Input Parameters'!$F$17)&lt;3500,3500,IF(_xlfn.NORM.INV(D3514,'Input Parameters'!$E$17,'Input Parameters'!$F$17)&gt;5500,5500,_xlfn.NORM.INV(D3514,'Input Parameters'!$E$17,'Input Parameters'!$F$17)))</f>
        <v>5500</v>
      </c>
      <c r="F3514" s="10">
        <f t="shared" ca="1" si="515"/>
        <v>0.63329489628022362</v>
      </c>
      <c r="G3514" s="64">
        <f ca="1">_xlfn.NORM.INV(F3514,'Input Parameters'!$E$20,'Input Parameters'!$F$20)</f>
        <v>284.93197125314225</v>
      </c>
      <c r="H3514" s="57">
        <f ca="1">EXP(E3514*(1/'Input Parameters'!$E$23-1/G3514))</f>
        <v>0.5904360377097817</v>
      </c>
      <c r="I3514" s="10">
        <f t="shared" ca="1" si="516"/>
        <v>0.92026081658157999</v>
      </c>
      <c r="J3514" s="30">
        <f ca="1">_xlfn.BETA.INV(I3514,'Input Parameters'!$L$26,'Input Parameters'!$M$26,'Input Parameters'!$J$26,'Input Parameters'!$K$26)</f>
        <v>0.85265967700254341</v>
      </c>
      <c r="K3514" s="168">
        <f ca="1">('Input Parameters'!$E$27/'Input Parameters'!$E$38)^$J3514</f>
        <v>2.2069404830355526E-3</v>
      </c>
      <c r="L3514" s="69">
        <f ca="1">$H3514*$C3514*'Input Parameters'!$E$25*K3514</f>
        <v>0.39351563879590046</v>
      </c>
      <c r="M3514" s="24">
        <f t="shared" ca="1" si="517"/>
        <v>0.29653960766543341</v>
      </c>
      <c r="N3514" s="15">
        <f ca="1">_xlfn.NORM.INV(M3514,'Input Parameters'!$E$29,'Input Parameters'!$F$29)</f>
        <v>9.994656208124493E-2</v>
      </c>
      <c r="O3514" s="8">
        <f t="shared" ca="1" si="518"/>
        <v>0.46912838830767323</v>
      </c>
      <c r="P3514" s="30">
        <f ca="1">_xlfn.LOGNORM.INV(O3514,'Input Parameters'!$H$30,'Input Parameters'!$I$30)</f>
        <v>2.5868719549739825</v>
      </c>
      <c r="Q3514" s="10">
        <f t="shared" ca="1" si="519"/>
        <v>0.61682303221790102</v>
      </c>
      <c r="R3514" s="30">
        <f>IF('Input Parameters'!$E$32=0,0,_xlfn.BETA.INV(Q3514,'Input Parameters'!$L$32,'Input Parameters'!$M$32,'Input Parameters'!$J$32,'Input Parameters'!$K$32))</f>
        <v>0</v>
      </c>
      <c r="S3514" s="10">
        <f t="shared" ca="1" si="520"/>
        <v>0.40037344208556447</v>
      </c>
      <c r="T3514" s="26">
        <f ca="1">_xlfn.LOGNORM.INV(S3514,'Input Parameters'!$H$34,'Input Parameters'!$I$34)</f>
        <v>48.848266189825686</v>
      </c>
      <c r="U3514" s="10">
        <f t="shared" ca="1" si="521"/>
        <v>0.48130158822532021</v>
      </c>
      <c r="V3514" s="30">
        <f ca="1">_xlfn.BETA.INV(U3514,'Input Parameters'!$L$36,'Input Parameters'!$M$36,'Input Parameters'!$J$36,'Input Parameters'!$K$36)</f>
        <v>0.57877780604614526</v>
      </c>
      <c r="W3514" s="2">
        <f ca="1">N3514+(P3514-N3514)*(1-ERF((T3514-R3514)/(2*SQRT(L3514*'Input Parameters'!$E$38))))</f>
        <v>9.9946653259623569E-2</v>
      </c>
      <c r="X3514">
        <f t="shared" ca="1" si="522"/>
        <v>1</v>
      </c>
      <c r="Y3514" s="7"/>
    </row>
    <row r="3515" spans="1:25" ht="15" customHeight="1" x14ac:dyDescent="0.25">
      <c r="A3515" s="139">
        <v>3508</v>
      </c>
      <c r="B3515" s="10">
        <f t="shared" ca="1" si="513"/>
        <v>0.13291519340953106</v>
      </c>
      <c r="C3515" s="60">
        <f ca="1">_xlfn.NORM.INV(B3515,'Input Parameters'!$E$15,'Input Parameters'!$F$15)</f>
        <v>210.66528782890441</v>
      </c>
      <c r="D3515" s="10">
        <f t="shared" ca="1" si="514"/>
        <v>0.31579422413614311</v>
      </c>
      <c r="E3515" s="62">
        <f ca="1">IF(_xlfn.NORM.INV(D3515,'Input Parameters'!$E$17,'Input Parameters'!$F$17)&lt;3500,3500,IF(_xlfn.NORM.INV(D3515,'Input Parameters'!$E$17,'Input Parameters'!$F$17)&gt;5500,5500,_xlfn.NORM.INV(D3515,'Input Parameters'!$E$17,'Input Parameters'!$F$17)))</f>
        <v>4464.3553934784195</v>
      </c>
      <c r="F3515" s="10">
        <f t="shared" ca="1" si="515"/>
        <v>0.45348739318343056</v>
      </c>
      <c r="G3515" s="64">
        <f ca="1">_xlfn.NORM.INV(F3515,'Input Parameters'!$E$20,'Input Parameters'!$F$20)</f>
        <v>281.86707004416371</v>
      </c>
      <c r="H3515" s="57">
        <f ca="1">EXP(E3515*(1/'Input Parameters'!$E$23-1/G3515))</f>
        <v>0.54988340496172705</v>
      </c>
      <c r="I3515" s="10">
        <f t="shared" ca="1" si="516"/>
        <v>0.16641078793459474</v>
      </c>
      <c r="J3515" s="30">
        <f ca="1">_xlfn.BETA.INV(I3515,'Input Parameters'!$L$26,'Input Parameters'!$M$26,'Input Parameters'!$J$26,'Input Parameters'!$K$26)</f>
        <v>0.49807601421141567</v>
      </c>
      <c r="K3515" s="168">
        <f ca="1">('Input Parameters'!$E$27/'Input Parameters'!$E$38)^$J3515</f>
        <v>2.8079624216154977E-2</v>
      </c>
      <c r="L3515" s="69">
        <f ca="1">$H3515*$C3515*'Input Parameters'!$E$25*K3515</f>
        <v>3.2527814581567651</v>
      </c>
      <c r="M3515" s="24">
        <f t="shared" ca="1" si="517"/>
        <v>0.90497810744422624</v>
      </c>
      <c r="N3515" s="15">
        <f ca="1">_xlfn.NORM.INV(M3515,'Input Parameters'!$E$29,'Input Parameters'!$F$29)</f>
        <v>0.10013104495955591</v>
      </c>
      <c r="O3515" s="8">
        <f t="shared" ca="1" si="518"/>
        <v>0.83271612163202791</v>
      </c>
      <c r="P3515" s="30">
        <f ca="1">_xlfn.LOGNORM.INV(O3515,'Input Parameters'!$H$30,'Input Parameters'!$I$30)</f>
        <v>4.2328108476729414</v>
      </c>
      <c r="Q3515" s="10">
        <f t="shared" ca="1" si="519"/>
        <v>0.43055976961156961</v>
      </c>
      <c r="R3515" s="30">
        <f>IF('Input Parameters'!$E$32=0,0,_xlfn.BETA.INV(Q3515,'Input Parameters'!$L$32,'Input Parameters'!$M$32,'Input Parameters'!$J$32,'Input Parameters'!$K$32))</f>
        <v>0</v>
      </c>
      <c r="S3515" s="10">
        <f t="shared" ca="1" si="520"/>
        <v>0.2643364820248405</v>
      </c>
      <c r="T3515" s="26">
        <f ca="1">_xlfn.LOGNORM.INV(S3515,'Input Parameters'!$H$34,'Input Parameters'!$I$34)</f>
        <v>46.604410723796484</v>
      </c>
      <c r="U3515" s="10">
        <f t="shared" ca="1" si="521"/>
        <v>0.59345377097048024</v>
      </c>
      <c r="V3515" s="30">
        <f ca="1">_xlfn.BETA.INV(U3515,'Input Parameters'!$L$36,'Input Parameters'!$M$36,'Input Parameters'!$J$36,'Input Parameters'!$K$36)</f>
        <v>0.62271746939561279</v>
      </c>
      <c r="W3515" s="2">
        <f ca="1">N3515+(P3515-N3515)*(1-ERF((T3515-R3515)/(2*SQRT(L3515*'Input Parameters'!$E$38))))</f>
        <v>0.37979219967027233</v>
      </c>
      <c r="X3515">
        <f t="shared" ca="1" si="522"/>
        <v>1</v>
      </c>
      <c r="Y3515" s="7"/>
    </row>
    <row r="3516" spans="1:25" ht="15" customHeight="1" x14ac:dyDescent="0.25">
      <c r="A3516" s="139">
        <v>3509</v>
      </c>
      <c r="B3516" s="10">
        <f t="shared" ca="1" si="513"/>
        <v>8.3573620886465472E-2</v>
      </c>
      <c r="C3516" s="60">
        <f ca="1">_xlfn.NORM.INV(B3516,'Input Parameters'!$E$15,'Input Parameters'!$F$15)</f>
        <v>196.1028363789892</v>
      </c>
      <c r="D3516" s="10">
        <f t="shared" ca="1" si="514"/>
        <v>0.83421338706045622</v>
      </c>
      <c r="E3516" s="62">
        <f ca="1">IF(_xlfn.NORM.INV(D3516,'Input Parameters'!$E$17,'Input Parameters'!$F$17)&lt;3500,3500,IF(_xlfn.NORM.INV(D3516,'Input Parameters'!$E$17,'Input Parameters'!$F$17)&gt;5500,5500,_xlfn.NORM.INV(D3516,'Input Parameters'!$E$17,'Input Parameters'!$F$17)))</f>
        <v>5479.6649323785377</v>
      </c>
      <c r="F3516" s="10">
        <f t="shared" ca="1" si="515"/>
        <v>0.91399415628249736</v>
      </c>
      <c r="G3516" s="64">
        <f ca="1">_xlfn.NORM.INV(F3516,'Input Parameters'!$E$20,'Input Parameters'!$F$20)</f>
        <v>291.80064785871542</v>
      </c>
      <c r="H3516" s="57">
        <f ca="1">EXP(E3516*(1/'Input Parameters'!$E$23-1/G3516))</f>
        <v>0.93029158720414218</v>
      </c>
      <c r="I3516" s="10">
        <f t="shared" ca="1" si="516"/>
        <v>0.46474445769188522</v>
      </c>
      <c r="J3516" s="30">
        <f ca="1">_xlfn.BETA.INV(I3516,'Input Parameters'!$L$26,'Input Parameters'!$M$26,'Input Parameters'!$J$26,'Input Parameters'!$K$26)</f>
        <v>0.64706793176026478</v>
      </c>
      <c r="K3516" s="168">
        <f ca="1">('Input Parameters'!$E$27/'Input Parameters'!$E$38)^$J3516</f>
        <v>9.6438618219000169E-3</v>
      </c>
      <c r="L3516" s="69">
        <f ca="1">$H3516*$C3516*'Input Parameters'!$E$25*K3516</f>
        <v>1.7593568973501021</v>
      </c>
      <c r="M3516" s="24">
        <f t="shared" ca="1" si="517"/>
        <v>0.50573927630017446</v>
      </c>
      <c r="N3516" s="15">
        <f ca="1">_xlfn.NORM.INV(M3516,'Input Parameters'!$E$29,'Input Parameters'!$F$29)</f>
        <v>0.10000143867285238</v>
      </c>
      <c r="O3516" s="8">
        <f t="shared" ca="1" si="518"/>
        <v>0.10574471833674148</v>
      </c>
      <c r="P3516" s="30">
        <f ca="1">_xlfn.LOGNORM.INV(O3516,'Input Parameters'!$H$30,'Input Parameters'!$I$30)</f>
        <v>1.4870734744285561</v>
      </c>
      <c r="Q3516" s="10">
        <f t="shared" ca="1" si="519"/>
        <v>0.95829076889696607</v>
      </c>
      <c r="R3516" s="30">
        <f>IF('Input Parameters'!$E$32=0,0,_xlfn.BETA.INV(Q3516,'Input Parameters'!$L$32,'Input Parameters'!$M$32,'Input Parameters'!$J$32,'Input Parameters'!$K$32))</f>
        <v>0</v>
      </c>
      <c r="S3516" s="10">
        <f t="shared" ca="1" si="520"/>
        <v>0.14898917497875763</v>
      </c>
      <c r="T3516" s="26">
        <f ca="1">_xlfn.LOGNORM.INV(S3516,'Input Parameters'!$H$34,'Input Parameters'!$I$34)</f>
        <v>44.280787054808421</v>
      </c>
      <c r="U3516" s="10">
        <f t="shared" ca="1" si="521"/>
        <v>0.8651477937366584</v>
      </c>
      <c r="V3516" s="30">
        <f ca="1">_xlfn.BETA.INV(U3516,'Input Parameters'!$L$36,'Input Parameters'!$M$36,'Input Parameters'!$J$36,'Input Parameters'!$K$36)</f>
        <v>0.76998473287895597</v>
      </c>
      <c r="W3516" s="2">
        <f ca="1">N3516+(P3516-N3516)*(1-ERF((T3516-R3516)/(2*SQRT(L3516*'Input Parameters'!$E$38))))</f>
        <v>0.12530876575074437</v>
      </c>
      <c r="X3516">
        <f t="shared" ca="1" si="522"/>
        <v>1</v>
      </c>
      <c r="Y3516" s="7"/>
    </row>
    <row r="3517" spans="1:25" ht="15" customHeight="1" x14ac:dyDescent="0.25">
      <c r="A3517" s="139">
        <v>3510</v>
      </c>
      <c r="B3517" s="10">
        <f t="shared" ca="1" si="513"/>
        <v>0.87103178646100221</v>
      </c>
      <c r="C3517" s="60">
        <f ca="1">_xlfn.NORM.INV(B3517,'Input Parameters'!$E$15,'Input Parameters'!$F$15)</f>
        <v>332.27526201643582</v>
      </c>
      <c r="D3517" s="10">
        <f t="shared" ca="1" si="514"/>
        <v>0.57295097898994241</v>
      </c>
      <c r="E3517" s="62">
        <f ca="1">IF(_xlfn.NORM.INV(D3517,'Input Parameters'!$E$17,'Input Parameters'!$F$17)&lt;3500,3500,IF(_xlfn.NORM.INV(D3517,'Input Parameters'!$E$17,'Input Parameters'!$F$17)&gt;5500,5500,_xlfn.NORM.INV(D3517,'Input Parameters'!$E$17,'Input Parameters'!$F$17)))</f>
        <v>4928.7245238856376</v>
      </c>
      <c r="F3517" s="10">
        <f t="shared" ca="1" si="515"/>
        <v>0.58272306062704271</v>
      </c>
      <c r="G3517" s="64">
        <f ca="1">_xlfn.NORM.INV(F3517,'Input Parameters'!$E$20,'Input Parameters'!$F$20)</f>
        <v>284.0493933435958</v>
      </c>
      <c r="H3517" s="57">
        <f ca="1">EXP(E3517*(1/'Input Parameters'!$E$23-1/G3517))</f>
        <v>0.59101540480922787</v>
      </c>
      <c r="I3517" s="10">
        <f t="shared" ca="1" si="516"/>
        <v>0.14415049193393581</v>
      </c>
      <c r="J3517" s="30">
        <f ca="1">_xlfn.BETA.INV(I3517,'Input Parameters'!$L$26,'Input Parameters'!$M$26,'Input Parameters'!$J$26,'Input Parameters'!$K$26)</f>
        <v>0.4820529018614137</v>
      </c>
      <c r="K3517" s="168">
        <f ca="1">('Input Parameters'!$E$27/'Input Parameters'!$E$38)^$J3517</f>
        <v>3.1499710710434496E-2</v>
      </c>
      <c r="L3517" s="69">
        <f ca="1">$H3517*$C3517*'Input Parameters'!$E$25*K3517</f>
        <v>6.1859068417686078</v>
      </c>
      <c r="M3517" s="24">
        <f t="shared" ca="1" si="517"/>
        <v>0.45816936844721767</v>
      </c>
      <c r="N3517" s="15">
        <f ca="1">_xlfn.NORM.INV(M3517,'Input Parameters'!$E$29,'Input Parameters'!$F$29)</f>
        <v>9.9989495328040912E-2</v>
      </c>
      <c r="O3517" s="8">
        <f t="shared" ca="1" si="518"/>
        <v>2.9617272168701247E-2</v>
      </c>
      <c r="P3517" s="30">
        <f ca="1">_xlfn.LOGNORM.INV(O3517,'Input Parameters'!$H$30,'Input Parameters'!$I$30)</f>
        <v>1.1006694732337798</v>
      </c>
      <c r="Q3517" s="10">
        <f t="shared" ca="1" si="519"/>
        <v>0.7051687745483084</v>
      </c>
      <c r="R3517" s="30">
        <f>IF('Input Parameters'!$E$32=0,0,_xlfn.BETA.INV(Q3517,'Input Parameters'!$L$32,'Input Parameters'!$M$32,'Input Parameters'!$J$32,'Input Parameters'!$K$32))</f>
        <v>0</v>
      </c>
      <c r="S3517" s="10">
        <f t="shared" ca="1" si="520"/>
        <v>0.32971800451557498</v>
      </c>
      <c r="T3517" s="26">
        <f ca="1">_xlfn.LOGNORM.INV(S3517,'Input Parameters'!$H$34,'Input Parameters'!$I$34)</f>
        <v>47.716208649149685</v>
      </c>
      <c r="U3517" s="10">
        <f t="shared" ca="1" si="521"/>
        <v>0.26001831426562139</v>
      </c>
      <c r="V3517" s="30">
        <f ca="1">_xlfn.BETA.INV(U3517,'Input Parameters'!$L$36,'Input Parameters'!$M$36,'Input Parameters'!$J$36,'Input Parameters'!$K$36)</f>
        <v>0.4942607200959836</v>
      </c>
      <c r="W3517" s="2">
        <f ca="1">N3517+(P3517-N3517)*(1-ERF((T3517-R3517)/(2*SQRT(L3517*'Input Parameters'!$E$38))))</f>
        <v>0.27501932410910179</v>
      </c>
      <c r="X3517">
        <f t="shared" ca="1" si="522"/>
        <v>1</v>
      </c>
      <c r="Y3517" s="7"/>
    </row>
    <row r="3518" spans="1:25" ht="15" customHeight="1" x14ac:dyDescent="0.25">
      <c r="A3518" s="139">
        <v>3511</v>
      </c>
      <c r="B3518" s="10">
        <f t="shared" ca="1" si="513"/>
        <v>0.44121297285301952</v>
      </c>
      <c r="C3518" s="60">
        <f ca="1">_xlfn.NORM.INV(B3518,'Input Parameters'!$E$15,'Input Parameters'!$F$15)</f>
        <v>262.95228257934292</v>
      </c>
      <c r="D3518" s="10">
        <f t="shared" ca="1" si="514"/>
        <v>0.26701033063763857</v>
      </c>
      <c r="E3518" s="62">
        <f ca="1">IF(_xlfn.NORM.INV(D3518,'Input Parameters'!$E$17,'Input Parameters'!$F$17)&lt;3500,3500,IF(_xlfn.NORM.INV(D3518,'Input Parameters'!$E$17,'Input Parameters'!$F$17)&gt;5500,5500,_xlfn.NORM.INV(D3518,'Input Parameters'!$E$17,'Input Parameters'!$F$17)))</f>
        <v>4364.6838767670624</v>
      </c>
      <c r="F3518" s="10">
        <f t="shared" ca="1" si="515"/>
        <v>0.49306106235820824</v>
      </c>
      <c r="G3518" s="64">
        <f ca="1">_xlfn.NORM.INV(F3518,'Input Parameters'!$E$20,'Input Parameters'!$F$20)</f>
        <v>282.53345876367092</v>
      </c>
      <c r="H3518" s="57">
        <f ca="1">EXP(E3518*(1/'Input Parameters'!$E$23-1/G3518))</f>
        <v>0.57800431240920125</v>
      </c>
      <c r="I3518" s="10">
        <f t="shared" ca="1" si="516"/>
        <v>6.9591297290065413E-2</v>
      </c>
      <c r="J3518" s="30">
        <f ca="1">_xlfn.BETA.INV(I3518,'Input Parameters'!$L$26,'Input Parameters'!$M$26,'Input Parameters'!$J$26,'Input Parameters'!$K$26)</f>
        <v>0.41153207489974131</v>
      </c>
      <c r="K3518" s="168">
        <f ca="1">('Input Parameters'!$E$27/'Input Parameters'!$E$38)^$J3518</f>
        <v>5.2238821696022016E-2</v>
      </c>
      <c r="L3518" s="69">
        <f ca="1">$H3518*$C3518*'Input Parameters'!$E$25*K3518</f>
        <v>7.9396506962632047</v>
      </c>
      <c r="M3518" s="24">
        <f t="shared" ca="1" si="517"/>
        <v>0.39700179426931814</v>
      </c>
      <c r="N3518" s="15">
        <f ca="1">_xlfn.NORM.INV(M3518,'Input Parameters'!$E$29,'Input Parameters'!$F$29)</f>
        <v>9.9973888469398878E-2</v>
      </c>
      <c r="O3518" s="8">
        <f t="shared" ca="1" si="518"/>
        <v>0.63716772416946277</v>
      </c>
      <c r="P3518" s="30">
        <f ca="1">_xlfn.LOGNORM.INV(O3518,'Input Parameters'!$H$30,'Input Parameters'!$I$30)</f>
        <v>3.1670424365156227</v>
      </c>
      <c r="Q3518" s="10">
        <f t="shared" ca="1" si="519"/>
        <v>9.2893218551359347E-2</v>
      </c>
      <c r="R3518" s="30">
        <f>IF('Input Parameters'!$E$32=0,0,_xlfn.BETA.INV(Q3518,'Input Parameters'!$L$32,'Input Parameters'!$M$32,'Input Parameters'!$J$32,'Input Parameters'!$K$32))</f>
        <v>0</v>
      </c>
      <c r="S3518" s="10">
        <f t="shared" ca="1" si="520"/>
        <v>0.38529512250528242</v>
      </c>
      <c r="T3518" s="26">
        <f ca="1">_xlfn.LOGNORM.INV(S3518,'Input Parameters'!$H$34,'Input Parameters'!$I$34)</f>
        <v>48.610282781935702</v>
      </c>
      <c r="U3518" s="10">
        <f t="shared" ca="1" si="521"/>
        <v>0.49114398165495377</v>
      </c>
      <c r="V3518" s="30">
        <f ca="1">_xlfn.BETA.INV(U3518,'Input Parameters'!$L$36,'Input Parameters'!$M$36,'Input Parameters'!$J$36,'Input Parameters'!$K$36)</f>
        <v>0.58251387857312675</v>
      </c>
      <c r="W3518" s="2">
        <f ca="1">N3518+(P3518-N3518)*(1-ERF((T3518-R3518)/(2*SQRT(L3518*'Input Parameters'!$E$38))))</f>
        <v>0.7824436608801556</v>
      </c>
      <c r="X3518">
        <f t="shared" ca="1" si="522"/>
        <v>0</v>
      </c>
      <c r="Y3518" s="7"/>
    </row>
    <row r="3519" spans="1:25" ht="15" customHeight="1" x14ac:dyDescent="0.25">
      <c r="A3519" s="139">
        <v>3512</v>
      </c>
      <c r="B3519" s="10">
        <f t="shared" ca="1" si="513"/>
        <v>0.9976244563416784</v>
      </c>
      <c r="C3519" s="60">
        <f ca="1">_xlfn.NORM.INV(B3519,'Input Parameters'!$E$15,'Input Parameters'!$F$15)</f>
        <v>423.97928884970452</v>
      </c>
      <c r="D3519" s="10">
        <f t="shared" ca="1" si="514"/>
        <v>0.44693082106541693</v>
      </c>
      <c r="E3519" s="62">
        <f ca="1">IF(_xlfn.NORM.INV(D3519,'Input Parameters'!$E$17,'Input Parameters'!$F$17)&lt;3500,3500,IF(_xlfn.NORM.INV(D3519,'Input Parameters'!$E$17,'Input Parameters'!$F$17)&gt;5500,5500,_xlfn.NORM.INV(D3519,'Input Parameters'!$E$17,'Input Parameters'!$F$17)))</f>
        <v>4706.6063656028755</v>
      </c>
      <c r="F3519" s="10">
        <f t="shared" ca="1" si="515"/>
        <v>2.8563984300585377E-2</v>
      </c>
      <c r="G3519" s="64">
        <f ca="1">_xlfn.NORM.INV(F3519,'Input Parameters'!$E$20,'Input Parameters'!$F$20)</f>
        <v>269.90438605473747</v>
      </c>
      <c r="H3519" s="57">
        <f ca="1">EXP(E3519*(1/'Input Parameters'!$E$23-1/G3519))</f>
        <v>0.25395778378193917</v>
      </c>
      <c r="I3519" s="10">
        <f t="shared" ca="1" si="516"/>
        <v>0.12968063941177455</v>
      </c>
      <c r="J3519" s="30">
        <f ca="1">_xlfn.BETA.INV(I3519,'Input Parameters'!$L$26,'Input Parameters'!$M$26,'Input Parameters'!$J$26,'Input Parameters'!$K$26)</f>
        <v>0.47075537097048176</v>
      </c>
      <c r="K3519" s="168">
        <f ca="1">('Input Parameters'!$E$27/'Input Parameters'!$E$38)^$J3519</f>
        <v>3.4158649017327916E-2</v>
      </c>
      <c r="L3519" s="69">
        <f ca="1">$H3519*$C3519*'Input Parameters'!$E$25*K3519</f>
        <v>3.6779587695829181</v>
      </c>
      <c r="M3519" s="24">
        <f t="shared" ca="1" si="517"/>
        <v>0.42897401520424816</v>
      </c>
      <c r="N3519" s="15">
        <f ca="1">_xlfn.NORM.INV(M3519,'Input Parameters'!$E$29,'Input Parameters'!$F$29)</f>
        <v>9.9982101315416655E-2</v>
      </c>
      <c r="O3519" s="8">
        <f t="shared" ca="1" si="518"/>
        <v>0.39988604043458809</v>
      </c>
      <c r="P3519" s="30">
        <f ca="1">_xlfn.LOGNORM.INV(O3519,'Input Parameters'!$H$30,'Input Parameters'!$I$30)</f>
        <v>2.3802960739001198</v>
      </c>
      <c r="Q3519" s="10">
        <f t="shared" ca="1" si="519"/>
        <v>0.87903141486800007</v>
      </c>
      <c r="R3519" s="30">
        <f>IF('Input Parameters'!$E$32=0,0,_xlfn.BETA.INV(Q3519,'Input Parameters'!$L$32,'Input Parameters'!$M$32,'Input Parameters'!$J$32,'Input Parameters'!$K$32))</f>
        <v>0</v>
      </c>
      <c r="S3519" s="10">
        <f t="shared" ca="1" si="520"/>
        <v>0.86043216452812887</v>
      </c>
      <c r="T3519" s="26">
        <f ca="1">_xlfn.LOGNORM.INV(S3519,'Input Parameters'!$H$34,'Input Parameters'!$I$34)</f>
        <v>57.679574536299</v>
      </c>
      <c r="U3519" s="10">
        <f t="shared" ca="1" si="521"/>
        <v>0.4021502185107434</v>
      </c>
      <c r="V3519" s="30">
        <f ca="1">_xlfn.BETA.INV(U3519,'Input Parameters'!$L$36,'Input Parameters'!$M$36,'Input Parameters'!$J$36,'Input Parameters'!$K$36)</f>
        <v>0.54905739544372278</v>
      </c>
      <c r="W3519" s="2">
        <f ca="1">N3519+(P3519-N3519)*(1-ERF((T3519-R3519)/(2*SQRT(L3519*'Input Parameters'!$E$38))))</f>
        <v>0.17624966419761368</v>
      </c>
      <c r="X3519">
        <f t="shared" ca="1" si="522"/>
        <v>1</v>
      </c>
      <c r="Y3519" s="7"/>
    </row>
    <row r="3520" spans="1:25" ht="15" customHeight="1" x14ac:dyDescent="0.25">
      <c r="A3520" s="139">
        <v>3513</v>
      </c>
      <c r="B3520" s="10">
        <f t="shared" ca="1" si="513"/>
        <v>0.15684050420044537</v>
      </c>
      <c r="C3520" s="60">
        <f ca="1">_xlfn.NORM.INV(B3520,'Input Parameters'!$E$15,'Input Parameters'!$F$15)</f>
        <v>216.36578041294752</v>
      </c>
      <c r="D3520" s="10">
        <f t="shared" ca="1" si="514"/>
        <v>0.14917168228826838</v>
      </c>
      <c r="E3520" s="62">
        <f ca="1">IF(_xlfn.NORM.INV(D3520,'Input Parameters'!$E$17,'Input Parameters'!$F$17)&lt;3500,3500,IF(_xlfn.NORM.INV(D3520,'Input Parameters'!$E$17,'Input Parameters'!$F$17)&gt;5500,5500,_xlfn.NORM.INV(D3520,'Input Parameters'!$E$17,'Input Parameters'!$F$17)))</f>
        <v>4072.0052190315655</v>
      </c>
      <c r="F3520" s="10">
        <f t="shared" ca="1" si="515"/>
        <v>0.97084837252296285</v>
      </c>
      <c r="G3520" s="64">
        <f ca="1">_xlfn.NORM.INV(F3520,'Input Parameters'!$E$20,'Input Parameters'!$F$20)</f>
        <v>295.33585262942739</v>
      </c>
      <c r="H3520" s="57">
        <f ca="1">EXP(E3520*(1/'Input Parameters'!$E$23-1/G3520))</f>
        <v>1.1200180424426456</v>
      </c>
      <c r="I3520" s="10">
        <f t="shared" ca="1" si="516"/>
        <v>0.91459141341146533</v>
      </c>
      <c r="J3520" s="30">
        <f ca="1">_xlfn.BETA.INV(I3520,'Input Parameters'!$L$26,'Input Parameters'!$M$26,'Input Parameters'!$J$26,'Input Parameters'!$K$26)</f>
        <v>0.84868446125552499</v>
      </c>
      <c r="K3520" s="168">
        <f ca="1">('Input Parameters'!$E$27/'Input Parameters'!$E$38)^$J3520</f>
        <v>2.2707756667532308E-3</v>
      </c>
      <c r="L3520" s="69">
        <f ca="1">$H3520*$C3520*'Input Parameters'!$E$25*K3520</f>
        <v>0.55028519177289836</v>
      </c>
      <c r="M3520" s="24">
        <f t="shared" ca="1" si="517"/>
        <v>0.88221908456474252</v>
      </c>
      <c r="N3520" s="15">
        <f ca="1">_xlfn.NORM.INV(M3520,'Input Parameters'!$E$29,'Input Parameters'!$F$29)</f>
        <v>0.10011861531327618</v>
      </c>
      <c r="O3520" s="8">
        <f t="shared" ca="1" si="518"/>
        <v>0.93877409910875909</v>
      </c>
      <c r="P3520" s="30">
        <f ca="1">_xlfn.LOGNORM.INV(O3520,'Input Parameters'!$H$30,'Input Parameters'!$I$30)</f>
        <v>5.5659222597137497</v>
      </c>
      <c r="Q3520" s="10">
        <f t="shared" ca="1" si="519"/>
        <v>0.12015271729581789</v>
      </c>
      <c r="R3520" s="30">
        <f>IF('Input Parameters'!$E$32=0,0,_xlfn.BETA.INV(Q3520,'Input Parameters'!$L$32,'Input Parameters'!$M$32,'Input Parameters'!$J$32,'Input Parameters'!$K$32))</f>
        <v>0</v>
      </c>
      <c r="S3520" s="10">
        <f t="shared" ca="1" si="520"/>
        <v>0.83090422849997658</v>
      </c>
      <c r="T3520" s="26">
        <f ca="1">_xlfn.LOGNORM.INV(S3520,'Input Parameters'!$H$34,'Input Parameters'!$I$34)</f>
        <v>56.792178220183274</v>
      </c>
      <c r="U3520" s="10">
        <f t="shared" ca="1" si="521"/>
        <v>0.93945181327853355</v>
      </c>
      <c r="V3520" s="30">
        <f ca="1">_xlfn.BETA.INV(U3520,'Input Parameters'!$L$36,'Input Parameters'!$M$36,'Input Parameters'!$J$36,'Input Parameters'!$K$36)</f>
        <v>0.85164397550542303</v>
      </c>
      <c r="W3520" s="2">
        <f ca="1">N3520+(P3520-N3520)*(1-ERF((T3520-R3520)/(2*SQRT(L3520*'Input Parameters'!$E$38))))</f>
        <v>0.10011895309037482</v>
      </c>
      <c r="X3520">
        <f t="shared" ca="1" si="522"/>
        <v>1</v>
      </c>
      <c r="Y3520" s="7"/>
    </row>
    <row r="3521" spans="1:25" ht="15" customHeight="1" x14ac:dyDescent="0.25">
      <c r="A3521" s="139">
        <v>3514</v>
      </c>
      <c r="B3521" s="10">
        <f t="shared" ca="1" si="513"/>
        <v>0.28615367398721381</v>
      </c>
      <c r="C3521" s="60">
        <f ca="1">_xlfn.NORM.INV(B3521,'Input Parameters'!$E$15,'Input Parameters'!$F$15)</f>
        <v>240.36651553016549</v>
      </c>
      <c r="D3521" s="10">
        <f t="shared" ca="1" si="514"/>
        <v>0.55582013266632346</v>
      </c>
      <c r="E3521" s="62">
        <f ca="1">IF(_xlfn.NORM.INV(D3521,'Input Parameters'!$E$17,'Input Parameters'!$F$17)&lt;3500,3500,IF(_xlfn.NORM.INV(D3521,'Input Parameters'!$E$17,'Input Parameters'!$F$17)&gt;5500,5500,_xlfn.NORM.INV(D3521,'Input Parameters'!$E$17,'Input Parameters'!$F$17)))</f>
        <v>4898.2660216108206</v>
      </c>
      <c r="F3521" s="10">
        <f t="shared" ca="1" si="515"/>
        <v>0.89019198521087162</v>
      </c>
      <c r="G3521" s="64">
        <f ca="1">_xlfn.NORM.INV(F3521,'Input Parameters'!$E$20,'Input Parameters'!$F$20)</f>
        <v>290.87458342426936</v>
      </c>
      <c r="H3521" s="57">
        <f ca="1">EXP(E3521*(1/'Input Parameters'!$E$23-1/G3521))</f>
        <v>0.88866608558799054</v>
      </c>
      <c r="I3521" s="10">
        <f t="shared" ca="1" si="516"/>
        <v>0.70388622578065463</v>
      </c>
      <c r="J3521" s="30">
        <f ca="1">_xlfn.BETA.INV(I3521,'Input Parameters'!$L$26,'Input Parameters'!$M$26,'Input Parameters'!$J$26,'Input Parameters'!$K$26)</f>
        <v>0.74329314953010894</v>
      </c>
      <c r="K3521" s="168">
        <f ca="1">('Input Parameters'!$E$27/'Input Parameters'!$E$38)^$J3521</f>
        <v>4.8360383328717969E-3</v>
      </c>
      <c r="L3521" s="69">
        <f ca="1">$H3521*$C3521*'Input Parameters'!$E$25*K3521</f>
        <v>1.0330047268721638</v>
      </c>
      <c r="M3521" s="24">
        <f t="shared" ca="1" si="517"/>
        <v>0.19792621256573117</v>
      </c>
      <c r="N3521" s="15">
        <f ca="1">_xlfn.NORM.INV(M3521,'Input Parameters'!$E$29,'Input Parameters'!$F$29)</f>
        <v>9.9915094812079372E-2</v>
      </c>
      <c r="O3521" s="8">
        <f t="shared" ca="1" si="518"/>
        <v>0.40963915423293196</v>
      </c>
      <c r="P3521" s="30">
        <f ca="1">_xlfn.LOGNORM.INV(O3521,'Input Parameters'!$H$30,'Input Parameters'!$I$30)</f>
        <v>2.4087649037208796</v>
      </c>
      <c r="Q3521" s="10">
        <f t="shared" ca="1" si="519"/>
        <v>0.94147460556960982</v>
      </c>
      <c r="R3521" s="30">
        <f>IF('Input Parameters'!$E$32=0,0,_xlfn.BETA.INV(Q3521,'Input Parameters'!$L$32,'Input Parameters'!$M$32,'Input Parameters'!$J$32,'Input Parameters'!$K$32))</f>
        <v>0</v>
      </c>
      <c r="S3521" s="10">
        <f t="shared" ca="1" si="520"/>
        <v>0.21084958853942093</v>
      </c>
      <c r="T3521" s="26">
        <f ca="1">_xlfn.LOGNORM.INV(S3521,'Input Parameters'!$H$34,'Input Parameters'!$I$34)</f>
        <v>45.608709355295673</v>
      </c>
      <c r="U3521" s="10">
        <f t="shared" ca="1" si="521"/>
        <v>0.954951113928591</v>
      </c>
      <c r="V3521" s="30">
        <f ca="1">_xlfn.BETA.INV(U3521,'Input Parameters'!$L$36,'Input Parameters'!$M$36,'Input Parameters'!$J$36,'Input Parameters'!$K$36)</f>
        <v>0.87871605876358361</v>
      </c>
      <c r="W3521" s="2">
        <f ca="1">N3521+(P3521-N3521)*(1-ERF((T3521-R3521)/(2*SQRT(L3521*'Input Parameters'!$E$38))))</f>
        <v>0.10339750173037614</v>
      </c>
      <c r="X3521">
        <f t="shared" ca="1" si="522"/>
        <v>1</v>
      </c>
      <c r="Y3521" s="7"/>
    </row>
    <row r="3522" spans="1:25" ht="15" customHeight="1" x14ac:dyDescent="0.25">
      <c r="A3522" s="139">
        <v>3515</v>
      </c>
      <c r="B3522" s="10">
        <f t="shared" ca="1" si="513"/>
        <v>0.58984863014840305</v>
      </c>
      <c r="C3522" s="60">
        <f ca="1">_xlfn.NORM.INV(B3522,'Input Parameters'!$E$15,'Input Parameters'!$F$15)</f>
        <v>283.27754418736396</v>
      </c>
      <c r="D3522" s="10">
        <f t="shared" ca="1" si="514"/>
        <v>0.35492131048310249</v>
      </c>
      <c r="E3522" s="62">
        <f ca="1">IF(_xlfn.NORM.INV(D3522,'Input Parameters'!$E$17,'Input Parameters'!$F$17)&lt;3500,3500,IF(_xlfn.NORM.INV(D3522,'Input Parameters'!$E$17,'Input Parameters'!$F$17)&gt;5500,5500,_xlfn.NORM.INV(D3522,'Input Parameters'!$E$17,'Input Parameters'!$F$17)))</f>
        <v>4539.5527760472287</v>
      </c>
      <c r="F3522" s="10">
        <f t="shared" ca="1" si="515"/>
        <v>0.61447864203272162</v>
      </c>
      <c r="G3522" s="64">
        <f ca="1">_xlfn.NORM.INV(F3522,'Input Parameters'!$E$20,'Input Parameters'!$F$20)</f>
        <v>284.59977537069369</v>
      </c>
      <c r="H3522" s="57">
        <f ca="1">EXP(E3522*(1/'Input Parameters'!$E$23-1/G3522))</f>
        <v>0.63541262182647495</v>
      </c>
      <c r="I3522" s="10">
        <f t="shared" ca="1" si="516"/>
        <v>0.90344175765793311</v>
      </c>
      <c r="J3522" s="30">
        <f ca="1">_xlfn.BETA.INV(I3522,'Input Parameters'!$L$26,'Input Parameters'!$M$26,'Input Parameters'!$J$26,'Input Parameters'!$K$26)</f>
        <v>0.84124001583515295</v>
      </c>
      <c r="K3522" s="168">
        <f ca="1">('Input Parameters'!$E$27/'Input Parameters'!$E$38)^$J3522</f>
        <v>2.395329166351174E-3</v>
      </c>
      <c r="L3522" s="69">
        <f ca="1">$H3522*$C3522*'Input Parameters'!$E$25*K3522</f>
        <v>0.43115476362739741</v>
      </c>
      <c r="M3522" s="24">
        <f t="shared" ca="1" si="517"/>
        <v>0.38709561888367716</v>
      </c>
      <c r="N3522" s="15">
        <f ca="1">_xlfn.NORM.INV(M3522,'Input Parameters'!$E$29,'Input Parameters'!$F$29)</f>
        <v>9.9971310306547753E-2</v>
      </c>
      <c r="O3522" s="8">
        <f t="shared" ca="1" si="518"/>
        <v>0.71482378395625923</v>
      </c>
      <c r="P3522" s="30">
        <f ca="1">_xlfn.LOGNORM.INV(O3522,'Input Parameters'!$H$30,'Input Parameters'!$I$30)</f>
        <v>3.5083012364245523</v>
      </c>
      <c r="Q3522" s="10">
        <f t="shared" ca="1" si="519"/>
        <v>0.16187536294496818</v>
      </c>
      <c r="R3522" s="30">
        <f>IF('Input Parameters'!$E$32=0,0,_xlfn.BETA.INV(Q3522,'Input Parameters'!$L$32,'Input Parameters'!$M$32,'Input Parameters'!$J$32,'Input Parameters'!$K$32))</f>
        <v>0</v>
      </c>
      <c r="S3522" s="10">
        <f t="shared" ca="1" si="520"/>
        <v>0.33760568981454186</v>
      </c>
      <c r="T3522" s="26">
        <f ca="1">_xlfn.LOGNORM.INV(S3522,'Input Parameters'!$H$34,'Input Parameters'!$I$34)</f>
        <v>47.845225284769043</v>
      </c>
      <c r="U3522" s="10">
        <f t="shared" ca="1" si="521"/>
        <v>0.52179400536751253</v>
      </c>
      <c r="V3522" s="30">
        <f ca="1">_xlfn.BETA.INV(U3522,'Input Parameters'!$L$36,'Input Parameters'!$M$36,'Input Parameters'!$J$36,'Input Parameters'!$K$36)</f>
        <v>0.59426033904521414</v>
      </c>
      <c r="W3522" s="2">
        <f ca="1">N3522+(P3522-N3522)*(1-ERF((T3522-R3522)/(2*SQRT(L3522*'Input Parameters'!$E$38))))</f>
        <v>9.9972186981576963E-2</v>
      </c>
      <c r="X3522">
        <f t="shared" ca="1" si="522"/>
        <v>1</v>
      </c>
      <c r="Y3522" s="7"/>
    </row>
    <row r="3523" spans="1:25" ht="15" customHeight="1" x14ac:dyDescent="0.25">
      <c r="A3523" s="139">
        <v>3516</v>
      </c>
      <c r="B3523" s="10">
        <f t="shared" ca="1" si="513"/>
        <v>0.49846063201197044</v>
      </c>
      <c r="C3523" s="60">
        <f ca="1">_xlfn.NORM.INV(B3523,'Input Parameters'!$E$15,'Input Parameters'!$F$15)</f>
        <v>270.75808740950254</v>
      </c>
      <c r="D3523" s="10">
        <f t="shared" ca="1" si="514"/>
        <v>0.47010005405515887</v>
      </c>
      <c r="E3523" s="62">
        <f ca="1">IF(_xlfn.NORM.INV(D3523,'Input Parameters'!$E$17,'Input Parameters'!$F$17)&lt;3500,3500,IF(_xlfn.NORM.INV(D3523,'Input Parameters'!$E$17,'Input Parameters'!$F$17)&gt;5500,5500,_xlfn.NORM.INV(D3523,'Input Parameters'!$E$17,'Input Parameters'!$F$17)))</f>
        <v>4747.4871517159827</v>
      </c>
      <c r="F3523" s="10">
        <f t="shared" ca="1" si="515"/>
        <v>0.41222866757879428</v>
      </c>
      <c r="G3523" s="64">
        <f ca="1">_xlfn.NORM.INV(F3523,'Input Parameters'!$E$20,'Input Parameters'!$F$20)</f>
        <v>281.16383462147434</v>
      </c>
      <c r="H3523" s="57">
        <f ca="1">EXP(E3523*(1/'Input Parameters'!$E$23-1/G3523))</f>
        <v>0.50757813672361018</v>
      </c>
      <c r="I3523" s="10">
        <f t="shared" ca="1" si="516"/>
        <v>3.6951001767281832E-2</v>
      </c>
      <c r="J3523" s="30">
        <f ca="1">_xlfn.BETA.INV(I3523,'Input Parameters'!$L$26,'Input Parameters'!$M$26,'Input Parameters'!$J$26,'Input Parameters'!$K$26)</f>
        <v>0.36129753065480952</v>
      </c>
      <c r="K3523" s="168">
        <f ca="1">('Input Parameters'!$E$27/'Input Parameters'!$E$38)^$J3523</f>
        <v>7.4900420779807866E-2</v>
      </c>
      <c r="L3523" s="69">
        <f ca="1">$H3523*$C3523*'Input Parameters'!$E$25*K3523</f>
        <v>10.293631152852859</v>
      </c>
      <c r="M3523" s="24">
        <f t="shared" ca="1" si="517"/>
        <v>0.75834111304427965</v>
      </c>
      <c r="N3523" s="15">
        <f ca="1">_xlfn.NORM.INV(M3523,'Input Parameters'!$E$29,'Input Parameters'!$F$29)</f>
        <v>0.10007009763511052</v>
      </c>
      <c r="O3523" s="8">
        <f t="shared" ca="1" si="518"/>
        <v>5.8823681380913651E-2</v>
      </c>
      <c r="P3523" s="30">
        <f ca="1">_xlfn.LOGNORM.INV(O3523,'Input Parameters'!$H$30,'Input Parameters'!$I$30)</f>
        <v>1.2813247412679243</v>
      </c>
      <c r="Q3523" s="10">
        <f t="shared" ca="1" si="519"/>
        <v>0.7019008292695802</v>
      </c>
      <c r="R3523" s="30">
        <f>IF('Input Parameters'!$E$32=0,0,_xlfn.BETA.INV(Q3523,'Input Parameters'!$L$32,'Input Parameters'!$M$32,'Input Parameters'!$J$32,'Input Parameters'!$K$32))</f>
        <v>0</v>
      </c>
      <c r="S3523" s="10">
        <f t="shared" ca="1" si="520"/>
        <v>0.49317962639576762</v>
      </c>
      <c r="T3523" s="26">
        <f ca="1">_xlfn.LOGNORM.INV(S3523,'Input Parameters'!$H$34,'Input Parameters'!$I$34)</f>
        <v>50.3005201371951</v>
      </c>
      <c r="U3523" s="10">
        <f t="shared" ca="1" si="521"/>
        <v>0.89864426816994658</v>
      </c>
      <c r="V3523" s="30">
        <f ca="1">_xlfn.BETA.INV(U3523,'Input Parameters'!$L$36,'Input Parameters'!$M$36,'Input Parameters'!$J$36,'Input Parameters'!$K$36)</f>
        <v>0.80072705642094189</v>
      </c>
      <c r="W3523" s="2">
        <f ca="1">N3523+(P3523-N3523)*(1-ERF((T3523-R3523)/(2*SQRT(L3523*'Input Parameters'!$E$38))))</f>
        <v>0.4161793307784859</v>
      </c>
      <c r="X3523">
        <f t="shared" ca="1" si="522"/>
        <v>1</v>
      </c>
      <c r="Y3523" s="7"/>
    </row>
    <row r="3524" spans="1:25" ht="15" customHeight="1" x14ac:dyDescent="0.25">
      <c r="A3524" s="139">
        <v>3517</v>
      </c>
      <c r="B3524" s="10">
        <f t="shared" ca="1" si="513"/>
        <v>0.13322779419563868</v>
      </c>
      <c r="C3524" s="60">
        <f ca="1">_xlfn.NORM.INV(B3524,'Input Parameters'!$E$15,'Input Parameters'!$F$15)</f>
        <v>210.7440891569743</v>
      </c>
      <c r="D3524" s="10">
        <f t="shared" ca="1" si="514"/>
        <v>0.9309118638840187</v>
      </c>
      <c r="E3524" s="62">
        <f ca="1">IF(_xlfn.NORM.INV(D3524,'Input Parameters'!$E$17,'Input Parameters'!$F$17)&lt;3500,3500,IF(_xlfn.NORM.INV(D3524,'Input Parameters'!$E$17,'Input Parameters'!$F$17)&gt;5500,5500,_xlfn.NORM.INV(D3524,'Input Parameters'!$E$17,'Input Parameters'!$F$17)))</f>
        <v>5500</v>
      </c>
      <c r="F3524" s="10">
        <f t="shared" ca="1" si="515"/>
        <v>0.92908524536514991</v>
      </c>
      <c r="G3524" s="64">
        <f ca="1">_xlfn.NORM.INV(F3524,'Input Parameters'!$E$20,'Input Parameters'!$F$20)</f>
        <v>292.49238102174576</v>
      </c>
      <c r="H3524" s="57">
        <f ca="1">EXP(E3524*(1/'Input Parameters'!$E$23-1/G3524))</f>
        <v>0.97243755371946872</v>
      </c>
      <c r="I3524" s="10">
        <f t="shared" ca="1" si="516"/>
        <v>0.82331096471939036</v>
      </c>
      <c r="J3524" s="30">
        <f ca="1">_xlfn.BETA.INV(I3524,'Input Parameters'!$L$26,'Input Parameters'!$M$26,'Input Parameters'!$J$26,'Input Parameters'!$K$26)</f>
        <v>0.79666629841673076</v>
      </c>
      <c r="K3524" s="168">
        <f ca="1">('Input Parameters'!$E$27/'Input Parameters'!$E$38)^$J3524</f>
        <v>3.2977782836429372E-3</v>
      </c>
      <c r="L3524" s="69">
        <f ca="1">$H3524*$C3524*'Input Parameters'!$E$25*K3524</f>
        <v>0.67583173104001959</v>
      </c>
      <c r="M3524" s="24">
        <f t="shared" ca="1" si="517"/>
        <v>0.63592979187030108</v>
      </c>
      <c r="N3524" s="15">
        <f ca="1">_xlfn.NORM.INV(M3524,'Input Parameters'!$E$29,'Input Parameters'!$F$29)</f>
        <v>0.10003476002529869</v>
      </c>
      <c r="O3524" s="8">
        <f t="shared" ca="1" si="518"/>
        <v>0.39474590797572628</v>
      </c>
      <c r="P3524" s="30">
        <f ca="1">_xlfn.LOGNORM.INV(O3524,'Input Parameters'!$H$30,'Input Parameters'!$I$30)</f>
        <v>2.3653565180018905</v>
      </c>
      <c r="Q3524" s="10">
        <f t="shared" ca="1" si="519"/>
        <v>5.2691899062928815E-2</v>
      </c>
      <c r="R3524" s="30">
        <f>IF('Input Parameters'!$E$32=0,0,_xlfn.BETA.INV(Q3524,'Input Parameters'!$L$32,'Input Parameters'!$M$32,'Input Parameters'!$J$32,'Input Parameters'!$K$32))</f>
        <v>0</v>
      </c>
      <c r="S3524" s="10">
        <f t="shared" ca="1" si="520"/>
        <v>0.2685454565901948</v>
      </c>
      <c r="T3524" s="26">
        <f ca="1">_xlfn.LOGNORM.INV(S3524,'Input Parameters'!$H$34,'Input Parameters'!$I$34)</f>
        <v>46.678835336631842</v>
      </c>
      <c r="U3524" s="10">
        <f t="shared" ca="1" si="521"/>
        <v>0.56454661359996872</v>
      </c>
      <c r="V3524" s="30">
        <f ca="1">_xlfn.BETA.INV(U3524,'Input Parameters'!$L$36,'Input Parameters'!$M$36,'Input Parameters'!$J$36,'Input Parameters'!$K$36)</f>
        <v>0.611031387757623</v>
      </c>
      <c r="W3524" s="2">
        <f ca="1">N3524+(P3524-N3524)*(1-ERF((T3524-R3524)/(2*SQRT(L3524*'Input Parameters'!$E$38))))</f>
        <v>0.1001694229544198</v>
      </c>
      <c r="X3524">
        <f t="shared" ca="1" si="522"/>
        <v>1</v>
      </c>
      <c r="Y3524" s="7"/>
    </row>
    <row r="3525" spans="1:25" ht="15" customHeight="1" x14ac:dyDescent="0.25">
      <c r="A3525" s="139">
        <v>3518</v>
      </c>
      <c r="B3525" s="10">
        <f t="shared" ref="B3525:B3588" ca="1" si="523">RAND()</f>
        <v>0.73547070182400531</v>
      </c>
      <c r="C3525" s="60">
        <f ca="1">_xlfn.NORM.INV(B3525,'Input Parameters'!$E$15,'Input Parameters'!$F$15)</f>
        <v>305.07892102864361</v>
      </c>
      <c r="D3525" s="10">
        <f t="shared" ref="D3525:D3588" ca="1" si="524">RAND()</f>
        <v>0.71184307761785415</v>
      </c>
      <c r="E3525" s="62">
        <f ca="1">IF(_xlfn.NORM.INV(D3525,'Input Parameters'!$E$17,'Input Parameters'!$F$17)&lt;3500,3500,IF(_xlfn.NORM.INV(D3525,'Input Parameters'!$E$17,'Input Parameters'!$F$17)&gt;5500,5500,_xlfn.NORM.INV(D3525,'Input Parameters'!$E$17,'Input Parameters'!$F$17)))</f>
        <v>5191.1439784062995</v>
      </c>
      <c r="F3525" s="10">
        <f t="shared" ref="F3525:F3588" ca="1" si="525">RAND()</f>
        <v>0.1845235193237118</v>
      </c>
      <c r="G3525" s="64">
        <f ca="1">_xlfn.NORM.INV(F3525,'Input Parameters'!$E$20,'Input Parameters'!$F$20)</f>
        <v>276.63165908523774</v>
      </c>
      <c r="H3525" s="57">
        <f ca="1">EXP(E3525*(1/'Input Parameters'!$E$23-1/G3525))</f>
        <v>0.35205695967666062</v>
      </c>
      <c r="I3525" s="10">
        <f t="shared" ref="I3525:I3588" ca="1" si="526">RAND()</f>
        <v>0.97442130071383348</v>
      </c>
      <c r="J3525" s="30">
        <f ca="1">_xlfn.BETA.INV(I3525,'Input Parameters'!$L$26,'Input Parameters'!$M$26,'Input Parameters'!$J$26,'Input Parameters'!$K$26)</f>
        <v>0.9032133902702677</v>
      </c>
      <c r="K3525" s="168">
        <f ca="1">('Input Parameters'!$E$27/'Input Parameters'!$E$38)^$J3525</f>
        <v>1.5356967291889421E-3</v>
      </c>
      <c r="L3525" s="69">
        <f ca="1">$H3525*$C3525*'Input Parameters'!$E$25*K3525</f>
        <v>0.16494174891533045</v>
      </c>
      <c r="M3525" s="24">
        <f t="shared" ref="M3525:M3588" ca="1" si="527">RAND()</f>
        <v>0.80580690337609306</v>
      </c>
      <c r="N3525" s="15">
        <f ca="1">_xlfn.NORM.INV(M3525,'Input Parameters'!$E$29,'Input Parameters'!$F$29)</f>
        <v>0.10008625477053679</v>
      </c>
      <c r="O3525" s="8">
        <f t="shared" ref="O3525:O3588" ca="1" si="528">RAND()</f>
        <v>0.50420779339339927</v>
      </c>
      <c r="P3525" s="30">
        <f ca="1">_xlfn.LOGNORM.INV(O3525,'Input Parameters'!$H$30,'Input Parameters'!$I$30)</f>
        <v>2.6966843006055159</v>
      </c>
      <c r="Q3525" s="10">
        <f t="shared" ref="Q3525:Q3588" ca="1" si="529">RAND()</f>
        <v>0.73790549227751012</v>
      </c>
      <c r="R3525" s="30">
        <f>IF('Input Parameters'!$E$32=0,0,_xlfn.BETA.INV(Q3525,'Input Parameters'!$L$32,'Input Parameters'!$M$32,'Input Parameters'!$J$32,'Input Parameters'!$K$32))</f>
        <v>0</v>
      </c>
      <c r="S3525" s="10">
        <f t="shared" ref="S3525:S3588" ca="1" si="530">RAND()</f>
        <v>0.29032926757446131</v>
      </c>
      <c r="T3525" s="26">
        <f ca="1">_xlfn.LOGNORM.INV(S3525,'Input Parameters'!$H$34,'Input Parameters'!$I$34)</f>
        <v>47.056963511519655</v>
      </c>
      <c r="U3525" s="10">
        <f t="shared" ref="U3525:U3588" ca="1" si="531">RAND()</f>
        <v>8.744329177596355E-2</v>
      </c>
      <c r="V3525" s="30">
        <f ca="1">_xlfn.BETA.INV(U3525,'Input Parameters'!$L$36,'Input Parameters'!$M$36,'Input Parameters'!$J$36,'Input Parameters'!$K$36)</f>
        <v>0.40866052487662419</v>
      </c>
      <c r="W3525" s="2">
        <f ca="1">N3525+(P3525-N3525)*(1-ERF((T3525-R3525)/(2*SQRT(L3525*'Input Parameters'!$E$38))))</f>
        <v>0.10008625477053737</v>
      </c>
      <c r="X3525">
        <f t="shared" ca="1" si="522"/>
        <v>1</v>
      </c>
      <c r="Y3525" s="7"/>
    </row>
    <row r="3526" spans="1:25" ht="15" customHeight="1" x14ac:dyDescent="0.25">
      <c r="A3526" s="139">
        <v>3519</v>
      </c>
      <c r="B3526" s="10">
        <f t="shared" ca="1" si="523"/>
        <v>0.92112173633609529</v>
      </c>
      <c r="C3526" s="60">
        <f ca="1">_xlfn.NORM.INV(B3526,'Input Parameters'!$E$15,'Input Parameters'!$F$15)</f>
        <v>347.52395586715812</v>
      </c>
      <c r="D3526" s="10">
        <f t="shared" ca="1" si="524"/>
        <v>0.8266494678040085</v>
      </c>
      <c r="E3526" s="62">
        <f ca="1">IF(_xlfn.NORM.INV(D3526,'Input Parameters'!$E$17,'Input Parameters'!$F$17)&lt;3500,3500,IF(_xlfn.NORM.INV(D3526,'Input Parameters'!$E$17,'Input Parameters'!$F$17)&gt;5500,5500,_xlfn.NORM.INV(D3526,'Input Parameters'!$E$17,'Input Parameters'!$F$17)))</f>
        <v>5458.7051835455559</v>
      </c>
      <c r="F3526" s="10">
        <f t="shared" ca="1" si="525"/>
        <v>0.95756433037416611</v>
      </c>
      <c r="G3526" s="64">
        <f ca="1">_xlfn.NORM.INV(F3526,'Input Parameters'!$E$20,'Input Parameters'!$F$20)</f>
        <v>294.19473678231793</v>
      </c>
      <c r="H3526" s="57">
        <f ca="1">EXP(E3526*(1/'Input Parameters'!$E$23-1/G3526))</f>
        <v>1.0835602669330686</v>
      </c>
      <c r="I3526" s="10">
        <f t="shared" ca="1" si="526"/>
        <v>0.879800429318913</v>
      </c>
      <c r="J3526" s="30">
        <f ca="1">_xlfn.BETA.INV(I3526,'Input Parameters'!$L$26,'Input Parameters'!$M$26,'Input Parameters'!$J$26,'Input Parameters'!$K$26)</f>
        <v>0.82674285063465791</v>
      </c>
      <c r="K3526" s="168">
        <f ca="1">('Input Parameters'!$E$27/'Input Parameters'!$E$38)^$J3526</f>
        <v>2.6578277950661806E-3</v>
      </c>
      <c r="L3526" s="69">
        <f ca="1">$H3526*$C3526*'Input Parameters'!$E$25*K3526</f>
        <v>1.0008400076910822</v>
      </c>
      <c r="M3526" s="24">
        <f t="shared" ca="1" si="527"/>
        <v>0.24791105579308259</v>
      </c>
      <c r="N3526" s="15">
        <f ca="1">_xlfn.NORM.INV(M3526,'Input Parameters'!$E$29,'Input Parameters'!$F$29)</f>
        <v>9.9931892196007718E-2</v>
      </c>
      <c r="O3526" s="8">
        <f t="shared" ca="1" si="528"/>
        <v>0.78081431629571429</v>
      </c>
      <c r="P3526" s="30">
        <f ca="1">_xlfn.LOGNORM.INV(O3526,'Input Parameters'!$H$30,'Input Parameters'!$I$30)</f>
        <v>3.8694416845979358</v>
      </c>
      <c r="Q3526" s="10">
        <f t="shared" ca="1" si="529"/>
        <v>0.88787417063256846</v>
      </c>
      <c r="R3526" s="30">
        <f>IF('Input Parameters'!$E$32=0,0,_xlfn.BETA.INV(Q3526,'Input Parameters'!$L$32,'Input Parameters'!$M$32,'Input Parameters'!$J$32,'Input Parameters'!$K$32))</f>
        <v>0</v>
      </c>
      <c r="S3526" s="10">
        <f t="shared" ca="1" si="530"/>
        <v>0.98310123576661312</v>
      </c>
      <c r="T3526" s="26">
        <f ca="1">_xlfn.LOGNORM.INV(S3526,'Input Parameters'!$H$34,'Input Parameters'!$I$34)</f>
        <v>65.655833769803365</v>
      </c>
      <c r="U3526" s="10">
        <f t="shared" ca="1" si="531"/>
        <v>0.51257233883979425</v>
      </c>
      <c r="V3526" s="30">
        <f ca="1">_xlfn.BETA.INV(U3526,'Input Parameters'!$L$36,'Input Parameters'!$M$36,'Input Parameters'!$J$36,'Input Parameters'!$K$36)</f>
        <v>0.59070598874713109</v>
      </c>
      <c r="W3526" s="2">
        <f ca="1">N3526+(P3526-N3526)*(1-ERF((T3526-R3526)/(2*SQRT(L3526*'Input Parameters'!$E$38))))</f>
        <v>9.9944986177171222E-2</v>
      </c>
      <c r="X3526">
        <f t="shared" ca="1" si="522"/>
        <v>1</v>
      </c>
      <c r="Y3526" s="7"/>
    </row>
    <row r="3527" spans="1:25" ht="15" customHeight="1" x14ac:dyDescent="0.25">
      <c r="A3527" s="139">
        <v>3520</v>
      </c>
      <c r="B3527" s="10">
        <f t="shared" ca="1" si="523"/>
        <v>0.53782976369696667</v>
      </c>
      <c r="C3527" s="60">
        <f ca="1">_xlfn.NORM.INV(B3527,'Input Parameters'!$E$15,'Input Parameters'!$F$15)</f>
        <v>276.11382703373522</v>
      </c>
      <c r="D3527" s="10">
        <f t="shared" ca="1" si="524"/>
        <v>5.6118204666977367E-2</v>
      </c>
      <c r="E3527" s="62">
        <f ca="1">IF(_xlfn.NORM.INV(D3527,'Input Parameters'!$E$17,'Input Parameters'!$F$17)&lt;3500,3500,IF(_xlfn.NORM.INV(D3527,'Input Parameters'!$E$17,'Input Parameters'!$F$17)&gt;5500,5500,_xlfn.NORM.INV(D3527,'Input Parameters'!$E$17,'Input Parameters'!$F$17)))</f>
        <v>3688.2454092095454</v>
      </c>
      <c r="F3527" s="10">
        <f t="shared" ca="1" si="525"/>
        <v>8.0534935911745542E-2</v>
      </c>
      <c r="G3527" s="64">
        <f ca="1">_xlfn.NORM.INV(F3527,'Input Parameters'!$E$20,'Input Parameters'!$F$20)</f>
        <v>273.26006802904516</v>
      </c>
      <c r="H3527" s="57">
        <f ca="1">EXP(E3527*(1/'Input Parameters'!$E$23-1/G3527))</f>
        <v>0.40404592236847719</v>
      </c>
      <c r="I3527" s="10">
        <f t="shared" ca="1" si="526"/>
        <v>0.54251349810634131</v>
      </c>
      <c r="J3527" s="30">
        <f ca="1">_xlfn.BETA.INV(I3527,'Input Parameters'!$L$26,'Input Parameters'!$M$26,'Input Parameters'!$J$26,'Input Parameters'!$K$26)</f>
        <v>0.67842444240532851</v>
      </c>
      <c r="K3527" s="168">
        <f ca="1">('Input Parameters'!$E$27/'Input Parameters'!$E$38)^$J3527</f>
        <v>7.7013884944103928E-3</v>
      </c>
      <c r="L3527" s="69">
        <f ca="1">$H3527*$C3527*'Input Parameters'!$E$25*K3527</f>
        <v>0.85918743174156698</v>
      </c>
      <c r="M3527" s="24">
        <f t="shared" ca="1" si="527"/>
        <v>0.73282941410113611</v>
      </c>
      <c r="N3527" s="15">
        <f ca="1">_xlfn.NORM.INV(M3527,'Input Parameters'!$E$29,'Input Parameters'!$F$29)</f>
        <v>0.1000621392855339</v>
      </c>
      <c r="O3527" s="8">
        <f t="shared" ca="1" si="528"/>
        <v>0.18276302636068098</v>
      </c>
      <c r="P3527" s="30">
        <f ca="1">_xlfn.LOGNORM.INV(O3527,'Input Parameters'!$H$30,'Input Parameters'!$I$30)</f>
        <v>1.7499549512459549</v>
      </c>
      <c r="Q3527" s="10">
        <f t="shared" ca="1" si="529"/>
        <v>0.36507400890082575</v>
      </c>
      <c r="R3527" s="30">
        <f>IF('Input Parameters'!$E$32=0,0,_xlfn.BETA.INV(Q3527,'Input Parameters'!$L$32,'Input Parameters'!$M$32,'Input Parameters'!$J$32,'Input Parameters'!$K$32))</f>
        <v>0</v>
      </c>
      <c r="S3527" s="10">
        <f t="shared" ca="1" si="530"/>
        <v>0.27749039638043471</v>
      </c>
      <c r="T3527" s="26">
        <f ca="1">_xlfn.LOGNORM.INV(S3527,'Input Parameters'!$H$34,'Input Parameters'!$I$34)</f>
        <v>46.835476229940724</v>
      </c>
      <c r="U3527" s="10">
        <f t="shared" ca="1" si="531"/>
        <v>7.5573345980444184E-3</v>
      </c>
      <c r="V3527" s="30">
        <f ca="1">_xlfn.BETA.INV(U3527,'Input Parameters'!$L$36,'Input Parameters'!$M$36,'Input Parameters'!$J$36,'Input Parameters'!$K$36)</f>
        <v>0.31283237825193611</v>
      </c>
      <c r="W3527" s="2">
        <f ca="1">N3527+(P3527-N3527)*(1-ERF((T3527-R3527)/(2*SQRT(L3527*'Input Parameters'!$E$38))))</f>
        <v>0.10064472257107497</v>
      </c>
      <c r="X3527">
        <f t="shared" ca="1" si="522"/>
        <v>1</v>
      </c>
      <c r="Y3527" s="7"/>
    </row>
    <row r="3528" spans="1:25" ht="15" customHeight="1" x14ac:dyDescent="0.25">
      <c r="A3528" s="139">
        <v>3521</v>
      </c>
      <c r="B3528" s="10">
        <f t="shared" ca="1" si="523"/>
        <v>0.67722022901628809</v>
      </c>
      <c r="C3528" s="60">
        <f ca="1">_xlfn.NORM.INV(B3528,'Input Parameters'!$E$15,'Input Parameters'!$F$15)</f>
        <v>295.8929116139434</v>
      </c>
      <c r="D3528" s="10">
        <f t="shared" ca="1" si="524"/>
        <v>0.83666292333237957</v>
      </c>
      <c r="E3528" s="62">
        <f ca="1">IF(_xlfn.NORM.INV(D3528,'Input Parameters'!$E$17,'Input Parameters'!$F$17)&lt;3500,3500,IF(_xlfn.NORM.INV(D3528,'Input Parameters'!$E$17,'Input Parameters'!$F$17)&gt;5500,5500,_xlfn.NORM.INV(D3528,'Input Parameters'!$E$17,'Input Parameters'!$F$17)))</f>
        <v>5486.5844462283667</v>
      </c>
      <c r="F3528" s="10">
        <f t="shared" ca="1" si="525"/>
        <v>0.93553351221796988</v>
      </c>
      <c r="G3528" s="64">
        <f ca="1">_xlfn.NORM.INV(F3528,'Input Parameters'!$E$20,'Input Parameters'!$F$20)</f>
        <v>292.82276454427426</v>
      </c>
      <c r="H3528" s="57">
        <f ca="1">EXP(E3528*(1/'Input Parameters'!$E$23-1/G3528))</f>
        <v>0.99330542631268537</v>
      </c>
      <c r="I3528" s="10">
        <f t="shared" ca="1" si="526"/>
        <v>0.36727021268809368</v>
      </c>
      <c r="J3528" s="30">
        <f ca="1">_xlfn.BETA.INV(I3528,'Input Parameters'!$L$26,'Input Parameters'!$M$26,'Input Parameters'!$J$26,'Input Parameters'!$K$26)</f>
        <v>0.6055740322301375</v>
      </c>
      <c r="K3528" s="168">
        <f ca="1">('Input Parameters'!$E$27/'Input Parameters'!$E$38)^$J3528</f>
        <v>1.2987123406815636E-2</v>
      </c>
      <c r="L3528" s="69">
        <f ca="1">$H3528*$C3528*'Input Parameters'!$E$25*K3528</f>
        <v>3.8170718655736717</v>
      </c>
      <c r="M3528" s="24">
        <f t="shared" ca="1" si="527"/>
        <v>0.61369512424546235</v>
      </c>
      <c r="N3528" s="15">
        <f ca="1">_xlfn.NORM.INV(M3528,'Input Parameters'!$E$29,'Input Parameters'!$F$29)</f>
        <v>0.10002889629222124</v>
      </c>
      <c r="O3528" s="8">
        <f t="shared" ca="1" si="528"/>
        <v>0.14139598371895701</v>
      </c>
      <c r="P3528" s="30">
        <f ca="1">_xlfn.LOGNORM.INV(O3528,'Input Parameters'!$H$30,'Input Parameters'!$I$30)</f>
        <v>1.6155431878238413</v>
      </c>
      <c r="Q3528" s="10">
        <f t="shared" ca="1" si="529"/>
        <v>0.84856263816061706</v>
      </c>
      <c r="R3528" s="30">
        <f>IF('Input Parameters'!$E$32=0,0,_xlfn.BETA.INV(Q3528,'Input Parameters'!$L$32,'Input Parameters'!$M$32,'Input Parameters'!$J$32,'Input Parameters'!$K$32))</f>
        <v>0</v>
      </c>
      <c r="S3528" s="10">
        <f t="shared" ca="1" si="530"/>
        <v>0.61493700565086507</v>
      </c>
      <c r="T3528" s="26">
        <f ca="1">_xlfn.LOGNORM.INV(S3528,'Input Parameters'!$H$34,'Input Parameters'!$I$34)</f>
        <v>52.275564207020544</v>
      </c>
      <c r="U3528" s="10">
        <f t="shared" ca="1" si="531"/>
        <v>0.97260532746000772</v>
      </c>
      <c r="V3528" s="30">
        <f ca="1">_xlfn.BETA.INV(U3528,'Input Parameters'!$L$36,'Input Parameters'!$M$36,'Input Parameters'!$J$36,'Input Parameters'!$K$36)</f>
        <v>0.92138310785196076</v>
      </c>
      <c r="W3528" s="2">
        <f ca="1">N3528+(P3528-N3528)*(1-ERF((T3528-R3528)/(2*SQRT(L3528*'Input Parameters'!$E$38))))</f>
        <v>0.18867507388628113</v>
      </c>
      <c r="X3528">
        <f t="shared" ref="X3528:X3591" ca="1" si="532">IF(W3528&gt;V3528,0,1)</f>
        <v>1</v>
      </c>
      <c r="Y3528" s="7"/>
    </row>
    <row r="3529" spans="1:25" ht="15" customHeight="1" x14ac:dyDescent="0.25">
      <c r="A3529" s="139">
        <v>3522</v>
      </c>
      <c r="B3529" s="10">
        <f t="shared" ca="1" si="523"/>
        <v>0.93295661260353213</v>
      </c>
      <c r="C3529" s="60">
        <f ca="1">_xlfn.NORM.INV(B3529,'Input Parameters'!$E$15,'Input Parameters'!$F$15)</f>
        <v>352.15866860949149</v>
      </c>
      <c r="D3529" s="10">
        <f t="shared" ca="1" si="524"/>
        <v>0.75822813122365673</v>
      </c>
      <c r="E3529" s="62">
        <f ca="1">IF(_xlfn.NORM.INV(D3529,'Input Parameters'!$E$17,'Input Parameters'!$F$17)&lt;3500,3500,IF(_xlfn.NORM.INV(D3529,'Input Parameters'!$E$17,'Input Parameters'!$F$17)&gt;5500,5500,_xlfn.NORM.INV(D3529,'Input Parameters'!$E$17,'Input Parameters'!$F$17)))</f>
        <v>5290.430025930902</v>
      </c>
      <c r="F3529" s="10">
        <f t="shared" ca="1" si="525"/>
        <v>6.9238641390614752E-2</v>
      </c>
      <c r="G3529" s="64">
        <f ca="1">_xlfn.NORM.INV(F3529,'Input Parameters'!$E$20,'Input Parameters'!$F$20)</f>
        <v>272.72404807556836</v>
      </c>
      <c r="H3529" s="57">
        <f ca="1">EXP(E3529*(1/'Input Parameters'!$E$23-1/G3529))</f>
        <v>0.2623840950139319</v>
      </c>
      <c r="I3529" s="10">
        <f t="shared" ca="1" si="526"/>
        <v>0.87192347426904082</v>
      </c>
      <c r="J3529" s="30">
        <f ca="1">_xlfn.BETA.INV(I3529,'Input Parameters'!$L$26,'Input Parameters'!$M$26,'Input Parameters'!$J$26,'Input Parameters'!$K$26)</f>
        <v>0.8222199507304262</v>
      </c>
      <c r="K3529" s="168">
        <f ca="1">('Input Parameters'!$E$27/'Input Parameters'!$E$38)^$J3529</f>
        <v>2.7454693370763624E-3</v>
      </c>
      <c r="L3529" s="69">
        <f ca="1">$H3529*$C3529*'Input Parameters'!$E$25*K3529</f>
        <v>0.25368365527139108</v>
      </c>
      <c r="M3529" s="24">
        <f t="shared" ca="1" si="527"/>
        <v>0.33570097601875348</v>
      </c>
      <c r="N3529" s="15">
        <f ca="1">_xlfn.NORM.INV(M3529,'Input Parameters'!$E$29,'Input Parameters'!$F$29)</f>
        <v>9.9957577530430081E-2</v>
      </c>
      <c r="O3529" s="8">
        <f t="shared" ca="1" si="528"/>
        <v>0.77712997985698518</v>
      </c>
      <c r="P3529" s="30">
        <f ca="1">_xlfn.LOGNORM.INV(O3529,'Input Parameters'!$H$30,'Input Parameters'!$I$30)</f>
        <v>3.846824190426811</v>
      </c>
      <c r="Q3529" s="10">
        <f t="shared" ca="1" si="529"/>
        <v>0.99410861250119698</v>
      </c>
      <c r="R3529" s="30">
        <f>IF('Input Parameters'!$E$32=0,0,_xlfn.BETA.INV(Q3529,'Input Parameters'!$L$32,'Input Parameters'!$M$32,'Input Parameters'!$J$32,'Input Parameters'!$K$32))</f>
        <v>0</v>
      </c>
      <c r="S3529" s="10">
        <f t="shared" ca="1" si="530"/>
        <v>0.71635223110091295</v>
      </c>
      <c r="T3529" s="26">
        <f ca="1">_xlfn.LOGNORM.INV(S3529,'Input Parameters'!$H$34,'Input Parameters'!$I$34)</f>
        <v>54.129112377662878</v>
      </c>
      <c r="U3529" s="10">
        <f t="shared" ca="1" si="531"/>
        <v>7.8043982292715919E-3</v>
      </c>
      <c r="V3529" s="30">
        <f ca="1">_xlfn.BETA.INV(U3529,'Input Parameters'!$L$36,'Input Parameters'!$M$36,'Input Parameters'!$J$36,'Input Parameters'!$K$36)</f>
        <v>0.31366934880102881</v>
      </c>
      <c r="W3529" s="2">
        <f ca="1">N3529+(P3529-N3529)*(1-ERF((T3529-R3529)/(2*SQRT(L3529*'Input Parameters'!$E$38))))</f>
        <v>9.9957577530541561E-2</v>
      </c>
      <c r="X3529">
        <f t="shared" ca="1" si="532"/>
        <v>1</v>
      </c>
      <c r="Y3529" s="7"/>
    </row>
    <row r="3530" spans="1:25" ht="15" customHeight="1" x14ac:dyDescent="0.25">
      <c r="A3530" s="139">
        <v>3523</v>
      </c>
      <c r="B3530" s="10">
        <f t="shared" ca="1" si="523"/>
        <v>2.5836868869243412E-2</v>
      </c>
      <c r="C3530" s="60">
        <f ca="1">_xlfn.NORM.INV(B3530,'Input Parameters'!$E$15,'Input Parameters'!$F$15)</f>
        <v>165.51533552633992</v>
      </c>
      <c r="D3530" s="10">
        <f t="shared" ca="1" si="524"/>
        <v>0.77619342943894198</v>
      </c>
      <c r="E3530" s="62">
        <f ca="1">IF(_xlfn.NORM.INV(D3530,'Input Parameters'!$E$17,'Input Parameters'!$F$17)&lt;3500,3500,IF(_xlfn.NORM.INV(D3530,'Input Parameters'!$E$17,'Input Parameters'!$F$17)&gt;5500,5500,_xlfn.NORM.INV(D3530,'Input Parameters'!$E$17,'Input Parameters'!$F$17)))</f>
        <v>5331.5802018030108</v>
      </c>
      <c r="F3530" s="10">
        <f t="shared" ca="1" si="525"/>
        <v>0.22785857403431886</v>
      </c>
      <c r="G3530" s="64">
        <f ca="1">_xlfn.NORM.INV(F3530,'Input Parameters'!$E$20,'Input Parameters'!$F$20)</f>
        <v>277.65235158474468</v>
      </c>
      <c r="H3530" s="57">
        <f ca="1">EXP(E3530*(1/'Input Parameters'!$E$23-1/G3530))</f>
        <v>0.36738189589099113</v>
      </c>
      <c r="I3530" s="10">
        <f t="shared" ca="1" si="526"/>
        <v>0.55091329208241646</v>
      </c>
      <c r="J3530" s="30">
        <f ca="1">_xlfn.BETA.INV(I3530,'Input Parameters'!$L$26,'Input Parameters'!$M$26,'Input Parameters'!$J$26,'Input Parameters'!$K$26)</f>
        <v>0.68176819959146973</v>
      </c>
      <c r="K3530" s="168">
        <f ca="1">('Input Parameters'!$E$27/'Input Parameters'!$E$38)^$J3530</f>
        <v>7.5188694444074536E-3</v>
      </c>
      <c r="L3530" s="69">
        <f ca="1">$H3530*$C3530*'Input Parameters'!$E$25*K3530</f>
        <v>0.45720243391476834</v>
      </c>
      <c r="M3530" s="24">
        <f t="shared" ca="1" si="527"/>
        <v>0.21234371592443591</v>
      </c>
      <c r="N3530" s="15">
        <f ca="1">_xlfn.NORM.INV(M3530,'Input Parameters'!$E$29,'Input Parameters'!$F$29)</f>
        <v>9.9920168451102839E-2</v>
      </c>
      <c r="O3530" s="8">
        <f t="shared" ca="1" si="528"/>
        <v>0.60381477281837448</v>
      </c>
      <c r="P3530" s="30">
        <f ca="1">_xlfn.LOGNORM.INV(O3530,'Input Parameters'!$H$30,'Input Parameters'!$I$30)</f>
        <v>3.0385700959808908</v>
      </c>
      <c r="Q3530" s="10">
        <f t="shared" ca="1" si="529"/>
        <v>0.71184552951008984</v>
      </c>
      <c r="R3530" s="30">
        <f>IF('Input Parameters'!$E$32=0,0,_xlfn.BETA.INV(Q3530,'Input Parameters'!$L$32,'Input Parameters'!$M$32,'Input Parameters'!$J$32,'Input Parameters'!$K$32))</f>
        <v>0</v>
      </c>
      <c r="S3530" s="10">
        <f t="shared" ca="1" si="530"/>
        <v>0.90531375304924289</v>
      </c>
      <c r="T3530" s="26">
        <f ca="1">_xlfn.LOGNORM.INV(S3530,'Input Parameters'!$H$34,'Input Parameters'!$I$34)</f>
        <v>59.356610849210249</v>
      </c>
      <c r="U3530" s="10">
        <f t="shared" ca="1" si="531"/>
        <v>0.79318979516948618</v>
      </c>
      <c r="V3530" s="30">
        <f ca="1">_xlfn.BETA.INV(U3530,'Input Parameters'!$L$36,'Input Parameters'!$M$36,'Input Parameters'!$J$36,'Input Parameters'!$K$36)</f>
        <v>0.71949811607004244</v>
      </c>
      <c r="W3530" s="2">
        <f ca="1">N3530+(P3530-N3530)*(1-ERF((T3530-R3530)/(2*SQRT(L3530*'Input Parameters'!$E$38))))</f>
        <v>9.9920170035531261E-2</v>
      </c>
      <c r="X3530">
        <f t="shared" ca="1" si="532"/>
        <v>1</v>
      </c>
      <c r="Y3530" s="7"/>
    </row>
    <row r="3531" spans="1:25" ht="15" customHeight="1" x14ac:dyDescent="0.25">
      <c r="A3531" s="139">
        <v>3524</v>
      </c>
      <c r="B3531" s="10">
        <f t="shared" ca="1" si="523"/>
        <v>0.25660953031477873</v>
      </c>
      <c r="C3531" s="60">
        <f ca="1">_xlfn.NORM.INV(B3531,'Input Parameters'!$E$15,'Input Parameters'!$F$15)</f>
        <v>235.53371172386352</v>
      </c>
      <c r="D3531" s="10">
        <f t="shared" ca="1" si="524"/>
        <v>0.75276099893109516</v>
      </c>
      <c r="E3531" s="62">
        <f ca="1">IF(_xlfn.NORM.INV(D3531,'Input Parameters'!$E$17,'Input Parameters'!$F$17)&lt;3500,3500,IF(_xlfn.NORM.INV(D3531,'Input Parameters'!$E$17,'Input Parameters'!$F$17)&gt;5500,5500,_xlfn.NORM.INV(D3531,'Input Parameters'!$E$17,'Input Parameters'!$F$17)))</f>
        <v>5278.2427371714894</v>
      </c>
      <c r="F3531" s="10">
        <f t="shared" ca="1" si="525"/>
        <v>0.63020664455805675</v>
      </c>
      <c r="G3531" s="64">
        <f ca="1">_xlfn.NORM.INV(F3531,'Input Parameters'!$E$20,'Input Parameters'!$F$20)</f>
        <v>284.87708468255175</v>
      </c>
      <c r="H3531" s="57">
        <f ca="1">EXP(E3531*(1/'Input Parameters'!$E$23-1/G3531))</f>
        <v>0.60096477946003579</v>
      </c>
      <c r="I3531" s="10">
        <f t="shared" ca="1" si="526"/>
        <v>0.99504268313333821</v>
      </c>
      <c r="J3531" s="30">
        <f ca="1">_xlfn.BETA.INV(I3531,'Input Parameters'!$L$26,'Input Parameters'!$M$26,'Input Parameters'!$J$26,'Input Parameters'!$K$26)</f>
        <v>0.9450403848757758</v>
      </c>
      <c r="K3531" s="168">
        <f ca="1">('Input Parameters'!$E$27/'Input Parameters'!$E$38)^$J3531</f>
        <v>1.1376425097866705E-3</v>
      </c>
      <c r="L3531" s="69">
        <f ca="1">$H3531*$C3531*'Input Parameters'!$E$25*K3531</f>
        <v>0.1610304134748046</v>
      </c>
      <c r="M3531" s="24">
        <f t="shared" ca="1" si="527"/>
        <v>5.5302909933965472E-2</v>
      </c>
      <c r="N3531" s="15">
        <f ca="1">_xlfn.NORM.INV(M3531,'Input Parameters'!$E$29,'Input Parameters'!$F$29)</f>
        <v>9.9840452394248116E-2</v>
      </c>
      <c r="O3531" s="8">
        <f t="shared" ca="1" si="528"/>
        <v>0.79384094824996965</v>
      </c>
      <c r="P3531" s="30">
        <f ca="1">_xlfn.LOGNORM.INV(O3531,'Input Parameters'!$H$30,'Input Parameters'!$I$30)</f>
        <v>3.9523415389490042</v>
      </c>
      <c r="Q3531" s="10">
        <f t="shared" ca="1" si="529"/>
        <v>0.49655608218849512</v>
      </c>
      <c r="R3531" s="30">
        <f>IF('Input Parameters'!$E$32=0,0,_xlfn.BETA.INV(Q3531,'Input Parameters'!$L$32,'Input Parameters'!$M$32,'Input Parameters'!$J$32,'Input Parameters'!$K$32))</f>
        <v>0</v>
      </c>
      <c r="S3531" s="10">
        <f t="shared" ca="1" si="530"/>
        <v>0.89566820372334299</v>
      </c>
      <c r="T3531" s="26">
        <f ca="1">_xlfn.LOGNORM.INV(S3531,'Input Parameters'!$H$34,'Input Parameters'!$I$34)</f>
        <v>58.950116304447803</v>
      </c>
      <c r="U3531" s="10">
        <f t="shared" ca="1" si="531"/>
        <v>0.27299457344002054</v>
      </c>
      <c r="V3531" s="30">
        <f ca="1">_xlfn.BETA.INV(U3531,'Input Parameters'!$L$36,'Input Parameters'!$M$36,'Input Parameters'!$J$36,'Input Parameters'!$K$36)</f>
        <v>0.49950579418394914</v>
      </c>
      <c r="W3531" s="2">
        <f ca="1">N3531+(P3531-N3531)*(1-ERF((T3531-R3531)/(2*SQRT(L3531*'Input Parameters'!$E$38))))</f>
        <v>9.9840452394248116E-2</v>
      </c>
      <c r="X3531">
        <f t="shared" ca="1" si="532"/>
        <v>1</v>
      </c>
      <c r="Y3531" s="7"/>
    </row>
    <row r="3532" spans="1:25" ht="15" customHeight="1" x14ac:dyDescent="0.25">
      <c r="A3532" s="139">
        <v>3525</v>
      </c>
      <c r="B3532" s="10">
        <f t="shared" ca="1" si="523"/>
        <v>0.97006728936266173</v>
      </c>
      <c r="C3532" s="60">
        <f ca="1">_xlfn.NORM.INV(B3532,'Input Parameters'!$E$15,'Input Parameters'!$F$15)</f>
        <v>372.94751949347346</v>
      </c>
      <c r="D3532" s="10">
        <f t="shared" ca="1" si="524"/>
        <v>0.35166232097957439</v>
      </c>
      <c r="E3532" s="62">
        <f ca="1">IF(_xlfn.NORM.INV(D3532,'Input Parameters'!$E$17,'Input Parameters'!$F$17)&lt;3500,3500,IF(_xlfn.NORM.INV(D3532,'Input Parameters'!$E$17,'Input Parameters'!$F$17)&gt;5500,5500,_xlfn.NORM.INV(D3532,'Input Parameters'!$E$17,'Input Parameters'!$F$17)))</f>
        <v>4533.414514613135</v>
      </c>
      <c r="F3532" s="10">
        <f t="shared" ca="1" si="525"/>
        <v>0.87485469289425821</v>
      </c>
      <c r="G3532" s="64">
        <f ca="1">_xlfn.NORM.INV(F3532,'Input Parameters'!$E$20,'Input Parameters'!$F$20)</f>
        <v>290.35261339674429</v>
      </c>
      <c r="H3532" s="57">
        <f ca="1">EXP(E3532*(1/'Input Parameters'!$E$23-1/G3532))</f>
        <v>0.87174351673542072</v>
      </c>
      <c r="I3532" s="10">
        <f t="shared" ca="1" si="526"/>
        <v>0.10279469691598353</v>
      </c>
      <c r="J3532" s="30">
        <f ca="1">_xlfn.BETA.INV(I3532,'Input Parameters'!$L$26,'Input Parameters'!$M$26,'Input Parameters'!$J$26,'Input Parameters'!$K$26)</f>
        <v>0.44729549791586032</v>
      </c>
      <c r="K3532" s="168">
        <f ca="1">('Input Parameters'!$E$27/'Input Parameters'!$E$38)^$J3532</f>
        <v>4.0418760508876911E-2</v>
      </c>
      <c r="L3532" s="69">
        <f ca="1">$H3532*$C3532*'Input Parameters'!$E$25*K3532</f>
        <v>13.140728435925491</v>
      </c>
      <c r="M3532" s="24">
        <f t="shared" ca="1" si="527"/>
        <v>0.83407793045765199</v>
      </c>
      <c r="N3532" s="15">
        <f ca="1">_xlfn.NORM.INV(M3532,'Input Parameters'!$E$29,'Input Parameters'!$F$29)</f>
        <v>0.10009704060402164</v>
      </c>
      <c r="O3532" s="8">
        <f t="shared" ca="1" si="528"/>
        <v>0.84695592495087846</v>
      </c>
      <c r="P3532" s="30">
        <f ca="1">_xlfn.LOGNORM.INV(O3532,'Input Parameters'!$H$30,'Input Parameters'!$I$30)</f>
        <v>4.351434426574472</v>
      </c>
      <c r="Q3532" s="10">
        <f t="shared" ca="1" si="529"/>
        <v>0.23842109556211866</v>
      </c>
      <c r="R3532" s="30">
        <f>IF('Input Parameters'!$E$32=0,0,_xlfn.BETA.INV(Q3532,'Input Parameters'!$L$32,'Input Parameters'!$M$32,'Input Parameters'!$J$32,'Input Parameters'!$K$32))</f>
        <v>0</v>
      </c>
      <c r="S3532" s="10">
        <f t="shared" ca="1" si="530"/>
        <v>0.6796646632907466</v>
      </c>
      <c r="T3532" s="26">
        <f ca="1">_xlfn.LOGNORM.INV(S3532,'Input Parameters'!$H$34,'Input Parameters'!$I$34)</f>
        <v>53.424178305889093</v>
      </c>
      <c r="U3532" s="10">
        <f t="shared" ca="1" si="531"/>
        <v>0.50125089204582662</v>
      </c>
      <c r="V3532" s="30">
        <f ca="1">_xlfn.BETA.INV(U3532,'Input Parameters'!$L$36,'Input Parameters'!$M$36,'Input Parameters'!$J$36,'Input Parameters'!$K$36)</f>
        <v>0.58636698588861713</v>
      </c>
      <c r="W3532" s="2">
        <f ca="1">N3532+(P3532-N3532)*(1-ERF((T3532-R3532)/(2*SQRT(L3532*'Input Parameters'!$E$38))))</f>
        <v>1.3642796629197658</v>
      </c>
      <c r="X3532">
        <f t="shared" ca="1" si="532"/>
        <v>0</v>
      </c>
      <c r="Y3532" s="7"/>
    </row>
    <row r="3533" spans="1:25" ht="15" customHeight="1" x14ac:dyDescent="0.25">
      <c r="A3533" s="139">
        <v>3526</v>
      </c>
      <c r="B3533" s="10">
        <f t="shared" ca="1" si="523"/>
        <v>0.23778728555007589</v>
      </c>
      <c r="C3533" s="60">
        <f ca="1">_xlfn.NORM.INV(B3533,'Input Parameters'!$E$15,'Input Parameters'!$F$15)</f>
        <v>232.30352349718106</v>
      </c>
      <c r="D3533" s="10">
        <f t="shared" ca="1" si="524"/>
        <v>0.22235750199926951</v>
      </c>
      <c r="E3533" s="62">
        <f ca="1">IF(_xlfn.NORM.INV(D3533,'Input Parameters'!$E$17,'Input Parameters'!$F$17)&lt;3500,3500,IF(_xlfn.NORM.INV(D3533,'Input Parameters'!$E$17,'Input Parameters'!$F$17)&gt;5500,5500,_xlfn.NORM.INV(D3533,'Input Parameters'!$E$17,'Input Parameters'!$F$17)))</f>
        <v>4265.0211565137606</v>
      </c>
      <c r="F3533" s="10">
        <f t="shared" ca="1" si="525"/>
        <v>0.20326521978321754</v>
      </c>
      <c r="G3533" s="64">
        <f ca="1">_xlfn.NORM.INV(F3533,'Input Parameters'!$E$20,'Input Parameters'!$F$20)</f>
        <v>277.0889011198538</v>
      </c>
      <c r="H3533" s="57">
        <f ca="1">EXP(E3533*(1/'Input Parameters'!$E$23-1/G3533))</f>
        <v>0.43505921052342239</v>
      </c>
      <c r="I3533" s="10">
        <f t="shared" ca="1" si="526"/>
        <v>0.48512409274674595</v>
      </c>
      <c r="J3533" s="30">
        <f ca="1">_xlfn.BETA.INV(I3533,'Input Parameters'!$L$26,'Input Parameters'!$M$26,'Input Parameters'!$J$26,'Input Parameters'!$K$26)</f>
        <v>0.65538139982319044</v>
      </c>
      <c r="K3533" s="168">
        <f ca="1">('Input Parameters'!$E$27/'Input Parameters'!$E$38)^$J3533</f>
        <v>9.0855835171309834E-3</v>
      </c>
      <c r="L3533" s="69">
        <f ca="1">$H3533*$C3533*'Input Parameters'!$E$25*K3533</f>
        <v>0.91824165336925068</v>
      </c>
      <c r="M3533" s="24">
        <f t="shared" ca="1" si="527"/>
        <v>0.88247700108551375</v>
      </c>
      <c r="N3533" s="15">
        <f ca="1">_xlfn.NORM.INV(M3533,'Input Parameters'!$E$29,'Input Parameters'!$F$29)</f>
        <v>0.10011874605772379</v>
      </c>
      <c r="O3533" s="8">
        <f t="shared" ca="1" si="528"/>
        <v>0.39365305912418436</v>
      </c>
      <c r="P3533" s="30">
        <f ca="1">_xlfn.LOGNORM.INV(O3533,'Input Parameters'!$H$30,'Input Parameters'!$I$30)</f>
        <v>2.3621855668706138</v>
      </c>
      <c r="Q3533" s="10">
        <f t="shared" ca="1" si="529"/>
        <v>0.50804185714924843</v>
      </c>
      <c r="R3533" s="30">
        <f>IF('Input Parameters'!$E$32=0,0,_xlfn.BETA.INV(Q3533,'Input Parameters'!$L$32,'Input Parameters'!$M$32,'Input Parameters'!$J$32,'Input Parameters'!$K$32))</f>
        <v>0</v>
      </c>
      <c r="S3533" s="10">
        <f t="shared" ca="1" si="530"/>
        <v>8.7985362926285338E-2</v>
      </c>
      <c r="T3533" s="26">
        <f ca="1">_xlfn.LOGNORM.INV(S3533,'Input Parameters'!$H$34,'Input Parameters'!$I$34)</f>
        <v>42.590928062966249</v>
      </c>
      <c r="U3533" s="10">
        <f t="shared" ca="1" si="531"/>
        <v>0.90454360926480915</v>
      </c>
      <c r="V3533" s="30">
        <f ca="1">_xlfn.BETA.INV(U3533,'Input Parameters'!$L$36,'Input Parameters'!$M$36,'Input Parameters'!$J$36,'Input Parameters'!$K$36)</f>
        <v>0.80693341683918152</v>
      </c>
      <c r="W3533" s="2">
        <f ca="1">N3533+(P3533-N3533)*(1-ERF((T3533-R3533)/(2*SQRT(L3533*'Input Parameters'!$E$38))))</f>
        <v>0.10390344922845486</v>
      </c>
      <c r="X3533">
        <f t="shared" ca="1" si="532"/>
        <v>1</v>
      </c>
      <c r="Y3533" s="7"/>
    </row>
    <row r="3534" spans="1:25" ht="15" customHeight="1" x14ac:dyDescent="0.25">
      <c r="A3534" s="139">
        <v>3527</v>
      </c>
      <c r="B3534" s="10">
        <f t="shared" ca="1" si="523"/>
        <v>0.73727694866547777</v>
      </c>
      <c r="C3534" s="60">
        <f ca="1">_xlfn.NORM.INV(B3534,'Input Parameters'!$E$15,'Input Parameters'!$F$15)</f>
        <v>305.37856468623306</v>
      </c>
      <c r="D3534" s="10">
        <f t="shared" ca="1" si="524"/>
        <v>0.67918314284892789</v>
      </c>
      <c r="E3534" s="62">
        <f ca="1">IF(_xlfn.NORM.INV(D3534,'Input Parameters'!$E$17,'Input Parameters'!$F$17)&lt;3500,3500,IF(_xlfn.NORM.INV(D3534,'Input Parameters'!$E$17,'Input Parameters'!$F$17)&gt;5500,5500,_xlfn.NORM.INV(D3534,'Input Parameters'!$E$17,'Input Parameters'!$F$17)))</f>
        <v>5125.7910671313757</v>
      </c>
      <c r="F3534" s="10">
        <f t="shared" ca="1" si="525"/>
        <v>0.6045641084167922</v>
      </c>
      <c r="G3534" s="64">
        <f ca="1">_xlfn.NORM.INV(F3534,'Input Parameters'!$E$20,'Input Parameters'!$F$20)</f>
        <v>284.42669745937133</v>
      </c>
      <c r="H3534" s="57">
        <f ca="1">EXP(E3534*(1/'Input Parameters'!$E$23-1/G3534))</f>
        <v>0.59273793524571849</v>
      </c>
      <c r="I3534" s="10">
        <f t="shared" ca="1" si="526"/>
        <v>0.74389398659378303</v>
      </c>
      <c r="J3534" s="30">
        <f ca="1">_xlfn.BETA.INV(I3534,'Input Parameters'!$L$26,'Input Parameters'!$M$26,'Input Parameters'!$J$26,'Input Parameters'!$K$26)</f>
        <v>0.76024657656341388</v>
      </c>
      <c r="K3534" s="168">
        <f ca="1">('Input Parameters'!$E$27/'Input Parameters'!$E$38)^$J3534</f>
        <v>4.2822926172722264E-3</v>
      </c>
      <c r="L3534" s="69">
        <f ca="1">$H3534*$C3534*'Input Parameters'!$E$25*K3534</f>
        <v>0.77513547378799685</v>
      </c>
      <c r="M3534" s="24">
        <f t="shared" ca="1" si="527"/>
        <v>7.8450132655830673E-2</v>
      </c>
      <c r="N3534" s="15">
        <f ca="1">_xlfn.NORM.INV(M3534,'Input Parameters'!$E$29,'Input Parameters'!$F$29)</f>
        <v>9.9858442599025307E-2</v>
      </c>
      <c r="O3534" s="8">
        <f t="shared" ca="1" si="528"/>
        <v>7.3949724158287489E-2</v>
      </c>
      <c r="P3534" s="30">
        <f ca="1">_xlfn.LOGNORM.INV(O3534,'Input Parameters'!$H$30,'Input Parameters'!$I$30)</f>
        <v>1.354604946182199</v>
      </c>
      <c r="Q3534" s="10">
        <f t="shared" ca="1" si="529"/>
        <v>0.65160284981803474</v>
      </c>
      <c r="R3534" s="30">
        <f>IF('Input Parameters'!$E$32=0,0,_xlfn.BETA.INV(Q3534,'Input Parameters'!$L$32,'Input Parameters'!$M$32,'Input Parameters'!$J$32,'Input Parameters'!$K$32))</f>
        <v>0</v>
      </c>
      <c r="S3534" s="10">
        <f t="shared" ca="1" si="530"/>
        <v>0.23430809583327938</v>
      </c>
      <c r="T3534" s="26">
        <f ca="1">_xlfn.LOGNORM.INV(S3534,'Input Parameters'!$H$34,'Input Parameters'!$I$34)</f>
        <v>46.058098760956113</v>
      </c>
      <c r="U3534" s="10">
        <f t="shared" ca="1" si="531"/>
        <v>0.28907820441697407</v>
      </c>
      <c r="V3534" s="30">
        <f ca="1">_xlfn.BETA.INV(U3534,'Input Parameters'!$L$36,'Input Parameters'!$M$36,'Input Parameters'!$J$36,'Input Parameters'!$K$36)</f>
        <v>0.5059073624090461</v>
      </c>
      <c r="W3534" s="2">
        <f ca="1">N3534+(P3534-N3534)*(1-ERF((T3534-R3534)/(2*SQRT(L3534*'Input Parameters'!$E$38))))</f>
        <v>0.1001298704175908</v>
      </c>
      <c r="X3534">
        <f t="shared" ca="1" si="532"/>
        <v>1</v>
      </c>
      <c r="Y3534" s="7"/>
    </row>
    <row r="3535" spans="1:25" ht="15" customHeight="1" x14ac:dyDescent="0.25">
      <c r="A3535" s="139">
        <v>3528</v>
      </c>
      <c r="B3535" s="10">
        <f t="shared" ca="1" si="523"/>
        <v>0.18937187619930529</v>
      </c>
      <c r="C3535" s="60">
        <f ca="1">_xlfn.NORM.INV(B3535,'Input Parameters'!$E$15,'Input Parameters'!$F$15)</f>
        <v>223.26541159532695</v>
      </c>
      <c r="D3535" s="10">
        <f t="shared" ca="1" si="524"/>
        <v>0.57790106932243168</v>
      </c>
      <c r="E3535" s="62">
        <f ca="1">IF(_xlfn.NORM.INV(D3535,'Input Parameters'!$E$17,'Input Parameters'!$F$17)&lt;3500,3500,IF(_xlfn.NORM.INV(D3535,'Input Parameters'!$E$17,'Input Parameters'!$F$17)&gt;5500,5500,_xlfn.NORM.INV(D3535,'Input Parameters'!$E$17,'Input Parameters'!$F$17)))</f>
        <v>4937.568757253518</v>
      </c>
      <c r="F3535" s="10">
        <f t="shared" ca="1" si="525"/>
        <v>0.9379609850414794</v>
      </c>
      <c r="G3535" s="64">
        <f ca="1">_xlfn.NORM.INV(F3535,'Input Parameters'!$E$20,'Input Parameters'!$F$20)</f>
        <v>292.95379403712565</v>
      </c>
      <c r="H3535" s="57">
        <f ca="1">EXP(E3535*(1/'Input Parameters'!$E$23-1/G3535))</f>
        <v>1.0014980400287268</v>
      </c>
      <c r="I3535" s="10">
        <f t="shared" ca="1" si="526"/>
        <v>0.69147351563116655</v>
      </c>
      <c r="J3535" s="30">
        <f ca="1">_xlfn.BETA.INV(I3535,'Input Parameters'!$L$26,'Input Parameters'!$M$26,'Input Parameters'!$J$26,'Input Parameters'!$K$26)</f>
        <v>0.73815212964494969</v>
      </c>
      <c r="K3535" s="168">
        <f ca="1">('Input Parameters'!$E$27/'Input Parameters'!$E$38)^$J3535</f>
        <v>5.0177042935172266E-3</v>
      </c>
      <c r="L3535" s="69">
        <f ca="1">$H3535*$C3535*'Input Parameters'!$E$25*K3535</f>
        <v>1.1219580383610424</v>
      </c>
      <c r="M3535" s="24">
        <f t="shared" ca="1" si="527"/>
        <v>0.61441747580579742</v>
      </c>
      <c r="N3535" s="15">
        <f ca="1">_xlfn.NORM.INV(M3535,'Input Parameters'!$E$29,'Input Parameters'!$F$29)</f>
        <v>0.10002908513004832</v>
      </c>
      <c r="O3535" s="8">
        <f t="shared" ca="1" si="528"/>
        <v>0.5802192637322342</v>
      </c>
      <c r="P3535" s="30">
        <f ca="1">_xlfn.LOGNORM.INV(O3535,'Input Parameters'!$H$30,'Input Parameters'!$I$30)</f>
        <v>2.9525703277464936</v>
      </c>
      <c r="Q3535" s="10">
        <f t="shared" ca="1" si="529"/>
        <v>0.59133324087140671</v>
      </c>
      <c r="R3535" s="30">
        <f>IF('Input Parameters'!$E$32=0,0,_xlfn.BETA.INV(Q3535,'Input Parameters'!$L$32,'Input Parameters'!$M$32,'Input Parameters'!$J$32,'Input Parameters'!$K$32))</f>
        <v>0</v>
      </c>
      <c r="S3535" s="10">
        <f t="shared" ca="1" si="530"/>
        <v>3.5862713478402863E-3</v>
      </c>
      <c r="T3535" s="26">
        <f ca="1">_xlfn.LOGNORM.INV(S3535,'Input Parameters'!$H$34,'Input Parameters'!$I$34)</f>
        <v>36.066175648317433</v>
      </c>
      <c r="U3535" s="10">
        <f t="shared" ca="1" si="531"/>
        <v>0.80212191191074023</v>
      </c>
      <c r="V3535" s="30">
        <f ca="1">_xlfn.BETA.INV(U3535,'Input Parameters'!$L$36,'Input Parameters'!$M$36,'Input Parameters'!$J$36,'Input Parameters'!$K$36)</f>
        <v>0.72500474165755091</v>
      </c>
      <c r="W3535" s="2">
        <f ca="1">N3535+(P3535-N3535)*(1-ERF((T3535-R3535)/(2*SQRT(L3535*'Input Parameters'!$E$38))))</f>
        <v>0.1458258583485802</v>
      </c>
      <c r="X3535">
        <f t="shared" ca="1" si="532"/>
        <v>1</v>
      </c>
      <c r="Y3535" s="7"/>
    </row>
    <row r="3536" spans="1:25" ht="15" customHeight="1" x14ac:dyDescent="0.25">
      <c r="A3536" s="139">
        <v>3529</v>
      </c>
      <c r="B3536" s="10">
        <f t="shared" ca="1" si="523"/>
        <v>0.47134246368001143</v>
      </c>
      <c r="C3536" s="60">
        <f ca="1">_xlfn.NORM.INV(B3536,'Input Parameters'!$E$15,'Input Parameters'!$F$15)</f>
        <v>267.07092573504679</v>
      </c>
      <c r="D3536" s="10">
        <f t="shared" ca="1" si="524"/>
        <v>0.51066191398472638</v>
      </c>
      <c r="E3536" s="62">
        <f ca="1">IF(_xlfn.NORM.INV(D3536,'Input Parameters'!$E$17,'Input Parameters'!$F$17)&lt;3500,3500,IF(_xlfn.NORM.INV(D3536,'Input Parameters'!$E$17,'Input Parameters'!$F$17)&gt;5500,5500,_xlfn.NORM.INV(D3536,'Input Parameters'!$E$17,'Input Parameters'!$F$17)))</f>
        <v>4818.7100461056916</v>
      </c>
      <c r="F3536" s="10">
        <f t="shared" ca="1" si="525"/>
        <v>0.28800948880959476</v>
      </c>
      <c r="G3536" s="64">
        <f ca="1">_xlfn.NORM.INV(F3536,'Input Parameters'!$E$20,'Input Parameters'!$F$20)</f>
        <v>278.9032985809605</v>
      </c>
      <c r="H3536" s="57">
        <f ca="1">EXP(E3536*(1/'Input Parameters'!$E$23-1/G3536))</f>
        <v>0.43727792882200134</v>
      </c>
      <c r="I3536" s="10">
        <f t="shared" ca="1" si="526"/>
        <v>0.69710104272461459</v>
      </c>
      <c r="J3536" s="30">
        <f ca="1">_xlfn.BETA.INV(I3536,'Input Parameters'!$L$26,'Input Parameters'!$M$26,'Input Parameters'!$J$26,'Input Parameters'!$K$26)</f>
        <v>0.74047703117631092</v>
      </c>
      <c r="K3536" s="168">
        <f ca="1">('Input Parameters'!$E$27/'Input Parameters'!$E$38)^$J3536</f>
        <v>4.9347200466472842E-3</v>
      </c>
      <c r="L3536" s="69">
        <f ca="1">$H3536*$C3536*'Input Parameters'!$E$25*K3536</f>
        <v>0.57629743775418485</v>
      </c>
      <c r="M3536" s="24">
        <f t="shared" ca="1" si="527"/>
        <v>0.65337740489219809</v>
      </c>
      <c r="N3536" s="15">
        <f ca="1">_xlfn.NORM.INV(M3536,'Input Parameters'!$E$29,'Input Parameters'!$F$29)</f>
        <v>0.10003944549378065</v>
      </c>
      <c r="O3536" s="8">
        <f t="shared" ca="1" si="528"/>
        <v>0.23125878290249158</v>
      </c>
      <c r="P3536" s="30">
        <f ca="1">_xlfn.LOGNORM.INV(O3536,'Input Parameters'!$H$30,'Input Parameters'!$I$30)</f>
        <v>1.8964406428201033</v>
      </c>
      <c r="Q3536" s="10">
        <f t="shared" ca="1" si="529"/>
        <v>0.98306907649040798</v>
      </c>
      <c r="R3536" s="30">
        <f>IF('Input Parameters'!$E$32=0,0,_xlfn.BETA.INV(Q3536,'Input Parameters'!$L$32,'Input Parameters'!$M$32,'Input Parameters'!$J$32,'Input Parameters'!$K$32))</f>
        <v>0</v>
      </c>
      <c r="S3536" s="10">
        <f t="shared" ca="1" si="530"/>
        <v>0.92676365313628173</v>
      </c>
      <c r="T3536" s="26">
        <f ca="1">_xlfn.LOGNORM.INV(S3536,'Input Parameters'!$H$34,'Input Parameters'!$I$34)</f>
        <v>60.397889544481167</v>
      </c>
      <c r="U3536" s="10">
        <f t="shared" ca="1" si="531"/>
        <v>2.9164618309427626E-2</v>
      </c>
      <c r="V3536" s="30">
        <f ca="1">_xlfn.BETA.INV(U3536,'Input Parameters'!$L$36,'Input Parameters'!$M$36,'Input Parameters'!$J$36,'Input Parameters'!$K$36)</f>
        <v>0.35586157499559368</v>
      </c>
      <c r="W3536" s="2">
        <f ca="1">N3536+(P3536-N3536)*(1-ERF((T3536-R3536)/(2*SQRT(L3536*'Input Parameters'!$E$38))))</f>
        <v>0.10003947866652216</v>
      </c>
      <c r="X3536">
        <f t="shared" ca="1" si="532"/>
        <v>1</v>
      </c>
      <c r="Y3536" s="7"/>
    </row>
    <row r="3537" spans="1:25" ht="15" customHeight="1" x14ac:dyDescent="0.25">
      <c r="A3537" s="139">
        <v>3530</v>
      </c>
      <c r="B3537" s="10">
        <f t="shared" ca="1" si="523"/>
        <v>0.45548973080140043</v>
      </c>
      <c r="C3537" s="60">
        <f ca="1">_xlfn.NORM.INV(B3537,'Input Parameters'!$E$15,'Input Parameters'!$F$15)</f>
        <v>264.90820076825543</v>
      </c>
      <c r="D3537" s="10">
        <f t="shared" ca="1" si="524"/>
        <v>0.22956788839991482</v>
      </c>
      <c r="E3537" s="62">
        <f ca="1">IF(_xlfn.NORM.INV(D3537,'Input Parameters'!$E$17,'Input Parameters'!$F$17)&lt;3500,3500,IF(_xlfn.NORM.INV(D3537,'Input Parameters'!$E$17,'Input Parameters'!$F$17)&gt;5500,5500,_xlfn.NORM.INV(D3537,'Input Parameters'!$E$17,'Input Parameters'!$F$17)))</f>
        <v>4281.8105342034087</v>
      </c>
      <c r="F3537" s="10">
        <f t="shared" ca="1" si="525"/>
        <v>0.26794061401008173</v>
      </c>
      <c r="G3537" s="64">
        <f ca="1">_xlfn.NORM.INV(F3537,'Input Parameters'!$E$20,'Input Parameters'!$F$20)</f>
        <v>278.50234269991734</v>
      </c>
      <c r="H3537" s="57">
        <f ca="1">EXP(E3537*(1/'Input Parameters'!$E$23-1/G3537))</f>
        <v>0.46901341732154128</v>
      </c>
      <c r="I3537" s="10">
        <f t="shared" ca="1" si="526"/>
        <v>0.76942122462588103</v>
      </c>
      <c r="J3537" s="30">
        <f ca="1">_xlfn.BETA.INV(I3537,'Input Parameters'!$L$26,'Input Parameters'!$M$26,'Input Parameters'!$J$26,'Input Parameters'!$K$26)</f>
        <v>0.77146299600224344</v>
      </c>
      <c r="K3537" s="168">
        <f ca="1">('Input Parameters'!$E$27/'Input Parameters'!$E$38)^$J3537</f>
        <v>3.9512535433831927E-3</v>
      </c>
      <c r="L3537" s="69">
        <f ca="1">$H3537*$C3537*'Input Parameters'!$E$25*K3537</f>
        <v>0.49092547417440752</v>
      </c>
      <c r="M3537" s="24">
        <f t="shared" ca="1" si="527"/>
        <v>0.61054017737158517</v>
      </c>
      <c r="N3537" s="15">
        <f ca="1">_xlfn.NORM.INV(M3537,'Input Parameters'!$E$29,'Input Parameters'!$F$29)</f>
        <v>0.100028072719933</v>
      </c>
      <c r="O3537" s="8">
        <f t="shared" ca="1" si="528"/>
        <v>8.2510555088725401E-2</v>
      </c>
      <c r="P3537" s="30">
        <f ca="1">_xlfn.LOGNORM.INV(O3537,'Input Parameters'!$H$30,'Input Parameters'!$I$30)</f>
        <v>1.392632953316741</v>
      </c>
      <c r="Q3537" s="10">
        <f t="shared" ca="1" si="529"/>
        <v>0.54004648490023999</v>
      </c>
      <c r="R3537" s="30">
        <f>IF('Input Parameters'!$E$32=0,0,_xlfn.BETA.INV(Q3537,'Input Parameters'!$L$32,'Input Parameters'!$M$32,'Input Parameters'!$J$32,'Input Parameters'!$K$32))</f>
        <v>0</v>
      </c>
      <c r="S3537" s="10">
        <f t="shared" ca="1" si="530"/>
        <v>0.11176226490160335</v>
      </c>
      <c r="T3537" s="26">
        <f ca="1">_xlfn.LOGNORM.INV(S3537,'Input Parameters'!$H$34,'Input Parameters'!$I$34)</f>
        <v>43.318614590119807</v>
      </c>
      <c r="U3537" s="10">
        <f t="shared" ca="1" si="531"/>
        <v>0.25088913310212624</v>
      </c>
      <c r="V3537" s="30">
        <f ca="1">_xlfn.BETA.INV(U3537,'Input Parameters'!$L$36,'Input Parameters'!$M$36,'Input Parameters'!$J$36,'Input Parameters'!$K$36)</f>
        <v>0.49052161066137973</v>
      </c>
      <c r="W3537" s="2">
        <f ca="1">N3537+(P3537-N3537)*(1-ERF((T3537-R3537)/(2*SQRT(L3537*'Input Parameters'!$E$38))))</f>
        <v>0.10004400727364786</v>
      </c>
      <c r="X3537">
        <f t="shared" ca="1" si="532"/>
        <v>1</v>
      </c>
      <c r="Y3537" s="7"/>
    </row>
    <row r="3538" spans="1:25" ht="15" customHeight="1" x14ac:dyDescent="0.25">
      <c r="A3538" s="139">
        <v>3531</v>
      </c>
      <c r="B3538" s="10">
        <f t="shared" ca="1" si="523"/>
        <v>0.26052460119275767</v>
      </c>
      <c r="C3538" s="60">
        <f ca="1">_xlfn.NORM.INV(B3538,'Input Parameters'!$E$15,'Input Parameters'!$F$15)</f>
        <v>236.18970178564825</v>
      </c>
      <c r="D3538" s="10">
        <f t="shared" ca="1" si="524"/>
        <v>0.60999108000809188</v>
      </c>
      <c r="E3538" s="62">
        <f ca="1">IF(_xlfn.NORM.INV(D3538,'Input Parameters'!$E$17,'Input Parameters'!$F$17)&lt;3500,3500,IF(_xlfn.NORM.INV(D3538,'Input Parameters'!$E$17,'Input Parameters'!$F$17)&gt;5500,5500,_xlfn.NORM.INV(D3538,'Input Parameters'!$E$17,'Input Parameters'!$F$17)))</f>
        <v>4995.5070501750406</v>
      </c>
      <c r="F3538" s="10">
        <f t="shared" ca="1" si="525"/>
        <v>0.111364004702181</v>
      </c>
      <c r="G3538" s="64">
        <f ca="1">_xlfn.NORM.INV(F3538,'Input Parameters'!$E$20,'Input Parameters'!$F$20)</f>
        <v>274.48064869136317</v>
      </c>
      <c r="H3538" s="57">
        <f ca="1">EXP(E3538*(1/'Input Parameters'!$E$23-1/G3538))</f>
        <v>0.31786268713208216</v>
      </c>
      <c r="I3538" s="10">
        <f t="shared" ca="1" si="526"/>
        <v>0.37463182672419126</v>
      </c>
      <c r="J3538" s="30">
        <f ca="1">_xlfn.BETA.INV(I3538,'Input Parameters'!$L$26,'Input Parameters'!$M$26,'Input Parameters'!$J$26,'Input Parameters'!$K$26)</f>
        <v>0.60884102197694856</v>
      </c>
      <c r="K3538" s="168">
        <f ca="1">('Input Parameters'!$E$27/'Input Parameters'!$E$38)^$J3538</f>
        <v>1.2686318944498301E-2</v>
      </c>
      <c r="L3538" s="69">
        <f ca="1">$H3538*$C3538*'Input Parameters'!$E$25*K3538</f>
        <v>0.9524367272250559</v>
      </c>
      <c r="M3538" s="24">
        <f t="shared" ca="1" si="527"/>
        <v>8.0722139178914354E-2</v>
      </c>
      <c r="N3538" s="15">
        <f ca="1">_xlfn.NORM.INV(M3538,'Input Parameters'!$E$29,'Input Parameters'!$F$29)</f>
        <v>9.9859976941019279E-2</v>
      </c>
      <c r="O3538" s="8">
        <f t="shared" ca="1" si="528"/>
        <v>0.90674008611093293</v>
      </c>
      <c r="P3538" s="30">
        <f ca="1">_xlfn.LOGNORM.INV(O3538,'Input Parameters'!$H$30,'Input Parameters'!$I$30)</f>
        <v>5.0079632564918182</v>
      </c>
      <c r="Q3538" s="10">
        <f t="shared" ca="1" si="529"/>
        <v>0.67080439019299953</v>
      </c>
      <c r="R3538" s="30">
        <f>IF('Input Parameters'!$E$32=0,0,_xlfn.BETA.INV(Q3538,'Input Parameters'!$L$32,'Input Parameters'!$M$32,'Input Parameters'!$J$32,'Input Parameters'!$K$32))</f>
        <v>0</v>
      </c>
      <c r="S3538" s="10">
        <f t="shared" ca="1" si="530"/>
        <v>0.40050858395709976</v>
      </c>
      <c r="T3538" s="26">
        <f ca="1">_xlfn.LOGNORM.INV(S3538,'Input Parameters'!$H$34,'Input Parameters'!$I$34)</f>
        <v>48.850393227652496</v>
      </c>
      <c r="U3538" s="10">
        <f t="shared" ca="1" si="531"/>
        <v>0.21172113003593085</v>
      </c>
      <c r="V3538" s="30">
        <f ca="1">_xlfn.BETA.INV(U3538,'Input Parameters'!$L$36,'Input Parameters'!$M$36,'Input Parameters'!$J$36,'Input Parameters'!$K$36)</f>
        <v>0.47390978354427093</v>
      </c>
      <c r="W3538" s="2">
        <f ca="1">N3538+(P3538-N3538)*(1-ERF((T3538-R3538)/(2*SQRT(L3538*'Input Parameters'!$E$38))))</f>
        <v>0.10182798601470563</v>
      </c>
      <c r="X3538">
        <f t="shared" ca="1" si="532"/>
        <v>1</v>
      </c>
      <c r="Y3538" s="7"/>
    </row>
    <row r="3539" spans="1:25" ht="15" customHeight="1" x14ac:dyDescent="0.25">
      <c r="A3539" s="139">
        <v>3532</v>
      </c>
      <c r="B3539" s="10">
        <f t="shared" ca="1" si="523"/>
        <v>0.41313829599573548</v>
      </c>
      <c r="C3539" s="60">
        <f ca="1">_xlfn.NORM.INV(B3539,'Input Parameters'!$E$15,'Input Parameters'!$F$15)</f>
        <v>259.07285400139222</v>
      </c>
      <c r="D3539" s="10">
        <f t="shared" ca="1" si="524"/>
        <v>0.95466944561790668</v>
      </c>
      <c r="E3539" s="62">
        <f ca="1">IF(_xlfn.NORM.INV(D3539,'Input Parameters'!$E$17,'Input Parameters'!$F$17)&lt;3500,3500,IF(_xlfn.NORM.INV(D3539,'Input Parameters'!$E$17,'Input Parameters'!$F$17)&gt;5500,5500,_xlfn.NORM.INV(D3539,'Input Parameters'!$E$17,'Input Parameters'!$F$17)))</f>
        <v>5500</v>
      </c>
      <c r="F3539" s="10">
        <f t="shared" ca="1" si="525"/>
        <v>3.973500185341261E-2</v>
      </c>
      <c r="G3539" s="64">
        <f ca="1">_xlfn.NORM.INV(F3539,'Input Parameters'!$E$20,'Input Parameters'!$F$20)</f>
        <v>270.89974405657608</v>
      </c>
      <c r="H3539" s="57">
        <f ca="1">EXP(E3539*(1/'Input Parameters'!$E$23-1/G3539))</f>
        <v>0.21723952831270144</v>
      </c>
      <c r="I3539" s="10">
        <f t="shared" ca="1" si="526"/>
        <v>0.48826466893203835</v>
      </c>
      <c r="J3539" s="30">
        <f ca="1">_xlfn.BETA.INV(I3539,'Input Parameters'!$L$26,'Input Parameters'!$M$26,'Input Parameters'!$J$26,'Input Parameters'!$K$26)</f>
        <v>0.6566550184566825</v>
      </c>
      <c r="K3539" s="168">
        <f ca="1">('Input Parameters'!$E$27/'Input Parameters'!$E$38)^$J3539</f>
        <v>9.0029583754221987E-3</v>
      </c>
      <c r="L3539" s="69">
        <f ca="1">$H3539*$C3539*'Input Parameters'!$E$25*K3539</f>
        <v>0.50669428134356853</v>
      </c>
      <c r="M3539" s="24">
        <f t="shared" ca="1" si="527"/>
        <v>0.80590268244272734</v>
      </c>
      <c r="N3539" s="15">
        <f ca="1">_xlfn.NORM.INV(M3539,'Input Parameters'!$E$29,'Input Parameters'!$F$29)</f>
        <v>0.10008628960273172</v>
      </c>
      <c r="O3539" s="8">
        <f t="shared" ca="1" si="528"/>
        <v>8.1954830886014851E-2</v>
      </c>
      <c r="P3539" s="30">
        <f ca="1">_xlfn.LOGNORM.INV(O3539,'Input Parameters'!$H$30,'Input Parameters'!$I$30)</f>
        <v>1.3902264847475689</v>
      </c>
      <c r="Q3539" s="10">
        <f t="shared" ca="1" si="529"/>
        <v>0.4160293055703379</v>
      </c>
      <c r="R3539" s="30">
        <f>IF('Input Parameters'!$E$32=0,0,_xlfn.BETA.INV(Q3539,'Input Parameters'!$L$32,'Input Parameters'!$M$32,'Input Parameters'!$J$32,'Input Parameters'!$K$32))</f>
        <v>0</v>
      </c>
      <c r="S3539" s="10">
        <f t="shared" ca="1" si="530"/>
        <v>0.46952186350338709</v>
      </c>
      <c r="T3539" s="26">
        <f ca="1">_xlfn.LOGNORM.INV(S3539,'Input Parameters'!$H$34,'Input Parameters'!$I$34)</f>
        <v>49.930014251457386</v>
      </c>
      <c r="U3539" s="10">
        <f t="shared" ca="1" si="531"/>
        <v>9.1598957040967766E-2</v>
      </c>
      <c r="V3539" s="30">
        <f ca="1">_xlfn.BETA.INV(U3539,'Input Parameters'!$L$36,'Input Parameters'!$M$36,'Input Parameters'!$J$36,'Input Parameters'!$K$36)</f>
        <v>0.41143930987578919</v>
      </c>
      <c r="W3539" s="2">
        <f ca="1">N3539+(P3539-N3539)*(1-ERF((T3539-R3539)/(2*SQRT(L3539*'Input Parameters'!$E$38))))</f>
        <v>0.1000871994906596</v>
      </c>
      <c r="X3539">
        <f t="shared" ca="1" si="532"/>
        <v>1</v>
      </c>
      <c r="Y3539" s="7"/>
    </row>
    <row r="3540" spans="1:25" ht="15" customHeight="1" x14ac:dyDescent="0.25">
      <c r="A3540" s="139">
        <v>3533</v>
      </c>
      <c r="B3540" s="10">
        <f t="shared" ca="1" si="523"/>
        <v>0.1341902474383414</v>
      </c>
      <c r="C3540" s="60">
        <f ca="1">_xlfn.NORM.INV(B3540,'Input Parameters'!$E$15,'Input Parameters'!$F$15)</f>
        <v>210.98591146425622</v>
      </c>
      <c r="D3540" s="10">
        <f t="shared" ca="1" si="524"/>
        <v>0.64783984853970888</v>
      </c>
      <c r="E3540" s="62">
        <f ca="1">IF(_xlfn.NORM.INV(D3540,'Input Parameters'!$E$17,'Input Parameters'!$F$17)&lt;3500,3500,IF(_xlfn.NORM.INV(D3540,'Input Parameters'!$E$17,'Input Parameters'!$F$17)&gt;5500,5500,_xlfn.NORM.INV(D3540,'Input Parameters'!$E$17,'Input Parameters'!$F$17)))</f>
        <v>5065.6465128261316</v>
      </c>
      <c r="F3540" s="10">
        <f t="shared" ca="1" si="525"/>
        <v>0.39637027438674088</v>
      </c>
      <c r="G3540" s="64">
        <f ca="1">_xlfn.NORM.INV(F3540,'Input Parameters'!$E$20,'Input Parameters'!$F$20)</f>
        <v>280.88955129539511</v>
      </c>
      <c r="H3540" s="57">
        <f ca="1">EXP(E3540*(1/'Input Parameters'!$E$23-1/G3540))</f>
        <v>0.47656950541500298</v>
      </c>
      <c r="I3540" s="10">
        <f t="shared" ca="1" si="526"/>
        <v>0.37896571701847748</v>
      </c>
      <c r="J3540" s="30">
        <f ca="1">_xlfn.BETA.INV(I3540,'Input Parameters'!$L$26,'Input Parameters'!$M$26,'Input Parameters'!$J$26,'Input Parameters'!$K$26)</f>
        <v>0.61075193667762051</v>
      </c>
      <c r="K3540" s="168">
        <f ca="1">('Input Parameters'!$E$27/'Input Parameters'!$E$38)^$J3540</f>
        <v>1.2513613451385401E-2</v>
      </c>
      <c r="L3540" s="69">
        <f ca="1">$H3540*$C3540*'Input Parameters'!$E$25*K3540</f>
        <v>1.2582369685201753</v>
      </c>
      <c r="M3540" s="24">
        <f t="shared" ca="1" si="527"/>
        <v>0.1707895009569228</v>
      </c>
      <c r="N3540" s="15">
        <f ca="1">_xlfn.NORM.INV(M3540,'Input Parameters'!$E$29,'Input Parameters'!$F$29)</f>
        <v>9.9904895001420552E-2</v>
      </c>
      <c r="O3540" s="8">
        <f t="shared" ca="1" si="528"/>
        <v>0.62191561624692682</v>
      </c>
      <c r="P3540" s="30">
        <f ca="1">_xlfn.LOGNORM.INV(O3540,'Input Parameters'!$H$30,'Input Parameters'!$I$30)</f>
        <v>3.1072005594407921</v>
      </c>
      <c r="Q3540" s="10">
        <f t="shared" ca="1" si="529"/>
        <v>0.34383573080241592</v>
      </c>
      <c r="R3540" s="30">
        <f>IF('Input Parameters'!$E$32=0,0,_xlfn.BETA.INV(Q3540,'Input Parameters'!$L$32,'Input Parameters'!$M$32,'Input Parameters'!$J$32,'Input Parameters'!$K$32))</f>
        <v>0</v>
      </c>
      <c r="S3540" s="10">
        <f t="shared" ca="1" si="530"/>
        <v>0.49380803839627985</v>
      </c>
      <c r="T3540" s="26">
        <f ca="1">_xlfn.LOGNORM.INV(S3540,'Input Parameters'!$H$34,'Input Parameters'!$I$34)</f>
        <v>50.310388197022945</v>
      </c>
      <c r="U3540" s="10">
        <f t="shared" ca="1" si="531"/>
        <v>0.31040862238738376</v>
      </c>
      <c r="V3540" s="30">
        <f ca="1">_xlfn.BETA.INV(U3540,'Input Parameters'!$L$36,'Input Parameters'!$M$36,'Input Parameters'!$J$36,'Input Parameters'!$K$36)</f>
        <v>0.51425537812674116</v>
      </c>
      <c r="W3540" s="2">
        <f ca="1">N3540+(P3540-N3540)*(1-ERF((T3540-R3540)/(2*SQRT(L3540*'Input Parameters'!$E$38))))</f>
        <v>0.10446594969019972</v>
      </c>
      <c r="X3540">
        <f t="shared" ca="1" si="532"/>
        <v>1</v>
      </c>
      <c r="Y3540" s="7"/>
    </row>
    <row r="3541" spans="1:25" ht="15" customHeight="1" x14ac:dyDescent="0.25">
      <c r="A3541" s="139">
        <v>3534</v>
      </c>
      <c r="B3541" s="10">
        <f t="shared" ca="1" si="523"/>
        <v>0.28408300126122199</v>
      </c>
      <c r="C3541" s="60">
        <f ca="1">_xlfn.NORM.INV(B3541,'Input Parameters'!$E$15,'Input Parameters'!$F$15)</f>
        <v>240.03604488940147</v>
      </c>
      <c r="D3541" s="10">
        <f t="shared" ca="1" si="524"/>
        <v>0.13098710812221703</v>
      </c>
      <c r="E3541" s="62">
        <f ca="1">IF(_xlfn.NORM.INV(D3541,'Input Parameters'!$E$17,'Input Parameters'!$F$17)&lt;3500,3500,IF(_xlfn.NORM.INV(D3541,'Input Parameters'!$E$17,'Input Parameters'!$F$17)&gt;5500,5500,_xlfn.NORM.INV(D3541,'Input Parameters'!$E$17,'Input Parameters'!$F$17)))</f>
        <v>4014.7839954226401</v>
      </c>
      <c r="F3541" s="10">
        <f t="shared" ca="1" si="525"/>
        <v>0.49350519668451998</v>
      </c>
      <c r="G3541" s="64">
        <f ca="1">_xlfn.NORM.INV(F3541,'Input Parameters'!$E$20,'Input Parameters'!$F$20)</f>
        <v>282.54091879516773</v>
      </c>
      <c r="H3541" s="57">
        <f ca="1">EXP(E3541*(1/'Input Parameters'!$E$23-1/G3541))</f>
        <v>0.60419773022203971</v>
      </c>
      <c r="I3541" s="10">
        <f t="shared" ca="1" si="526"/>
        <v>9.2844205625830512E-3</v>
      </c>
      <c r="J3541" s="30">
        <f ca="1">_xlfn.BETA.INV(I3541,'Input Parameters'!$L$26,'Input Parameters'!$M$26,'Input Parameters'!$J$26,'Input Parameters'!$K$26)</f>
        <v>0.27582805588859571</v>
      </c>
      <c r="K3541" s="168">
        <f ca="1">('Input Parameters'!$E$27/'Input Parameters'!$E$38)^$J3541</f>
        <v>0.13827356547020828</v>
      </c>
      <c r="L3541" s="69">
        <f ca="1">$H3541*$C3541*'Input Parameters'!$E$25*K3541</f>
        <v>20.05370921257861</v>
      </c>
      <c r="M3541" s="24">
        <f t="shared" ca="1" si="527"/>
        <v>0.26517016258898574</v>
      </c>
      <c r="N3541" s="15">
        <f ca="1">_xlfn.NORM.INV(M3541,'Input Parameters'!$E$29,'Input Parameters'!$F$29)</f>
        <v>9.9937251341222708E-2</v>
      </c>
      <c r="O3541" s="8">
        <f t="shared" ca="1" si="528"/>
        <v>0.29801502970625793</v>
      </c>
      <c r="P3541" s="30">
        <f ca="1">_xlfn.LOGNORM.INV(O3541,'Input Parameters'!$H$30,'Input Parameters'!$I$30)</f>
        <v>2.0888693643699026</v>
      </c>
      <c r="Q3541" s="10">
        <f t="shared" ca="1" si="529"/>
        <v>0.43798271553269508</v>
      </c>
      <c r="R3541" s="30">
        <f>IF('Input Parameters'!$E$32=0,0,_xlfn.BETA.INV(Q3541,'Input Parameters'!$L$32,'Input Parameters'!$M$32,'Input Parameters'!$J$32,'Input Parameters'!$K$32))</f>
        <v>0</v>
      </c>
      <c r="S3541" s="10">
        <f t="shared" ca="1" si="530"/>
        <v>0.17041106517824955</v>
      </c>
      <c r="T3541" s="26">
        <f ca="1">_xlfn.LOGNORM.INV(S3541,'Input Parameters'!$H$34,'Input Parameters'!$I$34)</f>
        <v>44.769974959456306</v>
      </c>
      <c r="U3541" s="10">
        <f t="shared" ca="1" si="531"/>
        <v>0.73168924424285131</v>
      </c>
      <c r="V3541" s="30">
        <f ca="1">_xlfn.BETA.INV(U3541,'Input Parameters'!$L$36,'Input Parameters'!$M$36,'Input Parameters'!$J$36,'Input Parameters'!$K$36)</f>
        <v>0.68532359178600699</v>
      </c>
      <c r="W3541" s="2">
        <f ca="1">N3541+(P3541-N3541)*(1-ERF((T3541-R3541)/(2*SQRT(L3541*'Input Parameters'!$E$38))))</f>
        <v>1.0538527949828882</v>
      </c>
      <c r="X3541">
        <f t="shared" ca="1" si="532"/>
        <v>0</v>
      </c>
      <c r="Y3541" s="7"/>
    </row>
    <row r="3542" spans="1:25" ht="15" customHeight="1" x14ac:dyDescent="0.25">
      <c r="A3542" s="139">
        <v>3535</v>
      </c>
      <c r="B3542" s="10">
        <f t="shared" ca="1" si="523"/>
        <v>7.5344914607789804E-2</v>
      </c>
      <c r="C3542" s="60">
        <f ca="1">_xlfn.NORM.INV(B3542,'Input Parameters'!$E$15,'Input Parameters'!$F$15)</f>
        <v>193.08585467857807</v>
      </c>
      <c r="D3542" s="10">
        <f t="shared" ca="1" si="524"/>
        <v>0.77839392800946183</v>
      </c>
      <c r="E3542" s="62">
        <f ca="1">IF(_xlfn.NORM.INV(D3542,'Input Parameters'!$E$17,'Input Parameters'!$F$17)&lt;3500,3500,IF(_xlfn.NORM.INV(D3542,'Input Parameters'!$E$17,'Input Parameters'!$F$17)&gt;5500,5500,_xlfn.NORM.INV(D3542,'Input Parameters'!$E$17,'Input Parameters'!$F$17)))</f>
        <v>5336.7462183507923</v>
      </c>
      <c r="F3542" s="10">
        <f t="shared" ca="1" si="525"/>
        <v>0.64443916147619373</v>
      </c>
      <c r="G3542" s="64">
        <f ca="1">_xlfn.NORM.INV(F3542,'Input Parameters'!$E$20,'Input Parameters'!$F$20)</f>
        <v>285.13134541745126</v>
      </c>
      <c r="H3542" s="57">
        <f ca="1">EXP(E3542*(1/'Input Parameters'!$E$23-1/G3542))</f>
        <v>0.60764903237236212</v>
      </c>
      <c r="I3542" s="10">
        <f t="shared" ca="1" si="526"/>
        <v>0.28633397377849323</v>
      </c>
      <c r="J3542" s="30">
        <f ca="1">_xlfn.BETA.INV(I3542,'Input Parameters'!$L$26,'Input Parameters'!$M$26,'Input Parameters'!$J$26,'Input Parameters'!$K$26)</f>
        <v>0.56745992329047967</v>
      </c>
      <c r="K3542" s="168">
        <f ca="1">('Input Parameters'!$E$27/'Input Parameters'!$E$38)^$J3542</f>
        <v>1.7070498988937557E-2</v>
      </c>
      <c r="L3542" s="69">
        <f ca="1">$H3542*$C3542*'Input Parameters'!$E$25*K3542</f>
        <v>2.0028548928071088</v>
      </c>
      <c r="M3542" s="24">
        <f t="shared" ca="1" si="527"/>
        <v>0.72534781148635752</v>
      </c>
      <c r="N3542" s="15">
        <f ca="1">_xlfn.NORM.INV(M3542,'Input Parameters'!$E$29,'Input Parameters'!$F$29)</f>
        <v>0.10005988028268456</v>
      </c>
      <c r="O3542" s="8">
        <f t="shared" ca="1" si="528"/>
        <v>0.71068940040888751</v>
      </c>
      <c r="P3542" s="30">
        <f ca="1">_xlfn.LOGNORM.INV(O3542,'Input Parameters'!$H$30,'Input Parameters'!$I$30)</f>
        <v>3.4882518048637006</v>
      </c>
      <c r="Q3542" s="10">
        <f t="shared" ca="1" si="529"/>
        <v>0.34318707310883911</v>
      </c>
      <c r="R3542" s="30">
        <f>IF('Input Parameters'!$E$32=0,0,_xlfn.BETA.INV(Q3542,'Input Parameters'!$L$32,'Input Parameters'!$M$32,'Input Parameters'!$J$32,'Input Parameters'!$K$32))</f>
        <v>0</v>
      </c>
      <c r="S3542" s="10">
        <f t="shared" ca="1" si="530"/>
        <v>0.75438223996367182</v>
      </c>
      <c r="T3542" s="26">
        <f ca="1">_xlfn.LOGNORM.INV(S3542,'Input Parameters'!$H$34,'Input Parameters'!$I$34)</f>
        <v>54.918710519926201</v>
      </c>
      <c r="U3542" s="10">
        <f t="shared" ca="1" si="531"/>
        <v>0.84192531374293234</v>
      </c>
      <c r="V3542" s="30">
        <f ca="1">_xlfn.BETA.INV(U3542,'Input Parameters'!$L$36,'Input Parameters'!$M$36,'Input Parameters'!$J$36,'Input Parameters'!$K$36)</f>
        <v>0.75192127200021797</v>
      </c>
      <c r="W3542" s="2">
        <f ca="1">N3542+(P3542-N3542)*(1-ERF((T3542-R3542)/(2*SQRT(L3542*'Input Parameters'!$E$38))))</f>
        <v>0.12062608521536776</v>
      </c>
      <c r="X3542">
        <f t="shared" ca="1" si="532"/>
        <v>1</v>
      </c>
      <c r="Y3542" s="7"/>
    </row>
    <row r="3543" spans="1:25" ht="15" customHeight="1" x14ac:dyDescent="0.25">
      <c r="A3543" s="139">
        <v>3536</v>
      </c>
      <c r="B3543" s="10">
        <f t="shared" ca="1" si="523"/>
        <v>0.76725877694708899</v>
      </c>
      <c r="C3543" s="60">
        <f ca="1">_xlfn.NORM.INV(B3543,'Input Parameters'!$E$15,'Input Parameters'!$F$15)</f>
        <v>310.52023180787404</v>
      </c>
      <c r="D3543" s="10">
        <f t="shared" ca="1" si="524"/>
        <v>0.30218686721212662</v>
      </c>
      <c r="E3543" s="62">
        <f ca="1">IF(_xlfn.NORM.INV(D3543,'Input Parameters'!$E$17,'Input Parameters'!$F$17)&lt;3500,3500,IF(_xlfn.NORM.INV(D3543,'Input Parameters'!$E$17,'Input Parameters'!$F$17)&gt;5500,5500,_xlfn.NORM.INV(D3543,'Input Parameters'!$E$17,'Input Parameters'!$F$17)))</f>
        <v>4437.3151848369971</v>
      </c>
      <c r="F3543" s="10">
        <f t="shared" ca="1" si="525"/>
        <v>0.12450311697983174</v>
      </c>
      <c r="G3543" s="64">
        <f ca="1">_xlfn.NORM.INV(F3543,'Input Parameters'!$E$20,'Input Parameters'!$F$20)</f>
        <v>274.926464384273</v>
      </c>
      <c r="H3543" s="57">
        <f ca="1">EXP(E3543*(1/'Input Parameters'!$E$23-1/G3543))</f>
        <v>0.37088874983718734</v>
      </c>
      <c r="I3543" s="10">
        <f t="shared" ca="1" si="526"/>
        <v>0.2618170992377491</v>
      </c>
      <c r="J3543" s="30">
        <f ca="1">_xlfn.BETA.INV(I3543,'Input Parameters'!$L$26,'Input Parameters'!$M$26,'Input Parameters'!$J$26,'Input Parameters'!$K$26)</f>
        <v>0.55487447258366551</v>
      </c>
      <c r="K3543" s="168">
        <f ca="1">('Input Parameters'!$E$27/'Input Parameters'!$E$38)^$J3543</f>
        <v>1.8683251955640381E-2</v>
      </c>
      <c r="L3543" s="69">
        <f ca="1">$H3543*$C3543*'Input Parameters'!$E$25*K3543</f>
        <v>2.1517213662543027</v>
      </c>
      <c r="M3543" s="24">
        <f t="shared" ca="1" si="527"/>
        <v>0.62791820229370054</v>
      </c>
      <c r="N3543" s="15">
        <f ca="1">_xlfn.NORM.INV(M3543,'Input Parameters'!$E$29,'Input Parameters'!$F$29)</f>
        <v>0.10003263446691284</v>
      </c>
      <c r="O3543" s="8">
        <f t="shared" ca="1" si="528"/>
        <v>0.87351066875864947</v>
      </c>
      <c r="P3543" s="30">
        <f ca="1">_xlfn.LOGNORM.INV(O3543,'Input Parameters'!$H$30,'Input Parameters'!$I$30)</f>
        <v>4.6045266453172173</v>
      </c>
      <c r="Q3543" s="10">
        <f t="shared" ca="1" si="529"/>
        <v>3.2201651570907819E-3</v>
      </c>
      <c r="R3543" s="30">
        <f>IF('Input Parameters'!$E$32=0,0,_xlfn.BETA.INV(Q3543,'Input Parameters'!$L$32,'Input Parameters'!$M$32,'Input Parameters'!$J$32,'Input Parameters'!$K$32))</f>
        <v>0</v>
      </c>
      <c r="S3543" s="10">
        <f t="shared" ca="1" si="530"/>
        <v>3.0046711834794904E-2</v>
      </c>
      <c r="T3543" s="26">
        <f ca="1">_xlfn.LOGNORM.INV(S3543,'Input Parameters'!$H$34,'Input Parameters'!$I$34)</f>
        <v>39.886628869123264</v>
      </c>
      <c r="U3543" s="10">
        <f t="shared" ca="1" si="531"/>
        <v>0.11655232237141611</v>
      </c>
      <c r="V3543" s="30">
        <f ca="1">_xlfn.BETA.INV(U3543,'Input Parameters'!$L$36,'Input Parameters'!$M$36,'Input Parameters'!$J$36,'Input Parameters'!$K$36)</f>
        <v>0.42682022030078148</v>
      </c>
      <c r="W3543" s="2">
        <f ca="1">N3543+(P3543-N3543)*(1-ERF((T3543-R3543)/(2*SQRT(L3543*'Input Parameters'!$E$38))))</f>
        <v>0.34558792807432015</v>
      </c>
      <c r="X3543">
        <f t="shared" ca="1" si="532"/>
        <v>1</v>
      </c>
      <c r="Y3543" s="7"/>
    </row>
    <row r="3544" spans="1:25" ht="15" customHeight="1" x14ac:dyDescent="0.25">
      <c r="A3544" s="139">
        <v>3537</v>
      </c>
      <c r="B3544" s="10">
        <f t="shared" ca="1" si="523"/>
        <v>0.63722531330314147</v>
      </c>
      <c r="C3544" s="60">
        <f ca="1">_xlfn.NORM.INV(B3544,'Input Parameters'!$E$15,'Input Parameters'!$F$15)</f>
        <v>289.99191290125509</v>
      </c>
      <c r="D3544" s="10">
        <f t="shared" ca="1" si="524"/>
        <v>0.25406077955439643</v>
      </c>
      <c r="E3544" s="62">
        <f ca="1">IF(_xlfn.NORM.INV(D3544,'Input Parameters'!$E$17,'Input Parameters'!$F$17)&lt;3500,3500,IF(_xlfn.NORM.INV(D3544,'Input Parameters'!$E$17,'Input Parameters'!$F$17)&gt;5500,5500,_xlfn.NORM.INV(D3544,'Input Parameters'!$E$17,'Input Parameters'!$F$17)))</f>
        <v>4336.7641930717191</v>
      </c>
      <c r="F3544" s="10">
        <f t="shared" ca="1" si="525"/>
        <v>0.53969113420883519</v>
      </c>
      <c r="G3544" s="64">
        <f ca="1">_xlfn.NORM.INV(F3544,'Input Parameters'!$E$20,'Input Parameters'!$F$20)</f>
        <v>283.31769268440252</v>
      </c>
      <c r="H3544" s="57">
        <f ca="1">EXP(E3544*(1/'Input Parameters'!$E$23-1/G3544))</f>
        <v>0.60521029968146423</v>
      </c>
      <c r="I3544" s="10">
        <f t="shared" ca="1" si="526"/>
        <v>0.49638707617722411</v>
      </c>
      <c r="J3544" s="30">
        <f ca="1">_xlfn.BETA.INV(I3544,'Input Parameters'!$L$26,'Input Parameters'!$M$26,'Input Parameters'!$J$26,'Input Parameters'!$K$26)</f>
        <v>0.65994069686639745</v>
      </c>
      <c r="K3544" s="168">
        <f ca="1">('Input Parameters'!$E$27/'Input Parameters'!$E$38)^$J3544</f>
        <v>8.7932552822347666E-3</v>
      </c>
      <c r="L3544" s="69">
        <f ca="1">$H3544*$C3544*'Input Parameters'!$E$25*K3544</f>
        <v>1.5432698750470195</v>
      </c>
      <c r="M3544" s="24">
        <f t="shared" ca="1" si="527"/>
        <v>0.13343931587657376</v>
      </c>
      <c r="N3544" s="15">
        <f ca="1">_xlfn.NORM.INV(M3544,'Input Parameters'!$E$29,'Input Parameters'!$F$29)</f>
        <v>9.9888972056429534E-2</v>
      </c>
      <c r="O3544" s="8">
        <f t="shared" ca="1" si="528"/>
        <v>0.85810552993615419</v>
      </c>
      <c r="P3544" s="30">
        <f ca="1">_xlfn.LOGNORM.INV(O3544,'Input Parameters'!$H$30,'Input Parameters'!$I$30)</f>
        <v>4.4520300691621086</v>
      </c>
      <c r="Q3544" s="10">
        <f t="shared" ca="1" si="529"/>
        <v>0.33684192178501982</v>
      </c>
      <c r="R3544" s="30">
        <f>IF('Input Parameters'!$E$32=0,0,_xlfn.BETA.INV(Q3544,'Input Parameters'!$L$32,'Input Parameters'!$M$32,'Input Parameters'!$J$32,'Input Parameters'!$K$32))</f>
        <v>0</v>
      </c>
      <c r="S3544" s="10">
        <f t="shared" ca="1" si="530"/>
        <v>0.20797805700534389</v>
      </c>
      <c r="T3544" s="26">
        <f ca="1">_xlfn.LOGNORM.INV(S3544,'Input Parameters'!$H$34,'Input Parameters'!$I$34)</f>
        <v>45.552067416567951</v>
      </c>
      <c r="U3544" s="10">
        <f t="shared" ca="1" si="531"/>
        <v>0.98211553207193969</v>
      </c>
      <c r="V3544" s="30">
        <f ca="1">_xlfn.BETA.INV(U3544,'Input Parameters'!$L$36,'Input Parameters'!$M$36,'Input Parameters'!$J$36,'Input Parameters'!$K$36)</f>
        <v>0.95552751134246705</v>
      </c>
      <c r="W3544" s="2">
        <f ca="1">N3544+(P3544-N3544)*(1-ERF((T3544-R3544)/(2*SQRT(L3544*'Input Parameters'!$E$38))))</f>
        <v>0.14131827798475355</v>
      </c>
      <c r="X3544">
        <f t="shared" ca="1" si="532"/>
        <v>1</v>
      </c>
      <c r="Y3544" s="7"/>
    </row>
    <row r="3545" spans="1:25" ht="15" customHeight="1" x14ac:dyDescent="0.25">
      <c r="A3545" s="139">
        <v>3538</v>
      </c>
      <c r="B3545" s="10">
        <f t="shared" ca="1" si="523"/>
        <v>0.5161360986053668</v>
      </c>
      <c r="C3545" s="60">
        <f ca="1">_xlfn.NORM.INV(B3545,'Input Parameters'!$E$15,'Input Parameters'!$F$15)</f>
        <v>273.15977097259128</v>
      </c>
      <c r="D3545" s="10">
        <f t="shared" ca="1" si="524"/>
        <v>0.64187686614248141</v>
      </c>
      <c r="E3545" s="62">
        <f ca="1">IF(_xlfn.NORM.INV(D3545,'Input Parameters'!$E$17,'Input Parameters'!$F$17)&lt;3500,3500,IF(_xlfn.NORM.INV(D3545,'Input Parameters'!$E$17,'Input Parameters'!$F$17)&gt;5500,5500,_xlfn.NORM.INV(D3545,'Input Parameters'!$E$17,'Input Parameters'!$F$17)))</f>
        <v>5054.4360775628047</v>
      </c>
      <c r="F3545" s="10">
        <f t="shared" ca="1" si="525"/>
        <v>0.87430262339653442</v>
      </c>
      <c r="G3545" s="64">
        <f ca="1">_xlfn.NORM.INV(F3545,'Input Parameters'!$E$20,'Input Parameters'!$F$20)</f>
        <v>290.33468711356596</v>
      </c>
      <c r="H3545" s="57">
        <f ca="1">EXP(E3545*(1/'Input Parameters'!$E$23-1/G3545))</f>
        <v>0.85717769361857654</v>
      </c>
      <c r="I3545" s="10">
        <f t="shared" ca="1" si="526"/>
        <v>0.39562435891832726</v>
      </c>
      <c r="J3545" s="30">
        <f ca="1">_xlfn.BETA.INV(I3545,'Input Parameters'!$L$26,'Input Parameters'!$M$26,'Input Parameters'!$J$26,'Input Parameters'!$K$26)</f>
        <v>0.61801706074907259</v>
      </c>
      <c r="K3545" s="168">
        <f ca="1">('Input Parameters'!$E$27/'Input Parameters'!$E$38)^$J3545</f>
        <v>1.1878193264389894E-2</v>
      </c>
      <c r="L3545" s="69">
        <f ca="1">$H3545*$C3545*'Input Parameters'!$E$25*K3545</f>
        <v>2.7812369334116451</v>
      </c>
      <c r="M3545" s="24">
        <f t="shared" ca="1" si="527"/>
        <v>0.44694071337516972</v>
      </c>
      <c r="N3545" s="15">
        <f ca="1">_xlfn.NORM.INV(M3545,'Input Parameters'!$E$29,'Input Parameters'!$F$29)</f>
        <v>9.9986660554027329E-2</v>
      </c>
      <c r="O3545" s="8">
        <f t="shared" ca="1" si="528"/>
        <v>0.76760428748195264</v>
      </c>
      <c r="P3545" s="30">
        <f ca="1">_xlfn.LOGNORM.INV(O3545,'Input Parameters'!$H$30,'Input Parameters'!$I$30)</f>
        <v>3.7899064435311538</v>
      </c>
      <c r="Q3545" s="10">
        <f t="shared" ca="1" si="529"/>
        <v>0.99240396535592112</v>
      </c>
      <c r="R3545" s="30">
        <f>IF('Input Parameters'!$E$32=0,0,_xlfn.BETA.INV(Q3545,'Input Parameters'!$L$32,'Input Parameters'!$M$32,'Input Parameters'!$J$32,'Input Parameters'!$K$32))</f>
        <v>0</v>
      </c>
      <c r="S3545" s="10">
        <f t="shared" ca="1" si="530"/>
        <v>0.36651037650486273</v>
      </c>
      <c r="T3545" s="26">
        <f ca="1">_xlfn.LOGNORM.INV(S3545,'Input Parameters'!$H$34,'Input Parameters'!$I$34)</f>
        <v>48.311550389177128</v>
      </c>
      <c r="U3545" s="10">
        <f t="shared" ca="1" si="531"/>
        <v>0.18453905271227777</v>
      </c>
      <c r="V3545" s="30">
        <f ca="1">_xlfn.BETA.INV(U3545,'Input Parameters'!$L$36,'Input Parameters'!$M$36,'Input Parameters'!$J$36,'Input Parameters'!$K$36)</f>
        <v>0.46167474320121882</v>
      </c>
      <c r="W3545" s="2">
        <f ca="1">N3545+(P3545-N3545)*(1-ERF((T3545-R3545)/(2*SQRT(L3545*'Input Parameters'!$E$38))))</f>
        <v>0.24950146592197905</v>
      </c>
      <c r="X3545">
        <f t="shared" ca="1" si="532"/>
        <v>1</v>
      </c>
      <c r="Y3545" s="7"/>
    </row>
    <row r="3546" spans="1:25" ht="15" customHeight="1" x14ac:dyDescent="0.25">
      <c r="A3546" s="139">
        <v>3539</v>
      </c>
      <c r="B3546" s="10">
        <f t="shared" ca="1" si="523"/>
        <v>0.78517352873287061</v>
      </c>
      <c r="C3546" s="60">
        <f ca="1">_xlfn.NORM.INV(B3546,'Input Parameters'!$E$15,'Input Parameters'!$F$15)</f>
        <v>313.76840294439182</v>
      </c>
      <c r="D3546" s="10">
        <f t="shared" ca="1" si="524"/>
        <v>7.6775300482891051E-2</v>
      </c>
      <c r="E3546" s="62">
        <f ca="1">IF(_xlfn.NORM.INV(D3546,'Input Parameters'!$E$17,'Input Parameters'!$F$17)&lt;3500,3500,IF(_xlfn.NORM.INV(D3546,'Input Parameters'!$E$17,'Input Parameters'!$F$17)&gt;5500,5500,_xlfn.NORM.INV(D3546,'Input Parameters'!$E$17,'Input Parameters'!$F$17)))</f>
        <v>3801.0288546740303</v>
      </c>
      <c r="F3546" s="10">
        <f t="shared" ca="1" si="525"/>
        <v>5.4879931539250748E-2</v>
      </c>
      <c r="G3546" s="64">
        <f ca="1">_xlfn.NORM.INV(F3546,'Input Parameters'!$E$20,'Input Parameters'!$F$20)</f>
        <v>271.93486809341141</v>
      </c>
      <c r="H3546" s="57">
        <f ca="1">EXP(E3546*(1/'Input Parameters'!$E$23-1/G3546))</f>
        <v>0.36724553427797779</v>
      </c>
      <c r="I3546" s="10">
        <f t="shared" ca="1" si="526"/>
        <v>0.74994458124453989</v>
      </c>
      <c r="J3546" s="30">
        <f ca="1">_xlfn.BETA.INV(I3546,'Input Parameters'!$L$26,'Input Parameters'!$M$26,'Input Parameters'!$J$26,'Input Parameters'!$K$26)</f>
        <v>0.76287264019162671</v>
      </c>
      <c r="K3546" s="168">
        <f ca="1">('Input Parameters'!$E$27/'Input Parameters'!$E$38)^$J3546</f>
        <v>4.2023828415185616E-3</v>
      </c>
      <c r="L3546" s="69">
        <f ca="1">$H3546*$C3546*'Input Parameters'!$E$25*K3546</f>
        <v>0.48424076300610097</v>
      </c>
      <c r="M3546" s="24">
        <f t="shared" ca="1" si="527"/>
        <v>0.20766612930037065</v>
      </c>
      <c r="N3546" s="15">
        <f ca="1">_xlfn.NORM.INV(M3546,'Input Parameters'!$E$29,'Input Parameters'!$F$29)</f>
        <v>9.9918545404779166E-2</v>
      </c>
      <c r="O3546" s="8">
        <f t="shared" ca="1" si="528"/>
        <v>0.77679035718482359</v>
      </c>
      <c r="P3546" s="30">
        <f ca="1">_xlfn.LOGNORM.INV(O3546,'Input Parameters'!$H$30,'Input Parameters'!$I$30)</f>
        <v>3.8447567225078512</v>
      </c>
      <c r="Q3546" s="10">
        <f t="shared" ca="1" si="529"/>
        <v>7.5350395797870395E-2</v>
      </c>
      <c r="R3546" s="30">
        <f>IF('Input Parameters'!$E$32=0,0,_xlfn.BETA.INV(Q3546,'Input Parameters'!$L$32,'Input Parameters'!$M$32,'Input Parameters'!$J$32,'Input Parameters'!$K$32))</f>
        <v>0</v>
      </c>
      <c r="S3546" s="10">
        <f t="shared" ca="1" si="530"/>
        <v>0.43740939140715085</v>
      </c>
      <c r="T3546" s="26">
        <f ca="1">_xlfn.LOGNORM.INV(S3546,'Input Parameters'!$H$34,'Input Parameters'!$I$34)</f>
        <v>49.428538576041355</v>
      </c>
      <c r="U3546" s="10">
        <f t="shared" ca="1" si="531"/>
        <v>0.88942581254005937</v>
      </c>
      <c r="V3546" s="30">
        <f ca="1">_xlfn.BETA.INV(U3546,'Input Parameters'!$L$36,'Input Parameters'!$M$36,'Input Parameters'!$J$36,'Input Parameters'!$K$36)</f>
        <v>0.79157007882672459</v>
      </c>
      <c r="W3546" s="2">
        <f ca="1">N3546+(P3546-N3546)*(1-ERF((T3546-R3546)/(2*SQRT(L3546*'Input Parameters'!$E$38))))</f>
        <v>9.9920453994193678E-2</v>
      </c>
      <c r="X3546">
        <f t="shared" ca="1" si="532"/>
        <v>1</v>
      </c>
      <c r="Y3546" s="7"/>
    </row>
    <row r="3547" spans="1:25" ht="15" customHeight="1" x14ac:dyDescent="0.25">
      <c r="A3547" s="139">
        <v>3540</v>
      </c>
      <c r="B3547" s="10">
        <f t="shared" ca="1" si="523"/>
        <v>0.79650379647991776</v>
      </c>
      <c r="C3547" s="60">
        <f ca="1">_xlfn.NORM.INV(B3547,'Input Parameters'!$E$15,'Input Parameters'!$F$15)</f>
        <v>315.90428913663362</v>
      </c>
      <c r="D3547" s="10">
        <f t="shared" ca="1" si="524"/>
        <v>6.6509288877558692E-2</v>
      </c>
      <c r="E3547" s="62">
        <f ca="1">IF(_xlfn.NORM.INV(D3547,'Input Parameters'!$E$17,'Input Parameters'!$F$17)&lt;3500,3500,IF(_xlfn.NORM.INV(D3547,'Input Parameters'!$E$17,'Input Parameters'!$F$17)&gt;5500,5500,_xlfn.NORM.INV(D3547,'Input Parameters'!$E$17,'Input Parameters'!$F$17)))</f>
        <v>3748.3870960299218</v>
      </c>
      <c r="F3547" s="10">
        <f t="shared" ca="1" si="525"/>
        <v>7.8571419946392052E-2</v>
      </c>
      <c r="G3547" s="64">
        <f ca="1">_xlfn.NORM.INV(F3547,'Input Parameters'!$E$20,'Input Parameters'!$F$20)</f>
        <v>273.17119855486908</v>
      </c>
      <c r="H3547" s="57">
        <f ca="1">EXP(E3547*(1/'Input Parameters'!$E$23-1/G3547))</f>
        <v>0.39634646633506809</v>
      </c>
      <c r="I3547" s="10">
        <f t="shared" ca="1" si="526"/>
        <v>0.88508434688828408</v>
      </c>
      <c r="J3547" s="30">
        <f ca="1">_xlfn.BETA.INV(I3547,'Input Parameters'!$L$26,'Input Parameters'!$M$26,'Input Parameters'!$J$26,'Input Parameters'!$K$26)</f>
        <v>0.82985482666094779</v>
      </c>
      <c r="K3547" s="168">
        <f ca="1">('Input Parameters'!$E$27/'Input Parameters'!$E$38)^$J3547</f>
        <v>2.5991563011710239E-3</v>
      </c>
      <c r="L3547" s="69">
        <f ca="1">$H3547*$C3547*'Input Parameters'!$E$25*K3547</f>
        <v>0.32543398915621391</v>
      </c>
      <c r="M3547" s="24">
        <f t="shared" ca="1" si="527"/>
        <v>0.62713520824926905</v>
      </c>
      <c r="N3547" s="15">
        <f ca="1">_xlfn.NORM.INV(M3547,'Input Parameters'!$E$29,'Input Parameters'!$F$29)</f>
        <v>0.10003242753455005</v>
      </c>
      <c r="O3547" s="8">
        <f t="shared" ca="1" si="528"/>
        <v>5.3410528071298202E-3</v>
      </c>
      <c r="P3547" s="30">
        <f ca="1">_xlfn.LOGNORM.INV(O3547,'Input Parameters'!$H$30,'Input Parameters'!$I$30)</f>
        <v>0.8033905882350284</v>
      </c>
      <c r="Q3547" s="10">
        <f t="shared" ca="1" si="529"/>
        <v>0.53855686640152223</v>
      </c>
      <c r="R3547" s="30">
        <f>IF('Input Parameters'!$E$32=0,0,_xlfn.BETA.INV(Q3547,'Input Parameters'!$L$32,'Input Parameters'!$M$32,'Input Parameters'!$J$32,'Input Parameters'!$K$32))</f>
        <v>0</v>
      </c>
      <c r="S3547" s="10">
        <f t="shared" ca="1" si="530"/>
        <v>0.11923593969408341</v>
      </c>
      <c r="T3547" s="26">
        <f ca="1">_xlfn.LOGNORM.INV(S3547,'Input Parameters'!$H$34,'Input Parameters'!$I$34)</f>
        <v>43.526204883489022</v>
      </c>
      <c r="U3547" s="10">
        <f t="shared" ca="1" si="531"/>
        <v>0.12712433048600535</v>
      </c>
      <c r="V3547" s="30">
        <f ca="1">_xlfn.BETA.INV(U3547,'Input Parameters'!$L$36,'Input Parameters'!$M$36,'Input Parameters'!$J$36,'Input Parameters'!$K$36)</f>
        <v>0.43279934010706778</v>
      </c>
      <c r="W3547" s="2">
        <f ca="1">N3547+(P3547-N3547)*(1-ERF((T3547-R3547)/(2*SQRT(L3547*'Input Parameters'!$E$38))))</f>
        <v>0.10003247568815191</v>
      </c>
      <c r="X3547">
        <f t="shared" ca="1" si="532"/>
        <v>1</v>
      </c>
      <c r="Y3547" s="7"/>
    </row>
    <row r="3548" spans="1:25" ht="15" customHeight="1" x14ac:dyDescent="0.25">
      <c r="A3548" s="139">
        <v>3541</v>
      </c>
      <c r="B3548" s="10">
        <f t="shared" ca="1" si="523"/>
        <v>0.46014786334629421</v>
      </c>
      <c r="C3548" s="60">
        <f ca="1">_xlfn.NORM.INV(B3548,'Input Parameters'!$E$15,'Input Parameters'!$F$15)</f>
        <v>265.54453854845127</v>
      </c>
      <c r="D3548" s="10">
        <f t="shared" ca="1" si="524"/>
        <v>0.42819894156358185</v>
      </c>
      <c r="E3548" s="62">
        <f ca="1">IF(_xlfn.NORM.INV(D3548,'Input Parameters'!$E$17,'Input Parameters'!$F$17)&lt;3500,3500,IF(_xlfn.NORM.INV(D3548,'Input Parameters'!$E$17,'Input Parameters'!$F$17)&gt;5500,5500,_xlfn.NORM.INV(D3548,'Input Parameters'!$E$17,'Input Parameters'!$F$17)))</f>
        <v>4673.3270280671586</v>
      </c>
      <c r="F3548" s="10">
        <f t="shared" ca="1" si="525"/>
        <v>0.58007847804819512</v>
      </c>
      <c r="G3548" s="64">
        <f ca="1">_xlfn.NORM.INV(F3548,'Input Parameters'!$E$20,'Input Parameters'!$F$20)</f>
        <v>284.00403146691781</v>
      </c>
      <c r="H3548" s="57">
        <f ca="1">EXP(E3548*(1/'Input Parameters'!$E$23-1/G3548))</f>
        <v>0.60574923929843338</v>
      </c>
      <c r="I3548" s="10">
        <f t="shared" ca="1" si="526"/>
        <v>0.53940755817434405</v>
      </c>
      <c r="J3548" s="30">
        <f ca="1">_xlfn.BETA.INV(I3548,'Input Parameters'!$L$26,'Input Parameters'!$M$26,'Input Parameters'!$J$26,'Input Parameters'!$K$26)</f>
        <v>0.67718683430844118</v>
      </c>
      <c r="K3548" s="168">
        <f ca="1">('Input Parameters'!$E$27/'Input Parameters'!$E$38)^$J3548</f>
        <v>7.7700611070432336E-3</v>
      </c>
      <c r="L3548" s="69">
        <f ca="1">$H3548*$C3548*'Input Parameters'!$E$25*K3548</f>
        <v>1.2498407645685441</v>
      </c>
      <c r="M3548" s="24">
        <f t="shared" ca="1" si="527"/>
        <v>0.59944672862874826</v>
      </c>
      <c r="N3548" s="15">
        <f ca="1">_xlfn.NORM.INV(M3548,'Input Parameters'!$E$29,'Input Parameters'!$F$29)</f>
        <v>0.10002519152876617</v>
      </c>
      <c r="O3548" s="8">
        <f t="shared" ca="1" si="528"/>
        <v>0.38760164661164076</v>
      </c>
      <c r="P3548" s="30">
        <f ca="1">_xlfn.LOGNORM.INV(O3548,'Input Parameters'!$H$30,'Input Parameters'!$I$30)</f>
        <v>2.344659443519086</v>
      </c>
      <c r="Q3548" s="10">
        <f t="shared" ca="1" si="529"/>
        <v>0.63196051605479775</v>
      </c>
      <c r="R3548" s="30">
        <f>IF('Input Parameters'!$E$32=0,0,_xlfn.BETA.INV(Q3548,'Input Parameters'!$L$32,'Input Parameters'!$M$32,'Input Parameters'!$J$32,'Input Parameters'!$K$32))</f>
        <v>0</v>
      </c>
      <c r="S3548" s="10">
        <f t="shared" ca="1" si="530"/>
        <v>0.88822226984162633</v>
      </c>
      <c r="T3548" s="26">
        <f ca="1">_xlfn.LOGNORM.INV(S3548,'Input Parameters'!$H$34,'Input Parameters'!$I$34)</f>
        <v>58.656356961238231</v>
      </c>
      <c r="U3548" s="10">
        <f t="shared" ca="1" si="531"/>
        <v>1.4030445760240262E-2</v>
      </c>
      <c r="V3548" s="30">
        <f ca="1">_xlfn.BETA.INV(U3548,'Input Parameters'!$L$36,'Input Parameters'!$M$36,'Input Parameters'!$J$36,'Input Parameters'!$K$36)</f>
        <v>0.3303704846423916</v>
      </c>
      <c r="W3548" s="2">
        <f ca="1">N3548+(P3548-N3548)*(1-ERF((T3548-R3548)/(2*SQRT(L3548*'Input Parameters'!$E$38))))</f>
        <v>0.10049043100559645</v>
      </c>
      <c r="X3548">
        <f t="shared" ca="1" si="532"/>
        <v>1</v>
      </c>
      <c r="Y3548" s="7"/>
    </row>
    <row r="3549" spans="1:25" ht="15" customHeight="1" x14ac:dyDescent="0.25">
      <c r="A3549" s="139">
        <v>3542</v>
      </c>
      <c r="B3549" s="10">
        <f t="shared" ca="1" si="523"/>
        <v>0.3387604772135151</v>
      </c>
      <c r="C3549" s="60">
        <f ca="1">_xlfn.NORM.INV(B3549,'Input Parameters'!$E$15,'Input Parameters'!$F$15)</f>
        <v>248.43094577755565</v>
      </c>
      <c r="D3549" s="10">
        <f t="shared" ca="1" si="524"/>
        <v>0.47875387881982412</v>
      </c>
      <c r="E3549" s="62">
        <f ca="1">IF(_xlfn.NORM.INV(D3549,'Input Parameters'!$E$17,'Input Parameters'!$F$17)&lt;3500,3500,IF(_xlfn.NORM.INV(D3549,'Input Parameters'!$E$17,'Input Parameters'!$F$17)&gt;5500,5500,_xlfn.NORM.INV(D3549,'Input Parameters'!$E$17,'Input Parameters'!$F$17)))</f>
        <v>4762.7030708175535</v>
      </c>
      <c r="F3549" s="10">
        <f t="shared" ca="1" si="525"/>
        <v>0.9285056181287995</v>
      </c>
      <c r="G3549" s="64">
        <f ca="1">_xlfn.NORM.INV(F3549,'Input Parameters'!$E$20,'Input Parameters'!$F$20)</f>
        <v>292.4638341854253</v>
      </c>
      <c r="H3549" s="57">
        <f ca="1">EXP(E3549*(1/'Input Parameters'!$E$23-1/G3549))</f>
        <v>0.97453771792374277</v>
      </c>
      <c r="I3549" s="10">
        <f t="shared" ca="1" si="526"/>
        <v>0.10553945437143364</v>
      </c>
      <c r="J3549" s="30">
        <f ca="1">_xlfn.BETA.INV(I3549,'Input Parameters'!$L$26,'Input Parameters'!$M$26,'Input Parameters'!$J$26,'Input Parameters'!$K$26)</f>
        <v>0.44986861305612436</v>
      </c>
      <c r="K3549" s="168">
        <f ca="1">('Input Parameters'!$E$27/'Input Parameters'!$E$38)^$J3549</f>
        <v>3.9679593193461406E-2</v>
      </c>
      <c r="L3549" s="69">
        <f ca="1">$H3549*$C3549*'Input Parameters'!$E$25*K3549</f>
        <v>9.6066408837307087</v>
      </c>
      <c r="M3549" s="24">
        <f t="shared" ca="1" si="527"/>
        <v>0.76992543495929444</v>
      </c>
      <c r="N3549" s="15">
        <f ca="1">_xlfn.NORM.INV(M3549,'Input Parameters'!$E$29,'Input Parameters'!$F$29)</f>
        <v>0.10007386013074485</v>
      </c>
      <c r="O3549" s="8">
        <f t="shared" ca="1" si="528"/>
        <v>0.30187090843354514</v>
      </c>
      <c r="P3549" s="30">
        <f ca="1">_xlfn.LOGNORM.INV(O3549,'Input Parameters'!$H$30,'Input Parameters'!$I$30)</f>
        <v>2.0998419841419604</v>
      </c>
      <c r="Q3549" s="10">
        <f t="shared" ca="1" si="529"/>
        <v>0.60525312178900292</v>
      </c>
      <c r="R3549" s="30">
        <f>IF('Input Parameters'!$E$32=0,0,_xlfn.BETA.INV(Q3549,'Input Parameters'!$L$32,'Input Parameters'!$M$32,'Input Parameters'!$J$32,'Input Parameters'!$K$32))</f>
        <v>0</v>
      </c>
      <c r="S3549" s="10">
        <f t="shared" ca="1" si="530"/>
        <v>0.56991239148054718</v>
      </c>
      <c r="T3549" s="26">
        <f ca="1">_xlfn.LOGNORM.INV(S3549,'Input Parameters'!$H$34,'Input Parameters'!$I$34)</f>
        <v>51.525553084737787</v>
      </c>
      <c r="U3549" s="10">
        <f t="shared" ca="1" si="531"/>
        <v>0.44764313297921909</v>
      </c>
      <c r="V3549" s="30">
        <f ca="1">_xlfn.BETA.INV(U3549,'Input Parameters'!$L$36,'Input Parameters'!$M$36,'Input Parameters'!$J$36,'Input Parameters'!$K$36)</f>
        <v>0.56609316220559269</v>
      </c>
      <c r="W3549" s="2">
        <f ca="1">N3549+(P3549-N3549)*(1-ERF((T3549-R3549)/(2*SQRT(L3549*'Input Parameters'!$E$38))))</f>
        <v>0.57960934875335568</v>
      </c>
      <c r="X3549">
        <f t="shared" ca="1" si="532"/>
        <v>0</v>
      </c>
      <c r="Y3549" s="7"/>
    </row>
    <row r="3550" spans="1:25" ht="15" customHeight="1" x14ac:dyDescent="0.25">
      <c r="A3550" s="139">
        <v>3543</v>
      </c>
      <c r="B3550" s="10">
        <f t="shared" ca="1" si="523"/>
        <v>0.92504409760386563</v>
      </c>
      <c r="C3550" s="60">
        <f ca="1">_xlfn.NORM.INV(B3550,'Input Parameters'!$E$15,'Input Parameters'!$F$15)</f>
        <v>348.99724862471402</v>
      </c>
      <c r="D3550" s="10">
        <f t="shared" ca="1" si="524"/>
        <v>2.2193848322140997E-2</v>
      </c>
      <c r="E3550" s="62">
        <f ca="1">IF(_xlfn.NORM.INV(D3550,'Input Parameters'!$E$17,'Input Parameters'!$F$17)&lt;3500,3500,IF(_xlfn.NORM.INV(D3550,'Input Parameters'!$E$17,'Input Parameters'!$F$17)&gt;5500,5500,_xlfn.NORM.INV(D3550,'Input Parameters'!$E$17,'Input Parameters'!$F$17)))</f>
        <v>3500</v>
      </c>
      <c r="F3550" s="10">
        <f t="shared" ca="1" si="525"/>
        <v>0.91884415743713932</v>
      </c>
      <c r="G3550" s="64">
        <f ca="1">_xlfn.NORM.INV(F3550,'Input Parameters'!$E$20,'Input Parameters'!$F$20)</f>
        <v>292.01217058908878</v>
      </c>
      <c r="H3550" s="57">
        <f ca="1">EXP(E3550*(1/'Input Parameters'!$E$23-1/G3550))</f>
        <v>0.96322896173374595</v>
      </c>
      <c r="I3550" s="10">
        <f t="shared" ca="1" si="526"/>
        <v>5.7197899989795853E-2</v>
      </c>
      <c r="J3550" s="30">
        <f ca="1">_xlfn.BETA.INV(I3550,'Input Parameters'!$L$26,'Input Parameters'!$M$26,'Input Parameters'!$J$26,'Input Parameters'!$K$26)</f>
        <v>0.3950320695646477</v>
      </c>
      <c r="K3550" s="168">
        <f ca="1">('Input Parameters'!$E$27/'Input Parameters'!$E$38)^$J3550</f>
        <v>5.8802293507720177E-2</v>
      </c>
      <c r="L3550" s="69">
        <f ca="1">$H3550*$C3550*'Input Parameters'!$E$25*K3550</f>
        <v>19.767229332833864</v>
      </c>
      <c r="M3550" s="24">
        <f t="shared" ca="1" si="527"/>
        <v>0.94825982143420351</v>
      </c>
      <c r="N3550" s="15">
        <f ca="1">_xlfn.NORM.INV(M3550,'Input Parameters'!$E$29,'Input Parameters'!$F$29)</f>
        <v>0.10016282100376657</v>
      </c>
      <c r="O3550" s="8">
        <f t="shared" ca="1" si="528"/>
        <v>0.79309432467658447</v>
      </c>
      <c r="P3550" s="30">
        <f ca="1">_xlfn.LOGNORM.INV(O3550,'Input Parameters'!$H$30,'Input Parameters'!$I$30)</f>
        <v>3.9474600680340162</v>
      </c>
      <c r="Q3550" s="10">
        <f t="shared" ca="1" si="529"/>
        <v>3.8211550312235221E-2</v>
      </c>
      <c r="R3550" s="30">
        <f>IF('Input Parameters'!$E$32=0,0,_xlfn.BETA.INV(Q3550,'Input Parameters'!$L$32,'Input Parameters'!$M$32,'Input Parameters'!$J$32,'Input Parameters'!$K$32))</f>
        <v>0</v>
      </c>
      <c r="S3550" s="10">
        <f t="shared" ca="1" si="530"/>
        <v>3.278997230660885E-2</v>
      </c>
      <c r="T3550" s="26">
        <f ca="1">_xlfn.LOGNORM.INV(S3550,'Input Parameters'!$H$34,'Input Parameters'!$I$34)</f>
        <v>40.079913156467221</v>
      </c>
      <c r="U3550" s="10">
        <f t="shared" ca="1" si="531"/>
        <v>0.40129610947841265</v>
      </c>
      <c r="V3550" s="30">
        <f ca="1">_xlfn.BETA.INV(U3550,'Input Parameters'!$L$36,'Input Parameters'!$M$36,'Input Parameters'!$J$36,'Input Parameters'!$K$36)</f>
        <v>0.54873758965063391</v>
      </c>
      <c r="W3550" s="2">
        <f ca="1">N3550+(P3550-N3550)*(1-ERF((T3550-R3550)/(2*SQRT(L3550*'Input Parameters'!$E$38))))</f>
        <v>2.1155260090993022</v>
      </c>
      <c r="X3550">
        <f t="shared" ca="1" si="532"/>
        <v>0</v>
      </c>
      <c r="Y3550" s="7"/>
    </row>
    <row r="3551" spans="1:25" ht="15" customHeight="1" x14ac:dyDescent="0.25">
      <c r="A3551" s="139">
        <v>3544</v>
      </c>
      <c r="B3551" s="10">
        <f t="shared" ca="1" si="523"/>
        <v>0.91928872073018075</v>
      </c>
      <c r="C3551" s="60">
        <f ca="1">_xlfn.NORM.INV(B3551,'Input Parameters'!$E$15,'Input Parameters'!$F$15)</f>
        <v>346.85444463778839</v>
      </c>
      <c r="D3551" s="10">
        <f t="shared" ca="1" si="524"/>
        <v>0.68303038125195481</v>
      </c>
      <c r="E3551" s="62">
        <f ca="1">IF(_xlfn.NORM.INV(D3551,'Input Parameters'!$E$17,'Input Parameters'!$F$17)&lt;3500,3500,IF(_xlfn.NORM.INV(D3551,'Input Parameters'!$E$17,'Input Parameters'!$F$17)&gt;5500,5500,_xlfn.NORM.INV(D3551,'Input Parameters'!$E$17,'Input Parameters'!$F$17)))</f>
        <v>5133.3327893253372</v>
      </c>
      <c r="F3551" s="10">
        <f t="shared" ca="1" si="525"/>
        <v>0.43288330531802788</v>
      </c>
      <c r="G3551" s="64">
        <f ca="1">_xlfn.NORM.INV(F3551,'Input Parameters'!$E$20,'Input Parameters'!$F$20)</f>
        <v>281.51744419769574</v>
      </c>
      <c r="H3551" s="57">
        <f ca="1">EXP(E3551*(1/'Input Parameters'!$E$23-1/G3551))</f>
        <v>0.49150470166519833</v>
      </c>
      <c r="I3551" s="10">
        <f t="shared" ca="1" si="526"/>
        <v>0.9111965009787838</v>
      </c>
      <c r="J3551" s="30">
        <f ca="1">_xlfn.BETA.INV(I3551,'Input Parameters'!$L$26,'Input Parameters'!$M$26,'Input Parameters'!$J$26,'Input Parameters'!$K$26)</f>
        <v>0.84636840301765282</v>
      </c>
      <c r="K3551" s="168">
        <f ca="1">('Input Parameters'!$E$27/'Input Parameters'!$E$38)^$J3551</f>
        <v>2.3088154880964089E-3</v>
      </c>
      <c r="L3551" s="69">
        <f ca="1">$H3551*$C3551*'Input Parameters'!$E$25*K3551</f>
        <v>0.39360822738052059</v>
      </c>
      <c r="M3551" s="24">
        <f t="shared" ca="1" si="527"/>
        <v>7.7560003707616731E-2</v>
      </c>
      <c r="N3551" s="15">
        <f ca="1">_xlfn.NORM.INV(M3551,'Input Parameters'!$E$29,'Input Parameters'!$F$29)</f>
        <v>9.9857832288767087E-2</v>
      </c>
      <c r="O3551" s="8">
        <f t="shared" ca="1" si="528"/>
        <v>0.14178854046673084</v>
      </c>
      <c r="P3551" s="30">
        <f ca="1">_xlfn.LOGNORM.INV(O3551,'Input Parameters'!$H$30,'Input Parameters'!$I$30)</f>
        <v>1.6168794162841926</v>
      </c>
      <c r="Q3551" s="10">
        <f t="shared" ca="1" si="529"/>
        <v>0.23775548316226758</v>
      </c>
      <c r="R3551" s="30">
        <f>IF('Input Parameters'!$E$32=0,0,_xlfn.BETA.INV(Q3551,'Input Parameters'!$L$32,'Input Parameters'!$M$32,'Input Parameters'!$J$32,'Input Parameters'!$K$32))</f>
        <v>0</v>
      </c>
      <c r="S3551" s="10">
        <f t="shared" ca="1" si="530"/>
        <v>0.66318793632399442</v>
      </c>
      <c r="T3551" s="26">
        <f ca="1">_xlfn.LOGNORM.INV(S3551,'Input Parameters'!$H$34,'Input Parameters'!$I$34)</f>
        <v>53.121818992825581</v>
      </c>
      <c r="U3551" s="10">
        <f t="shared" ca="1" si="531"/>
        <v>0.95344246298139534</v>
      </c>
      <c r="V3551" s="30">
        <f ca="1">_xlfn.BETA.INV(U3551,'Input Parameters'!$L$36,'Input Parameters'!$M$36,'Input Parameters'!$J$36,'Input Parameters'!$K$36)</f>
        <v>0.87576814838523953</v>
      </c>
      <c r="W3551" s="2">
        <f ca="1">N3551+(P3551-N3551)*(1-ERF((T3551-R3551)/(2*SQRT(L3551*'Input Parameters'!$E$38))))</f>
        <v>9.9857835526795127E-2</v>
      </c>
      <c r="X3551">
        <f t="shared" ca="1" si="532"/>
        <v>1</v>
      </c>
      <c r="Y3551" s="7"/>
    </row>
    <row r="3552" spans="1:25" ht="15" customHeight="1" x14ac:dyDescent="0.25">
      <c r="A3552" s="139">
        <v>3545</v>
      </c>
      <c r="B3552" s="10">
        <f t="shared" ca="1" si="523"/>
        <v>1.2926086541182324E-2</v>
      </c>
      <c r="C3552" s="60">
        <f ca="1">_xlfn.NORM.INV(B3552,'Input Parameters'!$E$15,'Input Parameters'!$F$15)</f>
        <v>150.20117172286189</v>
      </c>
      <c r="D3552" s="10">
        <f t="shared" ca="1" si="524"/>
        <v>0.44506928830880876</v>
      </c>
      <c r="E3552" s="62">
        <f ca="1">IF(_xlfn.NORM.INV(D3552,'Input Parameters'!$E$17,'Input Parameters'!$F$17)&lt;3500,3500,IF(_xlfn.NORM.INV(D3552,'Input Parameters'!$E$17,'Input Parameters'!$F$17)&gt;5500,5500,_xlfn.NORM.INV(D3552,'Input Parameters'!$E$17,'Input Parameters'!$F$17)))</f>
        <v>4703.3097972975302</v>
      </c>
      <c r="F3552" s="10">
        <f t="shared" ca="1" si="525"/>
        <v>0.43237403257200813</v>
      </c>
      <c r="G3552" s="64">
        <f ca="1">_xlfn.NORM.INV(F3552,'Input Parameters'!$E$20,'Input Parameters'!$F$20)</f>
        <v>281.50876723811109</v>
      </c>
      <c r="H3552" s="57">
        <f ca="1">EXP(E3552*(1/'Input Parameters'!$E$23-1/G3552))</f>
        <v>0.52136873140081164</v>
      </c>
      <c r="I3552" s="10">
        <f t="shared" ca="1" si="526"/>
        <v>0.86920429896951568</v>
      </c>
      <c r="J3552" s="30">
        <f ca="1">_xlfn.BETA.INV(I3552,'Input Parameters'!$L$26,'Input Parameters'!$M$26,'Input Parameters'!$J$26,'Input Parameters'!$K$26)</f>
        <v>0.82068854002170699</v>
      </c>
      <c r="K3552" s="168">
        <f ca="1">('Input Parameters'!$E$27/'Input Parameters'!$E$38)^$J3552</f>
        <v>2.7757941450109792E-3</v>
      </c>
      <c r="L3552" s="69">
        <f ca="1">$H3552*$C3552*'Input Parameters'!$E$25*K3552</f>
        <v>0.21737297898823416</v>
      </c>
      <c r="M3552" s="24">
        <f t="shared" ca="1" si="527"/>
        <v>0.17707702829599226</v>
      </c>
      <c r="N3552" s="15">
        <f ca="1">_xlfn.NORM.INV(M3552,'Input Parameters'!$E$29,'Input Parameters'!$F$29)</f>
        <v>9.9907343812361799E-2</v>
      </c>
      <c r="O3552" s="8">
        <f t="shared" ca="1" si="528"/>
        <v>0.77474169568930695</v>
      </c>
      <c r="P3552" s="30">
        <f ca="1">_xlfn.LOGNORM.INV(O3552,'Input Parameters'!$H$30,'Input Parameters'!$I$30)</f>
        <v>3.8323465790877758</v>
      </c>
      <c r="Q3552" s="10">
        <f t="shared" ca="1" si="529"/>
        <v>0.24299918800904274</v>
      </c>
      <c r="R3552" s="30">
        <f>IF('Input Parameters'!$E$32=0,0,_xlfn.BETA.INV(Q3552,'Input Parameters'!$L$32,'Input Parameters'!$M$32,'Input Parameters'!$J$32,'Input Parameters'!$K$32))</f>
        <v>0</v>
      </c>
      <c r="S3552" s="10">
        <f t="shared" ca="1" si="530"/>
        <v>0.68284127712333109</v>
      </c>
      <c r="T3552" s="26">
        <f ca="1">_xlfn.LOGNORM.INV(S3552,'Input Parameters'!$H$34,'Input Parameters'!$I$34)</f>
        <v>53.483399008020861</v>
      </c>
      <c r="U3552" s="10">
        <f t="shared" ca="1" si="531"/>
        <v>0.2642643691480776</v>
      </c>
      <c r="V3552" s="30">
        <f ca="1">_xlfn.BETA.INV(U3552,'Input Parameters'!$L$36,'Input Parameters'!$M$36,'Input Parameters'!$J$36,'Input Parameters'!$K$36)</f>
        <v>0.49598559534490383</v>
      </c>
      <c r="W3552" s="2">
        <f ca="1">N3552+(P3552-N3552)*(1-ERF((T3552-R3552)/(2*SQRT(L3552*'Input Parameters'!$E$38))))</f>
        <v>9.9907343812363866E-2</v>
      </c>
      <c r="X3552">
        <f t="shared" ca="1" si="532"/>
        <v>1</v>
      </c>
      <c r="Y3552" s="7"/>
    </row>
    <row r="3553" spans="1:25" ht="15" customHeight="1" x14ac:dyDescent="0.25">
      <c r="A3553" s="139">
        <v>3546</v>
      </c>
      <c r="B3553" s="10">
        <f t="shared" ca="1" si="523"/>
        <v>0.94136146042343072</v>
      </c>
      <c r="C3553" s="60">
        <f ca="1">_xlfn.NORM.INV(B3553,'Input Parameters'!$E$15,'Input Parameters'!$F$15)</f>
        <v>355.85069121246477</v>
      </c>
      <c r="D3553" s="10">
        <f t="shared" ca="1" si="524"/>
        <v>0.92737016007961581</v>
      </c>
      <c r="E3553" s="62">
        <f ca="1">IF(_xlfn.NORM.INV(D3553,'Input Parameters'!$E$17,'Input Parameters'!$F$17)&lt;3500,3500,IF(_xlfn.NORM.INV(D3553,'Input Parameters'!$E$17,'Input Parameters'!$F$17)&gt;5500,5500,_xlfn.NORM.INV(D3553,'Input Parameters'!$E$17,'Input Parameters'!$F$17)))</f>
        <v>5500</v>
      </c>
      <c r="F3553" s="10">
        <f t="shared" ca="1" si="525"/>
        <v>0.63241320602988815</v>
      </c>
      <c r="G3553" s="64">
        <f ca="1">_xlfn.NORM.INV(F3553,'Input Parameters'!$E$20,'Input Parameters'!$F$20)</f>
        <v>284.91628577241033</v>
      </c>
      <c r="H3553" s="57">
        <f ca="1">EXP(E3553*(1/'Input Parameters'!$E$23-1/G3553))</f>
        <v>0.58980892704580201</v>
      </c>
      <c r="I3553" s="10">
        <f t="shared" ca="1" si="526"/>
        <v>0.43918530488307816</v>
      </c>
      <c r="J3553" s="30">
        <f ca="1">_xlfn.BETA.INV(I3553,'Input Parameters'!$L$26,'Input Parameters'!$M$26,'Input Parameters'!$J$26,'Input Parameters'!$K$26)</f>
        <v>0.63650029015016052</v>
      </c>
      <c r="K3553" s="168">
        <f ca="1">('Input Parameters'!$E$27/'Input Parameters'!$E$38)^$J3553</f>
        <v>1.0403305338412579E-2</v>
      </c>
      <c r="L3553" s="69">
        <f ca="1">$H3553*$C3553*'Input Parameters'!$E$25*K3553</f>
        <v>2.1834864468386788</v>
      </c>
      <c r="M3553" s="24">
        <f t="shared" ca="1" si="527"/>
        <v>0.83073484830650923</v>
      </c>
      <c r="N3553" s="15">
        <f ca="1">_xlfn.NORM.INV(M3553,'Input Parameters'!$E$29,'Input Parameters'!$F$29)</f>
        <v>0.10009570732120746</v>
      </c>
      <c r="O3553" s="8">
        <f t="shared" ca="1" si="528"/>
        <v>0.67470701716696402</v>
      </c>
      <c r="P3553" s="30">
        <f ca="1">_xlfn.LOGNORM.INV(O3553,'Input Parameters'!$H$30,'Input Parameters'!$I$30)</f>
        <v>3.3234538655759747</v>
      </c>
      <c r="Q3553" s="10">
        <f t="shared" ca="1" si="529"/>
        <v>0.99381621437359913</v>
      </c>
      <c r="R3553" s="30">
        <f>IF('Input Parameters'!$E$32=0,0,_xlfn.BETA.INV(Q3553,'Input Parameters'!$L$32,'Input Parameters'!$M$32,'Input Parameters'!$J$32,'Input Parameters'!$K$32))</f>
        <v>0</v>
      </c>
      <c r="S3553" s="10">
        <f t="shared" ca="1" si="530"/>
        <v>0.74539590627216923</v>
      </c>
      <c r="T3553" s="26">
        <f ca="1">_xlfn.LOGNORM.INV(S3553,'Input Parameters'!$H$34,'Input Parameters'!$I$34)</f>
        <v>54.725706375139922</v>
      </c>
      <c r="U3553" s="10">
        <f t="shared" ca="1" si="531"/>
        <v>0.44095122781958274</v>
      </c>
      <c r="V3553" s="30">
        <f ca="1">_xlfn.BETA.INV(U3553,'Input Parameters'!$L$36,'Input Parameters'!$M$36,'Input Parameters'!$J$36,'Input Parameters'!$K$36)</f>
        <v>0.56358320952079655</v>
      </c>
      <c r="W3553" s="2">
        <f ca="1">N3553+(P3553-N3553)*(1-ERF((T3553-R3553)/(2*SQRT(L3553*'Input Parameters'!$E$38))))</f>
        <v>0.12853911717727018</v>
      </c>
      <c r="X3553">
        <f t="shared" ca="1" si="532"/>
        <v>1</v>
      </c>
      <c r="Y3553" s="7"/>
    </row>
    <row r="3554" spans="1:25" ht="15" customHeight="1" x14ac:dyDescent="0.25">
      <c r="A3554" s="139">
        <v>3547</v>
      </c>
      <c r="B3554" s="10">
        <f t="shared" ca="1" si="523"/>
        <v>0.75356146720799455</v>
      </c>
      <c r="C3554" s="60">
        <f ca="1">_xlfn.NORM.INV(B3554,'Input Parameters'!$E$15,'Input Parameters'!$F$15)</f>
        <v>308.12981061850445</v>
      </c>
      <c r="D3554" s="10">
        <f t="shared" ca="1" si="524"/>
        <v>0.32894948442828165</v>
      </c>
      <c r="E3554" s="62">
        <f ca="1">IF(_xlfn.NORM.INV(D3554,'Input Parameters'!$E$17,'Input Parameters'!$F$17)&lt;3500,3500,IF(_xlfn.NORM.INV(D3554,'Input Parameters'!$E$17,'Input Parameters'!$F$17)&gt;5500,5500,_xlfn.NORM.INV(D3554,'Input Parameters'!$E$17,'Input Parameters'!$F$17)))</f>
        <v>4490.028934977363</v>
      </c>
      <c r="F3554" s="10">
        <f t="shared" ca="1" si="525"/>
        <v>6.9234143166179596E-2</v>
      </c>
      <c r="G3554" s="64">
        <f ca="1">_xlfn.NORM.INV(F3554,'Input Parameters'!$E$20,'Input Parameters'!$F$20)</f>
        <v>272.72382170954216</v>
      </c>
      <c r="H3554" s="57">
        <f ca="1">EXP(E3554*(1/'Input Parameters'!$E$23-1/G3554))</f>
        <v>0.32124903103856117</v>
      </c>
      <c r="I3554" s="10">
        <f t="shared" ca="1" si="526"/>
        <v>0.62023498477152128</v>
      </c>
      <c r="J3554" s="30">
        <f ca="1">_xlfn.BETA.INV(I3554,'Input Parameters'!$L$26,'Input Parameters'!$M$26,'Input Parameters'!$J$26,'Input Parameters'!$K$26)</f>
        <v>0.70933146766529709</v>
      </c>
      <c r="K3554" s="168">
        <f ca="1">('Input Parameters'!$E$27/'Input Parameters'!$E$38)^$J3554</f>
        <v>6.1700306785492523E-3</v>
      </c>
      <c r="L3554" s="69">
        <f ca="1">$H3554*$C3554*'Input Parameters'!$E$25*K3554</f>
        <v>0.61074914385718149</v>
      </c>
      <c r="M3554" s="24">
        <f t="shared" ca="1" si="527"/>
        <v>0.47653169718673827</v>
      </c>
      <c r="N3554" s="15">
        <f ca="1">_xlfn.NORM.INV(M3554,'Input Parameters'!$E$29,'Input Parameters'!$F$29)</f>
        <v>9.9994113971903817E-2</v>
      </c>
      <c r="O3554" s="8">
        <f t="shared" ca="1" si="528"/>
        <v>2.4399835071229448E-2</v>
      </c>
      <c r="P3554" s="30">
        <f ca="1">_xlfn.LOGNORM.INV(O3554,'Input Parameters'!$H$30,'Input Parameters'!$I$30)</f>
        <v>1.0579053997045023</v>
      </c>
      <c r="Q3554" s="10">
        <f t="shared" ca="1" si="529"/>
        <v>0.19648428089213477</v>
      </c>
      <c r="R3554" s="30">
        <f>IF('Input Parameters'!$E$32=0,0,_xlfn.BETA.INV(Q3554,'Input Parameters'!$L$32,'Input Parameters'!$M$32,'Input Parameters'!$J$32,'Input Parameters'!$K$32))</f>
        <v>0</v>
      </c>
      <c r="S3554" s="10">
        <f t="shared" ca="1" si="530"/>
        <v>0.14627976009858135</v>
      </c>
      <c r="T3554" s="26">
        <f ca="1">_xlfn.LOGNORM.INV(S3554,'Input Parameters'!$H$34,'Input Parameters'!$I$34)</f>
        <v>44.216077625751332</v>
      </c>
      <c r="U3554" s="10">
        <f t="shared" ca="1" si="531"/>
        <v>0.65722510082381291</v>
      </c>
      <c r="V3554" s="30">
        <f ca="1">_xlfn.BETA.INV(U3554,'Input Parameters'!$L$36,'Input Parameters'!$M$36,'Input Parameters'!$J$36,'Input Parameters'!$K$36)</f>
        <v>0.64990096097803951</v>
      </c>
      <c r="W3554" s="2">
        <f ca="1">N3554+(P3554-N3554)*(1-ERF((T3554-R3554)/(2*SQRT(L3554*'Input Parameters'!$E$38))))</f>
        <v>0.10005461641641558</v>
      </c>
      <c r="X3554">
        <f t="shared" ca="1" si="532"/>
        <v>1</v>
      </c>
      <c r="Y3554" s="7"/>
    </row>
    <row r="3555" spans="1:25" ht="15" customHeight="1" x14ac:dyDescent="0.25">
      <c r="A3555" s="139">
        <v>3548</v>
      </c>
      <c r="B3555" s="10">
        <f t="shared" ca="1" si="523"/>
        <v>0.66925009259843926</v>
      </c>
      <c r="C3555" s="60">
        <f ca="1">_xlfn.NORM.INV(B3555,'Input Parameters'!$E$15,'Input Parameters'!$F$15)</f>
        <v>294.69543948838265</v>
      </c>
      <c r="D3555" s="10">
        <f t="shared" ca="1" si="524"/>
        <v>0.57327720677241478</v>
      </c>
      <c r="E3555" s="62">
        <f ca="1">IF(_xlfn.NORM.INV(D3555,'Input Parameters'!$E$17,'Input Parameters'!$F$17)&lt;3500,3500,IF(_xlfn.NORM.INV(D3555,'Input Parameters'!$E$17,'Input Parameters'!$F$17)&gt;5500,5500,_xlfn.NORM.INV(D3555,'Input Parameters'!$E$17,'Input Parameters'!$F$17)))</f>
        <v>4929.3067414511388</v>
      </c>
      <c r="F3555" s="10">
        <f t="shared" ca="1" si="525"/>
        <v>0.97889663274405225</v>
      </c>
      <c r="G3555" s="64">
        <f ca="1">_xlfn.NORM.INV(F3555,'Input Parameters'!$E$20,'Input Parameters'!$F$20)</f>
        <v>296.26088901590833</v>
      </c>
      <c r="H3555" s="57">
        <f ca="1">EXP(E3555*(1/'Input Parameters'!$E$23-1/G3555))</f>
        <v>1.2084298409122807</v>
      </c>
      <c r="I3555" s="10">
        <f t="shared" ca="1" si="526"/>
        <v>0.26941400392334391</v>
      </c>
      <c r="J3555" s="30">
        <f ca="1">_xlfn.BETA.INV(I3555,'Input Parameters'!$L$26,'Input Parameters'!$M$26,'Input Parameters'!$J$26,'Input Parameters'!$K$26)</f>
        <v>0.55883906770883385</v>
      </c>
      <c r="K3555" s="168">
        <f ca="1">('Input Parameters'!$E$27/'Input Parameters'!$E$38)^$J3555</f>
        <v>1.8159418835164511E-2</v>
      </c>
      <c r="L3555" s="69">
        <f ca="1">$H3555*$C3555*'Input Parameters'!$E$25*K3555</f>
        <v>6.4669097734403911</v>
      </c>
      <c r="M3555" s="24">
        <f t="shared" ca="1" si="527"/>
        <v>0.16101866162611289</v>
      </c>
      <c r="N3555" s="15">
        <f ca="1">_xlfn.NORM.INV(M3555,'Input Parameters'!$E$29,'Input Parameters'!$F$29)</f>
        <v>9.9900972008975519E-2</v>
      </c>
      <c r="O3555" s="8">
        <f t="shared" ca="1" si="528"/>
        <v>0.79155521158880748</v>
      </c>
      <c r="P3555" s="30">
        <f ca="1">_xlfn.LOGNORM.INV(O3555,'Input Parameters'!$H$30,'Input Parameters'!$I$30)</f>
        <v>3.9374489398185601</v>
      </c>
      <c r="Q3555" s="10">
        <f t="shared" ca="1" si="529"/>
        <v>0.54445684206054912</v>
      </c>
      <c r="R3555" s="30">
        <f>IF('Input Parameters'!$E$32=0,0,_xlfn.BETA.INV(Q3555,'Input Parameters'!$L$32,'Input Parameters'!$M$32,'Input Parameters'!$J$32,'Input Parameters'!$K$32))</f>
        <v>0</v>
      </c>
      <c r="S3555" s="10">
        <f t="shared" ca="1" si="530"/>
        <v>0.88882595925740704</v>
      </c>
      <c r="T3555" s="26">
        <f ca="1">_xlfn.LOGNORM.INV(S3555,'Input Parameters'!$H$34,'Input Parameters'!$I$34)</f>
        <v>58.679587116200302</v>
      </c>
      <c r="U3555" s="10">
        <f t="shared" ca="1" si="531"/>
        <v>4.6714701528330127E-2</v>
      </c>
      <c r="V3555" s="30">
        <f ca="1">_xlfn.BETA.INV(U3555,'Input Parameters'!$L$36,'Input Parameters'!$M$36,'Input Parameters'!$J$36,'Input Parameters'!$K$36)</f>
        <v>0.37588690342031522</v>
      </c>
      <c r="W3555" s="2">
        <f ca="1">N3555+(P3555-N3555)*(1-ERF((T3555-R3555)/(2*SQRT(L3555*'Input Parameters'!$E$38))))</f>
        <v>0.49423164911646378</v>
      </c>
      <c r="X3555">
        <f t="shared" ca="1" si="532"/>
        <v>0</v>
      </c>
      <c r="Y3555" s="7"/>
    </row>
    <row r="3556" spans="1:25" ht="15" customHeight="1" x14ac:dyDescent="0.25">
      <c r="A3556" s="139">
        <v>3549</v>
      </c>
      <c r="B3556" s="10">
        <f t="shared" ca="1" si="523"/>
        <v>0.50213751489716874</v>
      </c>
      <c r="C3556" s="60">
        <f ca="1">_xlfn.NORM.INV(B3556,'Input Parameters'!$E$15,'Input Parameters'!$F$15)</f>
        <v>271.25756741722159</v>
      </c>
      <c r="D3556" s="10">
        <f t="shared" ca="1" si="524"/>
        <v>0.56397587139155358</v>
      </c>
      <c r="E3556" s="62">
        <f ca="1">IF(_xlfn.NORM.INV(D3556,'Input Parameters'!$E$17,'Input Parameters'!$F$17)&lt;3500,3500,IF(_xlfn.NORM.INV(D3556,'Input Parameters'!$E$17,'Input Parameters'!$F$17)&gt;5500,5500,_xlfn.NORM.INV(D3556,'Input Parameters'!$E$17,'Input Parameters'!$F$17)))</f>
        <v>4912.7401220534184</v>
      </c>
      <c r="F3556" s="10">
        <f t="shared" ca="1" si="525"/>
        <v>0.91707112868601126</v>
      </c>
      <c r="G3556" s="64">
        <f ca="1">_xlfn.NORM.INV(F3556,'Input Parameters'!$E$20,'Input Parameters'!$F$20)</f>
        <v>291.93376859308779</v>
      </c>
      <c r="H3556" s="57">
        <f ca="1">EXP(E3556*(1/'Input Parameters'!$E$23-1/G3556))</f>
        <v>0.94449549303466251</v>
      </c>
      <c r="I3556" s="10">
        <f t="shared" ca="1" si="526"/>
        <v>0.80308087076795576</v>
      </c>
      <c r="J3556" s="30">
        <f ca="1">_xlfn.BETA.INV(I3556,'Input Parameters'!$L$26,'Input Parameters'!$M$26,'Input Parameters'!$J$26,'Input Parameters'!$K$26)</f>
        <v>0.78691126320908356</v>
      </c>
      <c r="K3556" s="168">
        <f ca="1">('Input Parameters'!$E$27/'Input Parameters'!$E$38)^$J3556</f>
        <v>3.536799045487538E-3</v>
      </c>
      <c r="L3556" s="69">
        <f ca="1">$H3556*$C3556*'Input Parameters'!$E$25*K3556</f>
        <v>0.90613339705779727</v>
      </c>
      <c r="M3556" s="24">
        <f t="shared" ca="1" si="527"/>
        <v>0.37416027804482166</v>
      </c>
      <c r="N3556" s="15">
        <f ca="1">_xlfn.NORM.INV(M3556,'Input Parameters'!$E$29,'Input Parameters'!$F$29)</f>
        <v>9.9967914536814417E-2</v>
      </c>
      <c r="O3556" s="8">
        <f t="shared" ca="1" si="528"/>
        <v>0.52466898807810924</v>
      </c>
      <c r="P3556" s="30">
        <f ca="1">_xlfn.LOGNORM.INV(O3556,'Input Parameters'!$H$30,'Input Parameters'!$I$30)</f>
        <v>2.7628680249083803</v>
      </c>
      <c r="Q3556" s="10">
        <f t="shared" ca="1" si="529"/>
        <v>0.35957884083216873</v>
      </c>
      <c r="R3556" s="30">
        <f>IF('Input Parameters'!$E$32=0,0,_xlfn.BETA.INV(Q3556,'Input Parameters'!$L$32,'Input Parameters'!$M$32,'Input Parameters'!$J$32,'Input Parameters'!$K$32))</f>
        <v>0</v>
      </c>
      <c r="S3556" s="10">
        <f t="shared" ca="1" si="530"/>
        <v>0.78740752273439274</v>
      </c>
      <c r="T3556" s="26">
        <f ca="1">_xlfn.LOGNORM.INV(S3556,'Input Parameters'!$H$34,'Input Parameters'!$I$34)</f>
        <v>55.669945155694101</v>
      </c>
      <c r="U3556" s="10">
        <f t="shared" ca="1" si="531"/>
        <v>0.97579795941537595</v>
      </c>
      <c r="V3556" s="30">
        <f ca="1">_xlfn.BETA.INV(U3556,'Input Parameters'!$L$36,'Input Parameters'!$M$36,'Input Parameters'!$J$36,'Input Parameters'!$K$36)</f>
        <v>0.93151895297983933</v>
      </c>
      <c r="W3556" s="2">
        <f ca="1">N3556+(P3556-N3556)*(1-ERF((T3556-R3556)/(2*SQRT(L3556*'Input Parameters'!$E$38))))</f>
        <v>0.10006230142124474</v>
      </c>
      <c r="X3556">
        <f t="shared" ca="1" si="532"/>
        <v>1</v>
      </c>
      <c r="Y3556" s="7"/>
    </row>
    <row r="3557" spans="1:25" ht="15" customHeight="1" x14ac:dyDescent="0.25">
      <c r="A3557" s="139">
        <v>3550</v>
      </c>
      <c r="B3557" s="10">
        <f t="shared" ca="1" si="523"/>
        <v>0.54535173321768515</v>
      </c>
      <c r="C3557" s="60">
        <f ca="1">_xlfn.NORM.INV(B3557,'Input Parameters'!$E$15,'Input Parameters'!$F$15)</f>
        <v>277.14123645594412</v>
      </c>
      <c r="D3557" s="10">
        <f t="shared" ca="1" si="524"/>
        <v>0.5826833071531009</v>
      </c>
      <c r="E3557" s="62">
        <f ca="1">IF(_xlfn.NORM.INV(D3557,'Input Parameters'!$E$17,'Input Parameters'!$F$17)&lt;3500,3500,IF(_xlfn.NORM.INV(D3557,'Input Parameters'!$E$17,'Input Parameters'!$F$17)&gt;5500,5500,_xlfn.NORM.INV(D3557,'Input Parameters'!$E$17,'Input Parameters'!$F$17)))</f>
        <v>4946.1339842514162</v>
      </c>
      <c r="F3557" s="10">
        <f t="shared" ca="1" si="525"/>
        <v>0.87579681638722962</v>
      </c>
      <c r="G3557" s="64">
        <f ca="1">_xlfn.NORM.INV(F3557,'Input Parameters'!$E$20,'Input Parameters'!$F$20)</f>
        <v>290.38333313802144</v>
      </c>
      <c r="H3557" s="57">
        <f ca="1">EXP(E3557*(1/'Input Parameters'!$E$23-1/G3557))</f>
        <v>0.86247080854682834</v>
      </c>
      <c r="I3557" s="10">
        <f t="shared" ca="1" si="526"/>
        <v>5.3986155823767867E-2</v>
      </c>
      <c r="J3557" s="30">
        <f ca="1">_xlfn.BETA.INV(I3557,'Input Parameters'!$L$26,'Input Parameters'!$M$26,'Input Parameters'!$J$26,'Input Parameters'!$K$26)</f>
        <v>0.39033979303169841</v>
      </c>
      <c r="K3557" s="168">
        <f ca="1">('Input Parameters'!$E$27/'Input Parameters'!$E$38)^$J3557</f>
        <v>6.0815133875259851E-2</v>
      </c>
      <c r="L3557" s="69">
        <f ca="1">$H3557*$C3557*'Input Parameters'!$E$25*K3557</f>
        <v>14.536411951392285</v>
      </c>
      <c r="M3557" s="24">
        <f t="shared" ca="1" si="527"/>
        <v>0.66989390021022577</v>
      </c>
      <c r="N3557" s="15">
        <f ca="1">_xlfn.NORM.INV(M3557,'Input Parameters'!$E$29,'Input Parameters'!$F$29)</f>
        <v>0.10004396202115648</v>
      </c>
      <c r="O3557" s="8">
        <f t="shared" ca="1" si="528"/>
        <v>2.4653314967458373E-2</v>
      </c>
      <c r="P3557" s="30">
        <f ca="1">_xlfn.LOGNORM.INV(O3557,'Input Parameters'!$H$30,'Input Parameters'!$I$30)</f>
        <v>1.0601101264422357</v>
      </c>
      <c r="Q3557" s="10">
        <f t="shared" ca="1" si="529"/>
        <v>0.39504864340259693</v>
      </c>
      <c r="R3557" s="30">
        <f>IF('Input Parameters'!$E$32=0,0,_xlfn.BETA.INV(Q3557,'Input Parameters'!$L$32,'Input Parameters'!$M$32,'Input Parameters'!$J$32,'Input Parameters'!$K$32))</f>
        <v>0</v>
      </c>
      <c r="S3557" s="10">
        <f t="shared" ca="1" si="530"/>
        <v>0.62524501892894313</v>
      </c>
      <c r="T3557" s="26">
        <f ca="1">_xlfn.LOGNORM.INV(S3557,'Input Parameters'!$H$34,'Input Parameters'!$I$34)</f>
        <v>52.452099577211158</v>
      </c>
      <c r="U3557" s="10">
        <f t="shared" ca="1" si="531"/>
        <v>0.45133690029718576</v>
      </c>
      <c r="V3557" s="30">
        <f ca="1">_xlfn.BETA.INV(U3557,'Input Parameters'!$L$36,'Input Parameters'!$M$36,'Input Parameters'!$J$36,'Input Parameters'!$K$36)</f>
        <v>0.56747987948896039</v>
      </c>
      <c r="W3557" s="2">
        <f ca="1">N3557+(P3557-N3557)*(1-ERF((T3557-R3557)/(2*SQRT(L3557*'Input Parameters'!$E$38))))</f>
        <v>0.41749703378645808</v>
      </c>
      <c r="X3557">
        <f t="shared" ca="1" si="532"/>
        <v>1</v>
      </c>
      <c r="Y3557" s="7"/>
    </row>
    <row r="3558" spans="1:25" ht="15" customHeight="1" x14ac:dyDescent="0.25">
      <c r="A3558" s="139">
        <v>3551</v>
      </c>
      <c r="B3558" s="10">
        <f t="shared" ca="1" si="523"/>
        <v>0.34929812795287918</v>
      </c>
      <c r="C3558" s="60">
        <f ca="1">_xlfn.NORM.INV(B3558,'Input Parameters'!$E$15,'Input Parameters'!$F$15)</f>
        <v>249.98262926866963</v>
      </c>
      <c r="D3558" s="10">
        <f t="shared" ca="1" si="524"/>
        <v>0.63272676909865</v>
      </c>
      <c r="E3558" s="62">
        <f ca="1">IF(_xlfn.NORM.INV(D3558,'Input Parameters'!$E$17,'Input Parameters'!$F$17)&lt;3500,3500,IF(_xlfn.NORM.INV(D3558,'Input Parameters'!$E$17,'Input Parameters'!$F$17)&gt;5500,5500,_xlfn.NORM.INV(D3558,'Input Parameters'!$E$17,'Input Parameters'!$F$17)))</f>
        <v>5037.3587902788613</v>
      </c>
      <c r="F3558" s="10">
        <f t="shared" ca="1" si="525"/>
        <v>0.63818292733039517</v>
      </c>
      <c r="G3558" s="64">
        <f ca="1">_xlfn.NORM.INV(F3558,'Input Parameters'!$E$20,'Input Parameters'!$F$20)</f>
        <v>285.01916048459213</v>
      </c>
      <c r="H3558" s="57">
        <f ca="1">EXP(E3558*(1/'Input Parameters'!$E$23-1/G3558))</f>
        <v>0.62053996072051032</v>
      </c>
      <c r="I3558" s="10">
        <f t="shared" ca="1" si="526"/>
        <v>0.17052646556425655</v>
      </c>
      <c r="J3558" s="30">
        <f ca="1">_xlfn.BETA.INV(I3558,'Input Parameters'!$L$26,'Input Parameters'!$M$26,'Input Parameters'!$J$26,'Input Parameters'!$K$26)</f>
        <v>0.50088603053583569</v>
      </c>
      <c r="K3558" s="168">
        <f ca="1">('Input Parameters'!$E$27/'Input Parameters'!$E$38)^$J3558</f>
        <v>2.7519308418316946E-2</v>
      </c>
      <c r="L3558" s="69">
        <f ca="1">$H3558*$C3558*'Input Parameters'!$E$25*K3558</f>
        <v>4.2689110042037832</v>
      </c>
      <c r="M3558" s="24">
        <f t="shared" ca="1" si="527"/>
        <v>0.67427984885333692</v>
      </c>
      <c r="N3558" s="15">
        <f ca="1">_xlfn.NORM.INV(M3558,'Input Parameters'!$E$29,'Input Parameters'!$F$29)</f>
        <v>0.10004517622019196</v>
      </c>
      <c r="O3558" s="8">
        <f t="shared" ca="1" si="528"/>
        <v>0.60047986694599942</v>
      </c>
      <c r="P3558" s="30">
        <f ca="1">_xlfn.LOGNORM.INV(O3558,'Input Parameters'!$H$30,'Input Parameters'!$I$30)</f>
        <v>3.0261876537348504</v>
      </c>
      <c r="Q3558" s="10">
        <f t="shared" ca="1" si="529"/>
        <v>0.91729953981874535</v>
      </c>
      <c r="R3558" s="30">
        <f>IF('Input Parameters'!$E$32=0,0,_xlfn.BETA.INV(Q3558,'Input Parameters'!$L$32,'Input Parameters'!$M$32,'Input Parameters'!$J$32,'Input Parameters'!$K$32))</f>
        <v>0</v>
      </c>
      <c r="S3558" s="10">
        <f t="shared" ca="1" si="530"/>
        <v>0.58576901367304746</v>
      </c>
      <c r="T3558" s="26">
        <f ca="1">_xlfn.LOGNORM.INV(S3558,'Input Parameters'!$H$34,'Input Parameters'!$I$34)</f>
        <v>51.786198198424167</v>
      </c>
      <c r="U3558" s="10">
        <f t="shared" ca="1" si="531"/>
        <v>0.170068555408042</v>
      </c>
      <c r="V3558" s="30">
        <f ca="1">_xlfn.BETA.INV(U3558,'Input Parameters'!$L$36,'Input Parameters'!$M$36,'Input Parameters'!$J$36,'Input Parameters'!$K$36)</f>
        <v>0.45484846412514218</v>
      </c>
      <c r="W3558" s="2">
        <f ca="1">N3558+(P3558-N3558)*(1-ERF((T3558-R3558)/(2*SQRT(L3558*'Input Parameters'!$E$38))))</f>
        <v>0.32343442878383732</v>
      </c>
      <c r="X3558">
        <f t="shared" ca="1" si="532"/>
        <v>1</v>
      </c>
      <c r="Y3558" s="7"/>
    </row>
    <row r="3559" spans="1:25" ht="15" customHeight="1" x14ac:dyDescent="0.25">
      <c r="A3559" s="139">
        <v>3552</v>
      </c>
      <c r="B3559" s="10">
        <f t="shared" ca="1" si="523"/>
        <v>0.35000706547405025</v>
      </c>
      <c r="C3559" s="60">
        <f ca="1">_xlfn.NORM.INV(B3559,'Input Parameters'!$E$15,'Input Parameters'!$F$15)</f>
        <v>250.08639217557763</v>
      </c>
      <c r="D3559" s="10">
        <f t="shared" ca="1" si="524"/>
        <v>0.68027630311149367</v>
      </c>
      <c r="E3559" s="62">
        <f ca="1">IF(_xlfn.NORM.INV(D3559,'Input Parameters'!$E$17,'Input Parameters'!$F$17)&lt;3500,3500,IF(_xlfn.NORM.INV(D3559,'Input Parameters'!$E$17,'Input Parameters'!$F$17)&gt;5500,5500,_xlfn.NORM.INV(D3559,'Input Parameters'!$E$17,'Input Parameters'!$F$17)))</f>
        <v>5127.930102412688</v>
      </c>
      <c r="F3559" s="10">
        <f t="shared" ca="1" si="525"/>
        <v>0.67354232719376705</v>
      </c>
      <c r="G3559" s="64">
        <f ca="1">_xlfn.NORM.INV(F3559,'Input Parameters'!$E$20,'Input Parameters'!$F$20)</f>
        <v>285.66309615349968</v>
      </c>
      <c r="H3559" s="57">
        <f ca="1">EXP(E3559*(1/'Input Parameters'!$E$23-1/G3559))</f>
        <v>0.64070345941171036</v>
      </c>
      <c r="I3559" s="10">
        <f t="shared" ca="1" si="526"/>
        <v>0.81342106205933373</v>
      </c>
      <c r="J3559" s="30">
        <f ca="1">_xlfn.BETA.INV(I3559,'Input Parameters'!$L$26,'Input Parameters'!$M$26,'Input Parameters'!$J$26,'Input Parameters'!$K$26)</f>
        <v>0.79184623695348944</v>
      </c>
      <c r="K3559" s="168">
        <f ca="1">('Input Parameters'!$E$27/'Input Parameters'!$E$38)^$J3559</f>
        <v>3.4137910196514747E-3</v>
      </c>
      <c r="L3559" s="69">
        <f ca="1">$H3559*$C3559*'Input Parameters'!$E$25*K3559</f>
        <v>0.54699588836070134</v>
      </c>
      <c r="M3559" s="24">
        <f t="shared" ca="1" si="527"/>
        <v>3.9583455614193963E-2</v>
      </c>
      <c r="N3559" s="15">
        <f ca="1">_xlfn.NORM.INV(M3559,'Input Parameters'!$E$29,'Input Parameters'!$F$29)</f>
        <v>9.9824445956870608E-2</v>
      </c>
      <c r="O3559" s="8">
        <f t="shared" ca="1" si="528"/>
        <v>0.15249304385510776</v>
      </c>
      <c r="P3559" s="30">
        <f ca="1">_xlfn.LOGNORM.INV(O3559,'Input Parameters'!$H$30,'Input Parameters'!$I$30)</f>
        <v>1.6528029185826165</v>
      </c>
      <c r="Q3559" s="10">
        <f t="shared" ca="1" si="529"/>
        <v>0.41063733359406784</v>
      </c>
      <c r="R3559" s="30">
        <f>IF('Input Parameters'!$E$32=0,0,_xlfn.BETA.INV(Q3559,'Input Parameters'!$L$32,'Input Parameters'!$M$32,'Input Parameters'!$J$32,'Input Parameters'!$K$32))</f>
        <v>0</v>
      </c>
      <c r="S3559" s="10">
        <f t="shared" ca="1" si="530"/>
        <v>0.51079675655072099</v>
      </c>
      <c r="T3559" s="26">
        <f ca="1">_xlfn.LOGNORM.INV(S3559,'Input Parameters'!$H$34,'Input Parameters'!$I$34)</f>
        <v>50.577888812010698</v>
      </c>
      <c r="U3559" s="10">
        <f t="shared" ca="1" si="531"/>
        <v>0.1494980173672289</v>
      </c>
      <c r="V3559" s="30">
        <f ca="1">_xlfn.BETA.INV(U3559,'Input Parameters'!$L$36,'Input Parameters'!$M$36,'Input Parameters'!$J$36,'Input Parameters'!$K$36)</f>
        <v>0.44467108840339031</v>
      </c>
      <c r="W3559" s="2">
        <f ca="1">N3559+(P3559-N3559)*(1-ERF((T3559-R3559)/(2*SQRT(L3559*'Input Parameters'!$E$38))))</f>
        <v>9.9826507071475029E-2</v>
      </c>
      <c r="X3559">
        <f t="shared" ca="1" si="532"/>
        <v>1</v>
      </c>
      <c r="Y3559" s="7"/>
    </row>
    <row r="3560" spans="1:25" ht="15" customHeight="1" x14ac:dyDescent="0.25">
      <c r="A3560" s="139">
        <v>3553</v>
      </c>
      <c r="B3560" s="10">
        <f t="shared" ca="1" si="523"/>
        <v>0.22953987136856779</v>
      </c>
      <c r="C3560" s="60">
        <f ca="1">_xlfn.NORM.INV(B3560,'Input Parameters'!$E$15,'Input Parameters'!$F$15)</f>
        <v>230.84438034469747</v>
      </c>
      <c r="D3560" s="10">
        <f t="shared" ca="1" si="524"/>
        <v>0.78622113703256802</v>
      </c>
      <c r="E3560" s="62">
        <f ca="1">IF(_xlfn.NORM.INV(D3560,'Input Parameters'!$E$17,'Input Parameters'!$F$17)&lt;3500,3500,IF(_xlfn.NORM.INV(D3560,'Input Parameters'!$E$17,'Input Parameters'!$F$17)&gt;5500,5500,_xlfn.NORM.INV(D3560,'Input Parameters'!$E$17,'Input Parameters'!$F$17)))</f>
        <v>5355.3644780858358</v>
      </c>
      <c r="F3560" s="10">
        <f t="shared" ca="1" si="525"/>
        <v>0.38225495676981502</v>
      </c>
      <c r="G3560" s="64">
        <f ca="1">_xlfn.NORM.INV(F3560,'Input Parameters'!$E$20,'Input Parameters'!$F$20)</f>
        <v>280.64292265792238</v>
      </c>
      <c r="H3560" s="57">
        <f ca="1">EXP(E3560*(1/'Input Parameters'!$E$23-1/G3560))</f>
        <v>0.44920113523721356</v>
      </c>
      <c r="I3560" s="10">
        <f t="shared" ca="1" si="526"/>
        <v>0.8547424033554778</v>
      </c>
      <c r="J3560" s="30">
        <f ca="1">_xlfn.BETA.INV(I3560,'Input Parameters'!$L$26,'Input Parameters'!$M$26,'Input Parameters'!$J$26,'Input Parameters'!$K$26)</f>
        <v>0.81277396891766951</v>
      </c>
      <c r="K3560" s="168">
        <f ca="1">('Input Parameters'!$E$27/'Input Parameters'!$E$38)^$J3560</f>
        <v>2.9379389297225075E-3</v>
      </c>
      <c r="L3560" s="69">
        <f ca="1">$H3560*$C3560*'Input Parameters'!$E$25*K3560</f>
        <v>0.30465121584715721</v>
      </c>
      <c r="M3560" s="24">
        <f t="shared" ca="1" si="527"/>
        <v>0.40534439513823628</v>
      </c>
      <c r="N3560" s="15">
        <f ca="1">_xlfn.NORM.INV(M3560,'Input Parameters'!$E$29,'Input Parameters'!$F$29)</f>
        <v>9.9976046245926306E-2</v>
      </c>
      <c r="O3560" s="8">
        <f t="shared" ca="1" si="528"/>
        <v>0.32884205915685139</v>
      </c>
      <c r="P3560" s="30">
        <f ca="1">_xlfn.LOGNORM.INV(O3560,'Input Parameters'!$H$30,'Input Parameters'!$I$30)</f>
        <v>2.1765097190940605</v>
      </c>
      <c r="Q3560" s="10">
        <f t="shared" ca="1" si="529"/>
        <v>0.14537782572910907</v>
      </c>
      <c r="R3560" s="30">
        <f>IF('Input Parameters'!$E$32=0,0,_xlfn.BETA.INV(Q3560,'Input Parameters'!$L$32,'Input Parameters'!$M$32,'Input Parameters'!$J$32,'Input Parameters'!$K$32))</f>
        <v>0</v>
      </c>
      <c r="S3560" s="10">
        <f t="shared" ca="1" si="530"/>
        <v>0.80267113781186394</v>
      </c>
      <c r="T3560" s="26">
        <f ca="1">_xlfn.LOGNORM.INV(S3560,'Input Parameters'!$H$34,'Input Parameters'!$I$34)</f>
        <v>56.043727717146474</v>
      </c>
      <c r="U3560" s="10">
        <f t="shared" ca="1" si="531"/>
        <v>0.67455903318651422</v>
      </c>
      <c r="V3560" s="30">
        <f ca="1">_xlfn.BETA.INV(U3560,'Input Parameters'!$L$36,'Input Parameters'!$M$36,'Input Parameters'!$J$36,'Input Parameters'!$K$36)</f>
        <v>0.6577229859171736</v>
      </c>
      <c r="W3560" s="2">
        <f ca="1">N3560+(P3560-N3560)*(1-ERF((T3560-R3560)/(2*SQRT(L3560*'Input Parameters'!$E$38))))</f>
        <v>9.997604624737641E-2</v>
      </c>
      <c r="X3560">
        <f t="shared" ca="1" si="532"/>
        <v>1</v>
      </c>
      <c r="Y3560" s="7"/>
    </row>
    <row r="3561" spans="1:25" ht="15" customHeight="1" x14ac:dyDescent="0.25">
      <c r="A3561" s="139">
        <v>3554</v>
      </c>
      <c r="B3561" s="10">
        <f t="shared" ca="1" si="523"/>
        <v>0.56567616909640728</v>
      </c>
      <c r="C3561" s="60">
        <f ca="1">_xlfn.NORM.INV(B3561,'Input Parameters'!$E$15,'Input Parameters'!$F$15)</f>
        <v>279.92952056669589</v>
      </c>
      <c r="D3561" s="10">
        <f t="shared" ca="1" si="524"/>
        <v>0.24682221992326503</v>
      </c>
      <c r="E3561" s="62">
        <f ca="1">IF(_xlfn.NORM.INV(D3561,'Input Parameters'!$E$17,'Input Parameters'!$F$17)&lt;3500,3500,IF(_xlfn.NORM.INV(D3561,'Input Parameters'!$E$17,'Input Parameters'!$F$17)&gt;5500,5500,_xlfn.NORM.INV(D3561,'Input Parameters'!$E$17,'Input Parameters'!$F$17)))</f>
        <v>4320.833311143243</v>
      </c>
      <c r="F3561" s="10">
        <f t="shared" ca="1" si="525"/>
        <v>0.64042615639591305</v>
      </c>
      <c r="G3561" s="64">
        <f ca="1">_xlfn.NORM.INV(F3561,'Input Parameters'!$E$20,'Input Parameters'!$F$20)</f>
        <v>285.05930742619046</v>
      </c>
      <c r="H3561" s="57">
        <f ca="1">EXP(E3561*(1/'Input Parameters'!$E$23-1/G3561))</f>
        <v>0.66553960698816006</v>
      </c>
      <c r="I3561" s="10">
        <f t="shared" ca="1" si="526"/>
        <v>0.85713821586421601</v>
      </c>
      <c r="J3561" s="30">
        <f ca="1">_xlfn.BETA.INV(I3561,'Input Parameters'!$L$26,'Input Parameters'!$M$26,'Input Parameters'!$J$26,'Input Parameters'!$K$26)</f>
        <v>0.81406004994414827</v>
      </c>
      <c r="K3561" s="168">
        <f ca="1">('Input Parameters'!$E$27/'Input Parameters'!$E$38)^$J3561</f>
        <v>2.9109608085181151E-3</v>
      </c>
      <c r="L3561" s="69">
        <f ca="1">$H3561*$C3561*'Input Parameters'!$E$25*K3561</f>
        <v>0.54232417547390288</v>
      </c>
      <c r="M3561" s="24">
        <f t="shared" ca="1" si="527"/>
        <v>0.3595199499402949</v>
      </c>
      <c r="N3561" s="15">
        <f ca="1">_xlfn.NORM.INV(M3561,'Input Parameters'!$E$29,'Input Parameters'!$F$29)</f>
        <v>9.9964025775863594E-2</v>
      </c>
      <c r="O3561" s="8">
        <f t="shared" ca="1" si="528"/>
        <v>0.23479092558434433</v>
      </c>
      <c r="P3561" s="30">
        <f ca="1">_xlfn.LOGNORM.INV(O3561,'Input Parameters'!$H$30,'Input Parameters'!$I$30)</f>
        <v>1.9068141533297556</v>
      </c>
      <c r="Q3561" s="10">
        <f t="shared" ca="1" si="529"/>
        <v>0.33554371283651119</v>
      </c>
      <c r="R3561" s="30">
        <f>IF('Input Parameters'!$E$32=0,0,_xlfn.BETA.INV(Q3561,'Input Parameters'!$L$32,'Input Parameters'!$M$32,'Input Parameters'!$J$32,'Input Parameters'!$K$32))</f>
        <v>0</v>
      </c>
      <c r="S3561" s="10">
        <f t="shared" ca="1" si="530"/>
        <v>0.49445176286537385</v>
      </c>
      <c r="T3561" s="26">
        <f ca="1">_xlfn.LOGNORM.INV(S3561,'Input Parameters'!$H$34,'Input Parameters'!$I$34)</f>
        <v>50.320498468350756</v>
      </c>
      <c r="U3561" s="10">
        <f t="shared" ca="1" si="531"/>
        <v>0.40847675952879847</v>
      </c>
      <c r="V3561" s="30">
        <f ca="1">_xlfn.BETA.INV(U3561,'Input Parameters'!$L$36,'Input Parameters'!$M$36,'Input Parameters'!$J$36,'Input Parameters'!$K$36)</f>
        <v>0.55142562657954031</v>
      </c>
      <c r="W3561" s="2">
        <f ca="1">N3561+(P3561-N3561)*(1-ERF((T3561-R3561)/(2*SQRT(L3561*'Input Parameters'!$E$38))))</f>
        <v>9.9966471680021221E-2</v>
      </c>
      <c r="X3561">
        <f t="shared" ca="1" si="532"/>
        <v>1</v>
      </c>
      <c r="Y3561" s="7"/>
    </row>
    <row r="3562" spans="1:25" ht="15" customHeight="1" x14ac:dyDescent="0.25">
      <c r="A3562" s="139">
        <v>3555</v>
      </c>
      <c r="B3562" s="10">
        <f t="shared" ca="1" si="523"/>
        <v>0.51345615316638682</v>
      </c>
      <c r="C3562" s="60">
        <f ca="1">_xlfn.NORM.INV(B3562,'Input Parameters'!$E$15,'Input Parameters'!$F$15)</f>
        <v>272.79546838216777</v>
      </c>
      <c r="D3562" s="10">
        <f t="shared" ca="1" si="524"/>
        <v>0.19078700158599449</v>
      </c>
      <c r="E3562" s="62">
        <f ca="1">IF(_xlfn.NORM.INV(D3562,'Input Parameters'!$E$17,'Input Parameters'!$F$17)&lt;3500,3500,IF(_xlfn.NORM.INV(D3562,'Input Parameters'!$E$17,'Input Parameters'!$F$17)&gt;5500,5500,_xlfn.NORM.INV(D3562,'Input Parameters'!$E$17,'Input Parameters'!$F$17)))</f>
        <v>4187.5001253916898</v>
      </c>
      <c r="F3562" s="10">
        <f t="shared" ca="1" si="525"/>
        <v>0.22926715109135121</v>
      </c>
      <c r="G3562" s="64">
        <f ca="1">_xlfn.NORM.INV(F3562,'Input Parameters'!$E$20,'Input Parameters'!$F$20)</f>
        <v>277.68354133684682</v>
      </c>
      <c r="H3562" s="57">
        <f ca="1">EXP(E3562*(1/'Input Parameters'!$E$23-1/G3562))</f>
        <v>0.45621850405554276</v>
      </c>
      <c r="I3562" s="10">
        <f t="shared" ca="1" si="526"/>
        <v>4.2242916605955694E-3</v>
      </c>
      <c r="J3562" s="30">
        <f ca="1">_xlfn.BETA.INV(I3562,'Input Parameters'!$L$26,'Input Parameters'!$M$26,'Input Parameters'!$J$26,'Input Parameters'!$K$26)</f>
        <v>0.23782749040891812</v>
      </c>
      <c r="K3562" s="168">
        <f ca="1">('Input Parameters'!$E$27/'Input Parameters'!$E$38)^$J3562</f>
        <v>0.18160119386773471</v>
      </c>
      <c r="L3562" s="69">
        <f ca="1">$H3562*$C3562*'Input Parameters'!$E$25*K3562</f>
        <v>22.601056816538943</v>
      </c>
      <c r="M3562" s="24">
        <f t="shared" ca="1" si="527"/>
        <v>0.38444462949283187</v>
      </c>
      <c r="N3562" s="15">
        <f ca="1">_xlfn.NORM.INV(M3562,'Input Parameters'!$E$29,'Input Parameters'!$F$29)</f>
        <v>9.9970617189646449E-2</v>
      </c>
      <c r="O3562" s="8">
        <f t="shared" ca="1" si="528"/>
        <v>0.53022941988094163</v>
      </c>
      <c r="P3562" s="30">
        <f ca="1">_xlfn.LOGNORM.INV(O3562,'Input Parameters'!$H$30,'Input Parameters'!$I$30)</f>
        <v>2.7811624113838063</v>
      </c>
      <c r="Q3562" s="10">
        <f t="shared" ca="1" si="529"/>
        <v>0.47523788829111058</v>
      </c>
      <c r="R3562" s="30">
        <f>IF('Input Parameters'!$E$32=0,0,_xlfn.BETA.INV(Q3562,'Input Parameters'!$L$32,'Input Parameters'!$M$32,'Input Parameters'!$J$32,'Input Parameters'!$K$32))</f>
        <v>0</v>
      </c>
      <c r="S3562" s="10">
        <f t="shared" ca="1" si="530"/>
        <v>0.45877156242064832</v>
      </c>
      <c r="T3562" s="26">
        <f ca="1">_xlfn.LOGNORM.INV(S3562,'Input Parameters'!$H$34,'Input Parameters'!$I$34)</f>
        <v>49.7620807204691</v>
      </c>
      <c r="U3562" s="10">
        <f t="shared" ca="1" si="531"/>
        <v>0.42546360992536092</v>
      </c>
      <c r="V3562" s="30">
        <f ca="1">_xlfn.BETA.INV(U3562,'Input Parameters'!$L$36,'Input Parameters'!$M$36,'Input Parameters'!$J$36,'Input Parameters'!$K$36)</f>
        <v>0.55778249677231306</v>
      </c>
      <c r="W3562" s="2">
        <f ca="1">N3562+(P3562-N3562)*(1-ERF((T3562-R3562)/(2*SQRT(L3562*'Input Parameters'!$E$38))))</f>
        <v>1.3311995906860032</v>
      </c>
      <c r="X3562">
        <f t="shared" ca="1" si="532"/>
        <v>0</v>
      </c>
      <c r="Y3562" s="7"/>
    </row>
    <row r="3563" spans="1:25" ht="15" customHeight="1" x14ac:dyDescent="0.25">
      <c r="A3563" s="139">
        <v>3556</v>
      </c>
      <c r="B3563" s="10">
        <f t="shared" ca="1" si="523"/>
        <v>7.1862572769553212E-2</v>
      </c>
      <c r="C3563" s="60">
        <f ca="1">_xlfn.NORM.INV(B3563,'Input Parameters'!$E$15,'Input Parameters'!$F$15)</f>
        <v>191.73321364079902</v>
      </c>
      <c r="D3563" s="10">
        <f t="shared" ca="1" si="524"/>
        <v>0.1445883989043697</v>
      </c>
      <c r="E3563" s="62">
        <f ca="1">IF(_xlfn.NORM.INV(D3563,'Input Parameters'!$E$17,'Input Parameters'!$F$17)&lt;3500,3500,IF(_xlfn.NORM.INV(D3563,'Input Parameters'!$E$17,'Input Parameters'!$F$17)&gt;5500,5500,_xlfn.NORM.INV(D3563,'Input Parameters'!$E$17,'Input Parameters'!$F$17)))</f>
        <v>4058.0495408793809</v>
      </c>
      <c r="F3563" s="10">
        <f t="shared" ca="1" si="525"/>
        <v>0.40314519990863662</v>
      </c>
      <c r="G3563" s="64">
        <f ca="1">_xlfn.NORM.INV(F3563,'Input Parameters'!$E$20,'Input Parameters'!$F$20)</f>
        <v>281.0070632837087</v>
      </c>
      <c r="H3563" s="57">
        <f ca="1">EXP(E3563*(1/'Input Parameters'!$E$23-1/G3563))</f>
        <v>0.55561412007040822</v>
      </c>
      <c r="I3563" s="10">
        <f t="shared" ca="1" si="526"/>
        <v>0.37253723825030161</v>
      </c>
      <c r="J3563" s="30">
        <f ca="1">_xlfn.BETA.INV(I3563,'Input Parameters'!$L$26,'Input Parameters'!$M$26,'Input Parameters'!$J$26,'Input Parameters'!$K$26)</f>
        <v>0.60791421274866675</v>
      </c>
      <c r="K3563" s="168">
        <f ca="1">('Input Parameters'!$E$27/'Input Parameters'!$E$38)^$J3563</f>
        <v>1.2770938871101586E-2</v>
      </c>
      <c r="L3563" s="69">
        <f ca="1">$H3563*$C3563*'Input Parameters'!$E$25*K3563</f>
        <v>1.3604840412670842</v>
      </c>
      <c r="M3563" s="24">
        <f t="shared" ca="1" si="527"/>
        <v>4.6736155663377521E-2</v>
      </c>
      <c r="N3563" s="15">
        <f ca="1">_xlfn.NORM.INV(M3563,'Input Parameters'!$E$29,'Input Parameters'!$F$29)</f>
        <v>9.9832264104927654E-2</v>
      </c>
      <c r="O3563" s="8">
        <f t="shared" ca="1" si="528"/>
        <v>0.35944682627808289</v>
      </c>
      <c r="P3563" s="30">
        <f ca="1">_xlfn.LOGNORM.INV(O3563,'Input Parameters'!$H$30,'Input Parameters'!$I$30)</f>
        <v>2.2637276017771639</v>
      </c>
      <c r="Q3563" s="10">
        <f t="shared" ca="1" si="529"/>
        <v>0.48631959793781232</v>
      </c>
      <c r="R3563" s="30">
        <f>IF('Input Parameters'!$E$32=0,0,_xlfn.BETA.INV(Q3563,'Input Parameters'!$L$32,'Input Parameters'!$M$32,'Input Parameters'!$J$32,'Input Parameters'!$K$32))</f>
        <v>0</v>
      </c>
      <c r="S3563" s="10">
        <f t="shared" ca="1" si="530"/>
        <v>0.18500320370392098</v>
      </c>
      <c r="T3563" s="26">
        <f ca="1">_xlfn.LOGNORM.INV(S3563,'Input Parameters'!$H$34,'Input Parameters'!$I$34)</f>
        <v>45.083694952188061</v>
      </c>
      <c r="U3563" s="10">
        <f t="shared" ca="1" si="531"/>
        <v>0.65563342945957603</v>
      </c>
      <c r="V3563" s="30">
        <f ca="1">_xlfn.BETA.INV(U3563,'Input Parameters'!$L$36,'Input Parameters'!$M$36,'Input Parameters'!$J$36,'Input Parameters'!$K$36)</f>
        <v>0.64919338300743912</v>
      </c>
      <c r="W3563" s="2">
        <f ca="1">N3563+(P3563-N3563)*(1-ERF((T3563-R3563)/(2*SQRT(L3563*'Input Parameters'!$E$38))))</f>
        <v>0.11340823505062095</v>
      </c>
      <c r="X3563">
        <f t="shared" ca="1" si="532"/>
        <v>1</v>
      </c>
      <c r="Y3563" s="7"/>
    </row>
    <row r="3564" spans="1:25" ht="15" customHeight="1" x14ac:dyDescent="0.25">
      <c r="A3564" s="139">
        <v>3557</v>
      </c>
      <c r="B3564" s="10">
        <f t="shared" ca="1" si="523"/>
        <v>7.2595270249854238E-2</v>
      </c>
      <c r="C3564" s="60">
        <f ca="1">_xlfn.NORM.INV(B3564,'Input Parameters'!$E$15,'Input Parameters'!$F$15)</f>
        <v>192.02191465061284</v>
      </c>
      <c r="D3564" s="10">
        <f t="shared" ca="1" si="524"/>
        <v>0.93603041878407567</v>
      </c>
      <c r="E3564" s="62">
        <f ca="1">IF(_xlfn.NORM.INV(D3564,'Input Parameters'!$E$17,'Input Parameters'!$F$17)&lt;3500,3500,IF(_xlfn.NORM.INV(D3564,'Input Parameters'!$E$17,'Input Parameters'!$F$17)&gt;5500,5500,_xlfn.NORM.INV(D3564,'Input Parameters'!$E$17,'Input Parameters'!$F$17)))</f>
        <v>5500</v>
      </c>
      <c r="F3564" s="10">
        <f t="shared" ca="1" si="525"/>
        <v>0.98934076188266851</v>
      </c>
      <c r="G3564" s="64">
        <f ca="1">_xlfn.NORM.INV(F3564,'Input Parameters'!$E$20,'Input Parameters'!$F$20)</f>
        <v>298.07538427222124</v>
      </c>
      <c r="H3564" s="57">
        <f ca="1">EXP(E3564*(1/'Input Parameters'!$E$23-1/G3564))</f>
        <v>1.3829944323601406</v>
      </c>
      <c r="I3564" s="10">
        <f t="shared" ca="1" si="526"/>
        <v>0.19857663715184437</v>
      </c>
      <c r="J3564" s="30">
        <f ca="1">_xlfn.BETA.INV(I3564,'Input Parameters'!$L$26,'Input Parameters'!$M$26,'Input Parameters'!$J$26,'Input Parameters'!$K$26)</f>
        <v>0.51899857322655685</v>
      </c>
      <c r="K3564" s="168">
        <f ca="1">('Input Parameters'!$E$27/'Input Parameters'!$E$38)^$J3564</f>
        <v>2.4166471168683656E-2</v>
      </c>
      <c r="L3564" s="69">
        <f ca="1">$H3564*$C3564*'Input Parameters'!$E$25*K3564</f>
        <v>6.4177746881439619</v>
      </c>
      <c r="M3564" s="24">
        <f t="shared" ca="1" si="527"/>
        <v>0.73438131456023958</v>
      </c>
      <c r="N3564" s="15">
        <f ca="1">_xlfn.NORM.INV(M3564,'Input Parameters'!$E$29,'Input Parameters'!$F$29)</f>
        <v>0.10006261182679607</v>
      </c>
      <c r="O3564" s="8">
        <f t="shared" ca="1" si="528"/>
        <v>0.38681030645234282</v>
      </c>
      <c r="P3564" s="30">
        <f ca="1">_xlfn.LOGNORM.INV(O3564,'Input Parameters'!$H$30,'Input Parameters'!$I$30)</f>
        <v>2.3423714718101825</v>
      </c>
      <c r="Q3564" s="10">
        <f t="shared" ca="1" si="529"/>
        <v>6.9548219580566562E-2</v>
      </c>
      <c r="R3564" s="30">
        <f>IF('Input Parameters'!$E$32=0,0,_xlfn.BETA.INV(Q3564,'Input Parameters'!$L$32,'Input Parameters'!$M$32,'Input Parameters'!$J$32,'Input Parameters'!$K$32))</f>
        <v>0</v>
      </c>
      <c r="S3564" s="10">
        <f t="shared" ca="1" si="530"/>
        <v>0.45317875969406352</v>
      </c>
      <c r="T3564" s="26">
        <f ca="1">_xlfn.LOGNORM.INV(S3564,'Input Parameters'!$H$34,'Input Parameters'!$I$34)</f>
        <v>49.674759452995801</v>
      </c>
      <c r="U3564" s="10">
        <f t="shared" ca="1" si="531"/>
        <v>0.3021049672019831</v>
      </c>
      <c r="V3564" s="30">
        <f ca="1">_xlfn.BETA.INV(U3564,'Input Parameters'!$L$36,'Input Parameters'!$M$36,'Input Parameters'!$J$36,'Input Parameters'!$K$36)</f>
        <v>0.5110228078219281</v>
      </c>
      <c r="W3564" s="2">
        <f ca="1">N3564+(P3564-N3564)*(1-ERF((T3564-R3564)/(2*SQRT(L3564*'Input Parameters'!$E$38))))</f>
        <v>0.47135719955519517</v>
      </c>
      <c r="X3564">
        <f t="shared" ca="1" si="532"/>
        <v>1</v>
      </c>
      <c r="Y3564" s="7"/>
    </row>
    <row r="3565" spans="1:25" ht="15" customHeight="1" x14ac:dyDescent="0.25">
      <c r="A3565" s="139">
        <v>3558</v>
      </c>
      <c r="B3565" s="10">
        <f t="shared" ca="1" si="523"/>
        <v>0.66511506354792793</v>
      </c>
      <c r="C3565" s="60">
        <f ca="1">_xlfn.NORM.INV(B3565,'Input Parameters'!$E$15,'Input Parameters'!$F$15)</f>
        <v>294.07874390395523</v>
      </c>
      <c r="D3565" s="10">
        <f t="shared" ca="1" si="524"/>
        <v>0.73975479351324192</v>
      </c>
      <c r="E3565" s="62">
        <f ca="1">IF(_xlfn.NORM.INV(D3565,'Input Parameters'!$E$17,'Input Parameters'!$F$17)&lt;3500,3500,IF(_xlfn.NORM.INV(D3565,'Input Parameters'!$E$17,'Input Parameters'!$F$17)&gt;5500,5500,_xlfn.NORM.INV(D3565,'Input Parameters'!$E$17,'Input Parameters'!$F$17)))</f>
        <v>5249.8127417470741</v>
      </c>
      <c r="F3565" s="10">
        <f t="shared" ca="1" si="525"/>
        <v>0.72029362362977079</v>
      </c>
      <c r="G3565" s="64">
        <f ca="1">_xlfn.NORM.INV(F3565,'Input Parameters'!$E$20,'Input Parameters'!$F$20)</f>
        <v>286.56088373848308</v>
      </c>
      <c r="H3565" s="57">
        <f ca="1">EXP(E3565*(1/'Input Parameters'!$E$23-1/G3565))</f>
        <v>0.67153219457637248</v>
      </c>
      <c r="I3565" s="10">
        <f t="shared" ca="1" si="526"/>
        <v>0.65690357653724096</v>
      </c>
      <c r="J3565" s="30">
        <f ca="1">_xlfn.BETA.INV(I3565,'Input Parameters'!$L$26,'Input Parameters'!$M$26,'Input Parameters'!$J$26,'Input Parameters'!$K$26)</f>
        <v>0.72404921044533754</v>
      </c>
      <c r="K3565" s="168">
        <f ca="1">('Input Parameters'!$E$27/'Input Parameters'!$E$38)^$J3565</f>
        <v>5.5518604705988529E-3</v>
      </c>
      <c r="L3565" s="69">
        <f ca="1">$H3565*$C3565*'Input Parameters'!$E$25*K3565</f>
        <v>1.0963999726658591</v>
      </c>
      <c r="M3565" s="24">
        <f t="shared" ca="1" si="527"/>
        <v>0.52188309254705922</v>
      </c>
      <c r="N3565" s="15">
        <f ca="1">_xlfn.NORM.INV(M3565,'Input Parameters'!$E$29,'Input Parameters'!$F$29)</f>
        <v>0.10000548803146096</v>
      </c>
      <c r="O3565" s="8">
        <f t="shared" ca="1" si="528"/>
        <v>0.13810640239582517</v>
      </c>
      <c r="P3565" s="30">
        <f ca="1">_xlfn.LOGNORM.INV(O3565,'Input Parameters'!$H$30,'Input Parameters'!$I$30)</f>
        <v>1.6042895505114998</v>
      </c>
      <c r="Q3565" s="10">
        <f t="shared" ca="1" si="529"/>
        <v>0.8621626018433115</v>
      </c>
      <c r="R3565" s="30">
        <f>IF('Input Parameters'!$E$32=0,0,_xlfn.BETA.INV(Q3565,'Input Parameters'!$L$32,'Input Parameters'!$M$32,'Input Parameters'!$J$32,'Input Parameters'!$K$32))</f>
        <v>0</v>
      </c>
      <c r="S3565" s="10">
        <f t="shared" ca="1" si="530"/>
        <v>0.20056033141073026</v>
      </c>
      <c r="T3565" s="26">
        <f ca="1">_xlfn.LOGNORM.INV(S3565,'Input Parameters'!$H$34,'Input Parameters'!$I$34)</f>
        <v>45.40390508623333</v>
      </c>
      <c r="U3565" s="10">
        <f t="shared" ca="1" si="531"/>
        <v>0.37276830096666624</v>
      </c>
      <c r="V3565" s="30">
        <f ca="1">_xlfn.BETA.INV(U3565,'Input Parameters'!$L$36,'Input Parameters'!$M$36,'Input Parameters'!$J$36,'Input Parameters'!$K$36)</f>
        <v>0.53803261836180105</v>
      </c>
      <c r="W3565" s="2">
        <f ca="1">N3565+(P3565-N3565)*(1-ERF((T3565-R3565)/(2*SQRT(L3565*'Input Parameters'!$E$38))))</f>
        <v>0.10326727150999221</v>
      </c>
      <c r="X3565">
        <f t="shared" ca="1" si="532"/>
        <v>1</v>
      </c>
      <c r="Y3565" s="7"/>
    </row>
    <row r="3566" spans="1:25" ht="15" customHeight="1" x14ac:dyDescent="0.25">
      <c r="A3566" s="139">
        <v>3559</v>
      </c>
      <c r="B3566" s="10">
        <f t="shared" ca="1" si="523"/>
        <v>4.2585505666512424E-2</v>
      </c>
      <c r="C3566" s="60">
        <f ca="1">_xlfn.NORM.INV(B3566,'Input Parameters'!$E$15,'Input Parameters'!$F$15)</f>
        <v>177.6764447271938</v>
      </c>
      <c r="D3566" s="10">
        <f t="shared" ca="1" si="524"/>
        <v>0.58598601666897043</v>
      </c>
      <c r="E3566" s="62">
        <f ca="1">IF(_xlfn.NORM.INV(D3566,'Input Parameters'!$E$17,'Input Parameters'!$F$17)&lt;3500,3500,IF(_xlfn.NORM.INV(D3566,'Input Parameters'!$E$17,'Input Parameters'!$F$17)&gt;5500,5500,_xlfn.NORM.INV(D3566,'Input Parameters'!$E$17,'Input Parameters'!$F$17)))</f>
        <v>4952.0620236346003</v>
      </c>
      <c r="F3566" s="10">
        <f t="shared" ca="1" si="525"/>
        <v>0.6701285137456916</v>
      </c>
      <c r="G3566" s="64">
        <f ca="1">_xlfn.NORM.INV(F3566,'Input Parameters'!$E$20,'Input Parameters'!$F$20)</f>
        <v>285.59979598822224</v>
      </c>
      <c r="H3566" s="57">
        <f ca="1">EXP(E3566*(1/'Input Parameters'!$E$23-1/G3566))</f>
        <v>0.64806615046964577</v>
      </c>
      <c r="I3566" s="10">
        <f t="shared" ca="1" si="526"/>
        <v>0.61467772101251861</v>
      </c>
      <c r="J3566" s="30">
        <f ca="1">_xlfn.BETA.INV(I3566,'Input Parameters'!$L$26,'Input Parameters'!$M$26,'Input Parameters'!$J$26,'Input Parameters'!$K$26)</f>
        <v>0.70711490204731042</v>
      </c>
      <c r="K3566" s="168">
        <f ca="1">('Input Parameters'!$E$27/'Input Parameters'!$E$38)^$J3566</f>
        <v>6.2689149657366239E-3</v>
      </c>
      <c r="L3566" s="69">
        <f ca="1">$H3566*$C3566*'Input Parameters'!$E$25*K3566</f>
        <v>0.72184104411058247</v>
      </c>
      <c r="M3566" s="24">
        <f t="shared" ca="1" si="527"/>
        <v>0.967838993504887</v>
      </c>
      <c r="N3566" s="15">
        <f ca="1">_xlfn.NORM.INV(M3566,'Input Parameters'!$E$29,'Input Parameters'!$F$29)</f>
        <v>0.10018499412824944</v>
      </c>
      <c r="O3566" s="8">
        <f t="shared" ca="1" si="528"/>
        <v>0.81684130969815982</v>
      </c>
      <c r="P3566" s="30">
        <f ca="1">_xlfn.LOGNORM.INV(O3566,'Input Parameters'!$H$30,'Input Parameters'!$I$30)</f>
        <v>4.1114918012538872</v>
      </c>
      <c r="Q3566" s="10">
        <f t="shared" ca="1" si="529"/>
        <v>0.14765777883986131</v>
      </c>
      <c r="R3566" s="30">
        <f>IF('Input Parameters'!$E$32=0,0,_xlfn.BETA.INV(Q3566,'Input Parameters'!$L$32,'Input Parameters'!$M$32,'Input Parameters'!$J$32,'Input Parameters'!$K$32))</f>
        <v>0</v>
      </c>
      <c r="S3566" s="10">
        <f t="shared" ca="1" si="530"/>
        <v>3.1658821352853583E-2</v>
      </c>
      <c r="T3566" s="26">
        <f ca="1">_xlfn.LOGNORM.INV(S3566,'Input Parameters'!$H$34,'Input Parameters'!$I$34)</f>
        <v>40.001785224845861</v>
      </c>
      <c r="U3566" s="10">
        <f t="shared" ca="1" si="531"/>
        <v>0.93745369710201187</v>
      </c>
      <c r="V3566" s="30">
        <f ca="1">_xlfn.BETA.INV(U3566,'Input Parameters'!$L$36,'Input Parameters'!$M$36,'Input Parameters'!$J$36,'Input Parameters'!$K$36)</f>
        <v>0.84858369976916159</v>
      </c>
      <c r="W3566" s="2">
        <f ca="1">N3566+(P3566-N3566)*(1-ERF((T3566-R3566)/(2*SQRT(L3566*'Input Parameters'!$E$38))))</f>
        <v>0.10367831922463698</v>
      </c>
      <c r="X3566">
        <f t="shared" ca="1" si="532"/>
        <v>1</v>
      </c>
      <c r="Y3566" s="7"/>
    </row>
    <row r="3567" spans="1:25" ht="15" customHeight="1" x14ac:dyDescent="0.25">
      <c r="A3567" s="139">
        <v>3560</v>
      </c>
      <c r="B3567" s="10">
        <f t="shared" ca="1" si="523"/>
        <v>0.17734089572151657</v>
      </c>
      <c r="C3567" s="60">
        <f ca="1">_xlfn.NORM.INV(B3567,'Input Parameters'!$E$15,'Input Parameters'!$F$15)</f>
        <v>220.8086600241362</v>
      </c>
      <c r="D3567" s="10">
        <f t="shared" ca="1" si="524"/>
        <v>0.13829830069347782</v>
      </c>
      <c r="E3567" s="62">
        <f ca="1">IF(_xlfn.NORM.INV(D3567,'Input Parameters'!$E$17,'Input Parameters'!$F$17)&lt;3500,3500,IF(_xlfn.NORM.INV(D3567,'Input Parameters'!$E$17,'Input Parameters'!$F$17)&gt;5500,5500,_xlfn.NORM.INV(D3567,'Input Parameters'!$E$17,'Input Parameters'!$F$17)))</f>
        <v>4038.4023687092763</v>
      </c>
      <c r="F3567" s="10">
        <f t="shared" ca="1" si="525"/>
        <v>0.40030851598542672</v>
      </c>
      <c r="G3567" s="64">
        <f ca="1">_xlfn.NORM.INV(F3567,'Input Parameters'!$E$20,'Input Parameters'!$F$20)</f>
        <v>280.95792419079254</v>
      </c>
      <c r="H3567" s="57">
        <f ca="1">EXP(E3567*(1/'Input Parameters'!$E$23-1/G3567))</f>
        <v>0.55579849282025884</v>
      </c>
      <c r="I3567" s="10">
        <f t="shared" ca="1" si="526"/>
        <v>0.63264627296594966</v>
      </c>
      <c r="J3567" s="30">
        <f ca="1">_xlfn.BETA.INV(I3567,'Input Parameters'!$L$26,'Input Parameters'!$M$26,'Input Parameters'!$J$26,'Input Parameters'!$K$26)</f>
        <v>0.71429292394369492</v>
      </c>
      <c r="K3567" s="168">
        <f ca="1">('Input Parameters'!$E$27/'Input Parameters'!$E$38)^$J3567</f>
        <v>5.9543090430743961E-3</v>
      </c>
      <c r="L3567" s="69">
        <f ca="1">$H3567*$C3567*'Input Parameters'!$E$25*K3567</f>
        <v>0.73074329446660091</v>
      </c>
      <c r="M3567" s="24">
        <f t="shared" ca="1" si="527"/>
        <v>0.38343364927326429</v>
      </c>
      <c r="N3567" s="15">
        <f ca="1">_xlfn.NORM.INV(M3567,'Input Parameters'!$E$29,'Input Parameters'!$F$29)</f>
        <v>9.9970352492430678E-2</v>
      </c>
      <c r="O3567" s="8">
        <f t="shared" ca="1" si="528"/>
        <v>0.2442714371376159</v>
      </c>
      <c r="P3567" s="30">
        <f ca="1">_xlfn.LOGNORM.INV(O3567,'Input Parameters'!$H$30,'Input Parameters'!$I$30)</f>
        <v>1.93451427561725</v>
      </c>
      <c r="Q3567" s="10">
        <f t="shared" ca="1" si="529"/>
        <v>0.35867118957038224</v>
      </c>
      <c r="R3567" s="30">
        <f>IF('Input Parameters'!$E$32=0,0,_xlfn.BETA.INV(Q3567,'Input Parameters'!$L$32,'Input Parameters'!$M$32,'Input Parameters'!$J$32,'Input Parameters'!$K$32))</f>
        <v>0</v>
      </c>
      <c r="S3567" s="10">
        <f t="shared" ca="1" si="530"/>
        <v>0.64666159569166271</v>
      </c>
      <c r="T3567" s="26">
        <f ca="1">_xlfn.LOGNORM.INV(S3567,'Input Parameters'!$H$34,'Input Parameters'!$I$34)</f>
        <v>52.825943250496849</v>
      </c>
      <c r="U3567" s="10">
        <f t="shared" ca="1" si="531"/>
        <v>0.88039842129982715</v>
      </c>
      <c r="V3567" s="30">
        <f ca="1">_xlfn.BETA.INV(U3567,'Input Parameters'!$L$36,'Input Parameters'!$M$36,'Input Parameters'!$J$36,'Input Parameters'!$K$36)</f>
        <v>0.78315739375414184</v>
      </c>
      <c r="W3567" s="2">
        <f ca="1">N3567+(P3567-N3567)*(1-ERF((T3567-R3567)/(2*SQRT(L3567*'Input Parameters'!$E$38))))</f>
        <v>9.9993179271018875E-2</v>
      </c>
      <c r="X3567">
        <f t="shared" ca="1" si="532"/>
        <v>1</v>
      </c>
      <c r="Y3567" s="7"/>
    </row>
    <row r="3568" spans="1:25" ht="15" customHeight="1" x14ac:dyDescent="0.25">
      <c r="A3568" s="139">
        <v>3561</v>
      </c>
      <c r="B3568" s="10">
        <f t="shared" ca="1" si="523"/>
        <v>0.64841759422255907</v>
      </c>
      <c r="C3568" s="60">
        <f ca="1">_xlfn.NORM.INV(B3568,'Input Parameters'!$E$15,'Input Parameters'!$F$15)</f>
        <v>291.6177078928975</v>
      </c>
      <c r="D3568" s="10">
        <f t="shared" ca="1" si="524"/>
        <v>0.97197357465861767</v>
      </c>
      <c r="E3568" s="62">
        <f ca="1">IF(_xlfn.NORM.INV(D3568,'Input Parameters'!$E$17,'Input Parameters'!$F$17)&lt;3500,3500,IF(_xlfn.NORM.INV(D3568,'Input Parameters'!$E$17,'Input Parameters'!$F$17)&gt;5500,5500,_xlfn.NORM.INV(D3568,'Input Parameters'!$E$17,'Input Parameters'!$F$17)))</f>
        <v>5500</v>
      </c>
      <c r="F3568" s="10">
        <f t="shared" ca="1" si="525"/>
        <v>0.81724289688140139</v>
      </c>
      <c r="G3568" s="64">
        <f ca="1">_xlfn.NORM.INV(F3568,'Input Parameters'!$E$20,'Input Parameters'!$F$20)</f>
        <v>288.71288261661914</v>
      </c>
      <c r="H3568" s="57">
        <f ca="1">EXP(E3568*(1/'Input Parameters'!$E$23-1/G3568))</f>
        <v>0.76024946696284323</v>
      </c>
      <c r="I3568" s="10">
        <f t="shared" ca="1" si="526"/>
        <v>0.64082349740880618</v>
      </c>
      <c r="J3568" s="30">
        <f ca="1">_xlfn.BETA.INV(I3568,'Input Parameters'!$L$26,'Input Parameters'!$M$26,'Input Parameters'!$J$26,'Input Parameters'!$K$26)</f>
        <v>0.71757191674231324</v>
      </c>
      <c r="K3568" s="168">
        <f ca="1">('Input Parameters'!$E$27/'Input Parameters'!$E$38)^$J3568</f>
        <v>5.8158960858249922E-3</v>
      </c>
      <c r="L3568" s="69">
        <f ca="1">$H3568*$C3568*'Input Parameters'!$E$25*K3568</f>
        <v>1.2893969978082924</v>
      </c>
      <c r="M3568" s="24">
        <f t="shared" ca="1" si="527"/>
        <v>0.52589532519961113</v>
      </c>
      <c r="N3568" s="15">
        <f ca="1">_xlfn.NORM.INV(M3568,'Input Parameters'!$E$29,'Input Parameters'!$F$29)</f>
        <v>0.10000649556025401</v>
      </c>
      <c r="O3568" s="8">
        <f t="shared" ca="1" si="528"/>
        <v>0.48598613542033087</v>
      </c>
      <c r="P3568" s="30">
        <f ca="1">_xlfn.LOGNORM.INV(O3568,'Input Parameters'!$H$30,'Input Parameters'!$I$30)</f>
        <v>2.6391147045020453</v>
      </c>
      <c r="Q3568" s="10">
        <f t="shared" ca="1" si="529"/>
        <v>0.89687425623063166</v>
      </c>
      <c r="R3568" s="30">
        <f>IF('Input Parameters'!$E$32=0,0,_xlfn.BETA.INV(Q3568,'Input Parameters'!$L$32,'Input Parameters'!$M$32,'Input Parameters'!$J$32,'Input Parameters'!$K$32))</f>
        <v>0</v>
      </c>
      <c r="S3568" s="10">
        <f t="shared" ca="1" si="530"/>
        <v>0.52396027335898243</v>
      </c>
      <c r="T3568" s="26">
        <f ca="1">_xlfn.LOGNORM.INV(S3568,'Input Parameters'!$H$34,'Input Parameters'!$I$34)</f>
        <v>50.786324721414012</v>
      </c>
      <c r="U3568" s="10">
        <f t="shared" ca="1" si="531"/>
        <v>0.47345578605687721</v>
      </c>
      <c r="V3568" s="30">
        <f ca="1">_xlfn.BETA.INV(U3568,'Input Parameters'!$L$36,'Input Parameters'!$M$36,'Input Parameters'!$J$36,'Input Parameters'!$K$36)</f>
        <v>0.57580962922249257</v>
      </c>
      <c r="W3568" s="2">
        <f ca="1">N3568+(P3568-N3568)*(1-ERF((T3568-R3568)/(2*SQRT(L3568*'Input Parameters'!$E$38))))</f>
        <v>0.10397740007560588</v>
      </c>
      <c r="X3568">
        <f t="shared" ca="1" si="532"/>
        <v>1</v>
      </c>
      <c r="Y3568" s="7"/>
    </row>
    <row r="3569" spans="1:25" ht="15" customHeight="1" x14ac:dyDescent="0.25">
      <c r="A3569" s="139">
        <v>3562</v>
      </c>
      <c r="B3569" s="10">
        <f t="shared" ca="1" si="523"/>
        <v>0.12489551206961658</v>
      </c>
      <c r="C3569" s="60">
        <f ca="1">_xlfn.NORM.INV(B3569,'Input Parameters'!$E$15,'Input Parameters'!$F$15)</f>
        <v>208.59829412467434</v>
      </c>
      <c r="D3569" s="10">
        <f t="shared" ca="1" si="524"/>
        <v>0.99155727903408186</v>
      </c>
      <c r="E3569" s="62">
        <f ca="1">IF(_xlfn.NORM.INV(D3569,'Input Parameters'!$E$17,'Input Parameters'!$F$17)&lt;3500,3500,IF(_xlfn.NORM.INV(D3569,'Input Parameters'!$E$17,'Input Parameters'!$F$17)&gt;5500,5500,_xlfn.NORM.INV(D3569,'Input Parameters'!$E$17,'Input Parameters'!$F$17)))</f>
        <v>5500</v>
      </c>
      <c r="F3569" s="10">
        <f t="shared" ca="1" si="525"/>
        <v>0.49290260354715132</v>
      </c>
      <c r="G3569" s="64">
        <f ca="1">_xlfn.NORM.INV(F3569,'Input Parameters'!$E$20,'Input Parameters'!$F$20)</f>
        <v>282.53079712963427</v>
      </c>
      <c r="H3569" s="57">
        <f ca="1">EXP(E3569*(1/'Input Parameters'!$E$23-1/G3569))</f>
        <v>0.50110222786434599</v>
      </c>
      <c r="I3569" s="10">
        <f t="shared" ca="1" si="526"/>
        <v>0.7484184960988004</v>
      </c>
      <c r="J3569" s="30">
        <f ca="1">_xlfn.BETA.INV(I3569,'Input Parameters'!$L$26,'Input Parameters'!$M$26,'Input Parameters'!$J$26,'Input Parameters'!$K$26)</f>
        <v>0.76220851714550497</v>
      </c>
      <c r="K3569" s="168">
        <f ca="1">('Input Parameters'!$E$27/'Input Parameters'!$E$38)^$J3569</f>
        <v>4.2224497876672002E-3</v>
      </c>
      <c r="L3569" s="69">
        <f ca="1">$H3569*$C3569*'Input Parameters'!$E$25*K3569</f>
        <v>0.44136874906585316</v>
      </c>
      <c r="M3569" s="24">
        <f t="shared" ca="1" si="527"/>
        <v>0.65294625371679405</v>
      </c>
      <c r="N3569" s="15">
        <f ca="1">_xlfn.NORM.INV(M3569,'Input Parameters'!$E$29,'Input Parameters'!$F$29)</f>
        <v>0.10003932870354723</v>
      </c>
      <c r="O3569" s="8">
        <f t="shared" ca="1" si="528"/>
        <v>0.60679288403243792</v>
      </c>
      <c r="P3569" s="30">
        <f ca="1">_xlfn.LOGNORM.INV(O3569,'Input Parameters'!$H$30,'Input Parameters'!$I$30)</f>
        <v>3.0496945595680889</v>
      </c>
      <c r="Q3569" s="10">
        <f t="shared" ca="1" si="529"/>
        <v>0.27839951381979178</v>
      </c>
      <c r="R3569" s="30">
        <f>IF('Input Parameters'!$E$32=0,0,_xlfn.BETA.INV(Q3569,'Input Parameters'!$L$32,'Input Parameters'!$M$32,'Input Parameters'!$J$32,'Input Parameters'!$K$32))</f>
        <v>0</v>
      </c>
      <c r="S3569" s="10">
        <f t="shared" ca="1" si="530"/>
        <v>2.9731201867994383E-2</v>
      </c>
      <c r="T3569" s="26">
        <f ca="1">_xlfn.LOGNORM.INV(S3569,'Input Parameters'!$H$34,'Input Parameters'!$I$34)</f>
        <v>39.863534759752085</v>
      </c>
      <c r="U3569" s="10">
        <f t="shared" ca="1" si="531"/>
        <v>0.35862133738174706</v>
      </c>
      <c r="V3569" s="30">
        <f ca="1">_xlfn.BETA.INV(U3569,'Input Parameters'!$L$36,'Input Parameters'!$M$36,'Input Parameters'!$J$36,'Input Parameters'!$K$36)</f>
        <v>0.53269667367929718</v>
      </c>
      <c r="W3569" s="2">
        <f ca="1">N3569+(P3569-N3569)*(1-ERF((T3569-R3569)/(2*SQRT(L3569*'Input Parameters'!$E$38))))</f>
        <v>0.10010442065445231</v>
      </c>
      <c r="X3569">
        <f t="shared" ca="1" si="532"/>
        <v>1</v>
      </c>
      <c r="Y3569" s="7"/>
    </row>
    <row r="3570" spans="1:25" ht="15" customHeight="1" x14ac:dyDescent="0.25">
      <c r="A3570" s="139">
        <v>3563</v>
      </c>
      <c r="B3570" s="10">
        <f t="shared" ca="1" si="523"/>
        <v>6.716922991781904E-2</v>
      </c>
      <c r="C3570" s="60">
        <f ca="1">_xlfn.NORM.INV(B3570,'Input Parameters'!$E$15,'Input Parameters'!$F$15)</f>
        <v>189.82820546235655</v>
      </c>
      <c r="D3570" s="10">
        <f t="shared" ca="1" si="524"/>
        <v>0.23058280152109933</v>
      </c>
      <c r="E3570" s="62">
        <f ca="1">IF(_xlfn.NORM.INV(D3570,'Input Parameters'!$E$17,'Input Parameters'!$F$17)&lt;3500,3500,IF(_xlfn.NORM.INV(D3570,'Input Parameters'!$E$17,'Input Parameters'!$F$17)&gt;5500,5500,_xlfn.NORM.INV(D3570,'Input Parameters'!$E$17,'Input Parameters'!$F$17)))</f>
        <v>4284.1497871507836</v>
      </c>
      <c r="F3570" s="10">
        <f t="shared" ca="1" si="525"/>
        <v>0.8233549950993323</v>
      </c>
      <c r="G3570" s="64">
        <f ca="1">_xlfn.NORM.INV(F3570,'Input Parameters'!$E$20,'Input Parameters'!$F$20)</f>
        <v>288.8691185987991</v>
      </c>
      <c r="H3570" s="57">
        <f ca="1">EXP(E3570*(1/'Input Parameters'!$E$23-1/G3570))</f>
        <v>0.81425021542741849</v>
      </c>
      <c r="I3570" s="10">
        <f t="shared" ca="1" si="526"/>
        <v>0.89945256446885247</v>
      </c>
      <c r="J3570" s="30">
        <f ca="1">_xlfn.BETA.INV(I3570,'Input Parameters'!$L$26,'Input Parameters'!$M$26,'Input Parameters'!$J$26,'Input Parameters'!$K$26)</f>
        <v>0.83868178753162836</v>
      </c>
      <c r="K3570" s="168">
        <f ca="1">('Input Parameters'!$E$27/'Input Parameters'!$E$38)^$J3570</f>
        <v>2.4396897822312382E-3</v>
      </c>
      <c r="L3570" s="69">
        <f ca="1">$H3570*$C3570*'Input Parameters'!$E$25*K3570</f>
        <v>0.3770971339145579</v>
      </c>
      <c r="M3570" s="24">
        <f t="shared" ca="1" si="527"/>
        <v>0.54646258712848217</v>
      </c>
      <c r="N3570" s="15">
        <f ca="1">_xlfn.NORM.INV(M3570,'Input Parameters'!$E$29,'Input Parameters'!$F$29)</f>
        <v>0.10001167289784803</v>
      </c>
      <c r="O3570" s="8">
        <f t="shared" ca="1" si="528"/>
        <v>0.91920236051369131</v>
      </c>
      <c r="P3570" s="30">
        <f ca="1">_xlfn.LOGNORM.INV(O3570,'Input Parameters'!$H$30,'Input Parameters'!$I$30)</f>
        <v>5.197845774229477</v>
      </c>
      <c r="Q3570" s="10">
        <f t="shared" ca="1" si="529"/>
        <v>0.18821704566610942</v>
      </c>
      <c r="R3570" s="30">
        <f>IF('Input Parameters'!$E$32=0,0,_xlfn.BETA.INV(Q3570,'Input Parameters'!$L$32,'Input Parameters'!$M$32,'Input Parameters'!$J$32,'Input Parameters'!$K$32))</f>
        <v>0</v>
      </c>
      <c r="S3570" s="10">
        <f t="shared" ca="1" si="530"/>
        <v>0.46969034585649838</v>
      </c>
      <c r="T3570" s="26">
        <f ca="1">_xlfn.LOGNORM.INV(S3570,'Input Parameters'!$H$34,'Input Parameters'!$I$34)</f>
        <v>49.932647578699473</v>
      </c>
      <c r="U3570" s="10">
        <f t="shared" ca="1" si="531"/>
        <v>0.51428446476621303</v>
      </c>
      <c r="V3570" s="30">
        <f ca="1">_xlfn.BETA.INV(U3570,'Input Parameters'!$L$36,'Input Parameters'!$M$36,'Input Parameters'!$J$36,'Input Parameters'!$K$36)</f>
        <v>0.59136447191901009</v>
      </c>
      <c r="W3570" s="2">
        <f ca="1">N3570+(P3570-N3570)*(1-ERF((T3570-R3570)/(2*SQRT(L3570*'Input Parameters'!$E$38))))</f>
        <v>0.10001171848134219</v>
      </c>
      <c r="X3570">
        <f t="shared" ca="1" si="532"/>
        <v>1</v>
      </c>
      <c r="Y3570" s="7"/>
    </row>
    <row r="3571" spans="1:25" ht="15" customHeight="1" x14ac:dyDescent="0.25">
      <c r="A3571" s="139">
        <v>3564</v>
      </c>
      <c r="B3571" s="10">
        <f t="shared" ca="1" si="523"/>
        <v>0.66323598930705652</v>
      </c>
      <c r="C3571" s="60">
        <f ca="1">_xlfn.NORM.INV(B3571,'Input Parameters'!$E$15,'Input Parameters'!$F$15)</f>
        <v>293.79949072817004</v>
      </c>
      <c r="D3571" s="10">
        <f t="shared" ca="1" si="524"/>
        <v>0.65481723767726829</v>
      </c>
      <c r="E3571" s="62">
        <f ca="1">IF(_xlfn.NORM.INV(D3571,'Input Parameters'!$E$17,'Input Parameters'!$F$17)&lt;3500,3500,IF(_xlfn.NORM.INV(D3571,'Input Parameters'!$E$17,'Input Parameters'!$F$17)&gt;5500,5500,_xlfn.NORM.INV(D3571,'Input Parameters'!$E$17,'Input Parameters'!$F$17)))</f>
        <v>5078.8513484015557</v>
      </c>
      <c r="F3571" s="10">
        <f t="shared" ca="1" si="525"/>
        <v>0.31281706737337556</v>
      </c>
      <c r="G3571" s="64">
        <f ca="1">_xlfn.NORM.INV(F3571,'Input Parameters'!$E$20,'Input Parameters'!$F$20)</f>
        <v>279.38119731408182</v>
      </c>
      <c r="H3571" s="57">
        <f ca="1">EXP(E3571*(1/'Input Parameters'!$E$23-1/G3571))</f>
        <v>0.43141143476784116</v>
      </c>
      <c r="I3571" s="10">
        <f t="shared" ca="1" si="526"/>
        <v>0.3680361869715032</v>
      </c>
      <c r="J3571" s="30">
        <f ca="1">_xlfn.BETA.INV(I3571,'Input Parameters'!$L$26,'Input Parameters'!$M$26,'Input Parameters'!$J$26,'Input Parameters'!$K$26)</f>
        <v>0.60591523095241306</v>
      </c>
      <c r="K3571" s="168">
        <f ca="1">('Input Parameters'!$E$27/'Input Parameters'!$E$38)^$J3571</f>
        <v>1.2955377240355243E-2</v>
      </c>
      <c r="L3571" s="69">
        <f ca="1">$H3571*$C3571*'Input Parameters'!$E$25*K3571</f>
        <v>1.6420741117200144</v>
      </c>
      <c r="M3571" s="24">
        <f t="shared" ca="1" si="527"/>
        <v>0.86664444278276309</v>
      </c>
      <c r="N3571" s="15">
        <f ca="1">_xlfn.NORM.INV(M3571,'Input Parameters'!$E$29,'Input Parameters'!$F$29)</f>
        <v>0.10011106683870448</v>
      </c>
      <c r="O3571" s="8">
        <f t="shared" ca="1" si="528"/>
        <v>0.98958562226454416</v>
      </c>
      <c r="P3571" s="30">
        <f ca="1">_xlfn.LOGNORM.INV(O3571,'Input Parameters'!$H$30,'Input Parameters'!$I$30)</f>
        <v>7.994449074414133</v>
      </c>
      <c r="Q3571" s="10">
        <f t="shared" ca="1" si="529"/>
        <v>0.96533015724869886</v>
      </c>
      <c r="R3571" s="30">
        <f>IF('Input Parameters'!$E$32=0,0,_xlfn.BETA.INV(Q3571,'Input Parameters'!$L$32,'Input Parameters'!$M$32,'Input Parameters'!$J$32,'Input Parameters'!$K$32))</f>
        <v>0</v>
      </c>
      <c r="S3571" s="10">
        <f t="shared" ca="1" si="530"/>
        <v>0.92477414906363564</v>
      </c>
      <c r="T3571" s="26">
        <f ca="1">_xlfn.LOGNORM.INV(S3571,'Input Parameters'!$H$34,'Input Parameters'!$I$34)</f>
        <v>60.291446796059674</v>
      </c>
      <c r="U3571" s="10">
        <f t="shared" ca="1" si="531"/>
        <v>0.39732593286702289</v>
      </c>
      <c r="V3571" s="30">
        <f ca="1">_xlfn.BETA.INV(U3571,'Input Parameters'!$L$36,'Input Parameters'!$M$36,'Input Parameters'!$J$36,'Input Parameters'!$K$36)</f>
        <v>0.54725068144104849</v>
      </c>
      <c r="W3571" s="2">
        <f ca="1">N3571+(P3571-N3571)*(1-ERF((T3571-R3571)/(2*SQRT(L3571*'Input Parameters'!$E$38))))</f>
        <v>0.10704283377197048</v>
      </c>
      <c r="X3571">
        <f t="shared" ca="1" si="532"/>
        <v>1</v>
      </c>
      <c r="Y3571" s="7"/>
    </row>
    <row r="3572" spans="1:25" ht="15" customHeight="1" x14ac:dyDescent="0.25">
      <c r="A3572" s="139">
        <v>3565</v>
      </c>
      <c r="B3572" s="10">
        <f t="shared" ca="1" si="523"/>
        <v>0.9361240695177705</v>
      </c>
      <c r="C3572" s="60">
        <f ca="1">_xlfn.NORM.INV(B3572,'Input Parameters'!$E$15,'Input Parameters'!$F$15)</f>
        <v>353.50529175532716</v>
      </c>
      <c r="D3572" s="10">
        <f t="shared" ca="1" si="524"/>
        <v>0.35021592743910945</v>
      </c>
      <c r="E3572" s="62">
        <f ca="1">IF(_xlfn.NORM.INV(D3572,'Input Parameters'!$E$17,'Input Parameters'!$F$17)&lt;3500,3500,IF(_xlfn.NORM.INV(D3572,'Input Parameters'!$E$17,'Input Parameters'!$F$17)&gt;5500,5500,_xlfn.NORM.INV(D3572,'Input Parameters'!$E$17,'Input Parameters'!$F$17)))</f>
        <v>4530.6836990241054</v>
      </c>
      <c r="F3572" s="10">
        <f t="shared" ca="1" si="525"/>
        <v>0.30994063998600041</v>
      </c>
      <c r="G3572" s="64">
        <f ca="1">_xlfn.NORM.INV(F3572,'Input Parameters'!$E$20,'Input Parameters'!$F$20)</f>
        <v>279.32667530318497</v>
      </c>
      <c r="H3572" s="57">
        <f ca="1">EXP(E3572*(1/'Input Parameters'!$E$23-1/G3572))</f>
        <v>0.47089448894676561</v>
      </c>
      <c r="I3572" s="10">
        <f t="shared" ca="1" si="526"/>
        <v>0.17089180185141795</v>
      </c>
      <c r="J3572" s="30">
        <f ca="1">_xlfn.BETA.INV(I3572,'Input Parameters'!$L$26,'Input Parameters'!$M$26,'Input Parameters'!$J$26,'Input Parameters'!$K$26)</f>
        <v>0.50113339415633817</v>
      </c>
      <c r="K3572" s="168">
        <f ca="1">('Input Parameters'!$E$27/'Input Parameters'!$E$38)^$J3572</f>
        <v>2.7470522961461571E-2</v>
      </c>
      <c r="L3572" s="69">
        <f ca="1">$H3572*$C3572*'Input Parameters'!$E$25*K3572</f>
        <v>4.57284472006583</v>
      </c>
      <c r="M3572" s="24">
        <f t="shared" ca="1" si="527"/>
        <v>0.19727718994974963</v>
      </c>
      <c r="N3572" s="15">
        <f ca="1">_xlfn.NORM.INV(M3572,'Input Parameters'!$E$29,'Input Parameters'!$F$29)</f>
        <v>9.9914861294435206E-2</v>
      </c>
      <c r="O3572" s="8">
        <f t="shared" ca="1" si="528"/>
        <v>0.93684681426972871</v>
      </c>
      <c r="P3572" s="30">
        <f ca="1">_xlfn.LOGNORM.INV(O3572,'Input Parameters'!$H$30,'Input Parameters'!$I$30)</f>
        <v>5.5247100275040761</v>
      </c>
      <c r="Q3572" s="10">
        <f t="shared" ca="1" si="529"/>
        <v>0.91203329726418425</v>
      </c>
      <c r="R3572" s="30">
        <f>IF('Input Parameters'!$E$32=0,0,_xlfn.BETA.INV(Q3572,'Input Parameters'!$L$32,'Input Parameters'!$M$32,'Input Parameters'!$J$32,'Input Parameters'!$K$32))</f>
        <v>0</v>
      </c>
      <c r="S3572" s="10">
        <f t="shared" ca="1" si="530"/>
        <v>0.69999769591168493</v>
      </c>
      <c r="T3572" s="26">
        <f ca="1">_xlfn.LOGNORM.INV(S3572,'Input Parameters'!$H$34,'Input Parameters'!$I$34)</f>
        <v>53.80893814702933</v>
      </c>
      <c r="U3572" s="10">
        <f t="shared" ca="1" si="531"/>
        <v>0.5684057955671119</v>
      </c>
      <c r="V3572" s="30">
        <f ca="1">_xlfn.BETA.INV(U3572,'Input Parameters'!$L$36,'Input Parameters'!$M$36,'Input Parameters'!$J$36,'Input Parameters'!$K$36)</f>
        <v>0.61257326357080655</v>
      </c>
      <c r="W3572" s="2">
        <f ca="1">N3572+(P3572-N3572)*(1-ERF((T3572-R3572)/(2*SQRT(L3572*'Input Parameters'!$E$38))))</f>
        <v>0.50781927531861648</v>
      </c>
      <c r="X3572">
        <f t="shared" ca="1" si="532"/>
        <v>1</v>
      </c>
      <c r="Y3572" s="7"/>
    </row>
    <row r="3573" spans="1:25" ht="15" customHeight="1" x14ac:dyDescent="0.25">
      <c r="A3573" s="139">
        <v>3566</v>
      </c>
      <c r="B3573" s="10">
        <f t="shared" ca="1" si="523"/>
        <v>0.30540533603968134</v>
      </c>
      <c r="C3573" s="60">
        <f ca="1">_xlfn.NORM.INV(B3573,'Input Parameters'!$E$15,'Input Parameters'!$F$15)</f>
        <v>243.38725786537853</v>
      </c>
      <c r="D3573" s="10">
        <f t="shared" ca="1" si="524"/>
        <v>0.65497603068025589</v>
      </c>
      <c r="E3573" s="62">
        <f ca="1">IF(_xlfn.NORM.INV(D3573,'Input Parameters'!$E$17,'Input Parameters'!$F$17)&lt;3500,3500,IF(_xlfn.NORM.INV(D3573,'Input Parameters'!$E$17,'Input Parameters'!$F$17)&gt;5500,5500,_xlfn.NORM.INV(D3573,'Input Parameters'!$E$17,'Input Parameters'!$F$17)))</f>
        <v>5079.1530070013387</v>
      </c>
      <c r="F3573" s="10">
        <f t="shared" ca="1" si="525"/>
        <v>0.62711692182368739</v>
      </c>
      <c r="G3573" s="64">
        <f ca="1">_xlfn.NORM.INV(F3573,'Input Parameters'!$E$20,'Input Parameters'!$F$20)</f>
        <v>284.82232112866569</v>
      </c>
      <c r="H3573" s="57">
        <f ca="1">EXP(E3573*(1/'Input Parameters'!$E$23-1/G3573))</f>
        <v>0.610522682015044</v>
      </c>
      <c r="I3573" s="10">
        <f t="shared" ca="1" si="526"/>
        <v>0.8374097618689994</v>
      </c>
      <c r="J3573" s="30">
        <f ca="1">_xlfn.BETA.INV(I3573,'Input Parameters'!$L$26,'Input Parameters'!$M$26,'Input Parameters'!$J$26,'Input Parameters'!$K$26)</f>
        <v>0.80372925010553964</v>
      </c>
      <c r="K3573" s="168">
        <f ca="1">('Input Parameters'!$E$27/'Input Parameters'!$E$38)^$J3573</f>
        <v>3.1348655114422043E-3</v>
      </c>
      <c r="L3573" s="69">
        <f ca="1">$H3573*$C3573*'Input Parameters'!$E$25*K3573</f>
        <v>0.46582045479757161</v>
      </c>
      <c r="M3573" s="24">
        <f t="shared" ca="1" si="527"/>
        <v>0.90962564885946617</v>
      </c>
      <c r="N3573" s="15">
        <f ca="1">_xlfn.NORM.INV(M3573,'Input Parameters'!$E$29,'Input Parameters'!$F$29)</f>
        <v>0.10013384533359462</v>
      </c>
      <c r="O3573" s="8">
        <f t="shared" ca="1" si="528"/>
        <v>0.38253172507195499</v>
      </c>
      <c r="P3573" s="30">
        <f ca="1">_xlfn.LOGNORM.INV(O3573,'Input Parameters'!$H$30,'Input Parameters'!$I$30)</f>
        <v>2.3300158598075416</v>
      </c>
      <c r="Q3573" s="10">
        <f t="shared" ca="1" si="529"/>
        <v>0.77467579491763672</v>
      </c>
      <c r="R3573" s="30">
        <f>IF('Input Parameters'!$E$32=0,0,_xlfn.BETA.INV(Q3573,'Input Parameters'!$L$32,'Input Parameters'!$M$32,'Input Parameters'!$J$32,'Input Parameters'!$K$32))</f>
        <v>0</v>
      </c>
      <c r="S3573" s="10">
        <f t="shared" ca="1" si="530"/>
        <v>0.43368307947245111</v>
      </c>
      <c r="T3573" s="26">
        <f ca="1">_xlfn.LOGNORM.INV(S3573,'Input Parameters'!$H$34,'Input Parameters'!$I$34)</f>
        <v>49.370323545462433</v>
      </c>
      <c r="U3573" s="10">
        <f t="shared" ca="1" si="531"/>
        <v>0.2645277932986716</v>
      </c>
      <c r="V3573" s="30">
        <f ca="1">_xlfn.BETA.INV(U3573,'Input Parameters'!$L$36,'Input Parameters'!$M$36,'Input Parameters'!$J$36,'Input Parameters'!$K$36)</f>
        <v>0.49609232256117142</v>
      </c>
      <c r="W3573" s="2">
        <f ca="1">N3573+(P3573-N3573)*(1-ERF((T3573-R3573)/(2*SQRT(L3573*'Input Parameters'!$E$38))))</f>
        <v>0.10013454511092384</v>
      </c>
      <c r="X3573">
        <f t="shared" ca="1" si="532"/>
        <v>1</v>
      </c>
      <c r="Y3573" s="7"/>
    </row>
    <row r="3574" spans="1:25" ht="15" customHeight="1" x14ac:dyDescent="0.25">
      <c r="A3574" s="139">
        <v>3567</v>
      </c>
      <c r="B3574" s="10">
        <f t="shared" ca="1" si="523"/>
        <v>0.20854619712605771</v>
      </c>
      <c r="C3574" s="60">
        <f ca="1">_xlfn.NORM.INV(B3574,'Input Parameters'!$E$15,'Input Parameters'!$F$15)</f>
        <v>226.99052637496675</v>
      </c>
      <c r="D3574" s="10">
        <f t="shared" ca="1" si="524"/>
        <v>0.57614899303192868</v>
      </c>
      <c r="E3574" s="62">
        <f ca="1">IF(_xlfn.NORM.INV(D3574,'Input Parameters'!$E$17,'Input Parameters'!$F$17)&lt;3500,3500,IF(_xlfn.NORM.INV(D3574,'Input Parameters'!$E$17,'Input Parameters'!$F$17)&gt;5500,5500,_xlfn.NORM.INV(D3574,'Input Parameters'!$E$17,'Input Parameters'!$F$17)))</f>
        <v>4934.4359169234131</v>
      </c>
      <c r="F3574" s="10">
        <f t="shared" ca="1" si="525"/>
        <v>0.3006516964284599</v>
      </c>
      <c r="G3574" s="64">
        <f ca="1">_xlfn.NORM.INV(F3574,'Input Parameters'!$E$20,'Input Parameters'!$F$20)</f>
        <v>279.14906852593077</v>
      </c>
      <c r="H3574" s="57">
        <f ca="1">EXP(E3574*(1/'Input Parameters'!$E$23-1/G3574))</f>
        <v>0.43540649310712409</v>
      </c>
      <c r="I3574" s="10">
        <f t="shared" ca="1" si="526"/>
        <v>0.24334775229369099</v>
      </c>
      <c r="J3574" s="30">
        <f ca="1">_xlfn.BETA.INV(I3574,'Input Parameters'!$L$26,'Input Parameters'!$M$26,'Input Parameters'!$J$26,'Input Parameters'!$K$26)</f>
        <v>0.54496477000884669</v>
      </c>
      <c r="K3574" s="168">
        <f ca="1">('Input Parameters'!$E$27/'Input Parameters'!$E$38)^$J3574</f>
        <v>2.005964403176759E-2</v>
      </c>
      <c r="L3574" s="69">
        <f ca="1">$H3574*$C3574*'Input Parameters'!$E$25*K3574</f>
        <v>1.9825577886313628</v>
      </c>
      <c r="M3574" s="24">
        <f t="shared" ca="1" si="527"/>
        <v>0.263420190533038</v>
      </c>
      <c r="N3574" s="15">
        <f ca="1">_xlfn.NORM.INV(M3574,'Input Parameters'!$E$29,'Input Parameters'!$F$29)</f>
        <v>9.9936716344264251E-2</v>
      </c>
      <c r="O3574" s="8">
        <f t="shared" ca="1" si="528"/>
        <v>1.3820736112441501E-2</v>
      </c>
      <c r="P3574" s="30">
        <f ca="1">_xlfn.LOGNORM.INV(O3574,'Input Parameters'!$H$30,'Input Parameters'!$I$30)</f>
        <v>0.94809429964024683</v>
      </c>
      <c r="Q3574" s="10">
        <f t="shared" ca="1" si="529"/>
        <v>0.63421004379127255</v>
      </c>
      <c r="R3574" s="30">
        <f>IF('Input Parameters'!$E$32=0,0,_xlfn.BETA.INV(Q3574,'Input Parameters'!$L$32,'Input Parameters'!$M$32,'Input Parameters'!$J$32,'Input Parameters'!$K$32))</f>
        <v>0</v>
      </c>
      <c r="S3574" s="10">
        <f t="shared" ca="1" si="530"/>
        <v>0.26889724171003382</v>
      </c>
      <c r="T3574" s="26">
        <f ca="1">_xlfn.LOGNORM.INV(S3574,'Input Parameters'!$H$34,'Input Parameters'!$I$34)</f>
        <v>46.685034340141051</v>
      </c>
      <c r="U3574" s="10">
        <f t="shared" ca="1" si="531"/>
        <v>0.16544914470108696</v>
      </c>
      <c r="V3574" s="30">
        <f ca="1">_xlfn.BETA.INV(U3574,'Input Parameters'!$L$36,'Input Parameters'!$M$36,'Input Parameters'!$J$36,'Input Parameters'!$K$36)</f>
        <v>0.45261506698840642</v>
      </c>
      <c r="W3574" s="2">
        <f ca="1">N3574+(P3574-N3574)*(1-ERF((T3574-R3574)/(2*SQRT(L3574*'Input Parameters'!$E$38))))</f>
        <v>0.11609644471240065</v>
      </c>
      <c r="X3574">
        <f t="shared" ca="1" si="532"/>
        <v>1</v>
      </c>
      <c r="Y3574" s="7"/>
    </row>
    <row r="3575" spans="1:25" ht="15" customHeight="1" x14ac:dyDescent="0.25">
      <c r="A3575" s="139">
        <v>3568</v>
      </c>
      <c r="B3575" s="10">
        <f t="shared" ca="1" si="523"/>
        <v>0.94353609491293844</v>
      </c>
      <c r="C3575" s="60">
        <f ca="1">_xlfn.NORM.INV(B3575,'Input Parameters'!$E$15,'Input Parameters'!$F$15)</f>
        <v>356.87299249898365</v>
      </c>
      <c r="D3575" s="10">
        <f t="shared" ca="1" si="524"/>
        <v>0.32355235396654691</v>
      </c>
      <c r="E3575" s="62">
        <f ca="1">IF(_xlfn.NORM.INV(D3575,'Input Parameters'!$E$17,'Input Parameters'!$F$17)&lt;3500,3500,IF(_xlfn.NORM.INV(D3575,'Input Parameters'!$E$17,'Input Parameters'!$F$17)&gt;5500,5500,_xlfn.NORM.INV(D3575,'Input Parameters'!$E$17,'Input Parameters'!$F$17)))</f>
        <v>4479.5483513199515</v>
      </c>
      <c r="F3575" s="10">
        <f t="shared" ca="1" si="525"/>
        <v>0.6192330257304538</v>
      </c>
      <c r="G3575" s="64">
        <f ca="1">_xlfn.NORM.INV(F3575,'Input Parameters'!$E$20,'Input Parameters'!$F$20)</f>
        <v>284.68322928761188</v>
      </c>
      <c r="H3575" s="57">
        <f ca="1">EXP(E3575*(1/'Input Parameters'!$E$23-1/G3575))</f>
        <v>0.64218911307147053</v>
      </c>
      <c r="I3575" s="10">
        <f t="shared" ca="1" si="526"/>
        <v>0.34413702049374295</v>
      </c>
      <c r="J3575" s="30">
        <f ca="1">_xlfn.BETA.INV(I3575,'Input Parameters'!$L$26,'Input Parameters'!$M$26,'Input Parameters'!$J$26,'Input Parameters'!$K$26)</f>
        <v>0.595120201716131</v>
      </c>
      <c r="K3575" s="168">
        <f ca="1">('Input Parameters'!$E$27/'Input Parameters'!$E$38)^$J3575</f>
        <v>1.3998412551974152E-2</v>
      </c>
      <c r="L3575" s="69">
        <f ca="1">$H3575*$C3575*'Input Parameters'!$E$25*K3575</f>
        <v>3.2081554961891379</v>
      </c>
      <c r="M3575" s="24">
        <f t="shared" ca="1" si="527"/>
        <v>0.142990213007397</v>
      </c>
      <c r="N3575" s="15">
        <f ca="1">_xlfn.NORM.INV(M3575,'Input Parameters'!$E$29,'Input Parameters'!$F$29)</f>
        <v>9.9893301902269999E-2</v>
      </c>
      <c r="O3575" s="8">
        <f t="shared" ca="1" si="528"/>
        <v>0.68192798148452782</v>
      </c>
      <c r="P3575" s="30">
        <f ca="1">_xlfn.LOGNORM.INV(O3575,'Input Parameters'!$H$30,'Input Parameters'!$I$30)</f>
        <v>3.3552368971416717</v>
      </c>
      <c r="Q3575" s="10">
        <f t="shared" ca="1" si="529"/>
        <v>0.79840906447228843</v>
      </c>
      <c r="R3575" s="30">
        <f>IF('Input Parameters'!$E$32=0,0,_xlfn.BETA.INV(Q3575,'Input Parameters'!$L$32,'Input Parameters'!$M$32,'Input Parameters'!$J$32,'Input Parameters'!$K$32))</f>
        <v>0</v>
      </c>
      <c r="S3575" s="10">
        <f t="shared" ca="1" si="530"/>
        <v>0.44955254995670801</v>
      </c>
      <c r="T3575" s="26">
        <f ca="1">_xlfn.LOGNORM.INV(S3575,'Input Parameters'!$H$34,'Input Parameters'!$I$34)</f>
        <v>49.618148515642915</v>
      </c>
      <c r="U3575" s="10">
        <f t="shared" ca="1" si="531"/>
        <v>0.91808593398052962</v>
      </c>
      <c r="V3575" s="30">
        <f ca="1">_xlfn.BETA.INV(U3575,'Input Parameters'!$L$36,'Input Parameters'!$M$36,'Input Parameters'!$J$36,'Input Parameters'!$K$36)</f>
        <v>0.82241491840092174</v>
      </c>
      <c r="W3575" s="2">
        <f ca="1">N3575+(P3575-N3575)*(1-ERF((T3575-R3575)/(2*SQRT(L3575*'Input Parameters'!$E$38))))</f>
        <v>0.2630905615384066</v>
      </c>
      <c r="X3575">
        <f t="shared" ca="1" si="532"/>
        <v>1</v>
      </c>
      <c r="Y3575" s="7"/>
    </row>
    <row r="3576" spans="1:25" ht="15" customHeight="1" x14ac:dyDescent="0.25">
      <c r="A3576" s="139">
        <v>3569</v>
      </c>
      <c r="B3576" s="10">
        <f t="shared" ca="1" si="523"/>
        <v>0.55689153010840931</v>
      </c>
      <c r="C3576" s="60">
        <f ca="1">_xlfn.NORM.INV(B3576,'Input Parameters'!$E$15,'Input Parameters'!$F$15)</f>
        <v>278.72188773707734</v>
      </c>
      <c r="D3576" s="10">
        <f t="shared" ca="1" si="524"/>
        <v>0.24437507655634338</v>
      </c>
      <c r="E3576" s="62">
        <f ca="1">IF(_xlfn.NORM.INV(D3576,'Input Parameters'!$E$17,'Input Parameters'!$F$17)&lt;3500,3500,IF(_xlfn.NORM.INV(D3576,'Input Parameters'!$E$17,'Input Parameters'!$F$17)&gt;5500,5500,_xlfn.NORM.INV(D3576,'Input Parameters'!$E$17,'Input Parameters'!$F$17)))</f>
        <v>4315.3913412262273</v>
      </c>
      <c r="F3576" s="10">
        <f t="shared" ca="1" si="525"/>
        <v>0.5990311249469642</v>
      </c>
      <c r="G3576" s="64">
        <f ca="1">_xlfn.NORM.INV(F3576,'Input Parameters'!$E$20,'Input Parameters'!$F$20)</f>
        <v>284.33062855781844</v>
      </c>
      <c r="H3576" s="57">
        <f ca="1">EXP(E3576*(1/'Input Parameters'!$E$23-1/G3576))</f>
        <v>0.64054156401109863</v>
      </c>
      <c r="I3576" s="10">
        <f t="shared" ca="1" si="526"/>
        <v>0.44227031752193391</v>
      </c>
      <c r="J3576" s="30">
        <f ca="1">_xlfn.BETA.INV(I3576,'Input Parameters'!$L$26,'Input Parameters'!$M$26,'Input Parameters'!$J$26,'Input Parameters'!$K$26)</f>
        <v>0.63778532085814732</v>
      </c>
      <c r="K3576" s="168">
        <f ca="1">('Input Parameters'!$E$27/'Input Parameters'!$E$38)^$J3576</f>
        <v>1.0307852885971414E-2</v>
      </c>
      <c r="L3576" s="69">
        <f ca="1">$H3576*$C3576*'Input Parameters'!$E$25*K3576</f>
        <v>1.8402914240499826</v>
      </c>
      <c r="M3576" s="24">
        <f t="shared" ca="1" si="527"/>
        <v>0.62798826848567202</v>
      </c>
      <c r="N3576" s="15">
        <f ca="1">_xlfn.NORM.INV(M3576,'Input Parameters'!$E$29,'Input Parameters'!$F$29)</f>
        <v>0.10003265299104806</v>
      </c>
      <c r="O3576" s="8">
        <f t="shared" ca="1" si="528"/>
        <v>0.1617846466142141</v>
      </c>
      <c r="P3576" s="30">
        <f ca="1">_xlfn.LOGNORM.INV(O3576,'Input Parameters'!$H$30,'Input Parameters'!$I$30)</f>
        <v>1.6832560718213523</v>
      </c>
      <c r="Q3576" s="10">
        <f t="shared" ca="1" si="529"/>
        <v>0.47852595370673223</v>
      </c>
      <c r="R3576" s="30">
        <f>IF('Input Parameters'!$E$32=0,0,_xlfn.BETA.INV(Q3576,'Input Parameters'!$L$32,'Input Parameters'!$M$32,'Input Parameters'!$J$32,'Input Parameters'!$K$32))</f>
        <v>0</v>
      </c>
      <c r="S3576" s="10">
        <f t="shared" ca="1" si="530"/>
        <v>0.83936053716175418</v>
      </c>
      <c r="T3576" s="26">
        <f ca="1">_xlfn.LOGNORM.INV(S3576,'Input Parameters'!$H$34,'Input Parameters'!$I$34)</f>
        <v>57.033748254552776</v>
      </c>
      <c r="U3576" s="10">
        <f t="shared" ca="1" si="531"/>
        <v>0.46163661252557819</v>
      </c>
      <c r="V3576" s="30">
        <f ca="1">_xlfn.BETA.INV(U3576,'Input Parameters'!$L$36,'Input Parameters'!$M$36,'Input Parameters'!$J$36,'Input Parameters'!$K$36)</f>
        <v>0.57135251558258604</v>
      </c>
      <c r="W3576" s="2">
        <f ca="1">N3576+(P3576-N3576)*(1-ERF((T3576-R3576)/(2*SQRT(L3576*'Input Parameters'!$E$38))))</f>
        <v>0.10470386714002027</v>
      </c>
      <c r="X3576">
        <f t="shared" ca="1" si="532"/>
        <v>1</v>
      </c>
      <c r="Y3576" s="7"/>
    </row>
    <row r="3577" spans="1:25" ht="15" customHeight="1" x14ac:dyDescent="0.25">
      <c r="A3577" s="139">
        <v>3570</v>
      </c>
      <c r="B3577" s="10">
        <f t="shared" ca="1" si="523"/>
        <v>0.7837587985275658</v>
      </c>
      <c r="C3577" s="60">
        <f ca="1">_xlfn.NORM.INV(B3577,'Input Parameters'!$E$15,'Input Parameters'!$F$15)</f>
        <v>313.50638526019895</v>
      </c>
      <c r="D3577" s="10">
        <f t="shared" ca="1" si="524"/>
        <v>5.201041912579718E-2</v>
      </c>
      <c r="E3577" s="62">
        <f ca="1">IF(_xlfn.NORM.INV(D3577,'Input Parameters'!$E$17,'Input Parameters'!$F$17)&lt;3500,3500,IF(_xlfn.NORM.INV(D3577,'Input Parameters'!$E$17,'Input Parameters'!$F$17)&gt;5500,5500,_xlfn.NORM.INV(D3577,'Input Parameters'!$E$17,'Input Parameters'!$F$17)))</f>
        <v>3662.0341670948928</v>
      </c>
      <c r="F3577" s="10">
        <f t="shared" ca="1" si="525"/>
        <v>0.99621343637055149</v>
      </c>
      <c r="G3577" s="64">
        <f ca="1">_xlfn.NORM.INV(F3577,'Input Parameters'!$E$20,'Input Parameters'!$F$20)</f>
        <v>300.5425608385803</v>
      </c>
      <c r="H3577" s="57">
        <f ca="1">EXP(E3577*(1/'Input Parameters'!$E$23-1/G3577))</f>
        <v>1.3726561245484812</v>
      </c>
      <c r="I3577" s="10">
        <f t="shared" ca="1" si="526"/>
        <v>0.94555166006452473</v>
      </c>
      <c r="J3577" s="30">
        <f ca="1">_xlfn.BETA.INV(I3577,'Input Parameters'!$L$26,'Input Parameters'!$M$26,'Input Parameters'!$J$26,'Input Parameters'!$K$26)</f>
        <v>0.87253262216883387</v>
      </c>
      <c r="K3577" s="168">
        <f ca="1">('Input Parameters'!$E$27/'Input Parameters'!$E$38)^$J3577</f>
        <v>1.9137373382306627E-3</v>
      </c>
      <c r="L3577" s="69">
        <f ca="1">$H3577*$C3577*'Input Parameters'!$E$25*K3577</f>
        <v>0.82355095114511867</v>
      </c>
      <c r="M3577" s="24">
        <f t="shared" ca="1" si="527"/>
        <v>0.31933239353023435</v>
      </c>
      <c r="N3577" s="15">
        <f ca="1">_xlfn.NORM.INV(M3577,'Input Parameters'!$E$29,'Input Parameters'!$F$29)</f>
        <v>9.995304335330181E-2</v>
      </c>
      <c r="O3577" s="8">
        <f t="shared" ca="1" si="528"/>
        <v>5.2146826995158602E-4</v>
      </c>
      <c r="P3577" s="30">
        <f ca="1">_xlfn.LOGNORM.INV(O3577,'Input Parameters'!$H$30,'Input Parameters'!$I$30)</f>
        <v>0.5702132013749257</v>
      </c>
      <c r="Q3577" s="10">
        <f t="shared" ca="1" si="529"/>
        <v>0.91700068866297979</v>
      </c>
      <c r="R3577" s="30">
        <f>IF('Input Parameters'!$E$32=0,0,_xlfn.BETA.INV(Q3577,'Input Parameters'!$L$32,'Input Parameters'!$M$32,'Input Parameters'!$J$32,'Input Parameters'!$K$32))</f>
        <v>0</v>
      </c>
      <c r="S3577" s="10">
        <f t="shared" ca="1" si="530"/>
        <v>0.4117943058224004</v>
      </c>
      <c r="T3577" s="26">
        <f ca="1">_xlfn.LOGNORM.INV(S3577,'Input Parameters'!$H$34,'Input Parameters'!$I$34)</f>
        <v>49.027714099088094</v>
      </c>
      <c r="U3577" s="10">
        <f t="shared" ca="1" si="531"/>
        <v>0.99070549489176229</v>
      </c>
      <c r="V3577" s="30">
        <f ca="1">_xlfn.BETA.INV(U3577,'Input Parameters'!$L$36,'Input Parameters'!$M$36,'Input Parameters'!$J$36,'Input Parameters'!$K$36)</f>
        <v>1.0042969414341032</v>
      </c>
      <c r="W3577" s="2">
        <f ca="1">N3577+(P3577-N3577)*(1-ERF((T3577-R3577)/(2*SQRT(L3577*'Input Parameters'!$E$38))))</f>
        <v>0.10001575997974681</v>
      </c>
      <c r="X3577">
        <f t="shared" ca="1" si="532"/>
        <v>1</v>
      </c>
      <c r="Y3577" s="7"/>
    </row>
    <row r="3578" spans="1:25" ht="15" customHeight="1" x14ac:dyDescent="0.25">
      <c r="A3578" s="139">
        <v>3571</v>
      </c>
      <c r="B3578" s="10">
        <f t="shared" ca="1" si="523"/>
        <v>0.10202474803834027</v>
      </c>
      <c r="C3578" s="60">
        <f ca="1">_xlfn.NORM.INV(B3578,'Input Parameters'!$E$15,'Input Parameters'!$F$15)</f>
        <v>202.13618556693532</v>
      </c>
      <c r="D3578" s="10">
        <f t="shared" ca="1" si="524"/>
        <v>0.94222674579184551</v>
      </c>
      <c r="E3578" s="62">
        <f ca="1">IF(_xlfn.NORM.INV(D3578,'Input Parameters'!$E$17,'Input Parameters'!$F$17)&lt;3500,3500,IF(_xlfn.NORM.INV(D3578,'Input Parameters'!$E$17,'Input Parameters'!$F$17)&gt;5500,5500,_xlfn.NORM.INV(D3578,'Input Parameters'!$E$17,'Input Parameters'!$F$17)))</f>
        <v>5500</v>
      </c>
      <c r="F3578" s="10">
        <f t="shared" ca="1" si="525"/>
        <v>0.26925044282757193</v>
      </c>
      <c r="G3578" s="64">
        <f ca="1">_xlfn.NORM.INV(F3578,'Input Parameters'!$E$20,'Input Parameters'!$F$20)</f>
        <v>278.52895381595431</v>
      </c>
      <c r="H3578" s="57">
        <f ca="1">EXP(E3578*(1/'Input Parameters'!$E$23-1/G3578))</f>
        <v>0.37883997579163942</v>
      </c>
      <c r="I3578" s="10">
        <f t="shared" ca="1" si="526"/>
        <v>0.36460060135547068</v>
      </c>
      <c r="J3578" s="30">
        <f ca="1">_xlfn.BETA.INV(I3578,'Input Parameters'!$L$26,'Input Parameters'!$M$26,'Input Parameters'!$J$26,'Input Parameters'!$K$26)</f>
        <v>0.60438251064212511</v>
      </c>
      <c r="K3578" s="168">
        <f ca="1">('Input Parameters'!$E$27/'Input Parameters'!$E$38)^$J3578</f>
        <v>1.3098597613531644E-2</v>
      </c>
      <c r="L3578" s="69">
        <f ca="1">$H3578*$C3578*'Input Parameters'!$E$25*K3578</f>
        <v>1.0030548152490451</v>
      </c>
      <c r="M3578" s="24">
        <f t="shared" ca="1" si="527"/>
        <v>0.62876794888490994</v>
      </c>
      <c r="N3578" s="15">
        <f ca="1">_xlfn.NORM.INV(M3578,'Input Parameters'!$E$29,'Input Parameters'!$F$29)</f>
        <v>0.10003285919913255</v>
      </c>
      <c r="O3578" s="8">
        <f t="shared" ca="1" si="528"/>
        <v>6.8927510695266925E-3</v>
      </c>
      <c r="P3578" s="30">
        <f ca="1">_xlfn.LOGNORM.INV(O3578,'Input Parameters'!$H$30,'Input Parameters'!$I$30)</f>
        <v>0.83833213462191358</v>
      </c>
      <c r="Q3578" s="10">
        <f t="shared" ca="1" si="529"/>
        <v>0.46388759791376688</v>
      </c>
      <c r="R3578" s="30">
        <f>IF('Input Parameters'!$E$32=0,0,_xlfn.BETA.INV(Q3578,'Input Parameters'!$L$32,'Input Parameters'!$M$32,'Input Parameters'!$J$32,'Input Parameters'!$K$32))</f>
        <v>0</v>
      </c>
      <c r="S3578" s="10">
        <f t="shared" ca="1" si="530"/>
        <v>0.68992804520365003</v>
      </c>
      <c r="T3578" s="26">
        <f ca="1">_xlfn.LOGNORM.INV(S3578,'Input Parameters'!$H$34,'Input Parameters'!$I$34)</f>
        <v>53.6166724849339</v>
      </c>
      <c r="U3578" s="10">
        <f t="shared" ca="1" si="531"/>
        <v>4.1399372229253717E-2</v>
      </c>
      <c r="V3578" s="30">
        <f ca="1">_xlfn.BETA.INV(U3578,'Input Parameters'!$L$36,'Input Parameters'!$M$36,'Input Parameters'!$J$36,'Input Parameters'!$K$36)</f>
        <v>0.37042942611267049</v>
      </c>
      <c r="W3578" s="2">
        <f ca="1">N3578+(P3578-N3578)*(1-ERF((T3578-R3578)/(2*SQRT(L3578*'Input Parameters'!$E$38))))</f>
        <v>0.10014611706094996</v>
      </c>
      <c r="X3578">
        <f t="shared" ca="1" si="532"/>
        <v>1</v>
      </c>
      <c r="Y3578" s="7"/>
    </row>
    <row r="3579" spans="1:25" ht="15" customHeight="1" x14ac:dyDescent="0.25">
      <c r="A3579" s="139">
        <v>3572</v>
      </c>
      <c r="B3579" s="10">
        <f t="shared" ca="1" si="523"/>
        <v>0.76724568106901836</v>
      </c>
      <c r="C3579" s="60">
        <f ca="1">_xlfn.NORM.INV(B3579,'Input Parameters'!$E$15,'Input Parameters'!$F$15)</f>
        <v>310.51790995655443</v>
      </c>
      <c r="D3579" s="10">
        <f t="shared" ca="1" si="524"/>
        <v>0.33122252092212445</v>
      </c>
      <c r="E3579" s="62">
        <f ca="1">IF(_xlfn.NORM.INV(D3579,'Input Parameters'!$E$17,'Input Parameters'!$F$17)&lt;3500,3500,IF(_xlfn.NORM.INV(D3579,'Input Parameters'!$E$17,'Input Parameters'!$F$17)&gt;5500,5500,_xlfn.NORM.INV(D3579,'Input Parameters'!$E$17,'Input Parameters'!$F$17)))</f>
        <v>4494.4220556117825</v>
      </c>
      <c r="F3579" s="10">
        <f t="shared" ca="1" si="525"/>
        <v>0.45128039808308296</v>
      </c>
      <c r="G3579" s="64">
        <f ca="1">_xlfn.NORM.INV(F3579,'Input Parameters'!$E$20,'Input Parameters'!$F$20)</f>
        <v>281.82973859009684</v>
      </c>
      <c r="H3579" s="57">
        <f ca="1">EXP(E3579*(1/'Input Parameters'!$E$23-1/G3579))</f>
        <v>0.54651753484238819</v>
      </c>
      <c r="I3579" s="10">
        <f t="shared" ca="1" si="526"/>
        <v>0.30909325543690191</v>
      </c>
      <c r="J3579" s="30">
        <f ca="1">_xlfn.BETA.INV(I3579,'Input Parameters'!$L$26,'Input Parameters'!$M$26,'Input Parameters'!$J$26,'Input Parameters'!$K$26)</f>
        <v>0.57865055667204857</v>
      </c>
      <c r="K3579" s="168">
        <f ca="1">('Input Parameters'!$E$27/'Input Parameters'!$E$38)^$J3579</f>
        <v>1.5753791858334591E-2</v>
      </c>
      <c r="L3579" s="69">
        <f ca="1">$H3579*$C3579*'Input Parameters'!$E$25*K3579</f>
        <v>2.6734733436785882</v>
      </c>
      <c r="M3579" s="24">
        <f t="shared" ca="1" si="527"/>
        <v>9.293456001943301E-2</v>
      </c>
      <c r="N3579" s="15">
        <f ca="1">_xlfn.NORM.INV(M3579,'Input Parameters'!$E$29,'Input Parameters'!$F$29)</f>
        <v>9.9867710145732272E-2</v>
      </c>
      <c r="O3579" s="8">
        <f t="shared" ca="1" si="528"/>
        <v>0.74937142301340187</v>
      </c>
      <c r="P3579" s="30">
        <f ca="1">_xlfn.LOGNORM.INV(O3579,'Input Parameters'!$H$30,'Input Parameters'!$I$30)</f>
        <v>3.6866666485316197</v>
      </c>
      <c r="Q3579" s="10">
        <f t="shared" ca="1" si="529"/>
        <v>0.54279354306051142</v>
      </c>
      <c r="R3579" s="30">
        <f>IF('Input Parameters'!$E$32=0,0,_xlfn.BETA.INV(Q3579,'Input Parameters'!$L$32,'Input Parameters'!$M$32,'Input Parameters'!$J$32,'Input Parameters'!$K$32))</f>
        <v>0</v>
      </c>
      <c r="S3579" s="10">
        <f t="shared" ca="1" si="530"/>
        <v>0.12054861413022533</v>
      </c>
      <c r="T3579" s="26">
        <f ca="1">_xlfn.LOGNORM.INV(S3579,'Input Parameters'!$H$34,'Input Parameters'!$I$34)</f>
        <v>43.561806511561542</v>
      </c>
      <c r="U3579" s="10">
        <f t="shared" ca="1" si="531"/>
        <v>0.7027780388736421</v>
      </c>
      <c r="V3579" s="30">
        <f ca="1">_xlfn.BETA.INV(U3579,'Input Parameters'!$L$36,'Input Parameters'!$M$36,'Input Parameters'!$J$36,'Input Parameters'!$K$36)</f>
        <v>0.670967315931291</v>
      </c>
      <c r="W3579" s="2">
        <f ca="1">N3579+(P3579-N3579)*(1-ERF((T3579-R3579)/(2*SQRT(L3579*'Input Parameters'!$E$38))))</f>
        <v>0.31357411876854679</v>
      </c>
      <c r="X3579">
        <f t="shared" ca="1" si="532"/>
        <v>1</v>
      </c>
      <c r="Y3579" s="7"/>
    </row>
    <row r="3580" spans="1:25" ht="15" customHeight="1" x14ac:dyDescent="0.25">
      <c r="A3580" s="139">
        <v>3573</v>
      </c>
      <c r="B3580" s="10">
        <f t="shared" ca="1" si="523"/>
        <v>0.90704481556957772</v>
      </c>
      <c r="C3580" s="60">
        <f ca="1">_xlfn.NORM.INV(B3580,'Input Parameters'!$E$15,'Input Parameters'!$F$15)</f>
        <v>342.65290227050036</v>
      </c>
      <c r="D3580" s="10">
        <f t="shared" ca="1" si="524"/>
        <v>0.18277255560492744</v>
      </c>
      <c r="E3580" s="62">
        <f ca="1">IF(_xlfn.NORM.INV(D3580,'Input Parameters'!$E$17,'Input Parameters'!$F$17)&lt;3500,3500,IF(_xlfn.NORM.INV(D3580,'Input Parameters'!$E$17,'Input Parameters'!$F$17)&gt;5500,5500,_xlfn.NORM.INV(D3580,'Input Parameters'!$E$17,'Input Parameters'!$F$17)))</f>
        <v>4166.605333522044</v>
      </c>
      <c r="F3580" s="10">
        <f t="shared" ca="1" si="525"/>
        <v>0.33216993547068707</v>
      </c>
      <c r="G3580" s="64">
        <f ca="1">_xlfn.NORM.INV(F3580,'Input Parameters'!$E$20,'Input Parameters'!$F$20)</f>
        <v>279.74267450920053</v>
      </c>
      <c r="H3580" s="57">
        <f ca="1">EXP(E3580*(1/'Input Parameters'!$E$23-1/G3580))</f>
        <v>0.51149397397560636</v>
      </c>
      <c r="I3580" s="10">
        <f t="shared" ca="1" si="526"/>
        <v>0.51663079678102719</v>
      </c>
      <c r="J3580" s="30">
        <f ca="1">_xlfn.BETA.INV(I3580,'Input Parameters'!$L$26,'Input Parameters'!$M$26,'Input Parameters'!$J$26,'Input Parameters'!$K$26)</f>
        <v>0.6680842936772331</v>
      </c>
      <c r="K3580" s="168">
        <f ca="1">('Input Parameters'!$E$27/'Input Parameters'!$E$38)^$J3580</f>
        <v>8.2943185554492354E-3</v>
      </c>
      <c r="L3580" s="69">
        <f ca="1">$H3580*$C3580*'Input Parameters'!$E$25*K3580</f>
        <v>1.4537028680350896</v>
      </c>
      <c r="M3580" s="24">
        <f t="shared" ca="1" si="527"/>
        <v>0.35677282903550345</v>
      </c>
      <c r="N3580" s="15">
        <f ca="1">_xlfn.NORM.INV(M3580,'Input Parameters'!$E$29,'Input Parameters'!$F$29)</f>
        <v>9.9963290165007129E-2</v>
      </c>
      <c r="O3580" s="8">
        <f t="shared" ca="1" si="528"/>
        <v>0.28076507472368228</v>
      </c>
      <c r="P3580" s="30">
        <f ca="1">_xlfn.LOGNORM.INV(O3580,'Input Parameters'!$H$30,'Input Parameters'!$I$30)</f>
        <v>2.0396746940705746</v>
      </c>
      <c r="Q3580" s="10">
        <f t="shared" ca="1" si="529"/>
        <v>0.62185181266549339</v>
      </c>
      <c r="R3580" s="30">
        <f>IF('Input Parameters'!$E$32=0,0,_xlfn.BETA.INV(Q3580,'Input Parameters'!$L$32,'Input Parameters'!$M$32,'Input Parameters'!$J$32,'Input Parameters'!$K$32))</f>
        <v>0</v>
      </c>
      <c r="S3580" s="10">
        <f t="shared" ca="1" si="530"/>
        <v>0.51807948941142534</v>
      </c>
      <c r="T3580" s="26">
        <f ca="1">_xlfn.LOGNORM.INV(S3580,'Input Parameters'!$H$34,'Input Parameters'!$I$34)</f>
        <v>50.693062721701473</v>
      </c>
      <c r="U3580" s="10">
        <f t="shared" ca="1" si="531"/>
        <v>3.8572288691162804E-2</v>
      </c>
      <c r="V3580" s="30">
        <f ca="1">_xlfn.BETA.INV(U3580,'Input Parameters'!$L$36,'Input Parameters'!$M$36,'Input Parameters'!$J$36,'Input Parameters'!$K$36)</f>
        <v>0.36734241149761671</v>
      </c>
      <c r="W3580" s="2">
        <f ca="1">N3580+(P3580-N3580)*(1-ERF((T3580-R3580)/(2*SQRT(L3580*'Input Parameters'!$E$38))))</f>
        <v>0.1056834833619241</v>
      </c>
      <c r="X3580">
        <f t="shared" ca="1" si="532"/>
        <v>1</v>
      </c>
      <c r="Y3580" s="7"/>
    </row>
    <row r="3581" spans="1:25" ht="15" customHeight="1" x14ac:dyDescent="0.25">
      <c r="A3581" s="139">
        <v>3574</v>
      </c>
      <c r="B3581" s="10">
        <f t="shared" ca="1" si="523"/>
        <v>0.65256446909676269</v>
      </c>
      <c r="C3581" s="60">
        <f ca="1">_xlfn.NORM.INV(B3581,'Input Parameters'!$E$15,'Input Parameters'!$F$15)</f>
        <v>292.22475594674603</v>
      </c>
      <c r="D3581" s="10">
        <f t="shared" ca="1" si="524"/>
        <v>0.12681616332124757</v>
      </c>
      <c r="E3581" s="62">
        <f ca="1">IF(_xlfn.NORM.INV(D3581,'Input Parameters'!$E$17,'Input Parameters'!$F$17)&lt;3500,3500,IF(_xlfn.NORM.INV(D3581,'Input Parameters'!$E$17,'Input Parameters'!$F$17)&gt;5500,5500,_xlfn.NORM.INV(D3581,'Input Parameters'!$E$17,'Input Parameters'!$F$17)))</f>
        <v>4000.9002033599754</v>
      </c>
      <c r="F3581" s="10">
        <f t="shared" ca="1" si="525"/>
        <v>0.97383412255509127</v>
      </c>
      <c r="G3581" s="64">
        <f ca="1">_xlfn.NORM.INV(F3581,'Input Parameters'!$E$20,'Input Parameters'!$F$20)</f>
        <v>295.65064368052367</v>
      </c>
      <c r="H3581" s="57">
        <f ca="1">EXP(E3581*(1/'Input Parameters'!$E$23-1/G3581))</f>
        <v>1.1340434912266002</v>
      </c>
      <c r="I3581" s="10">
        <f t="shared" ca="1" si="526"/>
        <v>0.73437527768137256</v>
      </c>
      <c r="J3581" s="30">
        <f ca="1">_xlfn.BETA.INV(I3581,'Input Parameters'!$L$26,'Input Parameters'!$M$26,'Input Parameters'!$J$26,'Input Parameters'!$K$26)</f>
        <v>0.7561516903149732</v>
      </c>
      <c r="K3581" s="168">
        <f ca="1">('Input Parameters'!$E$27/'Input Parameters'!$E$38)^$J3581</f>
        <v>4.4099406916454338E-3</v>
      </c>
      <c r="L3581" s="69">
        <f ca="1">$H3581*$C3581*'Input Parameters'!$E$25*K3581</f>
        <v>1.4614348641072927</v>
      </c>
      <c r="M3581" s="24">
        <f t="shared" ca="1" si="527"/>
        <v>0.3334954199171678</v>
      </c>
      <c r="N3581" s="15">
        <f ca="1">_xlfn.NORM.INV(M3581,'Input Parameters'!$E$29,'Input Parameters'!$F$29)</f>
        <v>9.9956971844088735E-2</v>
      </c>
      <c r="O3581" s="8">
        <f t="shared" ca="1" si="528"/>
        <v>0.32143393154552125</v>
      </c>
      <c r="P3581" s="30">
        <f ca="1">_xlfn.LOGNORM.INV(O3581,'Input Parameters'!$H$30,'Input Parameters'!$I$30)</f>
        <v>2.1554531403999753</v>
      </c>
      <c r="Q3581" s="10">
        <f t="shared" ca="1" si="529"/>
        <v>0.87081830318259756</v>
      </c>
      <c r="R3581" s="30">
        <f>IF('Input Parameters'!$E$32=0,0,_xlfn.BETA.INV(Q3581,'Input Parameters'!$L$32,'Input Parameters'!$M$32,'Input Parameters'!$J$32,'Input Parameters'!$K$32))</f>
        <v>0</v>
      </c>
      <c r="S3581" s="10">
        <f t="shared" ca="1" si="530"/>
        <v>0.83461858784415999</v>
      </c>
      <c r="T3581" s="26">
        <f ca="1">_xlfn.LOGNORM.INV(S3581,'Input Parameters'!$H$34,'Input Parameters'!$I$34)</f>
        <v>56.897173299801935</v>
      </c>
      <c r="U3581" s="10">
        <f t="shared" ca="1" si="531"/>
        <v>0.89655799042547835</v>
      </c>
      <c r="V3581" s="30">
        <f ca="1">_xlfn.BETA.INV(U3581,'Input Parameters'!$L$36,'Input Parameters'!$M$36,'Input Parameters'!$J$36,'Input Parameters'!$K$36)</f>
        <v>0.79859973400000484</v>
      </c>
      <c r="W3581" s="2">
        <f ca="1">N3581+(P3581-N3581)*(1-ERF((T3581-R3581)/(2*SQRT(L3581*'Input Parameters'!$E$38))))</f>
        <v>0.10175482197306233</v>
      </c>
      <c r="X3581">
        <f t="shared" ca="1" si="532"/>
        <v>1</v>
      </c>
      <c r="Y3581" s="7"/>
    </row>
    <row r="3582" spans="1:25" ht="15" customHeight="1" x14ac:dyDescent="0.25">
      <c r="A3582" s="139">
        <v>3575</v>
      </c>
      <c r="B3582" s="10">
        <f t="shared" ca="1" si="523"/>
        <v>0.55810453436416219</v>
      </c>
      <c r="C3582" s="60">
        <f ca="1">_xlfn.NORM.INV(B3582,'Input Parameters'!$E$15,'Input Parameters'!$F$15)</f>
        <v>278.88839812513163</v>
      </c>
      <c r="D3582" s="10">
        <f t="shared" ca="1" si="524"/>
        <v>0.49511919013730754</v>
      </c>
      <c r="E3582" s="62">
        <f ca="1">IF(_xlfn.NORM.INV(D3582,'Input Parameters'!$E$17,'Input Parameters'!$F$17)&lt;3500,3500,IF(_xlfn.NORM.INV(D3582,'Input Parameters'!$E$17,'Input Parameters'!$F$17)&gt;5500,5500,_xlfn.NORM.INV(D3582,'Input Parameters'!$E$17,'Input Parameters'!$F$17)))</f>
        <v>4791.4357231405929</v>
      </c>
      <c r="F3582" s="10">
        <f t="shared" ca="1" si="525"/>
        <v>0.68562621778058075</v>
      </c>
      <c r="G3582" s="64">
        <f ca="1">_xlfn.NORM.INV(F3582,'Input Parameters'!$E$20,'Input Parameters'!$F$20)</f>
        <v>285.88938577504467</v>
      </c>
      <c r="H3582" s="57">
        <f ca="1">EXP(E3582*(1/'Input Parameters'!$E$23-1/G3582))</f>
        <v>0.66851330519772112</v>
      </c>
      <c r="I3582" s="10">
        <f t="shared" ca="1" si="526"/>
        <v>0.70118173172103027</v>
      </c>
      <c r="J3582" s="30">
        <f ca="1">_xlfn.BETA.INV(I3582,'Input Parameters'!$L$26,'Input Parameters'!$M$26,'Input Parameters'!$J$26,'Input Parameters'!$K$26)</f>
        <v>0.74216891926793083</v>
      </c>
      <c r="K3582" s="168">
        <f ca="1">('Input Parameters'!$E$27/'Input Parameters'!$E$38)^$J3582</f>
        <v>4.8751944443033842E-3</v>
      </c>
      <c r="L3582" s="69">
        <f ca="1">$H3582*$C3582*'Input Parameters'!$E$25*K3582</f>
        <v>0.90893420077168241</v>
      </c>
      <c r="M3582" s="24">
        <f t="shared" ca="1" si="527"/>
        <v>0.1947329174855631</v>
      </c>
      <c r="N3582" s="15">
        <f ca="1">_xlfn.NORM.INV(M3582,'Input Parameters'!$E$29,'Input Parameters'!$F$29)</f>
        <v>9.9913941352020461E-2</v>
      </c>
      <c r="O3582" s="8">
        <f t="shared" ca="1" si="528"/>
        <v>0.77524998036715875</v>
      </c>
      <c r="P3582" s="30">
        <f ca="1">_xlfn.LOGNORM.INV(O3582,'Input Parameters'!$H$30,'Input Parameters'!$I$30)</f>
        <v>3.8354158752038376</v>
      </c>
      <c r="Q3582" s="10">
        <f t="shared" ca="1" si="529"/>
        <v>0.32539547918487477</v>
      </c>
      <c r="R3582" s="30">
        <f>IF('Input Parameters'!$E$32=0,0,_xlfn.BETA.INV(Q3582,'Input Parameters'!$L$32,'Input Parameters'!$M$32,'Input Parameters'!$J$32,'Input Parameters'!$K$32))</f>
        <v>0</v>
      </c>
      <c r="S3582" s="10">
        <f t="shared" ca="1" si="530"/>
        <v>0.86696607837485207</v>
      </c>
      <c r="T3582" s="26">
        <f ca="1">_xlfn.LOGNORM.INV(S3582,'Input Parameters'!$H$34,'Input Parameters'!$I$34)</f>
        <v>57.894720822784258</v>
      </c>
      <c r="U3582" s="10">
        <f t="shared" ca="1" si="531"/>
        <v>0.88253595545090324</v>
      </c>
      <c r="V3582" s="30">
        <f ca="1">_xlfn.BETA.INV(U3582,'Input Parameters'!$L$36,'Input Parameters'!$M$36,'Input Parameters'!$J$36,'Input Parameters'!$K$36)</f>
        <v>0.78510417782641295</v>
      </c>
      <c r="W3582" s="2">
        <f ca="1">N3582+(P3582-N3582)*(1-ERF((T3582-R3582)/(2*SQRT(L3582*'Input Parameters'!$E$38))))</f>
        <v>9.997950541433008E-2</v>
      </c>
      <c r="X3582">
        <f t="shared" ca="1" si="532"/>
        <v>1</v>
      </c>
      <c r="Y3582" s="7"/>
    </row>
    <row r="3583" spans="1:25" ht="15" customHeight="1" x14ac:dyDescent="0.25">
      <c r="A3583" s="139">
        <v>3576</v>
      </c>
      <c r="B3583" s="10">
        <f t="shared" ca="1" si="523"/>
        <v>0.88089901240496771</v>
      </c>
      <c r="C3583" s="60">
        <f ca="1">_xlfn.NORM.INV(B3583,'Input Parameters'!$E$15,'Input Parameters'!$F$15)</f>
        <v>334.88797594198991</v>
      </c>
      <c r="D3583" s="10">
        <f t="shared" ca="1" si="524"/>
        <v>0.99018757103691757</v>
      </c>
      <c r="E3583" s="62">
        <f ca="1">IF(_xlfn.NORM.INV(D3583,'Input Parameters'!$E$17,'Input Parameters'!$F$17)&lt;3500,3500,IF(_xlfn.NORM.INV(D3583,'Input Parameters'!$E$17,'Input Parameters'!$F$17)&gt;5500,5500,_xlfn.NORM.INV(D3583,'Input Parameters'!$E$17,'Input Parameters'!$F$17)))</f>
        <v>5500</v>
      </c>
      <c r="F3583" s="10">
        <f t="shared" ca="1" si="525"/>
        <v>7.82896320436266E-4</v>
      </c>
      <c r="G3583" s="64">
        <f ca="1">_xlfn.NORM.INV(F3583,'Input Parameters'!$E$20,'Input Parameters'!$F$20)</f>
        <v>261.46322613789124</v>
      </c>
      <c r="H3583" s="57">
        <f ca="1">EXP(E3583*(1/'Input Parameters'!$E$23-1/G3583))</f>
        <v>0.10440228255185183</v>
      </c>
      <c r="I3583" s="10">
        <f t="shared" ca="1" si="526"/>
        <v>0.17311724955160002</v>
      </c>
      <c r="J3583" s="30">
        <f ca="1">_xlfn.BETA.INV(I3583,'Input Parameters'!$L$26,'Input Parameters'!$M$26,'Input Parameters'!$J$26,'Input Parameters'!$K$26)</f>
        <v>0.50263308618978042</v>
      </c>
      <c r="K3583" s="168">
        <f ca="1">('Input Parameters'!$E$27/'Input Parameters'!$E$38)^$J3583</f>
        <v>2.7176597335938333E-2</v>
      </c>
      <c r="L3583" s="69">
        <f ca="1">$H3583*$C3583*'Input Parameters'!$E$25*K3583</f>
        <v>0.95017725021994426</v>
      </c>
      <c r="M3583" s="24">
        <f t="shared" ca="1" si="527"/>
        <v>0.84058626032384642</v>
      </c>
      <c r="N3583" s="15">
        <f ca="1">_xlfn.NORM.INV(M3583,'Input Parameters'!$E$29,'Input Parameters'!$F$29)</f>
        <v>0.10009968702797477</v>
      </c>
      <c r="O3583" s="8">
        <f t="shared" ca="1" si="528"/>
        <v>0.80040376437608274</v>
      </c>
      <c r="P3583" s="30">
        <f ca="1">_xlfn.LOGNORM.INV(O3583,'Input Parameters'!$H$30,'Input Parameters'!$I$30)</f>
        <v>3.9959759822814545</v>
      </c>
      <c r="Q3583" s="10">
        <f t="shared" ca="1" si="529"/>
        <v>0.91934540981022161</v>
      </c>
      <c r="R3583" s="30">
        <f>IF('Input Parameters'!$E$32=0,0,_xlfn.BETA.INV(Q3583,'Input Parameters'!$L$32,'Input Parameters'!$M$32,'Input Parameters'!$J$32,'Input Parameters'!$K$32))</f>
        <v>0</v>
      </c>
      <c r="S3583" s="10">
        <f t="shared" ca="1" si="530"/>
        <v>0.58517180157168813</v>
      </c>
      <c r="T3583" s="26">
        <f ca="1">_xlfn.LOGNORM.INV(S3583,'Input Parameters'!$H$34,'Input Parameters'!$I$34)</f>
        <v>51.776318622613481</v>
      </c>
      <c r="U3583" s="10">
        <f t="shared" ca="1" si="531"/>
        <v>0.80422264894410056</v>
      </c>
      <c r="V3583" s="30">
        <f ca="1">_xlfn.BETA.INV(U3583,'Input Parameters'!$L$36,'Input Parameters'!$M$36,'Input Parameters'!$J$36,'Input Parameters'!$K$36)</f>
        <v>0.72632463132391245</v>
      </c>
      <c r="W3583" s="2">
        <f ca="1">N3583+(P3583-N3583)*(1-ERF((T3583-R3583)/(2*SQRT(L3583*'Input Parameters'!$E$38))))</f>
        <v>0.1007725852567513</v>
      </c>
      <c r="X3583">
        <f t="shared" ca="1" si="532"/>
        <v>1</v>
      </c>
      <c r="Y3583" s="7"/>
    </row>
    <row r="3584" spans="1:25" ht="15" customHeight="1" x14ac:dyDescent="0.25">
      <c r="A3584" s="139">
        <v>3577</v>
      </c>
      <c r="B3584" s="10">
        <f t="shared" ca="1" si="523"/>
        <v>0.6936740301697808</v>
      </c>
      <c r="C3584" s="60">
        <f ca="1">_xlfn.NORM.INV(B3584,'Input Parameters'!$E$15,'Input Parameters'!$F$15)</f>
        <v>298.40488494081615</v>
      </c>
      <c r="D3584" s="10">
        <f t="shared" ca="1" si="524"/>
        <v>0.66763404928391867</v>
      </c>
      <c r="E3584" s="62">
        <f ca="1">IF(_xlfn.NORM.INV(D3584,'Input Parameters'!$E$17,'Input Parameters'!$F$17)&lt;3500,3500,IF(_xlfn.NORM.INV(D3584,'Input Parameters'!$E$17,'Input Parameters'!$F$17)&gt;5500,5500,_xlfn.NORM.INV(D3584,'Input Parameters'!$E$17,'Input Parameters'!$F$17)))</f>
        <v>5103.3725785925963</v>
      </c>
      <c r="F3584" s="10">
        <f t="shared" ca="1" si="525"/>
        <v>0.15159086165539348</v>
      </c>
      <c r="G3584" s="64">
        <f ca="1">_xlfn.NORM.INV(F3584,'Input Parameters'!$E$20,'Input Parameters'!$F$20)</f>
        <v>275.75145041478839</v>
      </c>
      <c r="H3584" s="57">
        <f ca="1">EXP(E3584*(1/'Input Parameters'!$E$23-1/G3584))</f>
        <v>0.33783468758630864</v>
      </c>
      <c r="I3584" s="10">
        <f t="shared" ca="1" si="526"/>
        <v>0.38660666349041184</v>
      </c>
      <c r="J3584" s="30">
        <f ca="1">_xlfn.BETA.INV(I3584,'Input Parameters'!$L$26,'Input Parameters'!$M$26,'Input Parameters'!$J$26,'Input Parameters'!$K$26)</f>
        <v>0.61409961252356082</v>
      </c>
      <c r="K3584" s="168">
        <f ca="1">('Input Parameters'!$E$27/'Input Parameters'!$E$38)^$J3584</f>
        <v>1.2216703680401432E-2</v>
      </c>
      <c r="L3584" s="69">
        <f ca="1">$H3584*$C3584*'Input Parameters'!$E$25*K3584</f>
        <v>1.2315844805830225</v>
      </c>
      <c r="M3584" s="24">
        <f t="shared" ca="1" si="527"/>
        <v>0.78957432041628539</v>
      </c>
      <c r="N3584" s="15">
        <f ca="1">_xlfn.NORM.INV(M3584,'Input Parameters'!$E$29,'Input Parameters'!$F$29)</f>
        <v>0.10008049451036007</v>
      </c>
      <c r="O3584" s="8">
        <f t="shared" ca="1" si="528"/>
        <v>0.25952742025152942</v>
      </c>
      <c r="P3584" s="30">
        <f ca="1">_xlfn.LOGNORM.INV(O3584,'Input Parameters'!$H$30,'Input Parameters'!$I$30)</f>
        <v>1.9787156855968433</v>
      </c>
      <c r="Q3584" s="10">
        <f t="shared" ca="1" si="529"/>
        <v>2.4629369902188669E-2</v>
      </c>
      <c r="R3584" s="30">
        <f>IF('Input Parameters'!$E$32=0,0,_xlfn.BETA.INV(Q3584,'Input Parameters'!$L$32,'Input Parameters'!$M$32,'Input Parameters'!$J$32,'Input Parameters'!$K$32))</f>
        <v>0</v>
      </c>
      <c r="S3584" s="10">
        <f t="shared" ca="1" si="530"/>
        <v>0.39169078679142799</v>
      </c>
      <c r="T3584" s="26">
        <f ca="1">_xlfn.LOGNORM.INV(S3584,'Input Parameters'!$H$34,'Input Parameters'!$I$34)</f>
        <v>48.711395807250717</v>
      </c>
      <c r="U3584" s="10">
        <f t="shared" ca="1" si="531"/>
        <v>0.98578436951793769</v>
      </c>
      <c r="V3584" s="30">
        <f ca="1">_xlfn.BETA.INV(U3584,'Input Parameters'!$L$36,'Input Parameters'!$M$36,'Input Parameters'!$J$36,'Input Parameters'!$K$36)</f>
        <v>0.9731022019108726</v>
      </c>
      <c r="W3584" s="2">
        <f ca="1">N3584+(P3584-N3584)*(1-ERF((T3584-R3584)/(2*SQRT(L3584*'Input Parameters'!$E$38))))</f>
        <v>0.10367056197372237</v>
      </c>
      <c r="X3584">
        <f t="shared" ca="1" si="532"/>
        <v>1</v>
      </c>
      <c r="Y3584" s="7"/>
    </row>
    <row r="3585" spans="1:25" ht="15" customHeight="1" x14ac:dyDescent="0.25">
      <c r="A3585" s="139">
        <v>3578</v>
      </c>
      <c r="B3585" s="10">
        <f t="shared" ca="1" si="523"/>
        <v>0.72221684459053992</v>
      </c>
      <c r="C3585" s="60">
        <f ca="1">_xlfn.NORM.INV(B3585,'Input Parameters'!$E$15,'Input Parameters'!$F$15)</f>
        <v>302.91096830245647</v>
      </c>
      <c r="D3585" s="10">
        <f t="shared" ca="1" si="524"/>
        <v>5.0258663887574384E-2</v>
      </c>
      <c r="E3585" s="62">
        <f ca="1">IF(_xlfn.NORM.INV(D3585,'Input Parameters'!$E$17,'Input Parameters'!$F$17)&lt;3500,3500,IF(_xlfn.NORM.INV(D3585,'Input Parameters'!$E$17,'Input Parameters'!$F$17)&gt;5500,5500,_xlfn.NORM.INV(D3585,'Input Parameters'!$E$17,'Input Parameters'!$F$17)))</f>
        <v>3650.3544496898048</v>
      </c>
      <c r="F3585" s="10">
        <f t="shared" ca="1" si="525"/>
        <v>0.73687343395976912</v>
      </c>
      <c r="G3585" s="64">
        <f ca="1">_xlfn.NORM.INV(F3585,'Input Parameters'!$E$20,'Input Parameters'!$F$20)</f>
        <v>286.89603114417588</v>
      </c>
      <c r="H3585" s="57">
        <f ca="1">EXP(E3585*(1/'Input Parameters'!$E$23-1/G3585))</f>
        <v>0.7695148589467109</v>
      </c>
      <c r="I3585" s="10">
        <f t="shared" ca="1" si="526"/>
        <v>0.60546973398969739</v>
      </c>
      <c r="J3585" s="30">
        <f ca="1">_xlfn.BETA.INV(I3585,'Input Parameters'!$L$26,'Input Parameters'!$M$26,'Input Parameters'!$J$26,'Input Parameters'!$K$26)</f>
        <v>0.70344756284680576</v>
      </c>
      <c r="K3585" s="168">
        <f ca="1">('Input Parameters'!$E$27/'Input Parameters'!$E$38)^$J3585</f>
        <v>6.4360126791357932E-3</v>
      </c>
      <c r="L3585" s="69">
        <f ca="1">$H3585*$C3585*'Input Parameters'!$E$25*K3585</f>
        <v>1.5001990998131141</v>
      </c>
      <c r="M3585" s="24">
        <f t="shared" ca="1" si="527"/>
        <v>0.73450448070190644</v>
      </c>
      <c r="N3585" s="15">
        <f ca="1">_xlfn.NORM.INV(M3585,'Input Parameters'!$E$29,'Input Parameters'!$F$29)</f>
        <v>0.10006264938971209</v>
      </c>
      <c r="O3585" s="8">
        <f t="shared" ca="1" si="528"/>
        <v>0.55072851100694631</v>
      </c>
      <c r="P3585" s="30">
        <f ca="1">_xlfn.LOGNORM.INV(O3585,'Input Parameters'!$H$30,'Input Parameters'!$I$30)</f>
        <v>2.8498605621740567</v>
      </c>
      <c r="Q3585" s="10">
        <f t="shared" ca="1" si="529"/>
        <v>0.58178346098318767</v>
      </c>
      <c r="R3585" s="30">
        <f>IF('Input Parameters'!$E$32=0,0,_xlfn.BETA.INV(Q3585,'Input Parameters'!$L$32,'Input Parameters'!$M$32,'Input Parameters'!$J$32,'Input Parameters'!$K$32))</f>
        <v>0</v>
      </c>
      <c r="S3585" s="10">
        <f t="shared" ca="1" si="530"/>
        <v>0.50348891258957684</v>
      </c>
      <c r="T3585" s="26">
        <f ca="1">_xlfn.LOGNORM.INV(S3585,'Input Parameters'!$H$34,'Input Parameters'!$I$34)</f>
        <v>50.462637784706047</v>
      </c>
      <c r="U3585" s="10">
        <f t="shared" ca="1" si="531"/>
        <v>0.84225778278556407</v>
      </c>
      <c r="V3585" s="30">
        <f ca="1">_xlfn.BETA.INV(U3585,'Input Parameters'!$L$36,'Input Parameters'!$M$36,'Input Parameters'!$J$36,'Input Parameters'!$K$36)</f>
        <v>0.7521656149145981</v>
      </c>
      <c r="W3585" s="2">
        <f ca="1">N3585+(P3585-N3585)*(1-ERF((T3585-R3585)/(2*SQRT(L3585*'Input Parameters'!$E$38))))</f>
        <v>0.1098977697010356</v>
      </c>
      <c r="X3585">
        <f t="shared" ca="1" si="532"/>
        <v>1</v>
      </c>
      <c r="Y3585" s="7"/>
    </row>
    <row r="3586" spans="1:25" ht="15" customHeight="1" x14ac:dyDescent="0.25">
      <c r="A3586" s="139">
        <v>3579</v>
      </c>
      <c r="B3586" s="10">
        <f t="shared" ca="1" si="523"/>
        <v>0.84780031683483048</v>
      </c>
      <c r="C3586" s="60">
        <f ca="1">_xlfn.NORM.INV(B3586,'Input Parameters'!$E$15,'Input Parameters'!$F$15)</f>
        <v>326.62629107925409</v>
      </c>
      <c r="D3586" s="10">
        <f t="shared" ca="1" si="524"/>
        <v>0.51988781935421635</v>
      </c>
      <c r="E3586" s="62">
        <f ca="1">IF(_xlfn.NORM.INV(D3586,'Input Parameters'!$E$17,'Input Parameters'!$F$17)&lt;3500,3500,IF(_xlfn.NORM.INV(D3586,'Input Parameters'!$E$17,'Input Parameters'!$F$17)&gt;5500,5500,_xlfn.NORM.INV(D3586,'Input Parameters'!$E$17,'Input Parameters'!$F$17)))</f>
        <v>4834.9104254737822</v>
      </c>
      <c r="F3586" s="10">
        <f t="shared" ca="1" si="525"/>
        <v>0.19938536058276457</v>
      </c>
      <c r="G3586" s="64">
        <f ca="1">_xlfn.NORM.INV(F3586,'Input Parameters'!$E$20,'Input Parameters'!$F$20)</f>
        <v>276.99641467325432</v>
      </c>
      <c r="H3586" s="57">
        <f ca="1">EXP(E3586*(1/'Input Parameters'!$E$23-1/G3586))</f>
        <v>0.38700914430319722</v>
      </c>
      <c r="I3586" s="10">
        <f t="shared" ca="1" si="526"/>
        <v>0.77402505221542517</v>
      </c>
      <c r="J3586" s="30">
        <f ca="1">_xlfn.BETA.INV(I3586,'Input Parameters'!$L$26,'Input Parameters'!$M$26,'Input Parameters'!$J$26,'Input Parameters'!$K$26)</f>
        <v>0.77352731255677309</v>
      </c>
      <c r="K3586" s="168">
        <f ca="1">('Input Parameters'!$E$27/'Input Parameters'!$E$38)^$J3586</f>
        <v>3.8931768279977814E-3</v>
      </c>
      <c r="L3586" s="69">
        <f ca="1">$H3586*$C3586*'Input Parameters'!$E$25*K3586</f>
        <v>0.49212621035898735</v>
      </c>
      <c r="M3586" s="24">
        <f t="shared" ca="1" si="527"/>
        <v>0.61767263622578095</v>
      </c>
      <c r="N3586" s="15">
        <f ca="1">_xlfn.NORM.INV(M3586,'Input Parameters'!$E$29,'Input Parameters'!$F$29)</f>
        <v>0.10002993739612374</v>
      </c>
      <c r="O3586" s="8">
        <f t="shared" ca="1" si="528"/>
        <v>0.4966993851918704</v>
      </c>
      <c r="P3586" s="30">
        <f ca="1">_xlfn.LOGNORM.INV(O3586,'Input Parameters'!$H$30,'Input Parameters'!$I$30)</f>
        <v>2.6728151143348016</v>
      </c>
      <c r="Q3586" s="10">
        <f t="shared" ca="1" si="529"/>
        <v>0.88089463105375787</v>
      </c>
      <c r="R3586" s="30">
        <f>IF('Input Parameters'!$E$32=0,0,_xlfn.BETA.INV(Q3586,'Input Parameters'!$L$32,'Input Parameters'!$M$32,'Input Parameters'!$J$32,'Input Parameters'!$K$32))</f>
        <v>0</v>
      </c>
      <c r="S3586" s="10">
        <f t="shared" ca="1" si="530"/>
        <v>0.69178563110400926</v>
      </c>
      <c r="T3586" s="26">
        <f ca="1">_xlfn.LOGNORM.INV(S3586,'Input Parameters'!$H$34,'Input Parameters'!$I$34)</f>
        <v>53.651878799493716</v>
      </c>
      <c r="U3586" s="10">
        <f t="shared" ca="1" si="531"/>
        <v>3.536155893613091E-2</v>
      </c>
      <c r="V3586" s="30">
        <f ca="1">_xlfn.BETA.INV(U3586,'Input Parameters'!$L$36,'Input Parameters'!$M$36,'Input Parameters'!$J$36,'Input Parameters'!$K$36)</f>
        <v>0.36365370885153253</v>
      </c>
      <c r="W3586" s="2">
        <f ca="1">N3586+(P3586-N3586)*(1-ERF((T3586-R3586)/(2*SQRT(L3586*'Input Parameters'!$E$38))))</f>
        <v>0.10003010142288801</v>
      </c>
      <c r="X3586">
        <f t="shared" ca="1" si="532"/>
        <v>1</v>
      </c>
      <c r="Y3586" s="7"/>
    </row>
    <row r="3587" spans="1:25" ht="15" customHeight="1" x14ac:dyDescent="0.25">
      <c r="A3587" s="139">
        <v>3580</v>
      </c>
      <c r="B3587" s="10">
        <f t="shared" ca="1" si="523"/>
        <v>0.39155591826129643</v>
      </c>
      <c r="C3587" s="60">
        <f ca="1">_xlfn.NORM.INV(B3587,'Input Parameters'!$E$15,'Input Parameters'!$F$15)</f>
        <v>256.04958520410531</v>
      </c>
      <c r="D3587" s="10">
        <f t="shared" ca="1" si="524"/>
        <v>0.82223066715155602</v>
      </c>
      <c r="E3587" s="62">
        <f ca="1">IF(_xlfn.NORM.INV(D3587,'Input Parameters'!$E$17,'Input Parameters'!$F$17)&lt;3500,3500,IF(_xlfn.NORM.INV(D3587,'Input Parameters'!$E$17,'Input Parameters'!$F$17)&gt;5500,5500,_xlfn.NORM.INV(D3587,'Input Parameters'!$E$17,'Input Parameters'!$F$17)))</f>
        <v>5446.7296200824476</v>
      </c>
      <c r="F3587" s="10">
        <f t="shared" ca="1" si="525"/>
        <v>0.87130899656765393</v>
      </c>
      <c r="G3587" s="64">
        <f ca="1">_xlfn.NORM.INV(F3587,'Input Parameters'!$E$20,'Input Parameters'!$F$20)</f>
        <v>290.23842417481239</v>
      </c>
      <c r="H3587" s="57">
        <f ca="1">EXP(E3587*(1/'Input Parameters'!$E$23-1/G3587))</f>
        <v>0.84173229978551067</v>
      </c>
      <c r="I3587" s="10">
        <f t="shared" ca="1" si="526"/>
        <v>0.30727106179394081</v>
      </c>
      <c r="J3587" s="30">
        <f ca="1">_xlfn.BETA.INV(I3587,'Input Parameters'!$L$26,'Input Parameters'!$M$26,'Input Parameters'!$J$26,'Input Parameters'!$K$26)</f>
        <v>0.57777019620595538</v>
      </c>
      <c r="K3587" s="168">
        <f ca="1">('Input Parameters'!$E$27/'Input Parameters'!$E$38)^$J3587</f>
        <v>1.5853589407773174E-2</v>
      </c>
      <c r="L3587" s="69">
        <f ca="1">$H3587*$C3587*'Input Parameters'!$E$25*K3587</f>
        <v>3.4168481263261912</v>
      </c>
      <c r="M3587" s="24">
        <f t="shared" ca="1" si="527"/>
        <v>0.74490634809055656</v>
      </c>
      <c r="N3587" s="15">
        <f ca="1">_xlfn.NORM.INV(M3587,'Input Parameters'!$E$29,'Input Parameters'!$F$29)</f>
        <v>0.10006585460700343</v>
      </c>
      <c r="O3587" s="8">
        <f t="shared" ca="1" si="528"/>
        <v>0.92400658836656091</v>
      </c>
      <c r="P3587" s="30">
        <f ca="1">_xlfn.LOGNORM.INV(O3587,'Input Parameters'!$H$30,'Input Parameters'!$I$30)</f>
        <v>5.2790647724273549</v>
      </c>
      <c r="Q3587" s="10">
        <f t="shared" ca="1" si="529"/>
        <v>0.31659435227534705</v>
      </c>
      <c r="R3587" s="30">
        <f>IF('Input Parameters'!$E$32=0,0,_xlfn.BETA.INV(Q3587,'Input Parameters'!$L$32,'Input Parameters'!$M$32,'Input Parameters'!$J$32,'Input Parameters'!$K$32))</f>
        <v>0</v>
      </c>
      <c r="S3587" s="10">
        <f t="shared" ca="1" si="530"/>
        <v>0.14753368463426331</v>
      </c>
      <c r="T3587" s="26">
        <f ca="1">_xlfn.LOGNORM.INV(S3587,'Input Parameters'!$H$34,'Input Parameters'!$I$34)</f>
        <v>44.246112479782042</v>
      </c>
      <c r="U3587" s="10">
        <f t="shared" ca="1" si="531"/>
        <v>0.22473802842669521</v>
      </c>
      <c r="V3587" s="30">
        <f ca="1">_xlfn.BETA.INV(U3587,'Input Parameters'!$L$36,'Input Parameters'!$M$36,'Input Parameters'!$J$36,'Input Parameters'!$K$36)</f>
        <v>0.47954576946795457</v>
      </c>
      <c r="W3587" s="2">
        <f ca="1">N3587+(P3587-N3587)*(1-ERF((T3587-R3587)/(2*SQRT(L3587*'Input Parameters'!$E$38))))</f>
        <v>0.56895619075961845</v>
      </c>
      <c r="X3587">
        <f t="shared" ca="1" si="532"/>
        <v>0</v>
      </c>
      <c r="Y3587" s="7"/>
    </row>
    <row r="3588" spans="1:25" ht="15" customHeight="1" x14ac:dyDescent="0.25">
      <c r="A3588" s="139">
        <v>3581</v>
      </c>
      <c r="B3588" s="10">
        <f t="shared" ca="1" si="523"/>
        <v>0.67735766854763946</v>
      </c>
      <c r="C3588" s="60">
        <f ca="1">_xlfn.NORM.INV(B3588,'Input Parameters'!$E$15,'Input Parameters'!$F$15)</f>
        <v>295.9136666206897</v>
      </c>
      <c r="D3588" s="10">
        <f t="shared" ca="1" si="524"/>
        <v>0.20363363878291996</v>
      </c>
      <c r="E3588" s="62">
        <f ca="1">IF(_xlfn.NORM.INV(D3588,'Input Parameters'!$E$17,'Input Parameters'!$F$17)&lt;3500,3500,IF(_xlfn.NORM.INV(D3588,'Input Parameters'!$E$17,'Input Parameters'!$F$17)&gt;5500,5500,_xlfn.NORM.INV(D3588,'Input Parameters'!$E$17,'Input Parameters'!$F$17)))</f>
        <v>4219.9014562113607</v>
      </c>
      <c r="F3588" s="10">
        <f t="shared" ca="1" si="525"/>
        <v>3.8503396521050171E-2</v>
      </c>
      <c r="G3588" s="64">
        <f ca="1">_xlfn.NORM.INV(F3588,'Input Parameters'!$E$20,'Input Parameters'!$F$20)</f>
        <v>270.80223077006832</v>
      </c>
      <c r="H3588" s="57">
        <f ca="1">EXP(E3588*(1/'Input Parameters'!$E$23-1/G3588))</f>
        <v>0.30819605483616935</v>
      </c>
      <c r="I3588" s="10">
        <f t="shared" ca="1" si="526"/>
        <v>0.32733017078183158</v>
      </c>
      <c r="J3588" s="30">
        <f ca="1">_xlfn.BETA.INV(I3588,'Input Parameters'!$L$26,'Input Parameters'!$M$26,'Input Parameters'!$J$26,'Input Parameters'!$K$26)</f>
        <v>0.58732573463558924</v>
      </c>
      <c r="K3588" s="168">
        <f ca="1">('Input Parameters'!$E$27/'Input Parameters'!$E$38)^$J3588</f>
        <v>1.4803354812161896E-2</v>
      </c>
      <c r="L3588" s="69">
        <f ca="1">$H3588*$C3588*'Input Parameters'!$E$25*K3588</f>
        <v>1.3500574413829984</v>
      </c>
      <c r="M3588" s="24">
        <f t="shared" ca="1" si="527"/>
        <v>4.709619059607173E-2</v>
      </c>
      <c r="N3588" s="15">
        <f ca="1">_xlfn.NORM.INV(M3588,'Input Parameters'!$E$29,'Input Parameters'!$F$29)</f>
        <v>9.9832631427731702E-2</v>
      </c>
      <c r="O3588" s="8">
        <f t="shared" ca="1" si="528"/>
        <v>0.80884162258680548</v>
      </c>
      <c r="P3588" s="30">
        <f ca="1">_xlfn.LOGNORM.INV(O3588,'Input Parameters'!$H$30,'Input Parameters'!$I$30)</f>
        <v>4.0541016169349504</v>
      </c>
      <c r="Q3588" s="10">
        <f t="shared" ca="1" si="529"/>
        <v>0.21304079716919688</v>
      </c>
      <c r="R3588" s="30">
        <f>IF('Input Parameters'!$E$32=0,0,_xlfn.BETA.INV(Q3588,'Input Parameters'!$L$32,'Input Parameters'!$M$32,'Input Parameters'!$J$32,'Input Parameters'!$K$32))</f>
        <v>0</v>
      </c>
      <c r="S3588" s="10">
        <f t="shared" ca="1" si="530"/>
        <v>0.68094775191163182</v>
      </c>
      <c r="T3588" s="26">
        <f ca="1">_xlfn.LOGNORM.INV(S3588,'Input Parameters'!$H$34,'Input Parameters'!$I$34)</f>
        <v>53.448060800903363</v>
      </c>
      <c r="U3588" s="10">
        <f t="shared" ca="1" si="531"/>
        <v>0.8424216947390234</v>
      </c>
      <c r="V3588" s="30">
        <f ca="1">_xlfn.BETA.INV(U3588,'Input Parameters'!$L$36,'Input Parameters'!$M$36,'Input Parameters'!$J$36,'Input Parameters'!$K$36)</f>
        <v>0.75228621766539594</v>
      </c>
      <c r="W3588" s="2">
        <f ca="1">N3588+(P3588-N3588)*(1-ERF((T3588-R3588)/(2*SQRT(L3588*'Input Parameters'!$E$38))))</f>
        <v>0.10435329775481267</v>
      </c>
      <c r="X3588">
        <f t="shared" ca="1" si="532"/>
        <v>1</v>
      </c>
      <c r="Y3588" s="7"/>
    </row>
    <row r="3589" spans="1:25" ht="15" customHeight="1" x14ac:dyDescent="0.25">
      <c r="A3589" s="139">
        <v>3582</v>
      </c>
      <c r="B3589" s="10">
        <f t="shared" ref="B3589:B3652" ca="1" si="533">RAND()</f>
        <v>0.79590815483455124</v>
      </c>
      <c r="C3589" s="60">
        <f ca="1">_xlfn.NORM.INV(B3589,'Input Parameters'!$E$15,'Input Parameters'!$F$15)</f>
        <v>315.79027808983756</v>
      </c>
      <c r="D3589" s="10">
        <f t="shared" ref="D3589:D3652" ca="1" si="534">RAND()</f>
        <v>0.30363747412972741</v>
      </c>
      <c r="E3589" s="62">
        <f ca="1">IF(_xlfn.NORM.INV(D3589,'Input Parameters'!$E$17,'Input Parameters'!$F$17)&lt;3500,3500,IF(_xlfn.NORM.INV(D3589,'Input Parameters'!$E$17,'Input Parameters'!$F$17)&gt;5500,5500,_xlfn.NORM.INV(D3589,'Input Parameters'!$E$17,'Input Parameters'!$F$17)))</f>
        <v>4440.2229852955306</v>
      </c>
      <c r="F3589" s="10">
        <f t="shared" ref="F3589:F3652" ca="1" si="535">RAND()</f>
        <v>0.90199646843824743</v>
      </c>
      <c r="G3589" s="64">
        <f ca="1">_xlfn.NORM.INV(F3589,'Input Parameters'!$E$20,'Input Parameters'!$F$20)</f>
        <v>291.3131774102186</v>
      </c>
      <c r="H3589" s="57">
        <f ca="1">EXP(E3589*(1/'Input Parameters'!$E$23-1/G3589))</f>
        <v>0.91941883269056035</v>
      </c>
      <c r="I3589" s="10">
        <f t="shared" ref="I3589:I3652" ca="1" si="536">RAND()</f>
        <v>0.47296889030560851</v>
      </c>
      <c r="J3589" s="30">
        <f ca="1">_xlfn.BETA.INV(I3589,'Input Parameters'!$L$26,'Input Parameters'!$M$26,'Input Parameters'!$J$26,'Input Parameters'!$K$26)</f>
        <v>0.65043366441086059</v>
      </c>
      <c r="K3589" s="168">
        <f ca="1">('Input Parameters'!$E$27/'Input Parameters'!$E$38)^$J3589</f>
        <v>9.4138231040694648E-3</v>
      </c>
      <c r="L3589" s="69">
        <f ca="1">$H3589*$C3589*'Input Parameters'!$E$25*K3589</f>
        <v>2.7332426200653051</v>
      </c>
      <c r="M3589" s="24">
        <f t="shared" ref="M3589:M3652" ca="1" si="537">RAND()</f>
        <v>6.1849992143125809E-2</v>
      </c>
      <c r="N3589" s="15">
        <f ca="1">_xlfn.NORM.INV(M3589,'Input Parameters'!$E$29,'Input Parameters'!$F$29)</f>
        <v>9.984605725801543E-2</v>
      </c>
      <c r="O3589" s="8">
        <f t="shared" ref="O3589:O3652" ca="1" si="538">RAND()</f>
        <v>0.53556219326449905</v>
      </c>
      <c r="P3589" s="30">
        <f ca="1">_xlfn.LOGNORM.INV(O3589,'Input Parameters'!$H$30,'Input Parameters'!$I$30)</f>
        <v>2.7988399282317147</v>
      </c>
      <c r="Q3589" s="10">
        <f t="shared" ref="Q3589:Q3652" ca="1" si="539">RAND()</f>
        <v>0.78975528458813249</v>
      </c>
      <c r="R3589" s="30">
        <f>IF('Input Parameters'!$E$32=0,0,_xlfn.BETA.INV(Q3589,'Input Parameters'!$L$32,'Input Parameters'!$M$32,'Input Parameters'!$J$32,'Input Parameters'!$K$32))</f>
        <v>0</v>
      </c>
      <c r="S3589" s="10">
        <f t="shared" ref="S3589:S3652" ca="1" si="540">RAND()</f>
        <v>0.86474140658834009</v>
      </c>
      <c r="T3589" s="26">
        <f ca="1">_xlfn.LOGNORM.INV(S3589,'Input Parameters'!$H$34,'Input Parameters'!$I$34)</f>
        <v>57.82058089389345</v>
      </c>
      <c r="U3589" s="10">
        <f t="shared" ref="U3589:U3652" ca="1" si="541">RAND()</f>
        <v>0.32444059289198035</v>
      </c>
      <c r="V3589" s="30">
        <f ca="1">_xlfn.BETA.INV(U3589,'Input Parameters'!$L$36,'Input Parameters'!$M$36,'Input Parameters'!$J$36,'Input Parameters'!$K$36)</f>
        <v>0.51967461222264588</v>
      </c>
      <c r="W3589" s="2">
        <f ca="1">N3589+(P3589-N3589)*(1-ERF((T3589-R3589)/(2*SQRT(L3589*'Input Parameters'!$E$38))))</f>
        <v>0.13600584990038717</v>
      </c>
      <c r="X3589">
        <f t="shared" ca="1" si="532"/>
        <v>1</v>
      </c>
      <c r="Y3589" s="7"/>
    </row>
    <row r="3590" spans="1:25" ht="15" customHeight="1" x14ac:dyDescent="0.25">
      <c r="A3590" s="139">
        <v>3583</v>
      </c>
      <c r="B3590" s="10">
        <f t="shared" ca="1" si="533"/>
        <v>1.3228739171482484E-2</v>
      </c>
      <c r="C3590" s="60">
        <f ca="1">_xlfn.NORM.INV(B3590,'Input Parameters'!$E$15,'Input Parameters'!$F$15)</f>
        <v>150.68864849292214</v>
      </c>
      <c r="D3590" s="10">
        <f t="shared" ca="1" si="534"/>
        <v>0.34936144520284884</v>
      </c>
      <c r="E3590" s="62">
        <f ca="1">IF(_xlfn.NORM.INV(D3590,'Input Parameters'!$E$17,'Input Parameters'!$F$17)&lt;3500,3500,IF(_xlfn.NORM.INV(D3590,'Input Parameters'!$E$17,'Input Parameters'!$F$17)&gt;5500,5500,_xlfn.NORM.INV(D3590,'Input Parameters'!$E$17,'Input Parameters'!$F$17)))</f>
        <v>4529.0684966524386</v>
      </c>
      <c r="F3590" s="10">
        <f t="shared" ca="1" si="535"/>
        <v>0.23561243138690813</v>
      </c>
      <c r="G3590" s="64">
        <f ca="1">_xlfn.NORM.INV(F3590,'Input Parameters'!$E$20,'Input Parameters'!$F$20)</f>
        <v>277.82273341810969</v>
      </c>
      <c r="H3590" s="57">
        <f ca="1">EXP(E3590*(1/'Input Parameters'!$E$23-1/G3590))</f>
        <v>0.43144057536181818</v>
      </c>
      <c r="I3590" s="10">
        <f t="shared" ca="1" si="536"/>
        <v>0.94908451207821698</v>
      </c>
      <c r="J3590" s="30">
        <f ca="1">_xlfn.BETA.INV(I3590,'Input Parameters'!$L$26,'Input Parameters'!$M$26,'Input Parameters'!$J$26,'Input Parameters'!$K$26)</f>
        <v>0.87568132148957534</v>
      </c>
      <c r="K3590" s="168">
        <f ca="1">('Input Parameters'!$E$27/'Input Parameters'!$E$38)^$J3590</f>
        <v>1.8709987079574295E-3</v>
      </c>
      <c r="L3590" s="69">
        <f ca="1">$H3590*$C3590*'Input Parameters'!$E$25*K3590</f>
        <v>0.12163960797313352</v>
      </c>
      <c r="M3590" s="24">
        <f t="shared" ca="1" si="537"/>
        <v>0.21089791682907588</v>
      </c>
      <c r="N3590" s="15">
        <f ca="1">_xlfn.NORM.INV(M3590,'Input Parameters'!$E$29,'Input Parameters'!$F$29)</f>
        <v>9.9919669043991466E-2</v>
      </c>
      <c r="O3590" s="8">
        <f t="shared" ca="1" si="538"/>
        <v>0.12782796505232907</v>
      </c>
      <c r="P3590" s="30">
        <f ca="1">_xlfn.LOGNORM.INV(O3590,'Input Parameters'!$H$30,'Input Parameters'!$I$30)</f>
        <v>1.5684322313909052</v>
      </c>
      <c r="Q3590" s="10">
        <f t="shared" ca="1" si="539"/>
        <v>0.85790365732005525</v>
      </c>
      <c r="R3590" s="30">
        <f>IF('Input Parameters'!$E$32=0,0,_xlfn.BETA.INV(Q3590,'Input Parameters'!$L$32,'Input Parameters'!$M$32,'Input Parameters'!$J$32,'Input Parameters'!$K$32))</f>
        <v>0</v>
      </c>
      <c r="S3590" s="10">
        <f t="shared" ca="1" si="540"/>
        <v>0.11863050176792944</v>
      </c>
      <c r="T3590" s="26">
        <f ca="1">_xlfn.LOGNORM.INV(S3590,'Input Parameters'!$H$34,'Input Parameters'!$I$34)</f>
        <v>43.509701181148095</v>
      </c>
      <c r="U3590" s="10">
        <f t="shared" ca="1" si="541"/>
        <v>0.2530318829409014</v>
      </c>
      <c r="V3590" s="30">
        <f ca="1">_xlfn.BETA.INV(U3590,'Input Parameters'!$L$36,'Input Parameters'!$M$36,'Input Parameters'!$J$36,'Input Parameters'!$K$36)</f>
        <v>0.49140312634845423</v>
      </c>
      <c r="W3590" s="2">
        <f ca="1">N3590+(P3590-N3590)*(1-ERF((T3590-R3590)/(2*SQRT(L3590*'Input Parameters'!$E$38))))</f>
        <v>9.9919669043991466E-2</v>
      </c>
      <c r="X3590">
        <f t="shared" ca="1" si="532"/>
        <v>1</v>
      </c>
      <c r="Y3590" s="7"/>
    </row>
    <row r="3591" spans="1:25" ht="15" customHeight="1" x14ac:dyDescent="0.25">
      <c r="A3591" s="139">
        <v>3584</v>
      </c>
      <c r="B3591" s="10">
        <f t="shared" ca="1" si="533"/>
        <v>0.82506513760591405</v>
      </c>
      <c r="C3591" s="60">
        <f ca="1">_xlfn.NORM.INV(B3591,'Input Parameters'!$E$15,'Input Parameters'!$F$15)</f>
        <v>321.62950450641216</v>
      </c>
      <c r="D3591" s="10">
        <f t="shared" ca="1" si="534"/>
        <v>0.56304878497682032</v>
      </c>
      <c r="E3591" s="62">
        <f ca="1">IF(_xlfn.NORM.INV(D3591,'Input Parameters'!$E$17,'Input Parameters'!$F$17)&lt;3500,3500,IF(_xlfn.NORM.INV(D3591,'Input Parameters'!$E$17,'Input Parameters'!$F$17)&gt;5500,5500,_xlfn.NORM.INV(D3591,'Input Parameters'!$E$17,'Input Parameters'!$F$17)))</f>
        <v>4911.0924948508373</v>
      </c>
      <c r="F3591" s="10">
        <f t="shared" ca="1" si="535"/>
        <v>0.52683309657500688</v>
      </c>
      <c r="G3591" s="64">
        <f ca="1">_xlfn.NORM.INV(F3591,'Input Parameters'!$E$20,'Input Parameters'!$F$20)</f>
        <v>283.10098633569379</v>
      </c>
      <c r="H3591" s="57">
        <f ca="1">EXP(E3591*(1/'Input Parameters'!$E$23-1/G3591))</f>
        <v>0.55880595076644946</v>
      </c>
      <c r="I3591" s="10">
        <f t="shared" ca="1" si="536"/>
        <v>0.35203931803845212</v>
      </c>
      <c r="J3591" s="30">
        <f ca="1">_xlfn.BETA.INV(I3591,'Input Parameters'!$L$26,'Input Parameters'!$M$26,'Input Parameters'!$J$26,'Input Parameters'!$K$26)</f>
        <v>0.59872496097035766</v>
      </c>
      <c r="K3591" s="168">
        <f ca="1">('Input Parameters'!$E$27/'Input Parameters'!$E$38)^$J3591</f>
        <v>1.364109476112535E-2</v>
      </c>
      <c r="L3591" s="69">
        <f ca="1">$H3591*$C3591*'Input Parameters'!$E$25*K3591</f>
        <v>2.4516932414159611</v>
      </c>
      <c r="M3591" s="24">
        <f t="shared" ca="1" si="537"/>
        <v>0.93998650224872138</v>
      </c>
      <c r="N3591" s="15">
        <f ca="1">_xlfn.NORM.INV(M3591,'Input Parameters'!$E$29,'Input Parameters'!$F$29)</f>
        <v>0.100155466029518</v>
      </c>
      <c r="O3591" s="8">
        <f t="shared" ca="1" si="538"/>
        <v>0.17458291593607633</v>
      </c>
      <c r="P3591" s="30">
        <f ca="1">_xlfn.LOGNORM.INV(O3591,'Input Parameters'!$H$30,'Input Parameters'!$I$30)</f>
        <v>1.7242525403252897</v>
      </c>
      <c r="Q3591" s="10">
        <f t="shared" ca="1" si="539"/>
        <v>0.32868155876826477</v>
      </c>
      <c r="R3591" s="30">
        <f>IF('Input Parameters'!$E$32=0,0,_xlfn.BETA.INV(Q3591,'Input Parameters'!$L$32,'Input Parameters'!$M$32,'Input Parameters'!$J$32,'Input Parameters'!$K$32))</f>
        <v>0</v>
      </c>
      <c r="S3591" s="10">
        <f t="shared" ca="1" si="540"/>
        <v>0.66043880485261874</v>
      </c>
      <c r="T3591" s="26">
        <f ca="1">_xlfn.LOGNORM.INV(S3591,'Input Parameters'!$H$34,'Input Parameters'!$I$34)</f>
        <v>53.072112159076795</v>
      </c>
      <c r="U3591" s="10">
        <f t="shared" ca="1" si="541"/>
        <v>0.79730705849514361</v>
      </c>
      <c r="V3591" s="30">
        <f ca="1">_xlfn.BETA.INV(U3591,'Input Parameters'!$L$36,'Input Parameters'!$M$36,'Input Parameters'!$J$36,'Input Parameters'!$K$36)</f>
        <v>0.72201567074196848</v>
      </c>
      <c r="W3591" s="2">
        <f ca="1">N3591+(P3591-N3591)*(1-ERF((T3591-R3591)/(2*SQRT(L3591*'Input Parameters'!$E$38))))</f>
        <v>0.12702178008484502</v>
      </c>
      <c r="X3591">
        <f t="shared" ca="1" si="532"/>
        <v>1</v>
      </c>
      <c r="Y3591" s="7"/>
    </row>
    <row r="3592" spans="1:25" ht="15" customHeight="1" x14ac:dyDescent="0.25">
      <c r="A3592" s="139">
        <v>3585</v>
      </c>
      <c r="B3592" s="10">
        <f t="shared" ca="1" si="533"/>
        <v>0.22887742009636958</v>
      </c>
      <c r="C3592" s="60">
        <f ca="1">_xlfn.NORM.INV(B3592,'Input Parameters'!$E$15,'Input Parameters'!$F$15)</f>
        <v>230.72592113394106</v>
      </c>
      <c r="D3592" s="10">
        <f t="shared" ca="1" si="534"/>
        <v>0.49631962540274754</v>
      </c>
      <c r="E3592" s="62">
        <f ca="1">IF(_xlfn.NORM.INV(D3592,'Input Parameters'!$E$17,'Input Parameters'!$F$17)&lt;3500,3500,IF(_xlfn.NORM.INV(D3592,'Input Parameters'!$E$17,'Input Parameters'!$F$17)&gt;5500,5500,_xlfn.NORM.INV(D3592,'Input Parameters'!$E$17,'Input Parameters'!$F$17)))</f>
        <v>4793.5421766791687</v>
      </c>
      <c r="F3592" s="10">
        <f t="shared" ca="1" si="535"/>
        <v>0.72519633956825502</v>
      </c>
      <c r="G3592" s="64">
        <f ca="1">_xlfn.NORM.INV(F3592,'Input Parameters'!$E$20,'Input Parameters'!$F$20)</f>
        <v>286.65893595927486</v>
      </c>
      <c r="H3592" s="57">
        <f ca="1">EXP(E3592*(1/'Input Parameters'!$E$23-1/G3592))</f>
        <v>0.69916826429306955</v>
      </c>
      <c r="I3592" s="10">
        <f t="shared" ca="1" si="536"/>
        <v>0.59365596582527813</v>
      </c>
      <c r="J3592" s="30">
        <f ca="1">_xlfn.BETA.INV(I3592,'Input Parameters'!$L$26,'Input Parameters'!$M$26,'Input Parameters'!$J$26,'Input Parameters'!$K$26)</f>
        <v>0.69874971483057158</v>
      </c>
      <c r="K3592" s="168">
        <f ca="1">('Input Parameters'!$E$27/'Input Parameters'!$E$38)^$J3592</f>
        <v>6.6565875581614063E-3</v>
      </c>
      <c r="L3592" s="69">
        <f ca="1">$H3592*$C3592*'Input Parameters'!$E$25*K3592</f>
        <v>1.0738156881394183</v>
      </c>
      <c r="M3592" s="24">
        <f t="shared" ca="1" si="537"/>
        <v>0.45092964706654071</v>
      </c>
      <c r="N3592" s="15">
        <f ca="1">_xlfn.NORM.INV(M3592,'Input Parameters'!$E$29,'Input Parameters'!$F$29)</f>
        <v>9.9987668705966287E-2</v>
      </c>
      <c r="O3592" s="8">
        <f t="shared" ca="1" si="538"/>
        <v>0.46140845801245733</v>
      </c>
      <c r="P3592" s="30">
        <f ca="1">_xlfn.LOGNORM.INV(O3592,'Input Parameters'!$H$30,'Input Parameters'!$I$30)</f>
        <v>2.5632434454256861</v>
      </c>
      <c r="Q3592" s="10">
        <f t="shared" ca="1" si="539"/>
        <v>0.72241093925406663</v>
      </c>
      <c r="R3592" s="30">
        <f>IF('Input Parameters'!$E$32=0,0,_xlfn.BETA.INV(Q3592,'Input Parameters'!$L$32,'Input Parameters'!$M$32,'Input Parameters'!$J$32,'Input Parameters'!$K$32))</f>
        <v>0</v>
      </c>
      <c r="S3592" s="10">
        <f t="shared" ca="1" si="540"/>
        <v>0.55943881884927016</v>
      </c>
      <c r="T3592" s="26">
        <f ca="1">_xlfn.LOGNORM.INV(S3592,'Input Parameters'!$H$34,'Input Parameters'!$I$34)</f>
        <v>51.355147449076583</v>
      </c>
      <c r="U3592" s="10">
        <f t="shared" ca="1" si="541"/>
        <v>0.59318635056921432</v>
      </c>
      <c r="V3592" s="30">
        <f ca="1">_xlfn.BETA.INV(U3592,'Input Parameters'!$L$36,'Input Parameters'!$M$36,'Input Parameters'!$J$36,'Input Parameters'!$K$36)</f>
        <v>0.62260782059662267</v>
      </c>
      <c r="W3592" s="2">
        <f ca="1">N3592+(P3592-N3592)*(1-ERF((T3592-R3592)/(2*SQRT(L3592*'Input Parameters'!$E$38))))</f>
        <v>0.10111527335450493</v>
      </c>
      <c r="X3592">
        <f t="shared" ref="X3592:X3655" ca="1" si="542">IF(W3592&gt;V3592,0,1)</f>
        <v>1</v>
      </c>
      <c r="Y3592" s="7"/>
    </row>
    <row r="3593" spans="1:25" ht="15" customHeight="1" x14ac:dyDescent="0.25">
      <c r="A3593" s="139">
        <v>3586</v>
      </c>
      <c r="B3593" s="10">
        <f t="shared" ca="1" si="533"/>
        <v>0.59297000105668041</v>
      </c>
      <c r="C3593" s="60">
        <f ca="1">_xlfn.NORM.INV(B3593,'Input Parameters'!$E$15,'Input Parameters'!$F$15)</f>
        <v>283.71304378376078</v>
      </c>
      <c r="D3593" s="10">
        <f t="shared" ca="1" si="534"/>
        <v>0.79267642297994256</v>
      </c>
      <c r="E3593" s="62">
        <f ca="1">IF(_xlfn.NORM.INV(D3593,'Input Parameters'!$E$17,'Input Parameters'!$F$17)&lt;3500,3500,IF(_xlfn.NORM.INV(D3593,'Input Parameters'!$E$17,'Input Parameters'!$F$17)&gt;5500,5500,_xlfn.NORM.INV(D3593,'Input Parameters'!$E$17,'Input Parameters'!$F$17)))</f>
        <v>5371.0200827890612</v>
      </c>
      <c r="F3593" s="10">
        <f t="shared" ca="1" si="535"/>
        <v>0.47851219295774161</v>
      </c>
      <c r="G3593" s="64">
        <f ca="1">_xlfn.NORM.INV(F3593,'Input Parameters'!$E$20,'Input Parameters'!$F$20)</f>
        <v>282.28895030352913</v>
      </c>
      <c r="H3593" s="57">
        <f ca="1">EXP(E3593*(1/'Input Parameters'!$E$23-1/G3593))</f>
        <v>0.50106034577971037</v>
      </c>
      <c r="I3593" s="10">
        <f t="shared" ca="1" si="536"/>
        <v>0.3486712612449423</v>
      </c>
      <c r="J3593" s="30">
        <f ca="1">_xlfn.BETA.INV(I3593,'Input Parameters'!$L$26,'Input Parameters'!$M$26,'Input Parameters'!$J$26,'Input Parameters'!$K$26)</f>
        <v>0.59719303553306935</v>
      </c>
      <c r="K3593" s="168">
        <f ca="1">('Input Parameters'!$E$27/'Input Parameters'!$E$38)^$J3593</f>
        <v>1.3791817035270076E-2</v>
      </c>
      <c r="L3593" s="69">
        <f ca="1">$H3593*$C3593*'Input Parameters'!$E$25*K3593</f>
        <v>1.9606082416941943</v>
      </c>
      <c r="M3593" s="24">
        <f t="shared" ca="1" si="537"/>
        <v>0.48419329818937007</v>
      </c>
      <c r="N3593" s="15">
        <f ca="1">_xlfn.NORM.INV(M3593,'Input Parameters'!$E$29,'Input Parameters'!$F$29)</f>
        <v>9.9996036810186997E-2</v>
      </c>
      <c r="O3593" s="8">
        <f t="shared" ca="1" si="538"/>
        <v>0.85265086382862387</v>
      </c>
      <c r="P3593" s="30">
        <f ca="1">_xlfn.LOGNORM.INV(O3593,'Input Parameters'!$H$30,'Input Parameters'!$I$30)</f>
        <v>4.4018915438255188</v>
      </c>
      <c r="Q3593" s="10">
        <f t="shared" ca="1" si="539"/>
        <v>0.26449685730299</v>
      </c>
      <c r="R3593" s="30">
        <f>IF('Input Parameters'!$E$32=0,0,_xlfn.BETA.INV(Q3593,'Input Parameters'!$L$32,'Input Parameters'!$M$32,'Input Parameters'!$J$32,'Input Parameters'!$K$32))</f>
        <v>0</v>
      </c>
      <c r="S3593" s="10">
        <f t="shared" ca="1" si="540"/>
        <v>0.86890156175143596</v>
      </c>
      <c r="T3593" s="26">
        <f ca="1">_xlfn.LOGNORM.INV(S3593,'Input Parameters'!$H$34,'Input Parameters'!$I$34)</f>
        <v>57.959999058175441</v>
      </c>
      <c r="U3593" s="10">
        <f t="shared" ca="1" si="541"/>
        <v>0.95354017063417795</v>
      </c>
      <c r="V3593" s="30">
        <f ca="1">_xlfn.BETA.INV(U3593,'Input Parameters'!$L$36,'Input Parameters'!$M$36,'Input Parameters'!$J$36,'Input Parameters'!$K$36)</f>
        <v>0.87595664494492698</v>
      </c>
      <c r="W3593" s="2">
        <f ca="1">N3593+(P3593-N3593)*(1-ERF((T3593-R3593)/(2*SQRT(L3593*'Input Parameters'!$E$38))))</f>
        <v>0.11472074559462521</v>
      </c>
      <c r="X3593">
        <f t="shared" ca="1" si="542"/>
        <v>1</v>
      </c>
      <c r="Y3593" s="7"/>
    </row>
    <row r="3594" spans="1:25" ht="15" customHeight="1" x14ac:dyDescent="0.25">
      <c r="A3594" s="139">
        <v>3587</v>
      </c>
      <c r="B3594" s="10">
        <f t="shared" ca="1" si="533"/>
        <v>9.7231519919143139E-3</v>
      </c>
      <c r="C3594" s="60">
        <f ca="1">_xlfn.NORM.INV(B3594,'Input Parameters'!$E$15,'Input Parameters'!$F$15)</f>
        <v>144.32455024074557</v>
      </c>
      <c r="D3594" s="10">
        <f t="shared" ca="1" si="534"/>
        <v>0.15731853752757496</v>
      </c>
      <c r="E3594" s="62">
        <f ca="1">IF(_xlfn.NORM.INV(D3594,'Input Parameters'!$E$17,'Input Parameters'!$F$17)&lt;3500,3500,IF(_xlfn.NORM.INV(D3594,'Input Parameters'!$E$17,'Input Parameters'!$F$17)&gt;5500,5500,_xlfn.NORM.INV(D3594,'Input Parameters'!$E$17,'Input Parameters'!$F$17)))</f>
        <v>4096.1222565604476</v>
      </c>
      <c r="F3594" s="10">
        <f t="shared" ca="1" si="535"/>
        <v>0.66503934036500545</v>
      </c>
      <c r="G3594" s="64">
        <f ca="1">_xlfn.NORM.INV(F3594,'Input Parameters'!$E$20,'Input Parameters'!$F$20)</f>
        <v>285.50591516749734</v>
      </c>
      <c r="H3594" s="57">
        <f ca="1">EXP(E3594*(1/'Input Parameters'!$E$23-1/G3594))</f>
        <v>0.69523538790000616</v>
      </c>
      <c r="I3594" s="10">
        <f t="shared" ca="1" si="536"/>
        <v>0.89934909082292258</v>
      </c>
      <c r="J3594" s="30">
        <f ca="1">_xlfn.BETA.INV(I3594,'Input Parameters'!$L$26,'Input Parameters'!$M$26,'Input Parameters'!$J$26,'Input Parameters'!$K$26)</f>
        <v>0.83861610337424408</v>
      </c>
      <c r="K3594" s="168">
        <f ca="1">('Input Parameters'!$E$27/'Input Parameters'!$E$38)^$J3594</f>
        <v>2.4408395227141387E-3</v>
      </c>
      <c r="L3594" s="69">
        <f ca="1">$H3594*$C3594*'Input Parameters'!$E$25*K3594</f>
        <v>0.24491270191357123</v>
      </c>
      <c r="M3594" s="24">
        <f t="shared" ca="1" si="537"/>
        <v>0.60837775638302372</v>
      </c>
      <c r="N3594" s="15">
        <f ca="1">_xlfn.NORM.INV(M3594,'Input Parameters'!$E$29,'Input Parameters'!$F$29)</f>
        <v>0.10002750933932908</v>
      </c>
      <c r="O3594" s="8">
        <f t="shared" ca="1" si="538"/>
        <v>0.19414051189798731</v>
      </c>
      <c r="P3594" s="30">
        <f ca="1">_xlfn.LOGNORM.INV(O3594,'Input Parameters'!$H$30,'Input Parameters'!$I$30)</f>
        <v>1.7851443328252623</v>
      </c>
      <c r="Q3594" s="10">
        <f t="shared" ca="1" si="539"/>
        <v>0.43451764736678067</v>
      </c>
      <c r="R3594" s="30">
        <f>IF('Input Parameters'!$E$32=0,0,_xlfn.BETA.INV(Q3594,'Input Parameters'!$L$32,'Input Parameters'!$M$32,'Input Parameters'!$J$32,'Input Parameters'!$K$32))</f>
        <v>0</v>
      </c>
      <c r="S3594" s="10">
        <f t="shared" ca="1" si="540"/>
        <v>4.522673150726253E-2</v>
      </c>
      <c r="T3594" s="26">
        <f ca="1">_xlfn.LOGNORM.INV(S3594,'Input Parameters'!$H$34,'Input Parameters'!$I$34)</f>
        <v>40.826757464510052</v>
      </c>
      <c r="U3594" s="10">
        <f t="shared" ca="1" si="541"/>
        <v>0.2488297130962529</v>
      </c>
      <c r="V3594" s="30">
        <f ca="1">_xlfn.BETA.INV(U3594,'Input Parameters'!$L$36,'Input Parameters'!$M$36,'Input Parameters'!$J$36,'Input Parameters'!$K$36)</f>
        <v>0.4896720386407728</v>
      </c>
      <c r="W3594" s="2">
        <f ca="1">N3594+(P3594-N3594)*(1-ERF((T3594-R3594)/(2*SQRT(L3594*'Input Parameters'!$E$38))))</f>
        <v>0.10002751848923037</v>
      </c>
      <c r="X3594">
        <f t="shared" ca="1" si="542"/>
        <v>1</v>
      </c>
      <c r="Y3594" s="7"/>
    </row>
    <row r="3595" spans="1:25" ht="15" customHeight="1" x14ac:dyDescent="0.25">
      <c r="A3595" s="139">
        <v>3588</v>
      </c>
      <c r="B3595" s="10">
        <f t="shared" ca="1" si="533"/>
        <v>0.76613469692128844</v>
      </c>
      <c r="C3595" s="60">
        <f ca="1">_xlfn.NORM.INV(B3595,'Input Parameters'!$E$15,'Input Parameters'!$F$15)</f>
        <v>310.32119995003274</v>
      </c>
      <c r="D3595" s="10">
        <f t="shared" ca="1" si="534"/>
        <v>0.90497771578626063</v>
      </c>
      <c r="E3595" s="62">
        <f ca="1">IF(_xlfn.NORM.INV(D3595,'Input Parameters'!$E$17,'Input Parameters'!$F$17)&lt;3500,3500,IF(_xlfn.NORM.INV(D3595,'Input Parameters'!$E$17,'Input Parameters'!$F$17)&gt;5500,5500,_xlfn.NORM.INV(D3595,'Input Parameters'!$E$17,'Input Parameters'!$F$17)))</f>
        <v>5500</v>
      </c>
      <c r="F3595" s="10">
        <f t="shared" ca="1" si="535"/>
        <v>6.3175766638249642E-2</v>
      </c>
      <c r="G3595" s="64">
        <f ca="1">_xlfn.NORM.INV(F3595,'Input Parameters'!$E$20,'Input Parameters'!$F$20)</f>
        <v>272.40805309220514</v>
      </c>
      <c r="H3595" s="57">
        <f ca="1">EXP(E3595*(1/'Input Parameters'!$E$23-1/G3595))</f>
        <v>0.24308607991256612</v>
      </c>
      <c r="I3595" s="10">
        <f t="shared" ca="1" si="536"/>
        <v>0.16150584265675283</v>
      </c>
      <c r="J3595" s="30">
        <f ca="1">_xlfn.BETA.INV(I3595,'Input Parameters'!$L$26,'Input Parameters'!$M$26,'Input Parameters'!$J$26,'Input Parameters'!$K$26)</f>
        <v>0.49466910091958161</v>
      </c>
      <c r="K3595" s="168">
        <f ca="1">('Input Parameters'!$E$27/'Input Parameters'!$E$38)^$J3595</f>
        <v>2.8774283851634337E-2</v>
      </c>
      <c r="L3595" s="69">
        <f ca="1">$H3595*$C3595*'Input Parameters'!$E$25*K3595</f>
        <v>2.1705813118937716</v>
      </c>
      <c r="M3595" s="24">
        <f t="shared" ca="1" si="537"/>
        <v>0.66352970660421851</v>
      </c>
      <c r="N3595" s="15">
        <f ca="1">_xlfn.NORM.INV(M3595,'Input Parameters'!$E$29,'Input Parameters'!$F$29)</f>
        <v>0.10004221156754399</v>
      </c>
      <c r="O3595" s="8">
        <f t="shared" ca="1" si="538"/>
        <v>0.37556222915661197</v>
      </c>
      <c r="P3595" s="30">
        <f ca="1">_xlfn.LOGNORM.INV(O3595,'Input Parameters'!$H$30,'Input Parameters'!$I$30)</f>
        <v>2.3099402255858812</v>
      </c>
      <c r="Q3595" s="10">
        <f t="shared" ca="1" si="539"/>
        <v>0.62175365077286904</v>
      </c>
      <c r="R3595" s="30">
        <f>IF('Input Parameters'!$E$32=0,0,_xlfn.BETA.INV(Q3595,'Input Parameters'!$L$32,'Input Parameters'!$M$32,'Input Parameters'!$J$32,'Input Parameters'!$K$32))</f>
        <v>0</v>
      </c>
      <c r="S3595" s="10">
        <f t="shared" ca="1" si="540"/>
        <v>0.87089257595073444</v>
      </c>
      <c r="T3595" s="26">
        <f ca="1">_xlfn.LOGNORM.INV(S3595,'Input Parameters'!$H$34,'Input Parameters'!$I$34)</f>
        <v>58.02792667097799</v>
      </c>
      <c r="U3595" s="10">
        <f t="shared" ca="1" si="541"/>
        <v>0.54187090782622638</v>
      </c>
      <c r="V3595" s="30">
        <f ca="1">_xlfn.BETA.INV(U3595,'Input Parameters'!$L$36,'Input Parameters'!$M$36,'Input Parameters'!$J$36,'Input Parameters'!$K$36)</f>
        <v>0.60207059081931824</v>
      </c>
      <c r="W3595" s="2">
        <f ca="1">N3595+(P3595-N3595)*(1-ERF((T3595-R3595)/(2*SQRT(L3595*'Input Parameters'!$E$38))))</f>
        <v>0.11186922770995632</v>
      </c>
      <c r="X3595">
        <f t="shared" ca="1" si="542"/>
        <v>1</v>
      </c>
      <c r="Y3595" s="7"/>
    </row>
    <row r="3596" spans="1:25" ht="15" customHeight="1" x14ac:dyDescent="0.25">
      <c r="A3596" s="139">
        <v>3589</v>
      </c>
      <c r="B3596" s="10">
        <f t="shared" ca="1" si="533"/>
        <v>0.14087009430166175</v>
      </c>
      <c r="C3596" s="60">
        <f ca="1">_xlfn.NORM.INV(B3596,'Input Parameters'!$E$15,'Input Parameters'!$F$15)</f>
        <v>212.63238543838838</v>
      </c>
      <c r="D3596" s="10">
        <f t="shared" ca="1" si="534"/>
        <v>8.5227447631472497E-2</v>
      </c>
      <c r="E3596" s="62">
        <f ca="1">IF(_xlfn.NORM.INV(D3596,'Input Parameters'!$E$17,'Input Parameters'!$F$17)&lt;3500,3500,IF(_xlfn.NORM.INV(D3596,'Input Parameters'!$E$17,'Input Parameters'!$F$17)&gt;5500,5500,_xlfn.NORM.INV(D3596,'Input Parameters'!$E$17,'Input Parameters'!$F$17)))</f>
        <v>3840.4794735488667</v>
      </c>
      <c r="F3596" s="10">
        <f t="shared" ca="1" si="535"/>
        <v>0.45005675692194014</v>
      </c>
      <c r="G3596" s="64">
        <f ca="1">_xlfn.NORM.INV(F3596,'Input Parameters'!$E$20,'Input Parameters'!$F$20)</f>
        <v>281.80902972206701</v>
      </c>
      <c r="H3596" s="57">
        <f ca="1">EXP(E3596*(1/'Input Parameters'!$E$23-1/G3596))</f>
        <v>0.59613971099978957</v>
      </c>
      <c r="I3596" s="10">
        <f t="shared" ca="1" si="536"/>
        <v>0.91655562097535437</v>
      </c>
      <c r="J3596" s="30">
        <f ca="1">_xlfn.BETA.INV(I3596,'Input Parameters'!$L$26,'Input Parameters'!$M$26,'Input Parameters'!$J$26,'Input Parameters'!$K$26)</f>
        <v>0.85004592912964694</v>
      </c>
      <c r="K3596" s="168">
        <f ca="1">('Input Parameters'!$E$27/'Input Parameters'!$E$38)^$J3596</f>
        <v>2.2487075639108173E-3</v>
      </c>
      <c r="L3596" s="69">
        <f ca="1">$H3596*$C3596*'Input Parameters'!$E$25*K3596</f>
        <v>0.28504304240934919</v>
      </c>
      <c r="M3596" s="24">
        <f t="shared" ca="1" si="537"/>
        <v>0.41088599742710219</v>
      </c>
      <c r="N3596" s="15">
        <f ca="1">_xlfn.NORM.INV(M3596,'Input Parameters'!$E$29,'Input Parameters'!$F$29)</f>
        <v>9.9977473354602636E-2</v>
      </c>
      <c r="O3596" s="8">
        <f t="shared" ca="1" si="538"/>
        <v>0.9841317388417794</v>
      </c>
      <c r="P3596" s="30">
        <f ca="1">_xlfn.LOGNORM.INV(O3596,'Input Parameters'!$H$30,'Input Parameters'!$I$30)</f>
        <v>7.400732466755934</v>
      </c>
      <c r="Q3596" s="10">
        <f t="shared" ca="1" si="539"/>
        <v>0.48042325493624993</v>
      </c>
      <c r="R3596" s="30">
        <f>IF('Input Parameters'!$E$32=0,0,_xlfn.BETA.INV(Q3596,'Input Parameters'!$L$32,'Input Parameters'!$M$32,'Input Parameters'!$J$32,'Input Parameters'!$K$32))</f>
        <v>0</v>
      </c>
      <c r="S3596" s="10">
        <f t="shared" ca="1" si="540"/>
        <v>0.45340713972385382</v>
      </c>
      <c r="T3596" s="26">
        <f ca="1">_xlfn.LOGNORM.INV(S3596,'Input Parameters'!$H$34,'Input Parameters'!$I$34)</f>
        <v>49.678324900531379</v>
      </c>
      <c r="U3596" s="10">
        <f t="shared" ca="1" si="541"/>
        <v>2.9802021045794325E-2</v>
      </c>
      <c r="V3596" s="30">
        <f ca="1">_xlfn.BETA.INV(U3596,'Input Parameters'!$L$36,'Input Parameters'!$M$36,'Input Parameters'!$J$36,'Input Parameters'!$K$36)</f>
        <v>0.35671067086659775</v>
      </c>
      <c r="W3596" s="2">
        <f ca="1">N3596+(P3596-N3596)*(1-ERF((T3596-R3596)/(2*SQRT(L3596*'Input Parameters'!$E$38))))</f>
        <v>9.9977473699087382E-2</v>
      </c>
      <c r="X3596">
        <f t="shared" ca="1" si="542"/>
        <v>1</v>
      </c>
      <c r="Y3596" s="7"/>
    </row>
    <row r="3597" spans="1:25" ht="15" customHeight="1" x14ac:dyDescent="0.25">
      <c r="A3597" s="139">
        <v>3590</v>
      </c>
      <c r="B3597" s="10">
        <f t="shared" ca="1" si="533"/>
        <v>0.81374949762678084</v>
      </c>
      <c r="C3597" s="60">
        <f ca="1">_xlfn.NORM.INV(B3597,'Input Parameters'!$E$15,'Input Parameters'!$F$15)</f>
        <v>319.29682254900848</v>
      </c>
      <c r="D3597" s="10">
        <f t="shared" ca="1" si="534"/>
        <v>0.79071205623492835</v>
      </c>
      <c r="E3597" s="62">
        <f ca="1">IF(_xlfn.NORM.INV(D3597,'Input Parameters'!$E$17,'Input Parameters'!$F$17)&lt;3500,3500,IF(_xlfn.NORM.INV(D3597,'Input Parameters'!$E$17,'Input Parameters'!$F$17)&gt;5500,5500,_xlfn.NORM.INV(D3597,'Input Parameters'!$E$17,'Input Parameters'!$F$17)))</f>
        <v>5366.2260834057079</v>
      </c>
      <c r="F3597" s="10">
        <f t="shared" ca="1" si="535"/>
        <v>0.58637020752810265</v>
      </c>
      <c r="G3597" s="64">
        <f ca="1">_xlfn.NORM.INV(F3597,'Input Parameters'!$E$20,'Input Parameters'!$F$20)</f>
        <v>284.11205781461416</v>
      </c>
      <c r="H3597" s="57">
        <f ca="1">EXP(E3597*(1/'Input Parameters'!$E$23-1/G3597))</f>
        <v>0.5664143529553064</v>
      </c>
      <c r="I3597" s="10">
        <f t="shared" ca="1" si="536"/>
        <v>0.67123565343879887</v>
      </c>
      <c r="J3597" s="30">
        <f ca="1">_xlfn.BETA.INV(I3597,'Input Parameters'!$L$26,'Input Parameters'!$M$26,'Input Parameters'!$J$26,'Input Parameters'!$K$26)</f>
        <v>0.72986247146398209</v>
      </c>
      <c r="K3597" s="168">
        <f ca="1">('Input Parameters'!$E$27/'Input Parameters'!$E$38)^$J3597</f>
        <v>5.325115663061826E-3</v>
      </c>
      <c r="L3597" s="69">
        <f ca="1">$H3597*$C3597*'Input Parameters'!$E$25*K3597</f>
        <v>0.96307008240840997</v>
      </c>
      <c r="M3597" s="24">
        <f t="shared" ca="1" si="537"/>
        <v>0.54750331067501234</v>
      </c>
      <c r="N3597" s="15">
        <f ca="1">_xlfn.NORM.INV(M3597,'Input Parameters'!$E$29,'Input Parameters'!$F$29)</f>
        <v>0.10001193559246413</v>
      </c>
      <c r="O3597" s="8">
        <f t="shared" ca="1" si="538"/>
        <v>0.58676751271476468</v>
      </c>
      <c r="P3597" s="30">
        <f ca="1">_xlfn.LOGNORM.INV(O3597,'Input Parameters'!$H$30,'Input Parameters'!$I$30)</f>
        <v>2.9760714502105432</v>
      </c>
      <c r="Q3597" s="10">
        <f t="shared" ca="1" si="539"/>
        <v>0.43754119177155837</v>
      </c>
      <c r="R3597" s="30">
        <f>IF('Input Parameters'!$E$32=0,0,_xlfn.BETA.INV(Q3597,'Input Parameters'!$L$32,'Input Parameters'!$M$32,'Input Parameters'!$J$32,'Input Parameters'!$K$32))</f>
        <v>0</v>
      </c>
      <c r="S3597" s="10">
        <f t="shared" ca="1" si="540"/>
        <v>0.26007787004137584</v>
      </c>
      <c r="T3597" s="26">
        <f ca="1">_xlfn.LOGNORM.INV(S3597,'Input Parameters'!$H$34,'Input Parameters'!$I$34)</f>
        <v>46.528613999995976</v>
      </c>
      <c r="U3597" s="10">
        <f t="shared" ca="1" si="541"/>
        <v>0.2443212987908151</v>
      </c>
      <c r="V3597" s="30">
        <f ca="1">_xlfn.BETA.INV(U3597,'Input Parameters'!$L$36,'Input Parameters'!$M$36,'Input Parameters'!$J$36,'Input Parameters'!$K$36)</f>
        <v>0.48780394335329491</v>
      </c>
      <c r="W3597" s="2">
        <f ca="1">N3597+(P3597-N3597)*(1-ERF((T3597-R3597)/(2*SQRT(L3597*'Input Parameters'!$E$38))))</f>
        <v>0.10231476044708455</v>
      </c>
      <c r="X3597">
        <f t="shared" ca="1" si="542"/>
        <v>1</v>
      </c>
      <c r="Y3597" s="7"/>
    </row>
    <row r="3598" spans="1:25" ht="15" customHeight="1" x14ac:dyDescent="0.25">
      <c r="A3598" s="139">
        <v>3591</v>
      </c>
      <c r="B3598" s="10">
        <f t="shared" ca="1" si="533"/>
        <v>0.85970575090961099</v>
      </c>
      <c r="C3598" s="60">
        <f ca="1">_xlfn.NORM.INV(B3598,'Input Parameters'!$E$15,'Input Parameters'!$F$15)</f>
        <v>329.44182808877525</v>
      </c>
      <c r="D3598" s="10">
        <f t="shared" ca="1" si="534"/>
        <v>0.55926363669031931</v>
      </c>
      <c r="E3598" s="62">
        <f ca="1">IF(_xlfn.NORM.INV(D3598,'Input Parameters'!$E$17,'Input Parameters'!$F$17)&lt;3500,3500,IF(_xlfn.NORM.INV(D3598,'Input Parameters'!$E$17,'Input Parameters'!$F$17)&gt;5500,5500,_xlfn.NORM.INV(D3598,'Input Parameters'!$E$17,'Input Parameters'!$F$17)))</f>
        <v>4904.3717736060216</v>
      </c>
      <c r="F3598" s="10">
        <f t="shared" ca="1" si="535"/>
        <v>0.82857463223003425</v>
      </c>
      <c r="G3598" s="64">
        <f ca="1">_xlfn.NORM.INV(F3598,'Input Parameters'!$E$20,'Input Parameters'!$F$20)</f>
        <v>289.00526914294591</v>
      </c>
      <c r="H3598" s="57">
        <f ca="1">EXP(E3598*(1/'Input Parameters'!$E$23-1/G3598))</f>
        <v>0.79673113084708669</v>
      </c>
      <c r="I3598" s="10">
        <f t="shared" ca="1" si="536"/>
        <v>3.7417258233489292E-2</v>
      </c>
      <c r="J3598" s="30">
        <f ca="1">_xlfn.BETA.INV(I3598,'Input Parameters'!$L$26,'Input Parameters'!$M$26,'Input Parameters'!$J$26,'Input Parameters'!$K$26)</f>
        <v>0.362212575784298</v>
      </c>
      <c r="K3598" s="168">
        <f ca="1">('Input Parameters'!$E$27/'Input Parameters'!$E$38)^$J3598</f>
        <v>7.4410411230531284E-2</v>
      </c>
      <c r="L3598" s="69">
        <f ca="1">$H3598*$C3598*'Input Parameters'!$E$25*K3598</f>
        <v>19.530988785945439</v>
      </c>
      <c r="M3598" s="24">
        <f t="shared" ca="1" si="537"/>
        <v>0.95073147876220709</v>
      </c>
      <c r="N3598" s="15">
        <f ca="1">_xlfn.NORM.INV(M3598,'Input Parameters'!$E$29,'Input Parameters'!$F$29)</f>
        <v>0.10016519877776102</v>
      </c>
      <c r="O3598" s="8">
        <f t="shared" ca="1" si="538"/>
        <v>0.64871760650291166</v>
      </c>
      <c r="P3598" s="30">
        <f ca="1">_xlfn.LOGNORM.INV(O3598,'Input Parameters'!$H$30,'Input Parameters'!$I$30)</f>
        <v>3.2137037483157793</v>
      </c>
      <c r="Q3598" s="10">
        <f t="shared" ca="1" si="539"/>
        <v>0.55942345806688643</v>
      </c>
      <c r="R3598" s="30">
        <f>IF('Input Parameters'!$E$32=0,0,_xlfn.BETA.INV(Q3598,'Input Parameters'!$L$32,'Input Parameters'!$M$32,'Input Parameters'!$J$32,'Input Parameters'!$K$32))</f>
        <v>0</v>
      </c>
      <c r="S3598" s="10">
        <f t="shared" ca="1" si="540"/>
        <v>0.89343299977306878</v>
      </c>
      <c r="T3598" s="26">
        <f ca="1">_xlfn.LOGNORM.INV(S3598,'Input Parameters'!$H$34,'Input Parameters'!$I$34)</f>
        <v>58.860231773623411</v>
      </c>
      <c r="U3598" s="10">
        <f t="shared" ca="1" si="541"/>
        <v>0.67986348237721583</v>
      </c>
      <c r="V3598" s="30">
        <f ca="1">_xlfn.BETA.INV(U3598,'Input Parameters'!$L$36,'Input Parameters'!$M$36,'Input Parameters'!$J$36,'Input Parameters'!$K$36)</f>
        <v>0.66016170412438924</v>
      </c>
      <c r="W3598" s="2">
        <f ca="1">N3598+(P3598-N3598)*(1-ERF((T3598-R3598)/(2*SQRT(L3598*'Input Parameters'!$E$38))))</f>
        <v>1.1784159933568814</v>
      </c>
      <c r="X3598">
        <f t="shared" ca="1" si="542"/>
        <v>0</v>
      </c>
      <c r="Y3598" s="7"/>
    </row>
    <row r="3599" spans="1:25" ht="15" customHeight="1" x14ac:dyDescent="0.25">
      <c r="A3599" s="139">
        <v>3592</v>
      </c>
      <c r="B3599" s="10">
        <f t="shared" ca="1" si="533"/>
        <v>0.62819898124343743</v>
      </c>
      <c r="C3599" s="60">
        <f ca="1">_xlfn.NORM.INV(B3599,'Input Parameters'!$E$15,'Input Parameters'!$F$15)</f>
        <v>288.69317304136922</v>
      </c>
      <c r="D3599" s="10">
        <f t="shared" ca="1" si="534"/>
        <v>0.6237393730726043</v>
      </c>
      <c r="E3599" s="62">
        <f ca="1">IF(_xlfn.NORM.INV(D3599,'Input Parameters'!$E$17,'Input Parameters'!$F$17)&lt;3500,3500,IF(_xlfn.NORM.INV(D3599,'Input Parameters'!$E$17,'Input Parameters'!$F$17)&gt;5500,5500,_xlfn.NORM.INV(D3599,'Input Parameters'!$E$17,'Input Parameters'!$F$17)))</f>
        <v>5020.7216463383202</v>
      </c>
      <c r="F3599" s="10">
        <f t="shared" ca="1" si="535"/>
        <v>0.97714215191626064</v>
      </c>
      <c r="G3599" s="64">
        <f ca="1">_xlfn.NORM.INV(F3599,'Input Parameters'!$E$20,'Input Parameters'!$F$20)</f>
        <v>296.03665957278378</v>
      </c>
      <c r="H3599" s="57">
        <f ca="1">EXP(E3599*(1/'Input Parameters'!$E$23-1/G3599))</f>
        <v>1.1972132927805819</v>
      </c>
      <c r="I3599" s="10">
        <f t="shared" ca="1" si="536"/>
        <v>0.80319613119920408</v>
      </c>
      <c r="J3599" s="30">
        <f ca="1">_xlfn.BETA.INV(I3599,'Input Parameters'!$L$26,'Input Parameters'!$M$26,'Input Parameters'!$J$26,'Input Parameters'!$K$26)</f>
        <v>0.78696572437563106</v>
      </c>
      <c r="K3599" s="168">
        <f ca="1">('Input Parameters'!$E$27/'Input Parameters'!$E$38)^$J3599</f>
        <v>3.5354176603871051E-3</v>
      </c>
      <c r="L3599" s="69">
        <f ca="1">$H3599*$C3599*'Input Parameters'!$E$25*K3599</f>
        <v>1.2219368755346744</v>
      </c>
      <c r="M3599" s="24">
        <f t="shared" ca="1" si="537"/>
        <v>0.76226488508739709</v>
      </c>
      <c r="N3599" s="15">
        <f ca="1">_xlfn.NORM.INV(M3599,'Input Parameters'!$E$29,'Input Parameters'!$F$29)</f>
        <v>0.10007136069967895</v>
      </c>
      <c r="O3599" s="8">
        <f t="shared" ca="1" si="538"/>
        <v>0.78835118155374695</v>
      </c>
      <c r="P3599" s="30">
        <f ca="1">_xlfn.LOGNORM.INV(O3599,'Input Parameters'!$H$30,'Input Parameters'!$I$30)</f>
        <v>3.916827626866354</v>
      </c>
      <c r="Q3599" s="10">
        <f t="shared" ca="1" si="539"/>
        <v>0.44488272099448323</v>
      </c>
      <c r="R3599" s="30">
        <f>IF('Input Parameters'!$E$32=0,0,_xlfn.BETA.INV(Q3599,'Input Parameters'!$L$32,'Input Parameters'!$M$32,'Input Parameters'!$J$32,'Input Parameters'!$K$32))</f>
        <v>0</v>
      </c>
      <c r="S3599" s="10">
        <f t="shared" ca="1" si="540"/>
        <v>0.8665487975031585</v>
      </c>
      <c r="T3599" s="26">
        <f ca="1">_xlfn.LOGNORM.INV(S3599,'Input Parameters'!$H$34,'Input Parameters'!$I$34)</f>
        <v>57.880742586440796</v>
      </c>
      <c r="U3599" s="10">
        <f t="shared" ca="1" si="541"/>
        <v>4.7627414255497214E-2</v>
      </c>
      <c r="V3599" s="30">
        <f ca="1">_xlfn.BETA.INV(U3599,'Input Parameters'!$L$36,'Input Parameters'!$M$36,'Input Parameters'!$J$36,'Input Parameters'!$K$36)</f>
        <v>0.37678376189937002</v>
      </c>
      <c r="W3599" s="2">
        <f ca="1">N3599+(P3599-N3599)*(1-ERF((T3599-R3599)/(2*SQRT(L3599*'Input Parameters'!$E$38))))</f>
        <v>0.1008861920458381</v>
      </c>
      <c r="X3599">
        <f t="shared" ca="1" si="542"/>
        <v>1</v>
      </c>
      <c r="Y3599" s="7"/>
    </row>
    <row r="3600" spans="1:25" ht="15" customHeight="1" x14ac:dyDescent="0.25">
      <c r="A3600" s="139">
        <v>3593</v>
      </c>
      <c r="B3600" s="10">
        <f t="shared" ca="1" si="533"/>
        <v>0.68487518509804313</v>
      </c>
      <c r="C3600" s="60">
        <f ca="1">_xlfn.NORM.INV(B3600,'Input Parameters'!$E$15,'Input Parameters'!$F$15)</f>
        <v>297.05459552443557</v>
      </c>
      <c r="D3600" s="10">
        <f t="shared" ca="1" si="534"/>
        <v>0.60455878638067806</v>
      </c>
      <c r="E3600" s="62">
        <f ca="1">IF(_xlfn.NORM.INV(D3600,'Input Parameters'!$E$17,'Input Parameters'!$F$17)&lt;3500,3500,IF(_xlfn.NORM.INV(D3600,'Input Parameters'!$E$17,'Input Parameters'!$F$17)&gt;5500,5500,_xlfn.NORM.INV(D3600,'Input Parameters'!$E$17,'Input Parameters'!$F$17)))</f>
        <v>4985.6154352846343</v>
      </c>
      <c r="F3600" s="10">
        <f t="shared" ca="1" si="535"/>
        <v>0.26194117102029435</v>
      </c>
      <c r="G3600" s="64">
        <f ca="1">_xlfn.NORM.INV(F3600,'Input Parameters'!$E$20,'Input Parameters'!$F$20)</f>
        <v>278.37960533402338</v>
      </c>
      <c r="H3600" s="57">
        <f ca="1">EXP(E3600*(1/'Input Parameters'!$E$23-1/G3600))</f>
        <v>0.41087519155636754</v>
      </c>
      <c r="I3600" s="10">
        <f t="shared" ca="1" si="536"/>
        <v>0.53678123873656602</v>
      </c>
      <c r="J3600" s="30">
        <f ca="1">_xlfn.BETA.INV(I3600,'Input Parameters'!$L$26,'Input Parameters'!$M$26,'Input Parameters'!$J$26,'Input Parameters'!$K$26)</f>
        <v>0.6761397570702532</v>
      </c>
      <c r="K3600" s="168">
        <f ca="1">('Input Parameters'!$E$27/'Input Parameters'!$E$38)^$J3600</f>
        <v>7.8286394892054575E-3</v>
      </c>
      <c r="L3600" s="69">
        <f ca="1">$H3600*$C3600*'Input Parameters'!$E$25*K3600</f>
        <v>0.95550395529931553</v>
      </c>
      <c r="M3600" s="24">
        <f t="shared" ca="1" si="537"/>
        <v>0.77716511597448312</v>
      </c>
      <c r="N3600" s="15">
        <f ca="1">_xlfn.NORM.INV(M3600,'Input Parameters'!$E$29,'Input Parameters'!$F$29)</f>
        <v>0.100076265400471</v>
      </c>
      <c r="O3600" s="8">
        <f t="shared" ca="1" si="538"/>
        <v>6.3829252737395703E-2</v>
      </c>
      <c r="P3600" s="30">
        <f ca="1">_xlfn.LOGNORM.INV(O3600,'Input Parameters'!$H$30,'Input Parameters'!$I$30)</f>
        <v>1.3065831112396002</v>
      </c>
      <c r="Q3600" s="10">
        <f t="shared" ca="1" si="539"/>
        <v>5.6658283273179899E-3</v>
      </c>
      <c r="R3600" s="30">
        <f>IF('Input Parameters'!$E$32=0,0,_xlfn.BETA.INV(Q3600,'Input Parameters'!$L$32,'Input Parameters'!$M$32,'Input Parameters'!$J$32,'Input Parameters'!$K$32))</f>
        <v>0</v>
      </c>
      <c r="S3600" s="10">
        <f t="shared" ca="1" si="540"/>
        <v>0.40582443687996228</v>
      </c>
      <c r="T3600" s="26">
        <f ca="1">_xlfn.LOGNORM.INV(S3600,'Input Parameters'!$H$34,'Input Parameters'!$I$34)</f>
        <v>48.933988520960376</v>
      </c>
      <c r="U3600" s="10">
        <f t="shared" ca="1" si="541"/>
        <v>0.21578481989906684</v>
      </c>
      <c r="V3600" s="30">
        <f ca="1">_xlfn.BETA.INV(U3600,'Input Parameters'!$L$36,'Input Parameters'!$M$36,'Input Parameters'!$J$36,'Input Parameters'!$K$36)</f>
        <v>0.4756831131117365</v>
      </c>
      <c r="W3600" s="2">
        <f ca="1">N3600+(P3600-N3600)*(1-ERF((T3600-R3600)/(2*SQRT(L3600*'Input Parameters'!$E$38))))</f>
        <v>0.10055937770411577</v>
      </c>
      <c r="X3600">
        <f t="shared" ca="1" si="542"/>
        <v>1</v>
      </c>
      <c r="Y3600" s="7"/>
    </row>
    <row r="3601" spans="1:25" ht="15" customHeight="1" x14ac:dyDescent="0.25">
      <c r="A3601" s="139">
        <v>3594</v>
      </c>
      <c r="B3601" s="10">
        <f t="shared" ca="1" si="533"/>
        <v>0.71669125506680598</v>
      </c>
      <c r="C3601" s="60">
        <f ca="1">_xlfn.NORM.INV(B3601,'Input Parameters'!$E$15,'Input Parameters'!$F$15)</f>
        <v>302.02221853867758</v>
      </c>
      <c r="D3601" s="10">
        <f t="shared" ca="1" si="534"/>
        <v>0.552668013434779</v>
      </c>
      <c r="E3601" s="62">
        <f ca="1">IF(_xlfn.NORM.INV(D3601,'Input Parameters'!$E$17,'Input Parameters'!$F$17)&lt;3500,3500,IF(_xlfn.NORM.INV(D3601,'Input Parameters'!$E$17,'Input Parameters'!$F$17)&gt;5500,5500,_xlfn.NORM.INV(D3601,'Input Parameters'!$E$17,'Input Parameters'!$F$17)))</f>
        <v>4892.6834884403779</v>
      </c>
      <c r="F3601" s="10">
        <f t="shared" ca="1" si="535"/>
        <v>0.43113189164384613</v>
      </c>
      <c r="G3601" s="64">
        <f ca="1">_xlfn.NORM.INV(F3601,'Input Parameters'!$E$20,'Input Parameters'!$F$20)</f>
        <v>281.48759565239487</v>
      </c>
      <c r="H3601" s="57">
        <f ca="1">EXP(E3601*(1/'Input Parameters'!$E$23-1/G3601))</f>
        <v>0.50721070378867283</v>
      </c>
      <c r="I3601" s="10">
        <f t="shared" ca="1" si="536"/>
        <v>0.96381906077795487</v>
      </c>
      <c r="J3601" s="30">
        <f ca="1">_xlfn.BETA.INV(I3601,'Input Parameters'!$L$26,'Input Parameters'!$M$26,'Input Parameters'!$J$26,'Input Parameters'!$K$26)</f>
        <v>0.89035066078858471</v>
      </c>
      <c r="K3601" s="168">
        <f ca="1">('Input Parameters'!$E$27/'Input Parameters'!$E$38)^$J3601</f>
        <v>1.6841295409963828E-3</v>
      </c>
      <c r="L3601" s="69">
        <f ca="1">$H3601*$C3601*'Input Parameters'!$E$25*K3601</f>
        <v>0.25798995525279833</v>
      </c>
      <c r="M3601" s="24">
        <f t="shared" ca="1" si="537"/>
        <v>0.41163674022478169</v>
      </c>
      <c r="N3601" s="15">
        <f ca="1">_xlfn.NORM.INV(M3601,'Input Parameters'!$E$29,'Input Parameters'!$F$29)</f>
        <v>9.9977666331850942E-2</v>
      </c>
      <c r="O3601" s="8">
        <f t="shared" ca="1" si="538"/>
        <v>0.58325440206944712</v>
      </c>
      <c r="P3601" s="30">
        <f ca="1">_xlfn.LOGNORM.INV(O3601,'Input Parameters'!$H$30,'Input Parameters'!$I$30)</f>
        <v>2.9634296983170141</v>
      </c>
      <c r="Q3601" s="10">
        <f t="shared" ca="1" si="539"/>
        <v>0.2021375120490646</v>
      </c>
      <c r="R3601" s="30">
        <f>IF('Input Parameters'!$E$32=0,0,_xlfn.BETA.INV(Q3601,'Input Parameters'!$L$32,'Input Parameters'!$M$32,'Input Parameters'!$J$32,'Input Parameters'!$K$32))</f>
        <v>0</v>
      </c>
      <c r="S3601" s="10">
        <f t="shared" ca="1" si="540"/>
        <v>0.33535791653153957</v>
      </c>
      <c r="T3601" s="26">
        <f ca="1">_xlfn.LOGNORM.INV(S3601,'Input Parameters'!$H$34,'Input Parameters'!$I$34)</f>
        <v>47.808545581655395</v>
      </c>
      <c r="U3601" s="10">
        <f t="shared" ca="1" si="541"/>
        <v>0.2255738456392421</v>
      </c>
      <c r="V3601" s="30">
        <f ca="1">_xlfn.BETA.INV(U3601,'Input Parameters'!$L$36,'Input Parameters'!$M$36,'Input Parameters'!$J$36,'Input Parameters'!$K$36)</f>
        <v>0.47990339344835004</v>
      </c>
      <c r="W3601" s="2">
        <f ca="1">N3601+(P3601-N3601)*(1-ERF((T3601-R3601)/(2*SQRT(L3601*'Input Parameters'!$E$38))))</f>
        <v>9.9977666412626037E-2</v>
      </c>
      <c r="X3601">
        <f t="shared" ca="1" si="542"/>
        <v>1</v>
      </c>
      <c r="Y3601" s="7"/>
    </row>
    <row r="3602" spans="1:25" ht="15" customHeight="1" x14ac:dyDescent="0.25">
      <c r="A3602" s="139">
        <v>3595</v>
      </c>
      <c r="B3602" s="10">
        <f t="shared" ca="1" si="533"/>
        <v>0.20817404411248197</v>
      </c>
      <c r="C3602" s="60">
        <f ca="1">_xlfn.NORM.INV(B3602,'Input Parameters'!$E$15,'Input Parameters'!$F$15)</f>
        <v>226.92022288656079</v>
      </c>
      <c r="D3602" s="10">
        <f t="shared" ca="1" si="534"/>
        <v>0.88006284962699222</v>
      </c>
      <c r="E3602" s="62">
        <f ca="1">IF(_xlfn.NORM.INV(D3602,'Input Parameters'!$E$17,'Input Parameters'!$F$17)&lt;3500,3500,IF(_xlfn.NORM.INV(D3602,'Input Parameters'!$E$17,'Input Parameters'!$F$17)&gt;5500,5500,_xlfn.NORM.INV(D3602,'Input Parameters'!$E$17,'Input Parameters'!$F$17)))</f>
        <v>5500</v>
      </c>
      <c r="F3602" s="10">
        <f t="shared" ca="1" si="535"/>
        <v>0.2648115744099071</v>
      </c>
      <c r="G3602" s="64">
        <f ca="1">_xlfn.NORM.INV(F3602,'Input Parameters'!$E$20,'Input Parameters'!$F$20)</f>
        <v>278.43850470538598</v>
      </c>
      <c r="H3602" s="57">
        <f ca="1">EXP(E3602*(1/'Input Parameters'!$E$23-1/G3602))</f>
        <v>0.37641765872759375</v>
      </c>
      <c r="I3602" s="10">
        <f t="shared" ca="1" si="536"/>
        <v>0.90412930245178824</v>
      </c>
      <c r="J3602" s="30">
        <f ca="1">_xlfn.BETA.INV(I3602,'Input Parameters'!$L$26,'Input Parameters'!$M$26,'Input Parameters'!$J$26,'Input Parameters'!$K$26)</f>
        <v>0.84168618244362636</v>
      </c>
      <c r="K3602" s="168">
        <f ca="1">('Input Parameters'!$E$27/'Input Parameters'!$E$38)^$J3602</f>
        <v>2.3876754956782395E-3</v>
      </c>
      <c r="L3602" s="69">
        <f ca="1">$H3602*$C3602*'Input Parameters'!$E$25*K3602</f>
        <v>0.20394755017842239</v>
      </c>
      <c r="M3602" s="24">
        <f t="shared" ca="1" si="537"/>
        <v>0.76161031330917561</v>
      </c>
      <c r="N3602" s="15">
        <f ca="1">_xlfn.NORM.INV(M3602,'Input Parameters'!$E$29,'Input Parameters'!$F$29)</f>
        <v>0.10007114920534824</v>
      </c>
      <c r="O3602" s="8">
        <f t="shared" ca="1" si="538"/>
        <v>0.32586935935984918</v>
      </c>
      <c r="P3602" s="30">
        <f ca="1">_xlfn.LOGNORM.INV(O3602,'Input Parameters'!$H$30,'Input Parameters'!$I$30)</f>
        <v>2.1680592073656033</v>
      </c>
      <c r="Q3602" s="10">
        <f t="shared" ca="1" si="539"/>
        <v>9.1022443021486432E-2</v>
      </c>
      <c r="R3602" s="30">
        <f>IF('Input Parameters'!$E$32=0,0,_xlfn.BETA.INV(Q3602,'Input Parameters'!$L$32,'Input Parameters'!$M$32,'Input Parameters'!$J$32,'Input Parameters'!$K$32))</f>
        <v>0</v>
      </c>
      <c r="S3602" s="10">
        <f t="shared" ca="1" si="540"/>
        <v>7.3501151650331775E-2</v>
      </c>
      <c r="T3602" s="26">
        <f ca="1">_xlfn.LOGNORM.INV(S3602,'Input Parameters'!$H$34,'Input Parameters'!$I$34)</f>
        <v>42.07994385659395</v>
      </c>
      <c r="U3602" s="10">
        <f t="shared" ca="1" si="541"/>
        <v>0.63497114138937238</v>
      </c>
      <c r="V3602" s="30">
        <f ca="1">_xlfn.BETA.INV(U3602,'Input Parameters'!$L$36,'Input Parameters'!$M$36,'Input Parameters'!$J$36,'Input Parameters'!$K$36)</f>
        <v>0.64015638369958816</v>
      </c>
      <c r="W3602" s="2">
        <f ca="1">N3602+(P3602-N3602)*(1-ERF((T3602-R3602)/(2*SQRT(L3602*'Input Parameters'!$E$38))))</f>
        <v>0.1000711492970926</v>
      </c>
      <c r="X3602">
        <f t="shared" ca="1" si="542"/>
        <v>1</v>
      </c>
      <c r="Y3602" s="7"/>
    </row>
    <row r="3603" spans="1:25" ht="15" customHeight="1" x14ac:dyDescent="0.25">
      <c r="A3603" s="139">
        <v>3596</v>
      </c>
      <c r="B3603" s="10">
        <f t="shared" ca="1" si="533"/>
        <v>0.77423291908549885</v>
      </c>
      <c r="C3603" s="60">
        <f ca="1">_xlfn.NORM.INV(B3603,'Input Parameters'!$E$15,'Input Parameters'!$F$15)</f>
        <v>311.76726288857566</v>
      </c>
      <c r="D3603" s="10">
        <f t="shared" ca="1" si="534"/>
        <v>0.18036638150973949</v>
      </c>
      <c r="E3603" s="62">
        <f ca="1">IF(_xlfn.NORM.INV(D3603,'Input Parameters'!$E$17,'Input Parameters'!$F$17)&lt;3500,3500,IF(_xlfn.NORM.INV(D3603,'Input Parameters'!$E$17,'Input Parameters'!$F$17)&gt;5500,5500,_xlfn.NORM.INV(D3603,'Input Parameters'!$E$17,'Input Parameters'!$F$17)))</f>
        <v>4160.2212043919608</v>
      </c>
      <c r="F3603" s="10">
        <f t="shared" ca="1" si="535"/>
        <v>0.86707470952409638</v>
      </c>
      <c r="G3603" s="64">
        <f ca="1">_xlfn.NORM.INV(F3603,'Input Parameters'!$E$20,'Input Parameters'!$F$20)</f>
        <v>290.10488281786093</v>
      </c>
      <c r="H3603" s="57">
        <f ca="1">EXP(E3603*(1/'Input Parameters'!$E$23-1/G3603))</f>
        <v>0.87092795283870217</v>
      </c>
      <c r="I3603" s="10">
        <f t="shared" ca="1" si="536"/>
        <v>0.37640931473581107</v>
      </c>
      <c r="J3603" s="30">
        <f ca="1">_xlfn.BETA.INV(I3603,'Input Parameters'!$L$26,'Input Parameters'!$M$26,'Input Parameters'!$J$26,'Input Parameters'!$K$26)</f>
        <v>0.60962584707618683</v>
      </c>
      <c r="K3603" s="168">
        <f ca="1">('Input Parameters'!$E$27/'Input Parameters'!$E$38)^$J3603</f>
        <v>1.2615101086620849E-2</v>
      </c>
      <c r="L3603" s="69">
        <f ca="1">$H3603*$C3603*'Input Parameters'!$E$25*K3603</f>
        <v>3.4253383328634324</v>
      </c>
      <c r="M3603" s="24">
        <f t="shared" ca="1" si="537"/>
        <v>0.97316124583820318</v>
      </c>
      <c r="N3603" s="15">
        <f ca="1">_xlfn.NORM.INV(M3603,'Input Parameters'!$E$29,'Input Parameters'!$F$29)</f>
        <v>0.1001929429952054</v>
      </c>
      <c r="O3603" s="8">
        <f t="shared" ca="1" si="538"/>
        <v>0.92962523481627846</v>
      </c>
      <c r="P3603" s="30">
        <f ca="1">_xlfn.LOGNORM.INV(O3603,'Input Parameters'!$H$30,'Input Parameters'!$I$30)</f>
        <v>5.3809232179301736</v>
      </c>
      <c r="Q3603" s="10">
        <f t="shared" ca="1" si="539"/>
        <v>0.34851186400549583</v>
      </c>
      <c r="R3603" s="30">
        <f>IF('Input Parameters'!$E$32=0,0,_xlfn.BETA.INV(Q3603,'Input Parameters'!$L$32,'Input Parameters'!$M$32,'Input Parameters'!$J$32,'Input Parameters'!$K$32))</f>
        <v>0</v>
      </c>
      <c r="S3603" s="10">
        <f t="shared" ca="1" si="540"/>
        <v>0.11399258569850468</v>
      </c>
      <c r="T3603" s="26">
        <f ca="1">_xlfn.LOGNORM.INV(S3603,'Input Parameters'!$H$34,'Input Parameters'!$I$34)</f>
        <v>43.381467413403804</v>
      </c>
      <c r="U3603" s="10">
        <f t="shared" ca="1" si="541"/>
        <v>0.87743098722001422</v>
      </c>
      <c r="V3603" s="30">
        <f ca="1">_xlfn.BETA.INV(U3603,'Input Parameters'!$L$36,'Input Parameters'!$M$36,'Input Parameters'!$J$36,'Input Parameters'!$K$36)</f>
        <v>0.78049832988028678</v>
      </c>
      <c r="W3603" s="2">
        <f ca="1">N3603+(P3603-N3603)*(1-ERF((T3603-R3603)/(2*SQRT(L3603*'Input Parameters'!$E$38))))</f>
        <v>0.61469867106267906</v>
      </c>
      <c r="X3603">
        <f t="shared" ca="1" si="542"/>
        <v>1</v>
      </c>
      <c r="Y3603" s="7"/>
    </row>
    <row r="3604" spans="1:25" ht="15" customHeight="1" x14ac:dyDescent="0.25">
      <c r="A3604" s="139">
        <v>3597</v>
      </c>
      <c r="B3604" s="10">
        <f t="shared" ca="1" si="533"/>
        <v>0.13252775205162848</v>
      </c>
      <c r="C3604" s="60">
        <f ca="1">_xlfn.NORM.INV(B3604,'Input Parameters'!$E$15,'Input Parameters'!$F$15)</f>
        <v>210.56744317798044</v>
      </c>
      <c r="D3604" s="10">
        <f t="shared" ca="1" si="534"/>
        <v>0.15106873741756988</v>
      </c>
      <c r="E3604" s="62">
        <f ca="1">IF(_xlfn.NORM.INV(D3604,'Input Parameters'!$E$17,'Input Parameters'!$F$17)&lt;3500,3500,IF(_xlfn.NORM.INV(D3604,'Input Parameters'!$E$17,'Input Parameters'!$F$17)&gt;5500,5500,_xlfn.NORM.INV(D3604,'Input Parameters'!$E$17,'Input Parameters'!$F$17)))</f>
        <v>4077.69765355452</v>
      </c>
      <c r="F3604" s="10">
        <f t="shared" ca="1" si="535"/>
        <v>0.93705883222758657</v>
      </c>
      <c r="G3604" s="64">
        <f ca="1">_xlfn.NORM.INV(F3604,'Input Parameters'!$E$20,'Input Parameters'!$F$20)</f>
        <v>292.90463925991924</v>
      </c>
      <c r="H3604" s="57">
        <f ca="1">EXP(E3604*(1/'Input Parameters'!$E$23-1/G3604))</f>
        <v>0.99890093094191146</v>
      </c>
      <c r="I3604" s="10">
        <f t="shared" ca="1" si="536"/>
        <v>0.49610123530076966</v>
      </c>
      <c r="J3604" s="30">
        <f ca="1">_xlfn.BETA.INV(I3604,'Input Parameters'!$L$26,'Input Parameters'!$M$26,'Input Parameters'!$J$26,'Input Parameters'!$K$26)</f>
        <v>0.6598252617638245</v>
      </c>
      <c r="K3604" s="168">
        <f ca="1">('Input Parameters'!$E$27/'Input Parameters'!$E$38)^$J3604</f>
        <v>8.8005392775595149E-3</v>
      </c>
      <c r="L3604" s="69">
        <f ca="1">$H3604*$C3604*'Input Parameters'!$E$25*K3604</f>
        <v>1.8510703616384319</v>
      </c>
      <c r="M3604" s="24">
        <f t="shared" ca="1" si="537"/>
        <v>0.46847644780298814</v>
      </c>
      <c r="N3604" s="15">
        <f ca="1">_xlfn.NORM.INV(M3604,'Input Parameters'!$E$29,'Input Parameters'!$F$29)</f>
        <v>9.9992089976375334E-2</v>
      </c>
      <c r="O3604" s="8">
        <f t="shared" ca="1" si="538"/>
        <v>0.55401228797820123</v>
      </c>
      <c r="P3604" s="30">
        <f ca="1">_xlfn.LOGNORM.INV(O3604,'Input Parameters'!$H$30,'Input Parameters'!$I$30)</f>
        <v>2.8610600017404471</v>
      </c>
      <c r="Q3604" s="10">
        <f t="shared" ca="1" si="539"/>
        <v>0.51456694492457944</v>
      </c>
      <c r="R3604" s="30">
        <f>IF('Input Parameters'!$E$32=0,0,_xlfn.BETA.INV(Q3604,'Input Parameters'!$L$32,'Input Parameters'!$M$32,'Input Parameters'!$J$32,'Input Parameters'!$K$32))</f>
        <v>0</v>
      </c>
      <c r="S3604" s="10">
        <f t="shared" ca="1" si="540"/>
        <v>0.67809791683084986</v>
      </c>
      <c r="T3604" s="26">
        <f ca="1">_xlfn.LOGNORM.INV(S3604,'Input Parameters'!$H$34,'Input Parameters'!$I$34)</f>
        <v>53.395084559861438</v>
      </c>
      <c r="U3604" s="10">
        <f t="shared" ca="1" si="541"/>
        <v>0.87531384797213285</v>
      </c>
      <c r="V3604" s="30">
        <f ca="1">_xlfn.BETA.INV(U3604,'Input Parameters'!$L$36,'Input Parameters'!$M$36,'Input Parameters'!$J$36,'Input Parameters'!$K$36)</f>
        <v>0.77863100441108668</v>
      </c>
      <c r="W3604" s="2">
        <f ca="1">N3604+(P3604-N3604)*(1-ERF((T3604-R3604)/(2*SQRT(L3604*'Input Parameters'!$E$38))))</f>
        <v>0.11523011428073268</v>
      </c>
      <c r="X3604">
        <f t="shared" ca="1" si="542"/>
        <v>1</v>
      </c>
      <c r="Y3604" s="7"/>
    </row>
    <row r="3605" spans="1:25" ht="15" customHeight="1" x14ac:dyDescent="0.25">
      <c r="A3605" s="139">
        <v>3598</v>
      </c>
      <c r="B3605" s="10">
        <f t="shared" ca="1" si="533"/>
        <v>0.30199772538857628</v>
      </c>
      <c r="C3605" s="60">
        <f ca="1">_xlfn.NORM.INV(B3605,'Input Parameters'!$E$15,'Input Parameters'!$F$15)</f>
        <v>242.85904319604501</v>
      </c>
      <c r="D3605" s="10">
        <f t="shared" ca="1" si="534"/>
        <v>0.70727292950974618</v>
      </c>
      <c r="E3605" s="62">
        <f ca="1">IF(_xlfn.NORM.INV(D3605,'Input Parameters'!$E$17,'Input Parameters'!$F$17)&lt;3500,3500,IF(_xlfn.NORM.INV(D3605,'Input Parameters'!$E$17,'Input Parameters'!$F$17)&gt;5500,5500,_xlfn.NORM.INV(D3605,'Input Parameters'!$E$17,'Input Parameters'!$F$17)))</f>
        <v>5181.8047372665797</v>
      </c>
      <c r="F3605" s="10">
        <f t="shared" ca="1" si="535"/>
        <v>0.26613320330634016</v>
      </c>
      <c r="G3605" s="64">
        <f ca="1">_xlfn.NORM.INV(F3605,'Input Parameters'!$E$20,'Input Parameters'!$F$20)</f>
        <v>278.46551461338152</v>
      </c>
      <c r="H3605" s="57">
        <f ca="1">EXP(E3605*(1/'Input Parameters'!$E$23-1/G3605))</f>
        <v>0.3990276517709076</v>
      </c>
      <c r="I3605" s="10">
        <f t="shared" ca="1" si="536"/>
        <v>0.60364373820004602</v>
      </c>
      <c r="J3605" s="30">
        <f ca="1">_xlfn.BETA.INV(I3605,'Input Parameters'!$L$26,'Input Parameters'!$M$26,'Input Parameters'!$J$26,'Input Parameters'!$K$26)</f>
        <v>0.7027209764479827</v>
      </c>
      <c r="K3605" s="168">
        <f ca="1">('Input Parameters'!$E$27/'Input Parameters'!$E$38)^$J3605</f>
        <v>6.4696435914203291E-3</v>
      </c>
      <c r="L3605" s="69">
        <f ca="1">$H3605*$C3605*'Input Parameters'!$E$25*K3605</f>
        <v>0.62695681629940447</v>
      </c>
      <c r="M3605" s="24">
        <f t="shared" ca="1" si="537"/>
        <v>0.48155677560392207</v>
      </c>
      <c r="N3605" s="15">
        <f ca="1">_xlfn.NORM.INV(M3605,'Input Parameters'!$E$29,'Input Parameters'!$F$29)</f>
        <v>9.9995375321236951E-2</v>
      </c>
      <c r="O3605" s="8">
        <f t="shared" ca="1" si="538"/>
        <v>0.44871538886027829</v>
      </c>
      <c r="P3605" s="30">
        <f ca="1">_xlfn.LOGNORM.INV(O3605,'Input Parameters'!$H$30,'Input Parameters'!$I$30)</f>
        <v>2.5247626442561115</v>
      </c>
      <c r="Q3605" s="10">
        <f t="shared" ca="1" si="539"/>
        <v>6.3172714914120354E-2</v>
      </c>
      <c r="R3605" s="30">
        <f>IF('Input Parameters'!$E$32=0,0,_xlfn.BETA.INV(Q3605,'Input Parameters'!$L$32,'Input Parameters'!$M$32,'Input Parameters'!$J$32,'Input Parameters'!$K$32))</f>
        <v>0</v>
      </c>
      <c r="S3605" s="10">
        <f t="shared" ca="1" si="540"/>
        <v>0.83046541219300352</v>
      </c>
      <c r="T3605" s="26">
        <f ca="1">_xlfn.LOGNORM.INV(S3605,'Input Parameters'!$H$34,'Input Parameters'!$I$34)</f>
        <v>56.779885132315478</v>
      </c>
      <c r="U3605" s="10">
        <f t="shared" ca="1" si="541"/>
        <v>0.41480066620508316</v>
      </c>
      <c r="V3605" s="30">
        <f ca="1">_xlfn.BETA.INV(U3605,'Input Parameters'!$L$36,'Input Parameters'!$M$36,'Input Parameters'!$J$36,'Input Parameters'!$K$36)</f>
        <v>0.5537921749021113</v>
      </c>
      <c r="W3605" s="2">
        <f ca="1">N3605+(P3605-N3605)*(1-ERF((T3605-R3605)/(2*SQRT(L3605*'Input Parameters'!$E$38))))</f>
        <v>9.9996336816000522E-2</v>
      </c>
      <c r="X3605">
        <f t="shared" ca="1" si="542"/>
        <v>1</v>
      </c>
      <c r="Y3605" s="7"/>
    </row>
    <row r="3606" spans="1:25" ht="15" customHeight="1" x14ac:dyDescent="0.25">
      <c r="A3606" s="139">
        <v>3599</v>
      </c>
      <c r="B3606" s="10">
        <f t="shared" ca="1" si="533"/>
        <v>0.35783848180316524</v>
      </c>
      <c r="C3606" s="60">
        <f ca="1">_xlfn.NORM.INV(B3606,'Input Parameters'!$E$15,'Input Parameters'!$F$15)</f>
        <v>251.22764814270712</v>
      </c>
      <c r="D3606" s="10">
        <f t="shared" ca="1" si="534"/>
        <v>0.7413125551660007</v>
      </c>
      <c r="E3606" s="62">
        <f ca="1">IF(_xlfn.NORM.INV(D3606,'Input Parameters'!$E$17,'Input Parameters'!$F$17)&lt;3500,3500,IF(_xlfn.NORM.INV(D3606,'Input Parameters'!$E$17,'Input Parameters'!$F$17)&gt;5500,5500,_xlfn.NORM.INV(D3606,'Input Parameters'!$E$17,'Input Parameters'!$F$17)))</f>
        <v>5253.178059429787</v>
      </c>
      <c r="F3606" s="10">
        <f t="shared" ca="1" si="535"/>
        <v>8.5927367633929719E-2</v>
      </c>
      <c r="G3606" s="64">
        <f ca="1">_xlfn.NORM.INV(F3606,'Input Parameters'!$E$20,'Input Parameters'!$F$20)</f>
        <v>273.49600171437197</v>
      </c>
      <c r="H3606" s="57">
        <f ca="1">EXP(E3606*(1/'Input Parameters'!$E$23-1/G3606))</f>
        <v>0.27966651668679759</v>
      </c>
      <c r="I3606" s="10">
        <f t="shared" ca="1" si="536"/>
        <v>0.80237739949117959</v>
      </c>
      <c r="J3606" s="30">
        <f ca="1">_xlfn.BETA.INV(I3606,'Input Parameters'!$L$26,'Input Parameters'!$M$26,'Input Parameters'!$J$26,'Input Parameters'!$K$26)</f>
        <v>0.78657912698346044</v>
      </c>
      <c r="K3606" s="168">
        <f ca="1">('Input Parameters'!$E$27/'Input Parameters'!$E$38)^$J3606</f>
        <v>3.5452352352241985E-3</v>
      </c>
      <c r="L3606" s="69">
        <f ca="1">$H3606*$C3606*'Input Parameters'!$E$25*K3606</f>
        <v>0.24908809025425968</v>
      </c>
      <c r="M3606" s="24">
        <f t="shared" ca="1" si="537"/>
        <v>0.21113716067314903</v>
      </c>
      <c r="N3606" s="15">
        <f ca="1">_xlfn.NORM.INV(M3606,'Input Parameters'!$E$29,'Input Parameters'!$F$29)</f>
        <v>9.9919751821590394E-2</v>
      </c>
      <c r="O3606" s="8">
        <f t="shared" ca="1" si="538"/>
        <v>0.60444637345566343</v>
      </c>
      <c r="P3606" s="30">
        <f ca="1">_xlfn.LOGNORM.INV(O3606,'Input Parameters'!$H$30,'Input Parameters'!$I$30)</f>
        <v>3.0409240748141069</v>
      </c>
      <c r="Q3606" s="10">
        <f t="shared" ca="1" si="539"/>
        <v>0.11444282860423005</v>
      </c>
      <c r="R3606" s="30">
        <f>IF('Input Parameters'!$E$32=0,0,_xlfn.BETA.INV(Q3606,'Input Parameters'!$L$32,'Input Parameters'!$M$32,'Input Parameters'!$J$32,'Input Parameters'!$K$32))</f>
        <v>0</v>
      </c>
      <c r="S3606" s="10">
        <f t="shared" ca="1" si="540"/>
        <v>0.63205425834437723</v>
      </c>
      <c r="T3606" s="26">
        <f ca="1">_xlfn.LOGNORM.INV(S3606,'Input Parameters'!$H$34,'Input Parameters'!$I$34)</f>
        <v>52.569879568368755</v>
      </c>
      <c r="U3606" s="10">
        <f t="shared" ca="1" si="541"/>
        <v>0.70676522108372264</v>
      </c>
      <c r="V3606" s="30">
        <f ca="1">_xlfn.BETA.INV(U3606,'Input Parameters'!$L$36,'Input Parameters'!$M$36,'Input Parameters'!$J$36,'Input Parameters'!$K$36)</f>
        <v>0.67289605604515368</v>
      </c>
      <c r="W3606" s="2">
        <f ca="1">N3606+(P3606-N3606)*(1-ERF((T3606-R3606)/(2*SQRT(L3606*'Input Parameters'!$E$38))))</f>
        <v>9.9919751821868907E-2</v>
      </c>
      <c r="X3606">
        <f t="shared" ca="1" si="542"/>
        <v>1</v>
      </c>
      <c r="Y3606" s="7"/>
    </row>
    <row r="3607" spans="1:25" ht="15" customHeight="1" x14ac:dyDescent="0.25">
      <c r="A3607" s="139">
        <v>3600</v>
      </c>
      <c r="B3607" s="10">
        <f t="shared" ca="1" si="533"/>
        <v>1.6425140025160267E-3</v>
      </c>
      <c r="C3607" s="60">
        <f ca="1">_xlfn.NORM.INV(B3607,'Input Parameters'!$E$15,'Input Parameters'!$F$15)</f>
        <v>111.65334547817847</v>
      </c>
      <c r="D3607" s="10">
        <f t="shared" ca="1" si="534"/>
        <v>0.65796914016690278</v>
      </c>
      <c r="E3607" s="62">
        <f ca="1">IF(_xlfn.NORM.INV(D3607,'Input Parameters'!$E$17,'Input Parameters'!$F$17)&lt;3500,3500,IF(_xlfn.NORM.INV(D3607,'Input Parameters'!$E$17,'Input Parameters'!$F$17)&gt;5500,5500,_xlfn.NORM.INV(D3607,'Input Parameters'!$E$17,'Input Parameters'!$F$17)))</f>
        <v>5084.848790507499</v>
      </c>
      <c r="F3607" s="10">
        <f t="shared" ca="1" si="535"/>
        <v>0.55600491984307909</v>
      </c>
      <c r="G3607" s="64">
        <f ca="1">_xlfn.NORM.INV(F3607,'Input Parameters'!$E$20,'Input Parameters'!$F$20)</f>
        <v>283.59368043109515</v>
      </c>
      <c r="H3607" s="57">
        <f ca="1">EXP(E3607*(1/'Input Parameters'!$E$23-1/G3607))</f>
        <v>0.56476915824404073</v>
      </c>
      <c r="I3607" s="10">
        <f t="shared" ca="1" si="536"/>
        <v>0.72336832985797905</v>
      </c>
      <c r="J3607" s="30">
        <f ca="1">_xlfn.BETA.INV(I3607,'Input Parameters'!$L$26,'Input Parameters'!$M$26,'Input Parameters'!$J$26,'Input Parameters'!$K$26)</f>
        <v>0.75146739942484764</v>
      </c>
      <c r="K3607" s="168">
        <f ca="1">('Input Parameters'!$E$27/'Input Parameters'!$E$38)^$J3607</f>
        <v>4.560634554801127E-3</v>
      </c>
      <c r="L3607" s="69">
        <f ca="1">$H3607*$C3607*'Input Parameters'!$E$25*K3607</f>
        <v>0.28758616267909815</v>
      </c>
      <c r="M3607" s="24">
        <f t="shared" ca="1" si="537"/>
        <v>0.89934616508524756</v>
      </c>
      <c r="N3607" s="15">
        <f ca="1">_xlfn.NORM.INV(M3607,'Input Parameters'!$E$29,'Input Parameters'!$F$29)</f>
        <v>0.1001277834832292</v>
      </c>
      <c r="O3607" s="8">
        <f t="shared" ca="1" si="538"/>
        <v>0.36656673226972125</v>
      </c>
      <c r="P3607" s="30">
        <f ca="1">_xlfn.LOGNORM.INV(O3607,'Input Parameters'!$H$30,'Input Parameters'!$I$30)</f>
        <v>2.2841122479222622</v>
      </c>
      <c r="Q3607" s="10">
        <f t="shared" ca="1" si="539"/>
        <v>0.86492415385806365</v>
      </c>
      <c r="R3607" s="30">
        <f>IF('Input Parameters'!$E$32=0,0,_xlfn.BETA.INV(Q3607,'Input Parameters'!$L$32,'Input Parameters'!$M$32,'Input Parameters'!$J$32,'Input Parameters'!$K$32))</f>
        <v>0</v>
      </c>
      <c r="S3607" s="10">
        <f t="shared" ca="1" si="540"/>
        <v>0.13778404939628841</v>
      </c>
      <c r="T3607" s="26">
        <f ca="1">_xlfn.LOGNORM.INV(S3607,'Input Parameters'!$H$34,'Input Parameters'!$I$34)</f>
        <v>44.008421931137178</v>
      </c>
      <c r="U3607" s="10">
        <f t="shared" ca="1" si="541"/>
        <v>0.17225057106238262</v>
      </c>
      <c r="V3607" s="30">
        <f ca="1">_xlfn.BETA.INV(U3607,'Input Parameters'!$L$36,'Input Parameters'!$M$36,'Input Parameters'!$J$36,'Input Parameters'!$K$36)</f>
        <v>0.45589386304785201</v>
      </c>
      <c r="W3607" s="2">
        <f ca="1">N3607+(P3607-N3607)*(1-ERF((T3607-R3607)/(2*SQRT(L3607*'Input Parameters'!$E$38))))</f>
        <v>0.10012779772733117</v>
      </c>
      <c r="X3607">
        <f t="shared" ca="1" si="542"/>
        <v>1</v>
      </c>
      <c r="Y3607" s="7"/>
    </row>
    <row r="3608" spans="1:25" ht="15" customHeight="1" x14ac:dyDescent="0.25">
      <c r="A3608" s="139">
        <v>3601</v>
      </c>
      <c r="B3608" s="10">
        <f t="shared" ca="1" si="533"/>
        <v>6.2448832371125973E-2</v>
      </c>
      <c r="C3608" s="60">
        <f ca="1">_xlfn.NORM.INV(B3608,'Input Parameters'!$E$15,'Input Parameters'!$F$15)</f>
        <v>187.80537587703344</v>
      </c>
      <c r="D3608" s="10">
        <f t="shared" ca="1" si="534"/>
        <v>0.75802135851131225</v>
      </c>
      <c r="E3608" s="62">
        <f ca="1">IF(_xlfn.NORM.INV(D3608,'Input Parameters'!$E$17,'Input Parameters'!$F$17)&lt;3500,3500,IF(_xlfn.NORM.INV(D3608,'Input Parameters'!$E$17,'Input Parameters'!$F$17)&gt;5500,5500,_xlfn.NORM.INV(D3608,'Input Parameters'!$E$17,'Input Parameters'!$F$17)))</f>
        <v>5289.9663981505737</v>
      </c>
      <c r="F3608" s="10">
        <f t="shared" ca="1" si="535"/>
        <v>0.89311298515411719</v>
      </c>
      <c r="G3608" s="64">
        <f ca="1">_xlfn.NORM.INV(F3608,'Input Parameters'!$E$20,'Input Parameters'!$F$20)</f>
        <v>290.97980579526768</v>
      </c>
      <c r="H3608" s="57">
        <f ca="1">EXP(E3608*(1/'Input Parameters'!$E$23-1/G3608))</f>
        <v>0.88612604259079097</v>
      </c>
      <c r="I3608" s="10">
        <f t="shared" ca="1" si="536"/>
        <v>0.90640575886191888</v>
      </c>
      <c r="J3608" s="30">
        <f ca="1">_xlfn.BETA.INV(I3608,'Input Parameters'!$L$26,'Input Parameters'!$M$26,'Input Parameters'!$J$26,'Input Parameters'!$K$26)</f>
        <v>0.84317492291214968</v>
      </c>
      <c r="K3608" s="168">
        <f ca="1">('Input Parameters'!$E$27/'Input Parameters'!$E$38)^$J3608</f>
        <v>2.3623137137791703E-3</v>
      </c>
      <c r="L3608" s="69">
        <f ca="1">$H3608*$C3608*'Input Parameters'!$E$25*K3608</f>
        <v>0.39313443990352126</v>
      </c>
      <c r="M3608" s="24">
        <f t="shared" ca="1" si="537"/>
        <v>0.35822326518011949</v>
      </c>
      <c r="N3608" s="15">
        <f ca="1">_xlfn.NORM.INV(M3608,'Input Parameters'!$E$29,'Input Parameters'!$F$29)</f>
        <v>9.9963678800829014E-2</v>
      </c>
      <c r="O3608" s="8">
        <f t="shared" ca="1" si="538"/>
        <v>0.89105508833236813</v>
      </c>
      <c r="P3608" s="30">
        <f ca="1">_xlfn.LOGNORM.INV(O3608,'Input Parameters'!$H$30,'Input Parameters'!$I$30)</f>
        <v>4.8022690050012455</v>
      </c>
      <c r="Q3608" s="10">
        <f t="shared" ca="1" si="539"/>
        <v>0.71858509554013417</v>
      </c>
      <c r="R3608" s="30">
        <f>IF('Input Parameters'!$E$32=0,0,_xlfn.BETA.INV(Q3608,'Input Parameters'!$L$32,'Input Parameters'!$M$32,'Input Parameters'!$J$32,'Input Parameters'!$K$32))</f>
        <v>0</v>
      </c>
      <c r="S3608" s="10">
        <f t="shared" ca="1" si="540"/>
        <v>0.25378621437612714</v>
      </c>
      <c r="T3608" s="26">
        <f ca="1">_xlfn.LOGNORM.INV(S3608,'Input Parameters'!$H$34,'Input Parameters'!$I$34)</f>
        <v>46.415678421640408</v>
      </c>
      <c r="U3608" s="10">
        <f t="shared" ca="1" si="541"/>
        <v>0.38458241458965448</v>
      </c>
      <c r="V3608" s="30">
        <f ca="1">_xlfn.BETA.INV(U3608,'Input Parameters'!$L$36,'Input Parameters'!$M$36,'Input Parameters'!$J$36,'Input Parameters'!$K$36)</f>
        <v>0.54247267483841655</v>
      </c>
      <c r="W3608" s="2">
        <f ca="1">N3608+(P3608-N3608)*(1-ERF((T3608-R3608)/(2*SQRT(L3608*'Input Parameters'!$E$38))))</f>
        <v>9.9964456512213265E-2</v>
      </c>
      <c r="X3608">
        <f t="shared" ca="1" si="542"/>
        <v>1</v>
      </c>
      <c r="Y3608" s="7"/>
    </row>
    <row r="3609" spans="1:25" ht="15" customHeight="1" x14ac:dyDescent="0.25">
      <c r="A3609" s="139">
        <v>3602</v>
      </c>
      <c r="B3609" s="10">
        <f t="shared" ca="1" si="533"/>
        <v>0.96609139620643214</v>
      </c>
      <c r="C3609" s="60">
        <f ca="1">_xlfn.NORM.INV(B3609,'Input Parameters'!$E$15,'Input Parameters'!$F$15)</f>
        <v>369.93631604141478</v>
      </c>
      <c r="D3609" s="10">
        <f t="shared" ca="1" si="534"/>
        <v>0.97188939847174705</v>
      </c>
      <c r="E3609" s="62">
        <f ca="1">IF(_xlfn.NORM.INV(D3609,'Input Parameters'!$E$17,'Input Parameters'!$F$17)&lt;3500,3500,IF(_xlfn.NORM.INV(D3609,'Input Parameters'!$E$17,'Input Parameters'!$F$17)&gt;5500,5500,_xlfn.NORM.INV(D3609,'Input Parameters'!$E$17,'Input Parameters'!$F$17)))</f>
        <v>5500</v>
      </c>
      <c r="F3609" s="10">
        <f t="shared" ca="1" si="535"/>
        <v>0.14325378420114654</v>
      </c>
      <c r="G3609" s="64">
        <f ca="1">_xlfn.NORM.INV(F3609,'Input Parameters'!$E$20,'Input Parameters'!$F$20)</f>
        <v>275.50904379106305</v>
      </c>
      <c r="H3609" s="57">
        <f ca="1">EXP(E3609*(1/'Input Parameters'!$E$23-1/G3609))</f>
        <v>0.30510849331394996</v>
      </c>
      <c r="I3609" s="10">
        <f t="shared" ca="1" si="536"/>
        <v>0.13430846141894315</v>
      </c>
      <c r="J3609" s="30">
        <f ca="1">_xlfn.BETA.INV(I3609,'Input Parameters'!$L$26,'Input Parameters'!$M$26,'Input Parameters'!$J$26,'Input Parameters'!$K$26)</f>
        <v>0.47445497370317319</v>
      </c>
      <c r="K3609" s="168">
        <f ca="1">('Input Parameters'!$E$27/'Input Parameters'!$E$38)^$J3609</f>
        <v>3.3264091478055285E-2</v>
      </c>
      <c r="L3609" s="69">
        <f ca="1">$H3609*$C3609*'Input Parameters'!$E$25*K3609</f>
        <v>3.7545416894775498</v>
      </c>
      <c r="M3609" s="24">
        <f t="shared" ca="1" si="537"/>
        <v>0.24984747043827238</v>
      </c>
      <c r="N3609" s="15">
        <f ca="1">_xlfn.NORM.INV(M3609,'Input Parameters'!$E$29,'Input Parameters'!$F$29)</f>
        <v>9.9932503018211924E-2</v>
      </c>
      <c r="O3609" s="8">
        <f t="shared" ca="1" si="538"/>
        <v>0.23027556130236038</v>
      </c>
      <c r="P3609" s="30">
        <f ca="1">_xlfn.LOGNORM.INV(O3609,'Input Parameters'!$H$30,'Input Parameters'!$I$30)</f>
        <v>1.89354748159441</v>
      </c>
      <c r="Q3609" s="10">
        <f t="shared" ca="1" si="539"/>
        <v>0.70389951153819086</v>
      </c>
      <c r="R3609" s="30">
        <f>IF('Input Parameters'!$E$32=0,0,_xlfn.BETA.INV(Q3609,'Input Parameters'!$L$32,'Input Parameters'!$M$32,'Input Parameters'!$J$32,'Input Parameters'!$K$32))</f>
        <v>0</v>
      </c>
      <c r="S3609" s="10">
        <f t="shared" ca="1" si="540"/>
        <v>0.33206613304641408</v>
      </c>
      <c r="T3609" s="26">
        <f ca="1">_xlfn.LOGNORM.INV(S3609,'Input Parameters'!$H$34,'Input Parameters'!$I$34)</f>
        <v>47.754706144895891</v>
      </c>
      <c r="U3609" s="10">
        <f t="shared" ca="1" si="541"/>
        <v>0.90812900383034423</v>
      </c>
      <c r="V3609" s="30">
        <f ca="1">_xlfn.BETA.INV(U3609,'Input Parameters'!$L$36,'Input Parameters'!$M$36,'Input Parameters'!$J$36,'Input Parameters'!$K$36)</f>
        <v>0.81085395734217713</v>
      </c>
      <c r="W3609" s="2">
        <f ca="1">N3609+(P3609-N3609)*(1-ERF((T3609-R3609)/(2*SQRT(L3609*'Input Parameters'!$E$38))))</f>
        <v>0.24590760470312334</v>
      </c>
      <c r="X3609">
        <f t="shared" ca="1" si="542"/>
        <v>1</v>
      </c>
      <c r="Y3609" s="7"/>
    </row>
    <row r="3610" spans="1:25" ht="15" customHeight="1" x14ac:dyDescent="0.25">
      <c r="A3610" s="139">
        <v>3603</v>
      </c>
      <c r="B3610" s="10">
        <f t="shared" ca="1" si="533"/>
        <v>0.101876532024469</v>
      </c>
      <c r="C3610" s="60">
        <f ca="1">_xlfn.NORM.INV(B3610,'Input Parameters'!$E$15,'Input Parameters'!$F$15)</f>
        <v>202.09105688271359</v>
      </c>
      <c r="D3610" s="10">
        <f t="shared" ca="1" si="534"/>
        <v>0.57122240475775998</v>
      </c>
      <c r="E3610" s="62">
        <f ca="1">IF(_xlfn.NORM.INV(D3610,'Input Parameters'!$E$17,'Input Parameters'!$F$17)&lt;3500,3500,IF(_xlfn.NORM.INV(D3610,'Input Parameters'!$E$17,'Input Parameters'!$F$17)&gt;5500,5500,_xlfn.NORM.INV(D3610,'Input Parameters'!$E$17,'Input Parameters'!$F$17)))</f>
        <v>4925.6410191067016</v>
      </c>
      <c r="F3610" s="10">
        <f t="shared" ca="1" si="535"/>
        <v>0.32292618280228635</v>
      </c>
      <c r="G3610" s="64">
        <f ca="1">_xlfn.NORM.INV(F3610,'Input Parameters'!$E$20,'Input Parameters'!$F$20)</f>
        <v>279.57113735114046</v>
      </c>
      <c r="H3610" s="57">
        <f ca="1">EXP(E3610*(1/'Input Parameters'!$E$23-1/G3610))</f>
        <v>0.44782432235146591</v>
      </c>
      <c r="I3610" s="10">
        <f t="shared" ca="1" si="536"/>
        <v>1.889044820356911E-2</v>
      </c>
      <c r="J3610" s="30">
        <f ca="1">_xlfn.BETA.INV(I3610,'Input Parameters'!$L$26,'Input Parameters'!$M$26,'Input Parameters'!$J$26,'Input Parameters'!$K$26)</f>
        <v>0.31628955010415288</v>
      </c>
      <c r="K3610" s="168">
        <f ca="1">('Input Parameters'!$E$27/'Input Parameters'!$E$38)^$J3610</f>
        <v>0.10344114691370838</v>
      </c>
      <c r="L3610" s="69">
        <f ca="1">$H3610*$C3610*'Input Parameters'!$E$25*K3610</f>
        <v>9.3615572970202603</v>
      </c>
      <c r="M3610" s="24">
        <f t="shared" ca="1" si="537"/>
        <v>0.58211696918549205</v>
      </c>
      <c r="N3610" s="15">
        <f ca="1">_xlfn.NORM.INV(M3610,'Input Parameters'!$E$29,'Input Parameters'!$F$29)</f>
        <v>0.10002073121811278</v>
      </c>
      <c r="O3610" s="8">
        <f t="shared" ca="1" si="538"/>
        <v>0.59808105971197167</v>
      </c>
      <c r="P3610" s="30">
        <f ca="1">_xlfn.LOGNORM.INV(O3610,'Input Parameters'!$H$30,'Input Parameters'!$I$30)</f>
        <v>3.0173289316709382</v>
      </c>
      <c r="Q3610" s="10">
        <f t="shared" ca="1" si="539"/>
        <v>0.68745663129297074</v>
      </c>
      <c r="R3610" s="30">
        <f>IF('Input Parameters'!$E$32=0,0,_xlfn.BETA.INV(Q3610,'Input Parameters'!$L$32,'Input Parameters'!$M$32,'Input Parameters'!$J$32,'Input Parameters'!$K$32))</f>
        <v>0</v>
      </c>
      <c r="S3610" s="10">
        <f t="shared" ca="1" si="540"/>
        <v>5.1114620413707512E-2</v>
      </c>
      <c r="T3610" s="26">
        <f ca="1">_xlfn.LOGNORM.INV(S3610,'Input Parameters'!$H$34,'Input Parameters'!$I$34)</f>
        <v>41.127124596693804</v>
      </c>
      <c r="U3610" s="10">
        <f t="shared" ca="1" si="541"/>
        <v>0.54956471910097349</v>
      </c>
      <c r="V3610" s="30">
        <f ca="1">_xlfn.BETA.INV(U3610,'Input Parameters'!$L$36,'Input Parameters'!$M$36,'Input Parameters'!$J$36,'Input Parameters'!$K$36)</f>
        <v>0.60509299344918233</v>
      </c>
      <c r="W3610" s="2">
        <f ca="1">N3610+(P3610-N3610)*(1-ERF((T3610-R3610)/(2*SQRT(L3610*'Input Parameters'!$E$38))))</f>
        <v>1.097368196808949</v>
      </c>
      <c r="X3610">
        <f t="shared" ca="1" si="542"/>
        <v>0</v>
      </c>
      <c r="Y3610" s="7"/>
    </row>
    <row r="3611" spans="1:25" ht="15" customHeight="1" x14ac:dyDescent="0.25">
      <c r="A3611" s="139">
        <v>3604</v>
      </c>
      <c r="B3611" s="10">
        <f t="shared" ca="1" si="533"/>
        <v>0.3808322374087737</v>
      </c>
      <c r="C3611" s="60">
        <f ca="1">_xlfn.NORM.INV(B3611,'Input Parameters'!$E$15,'Input Parameters'!$F$15)</f>
        <v>254.53055926293581</v>
      </c>
      <c r="D3611" s="10">
        <f t="shared" ca="1" si="534"/>
        <v>0.22640706503175678</v>
      </c>
      <c r="E3611" s="62">
        <f ca="1">IF(_xlfn.NORM.INV(D3611,'Input Parameters'!$E$17,'Input Parameters'!$F$17)&lt;3500,3500,IF(_xlfn.NORM.INV(D3611,'Input Parameters'!$E$17,'Input Parameters'!$F$17)&gt;5500,5500,_xlfn.NORM.INV(D3611,'Input Parameters'!$E$17,'Input Parameters'!$F$17)))</f>
        <v>4274.4877970830821</v>
      </c>
      <c r="F3611" s="10">
        <f t="shared" ca="1" si="535"/>
        <v>0.5773280074754259</v>
      </c>
      <c r="G3611" s="64">
        <f ca="1">_xlfn.NORM.INV(F3611,'Input Parameters'!$E$20,'Input Parameters'!$F$20)</f>
        <v>283.9569190430463</v>
      </c>
      <c r="H3611" s="57">
        <f ca="1">EXP(E3611*(1/'Input Parameters'!$E$23-1/G3611))</f>
        <v>0.63064989141810079</v>
      </c>
      <c r="I3611" s="10">
        <f t="shared" ca="1" si="536"/>
        <v>0.39560426216364941</v>
      </c>
      <c r="J3611" s="30">
        <f ca="1">_xlfn.BETA.INV(I3611,'Input Parameters'!$L$26,'Input Parameters'!$M$26,'Input Parameters'!$J$26,'Input Parameters'!$K$26)</f>
        <v>0.6180083689874698</v>
      </c>
      <c r="K3611" s="168">
        <f ca="1">('Input Parameters'!$E$27/'Input Parameters'!$E$38)^$J3611</f>
        <v>1.1878933847836878E-2</v>
      </c>
      <c r="L3611" s="69">
        <f ca="1">$H3611*$C3611*'Input Parameters'!$E$25*K3611</f>
        <v>1.9068025360007694</v>
      </c>
      <c r="M3611" s="24">
        <f t="shared" ca="1" si="537"/>
        <v>0.58443538701505349</v>
      </c>
      <c r="N3611" s="15">
        <f ca="1">_xlfn.NORM.INV(M3611,'Input Parameters'!$E$29,'Input Parameters'!$F$29)</f>
        <v>0.10002132535191277</v>
      </c>
      <c r="O3611" s="8">
        <f t="shared" ca="1" si="538"/>
        <v>0.64573278423537095</v>
      </c>
      <c r="P3611" s="30">
        <f ca="1">_xlfn.LOGNORM.INV(O3611,'Input Parameters'!$H$30,'Input Parameters'!$I$30)</f>
        <v>3.2015283127008911</v>
      </c>
      <c r="Q3611" s="10">
        <f t="shared" ca="1" si="539"/>
        <v>0.49497734607352017</v>
      </c>
      <c r="R3611" s="30">
        <f>IF('Input Parameters'!$E$32=0,0,_xlfn.BETA.INV(Q3611,'Input Parameters'!$L$32,'Input Parameters'!$M$32,'Input Parameters'!$J$32,'Input Parameters'!$K$32))</f>
        <v>0</v>
      </c>
      <c r="S3611" s="10">
        <f t="shared" ca="1" si="540"/>
        <v>0.65594301221222751</v>
      </c>
      <c r="T3611" s="26">
        <f ca="1">_xlfn.LOGNORM.INV(S3611,'Input Parameters'!$H$34,'Input Parameters'!$I$34)</f>
        <v>52.991254019235072</v>
      </c>
      <c r="U3611" s="10">
        <f t="shared" ca="1" si="541"/>
        <v>0.81555880127448255</v>
      </c>
      <c r="V3611" s="30">
        <f ca="1">_xlfn.BETA.INV(U3611,'Input Parameters'!$L$36,'Input Parameters'!$M$36,'Input Parameters'!$J$36,'Input Parameters'!$K$36)</f>
        <v>0.73362273131420008</v>
      </c>
      <c r="W3611" s="2">
        <f ca="1">N3611+(P3611-N3611)*(1-ERF((T3611-R3611)/(2*SQRT(L3611*'Input Parameters'!$E$38))))</f>
        <v>0.12066755857460686</v>
      </c>
      <c r="X3611">
        <f t="shared" ca="1" si="542"/>
        <v>1</v>
      </c>
      <c r="Y3611" s="7"/>
    </row>
    <row r="3612" spans="1:25" ht="15" customHeight="1" x14ac:dyDescent="0.25">
      <c r="A3612" s="139">
        <v>3605</v>
      </c>
      <c r="B3612" s="10">
        <f t="shared" ca="1" si="533"/>
        <v>0.85322337585937302</v>
      </c>
      <c r="C3612" s="60">
        <f ca="1">_xlfn.NORM.INV(B3612,'Input Parameters'!$E$15,'Input Parameters'!$F$15)</f>
        <v>327.88974860211147</v>
      </c>
      <c r="D3612" s="10">
        <f t="shared" ca="1" si="534"/>
        <v>0.6157843431835317</v>
      </c>
      <c r="E3612" s="62">
        <f ca="1">IF(_xlfn.NORM.INV(D3612,'Input Parameters'!$E$17,'Input Parameters'!$F$17)&lt;3500,3500,IF(_xlfn.NORM.INV(D3612,'Input Parameters'!$E$17,'Input Parameters'!$F$17)&gt;5500,5500,_xlfn.NORM.INV(D3612,'Input Parameters'!$E$17,'Input Parameters'!$F$17)))</f>
        <v>5006.0991969437828</v>
      </c>
      <c r="F3612" s="10">
        <f t="shared" ca="1" si="535"/>
        <v>0.95481256751257726</v>
      </c>
      <c r="G3612" s="64">
        <f ca="1">_xlfn.NORM.INV(F3612,'Input Parameters'!$E$20,'Input Parameters'!$F$20)</f>
        <v>293.99593815173961</v>
      </c>
      <c r="H3612" s="57">
        <f ca="1">EXP(E3612*(1/'Input Parameters'!$E$23-1/G3612))</f>
        <v>1.0640599869662153</v>
      </c>
      <c r="I3612" s="10">
        <f t="shared" ca="1" si="536"/>
        <v>0.75118839059365683</v>
      </c>
      <c r="J3612" s="30">
        <f ca="1">_xlfn.BETA.INV(I3612,'Input Parameters'!$L$26,'Input Parameters'!$M$26,'Input Parameters'!$J$26,'Input Parameters'!$K$26)</f>
        <v>0.76341482953492301</v>
      </c>
      <c r="K3612" s="168">
        <f ca="1">('Input Parameters'!$E$27/'Input Parameters'!$E$38)^$J3612</f>
        <v>4.1860709389257896E-3</v>
      </c>
      <c r="L3612" s="69">
        <f ca="1">$H3612*$C3612*'Input Parameters'!$E$25*K3612</f>
        <v>1.4604965479489498</v>
      </c>
      <c r="M3612" s="24">
        <f t="shared" ca="1" si="537"/>
        <v>0.45751540014544667</v>
      </c>
      <c r="N3612" s="15">
        <f ca="1">_xlfn.NORM.INV(M3612,'Input Parameters'!$E$29,'Input Parameters'!$F$29)</f>
        <v>9.9989330481206964E-2</v>
      </c>
      <c r="O3612" s="8">
        <f t="shared" ca="1" si="538"/>
        <v>0.10875857896359109</v>
      </c>
      <c r="P3612" s="30">
        <f ca="1">_xlfn.LOGNORM.INV(O3612,'Input Parameters'!$H$30,'Input Parameters'!$I$30)</f>
        <v>1.4985843055459591</v>
      </c>
      <c r="Q3612" s="10">
        <f t="shared" ca="1" si="539"/>
        <v>0.84314740925705256</v>
      </c>
      <c r="R3612" s="30">
        <f>IF('Input Parameters'!$E$32=0,0,_xlfn.BETA.INV(Q3612,'Input Parameters'!$L$32,'Input Parameters'!$M$32,'Input Parameters'!$J$32,'Input Parameters'!$K$32))</f>
        <v>0</v>
      </c>
      <c r="S3612" s="10">
        <f t="shared" ca="1" si="540"/>
        <v>0.91196825672769222</v>
      </c>
      <c r="T3612" s="26">
        <f ca="1">_xlfn.LOGNORM.INV(S3612,'Input Parameters'!$H$34,'Input Parameters'!$I$34)</f>
        <v>59.656975851882571</v>
      </c>
      <c r="U3612" s="10">
        <f t="shared" ca="1" si="541"/>
        <v>0.17433796080667718</v>
      </c>
      <c r="V3612" s="30">
        <f ca="1">_xlfn.BETA.INV(U3612,'Input Parameters'!$L$36,'Input Parameters'!$M$36,'Input Parameters'!$J$36,'Input Parameters'!$K$36)</f>
        <v>0.45688837980316782</v>
      </c>
      <c r="W3612" s="2">
        <f ca="1">N3612+(P3612-N3612)*(1-ERF((T3612-R3612)/(2*SQRT(L3612*'Input Parameters'!$E$38))))</f>
        <v>0.10066344889282947</v>
      </c>
      <c r="X3612">
        <f t="shared" ca="1" si="542"/>
        <v>1</v>
      </c>
      <c r="Y3612" s="7"/>
    </row>
    <row r="3613" spans="1:25" ht="15" customHeight="1" x14ac:dyDescent="0.25">
      <c r="A3613" s="139">
        <v>3606</v>
      </c>
      <c r="B3613" s="10">
        <f t="shared" ca="1" si="533"/>
        <v>0.93407740966870245</v>
      </c>
      <c r="C3613" s="60">
        <f ca="1">_xlfn.NORM.INV(B3613,'Input Parameters'!$E$15,'Input Parameters'!$F$15)</f>
        <v>352.62941565871665</v>
      </c>
      <c r="D3613" s="10">
        <f t="shared" ca="1" si="534"/>
        <v>0.39476607689471332</v>
      </c>
      <c r="E3613" s="62">
        <f ca="1">IF(_xlfn.NORM.INV(D3613,'Input Parameters'!$E$17,'Input Parameters'!$F$17)&lt;3500,3500,IF(_xlfn.NORM.INV(D3613,'Input Parameters'!$E$17,'Input Parameters'!$F$17)&gt;5500,5500,_xlfn.NORM.INV(D3613,'Input Parameters'!$E$17,'Input Parameters'!$F$17)))</f>
        <v>4613.1572695357345</v>
      </c>
      <c r="F3613" s="10">
        <f t="shared" ca="1" si="535"/>
        <v>0.95158805535183288</v>
      </c>
      <c r="G3613" s="64">
        <f ca="1">_xlfn.NORM.INV(F3613,'Input Parameters'!$E$20,'Input Parameters'!$F$20)</f>
        <v>293.7750173101511</v>
      </c>
      <c r="H3613" s="57">
        <f ca="1">EXP(E3613*(1/'Input Parameters'!$E$23-1/G3613))</f>
        <v>1.0464653057524558</v>
      </c>
      <c r="I3613" s="10">
        <f t="shared" ca="1" si="536"/>
        <v>0.77925318362684126</v>
      </c>
      <c r="J3613" s="30">
        <f ca="1">_xlfn.BETA.INV(I3613,'Input Parameters'!$L$26,'Input Parameters'!$M$26,'Input Parameters'!$J$26,'Input Parameters'!$K$26)</f>
        <v>0.77588877787102506</v>
      </c>
      <c r="K3613" s="168">
        <f ca="1">('Input Parameters'!$E$27/'Input Parameters'!$E$38)^$J3613</f>
        <v>3.8277862858378951E-3</v>
      </c>
      <c r="L3613" s="69">
        <f ca="1">$H3613*$C3613*'Input Parameters'!$E$25*K3613</f>
        <v>1.412508448209371</v>
      </c>
      <c r="M3613" s="24">
        <f t="shared" ca="1" si="537"/>
        <v>0.58776556137626856</v>
      </c>
      <c r="N3613" s="15">
        <f ca="1">_xlfn.NORM.INV(M3613,'Input Parameters'!$E$29,'Input Parameters'!$F$29)</f>
        <v>0.10002218009020082</v>
      </c>
      <c r="O3613" s="8">
        <f t="shared" ca="1" si="538"/>
        <v>0.7550137382690939</v>
      </c>
      <c r="P3613" s="30">
        <f ca="1">_xlfn.LOGNORM.INV(O3613,'Input Parameters'!$H$30,'Input Parameters'!$I$30)</f>
        <v>3.7178656042424358</v>
      </c>
      <c r="Q3613" s="10">
        <f t="shared" ca="1" si="539"/>
        <v>0.55726444260359276</v>
      </c>
      <c r="R3613" s="30">
        <f>IF('Input Parameters'!$E$32=0,0,_xlfn.BETA.INV(Q3613,'Input Parameters'!$L$32,'Input Parameters'!$M$32,'Input Parameters'!$J$32,'Input Parameters'!$K$32))</f>
        <v>0</v>
      </c>
      <c r="S3613" s="10">
        <f t="shared" ca="1" si="540"/>
        <v>0.16944129515130868</v>
      </c>
      <c r="T3613" s="26">
        <f ca="1">_xlfn.LOGNORM.INV(S3613,'Input Parameters'!$H$34,'Input Parameters'!$I$34)</f>
        <v>44.748610804792072</v>
      </c>
      <c r="U3613" s="10">
        <f t="shared" ca="1" si="541"/>
        <v>0.5035178705354274</v>
      </c>
      <c r="V3613" s="30">
        <f ca="1">_xlfn.BETA.INV(U3613,'Input Parameters'!$L$36,'Input Parameters'!$M$36,'Input Parameters'!$J$36,'Input Parameters'!$K$36)</f>
        <v>0.58723378494933609</v>
      </c>
      <c r="W3613" s="2">
        <f ca="1">N3613+(P3613-N3613)*(1-ERF((T3613-R3613)/(2*SQRT(L3613*'Input Parameters'!$E$38))))</f>
        <v>0.12809362653150541</v>
      </c>
      <c r="X3613">
        <f t="shared" ca="1" si="542"/>
        <v>1</v>
      </c>
      <c r="Y3613" s="7"/>
    </row>
    <row r="3614" spans="1:25" ht="15" customHeight="1" x14ac:dyDescent="0.25">
      <c r="A3614" s="139">
        <v>3607</v>
      </c>
      <c r="B3614" s="10">
        <f t="shared" ca="1" si="533"/>
        <v>0.47475759201346257</v>
      </c>
      <c r="C3614" s="60">
        <f ca="1">_xlfn.NORM.INV(B3614,'Input Parameters'!$E$15,'Input Parameters'!$F$15)</f>
        <v>267.53590917310146</v>
      </c>
      <c r="D3614" s="10">
        <f t="shared" ca="1" si="534"/>
        <v>0.49743977459493616</v>
      </c>
      <c r="E3614" s="62">
        <f ca="1">IF(_xlfn.NORM.INV(D3614,'Input Parameters'!$E$17,'Input Parameters'!$F$17)&lt;3500,3500,IF(_xlfn.NORM.INV(D3614,'Input Parameters'!$E$17,'Input Parameters'!$F$17)&gt;5500,5500,_xlfn.NORM.INV(D3614,'Input Parameters'!$E$17,'Input Parameters'!$F$17)))</f>
        <v>4795.5076957912079</v>
      </c>
      <c r="F3614" s="10">
        <f t="shared" ca="1" si="535"/>
        <v>0.86787308996989532</v>
      </c>
      <c r="G3614" s="64">
        <f ca="1">_xlfn.NORM.INV(F3614,'Input Parameters'!$E$20,'Input Parameters'!$F$20)</f>
        <v>290.12983511178976</v>
      </c>
      <c r="H3614" s="57">
        <f ca="1">EXP(E3614*(1/'Input Parameters'!$E$23-1/G3614))</f>
        <v>0.85395431843026148</v>
      </c>
      <c r="I3614" s="10">
        <f t="shared" ca="1" si="536"/>
        <v>0.95692847900317157</v>
      </c>
      <c r="J3614" s="30">
        <f ca="1">_xlfn.BETA.INV(I3614,'Input Parameters'!$L$26,'Input Parameters'!$M$26,'Input Parameters'!$J$26,'Input Parameters'!$K$26)</f>
        <v>0.88313752735003681</v>
      </c>
      <c r="K3614" s="168">
        <f ca="1">('Input Parameters'!$E$27/'Input Parameters'!$E$38)^$J3614</f>
        <v>1.7735599802990859E-3</v>
      </c>
      <c r="L3614" s="69">
        <f ca="1">$H3614*$C3614*'Input Parameters'!$E$25*K3614</f>
        <v>0.40519362296632611</v>
      </c>
      <c r="M3614" s="24">
        <f t="shared" ca="1" si="537"/>
        <v>0.85674253338208861</v>
      </c>
      <c r="N3614" s="15">
        <f ca="1">_xlfn.NORM.INV(M3614,'Input Parameters'!$E$29,'Input Parameters'!$F$29)</f>
        <v>0.10010657980707187</v>
      </c>
      <c r="O3614" s="8">
        <f t="shared" ca="1" si="538"/>
        <v>0.9155105984232127</v>
      </c>
      <c r="P3614" s="30">
        <f ca="1">_xlfn.LOGNORM.INV(O3614,'Input Parameters'!$H$30,'Input Parameters'!$I$30)</f>
        <v>5.1386822224641939</v>
      </c>
      <c r="Q3614" s="10">
        <f t="shared" ca="1" si="539"/>
        <v>0.83939257209525031</v>
      </c>
      <c r="R3614" s="30">
        <f>IF('Input Parameters'!$E$32=0,0,_xlfn.BETA.INV(Q3614,'Input Parameters'!$L$32,'Input Parameters'!$M$32,'Input Parameters'!$J$32,'Input Parameters'!$K$32))</f>
        <v>0</v>
      </c>
      <c r="S3614" s="10">
        <f t="shared" ca="1" si="540"/>
        <v>0.59072831798347591</v>
      </c>
      <c r="T3614" s="26">
        <f ca="1">_xlfn.LOGNORM.INV(S3614,'Input Parameters'!$H$34,'Input Parameters'!$I$34)</f>
        <v>51.868441337242928</v>
      </c>
      <c r="U3614" s="10">
        <f t="shared" ca="1" si="541"/>
        <v>0.37974070391020998</v>
      </c>
      <c r="V3614" s="30">
        <f ca="1">_xlfn.BETA.INV(U3614,'Input Parameters'!$L$36,'Input Parameters'!$M$36,'Input Parameters'!$J$36,'Input Parameters'!$K$36)</f>
        <v>0.5406544947593549</v>
      </c>
      <c r="W3614" s="2">
        <f ca="1">N3614+(P3614-N3614)*(1-ERF((T3614-R3614)/(2*SQRT(L3614*'Input Parameters'!$E$38))))</f>
        <v>0.10010662174311546</v>
      </c>
      <c r="X3614">
        <f t="shared" ca="1" si="542"/>
        <v>1</v>
      </c>
      <c r="Y3614" s="7"/>
    </row>
    <row r="3615" spans="1:25" ht="15" customHeight="1" x14ac:dyDescent="0.25">
      <c r="A3615" s="139">
        <v>3608</v>
      </c>
      <c r="B3615" s="10">
        <f t="shared" ca="1" si="533"/>
        <v>0.1133599987996996</v>
      </c>
      <c r="C3615" s="60">
        <f ca="1">_xlfn.NORM.INV(B3615,'Input Parameters'!$E$15,'Input Parameters'!$F$15)</f>
        <v>205.45539225901319</v>
      </c>
      <c r="D3615" s="10">
        <f t="shared" ca="1" si="534"/>
        <v>0.63773985046588777</v>
      </c>
      <c r="E3615" s="62">
        <f ca="1">IF(_xlfn.NORM.INV(D3615,'Input Parameters'!$E$17,'Input Parameters'!$F$17)&lt;3500,3500,IF(_xlfn.NORM.INV(D3615,'Input Parameters'!$E$17,'Input Parameters'!$F$17)&gt;5500,5500,_xlfn.NORM.INV(D3615,'Input Parameters'!$E$17,'Input Parameters'!$F$17)))</f>
        <v>5046.6968061899961</v>
      </c>
      <c r="F3615" s="10">
        <f t="shared" ca="1" si="535"/>
        <v>0.76565117962503904</v>
      </c>
      <c r="G3615" s="64">
        <f ca="1">_xlfn.NORM.INV(F3615,'Input Parameters'!$E$20,'Input Parameters'!$F$20)</f>
        <v>287.50481801484648</v>
      </c>
      <c r="H3615" s="57">
        <f ca="1">EXP(E3615*(1/'Input Parameters'!$E$23-1/G3615))</f>
        <v>0.72255192673143021</v>
      </c>
      <c r="I3615" s="10">
        <f t="shared" ca="1" si="536"/>
        <v>0.31052572915439214</v>
      </c>
      <c r="J3615" s="30">
        <f ca="1">_xlfn.BETA.INV(I3615,'Input Parameters'!$L$26,'Input Parameters'!$M$26,'Input Parameters'!$J$26,'Input Parameters'!$K$26)</f>
        <v>0.57934083263242864</v>
      </c>
      <c r="K3615" s="168">
        <f ca="1">('Input Parameters'!$E$27/'Input Parameters'!$E$38)^$J3615</f>
        <v>1.5675981862966971E-2</v>
      </c>
      <c r="L3615" s="69">
        <f ca="1">$H3615*$C3615*'Input Parameters'!$E$25*K3615</f>
        <v>2.3271338306544713</v>
      </c>
      <c r="M3615" s="24">
        <f t="shared" ca="1" si="537"/>
        <v>0.65100113025677153</v>
      </c>
      <c r="N3615" s="15">
        <f ca="1">_xlfn.NORM.INV(M3615,'Input Parameters'!$E$29,'Input Parameters'!$F$29)</f>
        <v>0.1000388024720866</v>
      </c>
      <c r="O3615" s="8">
        <f t="shared" ca="1" si="538"/>
        <v>0.41347734085549337</v>
      </c>
      <c r="P3615" s="30">
        <f ca="1">_xlfn.LOGNORM.INV(O3615,'Input Parameters'!$H$30,'Input Parameters'!$I$30)</f>
        <v>2.4200152918527835</v>
      </c>
      <c r="Q3615" s="10">
        <f t="shared" ca="1" si="539"/>
        <v>0.77445162282783819</v>
      </c>
      <c r="R3615" s="30">
        <f>IF('Input Parameters'!$E$32=0,0,_xlfn.BETA.INV(Q3615,'Input Parameters'!$L$32,'Input Parameters'!$M$32,'Input Parameters'!$J$32,'Input Parameters'!$K$32))</f>
        <v>0</v>
      </c>
      <c r="S3615" s="10">
        <f t="shared" ca="1" si="540"/>
        <v>0.21746795319598611</v>
      </c>
      <c r="T3615" s="26">
        <f ca="1">_xlfn.LOGNORM.INV(S3615,'Input Parameters'!$H$34,'Input Parameters'!$I$34)</f>
        <v>45.737825942624603</v>
      </c>
      <c r="U3615" s="10">
        <f t="shared" ca="1" si="541"/>
        <v>9.3789503867586554E-2</v>
      </c>
      <c r="V3615" s="30">
        <f ca="1">_xlfn.BETA.INV(U3615,'Input Parameters'!$L$36,'Input Parameters'!$M$36,'Input Parameters'!$J$36,'Input Parameters'!$K$36)</f>
        <v>0.41287549861760536</v>
      </c>
      <c r="W3615" s="2">
        <f ca="1">N3615+(P3615-N3615)*(1-ERF((T3615-R3615)/(2*SQRT(L3615*'Input Parameters'!$E$38))))</f>
        <v>0.17891867828289804</v>
      </c>
      <c r="X3615">
        <f t="shared" ca="1" si="542"/>
        <v>1</v>
      </c>
      <c r="Y3615" s="7"/>
    </row>
    <row r="3616" spans="1:25" ht="15" customHeight="1" x14ac:dyDescent="0.25">
      <c r="A3616" s="139">
        <v>3609</v>
      </c>
      <c r="B3616" s="10">
        <f t="shared" ca="1" si="533"/>
        <v>0.63019250693779283</v>
      </c>
      <c r="C3616" s="60">
        <f ca="1">_xlfn.NORM.INV(B3616,'Input Parameters'!$E$15,'Input Parameters'!$F$15)</f>
        <v>288.97910776641783</v>
      </c>
      <c r="D3616" s="10">
        <f t="shared" ca="1" si="534"/>
        <v>0.59396095747795885</v>
      </c>
      <c r="E3616" s="62">
        <f ca="1">IF(_xlfn.NORM.INV(D3616,'Input Parameters'!$E$17,'Input Parameters'!$F$17)&lt;3500,3500,IF(_xlfn.NORM.INV(D3616,'Input Parameters'!$E$17,'Input Parameters'!$F$17)&gt;5500,5500,_xlfn.NORM.INV(D3616,'Input Parameters'!$E$17,'Input Parameters'!$F$17)))</f>
        <v>4966.4222166925283</v>
      </c>
      <c r="F3616" s="10">
        <f t="shared" ca="1" si="535"/>
        <v>1.1137022169360744E-3</v>
      </c>
      <c r="G3616" s="64">
        <f ca="1">_xlfn.NORM.INV(F3616,'Input Parameters'!$E$20,'Input Parameters'!$F$20)</f>
        <v>262.16068684457167</v>
      </c>
      <c r="H3616" s="57">
        <f ca="1">EXP(E3616*(1/'Input Parameters'!$E$23-1/G3616))</f>
        <v>0.13672745077493478</v>
      </c>
      <c r="I3616" s="10">
        <f t="shared" ca="1" si="536"/>
        <v>0.19443138463552889</v>
      </c>
      <c r="J3616" s="30">
        <f ca="1">_xlfn.BETA.INV(I3616,'Input Parameters'!$L$26,'Input Parameters'!$M$26,'Input Parameters'!$J$26,'Input Parameters'!$K$26)</f>
        <v>0.51642547879895018</v>
      </c>
      <c r="K3616" s="168">
        <f ca="1">('Input Parameters'!$E$27/'Input Parameters'!$E$38)^$J3616</f>
        <v>2.4616650191623349E-2</v>
      </c>
      <c r="L3616" s="69">
        <f ca="1">$H3616*$C3616*'Input Parameters'!$E$25*K3616</f>
        <v>0.97263773960398181</v>
      </c>
      <c r="M3616" s="24">
        <f t="shared" ca="1" si="537"/>
        <v>1.7144608976873421E-2</v>
      </c>
      <c r="N3616" s="15">
        <f ca="1">_xlfn.NORM.INV(M3616,'Input Parameters'!$E$29,'Input Parameters'!$F$29)</f>
        <v>9.9788334593430422E-2</v>
      </c>
      <c r="O3616" s="8">
        <f t="shared" ca="1" si="538"/>
        <v>6.2345529616186668E-2</v>
      </c>
      <c r="P3616" s="30">
        <f ca="1">_xlfn.LOGNORM.INV(O3616,'Input Parameters'!$H$30,'Input Parameters'!$I$30)</f>
        <v>1.2992116303830317</v>
      </c>
      <c r="Q3616" s="10">
        <f t="shared" ca="1" si="539"/>
        <v>0.52990517280259197</v>
      </c>
      <c r="R3616" s="30">
        <f>IF('Input Parameters'!$E$32=0,0,_xlfn.BETA.INV(Q3616,'Input Parameters'!$L$32,'Input Parameters'!$M$32,'Input Parameters'!$J$32,'Input Parameters'!$K$32))</f>
        <v>0</v>
      </c>
      <c r="S3616" s="10">
        <f t="shared" ca="1" si="540"/>
        <v>0.53138867269233658</v>
      </c>
      <c r="T3616" s="26">
        <f ca="1">_xlfn.LOGNORM.INV(S3616,'Input Parameters'!$H$34,'Input Parameters'!$I$34)</f>
        <v>50.90449662228562</v>
      </c>
      <c r="U3616" s="10">
        <f t="shared" ca="1" si="541"/>
        <v>4.8139547294242524E-3</v>
      </c>
      <c r="V3616" s="30">
        <f ca="1">_xlfn.BETA.INV(U3616,'Input Parameters'!$L$36,'Input Parameters'!$M$36,'Input Parameters'!$J$36,'Input Parameters'!$K$36)</f>
        <v>0.30185070320785007</v>
      </c>
      <c r="W3616" s="2">
        <f ca="1">N3616+(P3616-N3616)*(1-ERF((T3616-R3616)/(2*SQRT(L3616*'Input Parameters'!$E$38))))</f>
        <v>0.10010315252122037</v>
      </c>
      <c r="X3616">
        <f t="shared" ca="1" si="542"/>
        <v>1</v>
      </c>
      <c r="Y3616" s="7"/>
    </row>
    <row r="3617" spans="1:25" ht="15" customHeight="1" x14ac:dyDescent="0.25">
      <c r="A3617" s="139">
        <v>3610</v>
      </c>
      <c r="B3617" s="10">
        <f t="shared" ca="1" si="533"/>
        <v>0.53163804195510134</v>
      </c>
      <c r="C3617" s="60">
        <f ca="1">_xlfn.NORM.INV(B3617,'Input Parameters'!$E$15,'Input Parameters'!$F$15)</f>
        <v>275.26951542655507</v>
      </c>
      <c r="D3617" s="10">
        <f t="shared" ca="1" si="534"/>
        <v>0.82369347109302959</v>
      </c>
      <c r="E3617" s="62">
        <f ca="1">IF(_xlfn.NORM.INV(D3617,'Input Parameters'!$E$17,'Input Parameters'!$F$17)&lt;3500,3500,IF(_xlfn.NORM.INV(D3617,'Input Parameters'!$E$17,'Input Parameters'!$F$17)&gt;5500,5500,_xlfn.NORM.INV(D3617,'Input Parameters'!$E$17,'Input Parameters'!$F$17)))</f>
        <v>5450.6729292020127</v>
      </c>
      <c r="F3617" s="10">
        <f t="shared" ca="1" si="535"/>
        <v>0.56278172988563679</v>
      </c>
      <c r="G3617" s="64">
        <f ca="1">_xlfn.NORM.INV(F3617,'Input Parameters'!$E$20,'Input Parameters'!$F$20)</f>
        <v>283.70877225168891</v>
      </c>
      <c r="H3617" s="57">
        <f ca="1">EXP(E3617*(1/'Input Parameters'!$E$23-1/G3617))</f>
        <v>0.54626800503275741</v>
      </c>
      <c r="I3617" s="10">
        <f t="shared" ca="1" si="536"/>
        <v>2.6454388808505591E-2</v>
      </c>
      <c r="J3617" s="30">
        <f ca="1">_xlfn.BETA.INV(I3617,'Input Parameters'!$L$26,'Input Parameters'!$M$26,'Input Parameters'!$J$26,'Input Parameters'!$K$26)</f>
        <v>0.3379524001520397</v>
      </c>
      <c r="K3617" s="168">
        <f ca="1">('Input Parameters'!$E$27/'Input Parameters'!$E$38)^$J3617</f>
        <v>8.8554190273074262E-2</v>
      </c>
      <c r="L3617" s="69">
        <f ca="1">$H3617*$C3617*'Input Parameters'!$E$25*K3617</f>
        <v>13.315975861605253</v>
      </c>
      <c r="M3617" s="24">
        <f t="shared" ca="1" si="537"/>
        <v>0.57565784342528825</v>
      </c>
      <c r="N3617" s="15">
        <f ca="1">_xlfn.NORM.INV(M3617,'Input Parameters'!$E$29,'Input Parameters'!$F$29)</f>
        <v>0.10001907974161028</v>
      </c>
      <c r="O3617" s="8">
        <f t="shared" ca="1" si="538"/>
        <v>0.30753298910056348</v>
      </c>
      <c r="P3617" s="30">
        <f ca="1">_xlfn.LOGNORM.INV(O3617,'Input Parameters'!$H$30,'Input Parameters'!$I$30)</f>
        <v>2.1159446147629444</v>
      </c>
      <c r="Q3617" s="10">
        <f t="shared" ca="1" si="539"/>
        <v>0.64385100793524463</v>
      </c>
      <c r="R3617" s="30">
        <f>IF('Input Parameters'!$E$32=0,0,_xlfn.BETA.INV(Q3617,'Input Parameters'!$L$32,'Input Parameters'!$M$32,'Input Parameters'!$J$32,'Input Parameters'!$K$32))</f>
        <v>0</v>
      </c>
      <c r="S3617" s="10">
        <f t="shared" ca="1" si="540"/>
        <v>0.50747613938385094</v>
      </c>
      <c r="T3617" s="26">
        <f ca="1">_xlfn.LOGNORM.INV(S3617,'Input Parameters'!$H$34,'Input Parameters'!$I$34)</f>
        <v>50.525482450960588</v>
      </c>
      <c r="U3617" s="10">
        <f t="shared" ca="1" si="541"/>
        <v>0.71153335321492128</v>
      </c>
      <c r="V3617" s="30">
        <f ca="1">_xlfn.BETA.INV(U3617,'Input Parameters'!$L$36,'Input Parameters'!$M$36,'Input Parameters'!$J$36,'Input Parameters'!$K$36)</f>
        <v>0.67522297311206714</v>
      </c>
      <c r="W3617" s="2">
        <f ca="1">N3617+(P3617-N3617)*(1-ERF((T3617-R3617)/(2*SQRT(L3617*'Input Parameters'!$E$38))))</f>
        <v>0.76033691673351156</v>
      </c>
      <c r="X3617">
        <f t="shared" ca="1" si="542"/>
        <v>0</v>
      </c>
      <c r="Y3617" s="7"/>
    </row>
    <row r="3618" spans="1:25" ht="15" customHeight="1" x14ac:dyDescent="0.25">
      <c r="A3618" s="139">
        <v>3611</v>
      </c>
      <c r="B3618" s="10">
        <f t="shared" ca="1" si="533"/>
        <v>0.93815351864378782</v>
      </c>
      <c r="C3618" s="60">
        <f ca="1">_xlfn.NORM.INV(B3618,'Input Parameters'!$E$15,'Input Parameters'!$F$15)</f>
        <v>354.39562725914152</v>
      </c>
      <c r="D3618" s="10">
        <f t="shared" ca="1" si="534"/>
        <v>0.632542339428117</v>
      </c>
      <c r="E3618" s="62">
        <f ca="1">IF(_xlfn.NORM.INV(D3618,'Input Parameters'!$E$17,'Input Parameters'!$F$17)&lt;3500,3500,IF(_xlfn.NORM.INV(D3618,'Input Parameters'!$E$17,'Input Parameters'!$F$17)&gt;5500,5500,_xlfn.NORM.INV(D3618,'Input Parameters'!$E$17,'Input Parameters'!$F$17)))</f>
        <v>5037.016062051026</v>
      </c>
      <c r="F3618" s="10">
        <f t="shared" ca="1" si="535"/>
        <v>0.65461487555730224</v>
      </c>
      <c r="G3618" s="64">
        <f ca="1">_xlfn.NORM.INV(F3618,'Input Parameters'!$E$20,'Input Parameters'!$F$20)</f>
        <v>285.3153269684513</v>
      </c>
      <c r="H3618" s="57">
        <f ca="1">EXP(E3618*(1/'Input Parameters'!$E$23-1/G3618))</f>
        <v>0.63204914117708511</v>
      </c>
      <c r="I3618" s="10">
        <f t="shared" ca="1" si="536"/>
        <v>0.92975627248801129</v>
      </c>
      <c r="J3618" s="30">
        <f ca="1">_xlfn.BETA.INV(I3618,'Input Parameters'!$L$26,'Input Parameters'!$M$26,'Input Parameters'!$J$26,'Input Parameters'!$K$26)</f>
        <v>0.85966134986524489</v>
      </c>
      <c r="K3618" s="168">
        <f ca="1">('Input Parameters'!$E$27/'Input Parameters'!$E$38)^$J3618</f>
        <v>2.098838284434159E-3</v>
      </c>
      <c r="L3618" s="69">
        <f ca="1">$H3618*$C3618*'Input Parameters'!$E$25*K3618</f>
        <v>0.47013022987362785</v>
      </c>
      <c r="M3618" s="24">
        <f t="shared" ca="1" si="537"/>
        <v>0.64532164507902301</v>
      </c>
      <c r="N3618" s="15">
        <f ca="1">_xlfn.NORM.INV(M3618,'Input Parameters'!$E$29,'Input Parameters'!$F$29)</f>
        <v>0.10003727201876438</v>
      </c>
      <c r="O3618" s="8">
        <f t="shared" ca="1" si="538"/>
        <v>0.85129723570361171</v>
      </c>
      <c r="P3618" s="30">
        <f ca="1">_xlfn.LOGNORM.INV(O3618,'Input Parameters'!$H$30,'Input Parameters'!$I$30)</f>
        <v>4.3897290138892284</v>
      </c>
      <c r="Q3618" s="10">
        <f t="shared" ca="1" si="539"/>
        <v>0.42375488759393931</v>
      </c>
      <c r="R3618" s="30">
        <f>IF('Input Parameters'!$E$32=0,0,_xlfn.BETA.INV(Q3618,'Input Parameters'!$L$32,'Input Parameters'!$M$32,'Input Parameters'!$J$32,'Input Parameters'!$K$32))</f>
        <v>0</v>
      </c>
      <c r="S3618" s="10">
        <f t="shared" ca="1" si="540"/>
        <v>0.43340046650921382</v>
      </c>
      <c r="T3618" s="26">
        <f ca="1">_xlfn.LOGNORM.INV(S3618,'Input Parameters'!$H$34,'Input Parameters'!$I$34)</f>
        <v>49.365907479801756</v>
      </c>
      <c r="U3618" s="10">
        <f t="shared" ca="1" si="541"/>
        <v>0.1899590457588618</v>
      </c>
      <c r="V3618" s="30">
        <f ca="1">_xlfn.BETA.INV(U3618,'Input Parameters'!$L$36,'Input Parameters'!$M$36,'Input Parameters'!$J$36,'Input Parameters'!$K$36)</f>
        <v>0.46417114107680463</v>
      </c>
      <c r="W3618" s="2">
        <f ca="1">N3618+(P3618-N3618)*(1-ERF((T3618-R3618)/(2*SQRT(L3618*'Input Parameters'!$E$38))))</f>
        <v>0.10003879992683708</v>
      </c>
      <c r="X3618">
        <f t="shared" ca="1" si="542"/>
        <v>1</v>
      </c>
      <c r="Y3618" s="7"/>
    </row>
    <row r="3619" spans="1:25" ht="15" customHeight="1" x14ac:dyDescent="0.25">
      <c r="A3619" s="139">
        <v>3612</v>
      </c>
      <c r="B3619" s="10">
        <f t="shared" ca="1" si="533"/>
        <v>2.6946681249363835E-2</v>
      </c>
      <c r="C3619" s="60">
        <f ca="1">_xlfn.NORM.INV(B3619,'Input Parameters'!$E$15,'Input Parameters'!$F$15)</f>
        <v>166.49890213288876</v>
      </c>
      <c r="D3619" s="10">
        <f t="shared" ca="1" si="534"/>
        <v>0.39870052475538786</v>
      </c>
      <c r="E3619" s="62">
        <f ca="1">IF(_xlfn.NORM.INV(D3619,'Input Parameters'!$E$17,'Input Parameters'!$F$17)&lt;3500,3500,IF(_xlfn.NORM.INV(D3619,'Input Parameters'!$E$17,'Input Parameters'!$F$17)&gt;5500,5500,_xlfn.NORM.INV(D3619,'Input Parameters'!$E$17,'Input Parameters'!$F$17)))</f>
        <v>4620.3015476338651</v>
      </c>
      <c r="F3619" s="10">
        <f t="shared" ca="1" si="535"/>
        <v>0.94080014351084607</v>
      </c>
      <c r="G3619" s="64">
        <f ca="1">_xlfn.NORM.INV(F3619,'Input Parameters'!$E$20,'Input Parameters'!$F$20)</f>
        <v>293.11222366514664</v>
      </c>
      <c r="H3619" s="57">
        <f ca="1">EXP(E3619*(1/'Input Parameters'!$E$23-1/G3619))</f>
        <v>1.0099747461024051</v>
      </c>
      <c r="I3619" s="10">
        <f t="shared" ca="1" si="536"/>
        <v>0.42247316419400549</v>
      </c>
      <c r="J3619" s="30">
        <f ca="1">_xlfn.BETA.INV(I3619,'Input Parameters'!$L$26,'Input Parameters'!$M$26,'Input Parameters'!$J$26,'Input Parameters'!$K$26)</f>
        <v>0.62948786756649788</v>
      </c>
      <c r="K3619" s="168">
        <f ca="1">('Input Parameters'!$E$27/'Input Parameters'!$E$38)^$J3619</f>
        <v>1.0939978704700447E-2</v>
      </c>
      <c r="L3619" s="69">
        <f ca="1">$H3619*$C3619*'Input Parameters'!$E$25*K3619</f>
        <v>1.8396633882925542</v>
      </c>
      <c r="M3619" s="24">
        <f t="shared" ca="1" si="537"/>
        <v>0.88300801253647354</v>
      </c>
      <c r="N3619" s="15">
        <f ca="1">_xlfn.NORM.INV(M3619,'Input Parameters'!$E$29,'Input Parameters'!$F$29)</f>
        <v>0.10011901588206276</v>
      </c>
      <c r="O3619" s="8">
        <f t="shared" ca="1" si="538"/>
        <v>0.78480274255808324</v>
      </c>
      <c r="P3619" s="30">
        <f ca="1">_xlfn.LOGNORM.INV(O3619,'Input Parameters'!$H$30,'Input Parameters'!$I$30)</f>
        <v>3.8943259947782649</v>
      </c>
      <c r="Q3619" s="10">
        <f t="shared" ca="1" si="539"/>
        <v>0.59216616085925733</v>
      </c>
      <c r="R3619" s="30">
        <f>IF('Input Parameters'!$E$32=0,0,_xlfn.BETA.INV(Q3619,'Input Parameters'!$L$32,'Input Parameters'!$M$32,'Input Parameters'!$J$32,'Input Parameters'!$K$32))</f>
        <v>0</v>
      </c>
      <c r="S3619" s="10">
        <f t="shared" ca="1" si="540"/>
        <v>0.32335622490366356</v>
      </c>
      <c r="T3619" s="26">
        <f ca="1">_xlfn.LOGNORM.INV(S3619,'Input Parameters'!$H$34,'Input Parameters'!$I$34)</f>
        <v>47.611504536249761</v>
      </c>
      <c r="U3619" s="10">
        <f t="shared" ca="1" si="541"/>
        <v>0.1096396161776465</v>
      </c>
      <c r="V3619" s="30">
        <f ca="1">_xlfn.BETA.INV(U3619,'Input Parameters'!$L$36,'Input Parameters'!$M$36,'Input Parameters'!$J$36,'Input Parameters'!$K$36)</f>
        <v>0.4227550297651087</v>
      </c>
      <c r="W3619" s="2">
        <f ca="1">N3619+(P3619-N3619)*(1-ERF((T3619-R3619)/(2*SQRT(L3619*'Input Parameters'!$E$38))))</f>
        <v>0.14966867027367928</v>
      </c>
      <c r="X3619">
        <f t="shared" ca="1" si="542"/>
        <v>1</v>
      </c>
      <c r="Y3619" s="7"/>
    </row>
    <row r="3620" spans="1:25" ht="15" customHeight="1" x14ac:dyDescent="0.25">
      <c r="A3620" s="139">
        <v>3613</v>
      </c>
      <c r="B3620" s="10">
        <f t="shared" ca="1" si="533"/>
        <v>0.58509401275946527</v>
      </c>
      <c r="C3620" s="60">
        <f ca="1">_xlfn.NORM.INV(B3620,'Input Parameters'!$E$15,'Input Parameters'!$F$15)</f>
        <v>282.61568560744757</v>
      </c>
      <c r="D3620" s="10">
        <f t="shared" ca="1" si="534"/>
        <v>7.5053095814532345E-2</v>
      </c>
      <c r="E3620" s="62">
        <f ca="1">IF(_xlfn.NORM.INV(D3620,'Input Parameters'!$E$17,'Input Parameters'!$F$17)&lt;3500,3500,IF(_xlfn.NORM.INV(D3620,'Input Parameters'!$E$17,'Input Parameters'!$F$17)&gt;5500,5500,_xlfn.NORM.INV(D3620,'Input Parameters'!$E$17,'Input Parameters'!$F$17)))</f>
        <v>3792.5904614566102</v>
      </c>
      <c r="F3620" s="10">
        <f t="shared" ca="1" si="535"/>
        <v>0.7096871507697754</v>
      </c>
      <c r="G3620" s="64">
        <f ca="1">_xlfn.NORM.INV(F3620,'Input Parameters'!$E$20,'Input Parameters'!$F$20)</f>
        <v>286.351555694762</v>
      </c>
      <c r="H3620" s="57">
        <f ca="1">EXP(E3620*(1/'Input Parameters'!$E$23-1/G3620))</f>
        <v>0.74279193973716884</v>
      </c>
      <c r="I3620" s="10">
        <f t="shared" ca="1" si="536"/>
        <v>0.78149307799801204</v>
      </c>
      <c r="J3620" s="30">
        <f ca="1">_xlfn.BETA.INV(I3620,'Input Parameters'!$L$26,'Input Parameters'!$M$26,'Input Parameters'!$J$26,'Input Parameters'!$K$26)</f>
        <v>0.7769063336395422</v>
      </c>
      <c r="K3620" s="168">
        <f ca="1">('Input Parameters'!$E$27/'Input Parameters'!$E$38)^$J3620</f>
        <v>3.799949173070076E-3</v>
      </c>
      <c r="L3620" s="69">
        <f ca="1">$H3620*$C3620*'Input Parameters'!$E$25*K3620</f>
        <v>0.79770301276187905</v>
      </c>
      <c r="M3620" s="24">
        <f t="shared" ca="1" si="537"/>
        <v>0.7267518138013721</v>
      </c>
      <c r="N3620" s="15">
        <f ca="1">_xlfn.NORM.INV(M3620,'Input Parameters'!$E$29,'Input Parameters'!$F$29)</f>
        <v>0.10006030185147327</v>
      </c>
      <c r="O3620" s="8">
        <f t="shared" ca="1" si="538"/>
        <v>0.30361579126156135</v>
      </c>
      <c r="P3620" s="30">
        <f ca="1">_xlfn.LOGNORM.INV(O3620,'Input Parameters'!$H$30,'Input Parameters'!$I$30)</f>
        <v>2.104805429740948</v>
      </c>
      <c r="Q3620" s="10">
        <f t="shared" ca="1" si="539"/>
        <v>0.14465258618660204</v>
      </c>
      <c r="R3620" s="30">
        <f>IF('Input Parameters'!$E$32=0,0,_xlfn.BETA.INV(Q3620,'Input Parameters'!$L$32,'Input Parameters'!$M$32,'Input Parameters'!$J$32,'Input Parameters'!$K$32))</f>
        <v>0</v>
      </c>
      <c r="S3620" s="10">
        <f t="shared" ca="1" si="540"/>
        <v>0.42687371459080314</v>
      </c>
      <c r="T3620" s="26">
        <f ca="1">_xlfn.LOGNORM.INV(S3620,'Input Parameters'!$H$34,'Input Parameters'!$I$34)</f>
        <v>49.263878615147597</v>
      </c>
      <c r="U3620" s="10">
        <f t="shared" ca="1" si="541"/>
        <v>0.6089787455623239</v>
      </c>
      <c r="V3620" s="30">
        <f ca="1">_xlfn.BETA.INV(U3620,'Input Parameters'!$L$36,'Input Parameters'!$M$36,'Input Parameters'!$J$36,'Input Parameters'!$K$36)</f>
        <v>0.62913814607643515</v>
      </c>
      <c r="W3620" s="2">
        <f ca="1">N3620+(P3620-N3620)*(1-ERF((T3620-R3620)/(2*SQRT(L3620*'Input Parameters'!$E$38))))</f>
        <v>0.10025294077144138</v>
      </c>
      <c r="X3620">
        <f t="shared" ca="1" si="542"/>
        <v>1</v>
      </c>
      <c r="Y3620" s="7"/>
    </row>
    <row r="3621" spans="1:25" ht="15" customHeight="1" x14ac:dyDescent="0.25">
      <c r="A3621" s="139">
        <v>3614</v>
      </c>
      <c r="B3621" s="10">
        <f t="shared" ca="1" si="533"/>
        <v>0.62064376495178053</v>
      </c>
      <c r="C3621" s="60">
        <f ca="1">_xlfn.NORM.INV(B3621,'Input Parameters'!$E$15,'Input Parameters'!$F$15)</f>
        <v>287.61390639797088</v>
      </c>
      <c r="D3621" s="10">
        <f t="shared" ca="1" si="534"/>
        <v>0.75446417625142714</v>
      </c>
      <c r="E3621" s="62">
        <f ca="1">IF(_xlfn.NORM.INV(D3621,'Input Parameters'!$E$17,'Input Parameters'!$F$17)&lt;3500,3500,IF(_xlfn.NORM.INV(D3621,'Input Parameters'!$E$17,'Input Parameters'!$F$17)&gt;5500,5500,_xlfn.NORM.INV(D3621,'Input Parameters'!$E$17,'Input Parameters'!$F$17)))</f>
        <v>5282.0237515798317</v>
      </c>
      <c r="F3621" s="10">
        <f t="shared" ca="1" si="535"/>
        <v>0.28244707289551618</v>
      </c>
      <c r="G3621" s="64">
        <f ca="1">_xlfn.NORM.INV(F3621,'Input Parameters'!$E$20,'Input Parameters'!$F$20)</f>
        <v>278.79356487721861</v>
      </c>
      <c r="H3621" s="57">
        <f ca="1">EXP(E3621*(1/'Input Parameters'!$E$23-1/G3621))</f>
        <v>0.40084774895394237</v>
      </c>
      <c r="I3621" s="10">
        <f t="shared" ca="1" si="536"/>
        <v>0.7541863187008091</v>
      </c>
      <c r="J3621" s="30">
        <f ca="1">_xlfn.BETA.INV(I3621,'Input Parameters'!$L$26,'Input Parameters'!$M$26,'Input Parameters'!$J$26,'Input Parameters'!$K$26)</f>
        <v>0.76472507038787918</v>
      </c>
      <c r="K3621" s="168">
        <f ca="1">('Input Parameters'!$E$27/'Input Parameters'!$E$38)^$J3621</f>
        <v>4.1469129162379588E-3</v>
      </c>
      <c r="L3621" s="69">
        <f ca="1">$H3621*$C3621*'Input Parameters'!$E$25*K3621</f>
        <v>0.47809504783764628</v>
      </c>
      <c r="M3621" s="24">
        <f t="shared" ca="1" si="537"/>
        <v>0.93857071645407042</v>
      </c>
      <c r="N3621" s="15">
        <f ca="1">_xlfn.NORM.INV(M3621,'Input Parameters'!$E$29,'Input Parameters'!$F$29)</f>
        <v>0.1001542885468952</v>
      </c>
      <c r="O3621" s="8">
        <f t="shared" ca="1" si="538"/>
        <v>6.0006701765598081E-2</v>
      </c>
      <c r="P3621" s="30">
        <f ca="1">_xlfn.LOGNORM.INV(O3621,'Input Parameters'!$H$30,'Input Parameters'!$I$30)</f>
        <v>1.2873965574057877</v>
      </c>
      <c r="Q3621" s="10">
        <f t="shared" ca="1" si="539"/>
        <v>0.6982920731432537</v>
      </c>
      <c r="R3621" s="30">
        <f>IF('Input Parameters'!$E$32=0,0,_xlfn.BETA.INV(Q3621,'Input Parameters'!$L$32,'Input Parameters'!$M$32,'Input Parameters'!$J$32,'Input Parameters'!$K$32))</f>
        <v>0</v>
      </c>
      <c r="S3621" s="10">
        <f t="shared" ca="1" si="540"/>
        <v>0.12092135838390539</v>
      </c>
      <c r="T3621" s="26">
        <f ca="1">_xlfn.LOGNORM.INV(S3621,'Input Parameters'!$H$34,'Input Parameters'!$I$34)</f>
        <v>43.571871328549861</v>
      </c>
      <c r="U3621" s="10">
        <f t="shared" ca="1" si="541"/>
        <v>0.1194896938520108</v>
      </c>
      <c r="V3621" s="30">
        <f ca="1">_xlfn.BETA.INV(U3621,'Input Parameters'!$L$36,'Input Parameters'!$M$36,'Input Parameters'!$J$36,'Input Parameters'!$K$36)</f>
        <v>0.42850889193005015</v>
      </c>
      <c r="W3621" s="2">
        <f ca="1">N3621+(P3621-N3621)*(1-ERF((T3621-R3621)/(2*SQRT(L3621*'Input Parameters'!$E$38))))</f>
        <v>0.10016420764019626</v>
      </c>
      <c r="X3621">
        <f t="shared" ca="1" si="542"/>
        <v>1</v>
      </c>
      <c r="Y3621" s="7"/>
    </row>
    <row r="3622" spans="1:25" ht="15" customHeight="1" x14ac:dyDescent="0.25">
      <c r="A3622" s="139">
        <v>3615</v>
      </c>
      <c r="B3622" s="10">
        <f t="shared" ca="1" si="533"/>
        <v>5.1704913631141047E-2</v>
      </c>
      <c r="C3622" s="60">
        <f ca="1">_xlfn.NORM.INV(B3622,'Input Parameters'!$E$15,'Input Parameters'!$F$15)</f>
        <v>182.71085980056745</v>
      </c>
      <c r="D3622" s="10">
        <f t="shared" ca="1" si="534"/>
        <v>0.88220967729543209</v>
      </c>
      <c r="E3622" s="62">
        <f ca="1">IF(_xlfn.NORM.INV(D3622,'Input Parameters'!$E$17,'Input Parameters'!$F$17)&lt;3500,3500,IF(_xlfn.NORM.INV(D3622,'Input Parameters'!$E$17,'Input Parameters'!$F$17)&gt;5500,5500,_xlfn.NORM.INV(D3622,'Input Parameters'!$E$17,'Input Parameters'!$F$17)))</f>
        <v>5500</v>
      </c>
      <c r="F3622" s="10">
        <f t="shared" ca="1" si="535"/>
        <v>0.83692432040706255</v>
      </c>
      <c r="G3622" s="64">
        <f ca="1">_xlfn.NORM.INV(F3622,'Input Parameters'!$E$20,'Input Parameters'!$F$20)</f>
        <v>289.22869949295693</v>
      </c>
      <c r="H3622" s="57">
        <f ca="1">EXP(E3622*(1/'Input Parameters'!$E$23-1/G3622))</f>
        <v>0.78652219246937838</v>
      </c>
      <c r="I3622" s="10">
        <f t="shared" ca="1" si="536"/>
        <v>0.42990515434932475</v>
      </c>
      <c r="J3622" s="30">
        <f ca="1">_xlfn.BETA.INV(I3622,'Input Parameters'!$L$26,'Input Parameters'!$M$26,'Input Parameters'!$J$26,'Input Parameters'!$K$26)</f>
        <v>0.63261736177772154</v>
      </c>
      <c r="K3622" s="168">
        <f ca="1">('Input Parameters'!$E$27/'Input Parameters'!$E$38)^$J3622</f>
        <v>1.0697134631051578E-2</v>
      </c>
      <c r="L3622" s="69">
        <f ca="1">$H3622*$C3622*'Input Parameters'!$E$25*K3622</f>
        <v>1.5372439914813347</v>
      </c>
      <c r="M3622" s="24">
        <f t="shared" ca="1" si="537"/>
        <v>1.4881976503534289E-2</v>
      </c>
      <c r="N3622" s="15">
        <f ca="1">_xlfn.NORM.INV(M3622,'Input Parameters'!$E$29,'Input Parameters'!$F$29)</f>
        <v>9.9782678252304163E-2</v>
      </c>
      <c r="O3622" s="8">
        <f t="shared" ca="1" si="538"/>
        <v>0.68515500710357624</v>
      </c>
      <c r="P3622" s="30">
        <f ca="1">_xlfn.LOGNORM.INV(O3622,'Input Parameters'!$H$30,'Input Parameters'!$I$30)</f>
        <v>3.3696373809446789</v>
      </c>
      <c r="Q3622" s="10">
        <f t="shared" ca="1" si="539"/>
        <v>0.92528692678830848</v>
      </c>
      <c r="R3622" s="30">
        <f>IF('Input Parameters'!$E$32=0,0,_xlfn.BETA.INV(Q3622,'Input Parameters'!$L$32,'Input Parameters'!$M$32,'Input Parameters'!$J$32,'Input Parameters'!$K$32))</f>
        <v>0</v>
      </c>
      <c r="S3622" s="10">
        <f t="shared" ca="1" si="540"/>
        <v>0.54588991890887306</v>
      </c>
      <c r="T3622" s="26">
        <f ca="1">_xlfn.LOGNORM.INV(S3622,'Input Parameters'!$H$34,'Input Parameters'!$I$34)</f>
        <v>51.136520019029419</v>
      </c>
      <c r="U3622" s="10">
        <f t="shared" ca="1" si="541"/>
        <v>0.46576078220391637</v>
      </c>
      <c r="V3622" s="30">
        <f ca="1">_xlfn.BETA.INV(U3622,'Input Parameters'!$L$36,'Input Parameters'!$M$36,'Input Parameters'!$J$36,'Input Parameters'!$K$36)</f>
        <v>0.57290601105616856</v>
      </c>
      <c r="W3622" s="2">
        <f ca="1">N3622+(P3622-N3622)*(1-ERF((T3622-R3622)/(2*SQRT(L3622*'Input Parameters'!$E$38))))</f>
        <v>0.1113616880818976</v>
      </c>
      <c r="X3622">
        <f t="shared" ca="1" si="542"/>
        <v>1</v>
      </c>
      <c r="Y3622" s="7"/>
    </row>
    <row r="3623" spans="1:25" ht="15" customHeight="1" x14ac:dyDescent="0.25">
      <c r="A3623" s="139">
        <v>3616</v>
      </c>
      <c r="B3623" s="10">
        <f t="shared" ca="1" si="533"/>
        <v>0.46014573218200505</v>
      </c>
      <c r="C3623" s="60">
        <f ca="1">_xlfn.NORM.INV(B3623,'Input Parameters'!$E$15,'Input Parameters'!$F$15)</f>
        <v>265.54424759210644</v>
      </c>
      <c r="D3623" s="10">
        <f t="shared" ca="1" si="534"/>
        <v>0.83361805047318061</v>
      </c>
      <c r="E3623" s="62">
        <f ca="1">IF(_xlfn.NORM.INV(D3623,'Input Parameters'!$E$17,'Input Parameters'!$F$17)&lt;3500,3500,IF(_xlfn.NORM.INV(D3623,'Input Parameters'!$E$17,'Input Parameters'!$F$17)&gt;5500,5500,_xlfn.NORM.INV(D3623,'Input Parameters'!$E$17,'Input Parameters'!$F$17)))</f>
        <v>5477.9932200605663</v>
      </c>
      <c r="F3623" s="10">
        <f t="shared" ca="1" si="535"/>
        <v>0.15818547817192918</v>
      </c>
      <c r="G3623" s="64">
        <f ca="1">_xlfn.NORM.INV(F3623,'Input Parameters'!$E$20,'Input Parameters'!$F$20)</f>
        <v>275.93697958645578</v>
      </c>
      <c r="H3623" s="57">
        <f ca="1">EXP(E3623*(1/'Input Parameters'!$E$23-1/G3623))</f>
        <v>0.31616144385188882</v>
      </c>
      <c r="I3623" s="10">
        <f t="shared" ca="1" si="536"/>
        <v>7.3542579659807372E-2</v>
      </c>
      <c r="J3623" s="30">
        <f ca="1">_xlfn.BETA.INV(I3623,'Input Parameters'!$L$26,'Input Parameters'!$M$26,'Input Parameters'!$J$26,'Input Parameters'!$K$26)</f>
        <v>0.41634679813236242</v>
      </c>
      <c r="K3623" s="168">
        <f ca="1">('Input Parameters'!$E$27/'Input Parameters'!$E$38)^$J3623</f>
        <v>5.0465493464563131E-2</v>
      </c>
      <c r="L3623" s="69">
        <f ca="1">$H3623*$C3623*'Input Parameters'!$E$25*K3623</f>
        <v>4.236823071526171</v>
      </c>
      <c r="M3623" s="24">
        <f t="shared" ca="1" si="537"/>
        <v>0.37133654082661149</v>
      </c>
      <c r="N3623" s="15">
        <f ca="1">_xlfn.NORM.INV(M3623,'Input Parameters'!$E$29,'Input Parameters'!$F$29)</f>
        <v>9.9967168444156748E-2</v>
      </c>
      <c r="O3623" s="8">
        <f t="shared" ca="1" si="538"/>
        <v>0.29274073571760639</v>
      </c>
      <c r="P3623" s="30">
        <f ca="1">_xlfn.LOGNORM.INV(O3623,'Input Parameters'!$H$30,'Input Parameters'!$I$30)</f>
        <v>2.0738486800263622</v>
      </c>
      <c r="Q3623" s="10">
        <f t="shared" ca="1" si="539"/>
        <v>0.6064085942837516</v>
      </c>
      <c r="R3623" s="30">
        <f>IF('Input Parameters'!$E$32=0,0,_xlfn.BETA.INV(Q3623,'Input Parameters'!$L$32,'Input Parameters'!$M$32,'Input Parameters'!$J$32,'Input Parameters'!$K$32))</f>
        <v>0</v>
      </c>
      <c r="S3623" s="10">
        <f t="shared" ca="1" si="540"/>
        <v>0.92406468708356826</v>
      </c>
      <c r="T3623" s="26">
        <f ca="1">_xlfn.LOGNORM.INV(S3623,'Input Parameters'!$H$34,'Input Parameters'!$I$34)</f>
        <v>60.254053183623363</v>
      </c>
      <c r="U3623" s="10">
        <f t="shared" ca="1" si="541"/>
        <v>0.63371867434554707</v>
      </c>
      <c r="V3623" s="30">
        <f ca="1">_xlfn.BETA.INV(U3623,'Input Parameters'!$L$36,'Input Parameters'!$M$36,'Input Parameters'!$J$36,'Input Parameters'!$K$36)</f>
        <v>0.6396169797500848</v>
      </c>
      <c r="W3623" s="2">
        <f ca="1">N3623+(P3623-N3623)*(1-ERF((T3623-R3623)/(2*SQRT(L3623*'Input Parameters'!$E$38))))</f>
        <v>0.17588449348136412</v>
      </c>
      <c r="X3623">
        <f t="shared" ca="1" si="542"/>
        <v>1</v>
      </c>
      <c r="Y3623" s="7"/>
    </row>
    <row r="3624" spans="1:25" ht="15" customHeight="1" x14ac:dyDescent="0.25">
      <c r="A3624" s="139">
        <v>3617</v>
      </c>
      <c r="B3624" s="10">
        <f t="shared" ca="1" si="533"/>
        <v>0.39839156758900696</v>
      </c>
      <c r="C3624" s="60">
        <f ca="1">_xlfn.NORM.INV(B3624,'Input Parameters'!$E$15,'Input Parameters'!$F$15)</f>
        <v>257.01170954801881</v>
      </c>
      <c r="D3624" s="10">
        <f t="shared" ca="1" si="534"/>
        <v>0.44035050561699529</v>
      </c>
      <c r="E3624" s="62">
        <f ca="1">IF(_xlfn.NORM.INV(D3624,'Input Parameters'!$E$17,'Input Parameters'!$F$17)&lt;3500,3500,IF(_xlfn.NORM.INV(D3624,'Input Parameters'!$E$17,'Input Parameters'!$F$17)&gt;5500,5500,_xlfn.NORM.INV(D3624,'Input Parameters'!$E$17,'Input Parameters'!$F$17)))</f>
        <v>4694.9435672751033</v>
      </c>
      <c r="F3624" s="10">
        <f t="shared" ca="1" si="535"/>
        <v>0.29000893538824557</v>
      </c>
      <c r="G3624" s="64">
        <f ca="1">_xlfn.NORM.INV(F3624,'Input Parameters'!$E$20,'Input Parameters'!$F$20)</f>
        <v>278.94249727222228</v>
      </c>
      <c r="H3624" s="57">
        <f ca="1">EXP(E3624*(1/'Input Parameters'!$E$23-1/G3624))</f>
        <v>0.44772556433478167</v>
      </c>
      <c r="I3624" s="10">
        <f t="shared" ca="1" si="536"/>
        <v>0.35786301855932967</v>
      </c>
      <c r="J3624" s="30">
        <f ca="1">_xlfn.BETA.INV(I3624,'Input Parameters'!$L$26,'Input Parameters'!$M$26,'Input Parameters'!$J$26,'Input Parameters'!$K$26)</f>
        <v>0.60135864361492541</v>
      </c>
      <c r="K3624" s="168">
        <f ca="1">('Input Parameters'!$E$27/'Input Parameters'!$E$38)^$J3624</f>
        <v>1.3385813365910035E-2</v>
      </c>
      <c r="L3624" s="69">
        <f ca="1">$H3624*$C3624*'Input Parameters'!$E$25*K3624</f>
        <v>1.5403150840581332</v>
      </c>
      <c r="M3624" s="24">
        <f t="shared" ca="1" si="537"/>
        <v>0.69917498373508991</v>
      </c>
      <c r="N3624" s="15">
        <f ca="1">_xlfn.NORM.INV(M3624,'Input Parameters'!$E$29,'Input Parameters'!$F$29)</f>
        <v>0.10005220291532391</v>
      </c>
      <c r="O3624" s="8">
        <f t="shared" ca="1" si="538"/>
        <v>0.65234272679828842</v>
      </c>
      <c r="P3624" s="30">
        <f ca="1">_xlfn.LOGNORM.INV(O3624,'Input Parameters'!$H$30,'Input Parameters'!$I$30)</f>
        <v>3.2286041432212511</v>
      </c>
      <c r="Q3624" s="10">
        <f t="shared" ca="1" si="539"/>
        <v>0.48219585134193632</v>
      </c>
      <c r="R3624" s="30">
        <f>IF('Input Parameters'!$E$32=0,0,_xlfn.BETA.INV(Q3624,'Input Parameters'!$L$32,'Input Parameters'!$M$32,'Input Parameters'!$J$32,'Input Parameters'!$K$32))</f>
        <v>0</v>
      </c>
      <c r="S3624" s="10">
        <f t="shared" ca="1" si="540"/>
        <v>0.73567757972854264</v>
      </c>
      <c r="T3624" s="26">
        <f ca="1">_xlfn.LOGNORM.INV(S3624,'Input Parameters'!$H$34,'Input Parameters'!$I$34)</f>
        <v>54.521694557046935</v>
      </c>
      <c r="U3624" s="10">
        <f t="shared" ca="1" si="541"/>
        <v>0.29305463339335502</v>
      </c>
      <c r="V3624" s="30">
        <f ca="1">_xlfn.BETA.INV(U3624,'Input Parameters'!$L$36,'Input Parameters'!$M$36,'Input Parameters'!$J$36,'Input Parameters'!$K$36)</f>
        <v>0.50747496641207179</v>
      </c>
      <c r="W3624" s="2">
        <f ca="1">N3624+(P3624-N3624)*(1-ERF((T3624-R3624)/(2*SQRT(L3624*'Input Parameters'!$E$38))))</f>
        <v>0.10597818564797616</v>
      </c>
      <c r="X3624">
        <f t="shared" ca="1" si="542"/>
        <v>1</v>
      </c>
      <c r="Y3624" s="7"/>
    </row>
    <row r="3625" spans="1:25" ht="15" customHeight="1" x14ac:dyDescent="0.25">
      <c r="A3625" s="139">
        <v>3618</v>
      </c>
      <c r="B3625" s="10">
        <f t="shared" ca="1" si="533"/>
        <v>0.83321197407591152</v>
      </c>
      <c r="C3625" s="60">
        <f ca="1">_xlfn.NORM.INV(B3625,'Input Parameters'!$E$15,'Input Parameters'!$F$15)</f>
        <v>323.36878558151392</v>
      </c>
      <c r="D3625" s="10">
        <f t="shared" ca="1" si="534"/>
        <v>0.38325998481671297</v>
      </c>
      <c r="E3625" s="62">
        <f ca="1">IF(_xlfn.NORM.INV(D3625,'Input Parameters'!$E$17,'Input Parameters'!$F$17)&lt;3500,3500,IF(_xlfn.NORM.INV(D3625,'Input Parameters'!$E$17,'Input Parameters'!$F$17)&gt;5500,5500,_xlfn.NORM.INV(D3625,'Input Parameters'!$E$17,'Input Parameters'!$F$17)))</f>
        <v>4592.1490163307672</v>
      </c>
      <c r="F3625" s="10">
        <f t="shared" ca="1" si="535"/>
        <v>0.54512636011205051</v>
      </c>
      <c r="G3625" s="64">
        <f ca="1">_xlfn.NORM.INV(F3625,'Input Parameters'!$E$20,'Input Parameters'!$F$20)</f>
        <v>283.40949400576432</v>
      </c>
      <c r="H3625" s="57">
        <f ca="1">EXP(E3625*(1/'Input Parameters'!$E$23-1/G3625))</f>
        <v>0.5906677699942201</v>
      </c>
      <c r="I3625" s="10">
        <f t="shared" ca="1" si="536"/>
        <v>4.7094212659110846E-2</v>
      </c>
      <c r="J3625" s="30">
        <f ca="1">_xlfn.BETA.INV(I3625,'Input Parameters'!$L$26,'Input Parameters'!$M$26,'Input Parameters'!$J$26,'Input Parameters'!$K$26)</f>
        <v>0.37953923574740334</v>
      </c>
      <c r="K3625" s="168">
        <f ca="1">('Input Parameters'!$E$27/'Input Parameters'!$E$38)^$J3625</f>
        <v>6.5713956090777334E-2</v>
      </c>
      <c r="L3625" s="69">
        <f ca="1">$H3625*$C3625*'Input Parameters'!$E$25*K3625</f>
        <v>12.551596891318242</v>
      </c>
      <c r="M3625" s="24">
        <f t="shared" ca="1" si="537"/>
        <v>0.37477408282916713</v>
      </c>
      <c r="N3625" s="15">
        <f ca="1">_xlfn.NORM.INV(M3625,'Input Parameters'!$E$29,'Input Parameters'!$F$29)</f>
        <v>9.9968076479883719E-2</v>
      </c>
      <c r="O3625" s="8">
        <f t="shared" ca="1" si="538"/>
        <v>0.5724687546786601</v>
      </c>
      <c r="P3625" s="30">
        <f ca="1">_xlfn.LOGNORM.INV(O3625,'Input Parameters'!$H$30,'Input Parameters'!$I$30)</f>
        <v>2.9250950289129887</v>
      </c>
      <c r="Q3625" s="10">
        <f t="shared" ca="1" si="539"/>
        <v>0.86442401139422353</v>
      </c>
      <c r="R3625" s="30">
        <f>IF('Input Parameters'!$E$32=0,0,_xlfn.BETA.INV(Q3625,'Input Parameters'!$L$32,'Input Parameters'!$M$32,'Input Parameters'!$J$32,'Input Parameters'!$K$32))</f>
        <v>0</v>
      </c>
      <c r="S3625" s="10">
        <f t="shared" ca="1" si="540"/>
        <v>0.67215218098185492</v>
      </c>
      <c r="T3625" s="26">
        <f ca="1">_xlfn.LOGNORM.INV(S3625,'Input Parameters'!$H$34,'Input Parameters'!$I$34)</f>
        <v>53.285345617789162</v>
      </c>
      <c r="U3625" s="10">
        <f t="shared" ca="1" si="541"/>
        <v>9.8485009582182759E-2</v>
      </c>
      <c r="V3625" s="30">
        <f ca="1">_xlfn.BETA.INV(U3625,'Input Parameters'!$L$36,'Input Parameters'!$M$36,'Input Parameters'!$J$36,'Input Parameters'!$K$36)</f>
        <v>0.41589213114000334</v>
      </c>
      <c r="W3625" s="2">
        <f ca="1">N3625+(P3625-N3625)*(1-ERF((T3625-R3625)/(2*SQRT(L3625*'Input Parameters'!$E$38))))</f>
        <v>0.91233000865511982</v>
      </c>
      <c r="X3625">
        <f t="shared" ca="1" si="542"/>
        <v>0</v>
      </c>
      <c r="Y3625" s="7"/>
    </row>
    <row r="3626" spans="1:25" ht="15" customHeight="1" x14ac:dyDescent="0.25">
      <c r="A3626" s="139">
        <v>3619</v>
      </c>
      <c r="B3626" s="10">
        <f t="shared" ca="1" si="533"/>
        <v>0.19740450961934541</v>
      </c>
      <c r="C3626" s="60">
        <f ca="1">_xlfn.NORM.INV(B3626,'Input Parameters'!$E$15,'Input Parameters'!$F$15)</f>
        <v>224.85245224021145</v>
      </c>
      <c r="D3626" s="10">
        <f t="shared" ca="1" si="534"/>
        <v>0.45980158038914465</v>
      </c>
      <c r="E3626" s="62">
        <f ca="1">IF(_xlfn.NORM.INV(D3626,'Input Parameters'!$E$17,'Input Parameters'!$F$17)&lt;3500,3500,IF(_xlfn.NORM.INV(D3626,'Input Parameters'!$E$17,'Input Parameters'!$F$17)&gt;5500,5500,_xlfn.NORM.INV(D3626,'Input Parameters'!$E$17,'Input Parameters'!$F$17)))</f>
        <v>4729.3464715555901</v>
      </c>
      <c r="F3626" s="10">
        <f t="shared" ca="1" si="535"/>
        <v>0.10140320652747592</v>
      </c>
      <c r="G3626" s="64">
        <f ca="1">_xlfn.NORM.INV(F3626,'Input Parameters'!$E$20,'Input Parameters'!$F$20)</f>
        <v>274.11690268978538</v>
      </c>
      <c r="H3626" s="57">
        <f ca="1">EXP(E3626*(1/'Input Parameters'!$E$23-1/G3626))</f>
        <v>0.33024064484938731</v>
      </c>
      <c r="I3626" s="10">
        <f t="shared" ca="1" si="536"/>
        <v>0.53365968431972632</v>
      </c>
      <c r="J3626" s="30">
        <f ca="1">_xlfn.BETA.INV(I3626,'Input Parameters'!$L$26,'Input Parameters'!$M$26,'Input Parameters'!$J$26,'Input Parameters'!$K$26)</f>
        <v>0.67489448993716683</v>
      </c>
      <c r="K3626" s="168">
        <f ca="1">('Input Parameters'!$E$27/'Input Parameters'!$E$38)^$J3626</f>
        <v>7.8988807282448347E-3</v>
      </c>
      <c r="L3626" s="69">
        <f ca="1">$H3626*$C3626*'Input Parameters'!$E$25*K3626</f>
        <v>0.58653469671485325</v>
      </c>
      <c r="M3626" s="24">
        <f t="shared" ca="1" si="537"/>
        <v>0.92304111256495391</v>
      </c>
      <c r="N3626" s="15">
        <f ca="1">_xlfn.NORM.INV(M3626,'Input Parameters'!$E$29,'Input Parameters'!$F$29)</f>
        <v>0.1001425828767598</v>
      </c>
      <c r="O3626" s="8">
        <f t="shared" ca="1" si="538"/>
        <v>0.75269698097257953</v>
      </c>
      <c r="P3626" s="30">
        <f ca="1">_xlfn.LOGNORM.INV(O3626,'Input Parameters'!$H$30,'Input Parameters'!$I$30)</f>
        <v>3.7049773708930664</v>
      </c>
      <c r="Q3626" s="10">
        <f t="shared" ca="1" si="539"/>
        <v>0.78402298680823923</v>
      </c>
      <c r="R3626" s="30">
        <f>IF('Input Parameters'!$E$32=0,0,_xlfn.BETA.INV(Q3626,'Input Parameters'!$L$32,'Input Parameters'!$M$32,'Input Parameters'!$J$32,'Input Parameters'!$K$32))</f>
        <v>0</v>
      </c>
      <c r="S3626" s="10">
        <f t="shared" ca="1" si="540"/>
        <v>0.31461013214964262</v>
      </c>
      <c r="T3626" s="26">
        <f ca="1">_xlfn.LOGNORM.INV(S3626,'Input Parameters'!$H$34,'Input Parameters'!$I$34)</f>
        <v>47.46653625125068</v>
      </c>
      <c r="U3626" s="10">
        <f t="shared" ca="1" si="541"/>
        <v>0.96943567299424982</v>
      </c>
      <c r="V3626" s="30">
        <f ca="1">_xlfn.BETA.INV(U3626,'Input Parameters'!$L$36,'Input Parameters'!$M$36,'Input Parameters'!$J$36,'Input Parameters'!$K$36)</f>
        <v>0.91227186097403057</v>
      </c>
      <c r="W3626" s="2">
        <f ca="1">N3626+(P3626-N3626)*(1-ERF((T3626-R3626)/(2*SQRT(L3626*'Input Parameters'!$E$38))))</f>
        <v>0.10018486928403339</v>
      </c>
      <c r="X3626">
        <f t="shared" ca="1" si="542"/>
        <v>1</v>
      </c>
      <c r="Y3626" s="7"/>
    </row>
    <row r="3627" spans="1:25" ht="15" customHeight="1" x14ac:dyDescent="0.25">
      <c r="A3627" s="139">
        <v>3620</v>
      </c>
      <c r="B3627" s="10">
        <f t="shared" ca="1" si="533"/>
        <v>0.61589594290819882</v>
      </c>
      <c r="C3627" s="60">
        <f ca="1">_xlfn.NORM.INV(B3627,'Input Parameters'!$E$15,'Input Parameters'!$F$15)</f>
        <v>286.9390671898197</v>
      </c>
      <c r="D3627" s="10">
        <f t="shared" ca="1" si="534"/>
        <v>0.24462989347352915</v>
      </c>
      <c r="E3627" s="62">
        <f ca="1">IF(_xlfn.NORM.INV(D3627,'Input Parameters'!$E$17,'Input Parameters'!$F$17)&lt;3500,3500,IF(_xlfn.NORM.INV(D3627,'Input Parameters'!$E$17,'Input Parameters'!$F$17)&gt;5500,5500,_xlfn.NORM.INV(D3627,'Input Parameters'!$E$17,'Input Parameters'!$F$17)))</f>
        <v>4315.9593667943527</v>
      </c>
      <c r="F3627" s="10">
        <f t="shared" ca="1" si="535"/>
        <v>0.4348226269031148</v>
      </c>
      <c r="G3627" s="64">
        <f ca="1">_xlfn.NORM.INV(F3627,'Input Parameters'!$E$20,'Input Parameters'!$F$20)</f>
        <v>281.55046899281336</v>
      </c>
      <c r="H3627" s="57">
        <f ca="1">EXP(E3627*(1/'Input Parameters'!$E$23-1/G3627))</f>
        <v>0.5513485986774892</v>
      </c>
      <c r="I3627" s="10">
        <f t="shared" ca="1" si="536"/>
        <v>0.86972564223057947</v>
      </c>
      <c r="J3627" s="30">
        <f ca="1">_xlfn.BETA.INV(I3627,'Input Parameters'!$L$26,'Input Parameters'!$M$26,'Input Parameters'!$J$26,'Input Parameters'!$K$26)</f>
        <v>0.82098102052308009</v>
      </c>
      <c r="K3627" s="168">
        <f ca="1">('Input Parameters'!$E$27/'Input Parameters'!$E$38)^$J3627</f>
        <v>2.7699767178477829E-3</v>
      </c>
      <c r="L3627" s="69">
        <f ca="1">$H3627*$C3627*'Input Parameters'!$E$25*K3627</f>
        <v>0.43821988038771975</v>
      </c>
      <c r="M3627" s="24">
        <f t="shared" ca="1" si="537"/>
        <v>0.7194940330672519</v>
      </c>
      <c r="N3627" s="15">
        <f ca="1">_xlfn.NORM.INV(M3627,'Input Parameters'!$E$29,'Input Parameters'!$F$29)</f>
        <v>0.10005813390992119</v>
      </c>
      <c r="O3627" s="8">
        <f t="shared" ca="1" si="538"/>
        <v>0.13938845617896911</v>
      </c>
      <c r="P3627" s="30">
        <f ca="1">_xlfn.LOGNORM.INV(O3627,'Input Parameters'!$H$30,'Input Parameters'!$I$30)</f>
        <v>1.6086875322830858</v>
      </c>
      <c r="Q3627" s="10">
        <f t="shared" ca="1" si="539"/>
        <v>0.58984577282939554</v>
      </c>
      <c r="R3627" s="30">
        <f>IF('Input Parameters'!$E$32=0,0,_xlfn.BETA.INV(Q3627,'Input Parameters'!$L$32,'Input Parameters'!$M$32,'Input Parameters'!$J$32,'Input Parameters'!$K$32))</f>
        <v>0</v>
      </c>
      <c r="S3627" s="10">
        <f t="shared" ca="1" si="540"/>
        <v>0.4721960084795418</v>
      </c>
      <c r="T3627" s="26">
        <f ca="1">_xlfn.LOGNORM.INV(S3627,'Input Parameters'!$H$34,'Input Parameters'!$I$34)</f>
        <v>49.971816950667616</v>
      </c>
      <c r="U3627" s="10">
        <f t="shared" ca="1" si="541"/>
        <v>0.42979322025175071</v>
      </c>
      <c r="V3627" s="30">
        <f ca="1">_xlfn.BETA.INV(U3627,'Input Parameters'!$L$36,'Input Parameters'!$M$36,'Input Parameters'!$J$36,'Input Parameters'!$K$36)</f>
        <v>0.55940325454547113</v>
      </c>
      <c r="W3627" s="2">
        <f ca="1">N3627+(P3627-N3627)*(1-ERF((T3627-R3627)/(2*SQRT(L3627*'Input Parameters'!$E$38))))</f>
        <v>0.1000582758261323</v>
      </c>
      <c r="X3627">
        <f t="shared" ca="1" si="542"/>
        <v>1</v>
      </c>
      <c r="Y3627" s="7"/>
    </row>
    <row r="3628" spans="1:25" ht="15" customHeight="1" x14ac:dyDescent="0.25">
      <c r="A3628" s="139">
        <v>3621</v>
      </c>
      <c r="B3628" s="10">
        <f t="shared" ca="1" si="533"/>
        <v>0.39516597732079506</v>
      </c>
      <c r="C3628" s="60">
        <f ca="1">_xlfn.NORM.INV(B3628,'Input Parameters'!$E$15,'Input Parameters'!$F$15)</f>
        <v>256.55827111789785</v>
      </c>
      <c r="D3628" s="10">
        <f t="shared" ca="1" si="534"/>
        <v>0.54697069516708607</v>
      </c>
      <c r="E3628" s="62">
        <f ca="1">IF(_xlfn.NORM.INV(D3628,'Input Parameters'!$E$17,'Input Parameters'!$F$17)&lt;3500,3500,IF(_xlfn.NORM.INV(D3628,'Input Parameters'!$E$17,'Input Parameters'!$F$17)&gt;5500,5500,_xlfn.NORM.INV(D3628,'Input Parameters'!$E$17,'Input Parameters'!$F$17)))</f>
        <v>4882.6079936450569</v>
      </c>
      <c r="F3628" s="10">
        <f t="shared" ca="1" si="535"/>
        <v>0.59633886868486941</v>
      </c>
      <c r="G3628" s="64">
        <f ca="1">_xlfn.NORM.INV(F3628,'Input Parameters'!$E$20,'Input Parameters'!$F$20)</f>
        <v>284.28400894685268</v>
      </c>
      <c r="H3628" s="57">
        <f ca="1">EXP(E3628*(1/'Input Parameters'!$E$23-1/G3628))</f>
        <v>0.60241644135317052</v>
      </c>
      <c r="I3628" s="10">
        <f t="shared" ca="1" si="536"/>
        <v>0.29698238959134549</v>
      </c>
      <c r="J3628" s="30">
        <f ca="1">_xlfn.BETA.INV(I3628,'Input Parameters'!$L$26,'Input Parameters'!$M$26,'Input Parameters'!$J$26,'Input Parameters'!$K$26)</f>
        <v>0.57274975897103064</v>
      </c>
      <c r="K3628" s="168">
        <f ca="1">('Input Parameters'!$E$27/'Input Parameters'!$E$38)^$J3628</f>
        <v>1.6434908690377194E-2</v>
      </c>
      <c r="L3628" s="69">
        <f ca="1">$H3628*$C3628*'Input Parameters'!$E$25*K3628</f>
        <v>2.5400960091322005</v>
      </c>
      <c r="M3628" s="24">
        <f t="shared" ca="1" si="537"/>
        <v>0.31491714386254555</v>
      </c>
      <c r="N3628" s="15">
        <f ca="1">_xlfn.NORM.INV(M3628,'Input Parameters'!$E$29,'Input Parameters'!$F$29)</f>
        <v>9.9951803989573082E-2</v>
      </c>
      <c r="O3628" s="8">
        <f t="shared" ca="1" si="538"/>
        <v>0.78185839972728222</v>
      </c>
      <c r="P3628" s="30">
        <f ca="1">_xlfn.LOGNORM.INV(O3628,'Input Parameters'!$H$30,'Input Parameters'!$I$30)</f>
        <v>3.8759150611449424</v>
      </c>
      <c r="Q3628" s="10">
        <f t="shared" ca="1" si="539"/>
        <v>0.40604788244499668</v>
      </c>
      <c r="R3628" s="30">
        <f>IF('Input Parameters'!$E$32=0,0,_xlfn.BETA.INV(Q3628,'Input Parameters'!$L$32,'Input Parameters'!$M$32,'Input Parameters'!$J$32,'Input Parameters'!$K$32))</f>
        <v>0</v>
      </c>
      <c r="S3628" s="10">
        <f t="shared" ca="1" si="540"/>
        <v>0.66800866455477348</v>
      </c>
      <c r="T3628" s="26">
        <f ca="1">_xlfn.LOGNORM.INV(S3628,'Input Parameters'!$H$34,'Input Parameters'!$I$34)</f>
        <v>53.209478992414581</v>
      </c>
      <c r="U3628" s="10">
        <f t="shared" ca="1" si="541"/>
        <v>0.59008370278619637</v>
      </c>
      <c r="V3628" s="30">
        <f ca="1">_xlfn.BETA.INV(U3628,'Input Parameters'!$L$36,'Input Parameters'!$M$36,'Input Parameters'!$J$36,'Input Parameters'!$K$36)</f>
        <v>0.62133790109794373</v>
      </c>
      <c r="W3628" s="2">
        <f ca="1">N3628+(P3628-N3628)*(1-ERF((T3628-R3628)/(2*SQRT(L3628*'Input Parameters'!$E$38))))</f>
        <v>0.16881896621009446</v>
      </c>
      <c r="X3628">
        <f t="shared" ca="1" si="542"/>
        <v>1</v>
      </c>
      <c r="Y3628" s="7"/>
    </row>
    <row r="3629" spans="1:25" ht="15" customHeight="1" x14ac:dyDescent="0.25">
      <c r="A3629" s="139">
        <v>3622</v>
      </c>
      <c r="B3629" s="10">
        <f t="shared" ca="1" si="533"/>
        <v>0.4952730070920407</v>
      </c>
      <c r="C3629" s="60">
        <f ca="1">_xlfn.NORM.INV(B3629,'Input Parameters'!$E$15,'Input Parameters'!$F$15)</f>
        <v>270.32505697930952</v>
      </c>
      <c r="D3629" s="10">
        <f t="shared" ca="1" si="534"/>
        <v>0.13836772974517419</v>
      </c>
      <c r="E3629" s="62">
        <f ca="1">IF(_xlfn.NORM.INV(D3629,'Input Parameters'!$E$17,'Input Parameters'!$F$17)&lt;3500,3500,IF(_xlfn.NORM.INV(D3629,'Input Parameters'!$E$17,'Input Parameters'!$F$17)&gt;5500,5500,_xlfn.NORM.INV(D3629,'Input Parameters'!$E$17,'Input Parameters'!$F$17)))</f>
        <v>4038.6225092648574</v>
      </c>
      <c r="F3629" s="10">
        <f t="shared" ca="1" si="535"/>
        <v>0.80945140760620271</v>
      </c>
      <c r="G3629" s="64">
        <f ca="1">_xlfn.NORM.INV(F3629,'Input Parameters'!$E$20,'Input Parameters'!$F$20)</f>
        <v>288.51837244402788</v>
      </c>
      <c r="H3629" s="57">
        <f ca="1">EXP(E3629*(1/'Input Parameters'!$E$23-1/G3629))</f>
        <v>0.81001125137822627</v>
      </c>
      <c r="I3629" s="10">
        <f t="shared" ca="1" si="536"/>
        <v>0.71111088660864852</v>
      </c>
      <c r="J3629" s="30">
        <f ca="1">_xlfn.BETA.INV(I3629,'Input Parameters'!$L$26,'Input Parameters'!$M$26,'Input Parameters'!$J$26,'Input Parameters'!$K$26)</f>
        <v>0.74630839139766936</v>
      </c>
      <c r="K3629" s="168">
        <f ca="1">('Input Parameters'!$E$27/'Input Parameters'!$E$38)^$J3629</f>
        <v>4.7325655627941214E-3</v>
      </c>
      <c r="L3629" s="69">
        <f ca="1">$H3629*$C3629*'Input Parameters'!$E$25*K3629</f>
        <v>1.0362725491282987</v>
      </c>
      <c r="M3629" s="24">
        <f t="shared" ca="1" si="537"/>
        <v>0.19847104283986006</v>
      </c>
      <c r="N3629" s="15">
        <f ca="1">_xlfn.NORM.INV(M3629,'Input Parameters'!$E$29,'Input Parameters'!$F$29)</f>
        <v>9.9915290484542049E-2</v>
      </c>
      <c r="O3629" s="8">
        <f t="shared" ca="1" si="538"/>
        <v>0.31872189095807879</v>
      </c>
      <c r="P3629" s="30">
        <f ca="1">_xlfn.LOGNORM.INV(O3629,'Input Parameters'!$H$30,'Input Parameters'!$I$30)</f>
        <v>2.1477459554247318</v>
      </c>
      <c r="Q3629" s="10">
        <f t="shared" ca="1" si="539"/>
        <v>0.53511346261292247</v>
      </c>
      <c r="R3629" s="30">
        <f>IF('Input Parameters'!$E$32=0,0,_xlfn.BETA.INV(Q3629,'Input Parameters'!$L$32,'Input Parameters'!$M$32,'Input Parameters'!$J$32,'Input Parameters'!$K$32))</f>
        <v>0</v>
      </c>
      <c r="S3629" s="10">
        <f t="shared" ca="1" si="540"/>
        <v>5.5447833684761361E-2</v>
      </c>
      <c r="T3629" s="26">
        <f ca="1">_xlfn.LOGNORM.INV(S3629,'Input Parameters'!$H$34,'Input Parameters'!$I$34)</f>
        <v>41.332272778441066</v>
      </c>
      <c r="U3629" s="10">
        <f t="shared" ca="1" si="541"/>
        <v>0.80586793332443507</v>
      </c>
      <c r="V3629" s="30">
        <f ca="1">_xlfn.BETA.INV(U3629,'Input Parameters'!$L$36,'Input Parameters'!$M$36,'Input Parameters'!$J$36,'Input Parameters'!$K$36)</f>
        <v>0.72736523387014462</v>
      </c>
      <c r="W3629" s="2">
        <f ca="1">N3629+(P3629-N3629)*(1-ERF((T3629-R3629)/(2*SQRT(L3629*'Input Parameters'!$E$38))))</f>
        <v>0.10829379398512123</v>
      </c>
      <c r="X3629">
        <f t="shared" ca="1" si="542"/>
        <v>1</v>
      </c>
      <c r="Y3629" s="7"/>
    </row>
    <row r="3630" spans="1:25" ht="15" customHeight="1" x14ac:dyDescent="0.25">
      <c r="A3630" s="139">
        <v>3623</v>
      </c>
      <c r="B3630" s="10">
        <f t="shared" ca="1" si="533"/>
        <v>1.6348932954430739E-2</v>
      </c>
      <c r="C3630" s="60">
        <f ca="1">_xlfn.NORM.INV(B3630,'Input Parameters'!$E$15,'Input Parameters'!$F$15)</f>
        <v>155.22227753020181</v>
      </c>
      <c r="D3630" s="10">
        <f t="shared" ca="1" si="534"/>
        <v>0.16023326702049956</v>
      </c>
      <c r="E3630" s="62">
        <f ca="1">IF(_xlfn.NORM.INV(D3630,'Input Parameters'!$E$17,'Input Parameters'!$F$17)&lt;3500,3500,IF(_xlfn.NORM.INV(D3630,'Input Parameters'!$E$17,'Input Parameters'!$F$17)&gt;5500,5500,_xlfn.NORM.INV(D3630,'Input Parameters'!$E$17,'Input Parameters'!$F$17)))</f>
        <v>4104.5502638086928</v>
      </c>
      <c r="F3630" s="10">
        <f t="shared" ca="1" si="535"/>
        <v>0.40955366072462096</v>
      </c>
      <c r="G3630" s="64">
        <f ca="1">_xlfn.NORM.INV(F3630,'Input Parameters'!$E$20,'Input Parameters'!$F$20)</f>
        <v>281.11775505222573</v>
      </c>
      <c r="H3630" s="57">
        <f ca="1">EXP(E3630*(1/'Input Parameters'!$E$23-1/G3630))</f>
        <v>0.55506835972917112</v>
      </c>
      <c r="I3630" s="10">
        <f t="shared" ca="1" si="536"/>
        <v>6.2533322704112271E-2</v>
      </c>
      <c r="J3630" s="30">
        <f ca="1">_xlfn.BETA.INV(I3630,'Input Parameters'!$L$26,'Input Parameters'!$M$26,'Input Parameters'!$J$26,'Input Parameters'!$K$26)</f>
        <v>0.40242227938827885</v>
      </c>
      <c r="K3630" s="168">
        <f ca="1">('Input Parameters'!$E$27/'Input Parameters'!$E$38)^$J3630</f>
        <v>5.5766353784279028E-2</v>
      </c>
      <c r="L3630" s="69">
        <f ca="1">$H3630*$C3630*'Input Parameters'!$E$25*K3630</f>
        <v>4.8047718805434876</v>
      </c>
      <c r="M3630" s="24">
        <f t="shared" ca="1" si="537"/>
        <v>0.94691656605221608</v>
      </c>
      <c r="N3630" s="15">
        <f ca="1">_xlfn.NORM.INV(M3630,'Input Parameters'!$E$29,'Input Parameters'!$F$29)</f>
        <v>0.10016156645110416</v>
      </c>
      <c r="O3630" s="8">
        <f t="shared" ca="1" si="538"/>
        <v>0.60824477865269078</v>
      </c>
      <c r="P3630" s="30">
        <f ca="1">_xlfn.LOGNORM.INV(O3630,'Input Parameters'!$H$30,'Input Parameters'!$I$30)</f>
        <v>3.0551411950522462</v>
      </c>
      <c r="Q3630" s="10">
        <f t="shared" ca="1" si="539"/>
        <v>0.6215588815157429</v>
      </c>
      <c r="R3630" s="30">
        <f>IF('Input Parameters'!$E$32=0,0,_xlfn.BETA.INV(Q3630,'Input Parameters'!$L$32,'Input Parameters'!$M$32,'Input Parameters'!$J$32,'Input Parameters'!$K$32))</f>
        <v>0</v>
      </c>
      <c r="S3630" s="10">
        <f t="shared" ca="1" si="540"/>
        <v>0.90804376904572215</v>
      </c>
      <c r="T3630" s="26">
        <f ca="1">_xlfn.LOGNORM.INV(S3630,'Input Parameters'!$H$34,'Input Parameters'!$I$34)</f>
        <v>59.477698881087441</v>
      </c>
      <c r="U3630" s="10">
        <f t="shared" ca="1" si="541"/>
        <v>0.10493500444265569</v>
      </c>
      <c r="V3630" s="30">
        <f ca="1">_xlfn.BETA.INV(U3630,'Input Parameters'!$L$36,'Input Parameters'!$M$36,'Input Parameters'!$J$36,'Input Parameters'!$K$36)</f>
        <v>0.41990919354619316</v>
      </c>
      <c r="W3630" s="2">
        <f ca="1">N3630+(P3630-N3630)*(1-ERF((T3630-R3630)/(2*SQRT(L3630*'Input Parameters'!$E$38))))</f>
        <v>0.26275848822664438</v>
      </c>
      <c r="X3630">
        <f t="shared" ca="1" si="542"/>
        <v>1</v>
      </c>
      <c r="Y3630" s="7"/>
    </row>
    <row r="3631" spans="1:25" ht="15" customHeight="1" x14ac:dyDescent="0.25">
      <c r="A3631" s="139">
        <v>3624</v>
      </c>
      <c r="B3631" s="10">
        <f t="shared" ca="1" si="533"/>
        <v>0.72425817150468152</v>
      </c>
      <c r="C3631" s="60">
        <f ca="1">_xlfn.NORM.INV(B3631,'Input Parameters'!$E$15,'Input Parameters'!$F$15)</f>
        <v>303.24147307462385</v>
      </c>
      <c r="D3631" s="10">
        <f t="shared" ca="1" si="534"/>
        <v>0.64508914628011038</v>
      </c>
      <c r="E3631" s="62">
        <f ca="1">IF(_xlfn.NORM.INV(D3631,'Input Parameters'!$E$17,'Input Parameters'!$F$17)&lt;3500,3500,IF(_xlfn.NORM.INV(D3631,'Input Parameters'!$E$17,'Input Parameters'!$F$17)&gt;5500,5500,_xlfn.NORM.INV(D3631,'Input Parameters'!$E$17,'Input Parameters'!$F$17)))</f>
        <v>5060.4668868777135</v>
      </c>
      <c r="F3631" s="10">
        <f t="shared" ca="1" si="535"/>
        <v>0.64821981561522179</v>
      </c>
      <c r="G3631" s="64">
        <f ca="1">_xlfn.NORM.INV(F3631,'Input Parameters'!$E$20,'Input Parameters'!$F$20)</f>
        <v>285.19947573514435</v>
      </c>
      <c r="H3631" s="57">
        <f ca="1">EXP(E3631*(1/'Input Parameters'!$E$23-1/G3631))</f>
        <v>0.62617284422880248</v>
      </c>
      <c r="I3631" s="10">
        <f t="shared" ca="1" si="536"/>
        <v>0.97989057885837594</v>
      </c>
      <c r="J3631" s="30">
        <f ca="1">_xlfn.BETA.INV(I3631,'Input Parameters'!$L$26,'Input Parameters'!$M$26,'Input Parameters'!$J$26,'Input Parameters'!$K$26)</f>
        <v>0.9111218110132272</v>
      </c>
      <c r="K3631" s="168">
        <f ca="1">('Input Parameters'!$E$27/'Input Parameters'!$E$38)^$J3631</f>
        <v>1.451005672736956E-3</v>
      </c>
      <c r="L3631" s="69">
        <f ca="1">$H3631*$C3631*'Input Parameters'!$E$25*K3631</f>
        <v>0.27551924346465501</v>
      </c>
      <c r="M3631" s="24">
        <f t="shared" ca="1" si="537"/>
        <v>6.2052468246309722E-4</v>
      </c>
      <c r="N3631" s="15">
        <f ca="1">_xlfn.NORM.INV(M3631,'Input Parameters'!$E$29,'Input Parameters'!$F$29)</f>
        <v>9.9677072601946318E-2</v>
      </c>
      <c r="O3631" s="8">
        <f t="shared" ca="1" si="538"/>
        <v>0.89034124726365438</v>
      </c>
      <c r="P3631" s="30">
        <f ca="1">_xlfn.LOGNORM.INV(O3631,'Input Parameters'!$H$30,'Input Parameters'!$I$30)</f>
        <v>4.7936253897185761</v>
      </c>
      <c r="Q3631" s="10">
        <f t="shared" ca="1" si="539"/>
        <v>0.76207104323311969</v>
      </c>
      <c r="R3631" s="30">
        <f>IF('Input Parameters'!$E$32=0,0,_xlfn.BETA.INV(Q3631,'Input Parameters'!$L$32,'Input Parameters'!$M$32,'Input Parameters'!$J$32,'Input Parameters'!$K$32))</f>
        <v>0</v>
      </c>
      <c r="S3631" s="10">
        <f t="shared" ca="1" si="540"/>
        <v>0.23649564750941487</v>
      </c>
      <c r="T3631" s="26">
        <f ca="1">_xlfn.LOGNORM.INV(S3631,'Input Parameters'!$H$34,'Input Parameters'!$I$34)</f>
        <v>46.098903331253815</v>
      </c>
      <c r="U3631" s="10">
        <f t="shared" ca="1" si="541"/>
        <v>6.3727729194768434E-2</v>
      </c>
      <c r="V3631" s="30">
        <f ca="1">_xlfn.BETA.INV(U3631,'Input Parameters'!$L$36,'Input Parameters'!$M$36,'Input Parameters'!$J$36,'Input Parameters'!$K$36)</f>
        <v>0.39110411109025034</v>
      </c>
      <c r="W3631" s="2">
        <f ca="1">N3631+(P3631-N3631)*(1-ERF((T3631-R3631)/(2*SQRT(L3631*'Input Parameters'!$E$38))))</f>
        <v>9.9677075087200168E-2</v>
      </c>
      <c r="X3631">
        <f t="shared" ca="1" si="542"/>
        <v>1</v>
      </c>
      <c r="Y3631" s="7"/>
    </row>
    <row r="3632" spans="1:25" ht="15" customHeight="1" x14ac:dyDescent="0.25">
      <c r="A3632" s="139">
        <v>3625</v>
      </c>
      <c r="B3632" s="10">
        <f t="shared" ca="1" si="533"/>
        <v>0.56943592384343866</v>
      </c>
      <c r="C3632" s="60">
        <f ca="1">_xlfn.NORM.INV(B3632,'Input Parameters'!$E$15,'Input Parameters'!$F$15)</f>
        <v>280.44770570783396</v>
      </c>
      <c r="D3632" s="10">
        <f t="shared" ca="1" si="534"/>
        <v>0.59663415704409206</v>
      </c>
      <c r="E3632" s="62">
        <f ca="1">IF(_xlfn.NORM.INV(D3632,'Input Parameters'!$E$17,'Input Parameters'!$F$17)&lt;3500,3500,IF(_xlfn.NORM.INV(D3632,'Input Parameters'!$E$17,'Input Parameters'!$F$17)&gt;5500,5500,_xlfn.NORM.INV(D3632,'Input Parameters'!$E$17,'Input Parameters'!$F$17)))</f>
        <v>4971.2511670718468</v>
      </c>
      <c r="F3632" s="10">
        <f t="shared" ca="1" si="535"/>
        <v>0.22469455626201085</v>
      </c>
      <c r="G3632" s="64">
        <f ca="1">_xlfn.NORM.INV(F3632,'Input Parameters'!$E$20,'Input Parameters'!$F$20)</f>
        <v>277.58189312932564</v>
      </c>
      <c r="H3632" s="57">
        <f ca="1">EXP(E3632*(1/'Input Parameters'!$E$23-1/G3632))</f>
        <v>0.39132270819852977</v>
      </c>
      <c r="I3632" s="10">
        <f t="shared" ca="1" si="536"/>
        <v>0.35705796912174559</v>
      </c>
      <c r="J3632" s="30">
        <f ca="1">_xlfn.BETA.INV(I3632,'Input Parameters'!$L$26,'Input Parameters'!$M$26,'Input Parameters'!$J$26,'Input Parameters'!$K$26)</f>
        <v>0.60099569438102585</v>
      </c>
      <c r="K3632" s="168">
        <f ca="1">('Input Parameters'!$E$27/'Input Parameters'!$E$38)^$J3632</f>
        <v>1.3420707977769954E-2</v>
      </c>
      <c r="L3632" s="69">
        <f ca="1">$H3632*$C3632*'Input Parameters'!$E$25*K3632</f>
        <v>1.4728630549836657</v>
      </c>
      <c r="M3632" s="24">
        <f t="shared" ca="1" si="537"/>
        <v>0.9569467165733031</v>
      </c>
      <c r="N3632" s="15">
        <f ca="1">_xlfn.NORM.INV(M3632,'Input Parameters'!$E$29,'Input Parameters'!$F$29)</f>
        <v>0.10017163031786372</v>
      </c>
      <c r="O3632" s="8">
        <f t="shared" ca="1" si="538"/>
        <v>0.53389030935426762</v>
      </c>
      <c r="P3632" s="30">
        <f ca="1">_xlfn.LOGNORM.INV(O3632,'Input Parameters'!$H$30,'Input Parameters'!$I$30)</f>
        <v>2.793283641409197</v>
      </c>
      <c r="Q3632" s="10">
        <f t="shared" ca="1" si="539"/>
        <v>0.7614724258728548</v>
      </c>
      <c r="R3632" s="30">
        <f>IF('Input Parameters'!$E$32=0,0,_xlfn.BETA.INV(Q3632,'Input Parameters'!$L$32,'Input Parameters'!$M$32,'Input Parameters'!$J$32,'Input Parameters'!$K$32))</f>
        <v>0</v>
      </c>
      <c r="S3632" s="10">
        <f t="shared" ca="1" si="540"/>
        <v>0.38804298312610619</v>
      </c>
      <c r="T3632" s="26">
        <f ca="1">_xlfn.LOGNORM.INV(S3632,'Input Parameters'!$H$34,'Input Parameters'!$I$34)</f>
        <v>48.653758320518413</v>
      </c>
      <c r="U3632" s="10">
        <f t="shared" ca="1" si="541"/>
        <v>0.96583455311051292</v>
      </c>
      <c r="V3632" s="30">
        <f ca="1">_xlfn.BETA.INV(U3632,'Input Parameters'!$L$36,'Input Parameters'!$M$36,'Input Parameters'!$J$36,'Input Parameters'!$K$36)</f>
        <v>0.9028464197399455</v>
      </c>
      <c r="W3632" s="2">
        <f ca="1">N3632+(P3632-N3632)*(1-ERF((T3632-R3632)/(2*SQRT(L3632*'Input Parameters'!$E$38))))</f>
        <v>0.11252128737898405</v>
      </c>
      <c r="X3632">
        <f t="shared" ca="1" si="542"/>
        <v>1</v>
      </c>
      <c r="Y3632" s="7"/>
    </row>
    <row r="3633" spans="1:25" ht="15" customHeight="1" x14ac:dyDescent="0.25">
      <c r="A3633" s="139">
        <v>3626</v>
      </c>
      <c r="B3633" s="10">
        <f t="shared" ca="1" si="533"/>
        <v>0.21176598068223351</v>
      </c>
      <c r="C3633" s="60">
        <f ca="1">_xlfn.NORM.INV(B3633,'Input Parameters'!$E$15,'Input Parameters'!$F$15)</f>
        <v>227.59571826766214</v>
      </c>
      <c r="D3633" s="10">
        <f t="shared" ca="1" si="534"/>
        <v>0.54654780273951009</v>
      </c>
      <c r="E3633" s="62">
        <f ca="1">IF(_xlfn.NORM.INV(D3633,'Input Parameters'!$E$17,'Input Parameters'!$F$17)&lt;3500,3500,IF(_xlfn.NORM.INV(D3633,'Input Parameters'!$E$17,'Input Parameters'!$F$17)&gt;5500,5500,_xlfn.NORM.INV(D3633,'Input Parameters'!$E$17,'Input Parameters'!$F$17)))</f>
        <v>4881.8608316793025</v>
      </c>
      <c r="F3633" s="10">
        <f t="shared" ca="1" si="535"/>
        <v>0.20477279850483543</v>
      </c>
      <c r="G3633" s="64">
        <f ca="1">_xlfn.NORM.INV(F3633,'Input Parameters'!$E$20,'Input Parameters'!$F$20)</f>
        <v>277.12455324464014</v>
      </c>
      <c r="H3633" s="57">
        <f ca="1">EXP(E3633*(1/'Input Parameters'!$E$23-1/G3633))</f>
        <v>0.3865955668333565</v>
      </c>
      <c r="I3633" s="10">
        <f t="shared" ca="1" si="536"/>
        <v>0.26893785300279716</v>
      </c>
      <c r="J3633" s="30">
        <f ca="1">_xlfn.BETA.INV(I3633,'Input Parameters'!$L$26,'Input Parameters'!$M$26,'Input Parameters'!$J$26,'Input Parameters'!$K$26)</f>
        <v>0.55859236423424363</v>
      </c>
      <c r="K3633" s="168">
        <f ca="1">('Input Parameters'!$E$27/'Input Parameters'!$E$38)^$J3633</f>
        <v>1.8191582372287404E-2</v>
      </c>
      <c r="L3633" s="69">
        <f ca="1">$H3633*$C3633*'Input Parameters'!$E$25*K3633</f>
        <v>1.6006317759858062</v>
      </c>
      <c r="M3633" s="24">
        <f t="shared" ca="1" si="537"/>
        <v>0.59913507190093829</v>
      </c>
      <c r="N3633" s="15">
        <f ca="1">_xlfn.NORM.INV(M3633,'Input Parameters'!$E$29,'Input Parameters'!$F$29)</f>
        <v>0.10002511089762091</v>
      </c>
      <c r="O3633" s="8">
        <f t="shared" ca="1" si="538"/>
        <v>0.56354137441702079</v>
      </c>
      <c r="P3633" s="30">
        <f ca="1">_xlfn.LOGNORM.INV(O3633,'Input Parameters'!$H$30,'Input Parameters'!$I$30)</f>
        <v>2.8938845520912175</v>
      </c>
      <c r="Q3633" s="10">
        <f t="shared" ca="1" si="539"/>
        <v>0.57575949313322328</v>
      </c>
      <c r="R3633" s="30">
        <f>IF('Input Parameters'!$E$32=0,0,_xlfn.BETA.INV(Q3633,'Input Parameters'!$L$32,'Input Parameters'!$M$32,'Input Parameters'!$J$32,'Input Parameters'!$K$32))</f>
        <v>0</v>
      </c>
      <c r="S3633" s="10">
        <f t="shared" ca="1" si="540"/>
        <v>0.69904285096256513</v>
      </c>
      <c r="T3633" s="26">
        <f ca="1">_xlfn.LOGNORM.INV(S3633,'Input Parameters'!$H$34,'Input Parameters'!$I$34)</f>
        <v>53.790554629428591</v>
      </c>
      <c r="U3633" s="10">
        <f t="shared" ca="1" si="541"/>
        <v>0.70704721353099842</v>
      </c>
      <c r="V3633" s="30">
        <f ca="1">_xlfn.BETA.INV(U3633,'Input Parameters'!$L$36,'Input Parameters'!$M$36,'Input Parameters'!$J$36,'Input Parameters'!$K$36)</f>
        <v>0.67303304754531135</v>
      </c>
      <c r="W3633" s="2">
        <f ca="1">N3633+(P3633-N3633)*(1-ERF((T3633-R3633)/(2*SQRT(L3633*'Input Parameters'!$E$38))))</f>
        <v>0.10741123014429302</v>
      </c>
      <c r="X3633">
        <f t="shared" ca="1" si="542"/>
        <v>1</v>
      </c>
      <c r="Y3633" s="7"/>
    </row>
    <row r="3634" spans="1:25" ht="15" customHeight="1" x14ac:dyDescent="0.25">
      <c r="A3634" s="139">
        <v>3627</v>
      </c>
      <c r="B3634" s="10">
        <f t="shared" ca="1" si="533"/>
        <v>0.96454249729453612</v>
      </c>
      <c r="C3634" s="60">
        <f ca="1">_xlfn.NORM.INV(B3634,'Input Parameters'!$E$15,'Input Parameters'!$F$15)</f>
        <v>368.84170943454944</v>
      </c>
      <c r="D3634" s="10">
        <f t="shared" ca="1" si="534"/>
        <v>0.24322969367062464</v>
      </c>
      <c r="E3634" s="62">
        <f ca="1">IF(_xlfn.NORM.INV(D3634,'Input Parameters'!$E$17,'Input Parameters'!$F$17)&lt;3500,3500,IF(_xlfn.NORM.INV(D3634,'Input Parameters'!$E$17,'Input Parameters'!$F$17)&gt;5500,5500,_xlfn.NORM.INV(D3634,'Input Parameters'!$E$17,'Input Parameters'!$F$17)))</f>
        <v>4312.8341553976852</v>
      </c>
      <c r="F3634" s="10">
        <f t="shared" ca="1" si="535"/>
        <v>0.88607309573612625</v>
      </c>
      <c r="G3634" s="64">
        <f ca="1">_xlfn.NORM.INV(F3634,'Input Parameters'!$E$20,'Input Parameters'!$F$20)</f>
        <v>290.729568955579</v>
      </c>
      <c r="H3634" s="57">
        <f ca="1">EXP(E3634*(1/'Input Parameters'!$E$23-1/G3634))</f>
        <v>0.89465040874958479</v>
      </c>
      <c r="I3634" s="10">
        <f t="shared" ca="1" si="536"/>
        <v>0.51035274270127196</v>
      </c>
      <c r="J3634" s="30">
        <f ca="1">_xlfn.BETA.INV(I3634,'Input Parameters'!$L$26,'Input Parameters'!$M$26,'Input Parameters'!$J$26,'Input Parameters'!$K$26)</f>
        <v>0.66556502466142509</v>
      </c>
      <c r="K3634" s="168">
        <f ca="1">('Input Parameters'!$E$27/'Input Parameters'!$E$38)^$J3634</f>
        <v>8.4455657939730023E-3</v>
      </c>
      <c r="L3634" s="69">
        <f ca="1">$H3634*$C3634*'Input Parameters'!$E$25*K3634</f>
        <v>2.7869048438717017</v>
      </c>
      <c r="M3634" s="24">
        <f t="shared" ca="1" si="537"/>
        <v>0.11929409662054435</v>
      </c>
      <c r="N3634" s="15">
        <f ca="1">_xlfn.NORM.INV(M3634,'Input Parameters'!$E$29,'Input Parameters'!$F$29)</f>
        <v>9.9882147706193997E-2</v>
      </c>
      <c r="O3634" s="8">
        <f t="shared" ca="1" si="538"/>
        <v>0.79007572026532458</v>
      </c>
      <c r="P3634" s="30">
        <f ca="1">_xlfn.LOGNORM.INV(O3634,'Input Parameters'!$H$30,'Input Parameters'!$I$30)</f>
        <v>3.9278904147602316</v>
      </c>
      <c r="Q3634" s="10">
        <f t="shared" ca="1" si="539"/>
        <v>0.93439339947457201</v>
      </c>
      <c r="R3634" s="30">
        <f>IF('Input Parameters'!$E$32=0,0,_xlfn.BETA.INV(Q3634,'Input Parameters'!$L$32,'Input Parameters'!$M$32,'Input Parameters'!$J$32,'Input Parameters'!$K$32))</f>
        <v>0</v>
      </c>
      <c r="S3634" s="10">
        <f t="shared" ca="1" si="540"/>
        <v>0.24830003986548355</v>
      </c>
      <c r="T3634" s="26">
        <f ca="1">_xlfn.LOGNORM.INV(S3634,'Input Parameters'!$H$34,'Input Parameters'!$I$34)</f>
        <v>46.316224184731148</v>
      </c>
      <c r="U3634" s="10">
        <f t="shared" ca="1" si="541"/>
        <v>0.21233931519009264</v>
      </c>
      <c r="V3634" s="30">
        <f ca="1">_xlfn.BETA.INV(U3634,'Input Parameters'!$L$36,'Input Parameters'!$M$36,'Input Parameters'!$J$36,'Input Parameters'!$K$36)</f>
        <v>0.47418039607871931</v>
      </c>
      <c r="W3634" s="2">
        <f ca="1">N3634+(P3634-N3634)*(1-ERF((T3634-R3634)/(2*SQRT(L3634*'Input Parameters'!$E$38))))</f>
        <v>0.29045776987374694</v>
      </c>
      <c r="X3634">
        <f t="shared" ca="1" si="542"/>
        <v>1</v>
      </c>
      <c r="Y3634" s="7"/>
    </row>
    <row r="3635" spans="1:25" ht="15" customHeight="1" x14ac:dyDescent="0.25">
      <c r="A3635" s="139">
        <v>3628</v>
      </c>
      <c r="B3635" s="10">
        <f t="shared" ca="1" si="533"/>
        <v>8.7495277217586431E-2</v>
      </c>
      <c r="C3635" s="60">
        <f ca="1">_xlfn.NORM.INV(B3635,'Input Parameters'!$E$15,'Input Parameters'!$F$15)</f>
        <v>197.46239126186711</v>
      </c>
      <c r="D3635" s="10">
        <f t="shared" ca="1" si="534"/>
        <v>0.79040466992223124</v>
      </c>
      <c r="E3635" s="62">
        <f ca="1">IF(_xlfn.NORM.INV(D3635,'Input Parameters'!$E$17,'Input Parameters'!$F$17)&lt;3500,3500,IF(_xlfn.NORM.INV(D3635,'Input Parameters'!$E$17,'Input Parameters'!$F$17)&gt;5500,5500,_xlfn.NORM.INV(D3635,'Input Parameters'!$E$17,'Input Parameters'!$F$17)))</f>
        <v>5365.4783159173639</v>
      </c>
      <c r="F3635" s="10">
        <f t="shared" ca="1" si="535"/>
        <v>0.54040168819604906</v>
      </c>
      <c r="G3635" s="64">
        <f ca="1">_xlfn.NORM.INV(F3635,'Input Parameters'!$E$20,'Input Parameters'!$F$20)</f>
        <v>283.32968649894883</v>
      </c>
      <c r="H3635" s="57">
        <f ca="1">EXP(E3635*(1/'Input Parameters'!$E$23-1/G3635))</f>
        <v>0.53767638071253088</v>
      </c>
      <c r="I3635" s="10">
        <f t="shared" ca="1" si="536"/>
        <v>0.60030156535438983</v>
      </c>
      <c r="J3635" s="30">
        <f ca="1">_xlfn.BETA.INV(I3635,'Input Parameters'!$L$26,'Input Parameters'!$M$26,'Input Parameters'!$J$26,'Input Parameters'!$K$26)</f>
        <v>0.70139156496768229</v>
      </c>
      <c r="K3635" s="168">
        <f ca="1">('Input Parameters'!$E$27/'Input Parameters'!$E$38)^$J3635</f>
        <v>6.5316325571429324E-3</v>
      </c>
      <c r="L3635" s="69">
        <f ca="1">$H3635*$C3635*'Input Parameters'!$E$25*K3635</f>
        <v>0.693469071011378</v>
      </c>
      <c r="M3635" s="24">
        <f t="shared" ca="1" si="537"/>
        <v>0.96572389196386943</v>
      </c>
      <c r="N3635" s="15">
        <f ca="1">_xlfn.NORM.INV(M3635,'Input Parameters'!$E$29,'Input Parameters'!$F$29)</f>
        <v>0.10018213595740005</v>
      </c>
      <c r="O3635" s="8">
        <f t="shared" ca="1" si="538"/>
        <v>0.48727797885732127</v>
      </c>
      <c r="P3635" s="30">
        <f ca="1">_xlfn.LOGNORM.INV(O3635,'Input Parameters'!$H$30,'Input Parameters'!$I$30)</f>
        <v>2.6431569877405501</v>
      </c>
      <c r="Q3635" s="10">
        <f t="shared" ca="1" si="539"/>
        <v>5.0680204725447653E-2</v>
      </c>
      <c r="R3635" s="30">
        <f>IF('Input Parameters'!$E$32=0,0,_xlfn.BETA.INV(Q3635,'Input Parameters'!$L$32,'Input Parameters'!$M$32,'Input Parameters'!$J$32,'Input Parameters'!$K$32))</f>
        <v>0</v>
      </c>
      <c r="S3635" s="10">
        <f t="shared" ca="1" si="540"/>
        <v>0.65369424529414377</v>
      </c>
      <c r="T3635" s="26">
        <f ca="1">_xlfn.LOGNORM.INV(S3635,'Input Parameters'!$H$34,'Input Parameters'!$I$34)</f>
        <v>52.951004684469204</v>
      </c>
      <c r="U3635" s="10">
        <f t="shared" ca="1" si="541"/>
        <v>0.69135326418522558</v>
      </c>
      <c r="V3635" s="30">
        <f ca="1">_xlfn.BETA.INV(U3635,'Input Parameters'!$L$36,'Input Parameters'!$M$36,'Input Parameters'!$J$36,'Input Parameters'!$K$36)</f>
        <v>0.66552264492747459</v>
      </c>
      <c r="W3635" s="2">
        <f ca="1">N3635+(P3635-N3635)*(1-ERF((T3635-R3635)/(2*SQRT(L3635*'Input Parameters'!$E$38))))</f>
        <v>0.10019972788692304</v>
      </c>
      <c r="X3635">
        <f t="shared" ca="1" si="542"/>
        <v>1</v>
      </c>
      <c r="Y3635" s="7"/>
    </row>
    <row r="3636" spans="1:25" ht="15" customHeight="1" x14ac:dyDescent="0.25">
      <c r="A3636" s="139">
        <v>3629</v>
      </c>
      <c r="B3636" s="10">
        <f t="shared" ca="1" si="533"/>
        <v>0.12189874879015439</v>
      </c>
      <c r="C3636" s="60">
        <f ca="1">_xlfn.NORM.INV(B3636,'Input Parameters'!$E$15,'Input Parameters'!$F$15)</f>
        <v>207.8021785688326</v>
      </c>
      <c r="D3636" s="10">
        <f t="shared" ca="1" si="534"/>
        <v>0.74339509239217871</v>
      </c>
      <c r="E3636" s="62">
        <f ca="1">IF(_xlfn.NORM.INV(D3636,'Input Parameters'!$E$17,'Input Parameters'!$F$17)&lt;3500,3500,IF(_xlfn.NORM.INV(D3636,'Input Parameters'!$E$17,'Input Parameters'!$F$17)&gt;5500,5500,_xlfn.NORM.INV(D3636,'Input Parameters'!$E$17,'Input Parameters'!$F$17)))</f>
        <v>5257.6935164924062</v>
      </c>
      <c r="F3636" s="10">
        <f t="shared" ca="1" si="535"/>
        <v>0.58630482236658588</v>
      </c>
      <c r="G3636" s="64">
        <f ca="1">_xlfn.NORM.INV(F3636,'Input Parameters'!$E$20,'Input Parameters'!$F$20)</f>
        <v>284.11093327100366</v>
      </c>
      <c r="H3636" s="57">
        <f ca="1">EXP(E3636*(1/'Input Parameters'!$E$23-1/G3636))</f>
        <v>0.57292177428944324</v>
      </c>
      <c r="I3636" s="10">
        <f t="shared" ca="1" si="536"/>
        <v>0.88635810982400587</v>
      </c>
      <c r="J3636" s="30">
        <f ca="1">_xlfn.BETA.INV(I3636,'Input Parameters'!$L$26,'Input Parameters'!$M$26,'Input Parameters'!$J$26,'Input Parameters'!$K$26)</f>
        <v>0.83061506934411922</v>
      </c>
      <c r="K3636" s="168">
        <f ca="1">('Input Parameters'!$E$27/'Input Parameters'!$E$38)^$J3636</f>
        <v>2.5850210575704695E-3</v>
      </c>
      <c r="L3636" s="69">
        <f ca="1">$H3636*$C3636*'Input Parameters'!$E$25*K3636</f>
        <v>0.30775811250541901</v>
      </c>
      <c r="M3636" s="24">
        <f t="shared" ca="1" si="537"/>
        <v>0.20796112115098553</v>
      </c>
      <c r="N3636" s="15">
        <f ca="1">_xlfn.NORM.INV(M3636,'Input Parameters'!$E$29,'Input Parameters'!$F$29)</f>
        <v>9.9918648394009768E-2</v>
      </c>
      <c r="O3636" s="8">
        <f t="shared" ca="1" si="538"/>
        <v>0.63121849717600842</v>
      </c>
      <c r="P3636" s="30">
        <f ca="1">_xlfn.LOGNORM.INV(O3636,'Input Parameters'!$H$30,'Input Parameters'!$I$30)</f>
        <v>3.1434688917039191</v>
      </c>
      <c r="Q3636" s="10">
        <f t="shared" ca="1" si="539"/>
        <v>0.85280225537692167</v>
      </c>
      <c r="R3636" s="30">
        <f>IF('Input Parameters'!$E$32=0,0,_xlfn.BETA.INV(Q3636,'Input Parameters'!$L$32,'Input Parameters'!$M$32,'Input Parameters'!$J$32,'Input Parameters'!$K$32))</f>
        <v>0</v>
      </c>
      <c r="S3636" s="10">
        <f t="shared" ca="1" si="540"/>
        <v>0.43832401147879951</v>
      </c>
      <c r="T3636" s="26">
        <f ca="1">_xlfn.LOGNORM.INV(S3636,'Input Parameters'!$H$34,'Input Parameters'!$I$34)</f>
        <v>49.442824425170762</v>
      </c>
      <c r="U3636" s="10">
        <f t="shared" ca="1" si="541"/>
        <v>0.7258305108329639</v>
      </c>
      <c r="V3636" s="30">
        <f ca="1">_xlfn.BETA.INV(U3636,'Input Parameters'!$L$36,'Input Parameters'!$M$36,'Input Parameters'!$J$36,'Input Parameters'!$K$36)</f>
        <v>0.68234139904040192</v>
      </c>
      <c r="W3636" s="2">
        <f ca="1">N3636+(P3636-N3636)*(1-ERF((T3636-R3636)/(2*SQRT(L3636*'Input Parameters'!$E$38))))</f>
        <v>9.9918649287864855E-2</v>
      </c>
      <c r="X3636">
        <f t="shared" ca="1" si="542"/>
        <v>1</v>
      </c>
      <c r="Y3636" s="7"/>
    </row>
    <row r="3637" spans="1:25" ht="15" customHeight="1" x14ac:dyDescent="0.25">
      <c r="A3637" s="139">
        <v>3630</v>
      </c>
      <c r="B3637" s="10">
        <f t="shared" ca="1" si="533"/>
        <v>0.34524970648381847</v>
      </c>
      <c r="C3637" s="60">
        <f ca="1">_xlfn.NORM.INV(B3637,'Input Parameters'!$E$15,'Input Parameters'!$F$15)</f>
        <v>249.3885961666769</v>
      </c>
      <c r="D3637" s="10">
        <f t="shared" ca="1" si="534"/>
        <v>0.20539602544236124</v>
      </c>
      <c r="E3637" s="62">
        <f ca="1">IF(_xlfn.NORM.INV(D3637,'Input Parameters'!$E$17,'Input Parameters'!$F$17)&lt;3500,3500,IF(_xlfn.NORM.INV(D3637,'Input Parameters'!$E$17,'Input Parameters'!$F$17)&gt;5500,5500,_xlfn.NORM.INV(D3637,'Input Parameters'!$E$17,'Input Parameters'!$F$17)))</f>
        <v>4224.249586830947</v>
      </c>
      <c r="F3637" s="10">
        <f t="shared" ca="1" si="535"/>
        <v>0.8790165691536862</v>
      </c>
      <c r="G3637" s="64">
        <f ca="1">_xlfn.NORM.INV(F3637,'Input Parameters'!$E$20,'Input Parameters'!$F$20)</f>
        <v>290.48956787736319</v>
      </c>
      <c r="H3637" s="57">
        <f ca="1">EXP(E3637*(1/'Input Parameters'!$E$23-1/G3637))</f>
        <v>0.88599835888730349</v>
      </c>
      <c r="I3637" s="10">
        <f t="shared" ca="1" si="536"/>
        <v>0.86404535943948146</v>
      </c>
      <c r="J3637" s="30">
        <f ca="1">_xlfn.BETA.INV(I3637,'Input Parameters'!$L$26,'Input Parameters'!$M$26,'Input Parameters'!$J$26,'Input Parameters'!$K$26)</f>
        <v>0.81782229702176767</v>
      </c>
      <c r="K3637" s="168">
        <f ca="1">('Input Parameters'!$E$27/'Input Parameters'!$E$38)^$J3637</f>
        <v>2.8334541462449164E-3</v>
      </c>
      <c r="L3637" s="69">
        <f ca="1">$H3637*$C3637*'Input Parameters'!$E$25*K3637</f>
        <v>0.6260740408641623</v>
      </c>
      <c r="M3637" s="24">
        <f t="shared" ca="1" si="537"/>
        <v>0.87560301393806894</v>
      </c>
      <c r="N3637" s="15">
        <f ca="1">_xlfn.NORM.INV(M3637,'Input Parameters'!$E$29,'Input Parameters'!$F$29)</f>
        <v>0.10011532836662201</v>
      </c>
      <c r="O3637" s="8">
        <f t="shared" ca="1" si="538"/>
        <v>0.20062602363205384</v>
      </c>
      <c r="P3637" s="30">
        <f ca="1">_xlfn.LOGNORM.INV(O3637,'Input Parameters'!$H$30,'Input Parameters'!$I$30)</f>
        <v>1.8049450765407491</v>
      </c>
      <c r="Q3637" s="10">
        <f t="shared" ca="1" si="539"/>
        <v>0.45406790312543277</v>
      </c>
      <c r="R3637" s="30">
        <f>IF('Input Parameters'!$E$32=0,0,_xlfn.BETA.INV(Q3637,'Input Parameters'!$L$32,'Input Parameters'!$M$32,'Input Parameters'!$J$32,'Input Parameters'!$K$32))</f>
        <v>0</v>
      </c>
      <c r="S3637" s="10">
        <f t="shared" ca="1" si="540"/>
        <v>0.58309761522522685</v>
      </c>
      <c r="T3637" s="26">
        <f ca="1">_xlfn.LOGNORM.INV(S3637,'Input Parameters'!$H$34,'Input Parameters'!$I$34)</f>
        <v>51.742045467228387</v>
      </c>
      <c r="U3637" s="10">
        <f t="shared" ca="1" si="541"/>
        <v>0.92650009321753279</v>
      </c>
      <c r="V3637" s="30">
        <f ca="1">_xlfn.BETA.INV(U3637,'Input Parameters'!$L$36,'Input Parameters'!$M$36,'Input Parameters'!$J$36,'Input Parameters'!$K$36)</f>
        <v>0.83309376490117049</v>
      </c>
      <c r="W3637" s="2">
        <f ca="1">N3637+(P3637-N3637)*(1-ERF((T3637-R3637)/(2*SQRT(L3637*'Input Parameters'!$E$38))))</f>
        <v>0.10012174619897776</v>
      </c>
      <c r="X3637">
        <f t="shared" ca="1" si="542"/>
        <v>1</v>
      </c>
      <c r="Y3637" s="7"/>
    </row>
    <row r="3638" spans="1:25" ht="15" customHeight="1" x14ac:dyDescent="0.25">
      <c r="A3638" s="139">
        <v>3631</v>
      </c>
      <c r="B3638" s="10">
        <f t="shared" ca="1" si="533"/>
        <v>0.5984081689979881</v>
      </c>
      <c r="C3638" s="60">
        <f ca="1">_xlfn.NORM.INV(B3638,'Input Parameters'!$E$15,'Input Parameters'!$F$15)</f>
        <v>284.47377589604059</v>
      </c>
      <c r="D3638" s="10">
        <f t="shared" ca="1" si="534"/>
        <v>0.19988938068985063</v>
      </c>
      <c r="E3638" s="62">
        <f ca="1">IF(_xlfn.NORM.INV(D3638,'Input Parameters'!$E$17,'Input Parameters'!$F$17)&lt;3500,3500,IF(_xlfn.NORM.INV(D3638,'Input Parameters'!$E$17,'Input Parameters'!$F$17)&gt;5500,5500,_xlfn.NORM.INV(D3638,'Input Parameters'!$E$17,'Input Parameters'!$F$17)))</f>
        <v>4210.5885046024678</v>
      </c>
      <c r="F3638" s="10">
        <f t="shared" ca="1" si="535"/>
        <v>0.4242272430643228</v>
      </c>
      <c r="G3638" s="64">
        <f ca="1">_xlfn.NORM.INV(F3638,'Input Parameters'!$E$20,'Input Parameters'!$F$20)</f>
        <v>281.36969190310725</v>
      </c>
      <c r="H3638" s="57">
        <f ca="1">EXP(E3638*(1/'Input Parameters'!$E$23-1/G3638))</f>
        <v>0.55407207924722912</v>
      </c>
      <c r="I3638" s="10">
        <f t="shared" ca="1" si="536"/>
        <v>0.72645094274033528</v>
      </c>
      <c r="J3638" s="30">
        <f ca="1">_xlfn.BETA.INV(I3638,'Input Parameters'!$L$26,'Input Parameters'!$M$26,'Input Parameters'!$J$26,'Input Parameters'!$K$26)</f>
        <v>0.75277410397209121</v>
      </c>
      <c r="K3638" s="168">
        <f ca="1">('Input Parameters'!$E$27/'Input Parameters'!$E$38)^$J3638</f>
        <v>4.5180873328510129E-3</v>
      </c>
      <c r="L3638" s="69">
        <f ca="1">$H3638*$C3638*'Input Parameters'!$E$25*K3638</f>
        <v>0.71213630115076099</v>
      </c>
      <c r="M3638" s="24">
        <f t="shared" ca="1" si="537"/>
        <v>0.35247697006868972</v>
      </c>
      <c r="N3638" s="15">
        <f ca="1">_xlfn.NORM.INV(M3638,'Input Parameters'!$E$29,'Input Parameters'!$F$29)</f>
        <v>9.996213582843938E-2</v>
      </c>
      <c r="O3638" s="8">
        <f t="shared" ca="1" si="538"/>
        <v>0.10553343137548676</v>
      </c>
      <c r="P3638" s="30">
        <f ca="1">_xlfn.LOGNORM.INV(O3638,'Input Parameters'!$H$30,'Input Parameters'!$I$30)</f>
        <v>1.4862610311862214</v>
      </c>
      <c r="Q3638" s="10">
        <f t="shared" ca="1" si="539"/>
        <v>0.65489539289480969</v>
      </c>
      <c r="R3638" s="30">
        <f>IF('Input Parameters'!$E$32=0,0,_xlfn.BETA.INV(Q3638,'Input Parameters'!$L$32,'Input Parameters'!$M$32,'Input Parameters'!$J$32,'Input Parameters'!$K$32))</f>
        <v>0</v>
      </c>
      <c r="S3638" s="10">
        <f t="shared" ca="1" si="540"/>
        <v>0.67258765408800014</v>
      </c>
      <c r="T3638" s="26">
        <f ca="1">_xlfn.LOGNORM.INV(S3638,'Input Parameters'!$H$34,'Input Parameters'!$I$34)</f>
        <v>53.293347657492156</v>
      </c>
      <c r="U3638" s="10">
        <f t="shared" ca="1" si="541"/>
        <v>5.7352861577178227E-2</v>
      </c>
      <c r="V3638" s="30">
        <f ca="1">_xlfn.BETA.INV(U3638,'Input Parameters'!$L$36,'Input Parameters'!$M$36,'Input Parameters'!$J$36,'Input Parameters'!$K$36)</f>
        <v>0.38573555413875482</v>
      </c>
      <c r="W3638" s="2">
        <f ca="1">N3638+(P3638-N3638)*(1-ERF((T3638-R3638)/(2*SQRT(L3638*'Input Parameters'!$E$38))))</f>
        <v>9.9973206481607249E-2</v>
      </c>
      <c r="X3638">
        <f t="shared" ca="1" si="542"/>
        <v>1</v>
      </c>
      <c r="Y3638" s="7"/>
    </row>
    <row r="3639" spans="1:25" ht="15" customHeight="1" x14ac:dyDescent="0.25">
      <c r="A3639" s="139">
        <v>3632</v>
      </c>
      <c r="B3639" s="10">
        <f t="shared" ca="1" si="533"/>
        <v>0.52101993622101295</v>
      </c>
      <c r="C3639" s="60">
        <f ca="1">_xlfn.NORM.INV(B3639,'Input Parameters'!$E$15,'Input Parameters'!$F$15)</f>
        <v>273.82392963887912</v>
      </c>
      <c r="D3639" s="10">
        <f t="shared" ca="1" si="534"/>
        <v>0.32025730320287005</v>
      </c>
      <c r="E3639" s="62">
        <f ca="1">IF(_xlfn.NORM.INV(D3639,'Input Parameters'!$E$17,'Input Parameters'!$F$17)&lt;3500,3500,IF(_xlfn.NORM.INV(D3639,'Input Parameters'!$E$17,'Input Parameters'!$F$17)&gt;5500,5500,_xlfn.NORM.INV(D3639,'Input Parameters'!$E$17,'Input Parameters'!$F$17)))</f>
        <v>4473.1144100983038</v>
      </c>
      <c r="F3639" s="10">
        <f t="shared" ca="1" si="535"/>
        <v>0.78663302141528491</v>
      </c>
      <c r="G3639" s="64">
        <f ca="1">_xlfn.NORM.INV(F3639,'Input Parameters'!$E$20,'Input Parameters'!$F$20)</f>
        <v>287.97511271279672</v>
      </c>
      <c r="H3639" s="57">
        <f ca="1">EXP(E3639*(1/'Input Parameters'!$E$23-1/G3639))</f>
        <v>0.76903144523537192</v>
      </c>
      <c r="I3639" s="10">
        <f t="shared" ca="1" si="536"/>
        <v>0.49055315806495636</v>
      </c>
      <c r="J3639" s="30">
        <f ca="1">_xlfn.BETA.INV(I3639,'Input Parameters'!$L$26,'Input Parameters'!$M$26,'Input Parameters'!$J$26,'Input Parameters'!$K$26)</f>
        <v>0.65758193742542648</v>
      </c>
      <c r="K3639" s="168">
        <f ca="1">('Input Parameters'!$E$27/'Input Parameters'!$E$38)^$J3639</f>
        <v>8.9432979549274091E-3</v>
      </c>
      <c r="L3639" s="69">
        <f ca="1">$H3639*$C3639*'Input Parameters'!$E$25*K3639</f>
        <v>1.8832726391619115</v>
      </c>
      <c r="M3639" s="24">
        <f t="shared" ca="1" si="537"/>
        <v>0.11030236183702602</v>
      </c>
      <c r="N3639" s="15">
        <f ca="1">_xlfn.NORM.INV(M3639,'Input Parameters'!$E$29,'Input Parameters'!$F$29)</f>
        <v>9.9877507830046591E-2</v>
      </c>
      <c r="O3639" s="8">
        <f t="shared" ca="1" si="538"/>
        <v>0.96799023776244708</v>
      </c>
      <c r="P3639" s="30">
        <f ca="1">_xlfn.LOGNORM.INV(O3639,'Input Parameters'!$H$30,'Input Parameters'!$I$30)</f>
        <v>6.4360200208136131</v>
      </c>
      <c r="Q3639" s="10">
        <f t="shared" ca="1" si="539"/>
        <v>0.40919413483273026</v>
      </c>
      <c r="R3639" s="30">
        <f>IF('Input Parameters'!$E$32=0,0,_xlfn.BETA.INV(Q3639,'Input Parameters'!$L$32,'Input Parameters'!$M$32,'Input Parameters'!$J$32,'Input Parameters'!$K$32))</f>
        <v>0</v>
      </c>
      <c r="S3639" s="10">
        <f t="shared" ca="1" si="540"/>
        <v>0.47730085316632431</v>
      </c>
      <c r="T3639" s="26">
        <f ca="1">_xlfn.LOGNORM.INV(S3639,'Input Parameters'!$H$34,'Input Parameters'!$I$34)</f>
        <v>50.051661076382707</v>
      </c>
      <c r="U3639" s="10">
        <f t="shared" ca="1" si="541"/>
        <v>0.19277109926631442</v>
      </c>
      <c r="V3639" s="30">
        <f ca="1">_xlfn.BETA.INV(U3639,'Input Parameters'!$L$36,'Input Parameters'!$M$36,'Input Parameters'!$J$36,'Input Parameters'!$K$36)</f>
        <v>0.46545443480047205</v>
      </c>
      <c r="W3639" s="2">
        <f ca="1">N3639+(P3639-N3639)*(1-ERF((T3639-R3639)/(2*SQRT(L3639*'Input Parameters'!$E$38))))</f>
        <v>0.16266510369602177</v>
      </c>
      <c r="X3639">
        <f t="shared" ca="1" si="542"/>
        <v>1</v>
      </c>
      <c r="Y3639" s="7"/>
    </row>
    <row r="3640" spans="1:25" ht="15" customHeight="1" x14ac:dyDescent="0.25">
      <c r="A3640" s="139">
        <v>3633</v>
      </c>
      <c r="B3640" s="10">
        <f t="shared" ca="1" si="533"/>
        <v>0.42649753371801091</v>
      </c>
      <c r="C3640" s="60">
        <f ca="1">_xlfn.NORM.INV(B3640,'Input Parameters'!$E$15,'Input Parameters'!$F$15)</f>
        <v>260.92524742672254</v>
      </c>
      <c r="D3640" s="10">
        <f t="shared" ca="1" si="534"/>
        <v>0.36914602667523966</v>
      </c>
      <c r="E3640" s="62">
        <f ca="1">IF(_xlfn.NORM.INV(D3640,'Input Parameters'!$E$17,'Input Parameters'!$F$17)&lt;3500,3500,IF(_xlfn.NORM.INV(D3640,'Input Parameters'!$E$17,'Input Parameters'!$F$17)&gt;5500,5500,_xlfn.NORM.INV(D3640,'Input Parameters'!$E$17,'Input Parameters'!$F$17)))</f>
        <v>4566.1188245108151</v>
      </c>
      <c r="F3640" s="10">
        <f t="shared" ca="1" si="535"/>
        <v>0.12174854882314889</v>
      </c>
      <c r="G3640" s="64">
        <f ca="1">_xlfn.NORM.INV(F3640,'Input Parameters'!$E$20,'Input Parameters'!$F$20)</f>
        <v>274.83585505580942</v>
      </c>
      <c r="H3640" s="57">
        <f ca="1">EXP(E3640*(1/'Input Parameters'!$E$23-1/G3640))</f>
        <v>0.35839497931579378</v>
      </c>
      <c r="I3640" s="10">
        <f t="shared" ca="1" si="536"/>
        <v>0.45491379710554591</v>
      </c>
      <c r="J3640" s="30">
        <f ca="1">_xlfn.BETA.INV(I3640,'Input Parameters'!$L$26,'Input Parameters'!$M$26,'Input Parameters'!$J$26,'Input Parameters'!$K$26)</f>
        <v>0.64302378149795292</v>
      </c>
      <c r="K3640" s="168">
        <f ca="1">('Input Parameters'!$E$27/'Input Parameters'!$E$38)^$J3640</f>
        <v>9.9277157687860402E-3</v>
      </c>
      <c r="L3640" s="69">
        <f ca="1">$H3640*$C3640*'Input Parameters'!$E$25*K3640</f>
        <v>0.92838337735893517</v>
      </c>
      <c r="M3640" s="24">
        <f t="shared" ca="1" si="537"/>
        <v>0.44965662243655413</v>
      </c>
      <c r="N3640" s="15">
        <f ca="1">_xlfn.NORM.INV(M3640,'Input Parameters'!$E$29,'Input Parameters'!$F$29)</f>
        <v>9.9987347106322011E-2</v>
      </c>
      <c r="O3640" s="8">
        <f t="shared" ca="1" si="538"/>
        <v>0.34623405932879137</v>
      </c>
      <c r="P3640" s="30">
        <f ca="1">_xlfn.LOGNORM.INV(O3640,'Input Parameters'!$H$30,'Input Parameters'!$I$30)</f>
        <v>2.2260088317030426</v>
      </c>
      <c r="Q3640" s="10">
        <f t="shared" ca="1" si="539"/>
        <v>0.81700810883159569</v>
      </c>
      <c r="R3640" s="30">
        <f>IF('Input Parameters'!$E$32=0,0,_xlfn.BETA.INV(Q3640,'Input Parameters'!$L$32,'Input Parameters'!$M$32,'Input Parameters'!$J$32,'Input Parameters'!$K$32))</f>
        <v>0</v>
      </c>
      <c r="S3640" s="10">
        <f t="shared" ca="1" si="540"/>
        <v>0.38766231794897454</v>
      </c>
      <c r="T3640" s="26">
        <f ca="1">_xlfn.LOGNORM.INV(S3640,'Input Parameters'!$H$34,'Input Parameters'!$I$34)</f>
        <v>48.647738618023332</v>
      </c>
      <c r="U3640" s="10">
        <f t="shared" ca="1" si="541"/>
        <v>0.7299847581957154</v>
      </c>
      <c r="V3640" s="30">
        <f ca="1">_xlfn.BETA.INV(U3640,'Input Parameters'!$L$36,'Input Parameters'!$M$36,'Input Parameters'!$J$36,'Input Parameters'!$K$36)</f>
        <v>0.68445188328374318</v>
      </c>
      <c r="W3640" s="2">
        <f ca="1">N3640+(P3640-N3640)*(1-ERF((T3640-R3640)/(2*SQRT(L3640*'Input Parameters'!$E$38))))</f>
        <v>0.1007459214820535</v>
      </c>
      <c r="X3640">
        <f t="shared" ca="1" si="542"/>
        <v>1</v>
      </c>
      <c r="Y3640" s="7"/>
    </row>
    <row r="3641" spans="1:25" ht="15" customHeight="1" x14ac:dyDescent="0.25">
      <c r="A3641" s="139">
        <v>3634</v>
      </c>
      <c r="B3641" s="10">
        <f t="shared" ca="1" si="533"/>
        <v>0.51919962106214934</v>
      </c>
      <c r="C3641" s="60">
        <f ca="1">_xlfn.NORM.INV(B3641,'Input Parameters'!$E$15,'Input Parameters'!$F$15)</f>
        <v>273.57633807394927</v>
      </c>
      <c r="D3641" s="10">
        <f t="shared" ca="1" si="534"/>
        <v>0.40882602374499222</v>
      </c>
      <c r="E3641" s="62">
        <f ca="1">IF(_xlfn.NORM.INV(D3641,'Input Parameters'!$E$17,'Input Parameters'!$F$17)&lt;3500,3500,IF(_xlfn.NORM.INV(D3641,'Input Parameters'!$E$17,'Input Parameters'!$F$17)&gt;5500,5500,_xlfn.NORM.INV(D3641,'Input Parameters'!$E$17,'Input Parameters'!$F$17)))</f>
        <v>4638.6038571949748</v>
      </c>
      <c r="F3641" s="10">
        <f t="shared" ca="1" si="535"/>
        <v>0.89371433697112335</v>
      </c>
      <c r="G3641" s="64">
        <f ca="1">_xlfn.NORM.INV(F3641,'Input Parameters'!$E$20,'Input Parameters'!$F$20)</f>
        <v>291.00172463771548</v>
      </c>
      <c r="H3641" s="57">
        <f ca="1">EXP(E3641*(1/'Input Parameters'!$E$23-1/G3641))</f>
        <v>0.9004963156538065</v>
      </c>
      <c r="I3641" s="10">
        <f t="shared" ca="1" si="536"/>
        <v>0.5171519624487867</v>
      </c>
      <c r="J3641" s="30">
        <f ca="1">_xlfn.BETA.INV(I3641,'Input Parameters'!$L$26,'Input Parameters'!$M$26,'Input Parameters'!$J$26,'Input Parameters'!$K$26)</f>
        <v>0.66829320086638644</v>
      </c>
      <c r="K3641" s="168">
        <f ca="1">('Input Parameters'!$E$27/'Input Parameters'!$E$38)^$J3641</f>
        <v>8.2818988581163412E-3</v>
      </c>
      <c r="L3641" s="69">
        <f ca="1">$H3641*$C3641*'Input Parameters'!$E$25*K3641</f>
        <v>2.0402829237535571</v>
      </c>
      <c r="M3641" s="24">
        <f t="shared" ca="1" si="537"/>
        <v>0.95577880512517044</v>
      </c>
      <c r="N3641" s="15">
        <f ca="1">_xlfn.NORM.INV(M3641,'Input Parameters'!$E$29,'Input Parameters'!$F$29)</f>
        <v>0.10017036719583311</v>
      </c>
      <c r="O3641" s="8">
        <f t="shared" ca="1" si="538"/>
        <v>0.70483231324184292</v>
      </c>
      <c r="P3641" s="30">
        <f ca="1">_xlfn.LOGNORM.INV(O3641,'Input Parameters'!$H$30,'Input Parameters'!$I$30)</f>
        <v>3.4602703499468821</v>
      </c>
      <c r="Q3641" s="10">
        <f t="shared" ca="1" si="539"/>
        <v>0.34022895851250112</v>
      </c>
      <c r="R3641" s="30">
        <f>IF('Input Parameters'!$E$32=0,0,_xlfn.BETA.INV(Q3641,'Input Parameters'!$L$32,'Input Parameters'!$M$32,'Input Parameters'!$J$32,'Input Parameters'!$K$32))</f>
        <v>0</v>
      </c>
      <c r="S3641" s="10">
        <f t="shared" ca="1" si="540"/>
        <v>0.11939983494398843</v>
      </c>
      <c r="T3641" s="26">
        <f ca="1">_xlfn.LOGNORM.INV(S3641,'Input Parameters'!$H$34,'Input Parameters'!$I$34)</f>
        <v>43.53066341778927</v>
      </c>
      <c r="U3641" s="10">
        <f t="shared" ca="1" si="541"/>
        <v>0.45292181958969158</v>
      </c>
      <c r="V3641" s="30">
        <f ca="1">_xlfn.BETA.INV(U3641,'Input Parameters'!$L$36,'Input Parameters'!$M$36,'Input Parameters'!$J$36,'Input Parameters'!$K$36)</f>
        <v>0.56807520782479981</v>
      </c>
      <c r="W3641" s="2">
        <f ca="1">N3641+(P3641-N3641)*(1-ERF((T3641-R3641)/(2*SQRT(L3641*'Input Parameters'!$E$38))))</f>
        <v>0.20489314301643607</v>
      </c>
      <c r="X3641">
        <f t="shared" ca="1" si="542"/>
        <v>1</v>
      </c>
      <c r="Y3641" s="7"/>
    </row>
    <row r="3642" spans="1:25" ht="15" customHeight="1" x14ac:dyDescent="0.25">
      <c r="A3642" s="139">
        <v>3635</v>
      </c>
      <c r="B3642" s="10">
        <f t="shared" ca="1" si="533"/>
        <v>0.33278282903077483</v>
      </c>
      <c r="C3642" s="60">
        <f ca="1">_xlfn.NORM.INV(B3642,'Input Parameters'!$E$15,'Input Parameters'!$F$15)</f>
        <v>247.54252816082365</v>
      </c>
      <c r="D3642" s="10">
        <f t="shared" ca="1" si="534"/>
        <v>0.57569089574248666</v>
      </c>
      <c r="E3642" s="62">
        <f ca="1">IF(_xlfn.NORM.INV(D3642,'Input Parameters'!$E$17,'Input Parameters'!$F$17)&lt;3500,3500,IF(_xlfn.NORM.INV(D3642,'Input Parameters'!$E$17,'Input Parameters'!$F$17)&gt;5500,5500,_xlfn.NORM.INV(D3642,'Input Parameters'!$E$17,'Input Parameters'!$F$17)))</f>
        <v>4933.6172519372913</v>
      </c>
      <c r="F3642" s="10">
        <f t="shared" ca="1" si="535"/>
        <v>0.58930907143199618</v>
      </c>
      <c r="G3642" s="64">
        <f ca="1">_xlfn.NORM.INV(F3642,'Input Parameters'!$E$20,'Input Parameters'!$F$20)</f>
        <v>284.16264568331707</v>
      </c>
      <c r="H3642" s="57">
        <f ca="1">EXP(E3642*(1/'Input Parameters'!$E$23-1/G3642))</f>
        <v>0.5948101816889011</v>
      </c>
      <c r="I3642" s="10">
        <f t="shared" ca="1" si="536"/>
        <v>0.9997472792962433</v>
      </c>
      <c r="J3642" s="30">
        <f ca="1">_xlfn.BETA.INV(I3642,'Input Parameters'!$L$26,'Input Parameters'!$M$26,'Input Parameters'!$J$26,'Input Parameters'!$K$26)</f>
        <v>0.97925813040863319</v>
      </c>
      <c r="K3642" s="168">
        <f ca="1">('Input Parameters'!$E$27/'Input Parameters'!$E$38)^$J3642</f>
        <v>8.9004206415281171E-4</v>
      </c>
      <c r="L3642" s="69">
        <f ca="1">$H3642*$C3642*'Input Parameters'!$E$25*K3642</f>
        <v>0.13105051993464248</v>
      </c>
      <c r="M3642" s="24">
        <f t="shared" ca="1" si="537"/>
        <v>0.90991988331577422</v>
      </c>
      <c r="N3642" s="15">
        <f ca="1">_xlfn.NORM.INV(M3642,'Input Parameters'!$E$29,'Input Parameters'!$F$29)</f>
        <v>0.10013402618389612</v>
      </c>
      <c r="O3642" s="8">
        <f t="shared" ca="1" si="538"/>
        <v>0.90111657702684267</v>
      </c>
      <c r="P3642" s="30">
        <f ca="1">_xlfn.LOGNORM.INV(O3642,'Input Parameters'!$H$30,'Input Parameters'!$I$30)</f>
        <v>4.9304908756211718</v>
      </c>
      <c r="Q3642" s="10">
        <f t="shared" ca="1" si="539"/>
        <v>0.10612801512428183</v>
      </c>
      <c r="R3642" s="30">
        <f>IF('Input Parameters'!$E$32=0,0,_xlfn.BETA.INV(Q3642,'Input Parameters'!$L$32,'Input Parameters'!$M$32,'Input Parameters'!$J$32,'Input Parameters'!$K$32))</f>
        <v>0</v>
      </c>
      <c r="S3642" s="10">
        <f t="shared" ca="1" si="540"/>
        <v>0.93846234165241393</v>
      </c>
      <c r="T3642" s="26">
        <f ca="1">_xlfn.LOGNORM.INV(S3642,'Input Parameters'!$H$34,'Input Parameters'!$I$34)</f>
        <v>61.077695774352499</v>
      </c>
      <c r="U3642" s="10">
        <f t="shared" ca="1" si="541"/>
        <v>8.9522668473786648E-2</v>
      </c>
      <c r="V3642" s="30">
        <f ca="1">_xlfn.BETA.INV(U3642,'Input Parameters'!$L$36,'Input Parameters'!$M$36,'Input Parameters'!$J$36,'Input Parameters'!$K$36)</f>
        <v>0.41006007554165813</v>
      </c>
      <c r="W3642" s="2">
        <f ca="1">N3642+(P3642-N3642)*(1-ERF((T3642-R3642)/(2*SQRT(L3642*'Input Parameters'!$E$38))))</f>
        <v>0.10013402618389612</v>
      </c>
      <c r="X3642">
        <f t="shared" ca="1" si="542"/>
        <v>1</v>
      </c>
      <c r="Y3642" s="7"/>
    </row>
    <row r="3643" spans="1:25" ht="15" customHeight="1" x14ac:dyDescent="0.25">
      <c r="A3643" s="139">
        <v>3636</v>
      </c>
      <c r="B3643" s="10">
        <f t="shared" ca="1" si="533"/>
        <v>0.2129994528929392</v>
      </c>
      <c r="C3643" s="60">
        <f ca="1">_xlfn.NORM.INV(B3643,'Input Parameters'!$E$15,'Input Parameters'!$F$15)</f>
        <v>227.82613273865039</v>
      </c>
      <c r="D3643" s="10">
        <f t="shared" ca="1" si="534"/>
        <v>0.47224901279416276</v>
      </c>
      <c r="E3643" s="62">
        <f ca="1">IF(_xlfn.NORM.INV(D3643,'Input Parameters'!$E$17,'Input Parameters'!$F$17)&lt;3500,3500,IF(_xlfn.NORM.INV(D3643,'Input Parameters'!$E$17,'Input Parameters'!$F$17)&gt;5500,5500,_xlfn.NORM.INV(D3643,'Input Parameters'!$E$17,'Input Parameters'!$F$17)))</f>
        <v>4751.2676777435154</v>
      </c>
      <c r="F3643" s="10">
        <f t="shared" ca="1" si="535"/>
        <v>0.22558594152741773</v>
      </c>
      <c r="G3643" s="64">
        <f ca="1">_xlfn.NORM.INV(F3643,'Input Parameters'!$E$20,'Input Parameters'!$F$20)</f>
        <v>277.60179952646354</v>
      </c>
      <c r="H3643" s="57">
        <f ca="1">EXP(E3643*(1/'Input Parameters'!$E$23-1/G3643))</f>
        <v>0.40841237402770086</v>
      </c>
      <c r="I3643" s="10">
        <f t="shared" ca="1" si="536"/>
        <v>0.43576882147944551</v>
      </c>
      <c r="J3643" s="30">
        <f ca="1">_xlfn.BETA.INV(I3643,'Input Parameters'!$L$26,'Input Parameters'!$M$26,'Input Parameters'!$J$26,'Input Parameters'!$K$26)</f>
        <v>0.63507388015931954</v>
      </c>
      <c r="K3643" s="168">
        <f ca="1">('Input Parameters'!$E$27/'Input Parameters'!$E$38)^$J3643</f>
        <v>1.0510294962204554E-2</v>
      </c>
      <c r="L3643" s="69">
        <f ca="1">$H3643*$C3643*'Input Parameters'!$E$25*K3643</f>
        <v>0.97795153871117679</v>
      </c>
      <c r="M3643" s="24">
        <f t="shared" ca="1" si="537"/>
        <v>0.51606253597057794</v>
      </c>
      <c r="N3643" s="15">
        <f ca="1">_xlfn.NORM.INV(M3643,'Input Parameters'!$E$29,'Input Parameters'!$F$29)</f>
        <v>0.10000402736912992</v>
      </c>
      <c r="O3643" s="8">
        <f t="shared" ca="1" si="538"/>
        <v>0.34115387868831459</v>
      </c>
      <c r="P3643" s="30">
        <f ca="1">_xlfn.LOGNORM.INV(O3643,'Input Parameters'!$H$30,'Input Parameters'!$I$30)</f>
        <v>2.2115364757584386</v>
      </c>
      <c r="Q3643" s="10">
        <f t="shared" ca="1" si="539"/>
        <v>0.62870322223250108</v>
      </c>
      <c r="R3643" s="30">
        <f>IF('Input Parameters'!$E$32=0,0,_xlfn.BETA.INV(Q3643,'Input Parameters'!$L$32,'Input Parameters'!$M$32,'Input Parameters'!$J$32,'Input Parameters'!$K$32))</f>
        <v>0</v>
      </c>
      <c r="S3643" s="10">
        <f t="shared" ca="1" si="540"/>
        <v>0.25112373857957249</v>
      </c>
      <c r="T3643" s="26">
        <f ca="1">_xlfn.LOGNORM.INV(S3643,'Input Parameters'!$H$34,'Input Parameters'!$I$34)</f>
        <v>46.367529590087834</v>
      </c>
      <c r="U3643" s="10">
        <f t="shared" ca="1" si="541"/>
        <v>0.31725293277785827</v>
      </c>
      <c r="V3643" s="30">
        <f ca="1">_xlfn.BETA.INV(U3643,'Input Parameters'!$L$36,'Input Parameters'!$M$36,'Input Parameters'!$J$36,'Input Parameters'!$K$36)</f>
        <v>0.51690507864388224</v>
      </c>
      <c r="W3643" s="2">
        <f ca="1">N3643+(P3643-N3643)*(1-ERF((T3643-R3643)/(2*SQRT(L3643*'Input Parameters'!$E$38))))</f>
        <v>0.10193610447782059</v>
      </c>
      <c r="X3643">
        <f t="shared" ca="1" si="542"/>
        <v>1</v>
      </c>
      <c r="Y3643" s="7"/>
    </row>
    <row r="3644" spans="1:25" ht="15" customHeight="1" x14ac:dyDescent="0.25">
      <c r="A3644" s="139">
        <v>3637</v>
      </c>
      <c r="B3644" s="10">
        <f t="shared" ca="1" si="533"/>
        <v>0.63555773776708147</v>
      </c>
      <c r="C3644" s="60">
        <f ca="1">_xlfn.NORM.INV(B3644,'Input Parameters'!$E$15,'Input Parameters'!$F$15)</f>
        <v>289.75117437279937</v>
      </c>
      <c r="D3644" s="10">
        <f t="shared" ca="1" si="534"/>
        <v>0.65561108188816464</v>
      </c>
      <c r="E3644" s="62">
        <f ca="1">IF(_xlfn.NORM.INV(D3644,'Input Parameters'!$E$17,'Input Parameters'!$F$17)&lt;3500,3500,IF(_xlfn.NORM.INV(D3644,'Input Parameters'!$E$17,'Input Parameters'!$F$17)&gt;5500,5500,_xlfn.NORM.INV(D3644,'Input Parameters'!$E$17,'Input Parameters'!$F$17)))</f>
        <v>5080.3599309750534</v>
      </c>
      <c r="F3644" s="10">
        <f t="shared" ca="1" si="535"/>
        <v>0.71574710961865418</v>
      </c>
      <c r="G3644" s="64">
        <f ca="1">_xlfn.NORM.INV(F3644,'Input Parameters'!$E$20,'Input Parameters'!$F$20)</f>
        <v>286.47069838801752</v>
      </c>
      <c r="H3644" s="57">
        <f ca="1">EXP(E3644*(1/'Input Parameters'!$E$23-1/G3644))</f>
        <v>0.67643307869861335</v>
      </c>
      <c r="I3644" s="10">
        <f t="shared" ca="1" si="536"/>
        <v>0.52510111284280814</v>
      </c>
      <c r="J3644" s="30">
        <f ca="1">_xlfn.BETA.INV(I3644,'Input Parameters'!$L$26,'Input Parameters'!$M$26,'Input Parameters'!$J$26,'Input Parameters'!$K$26)</f>
        <v>0.67147561257212374</v>
      </c>
      <c r="K3644" s="168">
        <f ca="1">('Input Parameters'!$E$27/'Input Parameters'!$E$38)^$J3644</f>
        <v>8.0949851934260519E-3</v>
      </c>
      <c r="L3644" s="69">
        <f ca="1">$H3644*$C3644*'Input Parameters'!$E$25*K3644</f>
        <v>1.5865950709511127</v>
      </c>
      <c r="M3644" s="24">
        <f t="shared" ca="1" si="537"/>
        <v>0.35994130210026143</v>
      </c>
      <c r="N3644" s="15">
        <f ca="1">_xlfn.NORM.INV(M3644,'Input Parameters'!$E$29,'Input Parameters'!$F$29)</f>
        <v>9.9964138430544677E-2</v>
      </c>
      <c r="O3644" s="8">
        <f t="shared" ca="1" si="538"/>
        <v>0.92604640803956795</v>
      </c>
      <c r="P3644" s="30">
        <f ca="1">_xlfn.LOGNORM.INV(O3644,'Input Parameters'!$H$30,'Input Parameters'!$I$30)</f>
        <v>5.3151334531079168</v>
      </c>
      <c r="Q3644" s="10">
        <f t="shared" ca="1" si="539"/>
        <v>0.73448636458034611</v>
      </c>
      <c r="R3644" s="30">
        <f>IF('Input Parameters'!$E$32=0,0,_xlfn.BETA.INV(Q3644,'Input Parameters'!$L$32,'Input Parameters'!$M$32,'Input Parameters'!$J$32,'Input Parameters'!$K$32))</f>
        <v>0</v>
      </c>
      <c r="S3644" s="10">
        <f t="shared" ca="1" si="540"/>
        <v>0.22106715538347821</v>
      </c>
      <c r="T3644" s="26">
        <f ca="1">_xlfn.LOGNORM.INV(S3644,'Input Parameters'!$H$34,'Input Parameters'!$I$34)</f>
        <v>45.807239485081141</v>
      </c>
      <c r="U3644" s="10">
        <f t="shared" ca="1" si="541"/>
        <v>0.65443441167896288</v>
      </c>
      <c r="V3644" s="30">
        <f ca="1">_xlfn.BETA.INV(U3644,'Input Parameters'!$L$36,'Input Parameters'!$M$36,'Input Parameters'!$J$36,'Input Parameters'!$K$36)</f>
        <v>0.64866148926939304</v>
      </c>
      <c r="W3644" s="2">
        <f ca="1">N3644+(P3644-N3644)*(1-ERF((T3644-R3644)/(2*SQRT(L3644*'Input Parameters'!$E$38))))</f>
        <v>0.15277284162919472</v>
      </c>
      <c r="X3644">
        <f t="shared" ca="1" si="542"/>
        <v>1</v>
      </c>
      <c r="Y3644" s="7"/>
    </row>
    <row r="3645" spans="1:25" ht="15" customHeight="1" x14ac:dyDescent="0.25">
      <c r="A3645" s="139">
        <v>3638</v>
      </c>
      <c r="B3645" s="10">
        <f t="shared" ca="1" si="533"/>
        <v>0.26539205888570039</v>
      </c>
      <c r="C3645" s="60">
        <f ca="1">_xlfn.NORM.INV(B3645,'Input Parameters'!$E$15,'Input Parameters'!$F$15)</f>
        <v>236.99823715762349</v>
      </c>
      <c r="D3645" s="10">
        <f t="shared" ca="1" si="534"/>
        <v>0.75187075310244322</v>
      </c>
      <c r="E3645" s="62">
        <f ca="1">IF(_xlfn.NORM.INV(D3645,'Input Parameters'!$E$17,'Input Parameters'!$F$17)&lt;3500,3500,IF(_xlfn.NORM.INV(D3645,'Input Parameters'!$E$17,'Input Parameters'!$F$17)&gt;5500,5500,_xlfn.NORM.INV(D3645,'Input Parameters'!$E$17,'Input Parameters'!$F$17)))</f>
        <v>5276.27195765138</v>
      </c>
      <c r="F3645" s="10">
        <f t="shared" ca="1" si="535"/>
        <v>0.82145221582787642</v>
      </c>
      <c r="G3645" s="64">
        <f ca="1">_xlfn.NORM.INV(F3645,'Input Parameters'!$E$20,'Input Parameters'!$F$20)</f>
        <v>288.82012072483462</v>
      </c>
      <c r="H3645" s="57">
        <f ca="1">EXP(E3645*(1/'Input Parameters'!$E$23-1/G3645))</f>
        <v>0.77400805680327833</v>
      </c>
      <c r="I3645" s="10">
        <f t="shared" ca="1" si="536"/>
        <v>0.39293502265255509</v>
      </c>
      <c r="J3645" s="30">
        <f ca="1">_xlfn.BETA.INV(I3645,'Input Parameters'!$L$26,'Input Parameters'!$M$26,'Input Parameters'!$J$26,'Input Parameters'!$K$26)</f>
        <v>0.61685242422662867</v>
      </c>
      <c r="K3645" s="168">
        <f ca="1">('Input Parameters'!$E$27/'Input Parameters'!$E$38)^$J3645</f>
        <v>1.1977838919116036E-2</v>
      </c>
      <c r="L3645" s="69">
        <f ca="1">$H3645*$C3645*'Input Parameters'!$E$25*K3645</f>
        <v>2.1971973436649335</v>
      </c>
      <c r="M3645" s="24">
        <f t="shared" ca="1" si="537"/>
        <v>0.74871797633529746</v>
      </c>
      <c r="N3645" s="15">
        <f ca="1">_xlfn.NORM.INV(M3645,'Input Parameters'!$E$29,'Input Parameters'!$F$29)</f>
        <v>0.10006704608628697</v>
      </c>
      <c r="O3645" s="8">
        <f t="shared" ca="1" si="538"/>
        <v>0.59570531813441763</v>
      </c>
      <c r="P3645" s="30">
        <f ca="1">_xlfn.LOGNORM.INV(O3645,'Input Parameters'!$H$30,'Input Parameters'!$I$30)</f>
        <v>3.0085943317861212</v>
      </c>
      <c r="Q3645" s="10">
        <f t="shared" ca="1" si="539"/>
        <v>9.8393785917033627E-2</v>
      </c>
      <c r="R3645" s="30">
        <f>IF('Input Parameters'!$E$32=0,0,_xlfn.BETA.INV(Q3645,'Input Parameters'!$L$32,'Input Parameters'!$M$32,'Input Parameters'!$J$32,'Input Parameters'!$K$32))</f>
        <v>0</v>
      </c>
      <c r="S3645" s="10">
        <f t="shared" ca="1" si="540"/>
        <v>0.3291770301949295</v>
      </c>
      <c r="T3645" s="26">
        <f ca="1">_xlfn.LOGNORM.INV(S3645,'Input Parameters'!$H$34,'Input Parameters'!$I$34)</f>
        <v>47.707328263494389</v>
      </c>
      <c r="U3645" s="10">
        <f t="shared" ca="1" si="541"/>
        <v>0.23254459674238304</v>
      </c>
      <c r="V3645" s="30">
        <f ca="1">_xlfn.BETA.INV(U3645,'Input Parameters'!$L$36,'Input Parameters'!$M$36,'Input Parameters'!$J$36,'Input Parameters'!$K$36)</f>
        <v>0.48286734204026033</v>
      </c>
      <c r="W3645" s="2">
        <f ca="1">N3645+(P3645-N3645)*(1-ERF((T3645-R3645)/(2*SQRT(L3645*'Input Parameters'!$E$38))))</f>
        <v>0.16654876919105893</v>
      </c>
      <c r="X3645">
        <f t="shared" ca="1" si="542"/>
        <v>1</v>
      </c>
      <c r="Y3645" s="7"/>
    </row>
    <row r="3646" spans="1:25" ht="15" customHeight="1" x14ac:dyDescent="0.25">
      <c r="A3646" s="139">
        <v>3639</v>
      </c>
      <c r="B3646" s="10">
        <f t="shared" ca="1" si="533"/>
        <v>0.17604251017302686</v>
      </c>
      <c r="C3646" s="60">
        <f ca="1">_xlfn.NORM.INV(B3646,'Input Parameters'!$E$15,'Input Parameters'!$F$15)</f>
        <v>220.5373511083794</v>
      </c>
      <c r="D3646" s="10">
        <f t="shared" ca="1" si="534"/>
        <v>0.35750214699484129</v>
      </c>
      <c r="E3646" s="62">
        <f ca="1">IF(_xlfn.NORM.INV(D3646,'Input Parameters'!$E$17,'Input Parameters'!$F$17)&lt;3500,3500,IF(_xlfn.NORM.INV(D3646,'Input Parameters'!$E$17,'Input Parameters'!$F$17)&gt;5500,5500,_xlfn.NORM.INV(D3646,'Input Parameters'!$E$17,'Input Parameters'!$F$17)))</f>
        <v>4544.399552770542</v>
      </c>
      <c r="F3646" s="10">
        <f t="shared" ca="1" si="535"/>
        <v>0.37042643168629408</v>
      </c>
      <c r="G3646" s="64">
        <f ca="1">_xlfn.NORM.INV(F3646,'Input Parameters'!$E$20,'Input Parameters'!$F$20)</f>
        <v>280.43414823537972</v>
      </c>
      <c r="H3646" s="57">
        <f ca="1">EXP(E3646*(1/'Input Parameters'!$E$23-1/G3646))</f>
        <v>0.50099849808577812</v>
      </c>
      <c r="I3646" s="10">
        <f t="shared" ca="1" si="536"/>
        <v>0.48844208280620105</v>
      </c>
      <c r="J3646" s="30">
        <f ca="1">_xlfn.BETA.INV(I3646,'Input Parameters'!$L$26,'Input Parameters'!$M$26,'Input Parameters'!$J$26,'Input Parameters'!$K$26)</f>
        <v>0.65672691147853923</v>
      </c>
      <c r="K3646" s="168">
        <f ca="1">('Input Parameters'!$E$27/'Input Parameters'!$E$38)^$J3646</f>
        <v>8.9983168335351742E-3</v>
      </c>
      <c r="L3646" s="69">
        <f ca="1">$H3646*$C3646*'Input Parameters'!$E$25*K3646</f>
        <v>0.99421396391365091</v>
      </c>
      <c r="M3646" s="24">
        <f t="shared" ca="1" si="537"/>
        <v>6.7355309631999538E-2</v>
      </c>
      <c r="N3646" s="15">
        <f ca="1">_xlfn.NORM.INV(M3646,'Input Parameters'!$E$29,'Input Parameters'!$F$29)</f>
        <v>9.9850421855919816E-2</v>
      </c>
      <c r="O3646" s="8">
        <f t="shared" ca="1" si="538"/>
        <v>0.99658868240458964</v>
      </c>
      <c r="P3646" s="30">
        <f ca="1">_xlfn.LOGNORM.INV(O3646,'Input Parameters'!$H$30,'Input Parameters'!$I$30)</f>
        <v>9.6312185057272561</v>
      </c>
      <c r="Q3646" s="10">
        <f t="shared" ca="1" si="539"/>
        <v>1.010810388318828E-2</v>
      </c>
      <c r="R3646" s="30">
        <f>IF('Input Parameters'!$E$32=0,0,_xlfn.BETA.INV(Q3646,'Input Parameters'!$L$32,'Input Parameters'!$M$32,'Input Parameters'!$J$32,'Input Parameters'!$K$32))</f>
        <v>0</v>
      </c>
      <c r="S3646" s="10">
        <f t="shared" ca="1" si="540"/>
        <v>0.68458412622786491</v>
      </c>
      <c r="T3646" s="26">
        <f ca="1">_xlfn.LOGNORM.INV(S3646,'Input Parameters'!$H$34,'Input Parameters'!$I$34)</f>
        <v>53.516024945745315</v>
      </c>
      <c r="U3646" s="10">
        <f t="shared" ca="1" si="541"/>
        <v>0.44339342623780331</v>
      </c>
      <c r="V3646" s="30">
        <f ca="1">_xlfn.BETA.INV(U3646,'Input Parameters'!$L$36,'Input Parameters'!$M$36,'Input Parameters'!$J$36,'Input Parameters'!$K$36)</f>
        <v>0.56449889437996337</v>
      </c>
      <c r="W3646" s="2">
        <f ca="1">N3646+(P3646-N3646)*(1-ERF((T3646-R3646)/(2*SQRT(L3646*'Input Parameters'!$E$38))))</f>
        <v>0.10125681667968292</v>
      </c>
      <c r="X3646">
        <f t="shared" ca="1" si="542"/>
        <v>1</v>
      </c>
      <c r="Y3646" s="7"/>
    </row>
    <row r="3647" spans="1:25" ht="15" customHeight="1" x14ac:dyDescent="0.25">
      <c r="A3647" s="139">
        <v>3640</v>
      </c>
      <c r="B3647" s="10">
        <f t="shared" ca="1" si="533"/>
        <v>0.94999722174021051</v>
      </c>
      <c r="C3647" s="60">
        <f ca="1">_xlfn.NORM.INV(B3647,'Input Parameters'!$E$15,'Input Parameters'!$F$15)</f>
        <v>360.10601651468301</v>
      </c>
      <c r="D3647" s="10">
        <f t="shared" ca="1" si="534"/>
        <v>8.9895613133313512E-2</v>
      </c>
      <c r="E3647" s="62">
        <f ca="1">IF(_xlfn.NORM.INV(D3647,'Input Parameters'!$E$17,'Input Parameters'!$F$17)&lt;3500,3500,IF(_xlfn.NORM.INV(D3647,'Input Parameters'!$E$17,'Input Parameters'!$F$17)&gt;5500,5500,_xlfn.NORM.INV(D3647,'Input Parameters'!$E$17,'Input Parameters'!$F$17)))</f>
        <v>3861.0213130112688</v>
      </c>
      <c r="F3647" s="10">
        <f t="shared" ca="1" si="535"/>
        <v>0.88612431844021533</v>
      </c>
      <c r="G3647" s="64">
        <f ca="1">_xlfn.NORM.INV(F3647,'Input Parameters'!$E$20,'Input Parameters'!$F$20)</f>
        <v>290.73134917795181</v>
      </c>
      <c r="H3647" s="57">
        <f ca="1">EXP(E3647*(1/'Input Parameters'!$E$23-1/G3647))</f>
        <v>0.90521861998860009</v>
      </c>
      <c r="I3647" s="10">
        <f t="shared" ca="1" si="536"/>
        <v>0.52997337760482355</v>
      </c>
      <c r="J3647" s="30">
        <f ca="1">_xlfn.BETA.INV(I3647,'Input Parameters'!$L$26,'Input Parameters'!$M$26,'Input Parameters'!$J$26,'Input Parameters'!$K$26)</f>
        <v>0.67342280401938526</v>
      </c>
      <c r="K3647" s="168">
        <f ca="1">('Input Parameters'!$E$27/'Input Parameters'!$E$38)^$J3647</f>
        <v>7.9827064453669716E-3</v>
      </c>
      <c r="L3647" s="69">
        <f ca="1">$H3647*$C3647*'Input Parameters'!$E$25*K3647</f>
        <v>2.6021601097646685</v>
      </c>
      <c r="M3647" s="24">
        <f t="shared" ca="1" si="537"/>
        <v>0.83560333084226324</v>
      </c>
      <c r="N3647" s="15">
        <f ca="1">_xlfn.NORM.INV(M3647,'Input Parameters'!$E$29,'Input Parameters'!$F$29)</f>
        <v>0.10009765472633769</v>
      </c>
      <c r="O3647" s="8">
        <f t="shared" ca="1" si="538"/>
        <v>0.71475280091845839</v>
      </c>
      <c r="P3647" s="30">
        <f ca="1">_xlfn.LOGNORM.INV(O3647,'Input Parameters'!$H$30,'Input Parameters'!$I$30)</f>
        <v>3.5079548761999479</v>
      </c>
      <c r="Q3647" s="10">
        <f t="shared" ca="1" si="539"/>
        <v>0.48107074225678226</v>
      </c>
      <c r="R3647" s="30">
        <f>IF('Input Parameters'!$E$32=0,0,_xlfn.BETA.INV(Q3647,'Input Parameters'!$L$32,'Input Parameters'!$M$32,'Input Parameters'!$J$32,'Input Parameters'!$K$32))</f>
        <v>0</v>
      </c>
      <c r="S3647" s="10">
        <f t="shared" ca="1" si="540"/>
        <v>0.82016180107620396</v>
      </c>
      <c r="T3647" s="26">
        <f ca="1">_xlfn.LOGNORM.INV(S3647,'Input Parameters'!$H$34,'Input Parameters'!$I$34)</f>
        <v>56.497618442188113</v>
      </c>
      <c r="U3647" s="10">
        <f t="shared" ca="1" si="541"/>
        <v>0.99342751228404502</v>
      </c>
      <c r="V3647" s="30">
        <f ca="1">_xlfn.BETA.INV(U3647,'Input Parameters'!$L$36,'Input Parameters'!$M$36,'Input Parameters'!$J$36,'Input Parameters'!$K$36)</f>
        <v>1.0285743962801714</v>
      </c>
      <c r="W3647" s="2">
        <f ca="1">N3647+(P3647-N3647)*(1-ERF((T3647-R3647)/(2*SQRT(L3647*'Input Parameters'!$E$38))))</f>
        <v>0.14530521451668096</v>
      </c>
      <c r="X3647">
        <f t="shared" ca="1" si="542"/>
        <v>1</v>
      </c>
      <c r="Y3647" s="7"/>
    </row>
    <row r="3648" spans="1:25" ht="15" customHeight="1" x14ac:dyDescent="0.25">
      <c r="A3648" s="139">
        <v>3641</v>
      </c>
      <c r="B3648" s="10">
        <f t="shared" ca="1" si="533"/>
        <v>0.79607997518186313</v>
      </c>
      <c r="C3648" s="60">
        <f ca="1">_xlfn.NORM.INV(B3648,'Input Parameters'!$E$15,'Input Parameters'!$F$15)</f>
        <v>315.82314563830141</v>
      </c>
      <c r="D3648" s="10">
        <f t="shared" ca="1" si="534"/>
        <v>0.35991338720928023</v>
      </c>
      <c r="E3648" s="62">
        <f ca="1">IF(_xlfn.NORM.INV(D3648,'Input Parameters'!$E$17,'Input Parameters'!$F$17)&lt;3500,3500,IF(_xlfn.NORM.INV(D3648,'Input Parameters'!$E$17,'Input Parameters'!$F$17)&gt;5500,5500,_xlfn.NORM.INV(D3648,'Input Parameters'!$E$17,'Input Parameters'!$F$17)))</f>
        <v>4548.9167794874156</v>
      </c>
      <c r="F3648" s="10">
        <f t="shared" ca="1" si="535"/>
        <v>4.1781242309606226E-2</v>
      </c>
      <c r="G3648" s="64">
        <f ca="1">_xlfn.NORM.INV(F3648,'Input Parameters'!$E$20,'Input Parameters'!$F$20)</f>
        <v>271.05645699722135</v>
      </c>
      <c r="H3648" s="57">
        <f ca="1">EXP(E3648*(1/'Input Parameters'!$E$23-1/G3648))</f>
        <v>0.28563699680540261</v>
      </c>
      <c r="I3648" s="10">
        <f t="shared" ca="1" si="536"/>
        <v>0.2989525607702318</v>
      </c>
      <c r="J3648" s="30">
        <f ca="1">_xlfn.BETA.INV(I3648,'Input Parameters'!$L$26,'Input Parameters'!$M$26,'Input Parameters'!$J$26,'Input Parameters'!$K$26)</f>
        <v>0.57371780948265405</v>
      </c>
      <c r="K3648" s="168">
        <f ca="1">('Input Parameters'!$E$27/'Input Parameters'!$E$38)^$J3648</f>
        <v>1.6321182466726716E-2</v>
      </c>
      <c r="L3648" s="69">
        <f ca="1">$H3648*$C3648*'Input Parameters'!$E$25*K3648</f>
        <v>1.4723465166571601</v>
      </c>
      <c r="M3648" s="24">
        <f t="shared" ca="1" si="537"/>
        <v>0.12878068761355899</v>
      </c>
      <c r="N3648" s="15">
        <f ca="1">_xlfn.NORM.INV(M3648,'Input Parameters'!$E$29,'Input Parameters'!$F$29)</f>
        <v>9.9886782620583522E-2</v>
      </c>
      <c r="O3648" s="8">
        <f t="shared" ca="1" si="538"/>
        <v>0.53243968170991585</v>
      </c>
      <c r="P3648" s="30">
        <f ca="1">_xlfn.LOGNORM.INV(O3648,'Input Parameters'!$H$30,'Input Parameters'!$I$30)</f>
        <v>2.7884732182917484</v>
      </c>
      <c r="Q3648" s="10">
        <f t="shared" ca="1" si="539"/>
        <v>0.96539263706223266</v>
      </c>
      <c r="R3648" s="30">
        <f>IF('Input Parameters'!$E$32=0,0,_xlfn.BETA.INV(Q3648,'Input Parameters'!$L$32,'Input Parameters'!$M$32,'Input Parameters'!$J$32,'Input Parameters'!$K$32))</f>
        <v>0</v>
      </c>
      <c r="S3648" s="10">
        <f t="shared" ca="1" si="540"/>
        <v>0.85895100241515765</v>
      </c>
      <c r="T3648" s="26">
        <f ca="1">_xlfn.LOGNORM.INV(S3648,'Input Parameters'!$H$34,'Input Parameters'!$I$34)</f>
        <v>57.631871809251926</v>
      </c>
      <c r="U3648" s="10">
        <f t="shared" ca="1" si="541"/>
        <v>0.33431088456523772</v>
      </c>
      <c r="V3648" s="30">
        <f ca="1">_xlfn.BETA.INV(U3648,'Input Parameters'!$L$36,'Input Parameters'!$M$36,'Input Parameters'!$J$36,'Input Parameters'!$K$36)</f>
        <v>0.52345810305888674</v>
      </c>
      <c r="W3648" s="2">
        <f ca="1">N3648+(P3648-N3648)*(1-ERF((T3648-R3648)/(2*SQRT(L3648*'Input Parameters'!$E$38))))</f>
        <v>0.10199389541351611</v>
      </c>
      <c r="X3648">
        <f t="shared" ca="1" si="542"/>
        <v>1</v>
      </c>
      <c r="Y3648" s="7"/>
    </row>
    <row r="3649" spans="1:25" ht="15" customHeight="1" x14ac:dyDescent="0.25">
      <c r="A3649" s="139">
        <v>3642</v>
      </c>
      <c r="B3649" s="10">
        <f t="shared" ca="1" si="533"/>
        <v>0.53839399248995401</v>
      </c>
      <c r="C3649" s="60">
        <f ca="1">_xlfn.NORM.INV(B3649,'Input Parameters'!$E$15,'Input Parameters'!$F$15)</f>
        <v>276.19082509065043</v>
      </c>
      <c r="D3649" s="10">
        <f t="shared" ca="1" si="534"/>
        <v>0.34887413904779307</v>
      </c>
      <c r="E3649" s="62">
        <f ca="1">IF(_xlfn.NORM.INV(D3649,'Input Parameters'!$E$17,'Input Parameters'!$F$17)&lt;3500,3500,IF(_xlfn.NORM.INV(D3649,'Input Parameters'!$E$17,'Input Parameters'!$F$17)&gt;5500,5500,_xlfn.NORM.INV(D3649,'Input Parameters'!$E$17,'Input Parameters'!$F$17)))</f>
        <v>4528.1467105499923</v>
      </c>
      <c r="F3649" s="10">
        <f t="shared" ca="1" si="535"/>
        <v>0.28867463605847121</v>
      </c>
      <c r="G3649" s="64">
        <f ca="1">_xlfn.NORM.INV(F3649,'Input Parameters'!$E$20,'Input Parameters'!$F$20)</f>
        <v>278.91635281428273</v>
      </c>
      <c r="H3649" s="57">
        <f ca="1">EXP(E3649*(1/'Input Parameters'!$E$23-1/G3649))</f>
        <v>0.45999120053939696</v>
      </c>
      <c r="I3649" s="10">
        <f t="shared" ca="1" si="536"/>
        <v>0.26921621945675422</v>
      </c>
      <c r="J3649" s="30">
        <f ca="1">_xlfn.BETA.INV(I3649,'Input Parameters'!$L$26,'Input Parameters'!$M$26,'Input Parameters'!$J$26,'Input Parameters'!$K$26)</f>
        <v>0.55873662000018376</v>
      </c>
      <c r="K3649" s="168">
        <f ca="1">('Input Parameters'!$E$27/'Input Parameters'!$E$38)^$J3649</f>
        <v>1.8172768367345535E-2</v>
      </c>
      <c r="L3649" s="69">
        <f ca="1">$H3649*$C3649*'Input Parameters'!$E$25*K3649</f>
        <v>2.3087657033675675</v>
      </c>
      <c r="M3649" s="24">
        <f t="shared" ca="1" si="537"/>
        <v>0.30223246573312079</v>
      </c>
      <c r="N3649" s="15">
        <f ca="1">_xlfn.NORM.INV(M3649,'Input Parameters'!$E$29,'Input Parameters'!$F$29)</f>
        <v>9.9948200954856584E-2</v>
      </c>
      <c r="O3649" s="8">
        <f t="shared" ca="1" si="538"/>
        <v>0.36811794982278989</v>
      </c>
      <c r="P3649" s="30">
        <f ca="1">_xlfn.LOGNORM.INV(O3649,'Input Parameters'!$H$30,'Input Parameters'!$I$30)</f>
        <v>2.2885599456138817</v>
      </c>
      <c r="Q3649" s="10">
        <f t="shared" ca="1" si="539"/>
        <v>0.10050818763204128</v>
      </c>
      <c r="R3649" s="30">
        <f>IF('Input Parameters'!$E$32=0,0,_xlfn.BETA.INV(Q3649,'Input Parameters'!$L$32,'Input Parameters'!$M$32,'Input Parameters'!$J$32,'Input Parameters'!$K$32))</f>
        <v>0</v>
      </c>
      <c r="S3649" s="10">
        <f t="shared" ca="1" si="540"/>
        <v>0.78278399962201539</v>
      </c>
      <c r="T3649" s="26">
        <f ca="1">_xlfn.LOGNORM.INV(S3649,'Input Parameters'!$H$34,'Input Parameters'!$I$34)</f>
        <v>55.56033588031179</v>
      </c>
      <c r="U3649" s="10">
        <f t="shared" ca="1" si="541"/>
        <v>0.15361438731466048</v>
      </c>
      <c r="V3649" s="30">
        <f ca="1">_xlfn.BETA.INV(U3649,'Input Parameters'!$L$36,'Input Parameters'!$M$36,'Input Parameters'!$J$36,'Input Parameters'!$K$36)</f>
        <v>0.44675792493195488</v>
      </c>
      <c r="W3649" s="2">
        <f ca="1">N3649+(P3649-N3649)*(1-ERF((T3649-R3649)/(2*SQRT(L3649*'Input Parameters'!$E$38))))</f>
        <v>0.12122413992510872</v>
      </c>
      <c r="X3649">
        <f t="shared" ca="1" si="542"/>
        <v>1</v>
      </c>
      <c r="Y3649" s="7"/>
    </row>
    <row r="3650" spans="1:25" ht="15" customHeight="1" x14ac:dyDescent="0.25">
      <c r="A3650" s="139">
        <v>3643</v>
      </c>
      <c r="B3650" s="10">
        <f t="shared" ca="1" si="533"/>
        <v>0.49676032324201025</v>
      </c>
      <c r="C3650" s="60">
        <f ca="1">_xlfn.NORM.INV(B3650,'Input Parameters'!$E$15,'Input Parameters'!$F$15)</f>
        <v>270.52710837188391</v>
      </c>
      <c r="D3650" s="10">
        <f t="shared" ca="1" si="534"/>
        <v>0.30448653310359819</v>
      </c>
      <c r="E3650" s="62">
        <f ca="1">IF(_xlfn.NORM.INV(D3650,'Input Parameters'!$E$17,'Input Parameters'!$F$17)&lt;3500,3500,IF(_xlfn.NORM.INV(D3650,'Input Parameters'!$E$17,'Input Parameters'!$F$17)&gt;5500,5500,_xlfn.NORM.INV(D3650,'Input Parameters'!$E$17,'Input Parameters'!$F$17)))</f>
        <v>4441.9220793955446</v>
      </c>
      <c r="F3650" s="10">
        <f t="shared" ca="1" si="535"/>
        <v>0.61559177010013155</v>
      </c>
      <c r="G3650" s="64">
        <f ca="1">_xlfn.NORM.INV(F3650,'Input Parameters'!$E$20,'Input Parameters'!$F$20)</f>
        <v>284.61928657883783</v>
      </c>
      <c r="H3650" s="57">
        <f ca="1">EXP(E3650*(1/'Input Parameters'!$E$23-1/G3650))</f>
        <v>0.64232691086824889</v>
      </c>
      <c r="I3650" s="10">
        <f t="shared" ca="1" si="536"/>
        <v>0.68185463578043792</v>
      </c>
      <c r="J3650" s="30">
        <f ca="1">_xlfn.BETA.INV(I3650,'Input Parameters'!$L$26,'Input Parameters'!$M$26,'Input Parameters'!$J$26,'Input Parameters'!$K$26)</f>
        <v>0.73419904902294841</v>
      </c>
      <c r="K3650" s="168">
        <f ca="1">('Input Parameters'!$E$27/'Input Parameters'!$E$38)^$J3650</f>
        <v>5.1620204259359044E-3</v>
      </c>
      <c r="L3650" s="69">
        <f ca="1">$H3650*$C3650*'Input Parameters'!$E$25*K3650</f>
        <v>0.89698798685944869</v>
      </c>
      <c r="M3650" s="24">
        <f t="shared" ca="1" si="537"/>
        <v>0.19487976563128329</v>
      </c>
      <c r="N3650" s="15">
        <f ca="1">_xlfn.NORM.INV(M3650,'Input Parameters'!$E$29,'Input Parameters'!$F$29)</f>
        <v>9.9913994646232476E-2</v>
      </c>
      <c r="O3650" s="8">
        <f t="shared" ca="1" si="538"/>
        <v>0.38453586609728363</v>
      </c>
      <c r="P3650" s="30">
        <f ca="1">_xlfn.LOGNORM.INV(O3650,'Input Parameters'!$H$30,'Input Parameters'!$I$30)</f>
        <v>2.3358002996503329</v>
      </c>
      <c r="Q3650" s="10">
        <f t="shared" ca="1" si="539"/>
        <v>9.796984784321161E-2</v>
      </c>
      <c r="R3650" s="30">
        <f>IF('Input Parameters'!$E$32=0,0,_xlfn.BETA.INV(Q3650,'Input Parameters'!$L$32,'Input Parameters'!$M$32,'Input Parameters'!$J$32,'Input Parameters'!$K$32))</f>
        <v>0</v>
      </c>
      <c r="S3650" s="10">
        <f t="shared" ca="1" si="540"/>
        <v>0.791519166173419</v>
      </c>
      <c r="T3650" s="26">
        <f ca="1">_xlfn.LOGNORM.INV(S3650,'Input Parameters'!$H$34,'Input Parameters'!$I$34)</f>
        <v>55.768779428771559</v>
      </c>
      <c r="U3650" s="10">
        <f t="shared" ca="1" si="541"/>
        <v>0.19682608533726509</v>
      </c>
      <c r="V3650" s="30">
        <f ca="1">_xlfn.BETA.INV(U3650,'Input Parameters'!$L$36,'Input Parameters'!$M$36,'Input Parameters'!$J$36,'Input Parameters'!$K$36)</f>
        <v>0.46729124643222142</v>
      </c>
      <c r="W3650" s="2">
        <f ca="1">N3650+(P3650-N3650)*(1-ERF((T3650-R3650)/(2*SQRT(L3650*'Input Parameters'!$E$38))))</f>
        <v>9.9983997293750154E-2</v>
      </c>
      <c r="X3650">
        <f t="shared" ca="1" si="542"/>
        <v>1</v>
      </c>
      <c r="Y3650" s="7"/>
    </row>
    <row r="3651" spans="1:25" ht="15" customHeight="1" x14ac:dyDescent="0.25">
      <c r="A3651" s="139">
        <v>3644</v>
      </c>
      <c r="B3651" s="10">
        <f t="shared" ca="1" si="533"/>
        <v>0.20293754990821933</v>
      </c>
      <c r="C3651" s="60">
        <f ca="1">_xlfn.NORM.INV(B3651,'Input Parameters'!$E$15,'Input Parameters'!$F$15)</f>
        <v>225.92299861349755</v>
      </c>
      <c r="D3651" s="10">
        <f t="shared" ca="1" si="534"/>
        <v>0.48759278022876551</v>
      </c>
      <c r="E3651" s="62">
        <f ca="1">IF(_xlfn.NORM.INV(D3651,'Input Parameters'!$E$17,'Input Parameters'!$F$17)&lt;3500,3500,IF(_xlfn.NORM.INV(D3651,'Input Parameters'!$E$17,'Input Parameters'!$F$17)&gt;5500,5500,_xlfn.NORM.INV(D3651,'Input Parameters'!$E$17,'Input Parameters'!$F$17)))</f>
        <v>4778.2262878320107</v>
      </c>
      <c r="F3651" s="10">
        <f t="shared" ca="1" si="535"/>
        <v>0.46665419299204436</v>
      </c>
      <c r="G3651" s="64">
        <f ca="1">_xlfn.NORM.INV(F3651,'Input Parameters'!$E$20,'Input Parameters'!$F$20)</f>
        <v>282.08932316030581</v>
      </c>
      <c r="H3651" s="57">
        <f ca="1">EXP(E3651*(1/'Input Parameters'!$E$23-1/G3651))</f>
        <v>0.53433130157301856</v>
      </c>
      <c r="I3651" s="10">
        <f t="shared" ca="1" si="536"/>
        <v>0.98551631326629274</v>
      </c>
      <c r="J3651" s="30">
        <f ca="1">_xlfn.BETA.INV(I3651,'Input Parameters'!$L$26,'Input Parameters'!$M$26,'Input Parameters'!$J$26,'Input Parameters'!$K$26)</f>
        <v>0.9207608396803173</v>
      </c>
      <c r="K3651" s="168">
        <f ca="1">('Input Parameters'!$E$27/'Input Parameters'!$E$38)^$J3651</f>
        <v>1.3540713946747337E-3</v>
      </c>
      <c r="L3651" s="69">
        <f ca="1">$H3651*$C3651*'Input Parameters'!$E$25*K3651</f>
        <v>0.16346042489365856</v>
      </c>
      <c r="M3651" s="24">
        <f t="shared" ca="1" si="537"/>
        <v>0.89814744404320934</v>
      </c>
      <c r="N3651" s="15">
        <f ca="1">_xlfn.NORM.INV(M3651,'Input Parameters'!$E$29,'Input Parameters'!$F$29)</f>
        <v>0.10012710661626016</v>
      </c>
      <c r="O3651" s="8">
        <f t="shared" ca="1" si="538"/>
        <v>0.70368945295995611</v>
      </c>
      <c r="P3651" s="30">
        <f ca="1">_xlfn.LOGNORM.INV(O3651,'Input Parameters'!$H$30,'Input Parameters'!$I$30)</f>
        <v>3.4548666191287101</v>
      </c>
      <c r="Q3651" s="10">
        <f t="shared" ca="1" si="539"/>
        <v>0.79100219153921947</v>
      </c>
      <c r="R3651" s="30">
        <f>IF('Input Parameters'!$E$32=0,0,_xlfn.BETA.INV(Q3651,'Input Parameters'!$L$32,'Input Parameters'!$M$32,'Input Parameters'!$J$32,'Input Parameters'!$K$32))</f>
        <v>0</v>
      </c>
      <c r="S3651" s="10">
        <f t="shared" ca="1" si="540"/>
        <v>0.86214445613161417</v>
      </c>
      <c r="T3651" s="26">
        <f ca="1">_xlfn.LOGNORM.INV(S3651,'Input Parameters'!$H$34,'Input Parameters'!$I$34)</f>
        <v>57.735201974955103</v>
      </c>
      <c r="U3651" s="10">
        <f t="shared" ca="1" si="541"/>
        <v>0.44214411901711326</v>
      </c>
      <c r="V3651" s="30">
        <f ca="1">_xlfn.BETA.INV(U3651,'Input Parameters'!$L$36,'Input Parameters'!$M$36,'Input Parameters'!$J$36,'Input Parameters'!$K$36)</f>
        <v>0.56403043291059718</v>
      </c>
      <c r="W3651" s="2">
        <f ca="1">N3651+(P3651-N3651)*(1-ERF((T3651-R3651)/(2*SQRT(L3651*'Input Parameters'!$E$38))))</f>
        <v>0.10012710661626016</v>
      </c>
      <c r="X3651">
        <f t="shared" ca="1" si="542"/>
        <v>1</v>
      </c>
      <c r="Y3651" s="7"/>
    </row>
    <row r="3652" spans="1:25" ht="15" customHeight="1" x14ac:dyDescent="0.25">
      <c r="A3652" s="139">
        <v>3645</v>
      </c>
      <c r="B3652" s="10">
        <f t="shared" ca="1" si="533"/>
        <v>0.95647235068711645</v>
      </c>
      <c r="C3652" s="60">
        <f ca="1">_xlfn.NORM.INV(B3652,'Input Parameters'!$E$15,'Input Parameters'!$F$15)</f>
        <v>363.6997549885624</v>
      </c>
      <c r="D3652" s="10">
        <f t="shared" ca="1" si="534"/>
        <v>0.33873505328503017</v>
      </c>
      <c r="E3652" s="62">
        <f ca="1">IF(_xlfn.NORM.INV(D3652,'Input Parameters'!$E$17,'Input Parameters'!$F$17)&lt;3500,3500,IF(_xlfn.NORM.INV(D3652,'Input Parameters'!$E$17,'Input Parameters'!$F$17)&gt;5500,5500,_xlfn.NORM.INV(D3652,'Input Parameters'!$E$17,'Input Parameters'!$F$17)))</f>
        <v>4508.8574947120205</v>
      </c>
      <c r="F3652" s="10">
        <f t="shared" ca="1" si="535"/>
        <v>0.93667503085726223</v>
      </c>
      <c r="G3652" s="64">
        <f ca="1">_xlfn.NORM.INV(F3652,'Input Parameters'!$E$20,'Input Parameters'!$F$20)</f>
        <v>292.8838937826489</v>
      </c>
      <c r="H3652" s="57">
        <f ca="1">EXP(E3652*(1/'Input Parameters'!$E$23-1/G3652))</f>
        <v>0.99769635311181282</v>
      </c>
      <c r="I3652" s="10">
        <f t="shared" ca="1" si="536"/>
        <v>0.66217397999439886</v>
      </c>
      <c r="J3652" s="30">
        <f ca="1">_xlfn.BETA.INV(I3652,'Input Parameters'!$L$26,'Input Parameters'!$M$26,'Input Parameters'!$J$26,'Input Parameters'!$K$26)</f>
        <v>0.72618209712858239</v>
      </c>
      <c r="K3652" s="168">
        <f ca="1">('Input Parameters'!$E$27/'Input Parameters'!$E$38)^$J3652</f>
        <v>5.4675676393780405E-3</v>
      </c>
      <c r="L3652" s="69">
        <f ca="1">$H3652*$C3652*'Input Parameters'!$E$25*K3652</f>
        <v>1.9839720868698032</v>
      </c>
      <c r="M3652" s="24">
        <f t="shared" ca="1" si="537"/>
        <v>0.12932725828575398</v>
      </c>
      <c r="N3652" s="15">
        <f ca="1">_xlfn.NORM.INV(M3652,'Input Parameters'!$E$29,'Input Parameters'!$F$29)</f>
        <v>9.9887042302256979E-2</v>
      </c>
      <c r="O3652" s="8">
        <f t="shared" ca="1" si="538"/>
        <v>7.8536160007873335E-2</v>
      </c>
      <c r="P3652" s="30">
        <f ca="1">_xlfn.LOGNORM.INV(O3652,'Input Parameters'!$H$30,'Input Parameters'!$I$30)</f>
        <v>1.3752395650355995</v>
      </c>
      <c r="Q3652" s="10">
        <f t="shared" ca="1" si="539"/>
        <v>5.9745263873468568E-2</v>
      </c>
      <c r="R3652" s="30">
        <f>IF('Input Parameters'!$E$32=0,0,_xlfn.BETA.INV(Q3652,'Input Parameters'!$L$32,'Input Parameters'!$M$32,'Input Parameters'!$J$32,'Input Parameters'!$K$32))</f>
        <v>0</v>
      </c>
      <c r="S3652" s="10">
        <f t="shared" ca="1" si="540"/>
        <v>2.5113597635014639E-2</v>
      </c>
      <c r="T3652" s="26">
        <f ca="1">_xlfn.LOGNORM.INV(S3652,'Input Parameters'!$H$34,'Input Parameters'!$I$34)</f>
        <v>39.501526579428123</v>
      </c>
      <c r="U3652" s="10">
        <f t="shared" ca="1" si="541"/>
        <v>0.53530678203319748</v>
      </c>
      <c r="V3652" s="30">
        <f ca="1">_xlfn.BETA.INV(U3652,'Input Parameters'!$L$36,'Input Parameters'!$M$36,'Input Parameters'!$J$36,'Input Parameters'!$K$36)</f>
        <v>0.5995053694125575</v>
      </c>
      <c r="W3652" s="2">
        <f ca="1">N3652+(P3652-N3652)*(1-ERF((T3652-R3652)/(2*SQRT(L3652*'Input Parameters'!$E$38))))</f>
        <v>0.16029175655491104</v>
      </c>
      <c r="X3652">
        <f t="shared" ca="1" si="542"/>
        <v>1</v>
      </c>
      <c r="Y3652" s="7"/>
    </row>
    <row r="3653" spans="1:25" ht="15" customHeight="1" x14ac:dyDescent="0.25">
      <c r="A3653" s="139">
        <v>3646</v>
      </c>
      <c r="B3653" s="10">
        <f t="shared" ref="B3653:B3716" ca="1" si="543">RAND()</f>
        <v>0.96729241438886493</v>
      </c>
      <c r="C3653" s="60">
        <f ca="1">_xlfn.NORM.INV(B3653,'Input Parameters'!$E$15,'Input Parameters'!$F$15)</f>
        <v>370.81374651834727</v>
      </c>
      <c r="D3653" s="10">
        <f t="shared" ref="D3653:D3716" ca="1" si="544">RAND()</f>
        <v>0.23147966274038656</v>
      </c>
      <c r="E3653" s="62">
        <f ca="1">IF(_xlfn.NORM.INV(D3653,'Input Parameters'!$E$17,'Input Parameters'!$F$17)&lt;3500,3500,IF(_xlfn.NORM.INV(D3653,'Input Parameters'!$E$17,'Input Parameters'!$F$17)&gt;5500,5500,_xlfn.NORM.INV(D3653,'Input Parameters'!$E$17,'Input Parameters'!$F$17)))</f>
        <v>4286.2121600062801</v>
      </c>
      <c r="F3653" s="10">
        <f t="shared" ref="F3653:F3716" ca="1" si="545">RAND()</f>
        <v>0.27254780384464239</v>
      </c>
      <c r="G3653" s="64">
        <f ca="1">_xlfn.NORM.INV(F3653,'Input Parameters'!$E$20,'Input Parameters'!$F$20)</f>
        <v>278.59565910578527</v>
      </c>
      <c r="H3653" s="57">
        <f ca="1">EXP(E3653*(1/'Input Parameters'!$E$23-1/G3653))</f>
        <v>0.47107064115342678</v>
      </c>
      <c r="I3653" s="10">
        <f t="shared" ref="I3653:I3716" ca="1" si="546">RAND()</f>
        <v>0.32152141232227571</v>
      </c>
      <c r="J3653" s="30">
        <f ca="1">_xlfn.BETA.INV(I3653,'Input Parameters'!$L$26,'Input Parameters'!$M$26,'Input Parameters'!$J$26,'Input Parameters'!$K$26)</f>
        <v>0.58458843024957785</v>
      </c>
      <c r="K3653" s="168">
        <f ca="1">('Input Parameters'!$E$27/'Input Parameters'!$E$38)^$J3653</f>
        <v>1.5096887261830614E-2</v>
      </c>
      <c r="L3653" s="69">
        <f ca="1">$H3653*$C3653*'Input Parameters'!$E$25*K3653</f>
        <v>2.6371162552940586</v>
      </c>
      <c r="M3653" s="24">
        <f t="shared" ref="M3653:M3716" ca="1" si="547">RAND()</f>
        <v>0.62217646771574386</v>
      </c>
      <c r="N3653" s="15">
        <f ca="1">_xlfn.NORM.INV(M3653,'Input Parameters'!$E$29,'Input Parameters'!$F$29)</f>
        <v>0.10003112019975385</v>
      </c>
      <c r="O3653" s="8">
        <f t="shared" ref="O3653:O3716" ca="1" si="548">RAND()</f>
        <v>0.39199266552495082</v>
      </c>
      <c r="P3653" s="30">
        <f ca="1">_xlfn.LOGNORM.INV(O3653,'Input Parameters'!$H$30,'Input Parameters'!$I$30)</f>
        <v>2.3573713416562345</v>
      </c>
      <c r="Q3653" s="10">
        <f t="shared" ref="Q3653:Q3716" ca="1" si="549">RAND()</f>
        <v>0.51364756599060579</v>
      </c>
      <c r="R3653" s="30">
        <f>IF('Input Parameters'!$E$32=0,0,_xlfn.BETA.INV(Q3653,'Input Parameters'!$L$32,'Input Parameters'!$M$32,'Input Parameters'!$J$32,'Input Parameters'!$K$32))</f>
        <v>0</v>
      </c>
      <c r="S3653" s="10">
        <f t="shared" ref="S3653:S3716" ca="1" si="550">RAND()</f>
        <v>0.24042970255740959</v>
      </c>
      <c r="T3653" s="26">
        <f ca="1">_xlfn.LOGNORM.INV(S3653,'Input Parameters'!$H$34,'Input Parameters'!$I$34)</f>
        <v>46.171856880721947</v>
      </c>
      <c r="U3653" s="10">
        <f t="shared" ref="U3653:U3716" ca="1" si="551">RAND()</f>
        <v>9.8186449460561875E-2</v>
      </c>
      <c r="V3653" s="30">
        <f ca="1">_xlfn.BETA.INV(U3653,'Input Parameters'!$L$36,'Input Parameters'!$M$36,'Input Parameters'!$J$36,'Input Parameters'!$K$36)</f>
        <v>0.41570273095066701</v>
      </c>
      <c r="W3653" s="2">
        <f ca="1">N3653+(P3653-N3653)*(1-ERF((T3653-R3653)/(2*SQRT(L3653*'Input Parameters'!$E$38))))</f>
        <v>0.20021507418730239</v>
      </c>
      <c r="X3653">
        <f t="shared" ca="1" si="542"/>
        <v>1</v>
      </c>
      <c r="Y3653" s="7"/>
    </row>
    <row r="3654" spans="1:25" ht="15" customHeight="1" x14ac:dyDescent="0.25">
      <c r="A3654" s="139">
        <v>3647</v>
      </c>
      <c r="B3654" s="10">
        <f t="shared" ca="1" si="543"/>
        <v>0.83790291404769568</v>
      </c>
      <c r="C3654" s="60">
        <f ca="1">_xlfn.NORM.INV(B3654,'Input Parameters'!$E$15,'Input Parameters'!$F$15)</f>
        <v>324.39518904869743</v>
      </c>
      <c r="D3654" s="10">
        <f t="shared" ca="1" si="544"/>
        <v>0.74535968658213869</v>
      </c>
      <c r="E3654" s="62">
        <f ca="1">IF(_xlfn.NORM.INV(D3654,'Input Parameters'!$E$17,'Input Parameters'!$F$17)&lt;3500,3500,IF(_xlfn.NORM.INV(D3654,'Input Parameters'!$E$17,'Input Parameters'!$F$17)&gt;5500,5500,_xlfn.NORM.INV(D3654,'Input Parameters'!$E$17,'Input Parameters'!$F$17)))</f>
        <v>5261.9707695501465</v>
      </c>
      <c r="F3654" s="10">
        <f t="shared" ca="1" si="545"/>
        <v>0.3705017066150732</v>
      </c>
      <c r="G3654" s="64">
        <f ca="1">_xlfn.NORM.INV(F3654,'Input Parameters'!$E$20,'Input Parameters'!$F$20)</f>
        <v>280.43548345286729</v>
      </c>
      <c r="H3654" s="57">
        <f ca="1">EXP(E3654*(1/'Input Parameters'!$E$23-1/G3654))</f>
        <v>0.44924029001989296</v>
      </c>
      <c r="I3654" s="10">
        <f t="shared" ca="1" si="546"/>
        <v>3.3332862106557393E-2</v>
      </c>
      <c r="J3654" s="30">
        <f ca="1">_xlfn.BETA.INV(I3654,'Input Parameters'!$L$26,'Input Parameters'!$M$26,'Input Parameters'!$J$26,'Input Parameters'!$K$26)</f>
        <v>0.35388783459190448</v>
      </c>
      <c r="K3654" s="168">
        <f ca="1">('Input Parameters'!$E$27/'Input Parameters'!$E$38)^$J3654</f>
        <v>7.8989065720289034E-2</v>
      </c>
      <c r="L3654" s="69">
        <f ca="1">$H3654*$C3654*'Input Parameters'!$E$25*K3654</f>
        <v>11.511186248166384</v>
      </c>
      <c r="M3654" s="24">
        <f t="shared" ca="1" si="547"/>
        <v>0.98974010325191286</v>
      </c>
      <c r="N3654" s="15">
        <f ca="1">_xlfn.NORM.INV(M3654,'Input Parameters'!$E$29,'Input Parameters'!$F$29)</f>
        <v>0.1002316705248167</v>
      </c>
      <c r="O3654" s="8">
        <f t="shared" ca="1" si="548"/>
        <v>0.92335816196457876</v>
      </c>
      <c r="P3654" s="30">
        <f ca="1">_xlfn.LOGNORM.INV(O3654,'Input Parameters'!$H$30,'Input Parameters'!$I$30)</f>
        <v>5.2678042263959002</v>
      </c>
      <c r="Q3654" s="10">
        <f t="shared" ca="1" si="549"/>
        <v>0.21074268175170352</v>
      </c>
      <c r="R3654" s="30">
        <f>IF('Input Parameters'!$E$32=0,0,_xlfn.BETA.INV(Q3654,'Input Parameters'!$L$32,'Input Parameters'!$M$32,'Input Parameters'!$J$32,'Input Parameters'!$K$32))</f>
        <v>0</v>
      </c>
      <c r="S3654" s="10">
        <f t="shared" ca="1" si="550"/>
        <v>0.71539672117620745</v>
      </c>
      <c r="T3654" s="26">
        <f ca="1">_xlfn.LOGNORM.INV(S3654,'Input Parameters'!$H$34,'Input Parameters'!$I$34)</f>
        <v>54.110118591864676</v>
      </c>
      <c r="U3654" s="10">
        <f t="shared" ca="1" si="551"/>
        <v>0.90477542573294512</v>
      </c>
      <c r="V3654" s="30">
        <f ca="1">_xlfn.BETA.INV(U3654,'Input Parameters'!$L$36,'Input Parameters'!$M$36,'Input Parameters'!$J$36,'Input Parameters'!$K$36)</f>
        <v>0.80718336872568464</v>
      </c>
      <c r="W3654" s="2">
        <f ca="1">N3654+(P3654-N3654)*(1-ERF((T3654-R3654)/(2*SQRT(L3654*'Input Parameters'!$E$38))))</f>
        <v>1.4408850608510624</v>
      </c>
      <c r="X3654">
        <f t="shared" ca="1" si="542"/>
        <v>0</v>
      </c>
      <c r="Y3654" s="7"/>
    </row>
    <row r="3655" spans="1:25" ht="15" customHeight="1" x14ac:dyDescent="0.25">
      <c r="A3655" s="139">
        <v>3648</v>
      </c>
      <c r="B3655" s="10">
        <f t="shared" ca="1" si="543"/>
        <v>0.48903951488499697</v>
      </c>
      <c r="C3655" s="60">
        <f ca="1">_xlfn.NORM.INV(B3655,'Input Parameters'!$E$15,'Input Parameters'!$F$15)</f>
        <v>269.47810955718103</v>
      </c>
      <c r="D3655" s="10">
        <f t="shared" ca="1" si="544"/>
        <v>0.92938471390016597</v>
      </c>
      <c r="E3655" s="62">
        <f ca="1">IF(_xlfn.NORM.INV(D3655,'Input Parameters'!$E$17,'Input Parameters'!$F$17)&lt;3500,3500,IF(_xlfn.NORM.INV(D3655,'Input Parameters'!$E$17,'Input Parameters'!$F$17)&gt;5500,5500,_xlfn.NORM.INV(D3655,'Input Parameters'!$E$17,'Input Parameters'!$F$17)))</f>
        <v>5500</v>
      </c>
      <c r="F3655" s="10">
        <f t="shared" ca="1" si="545"/>
        <v>0.63321134020257064</v>
      </c>
      <c r="G3655" s="64">
        <f ca="1">_xlfn.NORM.INV(F3655,'Input Parameters'!$E$20,'Input Parameters'!$F$20)</f>
        <v>284.93048423526534</v>
      </c>
      <c r="H3655" s="57">
        <f ca="1">EXP(E3655*(1/'Input Parameters'!$E$23-1/G3655))</f>
        <v>0.59037656061287735</v>
      </c>
      <c r="I3655" s="10">
        <f t="shared" ca="1" si="546"/>
        <v>0.23465897416221349</v>
      </c>
      <c r="J3655" s="30">
        <f ca="1">_xlfn.BETA.INV(I3655,'Input Parameters'!$L$26,'Input Parameters'!$M$26,'Input Parameters'!$J$26,'Input Parameters'!$K$26)</f>
        <v>0.54015709905161946</v>
      </c>
      <c r="K3655" s="168">
        <f ca="1">('Input Parameters'!$E$27/'Input Parameters'!$E$38)^$J3655</f>
        <v>2.0763477941990391E-2</v>
      </c>
      <c r="L3655" s="69">
        <f ca="1">$H3655*$C3655*'Input Parameters'!$E$25*K3655</f>
        <v>3.3033356129929228</v>
      </c>
      <c r="M3655" s="24">
        <f t="shared" ca="1" si="547"/>
        <v>0.53909457486579837</v>
      </c>
      <c r="N3655" s="15">
        <f ca="1">_xlfn.NORM.INV(M3655,'Input Parameters'!$E$29,'Input Parameters'!$F$29)</f>
        <v>0.1000098152940154</v>
      </c>
      <c r="O3655" s="8">
        <f t="shared" ca="1" si="548"/>
        <v>0.46193855004242645</v>
      </c>
      <c r="P3655" s="30">
        <f ca="1">_xlfn.LOGNORM.INV(O3655,'Input Parameters'!$H$30,'Input Parameters'!$I$30)</f>
        <v>2.5648602984937905</v>
      </c>
      <c r="Q3655" s="10">
        <f t="shared" ca="1" si="549"/>
        <v>0.91720792496455328</v>
      </c>
      <c r="R3655" s="30">
        <f>IF('Input Parameters'!$E$32=0,0,_xlfn.BETA.INV(Q3655,'Input Parameters'!$L$32,'Input Parameters'!$M$32,'Input Parameters'!$J$32,'Input Parameters'!$K$32))</f>
        <v>0</v>
      </c>
      <c r="S3655" s="10">
        <f t="shared" ca="1" si="550"/>
        <v>0.20712757359818335</v>
      </c>
      <c r="T3655" s="26">
        <f ca="1">_xlfn.LOGNORM.INV(S3655,'Input Parameters'!$H$34,'Input Parameters'!$I$34)</f>
        <v>45.535216543043695</v>
      </c>
      <c r="U3655" s="10">
        <f t="shared" ca="1" si="551"/>
        <v>0.89216850862719388</v>
      </c>
      <c r="V3655" s="30">
        <f ca="1">_xlfn.BETA.INV(U3655,'Input Parameters'!$L$36,'Input Parameters'!$M$36,'Input Parameters'!$J$36,'Input Parameters'!$K$36)</f>
        <v>0.79423058484794895</v>
      </c>
      <c r="W3655" s="2">
        <f ca="1">N3655+(P3655-N3655)*(1-ERF((T3655-R3655)/(2*SQRT(L3655*'Input Parameters'!$E$38))))</f>
        <v>0.28849075450006068</v>
      </c>
      <c r="X3655">
        <f t="shared" ca="1" si="542"/>
        <v>1</v>
      </c>
      <c r="Y3655" s="7"/>
    </row>
    <row r="3656" spans="1:25" ht="15" customHeight="1" x14ac:dyDescent="0.25">
      <c r="A3656" s="139">
        <v>3649</v>
      </c>
      <c r="B3656" s="10">
        <f t="shared" ca="1" si="543"/>
        <v>0.85830921520345493</v>
      </c>
      <c r="C3656" s="60">
        <f ca="1">_xlfn.NORM.INV(B3656,'Input Parameters'!$E$15,'Input Parameters'!$F$15)</f>
        <v>329.10342171190837</v>
      </c>
      <c r="D3656" s="10">
        <f t="shared" ca="1" si="544"/>
        <v>0.4160445906287753</v>
      </c>
      <c r="E3656" s="62">
        <f ca="1">IF(_xlfn.NORM.INV(D3656,'Input Parameters'!$E$17,'Input Parameters'!$F$17)&lt;3500,3500,IF(_xlfn.NORM.INV(D3656,'Input Parameters'!$E$17,'Input Parameters'!$F$17)&gt;5500,5500,_xlfn.NORM.INV(D3656,'Input Parameters'!$E$17,'Input Parameters'!$F$17)))</f>
        <v>4651.5839811519745</v>
      </c>
      <c r="F3656" s="10">
        <f t="shared" ca="1" si="545"/>
        <v>5.0665184801906182E-2</v>
      </c>
      <c r="G3656" s="64">
        <f ca="1">_xlfn.NORM.INV(F3656,'Input Parameters'!$E$20,'Input Parameters'!$F$20)</f>
        <v>271.67246578526237</v>
      </c>
      <c r="H3656" s="57">
        <f ca="1">EXP(E3656*(1/'Input Parameters'!$E$23-1/G3656))</f>
        <v>0.28868992892411149</v>
      </c>
      <c r="I3656" s="10">
        <f t="shared" ca="1" si="546"/>
        <v>0.46654284439821547</v>
      </c>
      <c r="J3656" s="30">
        <f ca="1">_xlfn.BETA.INV(I3656,'Input Parameters'!$L$26,'Input Parameters'!$M$26,'Input Parameters'!$J$26,'Input Parameters'!$K$26)</f>
        <v>0.64780521788754908</v>
      </c>
      <c r="K3656" s="168">
        <f ca="1">('Input Parameters'!$E$27/'Input Parameters'!$E$38)^$J3656</f>
        <v>9.5929942019103327E-3</v>
      </c>
      <c r="L3656" s="69">
        <f ca="1">$H3656*$C3656*'Input Parameters'!$E$25*K3656</f>
        <v>0.91141928408409789</v>
      </c>
      <c r="M3656" s="24">
        <f t="shared" ca="1" si="547"/>
        <v>0.9667154737400947</v>
      </c>
      <c r="N3656" s="15">
        <f ca="1">_xlfn.NORM.INV(M3656,'Input Parameters'!$E$29,'Input Parameters'!$F$29)</f>
        <v>0.10018345725263117</v>
      </c>
      <c r="O3656" s="8">
        <f t="shared" ca="1" si="548"/>
        <v>0.33405937040632527</v>
      </c>
      <c r="P3656" s="30">
        <f ca="1">_xlfn.LOGNORM.INV(O3656,'Input Parameters'!$H$30,'Input Parameters'!$I$30)</f>
        <v>2.1913462579394127</v>
      </c>
      <c r="Q3656" s="10">
        <f t="shared" ca="1" si="549"/>
        <v>7.982930995738069E-2</v>
      </c>
      <c r="R3656" s="30">
        <f>IF('Input Parameters'!$E$32=0,0,_xlfn.BETA.INV(Q3656,'Input Parameters'!$L$32,'Input Parameters'!$M$32,'Input Parameters'!$J$32,'Input Parameters'!$K$32))</f>
        <v>0</v>
      </c>
      <c r="S3656" s="10">
        <f t="shared" ca="1" si="550"/>
        <v>0.7325448987933878</v>
      </c>
      <c r="T3656" s="26">
        <f ca="1">_xlfn.LOGNORM.INV(S3656,'Input Parameters'!$H$34,'Input Parameters'!$I$34)</f>
        <v>54.456913512257998</v>
      </c>
      <c r="U3656" s="10">
        <f t="shared" ca="1" si="551"/>
        <v>0.39937535180732275</v>
      </c>
      <c r="V3656" s="30">
        <f ca="1">_xlfn.BETA.INV(U3656,'Input Parameters'!$L$36,'Input Parameters'!$M$36,'Input Parameters'!$J$36,'Input Parameters'!$K$36)</f>
        <v>0.54801830411128916</v>
      </c>
      <c r="W3656" s="2">
        <f ca="1">N3656+(P3656-N3656)*(1-ERF((T3656-R3656)/(2*SQRT(L3656*'Input Parameters'!$E$38))))</f>
        <v>0.10029838549028433</v>
      </c>
      <c r="X3656">
        <f t="shared" ref="X3656:X3719" ca="1" si="552">IF(W3656&gt;V3656,0,1)</f>
        <v>1</v>
      </c>
      <c r="Y3656" s="7"/>
    </row>
    <row r="3657" spans="1:25" ht="15" customHeight="1" x14ac:dyDescent="0.25">
      <c r="A3657" s="139">
        <v>3650</v>
      </c>
      <c r="B3657" s="10">
        <f t="shared" ca="1" si="543"/>
        <v>0.86167212019039297</v>
      </c>
      <c r="C3657" s="60">
        <f ca="1">_xlfn.NORM.INV(B3657,'Input Parameters'!$E$15,'Input Parameters'!$F$15)</f>
        <v>329.92221768606015</v>
      </c>
      <c r="D3657" s="10">
        <f t="shared" ca="1" si="544"/>
        <v>0.24015638071218082</v>
      </c>
      <c r="E3657" s="62">
        <f ca="1">IF(_xlfn.NORM.INV(D3657,'Input Parameters'!$E$17,'Input Parameters'!$F$17)&lt;3500,3500,IF(_xlfn.NORM.INV(D3657,'Input Parameters'!$E$17,'Input Parameters'!$F$17)&gt;5500,5500,_xlfn.NORM.INV(D3657,'Input Parameters'!$E$17,'Input Parameters'!$F$17)))</f>
        <v>4305.940269372697</v>
      </c>
      <c r="F3657" s="10">
        <f t="shared" ca="1" si="545"/>
        <v>0.15657541221954707</v>
      </c>
      <c r="G3657" s="64">
        <f ca="1">_xlfn.NORM.INV(F3657,'Input Parameters'!$E$20,'Input Parameters'!$F$20)</f>
        <v>275.89216098875454</v>
      </c>
      <c r="H3657" s="57">
        <f ca="1">EXP(E3657*(1/'Input Parameters'!$E$23-1/G3657))</f>
        <v>0.40346491582640004</v>
      </c>
      <c r="I3657" s="10">
        <f t="shared" ca="1" si="546"/>
        <v>0.65891927072355905</v>
      </c>
      <c r="J3657" s="30">
        <f ca="1">_xlfn.BETA.INV(I3657,'Input Parameters'!$L$26,'Input Parameters'!$M$26,'Input Parameters'!$J$26,'Input Parameters'!$K$26)</f>
        <v>0.7248643151791927</v>
      </c>
      <c r="K3657" s="168">
        <f ca="1">('Input Parameters'!$E$27/'Input Parameters'!$E$38)^$J3657</f>
        <v>5.5194947532546052E-3</v>
      </c>
      <c r="L3657" s="69">
        <f ca="1">$H3657*$C3657*'Input Parameters'!$E$25*K3657</f>
        <v>0.7347112052046938</v>
      </c>
      <c r="M3657" s="24">
        <f t="shared" ca="1" si="547"/>
        <v>0.81179789594940743</v>
      </c>
      <c r="N3657" s="15">
        <f ca="1">_xlfn.NORM.INV(M3657,'Input Parameters'!$E$29,'Input Parameters'!$F$29)</f>
        <v>0.1000884541059123</v>
      </c>
      <c r="O3657" s="8">
        <f t="shared" ca="1" si="548"/>
        <v>0.31811829918365742</v>
      </c>
      <c r="P3657" s="30">
        <f ca="1">_xlfn.LOGNORM.INV(O3657,'Input Parameters'!$H$30,'Input Parameters'!$I$30)</f>
        <v>2.1460306687047797</v>
      </c>
      <c r="Q3657" s="10">
        <f t="shared" ca="1" si="549"/>
        <v>8.9925856525446379E-2</v>
      </c>
      <c r="R3657" s="30">
        <f>IF('Input Parameters'!$E$32=0,0,_xlfn.BETA.INV(Q3657,'Input Parameters'!$L$32,'Input Parameters'!$M$32,'Input Parameters'!$J$32,'Input Parameters'!$K$32))</f>
        <v>0</v>
      </c>
      <c r="S3657" s="10">
        <f t="shared" ca="1" si="550"/>
        <v>0.26687350266749665</v>
      </c>
      <c r="T3657" s="26">
        <f ca="1">_xlfn.LOGNORM.INV(S3657,'Input Parameters'!$H$34,'Input Parameters'!$I$34)</f>
        <v>46.649328152521846</v>
      </c>
      <c r="U3657" s="10">
        <f t="shared" ca="1" si="551"/>
        <v>0.28971933315239251</v>
      </c>
      <c r="V3657" s="30">
        <f ca="1">_xlfn.BETA.INV(U3657,'Input Parameters'!$L$36,'Input Parameters'!$M$36,'Input Parameters'!$J$36,'Input Parameters'!$K$36)</f>
        <v>0.50616049088281745</v>
      </c>
      <c r="W3657" s="2">
        <f ca="1">N3657+(P3657-N3657)*(1-ERF((T3657-R3657)/(2*SQRT(L3657*'Input Parameters'!$E$38))))</f>
        <v>0.10033177151725216</v>
      </c>
      <c r="X3657">
        <f t="shared" ca="1" si="552"/>
        <v>1</v>
      </c>
      <c r="Y3657" s="7"/>
    </row>
    <row r="3658" spans="1:25" ht="15" customHeight="1" x14ac:dyDescent="0.25">
      <c r="A3658" s="139">
        <v>3651</v>
      </c>
      <c r="B3658" s="10">
        <f t="shared" ca="1" si="543"/>
        <v>0.56618325816109072</v>
      </c>
      <c r="C3658" s="60">
        <f ca="1">_xlfn.NORM.INV(B3658,'Input Parameters'!$E$15,'Input Parameters'!$F$15)</f>
        <v>279.9993608737542</v>
      </c>
      <c r="D3658" s="10">
        <f t="shared" ca="1" si="544"/>
        <v>0.6271419696792585</v>
      </c>
      <c r="E3658" s="62">
        <f ca="1">IF(_xlfn.NORM.INV(D3658,'Input Parameters'!$E$17,'Input Parameters'!$F$17)&lt;3500,3500,IF(_xlfn.NORM.INV(D3658,'Input Parameters'!$E$17,'Input Parameters'!$F$17)&gt;5500,5500,_xlfn.NORM.INV(D3658,'Input Parameters'!$E$17,'Input Parameters'!$F$17)))</f>
        <v>5027.0052462198155</v>
      </c>
      <c r="F3658" s="10">
        <f t="shared" ca="1" si="545"/>
        <v>0.70141972898159521</v>
      </c>
      <c r="G3658" s="64">
        <f ca="1">_xlfn.NORM.INV(F3658,'Input Parameters'!$E$20,'Input Parameters'!$F$20)</f>
        <v>286.19087087162654</v>
      </c>
      <c r="H3658" s="57">
        <f ca="1">EXP(E3658*(1/'Input Parameters'!$E$23-1/G3658))</f>
        <v>0.66766139524836032</v>
      </c>
      <c r="I3658" s="10">
        <f t="shared" ca="1" si="546"/>
        <v>0.21346866085792338</v>
      </c>
      <c r="J3658" s="30">
        <f ca="1">_xlfn.BETA.INV(I3658,'Input Parameters'!$L$26,'Input Parameters'!$M$26,'Input Parameters'!$J$26,'Input Parameters'!$K$26)</f>
        <v>0.52798511378770596</v>
      </c>
      <c r="K3658" s="168">
        <f ca="1">('Input Parameters'!$E$27/'Input Parameters'!$E$38)^$J3658</f>
        <v>2.2657830614003099E-2</v>
      </c>
      <c r="L3658" s="69">
        <f ca="1">$H3658*$C3658*'Input Parameters'!$E$25*K3658</f>
        <v>4.2357627957452797</v>
      </c>
      <c r="M3658" s="24">
        <f t="shared" ca="1" si="547"/>
        <v>0.66998642759858662</v>
      </c>
      <c r="N3658" s="15">
        <f ca="1">_xlfn.NORM.INV(M3658,'Input Parameters'!$E$29,'Input Parameters'!$F$29)</f>
        <v>0.10004398756885571</v>
      </c>
      <c r="O3658" s="8">
        <f t="shared" ca="1" si="548"/>
        <v>0.47343525946764842</v>
      </c>
      <c r="P3658" s="30">
        <f ca="1">_xlfn.LOGNORM.INV(O3658,'Input Parameters'!$H$30,'Input Parameters'!$I$30)</f>
        <v>2.6001324273371873</v>
      </c>
      <c r="Q3658" s="10">
        <f t="shared" ca="1" si="549"/>
        <v>0.23067546733466981</v>
      </c>
      <c r="R3658" s="30">
        <f>IF('Input Parameters'!$E$32=0,0,_xlfn.BETA.INV(Q3658,'Input Parameters'!$L$32,'Input Parameters'!$M$32,'Input Parameters'!$J$32,'Input Parameters'!$K$32))</f>
        <v>0</v>
      </c>
      <c r="S3658" s="10">
        <f t="shared" ca="1" si="550"/>
        <v>0.17141152801661053</v>
      </c>
      <c r="T3658" s="26">
        <f ca="1">_xlfn.LOGNORM.INV(S3658,'Input Parameters'!$H$34,'Input Parameters'!$I$34)</f>
        <v>44.79194446490753</v>
      </c>
      <c r="U3658" s="10">
        <f t="shared" ca="1" si="551"/>
        <v>0.99102239910576095</v>
      </c>
      <c r="V3658" s="30">
        <f ca="1">_xlfn.BETA.INV(U3658,'Input Parameters'!$L$36,'Input Parameters'!$M$36,'Input Parameters'!$J$36,'Input Parameters'!$K$36)</f>
        <v>1.0067723785009679</v>
      </c>
      <c r="W3658" s="2">
        <f ca="1">N3658+(P3658-N3658)*(1-ERF((T3658-R3658)/(2*SQRT(L3658*'Input Parameters'!$E$38))))</f>
        <v>0.40960789238046891</v>
      </c>
      <c r="X3658">
        <f t="shared" ca="1" si="552"/>
        <v>1</v>
      </c>
      <c r="Y3658" s="7"/>
    </row>
    <row r="3659" spans="1:25" ht="15" customHeight="1" x14ac:dyDescent="0.25">
      <c r="A3659" s="139">
        <v>3652</v>
      </c>
      <c r="B3659" s="10">
        <f t="shared" ca="1" si="543"/>
        <v>0.33158062553677259</v>
      </c>
      <c r="C3659" s="60">
        <f ca="1">_xlfn.NORM.INV(B3659,'Input Parameters'!$E$15,'Input Parameters'!$F$15)</f>
        <v>247.36309759342518</v>
      </c>
      <c r="D3659" s="10">
        <f t="shared" ca="1" si="544"/>
        <v>0.24705836237118473</v>
      </c>
      <c r="E3659" s="62">
        <f ca="1">IF(_xlfn.NORM.INV(D3659,'Input Parameters'!$E$17,'Input Parameters'!$F$17)&lt;3500,3500,IF(_xlfn.NORM.INV(D3659,'Input Parameters'!$E$17,'Input Parameters'!$F$17)&gt;5500,5500,_xlfn.NORM.INV(D3659,'Input Parameters'!$E$17,'Input Parameters'!$F$17)))</f>
        <v>4321.3569118164578</v>
      </c>
      <c r="F3659" s="10">
        <f t="shared" ca="1" si="545"/>
        <v>0.25703161354124571</v>
      </c>
      <c r="G3659" s="64">
        <f ca="1">_xlfn.NORM.INV(F3659,'Input Parameters'!$E$20,'Input Parameters'!$F$20)</f>
        <v>278.27808952785557</v>
      </c>
      <c r="H3659" s="57">
        <f ca="1">EXP(E3659*(1/'Input Parameters'!$E$23-1/G3659))</f>
        <v>0.45995773294135028</v>
      </c>
      <c r="I3659" s="10">
        <f t="shared" ca="1" si="546"/>
        <v>0.43649086931895298</v>
      </c>
      <c r="J3659" s="30">
        <f ca="1">_xlfn.BETA.INV(I3659,'Input Parameters'!$L$26,'Input Parameters'!$M$26,'Input Parameters'!$J$26,'Input Parameters'!$K$26)</f>
        <v>0.63537563558036358</v>
      </c>
      <c r="K3659" s="168">
        <f ca="1">('Input Parameters'!$E$27/'Input Parameters'!$E$38)^$J3659</f>
        <v>1.048757004423213E-2</v>
      </c>
      <c r="L3659" s="69">
        <f ca="1">$H3659*$C3659*'Input Parameters'!$E$25*K3659</f>
        <v>1.1932397428880996</v>
      </c>
      <c r="M3659" s="24">
        <f t="shared" ca="1" si="547"/>
        <v>0.94091220689696808</v>
      </c>
      <c r="N3659" s="15">
        <f ca="1">_xlfn.NORM.INV(M3659,'Input Parameters'!$E$29,'Input Parameters'!$F$29)</f>
        <v>0.10015624773135867</v>
      </c>
      <c r="O3659" s="8">
        <f t="shared" ca="1" si="548"/>
        <v>0.88242015072270807</v>
      </c>
      <c r="P3659" s="30">
        <f ca="1">_xlfn.LOGNORM.INV(O3659,'Input Parameters'!$H$30,'Input Parameters'!$I$30)</f>
        <v>4.7012939840702117</v>
      </c>
      <c r="Q3659" s="10">
        <f t="shared" ca="1" si="549"/>
        <v>5.7669670973784171E-2</v>
      </c>
      <c r="R3659" s="30">
        <f>IF('Input Parameters'!$E$32=0,0,_xlfn.BETA.INV(Q3659,'Input Parameters'!$L$32,'Input Parameters'!$M$32,'Input Parameters'!$J$32,'Input Parameters'!$K$32))</f>
        <v>0</v>
      </c>
      <c r="S3659" s="10">
        <f t="shared" ca="1" si="550"/>
        <v>0.9420641807690745</v>
      </c>
      <c r="T3659" s="26">
        <f ca="1">_xlfn.LOGNORM.INV(S3659,'Input Parameters'!$H$34,'Input Parameters'!$I$34)</f>
        <v>61.30892892873846</v>
      </c>
      <c r="U3659" s="10">
        <f t="shared" ca="1" si="551"/>
        <v>0.69420657847078437</v>
      </c>
      <c r="V3659" s="30">
        <f ca="1">_xlfn.BETA.INV(U3659,'Input Parameters'!$L$36,'Input Parameters'!$M$36,'Input Parameters'!$J$36,'Input Parameters'!$K$36)</f>
        <v>0.66687141177515485</v>
      </c>
      <c r="W3659" s="2">
        <f ca="1">N3659+(P3659-N3659)*(1-ERF((T3659-R3659)/(2*SQRT(L3659*'Input Parameters'!$E$38))))</f>
        <v>0.10048879587354119</v>
      </c>
      <c r="X3659">
        <f t="shared" ca="1" si="552"/>
        <v>1</v>
      </c>
      <c r="Y3659" s="7"/>
    </row>
    <row r="3660" spans="1:25" ht="15" customHeight="1" x14ac:dyDescent="0.25">
      <c r="A3660" s="139">
        <v>3653</v>
      </c>
      <c r="B3660" s="10">
        <f t="shared" ca="1" si="543"/>
        <v>0.22627783009091862</v>
      </c>
      <c r="C3660" s="60">
        <f ca="1">_xlfn.NORM.INV(B3660,'Input Parameters'!$E$15,'Input Parameters'!$F$15)</f>
        <v>230.25919169374961</v>
      </c>
      <c r="D3660" s="10">
        <f t="shared" ca="1" si="544"/>
        <v>0.90346950390951009</v>
      </c>
      <c r="E3660" s="62">
        <f ca="1">IF(_xlfn.NORM.INV(D3660,'Input Parameters'!$E$17,'Input Parameters'!$F$17)&lt;3500,3500,IF(_xlfn.NORM.INV(D3660,'Input Parameters'!$E$17,'Input Parameters'!$F$17)&gt;5500,5500,_xlfn.NORM.INV(D3660,'Input Parameters'!$E$17,'Input Parameters'!$F$17)))</f>
        <v>5500</v>
      </c>
      <c r="F3660" s="10">
        <f t="shared" ca="1" si="545"/>
        <v>0.25004001353649774</v>
      </c>
      <c r="G3660" s="64">
        <f ca="1">_xlfn.NORM.INV(F3660,'Input Parameters'!$E$20,'Input Parameters'!$F$20)</f>
        <v>278.13176228311022</v>
      </c>
      <c r="H3660" s="57">
        <f ca="1">EXP(E3660*(1/'Input Parameters'!$E$23-1/G3660))</f>
        <v>0.36830609310149143</v>
      </c>
      <c r="I3660" s="10">
        <f t="shared" ca="1" si="546"/>
        <v>0.30746801412143021</v>
      </c>
      <c r="J3660" s="30">
        <f ca="1">_xlfn.BETA.INV(I3660,'Input Parameters'!$L$26,'Input Parameters'!$M$26,'Input Parameters'!$J$26,'Input Parameters'!$K$26)</f>
        <v>0.57786547458513782</v>
      </c>
      <c r="K3660" s="168">
        <f ca="1">('Input Parameters'!$E$27/'Input Parameters'!$E$38)^$J3660</f>
        <v>1.5842758226144241E-2</v>
      </c>
      <c r="L3660" s="69">
        <f ca="1">$H3660*$C3660*'Input Parameters'!$E$25*K3660</f>
        <v>1.3435587883172886</v>
      </c>
      <c r="M3660" s="24">
        <f t="shared" ca="1" si="547"/>
        <v>0.94672946728856022</v>
      </c>
      <c r="N3660" s="15">
        <f ca="1">_xlfn.NORM.INV(M3660,'Input Parameters'!$E$29,'Input Parameters'!$F$29)</f>
        <v>0.1001613937122907</v>
      </c>
      <c r="O3660" s="8">
        <f t="shared" ca="1" si="548"/>
        <v>0.29856115427168795</v>
      </c>
      <c r="P3660" s="30">
        <f ca="1">_xlfn.LOGNORM.INV(O3660,'Input Parameters'!$H$30,'Input Parameters'!$I$30)</f>
        <v>2.0904238595287814</v>
      </c>
      <c r="Q3660" s="10">
        <f t="shared" ca="1" si="549"/>
        <v>0.22715555064063642</v>
      </c>
      <c r="R3660" s="30">
        <f>IF('Input Parameters'!$E$32=0,0,_xlfn.BETA.INV(Q3660,'Input Parameters'!$L$32,'Input Parameters'!$M$32,'Input Parameters'!$J$32,'Input Parameters'!$K$32))</f>
        <v>0</v>
      </c>
      <c r="S3660" s="10">
        <f t="shared" ca="1" si="550"/>
        <v>0.14115773242289542</v>
      </c>
      <c r="T3660" s="26">
        <f ca="1">_xlfn.LOGNORM.INV(S3660,'Input Parameters'!$H$34,'Input Parameters'!$I$34)</f>
        <v>44.091776187026774</v>
      </c>
      <c r="U3660" s="10">
        <f t="shared" ca="1" si="551"/>
        <v>0.10674770846864512</v>
      </c>
      <c r="V3660" s="30">
        <f ca="1">_xlfn.BETA.INV(U3660,'Input Parameters'!$L$36,'Input Parameters'!$M$36,'Input Parameters'!$J$36,'Input Parameters'!$K$36)</f>
        <v>0.42101371845300251</v>
      </c>
      <c r="W3660" s="2">
        <f ca="1">N3660+(P3660-N3660)*(1-ERF((T3660-R3660)/(2*SQRT(L3660*'Input Parameters'!$E$38))))</f>
        <v>0.11439225909826432</v>
      </c>
      <c r="X3660">
        <f t="shared" ca="1" si="552"/>
        <v>1</v>
      </c>
      <c r="Y3660" s="7"/>
    </row>
    <row r="3661" spans="1:25" ht="15" customHeight="1" x14ac:dyDescent="0.25">
      <c r="A3661" s="139">
        <v>3654</v>
      </c>
      <c r="B3661" s="10">
        <f t="shared" ca="1" si="543"/>
        <v>0.36315694886290406</v>
      </c>
      <c r="C3661" s="60">
        <f ca="1">_xlfn.NORM.INV(B3661,'Input Parameters'!$E$15,'Input Parameters'!$F$15)</f>
        <v>251.99770514659073</v>
      </c>
      <c r="D3661" s="10">
        <f t="shared" ca="1" si="544"/>
        <v>0.66234334933586703</v>
      </c>
      <c r="E3661" s="62">
        <f ca="1">IF(_xlfn.NORM.INV(D3661,'Input Parameters'!$E$17,'Input Parameters'!$F$17)&lt;3500,3500,IF(_xlfn.NORM.INV(D3661,'Input Parameters'!$E$17,'Input Parameters'!$F$17)&gt;5500,5500,_xlfn.NORM.INV(D3661,'Input Parameters'!$E$17,'Input Parameters'!$F$17)))</f>
        <v>5093.2069329178366</v>
      </c>
      <c r="F3661" s="10">
        <f t="shared" ca="1" si="545"/>
        <v>0.48320485470454322</v>
      </c>
      <c r="G3661" s="64">
        <f ca="1">_xlfn.NORM.INV(F3661,'Input Parameters'!$E$20,'Input Parameters'!$F$20)</f>
        <v>282.3678520824638</v>
      </c>
      <c r="H3661" s="57">
        <f ca="1">EXP(E3661*(1/'Input Parameters'!$E$23-1/G3661))</f>
        <v>0.52191839502859882</v>
      </c>
      <c r="I3661" s="10">
        <f t="shared" ca="1" si="546"/>
        <v>0.97057206372526572</v>
      </c>
      <c r="J3661" s="30">
        <f ca="1">_xlfn.BETA.INV(I3661,'Input Parameters'!$L$26,'Input Parameters'!$M$26,'Input Parameters'!$J$26,'Input Parameters'!$K$26)</f>
        <v>0.89823556928694526</v>
      </c>
      <c r="K3661" s="168">
        <f ca="1">('Input Parameters'!$E$27/'Input Parameters'!$E$38)^$J3661</f>
        <v>1.5915210616149619E-3</v>
      </c>
      <c r="L3661" s="69">
        <f ca="1">$H3661*$C3661*'Input Parameters'!$E$25*K3661</f>
        <v>0.20932041156285139</v>
      </c>
      <c r="M3661" s="24">
        <f t="shared" ca="1" si="547"/>
        <v>9.7869085961954316E-2</v>
      </c>
      <c r="N3661" s="15">
        <f ca="1">_xlfn.NORM.INV(M3661,'Input Parameters'!$E$29,'Input Parameters'!$F$29)</f>
        <v>9.9870621059089212E-2</v>
      </c>
      <c r="O3661" s="8">
        <f t="shared" ca="1" si="548"/>
        <v>0.43088000614383604</v>
      </c>
      <c r="P3661" s="30">
        <f ca="1">_xlfn.LOGNORM.INV(O3661,'Input Parameters'!$H$30,'Input Parameters'!$I$30)</f>
        <v>2.4713952822725793</v>
      </c>
      <c r="Q3661" s="10">
        <f t="shared" ca="1" si="549"/>
        <v>0.72583949019257554</v>
      </c>
      <c r="R3661" s="30">
        <f>IF('Input Parameters'!$E$32=0,0,_xlfn.BETA.INV(Q3661,'Input Parameters'!$L$32,'Input Parameters'!$M$32,'Input Parameters'!$J$32,'Input Parameters'!$K$32))</f>
        <v>0</v>
      </c>
      <c r="S3661" s="10">
        <f t="shared" ca="1" si="550"/>
        <v>0.94798423010670496</v>
      </c>
      <c r="T3661" s="26">
        <f ca="1">_xlfn.LOGNORM.INV(S3661,'Input Parameters'!$H$34,'Input Parameters'!$I$34)</f>
        <v>61.716977305132389</v>
      </c>
      <c r="U3661" s="10">
        <f t="shared" ca="1" si="551"/>
        <v>0.42563251174360428</v>
      </c>
      <c r="V3661" s="30">
        <f ca="1">_xlfn.BETA.INV(U3661,'Input Parameters'!$L$36,'Input Parameters'!$M$36,'Input Parameters'!$J$36,'Input Parameters'!$K$36)</f>
        <v>0.5578457155208969</v>
      </c>
      <c r="W3661" s="2">
        <f ca="1">N3661+(P3661-N3661)*(1-ERF((T3661-R3661)/(2*SQRT(L3661*'Input Parameters'!$E$38))))</f>
        <v>9.9870621059089212E-2</v>
      </c>
      <c r="X3661">
        <f t="shared" ca="1" si="552"/>
        <v>1</v>
      </c>
      <c r="Y3661" s="7"/>
    </row>
    <row r="3662" spans="1:25" ht="15" customHeight="1" x14ac:dyDescent="0.25">
      <c r="A3662" s="139">
        <v>3655</v>
      </c>
      <c r="B3662" s="10">
        <f t="shared" ca="1" si="543"/>
        <v>0.42152158830689412</v>
      </c>
      <c r="C3662" s="60">
        <f ca="1">_xlfn.NORM.INV(B3662,'Input Parameters'!$E$15,'Input Parameters'!$F$15)</f>
        <v>260.23676816706796</v>
      </c>
      <c r="D3662" s="10">
        <f t="shared" ca="1" si="544"/>
        <v>0.89036687367144141</v>
      </c>
      <c r="E3662" s="62">
        <f ca="1">IF(_xlfn.NORM.INV(D3662,'Input Parameters'!$E$17,'Input Parameters'!$F$17)&lt;3500,3500,IF(_xlfn.NORM.INV(D3662,'Input Parameters'!$E$17,'Input Parameters'!$F$17)&gt;5500,5500,_xlfn.NORM.INV(D3662,'Input Parameters'!$E$17,'Input Parameters'!$F$17)))</f>
        <v>5500</v>
      </c>
      <c r="F3662" s="10">
        <f t="shared" ca="1" si="545"/>
        <v>0.98889108097479228</v>
      </c>
      <c r="G3662" s="64">
        <f ca="1">_xlfn.NORM.INV(F3662,'Input Parameters'!$E$20,'Input Parameters'!$F$20)</f>
        <v>297.97037404547626</v>
      </c>
      <c r="H3662" s="57">
        <f ca="1">EXP(E3662*(1/'Input Parameters'!$E$23-1/G3662))</f>
        <v>1.3740303830639546</v>
      </c>
      <c r="I3662" s="10">
        <f t="shared" ca="1" si="546"/>
        <v>0.63329462944997206</v>
      </c>
      <c r="J3662" s="30">
        <f ca="1">_xlfn.BETA.INV(I3662,'Input Parameters'!$L$26,'Input Parameters'!$M$26,'Input Parameters'!$J$26,'Input Parameters'!$K$26)</f>
        <v>0.71455259002299742</v>
      </c>
      <c r="K3662" s="168">
        <f ca="1">('Input Parameters'!$E$27/'Input Parameters'!$E$38)^$J3662</f>
        <v>5.9432289229728501E-3</v>
      </c>
      <c r="L3662" s="69">
        <f ca="1">$H3662*$C3662*'Input Parameters'!$E$25*K3662</f>
        <v>2.1251395403411371</v>
      </c>
      <c r="M3662" s="24">
        <f t="shared" ca="1" si="547"/>
        <v>0.1382223661398303</v>
      </c>
      <c r="N3662" s="15">
        <f ca="1">_xlfn.NORM.INV(M3662,'Input Parameters'!$E$29,'Input Parameters'!$F$29)</f>
        <v>9.9891165930673056E-2</v>
      </c>
      <c r="O3662" s="8">
        <f t="shared" ca="1" si="548"/>
        <v>0.97019817449964241</v>
      </c>
      <c r="P3662" s="30">
        <f ca="1">_xlfn.LOGNORM.INV(O3662,'Input Parameters'!$H$30,'Input Parameters'!$I$30)</f>
        <v>6.5330295180026905</v>
      </c>
      <c r="Q3662" s="10">
        <f t="shared" ca="1" si="549"/>
        <v>0.14155451905743122</v>
      </c>
      <c r="R3662" s="30">
        <f>IF('Input Parameters'!$E$32=0,0,_xlfn.BETA.INV(Q3662,'Input Parameters'!$L$32,'Input Parameters'!$M$32,'Input Parameters'!$J$32,'Input Parameters'!$K$32))</f>
        <v>0</v>
      </c>
      <c r="S3662" s="10">
        <f t="shared" ca="1" si="550"/>
        <v>0.91173482239989823</v>
      </c>
      <c r="T3662" s="26">
        <f ca="1">_xlfn.LOGNORM.INV(S3662,'Input Parameters'!$H$34,'Input Parameters'!$I$34)</f>
        <v>59.646132355802962</v>
      </c>
      <c r="U3662" s="10">
        <f t="shared" ca="1" si="551"/>
        <v>0.49763173333458399</v>
      </c>
      <c r="V3662" s="30">
        <f ca="1">_xlfn.BETA.INV(U3662,'Input Parameters'!$L$36,'Input Parameters'!$M$36,'Input Parameters'!$J$36,'Input Parameters'!$K$36)</f>
        <v>0.58498515601395584</v>
      </c>
      <c r="W3662" s="2">
        <f ca="1">N3662+(P3662-N3662)*(1-ERF((T3662-R3662)/(2*SQRT(L3662*'Input Parameters'!$E$38))))</f>
        <v>0.12442573795268592</v>
      </c>
      <c r="X3662">
        <f t="shared" ca="1" si="552"/>
        <v>1</v>
      </c>
      <c r="Y3662" s="7"/>
    </row>
    <row r="3663" spans="1:25" ht="15" customHeight="1" x14ac:dyDescent="0.25">
      <c r="A3663" s="139">
        <v>3656</v>
      </c>
      <c r="B3663" s="10">
        <f t="shared" ca="1" si="543"/>
        <v>0.62871425831012029</v>
      </c>
      <c r="C3663" s="60">
        <f ca="1">_xlfn.NORM.INV(B3663,'Input Parameters'!$E$15,'Input Parameters'!$F$15)</f>
        <v>288.76703249684084</v>
      </c>
      <c r="D3663" s="10">
        <f t="shared" ca="1" si="544"/>
        <v>0.75597119904558086</v>
      </c>
      <c r="E3663" s="62">
        <f ca="1">IF(_xlfn.NORM.INV(D3663,'Input Parameters'!$E$17,'Input Parameters'!$F$17)&lt;3500,3500,IF(_xlfn.NORM.INV(D3663,'Input Parameters'!$E$17,'Input Parameters'!$F$17)&gt;5500,5500,_xlfn.NORM.INV(D3663,'Input Parameters'!$E$17,'Input Parameters'!$F$17)))</f>
        <v>5285.3810715093659</v>
      </c>
      <c r="F3663" s="10">
        <f t="shared" ca="1" si="545"/>
        <v>0.55897500075853879</v>
      </c>
      <c r="G3663" s="64">
        <f ca="1">_xlfn.NORM.INV(F3663,'Input Parameters'!$E$20,'Input Parameters'!$F$20)</f>
        <v>283.64408558879558</v>
      </c>
      <c r="H3663" s="57">
        <f ca="1">EXP(E3663*(1/'Input Parameters'!$E$23-1/G3663))</f>
        <v>0.55401791231217434</v>
      </c>
      <c r="I3663" s="10">
        <f t="shared" ca="1" si="546"/>
        <v>0.6316702570331969</v>
      </c>
      <c r="J3663" s="30">
        <f ca="1">_xlfn.BETA.INV(I3663,'Input Parameters'!$L$26,'Input Parameters'!$M$26,'Input Parameters'!$J$26,'Input Parameters'!$K$26)</f>
        <v>0.71390212831529043</v>
      </c>
      <c r="K3663" s="168">
        <f ca="1">('Input Parameters'!$E$27/'Input Parameters'!$E$38)^$J3663</f>
        <v>5.9710234966867488E-3</v>
      </c>
      <c r="L3663" s="69">
        <f ca="1">$H3663*$C3663*'Input Parameters'!$E$25*K3663</f>
        <v>0.95525692883421198</v>
      </c>
      <c r="M3663" s="24">
        <f t="shared" ca="1" si="547"/>
        <v>0.60925160916992505</v>
      </c>
      <c r="N3663" s="15">
        <f ca="1">_xlfn.NORM.INV(M3663,'Input Parameters'!$E$29,'Input Parameters'!$F$29)</f>
        <v>0.10002773690011695</v>
      </c>
      <c r="O3663" s="8">
        <f t="shared" ca="1" si="548"/>
        <v>0.77758894804182943</v>
      </c>
      <c r="P3663" s="30">
        <f ca="1">_xlfn.LOGNORM.INV(O3663,'Input Parameters'!$H$30,'Input Parameters'!$I$30)</f>
        <v>3.8496228029658788</v>
      </c>
      <c r="Q3663" s="10">
        <f t="shared" ca="1" si="549"/>
        <v>8.6366638224918968E-2</v>
      </c>
      <c r="R3663" s="30">
        <f>IF('Input Parameters'!$E$32=0,0,_xlfn.BETA.INV(Q3663,'Input Parameters'!$L$32,'Input Parameters'!$M$32,'Input Parameters'!$J$32,'Input Parameters'!$K$32))</f>
        <v>0</v>
      </c>
      <c r="S3663" s="10">
        <f t="shared" ca="1" si="550"/>
        <v>9.5892487496701651E-2</v>
      </c>
      <c r="T3663" s="26">
        <f ca="1">_xlfn.LOGNORM.INV(S3663,'Input Parameters'!$H$34,'Input Parameters'!$I$34)</f>
        <v>42.845973665994698</v>
      </c>
      <c r="U3663" s="10">
        <f t="shared" ca="1" si="551"/>
        <v>0.5049831839689477</v>
      </c>
      <c r="V3663" s="30">
        <f ca="1">_xlfn.BETA.INV(U3663,'Input Parameters'!$L$36,'Input Parameters'!$M$36,'Input Parameters'!$J$36,'Input Parameters'!$K$36)</f>
        <v>0.58779458584201572</v>
      </c>
      <c r="W3663" s="2">
        <f ca="1">N3663+(P3663-N3663)*(1-ERF((T3663-R3663)/(2*SQRT(L3663*'Input Parameters'!$E$38))))</f>
        <v>0.10728866048672936</v>
      </c>
      <c r="X3663">
        <f t="shared" ca="1" si="552"/>
        <v>1</v>
      </c>
      <c r="Y3663" s="7"/>
    </row>
    <row r="3664" spans="1:25" ht="15" customHeight="1" x14ac:dyDescent="0.25">
      <c r="A3664" s="139">
        <v>3657</v>
      </c>
      <c r="B3664" s="10">
        <f t="shared" ca="1" si="543"/>
        <v>0.80076617393601279</v>
      </c>
      <c r="C3664" s="60">
        <f ca="1">_xlfn.NORM.INV(B3664,'Input Parameters'!$E$15,'Input Parameters'!$F$15)</f>
        <v>316.72603267701953</v>
      </c>
      <c r="D3664" s="10">
        <f t="shared" ca="1" si="544"/>
        <v>0.44046065936726697</v>
      </c>
      <c r="E3664" s="62">
        <f ca="1">IF(_xlfn.NORM.INV(D3664,'Input Parameters'!$E$17,'Input Parameters'!$F$17)&lt;3500,3500,IF(_xlfn.NORM.INV(D3664,'Input Parameters'!$E$17,'Input Parameters'!$F$17)&gt;5500,5500,_xlfn.NORM.INV(D3664,'Input Parameters'!$E$17,'Input Parameters'!$F$17)))</f>
        <v>4695.1390323784217</v>
      </c>
      <c r="F3664" s="10">
        <f t="shared" ca="1" si="545"/>
        <v>0.49879735182580875</v>
      </c>
      <c r="G3664" s="64">
        <f ca="1">_xlfn.NORM.INV(F3664,'Input Parameters'!$E$20,'Input Parameters'!$F$20)</f>
        <v>282.62980220355814</v>
      </c>
      <c r="H3664" s="57">
        <f ca="1">EXP(E3664*(1/'Input Parameters'!$E$23-1/G3664))</f>
        <v>0.55765653032799578</v>
      </c>
      <c r="I3664" s="10">
        <f t="shared" ca="1" si="546"/>
        <v>0.77844071474199228</v>
      </c>
      <c r="J3664" s="30">
        <f ca="1">_xlfn.BETA.INV(I3664,'Input Parameters'!$L$26,'Input Parameters'!$M$26,'Input Parameters'!$J$26,'Input Parameters'!$K$26)</f>
        <v>0.77552056056290264</v>
      </c>
      <c r="K3664" s="168">
        <f ca="1">('Input Parameters'!$E$27/'Input Parameters'!$E$38)^$J3664</f>
        <v>3.8379097188264086E-3</v>
      </c>
      <c r="L3664" s="69">
        <f ca="1">$H3664*$C3664*'Input Parameters'!$E$25*K3664</f>
        <v>0.67786827278368278</v>
      </c>
      <c r="M3664" s="24">
        <f t="shared" ca="1" si="547"/>
        <v>5.1425684628604085E-2</v>
      </c>
      <c r="N3664" s="15">
        <f ca="1">_xlfn.NORM.INV(M3664,'Input Parameters'!$E$29,'Input Parameters'!$F$29)</f>
        <v>9.9836881537851946E-2</v>
      </c>
      <c r="O3664" s="8">
        <f t="shared" ca="1" si="548"/>
        <v>5.9370022964621127E-2</v>
      </c>
      <c r="P3664" s="30">
        <f ca="1">_xlfn.LOGNORM.INV(O3664,'Input Parameters'!$H$30,'Input Parameters'!$I$30)</f>
        <v>1.2841370373840832</v>
      </c>
      <c r="Q3664" s="10">
        <f t="shared" ca="1" si="549"/>
        <v>0.15902477435626183</v>
      </c>
      <c r="R3664" s="30">
        <f>IF('Input Parameters'!$E$32=0,0,_xlfn.BETA.INV(Q3664,'Input Parameters'!$L$32,'Input Parameters'!$M$32,'Input Parameters'!$J$32,'Input Parameters'!$K$32))</f>
        <v>0</v>
      </c>
      <c r="S3664" s="10">
        <f t="shared" ca="1" si="550"/>
        <v>0.16980860029575717</v>
      </c>
      <c r="T3664" s="26">
        <f ca="1">_xlfn.LOGNORM.INV(S3664,'Input Parameters'!$H$34,'Input Parameters'!$I$34)</f>
        <v>44.756710583195115</v>
      </c>
      <c r="U3664" s="10">
        <f t="shared" ca="1" si="551"/>
        <v>0.65519458335863734</v>
      </c>
      <c r="V3664" s="30">
        <f ca="1">_xlfn.BETA.INV(U3664,'Input Parameters'!$L$36,'Input Parameters'!$M$36,'Input Parameters'!$J$36,'Input Parameters'!$K$36)</f>
        <v>0.6489985953002867</v>
      </c>
      <c r="W3664" s="2">
        <f ca="1">N3664+(P3664-N3664)*(1-ERF((T3664-R3664)/(2*SQRT(L3664*'Input Parameters'!$E$38))))</f>
        <v>9.9980301750324477E-2</v>
      </c>
      <c r="X3664">
        <f t="shared" ca="1" si="552"/>
        <v>1</v>
      </c>
      <c r="Y3664" s="7"/>
    </row>
    <row r="3665" spans="1:25" ht="15" customHeight="1" x14ac:dyDescent="0.25">
      <c r="A3665" s="139">
        <v>3658</v>
      </c>
      <c r="B3665" s="10">
        <f t="shared" ca="1" si="543"/>
        <v>0.78061295939870967</v>
      </c>
      <c r="C3665" s="60">
        <f ca="1">_xlfn.NORM.INV(B3665,'Input Parameters'!$E$15,'Input Parameters'!$F$15)</f>
        <v>312.92728524934944</v>
      </c>
      <c r="D3665" s="10">
        <f t="shared" ca="1" si="544"/>
        <v>0.51120769360106955</v>
      </c>
      <c r="E3665" s="62">
        <f ca="1">IF(_xlfn.NORM.INV(D3665,'Input Parameters'!$E$17,'Input Parameters'!$F$17)&lt;3500,3500,IF(_xlfn.NORM.INV(D3665,'Input Parameters'!$E$17,'Input Parameters'!$F$17)&gt;5500,5500,_xlfn.NORM.INV(D3665,'Input Parameters'!$E$17,'Input Parameters'!$F$17)))</f>
        <v>4819.6680527013277</v>
      </c>
      <c r="F3665" s="10">
        <f t="shared" ca="1" si="545"/>
        <v>0.75211231264562106</v>
      </c>
      <c r="G3665" s="64">
        <f ca="1">_xlfn.NORM.INV(F3665,'Input Parameters'!$E$20,'Input Parameters'!$F$20)</f>
        <v>287.21371778504317</v>
      </c>
      <c r="H3665" s="57">
        <f ca="1">EXP(E3665*(1/'Input Parameters'!$E$23-1/G3665))</f>
        <v>0.72084018640747727</v>
      </c>
      <c r="I3665" s="10">
        <f t="shared" ca="1" si="546"/>
        <v>0.85874324832746007</v>
      </c>
      <c r="J3665" s="30">
        <f ca="1">_xlfn.BETA.INV(I3665,'Input Parameters'!$L$26,'Input Parameters'!$M$26,'Input Parameters'!$J$26,'Input Parameters'!$K$26)</f>
        <v>0.81492695595546483</v>
      </c>
      <c r="K3665" s="168">
        <f ca="1">('Input Parameters'!$E$27/'Input Parameters'!$E$38)^$J3665</f>
        <v>2.8929156356459888E-3</v>
      </c>
      <c r="L3665" s="69">
        <f ca="1">$H3665*$C3665*'Input Parameters'!$E$25*K3665</f>
        <v>0.6525566075770497</v>
      </c>
      <c r="M3665" s="24">
        <f t="shared" ca="1" si="547"/>
        <v>0.27699750233682841</v>
      </c>
      <c r="N3665" s="15">
        <f ca="1">_xlfn.NORM.INV(M3665,'Input Parameters'!$E$29,'Input Parameters'!$F$29)</f>
        <v>9.9940821565059595E-2</v>
      </c>
      <c r="O3665" s="8">
        <f t="shared" ca="1" si="548"/>
        <v>0.30918059399691877</v>
      </c>
      <c r="P3665" s="30">
        <f ca="1">_xlfn.LOGNORM.INV(O3665,'Input Parameters'!$H$30,'Input Parameters'!$I$30)</f>
        <v>2.120628634148451</v>
      </c>
      <c r="Q3665" s="10">
        <f t="shared" ca="1" si="549"/>
        <v>0.87342207352029955</v>
      </c>
      <c r="R3665" s="30">
        <f>IF('Input Parameters'!$E$32=0,0,_xlfn.BETA.INV(Q3665,'Input Parameters'!$L$32,'Input Parameters'!$M$32,'Input Parameters'!$J$32,'Input Parameters'!$K$32))</f>
        <v>0</v>
      </c>
      <c r="S3665" s="10">
        <f t="shared" ca="1" si="550"/>
        <v>0.7686436222840336</v>
      </c>
      <c r="T3665" s="26">
        <f ca="1">_xlfn.LOGNORM.INV(S3665,'Input Parameters'!$H$34,'Input Parameters'!$I$34)</f>
        <v>55.234462734799855</v>
      </c>
      <c r="U3665" s="10">
        <f t="shared" ca="1" si="551"/>
        <v>0.17499907117771873</v>
      </c>
      <c r="V3665" s="30">
        <f ca="1">_xlfn.BETA.INV(U3665,'Input Parameters'!$L$36,'Input Parameters'!$M$36,'Input Parameters'!$J$36,'Input Parameters'!$K$36)</f>
        <v>0.45720224984672558</v>
      </c>
      <c r="W3665" s="2">
        <f ca="1">N3665+(P3665-N3665)*(1-ERF((T3665-R3665)/(2*SQRT(L3665*'Input Parameters'!$E$38))))</f>
        <v>9.9943513594809269E-2</v>
      </c>
      <c r="X3665">
        <f t="shared" ca="1" si="552"/>
        <v>1</v>
      </c>
      <c r="Y3665" s="7"/>
    </row>
    <row r="3666" spans="1:25" ht="15" customHeight="1" x14ac:dyDescent="0.25">
      <c r="A3666" s="139">
        <v>3659</v>
      </c>
      <c r="B3666" s="10">
        <f t="shared" ca="1" si="543"/>
        <v>0.80005885437405233</v>
      </c>
      <c r="C3666" s="60">
        <f ca="1">_xlfn.NORM.INV(B3666,'Input Parameters'!$E$15,'Input Parameters'!$F$15)</f>
        <v>316.58894352818487</v>
      </c>
      <c r="D3666" s="10">
        <f t="shared" ca="1" si="544"/>
        <v>0.30124931876047223</v>
      </c>
      <c r="E3666" s="62">
        <f ca="1">IF(_xlfn.NORM.INV(D3666,'Input Parameters'!$E$17,'Input Parameters'!$F$17)&lt;3500,3500,IF(_xlfn.NORM.INV(D3666,'Input Parameters'!$E$17,'Input Parameters'!$F$17)&gt;5500,5500,_xlfn.NORM.INV(D3666,'Input Parameters'!$E$17,'Input Parameters'!$F$17)))</f>
        <v>4435.4324989885317</v>
      </c>
      <c r="F3666" s="10">
        <f t="shared" ca="1" si="545"/>
        <v>0.29977793923529616</v>
      </c>
      <c r="G3666" s="64">
        <f ca="1">_xlfn.NORM.INV(F3666,'Input Parameters'!$E$20,'Input Parameters'!$F$20)</f>
        <v>279.13223676031942</v>
      </c>
      <c r="H3666" s="57">
        <f ca="1">EXP(E3666*(1/'Input Parameters'!$E$23-1/G3666))</f>
        <v>0.47314709381300063</v>
      </c>
      <c r="I3666" s="10">
        <f t="shared" ca="1" si="546"/>
        <v>0.21059987828011695</v>
      </c>
      <c r="J3666" s="30">
        <f ca="1">_xlfn.BETA.INV(I3666,'Input Parameters'!$L$26,'Input Parameters'!$M$26,'Input Parameters'!$J$26,'Input Parameters'!$K$26)</f>
        <v>0.52628373151119412</v>
      </c>
      <c r="K3666" s="168">
        <f ca="1">('Input Parameters'!$E$27/'Input Parameters'!$E$38)^$J3666</f>
        <v>2.293604223807617E-2</v>
      </c>
      <c r="L3666" s="69">
        <f ca="1">$H3666*$C3666*'Input Parameters'!$E$25*K3666</f>
        <v>3.4356617530707636</v>
      </c>
      <c r="M3666" s="24">
        <f t="shared" ca="1" si="547"/>
        <v>0.9752401879349446</v>
      </c>
      <c r="N3666" s="15">
        <f ca="1">_xlfn.NORM.INV(M3666,'Input Parameters'!$E$29,'Input Parameters'!$F$29)</f>
        <v>0.10019640902722292</v>
      </c>
      <c r="O3666" s="8">
        <f t="shared" ca="1" si="548"/>
        <v>0.87468345434043304</v>
      </c>
      <c r="P3666" s="30">
        <f ca="1">_xlfn.LOGNORM.INV(O3666,'Input Parameters'!$H$30,'Input Parameters'!$I$30)</f>
        <v>4.616873020415432</v>
      </c>
      <c r="Q3666" s="10">
        <f t="shared" ca="1" si="549"/>
        <v>0.9508879751459588</v>
      </c>
      <c r="R3666" s="30">
        <f>IF('Input Parameters'!$E$32=0,0,_xlfn.BETA.INV(Q3666,'Input Parameters'!$L$32,'Input Parameters'!$M$32,'Input Parameters'!$J$32,'Input Parameters'!$K$32))</f>
        <v>0</v>
      </c>
      <c r="S3666" s="10">
        <f t="shared" ca="1" si="550"/>
        <v>0.65381473722820904</v>
      </c>
      <c r="T3666" s="26">
        <f ca="1">_xlfn.LOGNORM.INV(S3666,'Input Parameters'!$H$34,'Input Parameters'!$I$34)</f>
        <v>52.953158049648955</v>
      </c>
      <c r="U3666" s="10">
        <f t="shared" ca="1" si="551"/>
        <v>0.71035863154873891</v>
      </c>
      <c r="V3666" s="30">
        <f ca="1">_xlfn.BETA.INV(U3666,'Input Parameters'!$L$36,'Input Parameters'!$M$36,'Input Parameters'!$J$36,'Input Parameters'!$K$36)</f>
        <v>0.67464758968804539</v>
      </c>
      <c r="W3666" s="2">
        <f ca="1">N3666+(P3666-N3666)*(1-ERF((T3666-R3666)/(2*SQRT(L3666*'Input Parameters'!$E$38))))</f>
        <v>0.29610091135856326</v>
      </c>
      <c r="X3666">
        <f t="shared" ca="1" si="552"/>
        <v>1</v>
      </c>
      <c r="Y3666" s="7"/>
    </row>
    <row r="3667" spans="1:25" ht="15" customHeight="1" x14ac:dyDescent="0.25">
      <c r="A3667" s="139">
        <v>3660</v>
      </c>
      <c r="B3667" s="10">
        <f t="shared" ca="1" si="543"/>
        <v>0.40617670383485682</v>
      </c>
      <c r="C3667" s="60">
        <f ca="1">_xlfn.NORM.INV(B3667,'Input Parameters'!$E$15,'Input Parameters'!$F$15)</f>
        <v>258.10216064873623</v>
      </c>
      <c r="D3667" s="10">
        <f t="shared" ca="1" si="544"/>
        <v>4.2357391493489382E-2</v>
      </c>
      <c r="E3667" s="62">
        <f ca="1">IF(_xlfn.NORM.INV(D3667,'Input Parameters'!$E$17,'Input Parameters'!$F$17)&lt;3500,3500,IF(_xlfn.NORM.INV(D3667,'Input Parameters'!$E$17,'Input Parameters'!$F$17)&gt;5500,5500,_xlfn.NORM.INV(D3667,'Input Parameters'!$E$17,'Input Parameters'!$F$17)))</f>
        <v>3593.2269086474516</v>
      </c>
      <c r="F3667" s="10">
        <f t="shared" ca="1" si="545"/>
        <v>0.80379264353267887</v>
      </c>
      <c r="G3667" s="64">
        <f ca="1">_xlfn.NORM.INV(F3667,'Input Parameters'!$E$20,'Input Parameters'!$F$20)</f>
        <v>288.38015137525173</v>
      </c>
      <c r="H3667" s="57">
        <f ca="1">EXP(E3667*(1/'Input Parameters'!$E$23-1/G3667))</f>
        <v>0.82412030356044119</v>
      </c>
      <c r="I3667" s="10">
        <f t="shared" ca="1" si="546"/>
        <v>0.14033245618623724</v>
      </c>
      <c r="J3667" s="30">
        <f ca="1">_xlfn.BETA.INV(I3667,'Input Parameters'!$L$26,'Input Parameters'!$M$26,'Input Parameters'!$J$26,'Input Parameters'!$K$26)</f>
        <v>0.47914700035617402</v>
      </c>
      <c r="K3667" s="168">
        <f ca="1">('Input Parameters'!$E$27/'Input Parameters'!$E$38)^$J3667</f>
        <v>3.2163184583436311E-2</v>
      </c>
      <c r="L3667" s="69">
        <f ca="1">$H3667*$C3667*'Input Parameters'!$E$25*K3667</f>
        <v>6.8413419323520763</v>
      </c>
      <c r="M3667" s="24">
        <f t="shared" ca="1" si="547"/>
        <v>0.8311967995642765</v>
      </c>
      <c r="N3667" s="15">
        <f ca="1">_xlfn.NORM.INV(M3667,'Input Parameters'!$E$29,'Input Parameters'!$F$29)</f>
        <v>0.10009589054065346</v>
      </c>
      <c r="O3667" s="8">
        <f t="shared" ca="1" si="548"/>
        <v>0.35988093145484379</v>
      </c>
      <c r="P3667" s="30">
        <f ca="1">_xlfn.LOGNORM.INV(O3667,'Input Parameters'!$H$30,'Input Parameters'!$I$30)</f>
        <v>2.264969146116103</v>
      </c>
      <c r="Q3667" s="10">
        <f t="shared" ca="1" si="549"/>
        <v>0.49828662609040963</v>
      </c>
      <c r="R3667" s="30">
        <f>IF('Input Parameters'!$E$32=0,0,_xlfn.BETA.INV(Q3667,'Input Parameters'!$L$32,'Input Parameters'!$M$32,'Input Parameters'!$J$32,'Input Parameters'!$K$32))</f>
        <v>0</v>
      </c>
      <c r="S3667" s="10">
        <f t="shared" ca="1" si="550"/>
        <v>0.73761906387793008</v>
      </c>
      <c r="T3667" s="26">
        <f ca="1">_xlfn.LOGNORM.INV(S3667,'Input Parameters'!$H$34,'Input Parameters'!$I$34)</f>
        <v>54.562077765676278</v>
      </c>
      <c r="U3667" s="10">
        <f t="shared" ca="1" si="551"/>
        <v>0.94695193076735384</v>
      </c>
      <c r="V3667" s="30">
        <f ca="1">_xlfn.BETA.INV(U3667,'Input Parameters'!$L$36,'Input Parameters'!$M$36,'Input Parameters'!$J$36,'Input Parameters'!$K$36)</f>
        <v>0.86392457225806574</v>
      </c>
      <c r="W3667" s="2">
        <f ca="1">N3667+(P3667-N3667)*(1-ERF((T3667-R3667)/(2*SQRT(L3667*'Input Parameters'!$E$38))))</f>
        <v>0.40361211715918299</v>
      </c>
      <c r="X3667">
        <f t="shared" ca="1" si="552"/>
        <v>1</v>
      </c>
      <c r="Y3667" s="7"/>
    </row>
    <row r="3668" spans="1:25" ht="15" customHeight="1" x14ac:dyDescent="0.25">
      <c r="A3668" s="139">
        <v>3661</v>
      </c>
      <c r="B3668" s="10">
        <f t="shared" ca="1" si="543"/>
        <v>0.40012736759620537</v>
      </c>
      <c r="C3668" s="60">
        <f ca="1">_xlfn.NORM.INV(B3668,'Input Parameters'!$E$15,'Input Parameters'!$F$15)</f>
        <v>257.25531446065838</v>
      </c>
      <c r="D3668" s="10">
        <f t="shared" ca="1" si="544"/>
        <v>0.13768033724419537</v>
      </c>
      <c r="E3668" s="62">
        <f ca="1">IF(_xlfn.NORM.INV(D3668,'Input Parameters'!$E$17,'Input Parameters'!$F$17)&lt;3500,3500,IF(_xlfn.NORM.INV(D3668,'Input Parameters'!$E$17,'Input Parameters'!$F$17)&gt;5500,5500,_xlfn.NORM.INV(D3668,'Input Parameters'!$E$17,'Input Parameters'!$F$17)))</f>
        <v>4036.4396469300837</v>
      </c>
      <c r="F3668" s="10">
        <f t="shared" ca="1" si="545"/>
        <v>9.4035181678746693E-2</v>
      </c>
      <c r="G3668" s="64">
        <f ca="1">_xlfn.NORM.INV(F3668,'Input Parameters'!$E$20,'Input Parameters'!$F$20)</f>
        <v>273.83072994018818</v>
      </c>
      <c r="H3668" s="57">
        <f ca="1">EXP(E3668*(1/'Input Parameters'!$E$23-1/G3668))</f>
        <v>0.38251139437249188</v>
      </c>
      <c r="I3668" s="10">
        <f t="shared" ca="1" si="546"/>
        <v>0.53153875213050128</v>
      </c>
      <c r="J3668" s="30">
        <f ca="1">_xlfn.BETA.INV(I3668,'Input Parameters'!$L$26,'Input Parameters'!$M$26,'Input Parameters'!$J$26,'Input Parameters'!$K$26)</f>
        <v>0.67404790393912684</v>
      </c>
      <c r="K3668" s="168">
        <f ca="1">('Input Parameters'!$E$27/'Input Parameters'!$E$38)^$J3668</f>
        <v>7.9469932608222001E-3</v>
      </c>
      <c r="L3668" s="69">
        <f ca="1">$H3668*$C3668*'Input Parameters'!$E$25*K3668</f>
        <v>0.78200868547739311</v>
      </c>
      <c r="M3668" s="24">
        <f t="shared" ca="1" si="547"/>
        <v>0.66190701493226423</v>
      </c>
      <c r="N3668" s="15">
        <f ca="1">_xlfn.NORM.INV(M3668,'Input Parameters'!$E$29,'Input Parameters'!$F$29)</f>
        <v>0.10004176733357061</v>
      </c>
      <c r="O3668" s="8">
        <f t="shared" ca="1" si="548"/>
        <v>8.1813275915326389E-2</v>
      </c>
      <c r="P3668" s="30">
        <f ca="1">_xlfn.LOGNORM.INV(O3668,'Input Parameters'!$H$30,'Input Parameters'!$I$30)</f>
        <v>1.3896122088446909</v>
      </c>
      <c r="Q3668" s="10">
        <f t="shared" ca="1" si="549"/>
        <v>0.97462201071103249</v>
      </c>
      <c r="R3668" s="30">
        <f>IF('Input Parameters'!$E$32=0,0,_xlfn.BETA.INV(Q3668,'Input Parameters'!$L$32,'Input Parameters'!$M$32,'Input Parameters'!$J$32,'Input Parameters'!$K$32))</f>
        <v>0</v>
      </c>
      <c r="S3668" s="10">
        <f t="shared" ca="1" si="550"/>
        <v>0.71880975368358979</v>
      </c>
      <c r="T3668" s="26">
        <f ca="1">_xlfn.LOGNORM.INV(S3668,'Input Parameters'!$H$34,'Input Parameters'!$I$34)</f>
        <v>54.178135710756074</v>
      </c>
      <c r="U3668" s="10">
        <f t="shared" ca="1" si="551"/>
        <v>0.68895021698988579</v>
      </c>
      <c r="V3668" s="30">
        <f ca="1">_xlfn.BETA.INV(U3668,'Input Parameters'!$L$36,'Input Parameters'!$M$36,'Input Parameters'!$J$36,'Input Parameters'!$K$36)</f>
        <v>0.66439222680092302</v>
      </c>
      <c r="W3668" s="2">
        <f ca="1">N3668+(P3668-N3668)*(1-ERF((T3668-R3668)/(2*SQRT(L3668*'Input Parameters'!$E$38))))</f>
        <v>0.10006080935262419</v>
      </c>
      <c r="X3668">
        <f t="shared" ca="1" si="552"/>
        <v>1</v>
      </c>
      <c r="Y3668" s="7"/>
    </row>
    <row r="3669" spans="1:25" ht="15" customHeight="1" x14ac:dyDescent="0.25">
      <c r="A3669" s="139">
        <v>3662</v>
      </c>
      <c r="B3669" s="10">
        <f t="shared" ca="1" si="543"/>
        <v>0.1978060478005913</v>
      </c>
      <c r="C3669" s="60">
        <f ca="1">_xlfn.NORM.INV(B3669,'Input Parameters'!$E$15,'Input Parameters'!$F$15)</f>
        <v>224.93074624988796</v>
      </c>
      <c r="D3669" s="10">
        <f t="shared" ca="1" si="544"/>
        <v>0.50356899318283732</v>
      </c>
      <c r="E3669" s="62">
        <f ca="1">IF(_xlfn.NORM.INV(D3669,'Input Parameters'!$E$17,'Input Parameters'!$F$17)&lt;3500,3500,IF(_xlfn.NORM.INV(D3669,'Input Parameters'!$E$17,'Input Parameters'!$F$17)&gt;5500,5500,_xlfn.NORM.INV(D3669,'Input Parameters'!$E$17,'Input Parameters'!$F$17)))</f>
        <v>4806.262380991353</v>
      </c>
      <c r="F3669" s="10">
        <f t="shared" ca="1" si="545"/>
        <v>0.63348228614194946</v>
      </c>
      <c r="G3669" s="64">
        <f ca="1">_xlfn.NORM.INV(F3669,'Input Parameters'!$E$20,'Input Parameters'!$F$20)</f>
        <v>284.93530657294082</v>
      </c>
      <c r="H3669" s="57">
        <f ca="1">EXP(E3669*(1/'Input Parameters'!$E$23-1/G3669))</f>
        <v>0.6311339134184889</v>
      </c>
      <c r="I3669" s="10">
        <f t="shared" ca="1" si="546"/>
        <v>0.10564492642359224</v>
      </c>
      <c r="J3669" s="30">
        <f ca="1">_xlfn.BETA.INV(I3669,'Input Parameters'!$L$26,'Input Parameters'!$M$26,'Input Parameters'!$J$26,'Input Parameters'!$K$26)</f>
        <v>0.4499665721935267</v>
      </c>
      <c r="K3669" s="168">
        <f ca="1">('Input Parameters'!$E$27/'Input Parameters'!$E$38)^$J3669</f>
        <v>3.965172159606916E-2</v>
      </c>
      <c r="L3669" s="69">
        <f ca="1">$H3669*$C3669*'Input Parameters'!$E$25*K3669</f>
        <v>5.6290147876345333</v>
      </c>
      <c r="M3669" s="24">
        <f t="shared" ca="1" si="547"/>
        <v>0.93555548363567242</v>
      </c>
      <c r="N3669" s="15">
        <f ca="1">_xlfn.NORM.INV(M3669,'Input Parameters'!$E$29,'Input Parameters'!$F$29)</f>
        <v>0.10015184974862476</v>
      </c>
      <c r="O3669" s="8">
        <f t="shared" ca="1" si="548"/>
        <v>0.10379122467561019</v>
      </c>
      <c r="P3669" s="30">
        <f ca="1">_xlfn.LOGNORM.INV(O3669,'Input Parameters'!$H$30,'Input Parameters'!$I$30)</f>
        <v>1.4795336990429824</v>
      </c>
      <c r="Q3669" s="10">
        <f t="shared" ca="1" si="549"/>
        <v>0.61306925803687007</v>
      </c>
      <c r="R3669" s="30">
        <f>IF('Input Parameters'!$E$32=0,0,_xlfn.BETA.INV(Q3669,'Input Parameters'!$L$32,'Input Parameters'!$M$32,'Input Parameters'!$J$32,'Input Parameters'!$K$32))</f>
        <v>0</v>
      </c>
      <c r="S3669" s="10">
        <f t="shared" ca="1" si="550"/>
        <v>2.4263758140246727E-2</v>
      </c>
      <c r="T3669" s="26">
        <f ca="1">_xlfn.LOGNORM.INV(S3669,'Input Parameters'!$H$34,'Input Parameters'!$I$34)</f>
        <v>39.429311410436021</v>
      </c>
      <c r="U3669" s="10">
        <f t="shared" ca="1" si="551"/>
        <v>0.50408458619547214</v>
      </c>
      <c r="V3669" s="30">
        <f ca="1">_xlfn.BETA.INV(U3669,'Input Parameters'!$L$36,'Input Parameters'!$M$36,'Input Parameters'!$J$36,'Input Parameters'!$K$36)</f>
        <v>0.58745062738919707</v>
      </c>
      <c r="W3669" s="2">
        <f ca="1">N3669+(P3669-N3669)*(1-ERF((T3669-R3669)/(2*SQRT(L3669*'Input Parameters'!$E$38))))</f>
        <v>0.43112135372223948</v>
      </c>
      <c r="X3669">
        <f t="shared" ca="1" si="552"/>
        <v>1</v>
      </c>
      <c r="Y3669" s="7"/>
    </row>
    <row r="3670" spans="1:25" ht="15" customHeight="1" x14ac:dyDescent="0.25">
      <c r="A3670" s="139">
        <v>3663</v>
      </c>
      <c r="B3670" s="10">
        <f t="shared" ca="1" si="543"/>
        <v>0.22895640984853471</v>
      </c>
      <c r="C3670" s="60">
        <f ca="1">_xlfn.NORM.INV(B3670,'Input Parameters'!$E$15,'Input Parameters'!$F$15)</f>
        <v>230.74005613191733</v>
      </c>
      <c r="D3670" s="10">
        <f t="shared" ca="1" si="544"/>
        <v>0.16132927748600789</v>
      </c>
      <c r="E3670" s="62">
        <f ca="1">IF(_xlfn.NORM.INV(D3670,'Input Parameters'!$E$17,'Input Parameters'!$F$17)&lt;3500,3500,IF(_xlfn.NORM.INV(D3670,'Input Parameters'!$E$17,'Input Parameters'!$F$17)&gt;5500,5500,_xlfn.NORM.INV(D3670,'Input Parameters'!$E$17,'Input Parameters'!$F$17)))</f>
        <v>4107.6934376974677</v>
      </c>
      <c r="F3670" s="10">
        <f t="shared" ca="1" si="545"/>
        <v>0.51533493957830323</v>
      </c>
      <c r="G3670" s="64">
        <f ca="1">_xlfn.NORM.INV(F3670,'Input Parameters'!$E$20,'Input Parameters'!$F$20)</f>
        <v>282.90760470878115</v>
      </c>
      <c r="H3670" s="57">
        <f ca="1">EXP(E3670*(1/'Input Parameters'!$E$23-1/G3670))</f>
        <v>0.60855367605319266</v>
      </c>
      <c r="I3670" s="10">
        <f t="shared" ca="1" si="546"/>
        <v>0.36890440940842328</v>
      </c>
      <c r="J3670" s="30">
        <f ca="1">_xlfn.BETA.INV(I3670,'Input Parameters'!$L$26,'Input Parameters'!$M$26,'Input Parameters'!$J$26,'Input Parameters'!$K$26)</f>
        <v>0.60630161425553952</v>
      </c>
      <c r="K3670" s="168">
        <f ca="1">('Input Parameters'!$E$27/'Input Parameters'!$E$38)^$J3670</f>
        <v>1.2919520649884209E-2</v>
      </c>
      <c r="L3670" s="69">
        <f ca="1">$H3670*$C3670*'Input Parameters'!$E$25*K3670</f>
        <v>1.8141294958383878</v>
      </c>
      <c r="M3670" s="24">
        <f t="shared" ca="1" si="547"/>
        <v>9.9697243726572071E-2</v>
      </c>
      <c r="N3670" s="15">
        <f ca="1">_xlfn.NORM.INV(M3670,'Input Parameters'!$E$29,'Input Parameters'!$F$29)</f>
        <v>9.9871672140043208E-2</v>
      </c>
      <c r="O3670" s="8">
        <f t="shared" ca="1" si="548"/>
        <v>0.7814012773574287</v>
      </c>
      <c r="P3670" s="30">
        <f ca="1">_xlfn.LOGNORM.INV(O3670,'Input Parameters'!$H$30,'Input Parameters'!$I$30)</f>
        <v>3.8730773545355612</v>
      </c>
      <c r="Q3670" s="10">
        <f t="shared" ca="1" si="549"/>
        <v>0.63912082669689252</v>
      </c>
      <c r="R3670" s="30">
        <f>IF('Input Parameters'!$E$32=0,0,_xlfn.BETA.INV(Q3670,'Input Parameters'!$L$32,'Input Parameters'!$M$32,'Input Parameters'!$J$32,'Input Parameters'!$K$32))</f>
        <v>0</v>
      </c>
      <c r="S3670" s="10">
        <f t="shared" ca="1" si="550"/>
        <v>0.87412630889518028</v>
      </c>
      <c r="T3670" s="26">
        <f ca="1">_xlfn.LOGNORM.INV(S3670,'Input Parameters'!$H$34,'Input Parameters'!$I$34)</f>
        <v>58.139991801175753</v>
      </c>
      <c r="U3670" s="10">
        <f t="shared" ca="1" si="551"/>
        <v>0.2291774661597531</v>
      </c>
      <c r="V3670" s="30">
        <f ca="1">_xlfn.BETA.INV(U3670,'Input Parameters'!$L$36,'Input Parameters'!$M$36,'Input Parameters'!$J$36,'Input Parameters'!$K$36)</f>
        <v>0.48143974110363219</v>
      </c>
      <c r="W3670" s="2">
        <f ca="1">N3670+(P3670-N3670)*(1-ERF((T3670-R3670)/(2*SQRT(L3670*'Input Parameters'!$E$38))))</f>
        <v>0.10844071297410057</v>
      </c>
      <c r="X3670">
        <f t="shared" ca="1" si="552"/>
        <v>1</v>
      </c>
      <c r="Y3670" s="7"/>
    </row>
    <row r="3671" spans="1:25" ht="15" customHeight="1" x14ac:dyDescent="0.25">
      <c r="A3671" s="139">
        <v>3664</v>
      </c>
      <c r="B3671" s="10">
        <f t="shared" ca="1" si="543"/>
        <v>0.69908137842310292</v>
      </c>
      <c r="C3671" s="60">
        <f ca="1">_xlfn.NORM.INV(B3671,'Input Parameters'!$E$15,'Input Parameters'!$F$15)</f>
        <v>299.243184826635</v>
      </c>
      <c r="D3671" s="10">
        <f t="shared" ca="1" si="544"/>
        <v>0.74235343937119702</v>
      </c>
      <c r="E3671" s="62">
        <f ca="1">IF(_xlfn.NORM.INV(D3671,'Input Parameters'!$E$17,'Input Parameters'!$F$17)&lt;3500,3500,IF(_xlfn.NORM.INV(D3671,'Input Parameters'!$E$17,'Input Parameters'!$F$17)&gt;5500,5500,_xlfn.NORM.INV(D3671,'Input Parameters'!$E$17,'Input Parameters'!$F$17)))</f>
        <v>5255.4325855924008</v>
      </c>
      <c r="F3671" s="10">
        <f t="shared" ca="1" si="545"/>
        <v>0.60063049830266879</v>
      </c>
      <c r="G3671" s="64">
        <f ca="1">_xlfn.NORM.INV(F3671,'Input Parameters'!$E$20,'Input Parameters'!$F$20)</f>
        <v>284.35836203642793</v>
      </c>
      <c r="H3671" s="57">
        <f ca="1">EXP(E3671*(1/'Input Parameters'!$E$23-1/G3671))</f>
        <v>0.58235732635473814</v>
      </c>
      <c r="I3671" s="10">
        <f t="shared" ca="1" si="546"/>
        <v>0.93114862185938441</v>
      </c>
      <c r="J3671" s="30">
        <f ca="1">_xlfn.BETA.INV(I3671,'Input Parameters'!$L$26,'Input Parameters'!$M$26,'Input Parameters'!$J$26,'Input Parameters'!$K$26)</f>
        <v>0.86072895302739294</v>
      </c>
      <c r="K3671" s="168">
        <f ca="1">('Input Parameters'!$E$27/'Input Parameters'!$E$38)^$J3671</f>
        <v>2.0828268862455217E-3</v>
      </c>
      <c r="L3671" s="69">
        <f ca="1">$H3671*$C3671*'Input Parameters'!$E$25*K3671</f>
        <v>0.36296687043645842</v>
      </c>
      <c r="M3671" s="24">
        <f t="shared" ca="1" si="547"/>
        <v>0.53993582110386351</v>
      </c>
      <c r="N3671" s="15">
        <f ca="1">_xlfn.NORM.INV(M3671,'Input Parameters'!$E$29,'Input Parameters'!$F$29)</f>
        <v>0.10001002720357828</v>
      </c>
      <c r="O3671" s="8">
        <f t="shared" ca="1" si="548"/>
        <v>0.94945123410229948</v>
      </c>
      <c r="P3671" s="30">
        <f ca="1">_xlfn.LOGNORM.INV(O3671,'Input Parameters'!$H$30,'Input Parameters'!$I$30)</f>
        <v>5.8213671350905249</v>
      </c>
      <c r="Q3671" s="10">
        <f t="shared" ca="1" si="549"/>
        <v>0.53053701115409668</v>
      </c>
      <c r="R3671" s="30">
        <f>IF('Input Parameters'!$E$32=0,0,_xlfn.BETA.INV(Q3671,'Input Parameters'!$L$32,'Input Parameters'!$M$32,'Input Parameters'!$J$32,'Input Parameters'!$K$32))</f>
        <v>0</v>
      </c>
      <c r="S3671" s="10">
        <f t="shared" ca="1" si="550"/>
        <v>0.60921928780269041</v>
      </c>
      <c r="T3671" s="26">
        <f ca="1">_xlfn.LOGNORM.INV(S3671,'Input Parameters'!$H$34,'Input Parameters'!$I$34)</f>
        <v>52.17850368371932</v>
      </c>
      <c r="U3671" s="10">
        <f t="shared" ca="1" si="551"/>
        <v>0.344681671660233</v>
      </c>
      <c r="V3671" s="30">
        <f ca="1">_xlfn.BETA.INV(U3671,'Input Parameters'!$L$36,'Input Parameters'!$M$36,'Input Parameters'!$J$36,'Input Parameters'!$K$36)</f>
        <v>0.52741179388861359</v>
      </c>
      <c r="W3671" s="2">
        <f ca="1">N3671+(P3671-N3671)*(1-ERF((T3671-R3671)/(2*SQRT(L3671*'Input Parameters'!$E$38))))</f>
        <v>0.10001003242092385</v>
      </c>
      <c r="X3671">
        <f t="shared" ca="1" si="552"/>
        <v>1</v>
      </c>
      <c r="Y3671" s="7"/>
    </row>
    <row r="3672" spans="1:25" ht="15" customHeight="1" x14ac:dyDescent="0.25">
      <c r="A3672" s="139">
        <v>3665</v>
      </c>
      <c r="B3672" s="10">
        <f t="shared" ca="1" si="543"/>
        <v>0.17946039945420145</v>
      </c>
      <c r="C3672" s="60">
        <f ca="1">_xlfn.NORM.INV(B3672,'Input Parameters'!$E$15,'Input Parameters'!$F$15)</f>
        <v>221.24886830723557</v>
      </c>
      <c r="D3672" s="10">
        <f t="shared" ca="1" si="544"/>
        <v>1.8358376198205906E-2</v>
      </c>
      <c r="E3672" s="62">
        <f ca="1">IF(_xlfn.NORM.INV(D3672,'Input Parameters'!$E$17,'Input Parameters'!$F$17)&lt;3500,3500,IF(_xlfn.NORM.INV(D3672,'Input Parameters'!$E$17,'Input Parameters'!$F$17)&gt;5500,5500,_xlfn.NORM.INV(D3672,'Input Parameters'!$E$17,'Input Parameters'!$F$17)))</f>
        <v>3500</v>
      </c>
      <c r="F3672" s="10">
        <f t="shared" ca="1" si="545"/>
        <v>0.98099429646937486</v>
      </c>
      <c r="G3672" s="64">
        <f ca="1">_xlfn.NORM.INV(F3672,'Input Parameters'!$E$20,'Input Parameters'!$F$20)</f>
        <v>296.550702436623</v>
      </c>
      <c r="H3672" s="57">
        <f ca="1">EXP(E3672*(1/'Input Parameters'!$E$23-1/G3672))</f>
        <v>1.1571631159257065</v>
      </c>
      <c r="I3672" s="10">
        <f t="shared" ca="1" si="546"/>
        <v>0.47340681150541009</v>
      </c>
      <c r="J3672" s="30">
        <f ca="1">_xlfn.BETA.INV(I3672,'Input Parameters'!$L$26,'Input Parameters'!$M$26,'Input Parameters'!$J$26,'Input Parameters'!$K$26)</f>
        <v>0.65061245340947182</v>
      </c>
      <c r="K3672" s="168">
        <f ca="1">('Input Parameters'!$E$27/'Input Parameters'!$E$38)^$J3672</f>
        <v>9.4017580119578146E-3</v>
      </c>
      <c r="L3672" s="69">
        <f ca="1">$H3672*$C3672*'Input Parameters'!$E$25*K3672</f>
        <v>2.4070477685790279</v>
      </c>
      <c r="M3672" s="24">
        <f t="shared" ca="1" si="547"/>
        <v>0.60197544484524812</v>
      </c>
      <c r="N3672" s="15">
        <f ca="1">_xlfn.NORM.INV(M3672,'Input Parameters'!$E$29,'Input Parameters'!$F$29)</f>
        <v>0.10002584636355293</v>
      </c>
      <c r="O3672" s="8">
        <f t="shared" ca="1" si="548"/>
        <v>0.89104145544648161</v>
      </c>
      <c r="P3672" s="30">
        <f ca="1">_xlfn.LOGNORM.INV(O3672,'Input Parameters'!$H$30,'Input Parameters'!$I$30)</f>
        <v>4.8021034030091716</v>
      </c>
      <c r="Q3672" s="10">
        <f t="shared" ca="1" si="549"/>
        <v>0.59770529913057369</v>
      </c>
      <c r="R3672" s="30">
        <f>IF('Input Parameters'!$E$32=0,0,_xlfn.BETA.INV(Q3672,'Input Parameters'!$L$32,'Input Parameters'!$M$32,'Input Parameters'!$J$32,'Input Parameters'!$K$32))</f>
        <v>0</v>
      </c>
      <c r="S3672" s="10">
        <f t="shared" ca="1" si="550"/>
        <v>0.83242704696383163</v>
      </c>
      <c r="T3672" s="26">
        <f ca="1">_xlfn.LOGNORM.INV(S3672,'Input Parameters'!$H$34,'Input Parameters'!$I$34)</f>
        <v>56.835019263558451</v>
      </c>
      <c r="U3672" s="10">
        <f t="shared" ca="1" si="551"/>
        <v>0.5550404768307684</v>
      </c>
      <c r="V3672" s="30">
        <f ca="1">_xlfn.BETA.INV(U3672,'Input Parameters'!$L$36,'Input Parameters'!$M$36,'Input Parameters'!$J$36,'Input Parameters'!$K$36)</f>
        <v>0.60725500596350346</v>
      </c>
      <c r="W3672" s="2">
        <f ca="1">N3672+(P3672-N3672)*(1-ERF((T3672-R3672)/(2*SQRT(L3672*'Input Parameters'!$E$38))))</f>
        <v>0.14510844711297488</v>
      </c>
      <c r="X3672">
        <f t="shared" ca="1" si="552"/>
        <v>1</v>
      </c>
      <c r="Y3672" s="7"/>
    </row>
    <row r="3673" spans="1:25" ht="15" customHeight="1" x14ac:dyDescent="0.25">
      <c r="A3673" s="139">
        <v>3666</v>
      </c>
      <c r="B3673" s="10">
        <f t="shared" ca="1" si="543"/>
        <v>0.5507505138924772</v>
      </c>
      <c r="C3673" s="60">
        <f ca="1">_xlfn.NORM.INV(B3673,'Input Parameters'!$E$15,'Input Parameters'!$F$15)</f>
        <v>277.87999301851465</v>
      </c>
      <c r="D3673" s="10">
        <f t="shared" ca="1" si="544"/>
        <v>0.18560563159923815</v>
      </c>
      <c r="E3673" s="62">
        <f ca="1">IF(_xlfn.NORM.INV(D3673,'Input Parameters'!$E$17,'Input Parameters'!$F$17)&lt;3500,3500,IF(_xlfn.NORM.INV(D3673,'Input Parameters'!$E$17,'Input Parameters'!$F$17)&gt;5500,5500,_xlfn.NORM.INV(D3673,'Input Parameters'!$E$17,'Input Parameters'!$F$17)))</f>
        <v>4174.0552512183331</v>
      </c>
      <c r="F3673" s="10">
        <f t="shared" ca="1" si="545"/>
        <v>0.95675182175516205</v>
      </c>
      <c r="G3673" s="64">
        <f ca="1">_xlfn.NORM.INV(F3673,'Input Parameters'!$E$20,'Input Parameters'!$F$20)</f>
        <v>294.13498105193509</v>
      </c>
      <c r="H3673" s="57">
        <f ca="1">EXP(E3673*(1/'Input Parameters'!$E$23-1/G3673))</f>
        <v>1.0602272074019423</v>
      </c>
      <c r="I3673" s="10">
        <f t="shared" ca="1" si="546"/>
        <v>0.18910649782920608</v>
      </c>
      <c r="J3673" s="30">
        <f ca="1">_xlfn.BETA.INV(I3673,'Input Parameters'!$L$26,'Input Parameters'!$M$26,'Input Parameters'!$J$26,'Input Parameters'!$K$26)</f>
        <v>0.51307069453187626</v>
      </c>
      <c r="K3673" s="168">
        <f ca="1">('Input Parameters'!$E$27/'Input Parameters'!$E$38)^$J3673</f>
        <v>2.5216208905737079E-2</v>
      </c>
      <c r="L3673" s="69">
        <f ca="1">$H3673*$C3673*'Input Parameters'!$E$25*K3673</f>
        <v>7.4290968123921086</v>
      </c>
      <c r="M3673" s="24">
        <f t="shared" ca="1" si="547"/>
        <v>0.42497121132124871</v>
      </c>
      <c r="N3673" s="15">
        <f ca="1">_xlfn.NORM.INV(M3673,'Input Parameters'!$E$29,'Input Parameters'!$F$29)</f>
        <v>9.9981080810861864E-2</v>
      </c>
      <c r="O3673" s="8">
        <f t="shared" ca="1" si="548"/>
        <v>4.8781009808195996E-2</v>
      </c>
      <c r="P3673" s="30">
        <f ca="1">_xlfn.LOGNORM.INV(O3673,'Input Parameters'!$H$30,'Input Parameters'!$I$30)</f>
        <v>1.2267949481957889</v>
      </c>
      <c r="Q3673" s="10">
        <f t="shared" ca="1" si="549"/>
        <v>0.85749440123657117</v>
      </c>
      <c r="R3673" s="30">
        <f>IF('Input Parameters'!$E$32=0,0,_xlfn.BETA.INV(Q3673,'Input Parameters'!$L$32,'Input Parameters'!$M$32,'Input Parameters'!$J$32,'Input Parameters'!$K$32))</f>
        <v>0</v>
      </c>
      <c r="S3673" s="10">
        <f t="shared" ca="1" si="550"/>
        <v>0.22238996264786881</v>
      </c>
      <c r="T3673" s="26">
        <f ca="1">_xlfn.LOGNORM.INV(S3673,'Input Parameters'!$H$34,'Input Parameters'!$I$34)</f>
        <v>45.83261420133838</v>
      </c>
      <c r="U3673" s="10">
        <f t="shared" ca="1" si="551"/>
        <v>0.35846334457043416</v>
      </c>
      <c r="V3673" s="30">
        <f ca="1">_xlfn.BETA.INV(U3673,'Input Parameters'!$L$36,'Input Parameters'!$M$36,'Input Parameters'!$J$36,'Input Parameters'!$K$36)</f>
        <v>0.53263693920199162</v>
      </c>
      <c r="W3673" s="2">
        <f ca="1">N3673+(P3673-N3673)*(1-ERF((T3673-R3673)/(2*SQRT(L3673*'Input Parameters'!$E$38))))</f>
        <v>0.36413909086057467</v>
      </c>
      <c r="X3673">
        <f t="shared" ca="1" si="552"/>
        <v>1</v>
      </c>
      <c r="Y3673" s="7"/>
    </row>
    <row r="3674" spans="1:25" ht="15" customHeight="1" x14ac:dyDescent="0.25">
      <c r="A3674" s="139">
        <v>3667</v>
      </c>
      <c r="B3674" s="10">
        <f t="shared" ca="1" si="543"/>
        <v>0.15706356976035896</v>
      </c>
      <c r="C3674" s="60">
        <f ca="1">_xlfn.NORM.INV(B3674,'Input Parameters'!$E$15,'Input Parameters'!$F$15)</f>
        <v>216.41609513836926</v>
      </c>
      <c r="D3674" s="10">
        <f t="shared" ca="1" si="544"/>
        <v>0.6147065839031618</v>
      </c>
      <c r="E3674" s="62">
        <f ca="1">IF(_xlfn.NORM.INV(D3674,'Input Parameters'!$E$17,'Input Parameters'!$F$17)&lt;3500,3500,IF(_xlfn.NORM.INV(D3674,'Input Parameters'!$E$17,'Input Parameters'!$F$17)&gt;5500,5500,_xlfn.NORM.INV(D3674,'Input Parameters'!$E$17,'Input Parameters'!$F$17)))</f>
        <v>5004.1251659604131</v>
      </c>
      <c r="F3674" s="10">
        <f t="shared" ca="1" si="545"/>
        <v>0.22869223804883609</v>
      </c>
      <c r="G3674" s="64">
        <f ca="1">_xlfn.NORM.INV(F3674,'Input Parameters'!$E$20,'Input Parameters'!$F$20)</f>
        <v>277.6708242231544</v>
      </c>
      <c r="H3674" s="57">
        <f ca="1">EXP(E3674*(1/'Input Parameters'!$E$23-1/G3674))</f>
        <v>0.3911542732391729</v>
      </c>
      <c r="I3674" s="10">
        <f t="shared" ca="1" si="546"/>
        <v>0.42121654429519606</v>
      </c>
      <c r="J3674" s="30">
        <f ca="1">_xlfn.BETA.INV(I3674,'Input Parameters'!$L$26,'Input Parameters'!$M$26,'Input Parameters'!$J$26,'Input Parameters'!$K$26)</f>
        <v>0.62895689325249315</v>
      </c>
      <c r="K3674" s="168">
        <f ca="1">('Input Parameters'!$E$27/'Input Parameters'!$E$38)^$J3674</f>
        <v>1.0981725156374736E-2</v>
      </c>
      <c r="L3674" s="69">
        <f ca="1">$H3674*$C3674*'Input Parameters'!$E$25*K3674</f>
        <v>0.92962588099012744</v>
      </c>
      <c r="M3674" s="24">
        <f t="shared" ca="1" si="547"/>
        <v>0.32857607612883466</v>
      </c>
      <c r="N3674" s="15">
        <f ca="1">_xlfn.NORM.INV(M3674,'Input Parameters'!$E$29,'Input Parameters'!$F$29)</f>
        <v>9.9955615154373026E-2</v>
      </c>
      <c r="O3674" s="8">
        <f t="shared" ca="1" si="548"/>
        <v>0.12087164391773764</v>
      </c>
      <c r="P3674" s="30">
        <f ca="1">_xlfn.LOGNORM.INV(O3674,'Input Parameters'!$H$30,'Input Parameters'!$I$30)</f>
        <v>1.5434998617957474</v>
      </c>
      <c r="Q3674" s="10">
        <f t="shared" ca="1" si="549"/>
        <v>0.79101257545953385</v>
      </c>
      <c r="R3674" s="30">
        <f>IF('Input Parameters'!$E$32=0,0,_xlfn.BETA.INV(Q3674,'Input Parameters'!$L$32,'Input Parameters'!$M$32,'Input Parameters'!$J$32,'Input Parameters'!$K$32))</f>
        <v>0</v>
      </c>
      <c r="S3674" s="10">
        <f t="shared" ca="1" si="550"/>
        <v>0.51981981051578685</v>
      </c>
      <c r="T3674" s="26">
        <f ca="1">_xlfn.LOGNORM.INV(S3674,'Input Parameters'!$H$34,'Input Parameters'!$I$34)</f>
        <v>50.720636804877735</v>
      </c>
      <c r="U3674" s="10">
        <f t="shared" ca="1" si="551"/>
        <v>6.2040010428484726E-2</v>
      </c>
      <c r="V3674" s="30">
        <f ca="1">_xlfn.BETA.INV(U3674,'Input Parameters'!$L$36,'Input Parameters'!$M$36,'Input Parameters'!$J$36,'Input Parameters'!$K$36)</f>
        <v>0.38971586202643449</v>
      </c>
      <c r="W3674" s="2">
        <f ca="1">N3674+(P3674-N3674)*(1-ERF((T3674-R3674)/(2*SQRT(L3674*'Input Parameters'!$E$38))))</f>
        <v>0.10024346884782537</v>
      </c>
      <c r="X3674">
        <f t="shared" ca="1" si="552"/>
        <v>1</v>
      </c>
      <c r="Y3674" s="7"/>
    </row>
    <row r="3675" spans="1:25" ht="15" customHeight="1" x14ac:dyDescent="0.25">
      <c r="A3675" s="139">
        <v>3668</v>
      </c>
      <c r="B3675" s="10">
        <f t="shared" ca="1" si="543"/>
        <v>0.61192798930731029</v>
      </c>
      <c r="C3675" s="60">
        <f ca="1">_xlfn.NORM.INV(B3675,'Input Parameters'!$E$15,'Input Parameters'!$F$15)</f>
        <v>286.3769738900524</v>
      </c>
      <c r="D3675" s="10">
        <f t="shared" ca="1" si="544"/>
        <v>0.73018573564561606</v>
      </c>
      <c r="E3675" s="62">
        <f ca="1">IF(_xlfn.NORM.INV(D3675,'Input Parameters'!$E$17,'Input Parameters'!$F$17)&lt;3500,3500,IF(_xlfn.NORM.INV(D3675,'Input Parameters'!$E$17,'Input Parameters'!$F$17)&gt;5500,5500,_xlfn.NORM.INV(D3675,'Input Parameters'!$E$17,'Input Parameters'!$F$17)))</f>
        <v>5229.3623769536607</v>
      </c>
      <c r="F3675" s="10">
        <f t="shared" ca="1" si="545"/>
        <v>0.38052053387549933</v>
      </c>
      <c r="G3675" s="64">
        <f ca="1">_xlfn.NORM.INV(F3675,'Input Parameters'!$E$20,'Input Parameters'!$F$20)</f>
        <v>280.61243643333069</v>
      </c>
      <c r="H3675" s="57">
        <f ca="1">EXP(E3675*(1/'Input Parameters'!$E$23-1/G3675))</f>
        <v>0.45681369118421</v>
      </c>
      <c r="I3675" s="10">
        <f t="shared" ca="1" si="546"/>
        <v>0.39812122420993967</v>
      </c>
      <c r="J3675" s="30">
        <f ca="1">_xlfn.BETA.INV(I3675,'Input Parameters'!$L$26,'Input Parameters'!$M$26,'Input Parameters'!$J$26,'Input Parameters'!$K$26)</f>
        <v>0.61909563920419119</v>
      </c>
      <c r="K3675" s="168">
        <f ca="1">('Input Parameters'!$E$27/'Input Parameters'!$E$38)^$J3675</f>
        <v>1.1786650192024255E-2</v>
      </c>
      <c r="L3675" s="69">
        <f ca="1">$H3675*$C3675*'Input Parameters'!$E$25*K3675</f>
        <v>1.5419404514572153</v>
      </c>
      <c r="M3675" s="24">
        <f t="shared" ca="1" si="547"/>
        <v>0.85651589476799983</v>
      </c>
      <c r="N3675" s="15">
        <f ca="1">_xlfn.NORM.INV(M3675,'Input Parameters'!$E$29,'Input Parameters'!$F$29)</f>
        <v>0.10010647960998501</v>
      </c>
      <c r="O3675" s="8">
        <f t="shared" ca="1" si="548"/>
        <v>0.65722012444020117</v>
      </c>
      <c r="P3675" s="30">
        <f ca="1">_xlfn.LOGNORM.INV(O3675,'Input Parameters'!$H$30,'Input Parameters'!$I$30)</f>
        <v>3.248852501760267</v>
      </c>
      <c r="Q3675" s="10">
        <f t="shared" ca="1" si="549"/>
        <v>0.44803208497123137</v>
      </c>
      <c r="R3675" s="30">
        <f>IF('Input Parameters'!$E$32=0,0,_xlfn.BETA.INV(Q3675,'Input Parameters'!$L$32,'Input Parameters'!$M$32,'Input Parameters'!$J$32,'Input Parameters'!$K$32))</f>
        <v>0</v>
      </c>
      <c r="S3675" s="10">
        <f t="shared" ca="1" si="550"/>
        <v>0.49811257274616627</v>
      </c>
      <c r="T3675" s="26">
        <f ca="1">_xlfn.LOGNORM.INV(S3675,'Input Parameters'!$H$34,'Input Parameters'!$I$34)</f>
        <v>50.378029884682078</v>
      </c>
      <c r="U3675" s="10">
        <f t="shared" ca="1" si="551"/>
        <v>9.7571070569752116E-2</v>
      </c>
      <c r="V3675" s="30">
        <f ca="1">_xlfn.BETA.INV(U3675,'Input Parameters'!$L$36,'Input Parameters'!$M$36,'Input Parameters'!$J$36,'Input Parameters'!$K$36)</f>
        <v>0.41531133926401842</v>
      </c>
      <c r="W3675" s="2">
        <f ca="1">N3675+(P3675-N3675)*(1-ERF((T3675-R3675)/(2*SQRT(L3675*'Input Parameters'!$E$38))))</f>
        <v>0.11308246677398363</v>
      </c>
      <c r="X3675">
        <f t="shared" ca="1" si="552"/>
        <v>1</v>
      </c>
      <c r="Y3675" s="7"/>
    </row>
    <row r="3676" spans="1:25" ht="15" customHeight="1" x14ac:dyDescent="0.25">
      <c r="A3676" s="139">
        <v>3669</v>
      </c>
      <c r="B3676" s="10">
        <f t="shared" ca="1" si="543"/>
        <v>0.34287542256965642</v>
      </c>
      <c r="C3676" s="60">
        <f ca="1">_xlfn.NORM.INV(B3676,'Input Parameters'!$E$15,'Input Parameters'!$F$15)</f>
        <v>249.03900728523635</v>
      </c>
      <c r="D3676" s="10">
        <f t="shared" ca="1" si="544"/>
        <v>0.34039064146983922</v>
      </c>
      <c r="E3676" s="62">
        <f ca="1">IF(_xlfn.NORM.INV(D3676,'Input Parameters'!$E$17,'Input Parameters'!$F$17)&lt;3500,3500,IF(_xlfn.NORM.INV(D3676,'Input Parameters'!$E$17,'Input Parameters'!$F$17)&gt;5500,5500,_xlfn.NORM.INV(D3676,'Input Parameters'!$E$17,'Input Parameters'!$F$17)))</f>
        <v>4512.0219373019954</v>
      </c>
      <c r="F3676" s="10">
        <f t="shared" ca="1" si="545"/>
        <v>0.4969425771636804</v>
      </c>
      <c r="G3676" s="64">
        <f ca="1">_xlfn.NORM.INV(F3676,'Input Parameters'!$E$20,'Input Parameters'!$F$20)</f>
        <v>282.59865188640191</v>
      </c>
      <c r="H3676" s="57">
        <f ca="1">EXP(E3676*(1/'Input Parameters'!$E$23-1/G3676))</f>
        <v>0.569501152812386</v>
      </c>
      <c r="I3676" s="10">
        <f t="shared" ca="1" si="546"/>
        <v>0.1380365580507531</v>
      </c>
      <c r="J3676" s="30">
        <f ca="1">_xlfn.BETA.INV(I3676,'Input Parameters'!$L$26,'Input Parameters'!$M$26,'Input Parameters'!$J$26,'Input Parameters'!$K$26)</f>
        <v>0.47737463853935985</v>
      </c>
      <c r="K3676" s="168">
        <f ca="1">('Input Parameters'!$E$27/'Input Parameters'!$E$38)^$J3676</f>
        <v>3.257469161170292E-2</v>
      </c>
      <c r="L3676" s="69">
        <f ca="1">$H3676*$C3676*'Input Parameters'!$E$25*K3676</f>
        <v>4.6200034187211934</v>
      </c>
      <c r="M3676" s="24">
        <f t="shared" ca="1" si="547"/>
        <v>0.69850732430298479</v>
      </c>
      <c r="N3676" s="15">
        <f ca="1">_xlfn.NORM.INV(M3676,'Input Parameters'!$E$29,'Input Parameters'!$F$29)</f>
        <v>0.10005201122348112</v>
      </c>
      <c r="O3676" s="8">
        <f t="shared" ca="1" si="548"/>
        <v>0.35222731155213827</v>
      </c>
      <c r="P3676" s="30">
        <f ca="1">_xlfn.LOGNORM.INV(O3676,'Input Parameters'!$H$30,'Input Parameters'!$I$30)</f>
        <v>2.243102243893059</v>
      </c>
      <c r="Q3676" s="10">
        <f t="shared" ca="1" si="549"/>
        <v>0.62694778582106603</v>
      </c>
      <c r="R3676" s="30">
        <f>IF('Input Parameters'!$E$32=0,0,_xlfn.BETA.INV(Q3676,'Input Parameters'!$L$32,'Input Parameters'!$M$32,'Input Parameters'!$J$32,'Input Parameters'!$K$32))</f>
        <v>0</v>
      </c>
      <c r="S3676" s="10">
        <f t="shared" ca="1" si="550"/>
        <v>0.89034576956247524</v>
      </c>
      <c r="T3676" s="26">
        <f ca="1">_xlfn.LOGNORM.INV(S3676,'Input Parameters'!$H$34,'Input Parameters'!$I$34)</f>
        <v>58.738513941853071</v>
      </c>
      <c r="U3676" s="10">
        <f t="shared" ca="1" si="551"/>
        <v>0.2522918810532685</v>
      </c>
      <c r="V3676" s="30">
        <f ca="1">_xlfn.BETA.INV(U3676,'Input Parameters'!$L$36,'Input Parameters'!$M$36,'Input Parameters'!$J$36,'Input Parameters'!$K$36)</f>
        <v>0.49109897069033542</v>
      </c>
      <c r="W3676" s="2">
        <f ca="1">N3676+(P3676-N3676)*(1-ERF((T3676-R3676)/(2*SQRT(L3676*'Input Parameters'!$E$38))))</f>
        <v>0.21431036901907874</v>
      </c>
      <c r="X3676">
        <f t="shared" ca="1" si="552"/>
        <v>1</v>
      </c>
      <c r="Y3676" s="7"/>
    </row>
    <row r="3677" spans="1:25" ht="15" customHeight="1" x14ac:dyDescent="0.25">
      <c r="A3677" s="139">
        <v>3670</v>
      </c>
      <c r="B3677" s="10">
        <f t="shared" ca="1" si="543"/>
        <v>0.54151099946225112</v>
      </c>
      <c r="C3677" s="60">
        <f ca="1">_xlfn.NORM.INV(B3677,'Input Parameters'!$E$15,'Input Parameters'!$F$15)</f>
        <v>276.61638499058614</v>
      </c>
      <c r="D3677" s="10">
        <f t="shared" ca="1" si="544"/>
        <v>0.36248050340449001</v>
      </c>
      <c r="E3677" s="62">
        <f ca="1">IF(_xlfn.NORM.INV(D3677,'Input Parameters'!$E$17,'Input Parameters'!$F$17)&lt;3500,3500,IF(_xlfn.NORM.INV(D3677,'Input Parameters'!$E$17,'Input Parameters'!$F$17)&gt;5500,5500,_xlfn.NORM.INV(D3677,'Input Parameters'!$E$17,'Input Parameters'!$F$17)))</f>
        <v>4553.7145650992188</v>
      </c>
      <c r="F3677" s="10">
        <f t="shared" ca="1" si="545"/>
        <v>0.12389270638383088</v>
      </c>
      <c r="G3677" s="64">
        <f ca="1">_xlfn.NORM.INV(F3677,'Input Parameters'!$E$20,'Input Parameters'!$F$20)</f>
        <v>274.90650746808285</v>
      </c>
      <c r="H3677" s="57">
        <f ca="1">EXP(E3677*(1/'Input Parameters'!$E$23-1/G3677))</f>
        <v>0.36092908455901168</v>
      </c>
      <c r="I3677" s="10">
        <f t="shared" ca="1" si="546"/>
        <v>0.41808971316205545</v>
      </c>
      <c r="J3677" s="30">
        <f ca="1">_xlfn.BETA.INV(I3677,'Input Parameters'!$L$26,'Input Parameters'!$M$26,'Input Parameters'!$J$26,'Input Parameters'!$K$26)</f>
        <v>0.62763330520452221</v>
      </c>
      <c r="K3677" s="168">
        <f ca="1">('Input Parameters'!$E$27/'Input Parameters'!$E$38)^$J3677</f>
        <v>1.1086483574338894E-2</v>
      </c>
      <c r="L3677" s="69">
        <f ca="1">$H3677*$C3677*'Input Parameters'!$E$25*K3677</f>
        <v>1.106862309505166</v>
      </c>
      <c r="M3677" s="24">
        <f t="shared" ca="1" si="547"/>
        <v>0.35309384011190492</v>
      </c>
      <c r="N3677" s="15">
        <f ca="1">_xlfn.NORM.INV(M3677,'Input Parameters'!$E$29,'Input Parameters'!$F$29)</f>
        <v>9.9962301893997019E-2</v>
      </c>
      <c r="O3677" s="8">
        <f t="shared" ca="1" si="548"/>
        <v>9.8292396092953704E-2</v>
      </c>
      <c r="P3677" s="30">
        <f ca="1">_xlfn.LOGNORM.INV(O3677,'Input Parameters'!$H$30,'Input Parameters'!$I$30)</f>
        <v>1.457955341368339</v>
      </c>
      <c r="Q3677" s="10">
        <f t="shared" ca="1" si="549"/>
        <v>0.52479826951548536</v>
      </c>
      <c r="R3677" s="30">
        <f>IF('Input Parameters'!$E$32=0,0,_xlfn.BETA.INV(Q3677,'Input Parameters'!$L$32,'Input Parameters'!$M$32,'Input Parameters'!$J$32,'Input Parameters'!$K$32))</f>
        <v>0</v>
      </c>
      <c r="S3677" s="10">
        <f t="shared" ca="1" si="550"/>
        <v>0.62749569241682679</v>
      </c>
      <c r="T3677" s="26">
        <f ca="1">_xlfn.LOGNORM.INV(S3677,'Input Parameters'!$H$34,'Input Parameters'!$I$34)</f>
        <v>52.490923700815387</v>
      </c>
      <c r="U3677" s="10">
        <f t="shared" ca="1" si="551"/>
        <v>0.36043321884115354</v>
      </c>
      <c r="V3677" s="30">
        <f ca="1">_xlfn.BETA.INV(U3677,'Input Parameters'!$L$36,'Input Parameters'!$M$36,'Input Parameters'!$J$36,'Input Parameters'!$K$36)</f>
        <v>0.5333814715235734</v>
      </c>
      <c r="W3677" s="2">
        <f ca="1">N3677+(P3677-N3677)*(1-ERF((T3677-R3677)/(2*SQRT(L3677*'Input Parameters'!$E$38))))</f>
        <v>0.10053101756588323</v>
      </c>
      <c r="X3677">
        <f t="shared" ca="1" si="552"/>
        <v>1</v>
      </c>
      <c r="Y3677" s="7"/>
    </row>
    <row r="3678" spans="1:25" ht="15" customHeight="1" x14ac:dyDescent="0.25">
      <c r="A3678" s="139">
        <v>3671</v>
      </c>
      <c r="B3678" s="10">
        <f t="shared" ca="1" si="543"/>
        <v>0.32329853887532156</v>
      </c>
      <c r="C3678" s="60">
        <f ca="1">_xlfn.NORM.INV(B3678,'Input Parameters'!$E$15,'Input Parameters'!$F$15)</f>
        <v>246.11979561754558</v>
      </c>
      <c r="D3678" s="10">
        <f t="shared" ca="1" si="544"/>
        <v>8.8239543165764323E-2</v>
      </c>
      <c r="E3678" s="62">
        <f ca="1">IF(_xlfn.NORM.INV(D3678,'Input Parameters'!$E$17,'Input Parameters'!$F$17)&lt;3500,3500,IF(_xlfn.NORM.INV(D3678,'Input Parameters'!$E$17,'Input Parameters'!$F$17)&gt;5500,5500,_xlfn.NORM.INV(D3678,'Input Parameters'!$E$17,'Input Parameters'!$F$17)))</f>
        <v>3853.8270195632103</v>
      </c>
      <c r="F3678" s="10">
        <f t="shared" ca="1" si="545"/>
        <v>0.65048826525823511</v>
      </c>
      <c r="G3678" s="64">
        <f ca="1">_xlfn.NORM.INV(F3678,'Input Parameters'!$E$20,'Input Parameters'!$F$20)</f>
        <v>285.24048140700069</v>
      </c>
      <c r="H3678" s="57">
        <f ca="1">EXP(E3678*(1/'Input Parameters'!$E$23-1/G3678))</f>
        <v>0.70147951569706268</v>
      </c>
      <c r="I3678" s="10">
        <f t="shared" ca="1" si="546"/>
        <v>0.25034128909128472</v>
      </c>
      <c r="J3678" s="30">
        <f ca="1">_xlfn.BETA.INV(I3678,'Input Parameters'!$L$26,'Input Parameters'!$M$26,'Input Parameters'!$J$26,'Input Parameters'!$K$26)</f>
        <v>0.54876463310354573</v>
      </c>
      <c r="K3678" s="168">
        <f ca="1">('Input Parameters'!$E$27/'Input Parameters'!$E$38)^$J3678</f>
        <v>1.9520272266179698E-2</v>
      </c>
      <c r="L3678" s="69">
        <f ca="1">$H3678*$C3678*'Input Parameters'!$E$25*K3678</f>
        <v>3.3701358692591956</v>
      </c>
      <c r="M3678" s="24">
        <f t="shared" ca="1" si="547"/>
        <v>0.6538973156321185</v>
      </c>
      <c r="N3678" s="15">
        <f ca="1">_xlfn.NORM.INV(M3678,'Input Parameters'!$E$29,'Input Parameters'!$F$29)</f>
        <v>0.10003958639881573</v>
      </c>
      <c r="O3678" s="8">
        <f t="shared" ca="1" si="548"/>
        <v>0.60198181426198782</v>
      </c>
      <c r="P3678" s="30">
        <f ca="1">_xlfn.LOGNORM.INV(O3678,'Input Parameters'!$H$30,'Input Parameters'!$I$30)</f>
        <v>3.0317546708147409</v>
      </c>
      <c r="Q3678" s="10">
        <f t="shared" ca="1" si="549"/>
        <v>0.86029261855555972</v>
      </c>
      <c r="R3678" s="30">
        <f>IF('Input Parameters'!$E$32=0,0,_xlfn.BETA.INV(Q3678,'Input Parameters'!$L$32,'Input Parameters'!$M$32,'Input Parameters'!$J$32,'Input Parameters'!$K$32))</f>
        <v>0</v>
      </c>
      <c r="S3678" s="10">
        <f t="shared" ca="1" si="550"/>
        <v>0.11528335884915974</v>
      </c>
      <c r="T3678" s="26">
        <f ca="1">_xlfn.LOGNORM.INV(S3678,'Input Parameters'!$H$34,'Input Parameters'!$I$34)</f>
        <v>43.417484217396613</v>
      </c>
      <c r="U3678" s="10">
        <f t="shared" ca="1" si="551"/>
        <v>0.89170107119801345</v>
      </c>
      <c r="V3678" s="30">
        <f ca="1">_xlfn.BETA.INV(U3678,'Input Parameters'!$L$36,'Input Parameters'!$M$36,'Input Parameters'!$J$36,'Input Parameters'!$K$36)</f>
        <v>0.79377348467612863</v>
      </c>
      <c r="W3678" s="2">
        <f ca="1">N3678+(P3678-N3678)*(1-ERF((T3678-R3678)/(2*SQRT(L3678*'Input Parameters'!$E$38))))</f>
        <v>0.3769584083287702</v>
      </c>
      <c r="X3678">
        <f t="shared" ca="1" si="552"/>
        <v>1</v>
      </c>
      <c r="Y3678" s="7"/>
    </row>
    <row r="3679" spans="1:25" ht="15" customHeight="1" x14ac:dyDescent="0.25">
      <c r="A3679" s="139">
        <v>3672</v>
      </c>
      <c r="B3679" s="10">
        <f t="shared" ca="1" si="543"/>
        <v>0.57183407152147614</v>
      </c>
      <c r="C3679" s="60">
        <f ca="1">_xlfn.NORM.INV(B3679,'Input Parameters'!$E$15,'Input Parameters'!$F$15)</f>
        <v>280.77867880650007</v>
      </c>
      <c r="D3679" s="10">
        <f t="shared" ca="1" si="544"/>
        <v>0.85045388718944059</v>
      </c>
      <c r="E3679" s="62">
        <f ca="1">IF(_xlfn.NORM.INV(D3679,'Input Parameters'!$E$17,'Input Parameters'!$F$17)&lt;3500,3500,IF(_xlfn.NORM.INV(D3679,'Input Parameters'!$E$17,'Input Parameters'!$F$17)&gt;5500,5500,_xlfn.NORM.INV(D3679,'Input Parameters'!$E$17,'Input Parameters'!$F$17)))</f>
        <v>5500</v>
      </c>
      <c r="F3679" s="10">
        <f t="shared" ca="1" si="545"/>
        <v>0.33982842658275703</v>
      </c>
      <c r="G3679" s="64">
        <f ca="1">_xlfn.NORM.INV(F3679,'Input Parameters'!$E$20,'Input Parameters'!$F$20)</f>
        <v>279.88335942208136</v>
      </c>
      <c r="H3679" s="57">
        <f ca="1">EXP(E3679*(1/'Input Parameters'!$E$23-1/G3679))</f>
        <v>0.41682697948847636</v>
      </c>
      <c r="I3679" s="10">
        <f t="shared" ca="1" si="546"/>
        <v>0.17887270278252809</v>
      </c>
      <c r="J3679" s="30">
        <f ca="1">_xlfn.BETA.INV(I3679,'Input Parameters'!$L$26,'Input Parameters'!$M$26,'Input Parameters'!$J$26,'Input Parameters'!$K$26)</f>
        <v>0.50645649465046305</v>
      </c>
      <c r="K3679" s="168">
        <f ca="1">('Input Parameters'!$E$27/'Input Parameters'!$E$38)^$J3679</f>
        <v>2.6441395968062081E-2</v>
      </c>
      <c r="L3679" s="69">
        <f ca="1">$H3679*$C3679*'Input Parameters'!$E$25*K3679</f>
        <v>3.0945986186616028</v>
      </c>
      <c r="M3679" s="24">
        <f t="shared" ca="1" si="547"/>
        <v>0.19410131058609448</v>
      </c>
      <c r="N3679" s="15">
        <f ca="1">_xlfn.NORM.INV(M3679,'Input Parameters'!$E$29,'Input Parameters'!$F$29)</f>
        <v>9.9913711849631451E-2</v>
      </c>
      <c r="O3679" s="8">
        <f t="shared" ca="1" si="548"/>
        <v>0.3252004337038561</v>
      </c>
      <c r="P3679" s="30">
        <f ca="1">_xlfn.LOGNORM.INV(O3679,'Input Parameters'!$H$30,'Input Parameters'!$I$30)</f>
        <v>2.1661578706805678</v>
      </c>
      <c r="Q3679" s="10">
        <f t="shared" ca="1" si="549"/>
        <v>5.0686257865017126E-2</v>
      </c>
      <c r="R3679" s="30">
        <f>IF('Input Parameters'!$E$32=0,0,_xlfn.BETA.INV(Q3679,'Input Parameters'!$L$32,'Input Parameters'!$M$32,'Input Parameters'!$J$32,'Input Parameters'!$K$32))</f>
        <v>0</v>
      </c>
      <c r="S3679" s="10">
        <f t="shared" ca="1" si="550"/>
        <v>0.841650300809065</v>
      </c>
      <c r="T3679" s="26">
        <f ca="1">_xlfn.LOGNORM.INV(S3679,'Input Parameters'!$H$34,'Input Parameters'!$I$34)</f>
        <v>57.100758747902816</v>
      </c>
      <c r="U3679" s="10">
        <f t="shared" ca="1" si="551"/>
        <v>0.26230312546287604</v>
      </c>
      <c r="V3679" s="30">
        <f ca="1">_xlfn.BETA.INV(U3679,'Input Parameters'!$L$36,'Input Parameters'!$M$36,'Input Parameters'!$J$36,'Input Parameters'!$K$36)</f>
        <v>0.49518995718056091</v>
      </c>
      <c r="W3679" s="2">
        <f ca="1">N3679+(P3679-N3679)*(1-ERF((T3679-R3679)/(2*SQRT(L3679*'Input Parameters'!$E$38))))</f>
        <v>0.14479335958436093</v>
      </c>
      <c r="X3679">
        <f t="shared" ca="1" si="552"/>
        <v>1</v>
      </c>
      <c r="Y3679" s="7"/>
    </row>
    <row r="3680" spans="1:25" ht="15" customHeight="1" x14ac:dyDescent="0.25">
      <c r="A3680" s="139">
        <v>3673</v>
      </c>
      <c r="B3680" s="10">
        <f t="shared" ca="1" si="543"/>
        <v>8.909114739709656E-2</v>
      </c>
      <c r="C3680" s="60">
        <f ca="1">_xlfn.NORM.INV(B3680,'Input Parameters'!$E$15,'Input Parameters'!$F$15)</f>
        <v>198.00262247530543</v>
      </c>
      <c r="D3680" s="10">
        <f t="shared" ca="1" si="544"/>
        <v>0.95657018252540538</v>
      </c>
      <c r="E3680" s="62">
        <f ca="1">IF(_xlfn.NORM.INV(D3680,'Input Parameters'!$E$17,'Input Parameters'!$F$17)&lt;3500,3500,IF(_xlfn.NORM.INV(D3680,'Input Parameters'!$E$17,'Input Parameters'!$F$17)&gt;5500,5500,_xlfn.NORM.INV(D3680,'Input Parameters'!$E$17,'Input Parameters'!$F$17)))</f>
        <v>5500</v>
      </c>
      <c r="F3680" s="10">
        <f t="shared" ca="1" si="545"/>
        <v>0.4867835601534849</v>
      </c>
      <c r="G3680" s="64">
        <f ca="1">_xlfn.NORM.INV(F3680,'Input Parameters'!$E$20,'Input Parameters'!$F$20)</f>
        <v>282.42799708126762</v>
      </c>
      <c r="H3680" s="57">
        <f ca="1">EXP(E3680*(1/'Input Parameters'!$E$23-1/G3680))</f>
        <v>0.4975641199865089</v>
      </c>
      <c r="I3680" s="10">
        <f t="shared" ca="1" si="546"/>
        <v>0.47559273779841937</v>
      </c>
      <c r="J3680" s="30">
        <f ca="1">_xlfn.BETA.INV(I3680,'Input Parameters'!$L$26,'Input Parameters'!$M$26,'Input Parameters'!$J$26,'Input Parameters'!$K$26)</f>
        <v>0.65150427829135105</v>
      </c>
      <c r="K3680" s="168">
        <f ca="1">('Input Parameters'!$E$27/'Input Parameters'!$E$38)^$J3680</f>
        <v>9.3418061666630664E-3</v>
      </c>
      <c r="L3680" s="69">
        <f ca="1">$H3680*$C3680*'Input Parameters'!$E$25*K3680</f>
        <v>0.92034540740345328</v>
      </c>
      <c r="M3680" s="24">
        <f t="shared" ca="1" si="547"/>
        <v>9.8756512837253618E-2</v>
      </c>
      <c r="N3680" s="15">
        <f ca="1">_xlfn.NORM.INV(M3680,'Input Parameters'!$E$29,'Input Parameters'!$F$29)</f>
        <v>9.9871133054447295E-2</v>
      </c>
      <c r="O3680" s="8">
        <f t="shared" ca="1" si="548"/>
        <v>0.94931161369254036</v>
      </c>
      <c r="P3680" s="30">
        <f ca="1">_xlfn.LOGNORM.INV(O3680,'Input Parameters'!$H$30,'Input Parameters'!$I$30)</f>
        <v>5.8176819080312629</v>
      </c>
      <c r="Q3680" s="10">
        <f t="shared" ca="1" si="549"/>
        <v>0.83221397126376506</v>
      </c>
      <c r="R3680" s="30">
        <f>IF('Input Parameters'!$E$32=0,0,_xlfn.BETA.INV(Q3680,'Input Parameters'!$L$32,'Input Parameters'!$M$32,'Input Parameters'!$J$32,'Input Parameters'!$K$32))</f>
        <v>0</v>
      </c>
      <c r="S3680" s="10">
        <f t="shared" ca="1" si="550"/>
        <v>0.14079269287331742</v>
      </c>
      <c r="T3680" s="26">
        <f ca="1">_xlfn.LOGNORM.INV(S3680,'Input Parameters'!$H$34,'Input Parameters'!$I$34)</f>
        <v>44.082815287206444</v>
      </c>
      <c r="U3680" s="10">
        <f t="shared" ca="1" si="551"/>
        <v>0.49578774016982796</v>
      </c>
      <c r="V3680" s="30">
        <f ca="1">_xlfn.BETA.INV(U3680,'Input Parameters'!$L$36,'Input Parameters'!$M$36,'Input Parameters'!$J$36,'Input Parameters'!$K$36)</f>
        <v>0.58428201168226557</v>
      </c>
      <c r="W3680" s="2">
        <f ca="1">N3680+(P3680-N3680)*(1-ERF((T3680-R3680)/(2*SQRT(L3680*'Input Parameters'!$E$38))))</f>
        <v>0.10648793264048259</v>
      </c>
      <c r="X3680">
        <f t="shared" ca="1" si="552"/>
        <v>1</v>
      </c>
      <c r="Y3680" s="7"/>
    </row>
    <row r="3681" spans="1:25" ht="15" customHeight="1" x14ac:dyDescent="0.25">
      <c r="A3681" s="139">
        <v>3674</v>
      </c>
      <c r="B3681" s="10">
        <f t="shared" ca="1" si="543"/>
        <v>0.74738923755296338</v>
      </c>
      <c r="C3681" s="60">
        <f ca="1">_xlfn.NORM.INV(B3681,'Input Parameters'!$E$15,'Input Parameters'!$F$15)</f>
        <v>307.07610595739197</v>
      </c>
      <c r="D3681" s="10">
        <f t="shared" ca="1" si="544"/>
        <v>0.87358729879328156</v>
      </c>
      <c r="E3681" s="62">
        <f ca="1">IF(_xlfn.NORM.INV(D3681,'Input Parameters'!$E$17,'Input Parameters'!$F$17)&lt;3500,3500,IF(_xlfn.NORM.INV(D3681,'Input Parameters'!$E$17,'Input Parameters'!$F$17)&gt;5500,5500,_xlfn.NORM.INV(D3681,'Input Parameters'!$E$17,'Input Parameters'!$F$17)))</f>
        <v>5500</v>
      </c>
      <c r="F3681" s="10">
        <f t="shared" ca="1" si="545"/>
        <v>0.13103792467734365</v>
      </c>
      <c r="G3681" s="64">
        <f ca="1">_xlfn.NORM.INV(F3681,'Input Parameters'!$E$20,'Input Parameters'!$F$20)</f>
        <v>275.13596193519186</v>
      </c>
      <c r="H3681" s="57">
        <f ca="1">EXP(E3681*(1/'Input Parameters'!$E$23-1/G3681))</f>
        <v>0.296960080111147</v>
      </c>
      <c r="I3681" s="10">
        <f t="shared" ca="1" si="546"/>
        <v>0.12026678758052134</v>
      </c>
      <c r="J3681" s="30">
        <f ca="1">_xlfn.BETA.INV(I3681,'Input Parameters'!$L$26,'Input Parameters'!$M$26,'Input Parameters'!$J$26,'Input Parameters'!$K$26)</f>
        <v>0.46294983413542423</v>
      </c>
      <c r="K3681" s="168">
        <f ca="1">('Input Parameters'!$E$27/'Input Parameters'!$E$38)^$J3681</f>
        <v>3.6125721574585129E-2</v>
      </c>
      <c r="L3681" s="69">
        <f ca="1">$H3681*$C3681*'Input Parameters'!$E$25*K3681</f>
        <v>3.2942808889537134</v>
      </c>
      <c r="M3681" s="24">
        <f t="shared" ca="1" si="547"/>
        <v>0.26380924346801993</v>
      </c>
      <c r="N3681" s="15">
        <f ca="1">_xlfn.NORM.INV(M3681,'Input Parameters'!$E$29,'Input Parameters'!$F$29)</f>
        <v>9.9936835440667726E-2</v>
      </c>
      <c r="O3681" s="8">
        <f t="shared" ca="1" si="548"/>
        <v>0.70936228202788032</v>
      </c>
      <c r="P3681" s="30">
        <f ca="1">_xlfn.LOGNORM.INV(O3681,'Input Parameters'!$H$30,'Input Parameters'!$I$30)</f>
        <v>3.4818688974790524</v>
      </c>
      <c r="Q3681" s="10">
        <f t="shared" ca="1" si="549"/>
        <v>0.41123280858757494</v>
      </c>
      <c r="R3681" s="30">
        <f>IF('Input Parameters'!$E$32=0,0,_xlfn.BETA.INV(Q3681,'Input Parameters'!$L$32,'Input Parameters'!$M$32,'Input Parameters'!$J$32,'Input Parameters'!$K$32))</f>
        <v>0</v>
      </c>
      <c r="S3681" s="10">
        <f t="shared" ca="1" si="550"/>
        <v>0.14420576026393683</v>
      </c>
      <c r="T3681" s="26">
        <f ca="1">_xlfn.LOGNORM.INV(S3681,'Input Parameters'!$H$34,'Input Parameters'!$I$34)</f>
        <v>44.166063093331985</v>
      </c>
      <c r="U3681" s="10">
        <f t="shared" ca="1" si="551"/>
        <v>0.24715137752891803</v>
      </c>
      <c r="V3681" s="30">
        <f ca="1">_xlfn.BETA.INV(U3681,'Input Parameters'!$L$36,'Input Parameters'!$M$36,'Input Parameters'!$J$36,'Input Parameters'!$K$36)</f>
        <v>0.48897794638017728</v>
      </c>
      <c r="W3681" s="2">
        <f ca="1">N3681+(P3681-N3681)*(1-ERF((T3681-R3681)/(2*SQRT(L3681*'Input Parameters'!$E$38))))</f>
        <v>0.38846214652521338</v>
      </c>
      <c r="X3681">
        <f t="shared" ca="1" si="552"/>
        <v>1</v>
      </c>
      <c r="Y3681" s="7"/>
    </row>
    <row r="3682" spans="1:25" ht="15" customHeight="1" x14ac:dyDescent="0.25">
      <c r="A3682" s="139">
        <v>3675</v>
      </c>
      <c r="B3682" s="10">
        <f t="shared" ca="1" si="543"/>
        <v>7.7967553602795281E-2</v>
      </c>
      <c r="C3682" s="60">
        <f ca="1">_xlfn.NORM.INV(B3682,'Input Parameters'!$E$15,'Input Parameters'!$F$15)</f>
        <v>194.07341687637785</v>
      </c>
      <c r="D3682" s="10">
        <f t="shared" ca="1" si="544"/>
        <v>0.59140746027572688</v>
      </c>
      <c r="E3682" s="62">
        <f ca="1">IF(_xlfn.NORM.INV(D3682,'Input Parameters'!$E$17,'Input Parameters'!$F$17)&lt;3500,3500,IF(_xlfn.NORM.INV(D3682,'Input Parameters'!$E$17,'Input Parameters'!$F$17)&gt;5500,5500,_xlfn.NORM.INV(D3682,'Input Parameters'!$E$17,'Input Parameters'!$F$17)))</f>
        <v>4961.8168877856879</v>
      </c>
      <c r="F3682" s="10">
        <f t="shared" ca="1" si="545"/>
        <v>0.5838178589060371</v>
      </c>
      <c r="G3682" s="64">
        <f ca="1">_xlfn.NORM.INV(F3682,'Input Parameters'!$E$20,'Input Parameters'!$F$20)</f>
        <v>284.06819082146228</v>
      </c>
      <c r="H3682" s="57">
        <f ca="1">EXP(E3682*(1/'Input Parameters'!$E$23-1/G3682))</f>
        <v>0.58961330940263734</v>
      </c>
      <c r="I3682" s="10">
        <f t="shared" ca="1" si="546"/>
        <v>0.75159297141948045</v>
      </c>
      <c r="J3682" s="30">
        <f ca="1">_xlfn.BETA.INV(I3682,'Input Parameters'!$L$26,'Input Parameters'!$M$26,'Input Parameters'!$J$26,'Input Parameters'!$K$26)</f>
        <v>0.76359136796833216</v>
      </c>
      <c r="K3682" s="168">
        <f ca="1">('Input Parameters'!$E$27/'Input Parameters'!$E$38)^$J3682</f>
        <v>4.1807734119887058E-3</v>
      </c>
      <c r="L3682" s="69">
        <f ca="1">$H3682*$C3682*'Input Parameters'!$E$25*K3682</f>
        <v>0.47839866708826473</v>
      </c>
      <c r="M3682" s="24">
        <f t="shared" ca="1" si="547"/>
        <v>0.74838015048709117</v>
      </c>
      <c r="N3682" s="15">
        <f ca="1">_xlfn.NORM.INV(M3682,'Input Parameters'!$E$29,'Input Parameters'!$F$29)</f>
        <v>0.10006694010233132</v>
      </c>
      <c r="O3682" s="8">
        <f t="shared" ca="1" si="548"/>
        <v>0.55492309595755518</v>
      </c>
      <c r="P3682" s="30">
        <f ca="1">_xlfn.LOGNORM.INV(O3682,'Input Parameters'!$H$30,'Input Parameters'!$I$30)</f>
        <v>2.8641763465424139</v>
      </c>
      <c r="Q3682" s="10">
        <f t="shared" ca="1" si="549"/>
        <v>0.76317803937215856</v>
      </c>
      <c r="R3682" s="30">
        <f>IF('Input Parameters'!$E$32=0,0,_xlfn.BETA.INV(Q3682,'Input Parameters'!$L$32,'Input Parameters'!$M$32,'Input Parameters'!$J$32,'Input Parameters'!$K$32))</f>
        <v>0</v>
      </c>
      <c r="S3682" s="10">
        <f t="shared" ca="1" si="550"/>
        <v>0.62044546541669332</v>
      </c>
      <c r="T3682" s="26">
        <f ca="1">_xlfn.LOGNORM.INV(S3682,'Input Parameters'!$H$34,'Input Parameters'!$I$34)</f>
        <v>52.369646179165798</v>
      </c>
      <c r="U3682" s="10">
        <f t="shared" ca="1" si="551"/>
        <v>0.18406530420977907</v>
      </c>
      <c r="V3682" s="30">
        <f ca="1">_xlfn.BETA.INV(U3682,'Input Parameters'!$L$36,'Input Parameters'!$M$36,'Input Parameters'!$J$36,'Input Parameters'!$K$36)</f>
        <v>0.46145505569535139</v>
      </c>
      <c r="W3682" s="2">
        <f ca="1">N3682+(P3682-N3682)*(1-ERF((T3682-R3682)/(2*SQRT(L3682*'Input Parameters'!$E$38))))</f>
        <v>0.100067178042198</v>
      </c>
      <c r="X3682">
        <f t="shared" ca="1" si="552"/>
        <v>1</v>
      </c>
      <c r="Y3682" s="7"/>
    </row>
    <row r="3683" spans="1:25" ht="15" customHeight="1" x14ac:dyDescent="0.25">
      <c r="A3683" s="139">
        <v>3676</v>
      </c>
      <c r="B3683" s="10">
        <f t="shared" ca="1" si="543"/>
        <v>8.6561032199747867E-2</v>
      </c>
      <c r="C3683" s="60">
        <f ca="1">_xlfn.NORM.INV(B3683,'Input Parameters'!$E$15,'Input Parameters'!$F$15)</f>
        <v>197.14271255175899</v>
      </c>
      <c r="D3683" s="10">
        <f t="shared" ca="1" si="544"/>
        <v>0.98555403267444375</v>
      </c>
      <c r="E3683" s="62">
        <f ca="1">IF(_xlfn.NORM.INV(D3683,'Input Parameters'!$E$17,'Input Parameters'!$F$17)&lt;3500,3500,IF(_xlfn.NORM.INV(D3683,'Input Parameters'!$E$17,'Input Parameters'!$F$17)&gt;5500,5500,_xlfn.NORM.INV(D3683,'Input Parameters'!$E$17,'Input Parameters'!$F$17)))</f>
        <v>5500</v>
      </c>
      <c r="F3683" s="10">
        <f t="shared" ca="1" si="545"/>
        <v>0.63329136251517248</v>
      </c>
      <c r="G3683" s="64">
        <f ca="1">_xlfn.NORM.INV(F3683,'Input Parameters'!$E$20,'Input Parameters'!$F$20)</f>
        <v>284.93190836170305</v>
      </c>
      <c r="H3683" s="57">
        <f ca="1">EXP(E3683*(1/'Input Parameters'!$E$23-1/G3683))</f>
        <v>0.59043352209646494</v>
      </c>
      <c r="I3683" s="10">
        <f t="shared" ca="1" si="546"/>
        <v>0.84344301566098989</v>
      </c>
      <c r="J3683" s="30">
        <f ca="1">_xlfn.BETA.INV(I3683,'Input Parameters'!$L$26,'Input Parameters'!$M$26,'Input Parameters'!$J$26,'Input Parameters'!$K$26)</f>
        <v>0.80682869407588886</v>
      </c>
      <c r="K3683" s="168">
        <f ca="1">('Input Parameters'!$E$27/'Input Parameters'!$E$38)^$J3683</f>
        <v>3.0659390130284669E-3</v>
      </c>
      <c r="L3683" s="69">
        <f ca="1">$H3683*$C3683*'Input Parameters'!$E$25*K3683</f>
        <v>0.3568742774840542</v>
      </c>
      <c r="M3683" s="24">
        <f t="shared" ca="1" si="547"/>
        <v>0.98744434343916754</v>
      </c>
      <c r="N3683" s="15">
        <f ca="1">_xlfn.NORM.INV(M3683,'Input Parameters'!$E$29,'Input Parameters'!$F$29)</f>
        <v>0.10022396860302837</v>
      </c>
      <c r="O3683" s="8">
        <f t="shared" ca="1" si="548"/>
        <v>0.60380278644677798</v>
      </c>
      <c r="P3683" s="30">
        <f ca="1">_xlfn.LOGNORM.INV(O3683,'Input Parameters'!$H$30,'Input Parameters'!$I$30)</f>
        <v>3.0385254501720138</v>
      </c>
      <c r="Q3683" s="10">
        <f t="shared" ca="1" si="549"/>
        <v>0.15049071595726471</v>
      </c>
      <c r="R3683" s="30">
        <f>IF('Input Parameters'!$E$32=0,0,_xlfn.BETA.INV(Q3683,'Input Parameters'!$L$32,'Input Parameters'!$M$32,'Input Parameters'!$J$32,'Input Parameters'!$K$32))</f>
        <v>0</v>
      </c>
      <c r="S3683" s="10">
        <f t="shared" ca="1" si="550"/>
        <v>0.34432510996648269</v>
      </c>
      <c r="T3683" s="26">
        <f ca="1">_xlfn.LOGNORM.INV(S3683,'Input Parameters'!$H$34,'Input Parameters'!$I$34)</f>
        <v>47.954485110026312</v>
      </c>
      <c r="U3683" s="10">
        <f t="shared" ca="1" si="551"/>
        <v>0.78895925017999291</v>
      </c>
      <c r="V3683" s="30">
        <f ca="1">_xlfn.BETA.INV(U3683,'Input Parameters'!$L$36,'Input Parameters'!$M$36,'Input Parameters'!$J$36,'Input Parameters'!$K$36)</f>
        <v>0.71694668301313147</v>
      </c>
      <c r="W3683" s="2">
        <f ca="1">N3683+(P3683-N3683)*(1-ERF((T3683-R3683)/(2*SQRT(L3683*'Input Parameters'!$E$38))))</f>
        <v>0.10022400907257492</v>
      </c>
      <c r="X3683">
        <f t="shared" ca="1" si="552"/>
        <v>1</v>
      </c>
      <c r="Y3683" s="7"/>
    </row>
    <row r="3684" spans="1:25" ht="15" customHeight="1" x14ac:dyDescent="0.25">
      <c r="A3684" s="139">
        <v>3677</v>
      </c>
      <c r="B3684" s="10">
        <f t="shared" ca="1" si="543"/>
        <v>0.35878693200470524</v>
      </c>
      <c r="C3684" s="60">
        <f ca="1">_xlfn.NORM.INV(B3684,'Input Parameters'!$E$15,'Input Parameters'!$F$15)</f>
        <v>251.36526140057717</v>
      </c>
      <c r="D3684" s="10">
        <f t="shared" ca="1" si="544"/>
        <v>0.93660680703597166</v>
      </c>
      <c r="E3684" s="62">
        <f ca="1">IF(_xlfn.NORM.INV(D3684,'Input Parameters'!$E$17,'Input Parameters'!$F$17)&lt;3500,3500,IF(_xlfn.NORM.INV(D3684,'Input Parameters'!$E$17,'Input Parameters'!$F$17)&gt;5500,5500,_xlfn.NORM.INV(D3684,'Input Parameters'!$E$17,'Input Parameters'!$F$17)))</f>
        <v>5500</v>
      </c>
      <c r="F3684" s="10">
        <f t="shared" ca="1" si="545"/>
        <v>0.40602632060318233</v>
      </c>
      <c r="G3684" s="64">
        <f ca="1">_xlfn.NORM.INV(F3684,'Input Parameters'!$E$20,'Input Parameters'!$F$20)</f>
        <v>281.05688185783316</v>
      </c>
      <c r="H3684" s="57">
        <f ca="1">EXP(E3684*(1/'Input Parameters'!$E$23-1/G3684))</f>
        <v>0.45247024848011985</v>
      </c>
      <c r="I3684" s="10">
        <f t="shared" ca="1" si="546"/>
        <v>0.85253877314373949</v>
      </c>
      <c r="J3684" s="30">
        <f ca="1">_xlfn.BETA.INV(I3684,'Input Parameters'!$L$26,'Input Parameters'!$M$26,'Input Parameters'!$J$26,'Input Parameters'!$K$26)</f>
        <v>0.8115992287708067</v>
      </c>
      <c r="K3684" s="168">
        <f ca="1">('Input Parameters'!$E$27/'Input Parameters'!$E$38)^$J3684</f>
        <v>2.9627998904247707E-3</v>
      </c>
      <c r="L3684" s="69">
        <f ca="1">$H3684*$C3684*'Input Parameters'!$E$25*K3684</f>
        <v>0.33697494114798743</v>
      </c>
      <c r="M3684" s="24">
        <f t="shared" ca="1" si="547"/>
        <v>0.92415489289644148</v>
      </c>
      <c r="N3684" s="15">
        <f ca="1">_xlfn.NORM.INV(M3684,'Input Parameters'!$E$29,'Input Parameters'!$F$29)</f>
        <v>0.10014335867943513</v>
      </c>
      <c r="O3684" s="8">
        <f t="shared" ca="1" si="548"/>
        <v>0.21507682111758319</v>
      </c>
      <c r="P3684" s="30">
        <f ca="1">_xlfn.LOGNORM.INV(O3684,'Input Parameters'!$H$30,'Input Parameters'!$I$30)</f>
        <v>1.8484838624986035</v>
      </c>
      <c r="Q3684" s="10">
        <f t="shared" ca="1" si="549"/>
        <v>0.27112533746342038</v>
      </c>
      <c r="R3684" s="30">
        <f>IF('Input Parameters'!$E$32=0,0,_xlfn.BETA.INV(Q3684,'Input Parameters'!$L$32,'Input Parameters'!$M$32,'Input Parameters'!$J$32,'Input Parameters'!$K$32))</f>
        <v>0</v>
      </c>
      <c r="S3684" s="10">
        <f t="shared" ca="1" si="550"/>
        <v>0.20206567952458598</v>
      </c>
      <c r="T3684" s="26">
        <f ca="1">_xlfn.LOGNORM.INV(S3684,'Input Parameters'!$H$34,'Input Parameters'!$I$34)</f>
        <v>45.434194833166053</v>
      </c>
      <c r="U3684" s="10">
        <f t="shared" ca="1" si="551"/>
        <v>1.3623628650788144E-2</v>
      </c>
      <c r="V3684" s="30">
        <f ca="1">_xlfn.BETA.INV(U3684,'Input Parameters'!$L$36,'Input Parameters'!$M$36,'Input Parameters'!$J$36,'Input Parameters'!$K$36)</f>
        <v>0.32946220005309723</v>
      </c>
      <c r="W3684" s="2">
        <f ca="1">N3684+(P3684-N3684)*(1-ERF((T3684-R3684)/(2*SQRT(L3684*'Input Parameters'!$E$38))))</f>
        <v>0.10014341328532181</v>
      </c>
      <c r="X3684">
        <f t="shared" ca="1" si="552"/>
        <v>1</v>
      </c>
      <c r="Y3684" s="7"/>
    </row>
    <row r="3685" spans="1:25" ht="15" customHeight="1" x14ac:dyDescent="0.25">
      <c r="A3685" s="139">
        <v>3678</v>
      </c>
      <c r="B3685" s="10">
        <f t="shared" ca="1" si="543"/>
        <v>0.67069833332496354</v>
      </c>
      <c r="C3685" s="60">
        <f ca="1">_xlfn.NORM.INV(B3685,'Input Parameters'!$E$15,'Input Parameters'!$F$15)</f>
        <v>294.91215366531907</v>
      </c>
      <c r="D3685" s="10">
        <f t="shared" ca="1" si="544"/>
        <v>0.1604758775813554</v>
      </c>
      <c r="E3685" s="62">
        <f ca="1">IF(_xlfn.NORM.INV(D3685,'Input Parameters'!$E$17,'Input Parameters'!$F$17)&lt;3500,3500,IF(_xlfn.NORM.INV(D3685,'Input Parameters'!$E$17,'Input Parameters'!$F$17)&gt;5500,5500,_xlfn.NORM.INV(D3685,'Input Parameters'!$E$17,'Input Parameters'!$F$17)))</f>
        <v>4105.2472373085857</v>
      </c>
      <c r="F3685" s="10">
        <f t="shared" ca="1" si="545"/>
        <v>0.26324132762998709</v>
      </c>
      <c r="G3685" s="64">
        <f ca="1">_xlfn.NORM.INV(F3685,'Input Parameters'!$E$20,'Input Parameters'!$F$20)</f>
        <v>278.40632457693727</v>
      </c>
      <c r="H3685" s="57">
        <f ca="1">EXP(E3685*(1/'Input Parameters'!$E$23-1/G3685))</f>
        <v>0.48143350788178085</v>
      </c>
      <c r="I3685" s="10">
        <f t="shared" ca="1" si="546"/>
        <v>0.41097421947031465</v>
      </c>
      <c r="J3685" s="30">
        <f ca="1">_xlfn.BETA.INV(I3685,'Input Parameters'!$L$26,'Input Parameters'!$M$26,'Input Parameters'!$J$26,'Input Parameters'!$K$26)</f>
        <v>0.62460832334818239</v>
      </c>
      <c r="K3685" s="168">
        <f ca="1">('Input Parameters'!$E$27/'Input Parameters'!$E$38)^$J3685</f>
        <v>1.1329669871241097E-2</v>
      </c>
      <c r="L3685" s="69">
        <f ca="1">$H3685*$C3685*'Input Parameters'!$E$25*K3685</f>
        <v>1.6085932429163785</v>
      </c>
      <c r="M3685" s="24">
        <f t="shared" ca="1" si="547"/>
        <v>0.92628826784598017</v>
      </c>
      <c r="N3685" s="15">
        <f ca="1">_xlfn.NORM.INV(M3685,'Input Parameters'!$E$29,'Input Parameters'!$F$29)</f>
        <v>0.10014486925414667</v>
      </c>
      <c r="O3685" s="8">
        <f t="shared" ca="1" si="548"/>
        <v>7.6563041726228298E-2</v>
      </c>
      <c r="P3685" s="30">
        <f ca="1">_xlfn.LOGNORM.INV(O3685,'Input Parameters'!$H$30,'Input Parameters'!$I$30)</f>
        <v>1.3664397800204593</v>
      </c>
      <c r="Q3685" s="10">
        <f t="shared" ca="1" si="549"/>
        <v>0.54522256676156466</v>
      </c>
      <c r="R3685" s="30">
        <f>IF('Input Parameters'!$E$32=0,0,_xlfn.BETA.INV(Q3685,'Input Parameters'!$L$32,'Input Parameters'!$M$32,'Input Parameters'!$J$32,'Input Parameters'!$K$32))</f>
        <v>0</v>
      </c>
      <c r="S3685" s="10">
        <f t="shared" ca="1" si="550"/>
        <v>0.60602346552121622</v>
      </c>
      <c r="T3685" s="26">
        <f ca="1">_xlfn.LOGNORM.INV(S3685,'Input Parameters'!$H$34,'Input Parameters'!$I$34)</f>
        <v>52.124507400225639</v>
      </c>
      <c r="U3685" s="10">
        <f t="shared" ca="1" si="551"/>
        <v>0.22798129279107027</v>
      </c>
      <c r="V3685" s="30">
        <f ca="1">_xlfn.BETA.INV(U3685,'Input Parameters'!$L$36,'Input Parameters'!$M$36,'Input Parameters'!$J$36,'Input Parameters'!$K$36)</f>
        <v>0.48093075841106298</v>
      </c>
      <c r="W3685" s="2">
        <f ca="1">N3685+(P3685-N3685)*(1-ERF((T3685-R3685)/(2*SQRT(L3685*'Input Parameters'!$E$38))))</f>
        <v>0.10477972363004918</v>
      </c>
      <c r="X3685">
        <f t="shared" ca="1" si="552"/>
        <v>1</v>
      </c>
      <c r="Y3685" s="7"/>
    </row>
    <row r="3686" spans="1:25" ht="15" customHeight="1" x14ac:dyDescent="0.25">
      <c r="A3686" s="139">
        <v>3679</v>
      </c>
      <c r="B3686" s="10">
        <f t="shared" ca="1" si="543"/>
        <v>0.50142035321424838</v>
      </c>
      <c r="C3686" s="60">
        <f ca="1">_xlfn.NORM.INV(B3686,'Input Parameters'!$E$15,'Input Parameters'!$F$15)</f>
        <v>271.16014517802142</v>
      </c>
      <c r="D3686" s="10">
        <f t="shared" ca="1" si="544"/>
        <v>0.61808748742787967</v>
      </c>
      <c r="E3686" s="62">
        <f ca="1">IF(_xlfn.NORM.INV(D3686,'Input Parameters'!$E$17,'Input Parameters'!$F$17)&lt;3500,3500,IF(_xlfn.NORM.INV(D3686,'Input Parameters'!$E$17,'Input Parameters'!$F$17)&gt;5500,5500,_xlfn.NORM.INV(D3686,'Input Parameters'!$E$17,'Input Parameters'!$F$17)))</f>
        <v>5010.3231729010604</v>
      </c>
      <c r="F3686" s="10">
        <f t="shared" ca="1" si="545"/>
        <v>0.37491008303725271</v>
      </c>
      <c r="G3686" s="64">
        <f ca="1">_xlfn.NORM.INV(F3686,'Input Parameters'!$E$20,'Input Parameters'!$F$20)</f>
        <v>280.51352745875977</v>
      </c>
      <c r="H3686" s="57">
        <f ca="1">EXP(E3686*(1/'Input Parameters'!$E$23-1/G3686))</f>
        <v>0.46909116243955962</v>
      </c>
      <c r="I3686" s="10">
        <f t="shared" ca="1" si="546"/>
        <v>0.28977805259875278</v>
      </c>
      <c r="J3686" s="30">
        <f ca="1">_xlfn.BETA.INV(I3686,'Input Parameters'!$L$26,'Input Parameters'!$M$26,'Input Parameters'!$J$26,'Input Parameters'!$K$26)</f>
        <v>0.56918173956834184</v>
      </c>
      <c r="K3686" s="168">
        <f ca="1">('Input Parameters'!$E$27/'Input Parameters'!$E$38)^$J3686</f>
        <v>1.6860964194715805E-2</v>
      </c>
      <c r="L3686" s="69">
        <f ca="1">$H3686*$C3686*'Input Parameters'!$E$25*K3686</f>
        <v>2.1446948796085388</v>
      </c>
      <c r="M3686" s="24">
        <f t="shared" ca="1" si="547"/>
        <v>0.59589759974591949</v>
      </c>
      <c r="N3686" s="15">
        <f ca="1">_xlfn.NORM.INV(M3686,'Input Parameters'!$E$29,'Input Parameters'!$F$29)</f>
        <v>0.10002427426047664</v>
      </c>
      <c r="O3686" s="8">
        <f t="shared" ca="1" si="548"/>
        <v>0.33333926683387427</v>
      </c>
      <c r="P3686" s="30">
        <f ca="1">_xlfn.LOGNORM.INV(O3686,'Input Parameters'!$H$30,'Input Parameters'!$I$30)</f>
        <v>2.1892980051352429</v>
      </c>
      <c r="Q3686" s="10">
        <f t="shared" ca="1" si="549"/>
        <v>0.62017624332362942</v>
      </c>
      <c r="R3686" s="30">
        <f>IF('Input Parameters'!$E$32=0,0,_xlfn.BETA.INV(Q3686,'Input Parameters'!$L$32,'Input Parameters'!$M$32,'Input Parameters'!$J$32,'Input Parameters'!$K$32))</f>
        <v>0</v>
      </c>
      <c r="S3686" s="10">
        <f t="shared" ca="1" si="550"/>
        <v>0.89963498773811845</v>
      </c>
      <c r="T3686" s="26">
        <f ca="1">_xlfn.LOGNORM.INV(S3686,'Input Parameters'!$H$34,'Input Parameters'!$I$34)</f>
        <v>59.113484301693362</v>
      </c>
      <c r="U3686" s="10">
        <f t="shared" ca="1" si="551"/>
        <v>0.47678368789865455</v>
      </c>
      <c r="V3686" s="30">
        <f ca="1">_xlfn.BETA.INV(U3686,'Input Parameters'!$L$36,'Input Parameters'!$M$36,'Input Parameters'!$J$36,'Input Parameters'!$K$36)</f>
        <v>0.5770676162373547</v>
      </c>
      <c r="W3686" s="2">
        <f ca="1">N3686+(P3686-N3686)*(1-ERF((T3686-R3686)/(2*SQRT(L3686*'Input Parameters'!$E$38))))</f>
        <v>0.10903770015995068</v>
      </c>
      <c r="X3686">
        <f t="shared" ca="1" si="552"/>
        <v>1</v>
      </c>
      <c r="Y3686" s="7"/>
    </row>
    <row r="3687" spans="1:25" ht="15" customHeight="1" x14ac:dyDescent="0.25">
      <c r="A3687" s="139">
        <v>3680</v>
      </c>
      <c r="B3687" s="10">
        <f t="shared" ca="1" si="543"/>
        <v>1.719930070814002E-2</v>
      </c>
      <c r="C3687" s="60">
        <f ca="1">_xlfn.NORM.INV(B3687,'Input Parameters'!$E$15,'Input Parameters'!$F$15)</f>
        <v>156.32813533343807</v>
      </c>
      <c r="D3687" s="10">
        <f t="shared" ca="1" si="544"/>
        <v>0.77881512260409647</v>
      </c>
      <c r="E3687" s="62">
        <f ca="1">IF(_xlfn.NORM.INV(D3687,'Input Parameters'!$E$17,'Input Parameters'!$F$17)&lt;3500,3500,IF(_xlfn.NORM.INV(D3687,'Input Parameters'!$E$17,'Input Parameters'!$F$17)&gt;5500,5500,_xlfn.NORM.INV(D3687,'Input Parameters'!$E$17,'Input Parameters'!$F$17)))</f>
        <v>5337.7383722623272</v>
      </c>
      <c r="F3687" s="10">
        <f t="shared" ca="1" si="545"/>
        <v>0.49016990009565786</v>
      </c>
      <c r="G3687" s="64">
        <f ca="1">_xlfn.NORM.INV(F3687,'Input Parameters'!$E$20,'Input Parameters'!$F$20)</f>
        <v>282.48489256802407</v>
      </c>
      <c r="H3687" s="57">
        <f ca="1">EXP(E3687*(1/'Input Parameters'!$E$23-1/G3687))</f>
        <v>0.50985398130078396</v>
      </c>
      <c r="I3687" s="10">
        <f t="shared" ca="1" si="546"/>
        <v>0.76571582890035417</v>
      </c>
      <c r="J3687" s="30">
        <f ca="1">_xlfn.BETA.INV(I3687,'Input Parameters'!$L$26,'Input Parameters'!$M$26,'Input Parameters'!$J$26,'Input Parameters'!$K$26)</f>
        <v>0.76981138992128717</v>
      </c>
      <c r="K3687" s="168">
        <f ca="1">('Input Parameters'!$E$27/'Input Parameters'!$E$38)^$J3687</f>
        <v>3.9983424629550712E-3</v>
      </c>
      <c r="L3687" s="69">
        <f ca="1">$H3687*$C3687*'Input Parameters'!$E$25*K3687</f>
        <v>0.31868597555814787</v>
      </c>
      <c r="M3687" s="24">
        <f t="shared" ca="1" si="547"/>
        <v>0.20815273751880081</v>
      </c>
      <c r="N3687" s="15">
        <f ca="1">_xlfn.NORM.INV(M3687,'Input Parameters'!$E$29,'Input Parameters'!$F$29)</f>
        <v>9.9918715245998699E-2</v>
      </c>
      <c r="O3687" s="8">
        <f t="shared" ca="1" si="548"/>
        <v>0.84160655025405107</v>
      </c>
      <c r="P3687" s="30">
        <f ca="1">_xlfn.LOGNORM.INV(O3687,'Input Parameters'!$H$30,'Input Parameters'!$I$30)</f>
        <v>4.3056693894049678</v>
      </c>
      <c r="Q3687" s="10">
        <f t="shared" ca="1" si="549"/>
        <v>0.820228385985032</v>
      </c>
      <c r="R3687" s="30">
        <f>IF('Input Parameters'!$E$32=0,0,_xlfn.BETA.INV(Q3687,'Input Parameters'!$L$32,'Input Parameters'!$M$32,'Input Parameters'!$J$32,'Input Parameters'!$K$32))</f>
        <v>0</v>
      </c>
      <c r="S3687" s="10">
        <f t="shared" ca="1" si="550"/>
        <v>0.52845182125992884</v>
      </c>
      <c r="T3687" s="26">
        <f ca="1">_xlfn.LOGNORM.INV(S3687,'Input Parameters'!$H$34,'Input Parameters'!$I$34)</f>
        <v>50.857725512911912</v>
      </c>
      <c r="U3687" s="10">
        <f t="shared" ca="1" si="551"/>
        <v>0.1211762760526941</v>
      </c>
      <c r="V3687" s="30">
        <f ca="1">_xlfn.BETA.INV(U3687,'Input Parameters'!$L$36,'Input Parameters'!$M$36,'Input Parameters'!$J$36,'Input Parameters'!$K$36)</f>
        <v>0.42946867523823168</v>
      </c>
      <c r="W3687" s="2">
        <f ca="1">N3687+(P3687-N3687)*(1-ERF((T3687-R3687)/(2*SQRT(L3687*'Input Parameters'!$E$38))))</f>
        <v>9.9918716039406955E-2</v>
      </c>
      <c r="X3687">
        <f t="shared" ca="1" si="552"/>
        <v>1</v>
      </c>
      <c r="Y3687" s="7"/>
    </row>
    <row r="3688" spans="1:25" ht="15" customHeight="1" x14ac:dyDescent="0.25">
      <c r="A3688" s="139">
        <v>3681</v>
      </c>
      <c r="B3688" s="10">
        <f t="shared" ca="1" si="543"/>
        <v>0.23816468965390625</v>
      </c>
      <c r="C3688" s="60">
        <f ca="1">_xlfn.NORM.INV(B3688,'Input Parameters'!$E$15,'Input Parameters'!$F$15)</f>
        <v>232.3696203998939</v>
      </c>
      <c r="D3688" s="10">
        <f t="shared" ca="1" si="544"/>
        <v>0.96571381588099581</v>
      </c>
      <c r="E3688" s="62">
        <f ca="1">IF(_xlfn.NORM.INV(D3688,'Input Parameters'!$E$17,'Input Parameters'!$F$17)&lt;3500,3500,IF(_xlfn.NORM.INV(D3688,'Input Parameters'!$E$17,'Input Parameters'!$F$17)&gt;5500,5500,_xlfn.NORM.INV(D3688,'Input Parameters'!$E$17,'Input Parameters'!$F$17)))</f>
        <v>5500</v>
      </c>
      <c r="F3688" s="10">
        <f t="shared" ca="1" si="545"/>
        <v>0.6823481287329427</v>
      </c>
      <c r="G3688" s="64">
        <f ca="1">_xlfn.NORM.INV(F3688,'Input Parameters'!$E$20,'Input Parameters'!$F$20)</f>
        <v>285.82764319665813</v>
      </c>
      <c r="H3688" s="57">
        <f ca="1">EXP(E3688*(1/'Input Parameters'!$E$23-1/G3688))</f>
        <v>0.6272523278146932</v>
      </c>
      <c r="I3688" s="10">
        <f t="shared" ca="1" si="546"/>
        <v>0.40342951477584832</v>
      </c>
      <c r="J3688" s="30">
        <f ca="1">_xlfn.BETA.INV(I3688,'Input Parameters'!$L$26,'Input Parameters'!$M$26,'Input Parameters'!$J$26,'Input Parameters'!$K$26)</f>
        <v>0.62138023573805523</v>
      </c>
      <c r="K3688" s="168">
        <f ca="1">('Input Parameters'!$E$27/'Input Parameters'!$E$38)^$J3688</f>
        <v>1.1595070908809901E-2</v>
      </c>
      <c r="L3688" s="69">
        <f ca="1">$H3688*$C3688*'Input Parameters'!$E$25*K3688</f>
        <v>1.6900324329307548</v>
      </c>
      <c r="M3688" s="24">
        <f t="shared" ca="1" si="547"/>
        <v>0.47676098695252767</v>
      </c>
      <c r="N3688" s="15">
        <f ca="1">_xlfn.NORM.INV(M3688,'Input Parameters'!$E$29,'Input Parameters'!$F$29)</f>
        <v>9.999417154499976E-2</v>
      </c>
      <c r="O3688" s="8">
        <f t="shared" ca="1" si="548"/>
        <v>0.22615461048047192</v>
      </c>
      <c r="P3688" s="30">
        <f ca="1">_xlfn.LOGNORM.INV(O3688,'Input Parameters'!$H$30,'Input Parameters'!$I$30)</f>
        <v>1.8813939438198128</v>
      </c>
      <c r="Q3688" s="10">
        <f t="shared" ca="1" si="549"/>
        <v>0.44178246897843365</v>
      </c>
      <c r="R3688" s="30">
        <f>IF('Input Parameters'!$E$32=0,0,_xlfn.BETA.INV(Q3688,'Input Parameters'!$L$32,'Input Parameters'!$M$32,'Input Parameters'!$J$32,'Input Parameters'!$K$32))</f>
        <v>0</v>
      </c>
      <c r="S3688" s="10">
        <f t="shared" ca="1" si="550"/>
        <v>3.1499365958430947E-2</v>
      </c>
      <c r="T3688" s="26">
        <f ca="1">_xlfn.LOGNORM.INV(S3688,'Input Parameters'!$H$34,'Input Parameters'!$I$34)</f>
        <v>39.990599543963647</v>
      </c>
      <c r="U3688" s="10">
        <f t="shared" ca="1" si="551"/>
        <v>0.37437679630386478</v>
      </c>
      <c r="V3688" s="30">
        <f ca="1">_xlfn.BETA.INV(U3688,'Input Parameters'!$L$36,'Input Parameters'!$M$36,'Input Parameters'!$J$36,'Input Parameters'!$K$36)</f>
        <v>0.53863788094496579</v>
      </c>
      <c r="W3688" s="2">
        <f ca="1">N3688+(P3688-N3688)*(1-ERF((T3688-R3688)/(2*SQRT(L3688*'Input Parameters'!$E$38))))</f>
        <v>0.15275309880072585</v>
      </c>
      <c r="X3688">
        <f t="shared" ca="1" si="552"/>
        <v>1</v>
      </c>
      <c r="Y3688" s="7"/>
    </row>
    <row r="3689" spans="1:25" ht="15" customHeight="1" x14ac:dyDescent="0.25">
      <c r="A3689" s="139">
        <v>3682</v>
      </c>
      <c r="B3689" s="10">
        <f t="shared" ca="1" si="543"/>
        <v>0.69689405410279304</v>
      </c>
      <c r="C3689" s="60">
        <f ca="1">_xlfn.NORM.INV(B3689,'Input Parameters'!$E$15,'Input Parameters'!$F$15)</f>
        <v>298.9032805000279</v>
      </c>
      <c r="D3689" s="10">
        <f t="shared" ca="1" si="544"/>
        <v>0.88583819033593048</v>
      </c>
      <c r="E3689" s="62">
        <f ca="1">IF(_xlfn.NORM.INV(D3689,'Input Parameters'!$E$17,'Input Parameters'!$F$17)&lt;3500,3500,IF(_xlfn.NORM.INV(D3689,'Input Parameters'!$E$17,'Input Parameters'!$F$17)&gt;5500,5500,_xlfn.NORM.INV(D3689,'Input Parameters'!$E$17,'Input Parameters'!$F$17)))</f>
        <v>5500</v>
      </c>
      <c r="F3689" s="10">
        <f t="shared" ca="1" si="545"/>
        <v>0.94403068841145021</v>
      </c>
      <c r="G3689" s="64">
        <f ca="1">_xlfn.NORM.INV(F3689,'Input Parameters'!$E$20,'Input Parameters'!$F$20)</f>
        <v>293.29991525719447</v>
      </c>
      <c r="H3689" s="57">
        <f ca="1">EXP(E3689*(1/'Input Parameters'!$E$23-1/G3689))</f>
        <v>1.024108874782945</v>
      </c>
      <c r="I3689" s="10">
        <f t="shared" ca="1" si="546"/>
        <v>0.82682518518963255</v>
      </c>
      <c r="J3689" s="30">
        <f ca="1">_xlfn.BETA.INV(I3689,'Input Parameters'!$L$26,'Input Parameters'!$M$26,'Input Parameters'!$J$26,'Input Parameters'!$K$26)</f>
        <v>0.79840466252353448</v>
      </c>
      <c r="K3689" s="168">
        <f ca="1">('Input Parameters'!$E$27/'Input Parameters'!$E$38)^$J3689</f>
        <v>3.2569125215059355E-3</v>
      </c>
      <c r="L3689" s="69">
        <f ca="1">$H3689*$C3689*'Input Parameters'!$E$25*K3689</f>
        <v>0.99697187086845329</v>
      </c>
      <c r="M3689" s="24">
        <f t="shared" ca="1" si="547"/>
        <v>0.41404880566951485</v>
      </c>
      <c r="N3689" s="15">
        <f ca="1">_xlfn.NORM.INV(M3689,'Input Parameters'!$E$29,'Input Parameters'!$F$29)</f>
        <v>9.9978285790745205E-2</v>
      </c>
      <c r="O3689" s="8">
        <f t="shared" ca="1" si="548"/>
        <v>0.44358494224132017</v>
      </c>
      <c r="P3689" s="30">
        <f ca="1">_xlfn.LOGNORM.INV(O3689,'Input Parameters'!$H$30,'Input Parameters'!$I$30)</f>
        <v>2.5093310420264316</v>
      </c>
      <c r="Q3689" s="10">
        <f t="shared" ca="1" si="549"/>
        <v>0.66006204956641834</v>
      </c>
      <c r="R3689" s="30">
        <f>IF('Input Parameters'!$E$32=0,0,_xlfn.BETA.INV(Q3689,'Input Parameters'!$L$32,'Input Parameters'!$M$32,'Input Parameters'!$J$32,'Input Parameters'!$K$32))</f>
        <v>0</v>
      </c>
      <c r="S3689" s="10">
        <f t="shared" ca="1" si="550"/>
        <v>0.20360424861444715</v>
      </c>
      <c r="T3689" s="26">
        <f ca="1">_xlfn.LOGNORM.INV(S3689,'Input Parameters'!$H$34,'Input Parameters'!$I$34)</f>
        <v>45.465034554194624</v>
      </c>
      <c r="U3689" s="10">
        <f t="shared" ca="1" si="551"/>
        <v>0.51224855427568294</v>
      </c>
      <c r="V3689" s="30">
        <f ca="1">_xlfn.BETA.INV(U3689,'Input Parameters'!$L$36,'Input Parameters'!$M$36,'Input Parameters'!$J$36,'Input Parameters'!$K$36)</f>
        <v>0.59058153211075326</v>
      </c>
      <c r="W3689" s="2">
        <f ca="1">N3689+(P3689-N3689)*(1-ERF((T3689-R3689)/(2*SQRT(L3689*'Input Parameters'!$E$38))))</f>
        <v>0.10306963008774779</v>
      </c>
      <c r="X3689">
        <f t="shared" ca="1" si="552"/>
        <v>1</v>
      </c>
      <c r="Y3689" s="7"/>
    </row>
    <row r="3690" spans="1:25" ht="15" customHeight="1" x14ac:dyDescent="0.25">
      <c r="A3690" s="139">
        <v>3683</v>
      </c>
      <c r="B3690" s="10">
        <f t="shared" ca="1" si="543"/>
        <v>0.72065789688578408</v>
      </c>
      <c r="C3690" s="60">
        <f ca="1">_xlfn.NORM.INV(B3690,'Input Parameters'!$E$15,'Input Parameters'!$F$15)</f>
        <v>302.65936238644173</v>
      </c>
      <c r="D3690" s="10">
        <f t="shared" ca="1" si="544"/>
        <v>0.11370893307113838</v>
      </c>
      <c r="E3690" s="62">
        <f ca="1">IF(_xlfn.NORM.INV(D3690,'Input Parameters'!$E$17,'Input Parameters'!$F$17)&lt;3500,3500,IF(_xlfn.NORM.INV(D3690,'Input Parameters'!$E$17,'Input Parameters'!$F$17)&gt;5500,5500,_xlfn.NORM.INV(D3690,'Input Parameters'!$E$17,'Input Parameters'!$F$17)))</f>
        <v>3955.074047413701</v>
      </c>
      <c r="F3690" s="10">
        <f t="shared" ca="1" si="545"/>
        <v>0.14243644745904793</v>
      </c>
      <c r="G3690" s="64">
        <f ca="1">_xlfn.NORM.INV(F3690,'Input Parameters'!$E$20,'Input Parameters'!$F$20)</f>
        <v>275.48477347433845</v>
      </c>
      <c r="H3690" s="57">
        <f ca="1">EXP(E3690*(1/'Input Parameters'!$E$23-1/G3690))</f>
        <v>0.42532368442159024</v>
      </c>
      <c r="I3690" s="10">
        <f t="shared" ca="1" si="546"/>
        <v>0.17121342590224187</v>
      </c>
      <c r="J3690" s="30">
        <f ca="1">_xlfn.BETA.INV(I3690,'Input Parameters'!$L$26,'Input Parameters'!$M$26,'Input Parameters'!$J$26,'Input Parameters'!$K$26)</f>
        <v>0.50135088598717492</v>
      </c>
      <c r="K3690" s="168">
        <f ca="1">('Input Parameters'!$E$27/'Input Parameters'!$E$38)^$J3690</f>
        <v>2.7427700322844254E-2</v>
      </c>
      <c r="L3690" s="69">
        <f ca="1">$H3690*$C3690*'Input Parameters'!$E$25*K3690</f>
        <v>3.5307183592603986</v>
      </c>
      <c r="M3690" s="24">
        <f t="shared" ca="1" si="547"/>
        <v>0.96525141289826644</v>
      </c>
      <c r="N3690" s="15">
        <f ca="1">_xlfn.NORM.INV(M3690,'Input Parameters'!$E$29,'Input Parameters'!$F$29)</f>
        <v>0.10018151739983656</v>
      </c>
      <c r="O3690" s="8">
        <f t="shared" ca="1" si="548"/>
        <v>0.39378649954933909</v>
      </c>
      <c r="P3690" s="30">
        <f ca="1">_xlfn.LOGNORM.INV(O3690,'Input Parameters'!$H$30,'Input Parameters'!$I$30)</f>
        <v>2.3625726521090775</v>
      </c>
      <c r="Q3690" s="10">
        <f t="shared" ca="1" si="549"/>
        <v>0.9211463271364605</v>
      </c>
      <c r="R3690" s="30">
        <f>IF('Input Parameters'!$E$32=0,0,_xlfn.BETA.INV(Q3690,'Input Parameters'!$L$32,'Input Parameters'!$M$32,'Input Parameters'!$J$32,'Input Parameters'!$K$32))</f>
        <v>0</v>
      </c>
      <c r="S3690" s="10">
        <f t="shared" ca="1" si="550"/>
        <v>0.93409633084687738</v>
      </c>
      <c r="T3690" s="26">
        <f ca="1">_xlfn.LOGNORM.INV(S3690,'Input Parameters'!$H$34,'Input Parameters'!$I$34)</f>
        <v>60.812246829141898</v>
      </c>
      <c r="U3690" s="10">
        <f t="shared" ca="1" si="551"/>
        <v>4.7385405980734929E-2</v>
      </c>
      <c r="V3690" s="30">
        <f ca="1">_xlfn.BETA.INV(U3690,'Input Parameters'!$L$36,'Input Parameters'!$M$36,'Input Parameters'!$J$36,'Input Parameters'!$K$36)</f>
        <v>0.37654702085597469</v>
      </c>
      <c r="W3690" s="2">
        <f ca="1">N3690+(P3690-N3690)*(1-ERF((T3690-R3690)/(2*SQRT(L3690*'Input Parameters'!$E$38))))</f>
        <v>0.15020385141004339</v>
      </c>
      <c r="X3690">
        <f t="shared" ca="1" si="552"/>
        <v>1</v>
      </c>
      <c r="Y3690" s="7"/>
    </row>
    <row r="3691" spans="1:25" ht="15" customHeight="1" x14ac:dyDescent="0.25">
      <c r="A3691" s="139">
        <v>3684</v>
      </c>
      <c r="B3691" s="10">
        <f t="shared" ca="1" si="543"/>
        <v>0.65863951159351464</v>
      </c>
      <c r="C3691" s="60">
        <f ca="1">_xlfn.NORM.INV(B3691,'Input Parameters'!$E$15,'Input Parameters'!$F$15)</f>
        <v>293.11892806751382</v>
      </c>
      <c r="D3691" s="10">
        <f t="shared" ca="1" si="544"/>
        <v>0.3609609439449486</v>
      </c>
      <c r="E3691" s="62">
        <f ca="1">IF(_xlfn.NORM.INV(D3691,'Input Parameters'!$E$17,'Input Parameters'!$F$17)&lt;3500,3500,IF(_xlfn.NORM.INV(D3691,'Input Parameters'!$E$17,'Input Parameters'!$F$17)&gt;5500,5500,_xlfn.NORM.INV(D3691,'Input Parameters'!$E$17,'Input Parameters'!$F$17)))</f>
        <v>4550.8760119361832</v>
      </c>
      <c r="F3691" s="10">
        <f t="shared" ca="1" si="545"/>
        <v>5.181725072055543E-2</v>
      </c>
      <c r="G3691" s="64">
        <f ca="1">_xlfn.NORM.INV(F3691,'Input Parameters'!$E$20,'Input Parameters'!$F$20)</f>
        <v>271.74586216921523</v>
      </c>
      <c r="H3691" s="57">
        <f ca="1">EXP(E3691*(1/'Input Parameters'!$E$23-1/G3691))</f>
        <v>0.29790538081654316</v>
      </c>
      <c r="I3691" s="10">
        <f t="shared" ca="1" si="546"/>
        <v>0.83486206729613677</v>
      </c>
      <c r="J3691" s="30">
        <f ca="1">_xlfn.BETA.INV(I3691,'Input Parameters'!$L$26,'Input Parameters'!$M$26,'Input Parameters'!$J$26,'Input Parameters'!$K$26)</f>
        <v>0.80243490915688287</v>
      </c>
      <c r="K3691" s="168">
        <f ca="1">('Input Parameters'!$E$27/'Input Parameters'!$E$38)^$J3691</f>
        <v>3.1641061937587246E-3</v>
      </c>
      <c r="L3691" s="69">
        <f ca="1">$H3691*$C3691*'Input Parameters'!$E$25*K3691</f>
        <v>0.27629515045767594</v>
      </c>
      <c r="M3691" s="24">
        <f t="shared" ca="1" si="547"/>
        <v>0.1464766693937416</v>
      </c>
      <c r="N3691" s="15">
        <f ca="1">_xlfn.NORM.INV(M3691,'Input Parameters'!$E$29,'Input Parameters'!$F$29)</f>
        <v>9.9894833514042922E-2</v>
      </c>
      <c r="O3691" s="8">
        <f t="shared" ca="1" si="548"/>
        <v>9.7540546759439906E-2</v>
      </c>
      <c r="P3691" s="30">
        <f ca="1">_xlfn.LOGNORM.INV(O3691,'Input Parameters'!$H$30,'Input Parameters'!$I$30)</f>
        <v>1.4549621176072312</v>
      </c>
      <c r="Q3691" s="10">
        <f t="shared" ca="1" si="549"/>
        <v>0.34458694393441813</v>
      </c>
      <c r="R3691" s="30">
        <f>IF('Input Parameters'!$E$32=0,0,_xlfn.BETA.INV(Q3691,'Input Parameters'!$L$32,'Input Parameters'!$M$32,'Input Parameters'!$J$32,'Input Parameters'!$K$32))</f>
        <v>0</v>
      </c>
      <c r="S3691" s="10">
        <f t="shared" ca="1" si="550"/>
        <v>0.88718153565230673</v>
      </c>
      <c r="T3691" s="26">
        <f ca="1">_xlfn.LOGNORM.INV(S3691,'Input Parameters'!$H$34,'Input Parameters'!$I$34)</f>
        <v>58.616540372389778</v>
      </c>
      <c r="U3691" s="10">
        <f t="shared" ca="1" si="551"/>
        <v>0.81352837182057891</v>
      </c>
      <c r="V3691" s="30">
        <f ca="1">_xlfn.BETA.INV(U3691,'Input Parameters'!$L$36,'Input Parameters'!$M$36,'Input Parameters'!$J$36,'Input Parameters'!$K$36)</f>
        <v>0.73229291389748252</v>
      </c>
      <c r="W3691" s="2">
        <f ca="1">N3691+(P3691-N3691)*(1-ERF((T3691-R3691)/(2*SQRT(L3691*'Input Parameters'!$E$38))))</f>
        <v>9.9894833514047141E-2</v>
      </c>
      <c r="X3691">
        <f t="shared" ca="1" si="552"/>
        <v>1</v>
      </c>
      <c r="Y3691" s="7"/>
    </row>
    <row r="3692" spans="1:25" ht="15" customHeight="1" x14ac:dyDescent="0.25">
      <c r="A3692" s="139">
        <v>3685</v>
      </c>
      <c r="B3692" s="10">
        <f t="shared" ca="1" si="543"/>
        <v>3.1349506010272865E-2</v>
      </c>
      <c r="C3692" s="60">
        <f ca="1">_xlfn.NORM.INV(B3692,'Input Parameters'!$E$15,'Input Parameters'!$F$15)</f>
        <v>170.09587070236449</v>
      </c>
      <c r="D3692" s="10">
        <f t="shared" ca="1" si="544"/>
        <v>0.38504884349039536</v>
      </c>
      <c r="E3692" s="62">
        <f ca="1">IF(_xlfn.NORM.INV(D3692,'Input Parameters'!$E$17,'Input Parameters'!$F$17)&lt;3500,3500,IF(_xlfn.NORM.INV(D3692,'Input Parameters'!$E$17,'Input Parameters'!$F$17)&gt;5500,5500,_xlfn.NORM.INV(D3692,'Input Parameters'!$E$17,'Input Parameters'!$F$17)))</f>
        <v>4595.4270161791765</v>
      </c>
      <c r="F3692" s="10">
        <f t="shared" ca="1" si="545"/>
        <v>0.32644622335315521</v>
      </c>
      <c r="G3692" s="64">
        <f ca="1">_xlfn.NORM.INV(F3692,'Input Parameters'!$E$20,'Input Parameters'!$F$20)</f>
        <v>279.63669109659281</v>
      </c>
      <c r="H3692" s="57">
        <f ca="1">EXP(E3692*(1/'Input Parameters'!$E$23-1/G3692))</f>
        <v>0.47442856811552503</v>
      </c>
      <c r="I3692" s="10">
        <f t="shared" ca="1" si="546"/>
        <v>0.93417145305775473</v>
      </c>
      <c r="J3692" s="30">
        <f ca="1">_xlfn.BETA.INV(I3692,'Input Parameters'!$L$26,'Input Parameters'!$M$26,'Input Parameters'!$J$26,'Input Parameters'!$K$26)</f>
        <v>0.8630869488886963</v>
      </c>
      <c r="K3692" s="168">
        <f ca="1">('Input Parameters'!$E$27/'Input Parameters'!$E$38)^$J3692</f>
        <v>2.0478942919670449E-3</v>
      </c>
      <c r="L3692" s="69">
        <f ca="1">$H3692*$C3692*'Input Parameters'!$E$25*K3692</f>
        <v>0.16526167063477321</v>
      </c>
      <c r="M3692" s="24">
        <f t="shared" ca="1" si="547"/>
        <v>0.53234436200908264</v>
      </c>
      <c r="N3692" s="15">
        <f ca="1">_xlfn.NORM.INV(M3692,'Input Parameters'!$E$29,'Input Parameters'!$F$29)</f>
        <v>0.1000081164317988</v>
      </c>
      <c r="O3692" s="8">
        <f t="shared" ca="1" si="548"/>
        <v>0.34431272486306896</v>
      </c>
      <c r="P3692" s="30">
        <f ca="1">_xlfn.LOGNORM.INV(O3692,'Input Parameters'!$H$30,'Input Parameters'!$I$30)</f>
        <v>2.2205337007270138</v>
      </c>
      <c r="Q3692" s="10">
        <f t="shared" ca="1" si="549"/>
        <v>0.92243297892528242</v>
      </c>
      <c r="R3692" s="30">
        <f>IF('Input Parameters'!$E$32=0,0,_xlfn.BETA.INV(Q3692,'Input Parameters'!$L$32,'Input Parameters'!$M$32,'Input Parameters'!$J$32,'Input Parameters'!$K$32))</f>
        <v>0</v>
      </c>
      <c r="S3692" s="10">
        <f t="shared" ca="1" si="550"/>
        <v>0.91365662730874009</v>
      </c>
      <c r="T3692" s="26">
        <f ca="1">_xlfn.LOGNORM.INV(S3692,'Input Parameters'!$H$34,'Input Parameters'!$I$34)</f>
        <v>59.736109416187858</v>
      </c>
      <c r="U3692" s="10">
        <f t="shared" ca="1" si="551"/>
        <v>0.39103765828169545</v>
      </c>
      <c r="V3692" s="30">
        <f ca="1">_xlfn.BETA.INV(U3692,'Input Parameters'!$L$36,'Input Parameters'!$M$36,'Input Parameters'!$J$36,'Input Parameters'!$K$36)</f>
        <v>0.54489415483608883</v>
      </c>
      <c r="W3692" s="2">
        <f ca="1">N3692+(P3692-N3692)*(1-ERF((T3692-R3692)/(2*SQRT(L3692*'Input Parameters'!$E$38))))</f>
        <v>0.1000081164317988</v>
      </c>
      <c r="X3692">
        <f t="shared" ca="1" si="552"/>
        <v>1</v>
      </c>
      <c r="Y3692" s="7"/>
    </row>
    <row r="3693" spans="1:25" ht="15" customHeight="1" x14ac:dyDescent="0.25">
      <c r="A3693" s="139">
        <v>3686</v>
      </c>
      <c r="B3693" s="10">
        <f t="shared" ca="1" si="543"/>
        <v>0.99861812374409664</v>
      </c>
      <c r="C3693" s="60">
        <f ca="1">_xlfn.NORM.INV(B3693,'Input Parameters'!$E$15,'Input Parameters'!$F$15)</f>
        <v>433.16065345216117</v>
      </c>
      <c r="D3693" s="10">
        <f t="shared" ca="1" si="544"/>
        <v>0.61339009568613467</v>
      </c>
      <c r="E3693" s="62">
        <f ca="1">IF(_xlfn.NORM.INV(D3693,'Input Parameters'!$E$17,'Input Parameters'!$F$17)&lt;3500,3500,IF(_xlfn.NORM.INV(D3693,'Input Parameters'!$E$17,'Input Parameters'!$F$17)&gt;5500,5500,_xlfn.NORM.INV(D3693,'Input Parameters'!$E$17,'Input Parameters'!$F$17)))</f>
        <v>5001.7160763721931</v>
      </c>
      <c r="F3693" s="10">
        <f t="shared" ca="1" si="545"/>
        <v>0.14675224504457851</v>
      </c>
      <c r="G3693" s="64">
        <f ca="1">_xlfn.NORM.INV(F3693,'Input Parameters'!$E$20,'Input Parameters'!$F$20)</f>
        <v>275.61188618451251</v>
      </c>
      <c r="H3693" s="57">
        <f ca="1">EXP(E3693*(1/'Input Parameters'!$E$23-1/G3693))</f>
        <v>0.34206073500972384</v>
      </c>
      <c r="I3693" s="10">
        <f t="shared" ca="1" si="546"/>
        <v>6.3260625156369654E-2</v>
      </c>
      <c r="J3693" s="30">
        <f ca="1">_xlfn.BETA.INV(I3693,'Input Parameters'!$L$26,'Input Parameters'!$M$26,'Input Parameters'!$J$26,'Input Parameters'!$K$26)</f>
        <v>0.40339407537022087</v>
      </c>
      <c r="K3693" s="168">
        <f ca="1">('Input Parameters'!$E$27/'Input Parameters'!$E$38)^$J3693</f>
        <v>5.5378974113733818E-2</v>
      </c>
      <c r="L3693" s="69">
        <f ca="1">$H3693*$C3693*'Input Parameters'!$E$25*K3693</f>
        <v>8.205350385163122</v>
      </c>
      <c r="M3693" s="24">
        <f t="shared" ca="1" si="547"/>
        <v>0.60662132921844247</v>
      </c>
      <c r="N3693" s="15">
        <f ca="1">_xlfn.NORM.INV(M3693,'Input Parameters'!$E$29,'Input Parameters'!$F$29)</f>
        <v>0.10002705237583334</v>
      </c>
      <c r="O3693" s="8">
        <f t="shared" ca="1" si="548"/>
        <v>0.16612536611227657</v>
      </c>
      <c r="P3693" s="30">
        <f ca="1">_xlfn.LOGNORM.INV(O3693,'Input Parameters'!$H$30,'Input Parameters'!$I$30)</f>
        <v>1.6972761908724689</v>
      </c>
      <c r="Q3693" s="10">
        <f t="shared" ca="1" si="549"/>
        <v>0.41905422469593023</v>
      </c>
      <c r="R3693" s="30">
        <f>IF('Input Parameters'!$E$32=0,0,_xlfn.BETA.INV(Q3693,'Input Parameters'!$L$32,'Input Parameters'!$M$32,'Input Parameters'!$J$32,'Input Parameters'!$K$32))</f>
        <v>0</v>
      </c>
      <c r="S3693" s="10">
        <f t="shared" ca="1" si="550"/>
        <v>0.35990869129585867</v>
      </c>
      <c r="T3693" s="26">
        <f ca="1">_xlfn.LOGNORM.INV(S3693,'Input Parameters'!$H$34,'Input Parameters'!$I$34)</f>
        <v>48.205835574227784</v>
      </c>
      <c r="U3693" s="10">
        <f t="shared" ca="1" si="551"/>
        <v>0.60542393022442831</v>
      </c>
      <c r="V3693" s="30">
        <f ca="1">_xlfn.BETA.INV(U3693,'Input Parameters'!$L$36,'Input Parameters'!$M$36,'Input Parameters'!$J$36,'Input Parameters'!$K$36)</f>
        <v>0.62765813204566856</v>
      </c>
      <c r="W3693" s="2">
        <f ca="1">N3693+(P3693-N3693)*(1-ERF((T3693-R3693)/(2*SQRT(L3693*'Input Parameters'!$E$38))))</f>
        <v>0.47387621707703165</v>
      </c>
      <c r="X3693">
        <f t="shared" ca="1" si="552"/>
        <v>1</v>
      </c>
      <c r="Y3693" s="7"/>
    </row>
    <row r="3694" spans="1:25" ht="15" customHeight="1" x14ac:dyDescent="0.25">
      <c r="A3694" s="139">
        <v>3687</v>
      </c>
      <c r="B3694" s="10">
        <f t="shared" ca="1" si="543"/>
        <v>0.46884155422145901</v>
      </c>
      <c r="C3694" s="60">
        <f ca="1">_xlfn.NORM.INV(B3694,'Input Parameters'!$E$15,'Input Parameters'!$F$15)</f>
        <v>266.73023677869674</v>
      </c>
      <c r="D3694" s="10">
        <f t="shared" ca="1" si="544"/>
        <v>3.207524255935712E-2</v>
      </c>
      <c r="E3694" s="62">
        <f ca="1">IF(_xlfn.NORM.INV(D3694,'Input Parameters'!$E$17,'Input Parameters'!$F$17)&lt;3500,3500,IF(_xlfn.NORM.INV(D3694,'Input Parameters'!$E$17,'Input Parameters'!$F$17)&gt;5500,5500,_xlfn.NORM.INV(D3694,'Input Parameters'!$E$17,'Input Parameters'!$F$17)))</f>
        <v>3504.2072089326621</v>
      </c>
      <c r="F3694" s="10">
        <f t="shared" ca="1" si="545"/>
        <v>0.2490467166029473</v>
      </c>
      <c r="G3694" s="64">
        <f ca="1">_xlfn.NORM.INV(F3694,'Input Parameters'!$E$20,'Input Parameters'!$F$20)</f>
        <v>278.11079925870507</v>
      </c>
      <c r="H3694" s="57">
        <f ca="1">EXP(E3694*(1/'Input Parameters'!$E$23-1/G3694))</f>
        <v>0.52869701016593962</v>
      </c>
      <c r="I3694" s="10">
        <f t="shared" ca="1" si="546"/>
        <v>0.15960642666266844</v>
      </c>
      <c r="J3694" s="30">
        <f ca="1">_xlfn.BETA.INV(I3694,'Input Parameters'!$L$26,'Input Parameters'!$M$26,'Input Parameters'!$J$26,'Input Parameters'!$K$26)</f>
        <v>0.49333213504334944</v>
      </c>
      <c r="K3694" s="168">
        <f ca="1">('Input Parameters'!$E$27/'Input Parameters'!$E$38)^$J3694</f>
        <v>2.905155918803835E-2</v>
      </c>
      <c r="L3694" s="69">
        <f ca="1">$H3694*$C3694*'Input Parameters'!$E$25*K3694</f>
        <v>4.0968357322864133</v>
      </c>
      <c r="M3694" s="24">
        <f t="shared" ca="1" si="547"/>
        <v>0.6505677589129929</v>
      </c>
      <c r="N3694" s="15">
        <f ca="1">_xlfn.NORM.INV(M3694,'Input Parameters'!$E$29,'Input Parameters'!$F$29)</f>
        <v>0.10003868537504144</v>
      </c>
      <c r="O3694" s="8">
        <f t="shared" ca="1" si="548"/>
        <v>0.42540883617675784</v>
      </c>
      <c r="P3694" s="30">
        <f ca="1">_xlfn.LOGNORM.INV(O3694,'Input Parameters'!$H$30,'Input Parameters'!$I$30)</f>
        <v>2.4551734134753955</v>
      </c>
      <c r="Q3694" s="10">
        <f t="shared" ca="1" si="549"/>
        <v>2.8925827521955161E-2</v>
      </c>
      <c r="R3694" s="30">
        <f>IF('Input Parameters'!$E$32=0,0,_xlfn.BETA.INV(Q3694,'Input Parameters'!$L$32,'Input Parameters'!$M$32,'Input Parameters'!$J$32,'Input Parameters'!$K$32))</f>
        <v>0</v>
      </c>
      <c r="S3694" s="10">
        <f t="shared" ca="1" si="550"/>
        <v>0.96885337526631732</v>
      </c>
      <c r="T3694" s="26">
        <f ca="1">_xlfn.LOGNORM.INV(S3694,'Input Parameters'!$H$34,'Input Parameters'!$I$34)</f>
        <v>63.577965947760646</v>
      </c>
      <c r="U3694" s="10">
        <f t="shared" ca="1" si="551"/>
        <v>0.58612076329163965</v>
      </c>
      <c r="V3694" s="30">
        <f ca="1">_xlfn.BETA.INV(U3694,'Input Parameters'!$L$36,'Input Parameters'!$M$36,'Input Parameters'!$J$36,'Input Parameters'!$K$36)</f>
        <v>0.61972175467513502</v>
      </c>
      <c r="W3694" s="2">
        <f ca="1">N3694+(P3694-N3694)*(1-ERF((T3694-R3694)/(2*SQRT(L3694*'Input Parameters'!$E$38))))</f>
        <v>0.16208341642523141</v>
      </c>
      <c r="X3694">
        <f t="shared" ca="1" si="552"/>
        <v>1</v>
      </c>
      <c r="Y3694" s="7"/>
    </row>
    <row r="3695" spans="1:25" ht="15" customHeight="1" x14ac:dyDescent="0.25">
      <c r="A3695" s="139">
        <v>3688</v>
      </c>
      <c r="B3695" s="10">
        <f t="shared" ca="1" si="543"/>
        <v>0.97784825567877387</v>
      </c>
      <c r="C3695" s="60">
        <f ca="1">_xlfn.NORM.INV(B3695,'Input Parameters'!$E$15,'Input Parameters'!$F$15)</f>
        <v>379.9614813516514</v>
      </c>
      <c r="D3695" s="10">
        <f t="shared" ca="1" si="544"/>
        <v>0.73056082440866554</v>
      </c>
      <c r="E3695" s="62">
        <f ca="1">IF(_xlfn.NORM.INV(D3695,'Input Parameters'!$E$17,'Input Parameters'!$F$17)&lt;3500,3500,IF(_xlfn.NORM.INV(D3695,'Input Parameters'!$E$17,'Input Parameters'!$F$17)&gt;5500,5500,_xlfn.NORM.INV(D3695,'Input Parameters'!$E$17,'Input Parameters'!$F$17)))</f>
        <v>5230.1570167870223</v>
      </c>
      <c r="F3695" s="10">
        <f t="shared" ca="1" si="545"/>
        <v>0.12680970539284031</v>
      </c>
      <c r="G3695" s="64">
        <f ca="1">_xlfn.NORM.INV(F3695,'Input Parameters'!$E$20,'Input Parameters'!$F$20)</f>
        <v>275.00126528625987</v>
      </c>
      <c r="H3695" s="57">
        <f ca="1">EXP(E3695*(1/'Input Parameters'!$E$23-1/G3695))</f>
        <v>0.3122662853289192</v>
      </c>
      <c r="I3695" s="10">
        <f t="shared" ca="1" si="546"/>
        <v>0.80146276444321674</v>
      </c>
      <c r="J3695" s="30">
        <f ca="1">_xlfn.BETA.INV(I3695,'Input Parameters'!$L$26,'Input Parameters'!$M$26,'Input Parameters'!$J$26,'Input Parameters'!$K$26)</f>
        <v>0.78614795031594442</v>
      </c>
      <c r="K3695" s="168">
        <f ca="1">('Input Parameters'!$E$27/'Input Parameters'!$E$38)^$J3695</f>
        <v>3.5562170560245565E-3</v>
      </c>
      <c r="L3695" s="69">
        <f ca="1">$H3695*$C3695*'Input Parameters'!$E$25*K3695</f>
        <v>0.42194216771878623</v>
      </c>
      <c r="M3695" s="24">
        <f t="shared" ca="1" si="547"/>
        <v>0.6264661174793098</v>
      </c>
      <c r="N3695" s="15">
        <f ca="1">_xlfn.NORM.INV(M3695,'Input Parameters'!$E$29,'Input Parameters'!$F$29)</f>
        <v>0.10003225081493182</v>
      </c>
      <c r="O3695" s="8">
        <f t="shared" ca="1" si="548"/>
        <v>0.52560371353356605</v>
      </c>
      <c r="P3695" s="30">
        <f ca="1">_xlfn.LOGNORM.INV(O3695,'Input Parameters'!$H$30,'Input Parameters'!$I$30)</f>
        <v>2.7659337305828093</v>
      </c>
      <c r="Q3695" s="10">
        <f t="shared" ca="1" si="549"/>
        <v>0.3626789223112421</v>
      </c>
      <c r="R3695" s="30">
        <f>IF('Input Parameters'!$E$32=0,0,_xlfn.BETA.INV(Q3695,'Input Parameters'!$L$32,'Input Parameters'!$M$32,'Input Parameters'!$J$32,'Input Parameters'!$K$32))</f>
        <v>0</v>
      </c>
      <c r="S3695" s="10">
        <f t="shared" ca="1" si="550"/>
        <v>0.17505639788634664</v>
      </c>
      <c r="T3695" s="26">
        <f ca="1">_xlfn.LOGNORM.INV(S3695,'Input Parameters'!$H$34,'Input Parameters'!$I$34)</f>
        <v>44.871388295172032</v>
      </c>
      <c r="U3695" s="10">
        <f t="shared" ca="1" si="551"/>
        <v>1.692774821491605E-2</v>
      </c>
      <c r="V3695" s="30">
        <f ca="1">_xlfn.BETA.INV(U3695,'Input Parameters'!$L$36,'Input Parameters'!$M$36,'Input Parameters'!$J$36,'Input Parameters'!$K$36)</f>
        <v>0.33636049955153385</v>
      </c>
      <c r="W3695" s="2">
        <f ca="1">N3695+(P3695-N3695)*(1-ERF((T3695-R3695)/(2*SQRT(L3695*'Input Parameters'!$E$38))))</f>
        <v>0.10003501388106062</v>
      </c>
      <c r="X3695">
        <f t="shared" ca="1" si="552"/>
        <v>1</v>
      </c>
      <c r="Y3695" s="7"/>
    </row>
    <row r="3696" spans="1:25" ht="15" customHeight="1" x14ac:dyDescent="0.25">
      <c r="A3696" s="139">
        <v>3689</v>
      </c>
      <c r="B3696" s="10">
        <f t="shared" ca="1" si="543"/>
        <v>0.26150391762363467</v>
      </c>
      <c r="C3696" s="60">
        <f ca="1">_xlfn.NORM.INV(B3696,'Input Parameters'!$E$15,'Input Parameters'!$F$15)</f>
        <v>236.35299386427539</v>
      </c>
      <c r="D3696" s="10">
        <f t="shared" ca="1" si="544"/>
        <v>0.19801500771269742</v>
      </c>
      <c r="E3696" s="62">
        <f ca="1">IF(_xlfn.NORM.INV(D3696,'Input Parameters'!$E$17,'Input Parameters'!$F$17)&lt;3500,3500,IF(_xlfn.NORM.INV(D3696,'Input Parameters'!$E$17,'Input Parameters'!$F$17)&gt;5500,5500,_xlfn.NORM.INV(D3696,'Input Parameters'!$E$17,'Input Parameters'!$F$17)))</f>
        <v>4205.8870713271008</v>
      </c>
      <c r="F3696" s="10">
        <f t="shared" ca="1" si="545"/>
        <v>0.6884757053984224</v>
      </c>
      <c r="G3696" s="64">
        <f ca="1">_xlfn.NORM.INV(F3696,'Input Parameters'!$E$20,'Input Parameters'!$F$20)</f>
        <v>285.94327989941644</v>
      </c>
      <c r="H3696" s="57">
        <f ca="1">EXP(E3696*(1/'Input Parameters'!$E$23-1/G3696))</f>
        <v>0.70418555225889845</v>
      </c>
      <c r="I3696" s="10">
        <f t="shared" ca="1" si="546"/>
        <v>9.0311719925650014E-2</v>
      </c>
      <c r="J3696" s="30">
        <f ca="1">_xlfn.BETA.INV(I3696,'Input Parameters'!$L$26,'Input Parameters'!$M$26,'Input Parameters'!$J$26,'Input Parameters'!$K$26)</f>
        <v>0.43495642946407465</v>
      </c>
      <c r="K3696" s="168">
        <f ca="1">('Input Parameters'!$E$27/'Input Parameters'!$E$38)^$J3696</f>
        <v>4.4159252615232361E-2</v>
      </c>
      <c r="L3696" s="69">
        <f ca="1">$H3696*$C3696*'Input Parameters'!$E$25*K3696</f>
        <v>7.3497054207028949</v>
      </c>
      <c r="M3696" s="24">
        <f t="shared" ca="1" si="547"/>
        <v>0.50846599053473951</v>
      </c>
      <c r="N3696" s="15">
        <f ca="1">_xlfn.NORM.INV(M3696,'Input Parameters'!$E$29,'Input Parameters'!$F$29)</f>
        <v>0.10000212226842639</v>
      </c>
      <c r="O3696" s="8">
        <f t="shared" ca="1" si="548"/>
        <v>0.91149178707852285</v>
      </c>
      <c r="P3696" s="30">
        <f ca="1">_xlfn.LOGNORM.INV(O3696,'Input Parameters'!$H$30,'Input Parameters'!$I$30)</f>
        <v>5.0771690986915488</v>
      </c>
      <c r="Q3696" s="10">
        <f t="shared" ca="1" si="549"/>
        <v>0.5799055904574717</v>
      </c>
      <c r="R3696" s="30">
        <f>IF('Input Parameters'!$E$32=0,0,_xlfn.BETA.INV(Q3696,'Input Parameters'!$L$32,'Input Parameters'!$M$32,'Input Parameters'!$J$32,'Input Parameters'!$K$32))</f>
        <v>0</v>
      </c>
      <c r="S3696" s="10">
        <f t="shared" ca="1" si="550"/>
        <v>0.81537314543368966</v>
      </c>
      <c r="T3696" s="26">
        <f ca="1">_xlfn.LOGNORM.INV(S3696,'Input Parameters'!$H$34,'Input Parameters'!$I$34)</f>
        <v>56.370362848897081</v>
      </c>
      <c r="U3696" s="10">
        <f t="shared" ca="1" si="551"/>
        <v>0.51832368467931456</v>
      </c>
      <c r="V3696" s="30">
        <f ca="1">_xlfn.BETA.INV(U3696,'Input Parameters'!$L$36,'Input Parameters'!$M$36,'Input Parameters'!$J$36,'Input Parameters'!$K$36)</f>
        <v>0.59292050598826473</v>
      </c>
      <c r="W3696" s="2">
        <f ca="1">N3696+(P3696-N3696)*(1-ERF((T3696-R3696)/(2*SQRT(L3696*'Input Parameters'!$E$38))))</f>
        <v>0.80419752330960959</v>
      </c>
      <c r="X3696">
        <f t="shared" ca="1" si="552"/>
        <v>0</v>
      </c>
      <c r="Y3696" s="7"/>
    </row>
    <row r="3697" spans="1:25" ht="15" customHeight="1" x14ac:dyDescent="0.25">
      <c r="A3697" s="139">
        <v>3690</v>
      </c>
      <c r="B3697" s="10">
        <f t="shared" ca="1" si="543"/>
        <v>0.59665770904250892</v>
      </c>
      <c r="C3697" s="60">
        <f ca="1">_xlfn.NORM.INV(B3697,'Input Parameters'!$E$15,'Input Parameters'!$F$15)</f>
        <v>284.22862493753718</v>
      </c>
      <c r="D3697" s="10">
        <f t="shared" ca="1" si="544"/>
        <v>0.72368274824404166</v>
      </c>
      <c r="E3697" s="62">
        <f ca="1">IF(_xlfn.NORM.INV(D3697,'Input Parameters'!$E$17,'Input Parameters'!$F$17)&lt;3500,3500,IF(_xlfn.NORM.INV(D3697,'Input Parameters'!$E$17,'Input Parameters'!$F$17)&gt;5500,5500,_xlfn.NORM.INV(D3697,'Input Parameters'!$E$17,'Input Parameters'!$F$17)))</f>
        <v>5215.6719146128171</v>
      </c>
      <c r="F3697" s="10">
        <f t="shared" ca="1" si="545"/>
        <v>0.64036766940361212</v>
      </c>
      <c r="G3697" s="64">
        <f ca="1">_xlfn.NORM.INV(F3697,'Input Parameters'!$E$20,'Input Parameters'!$F$20)</f>
        <v>285.05825959505137</v>
      </c>
      <c r="H3697" s="57">
        <f ca="1">EXP(E3697*(1/'Input Parameters'!$E$23-1/G3697))</f>
        <v>0.6116799671393518</v>
      </c>
      <c r="I3697" s="10">
        <f t="shared" ca="1" si="546"/>
        <v>0.7611071412667969</v>
      </c>
      <c r="J3697" s="30">
        <f ca="1">_xlfn.BETA.INV(I3697,'Input Parameters'!$L$26,'Input Parameters'!$M$26,'Input Parameters'!$J$26,'Input Parameters'!$K$26)</f>
        <v>0.76776892183688783</v>
      </c>
      <c r="K3697" s="168">
        <f ca="1">('Input Parameters'!$E$27/'Input Parameters'!$E$38)^$J3697</f>
        <v>4.0573520770501668E-3</v>
      </c>
      <c r="L3697" s="69">
        <f ca="1">$H3697*$C3697*'Input Parameters'!$E$25*K3697</f>
        <v>0.70539888138145534</v>
      </c>
      <c r="M3697" s="24">
        <f t="shared" ca="1" si="547"/>
        <v>0.24752109790883225</v>
      </c>
      <c r="N3697" s="15">
        <f ca="1">_xlfn.NORM.INV(M3697,'Input Parameters'!$E$29,'Input Parameters'!$F$29)</f>
        <v>9.9931768880522256E-2</v>
      </c>
      <c r="O3697" s="8">
        <f t="shared" ca="1" si="548"/>
        <v>0.20428136463084356</v>
      </c>
      <c r="P3697" s="30">
        <f ca="1">_xlfn.LOGNORM.INV(O3697,'Input Parameters'!$H$30,'Input Parameters'!$I$30)</f>
        <v>1.8160303747768587</v>
      </c>
      <c r="Q3697" s="10">
        <f t="shared" ca="1" si="549"/>
        <v>0.70096325737349496</v>
      </c>
      <c r="R3697" s="30">
        <f>IF('Input Parameters'!$E$32=0,0,_xlfn.BETA.INV(Q3697,'Input Parameters'!$L$32,'Input Parameters'!$M$32,'Input Parameters'!$J$32,'Input Parameters'!$K$32))</f>
        <v>0</v>
      </c>
      <c r="S3697" s="10">
        <f t="shared" ca="1" si="550"/>
        <v>0.95023893043533469</v>
      </c>
      <c r="T3697" s="26">
        <f ca="1">_xlfn.LOGNORM.INV(S3697,'Input Parameters'!$H$34,'Input Parameters'!$I$34)</f>
        <v>61.882879155049473</v>
      </c>
      <c r="U3697" s="10">
        <f t="shared" ca="1" si="551"/>
        <v>0.59225682948236658</v>
      </c>
      <c r="V3697" s="30">
        <f ca="1">_xlfn.BETA.INV(U3697,'Input Parameters'!$L$36,'Input Parameters'!$M$36,'Input Parameters'!$J$36,'Input Parameters'!$K$36)</f>
        <v>0.62222693429854758</v>
      </c>
      <c r="W3697" s="2">
        <f ca="1">N3697+(P3697-N3697)*(1-ERF((T3697-R3697)/(2*SQRT(L3697*'Input Parameters'!$E$38))))</f>
        <v>9.9932092941138737E-2</v>
      </c>
      <c r="X3697">
        <f t="shared" ca="1" si="552"/>
        <v>1</v>
      </c>
      <c r="Y3697" s="7"/>
    </row>
    <row r="3698" spans="1:25" ht="15" customHeight="1" x14ac:dyDescent="0.25">
      <c r="A3698" s="139">
        <v>3691</v>
      </c>
      <c r="B3698" s="10">
        <f t="shared" ca="1" si="543"/>
        <v>0.61136413396214395</v>
      </c>
      <c r="C3698" s="60">
        <f ca="1">_xlfn.NORM.INV(B3698,'Input Parameters'!$E$15,'Input Parameters'!$F$15)</f>
        <v>286.29723489030948</v>
      </c>
      <c r="D3698" s="10">
        <f t="shared" ca="1" si="544"/>
        <v>0.12637513834861303</v>
      </c>
      <c r="E3698" s="62">
        <f ca="1">IF(_xlfn.NORM.INV(D3698,'Input Parameters'!$E$17,'Input Parameters'!$F$17)&lt;3500,3500,IF(_xlfn.NORM.INV(D3698,'Input Parameters'!$E$17,'Input Parameters'!$F$17)&gt;5500,5500,_xlfn.NORM.INV(D3698,'Input Parameters'!$E$17,'Input Parameters'!$F$17)))</f>
        <v>3999.4137176628492</v>
      </c>
      <c r="F3698" s="10">
        <f t="shared" ca="1" si="545"/>
        <v>0.34691027417388431</v>
      </c>
      <c r="G3698" s="64">
        <f ca="1">_xlfn.NORM.INV(F3698,'Input Parameters'!$E$20,'Input Parameters'!$F$20)</f>
        <v>280.01237339221166</v>
      </c>
      <c r="H3698" s="57">
        <f ca="1">EXP(E3698*(1/'Input Parameters'!$E$23-1/G3698))</f>
        <v>0.53272621339670723</v>
      </c>
      <c r="I3698" s="10">
        <f t="shared" ca="1" si="546"/>
        <v>0.17462459918772044</v>
      </c>
      <c r="J3698" s="30">
        <f ca="1">_xlfn.BETA.INV(I3698,'Input Parameters'!$L$26,'Input Parameters'!$M$26,'Input Parameters'!$J$26,'Input Parameters'!$K$26)</f>
        <v>0.50364201292844601</v>
      </c>
      <c r="K3698" s="168">
        <f ca="1">('Input Parameters'!$E$27/'Input Parameters'!$E$38)^$J3698</f>
        <v>2.698062876668756E-2</v>
      </c>
      <c r="L3698" s="69">
        <f ca="1">$H3698*$C3698*'Input Parameters'!$E$25*K3698</f>
        <v>4.1150326673516657</v>
      </c>
      <c r="M3698" s="24">
        <f t="shared" ca="1" si="547"/>
        <v>0.66755173478365348</v>
      </c>
      <c r="N3698" s="15">
        <f ca="1">_xlfn.NORM.INV(M3698,'Input Parameters'!$E$29,'Input Parameters'!$F$29)</f>
        <v>0.10004331627609267</v>
      </c>
      <c r="O3698" s="8">
        <f t="shared" ca="1" si="548"/>
        <v>0.46755860708133867</v>
      </c>
      <c r="P3698" s="30">
        <f ca="1">_xlfn.LOGNORM.INV(O3698,'Input Parameters'!$H$30,'Input Parameters'!$I$30)</f>
        <v>2.5820529010755306</v>
      </c>
      <c r="Q3698" s="10">
        <f t="shared" ca="1" si="549"/>
        <v>0.56930070063632221</v>
      </c>
      <c r="R3698" s="30">
        <f>IF('Input Parameters'!$E$32=0,0,_xlfn.BETA.INV(Q3698,'Input Parameters'!$L$32,'Input Parameters'!$M$32,'Input Parameters'!$J$32,'Input Parameters'!$K$32))</f>
        <v>0</v>
      </c>
      <c r="S3698" s="10">
        <f t="shared" ca="1" si="550"/>
        <v>0.35910797609429845</v>
      </c>
      <c r="T3698" s="26">
        <f ca="1">_xlfn.LOGNORM.INV(S3698,'Input Parameters'!$H$34,'Input Parameters'!$I$34)</f>
        <v>48.192984448419132</v>
      </c>
      <c r="U3698" s="10">
        <f t="shared" ca="1" si="551"/>
        <v>0.83676743020399225</v>
      </c>
      <c r="V3698" s="30">
        <f ca="1">_xlfn.BETA.INV(U3698,'Input Parameters'!$L$36,'Input Parameters'!$M$36,'Input Parameters'!$J$36,'Input Parameters'!$K$36)</f>
        <v>0.7481775960027115</v>
      </c>
      <c r="W3698" s="2">
        <f ca="1">N3698+(P3698-N3698)*(1-ERF((T3698-R3698)/(2*SQRT(L3698*'Input Parameters'!$E$38))))</f>
        <v>0.33081489508885475</v>
      </c>
      <c r="X3698">
        <f t="shared" ca="1" si="552"/>
        <v>1</v>
      </c>
      <c r="Y3698" s="7"/>
    </row>
    <row r="3699" spans="1:25" ht="15" customHeight="1" x14ac:dyDescent="0.25">
      <c r="A3699" s="139">
        <v>3692</v>
      </c>
      <c r="B3699" s="10">
        <f t="shared" ca="1" si="543"/>
        <v>5.5351670042415702E-2</v>
      </c>
      <c r="C3699" s="60">
        <f ca="1">_xlfn.NORM.INV(B3699,'Input Parameters'!$E$15,'Input Parameters'!$F$15)</f>
        <v>184.52650730013727</v>
      </c>
      <c r="D3699" s="10">
        <f t="shared" ca="1" si="544"/>
        <v>0.60324936439844101</v>
      </c>
      <c r="E3699" s="62">
        <f ca="1">IF(_xlfn.NORM.INV(D3699,'Input Parameters'!$E$17,'Input Parameters'!$F$17)&lt;3500,3500,IF(_xlfn.NORM.INV(D3699,'Input Parameters'!$E$17,'Input Parameters'!$F$17)&gt;5500,5500,_xlfn.NORM.INV(D3699,'Input Parameters'!$E$17,'Input Parameters'!$F$17)))</f>
        <v>4983.2367285194077</v>
      </c>
      <c r="F3699" s="10">
        <f t="shared" ca="1" si="545"/>
        <v>0.67478208274242168</v>
      </c>
      <c r="G3699" s="64">
        <f ca="1">_xlfn.NORM.INV(F3699,'Input Parameters'!$E$20,'Input Parameters'!$F$20)</f>
        <v>285.68615058603064</v>
      </c>
      <c r="H3699" s="57">
        <f ca="1">EXP(E3699*(1/'Input Parameters'!$E$23-1/G3699))</f>
        <v>0.64971657533065141</v>
      </c>
      <c r="I3699" s="10">
        <f t="shared" ca="1" si="546"/>
        <v>0.54125209208433622</v>
      </c>
      <c r="J3699" s="30">
        <f ca="1">_xlfn.BETA.INV(I3699,'Input Parameters'!$L$26,'Input Parameters'!$M$26,'Input Parameters'!$J$26,'Input Parameters'!$K$26)</f>
        <v>0.67792190262915752</v>
      </c>
      <c r="K3699" s="168">
        <f ca="1">('Input Parameters'!$E$27/'Input Parameters'!$E$38)^$J3699</f>
        <v>7.7292000150490005E-3</v>
      </c>
      <c r="L3699" s="69">
        <f ca="1">$H3699*$C3699*'Input Parameters'!$E$25*K3699</f>
        <v>0.92665325170328372</v>
      </c>
      <c r="M3699" s="24">
        <f t="shared" ca="1" si="547"/>
        <v>0.107200586697621</v>
      </c>
      <c r="N3699" s="15">
        <f ca="1">_xlfn.NORM.INV(M3699,'Input Parameters'!$E$29,'Input Parameters'!$F$29)</f>
        <v>9.9875844602883818E-2</v>
      </c>
      <c r="O3699" s="8">
        <f t="shared" ca="1" si="548"/>
        <v>0.59174943630140653</v>
      </c>
      <c r="P3699" s="30">
        <f ca="1">_xlfn.LOGNORM.INV(O3699,'Input Parameters'!$H$30,'Input Parameters'!$I$30)</f>
        <v>2.9941347024641005</v>
      </c>
      <c r="Q3699" s="10">
        <f t="shared" ca="1" si="549"/>
        <v>0.95794957514583068</v>
      </c>
      <c r="R3699" s="30">
        <f>IF('Input Parameters'!$E$32=0,0,_xlfn.BETA.INV(Q3699,'Input Parameters'!$L$32,'Input Parameters'!$M$32,'Input Parameters'!$J$32,'Input Parameters'!$K$32))</f>
        <v>0</v>
      </c>
      <c r="S3699" s="10">
        <f t="shared" ca="1" si="550"/>
        <v>0.10020674204044344</v>
      </c>
      <c r="T3699" s="26">
        <f ca="1">_xlfn.LOGNORM.INV(S3699,'Input Parameters'!$H$34,'Input Parameters'!$I$34)</f>
        <v>42.979248438313277</v>
      </c>
      <c r="U3699" s="10">
        <f t="shared" ca="1" si="551"/>
        <v>0.60467959360253087</v>
      </c>
      <c r="V3699" s="30">
        <f ca="1">_xlfn.BETA.INV(U3699,'Input Parameters'!$L$36,'Input Parameters'!$M$36,'Input Parameters'!$J$36,'Input Parameters'!$K$36)</f>
        <v>0.62734899522125731</v>
      </c>
      <c r="W3699" s="2">
        <f ca="1">N3699+(P3699-N3699)*(1-ERF((T3699-R3699)/(2*SQRT(L3699*'Input Parameters'!$E$38))))</f>
        <v>0.1044881120462459</v>
      </c>
      <c r="X3699">
        <f t="shared" ca="1" si="552"/>
        <v>1</v>
      </c>
      <c r="Y3699" s="7"/>
    </row>
    <row r="3700" spans="1:25" ht="15" customHeight="1" x14ac:dyDescent="0.25">
      <c r="A3700" s="139">
        <v>3693</v>
      </c>
      <c r="B3700" s="10">
        <f t="shared" ca="1" si="543"/>
        <v>0.85609804384144617</v>
      </c>
      <c r="C3700" s="60">
        <f ca="1">_xlfn.NORM.INV(B3700,'Input Parameters'!$E$15,'Input Parameters'!$F$15)</f>
        <v>328.57220239967597</v>
      </c>
      <c r="D3700" s="10">
        <f t="shared" ca="1" si="544"/>
        <v>0.81226605568828059</v>
      </c>
      <c r="E3700" s="62">
        <f ca="1">IF(_xlfn.NORM.INV(D3700,'Input Parameters'!$E$17,'Input Parameters'!$F$17)&lt;3500,3500,IF(_xlfn.NORM.INV(D3700,'Input Parameters'!$E$17,'Input Parameters'!$F$17)&gt;5500,5500,_xlfn.NORM.INV(D3700,'Input Parameters'!$E$17,'Input Parameters'!$F$17)))</f>
        <v>5420.3944082601356</v>
      </c>
      <c r="F3700" s="10">
        <f t="shared" ca="1" si="545"/>
        <v>0.27489243162352806</v>
      </c>
      <c r="G3700" s="64">
        <f ca="1">_xlfn.NORM.INV(F3700,'Input Parameters'!$E$20,'Input Parameters'!$F$20)</f>
        <v>278.64284701678281</v>
      </c>
      <c r="H3700" s="57">
        <f ca="1">EXP(E3700*(1/'Input Parameters'!$E$23-1/G3700))</f>
        <v>0.38726807698742655</v>
      </c>
      <c r="I3700" s="10">
        <f t="shared" ca="1" si="546"/>
        <v>0.17122471049803933</v>
      </c>
      <c r="J3700" s="30">
        <f ca="1">_xlfn.BETA.INV(I3700,'Input Parameters'!$L$26,'Input Parameters'!$M$26,'Input Parameters'!$J$26,'Input Parameters'!$K$26)</f>
        <v>0.50135851230696871</v>
      </c>
      <c r="K3700" s="168">
        <f ca="1">('Input Parameters'!$E$27/'Input Parameters'!$E$38)^$J3700</f>
        <v>2.7426199965188327E-2</v>
      </c>
      <c r="L3700" s="69">
        <f ca="1">$H3700*$C3700*'Input Parameters'!$E$25*K3700</f>
        <v>3.4898612126354918</v>
      </c>
      <c r="M3700" s="24">
        <f t="shared" ca="1" si="547"/>
        <v>0.77722131232979541</v>
      </c>
      <c r="N3700" s="15">
        <f ca="1">_xlfn.NORM.INV(M3700,'Input Parameters'!$E$29,'Input Parameters'!$F$29)</f>
        <v>0.10007628424264704</v>
      </c>
      <c r="O3700" s="8">
        <f t="shared" ca="1" si="548"/>
        <v>0.66408227898891903</v>
      </c>
      <c r="P3700" s="30">
        <f ca="1">_xlfn.LOGNORM.INV(O3700,'Input Parameters'!$H$30,'Input Parameters'!$I$30)</f>
        <v>3.2777437676374439</v>
      </c>
      <c r="Q3700" s="10">
        <f t="shared" ca="1" si="549"/>
        <v>0.77351389638229007</v>
      </c>
      <c r="R3700" s="30">
        <f>IF('Input Parameters'!$E$32=0,0,_xlfn.BETA.INV(Q3700,'Input Parameters'!$L$32,'Input Parameters'!$M$32,'Input Parameters'!$J$32,'Input Parameters'!$K$32))</f>
        <v>0</v>
      </c>
      <c r="S3700" s="10">
        <f t="shared" ca="1" si="550"/>
        <v>0.50020897989829971</v>
      </c>
      <c r="T3700" s="26">
        <f ca="1">_xlfn.LOGNORM.INV(S3700,'Input Parameters'!$H$34,'Input Parameters'!$I$34)</f>
        <v>50.411004124454273</v>
      </c>
      <c r="U3700" s="10">
        <f t="shared" ca="1" si="551"/>
        <v>0.25700073587569339</v>
      </c>
      <c r="V3700" s="30">
        <f ca="1">_xlfn.BETA.INV(U3700,'Input Parameters'!$L$36,'Input Parameters'!$M$36,'Input Parameters'!$J$36,'Input Parameters'!$K$36)</f>
        <v>0.49302951839948872</v>
      </c>
      <c r="W3700" s="2">
        <f ca="1">N3700+(P3700-N3700)*(1-ERF((T3700-R3700)/(2*SQRT(L3700*'Input Parameters'!$E$38))))</f>
        <v>0.27921847735470284</v>
      </c>
      <c r="X3700">
        <f t="shared" ca="1" si="552"/>
        <v>1</v>
      </c>
      <c r="Y3700" s="7"/>
    </row>
    <row r="3701" spans="1:25" ht="15" customHeight="1" x14ac:dyDescent="0.25">
      <c r="A3701" s="139">
        <v>3694</v>
      </c>
      <c r="B3701" s="10">
        <f t="shared" ca="1" si="543"/>
        <v>0.23370058738558375</v>
      </c>
      <c r="C3701" s="60">
        <f ca="1">_xlfn.NORM.INV(B3701,'Input Parameters'!$E$15,'Input Parameters'!$F$15)</f>
        <v>231.58406839516414</v>
      </c>
      <c r="D3701" s="10">
        <f t="shared" ca="1" si="544"/>
        <v>0.52243785881186178</v>
      </c>
      <c r="E3701" s="62">
        <f ca="1">IF(_xlfn.NORM.INV(D3701,'Input Parameters'!$E$17,'Input Parameters'!$F$17)&lt;3500,3500,IF(_xlfn.NORM.INV(D3701,'Input Parameters'!$E$17,'Input Parameters'!$F$17)&gt;5500,5500,_xlfn.NORM.INV(D3701,'Input Parameters'!$E$17,'Input Parameters'!$F$17)))</f>
        <v>4839.39113975686</v>
      </c>
      <c r="F3701" s="10">
        <f t="shared" ca="1" si="545"/>
        <v>0.51128445472532325</v>
      </c>
      <c r="G3701" s="64">
        <f ca="1">_xlfn.NORM.INV(F3701,'Input Parameters'!$E$20,'Input Parameters'!$F$20)</f>
        <v>282.8395410317807</v>
      </c>
      <c r="H3701" s="57">
        <f ca="1">EXP(E3701*(1/'Input Parameters'!$E$23-1/G3701))</f>
        <v>0.55473888192787102</v>
      </c>
      <c r="I3701" s="10">
        <f t="shared" ca="1" si="546"/>
        <v>0.56946669935399996</v>
      </c>
      <c r="J3701" s="30">
        <f ca="1">_xlfn.BETA.INV(I3701,'Input Parameters'!$L$26,'Input Parameters'!$M$26,'Input Parameters'!$J$26,'Input Parameters'!$K$26)</f>
        <v>0.68914208703104474</v>
      </c>
      <c r="K3701" s="168">
        <f ca="1">('Input Parameters'!$E$27/'Input Parameters'!$E$38)^$J3701</f>
        <v>7.131508030474765E-3</v>
      </c>
      <c r="L3701" s="69">
        <f ca="1">$H3701*$C3701*'Input Parameters'!$E$25*K3701</f>
        <v>0.91617547424479739</v>
      </c>
      <c r="M3701" s="24">
        <f t="shared" ca="1" si="547"/>
        <v>0.24291477651012006</v>
      </c>
      <c r="N3701" s="15">
        <f ca="1">_xlfn.NORM.INV(M3701,'Input Parameters'!$E$29,'Input Parameters'!$F$29)</f>
        <v>9.9930304275814508E-2</v>
      </c>
      <c r="O3701" s="8">
        <f t="shared" ca="1" si="548"/>
        <v>0.97342021334210549</v>
      </c>
      <c r="P3701" s="30">
        <f ca="1">_xlfn.LOGNORM.INV(O3701,'Input Parameters'!$H$30,'Input Parameters'!$I$30)</f>
        <v>6.68888009126292</v>
      </c>
      <c r="Q3701" s="10">
        <f t="shared" ca="1" si="549"/>
        <v>0.42287760095248461</v>
      </c>
      <c r="R3701" s="30">
        <f>IF('Input Parameters'!$E$32=0,0,_xlfn.BETA.INV(Q3701,'Input Parameters'!$L$32,'Input Parameters'!$M$32,'Input Parameters'!$J$32,'Input Parameters'!$K$32))</f>
        <v>0</v>
      </c>
      <c r="S3701" s="10">
        <f t="shared" ca="1" si="550"/>
        <v>0.80568104185999811</v>
      </c>
      <c r="T3701" s="26">
        <f ca="1">_xlfn.LOGNORM.INV(S3701,'Input Parameters'!$H$34,'Input Parameters'!$I$34)</f>
        <v>56.11976748828485</v>
      </c>
      <c r="U3701" s="10">
        <f t="shared" ca="1" si="551"/>
        <v>0.7516816557856576</v>
      </c>
      <c r="V3701" s="30">
        <f ca="1">_xlfn.BETA.INV(U3701,'Input Parameters'!$L$36,'Input Parameters'!$M$36,'Input Parameters'!$J$36,'Input Parameters'!$K$36)</f>
        <v>0.69581699133957642</v>
      </c>
      <c r="W3701" s="2">
        <f ca="1">N3701+(P3701-N3701)*(1-ERF((T3701-R3701)/(2*SQRT(L3701*'Input Parameters'!$E$38))))</f>
        <v>0.10015339580051315</v>
      </c>
      <c r="X3701">
        <f t="shared" ca="1" si="552"/>
        <v>1</v>
      </c>
      <c r="Y3701" s="7"/>
    </row>
    <row r="3702" spans="1:25" ht="15" customHeight="1" x14ac:dyDescent="0.25">
      <c r="A3702" s="139">
        <v>3695</v>
      </c>
      <c r="B3702" s="10">
        <f t="shared" ca="1" si="543"/>
        <v>0.16358915539410901</v>
      </c>
      <c r="C3702" s="60">
        <f ca="1">_xlfn.NORM.INV(B3702,'Input Parameters'!$E$15,'Input Parameters'!$F$15)</f>
        <v>217.86774946363084</v>
      </c>
      <c r="D3702" s="10">
        <f t="shared" ca="1" si="544"/>
        <v>0.25508196066654421</v>
      </c>
      <c r="E3702" s="62">
        <f ca="1">IF(_xlfn.NORM.INV(D3702,'Input Parameters'!$E$17,'Input Parameters'!$F$17)&lt;3500,3500,IF(_xlfn.NORM.INV(D3702,'Input Parameters'!$E$17,'Input Parameters'!$F$17)&gt;5500,5500,_xlfn.NORM.INV(D3702,'Input Parameters'!$E$17,'Input Parameters'!$F$17)))</f>
        <v>4338.9922693631452</v>
      </c>
      <c r="F3702" s="10">
        <f t="shared" ca="1" si="545"/>
        <v>3.5070773088272889E-2</v>
      </c>
      <c r="G3702" s="64">
        <f ca="1">_xlfn.NORM.INV(F3702,'Input Parameters'!$E$20,'Input Parameters'!$F$20)</f>
        <v>270.51633006023701</v>
      </c>
      <c r="H3702" s="57">
        <f ca="1">EXP(E3702*(1/'Input Parameters'!$E$23-1/G3702))</f>
        <v>0.29312092536375101</v>
      </c>
      <c r="I3702" s="10">
        <f t="shared" ca="1" si="546"/>
        <v>0.49688494411841988</v>
      </c>
      <c r="J3702" s="30">
        <f ca="1">_xlfn.BETA.INV(I3702,'Input Parameters'!$L$26,'Input Parameters'!$M$26,'Input Parameters'!$J$26,'Input Parameters'!$K$26)</f>
        <v>0.66014172533397053</v>
      </c>
      <c r="K3702" s="168">
        <f ca="1">('Input Parameters'!$E$27/'Input Parameters'!$E$38)^$J3702</f>
        <v>8.7805847041961139E-3</v>
      </c>
      <c r="L3702" s="69">
        <f ca="1">$H3702*$C3702*'Input Parameters'!$E$25*K3702</f>
        <v>0.56074215591808718</v>
      </c>
      <c r="M3702" s="24">
        <f t="shared" ca="1" si="547"/>
        <v>0.40104136782712485</v>
      </c>
      <c r="N3702" s="15">
        <f ca="1">_xlfn.NORM.INV(M3702,'Input Parameters'!$E$29,'Input Parameters'!$F$29)</f>
        <v>9.9974934743238889E-2</v>
      </c>
      <c r="O3702" s="8">
        <f t="shared" ca="1" si="548"/>
        <v>0.87502275201459334</v>
      </c>
      <c r="P3702" s="30">
        <f ca="1">_xlfn.LOGNORM.INV(O3702,'Input Parameters'!$H$30,'Input Parameters'!$I$30)</f>
        <v>4.6204661719715574</v>
      </c>
      <c r="Q3702" s="10">
        <f t="shared" ca="1" si="549"/>
        <v>0.91938091004417988</v>
      </c>
      <c r="R3702" s="30">
        <f>IF('Input Parameters'!$E$32=0,0,_xlfn.BETA.INV(Q3702,'Input Parameters'!$L$32,'Input Parameters'!$M$32,'Input Parameters'!$J$32,'Input Parameters'!$K$32))</f>
        <v>0</v>
      </c>
      <c r="S3702" s="10">
        <f t="shared" ca="1" si="550"/>
        <v>0.91115785918551984</v>
      </c>
      <c r="T3702" s="26">
        <f ca="1">_xlfn.LOGNORM.INV(S3702,'Input Parameters'!$H$34,'Input Parameters'!$I$34)</f>
        <v>59.619431040690451</v>
      </c>
      <c r="U3702" s="10">
        <f t="shared" ca="1" si="551"/>
        <v>0.20412616758043711</v>
      </c>
      <c r="V3702" s="30">
        <f ca="1">_xlfn.BETA.INV(U3702,'Input Parameters'!$L$36,'Input Parameters'!$M$36,'Input Parameters'!$J$36,'Input Parameters'!$K$36)</f>
        <v>0.4705592448731839</v>
      </c>
      <c r="W3702" s="2">
        <f ca="1">N3702+(P3702-N3702)*(1-ERF((T3702-R3702)/(2*SQRT(L3702*'Input Parameters'!$E$38))))</f>
        <v>9.9975016312028001E-2</v>
      </c>
      <c r="X3702">
        <f t="shared" ca="1" si="552"/>
        <v>1</v>
      </c>
      <c r="Y3702" s="7"/>
    </row>
    <row r="3703" spans="1:25" ht="15" customHeight="1" x14ac:dyDescent="0.25">
      <c r="A3703" s="139">
        <v>3696</v>
      </c>
      <c r="B3703" s="10">
        <f t="shared" ca="1" si="543"/>
        <v>0.36923144158764831</v>
      </c>
      <c r="C3703" s="60">
        <f ca="1">_xlfn.NORM.INV(B3703,'Input Parameters'!$E$15,'Input Parameters'!$F$15)</f>
        <v>252.87257509367421</v>
      </c>
      <c r="D3703" s="10">
        <f t="shared" ca="1" si="544"/>
        <v>0.58380677781687507</v>
      </c>
      <c r="E3703" s="62">
        <f ca="1">IF(_xlfn.NORM.INV(D3703,'Input Parameters'!$E$17,'Input Parameters'!$F$17)&lt;3500,3500,IF(_xlfn.NORM.INV(D3703,'Input Parameters'!$E$17,'Input Parameters'!$F$17)&gt;5500,5500,_xlfn.NORM.INV(D3703,'Input Parameters'!$E$17,'Input Parameters'!$F$17)))</f>
        <v>4948.1493065540944</v>
      </c>
      <c r="F3703" s="10">
        <f t="shared" ca="1" si="545"/>
        <v>0.23165692907531987</v>
      </c>
      <c r="G3703" s="64">
        <f ca="1">_xlfn.NORM.INV(F3703,'Input Parameters'!$E$20,'Input Parameters'!$F$20)</f>
        <v>277.73621295584513</v>
      </c>
      <c r="H3703" s="57">
        <f ca="1">EXP(E3703*(1/'Input Parameters'!$E$23-1/G3703))</f>
        <v>0.39694481149395749</v>
      </c>
      <c r="I3703" s="10">
        <f t="shared" ca="1" si="546"/>
        <v>0.73767998544144942</v>
      </c>
      <c r="J3703" s="30">
        <f ca="1">_xlfn.BETA.INV(I3703,'Input Parameters'!$L$26,'Input Parameters'!$M$26,'Input Parameters'!$J$26,'Input Parameters'!$K$26)</f>
        <v>0.75756851197300712</v>
      </c>
      <c r="K3703" s="168">
        <f ca="1">('Input Parameters'!$E$27/'Input Parameters'!$E$38)^$J3703</f>
        <v>4.3653498952175756E-3</v>
      </c>
      <c r="L3703" s="69">
        <f ca="1">$H3703*$C3703*'Input Parameters'!$E$25*K3703</f>
        <v>0.43817835453052117</v>
      </c>
      <c r="M3703" s="24">
        <f t="shared" ca="1" si="547"/>
        <v>0.73908625602488598</v>
      </c>
      <c r="N3703" s="15">
        <f ca="1">_xlfn.NORM.INV(M3703,'Input Parameters'!$E$29,'Input Parameters'!$F$29)</f>
        <v>0.10006405309291891</v>
      </c>
      <c r="O3703" s="8">
        <f t="shared" ca="1" si="548"/>
        <v>0.89731375374074707</v>
      </c>
      <c r="P3703" s="30">
        <f ca="1">_xlfn.LOGNORM.INV(O3703,'Input Parameters'!$H$30,'Input Parameters'!$I$30)</f>
        <v>4.8805604415425119</v>
      </c>
      <c r="Q3703" s="10">
        <f t="shared" ca="1" si="549"/>
        <v>0.25545329907699232</v>
      </c>
      <c r="R3703" s="30">
        <f>IF('Input Parameters'!$E$32=0,0,_xlfn.BETA.INV(Q3703,'Input Parameters'!$L$32,'Input Parameters'!$M$32,'Input Parameters'!$J$32,'Input Parameters'!$K$32))</f>
        <v>0</v>
      </c>
      <c r="S3703" s="10">
        <f t="shared" ca="1" si="550"/>
        <v>0.93564432751151916</v>
      </c>
      <c r="T3703" s="26">
        <f ca="1">_xlfn.LOGNORM.INV(S3703,'Input Parameters'!$H$34,'Input Parameters'!$I$34)</f>
        <v>60.904622890032066</v>
      </c>
      <c r="U3703" s="10">
        <f t="shared" ca="1" si="551"/>
        <v>0.14617529894810943</v>
      </c>
      <c r="V3703" s="30">
        <f ca="1">_xlfn.BETA.INV(U3703,'Input Parameters'!$L$36,'Input Parameters'!$M$36,'Input Parameters'!$J$36,'Input Parameters'!$K$36)</f>
        <v>0.4429663694372683</v>
      </c>
      <c r="W3703" s="2">
        <f ca="1">N3703+(P3703-N3703)*(1-ERF((T3703-R3703)/(2*SQRT(L3703*'Input Parameters'!$E$38))))</f>
        <v>0.10006405346202589</v>
      </c>
      <c r="X3703">
        <f t="shared" ca="1" si="552"/>
        <v>1</v>
      </c>
      <c r="Y3703" s="7"/>
    </row>
    <row r="3704" spans="1:25" ht="15" customHeight="1" x14ac:dyDescent="0.25">
      <c r="A3704" s="139">
        <v>3697</v>
      </c>
      <c r="B3704" s="10">
        <f t="shared" ca="1" si="543"/>
        <v>0.24290211090892433</v>
      </c>
      <c r="C3704" s="60">
        <f ca="1">_xlfn.NORM.INV(B3704,'Input Parameters'!$E$15,'Input Parameters'!$F$15)</f>
        <v>233.1944959799996</v>
      </c>
      <c r="D3704" s="10">
        <f t="shared" ca="1" si="544"/>
        <v>0.62246335764846372</v>
      </c>
      <c r="E3704" s="62">
        <f ca="1">IF(_xlfn.NORM.INV(D3704,'Input Parameters'!$E$17,'Input Parameters'!$F$17)&lt;3500,3500,IF(_xlfn.NORM.INV(D3704,'Input Parameters'!$E$17,'Input Parameters'!$F$17)&gt;5500,5500,_xlfn.NORM.INV(D3704,'Input Parameters'!$E$17,'Input Parameters'!$F$17)))</f>
        <v>5018.3698244575644</v>
      </c>
      <c r="F3704" s="10">
        <f t="shared" ca="1" si="545"/>
        <v>0.18557277721990051</v>
      </c>
      <c r="G3704" s="64">
        <f ca="1">_xlfn.NORM.INV(F3704,'Input Parameters'!$E$20,'Input Parameters'!$F$20)</f>
        <v>276.65799152044769</v>
      </c>
      <c r="H3704" s="57">
        <f ca="1">EXP(E3704*(1/'Input Parameters'!$E$23-1/G3704))</f>
        <v>0.36513432616654645</v>
      </c>
      <c r="I3704" s="10">
        <f t="shared" ca="1" si="546"/>
        <v>0.80495821276459467</v>
      </c>
      <c r="J3704" s="30">
        <f ca="1">_xlfn.BETA.INV(I3704,'Input Parameters'!$L$26,'Input Parameters'!$M$26,'Input Parameters'!$J$26,'Input Parameters'!$K$26)</f>
        <v>0.78779981068210869</v>
      </c>
      <c r="K3704" s="168">
        <f ca="1">('Input Parameters'!$E$27/'Input Parameters'!$E$38)^$J3704</f>
        <v>3.5143286859469869E-3</v>
      </c>
      <c r="L3704" s="69">
        <f ca="1">$H3704*$C3704*'Input Parameters'!$E$25*K3704</f>
        <v>0.29923565218200693</v>
      </c>
      <c r="M3704" s="24">
        <f t="shared" ca="1" si="547"/>
        <v>0.76574952929729978</v>
      </c>
      <c r="N3704" s="15">
        <f ca="1">_xlfn.NORM.INV(M3704,'Input Parameters'!$E$29,'Input Parameters'!$F$29)</f>
        <v>0.10007249202755061</v>
      </c>
      <c r="O3704" s="8">
        <f t="shared" ca="1" si="548"/>
        <v>0.86077946075944789</v>
      </c>
      <c r="P3704" s="30">
        <f ca="1">_xlfn.LOGNORM.INV(O3704,'Input Parameters'!$H$30,'Input Parameters'!$I$30)</f>
        <v>4.4772989895454174</v>
      </c>
      <c r="Q3704" s="10">
        <f t="shared" ca="1" si="549"/>
        <v>0.69338677172637742</v>
      </c>
      <c r="R3704" s="30">
        <f>IF('Input Parameters'!$E$32=0,0,_xlfn.BETA.INV(Q3704,'Input Parameters'!$L$32,'Input Parameters'!$M$32,'Input Parameters'!$J$32,'Input Parameters'!$K$32))</f>
        <v>0</v>
      </c>
      <c r="S3704" s="10">
        <f t="shared" ca="1" si="550"/>
        <v>0.21725566544842645</v>
      </c>
      <c r="T3704" s="26">
        <f ca="1">_xlfn.LOGNORM.INV(S3704,'Input Parameters'!$H$34,'Input Parameters'!$I$34)</f>
        <v>45.733714519107203</v>
      </c>
      <c r="U3704" s="10">
        <f t="shared" ca="1" si="551"/>
        <v>0.67541076861766092</v>
      </c>
      <c r="V3704" s="30">
        <f ca="1">_xlfn.BETA.INV(U3704,'Input Parameters'!$L$36,'Input Parameters'!$M$36,'Input Parameters'!$J$36,'Input Parameters'!$K$36)</f>
        <v>0.65811308587621942</v>
      </c>
      <c r="W3704" s="2">
        <f ca="1">N3704+(P3704-N3704)*(1-ERF((T3704-R3704)/(2*SQRT(L3704*'Input Parameters'!$E$38))))</f>
        <v>0.10007250684564346</v>
      </c>
      <c r="X3704">
        <f t="shared" ca="1" si="552"/>
        <v>1</v>
      </c>
      <c r="Y3704" s="7"/>
    </row>
    <row r="3705" spans="1:25" ht="15" customHeight="1" x14ac:dyDescent="0.25">
      <c r="A3705" s="139">
        <v>3698</v>
      </c>
      <c r="B3705" s="10">
        <f t="shared" ca="1" si="543"/>
        <v>0.42136790529310464</v>
      </c>
      <c r="C3705" s="60">
        <f ca="1">_xlfn.NORM.INV(B3705,'Input Parameters'!$E$15,'Input Parameters'!$F$15)</f>
        <v>260.21547733312883</v>
      </c>
      <c r="D3705" s="10">
        <f t="shared" ca="1" si="544"/>
        <v>0.36657676011052154</v>
      </c>
      <c r="E3705" s="62">
        <f ca="1">IF(_xlfn.NORM.INV(D3705,'Input Parameters'!$E$17,'Input Parameters'!$F$17)&lt;3500,3500,IF(_xlfn.NORM.INV(D3705,'Input Parameters'!$E$17,'Input Parameters'!$F$17)&gt;5500,5500,_xlfn.NORM.INV(D3705,'Input Parameters'!$E$17,'Input Parameters'!$F$17)))</f>
        <v>4561.3464342582183</v>
      </c>
      <c r="F3705" s="10">
        <f t="shared" ca="1" si="545"/>
        <v>9.1248443025217507E-2</v>
      </c>
      <c r="G3705" s="64">
        <f ca="1">_xlfn.NORM.INV(F3705,'Input Parameters'!$E$20,'Input Parameters'!$F$20)</f>
        <v>273.71818705119807</v>
      </c>
      <c r="H3705" s="57">
        <f ca="1">EXP(E3705*(1/'Input Parameters'!$E$23-1/G3705))</f>
        <v>0.33527111286670047</v>
      </c>
      <c r="I3705" s="10">
        <f t="shared" ca="1" si="546"/>
        <v>0.15786894163982024</v>
      </c>
      <c r="J3705" s="30">
        <f ca="1">_xlfn.BETA.INV(I3705,'Input Parameters'!$L$26,'Input Parameters'!$M$26,'Input Parameters'!$J$26,'Input Parameters'!$K$26)</f>
        <v>0.49210023157092386</v>
      </c>
      <c r="K3705" s="168">
        <f ca="1">('Input Parameters'!$E$27/'Input Parameters'!$E$38)^$J3705</f>
        <v>2.9309410071086849E-2</v>
      </c>
      <c r="L3705" s="69">
        <f ca="1">$H3705*$C3705*'Input Parameters'!$E$25*K3705</f>
        <v>2.5570330275653421</v>
      </c>
      <c r="M3705" s="24">
        <f t="shared" ca="1" si="547"/>
        <v>0.36132557248158315</v>
      </c>
      <c r="N3705" s="15">
        <f ca="1">_xlfn.NORM.INV(M3705,'Input Parameters'!$E$29,'Input Parameters'!$F$29)</f>
        <v>9.9964508216256062E-2</v>
      </c>
      <c r="O3705" s="8">
        <f t="shared" ca="1" si="548"/>
        <v>0.93192270090528129</v>
      </c>
      <c r="P3705" s="30">
        <f ca="1">_xlfn.LOGNORM.INV(O3705,'Input Parameters'!$H$30,'Input Parameters'!$I$30)</f>
        <v>5.4249730362562412</v>
      </c>
      <c r="Q3705" s="10">
        <f t="shared" ca="1" si="549"/>
        <v>0.56024475014086028</v>
      </c>
      <c r="R3705" s="30">
        <f>IF('Input Parameters'!$E$32=0,0,_xlfn.BETA.INV(Q3705,'Input Parameters'!$L$32,'Input Parameters'!$M$32,'Input Parameters'!$J$32,'Input Parameters'!$K$32))</f>
        <v>0</v>
      </c>
      <c r="S3705" s="10">
        <f t="shared" ca="1" si="550"/>
        <v>0.61547563774339664</v>
      </c>
      <c r="T3705" s="26">
        <f ca="1">_xlfn.LOGNORM.INV(S3705,'Input Parameters'!$H$34,'Input Parameters'!$I$34)</f>
        <v>52.284738541081936</v>
      </c>
      <c r="U3705" s="10">
        <f t="shared" ca="1" si="551"/>
        <v>0.65519631919571875</v>
      </c>
      <c r="V3705" s="30">
        <f ca="1">_xlfn.BETA.INV(U3705,'Input Parameters'!$L$36,'Input Parameters'!$M$36,'Input Parameters'!$J$36,'Input Parameters'!$K$36)</f>
        <v>0.6489993655193117</v>
      </c>
      <c r="W3705" s="2">
        <f ca="1">N3705+(P3705-N3705)*(1-ERF((T3705-R3705)/(2*SQRT(L3705*'Input Parameters'!$E$38))))</f>
        <v>0.21059968748739005</v>
      </c>
      <c r="X3705">
        <f t="shared" ca="1" si="552"/>
        <v>1</v>
      </c>
      <c r="Y3705" s="7"/>
    </row>
    <row r="3706" spans="1:25" ht="15" customHeight="1" x14ac:dyDescent="0.25">
      <c r="A3706" s="139">
        <v>3699</v>
      </c>
      <c r="B3706" s="10">
        <f t="shared" ca="1" si="543"/>
        <v>0.51309394311122425</v>
      </c>
      <c r="C3706" s="60">
        <f ca="1">_xlfn.NORM.INV(B3706,'Input Parameters'!$E$15,'Input Parameters'!$F$15)</f>
        <v>272.74623749076073</v>
      </c>
      <c r="D3706" s="10">
        <f t="shared" ca="1" si="544"/>
        <v>0.61864459538011141</v>
      </c>
      <c r="E3706" s="62">
        <f ca="1">IF(_xlfn.NORM.INV(D3706,'Input Parameters'!$E$17,'Input Parameters'!$F$17)&lt;3500,3500,IF(_xlfn.NORM.INV(D3706,'Input Parameters'!$E$17,'Input Parameters'!$F$17)&gt;5500,5500,_xlfn.NORM.INV(D3706,'Input Parameters'!$E$17,'Input Parameters'!$F$17)))</f>
        <v>5011.3460566317626</v>
      </c>
      <c r="F3706" s="10">
        <f t="shared" ca="1" si="545"/>
        <v>0.14082358162798936</v>
      </c>
      <c r="G3706" s="64">
        <f ca="1">_xlfn.NORM.INV(F3706,'Input Parameters'!$E$20,'Input Parameters'!$F$20)</f>
        <v>275.43660249244977</v>
      </c>
      <c r="H3706" s="57">
        <f ca="1">EXP(E3706*(1/'Input Parameters'!$E$23-1/G3706))</f>
        <v>0.33742785640636902</v>
      </c>
      <c r="I3706" s="10">
        <f t="shared" ca="1" si="546"/>
        <v>0.90480711877368047</v>
      </c>
      <c r="J3706" s="30">
        <f ca="1">_xlfn.BETA.INV(I3706,'Input Parameters'!$L$26,'Input Parameters'!$M$26,'Input Parameters'!$J$26,'Input Parameters'!$K$26)</f>
        <v>0.84212759608684107</v>
      </c>
      <c r="K3706" s="168">
        <f ca="1">('Input Parameters'!$E$27/'Input Parameters'!$E$38)^$J3706</f>
        <v>2.3801274249979736E-3</v>
      </c>
      <c r="L3706" s="69">
        <f ca="1">$H3706*$C3706*'Input Parameters'!$E$25*K3706</f>
        <v>0.2190483114575236</v>
      </c>
      <c r="M3706" s="24">
        <f t="shared" ca="1" si="547"/>
        <v>3.6482079368356457E-2</v>
      </c>
      <c r="N3706" s="15">
        <f ca="1">_xlfn.NORM.INV(M3706,'Input Parameters'!$E$29,'Input Parameters'!$F$29)</f>
        <v>9.9820694517919292E-2</v>
      </c>
      <c r="O3706" s="8">
        <f t="shared" ca="1" si="548"/>
        <v>0.1883165853613098</v>
      </c>
      <c r="P3706" s="30">
        <f ca="1">_xlfn.LOGNORM.INV(O3706,'Input Parameters'!$H$30,'Input Parameters'!$I$30)</f>
        <v>1.7672077898330003</v>
      </c>
      <c r="Q3706" s="10">
        <f t="shared" ca="1" si="549"/>
        <v>0.21534557807056198</v>
      </c>
      <c r="R3706" s="30">
        <f>IF('Input Parameters'!$E$32=0,0,_xlfn.BETA.INV(Q3706,'Input Parameters'!$L$32,'Input Parameters'!$M$32,'Input Parameters'!$J$32,'Input Parameters'!$K$32))</f>
        <v>0</v>
      </c>
      <c r="S3706" s="10">
        <f t="shared" ca="1" si="550"/>
        <v>0.28348296777773163</v>
      </c>
      <c r="T3706" s="26">
        <f ca="1">_xlfn.LOGNORM.INV(S3706,'Input Parameters'!$H$34,'Input Parameters'!$I$34)</f>
        <v>46.939323166705009</v>
      </c>
      <c r="U3706" s="10">
        <f t="shared" ca="1" si="551"/>
        <v>0.42038404953928543</v>
      </c>
      <c r="V3706" s="30">
        <f ca="1">_xlfn.BETA.INV(U3706,'Input Parameters'!$L$36,'Input Parameters'!$M$36,'Input Parameters'!$J$36,'Input Parameters'!$K$36)</f>
        <v>0.55588147987144776</v>
      </c>
      <c r="W3706" s="2">
        <f ca="1">N3706+(P3706-N3706)*(1-ERF((T3706-R3706)/(2*SQRT(L3706*'Input Parameters'!$E$38))))</f>
        <v>9.9820694520127734E-2</v>
      </c>
      <c r="X3706">
        <f t="shared" ca="1" si="552"/>
        <v>1</v>
      </c>
      <c r="Y3706" s="7"/>
    </row>
    <row r="3707" spans="1:25" ht="15" customHeight="1" x14ac:dyDescent="0.25">
      <c r="A3707" s="139">
        <v>3700</v>
      </c>
      <c r="B3707" s="10">
        <f t="shared" ca="1" si="543"/>
        <v>0.19282410218078427</v>
      </c>
      <c r="C3707" s="60">
        <f ca="1">_xlfn.NORM.INV(B3707,'Input Parameters'!$E$15,'Input Parameters'!$F$15)</f>
        <v>223.95242090091932</v>
      </c>
      <c r="D3707" s="10">
        <f t="shared" ca="1" si="544"/>
        <v>0.20671115832181675</v>
      </c>
      <c r="E3707" s="62">
        <f ca="1">IF(_xlfn.NORM.INV(D3707,'Input Parameters'!$E$17,'Input Parameters'!$F$17)&lt;3500,3500,IF(_xlfn.NORM.INV(D3707,'Input Parameters'!$E$17,'Input Parameters'!$F$17)&gt;5500,5500,_xlfn.NORM.INV(D3707,'Input Parameters'!$E$17,'Input Parameters'!$F$17)))</f>
        <v>4227.4798386193315</v>
      </c>
      <c r="F3707" s="10">
        <f t="shared" ca="1" si="545"/>
        <v>0.36930181217270763</v>
      </c>
      <c r="G3707" s="64">
        <f ca="1">_xlfn.NORM.INV(F3707,'Input Parameters'!$E$20,'Input Parameters'!$F$20)</f>
        <v>280.41418935653843</v>
      </c>
      <c r="H3707" s="57">
        <f ca="1">EXP(E3707*(1/'Input Parameters'!$E$23-1/G3707))</f>
        <v>0.52517422636472699</v>
      </c>
      <c r="I3707" s="10">
        <f t="shared" ca="1" si="546"/>
        <v>0.78413598212818614</v>
      </c>
      <c r="J3707" s="30">
        <f ca="1">_xlfn.BETA.INV(I3707,'Input Parameters'!$L$26,'Input Parameters'!$M$26,'Input Parameters'!$J$26,'Input Parameters'!$K$26)</f>
        <v>0.77811162301048697</v>
      </c>
      <c r="K3707" s="168">
        <f ca="1">('Input Parameters'!$E$27/'Input Parameters'!$E$38)^$J3707</f>
        <v>3.767238056056501E-3</v>
      </c>
      <c r="L3707" s="69">
        <f ca="1">$H3707*$C3707*'Input Parameters'!$E$25*K3707</f>
        <v>0.44308008511332675</v>
      </c>
      <c r="M3707" s="24">
        <f t="shared" ca="1" si="547"/>
        <v>0.4832185715773829</v>
      </c>
      <c r="N3707" s="15">
        <f ca="1">_xlfn.NORM.INV(M3707,'Input Parameters'!$E$29,'Input Parameters'!$F$29)</f>
        <v>9.9995792278409421E-2</v>
      </c>
      <c r="O3707" s="8">
        <f t="shared" ca="1" si="548"/>
        <v>0.78269051137716461</v>
      </c>
      <c r="P3707" s="30">
        <f ca="1">_xlfn.LOGNORM.INV(O3707,'Input Parameters'!$H$30,'Input Parameters'!$I$30)</f>
        <v>3.8810947782508416</v>
      </c>
      <c r="Q3707" s="10">
        <f t="shared" ca="1" si="549"/>
        <v>0.39679994400263885</v>
      </c>
      <c r="R3707" s="30">
        <f>IF('Input Parameters'!$E$32=0,0,_xlfn.BETA.INV(Q3707,'Input Parameters'!$L$32,'Input Parameters'!$M$32,'Input Parameters'!$J$32,'Input Parameters'!$K$32))</f>
        <v>0</v>
      </c>
      <c r="S3707" s="10">
        <f t="shared" ca="1" si="550"/>
        <v>7.3412484051105009E-2</v>
      </c>
      <c r="T3707" s="26">
        <f ca="1">_xlfn.LOGNORM.INV(S3707,'Input Parameters'!$H$34,'Input Parameters'!$I$34)</f>
        <v>42.076609463541395</v>
      </c>
      <c r="U3707" s="10">
        <f t="shared" ca="1" si="551"/>
        <v>0.29433654730379821</v>
      </c>
      <c r="V3707" s="30">
        <f ca="1">_xlfn.BETA.INV(U3707,'Input Parameters'!$L$36,'Input Parameters'!$M$36,'Input Parameters'!$J$36,'Input Parameters'!$K$36)</f>
        <v>0.50797914983387815</v>
      </c>
      <c r="W3707" s="2">
        <f ca="1">N3707+(P3707-N3707)*(1-ERF((T3707-R3707)/(2*SQRT(L3707*'Input Parameters'!$E$38))))</f>
        <v>0.10002540049008113</v>
      </c>
      <c r="X3707">
        <f t="shared" ca="1" si="552"/>
        <v>1</v>
      </c>
      <c r="Y3707" s="7"/>
    </row>
    <row r="3708" spans="1:25" ht="15" customHeight="1" x14ac:dyDescent="0.25">
      <c r="A3708" s="139">
        <v>3701</v>
      </c>
      <c r="B3708" s="10">
        <f t="shared" ca="1" si="543"/>
        <v>0.18269708122697204</v>
      </c>
      <c r="C3708" s="60">
        <f ca="1">_xlfn.NORM.INV(B3708,'Input Parameters'!$E$15,'Input Parameters'!$F$15)</f>
        <v>221.91485040082165</v>
      </c>
      <c r="D3708" s="10">
        <f t="shared" ca="1" si="544"/>
        <v>0.23672257955644305</v>
      </c>
      <c r="E3708" s="62">
        <f ca="1">IF(_xlfn.NORM.INV(D3708,'Input Parameters'!$E$17,'Input Parameters'!$F$17)&lt;3500,3500,IF(_xlfn.NORM.INV(D3708,'Input Parameters'!$E$17,'Input Parameters'!$F$17)&gt;5500,5500,_xlfn.NORM.INV(D3708,'Input Parameters'!$E$17,'Input Parameters'!$F$17)))</f>
        <v>4298.1806145166875</v>
      </c>
      <c r="F3708" s="10">
        <f t="shared" ca="1" si="545"/>
        <v>0.76711280559232575</v>
      </c>
      <c r="G3708" s="64">
        <f ca="1">_xlfn.NORM.INV(F3708,'Input Parameters'!$E$20,'Input Parameters'!$F$20)</f>
        <v>287.53678968062303</v>
      </c>
      <c r="H3708" s="57">
        <f ca="1">EXP(E3708*(1/'Input Parameters'!$E$23-1/G3708))</f>
        <v>0.75949209627852377</v>
      </c>
      <c r="I3708" s="10">
        <f t="shared" ca="1" si="546"/>
        <v>0.36814626291844865</v>
      </c>
      <c r="J3708" s="30">
        <f ca="1">_xlfn.BETA.INV(I3708,'Input Parameters'!$L$26,'Input Parameters'!$M$26,'Input Parameters'!$J$26,'Input Parameters'!$K$26)</f>
        <v>0.60596423903656171</v>
      </c>
      <c r="K3708" s="168">
        <f ca="1">('Input Parameters'!$E$27/'Input Parameters'!$E$38)^$J3708</f>
        <v>1.2950823757298075E-2</v>
      </c>
      <c r="L3708" s="69">
        <f ca="1">$H3708*$C3708*'Input Parameters'!$E$25*K3708</f>
        <v>2.1827651834711346</v>
      </c>
      <c r="M3708" s="24">
        <f t="shared" ca="1" si="547"/>
        <v>0.64845275528681734</v>
      </c>
      <c r="N3708" s="15">
        <f ca="1">_xlfn.NORM.INV(M3708,'Input Parameters'!$E$29,'Input Parameters'!$F$29)</f>
        <v>0.10003811465747041</v>
      </c>
      <c r="O3708" s="8">
        <f t="shared" ca="1" si="548"/>
        <v>9.2476678761156617E-2</v>
      </c>
      <c r="P3708" s="30">
        <f ca="1">_xlfn.LOGNORM.INV(O3708,'Input Parameters'!$H$30,'Input Parameters'!$I$30)</f>
        <v>1.4345134397664545</v>
      </c>
      <c r="Q3708" s="10">
        <f t="shared" ca="1" si="549"/>
        <v>0.66794650882065598</v>
      </c>
      <c r="R3708" s="30">
        <f>IF('Input Parameters'!$E$32=0,0,_xlfn.BETA.INV(Q3708,'Input Parameters'!$L$32,'Input Parameters'!$M$32,'Input Parameters'!$J$32,'Input Parameters'!$K$32))</f>
        <v>0</v>
      </c>
      <c r="S3708" s="10">
        <f t="shared" ca="1" si="550"/>
        <v>0.9600561274518431</v>
      </c>
      <c r="T3708" s="26">
        <f ca="1">_xlfn.LOGNORM.INV(S3708,'Input Parameters'!$H$34,'Input Parameters'!$I$34)</f>
        <v>62.690724349937575</v>
      </c>
      <c r="U3708" s="10">
        <f t="shared" ca="1" si="551"/>
        <v>6.2168740011864454E-2</v>
      </c>
      <c r="V3708" s="30">
        <f ca="1">_xlfn.BETA.INV(U3708,'Input Parameters'!$L$36,'Input Parameters'!$M$36,'Input Parameters'!$J$36,'Input Parameters'!$K$36)</f>
        <v>0.3898225498705522</v>
      </c>
      <c r="W3708" s="2">
        <f ca="1">N3708+(P3708-N3708)*(1-ERF((T3708-R3708)/(2*SQRT(L3708*'Input Parameters'!$E$38))))</f>
        <v>0.10363573833734999</v>
      </c>
      <c r="X3708">
        <f t="shared" ca="1" si="552"/>
        <v>1</v>
      </c>
      <c r="Y3708" s="7"/>
    </row>
    <row r="3709" spans="1:25" ht="15" customHeight="1" x14ac:dyDescent="0.25">
      <c r="A3709" s="139">
        <v>3702</v>
      </c>
      <c r="B3709" s="10">
        <f t="shared" ca="1" si="543"/>
        <v>0.86978253062238398</v>
      </c>
      <c r="C3709" s="60">
        <f ca="1">_xlfn.NORM.INV(B3709,'Input Parameters'!$E$15,'Input Parameters'!$F$15)</f>
        <v>331.95453117448915</v>
      </c>
      <c r="D3709" s="10">
        <f t="shared" ca="1" si="544"/>
        <v>2.7661848813004708E-2</v>
      </c>
      <c r="E3709" s="62">
        <f ca="1">IF(_xlfn.NORM.INV(D3709,'Input Parameters'!$E$17,'Input Parameters'!$F$17)&lt;3500,3500,IF(_xlfn.NORM.INV(D3709,'Input Parameters'!$E$17,'Input Parameters'!$F$17)&gt;5500,5500,_xlfn.NORM.INV(D3709,'Input Parameters'!$E$17,'Input Parameters'!$F$17)))</f>
        <v>3500</v>
      </c>
      <c r="F3709" s="10">
        <f t="shared" ca="1" si="545"/>
        <v>0.36225671496305856</v>
      </c>
      <c r="G3709" s="64">
        <f ca="1">_xlfn.NORM.INV(F3709,'Input Parameters'!$E$20,'Input Parameters'!$F$20)</f>
        <v>280.28869776339167</v>
      </c>
      <c r="H3709" s="57">
        <f ca="1">EXP(E3709*(1/'Input Parameters'!$E$23-1/G3709))</f>
        <v>0.58345536927798436</v>
      </c>
      <c r="I3709" s="10">
        <f t="shared" ca="1" si="546"/>
        <v>0.61212334674958535</v>
      </c>
      <c r="J3709" s="30">
        <f ca="1">_xlfn.BETA.INV(I3709,'Input Parameters'!$L$26,'Input Parameters'!$M$26,'Input Parameters'!$J$26,'Input Parameters'!$K$26)</f>
        <v>0.70609693391680806</v>
      </c>
      <c r="K3709" s="168">
        <f ca="1">('Input Parameters'!$E$27/'Input Parameters'!$E$38)^$J3709</f>
        <v>6.3148575461576262E-3</v>
      </c>
      <c r="L3709" s="69">
        <f ca="1">$H3709*$C3709*'Input Parameters'!$E$25*K3709</f>
        <v>1.2230657367406981</v>
      </c>
      <c r="M3709" s="24">
        <f t="shared" ca="1" si="547"/>
        <v>0.40837000713443883</v>
      </c>
      <c r="N3709" s="15">
        <f ca="1">_xlfn.NORM.INV(M3709,'Input Parameters'!$E$29,'Input Parameters'!$F$29)</f>
        <v>9.9976826006801814E-2</v>
      </c>
      <c r="O3709" s="8">
        <f t="shared" ca="1" si="548"/>
        <v>0.75152578861700736</v>
      </c>
      <c r="P3709" s="30">
        <f ca="1">_xlfn.LOGNORM.INV(O3709,'Input Parameters'!$H$30,'Input Parameters'!$I$30)</f>
        <v>3.69850348337352</v>
      </c>
      <c r="Q3709" s="10">
        <f t="shared" ca="1" si="549"/>
        <v>0.4893257433013265</v>
      </c>
      <c r="R3709" s="30">
        <f>IF('Input Parameters'!$E$32=0,0,_xlfn.BETA.INV(Q3709,'Input Parameters'!$L$32,'Input Parameters'!$M$32,'Input Parameters'!$J$32,'Input Parameters'!$K$32))</f>
        <v>0</v>
      </c>
      <c r="S3709" s="10">
        <f t="shared" ca="1" si="550"/>
        <v>0.3963929819029266</v>
      </c>
      <c r="T3709" s="26">
        <f ca="1">_xlfn.LOGNORM.INV(S3709,'Input Parameters'!$H$34,'Input Parameters'!$I$34)</f>
        <v>48.785572728990914</v>
      </c>
      <c r="U3709" s="10">
        <f t="shared" ca="1" si="551"/>
        <v>0.2633167539507264</v>
      </c>
      <c r="V3709" s="30">
        <f ca="1">_xlfn.BETA.INV(U3709,'Input Parameters'!$L$36,'Input Parameters'!$M$36,'Input Parameters'!$J$36,'Input Parameters'!$K$36)</f>
        <v>0.49560139487070981</v>
      </c>
      <c r="W3709" s="2">
        <f ca="1">N3709+(P3709-N3709)*(1-ERF((T3709-R3709)/(2*SQRT(L3709*'Input Parameters'!$E$38))))</f>
        <v>0.10650117754460181</v>
      </c>
      <c r="X3709">
        <f t="shared" ca="1" si="552"/>
        <v>1</v>
      </c>
      <c r="Y3709" s="7"/>
    </row>
    <row r="3710" spans="1:25" ht="15" customHeight="1" x14ac:dyDescent="0.25">
      <c r="A3710" s="139">
        <v>3703</v>
      </c>
      <c r="B3710" s="10">
        <f t="shared" ca="1" si="543"/>
        <v>0.53643641474790071</v>
      </c>
      <c r="C3710" s="60">
        <f ca="1">_xlfn.NORM.INV(B3710,'Input Parameters'!$E$15,'Input Parameters'!$F$15)</f>
        <v>275.92372641936572</v>
      </c>
      <c r="D3710" s="10">
        <f t="shared" ca="1" si="544"/>
        <v>0.80106642309938025</v>
      </c>
      <c r="E3710" s="62">
        <f ca="1">IF(_xlfn.NORM.INV(D3710,'Input Parameters'!$E$17,'Input Parameters'!$F$17)&lt;3500,3500,IF(_xlfn.NORM.INV(D3710,'Input Parameters'!$E$17,'Input Parameters'!$F$17)&gt;5500,5500,_xlfn.NORM.INV(D3710,'Input Parameters'!$E$17,'Input Parameters'!$F$17)))</f>
        <v>5391.8055736321157</v>
      </c>
      <c r="F3710" s="10">
        <f t="shared" ca="1" si="545"/>
        <v>0.15148961572018582</v>
      </c>
      <c r="G3710" s="64">
        <f ca="1">_xlfn.NORM.INV(F3710,'Input Parameters'!$E$20,'Input Parameters'!$F$20)</f>
        <v>275.74856075504141</v>
      </c>
      <c r="H3710" s="57">
        <f ca="1">EXP(E3710*(1/'Input Parameters'!$E$23-1/G3710))</f>
        <v>0.31767168232765386</v>
      </c>
      <c r="I3710" s="10">
        <f t="shared" ca="1" si="546"/>
        <v>0.34695297343968845</v>
      </c>
      <c r="J3710" s="30">
        <f ca="1">_xlfn.BETA.INV(I3710,'Input Parameters'!$L$26,'Input Parameters'!$M$26,'Input Parameters'!$J$26,'Input Parameters'!$K$26)</f>
        <v>0.59640895039586783</v>
      </c>
      <c r="K3710" s="168">
        <f ca="1">('Input Parameters'!$E$27/'Input Parameters'!$E$38)^$J3710</f>
        <v>1.3869604361378853E-2</v>
      </c>
      <c r="L3710" s="69">
        <f ca="1">$H3710*$C3710*'Input Parameters'!$E$25*K3710</f>
        <v>1.2157145720798923</v>
      </c>
      <c r="M3710" s="24">
        <f t="shared" ca="1" si="547"/>
        <v>0.54468461887562825</v>
      </c>
      <c r="N3710" s="15">
        <f ca="1">_xlfn.NORM.INV(M3710,'Input Parameters'!$E$29,'Input Parameters'!$F$29)</f>
        <v>0.10001122429662561</v>
      </c>
      <c r="O3710" s="8">
        <f t="shared" ca="1" si="548"/>
        <v>0.43535607285841038</v>
      </c>
      <c r="P3710" s="30">
        <f ca="1">_xlfn.LOGNORM.INV(O3710,'Input Parameters'!$H$30,'Input Parameters'!$I$30)</f>
        <v>2.4847167541844306</v>
      </c>
      <c r="Q3710" s="10">
        <f t="shared" ca="1" si="549"/>
        <v>0.80899924417228475</v>
      </c>
      <c r="R3710" s="30">
        <f>IF('Input Parameters'!$E$32=0,0,_xlfn.BETA.INV(Q3710,'Input Parameters'!$L$32,'Input Parameters'!$M$32,'Input Parameters'!$J$32,'Input Parameters'!$K$32))</f>
        <v>0</v>
      </c>
      <c r="S3710" s="10">
        <f t="shared" ca="1" si="550"/>
        <v>0.55265969857425301</v>
      </c>
      <c r="T3710" s="26">
        <f ca="1">_xlfn.LOGNORM.INV(S3710,'Input Parameters'!$H$34,'Input Parameters'!$I$34)</f>
        <v>51.245517810226914</v>
      </c>
      <c r="U3710" s="10">
        <f t="shared" ca="1" si="551"/>
        <v>0.79841467752798712</v>
      </c>
      <c r="V3710" s="30">
        <f ca="1">_xlfn.BETA.INV(U3710,'Input Parameters'!$L$36,'Input Parameters'!$M$36,'Input Parameters'!$J$36,'Input Parameters'!$K$36)</f>
        <v>0.72269891649583329</v>
      </c>
      <c r="W3710" s="2">
        <f ca="1">N3710+(P3710-N3710)*(1-ERF((T3710-R3710)/(2*SQRT(L3710*'Input Parameters'!$E$38))))</f>
        <v>0.10243084446429138</v>
      </c>
      <c r="X3710">
        <f t="shared" ca="1" si="552"/>
        <v>1</v>
      </c>
      <c r="Y3710" s="7"/>
    </row>
    <row r="3711" spans="1:25" ht="15" customHeight="1" x14ac:dyDescent="0.25">
      <c r="A3711" s="139">
        <v>3704</v>
      </c>
      <c r="B3711" s="10">
        <f t="shared" ca="1" si="543"/>
        <v>0.74872207043196293</v>
      </c>
      <c r="C3711" s="60">
        <f ca="1">_xlfn.NORM.INV(B3711,'Input Parameters'!$E$15,'Input Parameters'!$F$15)</f>
        <v>307.30247686313959</v>
      </c>
      <c r="D3711" s="10">
        <f t="shared" ca="1" si="544"/>
        <v>0.30447365654970904</v>
      </c>
      <c r="E3711" s="62">
        <f ca="1">IF(_xlfn.NORM.INV(D3711,'Input Parameters'!$E$17,'Input Parameters'!$F$17)&lt;3500,3500,IF(_xlfn.NORM.INV(D3711,'Input Parameters'!$E$17,'Input Parameters'!$F$17)&gt;5500,5500,_xlfn.NORM.INV(D3711,'Input Parameters'!$E$17,'Input Parameters'!$F$17)))</f>
        <v>4441.896327257452</v>
      </c>
      <c r="F3711" s="10">
        <f t="shared" ca="1" si="545"/>
        <v>0.32372644830070196</v>
      </c>
      <c r="G3711" s="64">
        <f ca="1">_xlfn.NORM.INV(F3711,'Input Parameters'!$E$20,'Input Parameters'!$F$20)</f>
        <v>279.58606638431417</v>
      </c>
      <c r="H3711" s="57">
        <f ca="1">EXP(E3711*(1/'Input Parameters'!$E$23-1/G3711))</f>
        <v>0.48499879851172772</v>
      </c>
      <c r="I3711" s="10">
        <f t="shared" ca="1" si="546"/>
        <v>0.25722793030509761</v>
      </c>
      <c r="J3711" s="30">
        <f ca="1">_xlfn.BETA.INV(I3711,'Input Parameters'!$L$26,'Input Parameters'!$M$26,'Input Parameters'!$J$26,'Input Parameters'!$K$26)</f>
        <v>0.55244917432990137</v>
      </c>
      <c r="K3711" s="168">
        <f ca="1">('Input Parameters'!$E$27/'Input Parameters'!$E$38)^$J3711</f>
        <v>1.9011122967193095E-2</v>
      </c>
      <c r="L3711" s="69">
        <f ca="1">$H3711*$C3711*'Input Parameters'!$E$25*K3711</f>
        <v>2.8334430909546127</v>
      </c>
      <c r="M3711" s="24">
        <f t="shared" ca="1" si="547"/>
        <v>0.99982178522251508</v>
      </c>
      <c r="N3711" s="15">
        <f ca="1">_xlfn.NORM.INV(M3711,'Input Parameters'!$E$29,'Input Parameters'!$F$29)</f>
        <v>0.10035704051123065</v>
      </c>
      <c r="O3711" s="8">
        <f t="shared" ca="1" si="548"/>
        <v>0.13451434408141549</v>
      </c>
      <c r="P3711" s="30">
        <f ca="1">_xlfn.LOGNORM.INV(O3711,'Input Parameters'!$H$30,'Input Parameters'!$I$30)</f>
        <v>1.5918821868169972</v>
      </c>
      <c r="Q3711" s="10">
        <f t="shared" ca="1" si="549"/>
        <v>0.37681764675040275</v>
      </c>
      <c r="R3711" s="30">
        <f>IF('Input Parameters'!$E$32=0,0,_xlfn.BETA.INV(Q3711,'Input Parameters'!$L$32,'Input Parameters'!$M$32,'Input Parameters'!$J$32,'Input Parameters'!$K$32))</f>
        <v>0</v>
      </c>
      <c r="S3711" s="10">
        <f t="shared" ca="1" si="550"/>
        <v>0.75030149835385063</v>
      </c>
      <c r="T3711" s="26">
        <f ca="1">_xlfn.LOGNORM.INV(S3711,'Input Parameters'!$H$34,'Input Parameters'!$I$34)</f>
        <v>54.830525474835774</v>
      </c>
      <c r="U3711" s="10">
        <f t="shared" ca="1" si="551"/>
        <v>0.92996042261457912</v>
      </c>
      <c r="V3711" s="30">
        <f ca="1">_xlfn.BETA.INV(U3711,'Input Parameters'!$L$36,'Input Parameters'!$M$36,'Input Parameters'!$J$36,'Input Parameters'!$K$36)</f>
        <v>0.83777249454132274</v>
      </c>
      <c r="W3711" s="2">
        <f ca="1">N3711+(P3711-N3711)*(1-ERF((T3711-R3711)/(2*SQRT(L3711*'Input Parameters'!$E$38))))</f>
        <v>0.13206995616224737</v>
      </c>
      <c r="X3711">
        <f t="shared" ca="1" si="552"/>
        <v>1</v>
      </c>
      <c r="Y3711" s="7"/>
    </row>
    <row r="3712" spans="1:25" ht="15" customHeight="1" x14ac:dyDescent="0.25">
      <c r="A3712" s="139">
        <v>3705</v>
      </c>
      <c r="B3712" s="10">
        <f t="shared" ca="1" si="543"/>
        <v>0.38636235465898605</v>
      </c>
      <c r="C3712" s="60">
        <f ca="1">_xlfn.NORM.INV(B3712,'Input Parameters'!$E$15,'Input Parameters'!$F$15)</f>
        <v>255.31544601899367</v>
      </c>
      <c r="D3712" s="10">
        <f t="shared" ca="1" si="544"/>
        <v>0.22451744520144379</v>
      </c>
      <c r="E3712" s="62">
        <f ca="1">IF(_xlfn.NORM.INV(D3712,'Input Parameters'!$E$17,'Input Parameters'!$F$17)&lt;3500,3500,IF(_xlfn.NORM.INV(D3712,'Input Parameters'!$E$17,'Input Parameters'!$F$17)&gt;5500,5500,_xlfn.NORM.INV(D3712,'Input Parameters'!$E$17,'Input Parameters'!$F$17)))</f>
        <v>4270.082506388002</v>
      </c>
      <c r="F3712" s="10">
        <f t="shared" ca="1" si="545"/>
        <v>0.18141288019674695</v>
      </c>
      <c r="G3712" s="64">
        <f ca="1">_xlfn.NORM.INV(F3712,'Input Parameters'!$E$20,'Input Parameters'!$F$20)</f>
        <v>276.55304129695276</v>
      </c>
      <c r="H3712" s="57">
        <f ca="1">EXP(E3712*(1/'Input Parameters'!$E$23-1/G3712))</f>
        <v>0.42184353013969866</v>
      </c>
      <c r="I3712" s="10">
        <f t="shared" ca="1" si="546"/>
        <v>0.80491030535713859</v>
      </c>
      <c r="J3712" s="30">
        <f ca="1">_xlfn.BETA.INV(I3712,'Input Parameters'!$L$26,'Input Parameters'!$M$26,'Input Parameters'!$J$26,'Input Parameters'!$K$26)</f>
        <v>0.7877770962649876</v>
      </c>
      <c r="K3712" s="168">
        <f ca="1">('Input Parameters'!$E$27/'Input Parameters'!$E$38)^$J3712</f>
        <v>3.514901325871728E-3</v>
      </c>
      <c r="L3712" s="69">
        <f ca="1">$H3712*$C3712*'Input Parameters'!$E$25*K3712</f>
        <v>0.37856601168685361</v>
      </c>
      <c r="M3712" s="24">
        <f t="shared" ca="1" si="547"/>
        <v>4.3208582705533183E-2</v>
      </c>
      <c r="N3712" s="15">
        <f ca="1">_xlfn.NORM.INV(M3712,'Input Parameters'!$E$29,'Input Parameters'!$F$29)</f>
        <v>9.982853922419431E-2</v>
      </c>
      <c r="O3712" s="8">
        <f t="shared" ca="1" si="548"/>
        <v>0.25190753965060331</v>
      </c>
      <c r="P3712" s="30">
        <f ca="1">_xlfn.LOGNORM.INV(O3712,'Input Parameters'!$H$30,'Input Parameters'!$I$30)</f>
        <v>1.9566903307873973</v>
      </c>
      <c r="Q3712" s="10">
        <f t="shared" ca="1" si="549"/>
        <v>0.79618000517684884</v>
      </c>
      <c r="R3712" s="30">
        <f>IF('Input Parameters'!$E$32=0,0,_xlfn.BETA.INV(Q3712,'Input Parameters'!$L$32,'Input Parameters'!$M$32,'Input Parameters'!$J$32,'Input Parameters'!$K$32))</f>
        <v>0</v>
      </c>
      <c r="S3712" s="10">
        <f t="shared" ca="1" si="550"/>
        <v>0.2855950375455093</v>
      </c>
      <c r="T3712" s="26">
        <f ca="1">_xlfn.LOGNORM.INV(S3712,'Input Parameters'!$H$34,'Input Parameters'!$I$34)</f>
        <v>46.975725913058369</v>
      </c>
      <c r="U3712" s="10">
        <f t="shared" ca="1" si="551"/>
        <v>0.41372217254894428</v>
      </c>
      <c r="V3712" s="30">
        <f ca="1">_xlfn.BETA.INV(U3712,'Input Parameters'!$L$36,'Input Parameters'!$M$36,'Input Parameters'!$J$36,'Input Parameters'!$K$36)</f>
        <v>0.55338860284327429</v>
      </c>
      <c r="W3712" s="2">
        <f ca="1">N3712+(P3712-N3712)*(1-ERF((T3712-R3712)/(2*SQRT(L3712*'Input Parameters'!$E$38))))</f>
        <v>9.9828663879964211E-2</v>
      </c>
      <c r="X3712">
        <f t="shared" ca="1" si="552"/>
        <v>1</v>
      </c>
      <c r="Y3712" s="7"/>
    </row>
    <row r="3713" spans="1:25" ht="15" customHeight="1" x14ac:dyDescent="0.25">
      <c r="A3713" s="139">
        <v>3706</v>
      </c>
      <c r="B3713" s="10">
        <f t="shared" ca="1" si="543"/>
        <v>0.2800888412740371</v>
      </c>
      <c r="C3713" s="60">
        <f ca="1">_xlfn.NORM.INV(B3713,'Input Parameters'!$E$15,'Input Parameters'!$F$15)</f>
        <v>239.39531532129047</v>
      </c>
      <c r="D3713" s="10">
        <f t="shared" ca="1" si="544"/>
        <v>0.40054930311035464</v>
      </c>
      <c r="E3713" s="62">
        <f ca="1">IF(_xlfn.NORM.INV(D3713,'Input Parameters'!$E$17,'Input Parameters'!$F$17)&lt;3500,3500,IF(_xlfn.NORM.INV(D3713,'Input Parameters'!$E$17,'Input Parameters'!$F$17)&gt;5500,5500,_xlfn.NORM.INV(D3713,'Input Parameters'!$E$17,'Input Parameters'!$F$17)))</f>
        <v>4623.652111280071</v>
      </c>
      <c r="F3713" s="10">
        <f t="shared" ca="1" si="545"/>
        <v>0.91405551757230574</v>
      </c>
      <c r="G3713" s="64">
        <f ca="1">_xlfn.NORM.INV(F3713,'Input Parameters'!$E$20,'Input Parameters'!$F$20)</f>
        <v>291.80326739821311</v>
      </c>
      <c r="H3713" s="57">
        <f ca="1">EXP(E3713*(1/'Input Parameters'!$E$23-1/G3713))</f>
        <v>0.94098581682416649</v>
      </c>
      <c r="I3713" s="10">
        <f t="shared" ca="1" si="546"/>
        <v>0.54020908541908674</v>
      </c>
      <c r="J3713" s="30">
        <f ca="1">_xlfn.BETA.INV(I3713,'Input Parameters'!$L$26,'Input Parameters'!$M$26,'Input Parameters'!$J$26,'Input Parameters'!$K$26)</f>
        <v>0.67750628393514645</v>
      </c>
      <c r="K3713" s="168">
        <f ca="1">('Input Parameters'!$E$27/'Input Parameters'!$E$38)^$J3713</f>
        <v>7.7522770186625395E-3</v>
      </c>
      <c r="L3713" s="69">
        <f ca="1">$H3713*$C3713*'Input Parameters'!$E$25*K3713</f>
        <v>1.7463368100899086</v>
      </c>
      <c r="M3713" s="24">
        <f t="shared" ca="1" si="547"/>
        <v>7.8361885053407465E-2</v>
      </c>
      <c r="N3713" s="15">
        <f ca="1">_xlfn.NORM.INV(M3713,'Input Parameters'!$E$29,'Input Parameters'!$F$29)</f>
        <v>9.9858382328000136E-2</v>
      </c>
      <c r="O3713" s="8">
        <f t="shared" ca="1" si="548"/>
        <v>0.32756538879557473</v>
      </c>
      <c r="P3713" s="30">
        <f ca="1">_xlfn.LOGNORM.INV(O3713,'Input Parameters'!$H$30,'Input Parameters'!$I$30)</f>
        <v>2.1728803044444422</v>
      </c>
      <c r="Q3713" s="10">
        <f t="shared" ca="1" si="549"/>
        <v>6.3102792642169003E-2</v>
      </c>
      <c r="R3713" s="30">
        <f>IF('Input Parameters'!$E$32=0,0,_xlfn.BETA.INV(Q3713,'Input Parameters'!$L$32,'Input Parameters'!$M$32,'Input Parameters'!$J$32,'Input Parameters'!$K$32))</f>
        <v>0</v>
      </c>
      <c r="S3713" s="10">
        <f t="shared" ca="1" si="550"/>
        <v>0.72510331877863632</v>
      </c>
      <c r="T3713" s="26">
        <f ca="1">_xlfn.LOGNORM.INV(S3713,'Input Parameters'!$H$34,'Input Parameters'!$I$34)</f>
        <v>54.304842611707976</v>
      </c>
      <c r="U3713" s="10">
        <f t="shared" ca="1" si="551"/>
        <v>0.62001915267661201</v>
      </c>
      <c r="V3713" s="30">
        <f ca="1">_xlfn.BETA.INV(U3713,'Input Parameters'!$L$36,'Input Parameters'!$M$36,'Input Parameters'!$J$36,'Input Parameters'!$K$36)</f>
        <v>0.63377447411423926</v>
      </c>
      <c r="W3713" s="2">
        <f ca="1">N3713+(P3713-N3713)*(1-ERF((T3713-R3713)/(2*SQRT(L3713*'Input Parameters'!$E$38))))</f>
        <v>0.10745318368286982</v>
      </c>
      <c r="X3713">
        <f t="shared" ca="1" si="552"/>
        <v>1</v>
      </c>
      <c r="Y3713" s="7"/>
    </row>
    <row r="3714" spans="1:25" ht="15" customHeight="1" x14ac:dyDescent="0.25">
      <c r="A3714" s="139">
        <v>3707</v>
      </c>
      <c r="B3714" s="10">
        <f t="shared" ca="1" si="543"/>
        <v>0.60280240114725103</v>
      </c>
      <c r="C3714" s="60">
        <f ca="1">_xlfn.NORM.INV(B3714,'Input Parameters'!$E$15,'Input Parameters'!$F$15)</f>
        <v>285.09041745110881</v>
      </c>
      <c r="D3714" s="10">
        <f t="shared" ca="1" si="544"/>
        <v>0.68585478160836366</v>
      </c>
      <c r="E3714" s="62">
        <f ca="1">IF(_xlfn.NORM.INV(D3714,'Input Parameters'!$E$17,'Input Parameters'!$F$17)&lt;3500,3500,IF(_xlfn.NORM.INV(D3714,'Input Parameters'!$E$17,'Input Parameters'!$F$17)&gt;5500,5500,_xlfn.NORM.INV(D3714,'Input Parameters'!$E$17,'Input Parameters'!$F$17)))</f>
        <v>5138.8941316607243</v>
      </c>
      <c r="F3714" s="10">
        <f t="shared" ca="1" si="545"/>
        <v>0.19300879678284566</v>
      </c>
      <c r="G3714" s="64">
        <f ca="1">_xlfn.NORM.INV(F3714,'Input Parameters'!$E$20,'Input Parameters'!$F$20)</f>
        <v>276.84202419814676</v>
      </c>
      <c r="H3714" s="57">
        <f ca="1">EXP(E3714*(1/'Input Parameters'!$E$23-1/G3714))</f>
        <v>0.36083348363706053</v>
      </c>
      <c r="I3714" s="10">
        <f t="shared" ca="1" si="546"/>
        <v>0.37708104871510351</v>
      </c>
      <c r="J3714" s="30">
        <f ca="1">_xlfn.BETA.INV(I3714,'Input Parameters'!$L$26,'Input Parameters'!$M$26,'Input Parameters'!$J$26,'Input Parameters'!$K$26)</f>
        <v>0.60992204595772637</v>
      </c>
      <c r="K3714" s="168">
        <f ca="1">('Input Parameters'!$E$27/'Input Parameters'!$E$38)^$J3714</f>
        <v>1.2588326970660129E-2</v>
      </c>
      <c r="L3714" s="69">
        <f ca="1">$H3714*$C3714*'Input Parameters'!$E$25*K3714</f>
        <v>1.2949633163585161</v>
      </c>
      <c r="M3714" s="24">
        <f t="shared" ca="1" si="547"/>
        <v>0.1089172223140441</v>
      </c>
      <c r="N3714" s="15">
        <f ca="1">_xlfn.NORM.INV(M3714,'Input Parameters'!$E$29,'Input Parameters'!$F$29)</f>
        <v>9.9876769305002125E-2</v>
      </c>
      <c r="O3714" s="8">
        <f t="shared" ca="1" si="548"/>
        <v>0.58432766305838335</v>
      </c>
      <c r="P3714" s="30">
        <f ca="1">_xlfn.LOGNORM.INV(O3714,'Input Parameters'!$H$30,'Input Parameters'!$I$30)</f>
        <v>2.9672834814579496</v>
      </c>
      <c r="Q3714" s="10">
        <f t="shared" ca="1" si="549"/>
        <v>0.62101449205034909</v>
      </c>
      <c r="R3714" s="30">
        <f>IF('Input Parameters'!$E$32=0,0,_xlfn.BETA.INV(Q3714,'Input Parameters'!$L$32,'Input Parameters'!$M$32,'Input Parameters'!$J$32,'Input Parameters'!$K$32))</f>
        <v>0</v>
      </c>
      <c r="S3714" s="10">
        <f t="shared" ca="1" si="550"/>
        <v>0.45238219834896054</v>
      </c>
      <c r="T3714" s="26">
        <f ca="1">_xlfn.LOGNORM.INV(S3714,'Input Parameters'!$H$34,'Input Parameters'!$I$34)</f>
        <v>49.662323715239104</v>
      </c>
      <c r="U3714" s="10">
        <f t="shared" ca="1" si="551"/>
        <v>0.45480991814284277</v>
      </c>
      <c r="V3714" s="30">
        <f ca="1">_xlfn.BETA.INV(U3714,'Input Parameters'!$L$36,'Input Parameters'!$M$36,'Input Parameters'!$J$36,'Input Parameters'!$K$36)</f>
        <v>0.56878468170940999</v>
      </c>
      <c r="W3714" s="2">
        <f ca="1">N3714+(P3714-N3714)*(1-ERF((T3714-R3714)/(2*SQRT(L3714*'Input Parameters'!$E$38))))</f>
        <v>0.10569559756777767</v>
      </c>
      <c r="X3714">
        <f t="shared" ca="1" si="552"/>
        <v>1</v>
      </c>
      <c r="Y3714" s="7"/>
    </row>
    <row r="3715" spans="1:25" ht="15" customHeight="1" x14ac:dyDescent="0.25">
      <c r="A3715" s="139">
        <v>3708</v>
      </c>
      <c r="B3715" s="10">
        <f t="shared" ca="1" si="543"/>
        <v>0.18455827644917866</v>
      </c>
      <c r="C3715" s="60">
        <f ca="1">_xlfn.NORM.INV(B3715,'Input Parameters'!$E$15,'Input Parameters'!$F$15)</f>
        <v>222.29447684744395</v>
      </c>
      <c r="D3715" s="10">
        <f t="shared" ca="1" si="544"/>
        <v>0.71281549710547831</v>
      </c>
      <c r="E3715" s="62">
        <f ca="1">IF(_xlfn.NORM.INV(D3715,'Input Parameters'!$E$17,'Input Parameters'!$F$17)&lt;3500,3500,IF(_xlfn.NORM.INV(D3715,'Input Parameters'!$E$17,'Input Parameters'!$F$17)&gt;5500,5500,_xlfn.NORM.INV(D3715,'Input Parameters'!$E$17,'Input Parameters'!$F$17)))</f>
        <v>5193.140106758271</v>
      </c>
      <c r="F3715" s="10">
        <f t="shared" ca="1" si="545"/>
        <v>0.43440500002448912</v>
      </c>
      <c r="G3715" s="64">
        <f ca="1">_xlfn.NORM.INV(F3715,'Input Parameters'!$E$20,'Input Parameters'!$F$20)</f>
        <v>281.5433594898476</v>
      </c>
      <c r="H3715" s="57">
        <f ca="1">EXP(E3715*(1/'Input Parameters'!$E$23-1/G3715))</f>
        <v>0.48828250353120162</v>
      </c>
      <c r="I3715" s="10">
        <f t="shared" ca="1" si="546"/>
        <v>0.97776883960524885</v>
      </c>
      <c r="J3715" s="30">
        <f ca="1">_xlfn.BETA.INV(I3715,'Input Parameters'!$L$26,'Input Parameters'!$M$26,'Input Parameters'!$J$26,'Input Parameters'!$K$26)</f>
        <v>0.90791720166752499</v>
      </c>
      <c r="K3715" s="168">
        <f ca="1">('Input Parameters'!$E$27/'Input Parameters'!$E$38)^$J3715</f>
        <v>1.4847458642109719E-3</v>
      </c>
      <c r="L3715" s="69">
        <f ca="1">$H3715*$C3715*'Input Parameters'!$E$25*K3715</f>
        <v>0.16115803342438473</v>
      </c>
      <c r="M3715" s="24">
        <f t="shared" ca="1" si="547"/>
        <v>0.58024932312394761</v>
      </c>
      <c r="N3715" s="15">
        <f ca="1">_xlfn.NORM.INV(M3715,'Input Parameters'!$E$29,'Input Parameters'!$F$29)</f>
        <v>0.10002025313483258</v>
      </c>
      <c r="O3715" s="8">
        <f t="shared" ca="1" si="548"/>
        <v>0.74525469425728585</v>
      </c>
      <c r="P3715" s="30">
        <f ca="1">_xlfn.LOGNORM.INV(O3715,'Input Parameters'!$H$30,'Input Parameters'!$I$30)</f>
        <v>3.6643007171586506</v>
      </c>
      <c r="Q3715" s="10">
        <f t="shared" ca="1" si="549"/>
        <v>4.6161642166788974E-2</v>
      </c>
      <c r="R3715" s="30">
        <f>IF('Input Parameters'!$E$32=0,0,_xlfn.BETA.INV(Q3715,'Input Parameters'!$L$32,'Input Parameters'!$M$32,'Input Parameters'!$J$32,'Input Parameters'!$K$32))</f>
        <v>0</v>
      </c>
      <c r="S3715" s="10">
        <f t="shared" ca="1" si="550"/>
        <v>0.90886552834478651</v>
      </c>
      <c r="T3715" s="26">
        <f ca="1">_xlfn.LOGNORM.INV(S3715,'Input Parameters'!$H$34,'Input Parameters'!$I$34)</f>
        <v>59.51471686140092</v>
      </c>
      <c r="U3715" s="10">
        <f t="shared" ca="1" si="551"/>
        <v>0.99050019797521305</v>
      </c>
      <c r="V3715" s="30">
        <f ca="1">_xlfn.BETA.INV(U3715,'Input Parameters'!$L$36,'Input Parameters'!$M$36,'Input Parameters'!$J$36,'Input Parameters'!$K$36)</f>
        <v>1.002732638031677</v>
      </c>
      <c r="W3715" s="2">
        <f ca="1">N3715+(P3715-N3715)*(1-ERF((T3715-R3715)/(2*SQRT(L3715*'Input Parameters'!$E$38))))</f>
        <v>0.10002025313483258</v>
      </c>
      <c r="X3715">
        <f t="shared" ca="1" si="552"/>
        <v>1</v>
      </c>
      <c r="Y3715" s="7"/>
    </row>
    <row r="3716" spans="1:25" ht="15" customHeight="1" x14ac:dyDescent="0.25">
      <c r="A3716" s="139">
        <v>3709</v>
      </c>
      <c r="B3716" s="10">
        <f t="shared" ca="1" si="543"/>
        <v>0.68905445480547056</v>
      </c>
      <c r="C3716" s="60">
        <f ca="1">_xlfn.NORM.INV(B3716,'Input Parameters'!$E$15,'Input Parameters'!$F$15)</f>
        <v>297.69388488907452</v>
      </c>
      <c r="D3716" s="10">
        <f t="shared" ca="1" si="544"/>
        <v>8.5455742185762906E-2</v>
      </c>
      <c r="E3716" s="62">
        <f ca="1">IF(_xlfn.NORM.INV(D3716,'Input Parameters'!$E$17,'Input Parameters'!$F$17)&lt;3500,3500,IF(_xlfn.NORM.INV(D3716,'Input Parameters'!$E$17,'Input Parameters'!$F$17)&gt;5500,5500,_xlfn.NORM.INV(D3716,'Input Parameters'!$E$17,'Input Parameters'!$F$17)))</f>
        <v>3841.5033662372507</v>
      </c>
      <c r="F3716" s="10">
        <f t="shared" ca="1" si="545"/>
        <v>0.7753806906601578</v>
      </c>
      <c r="G3716" s="64">
        <f ca="1">_xlfn.NORM.INV(F3716,'Input Parameters'!$E$20,'Input Parameters'!$F$20)</f>
        <v>287.71978933042442</v>
      </c>
      <c r="H3716" s="57">
        <f ca="1">EXP(E3716*(1/'Input Parameters'!$E$23-1/G3716))</f>
        <v>0.7886929016513764</v>
      </c>
      <c r="I3716" s="10">
        <f t="shared" ca="1" si="546"/>
        <v>0.84884401047076419</v>
      </c>
      <c r="J3716" s="30">
        <f ca="1">_xlfn.BETA.INV(I3716,'Input Parameters'!$L$26,'Input Parameters'!$M$26,'Input Parameters'!$J$26,'Input Parameters'!$K$26)</f>
        <v>0.80964655791383877</v>
      </c>
      <c r="K3716" s="168">
        <f ca="1">('Input Parameters'!$E$27/'Input Parameters'!$E$38)^$J3716</f>
        <v>3.004590496384052E-3</v>
      </c>
      <c r="L3716" s="69">
        <f ca="1">$H3716*$C3716*'Input Parameters'!$E$25*K3716</f>
        <v>0.70544495993394263</v>
      </c>
      <c r="M3716" s="24">
        <f t="shared" ca="1" si="547"/>
        <v>2.4731558583612756E-4</v>
      </c>
      <c r="N3716" s="15">
        <f ca="1">_xlfn.NORM.INV(M3716,'Input Parameters'!$E$29,'Input Parameters'!$F$29)</f>
        <v>9.9651635287317297E-2</v>
      </c>
      <c r="O3716" s="8">
        <f t="shared" ca="1" si="548"/>
        <v>0.63903971190891906</v>
      </c>
      <c r="P3716" s="30">
        <f ca="1">_xlfn.LOGNORM.INV(O3716,'Input Parameters'!$H$30,'Input Parameters'!$I$30)</f>
        <v>3.1745236325702977</v>
      </c>
      <c r="Q3716" s="10">
        <f t="shared" ca="1" si="549"/>
        <v>0.52334808221044116</v>
      </c>
      <c r="R3716" s="30">
        <f>IF('Input Parameters'!$E$32=0,0,_xlfn.BETA.INV(Q3716,'Input Parameters'!$L$32,'Input Parameters'!$M$32,'Input Parameters'!$J$32,'Input Parameters'!$K$32))</f>
        <v>0</v>
      </c>
      <c r="S3716" s="10">
        <f t="shared" ca="1" si="550"/>
        <v>3.381161674184896E-2</v>
      </c>
      <c r="T3716" s="26">
        <f ca="1">_xlfn.LOGNORM.INV(S3716,'Input Parameters'!$H$34,'Input Parameters'!$I$34)</f>
        <v>40.148716291469427</v>
      </c>
      <c r="U3716" s="10">
        <f t="shared" ca="1" si="551"/>
        <v>0.26552058468791984</v>
      </c>
      <c r="V3716" s="30">
        <f ca="1">_xlfn.BETA.INV(U3716,'Input Parameters'!$L$36,'Input Parameters'!$M$36,'Input Parameters'!$J$36,'Input Parameters'!$K$36)</f>
        <v>0.49649426334028129</v>
      </c>
      <c r="W3716" s="2">
        <f ca="1">N3716+(P3716-N3716)*(1-ERF((T3716-R3716)/(2*SQRT(L3716*'Input Parameters'!$E$38))))</f>
        <v>0.10187995178505668</v>
      </c>
      <c r="X3716">
        <f t="shared" ca="1" si="552"/>
        <v>1</v>
      </c>
      <c r="Y3716" s="7"/>
    </row>
    <row r="3717" spans="1:25" ht="15" customHeight="1" x14ac:dyDescent="0.25">
      <c r="A3717" s="139">
        <v>3710</v>
      </c>
      <c r="B3717" s="10">
        <f t="shared" ref="B3717:B3780" ca="1" si="553">RAND()</f>
        <v>2.4912616153593414E-2</v>
      </c>
      <c r="C3717" s="60">
        <f ca="1">_xlfn.NORM.INV(B3717,'Input Parameters'!$E$15,'Input Parameters'!$F$15)</f>
        <v>164.66886337292414</v>
      </c>
      <c r="D3717" s="10">
        <f t="shared" ref="D3717:D3780" ca="1" si="554">RAND()</f>
        <v>0.51756598382979713</v>
      </c>
      <c r="E3717" s="62">
        <f ca="1">IF(_xlfn.NORM.INV(D3717,'Input Parameters'!$E$17,'Input Parameters'!$F$17)&lt;3500,3500,IF(_xlfn.NORM.INV(D3717,'Input Parameters'!$E$17,'Input Parameters'!$F$17)&gt;5500,5500,_xlfn.NORM.INV(D3717,'Input Parameters'!$E$17,'Input Parameters'!$F$17)))</f>
        <v>4830.8319404009926</v>
      </c>
      <c r="F3717" s="10">
        <f t="shared" ref="F3717:F3780" ca="1" si="555">RAND()</f>
        <v>0.35279951502199003</v>
      </c>
      <c r="G3717" s="64">
        <f ca="1">_xlfn.NORM.INV(F3717,'Input Parameters'!$E$20,'Input Parameters'!$F$20)</f>
        <v>280.11891907108276</v>
      </c>
      <c r="H3717" s="57">
        <f ca="1">EXP(E3717*(1/'Input Parameters'!$E$23-1/G3717))</f>
        <v>0.47043346788685858</v>
      </c>
      <c r="I3717" s="10">
        <f t="shared" ref="I3717:I3780" ca="1" si="556">RAND()</f>
        <v>0.49280739389398676</v>
      </c>
      <c r="J3717" s="30">
        <f ca="1">_xlfn.BETA.INV(I3717,'Input Parameters'!$L$26,'Input Parameters'!$M$26,'Input Parameters'!$J$26,'Input Parameters'!$K$26)</f>
        <v>0.65849406538525757</v>
      </c>
      <c r="K3717" s="168">
        <f ca="1">('Input Parameters'!$E$27/'Input Parameters'!$E$38)^$J3717</f>
        <v>8.8849755022133298E-3</v>
      </c>
      <c r="L3717" s="69">
        <f ca="1">$H3717*$C3717*'Input Parameters'!$E$25*K3717</f>
        <v>0.68828124169463245</v>
      </c>
      <c r="M3717" s="24">
        <f t="shared" ref="M3717:M3780" ca="1" si="557">RAND()</f>
        <v>0.14828827704663905</v>
      </c>
      <c r="N3717" s="15">
        <f ca="1">_xlfn.NORM.INV(M3717,'Input Parameters'!$E$29,'Input Parameters'!$F$29)</f>
        <v>9.9895619702323274E-2</v>
      </c>
      <c r="O3717" s="8">
        <f t="shared" ref="O3717:O3780" ca="1" si="558">RAND()</f>
        <v>0.89806919424341247</v>
      </c>
      <c r="P3717" s="30">
        <f ca="1">_xlfn.LOGNORM.INV(O3717,'Input Parameters'!$H$30,'Input Parameters'!$I$30)</f>
        <v>4.8903305956319336</v>
      </c>
      <c r="Q3717" s="10">
        <f t="shared" ref="Q3717:Q3780" ca="1" si="559">RAND()</f>
        <v>0.31052949341114378</v>
      </c>
      <c r="R3717" s="30">
        <f>IF('Input Parameters'!$E$32=0,0,_xlfn.BETA.INV(Q3717,'Input Parameters'!$L$32,'Input Parameters'!$M$32,'Input Parameters'!$J$32,'Input Parameters'!$K$32))</f>
        <v>0</v>
      </c>
      <c r="S3717" s="10">
        <f t="shared" ref="S3717:S3780" ca="1" si="560">RAND()</f>
        <v>4.0175804478843613E-3</v>
      </c>
      <c r="T3717" s="26">
        <f ca="1">_xlfn.LOGNORM.INV(S3717,'Input Parameters'!$H$34,'Input Parameters'!$I$34)</f>
        <v>36.237846569020888</v>
      </c>
      <c r="U3717" s="10">
        <f t="shared" ref="U3717:U3780" ca="1" si="561">RAND()</f>
        <v>0.54246891493203953</v>
      </c>
      <c r="V3717" s="30">
        <f ca="1">_xlfn.BETA.INV(U3717,'Input Parameters'!$L$36,'Input Parameters'!$M$36,'Input Parameters'!$J$36,'Input Parameters'!$K$36)</f>
        <v>0.60230488871987642</v>
      </c>
      <c r="W3717" s="2">
        <f ca="1">N3717+(P3717-N3717)*(1-ERF((T3717-R3717)/(2*SQRT(L3717*'Input Parameters'!$E$38))))</f>
        <v>0.10952864616978374</v>
      </c>
      <c r="X3717">
        <f t="shared" ca="1" si="552"/>
        <v>1</v>
      </c>
      <c r="Y3717" s="7"/>
    </row>
    <row r="3718" spans="1:25" ht="15" customHeight="1" x14ac:dyDescent="0.25">
      <c r="A3718" s="139">
        <v>3711</v>
      </c>
      <c r="B3718" s="10">
        <f t="shared" ca="1" si="553"/>
        <v>0.94247385229841918</v>
      </c>
      <c r="C3718" s="60">
        <f ca="1">_xlfn.NORM.INV(B3718,'Input Parameters'!$E$15,'Input Parameters'!$F$15)</f>
        <v>356.36983226829841</v>
      </c>
      <c r="D3718" s="10">
        <f t="shared" ca="1" si="554"/>
        <v>0.13630181738398939</v>
      </c>
      <c r="E3718" s="62">
        <f ca="1">IF(_xlfn.NORM.INV(D3718,'Input Parameters'!$E$17,'Input Parameters'!$F$17)&lt;3500,3500,IF(_xlfn.NORM.INV(D3718,'Input Parameters'!$E$17,'Input Parameters'!$F$17)&gt;5500,5500,_xlfn.NORM.INV(D3718,'Input Parameters'!$E$17,'Input Parameters'!$F$17)))</f>
        <v>4032.0395360101088</v>
      </c>
      <c r="F3718" s="10">
        <f t="shared" ca="1" si="555"/>
        <v>0.74389591246240805</v>
      </c>
      <c r="G3718" s="64">
        <f ca="1">_xlfn.NORM.INV(F3718,'Input Parameters'!$E$20,'Input Parameters'!$F$20)</f>
        <v>287.04120161355405</v>
      </c>
      <c r="H3718" s="57">
        <f ca="1">EXP(E3718*(1/'Input Parameters'!$E$23-1/G3718))</f>
        <v>0.75406122140672371</v>
      </c>
      <c r="I3718" s="10">
        <f t="shared" ca="1" si="556"/>
        <v>0.9336529136996411</v>
      </c>
      <c r="J3718" s="30">
        <f ca="1">_xlfn.BETA.INV(I3718,'Input Parameters'!$L$26,'Input Parameters'!$M$26,'Input Parameters'!$J$26,'Input Parameters'!$K$26)</f>
        <v>0.86267841628430153</v>
      </c>
      <c r="K3718" s="168">
        <f ca="1">('Input Parameters'!$E$27/'Input Parameters'!$E$38)^$J3718</f>
        <v>2.0539042717916886E-3</v>
      </c>
      <c r="L3718" s="69">
        <f ca="1">$H3718*$C3718*'Input Parameters'!$E$25*K3718</f>
        <v>0.55193474968780953</v>
      </c>
      <c r="M3718" s="24">
        <f t="shared" ca="1" si="557"/>
        <v>0.49889104440622822</v>
      </c>
      <c r="N3718" s="15">
        <f ca="1">_xlfn.NORM.INV(M3718,'Input Parameters'!$E$29,'Input Parameters'!$F$29)</f>
        <v>9.999972202569736E-2</v>
      </c>
      <c r="O3718" s="8">
        <f t="shared" ca="1" si="558"/>
        <v>0.3696765230779363</v>
      </c>
      <c r="P3718" s="30">
        <f ca="1">_xlfn.LOGNORM.INV(O3718,'Input Parameters'!$H$30,'Input Parameters'!$I$30)</f>
        <v>2.2930312331057392</v>
      </c>
      <c r="Q3718" s="10">
        <f t="shared" ca="1" si="559"/>
        <v>0.77214295993330617</v>
      </c>
      <c r="R3718" s="30">
        <f>IF('Input Parameters'!$E$32=0,0,_xlfn.BETA.INV(Q3718,'Input Parameters'!$L$32,'Input Parameters'!$M$32,'Input Parameters'!$J$32,'Input Parameters'!$K$32))</f>
        <v>0</v>
      </c>
      <c r="S3718" s="10">
        <f t="shared" ca="1" si="560"/>
        <v>0.35474076395018894</v>
      </c>
      <c r="T3718" s="26">
        <f ca="1">_xlfn.LOGNORM.INV(S3718,'Input Parameters'!$H$34,'Input Parameters'!$I$34)</f>
        <v>48.122776314191405</v>
      </c>
      <c r="U3718" s="10">
        <f t="shared" ca="1" si="561"/>
        <v>0.84552919110536362</v>
      </c>
      <c r="V3718" s="30">
        <f ca="1">_xlfn.BETA.INV(U3718,'Input Parameters'!$L$36,'Input Parameters'!$M$36,'Input Parameters'!$J$36,'Input Parameters'!$K$36)</f>
        <v>0.75459017235428472</v>
      </c>
      <c r="W3718" s="2">
        <f ca="1">N3718+(P3718-N3718)*(1-ERF((T3718-R3718)/(2*SQRT(L3718*'Input Parameters'!$E$38))))</f>
        <v>0.10000990556470823</v>
      </c>
      <c r="X3718">
        <f t="shared" ca="1" si="552"/>
        <v>1</v>
      </c>
      <c r="Y3718" s="7"/>
    </row>
    <row r="3719" spans="1:25" ht="15" customHeight="1" x14ac:dyDescent="0.25">
      <c r="A3719" s="139">
        <v>3712</v>
      </c>
      <c r="B3719" s="10">
        <f t="shared" ca="1" si="553"/>
        <v>0.91282837601995526</v>
      </c>
      <c r="C3719" s="60">
        <f ca="1">_xlfn.NORM.INV(B3719,'Input Parameters'!$E$15,'Input Parameters'!$F$15)</f>
        <v>344.58246609028129</v>
      </c>
      <c r="D3719" s="10">
        <f t="shared" ca="1" si="554"/>
        <v>0.83211550175086846</v>
      </c>
      <c r="E3719" s="62">
        <f ca="1">IF(_xlfn.NORM.INV(D3719,'Input Parameters'!$E$17,'Input Parameters'!$F$17)&lt;3500,3500,IF(_xlfn.NORM.INV(D3719,'Input Parameters'!$E$17,'Input Parameters'!$F$17)&gt;5500,5500,_xlfn.NORM.INV(D3719,'Input Parameters'!$E$17,'Input Parameters'!$F$17)))</f>
        <v>5473.7911393496142</v>
      </c>
      <c r="F3719" s="10">
        <f t="shared" ca="1" si="555"/>
        <v>0.9366899508146439</v>
      </c>
      <c r="G3719" s="64">
        <f ca="1">_xlfn.NORM.INV(F3719,'Input Parameters'!$E$20,'Input Parameters'!$F$20)</f>
        <v>292.88469841416759</v>
      </c>
      <c r="H3719" s="57">
        <f ca="1">EXP(E3719*(1/'Input Parameters'!$E$23-1/G3719))</f>
        <v>0.99725524513941066</v>
      </c>
      <c r="I3719" s="10">
        <f t="shared" ca="1" si="556"/>
        <v>0.93033976701627308</v>
      </c>
      <c r="J3719" s="30">
        <f ca="1">_xlfn.BETA.INV(I3719,'Input Parameters'!$L$26,'Input Parameters'!$M$26,'Input Parameters'!$J$26,'Input Parameters'!$K$26)</f>
        <v>0.86010737533615778</v>
      </c>
      <c r="K3719" s="168">
        <f ca="1">('Input Parameters'!$E$27/'Input Parameters'!$E$38)^$J3719</f>
        <v>2.0921340936919317E-3</v>
      </c>
      <c r="L3719" s="69">
        <f ca="1">$H3719*$C3719*'Input Parameters'!$E$25*K3719</f>
        <v>0.71893399668883029</v>
      </c>
      <c r="M3719" s="24">
        <f t="shared" ca="1" si="557"/>
        <v>0.89090708546966235</v>
      </c>
      <c r="N3719" s="15">
        <f ca="1">_xlfn.NORM.INV(M3719,'Input Parameters'!$E$29,'Input Parameters'!$F$29)</f>
        <v>0.10012313664768742</v>
      </c>
      <c r="O3719" s="8">
        <f t="shared" ca="1" si="558"/>
        <v>0.41051735370740339</v>
      </c>
      <c r="P3719" s="30">
        <f ca="1">_xlfn.LOGNORM.INV(O3719,'Input Parameters'!$H$30,'Input Parameters'!$I$30)</f>
        <v>2.4113366304385382</v>
      </c>
      <c r="Q3719" s="10">
        <f t="shared" ca="1" si="559"/>
        <v>0.31899153957947923</v>
      </c>
      <c r="R3719" s="30">
        <f>IF('Input Parameters'!$E$32=0,0,_xlfn.BETA.INV(Q3719,'Input Parameters'!$L$32,'Input Parameters'!$M$32,'Input Parameters'!$J$32,'Input Parameters'!$K$32))</f>
        <v>0</v>
      </c>
      <c r="S3719" s="10">
        <f t="shared" ca="1" si="560"/>
        <v>0.59155275300148935</v>
      </c>
      <c r="T3719" s="26">
        <f ca="1">_xlfn.LOGNORM.INV(S3719,'Input Parameters'!$H$34,'Input Parameters'!$I$34)</f>
        <v>51.882149100482167</v>
      </c>
      <c r="U3719" s="10">
        <f t="shared" ca="1" si="561"/>
        <v>0.24930829668665599</v>
      </c>
      <c r="V3719" s="30">
        <f ca="1">_xlfn.BETA.INV(U3719,'Input Parameters'!$L$36,'Input Parameters'!$M$36,'Input Parameters'!$J$36,'Input Parameters'!$K$36)</f>
        <v>0.48986967558967193</v>
      </c>
      <c r="W3719" s="2">
        <f ca="1">N3719+(P3719-N3719)*(1-ERF((T3719-R3719)/(2*SQRT(L3719*'Input Parameters'!$E$38))))</f>
        <v>0.10015811651499008</v>
      </c>
      <c r="X3719">
        <f t="shared" ca="1" si="552"/>
        <v>1</v>
      </c>
      <c r="Y3719" s="7"/>
    </row>
    <row r="3720" spans="1:25" ht="15" customHeight="1" x14ac:dyDescent="0.25">
      <c r="A3720" s="139">
        <v>3713</v>
      </c>
      <c r="B3720" s="10">
        <f t="shared" ca="1" si="553"/>
        <v>0.72354039974132522</v>
      </c>
      <c r="C3720" s="60">
        <f ca="1">_xlfn.NORM.INV(B3720,'Input Parameters'!$E$15,'Input Parameters'!$F$15)</f>
        <v>303.12512467254055</v>
      </c>
      <c r="D3720" s="10">
        <f t="shared" ca="1" si="554"/>
        <v>0.9109170365437278</v>
      </c>
      <c r="E3720" s="62">
        <f ca="1">IF(_xlfn.NORM.INV(D3720,'Input Parameters'!$E$17,'Input Parameters'!$F$17)&lt;3500,3500,IF(_xlfn.NORM.INV(D3720,'Input Parameters'!$E$17,'Input Parameters'!$F$17)&gt;5500,5500,_xlfn.NORM.INV(D3720,'Input Parameters'!$E$17,'Input Parameters'!$F$17)))</f>
        <v>5500</v>
      </c>
      <c r="F3720" s="10">
        <f t="shared" ca="1" si="555"/>
        <v>0.27747517857935666</v>
      </c>
      <c r="G3720" s="64">
        <f ca="1">_xlfn.NORM.INV(F3720,'Input Parameters'!$E$20,'Input Parameters'!$F$20)</f>
        <v>278.69459835081091</v>
      </c>
      <c r="H3720" s="57">
        <f ca="1">EXP(E3720*(1/'Input Parameters'!$E$23-1/G3720))</f>
        <v>0.38331244909441686</v>
      </c>
      <c r="I3720" s="10">
        <f t="shared" ca="1" si="556"/>
        <v>0.14447907468669852</v>
      </c>
      <c r="J3720" s="30">
        <f ca="1">_xlfn.BETA.INV(I3720,'Input Parameters'!$L$26,'Input Parameters'!$M$26,'Input Parameters'!$J$26,'Input Parameters'!$K$26)</f>
        <v>0.4823006297458452</v>
      </c>
      <c r="K3720" s="168">
        <f ca="1">('Input Parameters'!$E$27/'Input Parameters'!$E$38)^$J3720</f>
        <v>3.1443786749463944E-2</v>
      </c>
      <c r="L3720" s="69">
        <f ca="1">$H3720*$C3720*'Input Parameters'!$E$25*K3720</f>
        <v>3.6535049590611273</v>
      </c>
      <c r="M3720" s="24">
        <f t="shared" ca="1" si="557"/>
        <v>0.50639766670784281</v>
      </c>
      <c r="N3720" s="15">
        <f ca="1">_xlfn.NORM.INV(M3720,'Input Parameters'!$E$29,'Input Parameters'!$F$29)</f>
        <v>0.10000160372596821</v>
      </c>
      <c r="O3720" s="8">
        <f t="shared" ca="1" si="558"/>
        <v>0.80770599626015704</v>
      </c>
      <c r="P3720" s="30">
        <f ca="1">_xlfn.LOGNORM.INV(O3720,'Input Parameters'!$H$30,'Input Parameters'!$I$30)</f>
        <v>4.0461394343266761</v>
      </c>
      <c r="Q3720" s="10">
        <f t="shared" ca="1" si="559"/>
        <v>0.80605323373033011</v>
      </c>
      <c r="R3720" s="30">
        <f>IF('Input Parameters'!$E$32=0,0,_xlfn.BETA.INV(Q3720,'Input Parameters'!$L$32,'Input Parameters'!$M$32,'Input Parameters'!$J$32,'Input Parameters'!$K$32))</f>
        <v>0</v>
      </c>
      <c r="S3720" s="10">
        <f t="shared" ca="1" si="560"/>
        <v>0.53572152205794099</v>
      </c>
      <c r="T3720" s="26">
        <f ca="1">_xlfn.LOGNORM.INV(S3720,'Input Parameters'!$H$34,'Input Parameters'!$I$34)</f>
        <v>50.973628909714492</v>
      </c>
      <c r="U3720" s="10">
        <f t="shared" ca="1" si="561"/>
        <v>0.13032549448696906</v>
      </c>
      <c r="V3720" s="30">
        <f ca="1">_xlfn.BETA.INV(U3720,'Input Parameters'!$L$36,'Input Parameters'!$M$36,'Input Parameters'!$J$36,'Input Parameters'!$K$36)</f>
        <v>0.4345587354894096</v>
      </c>
      <c r="W3720" s="2">
        <f ca="1">N3720+(P3720-N3720)*(1-ERF((T3720-R3720)/(2*SQRT(L3720*'Input Parameters'!$E$38))))</f>
        <v>0.33414007274392254</v>
      </c>
      <c r="X3720">
        <f t="shared" ref="X3720:X3783" ca="1" si="562">IF(W3720&gt;V3720,0,1)</f>
        <v>1</v>
      </c>
      <c r="Y3720" s="7"/>
    </row>
    <row r="3721" spans="1:25" ht="15" customHeight="1" x14ac:dyDescent="0.25">
      <c r="A3721" s="139">
        <v>3714</v>
      </c>
      <c r="B3721" s="10">
        <f t="shared" ca="1" si="553"/>
        <v>0.33972511167481922</v>
      </c>
      <c r="C3721" s="60">
        <f ca="1">_xlfn.NORM.INV(B3721,'Input Parameters'!$E$15,'Input Parameters'!$F$15)</f>
        <v>248.57374084928884</v>
      </c>
      <c r="D3721" s="10">
        <f t="shared" ca="1" si="554"/>
        <v>7.666425337814331E-2</v>
      </c>
      <c r="E3721" s="62">
        <f ca="1">IF(_xlfn.NORM.INV(D3721,'Input Parameters'!$E$17,'Input Parameters'!$F$17)&lt;3500,3500,IF(_xlfn.NORM.INV(D3721,'Input Parameters'!$E$17,'Input Parameters'!$F$17)&gt;5500,5500,_xlfn.NORM.INV(D3721,'Input Parameters'!$E$17,'Input Parameters'!$F$17)))</f>
        <v>3800.4891199109693</v>
      </c>
      <c r="F3721" s="10">
        <f t="shared" ca="1" si="555"/>
        <v>0.18137239120835147</v>
      </c>
      <c r="G3721" s="64">
        <f ca="1">_xlfn.NORM.INV(F3721,'Input Parameters'!$E$20,'Input Parameters'!$F$20)</f>
        <v>276.55201245372717</v>
      </c>
      <c r="H3721" s="57">
        <f ca="1">EXP(E3721*(1/'Input Parameters'!$E$23-1/G3721))</f>
        <v>0.46382310661249765</v>
      </c>
      <c r="I3721" s="10">
        <f t="shared" ca="1" si="556"/>
        <v>0.6330967510386365</v>
      </c>
      <c r="J3721" s="30">
        <f ca="1">_xlfn.BETA.INV(I3721,'Input Parameters'!$L$26,'Input Parameters'!$M$26,'Input Parameters'!$J$26,'Input Parameters'!$K$26)</f>
        <v>0.7144733343856231</v>
      </c>
      <c r="K3721" s="168">
        <f ca="1">('Input Parameters'!$E$27/'Input Parameters'!$E$38)^$J3721</f>
        <v>5.9466086244815254E-3</v>
      </c>
      <c r="L3721" s="69">
        <f ca="1">$H3721*$C3721*'Input Parameters'!$E$25*K3721</f>
        <v>0.68560974990398516</v>
      </c>
      <c r="M3721" s="24">
        <f t="shared" ca="1" si="557"/>
        <v>0.10432463063460573</v>
      </c>
      <c r="N3721" s="15">
        <f ca="1">_xlfn.NORM.INV(M3721,'Input Parameters'!$E$29,'Input Parameters'!$F$29)</f>
        <v>9.9874271170603851E-2</v>
      </c>
      <c r="O3721" s="8">
        <f t="shared" ca="1" si="558"/>
        <v>0.11684079699256311</v>
      </c>
      <c r="P3721" s="30">
        <f ca="1">_xlfn.LOGNORM.INV(O3721,'Input Parameters'!$H$30,'Input Parameters'!$I$30)</f>
        <v>1.5287780692795148</v>
      </c>
      <c r="Q3721" s="10">
        <f t="shared" ca="1" si="559"/>
        <v>0.74648288876590252</v>
      </c>
      <c r="R3721" s="30">
        <f>IF('Input Parameters'!$E$32=0,0,_xlfn.BETA.INV(Q3721,'Input Parameters'!$L$32,'Input Parameters'!$M$32,'Input Parameters'!$J$32,'Input Parameters'!$K$32))</f>
        <v>0</v>
      </c>
      <c r="S3721" s="10">
        <f t="shared" ca="1" si="560"/>
        <v>0.68843852314670828</v>
      </c>
      <c r="T3721" s="26">
        <f ca="1">_xlfn.LOGNORM.INV(S3721,'Input Parameters'!$H$34,'Input Parameters'!$I$34)</f>
        <v>53.588524969375051</v>
      </c>
      <c r="U3721" s="10">
        <f t="shared" ca="1" si="561"/>
        <v>0.34061677263235957</v>
      </c>
      <c r="V3721" s="30">
        <f ca="1">_xlfn.BETA.INV(U3721,'Input Parameters'!$L$36,'Input Parameters'!$M$36,'Input Parameters'!$J$36,'Input Parameters'!$K$36)</f>
        <v>0.52586455843273983</v>
      </c>
      <c r="W3721" s="2">
        <f ca="1">N3721+(P3721-N3721)*(1-ERF((T3721-R3721)/(2*SQRT(L3721*'Input Parameters'!$E$38))))</f>
        <v>9.9881032465906808E-2</v>
      </c>
      <c r="X3721">
        <f t="shared" ca="1" si="562"/>
        <v>1</v>
      </c>
      <c r="Y3721" s="7"/>
    </row>
    <row r="3722" spans="1:25" ht="15" customHeight="1" x14ac:dyDescent="0.25">
      <c r="A3722" s="139">
        <v>3715</v>
      </c>
      <c r="B3722" s="10">
        <f t="shared" ca="1" si="553"/>
        <v>0.56041119996612221</v>
      </c>
      <c r="C3722" s="60">
        <f ca="1">_xlfn.NORM.INV(B3722,'Input Parameters'!$E$15,'Input Parameters'!$F$15)</f>
        <v>279.20524433397173</v>
      </c>
      <c r="D3722" s="10">
        <f t="shared" ca="1" si="554"/>
        <v>1.7012436585729152E-2</v>
      </c>
      <c r="E3722" s="62">
        <f ca="1">IF(_xlfn.NORM.INV(D3722,'Input Parameters'!$E$17,'Input Parameters'!$F$17)&lt;3500,3500,IF(_xlfn.NORM.INV(D3722,'Input Parameters'!$E$17,'Input Parameters'!$F$17)&gt;5500,5500,_xlfn.NORM.INV(D3722,'Input Parameters'!$E$17,'Input Parameters'!$F$17)))</f>
        <v>3500</v>
      </c>
      <c r="F3722" s="10">
        <f t="shared" ca="1" si="555"/>
        <v>0.76760733831802419</v>
      </c>
      <c r="G3722" s="64">
        <f ca="1">_xlfn.NORM.INV(F3722,'Input Parameters'!$E$20,'Input Parameters'!$F$20)</f>
        <v>287.54763231641562</v>
      </c>
      <c r="H3722" s="57">
        <f ca="1">EXP(E3722*(1/'Input Parameters'!$E$23-1/G3722))</f>
        <v>0.79966789496186141</v>
      </c>
      <c r="I3722" s="10">
        <f t="shared" ca="1" si="556"/>
        <v>0.54273754527431706</v>
      </c>
      <c r="J3722" s="30">
        <f ca="1">_xlfn.BETA.INV(I3722,'Input Parameters'!$L$26,'Input Parameters'!$M$26,'Input Parameters'!$J$26,'Input Parameters'!$K$26)</f>
        <v>0.67851369005529583</v>
      </c>
      <c r="K3722" s="168">
        <f ca="1">('Input Parameters'!$E$27/'Input Parameters'!$E$38)^$J3722</f>
        <v>7.6964598318496769E-3</v>
      </c>
      <c r="L3722" s="69">
        <f ca="1">$H3722*$C3722*'Input Parameters'!$E$25*K3722</f>
        <v>1.7183999004442514</v>
      </c>
      <c r="M3722" s="24">
        <f t="shared" ca="1" si="557"/>
        <v>0.13965566682599662</v>
      </c>
      <c r="N3722" s="15">
        <f ca="1">_xlfn.NORM.INV(M3722,'Input Parameters'!$E$29,'Input Parameters'!$F$29)</f>
        <v>9.9891813233289106E-2</v>
      </c>
      <c r="O3722" s="8">
        <f t="shared" ca="1" si="558"/>
        <v>0.53072287692572517</v>
      </c>
      <c r="P3722" s="30">
        <f ca="1">_xlfn.LOGNORM.INV(O3722,'Input Parameters'!$H$30,'Input Parameters'!$I$30)</f>
        <v>2.7827926635685474</v>
      </c>
      <c r="Q3722" s="10">
        <f t="shared" ca="1" si="559"/>
        <v>0.6618264779180888</v>
      </c>
      <c r="R3722" s="30">
        <f>IF('Input Parameters'!$E$32=0,0,_xlfn.BETA.INV(Q3722,'Input Parameters'!$L$32,'Input Parameters'!$M$32,'Input Parameters'!$J$32,'Input Parameters'!$K$32))</f>
        <v>0</v>
      </c>
      <c r="S3722" s="10">
        <f t="shared" ca="1" si="560"/>
        <v>0.98330945864885244</v>
      </c>
      <c r="T3722" s="26">
        <f ca="1">_xlfn.LOGNORM.INV(S3722,'Input Parameters'!$H$34,'Input Parameters'!$I$34)</f>
        <v>65.696645160546865</v>
      </c>
      <c r="U3722" s="10">
        <f t="shared" ca="1" si="561"/>
        <v>0.17093506345827647</v>
      </c>
      <c r="V3722" s="30">
        <f ca="1">_xlfn.BETA.INV(U3722,'Input Parameters'!$L$36,'Input Parameters'!$M$36,'Input Parameters'!$J$36,'Input Parameters'!$K$36)</f>
        <v>0.45526432514919324</v>
      </c>
      <c r="W3722" s="2">
        <f ca="1">N3722+(P3722-N3722)*(1-ERF((T3722-R3722)/(2*SQRT(L3722*'Input Parameters'!$E$38))))</f>
        <v>0.10095006335286542</v>
      </c>
      <c r="X3722">
        <f t="shared" ca="1" si="562"/>
        <v>1</v>
      </c>
      <c r="Y3722" s="7"/>
    </row>
    <row r="3723" spans="1:25" ht="15" customHeight="1" x14ac:dyDescent="0.25">
      <c r="A3723" s="139">
        <v>3716</v>
      </c>
      <c r="B3723" s="10">
        <f t="shared" ca="1" si="553"/>
        <v>0.36275403261367645</v>
      </c>
      <c r="C3723" s="60">
        <f ca="1">_xlfn.NORM.INV(B3723,'Input Parameters'!$E$15,'Input Parameters'!$F$15)</f>
        <v>251.9395030394389</v>
      </c>
      <c r="D3723" s="10">
        <f t="shared" ca="1" si="554"/>
        <v>0.57221848840508049</v>
      </c>
      <c r="E3723" s="62">
        <f ca="1">IF(_xlfn.NORM.INV(D3723,'Input Parameters'!$E$17,'Input Parameters'!$F$17)&lt;3500,3500,IF(_xlfn.NORM.INV(D3723,'Input Parameters'!$E$17,'Input Parameters'!$F$17)&gt;5500,5500,_xlfn.NORM.INV(D3723,'Input Parameters'!$E$17,'Input Parameters'!$F$17)))</f>
        <v>4927.4175742882517</v>
      </c>
      <c r="F3723" s="10">
        <f t="shared" ca="1" si="555"/>
        <v>0.30419755553948846</v>
      </c>
      <c r="G3723" s="64">
        <f ca="1">_xlfn.NORM.INV(F3723,'Input Parameters'!$E$20,'Input Parameters'!$F$20)</f>
        <v>279.21714999499801</v>
      </c>
      <c r="H3723" s="57">
        <f ca="1">EXP(E3723*(1/'Input Parameters'!$E$23-1/G3723))</f>
        <v>0.43780196020827322</v>
      </c>
      <c r="I3723" s="10">
        <f t="shared" ca="1" si="556"/>
        <v>0.85378964863612927</v>
      </c>
      <c r="J3723" s="30">
        <f ca="1">_xlfn.BETA.INV(I3723,'Input Parameters'!$L$26,'Input Parameters'!$M$26,'Input Parameters'!$J$26,'Input Parameters'!$K$26)</f>
        <v>0.81226511398804357</v>
      </c>
      <c r="K3723" s="168">
        <f ca="1">('Input Parameters'!$E$27/'Input Parameters'!$E$38)^$J3723</f>
        <v>2.9486820850281197E-3</v>
      </c>
      <c r="L3723" s="69">
        <f ca="1">$H3723*$C3723*'Input Parameters'!$E$25*K3723</f>
        <v>0.32523847893431468</v>
      </c>
      <c r="M3723" s="24">
        <f t="shared" ca="1" si="557"/>
        <v>0.33619175730769302</v>
      </c>
      <c r="N3723" s="15">
        <f ca="1">_xlfn.NORM.INV(M3723,'Input Parameters'!$E$29,'Input Parameters'!$F$29)</f>
        <v>9.9957712095810863E-2</v>
      </c>
      <c r="O3723" s="8">
        <f t="shared" ca="1" si="558"/>
        <v>0.24609162047560595</v>
      </c>
      <c r="P3723" s="30">
        <f ca="1">_xlfn.LOGNORM.INV(O3723,'Input Parameters'!$H$30,'Input Parameters'!$I$30)</f>
        <v>1.9398105141450688</v>
      </c>
      <c r="Q3723" s="10">
        <f t="shared" ca="1" si="559"/>
        <v>0.35415700825015595</v>
      </c>
      <c r="R3723" s="30">
        <f>IF('Input Parameters'!$E$32=0,0,_xlfn.BETA.INV(Q3723,'Input Parameters'!$L$32,'Input Parameters'!$M$32,'Input Parameters'!$J$32,'Input Parameters'!$K$32))</f>
        <v>0</v>
      </c>
      <c r="S3723" s="10">
        <f t="shared" ca="1" si="560"/>
        <v>0.59534117135839892</v>
      </c>
      <c r="T3723" s="26">
        <f ca="1">_xlfn.LOGNORM.INV(S3723,'Input Parameters'!$H$34,'Input Parameters'!$I$34)</f>
        <v>51.945272984138946</v>
      </c>
      <c r="U3723" s="10">
        <f t="shared" ca="1" si="561"/>
        <v>0.20417442585984003</v>
      </c>
      <c r="V3723" s="30">
        <f ca="1">_xlfn.BETA.INV(U3723,'Input Parameters'!$L$36,'Input Parameters'!$M$36,'Input Parameters'!$J$36,'Input Parameters'!$K$36)</f>
        <v>0.47058068926469082</v>
      </c>
      <c r="W3723" s="2">
        <f ca="1">N3723+(P3723-N3723)*(1-ERF((T3723-R3723)/(2*SQRT(L3723*'Input Parameters'!$E$38))))</f>
        <v>9.9957712314677011E-2</v>
      </c>
      <c r="X3723">
        <f t="shared" ca="1" si="562"/>
        <v>1</v>
      </c>
      <c r="Y3723" s="7"/>
    </row>
    <row r="3724" spans="1:25" ht="15" customHeight="1" x14ac:dyDescent="0.25">
      <c r="A3724" s="139">
        <v>3717</v>
      </c>
      <c r="B3724" s="10">
        <f t="shared" ca="1" si="553"/>
        <v>0.75923093190990398</v>
      </c>
      <c r="C3724" s="60">
        <f ca="1">_xlfn.NORM.INV(B3724,'Input Parameters'!$E$15,'Input Parameters'!$F$15)</f>
        <v>309.11021346022449</v>
      </c>
      <c r="D3724" s="10">
        <f t="shared" ca="1" si="554"/>
        <v>0.3786497764366471</v>
      </c>
      <c r="E3724" s="62">
        <f ca="1">IF(_xlfn.NORM.INV(D3724,'Input Parameters'!$E$17,'Input Parameters'!$F$17)&lt;3500,3500,IF(_xlfn.NORM.INV(D3724,'Input Parameters'!$E$17,'Input Parameters'!$F$17)&gt;5500,5500,_xlfn.NORM.INV(D3724,'Input Parameters'!$E$17,'Input Parameters'!$F$17)))</f>
        <v>4583.6797790553655</v>
      </c>
      <c r="F3724" s="10">
        <f t="shared" ca="1" si="555"/>
        <v>0.37094350980060442</v>
      </c>
      <c r="G3724" s="64">
        <f ca="1">_xlfn.NORM.INV(F3724,'Input Parameters'!$E$20,'Input Parameters'!$F$20)</f>
        <v>280.44331833309622</v>
      </c>
      <c r="H3724" s="57">
        <f ca="1">EXP(E3724*(1/'Input Parameters'!$E$23-1/G3724))</f>
        <v>0.49828065272421607</v>
      </c>
      <c r="I3724" s="10">
        <f t="shared" ca="1" si="556"/>
        <v>0.57459589355367147</v>
      </c>
      <c r="J3724" s="30">
        <f ca="1">_xlfn.BETA.INV(I3724,'Input Parameters'!$L$26,'Input Parameters'!$M$26,'Input Parameters'!$J$26,'Input Parameters'!$K$26)</f>
        <v>0.69117911150514399</v>
      </c>
      <c r="K3724" s="168">
        <f ca="1">('Input Parameters'!$E$27/'Input Parameters'!$E$38)^$J3724</f>
        <v>7.0280627024600769E-3</v>
      </c>
      <c r="L3724" s="69">
        <f ca="1">$H3724*$C3724*'Input Parameters'!$E$25*K3724</f>
        <v>1.0824877920377949</v>
      </c>
      <c r="M3724" s="24">
        <f t="shared" ca="1" si="557"/>
        <v>0.74148835847425798</v>
      </c>
      <c r="N3724" s="15">
        <f ca="1">_xlfn.NORM.INV(M3724,'Input Parameters'!$E$29,'Input Parameters'!$F$29)</f>
        <v>0.10006479407343831</v>
      </c>
      <c r="O3724" s="8">
        <f t="shared" ca="1" si="558"/>
        <v>0.3959774662493768</v>
      </c>
      <c r="P3724" s="30">
        <f ca="1">_xlfn.LOGNORM.INV(O3724,'Input Parameters'!$H$30,'Input Parameters'!$I$30)</f>
        <v>2.3689321587407184</v>
      </c>
      <c r="Q3724" s="10">
        <f t="shared" ca="1" si="559"/>
        <v>0.56706248542998539</v>
      </c>
      <c r="R3724" s="30">
        <f>IF('Input Parameters'!$E$32=0,0,_xlfn.BETA.INV(Q3724,'Input Parameters'!$L$32,'Input Parameters'!$M$32,'Input Parameters'!$J$32,'Input Parameters'!$K$32))</f>
        <v>0</v>
      </c>
      <c r="S3724" s="10">
        <f t="shared" ca="1" si="560"/>
        <v>0.88134045949106954</v>
      </c>
      <c r="T3724" s="26">
        <f ca="1">_xlfn.LOGNORM.INV(S3724,'Input Parameters'!$H$34,'Input Parameters'!$I$34)</f>
        <v>58.398276245666501</v>
      </c>
      <c r="U3724" s="10">
        <f t="shared" ca="1" si="561"/>
        <v>0.55566288244985729</v>
      </c>
      <c r="V3724" s="30">
        <f ca="1">_xlfn.BETA.INV(U3724,'Input Parameters'!$L$36,'Input Parameters'!$M$36,'Input Parameters'!$J$36,'Input Parameters'!$K$36)</f>
        <v>0.60750135140424166</v>
      </c>
      <c r="W3724" s="2">
        <f ca="1">N3724+(P3724-N3724)*(1-ERF((T3724-R3724)/(2*SQRT(L3724*'Input Parameters'!$E$38))))</f>
        <v>0.10022859686422038</v>
      </c>
      <c r="X3724">
        <f t="shared" ca="1" si="562"/>
        <v>1</v>
      </c>
      <c r="Y3724" s="7"/>
    </row>
    <row r="3725" spans="1:25" ht="15" customHeight="1" x14ac:dyDescent="0.25">
      <c r="A3725" s="139">
        <v>3718</v>
      </c>
      <c r="B3725" s="10">
        <f t="shared" ca="1" si="553"/>
        <v>0.24833759031257729</v>
      </c>
      <c r="C3725" s="60">
        <f ca="1">_xlfn.NORM.INV(B3725,'Input Parameters'!$E$15,'Input Parameters'!$F$15)</f>
        <v>234.130271109733</v>
      </c>
      <c r="D3725" s="10">
        <f t="shared" ca="1" si="554"/>
        <v>0.5774704763157722</v>
      </c>
      <c r="E3725" s="62">
        <f ca="1">IF(_xlfn.NORM.INV(D3725,'Input Parameters'!$E$17,'Input Parameters'!$F$17)&lt;3500,3500,IF(_xlfn.NORM.INV(D3725,'Input Parameters'!$E$17,'Input Parameters'!$F$17)&gt;5500,5500,_xlfn.NORM.INV(D3725,'Input Parameters'!$E$17,'Input Parameters'!$F$17)))</f>
        <v>4936.7985725135659</v>
      </c>
      <c r="F3725" s="10">
        <f t="shared" ca="1" si="555"/>
        <v>0.74338543050267969</v>
      </c>
      <c r="G3725" s="64">
        <f ca="1">_xlfn.NORM.INV(F3725,'Input Parameters'!$E$20,'Input Parameters'!$F$20)</f>
        <v>287.03057986520315</v>
      </c>
      <c r="H3725" s="57">
        <f ca="1">EXP(E3725*(1/'Input Parameters'!$E$23-1/G3725))</f>
        <v>0.7073285233930674</v>
      </c>
      <c r="I3725" s="10">
        <f t="shared" ca="1" si="556"/>
        <v>0.30937901264617595</v>
      </c>
      <c r="J3725" s="30">
        <f ca="1">_xlfn.BETA.INV(I3725,'Input Parameters'!$L$26,'Input Parameters'!$M$26,'Input Parameters'!$J$26,'Input Parameters'!$K$26)</f>
        <v>0.57878838221977613</v>
      </c>
      <c r="K3725" s="168">
        <f ca="1">('Input Parameters'!$E$27/'Input Parameters'!$E$38)^$J3725</f>
        <v>1.573822494743107E-2</v>
      </c>
      <c r="L3725" s="69">
        <f ca="1">$H3725*$C3725*'Input Parameters'!$E$25*K3725</f>
        <v>2.6063605170403705</v>
      </c>
      <c r="M3725" s="24">
        <f t="shared" ca="1" si="557"/>
        <v>0.14256050516843477</v>
      </c>
      <c r="N3725" s="15">
        <f ca="1">_xlfn.NORM.INV(M3725,'Input Parameters'!$E$29,'Input Parameters'!$F$29)</f>
        <v>9.9893111393171044E-2</v>
      </c>
      <c r="O3725" s="8">
        <f t="shared" ca="1" si="558"/>
        <v>0.61778975190797381</v>
      </c>
      <c r="P3725" s="30">
        <f ca="1">_xlfn.LOGNORM.INV(O3725,'Input Parameters'!$H$30,'Input Parameters'!$I$30)</f>
        <v>3.0913381008410448</v>
      </c>
      <c r="Q3725" s="10">
        <f t="shared" ca="1" si="559"/>
        <v>0.24830682832017581</v>
      </c>
      <c r="R3725" s="30">
        <f>IF('Input Parameters'!$E$32=0,0,_xlfn.BETA.INV(Q3725,'Input Parameters'!$L$32,'Input Parameters'!$M$32,'Input Parameters'!$J$32,'Input Parameters'!$K$32))</f>
        <v>0</v>
      </c>
      <c r="S3725" s="10">
        <f t="shared" ca="1" si="560"/>
        <v>0.41014701344515503</v>
      </c>
      <c r="T3725" s="26">
        <f ca="1">_xlfn.LOGNORM.INV(S3725,'Input Parameters'!$H$34,'Input Parameters'!$I$34)</f>
        <v>49.001867080131476</v>
      </c>
      <c r="U3725" s="10">
        <f t="shared" ca="1" si="561"/>
        <v>0.27062841468264531</v>
      </c>
      <c r="V3725" s="30">
        <f ca="1">_xlfn.BETA.INV(U3725,'Input Parameters'!$L$36,'Input Parameters'!$M$36,'Input Parameters'!$J$36,'Input Parameters'!$K$36)</f>
        <v>0.49855507531551069</v>
      </c>
      <c r="W3725" s="2">
        <f ca="1">N3725+(P3725-N3725)*(1-ERF((T3725-R3725)/(2*SQRT(L3725*'Input Parameters'!$E$38))))</f>
        <v>0.19517963161728424</v>
      </c>
      <c r="X3725">
        <f t="shared" ca="1" si="562"/>
        <v>1</v>
      </c>
      <c r="Y3725" s="7"/>
    </row>
    <row r="3726" spans="1:25" ht="15" customHeight="1" x14ac:dyDescent="0.25">
      <c r="A3726" s="139">
        <v>3719</v>
      </c>
      <c r="B3726" s="10">
        <f t="shared" ca="1" si="553"/>
        <v>0.65903758019524072</v>
      </c>
      <c r="C3726" s="60">
        <f ca="1">_xlfn.NORM.INV(B3726,'Input Parameters'!$E$15,'Input Parameters'!$F$15)</f>
        <v>293.17772730557988</v>
      </c>
      <c r="D3726" s="10">
        <f t="shared" ca="1" si="554"/>
        <v>0.11243769789048053</v>
      </c>
      <c r="E3726" s="62">
        <f ca="1">IF(_xlfn.NORM.INV(D3726,'Input Parameters'!$E$17,'Input Parameters'!$F$17)&lt;3500,3500,IF(_xlfn.NORM.INV(D3726,'Input Parameters'!$E$17,'Input Parameters'!$F$17)&gt;5500,5500,_xlfn.NORM.INV(D3726,'Input Parameters'!$E$17,'Input Parameters'!$F$17)))</f>
        <v>3950.4339887550573</v>
      </c>
      <c r="F3726" s="10">
        <f t="shared" ca="1" si="555"/>
        <v>0.90541344286458858</v>
      </c>
      <c r="G3726" s="64">
        <f ca="1">_xlfn.NORM.INV(F3726,'Input Parameters'!$E$20,'Input Parameters'!$F$20)</f>
        <v>291.44729553480482</v>
      </c>
      <c r="H3726" s="57">
        <f ca="1">EXP(E3726*(1/'Input Parameters'!$E$23-1/G3726))</f>
        <v>0.93378803188390302</v>
      </c>
      <c r="I3726" s="10">
        <f t="shared" ca="1" si="556"/>
        <v>0.44448459692286602</v>
      </c>
      <c r="J3726" s="30">
        <f ca="1">_xlfn.BETA.INV(I3726,'Input Parameters'!$L$26,'Input Parameters'!$M$26,'Input Parameters'!$J$26,'Input Parameters'!$K$26)</f>
        <v>0.63870595121434426</v>
      </c>
      <c r="K3726" s="168">
        <f ca="1">('Input Parameters'!$E$27/'Input Parameters'!$E$38)^$J3726</f>
        <v>1.0240007145785665E-2</v>
      </c>
      <c r="L3726" s="69">
        <f ca="1">$H3726*$C3726*'Input Parameters'!$E$25*K3726</f>
        <v>2.8033642907143279</v>
      </c>
      <c r="M3726" s="24">
        <f t="shared" ca="1" si="557"/>
        <v>0.5611794107144199</v>
      </c>
      <c r="N3726" s="15">
        <f ca="1">_xlfn.NORM.INV(M3726,'Input Parameters'!$E$29,'Input Parameters'!$F$29)</f>
        <v>0.10001539601221025</v>
      </c>
      <c r="O3726" s="8">
        <f t="shared" ca="1" si="558"/>
        <v>0.88558652520611969</v>
      </c>
      <c r="P3726" s="30">
        <f ca="1">_xlfn.LOGNORM.INV(O3726,'Input Parameters'!$H$30,'Input Parameters'!$I$30)</f>
        <v>4.7374400095050104</v>
      </c>
      <c r="Q3726" s="10">
        <f t="shared" ca="1" si="559"/>
        <v>0.68736427858022453</v>
      </c>
      <c r="R3726" s="30">
        <f>IF('Input Parameters'!$E$32=0,0,_xlfn.BETA.INV(Q3726,'Input Parameters'!$L$32,'Input Parameters'!$M$32,'Input Parameters'!$J$32,'Input Parameters'!$K$32))</f>
        <v>0</v>
      </c>
      <c r="S3726" s="10">
        <f t="shared" ca="1" si="560"/>
        <v>0.43029736064160085</v>
      </c>
      <c r="T3726" s="26">
        <f ca="1">_xlfn.LOGNORM.INV(S3726,'Input Parameters'!$H$34,'Input Parameters'!$I$34)</f>
        <v>49.317409315950137</v>
      </c>
      <c r="U3726" s="10">
        <f t="shared" ca="1" si="561"/>
        <v>0.33009364103454053</v>
      </c>
      <c r="V3726" s="30">
        <f ca="1">_xlfn.BETA.INV(U3726,'Input Parameters'!$L$36,'Input Parameters'!$M$36,'Input Parameters'!$J$36,'Input Parameters'!$K$36)</f>
        <v>0.52184417690024087</v>
      </c>
      <c r="W3726" s="2">
        <f ca="1">N3726+(P3726-N3726)*(1-ERF((T3726-R3726)/(2*SQRT(L3726*'Input Parameters'!$E$38))))</f>
        <v>0.27285391573636786</v>
      </c>
      <c r="X3726">
        <f t="shared" ca="1" si="562"/>
        <v>1</v>
      </c>
      <c r="Y3726" s="7"/>
    </row>
    <row r="3727" spans="1:25" ht="15" customHeight="1" x14ac:dyDescent="0.25">
      <c r="A3727" s="139">
        <v>3720</v>
      </c>
      <c r="B3727" s="10">
        <f t="shared" ca="1" si="553"/>
        <v>0.79534504770198433</v>
      </c>
      <c r="C3727" s="60">
        <f ca="1">_xlfn.NORM.INV(B3727,'Input Parameters'!$E$15,'Input Parameters'!$F$15)</f>
        <v>315.6826765622157</v>
      </c>
      <c r="D3727" s="10">
        <f t="shared" ca="1" si="554"/>
        <v>0.19052754054211374</v>
      </c>
      <c r="E3727" s="62">
        <f ca="1">IF(_xlfn.NORM.INV(D3727,'Input Parameters'!$E$17,'Input Parameters'!$F$17)&lt;3500,3500,IF(_xlfn.NORM.INV(D3727,'Input Parameters'!$E$17,'Input Parameters'!$F$17)&gt;5500,5500,_xlfn.NORM.INV(D3727,'Input Parameters'!$E$17,'Input Parameters'!$F$17)))</f>
        <v>4186.8322510477483</v>
      </c>
      <c r="F3727" s="10">
        <f t="shared" ca="1" si="555"/>
        <v>1.0154457827993291E-4</v>
      </c>
      <c r="G3727" s="64">
        <f ca="1">_xlfn.NORM.INV(F3727,'Input Parameters'!$E$20,'Input Parameters'!$F$20)</f>
        <v>257.7585447944407</v>
      </c>
      <c r="H3727" s="57">
        <f ca="1">EXP(E3727*(1/'Input Parameters'!$E$23-1/G3727))</f>
        <v>0.14224838073825158</v>
      </c>
      <c r="I3727" s="10">
        <f t="shared" ca="1" si="556"/>
        <v>0.88890433877853914</v>
      </c>
      <c r="J3727" s="30">
        <f ca="1">_xlfn.BETA.INV(I3727,'Input Parameters'!$L$26,'Input Parameters'!$M$26,'Input Parameters'!$J$26,'Input Parameters'!$K$26)</f>
        <v>0.83214704820656549</v>
      </c>
      <c r="K3727" s="168">
        <f ca="1">('Input Parameters'!$E$27/'Input Parameters'!$E$38)^$J3727</f>
        <v>2.5567699747139259E-3</v>
      </c>
      <c r="L3727" s="69">
        <f ca="1">$H3727*$C3727*'Input Parameters'!$E$25*K3727</f>
        <v>0.11481264947973158</v>
      </c>
      <c r="M3727" s="24">
        <f t="shared" ca="1" si="557"/>
        <v>0.12021470739640872</v>
      </c>
      <c r="N3727" s="15">
        <f ca="1">_xlfn.NORM.INV(M3727,'Input Parameters'!$E$29,'Input Parameters'!$F$29)</f>
        <v>9.988260858516286E-2</v>
      </c>
      <c r="O3727" s="8">
        <f t="shared" ca="1" si="558"/>
        <v>0.10169744553115279</v>
      </c>
      <c r="P3727" s="30">
        <f ca="1">_xlfn.LOGNORM.INV(O3727,'Input Parameters'!$H$30,'Input Parameters'!$I$30)</f>
        <v>1.4713806430143548</v>
      </c>
      <c r="Q3727" s="10">
        <f t="shared" ca="1" si="559"/>
        <v>0.21660312932391168</v>
      </c>
      <c r="R3727" s="30">
        <f>IF('Input Parameters'!$E$32=0,0,_xlfn.BETA.INV(Q3727,'Input Parameters'!$L$32,'Input Parameters'!$M$32,'Input Parameters'!$J$32,'Input Parameters'!$K$32))</f>
        <v>0</v>
      </c>
      <c r="S3727" s="10">
        <f t="shared" ca="1" si="560"/>
        <v>8.5936875344232444E-3</v>
      </c>
      <c r="T3727" s="26">
        <f ca="1">_xlfn.LOGNORM.INV(S3727,'Input Parameters'!$H$34,'Input Parameters'!$I$34)</f>
        <v>37.467114294081327</v>
      </c>
      <c r="U3727" s="10">
        <f t="shared" ca="1" si="561"/>
        <v>0.54188502981614428</v>
      </c>
      <c r="V3727" s="30">
        <f ca="1">_xlfn.BETA.INV(U3727,'Input Parameters'!$L$36,'Input Parameters'!$M$36,'Input Parameters'!$J$36,'Input Parameters'!$K$36)</f>
        <v>0.60207612260600774</v>
      </c>
      <c r="W3727" s="2">
        <f ca="1">N3727+(P3727-N3727)*(1-ERF((T3727-R3727)/(2*SQRT(L3727*'Input Parameters'!$E$38))))</f>
        <v>9.9882608585170174E-2</v>
      </c>
      <c r="X3727">
        <f t="shared" ca="1" si="562"/>
        <v>1</v>
      </c>
      <c r="Y3727" s="7"/>
    </row>
    <row r="3728" spans="1:25" ht="15" customHeight="1" x14ac:dyDescent="0.25">
      <c r="A3728" s="139">
        <v>3721</v>
      </c>
      <c r="B3728" s="10">
        <f t="shared" ca="1" si="553"/>
        <v>0.44807694341275894</v>
      </c>
      <c r="C3728" s="60">
        <f ca="1">_xlfn.NORM.INV(B3728,'Input Parameters'!$E$15,'Input Parameters'!$F$15)</f>
        <v>263.89379377925093</v>
      </c>
      <c r="D3728" s="10">
        <f t="shared" ca="1" si="554"/>
        <v>0.17922170017819006</v>
      </c>
      <c r="E3728" s="62">
        <f ca="1">IF(_xlfn.NORM.INV(D3728,'Input Parameters'!$E$17,'Input Parameters'!$F$17)&lt;3500,3500,IF(_xlfn.NORM.INV(D3728,'Input Parameters'!$E$17,'Input Parameters'!$F$17)&gt;5500,5500,_xlfn.NORM.INV(D3728,'Input Parameters'!$E$17,'Input Parameters'!$F$17)))</f>
        <v>4157.1653547628039</v>
      </c>
      <c r="F3728" s="10">
        <f t="shared" ca="1" si="555"/>
        <v>0.24512016189555064</v>
      </c>
      <c r="G3728" s="64">
        <f ca="1">_xlfn.NORM.INV(F3728,'Input Parameters'!$E$20,'Input Parameters'!$F$20)</f>
        <v>278.02749153183896</v>
      </c>
      <c r="H3728" s="57">
        <f ca="1">EXP(E3728*(1/'Input Parameters'!$E$23-1/G3728))</f>
        <v>0.46739631385524266</v>
      </c>
      <c r="I3728" s="10">
        <f t="shared" ca="1" si="556"/>
        <v>7.8378749017803506E-2</v>
      </c>
      <c r="J3728" s="30">
        <f ca="1">_xlfn.BETA.INV(I3728,'Input Parameters'!$L$26,'Input Parameters'!$M$26,'Input Parameters'!$J$26,'Input Parameters'!$K$26)</f>
        <v>0.42199623872614761</v>
      </c>
      <c r="K3728" s="168">
        <f ca="1">('Input Parameters'!$E$27/'Input Parameters'!$E$38)^$J3728</f>
        <v>4.8461333541428397E-2</v>
      </c>
      <c r="L3728" s="69">
        <f ca="1">$H3728*$C3728*'Input Parameters'!$E$25*K3728</f>
        <v>5.9773656069162078</v>
      </c>
      <c r="M3728" s="24">
        <f t="shared" ca="1" si="557"/>
        <v>0.20703208836187492</v>
      </c>
      <c r="N3728" s="15">
        <f ca="1">_xlfn.NORM.INV(M3728,'Input Parameters'!$E$29,'Input Parameters'!$F$29)</f>
        <v>9.9918323751815127E-2</v>
      </c>
      <c r="O3728" s="8">
        <f t="shared" ca="1" si="558"/>
        <v>0.33368187986083897</v>
      </c>
      <c r="P3728" s="30">
        <f ca="1">_xlfn.LOGNORM.INV(O3728,'Input Parameters'!$H$30,'Input Parameters'!$I$30)</f>
        <v>2.190272507404488</v>
      </c>
      <c r="Q3728" s="10">
        <f t="shared" ca="1" si="559"/>
        <v>0.42805604672249964</v>
      </c>
      <c r="R3728" s="30">
        <f>IF('Input Parameters'!$E$32=0,0,_xlfn.BETA.INV(Q3728,'Input Parameters'!$L$32,'Input Parameters'!$M$32,'Input Parameters'!$J$32,'Input Parameters'!$K$32))</f>
        <v>0</v>
      </c>
      <c r="S3728" s="10">
        <f t="shared" ca="1" si="560"/>
        <v>0.24152995150723</v>
      </c>
      <c r="T3728" s="26">
        <f ca="1">_xlfn.LOGNORM.INV(S3728,'Input Parameters'!$H$34,'Input Parameters'!$I$34)</f>
        <v>46.192163698484975</v>
      </c>
      <c r="U3728" s="10">
        <f t="shared" ca="1" si="561"/>
        <v>0.26221577487459324</v>
      </c>
      <c r="V3728" s="30">
        <f ca="1">_xlfn.BETA.INV(U3728,'Input Parameters'!$L$36,'Input Parameters'!$M$36,'Input Parameters'!$J$36,'Input Parameters'!$K$36)</f>
        <v>0.49515447803337537</v>
      </c>
      <c r="W3728" s="2">
        <f ca="1">N3728+(P3728-N3728)*(1-ERF((T3728-R3728)/(2*SQRT(L3728*'Input Parameters'!$E$38))))</f>
        <v>0.47943754871604766</v>
      </c>
      <c r="X3728">
        <f t="shared" ca="1" si="562"/>
        <v>1</v>
      </c>
      <c r="Y3728" s="7"/>
    </row>
    <row r="3729" spans="1:25" ht="15" customHeight="1" x14ac:dyDescent="0.25">
      <c r="A3729" s="139">
        <v>3722</v>
      </c>
      <c r="B3729" s="10">
        <f t="shared" ca="1" si="553"/>
        <v>0.74912463341606406</v>
      </c>
      <c r="C3729" s="60">
        <f ca="1">_xlfn.NORM.INV(B3729,'Input Parameters'!$E$15,'Input Parameters'!$F$15)</f>
        <v>307.37097360227898</v>
      </c>
      <c r="D3729" s="10">
        <f t="shared" ca="1" si="554"/>
        <v>0.16481854017815067</v>
      </c>
      <c r="E3729" s="62">
        <f ca="1">IF(_xlfn.NORM.INV(D3729,'Input Parameters'!$E$17,'Input Parameters'!$F$17)&lt;3500,3500,IF(_xlfn.NORM.INV(D3729,'Input Parameters'!$E$17,'Input Parameters'!$F$17)&gt;5500,5500,_xlfn.NORM.INV(D3729,'Input Parameters'!$E$17,'Input Parameters'!$F$17)))</f>
        <v>4117.6083995126228</v>
      </c>
      <c r="F3729" s="10">
        <f t="shared" ca="1" si="555"/>
        <v>0.52890100637583481</v>
      </c>
      <c r="G3729" s="64">
        <f ca="1">_xlfn.NORM.INV(F3729,'Input Parameters'!$E$20,'Input Parameters'!$F$20)</f>
        <v>283.13580066924862</v>
      </c>
      <c r="H3729" s="57">
        <f ca="1">EXP(E3729*(1/'Input Parameters'!$E$23-1/G3729))</f>
        <v>0.6149965757940149</v>
      </c>
      <c r="I3729" s="10">
        <f t="shared" ca="1" si="556"/>
        <v>0.41075858716793767</v>
      </c>
      <c r="J3729" s="30">
        <f ca="1">_xlfn.BETA.INV(I3729,'Input Parameters'!$L$26,'Input Parameters'!$M$26,'Input Parameters'!$J$26,'Input Parameters'!$K$26)</f>
        <v>0.62451636296337576</v>
      </c>
      <c r="K3729" s="168">
        <f ca="1">('Input Parameters'!$E$27/'Input Parameters'!$E$38)^$J3729</f>
        <v>1.1337145772387177E-2</v>
      </c>
      <c r="L3729" s="69">
        <f ca="1">$H3729*$C3729*'Input Parameters'!$E$25*K3729</f>
        <v>2.1430844310034662</v>
      </c>
      <c r="M3729" s="24">
        <f t="shared" ca="1" si="557"/>
        <v>0.37338394545241937</v>
      </c>
      <c r="N3729" s="15">
        <f ca="1">_xlfn.NORM.INV(M3729,'Input Parameters'!$E$29,'Input Parameters'!$F$29)</f>
        <v>9.9967709592607076E-2</v>
      </c>
      <c r="O3729" s="8">
        <f t="shared" ca="1" si="558"/>
        <v>0.41686493342514153</v>
      </c>
      <c r="P3729" s="30">
        <f ca="1">_xlfn.LOGNORM.INV(O3729,'Input Parameters'!$H$30,'Input Parameters'!$I$30)</f>
        <v>2.4299682763164201</v>
      </c>
      <c r="Q3729" s="10">
        <f t="shared" ca="1" si="559"/>
        <v>0.75080443624232329</v>
      </c>
      <c r="R3729" s="30">
        <f>IF('Input Parameters'!$E$32=0,0,_xlfn.BETA.INV(Q3729,'Input Parameters'!$L$32,'Input Parameters'!$M$32,'Input Parameters'!$J$32,'Input Parameters'!$K$32))</f>
        <v>0</v>
      </c>
      <c r="S3729" s="10">
        <f t="shared" ca="1" si="560"/>
        <v>0.60132437349112444</v>
      </c>
      <c r="T3729" s="26">
        <f ca="1">_xlfn.LOGNORM.INV(S3729,'Input Parameters'!$H$34,'Input Parameters'!$I$34)</f>
        <v>52.04543069345754</v>
      </c>
      <c r="U3729" s="10">
        <f t="shared" ca="1" si="561"/>
        <v>0.1335758997471872</v>
      </c>
      <c r="V3729" s="30">
        <f ca="1">_xlfn.BETA.INV(U3729,'Input Parameters'!$L$36,'Input Parameters'!$M$36,'Input Parameters'!$J$36,'Input Parameters'!$K$36)</f>
        <v>0.43632286698399048</v>
      </c>
      <c r="W3729" s="2">
        <f ca="1">N3729+(P3729-N3729)*(1-ERF((T3729-R3729)/(2*SQRT(L3729*'Input Parameters'!$E$38))))</f>
        <v>0.12778892844170264</v>
      </c>
      <c r="X3729">
        <f t="shared" ca="1" si="562"/>
        <v>1</v>
      </c>
      <c r="Y3729" s="7"/>
    </row>
    <row r="3730" spans="1:25" ht="15" customHeight="1" x14ac:dyDescent="0.25">
      <c r="A3730" s="139">
        <v>3723</v>
      </c>
      <c r="B3730" s="10">
        <f t="shared" ca="1" si="553"/>
        <v>0.7351894685612913</v>
      </c>
      <c r="C3730" s="60">
        <f ca="1">_xlfn.NORM.INV(B3730,'Input Parameters'!$E$15,'Input Parameters'!$F$15)</f>
        <v>305.03236032185504</v>
      </c>
      <c r="D3730" s="10">
        <f t="shared" ca="1" si="554"/>
        <v>0.52614019778505683</v>
      </c>
      <c r="E3730" s="62">
        <f ca="1">IF(_xlfn.NORM.INV(D3730,'Input Parameters'!$E$17,'Input Parameters'!$F$17)&lt;3500,3500,IF(_xlfn.NORM.INV(D3730,'Input Parameters'!$E$17,'Input Parameters'!$F$17)&gt;5500,5500,_xlfn.NORM.INV(D3730,'Input Parameters'!$E$17,'Input Parameters'!$F$17)))</f>
        <v>4845.8995009701539</v>
      </c>
      <c r="F3730" s="10">
        <f t="shared" ca="1" si="555"/>
        <v>0.14573173023788311</v>
      </c>
      <c r="G3730" s="64">
        <f ca="1">_xlfn.NORM.INV(F3730,'Input Parameters'!$E$20,'Input Parameters'!$F$20)</f>
        <v>275.58205864769945</v>
      </c>
      <c r="H3730" s="57">
        <f ca="1">EXP(E3730*(1/'Input Parameters'!$E$23-1/G3730))</f>
        <v>0.35301296912515556</v>
      </c>
      <c r="I3730" s="10">
        <f t="shared" ca="1" si="556"/>
        <v>0.3678306669909519</v>
      </c>
      <c r="J3730" s="30">
        <f ca="1">_xlfn.BETA.INV(I3730,'Input Parameters'!$L$26,'Input Parameters'!$M$26,'Input Parameters'!$J$26,'Input Parameters'!$K$26)</f>
        <v>0.60582371269191226</v>
      </c>
      <c r="K3730" s="168">
        <f ca="1">('Input Parameters'!$E$27/'Input Parameters'!$E$38)^$J3730</f>
        <v>1.2963884753844376E-2</v>
      </c>
      <c r="L3730" s="69">
        <f ca="1">$H3730*$C3730*'Input Parameters'!$E$25*K3730</f>
        <v>1.395956026153329</v>
      </c>
      <c r="M3730" s="24">
        <f t="shared" ca="1" si="557"/>
        <v>0.75912098729399202</v>
      </c>
      <c r="N3730" s="15">
        <f ca="1">_xlfn.NORM.INV(M3730,'Input Parameters'!$E$29,'Input Parameters'!$F$29)</f>
        <v>0.1000703477818491</v>
      </c>
      <c r="O3730" s="8">
        <f t="shared" ca="1" si="558"/>
        <v>0.83196703866877963</v>
      </c>
      <c r="P3730" s="30">
        <f ca="1">_xlfn.LOGNORM.INV(O3730,'Input Parameters'!$H$30,'Input Parameters'!$I$30)</f>
        <v>4.2268432027080198</v>
      </c>
      <c r="Q3730" s="10">
        <f t="shared" ca="1" si="559"/>
        <v>0.7958196250667019</v>
      </c>
      <c r="R3730" s="30">
        <f>IF('Input Parameters'!$E$32=0,0,_xlfn.BETA.INV(Q3730,'Input Parameters'!$L$32,'Input Parameters'!$M$32,'Input Parameters'!$J$32,'Input Parameters'!$K$32))</f>
        <v>0</v>
      </c>
      <c r="S3730" s="10">
        <f t="shared" ca="1" si="560"/>
        <v>0.65811580044402229</v>
      </c>
      <c r="T3730" s="26">
        <f ca="1">_xlfn.LOGNORM.INV(S3730,'Input Parameters'!$H$34,'Input Parameters'!$I$34)</f>
        <v>53.030266485356805</v>
      </c>
      <c r="U3730" s="10">
        <f t="shared" ca="1" si="561"/>
        <v>0.5657145037359339</v>
      </c>
      <c r="V3730" s="30">
        <f ca="1">_xlfn.BETA.INV(U3730,'Input Parameters'!$L$36,'Input Parameters'!$M$36,'Input Parameters'!$J$36,'Input Parameters'!$K$36)</f>
        <v>0.61149744892613345</v>
      </c>
      <c r="W3730" s="2">
        <f ca="1">N3730+(P3730-N3730)*(1-ERF((T3730-R3730)/(2*SQRT(L3730*'Input Parameters'!$E$38))))</f>
        <v>0.1062804136974151</v>
      </c>
      <c r="X3730">
        <f t="shared" ca="1" si="562"/>
        <v>1</v>
      </c>
      <c r="Y3730" s="7"/>
    </row>
    <row r="3731" spans="1:25" ht="15" customHeight="1" x14ac:dyDescent="0.25">
      <c r="A3731" s="139">
        <v>3724</v>
      </c>
      <c r="B3731" s="10">
        <f t="shared" ca="1" si="553"/>
        <v>0.54107507654024434</v>
      </c>
      <c r="C3731" s="60">
        <f ca="1">_xlfn.NORM.INV(B3731,'Input Parameters'!$E$15,'Input Parameters'!$F$15)</f>
        <v>276.55684878570696</v>
      </c>
      <c r="D3731" s="10">
        <f t="shared" ca="1" si="554"/>
        <v>0.95261428961067252</v>
      </c>
      <c r="E3731" s="62">
        <f ca="1">IF(_xlfn.NORM.INV(D3731,'Input Parameters'!$E$17,'Input Parameters'!$F$17)&lt;3500,3500,IF(_xlfn.NORM.INV(D3731,'Input Parameters'!$E$17,'Input Parameters'!$F$17)&gt;5500,5500,_xlfn.NORM.INV(D3731,'Input Parameters'!$E$17,'Input Parameters'!$F$17)))</f>
        <v>5500</v>
      </c>
      <c r="F3731" s="10">
        <f t="shared" ca="1" si="555"/>
        <v>0.58942347062025291</v>
      </c>
      <c r="G3731" s="64">
        <f ca="1">_xlfn.NORM.INV(F3731,'Input Parameters'!$E$20,'Input Parameters'!$F$20)</f>
        <v>284.16461660951347</v>
      </c>
      <c r="H3731" s="57">
        <f ca="1">EXP(E3731*(1/'Input Parameters'!$E$23-1/G3731))</f>
        <v>0.5604478090097017</v>
      </c>
      <c r="I3731" s="10">
        <f t="shared" ca="1" si="556"/>
        <v>2.0313391655574664E-2</v>
      </c>
      <c r="J3731" s="30">
        <f ca="1">_xlfn.BETA.INV(I3731,'Input Parameters'!$L$26,'Input Parameters'!$M$26,'Input Parameters'!$J$26,'Input Parameters'!$K$26)</f>
        <v>0.32081417749488128</v>
      </c>
      <c r="K3731" s="168">
        <f ca="1">('Input Parameters'!$E$27/'Input Parameters'!$E$38)^$J3731</f>
        <v>0.10013783253886312</v>
      </c>
      <c r="L3731" s="69">
        <f ca="1">$H3731*$C3731*'Input Parameters'!$E$25*K3731</f>
        <v>15.520931444940567</v>
      </c>
      <c r="M3731" s="24">
        <f t="shared" ca="1" si="557"/>
        <v>5.6823039678421838E-2</v>
      </c>
      <c r="N3731" s="15">
        <f ca="1">_xlfn.NORM.INV(M3731,'Input Parameters'!$E$29,'Input Parameters'!$F$29)</f>
        <v>9.9841798470706164E-2</v>
      </c>
      <c r="O3731" s="8">
        <f t="shared" ca="1" si="558"/>
        <v>0.85374455274673855</v>
      </c>
      <c r="P3731" s="30">
        <f ca="1">_xlfn.LOGNORM.INV(O3731,'Input Parameters'!$H$30,'Input Parameters'!$I$30)</f>
        <v>4.411798089988185</v>
      </c>
      <c r="Q3731" s="10">
        <f t="shared" ca="1" si="559"/>
        <v>0.62612691331618264</v>
      </c>
      <c r="R3731" s="30">
        <f>IF('Input Parameters'!$E$32=0,0,_xlfn.BETA.INV(Q3731,'Input Parameters'!$L$32,'Input Parameters'!$M$32,'Input Parameters'!$J$32,'Input Parameters'!$K$32))</f>
        <v>0</v>
      </c>
      <c r="S3731" s="10">
        <f t="shared" ca="1" si="560"/>
        <v>0.85877598751855011</v>
      </c>
      <c r="T3731" s="26">
        <f ca="1">_xlfn.LOGNORM.INV(S3731,'Input Parameters'!$H$34,'Input Parameters'!$I$34)</f>
        <v>57.626260322594334</v>
      </c>
      <c r="U3731" s="10">
        <f t="shared" ca="1" si="561"/>
        <v>0.60144860869836847</v>
      </c>
      <c r="V3731" s="30">
        <f ca="1">_xlfn.BETA.INV(U3731,'Input Parameters'!$L$36,'Input Parameters'!$M$36,'Input Parameters'!$J$36,'Input Parameters'!$K$36)</f>
        <v>0.62601010541653945</v>
      </c>
      <c r="W3731" s="2">
        <f ca="1">N3731+(P3731-N3731)*(1-ERF((T3731-R3731)/(2*SQRT(L3731*'Input Parameters'!$E$38))))</f>
        <v>1.3977230072385325</v>
      </c>
      <c r="X3731">
        <f t="shared" ca="1" si="562"/>
        <v>0</v>
      </c>
      <c r="Y3731" s="7"/>
    </row>
    <row r="3732" spans="1:25" ht="15" customHeight="1" x14ac:dyDescent="0.25">
      <c r="A3732" s="139">
        <v>3725</v>
      </c>
      <c r="B3732" s="10">
        <f t="shared" ca="1" si="553"/>
        <v>0.67907372459587012</v>
      </c>
      <c r="C3732" s="60">
        <f ca="1">_xlfn.NORM.INV(B3732,'Input Parameters'!$E$15,'Input Parameters'!$F$15)</f>
        <v>296.17312104308149</v>
      </c>
      <c r="D3732" s="10">
        <f t="shared" ca="1" si="554"/>
        <v>0.63145122650109098</v>
      </c>
      <c r="E3732" s="62">
        <f ca="1">IF(_xlfn.NORM.INV(D3732,'Input Parameters'!$E$17,'Input Parameters'!$F$17)&lt;3500,3500,IF(_xlfn.NORM.INV(D3732,'Input Parameters'!$E$17,'Input Parameters'!$F$17)&gt;5500,5500,_xlfn.NORM.INV(D3732,'Input Parameters'!$E$17,'Input Parameters'!$F$17)))</f>
        <v>5034.9895905124222</v>
      </c>
      <c r="F3732" s="10">
        <f t="shared" ca="1" si="555"/>
        <v>0.50010466953261246</v>
      </c>
      <c r="G3732" s="64">
        <f ca="1">_xlfn.NORM.INV(F3732,'Input Parameters'!$E$20,'Input Parameters'!$F$20)</f>
        <v>282.65175786300671</v>
      </c>
      <c r="H3732" s="57">
        <f ca="1">EXP(E3732*(1/'Input Parameters'!$E$23-1/G3732))</f>
        <v>0.53531438588844993</v>
      </c>
      <c r="I3732" s="10">
        <f t="shared" ca="1" si="556"/>
        <v>7.6382920852302694E-2</v>
      </c>
      <c r="J3732" s="30">
        <f ca="1">_xlfn.BETA.INV(I3732,'Input Parameters'!$L$26,'Input Parameters'!$M$26,'Input Parameters'!$J$26,'Input Parameters'!$K$26)</f>
        <v>0.41969551965651103</v>
      </c>
      <c r="K3732" s="168">
        <f ca="1">('Input Parameters'!$E$27/'Input Parameters'!$E$38)^$J3732</f>
        <v>4.9267732124178572E-2</v>
      </c>
      <c r="L3732" s="69">
        <f ca="1">$H3732*$C3732*'Input Parameters'!$E$25*K3732</f>
        <v>7.8111886737012917</v>
      </c>
      <c r="M3732" s="24">
        <f t="shared" ca="1" si="557"/>
        <v>9.292221948109225E-2</v>
      </c>
      <c r="N3732" s="15">
        <f ca="1">_xlfn.NORM.INV(M3732,'Input Parameters'!$E$29,'Input Parameters'!$F$29)</f>
        <v>9.9867702724668245E-2</v>
      </c>
      <c r="O3732" s="8">
        <f t="shared" ca="1" si="558"/>
        <v>0.13054792092086509</v>
      </c>
      <c r="P3732" s="30">
        <f ca="1">_xlfn.LOGNORM.INV(O3732,'Input Parameters'!$H$30,'Input Parameters'!$I$30)</f>
        <v>1.5780292861281924</v>
      </c>
      <c r="Q3732" s="10">
        <f t="shared" ca="1" si="559"/>
        <v>4.9976349265111408E-2</v>
      </c>
      <c r="R3732" s="30">
        <f>IF('Input Parameters'!$E$32=0,0,_xlfn.BETA.INV(Q3732,'Input Parameters'!$L$32,'Input Parameters'!$M$32,'Input Parameters'!$J$32,'Input Parameters'!$K$32))</f>
        <v>0</v>
      </c>
      <c r="S3732" s="10">
        <f t="shared" ca="1" si="560"/>
        <v>0.47507202245678704</v>
      </c>
      <c r="T3732" s="26">
        <f ca="1">_xlfn.LOGNORM.INV(S3732,'Input Parameters'!$H$34,'Input Parameters'!$I$34)</f>
        <v>50.016792525839897</v>
      </c>
      <c r="U3732" s="10">
        <f t="shared" ca="1" si="561"/>
        <v>0.19879969381300033</v>
      </c>
      <c r="V3732" s="30">
        <f ca="1">_xlfn.BETA.INV(U3732,'Input Parameters'!$L$36,'Input Parameters'!$M$36,'Input Parameters'!$J$36,'Input Parameters'!$K$36)</f>
        <v>0.46817957399277843</v>
      </c>
      <c r="W3732" s="2">
        <f ca="1">N3732+(P3732-N3732)*(1-ERF((T3732-R3732)/(2*SQRT(L3732*'Input Parameters'!$E$38))))</f>
        <v>0.40394460068581417</v>
      </c>
      <c r="X3732">
        <f t="shared" ca="1" si="562"/>
        <v>1</v>
      </c>
      <c r="Y3732" s="7"/>
    </row>
    <row r="3733" spans="1:25" ht="15" customHeight="1" x14ac:dyDescent="0.25">
      <c r="A3733" s="139">
        <v>3726</v>
      </c>
      <c r="B3733" s="10">
        <f t="shared" ca="1" si="553"/>
        <v>0.30262995939175197</v>
      </c>
      <c r="C3733" s="60">
        <f ca="1">_xlfn.NORM.INV(B3733,'Input Parameters'!$E$15,'Input Parameters'!$F$15)</f>
        <v>242.95724643267465</v>
      </c>
      <c r="D3733" s="10">
        <f t="shared" ca="1" si="554"/>
        <v>0.14366810038652944</v>
      </c>
      <c r="E3733" s="62">
        <f ca="1">IF(_xlfn.NORM.INV(D3733,'Input Parameters'!$E$17,'Input Parameters'!$F$17)&lt;3500,3500,IF(_xlfn.NORM.INV(D3733,'Input Parameters'!$E$17,'Input Parameters'!$F$17)&gt;5500,5500,_xlfn.NORM.INV(D3733,'Input Parameters'!$E$17,'Input Parameters'!$F$17)))</f>
        <v>4055.2115909256713</v>
      </c>
      <c r="F3733" s="10">
        <f t="shared" ca="1" si="555"/>
        <v>0.88824676427789917</v>
      </c>
      <c r="G3733" s="64">
        <f ca="1">_xlfn.NORM.INV(F3733,'Input Parameters'!$E$20,'Input Parameters'!$F$20)</f>
        <v>290.8056215077649</v>
      </c>
      <c r="H3733" s="57">
        <f ca="1">EXP(E3733*(1/'Input Parameters'!$E$23-1/G3733))</f>
        <v>0.90391071512552446</v>
      </c>
      <c r="I3733" s="10">
        <f t="shared" ca="1" si="556"/>
        <v>0.89315507122166105</v>
      </c>
      <c r="J3733" s="30">
        <f ca="1">_xlfn.BETA.INV(I3733,'Input Parameters'!$L$26,'Input Parameters'!$M$26,'Input Parameters'!$J$26,'Input Parameters'!$K$26)</f>
        <v>0.83474259282243035</v>
      </c>
      <c r="K3733" s="168">
        <f ca="1">('Input Parameters'!$E$27/'Input Parameters'!$E$38)^$J3733</f>
        <v>2.5096086634781964E-3</v>
      </c>
      <c r="L3733" s="69">
        <f ca="1">$H3733*$C3733*'Input Parameters'!$E$25*K3733</f>
        <v>0.55113932044086378</v>
      </c>
      <c r="M3733" s="24">
        <f t="shared" ca="1" si="557"/>
        <v>0.53793715526253427</v>
      </c>
      <c r="N3733" s="15">
        <f ca="1">_xlfn.NORM.INV(M3733,'Input Parameters'!$E$29,'Input Parameters'!$F$29)</f>
        <v>0.10000952381234306</v>
      </c>
      <c r="O3733" s="8">
        <f t="shared" ca="1" si="558"/>
        <v>0.88950266590045746</v>
      </c>
      <c r="P3733" s="30">
        <f ca="1">_xlfn.LOGNORM.INV(O3733,'Input Parameters'!$H$30,'Input Parameters'!$I$30)</f>
        <v>4.7835425058005931</v>
      </c>
      <c r="Q3733" s="10">
        <f t="shared" ca="1" si="559"/>
        <v>0.28128731710513699</v>
      </c>
      <c r="R3733" s="30">
        <f>IF('Input Parameters'!$E$32=0,0,_xlfn.BETA.INV(Q3733,'Input Parameters'!$L$32,'Input Parameters'!$M$32,'Input Parameters'!$J$32,'Input Parameters'!$K$32))</f>
        <v>0</v>
      </c>
      <c r="S3733" s="10">
        <f t="shared" ca="1" si="560"/>
        <v>0.29965154146576878</v>
      </c>
      <c r="T3733" s="26">
        <f ca="1">_xlfn.LOGNORM.INV(S3733,'Input Parameters'!$H$34,'Input Parameters'!$I$34)</f>
        <v>47.215549865477506</v>
      </c>
      <c r="U3733" s="10">
        <f t="shared" ca="1" si="561"/>
        <v>0.97783342701163078</v>
      </c>
      <c r="V3733" s="30">
        <f ca="1">_xlfn.BETA.INV(U3733,'Input Parameters'!$L$36,'Input Parameters'!$M$36,'Input Parameters'!$J$36,'Input Parameters'!$K$36)</f>
        <v>0.93859629807876432</v>
      </c>
      <c r="W3733" s="2">
        <f ca="1">N3733+(P3733-N3733)*(1-ERF((T3733-R3733)/(2*SQRT(L3733*'Input Parameters'!$E$38))))</f>
        <v>0.10004177637938809</v>
      </c>
      <c r="X3733">
        <f t="shared" ca="1" si="562"/>
        <v>1</v>
      </c>
      <c r="Y3733" s="7"/>
    </row>
    <row r="3734" spans="1:25" ht="15" customHeight="1" x14ac:dyDescent="0.25">
      <c r="A3734" s="139">
        <v>3727</v>
      </c>
      <c r="B3734" s="10">
        <f t="shared" ca="1" si="553"/>
        <v>0.58263465759801492</v>
      </c>
      <c r="C3734" s="60">
        <f ca="1">_xlfn.NORM.INV(B3734,'Input Parameters'!$E$15,'Input Parameters'!$F$15)</f>
        <v>282.27402195892103</v>
      </c>
      <c r="D3734" s="10">
        <f t="shared" ca="1" si="554"/>
        <v>0.41919222532255485</v>
      </c>
      <c r="E3734" s="62">
        <f ca="1">IF(_xlfn.NORM.INV(D3734,'Input Parameters'!$E$17,'Input Parameters'!$F$17)&lt;3500,3500,IF(_xlfn.NORM.INV(D3734,'Input Parameters'!$E$17,'Input Parameters'!$F$17)&gt;5500,5500,_xlfn.NORM.INV(D3734,'Input Parameters'!$E$17,'Input Parameters'!$F$17)))</f>
        <v>4657.2277254127803</v>
      </c>
      <c r="F3734" s="10">
        <f t="shared" ca="1" si="555"/>
        <v>4.9147266163678149E-2</v>
      </c>
      <c r="G3734" s="64">
        <f ca="1">_xlfn.NORM.INV(F3734,'Input Parameters'!$E$20,'Input Parameters'!$F$20)</f>
        <v>271.57370377152318</v>
      </c>
      <c r="H3734" s="57">
        <f ca="1">EXP(E3734*(1/'Input Parameters'!$E$23-1/G3734))</f>
        <v>0.2864636217735203</v>
      </c>
      <c r="I3734" s="10">
        <f t="shared" ca="1" si="556"/>
        <v>0.95799370555525654</v>
      </c>
      <c r="J3734" s="30">
        <f ca="1">_xlfn.BETA.INV(I3734,'Input Parameters'!$L$26,'Input Parameters'!$M$26,'Input Parameters'!$J$26,'Input Parameters'!$K$26)</f>
        <v>0.88420732333943786</v>
      </c>
      <c r="K3734" s="168">
        <f ca="1">('Input Parameters'!$E$27/'Input Parameters'!$E$38)^$J3734</f>
        <v>1.7600023475973269E-3</v>
      </c>
      <c r="L3734" s="69">
        <f ca="1">$H3734*$C3734*'Input Parameters'!$E$25*K3734</f>
        <v>0.14231596987638578</v>
      </c>
      <c r="M3734" s="24">
        <f t="shared" ca="1" si="557"/>
        <v>0.82937772346106919</v>
      </c>
      <c r="N3734" s="15">
        <f ca="1">_xlfn.NORM.INV(M3734,'Input Parameters'!$E$29,'Input Parameters'!$F$29)</f>
        <v>0.10009517090604171</v>
      </c>
      <c r="O3734" s="8">
        <f t="shared" ca="1" si="558"/>
        <v>0.60835427722504953</v>
      </c>
      <c r="P3734" s="30">
        <f ca="1">_xlfn.LOGNORM.INV(O3734,'Input Parameters'!$H$30,'Input Parameters'!$I$30)</f>
        <v>3.0555525906907679</v>
      </c>
      <c r="Q3734" s="10">
        <f t="shared" ca="1" si="559"/>
        <v>0.38991838638523924</v>
      </c>
      <c r="R3734" s="30">
        <f>IF('Input Parameters'!$E$32=0,0,_xlfn.BETA.INV(Q3734,'Input Parameters'!$L$32,'Input Parameters'!$M$32,'Input Parameters'!$J$32,'Input Parameters'!$K$32))</f>
        <v>0</v>
      </c>
      <c r="S3734" s="10">
        <f t="shared" ca="1" si="560"/>
        <v>3.2748679685314364E-2</v>
      </c>
      <c r="T3734" s="26">
        <f ca="1">_xlfn.LOGNORM.INV(S3734,'Input Parameters'!$H$34,'Input Parameters'!$I$34)</f>
        <v>40.077097860216185</v>
      </c>
      <c r="U3734" s="10">
        <f t="shared" ca="1" si="561"/>
        <v>0.51341659264207684</v>
      </c>
      <c r="V3734" s="30">
        <f ca="1">_xlfn.BETA.INV(U3734,'Input Parameters'!$L$36,'Input Parameters'!$M$36,'Input Parameters'!$J$36,'Input Parameters'!$K$36)</f>
        <v>0.591030609480794</v>
      </c>
      <c r="W3734" s="2">
        <f ca="1">N3734+(P3734-N3734)*(1-ERF((T3734-R3734)/(2*SQRT(L3734*'Input Parameters'!$E$38))))</f>
        <v>0.10009517090621398</v>
      </c>
      <c r="X3734">
        <f t="shared" ca="1" si="562"/>
        <v>1</v>
      </c>
      <c r="Y3734" s="7"/>
    </row>
    <row r="3735" spans="1:25" ht="15" customHeight="1" x14ac:dyDescent="0.25">
      <c r="A3735" s="139">
        <v>3728</v>
      </c>
      <c r="B3735" s="10">
        <f t="shared" ca="1" si="553"/>
        <v>0.5063390574360177</v>
      </c>
      <c r="C3735" s="60">
        <f ca="1">_xlfn.NORM.INV(B3735,'Input Parameters'!$E$15,'Input Parameters'!$F$15)</f>
        <v>271.82835160766905</v>
      </c>
      <c r="D3735" s="10">
        <f t="shared" ca="1" si="554"/>
        <v>0.19402570875036229</v>
      </c>
      <c r="E3735" s="62">
        <f ca="1">IF(_xlfn.NORM.INV(D3735,'Input Parameters'!$E$17,'Input Parameters'!$F$17)&lt;3500,3500,IF(_xlfn.NORM.INV(D3735,'Input Parameters'!$E$17,'Input Parameters'!$F$17)&gt;5500,5500,_xlfn.NORM.INV(D3735,'Input Parameters'!$E$17,'Input Parameters'!$F$17)))</f>
        <v>4195.7904380052169</v>
      </c>
      <c r="F3735" s="10">
        <f t="shared" ca="1" si="555"/>
        <v>0.28396997637297883</v>
      </c>
      <c r="G3735" s="64">
        <f ca="1">_xlfn.NORM.INV(F3735,'Input Parameters'!$E$20,'Input Parameters'!$F$20)</f>
        <v>278.82371000701016</v>
      </c>
      <c r="H3735" s="57">
        <f ca="1">EXP(E3735*(1/'Input Parameters'!$E$23-1/G3735))</f>
        <v>0.48454292324333004</v>
      </c>
      <c r="I3735" s="10">
        <f t="shared" ca="1" si="556"/>
        <v>0.5864940344302465</v>
      </c>
      <c r="J3735" s="30">
        <f ca="1">_xlfn.BETA.INV(I3735,'Input Parameters'!$L$26,'Input Parameters'!$M$26,'Input Parameters'!$J$26,'Input Parameters'!$K$26)</f>
        <v>0.69590431899979999</v>
      </c>
      <c r="K3735" s="168">
        <f ca="1">('Input Parameters'!$E$27/'Input Parameters'!$E$38)^$J3735</f>
        <v>6.7938450764159801E-3</v>
      </c>
      <c r="L3735" s="69">
        <f ca="1">$H3735*$C3735*'Input Parameters'!$E$25*K3735</f>
        <v>0.89483434753924374</v>
      </c>
      <c r="M3735" s="24">
        <f t="shared" ca="1" si="557"/>
        <v>0.66810650283926043</v>
      </c>
      <c r="N3735" s="15">
        <f ca="1">_xlfn.NORM.INV(M3735,'Input Parameters'!$E$29,'Input Parameters'!$F$29)</f>
        <v>0.1000434690638602</v>
      </c>
      <c r="O3735" s="8">
        <f t="shared" ca="1" si="558"/>
        <v>1.5058735154518388E-2</v>
      </c>
      <c r="P3735" s="30">
        <f ca="1">_xlfn.LOGNORM.INV(O3735,'Input Parameters'!$H$30,'Input Parameters'!$I$30)</f>
        <v>0.96335148107144353</v>
      </c>
      <c r="Q3735" s="10">
        <f t="shared" ca="1" si="559"/>
        <v>0.24696201317405975</v>
      </c>
      <c r="R3735" s="30">
        <f>IF('Input Parameters'!$E$32=0,0,_xlfn.BETA.INV(Q3735,'Input Parameters'!$L$32,'Input Parameters'!$M$32,'Input Parameters'!$J$32,'Input Parameters'!$K$32))</f>
        <v>0</v>
      </c>
      <c r="S3735" s="10">
        <f t="shared" ca="1" si="560"/>
        <v>0.83545306312198175</v>
      </c>
      <c r="T3735" s="26">
        <f ca="1">_xlfn.LOGNORM.INV(S3735,'Input Parameters'!$H$34,'Input Parameters'!$I$34)</f>
        <v>56.920997685332921</v>
      </c>
      <c r="U3735" s="10">
        <f t="shared" ca="1" si="561"/>
        <v>0.54080472075557451</v>
      </c>
      <c r="V3735" s="30">
        <f ca="1">_xlfn.BETA.INV(U3735,'Input Parameters'!$L$36,'Input Parameters'!$M$36,'Input Parameters'!$J$36,'Input Parameters'!$K$36)</f>
        <v>0.60165311382548281</v>
      </c>
      <c r="W3735" s="2">
        <f ca="1">N3735+(P3735-N3735)*(1-ERF((T3735-R3735)/(2*SQRT(L3735*'Input Parameters'!$E$38))))</f>
        <v>0.10006152701041092</v>
      </c>
      <c r="X3735">
        <f t="shared" ca="1" si="562"/>
        <v>1</v>
      </c>
      <c r="Y3735" s="7"/>
    </row>
    <row r="3736" spans="1:25" ht="15" customHeight="1" x14ac:dyDescent="0.25">
      <c r="A3736" s="139">
        <v>3729</v>
      </c>
      <c r="B3736" s="10">
        <f t="shared" ca="1" si="553"/>
        <v>0.71115736569074017</v>
      </c>
      <c r="C3736" s="60">
        <f ca="1">_xlfn.NORM.INV(B3736,'Input Parameters'!$E$15,'Input Parameters'!$F$15)</f>
        <v>301.14042724444386</v>
      </c>
      <c r="D3736" s="10">
        <f t="shared" ca="1" si="554"/>
        <v>0.47014181344062578</v>
      </c>
      <c r="E3736" s="62">
        <f ca="1">IF(_xlfn.NORM.INV(D3736,'Input Parameters'!$E$17,'Input Parameters'!$F$17)&lt;3500,3500,IF(_xlfn.NORM.INV(D3736,'Input Parameters'!$E$17,'Input Parameters'!$F$17)&gt;5500,5500,_xlfn.NORM.INV(D3736,'Input Parameters'!$E$17,'Input Parameters'!$F$17)))</f>
        <v>4747.5606305768915</v>
      </c>
      <c r="F3736" s="10">
        <f t="shared" ca="1" si="555"/>
        <v>0.40721286654476896</v>
      </c>
      <c r="G3736" s="64">
        <f ca="1">_xlfn.NORM.INV(F3736,'Input Parameters'!$E$20,'Input Parameters'!$F$20)</f>
        <v>281.07737314720185</v>
      </c>
      <c r="H3736" s="57">
        <f ca="1">EXP(E3736*(1/'Input Parameters'!$E$23-1/G3736))</f>
        <v>0.50494327567588804</v>
      </c>
      <c r="I3736" s="10">
        <f t="shared" ca="1" si="556"/>
        <v>0.11142543578419528</v>
      </c>
      <c r="J3736" s="30">
        <f ca="1">_xlfn.BETA.INV(I3736,'Input Parameters'!$L$26,'Input Parameters'!$M$26,'Input Parameters'!$J$26,'Input Parameters'!$K$26)</f>
        <v>0.45523645522337902</v>
      </c>
      <c r="K3736" s="168">
        <f ca="1">('Input Parameters'!$E$27/'Input Parameters'!$E$38)^$J3736</f>
        <v>3.8180822883249727E-2</v>
      </c>
      <c r="L3736" s="69">
        <f ca="1">$H3736*$C3736*'Input Parameters'!$E$25*K3736</f>
        <v>5.8057314000534532</v>
      </c>
      <c r="M3736" s="24">
        <f t="shared" ca="1" si="557"/>
        <v>0.47067674141182925</v>
      </c>
      <c r="N3736" s="15">
        <f ca="1">_xlfn.NORM.INV(M3736,'Input Parameters'!$E$29,'Input Parameters'!$F$29)</f>
        <v>9.9992643118113664E-2</v>
      </c>
      <c r="O3736" s="8">
        <f t="shared" ca="1" si="558"/>
        <v>0.86301967613299402</v>
      </c>
      <c r="P3736" s="30">
        <f ca="1">_xlfn.LOGNORM.INV(O3736,'Input Parameters'!$H$30,'Input Parameters'!$I$30)</f>
        <v>4.4988370139691041</v>
      </c>
      <c r="Q3736" s="10">
        <f t="shared" ca="1" si="559"/>
        <v>0.67918374658835079</v>
      </c>
      <c r="R3736" s="30">
        <f>IF('Input Parameters'!$E$32=0,0,_xlfn.BETA.INV(Q3736,'Input Parameters'!$L$32,'Input Parameters'!$M$32,'Input Parameters'!$J$32,'Input Parameters'!$K$32))</f>
        <v>0</v>
      </c>
      <c r="S3736" s="10">
        <f t="shared" ca="1" si="560"/>
        <v>0.82261491693686251</v>
      </c>
      <c r="T3736" s="26">
        <f ca="1">_xlfn.LOGNORM.INV(S3736,'Input Parameters'!$H$34,'Input Parameters'!$I$34)</f>
        <v>56.563745892411049</v>
      </c>
      <c r="U3736" s="10">
        <f t="shared" ca="1" si="561"/>
        <v>0.78446211254535347</v>
      </c>
      <c r="V3736" s="30">
        <f ca="1">_xlfn.BETA.INV(U3736,'Input Parameters'!$L$36,'Input Parameters'!$M$36,'Input Parameters'!$J$36,'Input Parameters'!$K$36)</f>
        <v>0.71427223247424121</v>
      </c>
      <c r="W3736" s="2">
        <f ca="1">N3736+(P3736-N3736)*(1-ERF((T3736-R3736)/(2*SQRT(L3736*'Input Parameters'!$E$38))))</f>
        <v>0.52634953964089881</v>
      </c>
      <c r="X3736">
        <f t="shared" ca="1" si="562"/>
        <v>1</v>
      </c>
      <c r="Y3736" s="7"/>
    </row>
    <row r="3737" spans="1:25" ht="15" customHeight="1" x14ac:dyDescent="0.25">
      <c r="A3737" s="139">
        <v>3730</v>
      </c>
      <c r="B3737" s="10">
        <f t="shared" ca="1" si="553"/>
        <v>0.69611292960076276</v>
      </c>
      <c r="C3737" s="60">
        <f ca="1">_xlfn.NORM.INV(B3737,'Input Parameters'!$E$15,'Input Parameters'!$F$15)</f>
        <v>298.78216235551906</v>
      </c>
      <c r="D3737" s="10">
        <f t="shared" ca="1" si="554"/>
        <v>0.25271169416706285</v>
      </c>
      <c r="E3737" s="62">
        <f ca="1">IF(_xlfn.NORM.INV(D3737,'Input Parameters'!$E$17,'Input Parameters'!$F$17)&lt;3500,3500,IF(_xlfn.NORM.INV(D3737,'Input Parameters'!$E$17,'Input Parameters'!$F$17)&gt;5500,5500,_xlfn.NORM.INV(D3737,'Input Parameters'!$E$17,'Input Parameters'!$F$17)))</f>
        <v>4333.8134570844513</v>
      </c>
      <c r="F3737" s="10">
        <f t="shared" ca="1" si="555"/>
        <v>0.38196538346278919</v>
      </c>
      <c r="G3737" s="64">
        <f ca="1">_xlfn.NORM.INV(F3737,'Input Parameters'!$E$20,'Input Parameters'!$F$20)</f>
        <v>280.63783568821674</v>
      </c>
      <c r="H3737" s="57">
        <f ca="1">EXP(E3737*(1/'Input Parameters'!$E$23-1/G3737))</f>
        <v>0.52313909543309467</v>
      </c>
      <c r="I3737" s="10">
        <f t="shared" ca="1" si="556"/>
        <v>0.12345714570590616</v>
      </c>
      <c r="J3737" s="30">
        <f ca="1">_xlfn.BETA.INV(I3737,'Input Parameters'!$L$26,'Input Parameters'!$M$26,'Input Parameters'!$J$26,'Input Parameters'!$K$26)</f>
        <v>0.4656393902653424</v>
      </c>
      <c r="K3737" s="168">
        <f ca="1">('Input Parameters'!$E$27/'Input Parameters'!$E$38)^$J3737</f>
        <v>3.5435454929472178E-2</v>
      </c>
      <c r="L3737" s="69">
        <f ca="1">$H3737*$C3737*'Input Parameters'!$E$25*K3737</f>
        <v>5.5387256768138533</v>
      </c>
      <c r="M3737" s="24">
        <f t="shared" ca="1" si="557"/>
        <v>0.80515158329624947</v>
      </c>
      <c r="N3737" s="15">
        <f ca="1">_xlfn.NORM.INV(M3737,'Input Parameters'!$E$29,'Input Parameters'!$F$29)</f>
        <v>0.10008601672888691</v>
      </c>
      <c r="O3737" s="8">
        <f t="shared" ca="1" si="558"/>
        <v>0.26530761146303239</v>
      </c>
      <c r="P3737" s="30">
        <f ca="1">_xlfn.LOGNORM.INV(O3737,'Input Parameters'!$H$30,'Input Parameters'!$I$30)</f>
        <v>1.9953631811154302</v>
      </c>
      <c r="Q3737" s="10">
        <f t="shared" ca="1" si="559"/>
        <v>0.78877976311660603</v>
      </c>
      <c r="R3737" s="30">
        <f>IF('Input Parameters'!$E$32=0,0,_xlfn.BETA.INV(Q3737,'Input Parameters'!$L$32,'Input Parameters'!$M$32,'Input Parameters'!$J$32,'Input Parameters'!$K$32))</f>
        <v>0</v>
      </c>
      <c r="S3737" s="10">
        <f t="shared" ca="1" si="560"/>
        <v>0.22637645742281276</v>
      </c>
      <c r="T3737" s="26">
        <f ca="1">_xlfn.LOGNORM.INV(S3737,'Input Parameters'!$H$34,'Input Parameters'!$I$34)</f>
        <v>45.908653618843076</v>
      </c>
      <c r="U3737" s="10">
        <f t="shared" ca="1" si="561"/>
        <v>0.75830756978260172</v>
      </c>
      <c r="V3737" s="30">
        <f ca="1">_xlfn.BETA.INV(U3737,'Input Parameters'!$L$36,'Input Parameters'!$M$36,'Input Parameters'!$J$36,'Input Parameters'!$K$36)</f>
        <v>0.69941275749411469</v>
      </c>
      <c r="W3737" s="2">
        <f ca="1">N3737+(P3737-N3737)*(1-ERF((T3737-R3737)/(2*SQRT(L3737*'Input Parameters'!$E$38))))</f>
        <v>0.41808835436257213</v>
      </c>
      <c r="X3737">
        <f t="shared" ca="1" si="562"/>
        <v>1</v>
      </c>
      <c r="Y3737" s="7"/>
    </row>
    <row r="3738" spans="1:25" ht="15" customHeight="1" x14ac:dyDescent="0.25">
      <c r="A3738" s="139">
        <v>3731</v>
      </c>
      <c r="B3738" s="10">
        <f t="shared" ca="1" si="553"/>
        <v>0.47733870511552434</v>
      </c>
      <c r="C3738" s="60">
        <f ca="1">_xlfn.NORM.INV(B3738,'Input Parameters'!$E$15,'Input Parameters'!$F$15)</f>
        <v>267.8871687122321</v>
      </c>
      <c r="D3738" s="10">
        <f t="shared" ca="1" si="554"/>
        <v>0.54467102079671936</v>
      </c>
      <c r="E3738" s="62">
        <f ca="1">IF(_xlfn.NORM.INV(D3738,'Input Parameters'!$E$17,'Input Parameters'!$F$17)&lt;3500,3500,IF(_xlfn.NORM.INV(D3738,'Input Parameters'!$E$17,'Input Parameters'!$F$17)&gt;5500,5500,_xlfn.NORM.INV(D3738,'Input Parameters'!$E$17,'Input Parameters'!$F$17)))</f>
        <v>4878.5460659225328</v>
      </c>
      <c r="F3738" s="10">
        <f t="shared" ca="1" si="555"/>
        <v>0.21463315485120149</v>
      </c>
      <c r="G3738" s="64">
        <f ca="1">_xlfn.NORM.INV(F3738,'Input Parameters'!$E$20,'Input Parameters'!$F$20)</f>
        <v>277.35399989721816</v>
      </c>
      <c r="H3738" s="57">
        <f ca="1">EXP(E3738*(1/'Input Parameters'!$E$23-1/G3738))</f>
        <v>0.39252012072081854</v>
      </c>
      <c r="I3738" s="10">
        <f t="shared" ca="1" si="556"/>
        <v>0.22149028316810482</v>
      </c>
      <c r="J3738" s="30">
        <f ca="1">_xlfn.BETA.INV(I3738,'Input Parameters'!$L$26,'Input Parameters'!$M$26,'Input Parameters'!$J$26,'Input Parameters'!$K$26)</f>
        <v>0.53267214067992275</v>
      </c>
      <c r="K3738" s="168">
        <f ca="1">('Input Parameters'!$E$27/'Input Parameters'!$E$38)^$J3738</f>
        <v>2.1908733765675151E-2</v>
      </c>
      <c r="L3738" s="69">
        <f ca="1">$H3738*$C3738*'Input Parameters'!$E$25*K3738</f>
        <v>2.3037275383754858</v>
      </c>
      <c r="M3738" s="24">
        <f t="shared" ca="1" si="557"/>
        <v>0.23913773937382832</v>
      </c>
      <c r="N3738" s="15">
        <f ca="1">_xlfn.NORM.INV(M3738,'Input Parameters'!$E$29,'Input Parameters'!$F$29)</f>
        <v>9.9929092104001277E-2</v>
      </c>
      <c r="O3738" s="8">
        <f t="shared" ca="1" si="558"/>
        <v>0.40878613549016418</v>
      </c>
      <c r="P3738" s="30">
        <f ca="1">_xlfn.LOGNORM.INV(O3738,'Input Parameters'!$H$30,'Input Parameters'!$I$30)</f>
        <v>2.4062682731602139</v>
      </c>
      <c r="Q3738" s="10">
        <f t="shared" ca="1" si="559"/>
        <v>0.92720506213697385</v>
      </c>
      <c r="R3738" s="30">
        <f>IF('Input Parameters'!$E$32=0,0,_xlfn.BETA.INV(Q3738,'Input Parameters'!$L$32,'Input Parameters'!$M$32,'Input Parameters'!$J$32,'Input Parameters'!$K$32))</f>
        <v>0</v>
      </c>
      <c r="S3738" s="10">
        <f t="shared" ca="1" si="560"/>
        <v>0.89779939152401078</v>
      </c>
      <c r="T3738" s="26">
        <f ca="1">_xlfn.LOGNORM.INV(S3738,'Input Parameters'!$H$34,'Input Parameters'!$I$34)</f>
        <v>59.037257898185963</v>
      </c>
      <c r="U3738" s="10">
        <f t="shared" ca="1" si="561"/>
        <v>0.38013491365165941</v>
      </c>
      <c r="V3738" s="30">
        <f ca="1">_xlfn.BETA.INV(U3738,'Input Parameters'!$L$36,'Input Parameters'!$M$36,'Input Parameters'!$J$36,'Input Parameters'!$K$36)</f>
        <v>0.54080260080564391</v>
      </c>
      <c r="W3738" s="2">
        <f ca="1">N3738+(P3738-N3738)*(1-ERF((T3738-R3738)/(2*SQRT(L3738*'Input Parameters'!$E$38))))</f>
        <v>0.11365707520288006</v>
      </c>
      <c r="X3738">
        <f t="shared" ca="1" si="562"/>
        <v>1</v>
      </c>
      <c r="Y3738" s="7"/>
    </row>
    <row r="3739" spans="1:25" ht="15" customHeight="1" x14ac:dyDescent="0.25">
      <c r="A3739" s="139">
        <v>3732</v>
      </c>
      <c r="B3739" s="10">
        <f t="shared" ca="1" si="553"/>
        <v>0.30940294227499454</v>
      </c>
      <c r="C3739" s="60">
        <f ca="1">_xlfn.NORM.INV(B3739,'Input Parameters'!$E$15,'Input Parameters'!$F$15)</f>
        <v>244.00360996768421</v>
      </c>
      <c r="D3739" s="10">
        <f t="shared" ca="1" si="554"/>
        <v>0.523778985500854</v>
      </c>
      <c r="E3739" s="62">
        <f ca="1">IF(_xlfn.NORM.INV(D3739,'Input Parameters'!$E$17,'Input Parameters'!$F$17)&lt;3500,3500,IF(_xlfn.NORM.INV(D3739,'Input Parameters'!$E$17,'Input Parameters'!$F$17)&gt;5500,5500,_xlfn.NORM.INV(D3739,'Input Parameters'!$E$17,'Input Parameters'!$F$17)))</f>
        <v>4841.7482906124415</v>
      </c>
      <c r="F3739" s="10">
        <f t="shared" ca="1" si="555"/>
        <v>0.74743055074336517</v>
      </c>
      <c r="G3739" s="64">
        <f ca="1">_xlfn.NORM.INV(F3739,'Input Parameters'!$E$20,'Input Parameters'!$F$20)</f>
        <v>287.11505367456908</v>
      </c>
      <c r="H3739" s="57">
        <f ca="1">EXP(E3739*(1/'Input Parameters'!$E$23-1/G3739))</f>
        <v>0.71560252149140069</v>
      </c>
      <c r="I3739" s="10">
        <f t="shared" ca="1" si="556"/>
        <v>0.36191979183310208</v>
      </c>
      <c r="J3739" s="30">
        <f ca="1">_xlfn.BETA.INV(I3739,'Input Parameters'!$L$26,'Input Parameters'!$M$26,'Input Parameters'!$J$26,'Input Parameters'!$K$26)</f>
        <v>0.60318224842153723</v>
      </c>
      <c r="K3739" s="168">
        <f ca="1">('Input Parameters'!$E$27/'Input Parameters'!$E$38)^$J3739</f>
        <v>1.321185696724346E-2</v>
      </c>
      <c r="L3739" s="69">
        <f ca="1">$H3739*$C3739*'Input Parameters'!$E$25*K3739</f>
        <v>2.3069170410959563</v>
      </c>
      <c r="M3739" s="24">
        <f t="shared" ca="1" si="557"/>
        <v>8.6315534800069371E-2</v>
      </c>
      <c r="N3739" s="15">
        <f ca="1">_xlfn.NORM.INV(M3739,'Input Parameters'!$E$29,'Input Parameters'!$F$29)</f>
        <v>9.9863620174480736E-2</v>
      </c>
      <c r="O3739" s="8">
        <f t="shared" ca="1" si="558"/>
        <v>0.93355201337377514</v>
      </c>
      <c r="P3739" s="30">
        <f ca="1">_xlfn.LOGNORM.INV(O3739,'Input Parameters'!$H$30,'Input Parameters'!$I$30)</f>
        <v>5.4571380043231503</v>
      </c>
      <c r="Q3739" s="10">
        <f t="shared" ca="1" si="559"/>
        <v>0.54378757309479608</v>
      </c>
      <c r="R3739" s="30">
        <f>IF('Input Parameters'!$E$32=0,0,_xlfn.BETA.INV(Q3739,'Input Parameters'!$L$32,'Input Parameters'!$M$32,'Input Parameters'!$J$32,'Input Parameters'!$K$32))</f>
        <v>0</v>
      </c>
      <c r="S3739" s="10">
        <f t="shared" ca="1" si="560"/>
        <v>0.50414119426239079</v>
      </c>
      <c r="T3739" s="26">
        <f ca="1">_xlfn.LOGNORM.INV(S3739,'Input Parameters'!$H$34,'Input Parameters'!$I$34)</f>
        <v>50.472912828207626</v>
      </c>
      <c r="U3739" s="10">
        <f t="shared" ca="1" si="561"/>
        <v>0.46514958922017791</v>
      </c>
      <c r="V3739" s="30">
        <f ca="1">_xlfn.BETA.INV(U3739,'Input Parameters'!$L$36,'Input Parameters'!$M$36,'Input Parameters'!$J$36,'Input Parameters'!$K$36)</f>
        <v>0.5726756734864239</v>
      </c>
      <c r="W3739" s="2">
        <f ca="1">N3739+(P3739-N3739)*(1-ERF((T3739-R3739)/(2*SQRT(L3739*'Input Parameters'!$E$38))))</f>
        <v>0.20049713165379324</v>
      </c>
      <c r="X3739">
        <f t="shared" ca="1" si="562"/>
        <v>1</v>
      </c>
      <c r="Y3739" s="7"/>
    </row>
    <row r="3740" spans="1:25" ht="15" customHeight="1" x14ac:dyDescent="0.25">
      <c r="A3740" s="139">
        <v>3733</v>
      </c>
      <c r="B3740" s="10">
        <f t="shared" ca="1" si="553"/>
        <v>0.50671565351841386</v>
      </c>
      <c r="C3740" s="60">
        <f ca="1">_xlfn.NORM.INV(B3740,'Input Parameters'!$E$15,'Input Parameters'!$F$15)</f>
        <v>271.87951632790811</v>
      </c>
      <c r="D3740" s="10">
        <f t="shared" ca="1" si="554"/>
        <v>0.17737090543872036</v>
      </c>
      <c r="E3740" s="62">
        <f ca="1">IF(_xlfn.NORM.INV(D3740,'Input Parameters'!$E$17,'Input Parameters'!$F$17)&lt;3500,3500,IF(_xlfn.NORM.INV(D3740,'Input Parameters'!$E$17,'Input Parameters'!$F$17)&gt;5500,5500,_xlfn.NORM.INV(D3740,'Input Parameters'!$E$17,'Input Parameters'!$F$17)))</f>
        <v>4152.1983687346292</v>
      </c>
      <c r="F3740" s="10">
        <f t="shared" ca="1" si="555"/>
        <v>0.35472602752652138</v>
      </c>
      <c r="G3740" s="64">
        <f ca="1">_xlfn.NORM.INV(F3740,'Input Parameters'!$E$20,'Input Parameters'!$F$20)</f>
        <v>280.15363294460104</v>
      </c>
      <c r="H3740" s="57">
        <f ca="1">EXP(E3740*(1/'Input Parameters'!$E$23-1/G3740))</f>
        <v>0.52396614110236239</v>
      </c>
      <c r="I3740" s="10">
        <f t="shared" ca="1" si="556"/>
        <v>0.68009958366763434</v>
      </c>
      <c r="J3740" s="30">
        <f ca="1">_xlfn.BETA.INV(I3740,'Input Parameters'!$L$26,'Input Parameters'!$M$26,'Input Parameters'!$J$26,'Input Parameters'!$K$26)</f>
        <v>0.73348041990510748</v>
      </c>
      <c r="K3740" s="168">
        <f ca="1">('Input Parameters'!$E$27/'Input Parameters'!$E$38)^$J3740</f>
        <v>5.1886980173856349E-3</v>
      </c>
      <c r="L3740" s="69">
        <f ca="1">$H3740*$C3740*'Input Parameters'!$E$25*K3740</f>
        <v>0.73915940587446516</v>
      </c>
      <c r="M3740" s="24">
        <f t="shared" ca="1" si="557"/>
        <v>0.47955340404291757</v>
      </c>
      <c r="N3740" s="15">
        <f ca="1">_xlfn.NORM.INV(M3740,'Input Parameters'!$E$29,'Input Parameters'!$F$29)</f>
        <v>9.9994872552593358E-2</v>
      </c>
      <c r="O3740" s="8">
        <f t="shared" ca="1" si="558"/>
        <v>0.14775797695968274</v>
      </c>
      <c r="P3740" s="30">
        <f ca="1">_xlfn.LOGNORM.INV(O3740,'Input Parameters'!$H$30,'Input Parameters'!$I$30)</f>
        <v>1.6370308577691945</v>
      </c>
      <c r="Q3740" s="10">
        <f t="shared" ca="1" si="559"/>
        <v>0.71900932558325503</v>
      </c>
      <c r="R3740" s="30">
        <f>IF('Input Parameters'!$E$32=0,0,_xlfn.BETA.INV(Q3740,'Input Parameters'!$L$32,'Input Parameters'!$M$32,'Input Parameters'!$J$32,'Input Parameters'!$K$32))</f>
        <v>0</v>
      </c>
      <c r="S3740" s="10">
        <f t="shared" ca="1" si="560"/>
        <v>0.78627011357861809</v>
      </c>
      <c r="T3740" s="26">
        <f ca="1">_xlfn.LOGNORM.INV(S3740,'Input Parameters'!$H$34,'Input Parameters'!$I$34)</f>
        <v>55.642833117360979</v>
      </c>
      <c r="U3740" s="10">
        <f t="shared" ca="1" si="561"/>
        <v>0.9455168280947257</v>
      </c>
      <c r="V3740" s="30">
        <f ca="1">_xlfn.BETA.INV(U3740,'Input Parameters'!$L$36,'Input Parameters'!$M$36,'Input Parameters'!$J$36,'Input Parameters'!$K$36)</f>
        <v>0.86146894491853199</v>
      </c>
      <c r="W3740" s="2">
        <f ca="1">N3740+(P3740-N3740)*(1-ERF((T3740-R3740)/(2*SQRT(L3740*'Input Parameters'!$E$38))))</f>
        <v>0.10000214299334396</v>
      </c>
      <c r="X3740">
        <f t="shared" ca="1" si="562"/>
        <v>1</v>
      </c>
      <c r="Y3740" s="7"/>
    </row>
    <row r="3741" spans="1:25" ht="15" customHeight="1" x14ac:dyDescent="0.25">
      <c r="A3741" s="139">
        <v>3734</v>
      </c>
      <c r="B3741" s="10">
        <f t="shared" ca="1" si="553"/>
        <v>0.43379268714171515</v>
      </c>
      <c r="C3741" s="60">
        <f ca="1">_xlfn.NORM.INV(B3741,'Input Parameters'!$E$15,'Input Parameters'!$F$15)</f>
        <v>261.93172575176641</v>
      </c>
      <c r="D3741" s="10">
        <f t="shared" ca="1" si="554"/>
        <v>0.29958137118859118</v>
      </c>
      <c r="E3741" s="62">
        <f ca="1">IF(_xlfn.NORM.INV(D3741,'Input Parameters'!$E$17,'Input Parameters'!$F$17)&lt;3500,3500,IF(_xlfn.NORM.INV(D3741,'Input Parameters'!$E$17,'Input Parameters'!$F$17)&gt;5500,5500,_xlfn.NORM.INV(D3741,'Input Parameters'!$E$17,'Input Parameters'!$F$17)))</f>
        <v>4432.0765608174506</v>
      </c>
      <c r="F3741" s="10">
        <f t="shared" ca="1" si="555"/>
        <v>0.21757378211677036</v>
      </c>
      <c r="G3741" s="64">
        <f ca="1">_xlfn.NORM.INV(F3741,'Input Parameters'!$E$20,'Input Parameters'!$F$20)</f>
        <v>277.42123000623866</v>
      </c>
      <c r="H3741" s="57">
        <f ca="1">EXP(E3741*(1/'Input Parameters'!$E$23-1/G3741))</f>
        <v>0.42925192940655205</v>
      </c>
      <c r="I3741" s="10">
        <f t="shared" ca="1" si="556"/>
        <v>0.59532751006459717</v>
      </c>
      <c r="J3741" s="30">
        <f ca="1">_xlfn.BETA.INV(I3741,'Input Parameters'!$L$26,'Input Parameters'!$M$26,'Input Parameters'!$J$26,'Input Parameters'!$K$26)</f>
        <v>0.69941403963940685</v>
      </c>
      <c r="K3741" s="168">
        <f ca="1">('Input Parameters'!$E$27/'Input Parameters'!$E$38)^$J3741</f>
        <v>6.6249429263935409E-3</v>
      </c>
      <c r="L3741" s="69">
        <f ca="1">$H3741*$C3741*'Input Parameters'!$E$25*K3741</f>
        <v>0.74487346151399181</v>
      </c>
      <c r="M3741" s="24">
        <f t="shared" ca="1" si="557"/>
        <v>0.54796517800275479</v>
      </c>
      <c r="N3741" s="15">
        <f ca="1">_xlfn.NORM.INV(M3741,'Input Parameters'!$E$29,'Input Parameters'!$F$29)</f>
        <v>0.10001205220116055</v>
      </c>
      <c r="O3741" s="8">
        <f t="shared" ca="1" si="558"/>
        <v>0.15969416609104115</v>
      </c>
      <c r="P3741" s="30">
        <f ca="1">_xlfn.LOGNORM.INV(O3741,'Input Parameters'!$H$30,'Input Parameters'!$I$30)</f>
        <v>1.6764586771320031</v>
      </c>
      <c r="Q3741" s="10">
        <f t="shared" ca="1" si="559"/>
        <v>0.60924100820966065</v>
      </c>
      <c r="R3741" s="30">
        <f>IF('Input Parameters'!$E$32=0,0,_xlfn.BETA.INV(Q3741,'Input Parameters'!$L$32,'Input Parameters'!$M$32,'Input Parameters'!$J$32,'Input Parameters'!$K$32))</f>
        <v>0</v>
      </c>
      <c r="S3741" s="10">
        <f t="shared" ca="1" si="560"/>
        <v>0.56669263787803048</v>
      </c>
      <c r="T3741" s="26">
        <f ca="1">_xlfn.LOGNORM.INV(S3741,'Input Parameters'!$H$34,'Input Parameters'!$I$34)</f>
        <v>51.473027888111112</v>
      </c>
      <c r="U3741" s="10">
        <f t="shared" ca="1" si="561"/>
        <v>0.47994041619799321</v>
      </c>
      <c r="V3741" s="30">
        <f ca="1">_xlfn.BETA.INV(U3741,'Input Parameters'!$L$36,'Input Parameters'!$M$36,'Input Parameters'!$J$36,'Input Parameters'!$K$36)</f>
        <v>0.57826225544657972</v>
      </c>
      <c r="W3741" s="2">
        <f ca="1">N3741+(P3741-N3741)*(1-ERF((T3741-R3741)/(2*SQRT(L3741*'Input Parameters'!$E$38))))</f>
        <v>0.100051047555149</v>
      </c>
      <c r="X3741">
        <f t="shared" ca="1" si="562"/>
        <v>1</v>
      </c>
      <c r="Y3741" s="7"/>
    </row>
    <row r="3742" spans="1:25" ht="15" customHeight="1" x14ac:dyDescent="0.25">
      <c r="A3742" s="139">
        <v>3735</v>
      </c>
      <c r="B3742" s="10">
        <f t="shared" ca="1" si="553"/>
        <v>0.58677647941792144</v>
      </c>
      <c r="C3742" s="60">
        <f ca="1">_xlfn.NORM.INV(B3742,'Input Parameters'!$E$15,'Input Parameters'!$F$15)</f>
        <v>282.84968690824223</v>
      </c>
      <c r="D3742" s="10">
        <f t="shared" ca="1" si="554"/>
        <v>0.91663583615603428</v>
      </c>
      <c r="E3742" s="62">
        <f ca="1">IF(_xlfn.NORM.INV(D3742,'Input Parameters'!$E$17,'Input Parameters'!$F$17)&lt;3500,3500,IF(_xlfn.NORM.INV(D3742,'Input Parameters'!$E$17,'Input Parameters'!$F$17)&gt;5500,5500,_xlfn.NORM.INV(D3742,'Input Parameters'!$E$17,'Input Parameters'!$F$17)))</f>
        <v>5500</v>
      </c>
      <c r="F3742" s="10">
        <f t="shared" ca="1" si="555"/>
        <v>0.79154853819394522</v>
      </c>
      <c r="G3742" s="64">
        <f ca="1">_xlfn.NORM.INV(F3742,'Input Parameters'!$E$20,'Input Parameters'!$F$20)</f>
        <v>288.0891006094954</v>
      </c>
      <c r="H3742" s="57">
        <f ca="1">EXP(E3742*(1/'Input Parameters'!$E$23-1/G3742))</f>
        <v>0.72952866336464484</v>
      </c>
      <c r="I3742" s="10">
        <f t="shared" ca="1" si="556"/>
        <v>0.21989014741764779</v>
      </c>
      <c r="J3742" s="30">
        <f ca="1">_xlfn.BETA.INV(I3742,'Input Parameters'!$L$26,'Input Parameters'!$M$26,'Input Parameters'!$J$26,'Input Parameters'!$K$26)</f>
        <v>0.53174523027400322</v>
      </c>
      <c r="K3742" s="168">
        <f ca="1">('Input Parameters'!$E$27/'Input Parameters'!$E$38)^$J3742</f>
        <v>2.2054884789671075E-2</v>
      </c>
      <c r="L3742" s="69">
        <f ca="1">$H3742*$C3742*'Input Parameters'!$E$25*K3742</f>
        <v>4.5509582976829561</v>
      </c>
      <c r="M3742" s="24">
        <f t="shared" ca="1" si="557"/>
        <v>0.26214118726338842</v>
      </c>
      <c r="N3742" s="15">
        <f ca="1">_xlfn.NORM.INV(M3742,'Input Parameters'!$E$29,'Input Parameters'!$F$29)</f>
        <v>9.9936324182653025E-2</v>
      </c>
      <c r="O3742" s="8">
        <f t="shared" ca="1" si="558"/>
        <v>1.3725378875531491E-2</v>
      </c>
      <c r="P3742" s="30">
        <f ca="1">_xlfn.LOGNORM.INV(O3742,'Input Parameters'!$H$30,'Input Parameters'!$I$30)</f>
        <v>0.94688137870268596</v>
      </c>
      <c r="Q3742" s="10">
        <f t="shared" ca="1" si="559"/>
        <v>0.43602424755016889</v>
      </c>
      <c r="R3742" s="30">
        <f>IF('Input Parameters'!$E$32=0,0,_xlfn.BETA.INV(Q3742,'Input Parameters'!$L$32,'Input Parameters'!$M$32,'Input Parameters'!$J$32,'Input Parameters'!$K$32))</f>
        <v>0</v>
      </c>
      <c r="S3742" s="10">
        <f t="shared" ca="1" si="560"/>
        <v>0.70342587828508374</v>
      </c>
      <c r="T3742" s="26">
        <f ca="1">_xlfn.LOGNORM.INV(S3742,'Input Parameters'!$H$34,'Input Parameters'!$I$34)</f>
        <v>53.875212488316869</v>
      </c>
      <c r="U3742" s="10">
        <f t="shared" ca="1" si="561"/>
        <v>0.61247089477955086</v>
      </c>
      <c r="V3742" s="30">
        <f ca="1">_xlfn.BETA.INV(U3742,'Input Parameters'!$L$36,'Input Parameters'!$M$36,'Input Parameters'!$J$36,'Input Parameters'!$K$36)</f>
        <v>0.63059803129755831</v>
      </c>
      <c r="W3742" s="2">
        <f ca="1">N3742+(P3742-N3742)*(1-ERF((T3742-R3742)/(2*SQRT(L3742*'Input Parameters'!$E$38))))</f>
        <v>0.16272753684681834</v>
      </c>
      <c r="X3742">
        <f t="shared" ca="1" si="562"/>
        <v>1</v>
      </c>
      <c r="Y3742" s="7"/>
    </row>
    <row r="3743" spans="1:25" ht="15" customHeight="1" x14ac:dyDescent="0.25">
      <c r="A3743" s="139">
        <v>3736</v>
      </c>
      <c r="B3743" s="10">
        <f t="shared" ca="1" si="553"/>
        <v>0.76735746109826064</v>
      </c>
      <c r="C3743" s="60">
        <f ca="1">_xlfn.NORM.INV(B3743,'Input Parameters'!$E$15,'Input Parameters'!$F$15)</f>
        <v>310.53773048279584</v>
      </c>
      <c r="D3743" s="10">
        <f t="shared" ca="1" si="554"/>
        <v>0.71399272560796812</v>
      </c>
      <c r="E3743" s="62">
        <f ca="1">IF(_xlfn.NORM.INV(D3743,'Input Parameters'!$E$17,'Input Parameters'!$F$17)&lt;3500,3500,IF(_xlfn.NORM.INV(D3743,'Input Parameters'!$E$17,'Input Parameters'!$F$17)&gt;5500,5500,_xlfn.NORM.INV(D3743,'Input Parameters'!$E$17,'Input Parameters'!$F$17)))</f>
        <v>5195.5609427609443</v>
      </c>
      <c r="F3743" s="10">
        <f t="shared" ca="1" si="555"/>
        <v>0.52210631703576105</v>
      </c>
      <c r="G3743" s="64">
        <f ca="1">_xlfn.NORM.INV(F3743,'Input Parameters'!$E$20,'Input Parameters'!$F$20)</f>
        <v>283.02145273912532</v>
      </c>
      <c r="H3743" s="57">
        <f ca="1">EXP(E3743*(1/'Input Parameters'!$E$23-1/G3743))</f>
        <v>0.53750396135832079</v>
      </c>
      <c r="I3743" s="10">
        <f t="shared" ca="1" si="556"/>
        <v>6.4197842981191466E-2</v>
      </c>
      <c r="J3743" s="30">
        <f ca="1">_xlfn.BETA.INV(I3743,'Input Parameters'!$L$26,'Input Parameters'!$M$26,'Input Parameters'!$J$26,'Input Parameters'!$K$26)</f>
        <v>0.40463459057908935</v>
      </c>
      <c r="K3743" s="168">
        <f ca="1">('Input Parameters'!$E$27/'Input Parameters'!$E$38)^$J3743</f>
        <v>5.488838436163708E-2</v>
      </c>
      <c r="L3743" s="69">
        <f ca="1">$H3743*$C3743*'Input Parameters'!$E$25*K3743</f>
        <v>9.161708962385589</v>
      </c>
      <c r="M3743" s="24">
        <f t="shared" ca="1" si="557"/>
        <v>0.58503022732640564</v>
      </c>
      <c r="N3743" s="15">
        <f ca="1">_xlfn.NORM.INV(M3743,'Input Parameters'!$E$29,'Input Parameters'!$F$29)</f>
        <v>0.10002147791039442</v>
      </c>
      <c r="O3743" s="8">
        <f t="shared" ca="1" si="558"/>
        <v>0.38417222560728848</v>
      </c>
      <c r="P3743" s="30">
        <f ca="1">_xlfn.LOGNORM.INV(O3743,'Input Parameters'!$H$30,'Input Parameters'!$I$30)</f>
        <v>2.3347503460576879</v>
      </c>
      <c r="Q3743" s="10">
        <f t="shared" ca="1" si="559"/>
        <v>0.89855926298601196</v>
      </c>
      <c r="R3743" s="30">
        <f>IF('Input Parameters'!$E$32=0,0,_xlfn.BETA.INV(Q3743,'Input Parameters'!$L$32,'Input Parameters'!$M$32,'Input Parameters'!$J$32,'Input Parameters'!$K$32))</f>
        <v>0</v>
      </c>
      <c r="S3743" s="10">
        <f t="shared" ca="1" si="560"/>
        <v>0.76103201657606012</v>
      </c>
      <c r="T3743" s="26">
        <f ca="1">_xlfn.LOGNORM.INV(S3743,'Input Parameters'!$H$34,'Input Parameters'!$I$34)</f>
        <v>55.064429302197389</v>
      </c>
      <c r="U3743" s="10">
        <f t="shared" ca="1" si="561"/>
        <v>0.10961467504853017</v>
      </c>
      <c r="V3743" s="30">
        <f ca="1">_xlfn.BETA.INV(U3743,'Input Parameters'!$L$36,'Input Parameters'!$M$36,'Input Parameters'!$J$36,'Input Parameters'!$K$36)</f>
        <v>0.42274011836189318</v>
      </c>
      <c r="W3743" s="2">
        <f ca="1">N3743+(P3743-N3743)*(1-ERF((T3743-R3743)/(2*SQRT(L3743*'Input Parameters'!$E$38))))</f>
        <v>0.54319480826409539</v>
      </c>
      <c r="X3743">
        <f t="shared" ca="1" si="562"/>
        <v>0</v>
      </c>
      <c r="Y3743" s="7"/>
    </row>
    <row r="3744" spans="1:25" ht="15" customHeight="1" x14ac:dyDescent="0.25">
      <c r="A3744" s="139">
        <v>3737</v>
      </c>
      <c r="B3744" s="10">
        <f t="shared" ca="1" si="553"/>
        <v>1.661226612704314E-2</v>
      </c>
      <c r="C3744" s="60">
        <f ca="1">_xlfn.NORM.INV(B3744,'Input Parameters'!$E$15,'Input Parameters'!$F$15)</f>
        <v>155.5698861401998</v>
      </c>
      <c r="D3744" s="10">
        <f t="shared" ca="1" si="554"/>
        <v>0.43280123039501384</v>
      </c>
      <c r="E3744" s="62">
        <f ca="1">IF(_xlfn.NORM.INV(D3744,'Input Parameters'!$E$17,'Input Parameters'!$F$17)&lt;3500,3500,IF(_xlfn.NORM.INV(D3744,'Input Parameters'!$E$17,'Input Parameters'!$F$17)&gt;5500,5500,_xlfn.NORM.INV(D3744,'Input Parameters'!$E$17,'Input Parameters'!$F$17)))</f>
        <v>4681.5271876229299</v>
      </c>
      <c r="F3744" s="10">
        <f t="shared" ca="1" si="555"/>
        <v>0.42845505517428129</v>
      </c>
      <c r="G3744" s="64">
        <f ca="1">_xlfn.NORM.INV(F3744,'Input Parameters'!$E$20,'Input Parameters'!$F$20)</f>
        <v>281.44193072295752</v>
      </c>
      <c r="H3744" s="57">
        <f ca="1">EXP(E3744*(1/'Input Parameters'!$E$23-1/G3744))</f>
        <v>0.52088256000061572</v>
      </c>
      <c r="I3744" s="10">
        <f t="shared" ca="1" si="556"/>
        <v>0.30098105000287101</v>
      </c>
      <c r="J3744" s="30">
        <f ca="1">_xlfn.BETA.INV(I3744,'Input Parameters'!$L$26,'Input Parameters'!$M$26,'Input Parameters'!$J$26,'Input Parameters'!$K$26)</f>
        <v>0.57471115359949154</v>
      </c>
      <c r="K3744" s="168">
        <f ca="1">('Input Parameters'!$E$27/'Input Parameters'!$E$38)^$J3744</f>
        <v>1.6205302784149628E-2</v>
      </c>
      <c r="L3744" s="69">
        <f ca="1">$H3744*$C3744*'Input Parameters'!$E$25*K3744</f>
        <v>1.3131746808424321</v>
      </c>
      <c r="M3744" s="24">
        <f t="shared" ca="1" si="557"/>
        <v>0.10609132740316207</v>
      </c>
      <c r="N3744" s="15">
        <f ca="1">_xlfn.NORM.INV(M3744,'Input Parameters'!$E$29,'Input Parameters'!$F$29)</f>
        <v>9.9875241385465885E-2</v>
      </c>
      <c r="O3744" s="8">
        <f t="shared" ca="1" si="558"/>
        <v>0.77829950531533765</v>
      </c>
      <c r="P3744" s="30">
        <f ca="1">_xlfn.LOGNORM.INV(O3744,'Input Parameters'!$H$30,'Input Parameters'!$I$30)</f>
        <v>3.8539660422771913</v>
      </c>
      <c r="Q3744" s="10">
        <f t="shared" ca="1" si="559"/>
        <v>0.34662603740693898</v>
      </c>
      <c r="R3744" s="30">
        <f>IF('Input Parameters'!$E$32=0,0,_xlfn.BETA.INV(Q3744,'Input Parameters'!$L$32,'Input Parameters'!$M$32,'Input Parameters'!$J$32,'Input Parameters'!$K$32))</f>
        <v>0</v>
      </c>
      <c r="S3744" s="10">
        <f t="shared" ca="1" si="560"/>
        <v>0.77954970289002434</v>
      </c>
      <c r="T3744" s="26">
        <f ca="1">_xlfn.LOGNORM.INV(S3744,'Input Parameters'!$H$34,'Input Parameters'!$I$34)</f>
        <v>55.484587075851593</v>
      </c>
      <c r="U3744" s="10">
        <f t="shared" ca="1" si="561"/>
        <v>0.93102532462916099</v>
      </c>
      <c r="V3744" s="30">
        <f ca="1">_xlfn.BETA.INV(U3744,'Input Parameters'!$L$36,'Input Parameters'!$M$36,'Input Parameters'!$J$36,'Input Parameters'!$K$36)</f>
        <v>0.83924990358856588</v>
      </c>
      <c r="W3744" s="2">
        <f ca="1">N3744+(P3744-N3744)*(1-ERF((T3744-R3744)/(2*SQRT(L3744*'Input Parameters'!$E$38))))</f>
        <v>0.10219429517058654</v>
      </c>
      <c r="X3744">
        <f t="shared" ca="1" si="562"/>
        <v>1</v>
      </c>
      <c r="Y3744" s="7"/>
    </row>
    <row r="3745" spans="1:25" ht="15" customHeight="1" x14ac:dyDescent="0.25">
      <c r="A3745" s="139">
        <v>3738</v>
      </c>
      <c r="B3745" s="10">
        <f t="shared" ca="1" si="553"/>
        <v>0.70414671812109741</v>
      </c>
      <c r="C3745" s="60">
        <f ca="1">_xlfn.NORM.INV(B3745,'Input Parameters'!$E$15,'Input Parameters'!$F$15)</f>
        <v>300.03464499135981</v>
      </c>
      <c r="D3745" s="10">
        <f t="shared" ca="1" si="554"/>
        <v>0.71665292159785243</v>
      </c>
      <c r="E3745" s="62">
        <f ca="1">IF(_xlfn.NORM.INV(D3745,'Input Parameters'!$E$17,'Input Parameters'!$F$17)&lt;3500,3500,IF(_xlfn.NORM.INV(D3745,'Input Parameters'!$E$17,'Input Parameters'!$F$17)&gt;5500,5500,_xlfn.NORM.INV(D3745,'Input Parameters'!$E$17,'Input Parameters'!$F$17)))</f>
        <v>5201.0488643768249</v>
      </c>
      <c r="F3745" s="10">
        <f t="shared" ca="1" si="555"/>
        <v>0.51723065453091199</v>
      </c>
      <c r="G3745" s="64">
        <f ca="1">_xlfn.NORM.INV(F3745,'Input Parameters'!$E$20,'Input Parameters'!$F$20)</f>
        <v>282.93946869610011</v>
      </c>
      <c r="H3745" s="57">
        <f ca="1">EXP(E3745*(1/'Input Parameters'!$E$23-1/G3745))</f>
        <v>0.53429895682932171</v>
      </c>
      <c r="I3745" s="10">
        <f t="shared" ca="1" si="556"/>
        <v>0.34491920313767599</v>
      </c>
      <c r="J3745" s="30">
        <f ca="1">_xlfn.BETA.INV(I3745,'Input Parameters'!$L$26,'Input Parameters'!$M$26,'Input Parameters'!$J$26,'Input Parameters'!$K$26)</f>
        <v>0.59547865034278913</v>
      </c>
      <c r="K3745" s="168">
        <f ca="1">('Input Parameters'!$E$27/'Input Parameters'!$E$38)^$J3745</f>
        <v>1.3962466617540749E-2</v>
      </c>
      <c r="L3745" s="69">
        <f ca="1">$H3745*$C3745*'Input Parameters'!$E$25*K3745</f>
        <v>2.2382978607409876</v>
      </c>
      <c r="M3745" s="24">
        <f t="shared" ca="1" si="557"/>
        <v>0.19139868350400357</v>
      </c>
      <c r="N3745" s="15">
        <f ca="1">_xlfn.NORM.INV(M3745,'Input Parameters'!$E$29,'Input Parameters'!$F$29)</f>
        <v>9.9912724634787592E-2</v>
      </c>
      <c r="O3745" s="8">
        <f t="shared" ca="1" si="558"/>
        <v>0.25596968901834261</v>
      </c>
      <c r="P3745" s="30">
        <f ca="1">_xlfn.LOGNORM.INV(O3745,'Input Parameters'!$H$30,'Input Parameters'!$I$30)</f>
        <v>1.9684439692394688</v>
      </c>
      <c r="Q3745" s="10">
        <f t="shared" ca="1" si="559"/>
        <v>0.24728251460295314</v>
      </c>
      <c r="R3745" s="30">
        <f>IF('Input Parameters'!$E$32=0,0,_xlfn.BETA.INV(Q3745,'Input Parameters'!$L$32,'Input Parameters'!$M$32,'Input Parameters'!$J$32,'Input Parameters'!$K$32))</f>
        <v>0</v>
      </c>
      <c r="S3745" s="10">
        <f t="shared" ca="1" si="560"/>
        <v>0.28817944671932538</v>
      </c>
      <c r="T3745" s="26">
        <f ca="1">_xlfn.LOGNORM.INV(S3745,'Input Parameters'!$H$34,'Input Parameters'!$I$34)</f>
        <v>47.020134113433343</v>
      </c>
      <c r="U3745" s="10">
        <f t="shared" ca="1" si="561"/>
        <v>0.92623877288914447</v>
      </c>
      <c r="V3745" s="30">
        <f ca="1">_xlfn.BETA.INV(U3745,'Input Parameters'!$L$36,'Input Parameters'!$M$36,'Input Parameters'!$J$36,'Input Parameters'!$K$36)</f>
        <v>0.83274769723289732</v>
      </c>
      <c r="W3745" s="2">
        <f ca="1">N3745+(P3745-N3745)*(1-ERF((T3745-R3745)/(2*SQRT(L3745*'Input Parameters'!$E$38))))</f>
        <v>0.14898135733059789</v>
      </c>
      <c r="X3745">
        <f t="shared" ca="1" si="562"/>
        <v>1</v>
      </c>
      <c r="Y3745" s="7"/>
    </row>
    <row r="3746" spans="1:25" ht="15" customHeight="1" x14ac:dyDescent="0.25">
      <c r="A3746" s="139">
        <v>3739</v>
      </c>
      <c r="B3746" s="10">
        <f t="shared" ca="1" si="553"/>
        <v>0.3056631729084035</v>
      </c>
      <c r="C3746" s="60">
        <f ca="1">_xlfn.NORM.INV(B3746,'Input Parameters'!$E$15,'Input Parameters'!$F$15)</f>
        <v>243.42711817976692</v>
      </c>
      <c r="D3746" s="10">
        <f t="shared" ca="1" si="554"/>
        <v>0.41013605145959797</v>
      </c>
      <c r="E3746" s="62">
        <f ca="1">IF(_xlfn.NORM.INV(D3746,'Input Parameters'!$E$17,'Input Parameters'!$F$17)&lt;3500,3500,IF(_xlfn.NORM.INV(D3746,'Input Parameters'!$E$17,'Input Parameters'!$F$17)&gt;5500,5500,_xlfn.NORM.INV(D3746,'Input Parameters'!$E$17,'Input Parameters'!$F$17)))</f>
        <v>4640.9634887007705</v>
      </c>
      <c r="F3746" s="10">
        <f t="shared" ca="1" si="555"/>
        <v>7.8800642059600468E-2</v>
      </c>
      <c r="G3746" s="64">
        <f ca="1">_xlfn.NORM.INV(F3746,'Input Parameters'!$E$20,'Input Parameters'!$F$20)</f>
        <v>273.18165932229442</v>
      </c>
      <c r="H3746" s="57">
        <f ca="1">EXP(E3746*(1/'Input Parameters'!$E$23-1/G3746))</f>
        <v>0.31816325364934434</v>
      </c>
      <c r="I3746" s="10">
        <f t="shared" ca="1" si="556"/>
        <v>0.7166951927563302</v>
      </c>
      <c r="J3746" s="30">
        <f ca="1">_xlfn.BETA.INV(I3746,'Input Parameters'!$L$26,'Input Parameters'!$M$26,'Input Parameters'!$J$26,'Input Parameters'!$K$26)</f>
        <v>0.7486516940776371</v>
      </c>
      <c r="K3746" s="168">
        <f ca="1">('Input Parameters'!$E$27/'Input Parameters'!$E$38)^$J3746</f>
        <v>4.6536827339822935E-3</v>
      </c>
      <c r="L3746" s="69">
        <f ca="1">$H3746*$C3746*'Input Parameters'!$E$25*K3746</f>
        <v>0.36042569849255496</v>
      </c>
      <c r="M3746" s="24">
        <f t="shared" ca="1" si="557"/>
        <v>0.28268173700191856</v>
      </c>
      <c r="N3746" s="15">
        <f ca="1">_xlfn.NORM.INV(M3746,'Input Parameters'!$E$29,'Input Parameters'!$F$29)</f>
        <v>9.994251067185228E-2</v>
      </c>
      <c r="O3746" s="8">
        <f t="shared" ca="1" si="558"/>
        <v>0.63517194256934217</v>
      </c>
      <c r="P3746" s="30">
        <f ca="1">_xlfn.LOGNORM.INV(O3746,'Input Parameters'!$H$30,'Input Parameters'!$I$30)</f>
        <v>3.1591002858231945</v>
      </c>
      <c r="Q3746" s="10">
        <f t="shared" ca="1" si="559"/>
        <v>0.20370265814946442</v>
      </c>
      <c r="R3746" s="30">
        <f>IF('Input Parameters'!$E$32=0,0,_xlfn.BETA.INV(Q3746,'Input Parameters'!$L$32,'Input Parameters'!$M$32,'Input Parameters'!$J$32,'Input Parameters'!$K$32))</f>
        <v>0</v>
      </c>
      <c r="S3746" s="10">
        <f t="shared" ca="1" si="560"/>
        <v>0.66988409532687021</v>
      </c>
      <c r="T3746" s="26">
        <f ca="1">_xlfn.LOGNORM.INV(S3746,'Input Parameters'!$H$34,'Input Parameters'!$I$34)</f>
        <v>53.243756912064008</v>
      </c>
      <c r="U3746" s="10">
        <f t="shared" ca="1" si="561"/>
        <v>1.448058558994314E-2</v>
      </c>
      <c r="V3746" s="30">
        <f ca="1">_xlfn.BETA.INV(U3746,'Input Parameters'!$L$36,'Input Parameters'!$M$36,'Input Parameters'!$J$36,'Input Parameters'!$K$36)</f>
        <v>0.33135431219424549</v>
      </c>
      <c r="W3746" s="2">
        <f ca="1">N3746+(P3746-N3746)*(1-ERF((T3746-R3746)/(2*SQRT(L3746*'Input Parameters'!$E$38))))</f>
        <v>9.9942511768366438E-2</v>
      </c>
      <c r="X3746">
        <f t="shared" ca="1" si="562"/>
        <v>1</v>
      </c>
      <c r="Y3746" s="7"/>
    </row>
    <row r="3747" spans="1:25" ht="15" customHeight="1" x14ac:dyDescent="0.25">
      <c r="A3747" s="139">
        <v>3740</v>
      </c>
      <c r="B3747" s="10">
        <f t="shared" ca="1" si="553"/>
        <v>0.10767702288117931</v>
      </c>
      <c r="C3747" s="60">
        <f ca="1">_xlfn.NORM.INV(B3747,'Input Parameters'!$E$15,'Input Parameters'!$F$15)</f>
        <v>203.82277866571633</v>
      </c>
      <c r="D3747" s="10">
        <f t="shared" ca="1" si="554"/>
        <v>0.8365687364527169</v>
      </c>
      <c r="E3747" s="62">
        <f ca="1">IF(_xlfn.NORM.INV(D3747,'Input Parameters'!$E$17,'Input Parameters'!$F$17)&lt;3500,3500,IF(_xlfn.NORM.INV(D3747,'Input Parameters'!$E$17,'Input Parameters'!$F$17)&gt;5500,5500,_xlfn.NORM.INV(D3747,'Input Parameters'!$E$17,'Input Parameters'!$F$17)))</f>
        <v>5486.3171451116305</v>
      </c>
      <c r="F3747" s="10">
        <f t="shared" ca="1" si="555"/>
        <v>0.59122982944603819</v>
      </c>
      <c r="G3747" s="64">
        <f ca="1">_xlfn.NORM.INV(F3747,'Input Parameters'!$E$20,'Input Parameters'!$F$20)</f>
        <v>284.19575495711803</v>
      </c>
      <c r="H3747" s="57">
        <f ca="1">EXP(E3747*(1/'Input Parameters'!$E$23-1/G3747))</f>
        <v>0.56244423119288101</v>
      </c>
      <c r="I3747" s="10">
        <f t="shared" ca="1" si="556"/>
        <v>0.85558300520572372</v>
      </c>
      <c r="J3747" s="30">
        <f ca="1">_xlfn.BETA.INV(I3747,'Input Parameters'!$L$26,'Input Parameters'!$M$26,'Input Parameters'!$J$26,'Input Parameters'!$K$26)</f>
        <v>0.81322413883592071</v>
      </c>
      <c r="K3747" s="168">
        <f ca="1">('Input Parameters'!$E$27/'Input Parameters'!$E$38)^$J3747</f>
        <v>2.9284673917037004E-3</v>
      </c>
      <c r="L3747" s="69">
        <f ca="1">$H3747*$C3747*'Input Parameters'!$E$25*K3747</f>
        <v>0.33571641531568075</v>
      </c>
      <c r="M3747" s="24">
        <f t="shared" ca="1" si="557"/>
        <v>0.16700090580337545</v>
      </c>
      <c r="N3747" s="15">
        <f ca="1">_xlfn.NORM.INV(M3747,'Input Parameters'!$E$29,'Input Parameters'!$F$29)</f>
        <v>9.9903391532356653E-2</v>
      </c>
      <c r="O3747" s="8">
        <f t="shared" ca="1" si="558"/>
        <v>0.36242887067152008</v>
      </c>
      <c r="P3747" s="30">
        <f ca="1">_xlfn.LOGNORM.INV(O3747,'Input Parameters'!$H$30,'Input Parameters'!$I$30)</f>
        <v>2.2722596260616919</v>
      </c>
      <c r="Q3747" s="10">
        <f t="shared" ca="1" si="559"/>
        <v>0.32722040569028399</v>
      </c>
      <c r="R3747" s="30">
        <f>IF('Input Parameters'!$E$32=0,0,_xlfn.BETA.INV(Q3747,'Input Parameters'!$L$32,'Input Parameters'!$M$32,'Input Parameters'!$J$32,'Input Parameters'!$K$32))</f>
        <v>0</v>
      </c>
      <c r="S3747" s="10">
        <f t="shared" ca="1" si="560"/>
        <v>0.33550764978224012</v>
      </c>
      <c r="T3747" s="26">
        <f ca="1">_xlfn.LOGNORM.INV(S3747,'Input Parameters'!$H$34,'Input Parameters'!$I$34)</f>
        <v>47.810991062293368</v>
      </c>
      <c r="U3747" s="10">
        <f t="shared" ca="1" si="561"/>
        <v>0.83107123531039828</v>
      </c>
      <c r="V3747" s="30">
        <f ca="1">_xlfn.BETA.INV(U3747,'Input Parameters'!$L$36,'Input Parameters'!$M$36,'Input Parameters'!$J$36,'Input Parameters'!$K$36)</f>
        <v>0.74414144026527818</v>
      </c>
      <c r="W3747" s="2">
        <f ca="1">N3747+(P3747-N3747)*(1-ERF((T3747-R3747)/(2*SQRT(L3747*'Input Parameters'!$E$38))))</f>
        <v>9.9903403231151225E-2</v>
      </c>
      <c r="X3747">
        <f t="shared" ca="1" si="562"/>
        <v>1</v>
      </c>
      <c r="Y3747" s="7"/>
    </row>
    <row r="3748" spans="1:25" ht="15" customHeight="1" x14ac:dyDescent="0.25">
      <c r="A3748" s="139">
        <v>3741</v>
      </c>
      <c r="B3748" s="10">
        <f t="shared" ca="1" si="553"/>
        <v>0.20975699774625656</v>
      </c>
      <c r="C3748" s="60">
        <f ca="1">_xlfn.NORM.INV(B3748,'Input Parameters'!$E$15,'Input Parameters'!$F$15)</f>
        <v>227.21874878406345</v>
      </c>
      <c r="D3748" s="10">
        <f t="shared" ca="1" si="554"/>
        <v>0.29027901782344223</v>
      </c>
      <c r="E3748" s="62">
        <f ca="1">IF(_xlfn.NORM.INV(D3748,'Input Parameters'!$E$17,'Input Parameters'!$F$17)&lt;3500,3500,IF(_xlfn.NORM.INV(D3748,'Input Parameters'!$E$17,'Input Parameters'!$F$17)&gt;5500,5500,_xlfn.NORM.INV(D3748,'Input Parameters'!$E$17,'Input Parameters'!$F$17)))</f>
        <v>4413.2011495452989</v>
      </c>
      <c r="F3748" s="10">
        <f t="shared" ca="1" si="555"/>
        <v>6.8604257234800681E-2</v>
      </c>
      <c r="G3748" s="64">
        <f ca="1">_xlfn.NORM.INV(F3748,'Input Parameters'!$E$20,'Input Parameters'!$F$20)</f>
        <v>272.69201116853077</v>
      </c>
      <c r="H3748" s="57">
        <f ca="1">EXP(E3748*(1/'Input Parameters'!$E$23-1/G3748))</f>
        <v>0.32693417792679152</v>
      </c>
      <c r="I3748" s="10">
        <f t="shared" ca="1" si="556"/>
        <v>0.4492257186715225</v>
      </c>
      <c r="J3748" s="30">
        <f ca="1">_xlfn.BETA.INV(I3748,'Input Parameters'!$L$26,'Input Parameters'!$M$26,'Input Parameters'!$J$26,'Input Parameters'!$K$26)</f>
        <v>0.64067250980314183</v>
      </c>
      <c r="K3748" s="168">
        <f ca="1">('Input Parameters'!$E$27/'Input Parameters'!$E$38)^$J3748</f>
        <v>1.0096573874632494E-2</v>
      </c>
      <c r="L3748" s="69">
        <f ca="1">$H3748*$C3748*'Input Parameters'!$E$25*K3748</f>
        <v>0.75002979422463634</v>
      </c>
      <c r="M3748" s="24">
        <f t="shared" ca="1" si="557"/>
        <v>0.17293291234266517</v>
      </c>
      <c r="N3748" s="15">
        <f ca="1">_xlfn.NORM.INV(M3748,'Input Parameters'!$E$29,'Input Parameters'!$F$29)</f>
        <v>9.9905736146971624E-2</v>
      </c>
      <c r="O3748" s="8">
        <f t="shared" ca="1" si="558"/>
        <v>0.14630541925903784</v>
      </c>
      <c r="P3748" s="30">
        <f ca="1">_xlfn.LOGNORM.INV(O3748,'Input Parameters'!$H$30,'Input Parameters'!$I$30)</f>
        <v>1.6321556871507825</v>
      </c>
      <c r="Q3748" s="10">
        <f t="shared" ca="1" si="559"/>
        <v>0.41057802073791649</v>
      </c>
      <c r="R3748" s="30">
        <f>IF('Input Parameters'!$E$32=0,0,_xlfn.BETA.INV(Q3748,'Input Parameters'!$L$32,'Input Parameters'!$M$32,'Input Parameters'!$J$32,'Input Parameters'!$K$32))</f>
        <v>0</v>
      </c>
      <c r="S3748" s="10">
        <f t="shared" ca="1" si="560"/>
        <v>0.66109355671897374</v>
      </c>
      <c r="T3748" s="26">
        <f ca="1">_xlfn.LOGNORM.INV(S3748,'Input Parameters'!$H$34,'Input Parameters'!$I$34)</f>
        <v>53.083932337094005</v>
      </c>
      <c r="U3748" s="10">
        <f t="shared" ca="1" si="561"/>
        <v>0.75092943443617211</v>
      </c>
      <c r="V3748" s="30">
        <f ca="1">_xlfn.BETA.INV(U3748,'Input Parameters'!$L$36,'Input Parameters'!$M$36,'Input Parameters'!$J$36,'Input Parameters'!$K$36)</f>
        <v>0.69541268506885845</v>
      </c>
      <c r="W3748" s="2">
        <f ca="1">N3748+(P3748-N3748)*(1-ERF((T3748-R3748)/(2*SQRT(L3748*'Input Parameters'!$E$38))))</f>
        <v>9.9928151723647676E-2</v>
      </c>
      <c r="X3748">
        <f t="shared" ca="1" si="562"/>
        <v>1</v>
      </c>
      <c r="Y3748" s="7"/>
    </row>
    <row r="3749" spans="1:25" ht="15" customHeight="1" x14ac:dyDescent="0.25">
      <c r="A3749" s="139">
        <v>3742</v>
      </c>
      <c r="B3749" s="10">
        <f t="shared" ca="1" si="553"/>
        <v>0.93288674272285943</v>
      </c>
      <c r="C3749" s="60">
        <f ca="1">_xlfn.NORM.INV(B3749,'Input Parameters'!$E$15,'Input Parameters'!$F$15)</f>
        <v>352.12952472832012</v>
      </c>
      <c r="D3749" s="10">
        <f t="shared" ca="1" si="554"/>
        <v>7.8286736298976978E-2</v>
      </c>
      <c r="E3749" s="62">
        <f ca="1">IF(_xlfn.NORM.INV(D3749,'Input Parameters'!$E$17,'Input Parameters'!$F$17)&lt;3500,3500,IF(_xlfn.NORM.INV(D3749,'Input Parameters'!$E$17,'Input Parameters'!$F$17)&gt;5500,5500,_xlfn.NORM.INV(D3749,'Input Parameters'!$E$17,'Input Parameters'!$F$17)))</f>
        <v>3808.3167381386397</v>
      </c>
      <c r="F3749" s="10">
        <f t="shared" ca="1" si="555"/>
        <v>0.45216911499746548</v>
      </c>
      <c r="G3749" s="64">
        <f ca="1">_xlfn.NORM.INV(F3749,'Input Parameters'!$E$20,'Input Parameters'!$F$20)</f>
        <v>281.84477428738882</v>
      </c>
      <c r="H3749" s="57">
        <f ca="1">EXP(E3749*(1/'Input Parameters'!$E$23-1/G3749))</f>
        <v>0.59975484179798089</v>
      </c>
      <c r="I3749" s="10">
        <f t="shared" ca="1" si="556"/>
        <v>0.8561814973048032</v>
      </c>
      <c r="J3749" s="30">
        <f ca="1">_xlfn.BETA.INV(I3749,'Input Parameters'!$L$26,'Input Parameters'!$M$26,'Input Parameters'!$J$26,'Input Parameters'!$K$26)</f>
        <v>0.81354535196032118</v>
      </c>
      <c r="K3749" s="168">
        <f ca="1">('Input Parameters'!$E$27/'Input Parameters'!$E$38)^$J3749</f>
        <v>2.9217277669418961E-3</v>
      </c>
      <c r="L3749" s="69">
        <f ca="1">$H3749*$C3749*'Input Parameters'!$E$25*K3749</f>
        <v>0.61704374069338463</v>
      </c>
      <c r="M3749" s="24">
        <f t="shared" ca="1" si="557"/>
        <v>0.49720053638736295</v>
      </c>
      <c r="N3749" s="15">
        <f ca="1">_xlfn.NORM.INV(M3749,'Input Parameters'!$E$29,'Input Parameters'!$F$29)</f>
        <v>9.9999298272776441E-2</v>
      </c>
      <c r="O3749" s="8">
        <f t="shared" ca="1" si="558"/>
        <v>1.4940600171556184E-2</v>
      </c>
      <c r="P3749" s="30">
        <f ca="1">_xlfn.LOGNORM.INV(O3749,'Input Parameters'!$H$30,'Input Parameters'!$I$30)</f>
        <v>0.96193292871022795</v>
      </c>
      <c r="Q3749" s="10">
        <f t="shared" ca="1" si="559"/>
        <v>0.90022085205198588</v>
      </c>
      <c r="R3749" s="30">
        <f>IF('Input Parameters'!$E$32=0,0,_xlfn.BETA.INV(Q3749,'Input Parameters'!$L$32,'Input Parameters'!$M$32,'Input Parameters'!$J$32,'Input Parameters'!$K$32))</f>
        <v>0</v>
      </c>
      <c r="S3749" s="10">
        <f t="shared" ca="1" si="560"/>
        <v>0.55277504546068534</v>
      </c>
      <c r="T3749" s="26">
        <f ca="1">_xlfn.LOGNORM.INV(S3749,'Input Parameters'!$H$34,'Input Parameters'!$I$34)</f>
        <v>51.247379031821794</v>
      </c>
      <c r="U3749" s="10">
        <f t="shared" ca="1" si="561"/>
        <v>0.57598357425074509</v>
      </c>
      <c r="V3749" s="30">
        <f ca="1">_xlfn.BETA.INV(U3749,'Input Parameters'!$L$36,'Input Parameters'!$M$36,'Input Parameters'!$J$36,'Input Parameters'!$K$36)</f>
        <v>0.61561646396973835</v>
      </c>
      <c r="W3749" s="2">
        <f ca="1">N3749+(P3749-N3749)*(1-ERF((T3749-R3749)/(2*SQRT(L3749*'Input Parameters'!$E$38))))</f>
        <v>0.10000271660990365</v>
      </c>
      <c r="X3749">
        <f t="shared" ca="1" si="562"/>
        <v>1</v>
      </c>
      <c r="Y3749" s="7"/>
    </row>
    <row r="3750" spans="1:25" ht="15" customHeight="1" x14ac:dyDescent="0.25">
      <c r="A3750" s="139">
        <v>3743</v>
      </c>
      <c r="B3750" s="10">
        <f t="shared" ca="1" si="553"/>
        <v>0.97650720988893391</v>
      </c>
      <c r="C3750" s="60">
        <f ca="1">_xlfn.NORM.INV(B3750,'Input Parameters'!$E$15,'Input Parameters'!$F$15)</f>
        <v>378.61868383426827</v>
      </c>
      <c r="D3750" s="10">
        <f t="shared" ca="1" si="554"/>
        <v>0.85735681959225007</v>
      </c>
      <c r="E3750" s="62">
        <f ca="1">IF(_xlfn.NORM.INV(D3750,'Input Parameters'!$E$17,'Input Parameters'!$F$17)&lt;3500,3500,IF(_xlfn.NORM.INV(D3750,'Input Parameters'!$E$17,'Input Parameters'!$F$17)&gt;5500,5500,_xlfn.NORM.INV(D3750,'Input Parameters'!$E$17,'Input Parameters'!$F$17)))</f>
        <v>5500</v>
      </c>
      <c r="F3750" s="10">
        <f t="shared" ca="1" si="555"/>
        <v>0.31201093717440498</v>
      </c>
      <c r="G3750" s="64">
        <f ca="1">_xlfn.NORM.INV(F3750,'Input Parameters'!$E$20,'Input Parameters'!$F$20)</f>
        <v>279.36593927794121</v>
      </c>
      <c r="H3750" s="57">
        <f ca="1">EXP(E3750*(1/'Input Parameters'!$E$23-1/G3750))</f>
        <v>0.40192884273508162</v>
      </c>
      <c r="I3750" s="10">
        <f t="shared" ca="1" si="556"/>
        <v>0.38831339136214427</v>
      </c>
      <c r="J3750" s="30">
        <f ca="1">_xlfn.BETA.INV(I3750,'Input Parameters'!$L$26,'Input Parameters'!$M$26,'Input Parameters'!$J$26,'Input Parameters'!$K$26)</f>
        <v>0.61484375871303742</v>
      </c>
      <c r="K3750" s="168">
        <f ca="1">('Input Parameters'!$E$27/'Input Parameters'!$E$38)^$J3750</f>
        <v>1.2151667353817083E-2</v>
      </c>
      <c r="L3750" s="69">
        <f ca="1">$H3750*$C3750*'Input Parameters'!$E$25*K3750</f>
        <v>1.8492136327760909</v>
      </c>
      <c r="M3750" s="24">
        <f t="shared" ca="1" si="557"/>
        <v>0.77394250222473771</v>
      </c>
      <c r="N3750" s="15">
        <f ca="1">_xlfn.NORM.INV(M3750,'Input Parameters'!$E$29,'Input Parameters'!$F$29)</f>
        <v>0.10007518936859033</v>
      </c>
      <c r="O3750" s="8">
        <f t="shared" ca="1" si="558"/>
        <v>0.3895280528871311</v>
      </c>
      <c r="P3750" s="30">
        <f ca="1">_xlfn.LOGNORM.INV(O3750,'Input Parameters'!$H$30,'Input Parameters'!$I$30)</f>
        <v>2.3502329000922804</v>
      </c>
      <c r="Q3750" s="10">
        <f t="shared" ca="1" si="559"/>
        <v>0.67511065892461819</v>
      </c>
      <c r="R3750" s="30">
        <f>IF('Input Parameters'!$E$32=0,0,_xlfn.BETA.INV(Q3750,'Input Parameters'!$L$32,'Input Parameters'!$M$32,'Input Parameters'!$J$32,'Input Parameters'!$K$32))</f>
        <v>0</v>
      </c>
      <c r="S3750" s="10">
        <f t="shared" ca="1" si="560"/>
        <v>0.55893439781961596</v>
      </c>
      <c r="T3750" s="26">
        <f ca="1">_xlfn.LOGNORM.INV(S3750,'Input Parameters'!$H$34,'Input Parameters'!$I$34)</f>
        <v>51.346972746819993</v>
      </c>
      <c r="U3750" s="10">
        <f t="shared" ca="1" si="561"/>
        <v>0.75862787434932488</v>
      </c>
      <c r="V3750" s="30">
        <f ca="1">_xlfn.BETA.INV(U3750,'Input Parameters'!$L$36,'Input Parameters'!$M$36,'Input Parameters'!$J$36,'Input Parameters'!$K$36)</f>
        <v>0.69958818294303105</v>
      </c>
      <c r="W3750" s="2">
        <f ca="1">N3750+(P3750-N3750)*(1-ERF((T3750-R3750)/(2*SQRT(L3750*'Input Parameters'!$E$38))))</f>
        <v>0.11714446576351585</v>
      </c>
      <c r="X3750">
        <f t="shared" ca="1" si="562"/>
        <v>1</v>
      </c>
      <c r="Y3750" s="7"/>
    </row>
    <row r="3751" spans="1:25" ht="15" customHeight="1" x14ac:dyDescent="0.25">
      <c r="A3751" s="139">
        <v>3744</v>
      </c>
      <c r="B3751" s="10">
        <f t="shared" ca="1" si="553"/>
        <v>1.7430252926065148E-2</v>
      </c>
      <c r="C3751" s="60">
        <f ca="1">_xlfn.NORM.INV(B3751,'Input Parameters'!$E$15,'Input Parameters'!$F$15)</f>
        <v>156.62039426492845</v>
      </c>
      <c r="D3751" s="10">
        <f t="shared" ca="1" si="554"/>
        <v>0.97742708869562211</v>
      </c>
      <c r="E3751" s="62">
        <f ca="1">IF(_xlfn.NORM.INV(D3751,'Input Parameters'!$E$17,'Input Parameters'!$F$17)&lt;3500,3500,IF(_xlfn.NORM.INV(D3751,'Input Parameters'!$E$17,'Input Parameters'!$F$17)&gt;5500,5500,_xlfn.NORM.INV(D3751,'Input Parameters'!$E$17,'Input Parameters'!$F$17)))</f>
        <v>5500</v>
      </c>
      <c r="F3751" s="10">
        <f t="shared" ca="1" si="555"/>
        <v>0.25349058751376274</v>
      </c>
      <c r="G3751" s="64">
        <f ca="1">_xlfn.NORM.INV(F3751,'Input Parameters'!$E$20,'Input Parameters'!$F$20)</f>
        <v>278.2042443772898</v>
      </c>
      <c r="H3751" s="57">
        <f ca="1">EXP(E3751*(1/'Input Parameters'!$E$23-1/G3751))</f>
        <v>0.37020851667182758</v>
      </c>
      <c r="I3751" s="10">
        <f t="shared" ca="1" si="556"/>
        <v>6.9163180442186611E-2</v>
      </c>
      <c r="J3751" s="30">
        <f ca="1">_xlfn.BETA.INV(I3751,'Input Parameters'!$L$26,'Input Parameters'!$M$26,'Input Parameters'!$J$26,'Input Parameters'!$K$26)</f>
        <v>0.41099881970812463</v>
      </c>
      <c r="K3751" s="168">
        <f ca="1">('Input Parameters'!$E$27/'Input Parameters'!$E$38)^$J3751</f>
        <v>5.2439020555117233E-2</v>
      </c>
      <c r="L3751" s="69">
        <f ca="1">$H3751*$C3751*'Input Parameters'!$E$25*K3751</f>
        <v>3.040529979068912</v>
      </c>
      <c r="M3751" s="24">
        <f t="shared" ca="1" si="557"/>
        <v>0.8191341675797611</v>
      </c>
      <c r="N3751" s="15">
        <f ca="1">_xlfn.NORM.INV(M3751,'Input Parameters'!$E$29,'Input Parameters'!$F$29)</f>
        <v>0.10009120703890137</v>
      </c>
      <c r="O3751" s="8">
        <f t="shared" ca="1" si="558"/>
        <v>0.37314022757123366</v>
      </c>
      <c r="P3751" s="30">
        <f ca="1">_xlfn.LOGNORM.INV(O3751,'Input Parameters'!$H$30,'Input Parameters'!$I$30)</f>
        <v>2.3029773691872628</v>
      </c>
      <c r="Q3751" s="10">
        <f t="shared" ca="1" si="559"/>
        <v>0.8485983070664942</v>
      </c>
      <c r="R3751" s="30">
        <f>IF('Input Parameters'!$E$32=0,0,_xlfn.BETA.INV(Q3751,'Input Parameters'!$L$32,'Input Parameters'!$M$32,'Input Parameters'!$J$32,'Input Parameters'!$K$32))</f>
        <v>0</v>
      </c>
      <c r="S3751" s="10">
        <f t="shared" ca="1" si="560"/>
        <v>0.93265811480802741</v>
      </c>
      <c r="T3751" s="26">
        <f ca="1">_xlfn.LOGNORM.INV(S3751,'Input Parameters'!$H$34,'Input Parameters'!$I$34)</f>
        <v>60.728039203565274</v>
      </c>
      <c r="U3751" s="10">
        <f t="shared" ca="1" si="561"/>
        <v>0.28421255555237601</v>
      </c>
      <c r="V3751" s="30">
        <f ca="1">_xlfn.BETA.INV(U3751,'Input Parameters'!$L$36,'Input Parameters'!$M$36,'Input Parameters'!$J$36,'Input Parameters'!$K$36)</f>
        <v>0.50398140184071216</v>
      </c>
      <c r="W3751" s="2">
        <f ca="1">N3751+(P3751-N3751)*(1-ERF((T3751-R3751)/(2*SQRT(L3751*'Input Parameters'!$E$38))))</f>
        <v>0.13047367321230322</v>
      </c>
      <c r="X3751">
        <f t="shared" ca="1" si="562"/>
        <v>1</v>
      </c>
      <c r="Y3751" s="7"/>
    </row>
    <row r="3752" spans="1:25" ht="15" customHeight="1" x14ac:dyDescent="0.25">
      <c r="A3752" s="139">
        <v>3745</v>
      </c>
      <c r="B3752" s="10">
        <f t="shared" ca="1" si="553"/>
        <v>0.76646363773749404</v>
      </c>
      <c r="C3752" s="60">
        <f ca="1">_xlfn.NORM.INV(B3752,'Input Parameters'!$E$15,'Input Parameters'!$F$15)</f>
        <v>310.3793878310579</v>
      </c>
      <c r="D3752" s="10">
        <f t="shared" ca="1" si="554"/>
        <v>0.93724883452870689</v>
      </c>
      <c r="E3752" s="62">
        <f ca="1">IF(_xlfn.NORM.INV(D3752,'Input Parameters'!$E$17,'Input Parameters'!$F$17)&lt;3500,3500,IF(_xlfn.NORM.INV(D3752,'Input Parameters'!$E$17,'Input Parameters'!$F$17)&gt;5500,5500,_xlfn.NORM.INV(D3752,'Input Parameters'!$E$17,'Input Parameters'!$F$17)))</f>
        <v>5500</v>
      </c>
      <c r="F3752" s="10">
        <f t="shared" ca="1" si="555"/>
        <v>0.92857135955730041</v>
      </c>
      <c r="G3752" s="64">
        <f ca="1">_xlfn.NORM.INV(F3752,'Input Parameters'!$E$20,'Input Parameters'!$F$20)</f>
        <v>292.46706302022415</v>
      </c>
      <c r="H3752" s="57">
        <f ca="1">EXP(E3752*(1/'Input Parameters'!$E$23-1/G3752))</f>
        <v>0.97085590917554743</v>
      </c>
      <c r="I3752" s="10">
        <f t="shared" ca="1" si="556"/>
        <v>0.61437185871714528</v>
      </c>
      <c r="J3752" s="30">
        <f ca="1">_xlfn.BETA.INV(I3752,'Input Parameters'!$L$26,'Input Parameters'!$M$26,'Input Parameters'!$J$26,'Input Parameters'!$K$26)</f>
        <v>0.70699298267524635</v>
      </c>
      <c r="K3752" s="168">
        <f ca="1">('Input Parameters'!$E$27/'Input Parameters'!$E$38)^$J3752</f>
        <v>6.2743997213469448E-3</v>
      </c>
      <c r="L3752" s="69">
        <f ca="1">$H3752*$C3752*'Input Parameters'!$E$25*K3752</f>
        <v>1.8906878496667963</v>
      </c>
      <c r="M3752" s="24">
        <f t="shared" ca="1" si="557"/>
        <v>0.90175353400490654</v>
      </c>
      <c r="N3752" s="15">
        <f ca="1">_xlfn.NORM.INV(M3752,'Input Parameters'!$E$29,'Input Parameters'!$F$29)</f>
        <v>0.10012916080005034</v>
      </c>
      <c r="O3752" s="8">
        <f t="shared" ca="1" si="558"/>
        <v>0.47512034824739469</v>
      </c>
      <c r="P3752" s="30">
        <f ca="1">_xlfn.LOGNORM.INV(O3752,'Input Parameters'!$H$30,'Input Parameters'!$I$30)</f>
        <v>2.6053364466446514</v>
      </c>
      <c r="Q3752" s="10">
        <f t="shared" ca="1" si="559"/>
        <v>0.74217900945489346</v>
      </c>
      <c r="R3752" s="30">
        <f>IF('Input Parameters'!$E$32=0,0,_xlfn.BETA.INV(Q3752,'Input Parameters'!$L$32,'Input Parameters'!$M$32,'Input Parameters'!$J$32,'Input Parameters'!$K$32))</f>
        <v>0</v>
      </c>
      <c r="S3752" s="10">
        <f t="shared" ca="1" si="560"/>
        <v>0.53075705820475605</v>
      </c>
      <c r="T3752" s="26">
        <f ca="1">_xlfn.LOGNORM.INV(S3752,'Input Parameters'!$H$34,'Input Parameters'!$I$34)</f>
        <v>50.894431946870945</v>
      </c>
      <c r="U3752" s="10">
        <f t="shared" ca="1" si="561"/>
        <v>0.29694481286316443</v>
      </c>
      <c r="V3752" s="30">
        <f ca="1">_xlfn.BETA.INV(U3752,'Input Parameters'!$L$36,'Input Parameters'!$M$36,'Input Parameters'!$J$36,'Input Parameters'!$K$36)</f>
        <v>0.50900327255818212</v>
      </c>
      <c r="W3752" s="2">
        <f ca="1">N3752+(P3752-N3752)*(1-ERF((T3752-R3752)/(2*SQRT(L3752*'Input Parameters'!$E$38))))</f>
        <v>0.12233560908901865</v>
      </c>
      <c r="X3752">
        <f t="shared" ca="1" si="562"/>
        <v>1</v>
      </c>
      <c r="Y3752" s="7"/>
    </row>
    <row r="3753" spans="1:25" ht="15" customHeight="1" x14ac:dyDescent="0.25">
      <c r="A3753" s="139">
        <v>3746</v>
      </c>
      <c r="B3753" s="10">
        <f t="shared" ca="1" si="553"/>
        <v>0.93468958873832464</v>
      </c>
      <c r="C3753" s="60">
        <f ca="1">_xlfn.NORM.INV(B3753,'Input Parameters'!$E$15,'Input Parameters'!$F$15)</f>
        <v>352.88916116136159</v>
      </c>
      <c r="D3753" s="10">
        <f t="shared" ca="1" si="554"/>
        <v>0.37831586867073297</v>
      </c>
      <c r="E3753" s="62">
        <f ca="1">IF(_xlfn.NORM.INV(D3753,'Input Parameters'!$E$17,'Input Parameters'!$F$17)&lt;3500,3500,IF(_xlfn.NORM.INV(D3753,'Input Parameters'!$E$17,'Input Parameters'!$F$17)&gt;5500,5500,_xlfn.NORM.INV(D3753,'Input Parameters'!$E$17,'Input Parameters'!$F$17)))</f>
        <v>4583.0651532626671</v>
      </c>
      <c r="F3753" s="10">
        <f t="shared" ca="1" si="555"/>
        <v>0.67407868892889444</v>
      </c>
      <c r="G3753" s="64">
        <f ca="1">_xlfn.NORM.INV(F3753,'Input Parameters'!$E$20,'Input Parameters'!$F$20)</f>
        <v>285.67306591545361</v>
      </c>
      <c r="H3753" s="57">
        <f ca="1">EXP(E3753*(1/'Input Parameters'!$E$23-1/G3753))</f>
        <v>0.67211527305360408</v>
      </c>
      <c r="I3753" s="10">
        <f t="shared" ca="1" si="556"/>
        <v>0.42966833639819413</v>
      </c>
      <c r="J3753" s="30">
        <f ca="1">_xlfn.BETA.INV(I3753,'Input Parameters'!$L$26,'Input Parameters'!$M$26,'Input Parameters'!$J$26,'Input Parameters'!$K$26)</f>
        <v>0.63251792092441905</v>
      </c>
      <c r="K3753" s="168">
        <f ca="1">('Input Parameters'!$E$27/'Input Parameters'!$E$38)^$J3753</f>
        <v>1.0704767529278781E-2</v>
      </c>
      <c r="L3753" s="69">
        <f ca="1">$H3753*$C3753*'Input Parameters'!$E$25*K3753</f>
        <v>2.538980258613043</v>
      </c>
      <c r="M3753" s="24">
        <f t="shared" ca="1" si="557"/>
        <v>0.39957462180964587</v>
      </c>
      <c r="N3753" s="15">
        <f ca="1">_xlfn.NORM.INV(M3753,'Input Parameters'!$E$29,'Input Parameters'!$F$29)</f>
        <v>9.9974555170406501E-2</v>
      </c>
      <c r="O3753" s="8">
        <f t="shared" ca="1" si="558"/>
        <v>0.35163399252444338</v>
      </c>
      <c r="P3753" s="30">
        <f ca="1">_xlfn.LOGNORM.INV(O3753,'Input Parameters'!$H$30,'Input Parameters'!$I$30)</f>
        <v>2.2414089579545942</v>
      </c>
      <c r="Q3753" s="10">
        <f t="shared" ca="1" si="559"/>
        <v>0.35382282349363581</v>
      </c>
      <c r="R3753" s="30">
        <f>IF('Input Parameters'!$E$32=0,0,_xlfn.BETA.INV(Q3753,'Input Parameters'!$L$32,'Input Parameters'!$M$32,'Input Parameters'!$J$32,'Input Parameters'!$K$32))</f>
        <v>0</v>
      </c>
      <c r="S3753" s="10">
        <f t="shared" ca="1" si="560"/>
        <v>0.10686024466721422</v>
      </c>
      <c r="T3753" s="26">
        <f ca="1">_xlfn.LOGNORM.INV(S3753,'Input Parameters'!$H$34,'Input Parameters'!$I$34)</f>
        <v>43.177577088290327</v>
      </c>
      <c r="U3753" s="10">
        <f t="shared" ca="1" si="561"/>
        <v>0.57828040932316149</v>
      </c>
      <c r="V3753" s="30">
        <f ca="1">_xlfn.BETA.INV(U3753,'Input Parameters'!$L$36,'Input Parameters'!$M$36,'Input Parameters'!$J$36,'Input Parameters'!$K$36)</f>
        <v>0.61654309915785477</v>
      </c>
      <c r="W3753" s="2">
        <f ca="1">N3753+(P3753-N3753)*(1-ERF((T3753-R3753)/(2*SQRT(L3753*'Input Parameters'!$E$38))))</f>
        <v>0.2185135068641012</v>
      </c>
      <c r="X3753">
        <f t="shared" ca="1" si="562"/>
        <v>1</v>
      </c>
      <c r="Y3753" s="7"/>
    </row>
    <row r="3754" spans="1:25" ht="15" customHeight="1" x14ac:dyDescent="0.25">
      <c r="A3754" s="139">
        <v>3747</v>
      </c>
      <c r="B3754" s="10">
        <f t="shared" ca="1" si="553"/>
        <v>0.4772834429791275</v>
      </c>
      <c r="C3754" s="60">
        <f ca="1">_xlfn.NORM.INV(B3754,'Input Parameters'!$E$15,'Input Parameters'!$F$15)</f>
        <v>267.87964958478079</v>
      </c>
      <c r="D3754" s="10">
        <f t="shared" ca="1" si="554"/>
        <v>0.7215495081137826</v>
      </c>
      <c r="E3754" s="62">
        <f ca="1">IF(_xlfn.NORM.INV(D3754,'Input Parameters'!$E$17,'Input Parameters'!$F$17)&lt;3500,3500,IF(_xlfn.NORM.INV(D3754,'Input Parameters'!$E$17,'Input Parameters'!$F$17)&gt;5500,5500,_xlfn.NORM.INV(D3754,'Input Parameters'!$E$17,'Input Parameters'!$F$17)))</f>
        <v>5211.2155607636596</v>
      </c>
      <c r="F3754" s="10">
        <f t="shared" ca="1" si="555"/>
        <v>0.25004455619960697</v>
      </c>
      <c r="G3754" s="64">
        <f ca="1">_xlfn.NORM.INV(F3754,'Input Parameters'!$E$20,'Input Parameters'!$F$20)</f>
        <v>278.13185805200675</v>
      </c>
      <c r="H3754" s="57">
        <f ca="1">EXP(E3754*(1/'Input Parameters'!$E$23-1/G3754))</f>
        <v>0.38814004723599138</v>
      </c>
      <c r="I3754" s="10">
        <f t="shared" ca="1" si="556"/>
        <v>0.29874173442656271</v>
      </c>
      <c r="J3754" s="30">
        <f ca="1">_xlfn.BETA.INV(I3754,'Input Parameters'!$L$26,'Input Parameters'!$M$26,'Input Parameters'!$J$26,'Input Parameters'!$K$26)</f>
        <v>0.57361437375132329</v>
      </c>
      <c r="K3754" s="168">
        <f ca="1">('Input Parameters'!$E$27/'Input Parameters'!$E$38)^$J3754</f>
        <v>1.6333296411807398E-2</v>
      </c>
      <c r="L3754" s="69">
        <f ca="1">$H3754*$C3754*'Input Parameters'!$E$25*K3754</f>
        <v>1.6982515518664874</v>
      </c>
      <c r="M3754" s="24">
        <f t="shared" ca="1" si="557"/>
        <v>0.35654691223202628</v>
      </c>
      <c r="N3754" s="15">
        <f ca="1">_xlfn.NORM.INV(M3754,'Input Parameters'!$E$29,'Input Parameters'!$F$29)</f>
        <v>9.996322958214178E-2</v>
      </c>
      <c r="O3754" s="8">
        <f t="shared" ca="1" si="558"/>
        <v>0.45998121456144858</v>
      </c>
      <c r="P3754" s="30">
        <f ca="1">_xlfn.LOGNORM.INV(O3754,'Input Parameters'!$H$30,'Input Parameters'!$I$30)</f>
        <v>2.5588941769894302</v>
      </c>
      <c r="Q3754" s="10">
        <f t="shared" ca="1" si="559"/>
        <v>0.4149753589693802</v>
      </c>
      <c r="R3754" s="30">
        <f>IF('Input Parameters'!$E$32=0,0,_xlfn.BETA.INV(Q3754,'Input Parameters'!$L$32,'Input Parameters'!$M$32,'Input Parameters'!$J$32,'Input Parameters'!$K$32))</f>
        <v>0</v>
      </c>
      <c r="S3754" s="10">
        <f t="shared" ca="1" si="560"/>
        <v>0.29648588377669094</v>
      </c>
      <c r="T3754" s="26">
        <f ca="1">_xlfn.LOGNORM.INV(S3754,'Input Parameters'!$H$34,'Input Parameters'!$I$34)</f>
        <v>47.161895247709019</v>
      </c>
      <c r="U3754" s="10">
        <f t="shared" ca="1" si="561"/>
        <v>0.394231124238415</v>
      </c>
      <c r="V3754" s="30">
        <f ca="1">_xlfn.BETA.INV(U3754,'Input Parameters'!$L$36,'Input Parameters'!$M$36,'Input Parameters'!$J$36,'Input Parameters'!$K$36)</f>
        <v>0.54609115267750341</v>
      </c>
      <c r="W3754" s="2">
        <f ca="1">N3754+(P3754-N3754)*(1-ERF((T3754-R3754)/(2*SQRT(L3754*'Input Parameters'!$E$38))))</f>
        <v>0.12577337968933344</v>
      </c>
      <c r="X3754">
        <f t="shared" ca="1" si="562"/>
        <v>1</v>
      </c>
      <c r="Y3754" s="7"/>
    </row>
    <row r="3755" spans="1:25" ht="15" customHeight="1" x14ac:dyDescent="0.25">
      <c r="A3755" s="139">
        <v>3748</v>
      </c>
      <c r="B3755" s="10">
        <f t="shared" ca="1" si="553"/>
        <v>0.12447471148153477</v>
      </c>
      <c r="C3755" s="60">
        <f ca="1">_xlfn.NORM.INV(B3755,'Input Parameters'!$E$15,'Input Parameters'!$F$15)</f>
        <v>208.48731778228</v>
      </c>
      <c r="D3755" s="10">
        <f t="shared" ca="1" si="554"/>
        <v>0.90640826111996409</v>
      </c>
      <c r="E3755" s="62">
        <f ca="1">IF(_xlfn.NORM.INV(D3755,'Input Parameters'!$E$17,'Input Parameters'!$F$17)&lt;3500,3500,IF(_xlfn.NORM.INV(D3755,'Input Parameters'!$E$17,'Input Parameters'!$F$17)&gt;5500,5500,_xlfn.NORM.INV(D3755,'Input Parameters'!$E$17,'Input Parameters'!$F$17)))</f>
        <v>5500</v>
      </c>
      <c r="F3755" s="10">
        <f t="shared" ca="1" si="555"/>
        <v>0.421688717988707</v>
      </c>
      <c r="G3755" s="64">
        <f ca="1">_xlfn.NORM.INV(F3755,'Input Parameters'!$E$20,'Input Parameters'!$F$20)</f>
        <v>281.32624612705393</v>
      </c>
      <c r="H3755" s="57">
        <f ca="1">EXP(E3755*(1/'Input Parameters'!$E$23-1/G3755))</f>
        <v>0.46102807054968487</v>
      </c>
      <c r="I3755" s="10">
        <f t="shared" ca="1" si="556"/>
        <v>0.44206716013710934</v>
      </c>
      <c r="J3755" s="30">
        <f ca="1">_xlfn.BETA.INV(I3755,'Input Parameters'!$L$26,'Input Parameters'!$M$26,'Input Parameters'!$J$26,'Input Parameters'!$K$26)</f>
        <v>0.63770078337952008</v>
      </c>
      <c r="K3755" s="168">
        <f ca="1">('Input Parameters'!$E$27/'Input Parameters'!$E$38)^$J3755</f>
        <v>1.0314105353628974E-2</v>
      </c>
      <c r="L3755" s="69">
        <f ca="1">$H3755*$C3755*'Input Parameters'!$E$25*K3755</f>
        <v>0.99137639578312897</v>
      </c>
      <c r="M3755" s="24">
        <f t="shared" ca="1" si="557"/>
        <v>6.7330225178596659E-2</v>
      </c>
      <c r="N3755" s="15">
        <f ca="1">_xlfn.NORM.INV(M3755,'Input Parameters'!$E$29,'Input Parameters'!$F$29)</f>
        <v>9.9850402607543173E-2</v>
      </c>
      <c r="O3755" s="8">
        <f t="shared" ca="1" si="558"/>
        <v>0.91108320698675849</v>
      </c>
      <c r="P3755" s="30">
        <f ca="1">_xlfn.LOGNORM.INV(O3755,'Input Parameters'!$H$30,'Input Parameters'!$I$30)</f>
        <v>5.0710733807180297</v>
      </c>
      <c r="Q3755" s="10">
        <f t="shared" ca="1" si="559"/>
        <v>0.25450323831313437</v>
      </c>
      <c r="R3755" s="30">
        <f>IF('Input Parameters'!$E$32=0,0,_xlfn.BETA.INV(Q3755,'Input Parameters'!$L$32,'Input Parameters'!$M$32,'Input Parameters'!$J$32,'Input Parameters'!$K$32))</f>
        <v>0</v>
      </c>
      <c r="S3755" s="10">
        <f t="shared" ca="1" si="560"/>
        <v>0.70374999111924252</v>
      </c>
      <c r="T3755" s="26">
        <f ca="1">_xlfn.LOGNORM.INV(S3755,'Input Parameters'!$H$34,'Input Parameters'!$I$34)</f>
        <v>53.881500588449434</v>
      </c>
      <c r="U3755" s="10">
        <f t="shared" ca="1" si="561"/>
        <v>0.25825913033394632</v>
      </c>
      <c r="V3755" s="30">
        <f ca="1">_xlfn.BETA.INV(U3755,'Input Parameters'!$L$36,'Input Parameters'!$M$36,'Input Parameters'!$J$36,'Input Parameters'!$K$36)</f>
        <v>0.49354350940618991</v>
      </c>
      <c r="W3755" s="2">
        <f ca="1">N3755+(P3755-N3755)*(1-ERF((T3755-R3755)/(2*SQRT(L3755*'Input Parameters'!$E$38))))</f>
        <v>0.10049646791617077</v>
      </c>
      <c r="X3755">
        <f t="shared" ca="1" si="562"/>
        <v>1</v>
      </c>
      <c r="Y3755" s="7"/>
    </row>
    <row r="3756" spans="1:25" ht="15" customHeight="1" x14ac:dyDescent="0.25">
      <c r="A3756" s="139">
        <v>3749</v>
      </c>
      <c r="B3756" s="10">
        <f t="shared" ca="1" si="553"/>
        <v>0.49465366340352857</v>
      </c>
      <c r="C3756" s="60">
        <f ca="1">_xlfn.NORM.INV(B3756,'Input Parameters'!$E$15,'Input Parameters'!$F$15)</f>
        <v>270.24091687876063</v>
      </c>
      <c r="D3756" s="10">
        <f t="shared" ca="1" si="554"/>
        <v>0.22941106090287389</v>
      </c>
      <c r="E3756" s="62">
        <f ca="1">IF(_xlfn.NORM.INV(D3756,'Input Parameters'!$E$17,'Input Parameters'!$F$17)&lt;3500,3500,IF(_xlfn.NORM.INV(D3756,'Input Parameters'!$E$17,'Input Parameters'!$F$17)&gt;5500,5500,_xlfn.NORM.INV(D3756,'Input Parameters'!$E$17,'Input Parameters'!$F$17)))</f>
        <v>4281.4485495497138</v>
      </c>
      <c r="F3756" s="10">
        <f t="shared" ca="1" si="555"/>
        <v>0.11184744646333844</v>
      </c>
      <c r="G3756" s="64">
        <f ca="1">_xlfn.NORM.INV(F3756,'Input Parameters'!$E$20,'Input Parameters'!$F$20)</f>
        <v>274.49769655406106</v>
      </c>
      <c r="H3756" s="57">
        <f ca="1">EXP(E3756*(1/'Input Parameters'!$E$23-1/G3756))</f>
        <v>0.37480918278357273</v>
      </c>
      <c r="I3756" s="10">
        <f t="shared" ca="1" si="556"/>
        <v>0.53114139787542636</v>
      </c>
      <c r="J3756" s="30">
        <f ca="1">_xlfn.BETA.INV(I3756,'Input Parameters'!$L$26,'Input Parameters'!$M$26,'Input Parameters'!$J$26,'Input Parameters'!$K$26)</f>
        <v>0.67388925076951023</v>
      </c>
      <c r="K3756" s="168">
        <f ca="1">('Input Parameters'!$E$27/'Input Parameters'!$E$38)^$J3756</f>
        <v>7.9560422695872466E-3</v>
      </c>
      <c r="L3756" s="69">
        <f ca="1">$H3756*$C3756*'Input Parameters'!$E$25*K3756</f>
        <v>0.80585779291765824</v>
      </c>
      <c r="M3756" s="24">
        <f t="shared" ca="1" si="557"/>
        <v>0.23218379594549132</v>
      </c>
      <c r="N3756" s="15">
        <f ca="1">_xlfn.NORM.INV(M3756,'Input Parameters'!$E$29,'Input Parameters'!$F$29)</f>
        <v>9.992683260367316E-2</v>
      </c>
      <c r="O3756" s="8">
        <f t="shared" ca="1" si="558"/>
        <v>0.40688382637549403</v>
      </c>
      <c r="P3756" s="30">
        <f ca="1">_xlfn.LOGNORM.INV(O3756,'Input Parameters'!$H$30,'Input Parameters'!$I$30)</f>
        <v>2.4007053143118275</v>
      </c>
      <c r="Q3756" s="10">
        <f t="shared" ca="1" si="559"/>
        <v>2.4689182817178024E-3</v>
      </c>
      <c r="R3756" s="30">
        <f>IF('Input Parameters'!$E$32=0,0,_xlfn.BETA.INV(Q3756,'Input Parameters'!$L$32,'Input Parameters'!$M$32,'Input Parameters'!$J$32,'Input Parameters'!$K$32))</f>
        <v>0</v>
      </c>
      <c r="S3756" s="10">
        <f t="shared" ca="1" si="560"/>
        <v>0.2920787835669153</v>
      </c>
      <c r="T3756" s="26">
        <f ca="1">_xlfn.LOGNORM.INV(S3756,'Input Parameters'!$H$34,'Input Parameters'!$I$34)</f>
        <v>47.086862128114873</v>
      </c>
      <c r="U3756" s="10">
        <f t="shared" ca="1" si="561"/>
        <v>0.21629183821936804</v>
      </c>
      <c r="V3756" s="30">
        <f ca="1">_xlfn.BETA.INV(U3756,'Input Parameters'!$L$36,'Input Parameters'!$M$36,'Input Parameters'!$J$36,'Input Parameters'!$K$36)</f>
        <v>0.47590345949777335</v>
      </c>
      <c r="W3756" s="2">
        <f ca="1">N3756+(P3756-N3756)*(1-ERF((T3756-R3756)/(2*SQRT(L3756*'Input Parameters'!$E$38))))</f>
        <v>0.10040559804117094</v>
      </c>
      <c r="X3756">
        <f t="shared" ca="1" si="562"/>
        <v>1</v>
      </c>
      <c r="Y3756" s="7"/>
    </row>
    <row r="3757" spans="1:25" ht="15" customHeight="1" x14ac:dyDescent="0.25">
      <c r="A3757" s="139">
        <v>3750</v>
      </c>
      <c r="B3757" s="10">
        <f t="shared" ca="1" si="553"/>
        <v>0.10849072221695411</v>
      </c>
      <c r="C3757" s="60">
        <f ca="1">_xlfn.NORM.INV(B3757,'Input Parameters'!$E$15,'Input Parameters'!$F$15)</f>
        <v>204.06027521553361</v>
      </c>
      <c r="D3757" s="10">
        <f t="shared" ca="1" si="554"/>
        <v>0.35978078850318052</v>
      </c>
      <c r="E3757" s="62">
        <f ca="1">IF(_xlfn.NORM.INV(D3757,'Input Parameters'!$E$17,'Input Parameters'!$F$17)&lt;3500,3500,IF(_xlfn.NORM.INV(D3757,'Input Parameters'!$E$17,'Input Parameters'!$F$17)&gt;5500,5500,_xlfn.NORM.INV(D3757,'Input Parameters'!$E$17,'Input Parameters'!$F$17)))</f>
        <v>4548.6686417772271</v>
      </c>
      <c r="F3757" s="10">
        <f t="shared" ca="1" si="555"/>
        <v>0.17866292374108117</v>
      </c>
      <c r="G3757" s="64">
        <f ca="1">_xlfn.NORM.INV(F3757,'Input Parameters'!$E$20,'Input Parameters'!$F$20)</f>
        <v>276.48283361045247</v>
      </c>
      <c r="H3757" s="57">
        <f ca="1">EXP(E3757*(1/'Input Parameters'!$E$23-1/G3757))</f>
        <v>0.39708353076814434</v>
      </c>
      <c r="I3757" s="10">
        <f t="shared" ca="1" si="556"/>
        <v>0.55614250539804322</v>
      </c>
      <c r="J3757" s="30">
        <f ca="1">_xlfn.BETA.INV(I3757,'Input Parameters'!$L$26,'Input Parameters'!$M$26,'Input Parameters'!$J$26,'Input Parameters'!$K$26)</f>
        <v>0.68384782161475688</v>
      </c>
      <c r="K3757" s="168">
        <f ca="1">('Input Parameters'!$E$27/'Input Parameters'!$E$38)^$J3757</f>
        <v>7.4075415426860091E-3</v>
      </c>
      <c r="L3757" s="69">
        <f ca="1">$H3757*$C3757*'Input Parameters'!$E$25*K3757</f>
        <v>0.60022549530410374</v>
      </c>
      <c r="M3757" s="24">
        <f t="shared" ca="1" si="557"/>
        <v>0.6494271342822765</v>
      </c>
      <c r="N3757" s="15">
        <f ca="1">_xlfn.NORM.INV(M3757,'Input Parameters'!$E$29,'Input Parameters'!$F$29)</f>
        <v>0.10003837743085912</v>
      </c>
      <c r="O3757" s="8">
        <f t="shared" ca="1" si="558"/>
        <v>0.81514427055627847</v>
      </c>
      <c r="P3757" s="30">
        <f ca="1">_xlfn.LOGNORM.INV(O3757,'Input Parameters'!$H$30,'Input Parameters'!$I$30)</f>
        <v>4.0991212752497601</v>
      </c>
      <c r="Q3757" s="10">
        <f t="shared" ca="1" si="559"/>
        <v>6.8506045038669861E-3</v>
      </c>
      <c r="R3757" s="30">
        <f>IF('Input Parameters'!$E$32=0,0,_xlfn.BETA.INV(Q3757,'Input Parameters'!$L$32,'Input Parameters'!$M$32,'Input Parameters'!$J$32,'Input Parameters'!$K$32))</f>
        <v>0</v>
      </c>
      <c r="S3757" s="10">
        <f t="shared" ca="1" si="560"/>
        <v>0.55727885393679122</v>
      </c>
      <c r="T3757" s="26">
        <f ca="1">_xlfn.LOGNORM.INV(S3757,'Input Parameters'!$H$34,'Input Parameters'!$I$34)</f>
        <v>51.320162770744943</v>
      </c>
      <c r="U3757" s="10">
        <f t="shared" ca="1" si="561"/>
        <v>0.91150496245858148</v>
      </c>
      <c r="V3757" s="30">
        <f ca="1">_xlfn.BETA.INV(U3757,'Input Parameters'!$L$36,'Input Parameters'!$M$36,'Input Parameters'!$J$36,'Input Parameters'!$K$36)</f>
        <v>0.81465734715790061</v>
      </c>
      <c r="W3757" s="2">
        <f ca="1">N3757+(P3757-N3757)*(1-ERF((T3757-R3757)/(2*SQRT(L3757*'Input Parameters'!$E$38))))</f>
        <v>0.10004962868982643</v>
      </c>
      <c r="X3757">
        <f t="shared" ca="1" si="562"/>
        <v>1</v>
      </c>
      <c r="Y3757" s="7"/>
    </row>
    <row r="3758" spans="1:25" ht="15" customHeight="1" x14ac:dyDescent="0.25">
      <c r="A3758" s="139">
        <v>3751</v>
      </c>
      <c r="B3758" s="10">
        <f t="shared" ca="1" si="553"/>
        <v>0.34467826651905675</v>
      </c>
      <c r="C3758" s="60">
        <f ca="1">_xlfn.NORM.INV(B3758,'Input Parameters'!$E$15,'Input Parameters'!$F$15)</f>
        <v>249.30454007304681</v>
      </c>
      <c r="D3758" s="10">
        <f t="shared" ca="1" si="554"/>
        <v>0.11231495233933064</v>
      </c>
      <c r="E3758" s="62">
        <f ca="1">IF(_xlfn.NORM.INV(D3758,'Input Parameters'!$E$17,'Input Parameters'!$F$17)&lt;3500,3500,IF(_xlfn.NORM.INV(D3758,'Input Parameters'!$E$17,'Input Parameters'!$F$17)&gt;5500,5500,_xlfn.NORM.INV(D3758,'Input Parameters'!$E$17,'Input Parameters'!$F$17)))</f>
        <v>3949.9839833834403</v>
      </c>
      <c r="F3758" s="10">
        <f t="shared" ca="1" si="555"/>
        <v>0.38597047624939751</v>
      </c>
      <c r="G3758" s="64">
        <f ca="1">_xlfn.NORM.INV(F3758,'Input Parameters'!$E$20,'Input Parameters'!$F$20)</f>
        <v>280.70809220683827</v>
      </c>
      <c r="H3758" s="57">
        <f ca="1">EXP(E3758*(1/'Input Parameters'!$E$23-1/G3758))</f>
        <v>0.55599142972590387</v>
      </c>
      <c r="I3758" s="10">
        <f t="shared" ca="1" si="556"/>
        <v>0.1571187211465197</v>
      </c>
      <c r="J3758" s="30">
        <f ca="1">_xlfn.BETA.INV(I3758,'Input Parameters'!$L$26,'Input Parameters'!$M$26,'Input Parameters'!$J$26,'Input Parameters'!$K$26)</f>
        <v>0.49156563473451598</v>
      </c>
      <c r="K3758" s="168">
        <f ca="1">('Input Parameters'!$E$27/'Input Parameters'!$E$38)^$J3758</f>
        <v>2.9422017926145752E-2</v>
      </c>
      <c r="L3758" s="69">
        <f ca="1">$H3758*$C3758*'Input Parameters'!$E$25*K3758</f>
        <v>4.0782208484608873</v>
      </c>
      <c r="M3758" s="24">
        <f t="shared" ca="1" si="557"/>
        <v>0.57266980556439318</v>
      </c>
      <c r="N3758" s="15">
        <f ca="1">_xlfn.NORM.INV(M3758,'Input Parameters'!$E$29,'Input Parameters'!$F$29)</f>
        <v>0.10001831754087542</v>
      </c>
      <c r="O3758" s="8">
        <f t="shared" ca="1" si="558"/>
        <v>0.39703591251272374</v>
      </c>
      <c r="P3758" s="30">
        <f ca="1">_xlfn.LOGNORM.INV(O3758,'Input Parameters'!$H$30,'Input Parameters'!$I$30)</f>
        <v>2.3720070995980236</v>
      </c>
      <c r="Q3758" s="10">
        <f t="shared" ca="1" si="559"/>
        <v>0.50529617696813922</v>
      </c>
      <c r="R3758" s="30">
        <f>IF('Input Parameters'!$E$32=0,0,_xlfn.BETA.INV(Q3758,'Input Parameters'!$L$32,'Input Parameters'!$M$32,'Input Parameters'!$J$32,'Input Parameters'!$K$32))</f>
        <v>0</v>
      </c>
      <c r="S3758" s="10">
        <f t="shared" ca="1" si="560"/>
        <v>0.26835406692757835</v>
      </c>
      <c r="T3758" s="26">
        <f ca="1">_xlfn.LOGNORM.INV(S3758,'Input Parameters'!$H$34,'Input Parameters'!$I$34)</f>
        <v>46.675461383466107</v>
      </c>
      <c r="U3758" s="10">
        <f t="shared" ca="1" si="561"/>
        <v>0.14222085953271357</v>
      </c>
      <c r="V3758" s="30">
        <f ca="1">_xlfn.BETA.INV(U3758,'Input Parameters'!$L$36,'Input Parameters'!$M$36,'Input Parameters'!$J$36,'Input Parameters'!$K$36)</f>
        <v>0.44091280342283812</v>
      </c>
      <c r="W3758" s="2">
        <f ca="1">N3758+(P3758-N3758)*(1-ERF((T3758-R3758)/(2*SQRT(L3758*'Input Parameters'!$E$38))))</f>
        <v>0.33219458536036217</v>
      </c>
      <c r="X3758">
        <f t="shared" ca="1" si="562"/>
        <v>1</v>
      </c>
      <c r="Y3758" s="7"/>
    </row>
    <row r="3759" spans="1:25" ht="15" customHeight="1" x14ac:dyDescent="0.25">
      <c r="A3759" s="139">
        <v>3752</v>
      </c>
      <c r="B3759" s="10">
        <f t="shared" ca="1" si="553"/>
        <v>0.1127339656129146</v>
      </c>
      <c r="C3759" s="60">
        <f ca="1">_xlfn.NORM.INV(B3759,'Input Parameters'!$E$15,'Input Parameters'!$F$15)</f>
        <v>205.27845739233862</v>
      </c>
      <c r="D3759" s="10">
        <f t="shared" ca="1" si="554"/>
        <v>0.2199133619168121</v>
      </c>
      <c r="E3759" s="62">
        <f ca="1">IF(_xlfn.NORM.INV(D3759,'Input Parameters'!$E$17,'Input Parameters'!$F$17)&lt;3500,3500,IF(_xlfn.NORM.INV(D3759,'Input Parameters'!$E$17,'Input Parameters'!$F$17)&gt;5500,5500,_xlfn.NORM.INV(D3759,'Input Parameters'!$E$17,'Input Parameters'!$F$17)))</f>
        <v>4259.2599043201353</v>
      </c>
      <c r="F3759" s="10">
        <f t="shared" ca="1" si="555"/>
        <v>0.92234981377356573</v>
      </c>
      <c r="G3759" s="64">
        <f ca="1">_xlfn.NORM.INV(F3759,'Input Parameters'!$E$20,'Input Parameters'!$F$20)</f>
        <v>292.17107767999852</v>
      </c>
      <c r="H3759" s="57">
        <f ca="1">EXP(E3759*(1/'Input Parameters'!$E$23-1/G3759))</f>
        <v>0.96304200272720497</v>
      </c>
      <c r="I3759" s="10">
        <f t="shared" ca="1" si="556"/>
        <v>0.69728961502388231</v>
      </c>
      <c r="J3759" s="30">
        <f ca="1">_xlfn.BETA.INV(I3759,'Input Parameters'!$L$26,'Input Parameters'!$M$26,'Input Parameters'!$J$26,'Input Parameters'!$K$26)</f>
        <v>0.74055510067865771</v>
      </c>
      <c r="K3759" s="168">
        <f ca="1">('Input Parameters'!$E$27/'Input Parameters'!$E$38)^$J3759</f>
        <v>4.931957404684475E-3</v>
      </c>
      <c r="L3759" s="69">
        <f ca="1">$H3759*$C3759*'Input Parameters'!$E$25*K3759</f>
        <v>0.97500742205851565</v>
      </c>
      <c r="M3759" s="24">
        <f t="shared" ca="1" si="557"/>
        <v>8.3827006674792592E-2</v>
      </c>
      <c r="N3759" s="15">
        <f ca="1">_xlfn.NORM.INV(M3759,'Input Parameters'!$E$29,'Input Parameters'!$F$29)</f>
        <v>9.9862021876940849E-2</v>
      </c>
      <c r="O3759" s="8">
        <f t="shared" ca="1" si="558"/>
        <v>0.35735745129557484</v>
      </c>
      <c r="P3759" s="30">
        <f ca="1">_xlfn.LOGNORM.INV(O3759,'Input Parameters'!$H$30,'Input Parameters'!$I$30)</f>
        <v>2.2577542105168193</v>
      </c>
      <c r="Q3759" s="10">
        <f t="shared" ca="1" si="559"/>
        <v>0.40492098609203198</v>
      </c>
      <c r="R3759" s="30">
        <f>IF('Input Parameters'!$E$32=0,0,_xlfn.BETA.INV(Q3759,'Input Parameters'!$L$32,'Input Parameters'!$M$32,'Input Parameters'!$J$32,'Input Parameters'!$K$32))</f>
        <v>0</v>
      </c>
      <c r="S3759" s="10">
        <f t="shared" ca="1" si="560"/>
        <v>0.61876672786812914</v>
      </c>
      <c r="T3759" s="26">
        <f ca="1">_xlfn.LOGNORM.INV(S3759,'Input Parameters'!$H$34,'Input Parameters'!$I$34)</f>
        <v>52.340912913966221</v>
      </c>
      <c r="U3759" s="10">
        <f t="shared" ca="1" si="561"/>
        <v>0.64432564144766669</v>
      </c>
      <c r="V3759" s="30">
        <f ca="1">_xlfn.BETA.INV(U3759,'Input Parameters'!$L$36,'Input Parameters'!$M$36,'Input Parameters'!$J$36,'Input Parameters'!$K$36)</f>
        <v>0.64421461291732096</v>
      </c>
      <c r="W3759" s="2">
        <f ca="1">N3759+(P3759-N3759)*(1-ERF((T3759-R3759)/(2*SQRT(L3759*'Input Parameters'!$E$38))))</f>
        <v>0.10024636576473579</v>
      </c>
      <c r="X3759">
        <f t="shared" ca="1" si="562"/>
        <v>1</v>
      </c>
      <c r="Y3759" s="7"/>
    </row>
    <row r="3760" spans="1:25" ht="15" customHeight="1" x14ac:dyDescent="0.25">
      <c r="A3760" s="139">
        <v>3753</v>
      </c>
      <c r="B3760" s="10">
        <f t="shared" ca="1" si="553"/>
        <v>0.7486676327522428</v>
      </c>
      <c r="C3760" s="60">
        <f ca="1">_xlfn.NORM.INV(B3760,'Input Parameters'!$E$15,'Input Parameters'!$F$15)</f>
        <v>307.29321866068108</v>
      </c>
      <c r="D3760" s="10">
        <f t="shared" ca="1" si="554"/>
        <v>0.62735153237428842</v>
      </c>
      <c r="E3760" s="62">
        <f ca="1">IF(_xlfn.NORM.INV(D3760,'Input Parameters'!$E$17,'Input Parameters'!$F$17)&lt;3500,3500,IF(_xlfn.NORM.INV(D3760,'Input Parameters'!$E$17,'Input Parameters'!$F$17)&gt;5500,5500,_xlfn.NORM.INV(D3760,'Input Parameters'!$E$17,'Input Parameters'!$F$17)))</f>
        <v>5027.3928406144387</v>
      </c>
      <c r="F3760" s="10">
        <f t="shared" ca="1" si="555"/>
        <v>0.24028163797028079</v>
      </c>
      <c r="G3760" s="64">
        <f ca="1">_xlfn.NORM.INV(F3760,'Input Parameters'!$E$20,'Input Parameters'!$F$20)</f>
        <v>277.92384080536044</v>
      </c>
      <c r="H3760" s="57">
        <f ca="1">EXP(E3760*(1/'Input Parameters'!$E$23-1/G3760))</f>
        <v>0.39592332507554789</v>
      </c>
      <c r="I3760" s="10">
        <f t="shared" ca="1" si="556"/>
        <v>3.5823277409980814E-2</v>
      </c>
      <c r="J3760" s="30">
        <f ca="1">_xlfn.BETA.INV(I3760,'Input Parameters'!$L$26,'Input Parameters'!$M$26,'Input Parameters'!$J$26,'Input Parameters'!$K$26)</f>
        <v>0.35904831029205275</v>
      </c>
      <c r="K3760" s="168">
        <f ca="1">('Input Parameters'!$E$27/'Input Parameters'!$E$38)^$J3760</f>
        <v>7.6118643330146576E-2</v>
      </c>
      <c r="L3760" s="69">
        <f ca="1">$H3760*$C3760*'Input Parameters'!$E$25*K3760</f>
        <v>9.2609407085206019</v>
      </c>
      <c r="M3760" s="24">
        <f t="shared" ca="1" si="557"/>
        <v>0.94364353558542857</v>
      </c>
      <c r="N3760" s="15">
        <f ca="1">_xlfn.NORM.INV(M3760,'Input Parameters'!$E$29,'Input Parameters'!$F$29)</f>
        <v>0.10015861163049233</v>
      </c>
      <c r="O3760" s="8">
        <f t="shared" ca="1" si="558"/>
        <v>0.57908773369755562</v>
      </c>
      <c r="P3760" s="30">
        <f ca="1">_xlfn.LOGNORM.INV(O3760,'Input Parameters'!$H$30,'Input Parameters'!$I$30)</f>
        <v>2.9485364256830731</v>
      </c>
      <c r="Q3760" s="10">
        <f t="shared" ca="1" si="559"/>
        <v>0.35563952736166482</v>
      </c>
      <c r="R3760" s="30">
        <f>IF('Input Parameters'!$E$32=0,0,_xlfn.BETA.INV(Q3760,'Input Parameters'!$L$32,'Input Parameters'!$M$32,'Input Parameters'!$J$32,'Input Parameters'!$K$32))</f>
        <v>0</v>
      </c>
      <c r="S3760" s="10">
        <f t="shared" ca="1" si="560"/>
        <v>3.3331407657225975E-2</v>
      </c>
      <c r="T3760" s="26">
        <f ca="1">_xlfn.LOGNORM.INV(S3760,'Input Parameters'!$H$34,'Input Parameters'!$I$34)</f>
        <v>40.11657809717402</v>
      </c>
      <c r="U3760" s="10">
        <f t="shared" ca="1" si="561"/>
        <v>0.8872898174875764</v>
      </c>
      <c r="V3760" s="30">
        <f ca="1">_xlfn.BETA.INV(U3760,'Input Parameters'!$L$36,'Input Parameters'!$M$36,'Input Parameters'!$J$36,'Input Parameters'!$K$36)</f>
        <v>0.78953315685786318</v>
      </c>
      <c r="W3760" s="2">
        <f ca="1">N3760+(P3760-N3760)*(1-ERF((T3760-R3760)/(2*SQRT(L3760*'Input Parameters'!$E$38))))</f>
        <v>1.100691115085294</v>
      </c>
      <c r="X3760">
        <f t="shared" ca="1" si="562"/>
        <v>0</v>
      </c>
      <c r="Y3760" s="7"/>
    </row>
    <row r="3761" spans="1:25" ht="15" customHeight="1" x14ac:dyDescent="0.25">
      <c r="A3761" s="139">
        <v>3754</v>
      </c>
      <c r="B3761" s="10">
        <f t="shared" ca="1" si="553"/>
        <v>0.28709212601719403</v>
      </c>
      <c r="C3761" s="60">
        <f ca="1">_xlfn.NORM.INV(B3761,'Input Parameters'!$E$15,'Input Parameters'!$F$15)</f>
        <v>240.51591388565097</v>
      </c>
      <c r="D3761" s="10">
        <f t="shared" ca="1" si="554"/>
        <v>0.54834139417219807</v>
      </c>
      <c r="E3761" s="62">
        <f ca="1">IF(_xlfn.NORM.INV(D3761,'Input Parameters'!$E$17,'Input Parameters'!$F$17)&lt;3500,3500,IF(_xlfn.NORM.INV(D3761,'Input Parameters'!$E$17,'Input Parameters'!$F$17)&gt;5500,5500,_xlfn.NORM.INV(D3761,'Input Parameters'!$E$17,'Input Parameters'!$F$17)))</f>
        <v>4885.0303819357823</v>
      </c>
      <c r="F3761" s="10">
        <f t="shared" ca="1" si="555"/>
        <v>1.472339698989189E-2</v>
      </c>
      <c r="G3761" s="64">
        <f ca="1">_xlfn.NORM.INV(F3761,'Input Parameters'!$E$20,'Input Parameters'!$F$20)</f>
        <v>268.06106571334573</v>
      </c>
      <c r="H3761" s="57">
        <f ca="1">EXP(E3761*(1/'Input Parameters'!$E$23-1/G3761))</f>
        <v>0.21288489712324482</v>
      </c>
      <c r="I3761" s="10">
        <f t="shared" ca="1" si="556"/>
        <v>0.60360398244241809</v>
      </c>
      <c r="J3761" s="30">
        <f ca="1">_xlfn.BETA.INV(I3761,'Input Parameters'!$L$26,'Input Parameters'!$M$26,'Input Parameters'!$J$26,'Input Parameters'!$K$26)</f>
        <v>0.70270515929204724</v>
      </c>
      <c r="K3761" s="168">
        <f ca="1">('Input Parameters'!$E$27/'Input Parameters'!$E$38)^$J3761</f>
        <v>6.4703776583493128E-3</v>
      </c>
      <c r="L3761" s="69">
        <f ca="1">$H3761*$C3761*'Input Parameters'!$E$25*K3761</f>
        <v>0.33129760706924566</v>
      </c>
      <c r="M3761" s="24">
        <f t="shared" ca="1" si="557"/>
        <v>0.57068131805034428</v>
      </c>
      <c r="N3761" s="15">
        <f ca="1">_xlfn.NORM.INV(M3761,'Input Parameters'!$E$29,'Input Parameters'!$F$29)</f>
        <v>0.10001781090129475</v>
      </c>
      <c r="O3761" s="8">
        <f t="shared" ca="1" si="558"/>
        <v>0.8710958092618527</v>
      </c>
      <c r="P3761" s="30">
        <f ca="1">_xlfn.LOGNORM.INV(O3761,'Input Parameters'!$H$30,'Input Parameters'!$I$30)</f>
        <v>4.5794554595663008</v>
      </c>
      <c r="Q3761" s="10">
        <f t="shared" ca="1" si="559"/>
        <v>0.27219904695444841</v>
      </c>
      <c r="R3761" s="30">
        <f>IF('Input Parameters'!$E$32=0,0,_xlfn.BETA.INV(Q3761,'Input Parameters'!$L$32,'Input Parameters'!$M$32,'Input Parameters'!$J$32,'Input Parameters'!$K$32))</f>
        <v>0</v>
      </c>
      <c r="S3761" s="10">
        <f t="shared" ca="1" si="560"/>
        <v>0.86127917867182702</v>
      </c>
      <c r="T3761" s="26">
        <f ca="1">_xlfn.LOGNORM.INV(S3761,'Input Parameters'!$H$34,'Input Parameters'!$I$34)</f>
        <v>57.707026434455599</v>
      </c>
      <c r="U3761" s="10">
        <f t="shared" ca="1" si="561"/>
        <v>0.28019901085642152</v>
      </c>
      <c r="V3761" s="30">
        <f ca="1">_xlfn.BETA.INV(U3761,'Input Parameters'!$L$36,'Input Parameters'!$M$36,'Input Parameters'!$J$36,'Input Parameters'!$K$36)</f>
        <v>0.50238595318877866</v>
      </c>
      <c r="W3761" s="2">
        <f ca="1">N3761+(P3761-N3761)*(1-ERF((T3761-R3761)/(2*SQRT(L3761*'Input Parameters'!$E$38))))</f>
        <v>0.10001781090733168</v>
      </c>
      <c r="X3761">
        <f t="shared" ca="1" si="562"/>
        <v>1</v>
      </c>
      <c r="Y3761" s="7"/>
    </row>
    <row r="3762" spans="1:25" ht="15" customHeight="1" x14ac:dyDescent="0.25">
      <c r="A3762" s="139">
        <v>3755</v>
      </c>
      <c r="B3762" s="10">
        <f t="shared" ca="1" si="553"/>
        <v>0.5709957483856396</v>
      </c>
      <c r="C3762" s="60">
        <f ca="1">_xlfn.NORM.INV(B3762,'Input Parameters'!$E$15,'Input Parameters'!$F$15)</f>
        <v>280.66293919766446</v>
      </c>
      <c r="D3762" s="10">
        <f t="shared" ca="1" si="554"/>
        <v>0.13371898933512505</v>
      </c>
      <c r="E3762" s="62">
        <f ca="1">IF(_xlfn.NORM.INV(D3762,'Input Parameters'!$E$17,'Input Parameters'!$F$17)&lt;3500,3500,IF(_xlfn.NORM.INV(D3762,'Input Parameters'!$E$17,'Input Parameters'!$F$17)&gt;5500,5500,_xlfn.NORM.INV(D3762,'Input Parameters'!$E$17,'Input Parameters'!$F$17)))</f>
        <v>4023.7126511188972</v>
      </c>
      <c r="F3762" s="10">
        <f t="shared" ca="1" si="555"/>
        <v>0.61958493858432984</v>
      </c>
      <c r="G3762" s="64">
        <f ca="1">_xlfn.NORM.INV(F3762,'Input Parameters'!$E$20,'Input Parameters'!$F$20)</f>
        <v>284.68941882773953</v>
      </c>
      <c r="H3762" s="57">
        <f ca="1">EXP(E3762*(1/'Input Parameters'!$E$23-1/G3762))</f>
        <v>0.67199877100197836</v>
      </c>
      <c r="I3762" s="10">
        <f t="shared" ca="1" si="556"/>
        <v>0.86400155824268887</v>
      </c>
      <c r="J3762" s="30">
        <f ca="1">_xlfn.BETA.INV(I3762,'Input Parameters'!$L$26,'Input Parameters'!$M$26,'Input Parameters'!$J$26,'Input Parameters'!$K$26)</f>
        <v>0.81779817372759134</v>
      </c>
      <c r="K3762" s="168">
        <f ca="1">('Input Parameters'!$E$27/'Input Parameters'!$E$38)^$J3762</f>
        <v>2.8339444809647469E-3</v>
      </c>
      <c r="L3762" s="69">
        <f ca="1">$H3762*$C3762*'Input Parameters'!$E$25*K3762</f>
        <v>0.53449652450961604</v>
      </c>
      <c r="M3762" s="24">
        <f t="shared" ca="1" si="557"/>
        <v>0.76824907398910702</v>
      </c>
      <c r="N3762" s="15">
        <f ca="1">_xlfn.NORM.INV(M3762,'Input Parameters'!$E$29,'Input Parameters'!$F$29)</f>
        <v>0.10007330927658882</v>
      </c>
      <c r="O3762" s="8">
        <f t="shared" ca="1" si="558"/>
        <v>0.10256910695418475</v>
      </c>
      <c r="P3762" s="30">
        <f ca="1">_xlfn.LOGNORM.INV(O3762,'Input Parameters'!$H$30,'Input Parameters'!$I$30)</f>
        <v>1.4747840495886952</v>
      </c>
      <c r="Q3762" s="10">
        <f t="shared" ca="1" si="559"/>
        <v>0.71369499086759802</v>
      </c>
      <c r="R3762" s="30">
        <f>IF('Input Parameters'!$E$32=0,0,_xlfn.BETA.INV(Q3762,'Input Parameters'!$L$32,'Input Parameters'!$M$32,'Input Parameters'!$J$32,'Input Parameters'!$K$32))</f>
        <v>0</v>
      </c>
      <c r="S3762" s="10">
        <f t="shared" ca="1" si="560"/>
        <v>0.43620583384858569</v>
      </c>
      <c r="T3762" s="26">
        <f ca="1">_xlfn.LOGNORM.INV(S3762,'Input Parameters'!$H$34,'Input Parameters'!$I$34)</f>
        <v>49.409738005263641</v>
      </c>
      <c r="U3762" s="10">
        <f t="shared" ca="1" si="561"/>
        <v>0.4548785932315984</v>
      </c>
      <c r="V3762" s="30">
        <f ca="1">_xlfn.BETA.INV(U3762,'Input Parameters'!$L$36,'Input Parameters'!$M$36,'Input Parameters'!$J$36,'Input Parameters'!$K$36)</f>
        <v>0.56881049273929529</v>
      </c>
      <c r="W3762" s="2">
        <f ca="1">N3762+(P3762-N3762)*(1-ERF((T3762-R3762)/(2*SQRT(L3762*'Input Parameters'!$E$38))))</f>
        <v>0.10007573267366579</v>
      </c>
      <c r="X3762">
        <f t="shared" ca="1" si="562"/>
        <v>1</v>
      </c>
      <c r="Y3762" s="7"/>
    </row>
    <row r="3763" spans="1:25" ht="15" customHeight="1" x14ac:dyDescent="0.25">
      <c r="A3763" s="139">
        <v>3756</v>
      </c>
      <c r="B3763" s="10">
        <f t="shared" ca="1" si="553"/>
        <v>5.5407910993664267E-2</v>
      </c>
      <c r="C3763" s="60">
        <f ca="1">_xlfn.NORM.INV(B3763,'Input Parameters'!$E$15,'Input Parameters'!$F$15)</f>
        <v>184.55375756475445</v>
      </c>
      <c r="D3763" s="10">
        <f t="shared" ca="1" si="554"/>
        <v>0.96327299841803182</v>
      </c>
      <c r="E3763" s="62">
        <f ca="1">IF(_xlfn.NORM.INV(D3763,'Input Parameters'!$E$17,'Input Parameters'!$F$17)&lt;3500,3500,IF(_xlfn.NORM.INV(D3763,'Input Parameters'!$E$17,'Input Parameters'!$F$17)&gt;5500,5500,_xlfn.NORM.INV(D3763,'Input Parameters'!$E$17,'Input Parameters'!$F$17)))</f>
        <v>5500</v>
      </c>
      <c r="F3763" s="10">
        <f t="shared" ca="1" si="555"/>
        <v>0.42401141621770444</v>
      </c>
      <c r="G3763" s="64">
        <f ca="1">_xlfn.NORM.INV(F3763,'Input Parameters'!$E$20,'Input Parameters'!$F$20)</f>
        <v>281.36600023740743</v>
      </c>
      <c r="H3763" s="57">
        <f ca="1">EXP(E3763*(1/'Input Parameters'!$E$23-1/G3763))</f>
        <v>0.46230330542739256</v>
      </c>
      <c r="I3763" s="10">
        <f t="shared" ca="1" si="556"/>
        <v>0.84861583059346768</v>
      </c>
      <c r="J3763" s="30">
        <f ca="1">_xlfn.BETA.INV(I3763,'Input Parameters'!$L$26,'Input Parameters'!$M$26,'Input Parameters'!$J$26,'Input Parameters'!$K$26)</f>
        <v>0.80952664553295905</v>
      </c>
      <c r="K3763" s="168">
        <f ca="1">('Input Parameters'!$E$27/'Input Parameters'!$E$38)^$J3763</f>
        <v>3.0071759596614843E-3</v>
      </c>
      <c r="L3763" s="69">
        <f ca="1">$H3763*$C3763*'Input Parameters'!$E$25*K3763</f>
        <v>0.25657168798401753</v>
      </c>
      <c r="M3763" s="24">
        <f t="shared" ca="1" si="557"/>
        <v>0.18681397928084786</v>
      </c>
      <c r="N3763" s="15">
        <f ca="1">_xlfn.NORM.INV(M3763,'Input Parameters'!$E$29,'Input Parameters'!$F$29)</f>
        <v>9.9911030179583749E-2</v>
      </c>
      <c r="O3763" s="8">
        <f t="shared" ca="1" si="558"/>
        <v>0.49154478848652294</v>
      </c>
      <c r="P3763" s="30">
        <f ca="1">_xlfn.LOGNORM.INV(O3763,'Input Parameters'!$H$30,'Input Parameters'!$I$30)</f>
        <v>2.6565494783167973</v>
      </c>
      <c r="Q3763" s="10">
        <f t="shared" ca="1" si="559"/>
        <v>0.41848912301612196</v>
      </c>
      <c r="R3763" s="30">
        <f>IF('Input Parameters'!$E$32=0,0,_xlfn.BETA.INV(Q3763,'Input Parameters'!$L$32,'Input Parameters'!$M$32,'Input Parameters'!$J$32,'Input Parameters'!$K$32))</f>
        <v>0</v>
      </c>
      <c r="S3763" s="10">
        <f t="shared" ca="1" si="560"/>
        <v>0.1220631114614481</v>
      </c>
      <c r="T3763" s="26">
        <f ca="1">_xlfn.LOGNORM.INV(S3763,'Input Parameters'!$H$34,'Input Parameters'!$I$34)</f>
        <v>43.602580075127783</v>
      </c>
      <c r="U3763" s="10">
        <f t="shared" ca="1" si="561"/>
        <v>0.76686002494618188</v>
      </c>
      <c r="V3763" s="30">
        <f ca="1">_xlfn.BETA.INV(U3763,'Input Parameters'!$L$36,'Input Parameters'!$M$36,'Input Parameters'!$J$36,'Input Parameters'!$K$36)</f>
        <v>0.70414970408818323</v>
      </c>
      <c r="W3763" s="2">
        <f ca="1">N3763+(P3763-N3763)*(1-ERF((T3763-R3763)/(2*SQRT(L3763*'Input Parameters'!$E$38))))</f>
        <v>9.9911033123590967E-2</v>
      </c>
      <c r="X3763">
        <f t="shared" ca="1" si="562"/>
        <v>1</v>
      </c>
      <c r="Y3763" s="7"/>
    </row>
    <row r="3764" spans="1:25" ht="15" customHeight="1" x14ac:dyDescent="0.25">
      <c r="A3764" s="139">
        <v>3757</v>
      </c>
      <c r="B3764" s="10">
        <f t="shared" ca="1" si="553"/>
        <v>0.90749668724392629</v>
      </c>
      <c r="C3764" s="60">
        <f ca="1">_xlfn.NORM.INV(B3764,'Input Parameters'!$E$15,'Input Parameters'!$F$15)</f>
        <v>342.80039934827903</v>
      </c>
      <c r="D3764" s="10">
        <f t="shared" ca="1" si="554"/>
        <v>0.52622800247574752</v>
      </c>
      <c r="E3764" s="62">
        <f ca="1">IF(_xlfn.NORM.INV(D3764,'Input Parameters'!$E$17,'Input Parameters'!$F$17)&lt;3500,3500,IF(_xlfn.NORM.INV(D3764,'Input Parameters'!$E$17,'Input Parameters'!$F$17)&gt;5500,5500,_xlfn.NORM.INV(D3764,'Input Parameters'!$E$17,'Input Parameters'!$F$17)))</f>
        <v>4846.0538992523898</v>
      </c>
      <c r="F3764" s="10">
        <f t="shared" ca="1" si="555"/>
        <v>0.99070427538253247</v>
      </c>
      <c r="G3764" s="64">
        <f ca="1">_xlfn.NORM.INV(F3764,'Input Parameters'!$E$20,'Input Parameters'!$F$20)</f>
        <v>298.41927499749335</v>
      </c>
      <c r="H3764" s="57">
        <f ca="1">EXP(E3764*(1/'Input Parameters'!$E$23-1/G3764))</f>
        <v>1.3558558749080651</v>
      </c>
      <c r="I3764" s="10">
        <f t="shared" ca="1" si="556"/>
        <v>0.98063173723093311</v>
      </c>
      <c r="J3764" s="30">
        <f ca="1">_xlfn.BETA.INV(I3764,'Input Parameters'!$L$26,'Input Parameters'!$M$26,'Input Parameters'!$J$26,'Input Parameters'!$K$26)</f>
        <v>0.91228895064273097</v>
      </c>
      <c r="K3764" s="168">
        <f ca="1">('Input Parameters'!$E$27/'Input Parameters'!$E$38)^$J3764</f>
        <v>1.4389086771019997E-3</v>
      </c>
      <c r="L3764" s="69">
        <f ca="1">$H3764*$C3764*'Input Parameters'!$E$25*K3764</f>
        <v>0.66878739322656933</v>
      </c>
      <c r="M3764" s="24">
        <f t="shared" ca="1" si="557"/>
        <v>0.23829109390030379</v>
      </c>
      <c r="N3764" s="15">
        <f ca="1">_xlfn.NORM.INV(M3764,'Input Parameters'!$E$29,'Input Parameters'!$F$29)</f>
        <v>9.9928818959365076E-2</v>
      </c>
      <c r="O3764" s="8">
        <f t="shared" ca="1" si="558"/>
        <v>0.8003031620427975</v>
      </c>
      <c r="P3764" s="30">
        <f ca="1">_xlfn.LOGNORM.INV(O3764,'Input Parameters'!$H$30,'Input Parameters'!$I$30)</f>
        <v>3.995297014289807</v>
      </c>
      <c r="Q3764" s="10">
        <f t="shared" ca="1" si="559"/>
        <v>0.27786080545352299</v>
      </c>
      <c r="R3764" s="30">
        <f>IF('Input Parameters'!$E$32=0,0,_xlfn.BETA.INV(Q3764,'Input Parameters'!$L$32,'Input Parameters'!$M$32,'Input Parameters'!$J$32,'Input Parameters'!$K$32))</f>
        <v>0</v>
      </c>
      <c r="S3764" s="10">
        <f t="shared" ca="1" si="560"/>
        <v>0.88003404044630729</v>
      </c>
      <c r="T3764" s="26">
        <f ca="1">_xlfn.LOGNORM.INV(S3764,'Input Parameters'!$H$34,'Input Parameters'!$I$34)</f>
        <v>58.35061405116663</v>
      </c>
      <c r="U3764" s="10">
        <f t="shared" ca="1" si="561"/>
        <v>0.93963973590575378</v>
      </c>
      <c r="V3764" s="30">
        <f ca="1">_xlfn.BETA.INV(U3764,'Input Parameters'!$L$36,'Input Parameters'!$M$36,'Input Parameters'!$J$36,'Input Parameters'!$K$36)</f>
        <v>0.85193601846782285</v>
      </c>
      <c r="W3764" s="2">
        <f ca="1">N3764+(P3764-N3764)*(1-ERF((T3764-R3764)/(2*SQRT(L3764*'Input Parameters'!$E$38))))</f>
        <v>9.9930582886737326E-2</v>
      </c>
      <c r="X3764">
        <f t="shared" ca="1" si="562"/>
        <v>1</v>
      </c>
      <c r="Y3764" s="7"/>
    </row>
    <row r="3765" spans="1:25" ht="15" customHeight="1" x14ac:dyDescent="0.25">
      <c r="A3765" s="139">
        <v>3758</v>
      </c>
      <c r="B3765" s="10">
        <f t="shared" ca="1" si="553"/>
        <v>0.51655904102090855</v>
      </c>
      <c r="C3765" s="60">
        <f ca="1">_xlfn.NORM.INV(B3765,'Input Parameters'!$E$15,'Input Parameters'!$F$15)</f>
        <v>273.21727294468718</v>
      </c>
      <c r="D3765" s="10">
        <f t="shared" ca="1" si="554"/>
        <v>0.8527861227891147</v>
      </c>
      <c r="E3765" s="62">
        <f ca="1">IF(_xlfn.NORM.INV(D3765,'Input Parameters'!$E$17,'Input Parameters'!$F$17)&lt;3500,3500,IF(_xlfn.NORM.INV(D3765,'Input Parameters'!$E$17,'Input Parameters'!$F$17)&gt;5500,5500,_xlfn.NORM.INV(D3765,'Input Parameters'!$E$17,'Input Parameters'!$F$17)))</f>
        <v>5500</v>
      </c>
      <c r="F3765" s="10">
        <f t="shared" ca="1" si="555"/>
        <v>0.73616353040613347</v>
      </c>
      <c r="G3765" s="64">
        <f ca="1">_xlfn.NORM.INV(F3765,'Input Parameters'!$E$20,'Input Parameters'!$F$20)</f>
        <v>286.88146729338916</v>
      </c>
      <c r="H3765" s="57">
        <f ca="1">EXP(E3765*(1/'Input Parameters'!$E$23-1/G3765))</f>
        <v>0.67319388613927145</v>
      </c>
      <c r="I3765" s="10">
        <f t="shared" ca="1" si="556"/>
        <v>0.35650448602799956</v>
      </c>
      <c r="J3765" s="30">
        <f ca="1">_xlfn.BETA.INV(I3765,'Input Parameters'!$L$26,'Input Parameters'!$M$26,'Input Parameters'!$J$26,'Input Parameters'!$K$26)</f>
        <v>0.60074595481895143</v>
      </c>
      <c r="K3765" s="168">
        <f ca="1">('Input Parameters'!$E$27/'Input Parameters'!$E$38)^$J3765</f>
        <v>1.3444771217327988E-2</v>
      </c>
      <c r="L3765" s="69">
        <f ca="1">$H3765*$C3765*'Input Parameters'!$E$25*K3765</f>
        <v>2.4728725389492014</v>
      </c>
      <c r="M3765" s="24">
        <f t="shared" ca="1" si="557"/>
        <v>9.893551565782388E-2</v>
      </c>
      <c r="N3765" s="15">
        <f ca="1">_xlfn.NORM.INV(M3765,'Input Parameters'!$E$29,'Input Parameters'!$F$29)</f>
        <v>9.9871235920407989E-2</v>
      </c>
      <c r="O3765" s="8">
        <f t="shared" ca="1" si="558"/>
        <v>4.0055856349925811E-2</v>
      </c>
      <c r="P3765" s="30">
        <f ca="1">_xlfn.LOGNORM.INV(O3765,'Input Parameters'!$H$30,'Input Parameters'!$I$30)</f>
        <v>1.1739289139005507</v>
      </c>
      <c r="Q3765" s="10">
        <f t="shared" ca="1" si="559"/>
        <v>0.7621834169793279</v>
      </c>
      <c r="R3765" s="30">
        <f>IF('Input Parameters'!$E$32=0,0,_xlfn.BETA.INV(Q3765,'Input Parameters'!$L$32,'Input Parameters'!$M$32,'Input Parameters'!$J$32,'Input Parameters'!$K$32))</f>
        <v>0</v>
      </c>
      <c r="S3765" s="10">
        <f t="shared" ca="1" si="560"/>
        <v>6.2657512565016171E-2</v>
      </c>
      <c r="T3765" s="26">
        <f ca="1">_xlfn.LOGNORM.INV(S3765,'Input Parameters'!$H$34,'Input Parameters'!$I$34)</f>
        <v>41.64916497008381</v>
      </c>
      <c r="U3765" s="10">
        <f t="shared" ca="1" si="561"/>
        <v>0.76360869465450454</v>
      </c>
      <c r="V3765" s="30">
        <f ca="1">_xlfn.BETA.INV(U3765,'Input Parameters'!$L$36,'Input Parameters'!$M$36,'Input Parameters'!$J$36,'Input Parameters'!$K$36)</f>
        <v>0.70233575291950734</v>
      </c>
      <c r="W3765" s="2">
        <f ca="1">N3765+(P3765-N3765)*(1-ERF((T3765-R3765)/(2*SQRT(L3765*'Input Parameters'!$E$38))))</f>
        <v>0.16549249034743901</v>
      </c>
      <c r="X3765">
        <f t="shared" ca="1" si="562"/>
        <v>1</v>
      </c>
      <c r="Y3765" s="7"/>
    </row>
    <row r="3766" spans="1:25" ht="15" customHeight="1" x14ac:dyDescent="0.25">
      <c r="A3766" s="139">
        <v>3759</v>
      </c>
      <c r="B3766" s="10">
        <f t="shared" ca="1" si="553"/>
        <v>0.38840052685984183</v>
      </c>
      <c r="C3766" s="60">
        <f ca="1">_xlfn.NORM.INV(B3766,'Input Parameters'!$E$15,'Input Parameters'!$F$15)</f>
        <v>255.60388808226435</v>
      </c>
      <c r="D3766" s="10">
        <f t="shared" ca="1" si="554"/>
        <v>0.95795415386025728</v>
      </c>
      <c r="E3766" s="62">
        <f ca="1">IF(_xlfn.NORM.INV(D3766,'Input Parameters'!$E$17,'Input Parameters'!$F$17)&lt;3500,3500,IF(_xlfn.NORM.INV(D3766,'Input Parameters'!$E$17,'Input Parameters'!$F$17)&gt;5500,5500,_xlfn.NORM.INV(D3766,'Input Parameters'!$E$17,'Input Parameters'!$F$17)))</f>
        <v>5500</v>
      </c>
      <c r="F3766" s="10">
        <f t="shared" ca="1" si="555"/>
        <v>0.95584319479935176</v>
      </c>
      <c r="G3766" s="64">
        <f ca="1">_xlfn.NORM.INV(F3766,'Input Parameters'!$E$20,'Input Parameters'!$F$20)</f>
        <v>294.06922066875057</v>
      </c>
      <c r="H3766" s="57">
        <f ca="1">EXP(E3766*(1/'Input Parameters'!$E$23-1/G3766))</f>
        <v>1.075601165596773</v>
      </c>
      <c r="I3766" s="10">
        <f t="shared" ca="1" si="556"/>
        <v>0.92943324282439188</v>
      </c>
      <c r="J3766" s="30">
        <f ca="1">_xlfn.BETA.INV(I3766,'Input Parameters'!$L$26,'Input Parameters'!$M$26,'Input Parameters'!$J$26,'Input Parameters'!$K$26)</f>
        <v>0.85941526734190798</v>
      </c>
      <c r="K3766" s="168">
        <f ca="1">('Input Parameters'!$E$27/'Input Parameters'!$E$38)^$J3766</f>
        <v>2.1025463326543614E-3</v>
      </c>
      <c r="L3766" s="69">
        <f ca="1">$H3766*$C3766*'Input Parameters'!$E$25*K3766</f>
        <v>0.57804852163640008</v>
      </c>
      <c r="M3766" s="24">
        <f t="shared" ca="1" si="557"/>
        <v>0.26270470445806204</v>
      </c>
      <c r="N3766" s="15">
        <f ca="1">_xlfn.NORM.INV(M3766,'Input Parameters'!$E$29,'Input Parameters'!$F$29)</f>
        <v>9.9936497085824166E-2</v>
      </c>
      <c r="O3766" s="8">
        <f t="shared" ca="1" si="558"/>
        <v>0.79347118278826489</v>
      </c>
      <c r="P3766" s="30">
        <f ca="1">_xlfn.LOGNORM.INV(O3766,'Input Parameters'!$H$30,'Input Parameters'!$I$30)</f>
        <v>3.9499219290032861</v>
      </c>
      <c r="Q3766" s="10">
        <f t="shared" ca="1" si="559"/>
        <v>6.9133623679602518E-3</v>
      </c>
      <c r="R3766" s="30">
        <f>IF('Input Parameters'!$E$32=0,0,_xlfn.BETA.INV(Q3766,'Input Parameters'!$L$32,'Input Parameters'!$M$32,'Input Parameters'!$J$32,'Input Parameters'!$K$32))</f>
        <v>0</v>
      </c>
      <c r="S3766" s="10">
        <f t="shared" ca="1" si="560"/>
        <v>0.53790976877196806</v>
      </c>
      <c r="T3766" s="26">
        <f ca="1">_xlfn.LOGNORM.INV(S3766,'Input Parameters'!$H$34,'Input Parameters'!$I$34)</f>
        <v>51.008604117879905</v>
      </c>
      <c r="U3766" s="10">
        <f t="shared" ca="1" si="561"/>
        <v>0.46002498397088498</v>
      </c>
      <c r="V3766" s="30">
        <f ca="1">_xlfn.BETA.INV(U3766,'Input Parameters'!$L$36,'Input Parameters'!$M$36,'Input Parameters'!$J$36,'Input Parameters'!$K$36)</f>
        <v>0.57074591499642513</v>
      </c>
      <c r="W3766" s="2">
        <f ca="1">N3766+(P3766-N3766)*(1-ERF((T3766-R3766)/(2*SQRT(L3766*'Input Parameters'!$E$38))))</f>
        <v>9.9944563598739683E-2</v>
      </c>
      <c r="X3766">
        <f t="shared" ca="1" si="562"/>
        <v>1</v>
      </c>
      <c r="Y3766" s="7"/>
    </row>
    <row r="3767" spans="1:25" ht="15" customHeight="1" x14ac:dyDescent="0.25">
      <c r="A3767" s="139">
        <v>3760</v>
      </c>
      <c r="B3767" s="10">
        <f t="shared" ca="1" si="553"/>
        <v>0.84994948305829565</v>
      </c>
      <c r="C3767" s="60">
        <f ca="1">_xlfn.NORM.INV(B3767,'Input Parameters'!$E$15,'Input Parameters'!$F$15)</f>
        <v>327.12335029788562</v>
      </c>
      <c r="D3767" s="10">
        <f t="shared" ca="1" si="554"/>
        <v>0.91621431420386101</v>
      </c>
      <c r="E3767" s="62">
        <f ca="1">IF(_xlfn.NORM.INV(D3767,'Input Parameters'!$E$17,'Input Parameters'!$F$17)&lt;3500,3500,IF(_xlfn.NORM.INV(D3767,'Input Parameters'!$E$17,'Input Parameters'!$F$17)&gt;5500,5500,_xlfn.NORM.INV(D3767,'Input Parameters'!$E$17,'Input Parameters'!$F$17)))</f>
        <v>5500</v>
      </c>
      <c r="F3767" s="10">
        <f t="shared" ca="1" si="555"/>
        <v>0.204180375225678</v>
      </c>
      <c r="G3767" s="64">
        <f ca="1">_xlfn.NORM.INV(F3767,'Input Parameters'!$E$20,'Input Parameters'!$F$20)</f>
        <v>277.11056197460215</v>
      </c>
      <c r="H3767" s="57">
        <f ca="1">EXP(E3767*(1/'Input Parameters'!$E$23-1/G3767))</f>
        <v>0.34242094430558728</v>
      </c>
      <c r="I3767" s="10">
        <f t="shared" ca="1" si="556"/>
        <v>0.93780506274959208</v>
      </c>
      <c r="J3767" s="30">
        <f ca="1">_xlfn.BETA.INV(I3767,'Input Parameters'!$L$26,'Input Parameters'!$M$26,'Input Parameters'!$J$26,'Input Parameters'!$K$26)</f>
        <v>0.86599939778210178</v>
      </c>
      <c r="K3767" s="168">
        <f ca="1">('Input Parameters'!$E$27/'Input Parameters'!$E$38)^$J3767</f>
        <v>2.0055553911997627E-3</v>
      </c>
      <c r="L3767" s="69">
        <f ca="1">$H3767*$C3767*'Input Parameters'!$E$25*K3767</f>
        <v>0.22465005398620666</v>
      </c>
      <c r="M3767" s="24">
        <f t="shared" ca="1" si="557"/>
        <v>0.21322783454821292</v>
      </c>
      <c r="N3767" s="15">
        <f ca="1">_xlfn.NORM.INV(M3767,'Input Parameters'!$E$29,'Input Parameters'!$F$29)</f>
        <v>9.9920472863912146E-2</v>
      </c>
      <c r="O3767" s="8">
        <f t="shared" ca="1" si="558"/>
        <v>0.56459977991345955</v>
      </c>
      <c r="P3767" s="30">
        <f ca="1">_xlfn.LOGNORM.INV(O3767,'Input Parameters'!$H$30,'Input Parameters'!$I$30)</f>
        <v>2.8975611046295571</v>
      </c>
      <c r="Q3767" s="10">
        <f t="shared" ca="1" si="559"/>
        <v>0.9450092154118358</v>
      </c>
      <c r="R3767" s="30">
        <f>IF('Input Parameters'!$E$32=0,0,_xlfn.BETA.INV(Q3767,'Input Parameters'!$L$32,'Input Parameters'!$M$32,'Input Parameters'!$J$32,'Input Parameters'!$K$32))</f>
        <v>0</v>
      </c>
      <c r="S3767" s="10">
        <f t="shared" ca="1" si="560"/>
        <v>4.626475153735321E-2</v>
      </c>
      <c r="T3767" s="26">
        <f ca="1">_xlfn.LOGNORM.INV(S3767,'Input Parameters'!$H$34,'Input Parameters'!$I$34)</f>
        <v>40.881735890532873</v>
      </c>
      <c r="U3767" s="10">
        <f t="shared" ca="1" si="561"/>
        <v>0.38344377374441696</v>
      </c>
      <c r="V3767" s="30">
        <f ca="1">_xlfn.BETA.INV(U3767,'Input Parameters'!$L$36,'Input Parameters'!$M$36,'Input Parameters'!$J$36,'Input Parameters'!$K$36)</f>
        <v>0.54204525190933905</v>
      </c>
      <c r="W3767" s="2">
        <f ca="1">N3767+(P3767-N3767)*(1-ERF((T3767-R3767)/(2*SQRT(L3767*'Input Parameters'!$E$38))))</f>
        <v>9.992047584930977E-2</v>
      </c>
      <c r="X3767">
        <f t="shared" ca="1" si="562"/>
        <v>1</v>
      </c>
      <c r="Y3767" s="7"/>
    </row>
    <row r="3768" spans="1:25" ht="15" customHeight="1" x14ac:dyDescent="0.25">
      <c r="A3768" s="139">
        <v>3761</v>
      </c>
      <c r="B3768" s="10">
        <f t="shared" ca="1" si="553"/>
        <v>0.57409301266814416</v>
      </c>
      <c r="C3768" s="60">
        <f ca="1">_xlfn.NORM.INV(B3768,'Input Parameters'!$E$15,'Input Parameters'!$F$15)</f>
        <v>281.09077458323623</v>
      </c>
      <c r="D3768" s="10">
        <f t="shared" ca="1" si="554"/>
        <v>0.40943850224671707</v>
      </c>
      <c r="E3768" s="62">
        <f ca="1">IF(_xlfn.NORM.INV(D3768,'Input Parameters'!$E$17,'Input Parameters'!$F$17)&lt;3500,3500,IF(_xlfn.NORM.INV(D3768,'Input Parameters'!$E$17,'Input Parameters'!$F$17)&gt;5500,5500,_xlfn.NORM.INV(D3768,'Input Parameters'!$E$17,'Input Parameters'!$F$17)))</f>
        <v>4639.7072846011415</v>
      </c>
      <c r="F3768" s="10">
        <f t="shared" ca="1" si="555"/>
        <v>6.7930357429467292E-2</v>
      </c>
      <c r="G3768" s="64">
        <f ca="1">_xlfn.NORM.INV(F3768,'Input Parameters'!$E$20,'Input Parameters'!$F$20)</f>
        <v>272.65772741618105</v>
      </c>
      <c r="H3768" s="57">
        <f ca="1">EXP(E3768*(1/'Input Parameters'!$E$23-1/G3768))</f>
        <v>0.30804277957783416</v>
      </c>
      <c r="I3768" s="10">
        <f t="shared" ca="1" si="556"/>
        <v>0.61495290311073281</v>
      </c>
      <c r="J3768" s="30">
        <f ca="1">_xlfn.BETA.INV(I3768,'Input Parameters'!$L$26,'Input Parameters'!$M$26,'Input Parameters'!$J$26,'Input Parameters'!$K$26)</f>
        <v>0.70722459853510466</v>
      </c>
      <c r="K3768" s="168">
        <f ca="1">('Input Parameters'!$E$27/'Input Parameters'!$E$38)^$J3768</f>
        <v>6.2639841755996418E-3</v>
      </c>
      <c r="L3768" s="69">
        <f ca="1">$H3768*$C3768*'Input Parameters'!$E$25*K3768</f>
        <v>0.54238575854322657</v>
      </c>
      <c r="M3768" s="24">
        <f t="shared" ca="1" si="557"/>
        <v>0.25590300963282342</v>
      </c>
      <c r="N3768" s="15">
        <f ca="1">_xlfn.NORM.INV(M3768,'Input Parameters'!$E$29,'Input Parameters'!$F$29)</f>
        <v>9.9934397186106555E-2</v>
      </c>
      <c r="O3768" s="8">
        <f t="shared" ca="1" si="558"/>
        <v>0.39955266757045971</v>
      </c>
      <c r="P3768" s="30">
        <f ca="1">_xlfn.LOGNORM.INV(O3768,'Input Parameters'!$H$30,'Input Parameters'!$I$30)</f>
        <v>2.3793258490128104</v>
      </c>
      <c r="Q3768" s="10">
        <f t="shared" ca="1" si="559"/>
        <v>0.35565887356702619</v>
      </c>
      <c r="R3768" s="30">
        <f>IF('Input Parameters'!$E$32=0,0,_xlfn.BETA.INV(Q3768,'Input Parameters'!$L$32,'Input Parameters'!$M$32,'Input Parameters'!$J$32,'Input Parameters'!$K$32))</f>
        <v>0</v>
      </c>
      <c r="S3768" s="10">
        <f t="shared" ca="1" si="560"/>
        <v>0.76837541437662826</v>
      </c>
      <c r="T3768" s="26">
        <f ca="1">_xlfn.LOGNORM.INV(S3768,'Input Parameters'!$H$34,'Input Parameters'!$I$34)</f>
        <v>55.228410094067662</v>
      </c>
      <c r="U3768" s="10">
        <f t="shared" ca="1" si="561"/>
        <v>0.23692460850082631</v>
      </c>
      <c r="V3768" s="30">
        <f ca="1">_xlfn.BETA.INV(U3768,'Input Parameters'!$L$36,'Input Parameters'!$M$36,'Input Parameters'!$J$36,'Input Parameters'!$K$36)</f>
        <v>0.48471336613022376</v>
      </c>
      <c r="W3768" s="2">
        <f ca="1">N3768+(P3768-N3768)*(1-ERF((T3768-R3768)/(2*SQRT(L3768*'Input Parameters'!$E$38))))</f>
        <v>9.9934657333606416E-2</v>
      </c>
      <c r="X3768">
        <f t="shared" ca="1" si="562"/>
        <v>1</v>
      </c>
      <c r="Y3768" s="7"/>
    </row>
    <row r="3769" spans="1:25" ht="15" customHeight="1" x14ac:dyDescent="0.25">
      <c r="A3769" s="139">
        <v>3762</v>
      </c>
      <c r="B3769" s="10">
        <f t="shared" ca="1" si="553"/>
        <v>0.11472803788363417</v>
      </c>
      <c r="C3769" s="60">
        <f ca="1">_xlfn.NORM.INV(B3769,'Input Parameters'!$E$15,'Input Parameters'!$F$15)</f>
        <v>205.83962842115002</v>
      </c>
      <c r="D3769" s="10">
        <f t="shared" ca="1" si="554"/>
        <v>0.75816566196900192</v>
      </c>
      <c r="E3769" s="62">
        <f ca="1">IF(_xlfn.NORM.INV(D3769,'Input Parameters'!$E$17,'Input Parameters'!$F$17)&lt;3500,3500,IF(_xlfn.NORM.INV(D3769,'Input Parameters'!$E$17,'Input Parameters'!$F$17)&gt;5500,5500,_xlfn.NORM.INV(D3769,'Input Parameters'!$E$17,'Input Parameters'!$F$17)))</f>
        <v>5290.2899340902004</v>
      </c>
      <c r="F3769" s="10">
        <f t="shared" ca="1" si="555"/>
        <v>0.78105483428500211</v>
      </c>
      <c r="G3769" s="64">
        <f ca="1">_xlfn.NORM.INV(F3769,'Input Parameters'!$E$20,'Input Parameters'!$F$20)</f>
        <v>287.84759624711882</v>
      </c>
      <c r="H3769" s="57">
        <f ca="1">EXP(E3769*(1/'Input Parameters'!$E$23-1/G3769))</f>
        <v>0.72706510949988046</v>
      </c>
      <c r="I3769" s="10">
        <f t="shared" ca="1" si="556"/>
        <v>0.95870961431913648</v>
      </c>
      <c r="J3769" s="30">
        <f ca="1">_xlfn.BETA.INV(I3769,'Input Parameters'!$L$26,'Input Parameters'!$M$26,'Input Parameters'!$J$26,'Input Parameters'!$K$26)</f>
        <v>0.88493496328449162</v>
      </c>
      <c r="K3769" s="168">
        <f ca="1">('Input Parameters'!$E$27/'Input Parameters'!$E$38)^$J3769</f>
        <v>1.750840160248958E-3</v>
      </c>
      <c r="L3769" s="69">
        <f ca="1">$H3769*$C3769*'Input Parameters'!$E$25*K3769</f>
        <v>0.26202865834524647</v>
      </c>
      <c r="M3769" s="24">
        <f t="shared" ca="1" si="557"/>
        <v>0.99748003181224831</v>
      </c>
      <c r="N3769" s="15">
        <f ca="1">_xlfn.NORM.INV(M3769,'Input Parameters'!$E$29,'Input Parameters'!$F$29)</f>
        <v>0.10028044700883887</v>
      </c>
      <c r="O3769" s="8">
        <f t="shared" ca="1" si="558"/>
        <v>0.11533136029500624</v>
      </c>
      <c r="P3769" s="30">
        <f ca="1">_xlfn.LOGNORM.INV(O3769,'Input Parameters'!$H$30,'Input Parameters'!$I$30)</f>
        <v>1.5232096476370864</v>
      </c>
      <c r="Q3769" s="10">
        <f t="shared" ca="1" si="559"/>
        <v>0.24738503834129588</v>
      </c>
      <c r="R3769" s="30">
        <f>IF('Input Parameters'!$E$32=0,0,_xlfn.BETA.INV(Q3769,'Input Parameters'!$L$32,'Input Parameters'!$M$32,'Input Parameters'!$J$32,'Input Parameters'!$K$32))</f>
        <v>0</v>
      </c>
      <c r="S3769" s="10">
        <f t="shared" ca="1" si="560"/>
        <v>8.1461317063445171E-2</v>
      </c>
      <c r="T3769" s="26">
        <f ca="1">_xlfn.LOGNORM.INV(S3769,'Input Parameters'!$H$34,'Input Parameters'!$I$34)</f>
        <v>42.368544614206179</v>
      </c>
      <c r="U3769" s="10">
        <f t="shared" ca="1" si="561"/>
        <v>0.44405158731460637</v>
      </c>
      <c r="V3769" s="30">
        <f ca="1">_xlfn.BETA.INV(U3769,'Input Parameters'!$L$36,'Input Parameters'!$M$36,'Input Parameters'!$J$36,'Input Parameters'!$K$36)</f>
        <v>0.564745726984201</v>
      </c>
      <c r="W3769" s="2">
        <f ca="1">N3769+(P3769-N3769)*(1-ERF((T3769-R3769)/(2*SQRT(L3769*'Input Parameters'!$E$38))))</f>
        <v>0.10028045389210084</v>
      </c>
      <c r="X3769">
        <f t="shared" ca="1" si="562"/>
        <v>1</v>
      </c>
      <c r="Y3769" s="7"/>
    </row>
    <row r="3770" spans="1:25" ht="15" customHeight="1" x14ac:dyDescent="0.25">
      <c r="A3770" s="139">
        <v>3763</v>
      </c>
      <c r="B3770" s="10">
        <f t="shared" ca="1" si="553"/>
        <v>0.74798424008255315</v>
      </c>
      <c r="C3770" s="60">
        <f ca="1">_xlfn.NORM.INV(B3770,'Input Parameters'!$E$15,'Input Parameters'!$F$15)</f>
        <v>307.17708425717643</v>
      </c>
      <c r="D3770" s="10">
        <f t="shared" ca="1" si="554"/>
        <v>0.40835451716897109</v>
      </c>
      <c r="E3770" s="62">
        <f ca="1">IF(_xlfn.NORM.INV(D3770,'Input Parameters'!$E$17,'Input Parameters'!$F$17)&lt;3500,3500,IF(_xlfn.NORM.INV(D3770,'Input Parameters'!$E$17,'Input Parameters'!$F$17)&gt;5500,5500,_xlfn.NORM.INV(D3770,'Input Parameters'!$E$17,'Input Parameters'!$F$17)))</f>
        <v>4637.7541284766021</v>
      </c>
      <c r="F3770" s="10">
        <f t="shared" ca="1" si="555"/>
        <v>0.51538150982177311</v>
      </c>
      <c r="G3770" s="64">
        <f ca="1">_xlfn.NORM.INV(F3770,'Input Parameters'!$E$20,'Input Parameters'!$F$20)</f>
        <v>282.90838740858868</v>
      </c>
      <c r="H3770" s="57">
        <f ca="1">EXP(E3770*(1/'Input Parameters'!$E$23-1/G3770))</f>
        <v>0.5708004534845077</v>
      </c>
      <c r="I3770" s="10">
        <f t="shared" ca="1" si="556"/>
        <v>0.5345858336746051</v>
      </c>
      <c r="J3770" s="30">
        <f ca="1">_xlfn.BETA.INV(I3770,'Input Parameters'!$L$26,'Input Parameters'!$M$26,'Input Parameters'!$J$26,'Input Parameters'!$K$26)</f>
        <v>0.67526404231380432</v>
      </c>
      <c r="K3770" s="168">
        <f ca="1">('Input Parameters'!$E$27/'Input Parameters'!$E$38)^$J3770</f>
        <v>7.8779700395563597E-3</v>
      </c>
      <c r="L3770" s="69">
        <f ca="1">$H3770*$C3770*'Input Parameters'!$E$25*K3770</f>
        <v>1.3812982068662041</v>
      </c>
      <c r="M3770" s="24">
        <f t="shared" ca="1" si="557"/>
        <v>9.8008200881879337E-2</v>
      </c>
      <c r="N3770" s="15">
        <f ca="1">_xlfn.NORM.INV(M3770,'Input Parameters'!$E$29,'Input Parameters'!$F$29)</f>
        <v>9.9870701544723856E-2</v>
      </c>
      <c r="O3770" s="8">
        <f t="shared" ca="1" si="558"/>
        <v>0.99513283344888748</v>
      </c>
      <c r="P3770" s="30">
        <f ca="1">_xlfn.LOGNORM.INV(O3770,'Input Parameters'!$H$30,'Input Parameters'!$I$30)</f>
        <v>9.0993624990407689</v>
      </c>
      <c r="Q3770" s="10">
        <f t="shared" ca="1" si="559"/>
        <v>0.22623399229811048</v>
      </c>
      <c r="R3770" s="30">
        <f>IF('Input Parameters'!$E$32=0,0,_xlfn.BETA.INV(Q3770,'Input Parameters'!$L$32,'Input Parameters'!$M$32,'Input Parameters'!$J$32,'Input Parameters'!$K$32))</f>
        <v>0</v>
      </c>
      <c r="S3770" s="10">
        <f t="shared" ca="1" si="560"/>
        <v>0.41863219495533244</v>
      </c>
      <c r="T3770" s="26">
        <f ca="1">_xlfn.LOGNORM.INV(S3770,'Input Parameters'!$H$34,'Input Parameters'!$I$34)</f>
        <v>49.134894982207953</v>
      </c>
      <c r="U3770" s="10">
        <f t="shared" ca="1" si="561"/>
        <v>0.8722134842890914</v>
      </c>
      <c r="V3770" s="30">
        <f ca="1">_xlfn.BETA.INV(U3770,'Input Parameters'!$L$36,'Input Parameters'!$M$36,'Input Parameters'!$J$36,'Input Parameters'!$K$36)</f>
        <v>0.77593941433184344</v>
      </c>
      <c r="W3770" s="2">
        <f ca="1">N3770+(P3770-N3770)*(1-ERF((T3770-R3770)/(2*SQRT(L3770*'Input Parameters'!$E$38))))</f>
        <v>0.1279016219768582</v>
      </c>
      <c r="X3770">
        <f t="shared" ca="1" si="562"/>
        <v>1</v>
      </c>
      <c r="Y3770" s="7"/>
    </row>
    <row r="3771" spans="1:25" ht="15" customHeight="1" x14ac:dyDescent="0.25">
      <c r="A3771" s="139">
        <v>3764</v>
      </c>
      <c r="B3771" s="10">
        <f t="shared" ca="1" si="553"/>
        <v>0.91390800791563964</v>
      </c>
      <c r="C3771" s="60">
        <f ca="1">_xlfn.NORM.INV(B3771,'Input Parameters'!$E$15,'Input Parameters'!$F$15)</f>
        <v>344.95315608196609</v>
      </c>
      <c r="D3771" s="10">
        <f t="shared" ca="1" si="554"/>
        <v>0.9028997672883412</v>
      </c>
      <c r="E3771" s="62">
        <f ca="1">IF(_xlfn.NORM.INV(D3771,'Input Parameters'!$E$17,'Input Parameters'!$F$17)&lt;3500,3500,IF(_xlfn.NORM.INV(D3771,'Input Parameters'!$E$17,'Input Parameters'!$F$17)&gt;5500,5500,_xlfn.NORM.INV(D3771,'Input Parameters'!$E$17,'Input Parameters'!$F$17)))</f>
        <v>5500</v>
      </c>
      <c r="F3771" s="10">
        <f t="shared" ca="1" si="555"/>
        <v>0.62161156755158786</v>
      </c>
      <c r="G3771" s="64">
        <f ca="1">_xlfn.NORM.INV(F3771,'Input Parameters'!$E$20,'Input Parameters'!$F$20)</f>
        <v>284.725097812569</v>
      </c>
      <c r="H3771" s="57">
        <f ca="1">EXP(E3771*(1/'Input Parameters'!$E$23-1/G3771))</f>
        <v>0.58221301600711461</v>
      </c>
      <c r="I3771" s="10">
        <f t="shared" ca="1" si="556"/>
        <v>0.37826723932248441</v>
      </c>
      <c r="J3771" s="30">
        <f ca="1">_xlfn.BETA.INV(I3771,'Input Parameters'!$L$26,'Input Parameters'!$M$26,'Input Parameters'!$J$26,'Input Parameters'!$K$26)</f>
        <v>0.61044456700640481</v>
      </c>
      <c r="K3771" s="168">
        <f ca="1">('Input Parameters'!$E$27/'Input Parameters'!$E$38)^$J3771</f>
        <v>1.2541233527103148E-2</v>
      </c>
      <c r="L3771" s="69">
        <f ca="1">$H3771*$C3771*'Input Parameters'!$E$25*K3771</f>
        <v>2.5187339029084632</v>
      </c>
      <c r="M3771" s="24">
        <f t="shared" ca="1" si="557"/>
        <v>0.5917774223033192</v>
      </c>
      <c r="N3771" s="15">
        <f ca="1">_xlfn.NORM.INV(M3771,'Input Parameters'!$E$29,'Input Parameters'!$F$29)</f>
        <v>0.1000232119556979</v>
      </c>
      <c r="O3771" s="8">
        <f t="shared" ca="1" si="558"/>
        <v>0.15101986642709186</v>
      </c>
      <c r="P3771" s="30">
        <f ca="1">_xlfn.LOGNORM.INV(O3771,'Input Parameters'!$H$30,'Input Parameters'!$I$30)</f>
        <v>1.6479151538584873</v>
      </c>
      <c r="Q3771" s="10">
        <f t="shared" ca="1" si="559"/>
        <v>5.8369143137816937E-2</v>
      </c>
      <c r="R3771" s="30">
        <f>IF('Input Parameters'!$E$32=0,0,_xlfn.BETA.INV(Q3771,'Input Parameters'!$L$32,'Input Parameters'!$M$32,'Input Parameters'!$J$32,'Input Parameters'!$K$32))</f>
        <v>0</v>
      </c>
      <c r="S3771" s="10">
        <f t="shared" ca="1" si="560"/>
        <v>0.32790394427432956</v>
      </c>
      <c r="T3771" s="26">
        <f ca="1">_xlfn.LOGNORM.INV(S3771,'Input Parameters'!$H$34,'Input Parameters'!$I$34)</f>
        <v>47.686413178449108</v>
      </c>
      <c r="U3771" s="10">
        <f t="shared" ca="1" si="561"/>
        <v>0.19372127158019747</v>
      </c>
      <c r="V3771" s="30">
        <f ca="1">_xlfn.BETA.INV(U3771,'Input Parameters'!$L$36,'Input Parameters'!$M$36,'Input Parameters'!$J$36,'Input Parameters'!$K$36)</f>
        <v>0.46588627182383052</v>
      </c>
      <c r="W3771" s="2">
        <f ca="1">N3771+(P3771-N3771)*(1-ERF((T3771-R3771)/(2*SQRT(L3771*'Input Parameters'!$E$38))))</f>
        <v>0.15205617500411847</v>
      </c>
      <c r="X3771">
        <f t="shared" ca="1" si="562"/>
        <v>1</v>
      </c>
      <c r="Y3771" s="7"/>
    </row>
    <row r="3772" spans="1:25" ht="15" customHeight="1" x14ac:dyDescent="0.25">
      <c r="A3772" s="139">
        <v>3765</v>
      </c>
      <c r="B3772" s="10">
        <f t="shared" ca="1" si="553"/>
        <v>0.28435581905550256</v>
      </c>
      <c r="C3772" s="60">
        <f ca="1">_xlfn.NORM.INV(B3772,'Input Parameters'!$E$15,'Input Parameters'!$F$15)</f>
        <v>240.0796510375863</v>
      </c>
      <c r="D3772" s="10">
        <f t="shared" ca="1" si="554"/>
        <v>0.13622102410655312</v>
      </c>
      <c r="E3772" s="62">
        <f ca="1">IF(_xlfn.NORM.INV(D3772,'Input Parameters'!$E$17,'Input Parameters'!$F$17)&lt;3500,3500,IF(_xlfn.NORM.INV(D3772,'Input Parameters'!$E$17,'Input Parameters'!$F$17)&gt;5500,5500,_xlfn.NORM.INV(D3772,'Input Parameters'!$E$17,'Input Parameters'!$F$17)))</f>
        <v>4031.7807091221484</v>
      </c>
      <c r="F3772" s="10">
        <f t="shared" ca="1" si="555"/>
        <v>0.12709000032480056</v>
      </c>
      <c r="G3772" s="64">
        <f ca="1">_xlfn.NORM.INV(F3772,'Input Parameters'!$E$20,'Input Parameters'!$F$20)</f>
        <v>275.01029023005117</v>
      </c>
      <c r="H3772" s="57">
        <f ca="1">EXP(E3772*(1/'Input Parameters'!$E$23-1/G3772))</f>
        <v>0.40789894918939079</v>
      </c>
      <c r="I3772" s="10">
        <f t="shared" ca="1" si="556"/>
        <v>0.18384561818998957</v>
      </c>
      <c r="J3772" s="30">
        <f ca="1">_xlfn.BETA.INV(I3772,'Input Parameters'!$L$26,'Input Parameters'!$M$26,'Input Parameters'!$J$26,'Input Parameters'!$K$26)</f>
        <v>0.50969891194777395</v>
      </c>
      <c r="K3772" s="168">
        <f ca="1">('Input Parameters'!$E$27/'Input Parameters'!$E$38)^$J3772</f>
        <v>2.5833520036104039E-2</v>
      </c>
      <c r="L3772" s="69">
        <f ca="1">$H3772*$C3772*'Input Parameters'!$E$25*K3772</f>
        <v>2.5298310824562487</v>
      </c>
      <c r="M3772" s="24">
        <f t="shared" ca="1" si="557"/>
        <v>0.42356562152134936</v>
      </c>
      <c r="N3772" s="15">
        <f ca="1">_xlfn.NORM.INV(M3772,'Input Parameters'!$E$29,'Input Parameters'!$F$29)</f>
        <v>9.9980721996895047E-2</v>
      </c>
      <c r="O3772" s="8">
        <f t="shared" ca="1" si="558"/>
        <v>0.55305251517113718</v>
      </c>
      <c r="P3772" s="30">
        <f ca="1">_xlfn.LOGNORM.INV(O3772,'Input Parameters'!$H$30,'Input Parameters'!$I$30)</f>
        <v>2.8577808448722295</v>
      </c>
      <c r="Q3772" s="10">
        <f t="shared" ca="1" si="559"/>
        <v>0.30068883867547125</v>
      </c>
      <c r="R3772" s="30">
        <f>IF('Input Parameters'!$E$32=0,0,_xlfn.BETA.INV(Q3772,'Input Parameters'!$L$32,'Input Parameters'!$M$32,'Input Parameters'!$J$32,'Input Parameters'!$K$32))</f>
        <v>0</v>
      </c>
      <c r="S3772" s="10">
        <f t="shared" ca="1" si="560"/>
        <v>0.79511844741637949</v>
      </c>
      <c r="T3772" s="26">
        <f ca="1">_xlfn.LOGNORM.INV(S3772,'Input Parameters'!$H$34,'Input Parameters'!$I$34)</f>
        <v>55.856391547414034</v>
      </c>
      <c r="U3772" s="10">
        <f t="shared" ca="1" si="561"/>
        <v>0.23207723927756685</v>
      </c>
      <c r="V3772" s="30">
        <f ca="1">_xlfn.BETA.INV(U3772,'Input Parameters'!$L$36,'Input Parameters'!$M$36,'Input Parameters'!$J$36,'Input Parameters'!$K$36)</f>
        <v>0.48266963853496053</v>
      </c>
      <c r="W3772" s="2">
        <f ca="1">N3772+(P3772-N3772)*(1-ERF((T3772-R3772)/(2*SQRT(L3772*'Input Parameters'!$E$38))))</f>
        <v>0.13588923457497806</v>
      </c>
      <c r="X3772">
        <f t="shared" ca="1" si="562"/>
        <v>1</v>
      </c>
      <c r="Y3772" s="7"/>
    </row>
    <row r="3773" spans="1:25" ht="15" customHeight="1" x14ac:dyDescent="0.25">
      <c r="A3773" s="139">
        <v>3766</v>
      </c>
      <c r="B3773" s="10">
        <f t="shared" ca="1" si="553"/>
        <v>0.89072998940011494</v>
      </c>
      <c r="C3773" s="60">
        <f ca="1">_xlfn.NORM.INV(B3773,'Input Parameters'!$E$15,'Input Parameters'!$F$15)</f>
        <v>337.64787022210061</v>
      </c>
      <c r="D3773" s="10">
        <f t="shared" ca="1" si="554"/>
        <v>0.56399631115339577</v>
      </c>
      <c r="E3773" s="62">
        <f ca="1">IF(_xlfn.NORM.INV(D3773,'Input Parameters'!$E$17,'Input Parameters'!$F$17)&lt;3500,3500,IF(_xlfn.NORM.INV(D3773,'Input Parameters'!$E$17,'Input Parameters'!$F$17)&gt;5500,5500,_xlfn.NORM.INV(D3773,'Input Parameters'!$E$17,'Input Parameters'!$F$17)))</f>
        <v>4912.7764548061259</v>
      </c>
      <c r="F3773" s="10">
        <f t="shared" ca="1" si="555"/>
        <v>0.74883293382414329</v>
      </c>
      <c r="G3773" s="64">
        <f ca="1">_xlfn.NORM.INV(F3773,'Input Parameters'!$E$20,'Input Parameters'!$F$20)</f>
        <v>287.14450527903114</v>
      </c>
      <c r="H3773" s="57">
        <f ca="1">EXP(E3773*(1/'Input Parameters'!$E$23-1/G3773))</f>
        <v>0.71334906750389615</v>
      </c>
      <c r="I3773" s="10">
        <f t="shared" ca="1" si="556"/>
        <v>0.99453169699398292</v>
      </c>
      <c r="J3773" s="30">
        <f ca="1">_xlfn.BETA.INV(I3773,'Input Parameters'!$L$26,'Input Parameters'!$M$26,'Input Parameters'!$J$26,'Input Parameters'!$K$26)</f>
        <v>0.94319633826931448</v>
      </c>
      <c r="K3773" s="168">
        <f ca="1">('Input Parameters'!$E$27/'Input Parameters'!$E$38)^$J3773</f>
        <v>1.1527905144984208E-3</v>
      </c>
      <c r="L3773" s="69">
        <f ca="1">$H3773*$C3773*'Input Parameters'!$E$25*K3773</f>
        <v>0.27766203790874727</v>
      </c>
      <c r="M3773" s="24">
        <f t="shared" ca="1" si="557"/>
        <v>0.46481020428488917</v>
      </c>
      <c r="N3773" s="15">
        <f ca="1">_xlfn.NORM.INV(M3773,'Input Parameters'!$E$29,'Input Parameters'!$F$29)</f>
        <v>9.999116775656125E-2</v>
      </c>
      <c r="O3773" s="8">
        <f t="shared" ca="1" si="558"/>
        <v>0.1250825845762229</v>
      </c>
      <c r="P3773" s="30">
        <f ca="1">_xlfn.LOGNORM.INV(O3773,'Input Parameters'!$H$30,'Input Parameters'!$I$30)</f>
        <v>1.5586609743533959</v>
      </c>
      <c r="Q3773" s="10">
        <f t="shared" ca="1" si="559"/>
        <v>5.3597121111358392E-2</v>
      </c>
      <c r="R3773" s="30">
        <f>IF('Input Parameters'!$E$32=0,0,_xlfn.BETA.INV(Q3773,'Input Parameters'!$L$32,'Input Parameters'!$M$32,'Input Parameters'!$J$32,'Input Parameters'!$K$32))</f>
        <v>0</v>
      </c>
      <c r="S3773" s="10">
        <f t="shared" ca="1" si="560"/>
        <v>0.31053569431629513</v>
      </c>
      <c r="T3773" s="26">
        <f ca="1">_xlfn.LOGNORM.INV(S3773,'Input Parameters'!$H$34,'Input Parameters'!$I$34)</f>
        <v>47.398569677976297</v>
      </c>
      <c r="U3773" s="10">
        <f t="shared" ca="1" si="561"/>
        <v>0.92403521080087592</v>
      </c>
      <c r="V3773" s="30">
        <f ca="1">_xlfn.BETA.INV(U3773,'Input Parameters'!$L$36,'Input Parameters'!$M$36,'Input Parameters'!$J$36,'Input Parameters'!$K$36)</f>
        <v>0.82986806419877213</v>
      </c>
      <c r="W3773" s="2">
        <f ca="1">N3773+(P3773-N3773)*(1-ERF((T3773-R3773)/(2*SQRT(L3773*'Input Parameters'!$E$38))))</f>
        <v>9.9991168049876469E-2</v>
      </c>
      <c r="X3773">
        <f t="shared" ca="1" si="562"/>
        <v>1</v>
      </c>
      <c r="Y3773" s="7"/>
    </row>
    <row r="3774" spans="1:25" ht="15" customHeight="1" x14ac:dyDescent="0.25">
      <c r="A3774" s="139">
        <v>3767</v>
      </c>
      <c r="B3774" s="10">
        <f t="shared" ca="1" si="553"/>
        <v>0.76557992848935374</v>
      </c>
      <c r="C3774" s="60">
        <f ca="1">_xlfn.NORM.INV(B3774,'Input Parameters'!$E$15,'Input Parameters'!$F$15)</f>
        <v>310.22316699525624</v>
      </c>
      <c r="D3774" s="10">
        <f t="shared" ca="1" si="554"/>
        <v>0.93473193573467495</v>
      </c>
      <c r="E3774" s="62">
        <f ca="1">IF(_xlfn.NORM.INV(D3774,'Input Parameters'!$E$17,'Input Parameters'!$F$17)&lt;3500,3500,IF(_xlfn.NORM.INV(D3774,'Input Parameters'!$E$17,'Input Parameters'!$F$17)&gt;5500,5500,_xlfn.NORM.INV(D3774,'Input Parameters'!$E$17,'Input Parameters'!$F$17)))</f>
        <v>5500</v>
      </c>
      <c r="F3774" s="10">
        <f t="shared" ca="1" si="555"/>
        <v>0.7729873231891623</v>
      </c>
      <c r="G3774" s="64">
        <f ca="1">_xlfn.NORM.INV(F3774,'Input Parameters'!$E$20,'Input Parameters'!$F$20)</f>
        <v>287.66643103398428</v>
      </c>
      <c r="H3774" s="57">
        <f ca="1">EXP(E3774*(1/'Input Parameters'!$E$23-1/G3774))</f>
        <v>0.70934903912136749</v>
      </c>
      <c r="I3774" s="10">
        <f t="shared" ca="1" si="556"/>
        <v>0.99085046999920701</v>
      </c>
      <c r="J3774" s="30">
        <f ca="1">_xlfn.BETA.INV(I3774,'Input Parameters'!$L$26,'Input Parameters'!$M$26,'Input Parameters'!$J$26,'Input Parameters'!$K$26)</f>
        <v>0.93235890403852772</v>
      </c>
      <c r="K3774" s="168">
        <f ca="1">('Input Parameters'!$E$27/'Input Parameters'!$E$38)^$J3774</f>
        <v>1.2459804258348542E-3</v>
      </c>
      <c r="L3774" s="69">
        <f ca="1">$H3774*$C3774*'Input Parameters'!$E$25*K3774</f>
        <v>0.27418609833252705</v>
      </c>
      <c r="M3774" s="24">
        <f t="shared" ca="1" si="557"/>
        <v>0.89444090266204235</v>
      </c>
      <c r="N3774" s="15">
        <f ca="1">_xlfn.NORM.INV(M3774,'Input Parameters'!$E$29,'Input Parameters'!$F$29)</f>
        <v>0.10012504966051668</v>
      </c>
      <c r="O3774" s="8">
        <f t="shared" ca="1" si="558"/>
        <v>0.54784489531879932</v>
      </c>
      <c r="P3774" s="30">
        <f ca="1">_xlfn.LOGNORM.INV(O3774,'Input Parameters'!$H$30,'Input Parameters'!$I$30)</f>
        <v>2.8400717850324644</v>
      </c>
      <c r="Q3774" s="10">
        <f t="shared" ca="1" si="559"/>
        <v>0.76631599748946466</v>
      </c>
      <c r="R3774" s="30">
        <f>IF('Input Parameters'!$E$32=0,0,_xlfn.BETA.INV(Q3774,'Input Parameters'!$L$32,'Input Parameters'!$M$32,'Input Parameters'!$J$32,'Input Parameters'!$K$32))</f>
        <v>0</v>
      </c>
      <c r="S3774" s="10">
        <f t="shared" ca="1" si="560"/>
        <v>0.42630107775865078</v>
      </c>
      <c r="T3774" s="26">
        <f ca="1">_xlfn.LOGNORM.INV(S3774,'Input Parameters'!$H$34,'Input Parameters'!$I$34)</f>
        <v>49.254922487196524</v>
      </c>
      <c r="U3774" s="10">
        <f t="shared" ca="1" si="561"/>
        <v>0.44718009894616262</v>
      </c>
      <c r="V3774" s="30">
        <f ca="1">_xlfn.BETA.INV(U3774,'Input Parameters'!$L$36,'Input Parameters'!$M$36,'Input Parameters'!$J$36,'Input Parameters'!$K$36)</f>
        <v>0.56591939839748617</v>
      </c>
      <c r="W3774" s="2">
        <f ca="1">N3774+(P3774-N3774)*(1-ERF((T3774-R3774)/(2*SQRT(L3774*'Input Parameters'!$E$38))))</f>
        <v>0.10012504974007162</v>
      </c>
      <c r="X3774">
        <f t="shared" ca="1" si="562"/>
        <v>1</v>
      </c>
      <c r="Y3774" s="7"/>
    </row>
    <row r="3775" spans="1:25" ht="15" customHeight="1" x14ac:dyDescent="0.25">
      <c r="A3775" s="139">
        <v>3768</v>
      </c>
      <c r="B3775" s="10">
        <f t="shared" ca="1" si="553"/>
        <v>0.61119380057166872</v>
      </c>
      <c r="C3775" s="60">
        <f ca="1">_xlfn.NORM.INV(B3775,'Input Parameters'!$E$15,'Input Parameters'!$F$15)</f>
        <v>286.27315330588988</v>
      </c>
      <c r="D3775" s="10">
        <f t="shared" ca="1" si="554"/>
        <v>0.91464481123702668</v>
      </c>
      <c r="E3775" s="62">
        <f ca="1">IF(_xlfn.NORM.INV(D3775,'Input Parameters'!$E$17,'Input Parameters'!$F$17)&lt;3500,3500,IF(_xlfn.NORM.INV(D3775,'Input Parameters'!$E$17,'Input Parameters'!$F$17)&gt;5500,5500,_xlfn.NORM.INV(D3775,'Input Parameters'!$E$17,'Input Parameters'!$F$17)))</f>
        <v>5500</v>
      </c>
      <c r="F3775" s="10">
        <f t="shared" ca="1" si="555"/>
        <v>0.61504111217614399</v>
      </c>
      <c r="G3775" s="64">
        <f ca="1">_xlfn.NORM.INV(F3775,'Input Parameters'!$E$20,'Input Parameters'!$F$20)</f>
        <v>284.60963242162541</v>
      </c>
      <c r="H3775" s="57">
        <f ca="1">EXP(E3775*(1/'Input Parameters'!$E$23-1/G3775))</f>
        <v>0.57766815657801385</v>
      </c>
      <c r="I3775" s="10">
        <f t="shared" ca="1" si="556"/>
        <v>0.60074902318397749</v>
      </c>
      <c r="J3775" s="30">
        <f ca="1">_xlfn.BETA.INV(I3775,'Input Parameters'!$L$26,'Input Parameters'!$M$26,'Input Parameters'!$J$26,'Input Parameters'!$K$26)</f>
        <v>0.70156951585167038</v>
      </c>
      <c r="K3775" s="168">
        <f ca="1">('Input Parameters'!$E$27/'Input Parameters'!$E$38)^$J3775</f>
        <v>6.5233006002026707E-3</v>
      </c>
      <c r="L3775" s="69">
        <f ca="1">$H3775*$C3775*'Input Parameters'!$E$25*K3775</f>
        <v>1.0787639917326004</v>
      </c>
      <c r="M3775" s="24">
        <f t="shared" ca="1" si="557"/>
        <v>0.57711892921754515</v>
      </c>
      <c r="N3775" s="15">
        <f ca="1">_xlfn.NORM.INV(M3775,'Input Parameters'!$E$29,'Input Parameters'!$F$29)</f>
        <v>0.10001945284241263</v>
      </c>
      <c r="O3775" s="8">
        <f t="shared" ca="1" si="558"/>
        <v>0.52986643208683426</v>
      </c>
      <c r="P3775" s="30">
        <f ca="1">_xlfn.LOGNORM.INV(O3775,'Input Parameters'!$H$30,'Input Parameters'!$I$30)</f>
        <v>2.7799639029375922</v>
      </c>
      <c r="Q3775" s="10">
        <f t="shared" ca="1" si="559"/>
        <v>7.7272122839804003E-2</v>
      </c>
      <c r="R3775" s="30">
        <f>IF('Input Parameters'!$E$32=0,0,_xlfn.BETA.INV(Q3775,'Input Parameters'!$L$32,'Input Parameters'!$M$32,'Input Parameters'!$J$32,'Input Parameters'!$K$32))</f>
        <v>0</v>
      </c>
      <c r="S3775" s="10">
        <f t="shared" ca="1" si="560"/>
        <v>0.33429718848864642</v>
      </c>
      <c r="T3775" s="26">
        <f ca="1">_xlfn.LOGNORM.INV(S3775,'Input Parameters'!$H$34,'Input Parameters'!$I$34)</f>
        <v>47.791212828855713</v>
      </c>
      <c r="U3775" s="10">
        <f t="shared" ca="1" si="561"/>
        <v>2.3778697122603498E-2</v>
      </c>
      <c r="V3775" s="30">
        <f ca="1">_xlfn.BETA.INV(U3775,'Input Parameters'!$L$36,'Input Parameters'!$M$36,'Input Parameters'!$J$36,'Input Parameters'!$K$36)</f>
        <v>0.34813780767152586</v>
      </c>
      <c r="W3775" s="2">
        <f ca="1">N3775+(P3775-N3775)*(1-ERF((T3775-R3775)/(2*SQRT(L3775*'Input Parameters'!$E$38))))</f>
        <v>0.10307286260944448</v>
      </c>
      <c r="X3775">
        <f t="shared" ca="1" si="562"/>
        <v>1</v>
      </c>
      <c r="Y3775" s="7"/>
    </row>
    <row r="3776" spans="1:25" ht="15" customHeight="1" x14ac:dyDescent="0.25">
      <c r="A3776" s="139">
        <v>3769</v>
      </c>
      <c r="B3776" s="10">
        <f t="shared" ca="1" si="553"/>
        <v>3.4867801089432104E-2</v>
      </c>
      <c r="C3776" s="60">
        <f ca="1">_xlfn.NORM.INV(B3776,'Input Parameters'!$E$15,'Input Parameters'!$F$15)</f>
        <v>172.68066576233645</v>
      </c>
      <c r="D3776" s="10">
        <f t="shared" ca="1" si="554"/>
        <v>0.5063696357197639</v>
      </c>
      <c r="E3776" s="62">
        <f ca="1">IF(_xlfn.NORM.INV(D3776,'Input Parameters'!$E$17,'Input Parameters'!$F$17)&lt;3500,3500,IF(_xlfn.NORM.INV(D3776,'Input Parameters'!$E$17,'Input Parameters'!$F$17)&gt;5500,5500,_xlfn.NORM.INV(D3776,'Input Parameters'!$E$17,'Input Parameters'!$F$17)))</f>
        <v>4811.1768911926592</v>
      </c>
      <c r="F3776" s="10">
        <f t="shared" ca="1" si="555"/>
        <v>0.10915517726798152</v>
      </c>
      <c r="G3776" s="64">
        <f ca="1">_xlfn.NORM.INV(F3776,'Input Parameters'!$E$20,'Input Parameters'!$F$20)</f>
        <v>274.40207589649174</v>
      </c>
      <c r="H3776" s="57">
        <f ca="1">EXP(E3776*(1/'Input Parameters'!$E$23-1/G3776))</f>
        <v>0.3299337530527135</v>
      </c>
      <c r="I3776" s="10">
        <f t="shared" ca="1" si="556"/>
        <v>6.4470111126125551E-2</v>
      </c>
      <c r="J3776" s="30">
        <f ca="1">_xlfn.BETA.INV(I3776,'Input Parameters'!$L$26,'Input Parameters'!$M$26,'Input Parameters'!$J$26,'Input Parameters'!$K$26)</f>
        <v>0.40499253065237784</v>
      </c>
      <c r="K3776" s="168">
        <f ca="1">('Input Parameters'!$E$27/'Input Parameters'!$E$38)^$J3776</f>
        <v>5.4747638501204204E-2</v>
      </c>
      <c r="L3776" s="69">
        <f ca="1">$H3776*$C3776*'Input Parameters'!$E$25*K3776</f>
        <v>3.1191470702735553</v>
      </c>
      <c r="M3776" s="24">
        <f t="shared" ca="1" si="557"/>
        <v>0.54810117811474179</v>
      </c>
      <c r="N3776" s="15">
        <f ca="1">_xlfn.NORM.INV(M3776,'Input Parameters'!$E$29,'Input Parameters'!$F$29)</f>
        <v>0.10001208654053503</v>
      </c>
      <c r="O3776" s="8">
        <f t="shared" ca="1" si="558"/>
        <v>0.52002841724431892</v>
      </c>
      <c r="P3776" s="30">
        <f ca="1">_xlfn.LOGNORM.INV(O3776,'Input Parameters'!$H$30,'Input Parameters'!$I$30)</f>
        <v>2.7477043741153429</v>
      </c>
      <c r="Q3776" s="10">
        <f t="shared" ca="1" si="559"/>
        <v>0.72139166461836979</v>
      </c>
      <c r="R3776" s="30">
        <f>IF('Input Parameters'!$E$32=0,0,_xlfn.BETA.INV(Q3776,'Input Parameters'!$L$32,'Input Parameters'!$M$32,'Input Parameters'!$J$32,'Input Parameters'!$K$32))</f>
        <v>0</v>
      </c>
      <c r="S3776" s="10">
        <f t="shared" ca="1" si="560"/>
        <v>0.17009839146353156</v>
      </c>
      <c r="T3776" s="26">
        <f ca="1">_xlfn.LOGNORM.INV(S3776,'Input Parameters'!$H$34,'Input Parameters'!$I$34)</f>
        <v>44.76309413793328</v>
      </c>
      <c r="U3776" s="10">
        <f t="shared" ca="1" si="561"/>
        <v>0.8608192282331032</v>
      </c>
      <c r="V3776" s="30">
        <f ca="1">_xlfn.BETA.INV(U3776,'Input Parameters'!$L$36,'Input Parameters'!$M$36,'Input Parameters'!$J$36,'Input Parameters'!$K$36)</f>
        <v>0.76645165113802194</v>
      </c>
      <c r="W3776" s="2">
        <f ca="1">N3776+(P3776-N3776)*(1-ERF((T3776-R3776)/(2*SQRT(L3776*'Input Parameters'!$E$38))))</f>
        <v>0.29355964046189809</v>
      </c>
      <c r="X3776">
        <f t="shared" ca="1" si="562"/>
        <v>1</v>
      </c>
      <c r="Y3776" s="7"/>
    </row>
    <row r="3777" spans="1:25" ht="15" customHeight="1" x14ac:dyDescent="0.25">
      <c r="A3777" s="139">
        <v>3770</v>
      </c>
      <c r="B3777" s="10">
        <f t="shared" ca="1" si="553"/>
        <v>0.74215887276050096</v>
      </c>
      <c r="C3777" s="60">
        <f ca="1">_xlfn.NORM.INV(B3777,'Input Parameters'!$E$15,'Input Parameters'!$F$15)</f>
        <v>306.1937722262316</v>
      </c>
      <c r="D3777" s="10">
        <f t="shared" ca="1" si="554"/>
        <v>3.5934271652315775E-2</v>
      </c>
      <c r="E3777" s="62">
        <f ca="1">IF(_xlfn.NORM.INV(D3777,'Input Parameters'!$E$17,'Input Parameters'!$F$17)&lt;3500,3500,IF(_xlfn.NORM.INV(D3777,'Input Parameters'!$E$17,'Input Parameters'!$F$17)&gt;5500,5500,_xlfn.NORM.INV(D3777,'Input Parameters'!$E$17,'Input Parameters'!$F$17)))</f>
        <v>3540.0350430319268</v>
      </c>
      <c r="F3777" s="10">
        <f t="shared" ca="1" si="555"/>
        <v>0.73696911956990208</v>
      </c>
      <c r="G3777" s="64">
        <f ca="1">_xlfn.NORM.INV(F3777,'Input Parameters'!$E$20,'Input Parameters'!$F$20)</f>
        <v>286.89799569234737</v>
      </c>
      <c r="H3777" s="57">
        <f ca="1">EXP(E3777*(1/'Input Parameters'!$E$23-1/G3777))</f>
        <v>0.77569752250764468</v>
      </c>
      <c r="I3777" s="10">
        <f t="shared" ca="1" si="556"/>
        <v>0.74243402296595384</v>
      </c>
      <c r="J3777" s="30">
        <f ca="1">_xlfn.BETA.INV(I3777,'Input Parameters'!$L$26,'Input Parameters'!$M$26,'Input Parameters'!$J$26,'Input Parameters'!$K$26)</f>
        <v>0.7596156915800828</v>
      </c>
      <c r="K3777" s="168">
        <f ca="1">('Input Parameters'!$E$27/'Input Parameters'!$E$38)^$J3777</f>
        <v>4.3017154172660726E-3</v>
      </c>
      <c r="L3777" s="69">
        <f ca="1">$H3777*$C3777*'Input Parameters'!$E$25*K3777</f>
        <v>1.0217165624381561</v>
      </c>
      <c r="M3777" s="24">
        <f t="shared" ca="1" si="557"/>
        <v>0.84937575101964546</v>
      </c>
      <c r="N3777" s="15">
        <f ca="1">_xlfn.NORM.INV(M3777,'Input Parameters'!$E$29,'Input Parameters'!$F$29)</f>
        <v>0.10010337597384324</v>
      </c>
      <c r="O3777" s="8">
        <f t="shared" ca="1" si="558"/>
        <v>0.1533514129318625</v>
      </c>
      <c r="P3777" s="30">
        <f ca="1">_xlfn.LOGNORM.INV(O3777,'Input Parameters'!$H$30,'Input Parameters'!$I$30)</f>
        <v>1.6556430444808041</v>
      </c>
      <c r="Q3777" s="10">
        <f t="shared" ca="1" si="559"/>
        <v>0.19882147658743776</v>
      </c>
      <c r="R3777" s="30">
        <f>IF('Input Parameters'!$E$32=0,0,_xlfn.BETA.INV(Q3777,'Input Parameters'!$L$32,'Input Parameters'!$M$32,'Input Parameters'!$J$32,'Input Parameters'!$K$32))</f>
        <v>0</v>
      </c>
      <c r="S3777" s="10">
        <f t="shared" ca="1" si="560"/>
        <v>0.64708667373388318</v>
      </c>
      <c r="T3777" s="26">
        <f ca="1">_xlfn.LOGNORM.INV(S3777,'Input Parameters'!$H$34,'Input Parameters'!$I$34)</f>
        <v>52.833468259611472</v>
      </c>
      <c r="U3777" s="10">
        <f t="shared" ca="1" si="561"/>
        <v>0.63098293489417423</v>
      </c>
      <c r="V3777" s="30">
        <f ca="1">_xlfn.BETA.INV(U3777,'Input Parameters'!$L$36,'Input Parameters'!$M$36,'Input Parameters'!$J$36,'Input Parameters'!$K$36)</f>
        <v>0.63844191301875886</v>
      </c>
      <c r="W3777" s="2">
        <f ca="1">N3777+(P3777-N3777)*(1-ERF((T3777-R3777)/(2*SQRT(L3777*'Input Parameters'!$E$38))))</f>
        <v>0.10044410978010344</v>
      </c>
      <c r="X3777">
        <f t="shared" ca="1" si="562"/>
        <v>1</v>
      </c>
      <c r="Y3777" s="7"/>
    </row>
    <row r="3778" spans="1:25" ht="15" customHeight="1" x14ac:dyDescent="0.25">
      <c r="A3778" s="139">
        <v>3771</v>
      </c>
      <c r="B3778" s="10">
        <f t="shared" ca="1" si="553"/>
        <v>2.2655301146373596E-2</v>
      </c>
      <c r="C3778" s="60">
        <f ca="1">_xlfn.NORM.INV(B3778,'Input Parameters'!$E$15,'Input Parameters'!$F$15)</f>
        <v>162.48496594061334</v>
      </c>
      <c r="D3778" s="10">
        <f t="shared" ca="1" si="554"/>
        <v>0.45564930248349711</v>
      </c>
      <c r="E3778" s="62">
        <f ca="1">IF(_xlfn.NORM.INV(D3778,'Input Parameters'!$E$17,'Input Parameters'!$F$17)&lt;3500,3500,IF(_xlfn.NORM.INV(D3778,'Input Parameters'!$E$17,'Input Parameters'!$F$17)&gt;5500,5500,_xlfn.NORM.INV(D3778,'Input Parameters'!$E$17,'Input Parameters'!$F$17)))</f>
        <v>4722.0195099730172</v>
      </c>
      <c r="F3778" s="10">
        <f t="shared" ca="1" si="555"/>
        <v>0.25702035337804763</v>
      </c>
      <c r="G3778" s="64">
        <f ca="1">_xlfn.NORM.INV(F3778,'Input Parameters'!$E$20,'Input Parameters'!$F$20)</f>
        <v>278.27785555097182</v>
      </c>
      <c r="H3778" s="57">
        <f ca="1">EXP(E3778*(1/'Input Parameters'!$E$23-1/G3778))</f>
        <v>0.42799628279221752</v>
      </c>
      <c r="I3778" s="10">
        <f t="shared" ca="1" si="556"/>
        <v>0.25593690559060966</v>
      </c>
      <c r="J3778" s="30">
        <f ca="1">_xlfn.BETA.INV(I3778,'Input Parameters'!$L$26,'Input Parameters'!$M$26,'Input Parameters'!$J$26,'Input Parameters'!$K$26)</f>
        <v>0.5517626239961011</v>
      </c>
      <c r="K3778" s="168">
        <f ca="1">('Input Parameters'!$E$27/'Input Parameters'!$E$38)^$J3778</f>
        <v>1.9104976847752229E-2</v>
      </c>
      <c r="L3778" s="69">
        <f ca="1">$H3778*$C3778*'Input Parameters'!$E$25*K3778</f>
        <v>1.3286166680863563</v>
      </c>
      <c r="M3778" s="24">
        <f t="shared" ca="1" si="557"/>
        <v>9.6382602695935016E-2</v>
      </c>
      <c r="N3778" s="15">
        <f ca="1">_xlfn.NORM.INV(M3778,'Input Parameters'!$E$29,'Input Parameters'!$F$29)</f>
        <v>9.9869755762676926E-2</v>
      </c>
      <c r="O3778" s="8">
        <f t="shared" ca="1" si="558"/>
        <v>6.3751083884084014E-2</v>
      </c>
      <c r="P3778" s="30">
        <f ca="1">_xlfn.LOGNORM.INV(O3778,'Input Parameters'!$H$30,'Input Parameters'!$I$30)</f>
        <v>1.3061970643885823</v>
      </c>
      <c r="Q3778" s="10">
        <f t="shared" ca="1" si="559"/>
        <v>0.72759851178716939</v>
      </c>
      <c r="R3778" s="30">
        <f>IF('Input Parameters'!$E$32=0,0,_xlfn.BETA.INV(Q3778,'Input Parameters'!$L$32,'Input Parameters'!$M$32,'Input Parameters'!$J$32,'Input Parameters'!$K$32))</f>
        <v>0</v>
      </c>
      <c r="S3778" s="10">
        <f t="shared" ca="1" si="560"/>
        <v>0.10347246604879434</v>
      </c>
      <c r="T3778" s="26">
        <f ca="1">_xlfn.LOGNORM.INV(S3778,'Input Parameters'!$H$34,'Input Parameters'!$I$34)</f>
        <v>43.077636055147096</v>
      </c>
      <c r="U3778" s="10">
        <f t="shared" ca="1" si="561"/>
        <v>0.28872517394618613</v>
      </c>
      <c r="V3778" s="30">
        <f ca="1">_xlfn.BETA.INV(U3778,'Input Parameters'!$L$36,'Input Parameters'!$M$36,'Input Parameters'!$J$36,'Input Parameters'!$K$36)</f>
        <v>0.50576791661934606</v>
      </c>
      <c r="W3778" s="2">
        <f ca="1">N3778+(P3778-N3778)*(1-ERF((T3778-R3778)/(2*SQRT(L3778*'Input Parameters'!$E$38))))</f>
        <v>0.10979347572643636</v>
      </c>
      <c r="X3778">
        <f t="shared" ca="1" si="562"/>
        <v>1</v>
      </c>
      <c r="Y3778" s="7"/>
    </row>
    <row r="3779" spans="1:25" ht="15" customHeight="1" x14ac:dyDescent="0.25">
      <c r="A3779" s="139">
        <v>3772</v>
      </c>
      <c r="B3779" s="10">
        <f t="shared" ca="1" si="553"/>
        <v>0.17229752294019929</v>
      </c>
      <c r="C3779" s="60">
        <f ca="1">_xlfn.NORM.INV(B3779,'Input Parameters'!$E$15,'Input Parameters'!$F$15)</f>
        <v>219.74762315838635</v>
      </c>
      <c r="D3779" s="10">
        <f t="shared" ca="1" si="554"/>
        <v>0.47107535016737412</v>
      </c>
      <c r="E3779" s="62">
        <f ca="1">IF(_xlfn.NORM.INV(D3779,'Input Parameters'!$E$17,'Input Parameters'!$F$17)&lt;3500,3500,IF(_xlfn.NORM.INV(D3779,'Input Parameters'!$E$17,'Input Parameters'!$F$17)&gt;5500,5500,_xlfn.NORM.INV(D3779,'Input Parameters'!$E$17,'Input Parameters'!$F$17)))</f>
        <v>4749.2031111622173</v>
      </c>
      <c r="F3779" s="10">
        <f t="shared" ca="1" si="555"/>
        <v>0.6072447261706706</v>
      </c>
      <c r="G3779" s="64">
        <f ca="1">_xlfn.NORM.INV(F3779,'Input Parameters'!$E$20,'Input Parameters'!$F$20)</f>
        <v>284.47337134452857</v>
      </c>
      <c r="H3779" s="57">
        <f ca="1">EXP(E3779*(1/'Input Parameters'!$E$23-1/G3779))</f>
        <v>0.61764667286074049</v>
      </c>
      <c r="I3779" s="10">
        <f t="shared" ca="1" si="556"/>
        <v>8.3551983426806364E-2</v>
      </c>
      <c r="J3779" s="30">
        <f ca="1">_xlfn.BETA.INV(I3779,'Input Parameters'!$L$26,'Input Parameters'!$M$26,'Input Parameters'!$J$26,'Input Parameters'!$K$26)</f>
        <v>0.42777352274072483</v>
      </c>
      <c r="K3779" s="168">
        <f ca="1">('Input Parameters'!$E$27/'Input Parameters'!$E$38)^$J3779</f>
        <v>4.6494110000742925E-2</v>
      </c>
      <c r="L3779" s="69">
        <f ca="1">$H3779*$C3779*'Input Parameters'!$E$25*K3779</f>
        <v>6.3104776282204131</v>
      </c>
      <c r="M3779" s="24">
        <f t="shared" ca="1" si="557"/>
        <v>0.15549554291100287</v>
      </c>
      <c r="N3779" s="15">
        <f ca="1">_xlfn.NORM.INV(M3779,'Input Parameters'!$E$29,'Input Parameters'!$F$29)</f>
        <v>9.989868553750951E-2</v>
      </c>
      <c r="O3779" s="8">
        <f t="shared" ca="1" si="558"/>
        <v>0.85246271548310104</v>
      </c>
      <c r="P3779" s="30">
        <f ca="1">_xlfn.LOGNORM.INV(O3779,'Input Parameters'!$H$30,'Input Parameters'!$I$30)</f>
        <v>4.400194523030958</v>
      </c>
      <c r="Q3779" s="10">
        <f t="shared" ca="1" si="559"/>
        <v>0.10759750852287209</v>
      </c>
      <c r="R3779" s="30">
        <f>IF('Input Parameters'!$E$32=0,0,_xlfn.BETA.INV(Q3779,'Input Parameters'!$L$32,'Input Parameters'!$M$32,'Input Parameters'!$J$32,'Input Parameters'!$K$32))</f>
        <v>0</v>
      </c>
      <c r="S3779" s="10">
        <f t="shared" ca="1" si="560"/>
        <v>0.50378028337707581</v>
      </c>
      <c r="T3779" s="26">
        <f ca="1">_xlfn.LOGNORM.INV(S3779,'Input Parameters'!$H$34,'Input Parameters'!$I$34)</f>
        <v>50.46722731420035</v>
      </c>
      <c r="U3779" s="10">
        <f t="shared" ca="1" si="561"/>
        <v>0.81655661216545194</v>
      </c>
      <c r="V3779" s="30">
        <f ca="1">_xlfn.BETA.INV(U3779,'Input Parameters'!$L$36,'Input Parameters'!$M$36,'Input Parameters'!$J$36,'Input Parameters'!$K$36)</f>
        <v>0.73428002090191224</v>
      </c>
      <c r="W3779" s="2">
        <f ca="1">N3779+(P3779-N3779)*(1-ERF((T3779-R3779)/(2*SQRT(L3779*'Input Parameters'!$E$38))))</f>
        <v>0.76834159864800222</v>
      </c>
      <c r="X3779">
        <f t="shared" ca="1" si="562"/>
        <v>0</v>
      </c>
      <c r="Y3779" s="7"/>
    </row>
    <row r="3780" spans="1:25" ht="15" customHeight="1" x14ac:dyDescent="0.25">
      <c r="A3780" s="139">
        <v>3773</v>
      </c>
      <c r="B3780" s="10">
        <f t="shared" ca="1" si="553"/>
        <v>0.61286868170044506</v>
      </c>
      <c r="C3780" s="60">
        <f ca="1">_xlfn.NORM.INV(B3780,'Input Parameters'!$E$15,'Input Parameters'!$F$15)</f>
        <v>286.51007862089995</v>
      </c>
      <c r="D3780" s="10">
        <f t="shared" ca="1" si="554"/>
        <v>0.79379959711721548</v>
      </c>
      <c r="E3780" s="62">
        <f ca="1">IF(_xlfn.NORM.INV(D3780,'Input Parameters'!$E$17,'Input Parameters'!$F$17)&lt;3500,3500,IF(_xlfn.NORM.INV(D3780,'Input Parameters'!$E$17,'Input Parameters'!$F$17)&gt;5500,5500,_xlfn.NORM.INV(D3780,'Input Parameters'!$E$17,'Input Parameters'!$F$17)))</f>
        <v>5373.7732362154493</v>
      </c>
      <c r="F3780" s="10">
        <f t="shared" ca="1" si="555"/>
        <v>0.84273072219453948</v>
      </c>
      <c r="G3780" s="64">
        <f ca="1">_xlfn.NORM.INV(F3780,'Input Parameters'!$E$20,'Input Parameters'!$F$20)</f>
        <v>289.38848725066157</v>
      </c>
      <c r="H3780" s="57">
        <f ca="1">EXP(E3780*(1/'Input Parameters'!$E$23-1/G3780))</f>
        <v>0.79902400167877641</v>
      </c>
      <c r="I3780" s="10">
        <f t="shared" ca="1" si="556"/>
        <v>0.95632245544180738</v>
      </c>
      <c r="J3780" s="30">
        <f ca="1">_xlfn.BETA.INV(I3780,'Input Parameters'!$L$26,'Input Parameters'!$M$26,'Input Parameters'!$J$26,'Input Parameters'!$K$26)</f>
        <v>0.88253557055323095</v>
      </c>
      <c r="K3780" s="168">
        <f ca="1">('Input Parameters'!$E$27/'Input Parameters'!$E$38)^$J3780</f>
        <v>1.7812345037750254E-3</v>
      </c>
      <c r="L3780" s="69">
        <f ca="1">$H3780*$C3780*'Input Parameters'!$E$25*K3780</f>
        <v>0.40777521759340973</v>
      </c>
      <c r="M3780" s="24">
        <f t="shared" ca="1" si="557"/>
        <v>0.26651070067814786</v>
      </c>
      <c r="N3780" s="15">
        <f ca="1">_xlfn.NORM.INV(M3780,'Input Parameters'!$E$29,'Input Parameters'!$F$29)</f>
        <v>9.9937659954850114E-2</v>
      </c>
      <c r="O3780" s="8">
        <f t="shared" ca="1" si="558"/>
        <v>0.92142321709517216</v>
      </c>
      <c r="P3780" s="30">
        <f ca="1">_xlfn.LOGNORM.INV(O3780,'Input Parameters'!$H$30,'Input Parameters'!$I$30)</f>
        <v>5.234766353690647</v>
      </c>
      <c r="Q3780" s="10">
        <f t="shared" ca="1" si="559"/>
        <v>3.2171734286944531E-2</v>
      </c>
      <c r="R3780" s="30">
        <f>IF('Input Parameters'!$E$32=0,0,_xlfn.BETA.INV(Q3780,'Input Parameters'!$L$32,'Input Parameters'!$M$32,'Input Parameters'!$J$32,'Input Parameters'!$K$32))</f>
        <v>0</v>
      </c>
      <c r="S3780" s="10">
        <f t="shared" ca="1" si="560"/>
        <v>0.27042402663131515</v>
      </c>
      <c r="T3780" s="26">
        <f ca="1">_xlfn.LOGNORM.INV(S3780,'Input Parameters'!$H$34,'Input Parameters'!$I$34)</f>
        <v>46.711901173627901</v>
      </c>
      <c r="U3780" s="10">
        <f t="shared" ca="1" si="561"/>
        <v>0.43380384152270579</v>
      </c>
      <c r="V3780" s="30">
        <f ca="1">_xlfn.BETA.INV(U3780,'Input Parameters'!$L$36,'Input Parameters'!$M$36,'Input Parameters'!$J$36,'Input Parameters'!$K$36)</f>
        <v>0.56090510148954209</v>
      </c>
      <c r="W3780" s="2">
        <f ca="1">N3780+(P3780-N3780)*(1-ERF((T3780-R3780)/(2*SQRT(L3780*'Input Parameters'!$E$38))))</f>
        <v>9.9938845886990244E-2</v>
      </c>
      <c r="X3780">
        <f t="shared" ca="1" si="562"/>
        <v>1</v>
      </c>
      <c r="Y3780" s="7"/>
    </row>
    <row r="3781" spans="1:25" ht="15" customHeight="1" x14ac:dyDescent="0.25">
      <c r="A3781" s="139">
        <v>3774</v>
      </c>
      <c r="B3781" s="10">
        <f t="shared" ref="B3781:B3844" ca="1" si="563">RAND()</f>
        <v>0.14840107052108387</v>
      </c>
      <c r="C3781" s="60">
        <f ca="1">_xlfn.NORM.INV(B3781,'Input Parameters'!$E$15,'Input Parameters'!$F$15)</f>
        <v>214.42633777320896</v>
      </c>
      <c r="D3781" s="10">
        <f t="shared" ref="D3781:D3844" ca="1" si="564">RAND()</f>
        <v>0.83829151508391209</v>
      </c>
      <c r="E3781" s="62">
        <f ca="1">IF(_xlfn.NORM.INV(D3781,'Input Parameters'!$E$17,'Input Parameters'!$F$17)&lt;3500,3500,IF(_xlfn.NORM.INV(D3781,'Input Parameters'!$E$17,'Input Parameters'!$F$17)&gt;5500,5500,_xlfn.NORM.INV(D3781,'Input Parameters'!$E$17,'Input Parameters'!$F$17)))</f>
        <v>5491.2223044019074</v>
      </c>
      <c r="F3781" s="10">
        <f t="shared" ref="F3781:F3844" ca="1" si="565">RAND()</f>
        <v>0.12935062114469109</v>
      </c>
      <c r="G3781" s="64">
        <f ca="1">_xlfn.NORM.INV(F3781,'Input Parameters'!$E$20,'Input Parameters'!$F$20)</f>
        <v>275.08257681077191</v>
      </c>
      <c r="H3781" s="57">
        <f ca="1">EXP(E3781*(1/'Input Parameters'!$E$23-1/G3781))</f>
        <v>0.29638585454960975</v>
      </c>
      <c r="I3781" s="10">
        <f t="shared" ref="I3781:I3844" ca="1" si="566">RAND()</f>
        <v>0.10562751935099646</v>
      </c>
      <c r="J3781" s="30">
        <f ca="1">_xlfn.BETA.INV(I3781,'Input Parameters'!$L$26,'Input Parameters'!$M$26,'Input Parameters'!$J$26,'Input Parameters'!$K$26)</f>
        <v>0.4499504096514309</v>
      </c>
      <c r="K3781" s="168">
        <f ca="1">('Input Parameters'!$E$27/'Input Parameters'!$E$38)^$J3781</f>
        <v>3.9656318857078515E-2</v>
      </c>
      <c r="L3781" s="69">
        <f ca="1">$H3781*$C3781*'Input Parameters'!$E$25*K3781</f>
        <v>2.5202753895814478</v>
      </c>
      <c r="M3781" s="24">
        <f t="shared" ref="M3781:M3844" ca="1" si="567">RAND()</f>
        <v>0.58169389004275274</v>
      </c>
      <c r="N3781" s="15">
        <f ca="1">_xlfn.NORM.INV(M3781,'Input Parameters'!$E$29,'Input Parameters'!$F$29)</f>
        <v>0.10002062287645178</v>
      </c>
      <c r="O3781" s="8">
        <f t="shared" ref="O3781:O3844" ca="1" si="568">RAND()</f>
        <v>4.529156072718532E-3</v>
      </c>
      <c r="P3781" s="30">
        <f ca="1">_xlfn.LOGNORM.INV(O3781,'Input Parameters'!$H$30,'Input Parameters'!$I$30)</f>
        <v>0.78207846493854993</v>
      </c>
      <c r="Q3781" s="10">
        <f t="shared" ref="Q3781:Q3844" ca="1" si="569">RAND()</f>
        <v>0.47946819242311167</v>
      </c>
      <c r="R3781" s="30">
        <f>IF('Input Parameters'!$E$32=0,0,_xlfn.BETA.INV(Q3781,'Input Parameters'!$L$32,'Input Parameters'!$M$32,'Input Parameters'!$J$32,'Input Parameters'!$K$32))</f>
        <v>0</v>
      </c>
      <c r="S3781" s="10">
        <f t="shared" ref="S3781:S3844" ca="1" si="570">RAND()</f>
        <v>0.17603064914029676</v>
      </c>
      <c r="T3781" s="26">
        <f ca="1">_xlfn.LOGNORM.INV(S3781,'Input Parameters'!$H$34,'Input Parameters'!$I$34)</f>
        <v>44.892468382197187</v>
      </c>
      <c r="U3781" s="10">
        <f t="shared" ref="U3781:U3844" ca="1" si="571">RAND()</f>
        <v>0.79255990460003722</v>
      </c>
      <c r="V3781" s="30">
        <f ca="1">_xlfn.BETA.INV(U3781,'Input Parameters'!$L$36,'Input Parameters'!$M$36,'Input Parameters'!$J$36,'Input Parameters'!$K$36)</f>
        <v>0.71911599201081899</v>
      </c>
      <c r="W3781" s="2">
        <f ca="1">N3781+(P3781-N3781)*(1-ERF((T3781-R3781)/(2*SQRT(L3781*'Input Parameters'!$E$38))))</f>
        <v>0.13108683863323628</v>
      </c>
      <c r="X3781">
        <f t="shared" ca="1" si="562"/>
        <v>1</v>
      </c>
      <c r="Y3781" s="7"/>
    </row>
    <row r="3782" spans="1:25" ht="15" customHeight="1" x14ac:dyDescent="0.25">
      <c r="A3782" s="139">
        <v>3775</v>
      </c>
      <c r="B3782" s="10">
        <f t="shared" ca="1" si="563"/>
        <v>0.80061388773129594</v>
      </c>
      <c r="C3782" s="60">
        <f ca="1">_xlfn.NORM.INV(B3782,'Input Parameters'!$E$15,'Input Parameters'!$F$15)</f>
        <v>316.69649260990695</v>
      </c>
      <c r="D3782" s="10">
        <f t="shared" ca="1" si="564"/>
        <v>0.72433613095455374</v>
      </c>
      <c r="E3782" s="62">
        <f ca="1">IF(_xlfn.NORM.INV(D3782,'Input Parameters'!$E$17,'Input Parameters'!$F$17)&lt;3500,3500,IF(_xlfn.NORM.INV(D3782,'Input Parameters'!$E$17,'Input Parameters'!$F$17)&gt;5500,5500,_xlfn.NORM.INV(D3782,'Input Parameters'!$E$17,'Input Parameters'!$F$17)))</f>
        <v>5217.0402043909608</v>
      </c>
      <c r="F3782" s="10">
        <f t="shared" ca="1" si="565"/>
        <v>0.41685062683105789</v>
      </c>
      <c r="G3782" s="64">
        <f ca="1">_xlfn.NORM.INV(F3782,'Input Parameters'!$E$20,'Input Parameters'!$F$20)</f>
        <v>281.24328826888842</v>
      </c>
      <c r="H3782" s="57">
        <f ca="1">EXP(E3782*(1/'Input Parameters'!$E$23-1/G3782))</f>
        <v>0.47714685397409673</v>
      </c>
      <c r="I3782" s="10">
        <f t="shared" ca="1" si="566"/>
        <v>0.94543631208555401</v>
      </c>
      <c r="J3782" s="30">
        <f ca="1">_xlfn.BETA.INV(I3782,'Input Parameters'!$L$26,'Input Parameters'!$M$26,'Input Parameters'!$J$26,'Input Parameters'!$K$26)</f>
        <v>0.87243174299947301</v>
      </c>
      <c r="K3782" s="168">
        <f ca="1">('Input Parameters'!$E$27/'Input Parameters'!$E$38)^$J3782</f>
        <v>1.9151226363231446E-3</v>
      </c>
      <c r="L3782" s="69">
        <f ca="1">$H3782*$C3782*'Input Parameters'!$E$25*K3782</f>
        <v>0.28939558940719468</v>
      </c>
      <c r="M3782" s="24">
        <f t="shared" ca="1" si="567"/>
        <v>0.21617320830520814</v>
      </c>
      <c r="N3782" s="15">
        <f ca="1">_xlfn.NORM.INV(M3782,'Input Parameters'!$E$29,'Input Parameters'!$F$29)</f>
        <v>9.9921481723085778E-2</v>
      </c>
      <c r="O3782" s="8">
        <f t="shared" ca="1" si="568"/>
        <v>0.73456313343435664</v>
      </c>
      <c r="P3782" s="30">
        <f ca="1">_xlfn.LOGNORM.INV(O3782,'Input Parameters'!$H$30,'Input Parameters'!$I$30)</f>
        <v>3.6076935729445898</v>
      </c>
      <c r="Q3782" s="10">
        <f t="shared" ca="1" si="569"/>
        <v>8.5066210269757914E-2</v>
      </c>
      <c r="R3782" s="30">
        <f>IF('Input Parameters'!$E$32=0,0,_xlfn.BETA.INV(Q3782,'Input Parameters'!$L$32,'Input Parameters'!$M$32,'Input Parameters'!$J$32,'Input Parameters'!$K$32))</f>
        <v>0</v>
      </c>
      <c r="S3782" s="10">
        <f t="shared" ca="1" si="570"/>
        <v>0.76111310321586567</v>
      </c>
      <c r="T3782" s="26">
        <f ca="1">_xlfn.LOGNORM.INV(S3782,'Input Parameters'!$H$34,'Input Parameters'!$I$34)</f>
        <v>55.066222098437166</v>
      </c>
      <c r="U3782" s="10">
        <f t="shared" ca="1" si="571"/>
        <v>0.13302449527903948</v>
      </c>
      <c r="V3782" s="30">
        <f ca="1">_xlfn.BETA.INV(U3782,'Input Parameters'!$L$36,'Input Parameters'!$M$36,'Input Parameters'!$J$36,'Input Parameters'!$K$36)</f>
        <v>0.43602513710626112</v>
      </c>
      <c r="W3782" s="2">
        <f ca="1">N3782+(P3782-N3782)*(1-ERF((T3782-R3782)/(2*SQRT(L3782*'Input Parameters'!$E$38))))</f>
        <v>9.9921481724682099E-2</v>
      </c>
      <c r="X3782">
        <f t="shared" ca="1" si="562"/>
        <v>1</v>
      </c>
      <c r="Y3782" s="7"/>
    </row>
    <row r="3783" spans="1:25" ht="15" customHeight="1" x14ac:dyDescent="0.25">
      <c r="A3783" s="139">
        <v>3776</v>
      </c>
      <c r="B3783" s="10">
        <f t="shared" ca="1" si="563"/>
        <v>0.28332415468952721</v>
      </c>
      <c r="C3783" s="60">
        <f ca="1">_xlfn.NORM.INV(B3783,'Input Parameters'!$E$15,'Input Parameters'!$F$15)</f>
        <v>239.91464825312411</v>
      </c>
      <c r="D3783" s="10">
        <f t="shared" ca="1" si="564"/>
        <v>0.97801405212364612</v>
      </c>
      <c r="E3783" s="62">
        <f ca="1">IF(_xlfn.NORM.INV(D3783,'Input Parameters'!$E$17,'Input Parameters'!$F$17)&lt;3500,3500,IF(_xlfn.NORM.INV(D3783,'Input Parameters'!$E$17,'Input Parameters'!$F$17)&gt;5500,5500,_xlfn.NORM.INV(D3783,'Input Parameters'!$E$17,'Input Parameters'!$F$17)))</f>
        <v>5500</v>
      </c>
      <c r="F3783" s="10">
        <f t="shared" ca="1" si="565"/>
        <v>0.89549149244005077</v>
      </c>
      <c r="G3783" s="64">
        <f ca="1">_xlfn.NORM.INV(F3783,'Input Parameters'!$E$20,'Input Parameters'!$F$20)</f>
        <v>291.06702896071397</v>
      </c>
      <c r="H3783" s="57">
        <f ca="1">EXP(E3783*(1/'Input Parameters'!$E$23-1/G3783))</f>
        <v>0.88689209769214716</v>
      </c>
      <c r="I3783" s="10">
        <f t="shared" ca="1" si="566"/>
        <v>3.9014994352017607E-2</v>
      </c>
      <c r="J3783" s="30">
        <f ca="1">_xlfn.BETA.INV(I3783,'Input Parameters'!$L$26,'Input Parameters'!$M$26,'Input Parameters'!$J$26,'Input Parameters'!$K$26)</f>
        <v>0.36528539994470288</v>
      </c>
      <c r="K3783" s="168">
        <f ca="1">('Input Parameters'!$E$27/'Input Parameters'!$E$38)^$J3783</f>
        <v>7.2788241714045243E-2</v>
      </c>
      <c r="L3783" s="69">
        <f ca="1">$H3783*$C3783*'Input Parameters'!$E$25*K3783</f>
        <v>15.487766022438981</v>
      </c>
      <c r="M3783" s="24">
        <f t="shared" ca="1" si="567"/>
        <v>0.48080861174845113</v>
      </c>
      <c r="N3783" s="15">
        <f ca="1">_xlfn.NORM.INV(M3783,'Input Parameters'!$E$29,'Input Parameters'!$F$29)</f>
        <v>9.9995187575452893E-2</v>
      </c>
      <c r="O3783" s="8">
        <f t="shared" ca="1" si="568"/>
        <v>0.34046291233155024</v>
      </c>
      <c r="P3783" s="30">
        <f ca="1">_xlfn.LOGNORM.INV(O3783,'Input Parameters'!$H$30,'Input Parameters'!$I$30)</f>
        <v>2.2095690953770437</v>
      </c>
      <c r="Q3783" s="10">
        <f t="shared" ca="1" si="569"/>
        <v>0.89026518695058976</v>
      </c>
      <c r="R3783" s="30">
        <f>IF('Input Parameters'!$E$32=0,0,_xlfn.BETA.INV(Q3783,'Input Parameters'!$L$32,'Input Parameters'!$M$32,'Input Parameters'!$J$32,'Input Parameters'!$K$32))</f>
        <v>0</v>
      </c>
      <c r="S3783" s="10">
        <f t="shared" ca="1" si="570"/>
        <v>0.70870188262641898</v>
      </c>
      <c r="T3783" s="26">
        <f ca="1">_xlfn.LOGNORM.INV(S3783,'Input Parameters'!$H$34,'Input Parameters'!$I$34)</f>
        <v>53.978061755183582</v>
      </c>
      <c r="U3783" s="10">
        <f t="shared" ca="1" si="571"/>
        <v>0.45790481693388663</v>
      </c>
      <c r="V3783" s="30">
        <f ca="1">_xlfn.BETA.INV(U3783,'Input Parameters'!$L$36,'Input Parameters'!$M$36,'Input Parameters'!$J$36,'Input Parameters'!$K$36)</f>
        <v>0.56994828448289536</v>
      </c>
      <c r="W3783" s="2">
        <f ca="1">N3783+(P3783-N3783)*(1-ERF((T3783-R3783)/(2*SQRT(L3783*'Input Parameters'!$E$38))))</f>
        <v>0.80062172732247805</v>
      </c>
      <c r="X3783">
        <f t="shared" ca="1" si="562"/>
        <v>0</v>
      </c>
      <c r="Y3783" s="7"/>
    </row>
    <row r="3784" spans="1:25" ht="15" customHeight="1" x14ac:dyDescent="0.25">
      <c r="A3784" s="139">
        <v>3777</v>
      </c>
      <c r="B3784" s="10">
        <f t="shared" ca="1" si="563"/>
        <v>0.47334858706110794</v>
      </c>
      <c r="C3784" s="60">
        <f ca="1">_xlfn.NORM.INV(B3784,'Input Parameters'!$E$15,'Input Parameters'!$F$15)</f>
        <v>267.34410005218791</v>
      </c>
      <c r="D3784" s="10">
        <f t="shared" ca="1" si="564"/>
        <v>0.56202369446402123</v>
      </c>
      <c r="E3784" s="62">
        <f ca="1">IF(_xlfn.NORM.INV(D3784,'Input Parameters'!$E$17,'Input Parameters'!$F$17)&lt;3500,3500,IF(_xlfn.NORM.INV(D3784,'Input Parameters'!$E$17,'Input Parameters'!$F$17)&gt;5500,5500,_xlfn.NORM.INV(D3784,'Input Parameters'!$E$17,'Input Parameters'!$F$17)))</f>
        <v>4909.2714096326408</v>
      </c>
      <c r="F3784" s="10">
        <f t="shared" ca="1" si="565"/>
        <v>0.86757221567754905</v>
      </c>
      <c r="G3784" s="64">
        <f ca="1">_xlfn.NORM.INV(F3784,'Input Parameters'!$E$20,'Input Parameters'!$F$20)</f>
        <v>290.12041952851308</v>
      </c>
      <c r="H3784" s="57">
        <f ca="1">EXP(E3784*(1/'Input Parameters'!$E$23-1/G3784))</f>
        <v>0.85029489260065416</v>
      </c>
      <c r="I3784" s="10">
        <f t="shared" ca="1" si="566"/>
        <v>0.21172482413541382</v>
      </c>
      <c r="J3784" s="30">
        <f ca="1">_xlfn.BETA.INV(I3784,'Input Parameters'!$L$26,'Input Parameters'!$M$26,'Input Parameters'!$J$26,'Input Parameters'!$K$26)</f>
        <v>0.52695252655829583</v>
      </c>
      <c r="K3784" s="168">
        <f ca="1">('Input Parameters'!$E$27/'Input Parameters'!$E$38)^$J3784</f>
        <v>2.2826275060646696E-2</v>
      </c>
      <c r="L3784" s="69">
        <f ca="1">$H3784*$C3784*'Input Parameters'!$E$25*K3784</f>
        <v>5.1888990423254375</v>
      </c>
      <c r="M3784" s="24">
        <f t="shared" ca="1" si="567"/>
        <v>0.50506111699940881</v>
      </c>
      <c r="N3784" s="15">
        <f ca="1">_xlfn.NORM.INV(M3784,'Input Parameters'!$E$29,'Input Parameters'!$F$29)</f>
        <v>0.10000126866792879</v>
      </c>
      <c r="O3784" s="8">
        <f t="shared" ca="1" si="568"/>
        <v>0.80200041336827632</v>
      </c>
      <c r="P3784" s="30">
        <f ca="1">_xlfn.LOGNORM.INV(O3784,'Input Parameters'!$H$30,'Input Parameters'!$I$30)</f>
        <v>4.0067950668199668</v>
      </c>
      <c r="Q3784" s="10">
        <f t="shared" ca="1" si="569"/>
        <v>0.89559060009615943</v>
      </c>
      <c r="R3784" s="30">
        <f>IF('Input Parameters'!$E$32=0,0,_xlfn.BETA.INV(Q3784,'Input Parameters'!$L$32,'Input Parameters'!$M$32,'Input Parameters'!$J$32,'Input Parameters'!$K$32))</f>
        <v>0</v>
      </c>
      <c r="S3784" s="10">
        <f t="shared" ca="1" si="570"/>
        <v>0.54294678506262828</v>
      </c>
      <c r="T3784" s="26">
        <f ca="1">_xlfn.LOGNORM.INV(S3784,'Input Parameters'!$H$34,'Input Parameters'!$I$34)</f>
        <v>51.089274675066541</v>
      </c>
      <c r="U3784" s="10">
        <f t="shared" ca="1" si="571"/>
        <v>0.95265935151799352</v>
      </c>
      <c r="V3784" s="30">
        <f ca="1">_xlfn.BETA.INV(U3784,'Input Parameters'!$L$36,'Input Parameters'!$M$36,'Input Parameters'!$J$36,'Input Parameters'!$K$36)</f>
        <v>0.87426913700321252</v>
      </c>
      <c r="W3784" s="2">
        <f ca="1">N3784+(P3784-N3784)*(1-ERF((T3784-R3784)/(2*SQRT(L3784*'Input Parameters'!$E$38))))</f>
        <v>0.54053483126080593</v>
      </c>
      <c r="X3784">
        <f t="shared" ref="X3784:X3847" ca="1" si="572">IF(W3784&gt;V3784,0,1)</f>
        <v>1</v>
      </c>
      <c r="Y3784" s="7"/>
    </row>
    <row r="3785" spans="1:25" ht="15" customHeight="1" x14ac:dyDescent="0.25">
      <c r="A3785" s="139">
        <v>3778</v>
      </c>
      <c r="B3785" s="10">
        <f t="shared" ca="1" si="563"/>
        <v>0.28074107858320607</v>
      </c>
      <c r="C3785" s="60">
        <f ca="1">_xlfn.NORM.INV(B3785,'Input Parameters'!$E$15,'Input Parameters'!$F$15)</f>
        <v>239.50024459116739</v>
      </c>
      <c r="D3785" s="10">
        <f t="shared" ca="1" si="564"/>
        <v>0.54830987397408959</v>
      </c>
      <c r="E3785" s="62">
        <f ca="1">IF(_xlfn.NORM.INV(D3785,'Input Parameters'!$E$17,'Input Parameters'!$F$17)&lt;3500,3500,IF(_xlfn.NORM.INV(D3785,'Input Parameters'!$E$17,'Input Parameters'!$F$17)&gt;5500,5500,_xlfn.NORM.INV(D3785,'Input Parameters'!$E$17,'Input Parameters'!$F$17)))</f>
        <v>4884.9746660657302</v>
      </c>
      <c r="F3785" s="10">
        <f t="shared" ca="1" si="565"/>
        <v>0.45544379954962788</v>
      </c>
      <c r="G3785" s="64">
        <f ca="1">_xlfn.NORM.INV(F3785,'Input Parameters'!$E$20,'Input Parameters'!$F$20)</f>
        <v>281.90014242680826</v>
      </c>
      <c r="H3785" s="57">
        <f ca="1">EXP(E3785*(1/'Input Parameters'!$E$23-1/G3785))</f>
        <v>0.52081399941340012</v>
      </c>
      <c r="I3785" s="10">
        <f t="shared" ca="1" si="566"/>
        <v>0.92729089701998857</v>
      </c>
      <c r="J3785" s="30">
        <f ca="1">_xlfn.BETA.INV(I3785,'Input Parameters'!$L$26,'Input Parameters'!$M$26,'Input Parameters'!$J$26,'Input Parameters'!$K$26)</f>
        <v>0.85779807075592274</v>
      </c>
      <c r="K3785" s="168">
        <f ca="1">('Input Parameters'!$E$27/'Input Parameters'!$E$38)^$J3785</f>
        <v>2.1270782811422294E-3</v>
      </c>
      <c r="L3785" s="69">
        <f ca="1">$H3785*$C3785*'Input Parameters'!$E$25*K3785</f>
        <v>0.26532128008782829</v>
      </c>
      <c r="M3785" s="24">
        <f t="shared" ca="1" si="567"/>
        <v>0.888991291277061</v>
      </c>
      <c r="N3785" s="15">
        <f ca="1">_xlfn.NORM.INV(M3785,'Input Parameters'!$E$29,'Input Parameters'!$F$29)</f>
        <v>0.10012211812086641</v>
      </c>
      <c r="O3785" s="8">
        <f t="shared" ca="1" si="568"/>
        <v>0.93287778805484667</v>
      </c>
      <c r="P3785" s="30">
        <f ca="1">_xlfn.LOGNORM.INV(O3785,'Input Parameters'!$H$30,'Input Parameters'!$I$30)</f>
        <v>5.4437315704642275</v>
      </c>
      <c r="Q3785" s="10">
        <f t="shared" ca="1" si="569"/>
        <v>0.30123762851354541</v>
      </c>
      <c r="R3785" s="30">
        <f>IF('Input Parameters'!$E$32=0,0,_xlfn.BETA.INV(Q3785,'Input Parameters'!$L$32,'Input Parameters'!$M$32,'Input Parameters'!$J$32,'Input Parameters'!$K$32))</f>
        <v>0</v>
      </c>
      <c r="S3785" s="10">
        <f t="shared" ca="1" si="570"/>
        <v>0.96212488905531357</v>
      </c>
      <c r="T3785" s="26">
        <f ca="1">_xlfn.LOGNORM.INV(S3785,'Input Parameters'!$H$34,'Input Parameters'!$I$34)</f>
        <v>62.882711270811981</v>
      </c>
      <c r="U3785" s="10">
        <f t="shared" ca="1" si="571"/>
        <v>0.41168940275688959</v>
      </c>
      <c r="V3785" s="30">
        <f ca="1">_xlfn.BETA.INV(U3785,'Input Parameters'!$L$36,'Input Parameters'!$M$36,'Input Parameters'!$J$36,'Input Parameters'!$K$36)</f>
        <v>0.55262792106756975</v>
      </c>
      <c r="W3785" s="2">
        <f ca="1">N3785+(P3785-N3785)*(1-ERF((T3785-R3785)/(2*SQRT(L3785*'Input Parameters'!$E$38))))</f>
        <v>0.10012211812086641</v>
      </c>
      <c r="X3785">
        <f t="shared" ca="1" si="572"/>
        <v>1</v>
      </c>
      <c r="Y3785" s="7"/>
    </row>
    <row r="3786" spans="1:25" ht="15" customHeight="1" x14ac:dyDescent="0.25">
      <c r="A3786" s="139">
        <v>3779</v>
      </c>
      <c r="B3786" s="10">
        <f t="shared" ca="1" si="563"/>
        <v>0.21583870762732982</v>
      </c>
      <c r="C3786" s="60">
        <f ca="1">_xlfn.NORM.INV(B3786,'Input Parameters'!$E$15,'Input Parameters'!$F$15)</f>
        <v>228.35357155488001</v>
      </c>
      <c r="D3786" s="10">
        <f t="shared" ca="1" si="564"/>
        <v>0.82350508124090316</v>
      </c>
      <c r="E3786" s="62">
        <f ca="1">IF(_xlfn.NORM.INV(D3786,'Input Parameters'!$E$17,'Input Parameters'!$F$17)&lt;3500,3500,IF(_xlfn.NORM.INV(D3786,'Input Parameters'!$E$17,'Input Parameters'!$F$17)&gt;5500,5500,_xlfn.NORM.INV(D3786,'Input Parameters'!$E$17,'Input Parameters'!$F$17)))</f>
        <v>5450.1639257624502</v>
      </c>
      <c r="F3786" s="10">
        <f t="shared" ca="1" si="565"/>
        <v>0.40217488159004555</v>
      </c>
      <c r="G3786" s="64">
        <f ca="1">_xlfn.NORM.INV(F3786,'Input Parameters'!$E$20,'Input Parameters'!$F$20)</f>
        <v>280.9902648028301</v>
      </c>
      <c r="H3786" s="57">
        <f ca="1">EXP(E3786*(1/'Input Parameters'!$E$23-1/G3786))</f>
        <v>0.45364293353141472</v>
      </c>
      <c r="I3786" s="10">
        <f t="shared" ca="1" si="566"/>
        <v>2.0845133059823273E-2</v>
      </c>
      <c r="J3786" s="30">
        <f ca="1">_xlfn.BETA.INV(I3786,'Input Parameters'!$L$26,'Input Parameters'!$M$26,'Input Parameters'!$J$26,'Input Parameters'!$K$26)</f>
        <v>0.32244302657670926</v>
      </c>
      <c r="K3786" s="168">
        <f ca="1">('Input Parameters'!$E$27/'Input Parameters'!$E$38)^$J3786</f>
        <v>9.8974653212612604E-2</v>
      </c>
      <c r="L3786" s="69">
        <f ca="1">$H3786*$C3786*'Input Parameters'!$E$25*K3786</f>
        <v>10.252881725521837</v>
      </c>
      <c r="M3786" s="24">
        <f t="shared" ca="1" si="567"/>
        <v>0.65947976523894425</v>
      </c>
      <c r="N3786" s="15">
        <f ca="1">_xlfn.NORM.INV(M3786,'Input Parameters'!$E$29,'Input Parameters'!$F$29)</f>
        <v>0.10004110437298765</v>
      </c>
      <c r="O3786" s="8">
        <f t="shared" ca="1" si="568"/>
        <v>0.10888200345766252</v>
      </c>
      <c r="P3786" s="30">
        <f ca="1">_xlfn.LOGNORM.INV(O3786,'Input Parameters'!$H$30,'Input Parameters'!$I$30)</f>
        <v>1.4990526507462123</v>
      </c>
      <c r="Q3786" s="10">
        <f t="shared" ca="1" si="569"/>
        <v>0.98639821280263129</v>
      </c>
      <c r="R3786" s="30">
        <f>IF('Input Parameters'!$E$32=0,0,_xlfn.BETA.INV(Q3786,'Input Parameters'!$L$32,'Input Parameters'!$M$32,'Input Parameters'!$J$32,'Input Parameters'!$K$32))</f>
        <v>0</v>
      </c>
      <c r="S3786" s="10">
        <f t="shared" ca="1" si="570"/>
        <v>0.28145433101503492</v>
      </c>
      <c r="T3786" s="26">
        <f ca="1">_xlfn.LOGNORM.INV(S3786,'Input Parameters'!$H$34,'Input Parameters'!$I$34)</f>
        <v>46.904262556171005</v>
      </c>
      <c r="U3786" s="10">
        <f t="shared" ca="1" si="571"/>
        <v>0.17594020646681474</v>
      </c>
      <c r="V3786" s="30">
        <f ca="1">_xlfn.BETA.INV(U3786,'Input Parameters'!$L$36,'Input Parameters'!$M$36,'Input Parameters'!$J$36,'Input Parameters'!$K$36)</f>
        <v>0.45764815719221513</v>
      </c>
      <c r="W3786" s="2">
        <f ca="1">N3786+(P3786-N3786)*(1-ERF((T3786-R3786)/(2*SQRT(L3786*'Input Parameters'!$E$38))))</f>
        <v>0.52016035511443692</v>
      </c>
      <c r="X3786">
        <f t="shared" ca="1" si="572"/>
        <v>0</v>
      </c>
      <c r="Y3786" s="7"/>
    </row>
    <row r="3787" spans="1:25" ht="15" customHeight="1" x14ac:dyDescent="0.25">
      <c r="A3787" s="139">
        <v>3780</v>
      </c>
      <c r="B3787" s="10">
        <f t="shared" ca="1" si="563"/>
        <v>0.55273632126022643</v>
      </c>
      <c r="C3787" s="60">
        <f ca="1">_xlfn.NORM.INV(B3787,'Input Parameters'!$E$15,'Input Parameters'!$F$15)</f>
        <v>278.15204245631901</v>
      </c>
      <c r="D3787" s="10">
        <f t="shared" ca="1" si="564"/>
        <v>0.48299891119675975</v>
      </c>
      <c r="E3787" s="62">
        <f ca="1">IF(_xlfn.NORM.INV(D3787,'Input Parameters'!$E$17,'Input Parameters'!$F$17)&lt;3500,3500,IF(_xlfn.NORM.INV(D3787,'Input Parameters'!$E$17,'Input Parameters'!$F$17)&gt;5500,5500,_xlfn.NORM.INV(D3787,'Input Parameters'!$E$17,'Input Parameters'!$F$17)))</f>
        <v>4770.1601781821537</v>
      </c>
      <c r="F3787" s="10">
        <f t="shared" ca="1" si="565"/>
        <v>0.89490047087873714</v>
      </c>
      <c r="G3787" s="64">
        <f ca="1">_xlfn.NORM.INV(F3787,'Input Parameters'!$E$20,'Input Parameters'!$F$20)</f>
        <v>291.04522240059106</v>
      </c>
      <c r="H3787" s="57">
        <f ca="1">EXP(E3787*(1/'Input Parameters'!$E$23-1/G3787))</f>
        <v>0.90002580398955434</v>
      </c>
      <c r="I3787" s="10">
        <f t="shared" ca="1" si="566"/>
        <v>0.17311722946372787</v>
      </c>
      <c r="J3787" s="30">
        <f ca="1">_xlfn.BETA.INV(I3787,'Input Parameters'!$L$26,'Input Parameters'!$M$26,'Input Parameters'!$J$26,'Input Parameters'!$K$26)</f>
        <v>0.50263307270762514</v>
      </c>
      <c r="K3787" s="168">
        <f ca="1">('Input Parameters'!$E$27/'Input Parameters'!$E$38)^$J3787</f>
        <v>2.7176599964127943E-2</v>
      </c>
      <c r="L3787" s="69">
        <f ca="1">$H3787*$C3787*'Input Parameters'!$E$25*K3787</f>
        <v>6.8034991665455138</v>
      </c>
      <c r="M3787" s="24">
        <f t="shared" ca="1" si="567"/>
        <v>4.23112423655021E-2</v>
      </c>
      <c r="N3787" s="15">
        <f ca="1">_xlfn.NORM.INV(M3787,'Input Parameters'!$E$29,'Input Parameters'!$F$29)</f>
        <v>9.9827552697589694E-2</v>
      </c>
      <c r="O3787" s="8">
        <f t="shared" ca="1" si="568"/>
        <v>0.70195993080397134</v>
      </c>
      <c r="P3787" s="30">
        <f ca="1">_xlfn.LOGNORM.INV(O3787,'Input Parameters'!$H$30,'Input Parameters'!$I$30)</f>
        <v>3.4467231197077943</v>
      </c>
      <c r="Q3787" s="10">
        <f t="shared" ca="1" si="569"/>
        <v>0.73906518176827529</v>
      </c>
      <c r="R3787" s="30">
        <f>IF('Input Parameters'!$E$32=0,0,_xlfn.BETA.INV(Q3787,'Input Parameters'!$L$32,'Input Parameters'!$M$32,'Input Parameters'!$J$32,'Input Parameters'!$K$32))</f>
        <v>0</v>
      </c>
      <c r="S3787" s="10">
        <f t="shared" ca="1" si="570"/>
        <v>0.88785410148487121</v>
      </c>
      <c r="T3787" s="26">
        <f ca="1">_xlfn.LOGNORM.INV(S3787,'Input Parameters'!$H$34,'Input Parameters'!$I$34)</f>
        <v>58.642238251052127</v>
      </c>
      <c r="U3787" s="10">
        <f t="shared" ca="1" si="571"/>
        <v>0.81967416169852936</v>
      </c>
      <c r="V3787" s="30">
        <f ca="1">_xlfn.BETA.INV(U3787,'Input Parameters'!$L$36,'Input Parameters'!$M$36,'Input Parameters'!$J$36,'Input Parameters'!$K$36)</f>
        <v>0.73635005055079317</v>
      </c>
      <c r="W3787" s="2">
        <f ca="1">N3787+(P3787-N3787)*(1-ERF((T3787-R3787)/(2*SQRT(L3787*'Input Parameters'!$E$38))))</f>
        <v>0.47431412001223339</v>
      </c>
      <c r="X3787">
        <f t="shared" ca="1" si="572"/>
        <v>1</v>
      </c>
      <c r="Y3787" s="7"/>
    </row>
    <row r="3788" spans="1:25" ht="15" customHeight="1" x14ac:dyDescent="0.25">
      <c r="A3788" s="139">
        <v>3781</v>
      </c>
      <c r="B3788" s="10">
        <f t="shared" ca="1" si="563"/>
        <v>0.43128247840425249</v>
      </c>
      <c r="C3788" s="60">
        <f ca="1">_xlfn.NORM.INV(B3788,'Input Parameters'!$E$15,'Input Parameters'!$F$15)</f>
        <v>261.58577305342197</v>
      </c>
      <c r="D3788" s="10">
        <f t="shared" ca="1" si="564"/>
        <v>0.25540434568479276</v>
      </c>
      <c r="E3788" s="62">
        <f ca="1">IF(_xlfn.NORM.INV(D3788,'Input Parameters'!$E$17,'Input Parameters'!$F$17)&lt;3500,3500,IF(_xlfn.NORM.INV(D3788,'Input Parameters'!$E$17,'Input Parameters'!$F$17)&gt;5500,5500,_xlfn.NORM.INV(D3788,'Input Parameters'!$E$17,'Input Parameters'!$F$17)))</f>
        <v>4339.6946990324068</v>
      </c>
      <c r="F3788" s="10">
        <f t="shared" ca="1" si="565"/>
        <v>0.34517927019066641</v>
      </c>
      <c r="G3788" s="64">
        <f ca="1">_xlfn.NORM.INV(F3788,'Input Parameters'!$E$20,'Input Parameters'!$F$20)</f>
        <v>279.98093074526992</v>
      </c>
      <c r="H3788" s="57">
        <f ca="1">EXP(E3788*(1/'Input Parameters'!$E$23-1/G3788))</f>
        <v>0.5040555528426377</v>
      </c>
      <c r="I3788" s="10">
        <f t="shared" ca="1" si="566"/>
        <v>0.2209718719404169</v>
      </c>
      <c r="J3788" s="30">
        <f ca="1">_xlfn.BETA.INV(I3788,'Input Parameters'!$L$26,'Input Parameters'!$M$26,'Input Parameters'!$J$26,'Input Parameters'!$K$26)</f>
        <v>0.53237227024936928</v>
      </c>
      <c r="K3788" s="168">
        <f ca="1">('Input Parameters'!$E$27/'Input Parameters'!$E$38)^$J3788</f>
        <v>2.1955909682912476E-2</v>
      </c>
      <c r="L3788" s="69">
        <f ca="1">$H3788*$C3788*'Input Parameters'!$E$25*K3788</f>
        <v>2.8949692777970393</v>
      </c>
      <c r="M3788" s="24">
        <f t="shared" ca="1" si="567"/>
        <v>0.62260239950366181</v>
      </c>
      <c r="N3788" s="15">
        <f ca="1">_xlfn.NORM.INV(M3788,'Input Parameters'!$E$29,'Input Parameters'!$F$29)</f>
        <v>0.10003123228173723</v>
      </c>
      <c r="O3788" s="8">
        <f t="shared" ca="1" si="568"/>
        <v>0.22540329481547083</v>
      </c>
      <c r="P3788" s="30">
        <f ca="1">_xlfn.LOGNORM.INV(O3788,'Input Parameters'!$H$30,'Input Parameters'!$I$30)</f>
        <v>1.8791732239669729</v>
      </c>
      <c r="Q3788" s="10">
        <f t="shared" ca="1" si="569"/>
        <v>0.37697365192280752</v>
      </c>
      <c r="R3788" s="30">
        <f>IF('Input Parameters'!$E$32=0,0,_xlfn.BETA.INV(Q3788,'Input Parameters'!$L$32,'Input Parameters'!$M$32,'Input Parameters'!$J$32,'Input Parameters'!$K$32))</f>
        <v>0</v>
      </c>
      <c r="S3788" s="10">
        <f t="shared" ca="1" si="570"/>
        <v>0.47836530657266418</v>
      </c>
      <c r="T3788" s="26">
        <f ca="1">_xlfn.LOGNORM.INV(S3788,'Input Parameters'!$H$34,'Input Parameters'!$I$34)</f>
        <v>50.068318317499873</v>
      </c>
      <c r="U3788" s="10">
        <f t="shared" ca="1" si="571"/>
        <v>0.99108708039982962</v>
      </c>
      <c r="V3788" s="30">
        <f ca="1">_xlfn.BETA.INV(U3788,'Input Parameters'!$L$36,'Input Parameters'!$M$36,'Input Parameters'!$J$36,'Input Parameters'!$K$36)</f>
        <v>1.0072870537776901</v>
      </c>
      <c r="W3788" s="2">
        <f ca="1">N3788+(P3788-N3788)*(1-ERF((T3788-R3788)/(2*SQRT(L3788*'Input Parameters'!$E$38))))</f>
        <v>0.16666740857715134</v>
      </c>
      <c r="X3788">
        <f t="shared" ca="1" si="572"/>
        <v>1</v>
      </c>
      <c r="Y3788" s="7"/>
    </row>
    <row r="3789" spans="1:25" ht="15" customHeight="1" x14ac:dyDescent="0.25">
      <c r="A3789" s="139">
        <v>3782</v>
      </c>
      <c r="B3789" s="10">
        <f t="shared" ca="1" si="563"/>
        <v>0.11676070806154082</v>
      </c>
      <c r="C3789" s="60">
        <f ca="1">_xlfn.NORM.INV(B3789,'Input Parameters'!$E$15,'Input Parameters'!$F$15)</f>
        <v>206.40456384556595</v>
      </c>
      <c r="D3789" s="10">
        <f t="shared" ca="1" si="564"/>
        <v>0.5469775008238541</v>
      </c>
      <c r="E3789" s="62">
        <f ca="1">IF(_xlfn.NORM.INV(D3789,'Input Parameters'!$E$17,'Input Parameters'!$F$17)&lt;3500,3500,IF(_xlfn.NORM.INV(D3789,'Input Parameters'!$E$17,'Input Parameters'!$F$17)&gt;5500,5500,_xlfn.NORM.INV(D3789,'Input Parameters'!$E$17,'Input Parameters'!$F$17)))</f>
        <v>4882.6200185762564</v>
      </c>
      <c r="F3789" s="10">
        <f t="shared" ca="1" si="565"/>
        <v>0.68815093999893007</v>
      </c>
      <c r="G3789" s="64">
        <f ca="1">_xlfn.NORM.INV(F3789,'Input Parameters'!$E$20,'Input Parameters'!$F$20)</f>
        <v>285.93712670559319</v>
      </c>
      <c r="H3789" s="57">
        <f ca="1">EXP(E3789*(1/'Input Parameters'!$E$23-1/G3789))</f>
        <v>0.66530406372961914</v>
      </c>
      <c r="I3789" s="10">
        <f t="shared" ca="1" si="566"/>
        <v>0.25743825499558171</v>
      </c>
      <c r="J3789" s="30">
        <f ca="1">_xlfn.BETA.INV(I3789,'Input Parameters'!$L$26,'Input Parameters'!$M$26,'Input Parameters'!$J$26,'Input Parameters'!$K$26)</f>
        <v>0.552560842835216</v>
      </c>
      <c r="K3789" s="168">
        <f ca="1">('Input Parameters'!$E$27/'Input Parameters'!$E$38)^$J3789</f>
        <v>1.8995901138861303E-2</v>
      </c>
      <c r="L3789" s="69">
        <f ca="1">$H3789*$C3789*'Input Parameters'!$E$25*K3789</f>
        <v>2.6085512439076717</v>
      </c>
      <c r="M3789" s="24">
        <f t="shared" ca="1" si="567"/>
        <v>0.11198961981573241</v>
      </c>
      <c r="N3789" s="15">
        <f ca="1">_xlfn.NORM.INV(M3789,'Input Parameters'!$E$29,'Input Parameters'!$F$29)</f>
        <v>9.9878398508304683E-2</v>
      </c>
      <c r="O3789" s="8">
        <f t="shared" ca="1" si="568"/>
        <v>1.3829600047715052E-2</v>
      </c>
      <c r="P3789" s="30">
        <f ca="1">_xlfn.LOGNORM.INV(O3789,'Input Parameters'!$H$30,'Input Parameters'!$I$30)</f>
        <v>0.94820675836436652</v>
      </c>
      <c r="Q3789" s="10">
        <f t="shared" ca="1" si="569"/>
        <v>0.38267478309650049</v>
      </c>
      <c r="R3789" s="30">
        <f>IF('Input Parameters'!$E$32=0,0,_xlfn.BETA.INV(Q3789,'Input Parameters'!$L$32,'Input Parameters'!$M$32,'Input Parameters'!$J$32,'Input Parameters'!$K$32))</f>
        <v>0</v>
      </c>
      <c r="S3789" s="10">
        <f t="shared" ca="1" si="570"/>
        <v>0.40754045442973474</v>
      </c>
      <c r="T3789" s="26">
        <f ca="1">_xlfn.LOGNORM.INV(S3789,'Input Parameters'!$H$34,'Input Parameters'!$I$34)</f>
        <v>48.960945420687558</v>
      </c>
      <c r="U3789" s="10">
        <f t="shared" ca="1" si="571"/>
        <v>0.11649896680189276</v>
      </c>
      <c r="V3789" s="30">
        <f ca="1">_xlfn.BETA.INV(U3789,'Input Parameters'!$L$36,'Input Parameters'!$M$36,'Input Parameters'!$J$36,'Input Parameters'!$K$36)</f>
        <v>0.42678934076351027</v>
      </c>
      <c r="W3789" s="2">
        <f ca="1">N3789+(P3789-N3789)*(1-ERF((T3789-R3789)/(2*SQRT(L3789*'Input Parameters'!$E$38))))</f>
        <v>0.1270829060160627</v>
      </c>
      <c r="X3789">
        <f t="shared" ca="1" si="572"/>
        <v>1</v>
      </c>
      <c r="Y3789" s="7"/>
    </row>
    <row r="3790" spans="1:25" ht="15" customHeight="1" x14ac:dyDescent="0.25">
      <c r="A3790" s="139">
        <v>3783</v>
      </c>
      <c r="B3790" s="10">
        <f t="shared" ca="1" si="563"/>
        <v>0.78373099195758955</v>
      </c>
      <c r="C3790" s="60">
        <f ca="1">_xlfn.NORM.INV(B3790,'Input Parameters'!$E$15,'Input Parameters'!$F$15)</f>
        <v>313.50124526514065</v>
      </c>
      <c r="D3790" s="10">
        <f t="shared" ca="1" si="564"/>
        <v>0.62040446453703157</v>
      </c>
      <c r="E3790" s="62">
        <f ca="1">IF(_xlfn.NORM.INV(D3790,'Input Parameters'!$E$17,'Input Parameters'!$F$17)&lt;3500,3500,IF(_xlfn.NORM.INV(D3790,'Input Parameters'!$E$17,'Input Parameters'!$F$17)&gt;5500,5500,_xlfn.NORM.INV(D3790,'Input Parameters'!$E$17,'Input Parameters'!$F$17)))</f>
        <v>5014.5802603266038</v>
      </c>
      <c r="F3790" s="10">
        <f t="shared" ca="1" si="565"/>
        <v>0.20705562969929159</v>
      </c>
      <c r="G3790" s="64">
        <f ca="1">_xlfn.NORM.INV(F3790,'Input Parameters'!$E$20,'Input Parameters'!$F$20)</f>
        <v>277.17824324619477</v>
      </c>
      <c r="H3790" s="57">
        <f ca="1">EXP(E3790*(1/'Input Parameters'!$E$23-1/G3790))</f>
        <v>0.37805776224032694</v>
      </c>
      <c r="I3790" s="10">
        <f t="shared" ca="1" si="566"/>
        <v>0.37863134286736155</v>
      </c>
      <c r="J3790" s="30">
        <f ca="1">_xlfn.BETA.INV(I3790,'Input Parameters'!$L$26,'Input Parameters'!$M$26,'Input Parameters'!$J$26,'Input Parameters'!$K$26)</f>
        <v>0.61060482191272836</v>
      </c>
      <c r="K3790" s="168">
        <f ca="1">('Input Parameters'!$E$27/'Input Parameters'!$E$38)^$J3790</f>
        <v>1.2526825508215142E-2</v>
      </c>
      <c r="L3790" s="69">
        <f ca="1">$H3790*$C3790*'Input Parameters'!$E$25*K3790</f>
        <v>1.484699142153882</v>
      </c>
      <c r="M3790" s="24">
        <f t="shared" ca="1" si="567"/>
        <v>0.64448680874821218</v>
      </c>
      <c r="N3790" s="15">
        <f ca="1">_xlfn.NORM.INV(M3790,'Input Parameters'!$E$29,'Input Parameters'!$F$29)</f>
        <v>0.10003704779774603</v>
      </c>
      <c r="O3790" s="8">
        <f t="shared" ca="1" si="568"/>
        <v>0.67369615126908233</v>
      </c>
      <c r="P3790" s="30">
        <f ca="1">_xlfn.LOGNORM.INV(O3790,'Input Parameters'!$H$30,'Input Parameters'!$I$30)</f>
        <v>3.3190518406557064</v>
      </c>
      <c r="Q3790" s="10">
        <f t="shared" ca="1" si="569"/>
        <v>0.16872357041756869</v>
      </c>
      <c r="R3790" s="30">
        <f>IF('Input Parameters'!$E$32=0,0,_xlfn.BETA.INV(Q3790,'Input Parameters'!$L$32,'Input Parameters'!$M$32,'Input Parameters'!$J$32,'Input Parameters'!$K$32))</f>
        <v>0</v>
      </c>
      <c r="S3790" s="10">
        <f t="shared" ca="1" si="570"/>
        <v>0.28383558742857695</v>
      </c>
      <c r="T3790" s="26">
        <f ca="1">_xlfn.LOGNORM.INV(S3790,'Input Parameters'!$H$34,'Input Parameters'!$I$34)</f>
        <v>46.945407798418756</v>
      </c>
      <c r="U3790" s="10">
        <f t="shared" ca="1" si="571"/>
        <v>0.37341433399678481</v>
      </c>
      <c r="V3790" s="30">
        <f ca="1">_xlfn.BETA.INV(U3790,'Input Parameters'!$L$36,'Input Parameters'!$M$36,'Input Parameters'!$J$36,'Input Parameters'!$K$36)</f>
        <v>0.53827574605876061</v>
      </c>
      <c r="W3790" s="2">
        <f ca="1">N3790+(P3790-N3790)*(1-ERF((T3790-R3790)/(2*SQRT(L3790*'Input Parameters'!$E$38))))</f>
        <v>0.12077815774955945</v>
      </c>
      <c r="X3790">
        <f t="shared" ca="1" si="572"/>
        <v>1</v>
      </c>
      <c r="Y3790" s="7"/>
    </row>
    <row r="3791" spans="1:25" ht="15" customHeight="1" x14ac:dyDescent="0.25">
      <c r="A3791" s="139">
        <v>3784</v>
      </c>
      <c r="B3791" s="10">
        <f t="shared" ca="1" si="563"/>
        <v>0.32135718412160363</v>
      </c>
      <c r="C3791" s="60">
        <f ca="1">_xlfn.NORM.INV(B3791,'Input Parameters'!$E$15,'Input Parameters'!$F$15)</f>
        <v>245.8264831360851</v>
      </c>
      <c r="D3791" s="10">
        <f t="shared" ca="1" si="564"/>
        <v>0.82879284299567835</v>
      </c>
      <c r="E3791" s="62">
        <f ca="1">IF(_xlfn.NORM.INV(D3791,'Input Parameters'!$E$17,'Input Parameters'!$F$17)&lt;3500,3500,IF(_xlfn.NORM.INV(D3791,'Input Parameters'!$E$17,'Input Parameters'!$F$17)&gt;5500,5500,_xlfn.NORM.INV(D3791,'Input Parameters'!$E$17,'Input Parameters'!$F$17)))</f>
        <v>5464.5839878607312</v>
      </c>
      <c r="F3791" s="10">
        <f t="shared" ca="1" si="565"/>
        <v>0.42561820547962337</v>
      </c>
      <c r="G3791" s="64">
        <f ca="1">_xlfn.NORM.INV(F3791,'Input Parameters'!$E$20,'Input Parameters'!$F$20)</f>
        <v>281.39347470519539</v>
      </c>
      <c r="H3791" s="57">
        <f ca="1">EXP(E3791*(1/'Input Parameters'!$E$23-1/G3791))</f>
        <v>0.46548765367234402</v>
      </c>
      <c r="I3791" s="10">
        <f t="shared" ca="1" si="566"/>
        <v>0.53454842089891497</v>
      </c>
      <c r="J3791" s="30">
        <f ca="1">_xlfn.BETA.INV(I3791,'Input Parameters'!$L$26,'Input Parameters'!$M$26,'Input Parameters'!$J$26,'Input Parameters'!$K$26)</f>
        <v>0.67524911532081022</v>
      </c>
      <c r="K3791" s="168">
        <f ca="1">('Input Parameters'!$E$27/'Input Parameters'!$E$38)^$J3791</f>
        <v>7.8788135921664323E-3</v>
      </c>
      <c r="L3791" s="69">
        <f ca="1">$H3791*$C3791*'Input Parameters'!$E$25*K3791</f>
        <v>0.90156627993207683</v>
      </c>
      <c r="M3791" s="24">
        <f t="shared" ca="1" si="567"/>
        <v>0.22352001210757122</v>
      </c>
      <c r="N3791" s="15">
        <f ca="1">_xlfn.NORM.INV(M3791,'Input Parameters'!$E$29,'Input Parameters'!$F$29)</f>
        <v>9.9923964100075466E-2</v>
      </c>
      <c r="O3791" s="8">
        <f t="shared" ca="1" si="568"/>
        <v>5.1674362348294922E-2</v>
      </c>
      <c r="P3791" s="30">
        <f ca="1">_xlfn.LOGNORM.INV(O3791,'Input Parameters'!$H$30,'Input Parameters'!$I$30)</f>
        <v>1.2431046152098286</v>
      </c>
      <c r="Q3791" s="10">
        <f t="shared" ca="1" si="569"/>
        <v>0.1353473583428173</v>
      </c>
      <c r="R3791" s="30">
        <f>IF('Input Parameters'!$E$32=0,0,_xlfn.BETA.INV(Q3791,'Input Parameters'!$L$32,'Input Parameters'!$M$32,'Input Parameters'!$J$32,'Input Parameters'!$K$32))</f>
        <v>0</v>
      </c>
      <c r="S3791" s="10">
        <f t="shared" ca="1" si="570"/>
        <v>0.4551828189458651</v>
      </c>
      <c r="T3791" s="26">
        <f ca="1">_xlfn.LOGNORM.INV(S3791,'Input Parameters'!$H$34,'Input Parameters'!$I$34)</f>
        <v>49.706047251484037</v>
      </c>
      <c r="U3791" s="10">
        <f t="shared" ca="1" si="571"/>
        <v>0.45556291402106286</v>
      </c>
      <c r="V3791" s="30">
        <f ca="1">_xlfn.BETA.INV(U3791,'Input Parameters'!$L$36,'Input Parameters'!$M$36,'Input Parameters'!$J$36,'Input Parameters'!$K$36)</f>
        <v>0.56906771169650883</v>
      </c>
      <c r="W3791" s="2">
        <f ca="1">N3791+(P3791-N3791)*(1-ERF((T3791-R3791)/(2*SQRT(L3791*'Input Parameters'!$E$38))))</f>
        <v>0.10016883524675395</v>
      </c>
      <c r="X3791">
        <f t="shared" ca="1" si="572"/>
        <v>1</v>
      </c>
      <c r="Y3791" s="7"/>
    </row>
    <row r="3792" spans="1:25" ht="15" customHeight="1" x14ac:dyDescent="0.25">
      <c r="A3792" s="139">
        <v>3785</v>
      </c>
      <c r="B3792" s="10">
        <f t="shared" ca="1" si="563"/>
        <v>0.630619806283928</v>
      </c>
      <c r="C3792" s="60">
        <f ca="1">_xlfn.NORM.INV(B3792,'Input Parameters'!$E$15,'Input Parameters'!$F$15)</f>
        <v>289.04046106545366</v>
      </c>
      <c r="D3792" s="10">
        <f t="shared" ca="1" si="564"/>
        <v>0.25749859161816435</v>
      </c>
      <c r="E3792" s="62">
        <f ca="1">IF(_xlfn.NORM.INV(D3792,'Input Parameters'!$E$17,'Input Parameters'!$F$17)&lt;3500,3500,IF(_xlfn.NORM.INV(D3792,'Input Parameters'!$E$17,'Input Parameters'!$F$17)&gt;5500,5500,_xlfn.NORM.INV(D3792,'Input Parameters'!$E$17,'Input Parameters'!$F$17)))</f>
        <v>4344.2465343233262</v>
      </c>
      <c r="F3792" s="10">
        <f t="shared" ca="1" si="565"/>
        <v>0.23150445344245374</v>
      </c>
      <c r="G3792" s="64">
        <f ca="1">_xlfn.NORM.INV(F3792,'Input Parameters'!$E$20,'Input Parameters'!$F$20)</f>
        <v>277.73286142369108</v>
      </c>
      <c r="H3792" s="57">
        <f ca="1">EXP(E3792*(1/'Input Parameters'!$E$23-1/G3792))</f>
        <v>0.44424404349679669</v>
      </c>
      <c r="I3792" s="10">
        <f t="shared" ca="1" si="566"/>
        <v>0.853406177630054</v>
      </c>
      <c r="J3792" s="30">
        <f ca="1">_xlfn.BETA.INV(I3792,'Input Parameters'!$L$26,'Input Parameters'!$M$26,'Input Parameters'!$J$26,'Input Parameters'!$K$26)</f>
        <v>0.8120607157401819</v>
      </c>
      <c r="K3792" s="168">
        <f ca="1">('Input Parameters'!$E$27/'Input Parameters'!$E$38)^$J3792</f>
        <v>2.9530084763531206E-3</v>
      </c>
      <c r="L3792" s="69">
        <f ca="1">$H3792*$C3792*'Input Parameters'!$E$25*K3792</f>
        <v>0.37917958622717662</v>
      </c>
      <c r="M3792" s="24">
        <f t="shared" ca="1" si="567"/>
        <v>0.43941473507567819</v>
      </c>
      <c r="N3792" s="15">
        <f ca="1">_xlfn.NORM.INV(M3792,'Input Parameters'!$E$29,'Input Parameters'!$F$29)</f>
        <v>9.9984754676231122E-2</v>
      </c>
      <c r="O3792" s="8">
        <f t="shared" ca="1" si="568"/>
        <v>0.12412935475761111</v>
      </c>
      <c r="P3792" s="30">
        <f ca="1">_xlfn.LOGNORM.INV(O3792,'Input Parameters'!$H$30,'Input Parameters'!$I$30)</f>
        <v>1.5552477350738929</v>
      </c>
      <c r="Q3792" s="10">
        <f t="shared" ca="1" si="569"/>
        <v>0.59714892711490974</v>
      </c>
      <c r="R3792" s="30">
        <f>IF('Input Parameters'!$E$32=0,0,_xlfn.BETA.INV(Q3792,'Input Parameters'!$L$32,'Input Parameters'!$M$32,'Input Parameters'!$J$32,'Input Parameters'!$K$32))</f>
        <v>0</v>
      </c>
      <c r="S3792" s="10">
        <f t="shared" ca="1" si="570"/>
        <v>0.51232216876974068</v>
      </c>
      <c r="T3792" s="26">
        <f ca="1">_xlfn.LOGNORM.INV(S3792,'Input Parameters'!$H$34,'Input Parameters'!$I$34)</f>
        <v>50.601985003340126</v>
      </c>
      <c r="U3792" s="10">
        <f t="shared" ca="1" si="571"/>
        <v>0.74411578550437496</v>
      </c>
      <c r="V3792" s="30">
        <f ca="1">_xlfn.BETA.INV(U3792,'Input Parameters'!$L$36,'Input Parameters'!$M$36,'Input Parameters'!$J$36,'Input Parameters'!$K$36)</f>
        <v>0.69178539625498459</v>
      </c>
      <c r="W3792" s="2">
        <f ca="1">N3792+(P3792-N3792)*(1-ERF((T3792-R3792)/(2*SQRT(L3792*'Input Parameters'!$E$38))))</f>
        <v>9.9984763728558787E-2</v>
      </c>
      <c r="X3792">
        <f t="shared" ca="1" si="572"/>
        <v>1</v>
      </c>
      <c r="Y3792" s="7"/>
    </row>
    <row r="3793" spans="1:25" ht="15" customHeight="1" x14ac:dyDescent="0.25">
      <c r="A3793" s="139">
        <v>3786</v>
      </c>
      <c r="B3793" s="10">
        <f t="shared" ca="1" si="563"/>
        <v>0.79801664772989689</v>
      </c>
      <c r="C3793" s="60">
        <f ca="1">_xlfn.NORM.INV(B3793,'Input Parameters'!$E$15,'Input Parameters'!$F$15)</f>
        <v>316.19476058945378</v>
      </c>
      <c r="D3793" s="10">
        <f t="shared" ca="1" si="564"/>
        <v>0.30559808623259743</v>
      </c>
      <c r="E3793" s="62">
        <f ca="1">IF(_xlfn.NORM.INV(D3793,'Input Parameters'!$E$17,'Input Parameters'!$F$17)&lt;3500,3500,IF(_xlfn.NORM.INV(D3793,'Input Parameters'!$E$17,'Input Parameters'!$F$17)&gt;5500,5500,_xlfn.NORM.INV(D3793,'Input Parameters'!$E$17,'Input Parameters'!$F$17)))</f>
        <v>4444.1432810684882</v>
      </c>
      <c r="F3793" s="10">
        <f t="shared" ca="1" si="565"/>
        <v>0.65538274414896935</v>
      </c>
      <c r="G3793" s="64">
        <f ca="1">_xlfn.NORM.INV(F3793,'Input Parameters'!$E$20,'Input Parameters'!$F$20)</f>
        <v>285.32929052771459</v>
      </c>
      <c r="H3793" s="57">
        <f ca="1">EXP(E3793*(1/'Input Parameters'!$E$23-1/G3793))</f>
        <v>0.66762740614702576</v>
      </c>
      <c r="I3793" s="10">
        <f t="shared" ca="1" si="566"/>
        <v>0.1469054717664281</v>
      </c>
      <c r="J3793" s="30">
        <f ca="1">_xlfn.BETA.INV(I3793,'Input Parameters'!$L$26,'Input Parameters'!$M$26,'Input Parameters'!$J$26,'Input Parameters'!$K$26)</f>
        <v>0.48411871955613828</v>
      </c>
      <c r="K3793" s="168">
        <f ca="1">('Input Parameters'!$E$27/'Input Parameters'!$E$38)^$J3793</f>
        <v>3.1036384276503841E-2</v>
      </c>
      <c r="L3793" s="69">
        <f ca="1">$H3793*$C3793*'Input Parameters'!$E$25*K3793</f>
        <v>6.5517896545812819</v>
      </c>
      <c r="M3793" s="24">
        <f t="shared" ca="1" si="567"/>
        <v>0.44947421322176329</v>
      </c>
      <c r="N3793" s="15">
        <f ca="1">_xlfn.NORM.INV(M3793,'Input Parameters'!$E$29,'Input Parameters'!$F$29)</f>
        <v>9.9987301014293511E-2</v>
      </c>
      <c r="O3793" s="8">
        <f t="shared" ca="1" si="568"/>
        <v>0.87963500680293571</v>
      </c>
      <c r="P3793" s="30">
        <f ca="1">_xlfn.LOGNORM.INV(O3793,'Input Parameters'!$H$30,'Input Parameters'!$I$30)</f>
        <v>4.6702875608016106</v>
      </c>
      <c r="Q3793" s="10">
        <f t="shared" ca="1" si="569"/>
        <v>0.46531025847730834</v>
      </c>
      <c r="R3793" s="30">
        <f>IF('Input Parameters'!$E$32=0,0,_xlfn.BETA.INV(Q3793,'Input Parameters'!$L$32,'Input Parameters'!$M$32,'Input Parameters'!$J$32,'Input Parameters'!$K$32))</f>
        <v>0</v>
      </c>
      <c r="S3793" s="10">
        <f t="shared" ca="1" si="570"/>
        <v>0.63850998151510041</v>
      </c>
      <c r="T3793" s="26">
        <f ca="1">_xlfn.LOGNORM.INV(S3793,'Input Parameters'!$H$34,'Input Parameters'!$I$34)</f>
        <v>52.682455336945097</v>
      </c>
      <c r="U3793" s="10">
        <f t="shared" ca="1" si="571"/>
        <v>0.3766250055581617</v>
      </c>
      <c r="V3793" s="30">
        <f ca="1">_xlfn.BETA.INV(U3793,'Input Parameters'!$L$36,'Input Parameters'!$M$36,'Input Parameters'!$J$36,'Input Parameters'!$K$36)</f>
        <v>0.53948343903598484</v>
      </c>
      <c r="W3793" s="2">
        <f ca="1">N3793+(P3793-N3793)*(1-ERF((T3793-R3793)/(2*SQRT(L3793*'Input Parameters'!$E$38))))</f>
        <v>0.76528163826483109</v>
      </c>
      <c r="X3793">
        <f t="shared" ca="1" si="572"/>
        <v>0</v>
      </c>
      <c r="Y3793" s="7"/>
    </row>
    <row r="3794" spans="1:25" ht="15" customHeight="1" x14ac:dyDescent="0.25">
      <c r="A3794" s="139">
        <v>3787</v>
      </c>
      <c r="B3794" s="10">
        <f t="shared" ca="1" si="563"/>
        <v>0.698367939763062</v>
      </c>
      <c r="C3794" s="60">
        <f ca="1">_xlfn.NORM.INV(B3794,'Input Parameters'!$E$15,'Input Parameters'!$F$15)</f>
        <v>299.13219674164924</v>
      </c>
      <c r="D3794" s="10">
        <f t="shared" ca="1" si="564"/>
        <v>0.70331685978306568</v>
      </c>
      <c r="E3794" s="62">
        <f ca="1">IF(_xlfn.NORM.INV(D3794,'Input Parameters'!$E$17,'Input Parameters'!$F$17)&lt;3500,3500,IF(_xlfn.NORM.INV(D3794,'Input Parameters'!$E$17,'Input Parameters'!$F$17)&gt;5500,5500,_xlfn.NORM.INV(D3794,'Input Parameters'!$E$17,'Input Parameters'!$F$17)))</f>
        <v>5173.7749627812</v>
      </c>
      <c r="F3794" s="10">
        <f t="shared" ca="1" si="565"/>
        <v>0.57568953126453559</v>
      </c>
      <c r="G3794" s="64">
        <f ca="1">_xlfn.NORM.INV(F3794,'Input Parameters'!$E$20,'Input Parameters'!$F$20)</f>
        <v>283.92888464593398</v>
      </c>
      <c r="H3794" s="57">
        <f ca="1">EXP(E3794*(1/'Input Parameters'!$E$23-1/G3794))</f>
        <v>0.57132802900561697</v>
      </c>
      <c r="I3794" s="10">
        <f t="shared" ca="1" si="566"/>
        <v>0.34703947248604561</v>
      </c>
      <c r="J3794" s="30">
        <f ca="1">_xlfn.BETA.INV(I3794,'Input Parameters'!$L$26,'Input Parameters'!$M$26,'Input Parameters'!$J$26,'Input Parameters'!$K$26)</f>
        <v>0.5964484629405753</v>
      </c>
      <c r="K3794" s="168">
        <f ca="1">('Input Parameters'!$E$27/'Input Parameters'!$E$38)^$J3794</f>
        <v>1.3865673933797049E-2</v>
      </c>
      <c r="L3794" s="69">
        <f ca="1">$H3794*$C3794*'Input Parameters'!$E$25*K3794</f>
        <v>2.3696798421843344</v>
      </c>
      <c r="M3794" s="24">
        <f t="shared" ca="1" si="567"/>
        <v>0.24493562384172451</v>
      </c>
      <c r="N3794" s="15">
        <f ca="1">_xlfn.NORM.INV(M3794,'Input Parameters'!$E$29,'Input Parameters'!$F$29)</f>
        <v>9.9930948637979022E-2</v>
      </c>
      <c r="O3794" s="8">
        <f t="shared" ca="1" si="568"/>
        <v>0.67795925462843587</v>
      </c>
      <c r="P3794" s="30">
        <f ca="1">_xlfn.LOGNORM.INV(O3794,'Input Parameters'!$H$30,'Input Parameters'!$I$30)</f>
        <v>3.3376944918643612</v>
      </c>
      <c r="Q3794" s="10">
        <f t="shared" ca="1" si="569"/>
        <v>0.27249642977241351</v>
      </c>
      <c r="R3794" s="30">
        <f>IF('Input Parameters'!$E$32=0,0,_xlfn.BETA.INV(Q3794,'Input Parameters'!$L$32,'Input Parameters'!$M$32,'Input Parameters'!$J$32,'Input Parameters'!$K$32))</f>
        <v>0</v>
      </c>
      <c r="S3794" s="10">
        <f t="shared" ca="1" si="570"/>
        <v>0.58989865360362037</v>
      </c>
      <c r="T3794" s="26">
        <f ca="1">_xlfn.LOGNORM.INV(S3794,'Input Parameters'!$H$34,'Input Parameters'!$I$34)</f>
        <v>51.854657013803312</v>
      </c>
      <c r="U3794" s="10">
        <f t="shared" ca="1" si="571"/>
        <v>0.62884729001746598</v>
      </c>
      <c r="V3794" s="30">
        <f ca="1">_xlfn.BETA.INV(U3794,'Input Parameters'!$L$36,'Input Parameters'!$M$36,'Input Parameters'!$J$36,'Input Parameters'!$K$36)</f>
        <v>0.63752755534217154</v>
      </c>
      <c r="W3794" s="2">
        <f ca="1">N3794+(P3794-N3794)*(1-ERF((T3794-R3794)/(2*SQRT(L3794*'Input Parameters'!$E$38))))</f>
        <v>0.1556931485069073</v>
      </c>
      <c r="X3794">
        <f t="shared" ca="1" si="572"/>
        <v>1</v>
      </c>
      <c r="Y3794" s="7"/>
    </row>
    <row r="3795" spans="1:25" ht="15" customHeight="1" x14ac:dyDescent="0.25">
      <c r="A3795" s="139">
        <v>3788</v>
      </c>
      <c r="B3795" s="10">
        <f t="shared" ca="1" si="563"/>
        <v>0.18078052826165991</v>
      </c>
      <c r="C3795" s="60">
        <f ca="1">_xlfn.NORM.INV(B3795,'Input Parameters'!$E$15,'Input Parameters'!$F$15)</f>
        <v>221.52140060134644</v>
      </c>
      <c r="D3795" s="10">
        <f t="shared" ca="1" si="564"/>
        <v>0.30522951052274805</v>
      </c>
      <c r="E3795" s="62">
        <f ca="1">IF(_xlfn.NORM.INV(D3795,'Input Parameters'!$E$17,'Input Parameters'!$F$17)&lt;3500,3500,IF(_xlfn.NORM.INV(D3795,'Input Parameters'!$E$17,'Input Parameters'!$F$17)&gt;5500,5500,_xlfn.NORM.INV(D3795,'Input Parameters'!$E$17,'Input Parameters'!$F$17)))</f>
        <v>4443.407159280363</v>
      </c>
      <c r="F3795" s="10">
        <f t="shared" ca="1" si="565"/>
        <v>0.11416659200996759</v>
      </c>
      <c r="G3795" s="64">
        <f ca="1">_xlfn.NORM.INV(F3795,'Input Parameters'!$E$20,'Input Parameters'!$F$20)</f>
        <v>274.57875371675374</v>
      </c>
      <c r="H3795" s="57">
        <f ca="1">EXP(E3795*(1/'Input Parameters'!$E$23-1/G3795))</f>
        <v>0.36288051023272722</v>
      </c>
      <c r="I3795" s="10">
        <f t="shared" ca="1" si="566"/>
        <v>0.69008910217757491</v>
      </c>
      <c r="J3795" s="30">
        <f ca="1">_xlfn.BETA.INV(I3795,'Input Parameters'!$L$26,'Input Parameters'!$M$26,'Input Parameters'!$J$26,'Input Parameters'!$K$26)</f>
        <v>0.73758160461272693</v>
      </c>
      <c r="K3795" s="168">
        <f ca="1">('Input Parameters'!$E$27/'Input Parameters'!$E$38)^$J3795</f>
        <v>5.0382807691937374E-3</v>
      </c>
      <c r="L3795" s="69">
        <f ca="1">$H3795*$C3795*'Input Parameters'!$E$25*K3795</f>
        <v>0.40500622460171565</v>
      </c>
      <c r="M3795" s="24">
        <f t="shared" ca="1" si="567"/>
        <v>0.52173384781060517</v>
      </c>
      <c r="N3795" s="15">
        <f ca="1">_xlfn.NORM.INV(M3795,'Input Parameters'!$E$29,'Input Parameters'!$F$29)</f>
        <v>0.10000545056535841</v>
      </c>
      <c r="O3795" s="8">
        <f t="shared" ca="1" si="568"/>
        <v>0.97553918009777429</v>
      </c>
      <c r="P3795" s="30">
        <f ca="1">_xlfn.LOGNORM.INV(O3795,'Input Parameters'!$H$30,'Input Parameters'!$I$30)</f>
        <v>6.8024822200070094</v>
      </c>
      <c r="Q3795" s="10">
        <f t="shared" ca="1" si="569"/>
        <v>0.82506729829553649</v>
      </c>
      <c r="R3795" s="30">
        <f>IF('Input Parameters'!$E$32=0,0,_xlfn.BETA.INV(Q3795,'Input Parameters'!$L$32,'Input Parameters'!$M$32,'Input Parameters'!$J$32,'Input Parameters'!$K$32))</f>
        <v>0</v>
      </c>
      <c r="S3795" s="10">
        <f t="shared" ca="1" si="570"/>
        <v>0.17346566605280922</v>
      </c>
      <c r="T3795" s="26">
        <f ca="1">_xlfn.LOGNORM.INV(S3795,'Input Parameters'!$H$34,'Input Parameters'!$I$34)</f>
        <v>44.836830084573975</v>
      </c>
      <c r="U3795" s="10">
        <f t="shared" ca="1" si="571"/>
        <v>0.2721536712060042</v>
      </c>
      <c r="V3795" s="30">
        <f ca="1">_xlfn.BETA.INV(U3795,'Input Parameters'!$L$36,'Input Parameters'!$M$36,'Input Parameters'!$J$36,'Input Parameters'!$K$36)</f>
        <v>0.49916819978789734</v>
      </c>
      <c r="W3795" s="2">
        <f ca="1">N3795+(P3795-N3795)*(1-ERF((T3795-R3795)/(2*SQRT(L3795*'Input Parameters'!$E$38))))</f>
        <v>0.10000967213351698</v>
      </c>
      <c r="X3795">
        <f t="shared" ca="1" si="572"/>
        <v>1</v>
      </c>
      <c r="Y3795" s="7"/>
    </row>
    <row r="3796" spans="1:25" ht="15" customHeight="1" x14ac:dyDescent="0.25">
      <c r="A3796" s="139">
        <v>3789</v>
      </c>
      <c r="B3796" s="10">
        <f t="shared" ca="1" si="563"/>
        <v>0.9169079246765699</v>
      </c>
      <c r="C3796" s="60">
        <f ca="1">_xlfn.NORM.INV(B3796,'Input Parameters'!$E$15,'Input Parameters'!$F$15)</f>
        <v>346.00178276933394</v>
      </c>
      <c r="D3796" s="10">
        <f t="shared" ca="1" si="564"/>
        <v>0.76429815815464708</v>
      </c>
      <c r="E3796" s="62">
        <f ca="1">IF(_xlfn.NORM.INV(D3796,'Input Parameters'!$E$17,'Input Parameters'!$F$17)&lt;3500,3500,IF(_xlfn.NORM.INV(D3796,'Input Parameters'!$E$17,'Input Parameters'!$F$17)&gt;5500,5500,_xlfn.NORM.INV(D3796,'Input Parameters'!$E$17,'Input Parameters'!$F$17)))</f>
        <v>5304.1379307847737</v>
      </c>
      <c r="F3796" s="10">
        <f t="shared" ca="1" si="565"/>
        <v>0.30253703462547898</v>
      </c>
      <c r="G3796" s="64">
        <f ca="1">_xlfn.NORM.INV(F3796,'Input Parameters'!$E$20,'Input Parameters'!$F$20)</f>
        <v>279.18531208928084</v>
      </c>
      <c r="H3796" s="57">
        <f ca="1">EXP(E3796*(1/'Input Parameters'!$E$23-1/G3796))</f>
        <v>0.41012019291000001</v>
      </c>
      <c r="I3796" s="10">
        <f t="shared" ca="1" si="566"/>
        <v>0.12138921090810739</v>
      </c>
      <c r="J3796" s="30">
        <f ca="1">_xlfn.BETA.INV(I3796,'Input Parameters'!$L$26,'Input Parameters'!$M$26,'Input Parameters'!$J$26,'Input Parameters'!$K$26)</f>
        <v>0.46390145313476155</v>
      </c>
      <c r="K3796" s="168">
        <f ca="1">('Input Parameters'!$E$27/'Input Parameters'!$E$38)^$J3796</f>
        <v>3.5879967626782965E-2</v>
      </c>
      <c r="L3796" s="69">
        <f ca="1">$H3796*$C3796*'Input Parameters'!$E$25*K3796</f>
        <v>5.0914505722941508</v>
      </c>
      <c r="M3796" s="24">
        <f t="shared" ca="1" si="567"/>
        <v>0.80104645732520974</v>
      </c>
      <c r="N3796" s="15">
        <f ca="1">_xlfn.NORM.INV(M3796,'Input Parameters'!$E$29,'Input Parameters'!$F$29)</f>
        <v>0.10008453649900015</v>
      </c>
      <c r="O3796" s="8">
        <f t="shared" ca="1" si="568"/>
        <v>0.61030094616485009</v>
      </c>
      <c r="P3796" s="30">
        <f ca="1">_xlfn.LOGNORM.INV(O3796,'Input Parameters'!$H$30,'Input Parameters'!$I$30)</f>
        <v>3.06288108175985</v>
      </c>
      <c r="Q3796" s="10">
        <f t="shared" ca="1" si="569"/>
        <v>4.10991981356299E-2</v>
      </c>
      <c r="R3796" s="30">
        <f>IF('Input Parameters'!$E$32=0,0,_xlfn.BETA.INV(Q3796,'Input Parameters'!$L$32,'Input Parameters'!$M$32,'Input Parameters'!$J$32,'Input Parameters'!$K$32))</f>
        <v>0</v>
      </c>
      <c r="S3796" s="10">
        <f t="shared" ca="1" si="570"/>
        <v>0.78991200360346714</v>
      </c>
      <c r="T3796" s="26">
        <f ca="1">_xlfn.LOGNORM.INV(S3796,'Input Parameters'!$H$34,'Input Parameters'!$I$34)</f>
        <v>55.729991055974949</v>
      </c>
      <c r="U3796" s="10">
        <f t="shared" ca="1" si="571"/>
        <v>0.84852613998999316</v>
      </c>
      <c r="V3796" s="30">
        <f ca="1">_xlfn.BETA.INV(U3796,'Input Parameters'!$L$36,'Input Parameters'!$M$36,'Input Parameters'!$J$36,'Input Parameters'!$K$36)</f>
        <v>0.75684453987019329</v>
      </c>
      <c r="W3796" s="2">
        <f ca="1">N3796+(P3796-N3796)*(1-ERF((T3796-R3796)/(2*SQRT(L3796*'Input Parameters'!$E$38))))</f>
        <v>0.33928545873855032</v>
      </c>
      <c r="X3796">
        <f t="shared" ca="1" si="572"/>
        <v>1</v>
      </c>
      <c r="Y3796" s="7"/>
    </row>
    <row r="3797" spans="1:25" ht="15" customHeight="1" x14ac:dyDescent="0.25">
      <c r="A3797" s="139">
        <v>3790</v>
      </c>
      <c r="B3797" s="10">
        <f t="shared" ca="1" si="563"/>
        <v>0.62330415828416175</v>
      </c>
      <c r="C3797" s="60">
        <f ca="1">_xlfn.NORM.INV(B3797,'Input Parameters'!$E$15,'Input Parameters'!$F$15)</f>
        <v>287.99317038872317</v>
      </c>
      <c r="D3797" s="10">
        <f t="shared" ca="1" si="564"/>
        <v>0.14131358157557228</v>
      </c>
      <c r="E3797" s="62">
        <f ca="1">IF(_xlfn.NORM.INV(D3797,'Input Parameters'!$E$17,'Input Parameters'!$F$17)&lt;3500,3500,IF(_xlfn.NORM.INV(D3797,'Input Parameters'!$E$17,'Input Parameters'!$F$17)&gt;5500,5500,_xlfn.NORM.INV(D3797,'Input Parameters'!$E$17,'Input Parameters'!$F$17)))</f>
        <v>4047.8945630928074</v>
      </c>
      <c r="F3797" s="10">
        <f t="shared" ca="1" si="565"/>
        <v>0.6693891264782118</v>
      </c>
      <c r="G3797" s="64">
        <f ca="1">_xlfn.NORM.INV(F3797,'Input Parameters'!$E$20,'Input Parameters'!$F$20)</f>
        <v>285.58612081602843</v>
      </c>
      <c r="H3797" s="57">
        <f ca="1">EXP(E3797*(1/'Input Parameters'!$E$23-1/G3797))</f>
        <v>0.70100302329320563</v>
      </c>
      <c r="I3797" s="10">
        <f t="shared" ca="1" si="566"/>
        <v>3.7447443002824654E-2</v>
      </c>
      <c r="J3797" s="30">
        <f ca="1">_xlfn.BETA.INV(I3797,'Input Parameters'!$L$26,'Input Parameters'!$M$26,'Input Parameters'!$J$26,'Input Parameters'!$K$26)</f>
        <v>0.36227152203825952</v>
      </c>
      <c r="K3797" s="168">
        <f ca="1">('Input Parameters'!$E$27/'Input Parameters'!$E$38)^$J3797</f>
        <v>7.4378955456729748E-2</v>
      </c>
      <c r="L3797" s="69">
        <f ca="1">$H3797*$C3797*'Input Parameters'!$E$25*K3797</f>
        <v>15.015927226570582</v>
      </c>
      <c r="M3797" s="24">
        <f t="shared" ca="1" si="567"/>
        <v>0.51635125048222075</v>
      </c>
      <c r="N3797" s="15">
        <f ca="1">_xlfn.NORM.INV(M3797,'Input Parameters'!$E$29,'Input Parameters'!$F$29)</f>
        <v>0.10000409979890325</v>
      </c>
      <c r="O3797" s="8">
        <f t="shared" ca="1" si="568"/>
        <v>0.51755949067652185</v>
      </c>
      <c r="P3797" s="30">
        <f ca="1">_xlfn.LOGNORM.INV(O3797,'Input Parameters'!$H$30,'Input Parameters'!$I$30)</f>
        <v>2.7396745156643627</v>
      </c>
      <c r="Q3797" s="10">
        <f t="shared" ca="1" si="569"/>
        <v>0.3480438801850958</v>
      </c>
      <c r="R3797" s="30">
        <f>IF('Input Parameters'!$E$32=0,0,_xlfn.BETA.INV(Q3797,'Input Parameters'!$L$32,'Input Parameters'!$M$32,'Input Parameters'!$J$32,'Input Parameters'!$K$32))</f>
        <v>0</v>
      </c>
      <c r="S3797" s="10">
        <f t="shared" ca="1" si="570"/>
        <v>0.86868449584237772</v>
      </c>
      <c r="T3797" s="26">
        <f ca="1">_xlfn.LOGNORM.INV(S3797,'Input Parameters'!$H$34,'Input Parameters'!$I$34)</f>
        <v>57.952641412261563</v>
      </c>
      <c r="U3797" s="10">
        <f t="shared" ca="1" si="571"/>
        <v>0.64827071540975656</v>
      </c>
      <c r="V3797" s="30">
        <f ca="1">_xlfn.BETA.INV(U3797,'Input Parameters'!$L$36,'Input Parameters'!$M$36,'Input Parameters'!$J$36,'Input Parameters'!$K$36)</f>
        <v>0.64594223173002874</v>
      </c>
      <c r="W3797" s="2">
        <f ca="1">N3797+(P3797-N3797)*(1-ERF((T3797-R3797)/(2*SQRT(L3797*'Input Parameters'!$E$38))))</f>
        <v>0.86625151646192511</v>
      </c>
      <c r="X3797">
        <f t="shared" ca="1" si="572"/>
        <v>0</v>
      </c>
      <c r="Y3797" s="7"/>
    </row>
    <row r="3798" spans="1:25" ht="15" customHeight="1" x14ac:dyDescent="0.25">
      <c r="A3798" s="139">
        <v>3791</v>
      </c>
      <c r="B3798" s="10">
        <f t="shared" ca="1" si="563"/>
        <v>0.82102424644798488</v>
      </c>
      <c r="C3798" s="60">
        <f ca="1">_xlfn.NORM.INV(B3798,'Input Parameters'!$E$15,'Input Parameters'!$F$15)</f>
        <v>320.78589980255066</v>
      </c>
      <c r="D3798" s="10">
        <f t="shared" ca="1" si="564"/>
        <v>0.9270118600006767</v>
      </c>
      <c r="E3798" s="62">
        <f ca="1">IF(_xlfn.NORM.INV(D3798,'Input Parameters'!$E$17,'Input Parameters'!$F$17)&lt;3500,3500,IF(_xlfn.NORM.INV(D3798,'Input Parameters'!$E$17,'Input Parameters'!$F$17)&gt;5500,5500,_xlfn.NORM.INV(D3798,'Input Parameters'!$E$17,'Input Parameters'!$F$17)))</f>
        <v>5500</v>
      </c>
      <c r="F3798" s="10">
        <f t="shared" ca="1" si="565"/>
        <v>0.810386520256413</v>
      </c>
      <c r="G3798" s="64">
        <f ca="1">_xlfn.NORM.INV(F3798,'Input Parameters'!$E$20,'Input Parameters'!$F$20)</f>
        <v>288.54145432442294</v>
      </c>
      <c r="H3798" s="57">
        <f ca="1">EXP(E3798*(1/'Input Parameters'!$E$23-1/G3798))</f>
        <v>0.75169345127275866</v>
      </c>
      <c r="I3798" s="10">
        <f t="shared" ca="1" si="566"/>
        <v>0.91322334996498189</v>
      </c>
      <c r="J3798" s="30">
        <f ca="1">_xlfn.BETA.INV(I3798,'Input Parameters'!$L$26,'Input Parameters'!$M$26,'Input Parameters'!$J$26,'Input Parameters'!$K$26)</f>
        <v>0.84774562103934992</v>
      </c>
      <c r="K3798" s="168">
        <f ca="1">('Input Parameters'!$E$27/'Input Parameters'!$E$38)^$J3798</f>
        <v>2.2861194108271289E-3</v>
      </c>
      <c r="L3798" s="69">
        <f ca="1">$H3798*$C3798*'Input Parameters'!$E$25*K3798</f>
        <v>0.55125805493550262</v>
      </c>
      <c r="M3798" s="24">
        <f t="shared" ca="1" si="567"/>
        <v>0.12788845678603511</v>
      </c>
      <c r="N3798" s="15">
        <f ca="1">_xlfn.NORM.INV(M3798,'Input Parameters'!$E$29,'Input Parameters'!$F$29)</f>
        <v>9.9886357063909678E-2</v>
      </c>
      <c r="O3798" s="8">
        <f t="shared" ca="1" si="568"/>
        <v>0.71901331076736641</v>
      </c>
      <c r="P3798" s="30">
        <f ca="1">_xlfn.LOGNORM.INV(O3798,'Input Parameters'!$H$30,'Input Parameters'!$I$30)</f>
        <v>3.528878710158422</v>
      </c>
      <c r="Q3798" s="10">
        <f t="shared" ca="1" si="569"/>
        <v>0.1482145618657511</v>
      </c>
      <c r="R3798" s="30">
        <f>IF('Input Parameters'!$E$32=0,0,_xlfn.BETA.INV(Q3798,'Input Parameters'!$L$32,'Input Parameters'!$M$32,'Input Parameters'!$J$32,'Input Parameters'!$K$32))</f>
        <v>0</v>
      </c>
      <c r="S3798" s="10">
        <f t="shared" ca="1" si="570"/>
        <v>0.4261345778971104</v>
      </c>
      <c r="T3798" s="26">
        <f ca="1">_xlfn.LOGNORM.INV(S3798,'Input Parameters'!$H$34,'Input Parameters'!$I$34)</f>
        <v>49.25231825424774</v>
      </c>
      <c r="U3798" s="10">
        <f t="shared" ca="1" si="571"/>
        <v>0.1407152515674942</v>
      </c>
      <c r="V3798" s="30">
        <f ca="1">_xlfn.BETA.INV(U3798,'Input Parameters'!$L$36,'Input Parameters'!$M$36,'Input Parameters'!$J$36,'Input Parameters'!$K$36)</f>
        <v>0.4401235856620469</v>
      </c>
      <c r="W3798" s="2">
        <f ca="1">N3798+(P3798-N3798)*(1-ERF((T3798-R3798)/(2*SQRT(L3798*'Input Parameters'!$E$38))))</f>
        <v>9.9895694949869829E-2</v>
      </c>
      <c r="X3798">
        <f t="shared" ca="1" si="572"/>
        <v>1</v>
      </c>
      <c r="Y3798" s="7"/>
    </row>
    <row r="3799" spans="1:25" ht="15" customHeight="1" x14ac:dyDescent="0.25">
      <c r="A3799" s="139">
        <v>3792</v>
      </c>
      <c r="B3799" s="10">
        <f t="shared" ca="1" si="563"/>
        <v>0.87618437037896957</v>
      </c>
      <c r="C3799" s="60">
        <f ca="1">_xlfn.NORM.INV(B3799,'Input Parameters'!$E$15,'Input Parameters'!$F$15)</f>
        <v>333.62142813802808</v>
      </c>
      <c r="D3799" s="10">
        <f t="shared" ca="1" si="564"/>
        <v>0.62004126458198816</v>
      </c>
      <c r="E3799" s="62">
        <f ca="1">IF(_xlfn.NORM.INV(D3799,'Input Parameters'!$E$17,'Input Parameters'!$F$17)&lt;3500,3500,IF(_xlfn.NORM.INV(D3799,'Input Parameters'!$E$17,'Input Parameters'!$F$17)&gt;5500,5500,_xlfn.NORM.INV(D3799,'Input Parameters'!$E$17,'Input Parameters'!$F$17)))</f>
        <v>5013.9124157978031</v>
      </c>
      <c r="F3799" s="10">
        <f t="shared" ca="1" si="565"/>
        <v>0.97109116206985335</v>
      </c>
      <c r="G3799" s="64">
        <f ca="1">_xlfn.NORM.INV(F3799,'Input Parameters'!$E$20,'Input Parameters'!$F$20)</f>
        <v>295.36042099870474</v>
      </c>
      <c r="H3799" s="57">
        <f ca="1">EXP(E3799*(1/'Input Parameters'!$E$23-1/G3799))</f>
        <v>1.1513959387342707</v>
      </c>
      <c r="I3799" s="10">
        <f t="shared" ca="1" si="566"/>
        <v>0.63005076239339319</v>
      </c>
      <c r="J3799" s="30">
        <f ca="1">_xlfn.BETA.INV(I3799,'Input Parameters'!$L$26,'Input Parameters'!$M$26,'Input Parameters'!$J$26,'Input Parameters'!$K$26)</f>
        <v>0.7132539381514269</v>
      </c>
      <c r="K3799" s="168">
        <f ca="1">('Input Parameters'!$E$27/'Input Parameters'!$E$38)^$J3799</f>
        <v>5.9988503116077925E-3</v>
      </c>
      <c r="L3799" s="69">
        <f ca="1">$H3799*$C3799*'Input Parameters'!$E$25*K3799</f>
        <v>2.3043405143840823</v>
      </c>
      <c r="M3799" s="24">
        <f t="shared" ca="1" si="567"/>
        <v>0.43345585792630659</v>
      </c>
      <c r="N3799" s="15">
        <f ca="1">_xlfn.NORM.INV(M3799,'Input Parameters'!$E$29,'Input Parameters'!$F$29)</f>
        <v>9.9983241746999116E-2</v>
      </c>
      <c r="O3799" s="8">
        <f t="shared" ca="1" si="568"/>
        <v>0.36285580229810765</v>
      </c>
      <c r="P3799" s="30">
        <f ca="1">_xlfn.LOGNORM.INV(O3799,'Input Parameters'!$H$30,'Input Parameters'!$I$30)</f>
        <v>2.2734817906166405</v>
      </c>
      <c r="Q3799" s="10">
        <f t="shared" ca="1" si="569"/>
        <v>0.53279492488957125</v>
      </c>
      <c r="R3799" s="30">
        <f>IF('Input Parameters'!$E$32=0,0,_xlfn.BETA.INV(Q3799,'Input Parameters'!$L$32,'Input Parameters'!$M$32,'Input Parameters'!$J$32,'Input Parameters'!$K$32))</f>
        <v>0</v>
      </c>
      <c r="S3799" s="10">
        <f t="shared" ca="1" si="570"/>
        <v>0.11767681454971057</v>
      </c>
      <c r="T3799" s="26">
        <f ca="1">_xlfn.LOGNORM.INV(S3799,'Input Parameters'!$H$34,'Input Parameters'!$I$34)</f>
        <v>43.483596142822634</v>
      </c>
      <c r="U3799" s="10">
        <f t="shared" ca="1" si="571"/>
        <v>0.29361935779483539</v>
      </c>
      <c r="V3799" s="30">
        <f ca="1">_xlfn.BETA.INV(U3799,'Input Parameters'!$L$36,'Input Parameters'!$M$36,'Input Parameters'!$J$36,'Input Parameters'!$K$36)</f>
        <v>0.50769714504545049</v>
      </c>
      <c r="W3799" s="2">
        <f ca="1">N3799+(P3799-N3799)*(1-ERF((T3799-R3799)/(2*SQRT(L3799*'Input Parameters'!$E$38))))</f>
        <v>0.19303878617231357</v>
      </c>
      <c r="X3799">
        <f t="shared" ca="1" si="572"/>
        <v>1</v>
      </c>
      <c r="Y3799" s="7"/>
    </row>
    <row r="3800" spans="1:25" ht="15" customHeight="1" x14ac:dyDescent="0.25">
      <c r="A3800" s="139">
        <v>3793</v>
      </c>
      <c r="B3800" s="10">
        <f t="shared" ca="1" si="563"/>
        <v>0.18994192685229649</v>
      </c>
      <c r="C3800" s="60">
        <f ca="1">_xlfn.NORM.INV(B3800,'Input Parameters'!$E$15,'Input Parameters'!$F$15)</f>
        <v>223.37938112663434</v>
      </c>
      <c r="D3800" s="10">
        <f t="shared" ca="1" si="564"/>
        <v>0.51969780060126192</v>
      </c>
      <c r="E3800" s="62">
        <f ca="1">IF(_xlfn.NORM.INV(D3800,'Input Parameters'!$E$17,'Input Parameters'!$F$17)&lt;3500,3500,IF(_xlfn.NORM.INV(D3800,'Input Parameters'!$E$17,'Input Parameters'!$F$17)&gt;5500,5500,_xlfn.NORM.INV(D3800,'Input Parameters'!$E$17,'Input Parameters'!$F$17)))</f>
        <v>4834.5766000702506</v>
      </c>
      <c r="F3800" s="10">
        <f t="shared" ca="1" si="565"/>
        <v>0.71020265922049208</v>
      </c>
      <c r="G3800" s="64">
        <f ca="1">_xlfn.NORM.INV(F3800,'Input Parameters'!$E$20,'Input Parameters'!$F$20)</f>
        <v>286.36164496898232</v>
      </c>
      <c r="H3800" s="57">
        <f ca="1">EXP(E3800*(1/'Input Parameters'!$E$23-1/G3800))</f>
        <v>0.6849316504236338</v>
      </c>
      <c r="I3800" s="10">
        <f t="shared" ca="1" si="566"/>
        <v>0.14436109292127119</v>
      </c>
      <c r="J3800" s="30">
        <f ca="1">_xlfn.BETA.INV(I3800,'Input Parameters'!$L$26,'Input Parameters'!$M$26,'Input Parameters'!$J$26,'Input Parameters'!$K$26)</f>
        <v>0.48221172216574398</v>
      </c>
      <c r="K3800" s="168">
        <f ca="1">('Input Parameters'!$E$27/'Input Parameters'!$E$38)^$J3800</f>
        <v>3.1463845985613088E-2</v>
      </c>
      <c r="L3800" s="69">
        <f ca="1">$H3800*$C3800*'Input Parameters'!$E$25*K3800</f>
        <v>4.8139561078132438</v>
      </c>
      <c r="M3800" s="24">
        <f t="shared" ca="1" si="567"/>
        <v>0.46982015816904421</v>
      </c>
      <c r="N3800" s="15">
        <f ca="1">_xlfn.NORM.INV(M3800,'Input Parameters'!$E$29,'Input Parameters'!$F$29)</f>
        <v>9.9992427805475834E-2</v>
      </c>
      <c r="O3800" s="8">
        <f t="shared" ca="1" si="568"/>
        <v>0.7771998985169587</v>
      </c>
      <c r="P3800" s="30">
        <f ca="1">_xlfn.LOGNORM.INV(O3800,'Input Parameters'!$H$30,'Input Parameters'!$I$30)</f>
        <v>3.8472501841080931</v>
      </c>
      <c r="Q3800" s="10">
        <f t="shared" ca="1" si="569"/>
        <v>0.81301541604348448</v>
      </c>
      <c r="R3800" s="30">
        <f>IF('Input Parameters'!$E$32=0,0,_xlfn.BETA.INV(Q3800,'Input Parameters'!$L$32,'Input Parameters'!$M$32,'Input Parameters'!$J$32,'Input Parameters'!$K$32))</f>
        <v>0</v>
      </c>
      <c r="S3800" s="10">
        <f t="shared" ca="1" si="570"/>
        <v>0.55095483823763858</v>
      </c>
      <c r="T3800" s="26">
        <f ca="1">_xlfn.LOGNORM.INV(S3800,'Input Parameters'!$H$34,'Input Parameters'!$I$34)</f>
        <v>51.218024587205484</v>
      </c>
      <c r="U3800" s="10">
        <f t="shared" ca="1" si="571"/>
        <v>0.51105159124411548</v>
      </c>
      <c r="V3800" s="30">
        <f ca="1">_xlfn.BETA.INV(U3800,'Input Parameters'!$L$36,'Input Parameters'!$M$36,'Input Parameters'!$J$36,'Input Parameters'!$K$36)</f>
        <v>0.59012163551789554</v>
      </c>
      <c r="W3800" s="2">
        <f ca="1">N3800+(P3800-N3800)*(1-ERF((T3800-R3800)/(2*SQRT(L3800*'Input Parameters'!$E$38))))</f>
        <v>0.47025406046201984</v>
      </c>
      <c r="X3800">
        <f t="shared" ca="1" si="572"/>
        <v>1</v>
      </c>
      <c r="Y3800" s="7"/>
    </row>
    <row r="3801" spans="1:25" ht="15" customHeight="1" x14ac:dyDescent="0.25">
      <c r="A3801" s="139">
        <v>3794</v>
      </c>
      <c r="B3801" s="10">
        <f t="shared" ca="1" si="563"/>
        <v>0.4342438068682547</v>
      </c>
      <c r="C3801" s="60">
        <f ca="1">_xlfn.NORM.INV(B3801,'Input Parameters'!$E$15,'Input Parameters'!$F$15)</f>
        <v>261.99385888380669</v>
      </c>
      <c r="D3801" s="10">
        <f t="shared" ca="1" si="564"/>
        <v>0.61789613242052344</v>
      </c>
      <c r="E3801" s="62">
        <f ca="1">IF(_xlfn.NORM.INV(D3801,'Input Parameters'!$E$17,'Input Parameters'!$F$17)&lt;3500,3500,IF(_xlfn.NORM.INV(D3801,'Input Parameters'!$E$17,'Input Parameters'!$F$17)&gt;5500,5500,_xlfn.NORM.INV(D3801,'Input Parameters'!$E$17,'Input Parameters'!$F$17)))</f>
        <v>5009.9719372955597</v>
      </c>
      <c r="F3801" s="10">
        <f t="shared" ca="1" si="565"/>
        <v>0.17355328194832698</v>
      </c>
      <c r="G3801" s="64">
        <f ca="1">_xlfn.NORM.INV(F3801,'Input Parameters'!$E$20,'Input Parameters'!$F$20)</f>
        <v>276.3505500247054</v>
      </c>
      <c r="H3801" s="57">
        <f ca="1">EXP(E3801*(1/'Input Parameters'!$E$23-1/G3801))</f>
        <v>0.35845567627007746</v>
      </c>
      <c r="I3801" s="10">
        <f t="shared" ca="1" si="566"/>
        <v>0.58827689143964501</v>
      </c>
      <c r="J3801" s="30">
        <f ca="1">_xlfn.BETA.INV(I3801,'Input Parameters'!$L$26,'Input Parameters'!$M$26,'Input Parameters'!$J$26,'Input Parameters'!$K$26)</f>
        <v>0.69661251331582963</v>
      </c>
      <c r="K3801" s="168">
        <f ca="1">('Input Parameters'!$E$27/'Input Parameters'!$E$38)^$J3801</f>
        <v>6.7594205695998477E-3</v>
      </c>
      <c r="L3801" s="69">
        <f ca="1">$H3801*$C3801*'Input Parameters'!$E$25*K3801</f>
        <v>0.63479872029119744</v>
      </c>
      <c r="M3801" s="24">
        <f t="shared" ca="1" si="567"/>
        <v>9.0136318995990505E-2</v>
      </c>
      <c r="N3801" s="15">
        <f ca="1">_xlfn.NORM.INV(M3801,'Input Parameters'!$E$29,'Input Parameters'!$F$29)</f>
        <v>9.9866008394549177E-2</v>
      </c>
      <c r="O3801" s="8">
        <f t="shared" ca="1" si="568"/>
        <v>0.6586493214485174</v>
      </c>
      <c r="P3801" s="30">
        <f ca="1">_xlfn.LOGNORM.INV(O3801,'Input Parameters'!$H$30,'Input Parameters'!$I$30)</f>
        <v>3.2548303452142728</v>
      </c>
      <c r="Q3801" s="10">
        <f t="shared" ca="1" si="569"/>
        <v>0.81886973445214217</v>
      </c>
      <c r="R3801" s="30">
        <f>IF('Input Parameters'!$E$32=0,0,_xlfn.BETA.INV(Q3801,'Input Parameters'!$L$32,'Input Parameters'!$M$32,'Input Parameters'!$J$32,'Input Parameters'!$K$32))</f>
        <v>0</v>
      </c>
      <c r="S3801" s="10">
        <f t="shared" ca="1" si="570"/>
        <v>0.1018973322992367</v>
      </c>
      <c r="T3801" s="26">
        <f ca="1">_xlfn.LOGNORM.INV(S3801,'Input Parameters'!$H$34,'Input Parameters'!$I$34)</f>
        <v>43.030439990306611</v>
      </c>
      <c r="U3801" s="10">
        <f t="shared" ca="1" si="571"/>
        <v>0.74647972425808318</v>
      </c>
      <c r="V3801" s="30">
        <f ca="1">_xlfn.BETA.INV(U3801,'Input Parameters'!$L$36,'Input Parameters'!$M$36,'Input Parameters'!$J$36,'Input Parameters'!$K$36)</f>
        <v>0.6930368269450744</v>
      </c>
      <c r="W3801" s="2">
        <f ca="1">N3801+(P3801-N3801)*(1-ERF((T3801-R3801)/(2*SQRT(L3801*'Input Parameters'!$E$38))))</f>
        <v>0.10028885777834615</v>
      </c>
      <c r="X3801">
        <f t="shared" ca="1" si="572"/>
        <v>1</v>
      </c>
      <c r="Y3801" s="7"/>
    </row>
    <row r="3802" spans="1:25" ht="15" customHeight="1" x14ac:dyDescent="0.25">
      <c r="A3802" s="139">
        <v>3795</v>
      </c>
      <c r="B3802" s="10">
        <f t="shared" ca="1" si="563"/>
        <v>0.69806561502429698</v>
      </c>
      <c r="C3802" s="60">
        <f ca="1">_xlfn.NORM.INV(B3802,'Input Parameters'!$E$15,'Input Parameters'!$F$15)</f>
        <v>299.08520038606827</v>
      </c>
      <c r="D3802" s="10">
        <f t="shared" ca="1" si="564"/>
        <v>0.6092480255524213</v>
      </c>
      <c r="E3802" s="62">
        <f ca="1">IF(_xlfn.NORM.INV(D3802,'Input Parameters'!$E$17,'Input Parameters'!$F$17)&lt;3500,3500,IF(_xlfn.NORM.INV(D3802,'Input Parameters'!$E$17,'Input Parameters'!$F$17)&gt;5500,5500,_xlfn.NORM.INV(D3802,'Input Parameters'!$E$17,'Input Parameters'!$F$17)))</f>
        <v>4994.1517662792658</v>
      </c>
      <c r="F3802" s="10">
        <f t="shared" ca="1" si="565"/>
        <v>0.80454775657156774</v>
      </c>
      <c r="G3802" s="64">
        <f ca="1">_xlfn.NORM.INV(F3802,'Input Parameters'!$E$20,'Input Parameters'!$F$20)</f>
        <v>288.39845411352047</v>
      </c>
      <c r="H3802" s="57">
        <f ca="1">EXP(E3802*(1/'Input Parameters'!$E$23-1/G3802))</f>
        <v>0.76509331130576641</v>
      </c>
      <c r="I3802" s="10">
        <f t="shared" ca="1" si="566"/>
        <v>0.26357942166730941</v>
      </c>
      <c r="J3802" s="30">
        <f ca="1">_xlfn.BETA.INV(I3802,'Input Parameters'!$L$26,'Input Parameters'!$M$26,'Input Parameters'!$J$26,'Input Parameters'!$K$26)</f>
        <v>0.55579966441206763</v>
      </c>
      <c r="K3802" s="168">
        <f ca="1">('Input Parameters'!$E$27/'Input Parameters'!$E$38)^$J3802</f>
        <v>1.8559672509604493E-2</v>
      </c>
      <c r="L3802" s="69">
        <f ca="1">$H3802*$C3802*'Input Parameters'!$E$25*K3802</f>
        <v>4.2469743432086862</v>
      </c>
      <c r="M3802" s="24">
        <f t="shared" ca="1" si="567"/>
        <v>0.49917414465641496</v>
      </c>
      <c r="N3802" s="15">
        <f ca="1">_xlfn.NORM.INV(M3802,'Input Parameters'!$E$29,'Input Parameters'!$F$29)</f>
        <v>9.9999792988616651E-2</v>
      </c>
      <c r="O3802" s="8">
        <f t="shared" ca="1" si="568"/>
        <v>0.50375357405291132</v>
      </c>
      <c r="P3802" s="30">
        <f ca="1">_xlfn.LOGNORM.INV(O3802,'Input Parameters'!$H$30,'Input Parameters'!$I$30)</f>
        <v>2.6952342515729431</v>
      </c>
      <c r="Q3802" s="10">
        <f t="shared" ca="1" si="569"/>
        <v>0.35418403564471745</v>
      </c>
      <c r="R3802" s="30">
        <f>IF('Input Parameters'!$E$32=0,0,_xlfn.BETA.INV(Q3802,'Input Parameters'!$L$32,'Input Parameters'!$M$32,'Input Parameters'!$J$32,'Input Parameters'!$K$32))</f>
        <v>0</v>
      </c>
      <c r="S3802" s="10">
        <f t="shared" ca="1" si="570"/>
        <v>0.95141198288524531</v>
      </c>
      <c r="T3802" s="26">
        <f ca="1">_xlfn.LOGNORM.INV(S3802,'Input Parameters'!$H$34,'Input Parameters'!$I$34)</f>
        <v>61.971758409514642</v>
      </c>
      <c r="U3802" s="10">
        <f t="shared" ca="1" si="571"/>
        <v>0.12598265487409166</v>
      </c>
      <c r="V3802" s="30">
        <f ca="1">_xlfn.BETA.INV(U3802,'Input Parameters'!$L$36,'Input Parameters'!$M$36,'Input Parameters'!$J$36,'Input Parameters'!$K$36)</f>
        <v>0.43216638746218372</v>
      </c>
      <c r="W3802" s="2">
        <f ca="1">N3802+(P3802-N3802)*(1-ERF((T3802-R3802)/(2*SQRT(L3802*'Input Parameters'!$E$38))))</f>
        <v>0.18686850833843666</v>
      </c>
      <c r="X3802">
        <f t="shared" ca="1" si="572"/>
        <v>1</v>
      </c>
      <c r="Y3802" s="7"/>
    </row>
    <row r="3803" spans="1:25" ht="15" customHeight="1" x14ac:dyDescent="0.25">
      <c r="A3803" s="139">
        <v>3796</v>
      </c>
      <c r="B3803" s="10">
        <f t="shared" ca="1" si="563"/>
        <v>0.90986456900944268</v>
      </c>
      <c r="C3803" s="60">
        <f ca="1">_xlfn.NORM.INV(B3803,'Input Parameters'!$E$15,'Input Parameters'!$F$15)</f>
        <v>343.58215632063309</v>
      </c>
      <c r="D3803" s="10">
        <f t="shared" ca="1" si="564"/>
        <v>1.7348623981551015E-2</v>
      </c>
      <c r="E3803" s="62">
        <f ca="1">IF(_xlfn.NORM.INV(D3803,'Input Parameters'!$E$17,'Input Parameters'!$F$17)&lt;3500,3500,IF(_xlfn.NORM.INV(D3803,'Input Parameters'!$E$17,'Input Parameters'!$F$17)&gt;5500,5500,_xlfn.NORM.INV(D3803,'Input Parameters'!$E$17,'Input Parameters'!$F$17)))</f>
        <v>3500</v>
      </c>
      <c r="F3803" s="10">
        <f t="shared" ca="1" si="565"/>
        <v>0.15685315166587954</v>
      </c>
      <c r="G3803" s="64">
        <f ca="1">_xlfn.NORM.INV(F3803,'Input Parameters'!$E$20,'Input Parameters'!$F$20)</f>
        <v>275.8999138406495</v>
      </c>
      <c r="H3803" s="57">
        <f ca="1">EXP(E3803*(1/'Input Parameters'!$E$23-1/G3803))</f>
        <v>0.47834549899386447</v>
      </c>
      <c r="I3803" s="10">
        <f t="shared" ca="1" si="566"/>
        <v>0.26917092758379557</v>
      </c>
      <c r="J3803" s="30">
        <f ca="1">_xlfn.BETA.INV(I3803,'Input Parameters'!$L$26,'Input Parameters'!$M$26,'Input Parameters'!$J$26,'Input Parameters'!$K$26)</f>
        <v>0.55871315418895628</v>
      </c>
      <c r="K3803" s="168">
        <f ca="1">('Input Parameters'!$E$27/'Input Parameters'!$E$38)^$J3803</f>
        <v>1.8175827480093248E-2</v>
      </c>
      <c r="L3803" s="69">
        <f ca="1">$H3803*$C3803*'Input Parameters'!$E$25*K3803</f>
        <v>2.9872150225049223</v>
      </c>
      <c r="M3803" s="24">
        <f t="shared" ca="1" si="567"/>
        <v>0.81106100170927231</v>
      </c>
      <c r="N3803" s="15">
        <f ca="1">_xlfn.NORM.INV(M3803,'Input Parameters'!$E$29,'Input Parameters'!$F$29)</f>
        <v>0.10008818128961181</v>
      </c>
      <c r="O3803" s="8">
        <f t="shared" ca="1" si="568"/>
        <v>0.90935508148603239</v>
      </c>
      <c r="P3803" s="30">
        <f ca="1">_xlfn.LOGNORM.INV(O3803,'Input Parameters'!$H$30,'Input Parameters'!$I$30)</f>
        <v>5.0455986499052576</v>
      </c>
      <c r="Q3803" s="10">
        <f t="shared" ca="1" si="569"/>
        <v>0.24975573171377274</v>
      </c>
      <c r="R3803" s="30">
        <f>IF('Input Parameters'!$E$32=0,0,_xlfn.BETA.INV(Q3803,'Input Parameters'!$L$32,'Input Parameters'!$M$32,'Input Parameters'!$J$32,'Input Parameters'!$K$32))</f>
        <v>0</v>
      </c>
      <c r="S3803" s="10">
        <f t="shared" ca="1" si="570"/>
        <v>0.41451090545624236</v>
      </c>
      <c r="T3803" s="26">
        <f ca="1">_xlfn.LOGNORM.INV(S3803,'Input Parameters'!$H$34,'Input Parameters'!$I$34)</f>
        <v>49.070315907946842</v>
      </c>
      <c r="U3803" s="10">
        <f t="shared" ca="1" si="571"/>
        <v>0.75428069171145606</v>
      </c>
      <c r="V3803" s="30">
        <f ca="1">_xlfn.BETA.INV(U3803,'Input Parameters'!$L$36,'Input Parameters'!$M$36,'Input Parameters'!$J$36,'Input Parameters'!$K$36)</f>
        <v>0.69721999821665093</v>
      </c>
      <c r="W3803" s="2">
        <f ca="1">N3803+(P3803-N3803)*(1-ERF((T3803-R3803)/(2*SQRT(L3803*'Input Parameters'!$E$38))))</f>
        <v>0.32109832705536556</v>
      </c>
      <c r="X3803">
        <f t="shared" ca="1" si="572"/>
        <v>1</v>
      </c>
      <c r="Y3803" s="7"/>
    </row>
    <row r="3804" spans="1:25" ht="15" customHeight="1" x14ac:dyDescent="0.25">
      <c r="A3804" s="139">
        <v>3797</v>
      </c>
      <c r="B3804" s="10">
        <f t="shared" ca="1" si="563"/>
        <v>0.76658568197802157</v>
      </c>
      <c r="C3804" s="60">
        <f ca="1">_xlfn.NORM.INV(B3804,'Input Parameters'!$E$15,'Input Parameters'!$F$15)</f>
        <v>310.40098836604636</v>
      </c>
      <c r="D3804" s="10">
        <f t="shared" ca="1" si="564"/>
        <v>4.1221520346771845E-2</v>
      </c>
      <c r="E3804" s="62">
        <f ca="1">IF(_xlfn.NORM.INV(D3804,'Input Parameters'!$E$17,'Input Parameters'!$F$17)&lt;3500,3500,IF(_xlfn.NORM.INV(D3804,'Input Parameters'!$E$17,'Input Parameters'!$F$17)&gt;5500,5500,_xlfn.NORM.INV(D3804,'Input Parameters'!$E$17,'Input Parameters'!$F$17)))</f>
        <v>3584.3215061808619</v>
      </c>
      <c r="F3804" s="10">
        <f t="shared" ca="1" si="565"/>
        <v>0.42069080258836666</v>
      </c>
      <c r="G3804" s="64">
        <f ca="1">_xlfn.NORM.INV(F3804,'Input Parameters'!$E$20,'Input Parameters'!$F$20)</f>
        <v>281.3091520782304</v>
      </c>
      <c r="H3804" s="57">
        <f ca="1">EXP(E3804*(1/'Input Parameters'!$E$23-1/G3804))</f>
        <v>0.6032768139226713</v>
      </c>
      <c r="I3804" s="10">
        <f t="shared" ca="1" si="566"/>
        <v>0.60054168498753235</v>
      </c>
      <c r="J3804" s="30">
        <f ca="1">_xlfn.BETA.INV(I3804,'Input Parameters'!$L$26,'Input Parameters'!$M$26,'Input Parameters'!$J$26,'Input Parameters'!$K$26)</f>
        <v>0.70148705764224628</v>
      </c>
      <c r="K3804" s="168">
        <f ca="1">('Input Parameters'!$E$27/'Input Parameters'!$E$38)^$J3804</f>
        <v>6.5271601087246852E-3</v>
      </c>
      <c r="L3804" s="69">
        <f ca="1">$H3804*$C3804*'Input Parameters'!$E$25*K3804</f>
        <v>1.2222611154651801</v>
      </c>
      <c r="M3804" s="24">
        <f t="shared" ca="1" si="567"/>
        <v>0.2212005322306797</v>
      </c>
      <c r="N3804" s="15">
        <f ca="1">_xlfn.NORM.INV(M3804,'Input Parameters'!$E$29,'Input Parameters'!$F$29)</f>
        <v>9.9923185503305895E-2</v>
      </c>
      <c r="O3804" s="8">
        <f t="shared" ca="1" si="568"/>
        <v>0.52877361118470145</v>
      </c>
      <c r="P3804" s="30">
        <f ca="1">_xlfn.LOGNORM.INV(O3804,'Input Parameters'!$H$30,'Input Parameters'!$I$30)</f>
        <v>2.7763592480077546</v>
      </c>
      <c r="Q3804" s="10">
        <f t="shared" ca="1" si="569"/>
        <v>0.84459816697027645</v>
      </c>
      <c r="R3804" s="30">
        <f>IF('Input Parameters'!$E$32=0,0,_xlfn.BETA.INV(Q3804,'Input Parameters'!$L$32,'Input Parameters'!$M$32,'Input Parameters'!$J$32,'Input Parameters'!$K$32))</f>
        <v>0</v>
      </c>
      <c r="S3804" s="10">
        <f t="shared" ca="1" si="570"/>
        <v>2.8669751696329349E-2</v>
      </c>
      <c r="T3804" s="26">
        <f ca="1">_xlfn.LOGNORM.INV(S3804,'Input Parameters'!$H$34,'Input Parameters'!$I$34)</f>
        <v>39.784418463422526</v>
      </c>
      <c r="U3804" s="10">
        <f t="shared" ca="1" si="571"/>
        <v>0.85517053550003441</v>
      </c>
      <c r="V3804" s="30">
        <f ca="1">_xlfn.BETA.INV(U3804,'Input Parameters'!$L$36,'Input Parameters'!$M$36,'Input Parameters'!$J$36,'Input Parameters'!$K$36)</f>
        <v>0.7619622422084964</v>
      </c>
      <c r="W3804" s="2">
        <f ca="1">N3804+(P3804-N3804)*(1-ERF((T3804-R3804)/(2*SQRT(L3804*'Input Parameters'!$E$38))))</f>
        <v>0.12920591537041115</v>
      </c>
      <c r="X3804">
        <f t="shared" ca="1" si="572"/>
        <v>1</v>
      </c>
      <c r="Y3804" s="7"/>
    </row>
    <row r="3805" spans="1:25" ht="15" customHeight="1" x14ac:dyDescent="0.25">
      <c r="A3805" s="139">
        <v>3798</v>
      </c>
      <c r="B3805" s="10">
        <f t="shared" ca="1" si="563"/>
        <v>0.41985637384944907</v>
      </c>
      <c r="C3805" s="60">
        <f ca="1">_xlfn.NORM.INV(B3805,'Input Parameters'!$E$15,'Input Parameters'!$F$15)</f>
        <v>260.00598481813643</v>
      </c>
      <c r="D3805" s="10">
        <f t="shared" ca="1" si="564"/>
        <v>0.76037738363357843</v>
      </c>
      <c r="E3805" s="62">
        <f ca="1">IF(_xlfn.NORM.INV(D3805,'Input Parameters'!$E$17,'Input Parameters'!$F$17)&lt;3500,3500,IF(_xlfn.NORM.INV(D3805,'Input Parameters'!$E$17,'Input Parameters'!$F$17)&gt;5500,5500,_xlfn.NORM.INV(D3805,'Input Parameters'!$E$17,'Input Parameters'!$F$17)))</f>
        <v>5295.2619217244182</v>
      </c>
      <c r="F3805" s="10">
        <f t="shared" ca="1" si="565"/>
        <v>0.57258031587771241</v>
      </c>
      <c r="G3805" s="64">
        <f ca="1">_xlfn.NORM.INV(F3805,'Input Parameters'!$E$20,'Input Parameters'!$F$20)</f>
        <v>283.87574691742145</v>
      </c>
      <c r="H3805" s="57">
        <f ca="1">EXP(E3805*(1/'Input Parameters'!$E$23-1/G3805))</f>
        <v>0.56190222997142714</v>
      </c>
      <c r="I3805" s="10">
        <f t="shared" ca="1" si="566"/>
        <v>0.71167149070432523</v>
      </c>
      <c r="J3805" s="30">
        <f ca="1">_xlfn.BETA.INV(I3805,'Input Parameters'!$L$26,'Input Parameters'!$M$26,'Input Parameters'!$J$26,'Input Parameters'!$K$26)</f>
        <v>0.74654312119434629</v>
      </c>
      <c r="K3805" s="168">
        <f ca="1">('Input Parameters'!$E$27/'Input Parameters'!$E$38)^$J3805</f>
        <v>4.7246039405707324E-3</v>
      </c>
      <c r="L3805" s="69">
        <f ca="1">$H3805*$C3805*'Input Parameters'!$E$25*K3805</f>
        <v>0.69025491567265873</v>
      </c>
      <c r="M3805" s="24">
        <f t="shared" ca="1" si="567"/>
        <v>0.11700589980536591</v>
      </c>
      <c r="N3805" s="15">
        <f ca="1">_xlfn.NORM.INV(M3805,'Input Parameters'!$E$29,'Input Parameters'!$F$29)</f>
        <v>9.9880991198310773E-2</v>
      </c>
      <c r="O3805" s="8">
        <f t="shared" ca="1" si="568"/>
        <v>0.75131582551330367</v>
      </c>
      <c r="P3805" s="30">
        <f ca="1">_xlfn.LOGNORM.INV(O3805,'Input Parameters'!$H$30,'Input Parameters'!$I$30)</f>
        <v>3.6973458064224753</v>
      </c>
      <c r="Q3805" s="10">
        <f t="shared" ca="1" si="569"/>
        <v>0.61173131778080803</v>
      </c>
      <c r="R3805" s="30">
        <f>IF('Input Parameters'!$E$32=0,0,_xlfn.BETA.INV(Q3805,'Input Parameters'!$L$32,'Input Parameters'!$M$32,'Input Parameters'!$J$32,'Input Parameters'!$K$32))</f>
        <v>0</v>
      </c>
      <c r="S3805" s="10">
        <f t="shared" ca="1" si="570"/>
        <v>0.59618804080798271</v>
      </c>
      <c r="T3805" s="26">
        <f ca="1">_xlfn.LOGNORM.INV(S3805,'Input Parameters'!$H$34,'Input Parameters'!$I$34)</f>
        <v>51.959414473193178</v>
      </c>
      <c r="U3805" s="10">
        <f t="shared" ca="1" si="571"/>
        <v>0.1992796973930171</v>
      </c>
      <c r="V3805" s="30">
        <f ca="1">_xlfn.BETA.INV(U3805,'Input Parameters'!$L$36,'Input Parameters'!$M$36,'Input Parameters'!$J$36,'Input Parameters'!$K$36)</f>
        <v>0.46839507692409049</v>
      </c>
      <c r="W3805" s="2">
        <f ca="1">N3805+(P3805-N3805)*(1-ERF((T3805-R3805)/(2*SQRT(L3805*'Input Parameters'!$E$38))))</f>
        <v>9.9916128640107418E-2</v>
      </c>
      <c r="X3805">
        <f t="shared" ca="1" si="572"/>
        <v>1</v>
      </c>
      <c r="Y3805" s="7"/>
    </row>
    <row r="3806" spans="1:25" ht="15" customHeight="1" x14ac:dyDescent="0.25">
      <c r="A3806" s="139">
        <v>3799</v>
      </c>
      <c r="B3806" s="10">
        <f t="shared" ca="1" si="563"/>
        <v>0.2604647183987282</v>
      </c>
      <c r="C3806" s="60">
        <f ca="1">_xlfn.NORM.INV(B3806,'Input Parameters'!$E$15,'Input Parameters'!$F$15)</f>
        <v>236.17970664006077</v>
      </c>
      <c r="D3806" s="10">
        <f t="shared" ca="1" si="564"/>
        <v>0.88527210338572226</v>
      </c>
      <c r="E3806" s="62">
        <f ca="1">IF(_xlfn.NORM.INV(D3806,'Input Parameters'!$E$17,'Input Parameters'!$F$17)&lt;3500,3500,IF(_xlfn.NORM.INV(D3806,'Input Parameters'!$E$17,'Input Parameters'!$F$17)&gt;5500,5500,_xlfn.NORM.INV(D3806,'Input Parameters'!$E$17,'Input Parameters'!$F$17)))</f>
        <v>5500</v>
      </c>
      <c r="F3806" s="10">
        <f t="shared" ca="1" si="565"/>
        <v>0.55042146064814867</v>
      </c>
      <c r="G3806" s="64">
        <f ca="1">_xlfn.NORM.INV(F3806,'Input Parameters'!$E$20,'Input Parameters'!$F$20)</f>
        <v>283.49906579150598</v>
      </c>
      <c r="H3806" s="57">
        <f ca="1">EXP(E3806*(1/'Input Parameters'!$E$23-1/G3806))</f>
        <v>0.5355518988001271</v>
      </c>
      <c r="I3806" s="10">
        <f t="shared" ca="1" si="566"/>
        <v>0.75704165948941549</v>
      </c>
      <c r="J3806" s="30">
        <f ca="1">_xlfn.BETA.INV(I3806,'Input Parameters'!$L$26,'Input Parameters'!$M$26,'Input Parameters'!$J$26,'Input Parameters'!$K$26)</f>
        <v>0.76597758509960456</v>
      </c>
      <c r="K3806" s="168">
        <f ca="1">('Input Parameters'!$E$27/'Input Parameters'!$E$38)^$J3806</f>
        <v>4.1098225978723358E-3</v>
      </c>
      <c r="L3806" s="69">
        <f ca="1">$H3806*$C3806*'Input Parameters'!$E$25*K3806</f>
        <v>0.51983703636246303</v>
      </c>
      <c r="M3806" s="24">
        <f t="shared" ca="1" si="567"/>
        <v>0.34888817617608003</v>
      </c>
      <c r="N3806" s="15">
        <f ca="1">_xlfn.NORM.INV(M3806,'Input Parameters'!$E$29,'Input Parameters'!$F$29)</f>
        <v>9.9961167609957907E-2</v>
      </c>
      <c r="O3806" s="8">
        <f t="shared" ca="1" si="568"/>
        <v>0.72318157264742033</v>
      </c>
      <c r="P3806" s="30">
        <f ca="1">_xlfn.LOGNORM.INV(O3806,'Input Parameters'!$H$30,'Input Parameters'!$I$30)</f>
        <v>3.5496204845462014</v>
      </c>
      <c r="Q3806" s="10">
        <f t="shared" ca="1" si="569"/>
        <v>0.72059250280517451</v>
      </c>
      <c r="R3806" s="30">
        <f>IF('Input Parameters'!$E$32=0,0,_xlfn.BETA.INV(Q3806,'Input Parameters'!$L$32,'Input Parameters'!$M$32,'Input Parameters'!$J$32,'Input Parameters'!$K$32))</f>
        <v>0</v>
      </c>
      <c r="S3806" s="10">
        <f t="shared" ca="1" si="570"/>
        <v>0.80717548032510889</v>
      </c>
      <c r="T3806" s="26">
        <f ca="1">_xlfn.LOGNORM.INV(S3806,'Input Parameters'!$H$34,'Input Parameters'!$I$34)</f>
        <v>56.157826739852872</v>
      </c>
      <c r="U3806" s="10">
        <f t="shared" ca="1" si="571"/>
        <v>0.65603536262947348</v>
      </c>
      <c r="V3806" s="30">
        <f ca="1">_xlfn.BETA.INV(U3806,'Input Parameters'!$L$36,'Input Parameters'!$M$36,'Input Parameters'!$J$36,'Input Parameters'!$K$36)</f>
        <v>0.6493719004213524</v>
      </c>
      <c r="W3806" s="2">
        <f ca="1">N3806+(P3806-N3806)*(1-ERF((T3806-R3806)/(2*SQRT(L3806*'Input Parameters'!$E$38))))</f>
        <v>9.9961293100721049E-2</v>
      </c>
      <c r="X3806">
        <f t="shared" ca="1" si="572"/>
        <v>1</v>
      </c>
      <c r="Y3806" s="7"/>
    </row>
    <row r="3807" spans="1:25" ht="15" customHeight="1" x14ac:dyDescent="0.25">
      <c r="A3807" s="139">
        <v>3800</v>
      </c>
      <c r="B3807" s="10">
        <f t="shared" ca="1" si="563"/>
        <v>5.7689367508016232E-2</v>
      </c>
      <c r="C3807" s="60">
        <f ca="1">_xlfn.NORM.INV(B3807,'Input Parameters'!$E$15,'Input Parameters'!$F$15)</f>
        <v>185.64123180934217</v>
      </c>
      <c r="D3807" s="10">
        <f t="shared" ca="1" si="564"/>
        <v>2.794685440783562E-2</v>
      </c>
      <c r="E3807" s="62">
        <f ca="1">IF(_xlfn.NORM.INV(D3807,'Input Parameters'!$E$17,'Input Parameters'!$F$17)&lt;3500,3500,IF(_xlfn.NORM.INV(D3807,'Input Parameters'!$E$17,'Input Parameters'!$F$17)&gt;5500,5500,_xlfn.NORM.INV(D3807,'Input Parameters'!$E$17,'Input Parameters'!$F$17)))</f>
        <v>3500</v>
      </c>
      <c r="F3807" s="10">
        <f t="shared" ca="1" si="565"/>
        <v>0.36032360898206217</v>
      </c>
      <c r="G3807" s="64">
        <f ca="1">_xlfn.NORM.INV(F3807,'Input Parameters'!$E$20,'Input Parameters'!$F$20)</f>
        <v>280.2541206373453</v>
      </c>
      <c r="H3807" s="57">
        <f ca="1">EXP(E3807*(1/'Input Parameters'!$E$23-1/G3807))</f>
        <v>0.58255717044958333</v>
      </c>
      <c r="I3807" s="10">
        <f t="shared" ca="1" si="566"/>
        <v>0.58964988362952719</v>
      </c>
      <c r="J3807" s="30">
        <f ca="1">_xlfn.BETA.INV(I3807,'Input Parameters'!$L$26,'Input Parameters'!$M$26,'Input Parameters'!$J$26,'Input Parameters'!$K$26)</f>
        <v>0.69715794959588628</v>
      </c>
      <c r="K3807" s="168">
        <f ca="1">('Input Parameters'!$E$27/'Input Parameters'!$E$38)^$J3807</f>
        <v>6.7330264935132169E-3</v>
      </c>
      <c r="L3807" s="69">
        <f ca="1">$H3807*$C3807*'Input Parameters'!$E$25*K3807</f>
        <v>0.72815412983289529</v>
      </c>
      <c r="M3807" s="24">
        <f t="shared" ca="1" si="567"/>
        <v>0.96730139734582232</v>
      </c>
      <c r="N3807" s="15">
        <f ca="1">_xlfn.NORM.INV(M3807,'Input Parameters'!$E$29,'Input Parameters'!$F$29)</f>
        <v>0.10018425331283831</v>
      </c>
      <c r="O3807" s="8">
        <f t="shared" ca="1" si="568"/>
        <v>0.86520887037816085</v>
      </c>
      <c r="P3807" s="30">
        <f ca="1">_xlfn.LOGNORM.INV(O3807,'Input Parameters'!$H$30,'Input Parameters'!$I$30)</f>
        <v>4.5202200764325511</v>
      </c>
      <c r="Q3807" s="10">
        <f t="shared" ca="1" si="569"/>
        <v>2.5616352329744796E-2</v>
      </c>
      <c r="R3807" s="30">
        <f>IF('Input Parameters'!$E$32=0,0,_xlfn.BETA.INV(Q3807,'Input Parameters'!$L$32,'Input Parameters'!$M$32,'Input Parameters'!$J$32,'Input Parameters'!$K$32))</f>
        <v>0</v>
      </c>
      <c r="S3807" s="10">
        <f t="shared" ca="1" si="570"/>
        <v>0.29993574958935165</v>
      </c>
      <c r="T3807" s="26">
        <f ca="1">_xlfn.LOGNORM.INV(S3807,'Input Parameters'!$H$34,'Input Parameters'!$I$34)</f>
        <v>47.220357239988346</v>
      </c>
      <c r="U3807" s="10">
        <f t="shared" ca="1" si="571"/>
        <v>0.39203131378883538</v>
      </c>
      <c r="V3807" s="30">
        <f ca="1">_xlfn.BETA.INV(U3807,'Input Parameters'!$L$36,'Input Parameters'!$M$36,'Input Parameters'!$J$36,'Input Parameters'!$K$36)</f>
        <v>0.54526666345206887</v>
      </c>
      <c r="W3807" s="2">
        <f ca="1">N3807+(P3807-N3807)*(1-ERF((T3807-R3807)/(2*SQRT(L3807*'Input Parameters'!$E$38))))</f>
        <v>0.10058727729677577</v>
      </c>
      <c r="X3807">
        <f t="shared" ca="1" si="572"/>
        <v>1</v>
      </c>
      <c r="Y3807" s="7"/>
    </row>
    <row r="3808" spans="1:25" ht="15" customHeight="1" x14ac:dyDescent="0.25">
      <c r="A3808" s="139">
        <v>3801</v>
      </c>
      <c r="B3808" s="10">
        <f t="shared" ca="1" si="563"/>
        <v>0.82136930205712366</v>
      </c>
      <c r="C3808" s="60">
        <f ca="1">_xlfn.NORM.INV(B3808,'Input Parameters'!$E$15,'Input Parameters'!$F$15)</f>
        <v>320.85746361944661</v>
      </c>
      <c r="D3808" s="10">
        <f t="shared" ca="1" si="564"/>
        <v>1.7665651758362988E-2</v>
      </c>
      <c r="E3808" s="62">
        <f ca="1">IF(_xlfn.NORM.INV(D3808,'Input Parameters'!$E$17,'Input Parameters'!$F$17)&lt;3500,3500,IF(_xlfn.NORM.INV(D3808,'Input Parameters'!$E$17,'Input Parameters'!$F$17)&gt;5500,5500,_xlfn.NORM.INV(D3808,'Input Parameters'!$E$17,'Input Parameters'!$F$17)))</f>
        <v>3500</v>
      </c>
      <c r="F3808" s="10">
        <f t="shared" ca="1" si="565"/>
        <v>0.74117559399092281</v>
      </c>
      <c r="G3808" s="64">
        <f ca="1">_xlfn.NORM.INV(F3808,'Input Parameters'!$E$20,'Input Parameters'!$F$20)</f>
        <v>286.98472537419292</v>
      </c>
      <c r="H3808" s="57">
        <f ca="1">EXP(E3808*(1/'Input Parameters'!$E$23-1/G3808))</f>
        <v>0.78080224628761974</v>
      </c>
      <c r="I3808" s="10">
        <f t="shared" ca="1" si="566"/>
        <v>0.45838585127073106</v>
      </c>
      <c r="J3808" s="30">
        <f ca="1">_xlfn.BETA.INV(I3808,'Input Parameters'!$L$26,'Input Parameters'!$M$26,'Input Parameters'!$J$26,'Input Parameters'!$K$26)</f>
        <v>0.64445486722886069</v>
      </c>
      <c r="K3808" s="168">
        <f ca="1">('Input Parameters'!$E$27/'Input Parameters'!$E$38)^$J3808</f>
        <v>9.8263269415004833E-3</v>
      </c>
      <c r="L3808" s="69">
        <f ca="1">$H3808*$C3808*'Input Parameters'!$E$25*K3808</f>
        <v>2.4617526270133179</v>
      </c>
      <c r="M3808" s="24">
        <f t="shared" ca="1" si="567"/>
        <v>0.95391561383188406</v>
      </c>
      <c r="N3808" s="15">
        <f ca="1">_xlfn.NORM.INV(M3808,'Input Parameters'!$E$29,'Input Parameters'!$F$29)</f>
        <v>0.10016840667346188</v>
      </c>
      <c r="O3808" s="8">
        <f t="shared" ca="1" si="568"/>
        <v>0.61417038609248786</v>
      </c>
      <c r="P3808" s="30">
        <f ca="1">_xlfn.LOGNORM.INV(O3808,'Input Parameters'!$H$30,'Input Parameters'!$I$30)</f>
        <v>3.0775316865133791</v>
      </c>
      <c r="Q3808" s="10">
        <f t="shared" ca="1" si="569"/>
        <v>0.53603675868778056</v>
      </c>
      <c r="R3808" s="30">
        <f>IF('Input Parameters'!$E$32=0,0,_xlfn.BETA.INV(Q3808,'Input Parameters'!$L$32,'Input Parameters'!$M$32,'Input Parameters'!$J$32,'Input Parameters'!$K$32))</f>
        <v>0</v>
      </c>
      <c r="S3808" s="10">
        <f t="shared" ca="1" si="570"/>
        <v>7.442757040720771E-2</v>
      </c>
      <c r="T3808" s="26">
        <f ca="1">_xlfn.LOGNORM.INV(S3808,'Input Parameters'!$H$34,'Input Parameters'!$I$34)</f>
        <v>42.114615417029228</v>
      </c>
      <c r="U3808" s="10">
        <f t="shared" ca="1" si="571"/>
        <v>0.51681013477083593</v>
      </c>
      <c r="V3808" s="30">
        <f ca="1">_xlfn.BETA.INV(U3808,'Input Parameters'!$L$36,'Input Parameters'!$M$36,'Input Parameters'!$J$36,'Input Parameters'!$K$36)</f>
        <v>0.59233701296099084</v>
      </c>
      <c r="W3808" s="2">
        <f ca="1">N3808+(P3808-N3808)*(1-ERF((T3808-R3808)/(2*SQRT(L3808*'Input Parameters'!$E$38))))</f>
        <v>0.27195158280153287</v>
      </c>
      <c r="X3808">
        <f t="shared" ca="1" si="572"/>
        <v>1</v>
      </c>
      <c r="Y3808" s="7"/>
    </row>
    <row r="3809" spans="1:25" ht="15" customHeight="1" x14ac:dyDescent="0.25">
      <c r="A3809" s="139">
        <v>3802</v>
      </c>
      <c r="B3809" s="10">
        <f t="shared" ca="1" si="563"/>
        <v>0.61702869020597984</v>
      </c>
      <c r="C3809" s="60">
        <f ca="1">_xlfn.NORM.INV(B3809,'Input Parameters'!$E$15,'Input Parameters'!$F$15)</f>
        <v>287.0998432940184</v>
      </c>
      <c r="D3809" s="10">
        <f t="shared" ca="1" si="564"/>
        <v>0.86771412941272508</v>
      </c>
      <c r="E3809" s="62">
        <f ca="1">IF(_xlfn.NORM.INV(D3809,'Input Parameters'!$E$17,'Input Parameters'!$F$17)&lt;3500,3500,IF(_xlfn.NORM.INV(D3809,'Input Parameters'!$E$17,'Input Parameters'!$F$17)&gt;5500,5500,_xlfn.NORM.INV(D3809,'Input Parameters'!$E$17,'Input Parameters'!$F$17)))</f>
        <v>5500</v>
      </c>
      <c r="F3809" s="10">
        <f t="shared" ca="1" si="565"/>
        <v>0.94935276150295134</v>
      </c>
      <c r="G3809" s="64">
        <f ca="1">_xlfn.NORM.INV(F3809,'Input Parameters'!$E$20,'Input Parameters'!$F$20)</f>
        <v>293.62868800861952</v>
      </c>
      <c r="H3809" s="57">
        <f ca="1">EXP(E3809*(1/'Input Parameters'!$E$23-1/G3809))</f>
        <v>1.0458389652895503</v>
      </c>
      <c r="I3809" s="10">
        <f t="shared" ca="1" si="566"/>
        <v>7.3230774623158634E-2</v>
      </c>
      <c r="J3809" s="30">
        <f ca="1">_xlfn.BETA.INV(I3809,'Input Parameters'!$L$26,'Input Parameters'!$M$26,'Input Parameters'!$J$26,'Input Parameters'!$K$26)</f>
        <v>0.41597363346465033</v>
      </c>
      <c r="K3809" s="168">
        <f ca="1">('Input Parameters'!$E$27/'Input Parameters'!$E$38)^$J3809</f>
        <v>5.060075636073022E-2</v>
      </c>
      <c r="L3809" s="69">
        <f ca="1">$H3809*$C3809*'Input Parameters'!$E$25*K3809</f>
        <v>15.193393379124091</v>
      </c>
      <c r="M3809" s="24">
        <f t="shared" ca="1" si="567"/>
        <v>0.96402228185213679</v>
      </c>
      <c r="N3809" s="15">
        <f ca="1">_xlfn.NORM.INV(M3809,'Input Parameters'!$E$29,'Input Parameters'!$F$29)</f>
        <v>0.10017993999575667</v>
      </c>
      <c r="O3809" s="8">
        <f t="shared" ca="1" si="568"/>
        <v>0.46858160037337693</v>
      </c>
      <c r="P3809" s="30">
        <f ca="1">_xlfn.LOGNORM.INV(O3809,'Input Parameters'!$H$30,'Input Parameters'!$I$30)</f>
        <v>2.5851925279468024</v>
      </c>
      <c r="Q3809" s="10">
        <f t="shared" ca="1" si="569"/>
        <v>0.43829885837996707</v>
      </c>
      <c r="R3809" s="30">
        <f>IF('Input Parameters'!$E$32=0,0,_xlfn.BETA.INV(Q3809,'Input Parameters'!$L$32,'Input Parameters'!$M$32,'Input Parameters'!$J$32,'Input Parameters'!$K$32))</f>
        <v>0</v>
      </c>
      <c r="S3809" s="10">
        <f t="shared" ca="1" si="570"/>
        <v>0.55909999033985103</v>
      </c>
      <c r="T3809" s="26">
        <f ca="1">_xlfn.LOGNORM.INV(S3809,'Input Parameters'!$H$34,'Input Parameters'!$I$34)</f>
        <v>51.349656042297134</v>
      </c>
      <c r="U3809" s="10">
        <f t="shared" ca="1" si="571"/>
        <v>0.49548279035131915</v>
      </c>
      <c r="V3809" s="30">
        <f ca="1">_xlfn.BETA.INV(U3809,'Input Parameters'!$L$36,'Input Parameters'!$M$36,'Input Parameters'!$J$36,'Input Parameters'!$K$36)</f>
        <v>0.58416578717325485</v>
      </c>
      <c r="W3809" s="2">
        <f ca="1">N3809+(P3809-N3809)*(1-ERF((T3809-R3809)/(2*SQRT(L3809*'Input Parameters'!$E$38))))</f>
        <v>0.97386403195748328</v>
      </c>
      <c r="X3809">
        <f t="shared" ca="1" si="572"/>
        <v>0</v>
      </c>
      <c r="Y3809" s="7"/>
    </row>
    <row r="3810" spans="1:25" ht="15" customHeight="1" x14ac:dyDescent="0.25">
      <c r="A3810" s="139">
        <v>3803</v>
      </c>
      <c r="B3810" s="10">
        <f t="shared" ca="1" si="563"/>
        <v>0.28209810769184562</v>
      </c>
      <c r="C3810" s="60">
        <f ca="1">_xlfn.NORM.INV(B3810,'Input Parameters'!$E$15,'Input Parameters'!$F$15)</f>
        <v>239.71818102106056</v>
      </c>
      <c r="D3810" s="10">
        <f t="shared" ca="1" si="564"/>
        <v>0.20241399020882234</v>
      </c>
      <c r="E3810" s="62">
        <f ca="1">IF(_xlfn.NORM.INV(D3810,'Input Parameters'!$E$17,'Input Parameters'!$F$17)&lt;3500,3500,IF(_xlfn.NORM.INV(D3810,'Input Parameters'!$E$17,'Input Parameters'!$F$17)&gt;5500,5500,_xlfn.NORM.INV(D3810,'Input Parameters'!$E$17,'Input Parameters'!$F$17)))</f>
        <v>4216.8792114244816</v>
      </c>
      <c r="F3810" s="10">
        <f t="shared" ca="1" si="565"/>
        <v>0.78413486618591544</v>
      </c>
      <c r="G3810" s="64">
        <f ca="1">_xlfn.NORM.INV(F3810,'Input Parameters'!$E$20,'Input Parameters'!$F$20)</f>
        <v>287.91776943482489</v>
      </c>
      <c r="H3810" s="57">
        <f ca="1">EXP(E3810*(1/'Input Parameters'!$E$23-1/G3810))</f>
        <v>0.77841468840846417</v>
      </c>
      <c r="I3810" s="10">
        <f t="shared" ca="1" si="566"/>
        <v>0.62303507754846377</v>
      </c>
      <c r="J3810" s="30">
        <f ca="1">_xlfn.BETA.INV(I3810,'Input Parameters'!$L$26,'Input Parameters'!$M$26,'Input Parameters'!$J$26,'Input Parameters'!$K$26)</f>
        <v>0.71044938767826227</v>
      </c>
      <c r="K3810" s="168">
        <f ca="1">('Input Parameters'!$E$27/'Input Parameters'!$E$38)^$J3810</f>
        <v>6.1207518684867337E-3</v>
      </c>
      <c r="L3810" s="69">
        <f ca="1">$H3810*$C3810*'Input Parameters'!$E$25*K3810</f>
        <v>1.1421332362691581</v>
      </c>
      <c r="M3810" s="24">
        <f t="shared" ca="1" si="567"/>
        <v>0.54870884448124146</v>
      </c>
      <c r="N3810" s="15">
        <f ca="1">_xlfn.NORM.INV(M3810,'Input Parameters'!$E$29,'Input Parameters'!$F$29)</f>
        <v>0.10001223999084186</v>
      </c>
      <c r="O3810" s="8">
        <f t="shared" ca="1" si="568"/>
        <v>0.38166483785298133</v>
      </c>
      <c r="P3810" s="30">
        <f ca="1">_xlfn.LOGNORM.INV(O3810,'Input Parameters'!$H$30,'Input Parameters'!$I$30)</f>
        <v>2.3275154540071736</v>
      </c>
      <c r="Q3810" s="10">
        <f t="shared" ca="1" si="569"/>
        <v>0.57075247610500823</v>
      </c>
      <c r="R3810" s="30">
        <f>IF('Input Parameters'!$E$32=0,0,_xlfn.BETA.INV(Q3810,'Input Parameters'!$L$32,'Input Parameters'!$M$32,'Input Parameters'!$J$32,'Input Parameters'!$K$32))</f>
        <v>0</v>
      </c>
      <c r="S3810" s="10">
        <f t="shared" ca="1" si="570"/>
        <v>0.8706184733011415</v>
      </c>
      <c r="T3810" s="26">
        <f ca="1">_xlfn.LOGNORM.INV(S3810,'Input Parameters'!$H$34,'Input Parameters'!$I$34)</f>
        <v>58.018527487267477</v>
      </c>
      <c r="U3810" s="10">
        <f t="shared" ca="1" si="571"/>
        <v>0.79057645867845339</v>
      </c>
      <c r="V3810" s="30">
        <f ca="1">_xlfn.BETA.INV(U3810,'Input Parameters'!$L$36,'Input Parameters'!$M$36,'Input Parameters'!$J$36,'Input Parameters'!$K$36)</f>
        <v>0.71791787331741208</v>
      </c>
      <c r="W3810" s="2">
        <f ca="1">N3810+(P3810-N3810)*(1-ERF((T3810-R3810)/(2*SQRT(L3810*'Input Parameters'!$E$38))))</f>
        <v>0.10028766347645592</v>
      </c>
      <c r="X3810">
        <f t="shared" ca="1" si="572"/>
        <v>1</v>
      </c>
      <c r="Y3810" s="7"/>
    </row>
    <row r="3811" spans="1:25" ht="15" customHeight="1" x14ac:dyDescent="0.25">
      <c r="A3811" s="139">
        <v>3804</v>
      </c>
      <c r="B3811" s="10">
        <f t="shared" ca="1" si="563"/>
        <v>0.75753549777638651</v>
      </c>
      <c r="C3811" s="60">
        <f ca="1">_xlfn.NORM.INV(B3811,'Input Parameters'!$E$15,'Input Parameters'!$F$15)</f>
        <v>308.81573136925522</v>
      </c>
      <c r="D3811" s="10">
        <f t="shared" ca="1" si="564"/>
        <v>0.93145459800543196</v>
      </c>
      <c r="E3811" s="62">
        <f ca="1">IF(_xlfn.NORM.INV(D3811,'Input Parameters'!$E$17,'Input Parameters'!$F$17)&lt;3500,3500,IF(_xlfn.NORM.INV(D3811,'Input Parameters'!$E$17,'Input Parameters'!$F$17)&gt;5500,5500,_xlfn.NORM.INV(D3811,'Input Parameters'!$E$17,'Input Parameters'!$F$17)))</f>
        <v>5500</v>
      </c>
      <c r="F3811" s="10">
        <f t="shared" ca="1" si="565"/>
        <v>0.10366358040538715</v>
      </c>
      <c r="G3811" s="64">
        <f ca="1">_xlfn.NORM.INV(F3811,'Input Parameters'!$E$20,'Input Parameters'!$F$20)</f>
        <v>274.2016405543352</v>
      </c>
      <c r="H3811" s="57">
        <f ca="1">EXP(E3811*(1/'Input Parameters'!$E$23-1/G3811))</f>
        <v>0.27740621339941385</v>
      </c>
      <c r="I3811" s="10">
        <f t="shared" ca="1" si="566"/>
        <v>0.2720543502207694</v>
      </c>
      <c r="J3811" s="30">
        <f ca="1">_xlfn.BETA.INV(I3811,'Input Parameters'!$L$26,'Input Parameters'!$M$26,'Input Parameters'!$J$26,'Input Parameters'!$K$26)</f>
        <v>0.56020286386715912</v>
      </c>
      <c r="K3811" s="168">
        <f ca="1">('Input Parameters'!$E$27/'Input Parameters'!$E$38)^$J3811</f>
        <v>1.7982639638070345E-2</v>
      </c>
      <c r="L3811" s="69">
        <f ca="1">$H3811*$C3811*'Input Parameters'!$E$25*K3811</f>
        <v>1.5405260310756306</v>
      </c>
      <c r="M3811" s="24">
        <f t="shared" ca="1" si="567"/>
        <v>0.81741976859717669</v>
      </c>
      <c r="N3811" s="15">
        <f ca="1">_xlfn.NORM.INV(M3811,'Input Parameters'!$E$29,'Input Parameters'!$F$29)</f>
        <v>0.10009055757239219</v>
      </c>
      <c r="O3811" s="8">
        <f t="shared" ca="1" si="568"/>
        <v>0.52395872544748401</v>
      </c>
      <c r="P3811" s="30">
        <f ca="1">_xlfn.LOGNORM.INV(O3811,'Input Parameters'!$H$30,'Input Parameters'!$I$30)</f>
        <v>2.7605410811417777</v>
      </c>
      <c r="Q3811" s="10">
        <f t="shared" ca="1" si="569"/>
        <v>0.53080406859408402</v>
      </c>
      <c r="R3811" s="30">
        <f>IF('Input Parameters'!$E$32=0,0,_xlfn.BETA.INV(Q3811,'Input Parameters'!$L$32,'Input Parameters'!$M$32,'Input Parameters'!$J$32,'Input Parameters'!$K$32))</f>
        <v>0</v>
      </c>
      <c r="S3811" s="10">
        <f t="shared" ca="1" si="570"/>
        <v>0.25940038043847002</v>
      </c>
      <c r="T3811" s="26">
        <f ca="1">_xlfn.LOGNORM.INV(S3811,'Input Parameters'!$H$34,'Input Parameters'!$I$34)</f>
        <v>46.516508533748585</v>
      </c>
      <c r="U3811" s="10">
        <f t="shared" ca="1" si="571"/>
        <v>0.1476636106747522</v>
      </c>
      <c r="V3811" s="30">
        <f ca="1">_xlfn.BETA.INV(U3811,'Input Parameters'!$L$36,'Input Parameters'!$M$36,'Input Parameters'!$J$36,'Input Parameters'!$K$36)</f>
        <v>0.4437322391315448</v>
      </c>
      <c r="W3811" s="2">
        <f ca="1">N3811+(P3811-N3811)*(1-ERF((T3811-R3811)/(2*SQRT(L3811*'Input Parameters'!$E$38))))</f>
        <v>0.12150046354424374</v>
      </c>
      <c r="X3811">
        <f t="shared" ca="1" si="572"/>
        <v>1</v>
      </c>
      <c r="Y3811" s="7"/>
    </row>
    <row r="3812" spans="1:25" ht="15" customHeight="1" x14ac:dyDescent="0.25">
      <c r="A3812" s="139">
        <v>3805</v>
      </c>
      <c r="B3812" s="10">
        <f t="shared" ca="1" si="563"/>
        <v>0.74337455875084124</v>
      </c>
      <c r="C3812" s="60">
        <f ca="1">_xlfn.NORM.INV(B3812,'Input Parameters'!$E$15,'Input Parameters'!$F$15)</f>
        <v>306.39801184915109</v>
      </c>
      <c r="D3812" s="10">
        <f t="shared" ca="1" si="564"/>
        <v>0.20222131321047365</v>
      </c>
      <c r="E3812" s="62">
        <f ca="1">IF(_xlfn.NORM.INV(D3812,'Input Parameters'!$E$17,'Input Parameters'!$F$17)&lt;3500,3500,IF(_xlfn.NORM.INV(D3812,'Input Parameters'!$E$17,'Input Parameters'!$F$17)&gt;5500,5500,_xlfn.NORM.INV(D3812,'Input Parameters'!$E$17,'Input Parameters'!$F$17)))</f>
        <v>4216.4007704833921</v>
      </c>
      <c r="F3812" s="10">
        <f t="shared" ca="1" si="565"/>
        <v>0.5939555982419007</v>
      </c>
      <c r="G3812" s="64">
        <f ca="1">_xlfn.NORM.INV(F3812,'Input Parameters'!$E$20,'Input Parameters'!$F$20)</f>
        <v>284.24280577474354</v>
      </c>
      <c r="H3812" s="57">
        <f ca="1">EXP(E3812*(1/'Input Parameters'!$E$23-1/G3812))</f>
        <v>0.64416195127352482</v>
      </c>
      <c r="I3812" s="10">
        <f t="shared" ca="1" si="566"/>
        <v>0.54513403485937273</v>
      </c>
      <c r="J3812" s="30">
        <f ca="1">_xlfn.BETA.INV(I3812,'Input Parameters'!$L$26,'Input Parameters'!$M$26,'Input Parameters'!$J$26,'Input Parameters'!$K$26)</f>
        <v>0.67946809775791706</v>
      </c>
      <c r="K3812" s="168">
        <f ca="1">('Input Parameters'!$E$27/'Input Parameters'!$E$38)^$J3812</f>
        <v>7.6439498978473951E-3</v>
      </c>
      <c r="L3812" s="69">
        <f ca="1">$H3812*$C3812*'Input Parameters'!$E$25*K3812</f>
        <v>1.5086859417139578</v>
      </c>
      <c r="M3812" s="24">
        <f t="shared" ca="1" si="567"/>
        <v>4.2784939208020067E-2</v>
      </c>
      <c r="N3812" s="15">
        <f ca="1">_xlfn.NORM.INV(M3812,'Input Parameters'!$E$29,'Input Parameters'!$F$29)</f>
        <v>9.9828075559535143E-2</v>
      </c>
      <c r="O3812" s="8">
        <f t="shared" ca="1" si="568"/>
        <v>0.48338790503516282</v>
      </c>
      <c r="P3812" s="30">
        <f ca="1">_xlfn.LOGNORM.INV(O3812,'Input Parameters'!$H$30,'Input Parameters'!$I$30)</f>
        <v>2.6310019094397301</v>
      </c>
      <c r="Q3812" s="10">
        <f t="shared" ca="1" si="569"/>
        <v>0.3427020893125815</v>
      </c>
      <c r="R3812" s="30">
        <f>IF('Input Parameters'!$E$32=0,0,_xlfn.BETA.INV(Q3812,'Input Parameters'!$L$32,'Input Parameters'!$M$32,'Input Parameters'!$J$32,'Input Parameters'!$K$32))</f>
        <v>0</v>
      </c>
      <c r="S3812" s="10">
        <f t="shared" ca="1" si="570"/>
        <v>0.24767967842857053</v>
      </c>
      <c r="T3812" s="26">
        <f ca="1">_xlfn.LOGNORM.INV(S3812,'Input Parameters'!$H$34,'Input Parameters'!$I$34)</f>
        <v>46.304918592025203</v>
      </c>
      <c r="U3812" s="10">
        <f t="shared" ca="1" si="571"/>
        <v>0.47936225492885742</v>
      </c>
      <c r="V3812" s="30">
        <f ca="1">_xlfn.BETA.INV(U3812,'Input Parameters'!$L$36,'Input Parameters'!$M$36,'Input Parameters'!$J$36,'Input Parameters'!$K$36)</f>
        <v>0.57804335269633667</v>
      </c>
      <c r="W3812" s="2">
        <f ca="1">N3812+(P3812-N3812)*(1-ERF((T3812-R3812)/(2*SQRT(L3812*'Input Parameters'!$E$38))))</f>
        <v>0.11927412415786914</v>
      </c>
      <c r="X3812">
        <f t="shared" ca="1" si="572"/>
        <v>1</v>
      </c>
      <c r="Y3812" s="7"/>
    </row>
    <row r="3813" spans="1:25" ht="15" customHeight="1" x14ac:dyDescent="0.25">
      <c r="A3813" s="139">
        <v>3806</v>
      </c>
      <c r="B3813" s="10">
        <f t="shared" ca="1" si="563"/>
        <v>0.77792811948658924</v>
      </c>
      <c r="C3813" s="60">
        <f ca="1">_xlfn.NORM.INV(B3813,'Input Parameters'!$E$15,'Input Parameters'!$F$15)</f>
        <v>312.43681207406297</v>
      </c>
      <c r="D3813" s="10">
        <f t="shared" ca="1" si="564"/>
        <v>9.3951399814787284E-2</v>
      </c>
      <c r="E3813" s="62">
        <f ca="1">IF(_xlfn.NORM.INV(D3813,'Input Parameters'!$E$17,'Input Parameters'!$F$17)&lt;3500,3500,IF(_xlfn.NORM.INV(D3813,'Input Parameters'!$E$17,'Input Parameters'!$F$17)&gt;5500,5500,_xlfn.NORM.INV(D3813,'Input Parameters'!$E$17,'Input Parameters'!$F$17)))</f>
        <v>3878.2340013158428</v>
      </c>
      <c r="F3813" s="10">
        <f t="shared" ca="1" si="565"/>
        <v>0.52118740297166277</v>
      </c>
      <c r="G3813" s="64">
        <f ca="1">_xlfn.NORM.INV(F3813,'Input Parameters'!$E$20,'Input Parameters'!$F$20)</f>
        <v>283.00599735907525</v>
      </c>
      <c r="H3813" s="57">
        <f ca="1">EXP(E3813*(1/'Input Parameters'!$E$23-1/G3813))</f>
        <v>0.62866315284976215</v>
      </c>
      <c r="I3813" s="10">
        <f t="shared" ca="1" si="566"/>
        <v>0.8361352588231159</v>
      </c>
      <c r="J3813" s="30">
        <f ca="1">_xlfn.BETA.INV(I3813,'Input Parameters'!$L$26,'Input Parameters'!$M$26,'Input Parameters'!$J$26,'Input Parameters'!$K$26)</f>
        <v>0.80308070222097483</v>
      </c>
      <c r="K3813" s="168">
        <f ca="1">('Input Parameters'!$E$27/'Input Parameters'!$E$38)^$J3813</f>
        <v>3.149483034969851E-3</v>
      </c>
      <c r="L3813" s="69">
        <f ca="1">$H3813*$C3813*'Input Parameters'!$E$25*K3813</f>
        <v>0.61861361975147444</v>
      </c>
      <c r="M3813" s="24">
        <f t="shared" ca="1" si="567"/>
        <v>0.43017222979972936</v>
      </c>
      <c r="N3813" s="15">
        <f ca="1">_xlfn.NORM.INV(M3813,'Input Parameters'!$E$29,'Input Parameters'!$F$29)</f>
        <v>9.9982406430173629E-2</v>
      </c>
      <c r="O3813" s="8">
        <f t="shared" ca="1" si="568"/>
        <v>0.47515910121217386</v>
      </c>
      <c r="P3813" s="30">
        <f ca="1">_xlfn.LOGNORM.INV(O3813,'Input Parameters'!$H$30,'Input Parameters'!$I$30)</f>
        <v>2.6054562323956834</v>
      </c>
      <c r="Q3813" s="10">
        <f t="shared" ca="1" si="569"/>
        <v>0.2844247086647953</v>
      </c>
      <c r="R3813" s="30">
        <f>IF('Input Parameters'!$E$32=0,0,_xlfn.BETA.INV(Q3813,'Input Parameters'!$L$32,'Input Parameters'!$M$32,'Input Parameters'!$J$32,'Input Parameters'!$K$32))</f>
        <v>0</v>
      </c>
      <c r="S3813" s="10">
        <f t="shared" ca="1" si="570"/>
        <v>0.43418039859725288</v>
      </c>
      <c r="T3813" s="26">
        <f ca="1">_xlfn.LOGNORM.INV(S3813,'Input Parameters'!$H$34,'Input Parameters'!$I$34)</f>
        <v>49.378094249924651</v>
      </c>
      <c r="U3813" s="10">
        <f t="shared" ca="1" si="571"/>
        <v>0.33533846321816629</v>
      </c>
      <c r="V3813" s="30">
        <f ca="1">_xlfn.BETA.INV(U3813,'Input Parameters'!$L$36,'Input Parameters'!$M$36,'Input Parameters'!$J$36,'Input Parameters'!$K$36)</f>
        <v>0.52385078885071046</v>
      </c>
      <c r="W3813" s="2">
        <f ca="1">N3813+(P3813-N3813)*(1-ERF((T3813-R3813)/(2*SQRT(L3813*'Input Parameters'!$E$38))))</f>
        <v>0.10000502408763741</v>
      </c>
      <c r="X3813">
        <f t="shared" ca="1" si="572"/>
        <v>1</v>
      </c>
      <c r="Y3813" s="7"/>
    </row>
    <row r="3814" spans="1:25" ht="15" customHeight="1" x14ac:dyDescent="0.25">
      <c r="A3814" s="139">
        <v>3807</v>
      </c>
      <c r="B3814" s="10">
        <f t="shared" ca="1" si="563"/>
        <v>0.30867070009477837</v>
      </c>
      <c r="C3814" s="60">
        <f ca="1">_xlfn.NORM.INV(B3814,'Input Parameters'!$E$15,'Input Parameters'!$F$15)</f>
        <v>243.89097560121178</v>
      </c>
      <c r="D3814" s="10">
        <f t="shared" ca="1" si="564"/>
        <v>0.26125024105279826</v>
      </c>
      <c r="E3814" s="62">
        <f ca="1">IF(_xlfn.NORM.INV(D3814,'Input Parameters'!$E$17,'Input Parameters'!$F$17)&lt;3500,3500,IF(_xlfn.NORM.INV(D3814,'Input Parameters'!$E$17,'Input Parameters'!$F$17)&gt;5500,5500,_xlfn.NORM.INV(D3814,'Input Parameters'!$E$17,'Input Parameters'!$F$17)))</f>
        <v>4352.3529798833379</v>
      </c>
      <c r="F3814" s="10">
        <f t="shared" ca="1" si="565"/>
        <v>0.25346937207057285</v>
      </c>
      <c r="G3814" s="64">
        <f ca="1">_xlfn.NORM.INV(F3814,'Input Parameters'!$E$20,'Input Parameters'!$F$20)</f>
        <v>278.20380032434088</v>
      </c>
      <c r="H3814" s="57">
        <f ca="1">EXP(E3814*(1/'Input Parameters'!$E$23-1/G3814))</f>
        <v>0.45549631655828521</v>
      </c>
      <c r="I3814" s="10">
        <f t="shared" ca="1" si="566"/>
        <v>0.53209682390788005</v>
      </c>
      <c r="J3814" s="30">
        <f ca="1">_xlfn.BETA.INV(I3814,'Input Parameters'!$L$26,'Input Parameters'!$M$26,'Input Parameters'!$J$26,'Input Parameters'!$K$26)</f>
        <v>0.67427070249393417</v>
      </c>
      <c r="K3814" s="168">
        <f ca="1">('Input Parameters'!$E$27/'Input Parameters'!$E$38)^$J3814</f>
        <v>7.9343030014663377E-3</v>
      </c>
      <c r="L3814" s="69">
        <f ca="1">$H3814*$C3814*'Input Parameters'!$E$25*K3814</f>
        <v>0.88143315398693922</v>
      </c>
      <c r="M3814" s="24">
        <f t="shared" ca="1" si="567"/>
        <v>0.24658319515915528</v>
      </c>
      <c r="N3814" s="15">
        <f ca="1">_xlfn.NORM.INV(M3814,'Input Parameters'!$E$29,'Input Parameters'!$F$29)</f>
        <v>9.9931471863759794E-2</v>
      </c>
      <c r="O3814" s="8">
        <f t="shared" ca="1" si="568"/>
        <v>3.2526078150238225E-2</v>
      </c>
      <c r="P3814" s="30">
        <f ca="1">_xlfn.LOGNORM.INV(O3814,'Input Parameters'!$H$30,'Input Parameters'!$I$30)</f>
        <v>1.1224856264936633</v>
      </c>
      <c r="Q3814" s="10">
        <f t="shared" ca="1" si="569"/>
        <v>0.9779222647061232</v>
      </c>
      <c r="R3814" s="30">
        <f>IF('Input Parameters'!$E$32=0,0,_xlfn.BETA.INV(Q3814,'Input Parameters'!$L$32,'Input Parameters'!$M$32,'Input Parameters'!$J$32,'Input Parameters'!$K$32))</f>
        <v>0</v>
      </c>
      <c r="S3814" s="10">
        <f t="shared" ca="1" si="570"/>
        <v>0.56396217325558617</v>
      </c>
      <c r="T3814" s="26">
        <f ca="1">_xlfn.LOGNORM.INV(S3814,'Input Parameters'!$H$34,'Input Parameters'!$I$34)</f>
        <v>51.428583245779492</v>
      </c>
      <c r="U3814" s="10">
        <f t="shared" ca="1" si="571"/>
        <v>0.63025151968138415</v>
      </c>
      <c r="V3814" s="30">
        <f ca="1">_xlfn.BETA.INV(U3814,'Input Parameters'!$L$36,'Input Parameters'!$M$36,'Input Parameters'!$J$36,'Input Parameters'!$K$36)</f>
        <v>0.63812847476239076</v>
      </c>
      <c r="W3814" s="2">
        <f ca="1">N3814+(P3814-N3814)*(1-ERF((T3814-R3814)/(2*SQRT(L3814*'Input Parameters'!$E$38))))</f>
        <v>0.10004120986104699</v>
      </c>
      <c r="X3814">
        <f t="shared" ca="1" si="572"/>
        <v>1</v>
      </c>
      <c r="Y3814" s="7"/>
    </row>
    <row r="3815" spans="1:25" ht="15" customHeight="1" x14ac:dyDescent="0.25">
      <c r="A3815" s="139">
        <v>3808</v>
      </c>
      <c r="B3815" s="10">
        <f t="shared" ca="1" si="563"/>
        <v>8.8358657455564482E-2</v>
      </c>
      <c r="C3815" s="60">
        <f ca="1">_xlfn.NORM.INV(B3815,'Input Parameters'!$E$15,'Input Parameters'!$F$15)</f>
        <v>197.75556438011392</v>
      </c>
      <c r="D3815" s="10">
        <f t="shared" ca="1" si="564"/>
        <v>0.89585463568848156</v>
      </c>
      <c r="E3815" s="62">
        <f ca="1">IF(_xlfn.NORM.INV(D3815,'Input Parameters'!$E$17,'Input Parameters'!$F$17)&lt;3500,3500,IF(_xlfn.NORM.INV(D3815,'Input Parameters'!$E$17,'Input Parameters'!$F$17)&gt;5500,5500,_xlfn.NORM.INV(D3815,'Input Parameters'!$E$17,'Input Parameters'!$F$17)))</f>
        <v>5500</v>
      </c>
      <c r="F3815" s="10">
        <f t="shared" ca="1" si="565"/>
        <v>6.8182387492182306E-2</v>
      </c>
      <c r="G3815" s="64">
        <f ca="1">_xlfn.NORM.INV(F3815,'Input Parameters'!$E$20,'Input Parameters'!$F$20)</f>
        <v>272.67057970706549</v>
      </c>
      <c r="H3815" s="57">
        <f ca="1">EXP(E3815*(1/'Input Parameters'!$E$23-1/G3815))</f>
        <v>0.24785770040844182</v>
      </c>
      <c r="I3815" s="10">
        <f t="shared" ca="1" si="566"/>
        <v>0.35257671200306029</v>
      </c>
      <c r="J3815" s="30">
        <f ca="1">_xlfn.BETA.INV(I3815,'Input Parameters'!$L$26,'Input Parameters'!$M$26,'Input Parameters'!$J$26,'Input Parameters'!$K$26)</f>
        <v>0.59896878702188949</v>
      </c>
      <c r="K3815" s="168">
        <f ca="1">('Input Parameters'!$E$27/'Input Parameters'!$E$38)^$J3815</f>
        <v>1.3617257745990093E-2</v>
      </c>
      <c r="L3815" s="69">
        <f ca="1">$H3815*$C3815*'Input Parameters'!$E$25*K3815</f>
        <v>0.66745314880283946</v>
      </c>
      <c r="M3815" s="24">
        <f t="shared" ca="1" si="567"/>
        <v>0.61927395443549493</v>
      </c>
      <c r="N3815" s="15">
        <f ca="1">_xlfn.NORM.INV(M3815,'Input Parameters'!$E$29,'Input Parameters'!$F$29)</f>
        <v>0.10003035744871158</v>
      </c>
      <c r="O3815" s="8">
        <f t="shared" ca="1" si="568"/>
        <v>0.63486423337549491</v>
      </c>
      <c r="P3815" s="30">
        <f ca="1">_xlfn.LOGNORM.INV(O3815,'Input Parameters'!$H$30,'Input Parameters'!$I$30)</f>
        <v>3.1578788405633977</v>
      </c>
      <c r="Q3815" s="10">
        <f t="shared" ca="1" si="569"/>
        <v>0.29847051221049736</v>
      </c>
      <c r="R3815" s="30">
        <f>IF('Input Parameters'!$E$32=0,0,_xlfn.BETA.INV(Q3815,'Input Parameters'!$L$32,'Input Parameters'!$M$32,'Input Parameters'!$J$32,'Input Parameters'!$K$32))</f>
        <v>0</v>
      </c>
      <c r="S3815" s="10">
        <f t="shared" ca="1" si="570"/>
        <v>0.8637780473465253</v>
      </c>
      <c r="T3815" s="26">
        <f ca="1">_xlfn.LOGNORM.INV(S3815,'Input Parameters'!$H$34,'Input Parameters'!$I$34)</f>
        <v>57.788764400159295</v>
      </c>
      <c r="U3815" s="10">
        <f t="shared" ca="1" si="571"/>
        <v>0.95878349954130282</v>
      </c>
      <c r="V3815" s="30">
        <f ca="1">_xlfn.BETA.INV(U3815,'Input Parameters'!$L$36,'Input Parameters'!$M$36,'Input Parameters'!$J$36,'Input Parameters'!$K$36)</f>
        <v>0.88659249456273992</v>
      </c>
      <c r="W3815" s="2">
        <f ca="1">N3815+(P3815-N3815)*(1-ERF((T3815-R3815)/(2*SQRT(L3815*'Input Parameters'!$E$38))))</f>
        <v>0.10003209509212498</v>
      </c>
      <c r="X3815">
        <f t="shared" ca="1" si="572"/>
        <v>1</v>
      </c>
      <c r="Y3815" s="7"/>
    </row>
    <row r="3816" spans="1:25" ht="15" customHeight="1" x14ac:dyDescent="0.25">
      <c r="A3816" s="139">
        <v>3809</v>
      </c>
      <c r="B3816" s="10">
        <f t="shared" ca="1" si="563"/>
        <v>0.71261135574391121</v>
      </c>
      <c r="C3816" s="60">
        <f ca="1">_xlfn.NORM.INV(B3816,'Input Parameters'!$E$15,'Input Parameters'!$F$15)</f>
        <v>301.37132954993268</v>
      </c>
      <c r="D3816" s="10">
        <f t="shared" ca="1" si="564"/>
        <v>0.723299204793037</v>
      </c>
      <c r="E3816" s="62">
        <f ca="1">IF(_xlfn.NORM.INV(D3816,'Input Parameters'!$E$17,'Input Parameters'!$F$17)&lt;3500,3500,IF(_xlfn.NORM.INV(D3816,'Input Parameters'!$E$17,'Input Parameters'!$F$17)&gt;5500,5500,_xlfn.NORM.INV(D3816,'Input Parameters'!$E$17,'Input Parameters'!$F$17)))</f>
        <v>5214.8694516809937</v>
      </c>
      <c r="F3816" s="10">
        <f t="shared" ca="1" si="565"/>
        <v>0.31757303164547113</v>
      </c>
      <c r="G3816" s="64">
        <f ca="1">_xlfn.NORM.INV(F3816,'Input Parameters'!$E$20,'Input Parameters'!$F$20)</f>
        <v>279.47087504810975</v>
      </c>
      <c r="H3816" s="57">
        <f ca="1">EXP(E3816*(1/'Input Parameters'!$E$23-1/G3816))</f>
        <v>0.42434082385073024</v>
      </c>
      <c r="I3816" s="10">
        <f t="shared" ca="1" si="566"/>
        <v>0.49223917724039545</v>
      </c>
      <c r="J3816" s="30">
        <f ca="1">_xlfn.BETA.INV(I3816,'Input Parameters'!$L$26,'Input Parameters'!$M$26,'Input Parameters'!$J$26,'Input Parameters'!$K$26)</f>
        <v>0.65826423320245697</v>
      </c>
      <c r="K3816" s="168">
        <f ca="1">('Input Parameters'!$E$27/'Input Parameters'!$E$38)^$J3816</f>
        <v>8.8996352798191083E-3</v>
      </c>
      <c r="L3816" s="69">
        <f ca="1">$H3816*$C3816*'Input Parameters'!$E$25*K3816</f>
        <v>1.1381223666359184</v>
      </c>
      <c r="M3816" s="24">
        <f t="shared" ca="1" si="567"/>
        <v>0.87574786270474014</v>
      </c>
      <c r="N3816" s="15">
        <f ca="1">_xlfn.NORM.INV(M3816,'Input Parameters'!$E$29,'Input Parameters'!$F$29)</f>
        <v>0.10011539899857304</v>
      </c>
      <c r="O3816" s="8">
        <f t="shared" ca="1" si="568"/>
        <v>0.9524277861780428</v>
      </c>
      <c r="P3816" s="30">
        <f ca="1">_xlfn.LOGNORM.INV(O3816,'Input Parameters'!$H$30,'Input Parameters'!$I$30)</f>
        <v>5.9025206192703363</v>
      </c>
      <c r="Q3816" s="10">
        <f t="shared" ca="1" si="569"/>
        <v>6.2736399522799302E-2</v>
      </c>
      <c r="R3816" s="30">
        <f>IF('Input Parameters'!$E$32=0,0,_xlfn.BETA.INV(Q3816,'Input Parameters'!$L$32,'Input Parameters'!$M$32,'Input Parameters'!$J$32,'Input Parameters'!$K$32))</f>
        <v>0</v>
      </c>
      <c r="S3816" s="10">
        <f t="shared" ca="1" si="570"/>
        <v>0.78042147983043075</v>
      </c>
      <c r="T3816" s="26">
        <f ca="1">_xlfn.LOGNORM.INV(S3816,'Input Parameters'!$H$34,'Input Parameters'!$I$34)</f>
        <v>55.504931100060098</v>
      </c>
      <c r="U3816" s="10">
        <f t="shared" ca="1" si="571"/>
        <v>0.40547677598895382</v>
      </c>
      <c r="V3816" s="30">
        <f ca="1">_xlfn.BETA.INV(U3816,'Input Parameters'!$L$36,'Input Parameters'!$M$36,'Input Parameters'!$J$36,'Input Parameters'!$K$36)</f>
        <v>0.55030275682697605</v>
      </c>
      <c r="W3816" s="2">
        <f ca="1">N3816+(P3816-N3816)*(1-ERF((T3816-R3816)/(2*SQRT(L3816*'Input Parameters'!$E$38))))</f>
        <v>0.10147438108202389</v>
      </c>
      <c r="X3816">
        <f t="shared" ca="1" si="572"/>
        <v>1</v>
      </c>
      <c r="Y3816" s="7"/>
    </row>
    <row r="3817" spans="1:25" ht="15" customHeight="1" x14ac:dyDescent="0.25">
      <c r="A3817" s="139">
        <v>3810</v>
      </c>
      <c r="B3817" s="10">
        <f t="shared" ca="1" si="563"/>
        <v>0.33269722221266285</v>
      </c>
      <c r="C3817" s="60">
        <f ca="1">_xlfn.NORM.INV(B3817,'Input Parameters'!$E$15,'Input Parameters'!$F$15)</f>
        <v>247.52975973382868</v>
      </c>
      <c r="D3817" s="10">
        <f t="shared" ca="1" si="564"/>
        <v>0.2016066108992578</v>
      </c>
      <c r="E3817" s="62">
        <f ca="1">IF(_xlfn.NORM.INV(D3817,'Input Parameters'!$E$17,'Input Parameters'!$F$17)&lt;3500,3500,IF(_xlfn.NORM.INV(D3817,'Input Parameters'!$E$17,'Input Parameters'!$F$17)&gt;5500,5500,_xlfn.NORM.INV(D3817,'Input Parameters'!$E$17,'Input Parameters'!$F$17)))</f>
        <v>4214.872562234641</v>
      </c>
      <c r="F3817" s="10">
        <f t="shared" ca="1" si="565"/>
        <v>0.86489355436176329</v>
      </c>
      <c r="G3817" s="64">
        <f ca="1">_xlfn.NORM.INV(F3817,'Input Parameters'!$E$20,'Input Parameters'!$F$20)</f>
        <v>290.03723523749989</v>
      </c>
      <c r="H3817" s="57">
        <f ca="1">EXP(E3817*(1/'Input Parameters'!$E$23-1/G3817))</f>
        <v>0.86640733687676652</v>
      </c>
      <c r="I3817" s="10">
        <f t="shared" ca="1" si="566"/>
        <v>0.80639288334880477</v>
      </c>
      <c r="J3817" s="30">
        <f ca="1">_xlfn.BETA.INV(I3817,'Input Parameters'!$L$26,'Input Parameters'!$M$26,'Input Parameters'!$J$26,'Input Parameters'!$K$26)</f>
        <v>0.78848101055178932</v>
      </c>
      <c r="K3817" s="168">
        <f ca="1">('Input Parameters'!$E$27/'Input Parameters'!$E$38)^$J3817</f>
        <v>3.4971986372950561E-3</v>
      </c>
      <c r="L3817" s="69">
        <f ca="1">$H3817*$C3817*'Input Parameters'!$E$25*K3817</f>
        <v>0.75001481502288048</v>
      </c>
      <c r="M3817" s="24">
        <f t="shared" ca="1" si="567"/>
        <v>0.95990310213135122</v>
      </c>
      <c r="N3817" s="15">
        <f ca="1">_xlfn.NORM.INV(M3817,'Input Parameters'!$E$29,'Input Parameters'!$F$29)</f>
        <v>0.10017495627290206</v>
      </c>
      <c r="O3817" s="8">
        <f t="shared" ca="1" si="568"/>
        <v>0.60422371776468187</v>
      </c>
      <c r="P3817" s="30">
        <f ca="1">_xlfn.LOGNORM.INV(O3817,'Input Parameters'!$H$30,'Input Parameters'!$I$30)</f>
        <v>3.0400939115093113</v>
      </c>
      <c r="Q3817" s="10">
        <f t="shared" ca="1" si="569"/>
        <v>0.22947293824008808</v>
      </c>
      <c r="R3817" s="30">
        <f>IF('Input Parameters'!$E$32=0,0,_xlfn.BETA.INV(Q3817,'Input Parameters'!$L$32,'Input Parameters'!$M$32,'Input Parameters'!$J$32,'Input Parameters'!$K$32))</f>
        <v>0</v>
      </c>
      <c r="S3817" s="10">
        <f t="shared" ca="1" si="570"/>
        <v>0.28329306140198318</v>
      </c>
      <c r="T3817" s="26">
        <f ca="1">_xlfn.LOGNORM.INV(S3817,'Input Parameters'!$H$34,'Input Parameters'!$I$34)</f>
        <v>46.936045059767949</v>
      </c>
      <c r="U3817" s="10">
        <f t="shared" ca="1" si="571"/>
        <v>0.28388045616546509</v>
      </c>
      <c r="V3817" s="30">
        <f ca="1">_xlfn.BETA.INV(U3817,'Input Parameters'!$L$36,'Input Parameters'!$M$36,'Input Parameters'!$J$36,'Input Parameters'!$K$36)</f>
        <v>0.503849623788448</v>
      </c>
      <c r="W3817" s="2">
        <f ca="1">N3817+(P3817-N3817)*(1-ERF((T3817-R3817)/(2*SQRT(L3817*'Input Parameters'!$E$38))))</f>
        <v>0.10054822050688933</v>
      </c>
      <c r="X3817">
        <f t="shared" ca="1" si="572"/>
        <v>1</v>
      </c>
      <c r="Y3817" s="7"/>
    </row>
    <row r="3818" spans="1:25" ht="15" customHeight="1" x14ac:dyDescent="0.25">
      <c r="A3818" s="139">
        <v>3811</v>
      </c>
      <c r="B3818" s="10">
        <f t="shared" ca="1" si="563"/>
        <v>0.16131920799924782</v>
      </c>
      <c r="C3818" s="60">
        <f ca="1">_xlfn.NORM.INV(B3818,'Input Parameters'!$E$15,'Input Parameters'!$F$15)</f>
        <v>217.36714903033132</v>
      </c>
      <c r="D3818" s="10">
        <f t="shared" ca="1" si="564"/>
        <v>0.78278006192020133</v>
      </c>
      <c r="E3818" s="62">
        <f ca="1">IF(_xlfn.NORM.INV(D3818,'Input Parameters'!$E$17,'Input Parameters'!$F$17)&lt;3500,3500,IF(_xlfn.NORM.INV(D3818,'Input Parameters'!$E$17,'Input Parameters'!$F$17)&gt;5500,5500,_xlfn.NORM.INV(D3818,'Input Parameters'!$E$17,'Input Parameters'!$F$17)))</f>
        <v>5347.1316820106431</v>
      </c>
      <c r="F3818" s="10">
        <f t="shared" ca="1" si="565"/>
        <v>8.9438807814966048E-2</v>
      </c>
      <c r="G3818" s="64">
        <f ca="1">_xlfn.NORM.INV(F3818,'Input Parameters'!$E$20,'Input Parameters'!$F$20)</f>
        <v>273.64373345122812</v>
      </c>
      <c r="H3818" s="57">
        <f ca="1">EXP(E3818*(1/'Input Parameters'!$E$23-1/G3818))</f>
        <v>0.27626607636884848</v>
      </c>
      <c r="I3818" s="10">
        <f t="shared" ca="1" si="566"/>
        <v>0.59527580329490615</v>
      </c>
      <c r="J3818" s="30">
        <f ca="1">_xlfn.BETA.INV(I3818,'Input Parameters'!$L$26,'Input Parameters'!$M$26,'Input Parameters'!$J$26,'Input Parameters'!$K$26)</f>
        <v>0.6993934881604762</v>
      </c>
      <c r="K3818" s="168">
        <f ca="1">('Input Parameters'!$E$27/'Input Parameters'!$E$38)^$J3818</f>
        <v>6.6259196226023821E-3</v>
      </c>
      <c r="L3818" s="69">
        <f ca="1">$H3818*$C3818*'Input Parameters'!$E$25*K3818</f>
        <v>0.39789422164853633</v>
      </c>
      <c r="M3818" s="24">
        <f t="shared" ca="1" si="567"/>
        <v>0.59176628687249966</v>
      </c>
      <c r="N3818" s="15">
        <f ca="1">_xlfn.NORM.INV(M3818,'Input Parameters'!$E$29,'Input Parameters'!$F$29)</f>
        <v>0.10002320908825157</v>
      </c>
      <c r="O3818" s="8">
        <f t="shared" ca="1" si="568"/>
        <v>0.76906830527981185</v>
      </c>
      <c r="P3818" s="30">
        <f ca="1">_xlfn.LOGNORM.INV(O3818,'Input Parameters'!$H$30,'Input Parameters'!$I$30)</f>
        <v>3.7985132480379358</v>
      </c>
      <c r="Q3818" s="10">
        <f t="shared" ca="1" si="569"/>
        <v>0.91141474547992563</v>
      </c>
      <c r="R3818" s="30">
        <f>IF('Input Parameters'!$E$32=0,0,_xlfn.BETA.INV(Q3818,'Input Parameters'!$L$32,'Input Parameters'!$M$32,'Input Parameters'!$J$32,'Input Parameters'!$K$32))</f>
        <v>0</v>
      </c>
      <c r="S3818" s="10">
        <f t="shared" ca="1" si="570"/>
        <v>0.99288704159979091</v>
      </c>
      <c r="T3818" s="26">
        <f ca="1">_xlfn.LOGNORM.INV(S3818,'Input Parameters'!$H$34,'Input Parameters'!$I$34)</f>
        <v>68.401565813716871</v>
      </c>
      <c r="U3818" s="10">
        <f t="shared" ca="1" si="571"/>
        <v>0.82802743675233215</v>
      </c>
      <c r="V3818" s="30">
        <f ca="1">_xlfn.BETA.INV(U3818,'Input Parameters'!$L$36,'Input Parameters'!$M$36,'Input Parameters'!$J$36,'Input Parameters'!$K$36)</f>
        <v>0.74202473028875437</v>
      </c>
      <c r="W3818" s="2">
        <f ca="1">N3818+(P3818-N3818)*(1-ERF((T3818-R3818)/(2*SQRT(L3818*'Input Parameters'!$E$38))))</f>
        <v>0.10002320908831645</v>
      </c>
      <c r="X3818">
        <f t="shared" ca="1" si="572"/>
        <v>1</v>
      </c>
      <c r="Y3818" s="7"/>
    </row>
    <row r="3819" spans="1:25" ht="15" customHeight="1" x14ac:dyDescent="0.25">
      <c r="A3819" s="139">
        <v>3812</v>
      </c>
      <c r="B3819" s="10">
        <f t="shared" ca="1" si="563"/>
        <v>0.41861873712061048</v>
      </c>
      <c r="C3819" s="60">
        <f ca="1">_xlfn.NORM.INV(B3819,'Input Parameters'!$E$15,'Input Parameters'!$F$15)</f>
        <v>259.83433116249614</v>
      </c>
      <c r="D3819" s="10">
        <f t="shared" ca="1" si="564"/>
        <v>0.24892982225117066</v>
      </c>
      <c r="E3819" s="62">
        <f ca="1">IF(_xlfn.NORM.INV(D3819,'Input Parameters'!$E$17,'Input Parameters'!$F$17)&lt;3500,3500,IF(_xlfn.NORM.INV(D3819,'Input Parameters'!$E$17,'Input Parameters'!$F$17)&gt;5500,5500,_xlfn.NORM.INV(D3819,'Input Parameters'!$E$17,'Input Parameters'!$F$17)))</f>
        <v>4325.4970954470973</v>
      </c>
      <c r="F3819" s="10">
        <f t="shared" ca="1" si="565"/>
        <v>0.14817136484478799</v>
      </c>
      <c r="G3819" s="64">
        <f ca="1">_xlfn.NORM.INV(F3819,'Input Parameters'!$E$20,'Input Parameters'!$F$20)</f>
        <v>275.6531337479405</v>
      </c>
      <c r="H3819" s="57">
        <f ca="1">EXP(E3819*(1/'Input Parameters'!$E$23-1/G3819))</f>
        <v>0.39637947221536118</v>
      </c>
      <c r="I3819" s="10">
        <f t="shared" ca="1" si="566"/>
        <v>0.14859516959666397</v>
      </c>
      <c r="J3819" s="30">
        <f ca="1">_xlfn.BETA.INV(I3819,'Input Parameters'!$L$26,'Input Parameters'!$M$26,'Input Parameters'!$J$26,'Input Parameters'!$K$26)</f>
        <v>0.48537332466706651</v>
      </c>
      <c r="K3819" s="168">
        <f ca="1">('Input Parameters'!$E$27/'Input Parameters'!$E$38)^$J3819</f>
        <v>3.0758331182675042E-2</v>
      </c>
      <c r="L3819" s="69">
        <f ca="1">$H3819*$C3819*'Input Parameters'!$E$25*K3819</f>
        <v>3.1678926512318721</v>
      </c>
      <c r="M3819" s="24">
        <f t="shared" ca="1" si="567"/>
        <v>0.40557342909748473</v>
      </c>
      <c r="N3819" s="15">
        <f ca="1">_xlfn.NORM.INV(M3819,'Input Parameters'!$E$29,'Input Parameters'!$F$29)</f>
        <v>9.9976105322953895E-2</v>
      </c>
      <c r="O3819" s="8">
        <f t="shared" ca="1" si="568"/>
        <v>0.97800729503948802</v>
      </c>
      <c r="P3819" s="30">
        <f ca="1">_xlfn.LOGNORM.INV(O3819,'Input Parameters'!$H$30,'Input Parameters'!$I$30)</f>
        <v>6.9484864673046642</v>
      </c>
      <c r="Q3819" s="10">
        <f t="shared" ca="1" si="569"/>
        <v>0.59478992198830627</v>
      </c>
      <c r="R3819" s="30">
        <f>IF('Input Parameters'!$E$32=0,0,_xlfn.BETA.INV(Q3819,'Input Parameters'!$L$32,'Input Parameters'!$M$32,'Input Parameters'!$J$32,'Input Parameters'!$K$32))</f>
        <v>0</v>
      </c>
      <c r="S3819" s="10">
        <f t="shared" ca="1" si="570"/>
        <v>0.38325110743767343</v>
      </c>
      <c r="T3819" s="26">
        <f ca="1">_xlfn.LOGNORM.INV(S3819,'Input Parameters'!$H$34,'Input Parameters'!$I$34)</f>
        <v>48.577909454048772</v>
      </c>
      <c r="U3819" s="10">
        <f t="shared" ca="1" si="571"/>
        <v>0.48657868039874774</v>
      </c>
      <c r="V3819" s="30">
        <f ca="1">_xlfn.BETA.INV(U3819,'Input Parameters'!$L$36,'Input Parameters'!$M$36,'Input Parameters'!$J$36,'Input Parameters'!$K$36)</f>
        <v>0.58077908197203176</v>
      </c>
      <c r="W3819" s="2">
        <f ca="1">N3819+(P3819-N3819)*(1-ERF((T3819-R3819)/(2*SQRT(L3819*'Input Parameters'!$E$38))))</f>
        <v>0.46717366400243532</v>
      </c>
      <c r="X3819">
        <f t="shared" ca="1" si="572"/>
        <v>1</v>
      </c>
      <c r="Y3819" s="7"/>
    </row>
    <row r="3820" spans="1:25" ht="15" customHeight="1" x14ac:dyDescent="0.25">
      <c r="A3820" s="139">
        <v>3813</v>
      </c>
      <c r="B3820" s="10">
        <f t="shared" ca="1" si="563"/>
        <v>9.6933323148108985E-2</v>
      </c>
      <c r="C3820" s="60">
        <f ca="1">_xlfn.NORM.INV(B3820,'Input Parameters'!$E$15,'Input Parameters'!$F$15)</f>
        <v>200.55771559228685</v>
      </c>
      <c r="D3820" s="10">
        <f t="shared" ca="1" si="564"/>
        <v>0.48021566113942404</v>
      </c>
      <c r="E3820" s="62">
        <f ca="1">IF(_xlfn.NORM.INV(D3820,'Input Parameters'!$E$17,'Input Parameters'!$F$17)&lt;3500,3500,IF(_xlfn.NORM.INV(D3820,'Input Parameters'!$E$17,'Input Parameters'!$F$17)&gt;5500,5500,_xlfn.NORM.INV(D3820,'Input Parameters'!$E$17,'Input Parameters'!$F$17)))</f>
        <v>4765.2713702867595</v>
      </c>
      <c r="F3820" s="10">
        <f t="shared" ca="1" si="565"/>
        <v>0.93634867376637165</v>
      </c>
      <c r="G3820" s="64">
        <f ca="1">_xlfn.NORM.INV(F3820,'Input Parameters'!$E$20,'Input Parameters'!$F$20)</f>
        <v>292.86633018794754</v>
      </c>
      <c r="H3820" s="57">
        <f ca="1">EXP(E3820*(1/'Input Parameters'!$E$23-1/G3820))</f>
        <v>0.99659261245818465</v>
      </c>
      <c r="I3820" s="10">
        <f t="shared" ca="1" si="566"/>
        <v>0.44416479052946978</v>
      </c>
      <c r="J3820" s="30">
        <f ca="1">_xlfn.BETA.INV(I3820,'Input Parameters'!$L$26,'Input Parameters'!$M$26,'Input Parameters'!$J$26,'Input Parameters'!$K$26)</f>
        <v>0.63857307219798032</v>
      </c>
      <c r="K3820" s="168">
        <f ca="1">('Input Parameters'!$E$27/'Input Parameters'!$E$38)^$J3820</f>
        <v>1.0249772003570023E-2</v>
      </c>
      <c r="L3820" s="69">
        <f ca="1">$H3820*$C3820*'Input Parameters'!$E$25*K3820</f>
        <v>2.0486663911048719</v>
      </c>
      <c r="M3820" s="24">
        <f t="shared" ca="1" si="567"/>
        <v>0.87842681914894738</v>
      </c>
      <c r="N3820" s="15">
        <f ca="1">_xlfn.NORM.INV(M3820,'Input Parameters'!$E$29,'Input Parameters'!$F$29)</f>
        <v>0.10011671585125753</v>
      </c>
      <c r="O3820" s="8">
        <f t="shared" ca="1" si="568"/>
        <v>0.16700309364552024</v>
      </c>
      <c r="P3820" s="30">
        <f ca="1">_xlfn.LOGNORM.INV(O3820,'Input Parameters'!$H$30,'Input Parameters'!$I$30)</f>
        <v>1.70009624169758</v>
      </c>
      <c r="Q3820" s="10">
        <f t="shared" ca="1" si="569"/>
        <v>0.11286594523343185</v>
      </c>
      <c r="R3820" s="30">
        <f>IF('Input Parameters'!$E$32=0,0,_xlfn.BETA.INV(Q3820,'Input Parameters'!$L$32,'Input Parameters'!$M$32,'Input Parameters'!$J$32,'Input Parameters'!$K$32))</f>
        <v>0</v>
      </c>
      <c r="S3820" s="10">
        <f t="shared" ca="1" si="570"/>
        <v>0.4690127626152083</v>
      </c>
      <c r="T3820" s="26">
        <f ca="1">_xlfn.LOGNORM.INV(S3820,'Input Parameters'!$H$34,'Input Parameters'!$I$34)</f>
        <v>49.922057485178549</v>
      </c>
      <c r="U3820" s="10">
        <f t="shared" ca="1" si="571"/>
        <v>0.27880814649501395</v>
      </c>
      <c r="V3820" s="30">
        <f ca="1">_xlfn.BETA.INV(U3820,'Input Parameters'!$L$36,'Input Parameters'!$M$36,'Input Parameters'!$J$36,'Input Parameters'!$K$36)</f>
        <v>0.5018315795130156</v>
      </c>
      <c r="W3820" s="2">
        <f ca="1">N3820+(P3820-N3820)*(1-ERF((T3820-R3820)/(2*SQRT(L3820*'Input Parameters'!$E$38))))</f>
        <v>0.12196054847321118</v>
      </c>
      <c r="X3820">
        <f t="shared" ca="1" si="572"/>
        <v>1</v>
      </c>
      <c r="Y3820" s="7"/>
    </row>
    <row r="3821" spans="1:25" ht="15" customHeight="1" x14ac:dyDescent="0.25">
      <c r="A3821" s="139">
        <v>3814</v>
      </c>
      <c r="B3821" s="10">
        <f t="shared" ca="1" si="563"/>
        <v>4.9004322497393726E-2</v>
      </c>
      <c r="C3821" s="60">
        <f ca="1">_xlfn.NORM.INV(B3821,'Input Parameters'!$E$15,'Input Parameters'!$F$15)</f>
        <v>181.29953018229605</v>
      </c>
      <c r="D3821" s="10">
        <f t="shared" ca="1" si="564"/>
        <v>0.6725909050477954</v>
      </c>
      <c r="E3821" s="62">
        <f ca="1">IF(_xlfn.NORM.INV(D3821,'Input Parameters'!$E$17,'Input Parameters'!$F$17)&lt;3500,3500,IF(_xlfn.NORM.INV(D3821,'Input Parameters'!$E$17,'Input Parameters'!$F$17)&gt;5500,5500,_xlfn.NORM.INV(D3821,'Input Parameters'!$E$17,'Input Parameters'!$F$17)))</f>
        <v>5112.95513618928</v>
      </c>
      <c r="F3821" s="10">
        <f t="shared" ca="1" si="565"/>
        <v>0.78431874672434576</v>
      </c>
      <c r="G3821" s="64">
        <f ca="1">_xlfn.NORM.INV(F3821,'Input Parameters'!$E$20,'Input Parameters'!$F$20)</f>
        <v>287.92197709266117</v>
      </c>
      <c r="H3821" s="57">
        <f ca="1">EXP(E3821*(1/'Input Parameters'!$E$23-1/G3821))</f>
        <v>0.73825492625251155</v>
      </c>
      <c r="I3821" s="10">
        <f t="shared" ca="1" si="566"/>
        <v>9.3269139469486118E-2</v>
      </c>
      <c r="J3821" s="30">
        <f ca="1">_xlfn.BETA.INV(I3821,'Input Parameters'!$L$26,'Input Parameters'!$M$26,'Input Parameters'!$J$26,'Input Parameters'!$K$26)</f>
        <v>0.43798144962910912</v>
      </c>
      <c r="K3821" s="168">
        <f ca="1">('Input Parameters'!$E$27/'Input Parameters'!$E$38)^$J3821</f>
        <v>4.321138213283874E-2</v>
      </c>
      <c r="L3821" s="69">
        <f ca="1">$H3821*$C3821*'Input Parameters'!$E$25*K3821</f>
        <v>5.7836391641413405</v>
      </c>
      <c r="M3821" s="24">
        <f t="shared" ca="1" si="567"/>
        <v>0.79760049904775576</v>
      </c>
      <c r="N3821" s="15">
        <f ca="1">_xlfn.NORM.INV(M3821,'Input Parameters'!$E$29,'Input Parameters'!$F$29)</f>
        <v>0.10008330810824678</v>
      </c>
      <c r="O3821" s="8">
        <f t="shared" ca="1" si="568"/>
        <v>0.77814663867856693</v>
      </c>
      <c r="P3821" s="30">
        <f ca="1">_xlfn.LOGNORM.INV(O3821,'Input Parameters'!$H$30,'Input Parameters'!$I$30)</f>
        <v>3.8530305700121881</v>
      </c>
      <c r="Q3821" s="10">
        <f t="shared" ca="1" si="569"/>
        <v>0.85935541837407137</v>
      </c>
      <c r="R3821" s="30">
        <f>IF('Input Parameters'!$E$32=0,0,_xlfn.BETA.INV(Q3821,'Input Parameters'!$L$32,'Input Parameters'!$M$32,'Input Parameters'!$J$32,'Input Parameters'!$K$32))</f>
        <v>0</v>
      </c>
      <c r="S3821" s="10">
        <f t="shared" ca="1" si="570"/>
        <v>0.30167172109015228</v>
      </c>
      <c r="T3821" s="26">
        <f ca="1">_xlfn.LOGNORM.INV(S3821,'Input Parameters'!$H$34,'Input Parameters'!$I$34)</f>
        <v>47.249687198006065</v>
      </c>
      <c r="U3821" s="10">
        <f t="shared" ca="1" si="571"/>
        <v>8.5243311131071975E-2</v>
      </c>
      <c r="V3821" s="30">
        <f ca="1">_xlfn.BETA.INV(U3821,'Input Parameters'!$L$36,'Input Parameters'!$M$36,'Input Parameters'!$J$36,'Input Parameters'!$K$36)</f>
        <v>0.40715902725274966</v>
      </c>
      <c r="W3821" s="2">
        <f ca="1">N3821+(P3821-N3821)*(1-ERF((T3821-R3821)/(2*SQRT(L3821*'Input Parameters'!$E$38))))</f>
        <v>0.71839594583692357</v>
      </c>
      <c r="X3821">
        <f t="shared" ca="1" si="572"/>
        <v>0</v>
      </c>
      <c r="Y3821" s="7"/>
    </row>
    <row r="3822" spans="1:25" ht="15" customHeight="1" x14ac:dyDescent="0.25">
      <c r="A3822" s="139">
        <v>3815</v>
      </c>
      <c r="B3822" s="10">
        <f t="shared" ca="1" si="563"/>
        <v>0.80400669870149222</v>
      </c>
      <c r="C3822" s="60">
        <f ca="1">_xlfn.NORM.INV(B3822,'Input Parameters'!$E$15,'Input Parameters'!$F$15)</f>
        <v>317.35787970871888</v>
      </c>
      <c r="D3822" s="10">
        <f t="shared" ca="1" si="564"/>
        <v>0.27582020936302687</v>
      </c>
      <c r="E3822" s="62">
        <f ca="1">IF(_xlfn.NORM.INV(D3822,'Input Parameters'!$E$17,'Input Parameters'!$F$17)&lt;3500,3500,IF(_xlfn.NORM.INV(D3822,'Input Parameters'!$E$17,'Input Parameters'!$F$17)&gt;5500,5500,_xlfn.NORM.INV(D3822,'Input Parameters'!$E$17,'Input Parameters'!$F$17)))</f>
        <v>4383.2873425448197</v>
      </c>
      <c r="F3822" s="10">
        <f t="shared" ca="1" si="565"/>
        <v>0.87866596443901979</v>
      </c>
      <c r="G3822" s="64">
        <f ca="1">_xlfn.NORM.INV(F3822,'Input Parameters'!$E$20,'Input Parameters'!$F$20)</f>
        <v>290.47790417996254</v>
      </c>
      <c r="H3822" s="57">
        <f ca="1">EXP(E3822*(1/'Input Parameters'!$E$23-1/G3822))</f>
        <v>0.88143582526273923</v>
      </c>
      <c r="I3822" s="10">
        <f t="shared" ca="1" si="566"/>
        <v>0.47172498938754903</v>
      </c>
      <c r="J3822" s="30">
        <f ca="1">_xlfn.BETA.INV(I3822,'Input Parameters'!$L$26,'Input Parameters'!$M$26,'Input Parameters'!$J$26,'Input Parameters'!$K$26)</f>
        <v>0.64992559171291475</v>
      </c>
      <c r="K3822" s="168">
        <f ca="1">('Input Parameters'!$E$27/'Input Parameters'!$E$38)^$J3822</f>
        <v>9.4481935982112242E-3</v>
      </c>
      <c r="L3822" s="69">
        <f ca="1">$H3822*$C3822*'Input Parameters'!$E$25*K3822</f>
        <v>2.6429489076497661</v>
      </c>
      <c r="M3822" s="24">
        <f t="shared" ca="1" si="567"/>
        <v>0.59165761754775414</v>
      </c>
      <c r="N3822" s="15">
        <f ca="1">_xlfn.NORM.INV(M3822,'Input Parameters'!$E$29,'Input Parameters'!$F$29)</f>
        <v>0.10002318110619066</v>
      </c>
      <c r="O3822" s="8">
        <f t="shared" ca="1" si="568"/>
        <v>0.42479653410201956</v>
      </c>
      <c r="P3822" s="30">
        <f ca="1">_xlfn.LOGNORM.INV(O3822,'Input Parameters'!$H$30,'Input Parameters'!$I$30)</f>
        <v>2.4533620119428563</v>
      </c>
      <c r="Q3822" s="10">
        <f t="shared" ca="1" si="569"/>
        <v>3.5141256175933666E-2</v>
      </c>
      <c r="R3822" s="30">
        <f>IF('Input Parameters'!$E$32=0,0,_xlfn.BETA.INV(Q3822,'Input Parameters'!$L$32,'Input Parameters'!$M$32,'Input Parameters'!$J$32,'Input Parameters'!$K$32))</f>
        <v>0</v>
      </c>
      <c r="S3822" s="10">
        <f t="shared" ca="1" si="570"/>
        <v>0.17016263911605134</v>
      </c>
      <c r="T3822" s="26">
        <f ca="1">_xlfn.LOGNORM.INV(S3822,'Input Parameters'!$H$34,'Input Parameters'!$I$34)</f>
        <v>44.764508571941136</v>
      </c>
      <c r="U3822" s="10">
        <f t="shared" ca="1" si="571"/>
        <v>0.27195413295608339</v>
      </c>
      <c r="V3822" s="30">
        <f ca="1">_xlfn.BETA.INV(U3822,'Input Parameters'!$L$36,'Input Parameters'!$M$36,'Input Parameters'!$J$36,'Input Parameters'!$K$36)</f>
        <v>0.49908804687086855</v>
      </c>
      <c r="W3822" s="2">
        <f ca="1">N3822+(P3822-N3822)*(1-ERF((T3822-R3822)/(2*SQRT(L3822*'Input Parameters'!$E$38))))</f>
        <v>0.22129113753381502</v>
      </c>
      <c r="X3822">
        <f t="shared" ca="1" si="572"/>
        <v>1</v>
      </c>
      <c r="Y3822" s="7"/>
    </row>
    <row r="3823" spans="1:25" ht="15" customHeight="1" x14ac:dyDescent="0.25">
      <c r="A3823" s="139">
        <v>3816</v>
      </c>
      <c r="B3823" s="10">
        <f t="shared" ca="1" si="563"/>
        <v>0.92277034389922674</v>
      </c>
      <c r="C3823" s="60">
        <f ca="1">_xlfn.NORM.INV(B3823,'Input Parameters'!$E$15,'Input Parameters'!$F$15)</f>
        <v>348.13625481493222</v>
      </c>
      <c r="D3823" s="10">
        <f t="shared" ca="1" si="564"/>
        <v>0.52328769438603473</v>
      </c>
      <c r="E3823" s="62">
        <f ca="1">IF(_xlfn.NORM.INV(D3823,'Input Parameters'!$E$17,'Input Parameters'!$F$17)&lt;3500,3500,IF(_xlfn.NORM.INV(D3823,'Input Parameters'!$E$17,'Input Parameters'!$F$17)&gt;5500,5500,_xlfn.NORM.INV(D3823,'Input Parameters'!$E$17,'Input Parameters'!$F$17)))</f>
        <v>4840.8847487303901</v>
      </c>
      <c r="F3823" s="10">
        <f t="shared" ca="1" si="565"/>
        <v>0.65020907244760506</v>
      </c>
      <c r="G3823" s="64">
        <f ca="1">_xlfn.NORM.INV(F3823,'Input Parameters'!$E$20,'Input Parameters'!$F$20)</f>
        <v>285.2354293646523</v>
      </c>
      <c r="H3823" s="57">
        <f ca="1">EXP(E3823*(1/'Input Parameters'!$E$23-1/G3823))</f>
        <v>0.64039095142062619</v>
      </c>
      <c r="I3823" s="10">
        <f t="shared" ca="1" si="566"/>
        <v>0.80977657168294814</v>
      </c>
      <c r="J3823" s="30">
        <f ca="1">_xlfn.BETA.INV(I3823,'Input Parameters'!$L$26,'Input Parameters'!$M$26,'Input Parameters'!$J$26,'Input Parameters'!$K$26)</f>
        <v>0.79009524793574171</v>
      </c>
      <c r="K3823" s="168">
        <f ca="1">('Input Parameters'!$E$27/'Input Parameters'!$E$38)^$J3823</f>
        <v>3.4569382399508744E-3</v>
      </c>
      <c r="L3823" s="69">
        <f ca="1">$H3823*$C3823*'Input Parameters'!$E$25*K3823</f>
        <v>0.77070124484756519</v>
      </c>
      <c r="M3823" s="24">
        <f t="shared" ca="1" si="567"/>
        <v>0.7025203136283622</v>
      </c>
      <c r="N3823" s="15">
        <f ca="1">_xlfn.NORM.INV(M3823,'Input Parameters'!$E$29,'Input Parameters'!$F$29)</f>
        <v>0.10005316630717688</v>
      </c>
      <c r="O3823" s="8">
        <f t="shared" ca="1" si="568"/>
        <v>0.60121107139035912</v>
      </c>
      <c r="P3823" s="30">
        <f ca="1">_xlfn.LOGNORM.INV(O3823,'Input Parameters'!$H$30,'Input Parameters'!$I$30)</f>
        <v>3.02889591494655</v>
      </c>
      <c r="Q3823" s="10">
        <f t="shared" ca="1" si="569"/>
        <v>0.82752560328701641</v>
      </c>
      <c r="R3823" s="30">
        <f>IF('Input Parameters'!$E$32=0,0,_xlfn.BETA.INV(Q3823,'Input Parameters'!$L$32,'Input Parameters'!$M$32,'Input Parameters'!$J$32,'Input Parameters'!$K$32))</f>
        <v>0</v>
      </c>
      <c r="S3823" s="10">
        <f t="shared" ca="1" si="570"/>
        <v>0.98048737770213845</v>
      </c>
      <c r="T3823" s="26">
        <f ca="1">_xlfn.LOGNORM.INV(S3823,'Input Parameters'!$H$34,'Input Parameters'!$I$34)</f>
        <v>65.17884832353657</v>
      </c>
      <c r="U3823" s="10">
        <f t="shared" ca="1" si="571"/>
        <v>0.1248451895211421</v>
      </c>
      <c r="V3823" s="30">
        <f ca="1">_xlfn.BETA.INV(U3823,'Input Parameters'!$L$36,'Input Parameters'!$M$36,'Input Parameters'!$J$36,'Input Parameters'!$K$36)</f>
        <v>0.43153282886597411</v>
      </c>
      <c r="W3823" s="2">
        <f ca="1">N3823+(P3823-N3823)*(1-ERF((T3823-R3823)/(2*SQRT(L3823*'Input Parameters'!$E$38))))</f>
        <v>0.10005361209326269</v>
      </c>
      <c r="X3823">
        <f t="shared" ca="1" si="572"/>
        <v>1</v>
      </c>
      <c r="Y3823" s="7"/>
    </row>
    <row r="3824" spans="1:25" ht="15" customHeight="1" x14ac:dyDescent="0.25">
      <c r="A3824" s="139">
        <v>3817</v>
      </c>
      <c r="B3824" s="10">
        <f t="shared" ca="1" si="563"/>
        <v>0.57224422586701029</v>
      </c>
      <c r="C3824" s="60">
        <f ca="1">_xlfn.NORM.INV(B3824,'Input Parameters'!$E$15,'Input Parameters'!$F$15)</f>
        <v>280.83532134097499</v>
      </c>
      <c r="D3824" s="10">
        <f t="shared" ca="1" si="564"/>
        <v>0.62029397950422616</v>
      </c>
      <c r="E3824" s="62">
        <f ca="1">IF(_xlfn.NORM.INV(D3824,'Input Parameters'!$E$17,'Input Parameters'!$F$17)&lt;3500,3500,IF(_xlfn.NORM.INV(D3824,'Input Parameters'!$E$17,'Input Parameters'!$F$17)&gt;5500,5500,_xlfn.NORM.INV(D3824,'Input Parameters'!$E$17,'Input Parameters'!$F$17)))</f>
        <v>5014.3770821009239</v>
      </c>
      <c r="F3824" s="10">
        <f t="shared" ca="1" si="565"/>
        <v>0.13683480104337387</v>
      </c>
      <c r="G3824" s="64">
        <f ca="1">_xlfn.NORM.INV(F3824,'Input Parameters'!$E$20,'Input Parameters'!$F$20)</f>
        <v>275.31583889379436</v>
      </c>
      <c r="H3824" s="57">
        <f ca="1">EXP(E3824*(1/'Input Parameters'!$E$23-1/G3824))</f>
        <v>0.33452418263484573</v>
      </c>
      <c r="I3824" s="10">
        <f t="shared" ca="1" si="566"/>
        <v>5.1484946488297267E-2</v>
      </c>
      <c r="J3824" s="30">
        <f ca="1">_xlfn.BETA.INV(I3824,'Input Parameters'!$L$26,'Input Parameters'!$M$26,'Input Parameters'!$J$26,'Input Parameters'!$K$26)</f>
        <v>0.38654306940834288</v>
      </c>
      <c r="K3824" s="168">
        <f ca="1">('Input Parameters'!$E$27/'Input Parameters'!$E$38)^$J3824</f>
        <v>6.2494131677127959E-2</v>
      </c>
      <c r="L3824" s="69">
        <f ca="1">$H3824*$C3824*'Input Parameters'!$E$25*K3824</f>
        <v>5.871086588740166</v>
      </c>
      <c r="M3824" s="24">
        <f t="shared" ca="1" si="567"/>
        <v>0.14859399015935781</v>
      </c>
      <c r="N3824" s="15">
        <f ca="1">_xlfn.NORM.INV(M3824,'Input Parameters'!$E$29,'Input Parameters'!$F$29)</f>
        <v>9.9895751738242847E-2</v>
      </c>
      <c r="O3824" s="8">
        <f t="shared" ca="1" si="568"/>
        <v>0.77681334366496524</v>
      </c>
      <c r="P3824" s="30">
        <f ca="1">_xlfn.LOGNORM.INV(O3824,'Input Parameters'!$H$30,'Input Parameters'!$I$30)</f>
        <v>3.8448965621245148</v>
      </c>
      <c r="Q3824" s="10">
        <f t="shared" ca="1" si="569"/>
        <v>1.3876035934488384E-2</v>
      </c>
      <c r="R3824" s="30">
        <f>IF('Input Parameters'!$E$32=0,0,_xlfn.BETA.INV(Q3824,'Input Parameters'!$L$32,'Input Parameters'!$M$32,'Input Parameters'!$J$32,'Input Parameters'!$K$32))</f>
        <v>0</v>
      </c>
      <c r="S3824" s="10">
        <f t="shared" ca="1" si="570"/>
        <v>0.97238598386090636</v>
      </c>
      <c r="T3824" s="26">
        <f ca="1">_xlfn.LOGNORM.INV(S3824,'Input Parameters'!$H$34,'Input Parameters'!$I$34)</f>
        <v>63.997931927836305</v>
      </c>
      <c r="U3824" s="10">
        <f t="shared" ca="1" si="571"/>
        <v>0.21828969965254019</v>
      </c>
      <c r="V3824" s="30">
        <f ca="1">_xlfn.BETA.INV(U3824,'Input Parameters'!$L$36,'Input Parameters'!$M$36,'Input Parameters'!$J$36,'Input Parameters'!$K$36)</f>
        <v>0.47676979786472601</v>
      </c>
      <c r="W3824" s="2">
        <f ca="1">N3824+(P3824-N3824)*(1-ERF((T3824-R3824)/(2*SQRT(L3824*'Input Parameters'!$E$38))))</f>
        <v>0.33138603782233594</v>
      </c>
      <c r="X3824">
        <f t="shared" ca="1" si="572"/>
        <v>1</v>
      </c>
      <c r="Y3824" s="7"/>
    </row>
    <row r="3825" spans="1:25" ht="15" customHeight="1" x14ac:dyDescent="0.25">
      <c r="A3825" s="139">
        <v>3818</v>
      </c>
      <c r="B3825" s="10">
        <f t="shared" ca="1" si="563"/>
        <v>0.73633721024404908</v>
      </c>
      <c r="C3825" s="60">
        <f ca="1">_xlfn.NORM.INV(B3825,'Input Parameters'!$E$15,'Input Parameters'!$F$15)</f>
        <v>305.22253798721516</v>
      </c>
      <c r="D3825" s="10">
        <f t="shared" ca="1" si="564"/>
        <v>0.54603465623023917</v>
      </c>
      <c r="E3825" s="62">
        <f ca="1">IF(_xlfn.NORM.INV(D3825,'Input Parameters'!$E$17,'Input Parameters'!$F$17)&lt;3500,3500,IF(_xlfn.NORM.INV(D3825,'Input Parameters'!$E$17,'Input Parameters'!$F$17)&gt;5500,5500,_xlfn.NORM.INV(D3825,'Input Parameters'!$E$17,'Input Parameters'!$F$17)))</f>
        <v>4880.9543348801444</v>
      </c>
      <c r="F3825" s="10">
        <f t="shared" ca="1" si="565"/>
        <v>0.38755224028466984</v>
      </c>
      <c r="G3825" s="64">
        <f ca="1">_xlfn.NORM.INV(F3825,'Input Parameters'!$E$20,'Input Parameters'!$F$20)</f>
        <v>280.73578004912451</v>
      </c>
      <c r="H3825" s="57">
        <f ca="1">EXP(E3825*(1/'Input Parameters'!$E$23-1/G3825))</f>
        <v>0.48498472615294735</v>
      </c>
      <c r="I3825" s="10">
        <f t="shared" ca="1" si="566"/>
        <v>0.66344861221875862</v>
      </c>
      <c r="J3825" s="30">
        <f ca="1">_xlfn.BETA.INV(I3825,'Input Parameters'!$L$26,'Input Parameters'!$M$26,'Input Parameters'!$J$26,'Input Parameters'!$K$26)</f>
        <v>0.72669874717598748</v>
      </c>
      <c r="K3825" s="168">
        <f ca="1">('Input Parameters'!$E$27/'Input Parameters'!$E$38)^$J3825</f>
        <v>5.4473426444958464E-3</v>
      </c>
      <c r="L3825" s="69">
        <f ca="1">$H3825*$C3825*'Input Parameters'!$E$25*K3825</f>
        <v>0.80636070232243096</v>
      </c>
      <c r="M3825" s="24">
        <f t="shared" ca="1" si="567"/>
        <v>0.57823720252794375</v>
      </c>
      <c r="N3825" s="15">
        <f ca="1">_xlfn.NORM.INV(M3825,'Input Parameters'!$E$29,'Input Parameters'!$F$29)</f>
        <v>0.10001973858588413</v>
      </c>
      <c r="O3825" s="8">
        <f t="shared" ca="1" si="568"/>
        <v>2.2980843138263762E-2</v>
      </c>
      <c r="P3825" s="30">
        <f ca="1">_xlfn.LOGNORM.INV(O3825,'Input Parameters'!$H$30,'Input Parameters'!$I$30)</f>
        <v>1.0452844393918372</v>
      </c>
      <c r="Q3825" s="10">
        <f t="shared" ca="1" si="569"/>
        <v>0.42999753449249867</v>
      </c>
      <c r="R3825" s="30">
        <f>IF('Input Parameters'!$E$32=0,0,_xlfn.BETA.INV(Q3825,'Input Parameters'!$L$32,'Input Parameters'!$M$32,'Input Parameters'!$J$32,'Input Parameters'!$K$32))</f>
        <v>0</v>
      </c>
      <c r="S3825" s="10">
        <f t="shared" ca="1" si="570"/>
        <v>0.34487920821666518</v>
      </c>
      <c r="T3825" s="26">
        <f ca="1">_xlfn.LOGNORM.INV(S3825,'Input Parameters'!$H$34,'Input Parameters'!$I$34)</f>
        <v>47.963469807497113</v>
      </c>
      <c r="U3825" s="10">
        <f t="shared" ca="1" si="571"/>
        <v>9.6902647624957816E-2</v>
      </c>
      <c r="V3825" s="30">
        <f ca="1">_xlfn.BETA.INV(U3825,'Input Parameters'!$L$36,'Input Parameters'!$M$36,'Input Parameters'!$J$36,'Input Parameters'!$K$36)</f>
        <v>0.41488465696350607</v>
      </c>
      <c r="W3825" s="2">
        <f ca="1">N3825+(P3825-N3825)*(1-ERF((T3825-R3825)/(2*SQRT(L3825*'Input Parameters'!$E$38))))</f>
        <v>0.10016986341448475</v>
      </c>
      <c r="X3825">
        <f t="shared" ca="1" si="572"/>
        <v>1</v>
      </c>
      <c r="Y3825" s="7"/>
    </row>
    <row r="3826" spans="1:25" ht="15" customHeight="1" x14ac:dyDescent="0.25">
      <c r="A3826" s="139">
        <v>3819</v>
      </c>
      <c r="B3826" s="10">
        <f t="shared" ca="1" si="563"/>
        <v>0.92420749971033345</v>
      </c>
      <c r="C3826" s="60">
        <f ca="1">_xlfn.NORM.INV(B3826,'Input Parameters'!$E$15,'Input Parameters'!$F$15)</f>
        <v>348.67817406620833</v>
      </c>
      <c r="D3826" s="10">
        <f t="shared" ca="1" si="564"/>
        <v>1.7296220670456885E-2</v>
      </c>
      <c r="E3826" s="62">
        <f ca="1">IF(_xlfn.NORM.INV(D3826,'Input Parameters'!$E$17,'Input Parameters'!$F$17)&lt;3500,3500,IF(_xlfn.NORM.INV(D3826,'Input Parameters'!$E$17,'Input Parameters'!$F$17)&gt;5500,5500,_xlfn.NORM.INV(D3826,'Input Parameters'!$E$17,'Input Parameters'!$F$17)))</f>
        <v>3500</v>
      </c>
      <c r="F3826" s="10">
        <f t="shared" ca="1" si="565"/>
        <v>0.66278759784867636</v>
      </c>
      <c r="G3826" s="64">
        <f ca="1">_xlfn.NORM.INV(F3826,'Input Parameters'!$E$20,'Input Parameters'!$F$20)</f>
        <v>285.46455625451824</v>
      </c>
      <c r="H3826" s="57">
        <f ca="1">EXP(E3826*(1/'Input Parameters'!$E$23-1/G3826))</f>
        <v>0.73170426693180524</v>
      </c>
      <c r="I3826" s="10">
        <f t="shared" ca="1" si="566"/>
        <v>6.5134812372179551E-3</v>
      </c>
      <c r="J3826" s="30">
        <f ca="1">_xlfn.BETA.INV(I3826,'Input Parameters'!$L$26,'Input Parameters'!$M$26,'Input Parameters'!$J$26,'Input Parameters'!$K$26)</f>
        <v>0.2579223412928569</v>
      </c>
      <c r="K3826" s="168">
        <f ca="1">('Input Parameters'!$E$27/'Input Parameters'!$E$38)^$J3826</f>
        <v>0.15722410336438464</v>
      </c>
      <c r="L3826" s="69">
        <f ca="1">$H3826*$C3826*'Input Parameters'!$E$25*K3826</f>
        <v>40.112476653006901</v>
      </c>
      <c r="M3826" s="24">
        <f t="shared" ca="1" si="567"/>
        <v>9.4897016501449438E-2</v>
      </c>
      <c r="N3826" s="15">
        <f ca="1">_xlfn.NORM.INV(M3826,'Input Parameters'!$E$29,'Input Parameters'!$F$29)</f>
        <v>9.9868881134112963E-2</v>
      </c>
      <c r="O3826" s="8">
        <f t="shared" ca="1" si="568"/>
        <v>0.60781720344083856</v>
      </c>
      <c r="P3826" s="30">
        <f ca="1">_xlfn.LOGNORM.INV(O3826,'Input Parameters'!$H$30,'Input Parameters'!$I$30)</f>
        <v>3.0535355962071522</v>
      </c>
      <c r="Q3826" s="10">
        <f t="shared" ca="1" si="569"/>
        <v>2.5603070054416865E-2</v>
      </c>
      <c r="R3826" s="30">
        <f>IF('Input Parameters'!$E$32=0,0,_xlfn.BETA.INV(Q3826,'Input Parameters'!$L$32,'Input Parameters'!$M$32,'Input Parameters'!$J$32,'Input Parameters'!$K$32))</f>
        <v>0</v>
      </c>
      <c r="S3826" s="10">
        <f t="shared" ca="1" si="570"/>
        <v>0.22413631477180718</v>
      </c>
      <c r="T3826" s="26">
        <f ca="1">_xlfn.LOGNORM.INV(S3826,'Input Parameters'!$H$34,'Input Parameters'!$I$34)</f>
        <v>45.866003497733892</v>
      </c>
      <c r="U3826" s="10">
        <f t="shared" ca="1" si="571"/>
        <v>0.3207582339384919</v>
      </c>
      <c r="V3826" s="30">
        <f ca="1">_xlfn.BETA.INV(U3826,'Input Parameters'!$L$36,'Input Parameters'!$M$36,'Input Parameters'!$J$36,'Input Parameters'!$K$36)</f>
        <v>0.51825733641953575</v>
      </c>
      <c r="W3826" s="2">
        <f ca="1">N3826+(P3826-N3826)*(1-ERF((T3826-R3826)/(2*SQRT(L3826*'Input Parameters'!$E$38))))</f>
        <v>1.8974597620509286</v>
      </c>
      <c r="X3826">
        <f t="shared" ca="1" si="572"/>
        <v>0</v>
      </c>
      <c r="Y3826" s="7"/>
    </row>
    <row r="3827" spans="1:25" ht="15" customHeight="1" x14ac:dyDescent="0.25">
      <c r="A3827" s="139">
        <v>3820</v>
      </c>
      <c r="B3827" s="10">
        <f t="shared" ca="1" si="563"/>
        <v>0.11175689145906742</v>
      </c>
      <c r="C3827" s="60">
        <f ca="1">_xlfn.NORM.INV(B3827,'Input Parameters'!$E$15,'Input Parameters'!$F$15)</f>
        <v>205.00090071225713</v>
      </c>
      <c r="D3827" s="10">
        <f t="shared" ca="1" si="564"/>
        <v>0.60311358790767156</v>
      </c>
      <c r="E3827" s="62">
        <f ca="1">IF(_xlfn.NORM.INV(D3827,'Input Parameters'!$E$17,'Input Parameters'!$F$17)&lt;3500,3500,IF(_xlfn.NORM.INV(D3827,'Input Parameters'!$E$17,'Input Parameters'!$F$17)&gt;5500,5500,_xlfn.NORM.INV(D3827,'Input Parameters'!$E$17,'Input Parameters'!$F$17)))</f>
        <v>4982.9901973299566</v>
      </c>
      <c r="F3827" s="10">
        <f t="shared" ca="1" si="565"/>
        <v>0.67944649433924242</v>
      </c>
      <c r="G3827" s="64">
        <f ca="1">_xlfn.NORM.INV(F3827,'Input Parameters'!$E$20,'Input Parameters'!$F$20)</f>
        <v>285.77321552716137</v>
      </c>
      <c r="H3827" s="57">
        <f ca="1">EXP(E3827*(1/'Input Parameters'!$E$23-1/G3827))</f>
        <v>0.65319230230022607</v>
      </c>
      <c r="I3827" s="10">
        <f t="shared" ca="1" si="566"/>
        <v>0.67830661780869328</v>
      </c>
      <c r="J3827" s="30">
        <f ca="1">_xlfn.BETA.INV(I3827,'Input Parameters'!$L$26,'Input Parameters'!$M$26,'Input Parameters'!$J$26,'Input Parameters'!$K$26)</f>
        <v>0.73274706656683231</v>
      </c>
      <c r="K3827" s="168">
        <f ca="1">('Input Parameters'!$E$27/'Input Parameters'!$E$38)^$J3827</f>
        <v>5.2160643569548098E-3</v>
      </c>
      <c r="L3827" s="69">
        <f ca="1">$H3827*$C3827*'Input Parameters'!$E$25*K3827</f>
        <v>0.69845715149492327</v>
      </c>
      <c r="M3827" s="24">
        <f t="shared" ca="1" si="567"/>
        <v>0.87968740867270168</v>
      </c>
      <c r="N3827" s="15">
        <f ca="1">_xlfn.NORM.INV(M3827,'Input Parameters'!$E$29,'Input Parameters'!$F$29)</f>
        <v>0.10011734255839179</v>
      </c>
      <c r="O3827" s="8">
        <f t="shared" ca="1" si="568"/>
        <v>0.7159707784109729</v>
      </c>
      <c r="P3827" s="30">
        <f ca="1">_xlfn.LOGNORM.INV(O3827,'Input Parameters'!$H$30,'Input Parameters'!$I$30)</f>
        <v>3.5139084379636847</v>
      </c>
      <c r="Q3827" s="10">
        <f t="shared" ca="1" si="569"/>
        <v>0.44709560635952417</v>
      </c>
      <c r="R3827" s="30">
        <f>IF('Input Parameters'!$E$32=0,0,_xlfn.BETA.INV(Q3827,'Input Parameters'!$L$32,'Input Parameters'!$M$32,'Input Parameters'!$J$32,'Input Parameters'!$K$32))</f>
        <v>0</v>
      </c>
      <c r="S3827" s="10">
        <f t="shared" ca="1" si="570"/>
        <v>0.2017408621146719</v>
      </c>
      <c r="T3827" s="26">
        <f ca="1">_xlfn.LOGNORM.INV(S3827,'Input Parameters'!$H$34,'Input Parameters'!$I$34)</f>
        <v>45.427668808562835</v>
      </c>
      <c r="U3827" s="10">
        <f t="shared" ca="1" si="571"/>
        <v>0.35607948668214939</v>
      </c>
      <c r="V3827" s="30">
        <f ca="1">_xlfn.BETA.INV(U3827,'Input Parameters'!$L$36,'Input Parameters'!$M$36,'Input Parameters'!$J$36,'Input Parameters'!$K$36)</f>
        <v>0.53173521481829655</v>
      </c>
      <c r="W3827" s="2">
        <f ca="1">N3827+(P3827-N3827)*(1-ERF((T3827-R3827)/(2*SQRT(L3827*'Input Parameters'!$E$38))))</f>
        <v>0.10053127840426715</v>
      </c>
      <c r="X3827">
        <f t="shared" ca="1" si="572"/>
        <v>1</v>
      </c>
      <c r="Y3827" s="7"/>
    </row>
    <row r="3828" spans="1:25" ht="15" customHeight="1" x14ac:dyDescent="0.25">
      <c r="A3828" s="139">
        <v>3821</v>
      </c>
      <c r="B3828" s="10">
        <f t="shared" ca="1" si="563"/>
        <v>8.3349478880292982E-2</v>
      </c>
      <c r="C3828" s="60">
        <f ca="1">_xlfn.NORM.INV(B3828,'Input Parameters'!$E$15,'Input Parameters'!$F$15)</f>
        <v>196.02369750992784</v>
      </c>
      <c r="D3828" s="10">
        <f t="shared" ca="1" si="564"/>
        <v>0.68948590548871558</v>
      </c>
      <c r="E3828" s="62">
        <f ca="1">IF(_xlfn.NORM.INV(D3828,'Input Parameters'!$E$17,'Input Parameters'!$F$17)&lt;3500,3500,IF(_xlfn.NORM.INV(D3828,'Input Parameters'!$E$17,'Input Parameters'!$F$17)&gt;5500,5500,_xlfn.NORM.INV(D3828,'Input Parameters'!$E$17,'Input Parameters'!$F$17)))</f>
        <v>5146.075563605219</v>
      </c>
      <c r="F3828" s="10">
        <f t="shared" ca="1" si="565"/>
        <v>6.8206229709378063E-2</v>
      </c>
      <c r="G3828" s="64">
        <f ca="1">_xlfn.NORM.INV(F3828,'Input Parameters'!$E$20,'Input Parameters'!$F$20)</f>
        <v>272.67179364279326</v>
      </c>
      <c r="H3828" s="57">
        <f ca="1">EXP(E3828*(1/'Input Parameters'!$E$23-1/G3828))</f>
        <v>0.27115768583755456</v>
      </c>
      <c r="I3828" s="10">
        <f t="shared" ca="1" si="566"/>
        <v>0.97624365246546896</v>
      </c>
      <c r="J3828" s="30">
        <f ca="1">_xlfn.BETA.INV(I3828,'Input Parameters'!$L$26,'Input Parameters'!$M$26,'Input Parameters'!$J$26,'Input Parameters'!$K$26)</f>
        <v>0.90572524633542573</v>
      </c>
      <c r="K3828" s="168">
        <f ca="1">('Input Parameters'!$E$27/'Input Parameters'!$E$38)^$J3828</f>
        <v>1.5082749341874351E-3</v>
      </c>
      <c r="L3828" s="69">
        <f ca="1">$H3828*$C3828*'Input Parameters'!$E$25*K3828</f>
        <v>8.0169838604852217E-2</v>
      </c>
      <c r="M3828" s="24">
        <f t="shared" ca="1" si="567"/>
        <v>0.9904334874869446</v>
      </c>
      <c r="N3828" s="15">
        <f ca="1">_xlfn.NORM.INV(M3828,'Input Parameters'!$E$29,'Input Parameters'!$F$29)</f>
        <v>0.1002342928973971</v>
      </c>
      <c r="O3828" s="8">
        <f t="shared" ca="1" si="568"/>
        <v>0.26071734208025577</v>
      </c>
      <c r="P3828" s="30">
        <f ca="1">_xlfn.LOGNORM.INV(O3828,'Input Parameters'!$H$30,'Input Parameters'!$I$30)</f>
        <v>1.9821467672623372</v>
      </c>
      <c r="Q3828" s="10">
        <f t="shared" ca="1" si="569"/>
        <v>0.32452687240156708</v>
      </c>
      <c r="R3828" s="30">
        <f>IF('Input Parameters'!$E$32=0,0,_xlfn.BETA.INV(Q3828,'Input Parameters'!$L$32,'Input Parameters'!$M$32,'Input Parameters'!$J$32,'Input Parameters'!$K$32))</f>
        <v>0</v>
      </c>
      <c r="S3828" s="10">
        <f t="shared" ca="1" si="570"/>
        <v>1.7222388845766989E-2</v>
      </c>
      <c r="T3828" s="26">
        <f ca="1">_xlfn.LOGNORM.INV(S3828,'Input Parameters'!$H$34,'Input Parameters'!$I$34)</f>
        <v>38.737765965390714</v>
      </c>
      <c r="U3828" s="10">
        <f t="shared" ca="1" si="571"/>
        <v>0.96052628836333753</v>
      </c>
      <c r="V3828" s="30">
        <f ca="1">_xlfn.BETA.INV(U3828,'Input Parameters'!$L$36,'Input Parameters'!$M$36,'Input Parameters'!$J$36,'Input Parameters'!$K$36)</f>
        <v>0.89037862304257698</v>
      </c>
      <c r="W3828" s="2">
        <f ca="1">N3828+(P3828-N3828)*(1-ERF((T3828-R3828)/(2*SQRT(L3828*'Input Parameters'!$E$38))))</f>
        <v>0.1002342928973971</v>
      </c>
      <c r="X3828">
        <f t="shared" ca="1" si="572"/>
        <v>1</v>
      </c>
      <c r="Y3828" s="7"/>
    </row>
    <row r="3829" spans="1:25" ht="15" customHeight="1" x14ac:dyDescent="0.25">
      <c r="A3829" s="139">
        <v>3822</v>
      </c>
      <c r="B3829" s="10">
        <f t="shared" ca="1" si="563"/>
        <v>0.94830452062909576</v>
      </c>
      <c r="C3829" s="60">
        <f ca="1">_xlfn.NORM.INV(B3829,'Input Parameters'!$E$15,'Input Parameters'!$F$15)</f>
        <v>359.22836726797505</v>
      </c>
      <c r="D3829" s="10">
        <f t="shared" ca="1" si="564"/>
        <v>0.99346690277964156</v>
      </c>
      <c r="E3829" s="62">
        <f ca="1">IF(_xlfn.NORM.INV(D3829,'Input Parameters'!$E$17,'Input Parameters'!$F$17)&lt;3500,3500,IF(_xlfn.NORM.INV(D3829,'Input Parameters'!$E$17,'Input Parameters'!$F$17)&gt;5500,5500,_xlfn.NORM.INV(D3829,'Input Parameters'!$E$17,'Input Parameters'!$F$17)))</f>
        <v>5500</v>
      </c>
      <c r="F3829" s="10">
        <f t="shared" ca="1" si="565"/>
        <v>0.30999963252223817</v>
      </c>
      <c r="G3829" s="64">
        <f ca="1">_xlfn.NORM.INV(F3829,'Input Parameters'!$E$20,'Input Parameters'!$F$20)</f>
        <v>279.32779569389777</v>
      </c>
      <c r="H3829" s="57">
        <f ca="1">EXP(E3829*(1/'Input Parameters'!$E$23-1/G3829))</f>
        <v>0.40084974172491183</v>
      </c>
      <c r="I3829" s="10">
        <f t="shared" ca="1" si="566"/>
        <v>0.2182078940200971</v>
      </c>
      <c r="J3829" s="30">
        <f ca="1">_xlfn.BETA.INV(I3829,'Input Parameters'!$L$26,'Input Parameters'!$M$26,'Input Parameters'!$J$26,'Input Parameters'!$K$26)</f>
        <v>0.5307664873596869</v>
      </c>
      <c r="K3829" s="168">
        <f ca="1">('Input Parameters'!$E$27/'Input Parameters'!$E$38)^$J3829</f>
        <v>2.2210266922254928E-2</v>
      </c>
      <c r="L3829" s="69">
        <f ca="1">$H3829*$C3829*'Input Parameters'!$E$25*K3829</f>
        <v>3.1982028827988769</v>
      </c>
      <c r="M3829" s="24">
        <f t="shared" ca="1" si="567"/>
        <v>0.63260985115091406</v>
      </c>
      <c r="N3829" s="15">
        <f ca="1">_xlfn.NORM.INV(M3829,'Input Parameters'!$E$29,'Input Parameters'!$F$29)</f>
        <v>0.10003387735906143</v>
      </c>
      <c r="O3829" s="8">
        <f t="shared" ca="1" si="568"/>
        <v>6.4766448440450541E-2</v>
      </c>
      <c r="P3829" s="30">
        <f ca="1">_xlfn.LOGNORM.INV(O3829,'Input Parameters'!$H$30,'Input Parameters'!$I$30)</f>
        <v>1.3111919812698953</v>
      </c>
      <c r="Q3829" s="10">
        <f t="shared" ca="1" si="569"/>
        <v>0.89944710115888127</v>
      </c>
      <c r="R3829" s="30">
        <f>IF('Input Parameters'!$E$32=0,0,_xlfn.BETA.INV(Q3829,'Input Parameters'!$L$32,'Input Parameters'!$M$32,'Input Parameters'!$J$32,'Input Parameters'!$K$32))</f>
        <v>0</v>
      </c>
      <c r="S3829" s="10">
        <f t="shared" ca="1" si="570"/>
        <v>0.91638646569134907</v>
      </c>
      <c r="T3829" s="26">
        <f ca="1">_xlfn.LOGNORM.INV(S3829,'Input Parameters'!$H$34,'Input Parameters'!$I$34)</f>
        <v>59.866770983101091</v>
      </c>
      <c r="U3829" s="10">
        <f t="shared" ca="1" si="571"/>
        <v>0.47545884947847084</v>
      </c>
      <c r="V3829" s="30">
        <f ca="1">_xlfn.BETA.INV(U3829,'Input Parameters'!$L$36,'Input Parameters'!$M$36,'Input Parameters'!$J$36,'Input Parameters'!$K$36)</f>
        <v>0.57656663967689259</v>
      </c>
      <c r="W3829" s="2">
        <f ca="1">N3829+(P3829-N3829)*(1-ERF((T3829-R3829)/(2*SQRT(L3829*'Input Parameters'!$E$38))))</f>
        <v>0.12174723435924498</v>
      </c>
      <c r="X3829">
        <f t="shared" ca="1" si="572"/>
        <v>1</v>
      </c>
      <c r="Y3829" s="7"/>
    </row>
    <row r="3830" spans="1:25" ht="15" customHeight="1" x14ac:dyDescent="0.25">
      <c r="A3830" s="139">
        <v>3823</v>
      </c>
      <c r="B3830" s="10">
        <f t="shared" ca="1" si="563"/>
        <v>0.49595423675575723</v>
      </c>
      <c r="C3830" s="60">
        <f ca="1">_xlfn.NORM.INV(B3830,'Input Parameters'!$E$15,'Input Parameters'!$F$15)</f>
        <v>270.41760273565785</v>
      </c>
      <c r="D3830" s="10">
        <f t="shared" ca="1" si="564"/>
        <v>5.0024524426661499E-2</v>
      </c>
      <c r="E3830" s="62">
        <f ca="1">IF(_xlfn.NORM.INV(D3830,'Input Parameters'!$E$17,'Input Parameters'!$F$17)&lt;3500,3500,IF(_xlfn.NORM.INV(D3830,'Input Parameters'!$E$17,'Input Parameters'!$F$17)&gt;5500,5500,_xlfn.NORM.INV(D3830,'Input Parameters'!$E$17,'Input Parameters'!$F$17)))</f>
        <v>3648.7688802533248</v>
      </c>
      <c r="F3830" s="10">
        <f t="shared" ca="1" si="565"/>
        <v>0.55906312900714528</v>
      </c>
      <c r="G3830" s="64">
        <f ca="1">_xlfn.NORM.INV(F3830,'Input Parameters'!$E$20,'Input Parameters'!$F$20)</f>
        <v>283.64558205648439</v>
      </c>
      <c r="H3830" s="57">
        <f ca="1">EXP(E3830*(1/'Input Parameters'!$E$23-1/G3830))</f>
        <v>0.66522848967626458</v>
      </c>
      <c r="I3830" s="10">
        <f t="shared" ca="1" si="566"/>
        <v>0.28176786675310872</v>
      </c>
      <c r="J3830" s="30">
        <f ca="1">_xlfn.BETA.INV(I3830,'Input Parameters'!$L$26,'Input Parameters'!$M$26,'Input Parameters'!$J$26,'Input Parameters'!$K$26)</f>
        <v>0.56516049876251884</v>
      </c>
      <c r="K3830" s="168">
        <f ca="1">('Input Parameters'!$E$27/'Input Parameters'!$E$38)^$J3830</f>
        <v>1.7354391644234218E-2</v>
      </c>
      <c r="L3830" s="69">
        <f ca="1">$H3830*$C3830*'Input Parameters'!$E$25*K3830</f>
        <v>3.1218727220093081</v>
      </c>
      <c r="M3830" s="24">
        <f t="shared" ca="1" si="567"/>
        <v>5.7601136537115738E-2</v>
      </c>
      <c r="N3830" s="15">
        <f ca="1">_xlfn.NORM.INV(M3830,'Input Parameters'!$E$29,'Input Parameters'!$F$29)</f>
        <v>9.9842476526828067E-2</v>
      </c>
      <c r="O3830" s="8">
        <f t="shared" ca="1" si="568"/>
        <v>0.17574681498295541</v>
      </c>
      <c r="P3830" s="30">
        <f ca="1">_xlfn.LOGNORM.INV(O3830,'Input Parameters'!$H$30,'Input Parameters'!$I$30)</f>
        <v>1.7279318948806621</v>
      </c>
      <c r="Q3830" s="10">
        <f t="shared" ca="1" si="569"/>
        <v>0.35309671022741718</v>
      </c>
      <c r="R3830" s="30">
        <f>IF('Input Parameters'!$E$32=0,0,_xlfn.BETA.INV(Q3830,'Input Parameters'!$L$32,'Input Parameters'!$M$32,'Input Parameters'!$J$32,'Input Parameters'!$K$32))</f>
        <v>0</v>
      </c>
      <c r="S3830" s="10">
        <f t="shared" ca="1" si="570"/>
        <v>0.26708718760048156</v>
      </c>
      <c r="T3830" s="26">
        <f ca="1">_xlfn.LOGNORM.INV(S3830,'Input Parameters'!$H$34,'Input Parameters'!$I$34)</f>
        <v>46.65310347773606</v>
      </c>
      <c r="U3830" s="10">
        <f t="shared" ca="1" si="571"/>
        <v>0.54632236707179738</v>
      </c>
      <c r="V3830" s="30">
        <f ca="1">_xlfn.BETA.INV(U3830,'Input Parameters'!$L$36,'Input Parameters'!$M$36,'Input Parameters'!$J$36,'Input Parameters'!$K$36)</f>
        <v>0.60381714756352323</v>
      </c>
      <c r="W3830" s="2">
        <f ca="1">N3830+(P3830-N3830)*(1-ERF((T3830-R3830)/(2*SQRT(L3830*'Input Parameters'!$E$38))))</f>
        <v>0.20061047815031421</v>
      </c>
      <c r="X3830">
        <f t="shared" ca="1" si="572"/>
        <v>1</v>
      </c>
      <c r="Y3830" s="7"/>
    </row>
    <row r="3831" spans="1:25" ht="15" customHeight="1" x14ac:dyDescent="0.25">
      <c r="A3831" s="139">
        <v>3824</v>
      </c>
      <c r="B3831" s="10">
        <f t="shared" ca="1" si="563"/>
        <v>0.27512333519524423</v>
      </c>
      <c r="C3831" s="60">
        <f ca="1">_xlfn.NORM.INV(B3831,'Input Parameters'!$E$15,'Input Parameters'!$F$15)</f>
        <v>238.59255179247151</v>
      </c>
      <c r="D3831" s="10">
        <f t="shared" ca="1" si="564"/>
        <v>0.11620084514989915</v>
      </c>
      <c r="E3831" s="62">
        <f ca="1">IF(_xlfn.NORM.INV(D3831,'Input Parameters'!$E$17,'Input Parameters'!$F$17)&lt;3500,3500,IF(_xlfn.NORM.INV(D3831,'Input Parameters'!$E$17,'Input Parameters'!$F$17)&gt;5500,5500,_xlfn.NORM.INV(D3831,'Input Parameters'!$E$17,'Input Parameters'!$F$17)))</f>
        <v>3964.0634853179927</v>
      </c>
      <c r="F3831" s="10">
        <f t="shared" ca="1" si="565"/>
        <v>0.51904877234093538</v>
      </c>
      <c r="G3831" s="64">
        <f ca="1">_xlfn.NORM.INV(F3831,'Input Parameters'!$E$20,'Input Parameters'!$F$20)</f>
        <v>282.97003454013839</v>
      </c>
      <c r="H3831" s="57">
        <f ca="1">EXP(E3831*(1/'Input Parameters'!$E$23-1/G3831))</f>
        <v>0.62113166220322835</v>
      </c>
      <c r="I3831" s="10">
        <f t="shared" ca="1" si="566"/>
        <v>0.78833041759458078</v>
      </c>
      <c r="J3831" s="30">
        <f ca="1">_xlfn.BETA.INV(I3831,'Input Parameters'!$L$26,'Input Parameters'!$M$26,'Input Parameters'!$J$26,'Input Parameters'!$K$26)</f>
        <v>0.78003513953926829</v>
      </c>
      <c r="K3831" s="168">
        <f ca="1">('Input Parameters'!$E$27/'Input Parameters'!$E$38)^$J3831</f>
        <v>3.7156167928974987E-3</v>
      </c>
      <c r="L3831" s="69">
        <f ca="1">$H3831*$C3831*'Input Parameters'!$E$25*K3831</f>
        <v>0.55064470457220449</v>
      </c>
      <c r="M3831" s="24">
        <f t="shared" ca="1" si="567"/>
        <v>0.47915181088881165</v>
      </c>
      <c r="N3831" s="15">
        <f ca="1">_xlfn.NORM.INV(M3831,'Input Parameters'!$E$29,'Input Parameters'!$F$29)</f>
        <v>9.9994771753081871E-2</v>
      </c>
      <c r="O3831" s="8">
        <f t="shared" ca="1" si="568"/>
        <v>0.38811505020020043</v>
      </c>
      <c r="P3831" s="30">
        <f ca="1">_xlfn.LOGNORM.INV(O3831,'Input Parameters'!$H$30,'Input Parameters'!$I$30)</f>
        <v>2.3461442995936981</v>
      </c>
      <c r="Q3831" s="10">
        <f t="shared" ca="1" si="569"/>
        <v>0.92460675005718695</v>
      </c>
      <c r="R3831" s="30">
        <f>IF('Input Parameters'!$E$32=0,0,_xlfn.BETA.INV(Q3831,'Input Parameters'!$L$32,'Input Parameters'!$M$32,'Input Parameters'!$J$32,'Input Parameters'!$K$32))</f>
        <v>0</v>
      </c>
      <c r="S3831" s="10">
        <f t="shared" ca="1" si="570"/>
        <v>0.93451408877141806</v>
      </c>
      <c r="T3831" s="26">
        <f ca="1">_xlfn.LOGNORM.INV(S3831,'Input Parameters'!$H$34,'Input Parameters'!$I$34)</f>
        <v>60.836995318918461</v>
      </c>
      <c r="U3831" s="10">
        <f t="shared" ca="1" si="571"/>
        <v>0.55763650903457118</v>
      </c>
      <c r="V3831" s="30">
        <f ca="1">_xlfn.BETA.INV(U3831,'Input Parameters'!$L$36,'Input Parameters'!$M$36,'Input Parameters'!$J$36,'Input Parameters'!$K$36)</f>
        <v>0.60828333112617661</v>
      </c>
      <c r="W3831" s="2">
        <f ca="1">N3831+(P3831-N3831)*(1-ERF((T3831-R3831)/(2*SQRT(L3831*'Input Parameters'!$E$38))))</f>
        <v>9.9994786900667224E-2</v>
      </c>
      <c r="X3831">
        <f t="shared" ca="1" si="572"/>
        <v>1</v>
      </c>
      <c r="Y3831" s="7"/>
    </row>
    <row r="3832" spans="1:25" ht="15" customHeight="1" x14ac:dyDescent="0.25">
      <c r="A3832" s="139">
        <v>3825</v>
      </c>
      <c r="B3832" s="10">
        <f t="shared" ca="1" si="563"/>
        <v>0.78492469497621054</v>
      </c>
      <c r="C3832" s="60">
        <f ca="1">_xlfn.NORM.INV(B3832,'Input Parameters'!$E$15,'Input Parameters'!$F$15)</f>
        <v>313.72224483684982</v>
      </c>
      <c r="D3832" s="10">
        <f t="shared" ca="1" si="564"/>
        <v>0.39862784594783573</v>
      </c>
      <c r="E3832" s="62">
        <f ca="1">IF(_xlfn.NORM.INV(D3832,'Input Parameters'!$E$17,'Input Parameters'!$F$17)&lt;3500,3500,IF(_xlfn.NORM.INV(D3832,'Input Parameters'!$E$17,'Input Parameters'!$F$17)&gt;5500,5500,_xlfn.NORM.INV(D3832,'Input Parameters'!$E$17,'Input Parameters'!$F$17)))</f>
        <v>4620.1697473014747</v>
      </c>
      <c r="F3832" s="10">
        <f t="shared" ca="1" si="565"/>
        <v>0.84731799894211046</v>
      </c>
      <c r="G3832" s="64">
        <f ca="1">_xlfn.NORM.INV(F3832,'Input Parameters'!$E$20,'Input Parameters'!$F$20)</f>
        <v>289.51748843518021</v>
      </c>
      <c r="H3832" s="57">
        <f ca="1">EXP(E3832*(1/'Input Parameters'!$E$23-1/G3832))</f>
        <v>0.83045100268332739</v>
      </c>
      <c r="I3832" s="10">
        <f t="shared" ca="1" si="566"/>
        <v>8.3767246662561523E-2</v>
      </c>
      <c r="J3832" s="30">
        <f ca="1">_xlfn.BETA.INV(I3832,'Input Parameters'!$L$26,'Input Parameters'!$M$26,'Input Parameters'!$J$26,'Input Parameters'!$K$26)</f>
        <v>0.4280084093661663</v>
      </c>
      <c r="K3832" s="168">
        <f ca="1">('Input Parameters'!$E$27/'Input Parameters'!$E$38)^$J3832</f>
        <v>4.6415840477592507E-2</v>
      </c>
      <c r="L3832" s="69">
        <f ca="1">$H3832*$C3832*'Input Parameters'!$E$25*K3832</f>
        <v>12.092763144121344</v>
      </c>
      <c r="M3832" s="24">
        <f t="shared" ca="1" si="567"/>
        <v>0.87550462998203493</v>
      </c>
      <c r="N3832" s="15">
        <f ca="1">_xlfn.NORM.INV(M3832,'Input Parameters'!$E$29,'Input Parameters'!$F$29)</f>
        <v>0.10011528042488971</v>
      </c>
      <c r="O3832" s="8">
        <f t="shared" ca="1" si="568"/>
        <v>0.84724295461752686</v>
      </c>
      <c r="P3832" s="30">
        <f ca="1">_xlfn.LOGNORM.INV(O3832,'Input Parameters'!$H$30,'Input Parameters'!$I$30)</f>
        <v>4.3539335841910116</v>
      </c>
      <c r="Q3832" s="10">
        <f t="shared" ca="1" si="569"/>
        <v>0.41255852399579485</v>
      </c>
      <c r="R3832" s="30">
        <f>IF('Input Parameters'!$E$32=0,0,_xlfn.BETA.INV(Q3832,'Input Parameters'!$L$32,'Input Parameters'!$M$32,'Input Parameters'!$J$32,'Input Parameters'!$K$32))</f>
        <v>0</v>
      </c>
      <c r="S3832" s="10">
        <f t="shared" ca="1" si="570"/>
        <v>0.8726233468961494</v>
      </c>
      <c r="T3832" s="26">
        <f ca="1">_xlfn.LOGNORM.INV(S3832,'Input Parameters'!$H$34,'Input Parameters'!$I$34)</f>
        <v>58.087633693293242</v>
      </c>
      <c r="U3832" s="10">
        <f t="shared" ca="1" si="571"/>
        <v>0.89645968550874577</v>
      </c>
      <c r="V3832" s="30">
        <f ca="1">_xlfn.BETA.INV(U3832,'Input Parameters'!$L$36,'Input Parameters'!$M$36,'Input Parameters'!$J$36,'Input Parameters'!$K$36)</f>
        <v>0.79850032220712963</v>
      </c>
      <c r="W3832" s="2">
        <f ca="1">N3832+(P3832-N3832)*(1-ERF((T3832-R3832)/(2*SQRT(L3832*'Input Parameters'!$E$38))))</f>
        <v>1.1105766873831873</v>
      </c>
      <c r="X3832">
        <f t="shared" ca="1" si="572"/>
        <v>0</v>
      </c>
      <c r="Y3832" s="7"/>
    </row>
    <row r="3833" spans="1:25" ht="15" customHeight="1" x14ac:dyDescent="0.25">
      <c r="A3833" s="139">
        <v>3826</v>
      </c>
      <c r="B3833" s="10">
        <f t="shared" ca="1" si="563"/>
        <v>0.15062660127577088</v>
      </c>
      <c r="C3833" s="60">
        <f ca="1">_xlfn.NORM.INV(B3833,'Input Parameters'!$E$15,'Input Parameters'!$F$15)</f>
        <v>214.94474887450619</v>
      </c>
      <c r="D3833" s="10">
        <f t="shared" ca="1" si="564"/>
        <v>3.3952906953176543E-2</v>
      </c>
      <c r="E3833" s="62">
        <f ca="1">IF(_xlfn.NORM.INV(D3833,'Input Parameters'!$E$17,'Input Parameters'!$F$17)&lt;3500,3500,IF(_xlfn.NORM.INV(D3833,'Input Parameters'!$E$17,'Input Parameters'!$F$17)&gt;5500,5500,_xlfn.NORM.INV(D3833,'Input Parameters'!$E$17,'Input Parameters'!$F$17)))</f>
        <v>3522.0580719669674</v>
      </c>
      <c r="F3833" s="10">
        <f t="shared" ca="1" si="565"/>
        <v>0.47916268679627361</v>
      </c>
      <c r="G3833" s="64">
        <f ca="1">_xlfn.NORM.INV(F3833,'Input Parameters'!$E$20,'Input Parameters'!$F$20)</f>
        <v>282.29989036060726</v>
      </c>
      <c r="H3833" s="57">
        <f ca="1">EXP(E3833*(1/'Input Parameters'!$E$23-1/G3833))</f>
        <v>0.63593426676564258</v>
      </c>
      <c r="I3833" s="10">
        <f t="shared" ca="1" si="566"/>
        <v>9.1499851071991545E-2</v>
      </c>
      <c r="J3833" s="30">
        <f ca="1">_xlfn.BETA.INV(I3833,'Input Parameters'!$L$26,'Input Parameters'!$M$26,'Input Parameters'!$J$26,'Input Parameters'!$K$26)</f>
        <v>0.43617986411983106</v>
      </c>
      <c r="K3833" s="168">
        <f ca="1">('Input Parameters'!$E$27/'Input Parameters'!$E$38)^$J3833</f>
        <v>4.3773418583560937E-2</v>
      </c>
      <c r="L3833" s="69">
        <f ca="1">$H3833*$C3833*'Input Parameters'!$E$25*K3833</f>
        <v>5.9834205964025164</v>
      </c>
      <c r="M3833" s="24">
        <f t="shared" ca="1" si="567"/>
        <v>0.66958514813180181</v>
      </c>
      <c r="N3833" s="15">
        <f ca="1">_xlfn.NORM.INV(M3833,'Input Parameters'!$E$29,'Input Parameters'!$F$29)</f>
        <v>0.10004387679249334</v>
      </c>
      <c r="O3833" s="8">
        <f t="shared" ca="1" si="568"/>
        <v>0.77432937633190868</v>
      </c>
      <c r="P3833" s="30">
        <f ca="1">_xlfn.LOGNORM.INV(O3833,'Input Parameters'!$H$30,'Input Parameters'!$I$30)</f>
        <v>3.8298614551660433</v>
      </c>
      <c r="Q3833" s="10">
        <f t="shared" ca="1" si="569"/>
        <v>0.40791227082723502</v>
      </c>
      <c r="R3833" s="30">
        <f>IF('Input Parameters'!$E$32=0,0,_xlfn.BETA.INV(Q3833,'Input Parameters'!$L$32,'Input Parameters'!$M$32,'Input Parameters'!$J$32,'Input Parameters'!$K$32))</f>
        <v>0</v>
      </c>
      <c r="S3833" s="10">
        <f t="shared" ca="1" si="570"/>
        <v>0.73032701738763806</v>
      </c>
      <c r="T3833" s="26">
        <f ca="1">_xlfn.LOGNORM.INV(S3833,'Input Parameters'!$H$34,'Input Parameters'!$I$34)</f>
        <v>54.411327220068792</v>
      </c>
      <c r="U3833" s="10">
        <f t="shared" ca="1" si="571"/>
        <v>0.40228544280637046</v>
      </c>
      <c r="V3833" s="30">
        <f ca="1">_xlfn.BETA.INV(U3833,'Input Parameters'!$L$36,'Input Parameters'!$M$36,'Input Parameters'!$J$36,'Input Parameters'!$K$36)</f>
        <v>0.54910802558591421</v>
      </c>
      <c r="W3833" s="2">
        <f ca="1">N3833+(P3833-N3833)*(1-ERF((T3833-R3833)/(2*SQRT(L3833*'Input Parameters'!$E$38))))</f>
        <v>0.53174520039430373</v>
      </c>
      <c r="X3833">
        <f t="shared" ca="1" si="572"/>
        <v>1</v>
      </c>
      <c r="Y3833" s="7"/>
    </row>
    <row r="3834" spans="1:25" ht="15" customHeight="1" x14ac:dyDescent="0.25">
      <c r="A3834" s="139">
        <v>3827</v>
      </c>
      <c r="B3834" s="10">
        <f t="shared" ca="1" si="563"/>
        <v>0.10424011420737123</v>
      </c>
      <c r="C3834" s="60">
        <f ca="1">_xlfn.NORM.INV(B3834,'Input Parameters'!$E$15,'Input Parameters'!$F$15)</f>
        <v>202.80510797382792</v>
      </c>
      <c r="D3834" s="10">
        <f t="shared" ca="1" si="564"/>
        <v>0.60454712530239907</v>
      </c>
      <c r="E3834" s="62">
        <f ca="1">IF(_xlfn.NORM.INV(D3834,'Input Parameters'!$E$17,'Input Parameters'!$F$17)&lt;3500,3500,IF(_xlfn.NORM.INV(D3834,'Input Parameters'!$E$17,'Input Parameters'!$F$17)&gt;5500,5500,_xlfn.NORM.INV(D3834,'Input Parameters'!$E$17,'Input Parameters'!$F$17)))</f>
        <v>4985.5942422527514</v>
      </c>
      <c r="F3834" s="10">
        <f t="shared" ca="1" si="565"/>
        <v>9.355370031214405E-2</v>
      </c>
      <c r="G3834" s="64">
        <f ca="1">_xlfn.NORM.INV(F3834,'Input Parameters'!$E$20,'Input Parameters'!$F$20)</f>
        <v>273.81146308331915</v>
      </c>
      <c r="H3834" s="57">
        <f ca="1">EXP(E3834*(1/'Input Parameters'!$E$23-1/G3834))</f>
        <v>0.30475320383287569</v>
      </c>
      <c r="I3834" s="10">
        <f t="shared" ca="1" si="566"/>
        <v>2.1919990046691651E-2</v>
      </c>
      <c r="J3834" s="30">
        <f ca="1">_xlfn.BETA.INV(I3834,'Input Parameters'!$L$26,'Input Parameters'!$M$26,'Input Parameters'!$J$26,'Input Parameters'!$K$26)</f>
        <v>0.32564136892769713</v>
      </c>
      <c r="K3834" s="168">
        <f ca="1">('Input Parameters'!$E$27/'Input Parameters'!$E$38)^$J3834</f>
        <v>9.6729846328898667E-2</v>
      </c>
      <c r="L3834" s="69">
        <f ca="1">$H3834*$C3834*'Input Parameters'!$E$25*K3834</f>
        <v>5.9784371371929588</v>
      </c>
      <c r="M3834" s="24">
        <f t="shared" ca="1" si="567"/>
        <v>0.11077975132404394</v>
      </c>
      <c r="N3834" s="15">
        <f ca="1">_xlfn.NORM.INV(M3834,'Input Parameters'!$E$29,'Input Parameters'!$F$29)</f>
        <v>9.987776082104638E-2</v>
      </c>
      <c r="O3834" s="8">
        <f t="shared" ca="1" si="568"/>
        <v>0.87258599504116063</v>
      </c>
      <c r="P3834" s="30">
        <f ca="1">_xlfn.LOGNORM.INV(O3834,'Input Parameters'!$H$30,'Input Parameters'!$I$30)</f>
        <v>4.5948714459446469</v>
      </c>
      <c r="Q3834" s="10">
        <f t="shared" ca="1" si="569"/>
        <v>0.53553912759796163</v>
      </c>
      <c r="R3834" s="30">
        <f>IF('Input Parameters'!$E$32=0,0,_xlfn.BETA.INV(Q3834,'Input Parameters'!$L$32,'Input Parameters'!$M$32,'Input Parameters'!$J$32,'Input Parameters'!$K$32))</f>
        <v>0</v>
      </c>
      <c r="S3834" s="10">
        <f t="shared" ca="1" si="570"/>
        <v>0.73127409649561126</v>
      </c>
      <c r="T3834" s="26">
        <f ca="1">_xlfn.LOGNORM.INV(S3834,'Input Parameters'!$H$34,'Input Parameters'!$I$34)</f>
        <v>54.43076565903683</v>
      </c>
      <c r="U3834" s="10">
        <f t="shared" ca="1" si="571"/>
        <v>0.18122711071186848</v>
      </c>
      <c r="V3834" s="30">
        <f ca="1">_xlfn.BETA.INV(U3834,'Input Parameters'!$L$36,'Input Parameters'!$M$36,'Input Parameters'!$J$36,'Input Parameters'!$K$36)</f>
        <v>0.46013376555434521</v>
      </c>
      <c r="W3834" s="2">
        <f ca="1">N3834+(P3834-N3834)*(1-ERF((T3834-R3834)/(2*SQRT(L3834*'Input Parameters'!$E$38))))</f>
        <v>0.61887680487665186</v>
      </c>
      <c r="X3834">
        <f t="shared" ca="1" si="572"/>
        <v>0</v>
      </c>
      <c r="Y3834" s="7"/>
    </row>
    <row r="3835" spans="1:25" ht="15" customHeight="1" x14ac:dyDescent="0.25">
      <c r="A3835" s="139">
        <v>3828</v>
      </c>
      <c r="B3835" s="10">
        <f t="shared" ca="1" si="563"/>
        <v>0.16949542503049664</v>
      </c>
      <c r="C3835" s="60">
        <f ca="1">_xlfn.NORM.INV(B3835,'Input Parameters'!$E$15,'Input Parameters'!$F$15)</f>
        <v>219.14954084037498</v>
      </c>
      <c r="D3835" s="10">
        <f t="shared" ca="1" si="564"/>
        <v>0.57200228514746454</v>
      </c>
      <c r="E3835" s="62">
        <f ca="1">IF(_xlfn.NORM.INV(D3835,'Input Parameters'!$E$17,'Input Parameters'!$F$17)&lt;3500,3500,IF(_xlfn.NORM.INV(D3835,'Input Parameters'!$E$17,'Input Parameters'!$F$17)&gt;5500,5500,_xlfn.NORM.INV(D3835,'Input Parameters'!$E$17,'Input Parameters'!$F$17)))</f>
        <v>4927.0318977490188</v>
      </c>
      <c r="F3835" s="10">
        <f t="shared" ca="1" si="565"/>
        <v>0.39817731479566498</v>
      </c>
      <c r="G3835" s="64">
        <f ca="1">_xlfn.NORM.INV(F3835,'Input Parameters'!$E$20,'Input Parameters'!$F$20)</f>
        <v>280.92094615386293</v>
      </c>
      <c r="H3835" s="57">
        <f ca="1">EXP(E3835*(1/'Input Parameters'!$E$23-1/G3835))</f>
        <v>0.48728746881145923</v>
      </c>
      <c r="I3835" s="10">
        <f t="shared" ca="1" si="566"/>
        <v>0.89801129062382012</v>
      </c>
      <c r="J3835" s="30">
        <f ca="1">_xlfn.BETA.INV(I3835,'Input Parameters'!$L$26,'Input Parameters'!$M$26,'Input Parameters'!$J$26,'Input Parameters'!$K$26)</f>
        <v>0.8377698459416677</v>
      </c>
      <c r="K3835" s="168">
        <f ca="1">('Input Parameters'!$E$27/'Input Parameters'!$E$38)^$J3835</f>
        <v>2.455701027698552E-3</v>
      </c>
      <c r="L3835" s="69">
        <f ca="1">$H3835*$C3835*'Input Parameters'!$E$25*K3835</f>
        <v>0.26224142741537509</v>
      </c>
      <c r="M3835" s="24">
        <f t="shared" ca="1" si="567"/>
        <v>0.72335092579490146</v>
      </c>
      <c r="N3835" s="15">
        <f ca="1">_xlfn.NORM.INV(M3835,'Input Parameters'!$E$29,'Input Parameters'!$F$29)</f>
        <v>0.10005928251890515</v>
      </c>
      <c r="O3835" s="8">
        <f t="shared" ca="1" si="568"/>
        <v>0.34425657286898403</v>
      </c>
      <c r="P3835" s="30">
        <f ca="1">_xlfn.LOGNORM.INV(O3835,'Input Parameters'!$H$30,'Input Parameters'!$I$30)</f>
        <v>2.2203737186870023</v>
      </c>
      <c r="Q3835" s="10">
        <f t="shared" ca="1" si="569"/>
        <v>0.61505759574560537</v>
      </c>
      <c r="R3835" s="30">
        <f>IF('Input Parameters'!$E$32=0,0,_xlfn.BETA.INV(Q3835,'Input Parameters'!$L$32,'Input Parameters'!$M$32,'Input Parameters'!$J$32,'Input Parameters'!$K$32))</f>
        <v>0</v>
      </c>
      <c r="S3835" s="10">
        <f t="shared" ca="1" si="570"/>
        <v>0.72067556614776696</v>
      </c>
      <c r="T3835" s="26">
        <f ca="1">_xlfn.LOGNORM.INV(S3835,'Input Parameters'!$H$34,'Input Parameters'!$I$34)</f>
        <v>54.21552349348255</v>
      </c>
      <c r="U3835" s="10">
        <f t="shared" ca="1" si="571"/>
        <v>0.30685137870612511</v>
      </c>
      <c r="V3835" s="30">
        <f ca="1">_xlfn.BETA.INV(U3835,'Input Parameters'!$L$36,'Input Parameters'!$M$36,'Input Parameters'!$J$36,'Input Parameters'!$K$36)</f>
        <v>0.51287306541070132</v>
      </c>
      <c r="W3835" s="2">
        <f ca="1">N3835+(P3835-N3835)*(1-ERF((T3835-R3835)/(2*SQRT(L3835*'Input Parameters'!$E$38))))</f>
        <v>0.10005928251905558</v>
      </c>
      <c r="X3835">
        <f t="shared" ca="1" si="572"/>
        <v>1</v>
      </c>
      <c r="Y3835" s="7"/>
    </row>
    <row r="3836" spans="1:25" ht="15" customHeight="1" x14ac:dyDescent="0.25">
      <c r="A3836" s="139">
        <v>3829</v>
      </c>
      <c r="B3836" s="10">
        <f t="shared" ca="1" si="563"/>
        <v>0.20881865071417727</v>
      </c>
      <c r="C3836" s="60">
        <f ca="1">_xlfn.NORM.INV(B3836,'Input Parameters'!$E$15,'Input Parameters'!$F$15)</f>
        <v>227.04194873777323</v>
      </c>
      <c r="D3836" s="10">
        <f t="shared" ca="1" si="564"/>
        <v>0.70839329057381406</v>
      </c>
      <c r="E3836" s="62">
        <f ca="1">IF(_xlfn.NORM.INV(D3836,'Input Parameters'!$E$17,'Input Parameters'!$F$17)&lt;3500,3500,IF(_xlfn.NORM.INV(D3836,'Input Parameters'!$E$17,'Input Parameters'!$F$17)&gt;5500,5500,_xlfn.NORM.INV(D3836,'Input Parameters'!$E$17,'Input Parameters'!$F$17)))</f>
        <v>5184.0878862047894</v>
      </c>
      <c r="F3836" s="10">
        <f t="shared" ca="1" si="565"/>
        <v>0.90753444437866426</v>
      </c>
      <c r="G3836" s="64">
        <f ca="1">_xlfn.NORM.INV(F3836,'Input Parameters'!$E$20,'Input Parameters'!$F$20)</f>
        <v>291.53235127577949</v>
      </c>
      <c r="H3836" s="57">
        <f ca="1">EXP(E3836*(1/'Input Parameters'!$E$23-1/G3836))</f>
        <v>0.91877917036627255</v>
      </c>
      <c r="I3836" s="10">
        <f t="shared" ca="1" si="566"/>
        <v>0.63965616166791395</v>
      </c>
      <c r="J3836" s="30">
        <f ca="1">_xlfn.BETA.INV(I3836,'Input Parameters'!$L$26,'Input Parameters'!$M$26,'Input Parameters'!$J$26,'Input Parameters'!$K$26)</f>
        <v>0.71710326966350446</v>
      </c>
      <c r="K3836" s="168">
        <f ca="1">('Input Parameters'!$E$27/'Input Parameters'!$E$38)^$J3836</f>
        <v>5.8354797968462645E-3</v>
      </c>
      <c r="L3836" s="69">
        <f ca="1">$H3836*$C3836*'Input Parameters'!$E$25*K3836</f>
        <v>1.2172893329035863</v>
      </c>
      <c r="M3836" s="24">
        <f t="shared" ca="1" si="567"/>
        <v>0.27374329424733623</v>
      </c>
      <c r="N3836" s="15">
        <f ca="1">_xlfn.NORM.INV(M3836,'Input Parameters'!$E$29,'Input Parameters'!$F$29)</f>
        <v>9.9939846932715903E-2</v>
      </c>
      <c r="O3836" s="8">
        <f t="shared" ca="1" si="568"/>
        <v>0.98190423418920003</v>
      </c>
      <c r="P3836" s="30">
        <f ca="1">_xlfn.LOGNORM.INV(O3836,'Input Parameters'!$H$30,'Input Parameters'!$I$30)</f>
        <v>7.2179358512219176</v>
      </c>
      <c r="Q3836" s="10">
        <f t="shared" ca="1" si="569"/>
        <v>0.32860004773721152</v>
      </c>
      <c r="R3836" s="30">
        <f>IF('Input Parameters'!$E$32=0,0,_xlfn.BETA.INV(Q3836,'Input Parameters'!$L$32,'Input Parameters'!$M$32,'Input Parameters'!$J$32,'Input Parameters'!$K$32))</f>
        <v>0</v>
      </c>
      <c r="S3836" s="10">
        <f t="shared" ca="1" si="570"/>
        <v>0.17861232655771186</v>
      </c>
      <c r="T3836" s="26">
        <f ca="1">_xlfn.LOGNORM.INV(S3836,'Input Parameters'!$H$34,'Input Parameters'!$I$34)</f>
        <v>44.948021631912368</v>
      </c>
      <c r="U3836" s="10">
        <f t="shared" ca="1" si="571"/>
        <v>0.74488502165623771</v>
      </c>
      <c r="V3836" s="30">
        <f ca="1">_xlfn.BETA.INV(U3836,'Input Parameters'!$L$36,'Input Parameters'!$M$36,'Input Parameters'!$J$36,'Input Parameters'!$K$36)</f>
        <v>0.69219181128564911</v>
      </c>
      <c r="W3836" s="2">
        <f ca="1">N3836+(P3836-N3836)*(1-ERF((T3836-R3836)/(2*SQRT(L3836*'Input Parameters'!$E$38))))</f>
        <v>0.12818318335902434</v>
      </c>
      <c r="X3836">
        <f t="shared" ca="1" si="572"/>
        <v>1</v>
      </c>
      <c r="Y3836" s="7"/>
    </row>
    <row r="3837" spans="1:25" ht="15" customHeight="1" x14ac:dyDescent="0.25">
      <c r="A3837" s="139">
        <v>3830</v>
      </c>
      <c r="B3837" s="10">
        <f t="shared" ca="1" si="563"/>
        <v>0.86319152776843489</v>
      </c>
      <c r="C3837" s="60">
        <f ca="1">_xlfn.NORM.INV(B3837,'Input Parameters'!$E$15,'Input Parameters'!$F$15)</f>
        <v>330.29661020266803</v>
      </c>
      <c r="D3837" s="10">
        <f t="shared" ca="1" si="564"/>
        <v>0.85606875068805233</v>
      </c>
      <c r="E3837" s="62">
        <f ca="1">IF(_xlfn.NORM.INV(D3837,'Input Parameters'!$E$17,'Input Parameters'!$F$17)&lt;3500,3500,IF(_xlfn.NORM.INV(D3837,'Input Parameters'!$E$17,'Input Parameters'!$F$17)&gt;5500,5500,_xlfn.NORM.INV(D3837,'Input Parameters'!$E$17,'Input Parameters'!$F$17)))</f>
        <v>5500</v>
      </c>
      <c r="F3837" s="10">
        <f t="shared" ca="1" si="565"/>
        <v>7.3602114936431873E-2</v>
      </c>
      <c r="G3837" s="64">
        <f ca="1">_xlfn.NORM.INV(F3837,'Input Parameters'!$E$20,'Input Parameters'!$F$20)</f>
        <v>272.93849956182612</v>
      </c>
      <c r="H3837" s="57">
        <f ca="1">EXP(E3837*(1/'Input Parameters'!$E$23-1/G3837))</f>
        <v>0.25281418232696468</v>
      </c>
      <c r="I3837" s="10">
        <f t="shared" ca="1" si="566"/>
        <v>0.69933663833046189</v>
      </c>
      <c r="J3837" s="30">
        <f ca="1">_xlfn.BETA.INV(I3837,'Input Parameters'!$L$26,'Input Parameters'!$M$26,'Input Parameters'!$J$26,'Input Parameters'!$K$26)</f>
        <v>0.74140328152774515</v>
      </c>
      <c r="K3837" s="168">
        <f ca="1">('Input Parameters'!$E$27/'Input Parameters'!$E$38)^$J3837</f>
        <v>4.9020423645352749E-3</v>
      </c>
      <c r="L3837" s="69">
        <f ca="1">$H3837*$C3837*'Input Parameters'!$E$25*K3837</f>
        <v>0.40933851535433502</v>
      </c>
      <c r="M3837" s="24">
        <f t="shared" ca="1" si="567"/>
        <v>0.69900199800919183</v>
      </c>
      <c r="N3837" s="15">
        <f ca="1">_xlfn.NORM.INV(M3837,'Input Parameters'!$E$29,'Input Parameters'!$F$29)</f>
        <v>0.10005215323096889</v>
      </c>
      <c r="O3837" s="8">
        <f t="shared" ca="1" si="568"/>
        <v>9.8780324836464928E-2</v>
      </c>
      <c r="P3837" s="30">
        <f ca="1">_xlfn.LOGNORM.INV(O3837,'Input Parameters'!$H$30,'Input Parameters'!$I$30)</f>
        <v>1.4598921681590991</v>
      </c>
      <c r="Q3837" s="10">
        <f t="shared" ca="1" si="569"/>
        <v>0.2330518442588303</v>
      </c>
      <c r="R3837" s="30">
        <f>IF('Input Parameters'!$E$32=0,0,_xlfn.BETA.INV(Q3837,'Input Parameters'!$L$32,'Input Parameters'!$M$32,'Input Parameters'!$J$32,'Input Parameters'!$K$32))</f>
        <v>0</v>
      </c>
      <c r="S3837" s="10">
        <f t="shared" ca="1" si="570"/>
        <v>0.722621576744361</v>
      </c>
      <c r="T3837" s="26">
        <f ca="1">_xlfn.LOGNORM.INV(S3837,'Input Parameters'!$H$34,'Input Parameters'!$I$34)</f>
        <v>54.254675458253836</v>
      </c>
      <c r="U3837" s="10">
        <f t="shared" ca="1" si="571"/>
        <v>0.48082146172491713</v>
      </c>
      <c r="V3837" s="30">
        <f ca="1">_xlfn.BETA.INV(U3837,'Input Parameters'!$L$36,'Input Parameters'!$M$36,'Input Parameters'!$J$36,'Input Parameters'!$K$36)</f>
        <v>0.57859592586407027</v>
      </c>
      <c r="W3837" s="2">
        <f ca="1">N3837+(P3837-N3837)*(1-ERF((T3837-R3837)/(2*SQRT(L3837*'Input Parameters'!$E$38))))</f>
        <v>0.1000521559765755</v>
      </c>
      <c r="X3837">
        <f t="shared" ca="1" si="572"/>
        <v>1</v>
      </c>
      <c r="Y3837" s="7"/>
    </row>
    <row r="3838" spans="1:25" ht="15" customHeight="1" x14ac:dyDescent="0.25">
      <c r="A3838" s="139">
        <v>3831</v>
      </c>
      <c r="B3838" s="10">
        <f t="shared" ca="1" si="563"/>
        <v>4.8012182868764075E-2</v>
      </c>
      <c r="C3838" s="60">
        <f ca="1">_xlfn.NORM.INV(B3838,'Input Parameters'!$E$15,'Input Parameters'!$F$15)</f>
        <v>180.76542558530775</v>
      </c>
      <c r="D3838" s="10">
        <f t="shared" ca="1" si="564"/>
        <v>0.83613529910326256</v>
      </c>
      <c r="E3838" s="62">
        <f ca="1">IF(_xlfn.NORM.INV(D3838,'Input Parameters'!$E$17,'Input Parameters'!$F$17)&lt;3500,3500,IF(_xlfn.NORM.INV(D3838,'Input Parameters'!$E$17,'Input Parameters'!$F$17)&gt;5500,5500,_xlfn.NORM.INV(D3838,'Input Parameters'!$E$17,'Input Parameters'!$F$17)))</f>
        <v>5485.0883433577183</v>
      </c>
      <c r="F3838" s="10">
        <f t="shared" ca="1" si="565"/>
        <v>9.4440086597406436E-2</v>
      </c>
      <c r="G3838" s="64">
        <f ca="1">_xlfn.NORM.INV(F3838,'Input Parameters'!$E$20,'Input Parameters'!$F$20)</f>
        <v>273.84687626018768</v>
      </c>
      <c r="H3838" s="57">
        <f ca="1">EXP(E3838*(1/'Input Parameters'!$E$23-1/G3838))</f>
        <v>0.27125104190983995</v>
      </c>
      <c r="I3838" s="10">
        <f t="shared" ca="1" si="566"/>
        <v>0.75396191645269772</v>
      </c>
      <c r="J3838" s="30">
        <f ca="1">_xlfn.BETA.INV(I3838,'Input Parameters'!$L$26,'Input Parameters'!$M$26,'Input Parameters'!$J$26,'Input Parameters'!$K$26)</f>
        <v>0.76462682639861534</v>
      </c>
      <c r="K3838" s="168">
        <f ca="1">('Input Parameters'!$E$27/'Input Parameters'!$E$38)^$J3838</f>
        <v>4.1498363025397698E-3</v>
      </c>
      <c r="L3838" s="69">
        <f ca="1">$H3838*$C3838*'Input Parameters'!$E$25*K3838</f>
        <v>0.20347813508338494</v>
      </c>
      <c r="M3838" s="24">
        <f t="shared" ca="1" si="567"/>
        <v>0.92143817097438929</v>
      </c>
      <c r="N3838" s="15">
        <f ca="1">_xlfn.NORM.INV(M3838,'Input Parameters'!$E$29,'Input Parameters'!$F$29)</f>
        <v>0.10014148118865222</v>
      </c>
      <c r="O3838" s="8">
        <f t="shared" ca="1" si="568"/>
        <v>0.86629694823288084</v>
      </c>
      <c r="P3838" s="30">
        <f ca="1">_xlfn.LOGNORM.INV(O3838,'Input Parameters'!$H$30,'Input Parameters'!$I$30)</f>
        <v>4.5309748102987166</v>
      </c>
      <c r="Q3838" s="10">
        <f t="shared" ca="1" si="569"/>
        <v>0.23952011086831737</v>
      </c>
      <c r="R3838" s="30">
        <f>IF('Input Parameters'!$E$32=0,0,_xlfn.BETA.INV(Q3838,'Input Parameters'!$L$32,'Input Parameters'!$M$32,'Input Parameters'!$J$32,'Input Parameters'!$K$32))</f>
        <v>0</v>
      </c>
      <c r="S3838" s="10">
        <f t="shared" ca="1" si="570"/>
        <v>0.18899377291809072</v>
      </c>
      <c r="T3838" s="26">
        <f ca="1">_xlfn.LOGNORM.INV(S3838,'Input Parameters'!$H$34,'Input Parameters'!$I$34)</f>
        <v>45.167140100843262</v>
      </c>
      <c r="U3838" s="10">
        <f t="shared" ca="1" si="571"/>
        <v>0.84969547008621782</v>
      </c>
      <c r="V3838" s="30">
        <f ca="1">_xlfn.BETA.INV(U3838,'Input Parameters'!$L$36,'Input Parameters'!$M$36,'Input Parameters'!$J$36,'Input Parameters'!$K$36)</f>
        <v>0.75773302118839969</v>
      </c>
      <c r="W3838" s="2">
        <f ca="1">N3838+(P3838-N3838)*(1-ERF((T3838-R3838)/(2*SQRT(L3838*'Input Parameters'!$E$38))))</f>
        <v>0.10014148119502801</v>
      </c>
      <c r="X3838">
        <f t="shared" ca="1" si="572"/>
        <v>1</v>
      </c>
      <c r="Y3838" s="7"/>
    </row>
    <row r="3839" spans="1:25" ht="15" customHeight="1" x14ac:dyDescent="0.25">
      <c r="A3839" s="139">
        <v>3832</v>
      </c>
      <c r="B3839" s="10">
        <f t="shared" ca="1" si="563"/>
        <v>0.30085839933140968</v>
      </c>
      <c r="C3839" s="60">
        <f ca="1">_xlfn.NORM.INV(B3839,'Input Parameters'!$E$15,'Input Parameters'!$F$15)</f>
        <v>242.68184110716589</v>
      </c>
      <c r="D3839" s="10">
        <f t="shared" ca="1" si="564"/>
        <v>1.6955744785934757E-3</v>
      </c>
      <c r="E3839" s="62">
        <f ca="1">IF(_xlfn.NORM.INV(D3839,'Input Parameters'!$E$17,'Input Parameters'!$F$17)&lt;3500,3500,IF(_xlfn.NORM.INV(D3839,'Input Parameters'!$E$17,'Input Parameters'!$F$17)&gt;5500,5500,_xlfn.NORM.INV(D3839,'Input Parameters'!$E$17,'Input Parameters'!$F$17)))</f>
        <v>3500</v>
      </c>
      <c r="F3839" s="10">
        <f t="shared" ca="1" si="565"/>
        <v>0.7963217549221947</v>
      </c>
      <c r="G3839" s="64">
        <f ca="1">_xlfn.NORM.INV(F3839,'Input Parameters'!$E$20,'Input Parameters'!$F$20)</f>
        <v>288.20131578234378</v>
      </c>
      <c r="H3839" s="57">
        <f ca="1">EXP(E3839*(1/'Input Parameters'!$E$23-1/G3839))</f>
        <v>0.82205243483279911</v>
      </c>
      <c r="I3839" s="10">
        <f t="shared" ca="1" si="566"/>
        <v>0.45114015151359999</v>
      </c>
      <c r="J3839" s="30">
        <f ca="1">_xlfn.BETA.INV(I3839,'Input Parameters'!$L$26,'Input Parameters'!$M$26,'Input Parameters'!$J$26,'Input Parameters'!$K$26)</f>
        <v>0.6414648395965542</v>
      </c>
      <c r="K3839" s="168">
        <f ca="1">('Input Parameters'!$E$27/'Input Parameters'!$E$38)^$J3839</f>
        <v>1.0039353758757672E-2</v>
      </c>
      <c r="L3839" s="69">
        <f ca="1">$H3839*$C3839*'Input Parameters'!$E$25*K3839</f>
        <v>2.0028229483360791</v>
      </c>
      <c r="M3839" s="24">
        <f t="shared" ca="1" si="567"/>
        <v>0.9429297483110316</v>
      </c>
      <c r="N3839" s="15">
        <f ca="1">_xlfn.NORM.INV(M3839,'Input Parameters'!$E$29,'Input Parameters'!$F$29)</f>
        <v>0.1001579853137161</v>
      </c>
      <c r="O3839" s="8">
        <f t="shared" ca="1" si="568"/>
        <v>0.50672532064475073</v>
      </c>
      <c r="P3839" s="30">
        <f ca="1">_xlfn.LOGNORM.INV(O3839,'Input Parameters'!$H$30,'Input Parameters'!$I$30)</f>
        <v>2.7047357750218555</v>
      </c>
      <c r="Q3839" s="10">
        <f t="shared" ca="1" si="569"/>
        <v>2.0093636548927707E-2</v>
      </c>
      <c r="R3839" s="30">
        <f>IF('Input Parameters'!$E$32=0,0,_xlfn.BETA.INV(Q3839,'Input Parameters'!$L$32,'Input Parameters'!$M$32,'Input Parameters'!$J$32,'Input Parameters'!$K$32))</f>
        <v>0</v>
      </c>
      <c r="S3839" s="10">
        <f t="shared" ca="1" si="570"/>
        <v>0.34045243810778747</v>
      </c>
      <c r="T3839" s="26">
        <f ca="1">_xlfn.LOGNORM.INV(S3839,'Input Parameters'!$H$34,'Input Parameters'!$I$34)</f>
        <v>47.891584139695368</v>
      </c>
      <c r="U3839" s="10">
        <f t="shared" ca="1" si="571"/>
        <v>0.76713064251273377</v>
      </c>
      <c r="V3839" s="30">
        <f ca="1">_xlfn.BETA.INV(U3839,'Input Parameters'!$L$36,'Input Parameters'!$M$36,'Input Parameters'!$J$36,'Input Parameters'!$K$36)</f>
        <v>0.70430142949361141</v>
      </c>
      <c r="W3839" s="2">
        <f ca="1">N3839+(P3839-N3839)*(1-ERF((T3839-R3839)/(2*SQRT(L3839*'Input Parameters'!$E$38))))</f>
        <v>0.14369663905825034</v>
      </c>
      <c r="X3839">
        <f t="shared" ca="1" si="572"/>
        <v>1</v>
      </c>
      <c r="Y3839" s="7"/>
    </row>
    <row r="3840" spans="1:25" ht="15" customHeight="1" x14ac:dyDescent="0.25">
      <c r="A3840" s="139">
        <v>3833</v>
      </c>
      <c r="B3840" s="10">
        <f t="shared" ca="1" si="563"/>
        <v>0.93414994790227757</v>
      </c>
      <c r="C3840" s="60">
        <f ca="1">_xlfn.NORM.INV(B3840,'Input Parameters'!$E$15,'Input Parameters'!$F$15)</f>
        <v>352.66009547580904</v>
      </c>
      <c r="D3840" s="10">
        <f t="shared" ca="1" si="564"/>
        <v>0.4649108339493172</v>
      </c>
      <c r="E3840" s="62">
        <f ca="1">IF(_xlfn.NORM.INV(D3840,'Input Parameters'!$E$17,'Input Parameters'!$F$17)&lt;3500,3500,IF(_xlfn.NORM.INV(D3840,'Input Parameters'!$E$17,'Input Parameters'!$F$17)&gt;5500,5500,_xlfn.NORM.INV(D3840,'Input Parameters'!$E$17,'Input Parameters'!$F$17)))</f>
        <v>4738.35155280038</v>
      </c>
      <c r="F3840" s="10">
        <f t="shared" ca="1" si="565"/>
        <v>6.0314435928187859E-2</v>
      </c>
      <c r="G3840" s="64">
        <f ca="1">_xlfn.NORM.INV(F3840,'Input Parameters'!$E$20,'Input Parameters'!$F$20)</f>
        <v>272.25066600661631</v>
      </c>
      <c r="H3840" s="57">
        <f ca="1">EXP(E3840*(1/'Input Parameters'!$E$23-1/G3840))</f>
        <v>0.29272100648214522</v>
      </c>
      <c r="I3840" s="10">
        <f t="shared" ca="1" si="566"/>
        <v>0.86230911222346196</v>
      </c>
      <c r="J3840" s="30">
        <f ca="1">_xlfn.BETA.INV(I3840,'Input Parameters'!$L$26,'Input Parameters'!$M$26,'Input Parameters'!$J$26,'Input Parameters'!$K$26)</f>
        <v>0.81686871913079262</v>
      </c>
      <c r="K3840" s="168">
        <f ca="1">('Input Parameters'!$E$27/'Input Parameters'!$E$38)^$J3840</f>
        <v>2.8529015115883851E-3</v>
      </c>
      <c r="L3840" s="69">
        <f ca="1">$H3840*$C3840*'Input Parameters'!$E$25*K3840</f>
        <v>0.29450792756251937</v>
      </c>
      <c r="M3840" s="24">
        <f t="shared" ca="1" si="567"/>
        <v>0.79107605949570237</v>
      </c>
      <c r="N3840" s="15">
        <f ca="1">_xlfn.NORM.INV(M3840,'Input Parameters'!$E$29,'Input Parameters'!$F$29)</f>
        <v>0.10008101605962565</v>
      </c>
      <c r="O3840" s="8">
        <f t="shared" ca="1" si="568"/>
        <v>0.87069216139539451</v>
      </c>
      <c r="P3840" s="30">
        <f ca="1">_xlfn.LOGNORM.INV(O3840,'Input Parameters'!$H$30,'Input Parameters'!$I$30)</f>
        <v>4.5753098786467774</v>
      </c>
      <c r="Q3840" s="10">
        <f t="shared" ca="1" si="569"/>
        <v>0.11552825266896016</v>
      </c>
      <c r="R3840" s="30">
        <f>IF('Input Parameters'!$E$32=0,0,_xlfn.BETA.INV(Q3840,'Input Parameters'!$L$32,'Input Parameters'!$M$32,'Input Parameters'!$J$32,'Input Parameters'!$K$32))</f>
        <v>0</v>
      </c>
      <c r="S3840" s="10">
        <f t="shared" ca="1" si="570"/>
        <v>0.77926043305803405</v>
      </c>
      <c r="T3840" s="26">
        <f ca="1">_xlfn.LOGNORM.INV(S3840,'Input Parameters'!$H$34,'Input Parameters'!$I$34)</f>
        <v>55.477848436234439</v>
      </c>
      <c r="U3840" s="10">
        <f t="shared" ca="1" si="571"/>
        <v>0.25363650888389677</v>
      </c>
      <c r="V3840" s="30">
        <f ca="1">_xlfn.BETA.INV(U3840,'Input Parameters'!$L$36,'Input Parameters'!$M$36,'Input Parameters'!$J$36,'Input Parameters'!$K$36)</f>
        <v>0.49165142476019624</v>
      </c>
      <c r="W3840" s="2">
        <f ca="1">N3840+(P3840-N3840)*(1-ERF((T3840-R3840)/(2*SQRT(L3840*'Input Parameters'!$E$38))))</f>
        <v>0.1000810160618088</v>
      </c>
      <c r="X3840">
        <f t="shared" ca="1" si="572"/>
        <v>1</v>
      </c>
      <c r="Y3840" s="7"/>
    </row>
    <row r="3841" spans="1:25" ht="15" customHeight="1" x14ac:dyDescent="0.25">
      <c r="A3841" s="139">
        <v>3834</v>
      </c>
      <c r="B3841" s="10">
        <f t="shared" ca="1" si="563"/>
        <v>0.5106591669605306</v>
      </c>
      <c r="C3841" s="60">
        <f ca="1">_xlfn.NORM.INV(B3841,'Input Parameters'!$E$15,'Input Parameters'!$F$15)</f>
        <v>272.41534350469544</v>
      </c>
      <c r="D3841" s="10">
        <f t="shared" ca="1" si="564"/>
        <v>0.35720308239445953</v>
      </c>
      <c r="E3841" s="62">
        <f ca="1">IF(_xlfn.NORM.INV(D3841,'Input Parameters'!$E$17,'Input Parameters'!$F$17)&lt;3500,3500,IF(_xlfn.NORM.INV(D3841,'Input Parameters'!$E$17,'Input Parameters'!$F$17)&gt;5500,5500,_xlfn.NORM.INV(D3841,'Input Parameters'!$E$17,'Input Parameters'!$F$17)))</f>
        <v>4543.8385451416661</v>
      </c>
      <c r="F3841" s="10">
        <f t="shared" ca="1" si="565"/>
        <v>0.99351035215691508</v>
      </c>
      <c r="G3841" s="64">
        <f ca="1">_xlfn.NORM.INV(F3841,'Input Parameters'!$E$20,'Input Parameters'!$F$20)</f>
        <v>299.29505709458357</v>
      </c>
      <c r="H3841" s="57">
        <f ca="1">EXP(E3841*(1/'Input Parameters'!$E$23-1/G3841))</f>
        <v>1.3909710368853816</v>
      </c>
      <c r="I3841" s="10">
        <f t="shared" ca="1" si="566"/>
        <v>0.78081018003560609</v>
      </c>
      <c r="J3841" s="30">
        <f ca="1">_xlfn.BETA.INV(I3841,'Input Parameters'!$L$26,'Input Parameters'!$M$26,'Input Parameters'!$J$26,'Input Parameters'!$K$26)</f>
        <v>0.77659572270016564</v>
      </c>
      <c r="K3841" s="168">
        <f ca="1">('Input Parameters'!$E$27/'Input Parameters'!$E$38)^$J3841</f>
        <v>3.8084249731043596E-3</v>
      </c>
      <c r="L3841" s="69">
        <f ca="1">$H3841*$C3841*'Input Parameters'!$E$25*K3841</f>
        <v>1.4430954471278592</v>
      </c>
      <c r="M3841" s="24">
        <f t="shared" ca="1" si="567"/>
        <v>0.91398800747397635</v>
      </c>
      <c r="N3841" s="15">
        <f ca="1">_xlfn.NORM.INV(M3841,'Input Parameters'!$E$29,'Input Parameters'!$F$29)</f>
        <v>0.10013657291702341</v>
      </c>
      <c r="O3841" s="8">
        <f t="shared" ca="1" si="568"/>
        <v>0.90707691655772404</v>
      </c>
      <c r="P3841" s="30">
        <f ca="1">_xlfn.LOGNORM.INV(O3841,'Input Parameters'!$H$30,'Input Parameters'!$I$30)</f>
        <v>5.0127511181739539</v>
      </c>
      <c r="Q3841" s="10">
        <f t="shared" ca="1" si="569"/>
        <v>0.84978596947902252</v>
      </c>
      <c r="R3841" s="30">
        <f>IF('Input Parameters'!$E$32=0,0,_xlfn.BETA.INV(Q3841,'Input Parameters'!$L$32,'Input Parameters'!$M$32,'Input Parameters'!$J$32,'Input Parameters'!$K$32))</f>
        <v>0</v>
      </c>
      <c r="S3841" s="10">
        <f t="shared" ca="1" si="570"/>
        <v>0.26434120160146479</v>
      </c>
      <c r="T3841" s="26">
        <f ca="1">_xlfn.LOGNORM.INV(S3841,'Input Parameters'!$H$34,'Input Parameters'!$I$34)</f>
        <v>46.604494445428763</v>
      </c>
      <c r="U3841" s="10">
        <f t="shared" ca="1" si="571"/>
        <v>0.47683056141709812</v>
      </c>
      <c r="V3841" s="30">
        <f ca="1">_xlfn.BETA.INV(U3841,'Input Parameters'!$L$36,'Input Parameters'!$M$36,'Input Parameters'!$J$36,'Input Parameters'!$K$36)</f>
        <v>0.57708534530490097</v>
      </c>
      <c r="W3841" s="2">
        <f ca="1">N3841+(P3841-N3841)*(1-ERF((T3841-R3841)/(2*SQRT(L3841*'Input Parameters'!$E$38))))</f>
        <v>0.13002220948018128</v>
      </c>
      <c r="X3841">
        <f t="shared" ca="1" si="572"/>
        <v>1</v>
      </c>
      <c r="Y3841" s="7"/>
    </row>
    <row r="3842" spans="1:25" ht="15" customHeight="1" x14ac:dyDescent="0.25">
      <c r="A3842" s="139">
        <v>3835</v>
      </c>
      <c r="B3842" s="10">
        <f t="shared" ca="1" si="563"/>
        <v>0.7571191528379827</v>
      </c>
      <c r="C3842" s="60">
        <f ca="1">_xlfn.NORM.INV(B3842,'Input Parameters'!$E$15,'Input Parameters'!$F$15)</f>
        <v>308.74358681993493</v>
      </c>
      <c r="D3842" s="10">
        <f t="shared" ca="1" si="564"/>
        <v>0.7352466900750001</v>
      </c>
      <c r="E3842" s="62">
        <f ca="1">IF(_xlfn.NORM.INV(D3842,'Input Parameters'!$E$17,'Input Parameters'!$F$17)&lt;3500,3500,IF(_xlfn.NORM.INV(D3842,'Input Parameters'!$E$17,'Input Parameters'!$F$17)&gt;5500,5500,_xlfn.NORM.INV(D3842,'Input Parameters'!$E$17,'Input Parameters'!$F$17)))</f>
        <v>5240.1315412942258</v>
      </c>
      <c r="F3842" s="10">
        <f t="shared" ca="1" si="565"/>
        <v>0.93811404208143667</v>
      </c>
      <c r="G3842" s="64">
        <f ca="1">_xlfn.NORM.INV(F3842,'Input Parameters'!$E$20,'Input Parameters'!$F$20)</f>
        <v>292.96218874912131</v>
      </c>
      <c r="H3842" s="57">
        <f ca="1">EXP(E3842*(1/'Input Parameters'!$E$23-1/G3842))</f>
        <v>1.0021034071298383</v>
      </c>
      <c r="I3842" s="10">
        <f t="shared" ca="1" si="566"/>
        <v>0.88559067989914664</v>
      </c>
      <c r="J3842" s="30">
        <f ca="1">_xlfn.BETA.INV(I3842,'Input Parameters'!$L$26,'Input Parameters'!$M$26,'Input Parameters'!$J$26,'Input Parameters'!$K$26)</f>
        <v>0.83015654871370059</v>
      </c>
      <c r="K3842" s="168">
        <f ca="1">('Input Parameters'!$E$27/'Input Parameters'!$E$38)^$J3842</f>
        <v>2.5935371354378809E-3</v>
      </c>
      <c r="L3842" s="69">
        <f ca="1">$H3842*$C3842*'Input Parameters'!$E$25*K3842</f>
        <v>0.80242223567524529</v>
      </c>
      <c r="M3842" s="24">
        <f t="shared" ca="1" si="567"/>
        <v>0.15030236776740247</v>
      </c>
      <c r="N3842" s="15">
        <f ca="1">_xlfn.NORM.INV(M3842,'Input Parameters'!$E$29,'Input Parameters'!$F$29)</f>
        <v>9.9896486257215422E-2</v>
      </c>
      <c r="O3842" s="8">
        <f t="shared" ca="1" si="568"/>
        <v>0.1391637425819241</v>
      </c>
      <c r="P3842" s="30">
        <f ca="1">_xlfn.LOGNORM.INV(O3842,'Input Parameters'!$H$30,'Input Parameters'!$I$30)</f>
        <v>1.6079177984655588</v>
      </c>
      <c r="Q3842" s="10">
        <f t="shared" ca="1" si="569"/>
        <v>0.64733270540384324</v>
      </c>
      <c r="R3842" s="30">
        <f>IF('Input Parameters'!$E$32=0,0,_xlfn.BETA.INV(Q3842,'Input Parameters'!$L$32,'Input Parameters'!$M$32,'Input Parameters'!$J$32,'Input Parameters'!$K$32))</f>
        <v>0</v>
      </c>
      <c r="S3842" s="10">
        <f t="shared" ca="1" si="570"/>
        <v>0.49710298151259369</v>
      </c>
      <c r="T3842" s="26">
        <f ca="1">_xlfn.LOGNORM.INV(S3842,'Input Parameters'!$H$34,'Input Parameters'!$I$34)</f>
        <v>50.362157554956454</v>
      </c>
      <c r="U3842" s="10">
        <f t="shared" ca="1" si="571"/>
        <v>0.91470921732463861</v>
      </c>
      <c r="V3842" s="30">
        <f ca="1">_xlfn.BETA.INV(U3842,'Input Parameters'!$L$36,'Input Parameters'!$M$36,'Input Parameters'!$J$36,'Input Parameters'!$K$36)</f>
        <v>0.81837504409022133</v>
      </c>
      <c r="W3842" s="2">
        <f ca="1">N3842+(P3842-N3842)*(1-ERF((T3842-R3842)/(2*SQRT(L3842*'Input Parameters'!$E$38))))</f>
        <v>0.10000241283526153</v>
      </c>
      <c r="X3842">
        <f t="shared" ca="1" si="572"/>
        <v>1</v>
      </c>
      <c r="Y3842" s="7"/>
    </row>
    <row r="3843" spans="1:25" ht="15" customHeight="1" x14ac:dyDescent="0.25">
      <c r="A3843" s="139">
        <v>3836</v>
      </c>
      <c r="B3843" s="10">
        <f t="shared" ca="1" si="563"/>
        <v>0.7978863597231467</v>
      </c>
      <c r="C3843" s="60">
        <f ca="1">_xlfn.NORM.INV(B3843,'Input Parameters'!$E$15,'Input Parameters'!$F$15)</f>
        <v>316.16969387173373</v>
      </c>
      <c r="D3843" s="10">
        <f t="shared" ca="1" si="564"/>
        <v>0.56624531566680347</v>
      </c>
      <c r="E3843" s="62">
        <f ca="1">IF(_xlfn.NORM.INV(D3843,'Input Parameters'!$E$17,'Input Parameters'!$F$17)&lt;3500,3500,IF(_xlfn.NORM.INV(D3843,'Input Parameters'!$E$17,'Input Parameters'!$F$17)&gt;5500,5500,_xlfn.NORM.INV(D3843,'Input Parameters'!$E$17,'Input Parameters'!$F$17)))</f>
        <v>4916.7760575034827</v>
      </c>
      <c r="F3843" s="10">
        <f t="shared" ca="1" si="565"/>
        <v>0.14490374409471063</v>
      </c>
      <c r="G3843" s="64">
        <f ca="1">_xlfn.NORM.INV(F3843,'Input Parameters'!$E$20,'Input Parameters'!$F$20)</f>
        <v>275.55775499573622</v>
      </c>
      <c r="H3843" s="57">
        <f ca="1">EXP(E3843*(1/'Input Parameters'!$E$23-1/G3843))</f>
        <v>0.34713084907198455</v>
      </c>
      <c r="I3843" s="10">
        <f t="shared" ca="1" si="566"/>
        <v>0.4305153577376607</v>
      </c>
      <c r="J3843" s="30">
        <f ca="1">_xlfn.BETA.INV(I3843,'Input Parameters'!$L$26,'Input Parameters'!$M$26,'Input Parameters'!$J$26,'Input Parameters'!$K$26)</f>
        <v>0.63287350579341284</v>
      </c>
      <c r="K3843" s="168">
        <f ca="1">('Input Parameters'!$E$27/'Input Parameters'!$E$38)^$J3843</f>
        <v>1.0677498540083267E-2</v>
      </c>
      <c r="L3843" s="69">
        <f ca="1">$H3843*$C3843*'Input Parameters'!$E$25*K3843</f>
        <v>1.1718795348938562</v>
      </c>
      <c r="M3843" s="24">
        <f t="shared" ca="1" si="567"/>
        <v>0.61991056526708999</v>
      </c>
      <c r="N3843" s="15">
        <f ca="1">_xlfn.NORM.INV(M3843,'Input Parameters'!$E$29,'Input Parameters'!$F$29)</f>
        <v>0.10003052459089697</v>
      </c>
      <c r="O3843" s="8">
        <f t="shared" ca="1" si="568"/>
        <v>0.64146915583768627</v>
      </c>
      <c r="P3843" s="30">
        <f ca="1">_xlfn.LOGNORM.INV(O3843,'Input Parameters'!$H$30,'Input Parameters'!$I$30)</f>
        <v>3.1842789808037835</v>
      </c>
      <c r="Q3843" s="10">
        <f t="shared" ca="1" si="569"/>
        <v>0.90018079152357766</v>
      </c>
      <c r="R3843" s="30">
        <f>IF('Input Parameters'!$E$32=0,0,_xlfn.BETA.INV(Q3843,'Input Parameters'!$L$32,'Input Parameters'!$M$32,'Input Parameters'!$J$32,'Input Parameters'!$K$32))</f>
        <v>0</v>
      </c>
      <c r="S3843" s="10">
        <f t="shared" ca="1" si="570"/>
        <v>0.77651671862829708</v>
      </c>
      <c r="T3843" s="26">
        <f ca="1">_xlfn.LOGNORM.INV(S3843,'Input Parameters'!$H$34,'Input Parameters'!$I$34)</f>
        <v>55.414222485223831</v>
      </c>
      <c r="U3843" s="10">
        <f t="shared" ca="1" si="571"/>
        <v>0.29883811490909162</v>
      </c>
      <c r="V3843" s="30">
        <f ca="1">_xlfn.BETA.INV(U3843,'Input Parameters'!$L$36,'Input Parameters'!$M$36,'Input Parameters'!$J$36,'Input Parameters'!$K$36)</f>
        <v>0.509745253309275</v>
      </c>
      <c r="W3843" s="2">
        <f ca="1">N3843+(P3843-N3843)*(1-ERF((T3843-R3843)/(2*SQRT(L3843*'Input Parameters'!$E$38))))</f>
        <v>0.10094043658959034</v>
      </c>
      <c r="X3843">
        <f t="shared" ca="1" si="572"/>
        <v>1</v>
      </c>
      <c r="Y3843" s="7"/>
    </row>
    <row r="3844" spans="1:25" ht="15" customHeight="1" x14ac:dyDescent="0.25">
      <c r="A3844" s="139">
        <v>3837</v>
      </c>
      <c r="B3844" s="10">
        <f t="shared" ca="1" si="563"/>
        <v>0.70125654667198001</v>
      </c>
      <c r="C3844" s="60">
        <f ca="1">_xlfn.NORM.INV(B3844,'Input Parameters'!$E$15,'Input Parameters'!$F$15)</f>
        <v>299.58230681249273</v>
      </c>
      <c r="D3844" s="10">
        <f t="shared" ca="1" si="564"/>
        <v>0.78402406705895589</v>
      </c>
      <c r="E3844" s="62">
        <f ca="1">IF(_xlfn.NORM.INV(D3844,'Input Parameters'!$E$17,'Input Parameters'!$F$17)&lt;3500,3500,IF(_xlfn.NORM.INV(D3844,'Input Parameters'!$E$17,'Input Parameters'!$F$17)&gt;5500,5500,_xlfn.NORM.INV(D3844,'Input Parameters'!$E$17,'Input Parameters'!$F$17)))</f>
        <v>5350.0991863931449</v>
      </c>
      <c r="F3844" s="10">
        <f t="shared" ca="1" si="565"/>
        <v>0.49544711161142951</v>
      </c>
      <c r="G3844" s="64">
        <f ca="1">_xlfn.NORM.INV(F3844,'Input Parameters'!$E$20,'Input Parameters'!$F$20)</f>
        <v>282.57353526839722</v>
      </c>
      <c r="H3844" s="57">
        <f ca="1">EXP(E3844*(1/'Input Parameters'!$E$23-1/G3844))</f>
        <v>0.51209270507983062</v>
      </c>
      <c r="I3844" s="10">
        <f t="shared" ca="1" si="566"/>
        <v>0.40307972514159862</v>
      </c>
      <c r="J3844" s="30">
        <f ca="1">_xlfn.BETA.INV(I3844,'Input Parameters'!$L$26,'Input Parameters'!$M$26,'Input Parameters'!$J$26,'Input Parameters'!$K$26)</f>
        <v>0.62123003926435616</v>
      </c>
      <c r="K3844" s="168">
        <f ca="1">('Input Parameters'!$E$27/'Input Parameters'!$E$38)^$J3844</f>
        <v>1.1607569739407525E-2</v>
      </c>
      <c r="L3844" s="69">
        <f ca="1">$H3844*$C3844*'Input Parameters'!$E$25*K3844</f>
        <v>1.7807627044697492</v>
      </c>
      <c r="M3844" s="24">
        <f t="shared" ca="1" si="567"/>
        <v>0.92108061498443283</v>
      </c>
      <c r="N3844" s="15">
        <f ca="1">_xlfn.NORM.INV(M3844,'Input Parameters'!$E$29,'Input Parameters'!$F$29)</f>
        <v>0.10014123777304501</v>
      </c>
      <c r="O3844" s="8">
        <f t="shared" ca="1" si="568"/>
        <v>0.95900393037070675</v>
      </c>
      <c r="P3844" s="30">
        <f ca="1">_xlfn.LOGNORM.INV(O3844,'Input Parameters'!$H$30,'Input Parameters'!$I$30)</f>
        <v>6.1020518842494242</v>
      </c>
      <c r="Q3844" s="10">
        <f t="shared" ca="1" si="569"/>
        <v>0.89609782121512871</v>
      </c>
      <c r="R3844" s="30">
        <f>IF('Input Parameters'!$E$32=0,0,_xlfn.BETA.INV(Q3844,'Input Parameters'!$L$32,'Input Parameters'!$M$32,'Input Parameters'!$J$32,'Input Parameters'!$K$32))</f>
        <v>0</v>
      </c>
      <c r="S3844" s="10">
        <f t="shared" ca="1" si="570"/>
        <v>0.48768242142264651</v>
      </c>
      <c r="T3844" s="26">
        <f ca="1">_xlfn.LOGNORM.INV(S3844,'Input Parameters'!$H$34,'Input Parameters'!$I$34)</f>
        <v>50.214265073668372</v>
      </c>
      <c r="U3844" s="10">
        <f t="shared" ca="1" si="571"/>
        <v>0.72957995703279743</v>
      </c>
      <c r="V3844" s="30">
        <f ca="1">_xlfn.BETA.INV(U3844,'Input Parameters'!$L$36,'Input Parameters'!$M$36,'Input Parameters'!$J$36,'Input Parameters'!$K$36)</f>
        <v>0.68424535864312341</v>
      </c>
      <c r="W3844" s="2">
        <f ca="1">N3844+(P3844-N3844)*(1-ERF((T3844-R3844)/(2*SQRT(L3844*'Input Parameters'!$E$38))))</f>
        <v>0.14693195735002795</v>
      </c>
      <c r="X3844">
        <f t="shared" ca="1" si="572"/>
        <v>1</v>
      </c>
      <c r="Y3844" s="7"/>
    </row>
    <row r="3845" spans="1:25" ht="15" customHeight="1" x14ac:dyDescent="0.25">
      <c r="A3845" s="139">
        <v>3838</v>
      </c>
      <c r="B3845" s="10">
        <f t="shared" ref="B3845:B3908" ca="1" si="573">RAND()</f>
        <v>0.98269319373759312</v>
      </c>
      <c r="C3845" s="60">
        <f ca="1">_xlfn.NORM.INV(B3845,'Input Parameters'!$E$15,'Input Parameters'!$F$15)</f>
        <v>385.46980719232602</v>
      </c>
      <c r="D3845" s="10">
        <f t="shared" ref="D3845:D3908" ca="1" si="574">RAND()</f>
        <v>0.28889902460693739</v>
      </c>
      <c r="E3845" s="62">
        <f ca="1">IF(_xlfn.NORM.INV(D3845,'Input Parameters'!$E$17,'Input Parameters'!$F$17)&lt;3500,3500,IF(_xlfn.NORM.INV(D3845,'Input Parameters'!$E$17,'Input Parameters'!$F$17)&gt;5500,5500,_xlfn.NORM.INV(D3845,'Input Parameters'!$E$17,'Input Parameters'!$F$17)))</f>
        <v>4410.3772296835077</v>
      </c>
      <c r="F3845" s="10">
        <f t="shared" ref="F3845:F3908" ca="1" si="575">RAND()</f>
        <v>0.90181605596722791</v>
      </c>
      <c r="G3845" s="64">
        <f ca="1">_xlfn.NORM.INV(F3845,'Input Parameters'!$E$20,'Input Parameters'!$F$20)</f>
        <v>291.30619215151597</v>
      </c>
      <c r="H3845" s="57">
        <f ca="1">EXP(E3845*(1/'Input Parameters'!$E$23-1/G3845))</f>
        <v>0.91960427701395409</v>
      </c>
      <c r="I3845" s="10">
        <f t="shared" ref="I3845:I3908" ca="1" si="576">RAND()</f>
        <v>0.88598911994778651</v>
      </c>
      <c r="J3845" s="30">
        <f ca="1">_xlfn.BETA.INV(I3845,'Input Parameters'!$L$26,'Input Parameters'!$M$26,'Input Parameters'!$J$26,'Input Parameters'!$K$26)</f>
        <v>0.8303944237954981</v>
      </c>
      <c r="K3845" s="168">
        <f ca="1">('Input Parameters'!$E$27/'Input Parameters'!$E$38)^$J3845</f>
        <v>2.5891155987949003E-3</v>
      </c>
      <c r="L3845" s="69">
        <f ca="1">$H3845*$C3845*'Input Parameters'!$E$25*K3845</f>
        <v>0.91778887762721917</v>
      </c>
      <c r="M3845" s="24">
        <f t="shared" ref="M3845:M3908" ca="1" si="577">RAND()</f>
        <v>0.70748909561853479</v>
      </c>
      <c r="N3845" s="15">
        <f ca="1">_xlfn.NORM.INV(M3845,'Input Parameters'!$E$29,'Input Parameters'!$F$29)</f>
        <v>0.10005460641979634</v>
      </c>
      <c r="O3845" s="8">
        <f t="shared" ref="O3845:O3908" ca="1" si="578">RAND()</f>
        <v>0.22724768478788548</v>
      </c>
      <c r="P3845" s="30">
        <f ca="1">_xlfn.LOGNORM.INV(O3845,'Input Parameters'!$H$30,'Input Parameters'!$I$30)</f>
        <v>1.884622065382823</v>
      </c>
      <c r="Q3845" s="10">
        <f t="shared" ref="Q3845:Q3908" ca="1" si="579">RAND()</f>
        <v>0.35385560026390717</v>
      </c>
      <c r="R3845" s="30">
        <f>IF('Input Parameters'!$E$32=0,0,_xlfn.BETA.INV(Q3845,'Input Parameters'!$L$32,'Input Parameters'!$M$32,'Input Parameters'!$J$32,'Input Parameters'!$K$32))</f>
        <v>0</v>
      </c>
      <c r="S3845" s="10">
        <f t="shared" ref="S3845:S3908" ca="1" si="580">RAND()</f>
        <v>0.68197800941880848</v>
      </c>
      <c r="T3845" s="26">
        <f ca="1">_xlfn.LOGNORM.INV(S3845,'Input Parameters'!$H$34,'Input Parameters'!$I$34)</f>
        <v>53.467274236539325</v>
      </c>
      <c r="U3845" s="10">
        <f t="shared" ref="U3845:U3908" ca="1" si="581">RAND()</f>
        <v>0.40544137681870485</v>
      </c>
      <c r="V3845" s="30">
        <f ca="1">_xlfn.BETA.INV(U3845,'Input Parameters'!$L$36,'Input Parameters'!$M$36,'Input Parameters'!$J$36,'Input Parameters'!$K$36)</f>
        <v>0.55028950602104421</v>
      </c>
      <c r="W3845" s="2">
        <f ca="1">N3845+(P3845-N3845)*(1-ERF((T3845-R3845)/(2*SQRT(L3845*'Input Parameters'!$E$38))))</f>
        <v>0.10019618219200604</v>
      </c>
      <c r="X3845">
        <f t="shared" ca="1" si="572"/>
        <v>1</v>
      </c>
      <c r="Y3845" s="7"/>
    </row>
    <row r="3846" spans="1:25" ht="15" customHeight="1" x14ac:dyDescent="0.25">
      <c r="A3846" s="139">
        <v>3839</v>
      </c>
      <c r="B3846" s="10">
        <f t="shared" ca="1" si="573"/>
        <v>0.27262852801736237</v>
      </c>
      <c r="C3846" s="60">
        <f ca="1">_xlfn.NORM.INV(B3846,'Input Parameters'!$E$15,'Input Parameters'!$F$15)</f>
        <v>238.18653525094044</v>
      </c>
      <c r="D3846" s="10">
        <f t="shared" ca="1" si="574"/>
        <v>0.63195356656799861</v>
      </c>
      <c r="E3846" s="62">
        <f ca="1">IF(_xlfn.NORM.INV(D3846,'Input Parameters'!$E$17,'Input Parameters'!$F$17)&lt;3500,3500,IF(_xlfn.NORM.INV(D3846,'Input Parameters'!$E$17,'Input Parameters'!$F$17)&gt;5500,5500,_xlfn.NORM.INV(D3846,'Input Parameters'!$E$17,'Input Parameters'!$F$17)))</f>
        <v>5035.9223168972285</v>
      </c>
      <c r="F3846" s="10">
        <f t="shared" ca="1" si="575"/>
        <v>0.73618460224930038</v>
      </c>
      <c r="G3846" s="64">
        <f ca="1">_xlfn.NORM.INV(F3846,'Input Parameters'!$E$20,'Input Parameters'!$F$20)</f>
        <v>286.88189929943445</v>
      </c>
      <c r="H3846" s="57">
        <f ca="1">EXP(E3846*(1/'Input Parameters'!$E$23-1/G3846))</f>
        <v>0.69606979961320836</v>
      </c>
      <c r="I3846" s="10">
        <f t="shared" ca="1" si="576"/>
        <v>0.14102396431720032</v>
      </c>
      <c r="J3846" s="30">
        <f ca="1">_xlfn.BETA.INV(I3846,'Input Parameters'!$L$26,'Input Parameters'!$M$26,'Input Parameters'!$J$26,'Input Parameters'!$K$26)</f>
        <v>0.47967710040609662</v>
      </c>
      <c r="K3846" s="168">
        <f ca="1">('Input Parameters'!$E$27/'Input Parameters'!$E$38)^$J3846</f>
        <v>3.2041118858689328E-2</v>
      </c>
      <c r="L3846" s="69">
        <f ca="1">$H3846*$C3846*'Input Parameters'!$E$25*K3846</f>
        <v>5.3122398023258226</v>
      </c>
      <c r="M3846" s="24">
        <f t="shared" ca="1" si="577"/>
        <v>0.20484030807437159</v>
      </c>
      <c r="N3846" s="15">
        <f ca="1">_xlfn.NORM.INV(M3846,'Input Parameters'!$E$29,'Input Parameters'!$F$29)</f>
        <v>9.9917554419251056E-2</v>
      </c>
      <c r="O3846" s="8">
        <f t="shared" ca="1" si="578"/>
        <v>0.91492506175446231</v>
      </c>
      <c r="P3846" s="30">
        <f ca="1">_xlfn.LOGNORM.INV(O3846,'Input Parameters'!$H$30,'Input Parameters'!$I$30)</f>
        <v>5.1295386918217343</v>
      </c>
      <c r="Q3846" s="10">
        <f t="shared" ca="1" si="579"/>
        <v>0.83578134992376585</v>
      </c>
      <c r="R3846" s="30">
        <f>IF('Input Parameters'!$E$32=0,0,_xlfn.BETA.INV(Q3846,'Input Parameters'!$L$32,'Input Parameters'!$M$32,'Input Parameters'!$J$32,'Input Parameters'!$K$32))</f>
        <v>0</v>
      </c>
      <c r="S3846" s="10">
        <f t="shared" ca="1" si="580"/>
        <v>0.19634753892024104</v>
      </c>
      <c r="T3846" s="26">
        <f ca="1">_xlfn.LOGNORM.INV(S3846,'Input Parameters'!$H$34,'Input Parameters'!$I$34)</f>
        <v>45.31851252619068</v>
      </c>
      <c r="U3846" s="10">
        <f t="shared" ca="1" si="581"/>
        <v>0.6155329019523631</v>
      </c>
      <c r="V3846" s="30">
        <f ca="1">_xlfn.BETA.INV(U3846,'Input Parameters'!$L$36,'Input Parameters'!$M$36,'Input Parameters'!$J$36,'Input Parameters'!$K$36)</f>
        <v>0.63188307796969656</v>
      </c>
      <c r="W3846" s="2">
        <f ca="1">N3846+(P3846-N3846)*(1-ERF((T3846-R3846)/(2*SQRT(L3846*'Input Parameters'!$E$38))))</f>
        <v>0.92691242529865503</v>
      </c>
      <c r="X3846">
        <f t="shared" ca="1" si="572"/>
        <v>0</v>
      </c>
      <c r="Y3846" s="7"/>
    </row>
    <row r="3847" spans="1:25" ht="15" customHeight="1" x14ac:dyDescent="0.25">
      <c r="A3847" s="139">
        <v>3840</v>
      </c>
      <c r="B3847" s="10">
        <f t="shared" ca="1" si="573"/>
        <v>0.91893317597891888</v>
      </c>
      <c r="C3847" s="60">
        <f ca="1">_xlfn.NORM.INV(B3847,'Input Parameters'!$E$15,'Input Parameters'!$F$15)</f>
        <v>346.72591511308389</v>
      </c>
      <c r="D3847" s="10">
        <f t="shared" ca="1" si="574"/>
        <v>0.7898483844387455</v>
      </c>
      <c r="E3847" s="62">
        <f ca="1">IF(_xlfn.NORM.INV(D3847,'Input Parameters'!$E$17,'Input Parameters'!$F$17)&lt;3500,3500,IF(_xlfn.NORM.INV(D3847,'Input Parameters'!$E$17,'Input Parameters'!$F$17)&gt;5500,5500,_xlfn.NORM.INV(D3847,'Input Parameters'!$E$17,'Input Parameters'!$F$17)))</f>
        <v>5364.1266983127271</v>
      </c>
      <c r="F3847" s="10">
        <f t="shared" ca="1" si="575"/>
        <v>0.84748365398836734</v>
      </c>
      <c r="G3847" s="64">
        <f ca="1">_xlfn.NORM.INV(F3847,'Input Parameters'!$E$20,'Input Parameters'!$F$20)</f>
        <v>289.52219458039889</v>
      </c>
      <c r="H3847" s="57">
        <f ca="1">EXP(E3847*(1/'Input Parameters'!$E$23-1/G3847))</f>
        <v>0.80621792699503869</v>
      </c>
      <c r="I3847" s="10">
        <f t="shared" ca="1" si="576"/>
        <v>0.23998125888468624</v>
      </c>
      <c r="J3847" s="30">
        <f ca="1">_xlfn.BETA.INV(I3847,'Input Parameters'!$L$26,'Input Parameters'!$M$26,'Input Parameters'!$J$26,'Input Parameters'!$K$26)</f>
        <v>0.54311374992399863</v>
      </c>
      <c r="K3847" s="168">
        <f ca="1">('Input Parameters'!$E$27/'Input Parameters'!$E$38)^$J3847</f>
        <v>2.0327760176243281E-2</v>
      </c>
      <c r="L3847" s="69">
        <f ca="1">$H3847*$C3847*'Input Parameters'!$E$25*K3847</f>
        <v>5.6823539515432575</v>
      </c>
      <c r="M3847" s="24">
        <f t="shared" ca="1" si="577"/>
        <v>0.83756683254414976</v>
      </c>
      <c r="N3847" s="15">
        <f ca="1">_xlfn.NORM.INV(M3847,'Input Parameters'!$E$29,'Input Parameters'!$F$29)</f>
        <v>0.10009845069114055</v>
      </c>
      <c r="O3847" s="8">
        <f t="shared" ca="1" si="578"/>
        <v>0.55551886559029839</v>
      </c>
      <c r="P3847" s="30">
        <f ca="1">_xlfn.LOGNORM.INV(O3847,'Input Parameters'!$H$30,'Input Parameters'!$I$30)</f>
        <v>2.866217154812698</v>
      </c>
      <c r="Q3847" s="10">
        <f t="shared" ca="1" si="579"/>
        <v>3.3552972365145095E-3</v>
      </c>
      <c r="R3847" s="30">
        <f>IF('Input Parameters'!$E$32=0,0,_xlfn.BETA.INV(Q3847,'Input Parameters'!$L$32,'Input Parameters'!$M$32,'Input Parameters'!$J$32,'Input Parameters'!$K$32))</f>
        <v>0</v>
      </c>
      <c r="S3847" s="10">
        <f t="shared" ca="1" si="580"/>
        <v>0.43953033634319005</v>
      </c>
      <c r="T3847" s="26">
        <f ca="1">_xlfn.LOGNORM.INV(S3847,'Input Parameters'!$H$34,'Input Parameters'!$I$34)</f>
        <v>49.461664994593647</v>
      </c>
      <c r="U3847" s="10">
        <f t="shared" ca="1" si="581"/>
        <v>0.46699690454305665</v>
      </c>
      <c r="V3847" s="30">
        <f ca="1">_xlfn.BETA.INV(U3847,'Input Parameters'!$L$36,'Input Parameters'!$M$36,'Input Parameters'!$J$36,'Input Parameters'!$K$36)</f>
        <v>0.57337198750334784</v>
      </c>
      <c r="W3847" s="2">
        <f ca="1">N3847+(P3847-N3847)*(1-ERF((T3847-R3847)/(2*SQRT(L3847*'Input Parameters'!$E$38))))</f>
        <v>0.49377635075003218</v>
      </c>
      <c r="X3847">
        <f t="shared" ca="1" si="572"/>
        <v>1</v>
      </c>
      <c r="Y3847" s="7"/>
    </row>
    <row r="3848" spans="1:25" ht="15" customHeight="1" x14ac:dyDescent="0.25">
      <c r="A3848" s="139">
        <v>3841</v>
      </c>
      <c r="B3848" s="10">
        <f t="shared" ca="1" si="573"/>
        <v>0.53953653691132841</v>
      </c>
      <c r="C3848" s="60">
        <f ca="1">_xlfn.NORM.INV(B3848,'Input Parameters'!$E$15,'Input Parameters'!$F$15)</f>
        <v>276.34677604487848</v>
      </c>
      <c r="D3848" s="10">
        <f t="shared" ca="1" si="574"/>
        <v>0.94724840566812285</v>
      </c>
      <c r="E3848" s="62">
        <f ca="1">IF(_xlfn.NORM.INV(D3848,'Input Parameters'!$E$17,'Input Parameters'!$F$17)&lt;3500,3500,IF(_xlfn.NORM.INV(D3848,'Input Parameters'!$E$17,'Input Parameters'!$F$17)&gt;5500,5500,_xlfn.NORM.INV(D3848,'Input Parameters'!$E$17,'Input Parameters'!$F$17)))</f>
        <v>5500</v>
      </c>
      <c r="F3848" s="10">
        <f t="shared" ca="1" si="575"/>
        <v>0.34560352686371809</v>
      </c>
      <c r="G3848" s="64">
        <f ca="1">_xlfn.NORM.INV(F3848,'Input Parameters'!$E$20,'Input Parameters'!$F$20)</f>
        <v>279.98864252589709</v>
      </c>
      <c r="H3848" s="57">
        <f ca="1">EXP(E3848*(1/'Input Parameters'!$E$23-1/G3848))</f>
        <v>0.41991845103587583</v>
      </c>
      <c r="I3848" s="10">
        <f t="shared" ca="1" si="576"/>
        <v>0.95091683105056546</v>
      </c>
      <c r="J3848" s="30">
        <f ca="1">_xlfn.BETA.INV(I3848,'Input Parameters'!$L$26,'Input Parameters'!$M$26,'Input Parameters'!$J$26,'Input Parameters'!$K$26)</f>
        <v>0.87736213516339567</v>
      </c>
      <c r="K3848" s="168">
        <f ca="1">('Input Parameters'!$E$27/'Input Parameters'!$E$38)^$J3848</f>
        <v>1.8485764202737015E-3</v>
      </c>
      <c r="L3848" s="69">
        <f ca="1">$H3848*$C3848*'Input Parameters'!$E$25*K3848</f>
        <v>0.21451455715023857</v>
      </c>
      <c r="M3848" s="24">
        <f t="shared" ca="1" si="577"/>
        <v>0.14402518818723054</v>
      </c>
      <c r="N3848" s="15">
        <f ca="1">_xlfn.NORM.INV(M3848,'Input Parameters'!$E$29,'Input Parameters'!$F$29)</f>
        <v>9.9893759171972157E-2</v>
      </c>
      <c r="O3848" s="8">
        <f t="shared" ca="1" si="578"/>
        <v>0.57264643398892223</v>
      </c>
      <c r="P3848" s="30">
        <f ca="1">_xlfn.LOGNORM.INV(O3848,'Input Parameters'!$H$30,'Input Parameters'!$I$30)</f>
        <v>2.9257208766115741</v>
      </c>
      <c r="Q3848" s="10">
        <f t="shared" ca="1" si="579"/>
        <v>0.59257288341506376</v>
      </c>
      <c r="R3848" s="30">
        <f>IF('Input Parameters'!$E$32=0,0,_xlfn.BETA.INV(Q3848,'Input Parameters'!$L$32,'Input Parameters'!$M$32,'Input Parameters'!$J$32,'Input Parameters'!$K$32))</f>
        <v>0</v>
      </c>
      <c r="S3848" s="10">
        <f t="shared" ca="1" si="580"/>
        <v>0.86149304278962069</v>
      </c>
      <c r="T3848" s="26">
        <f ca="1">_xlfn.LOGNORM.INV(S3848,'Input Parameters'!$H$34,'Input Parameters'!$I$34)</f>
        <v>57.713977922927654</v>
      </c>
      <c r="U3848" s="10">
        <f t="shared" ca="1" si="581"/>
        <v>0.54703846733453043</v>
      </c>
      <c r="V3848" s="30">
        <f ca="1">_xlfn.BETA.INV(U3848,'Input Parameters'!$L$36,'Input Parameters'!$M$36,'Input Parameters'!$J$36,'Input Parameters'!$K$36)</f>
        <v>0.6040986570656881</v>
      </c>
      <c r="W3848" s="2">
        <f ca="1">N3848+(P3848-N3848)*(1-ERF((T3848-R3848)/(2*SQRT(L3848*'Input Parameters'!$E$38))))</f>
        <v>9.9893759171972157E-2</v>
      </c>
      <c r="X3848">
        <f t="shared" ref="X3848:X3911" ca="1" si="582">IF(W3848&gt;V3848,0,1)</f>
        <v>1</v>
      </c>
      <c r="Y3848" s="7"/>
    </row>
    <row r="3849" spans="1:25" ht="15" customHeight="1" x14ac:dyDescent="0.25">
      <c r="A3849" s="139">
        <v>3842</v>
      </c>
      <c r="B3849" s="10">
        <f t="shared" ca="1" si="573"/>
        <v>0.53717934463928241</v>
      </c>
      <c r="C3849" s="60">
        <f ca="1">_xlfn.NORM.INV(B3849,'Input Parameters'!$E$15,'Input Parameters'!$F$15)</f>
        <v>276.02507981399435</v>
      </c>
      <c r="D3849" s="10">
        <f t="shared" ca="1" si="574"/>
        <v>0.27942960237278736</v>
      </c>
      <c r="E3849" s="62">
        <f ca="1">IF(_xlfn.NORM.INV(D3849,'Input Parameters'!$E$17,'Input Parameters'!$F$17)&lt;3500,3500,IF(_xlfn.NORM.INV(D3849,'Input Parameters'!$E$17,'Input Parameters'!$F$17)&gt;5500,5500,_xlfn.NORM.INV(D3849,'Input Parameters'!$E$17,'Input Parameters'!$F$17)))</f>
        <v>4390.8242303482602</v>
      </c>
      <c r="F3849" s="10">
        <f t="shared" ca="1" si="575"/>
        <v>0.1817206329057941</v>
      </c>
      <c r="G3849" s="64">
        <f ca="1">_xlfn.NORM.INV(F3849,'Input Parameters'!$E$20,'Input Parameters'!$F$20)</f>
        <v>276.56085673623892</v>
      </c>
      <c r="H3849" s="57">
        <f ca="1">EXP(E3849*(1/'Input Parameters'!$E$23-1/G3849))</f>
        <v>0.41185747570955306</v>
      </c>
      <c r="I3849" s="10">
        <f t="shared" ca="1" si="576"/>
        <v>9.047333707540739E-3</v>
      </c>
      <c r="J3849" s="30">
        <f ca="1">_xlfn.BETA.INV(I3849,'Input Parameters'!$L$26,'Input Parameters'!$M$26,'Input Parameters'!$J$26,'Input Parameters'!$K$26)</f>
        <v>0.27447368485810208</v>
      </c>
      <c r="K3849" s="168">
        <f ca="1">('Input Parameters'!$E$27/'Input Parameters'!$E$38)^$J3849</f>
        <v>0.1396234305602749</v>
      </c>
      <c r="L3849" s="69">
        <f ca="1">$H3849*$C3849*'Input Parameters'!$E$25*K3849</f>
        <v>15.872809423829317</v>
      </c>
      <c r="M3849" s="24">
        <f t="shared" ca="1" si="577"/>
        <v>0.98140305214819112</v>
      </c>
      <c r="N3849" s="15">
        <f ca="1">_xlfn.NORM.INV(M3849,'Input Parameters'!$E$29,'Input Parameters'!$F$29)</f>
        <v>0.10020836293439674</v>
      </c>
      <c r="O3849" s="8">
        <f t="shared" ca="1" si="578"/>
        <v>0.81254463619475314</v>
      </c>
      <c r="P3849" s="30">
        <f ca="1">_xlfn.LOGNORM.INV(O3849,'Input Parameters'!$H$30,'Input Parameters'!$I$30)</f>
        <v>4.0803786601976579</v>
      </c>
      <c r="Q3849" s="10">
        <f t="shared" ca="1" si="579"/>
        <v>9.3719482807553045E-2</v>
      </c>
      <c r="R3849" s="30">
        <f>IF('Input Parameters'!$E$32=0,0,_xlfn.BETA.INV(Q3849,'Input Parameters'!$L$32,'Input Parameters'!$M$32,'Input Parameters'!$J$32,'Input Parameters'!$K$32))</f>
        <v>0</v>
      </c>
      <c r="S3849" s="10">
        <f t="shared" ca="1" si="580"/>
        <v>0.70522850894002631</v>
      </c>
      <c r="T3849" s="26">
        <f ca="1">_xlfn.LOGNORM.INV(S3849,'Input Parameters'!$H$34,'Input Parameters'!$I$34)</f>
        <v>53.910234756952285</v>
      </c>
      <c r="U3849" s="10">
        <f t="shared" ca="1" si="581"/>
        <v>0.93251188051919509</v>
      </c>
      <c r="V3849" s="30">
        <f ca="1">_xlfn.BETA.INV(U3849,'Input Parameters'!$L$36,'Input Parameters'!$M$36,'Input Parameters'!$J$36,'Input Parameters'!$K$36)</f>
        <v>0.84134349096740535</v>
      </c>
      <c r="W3849" s="2">
        <f ca="1">N3849+(P3849-N3849)*(1-ERF((T3849-R3849)/(2*SQRT(L3849*'Input Parameters'!$E$38))))</f>
        <v>1.4481294102900835</v>
      </c>
      <c r="X3849">
        <f t="shared" ca="1" si="582"/>
        <v>0</v>
      </c>
      <c r="Y3849" s="7"/>
    </row>
    <row r="3850" spans="1:25" ht="15" customHeight="1" x14ac:dyDescent="0.25">
      <c r="A3850" s="139">
        <v>3843</v>
      </c>
      <c r="B3850" s="10">
        <f t="shared" ca="1" si="573"/>
        <v>0.2112496190520452</v>
      </c>
      <c r="C3850" s="60">
        <f ca="1">_xlfn.NORM.INV(B3850,'Input Parameters'!$E$15,'Input Parameters'!$F$15)</f>
        <v>227.49902808491217</v>
      </c>
      <c r="D3850" s="10">
        <f t="shared" ca="1" si="574"/>
        <v>0.50291500723874805</v>
      </c>
      <c r="E3850" s="62">
        <f ca="1">IF(_xlfn.NORM.INV(D3850,'Input Parameters'!$E$17,'Input Parameters'!$F$17)&lt;3500,3500,IF(_xlfn.NORM.INV(D3850,'Input Parameters'!$E$17,'Input Parameters'!$F$17)&gt;5500,5500,_xlfn.NORM.INV(D3850,'Input Parameters'!$E$17,'Input Parameters'!$F$17)))</f>
        <v>4805.1148332096345</v>
      </c>
      <c r="F3850" s="10">
        <f t="shared" ca="1" si="575"/>
        <v>0.93255061316174381</v>
      </c>
      <c r="G3850" s="64">
        <f ca="1">_xlfn.NORM.INV(F3850,'Input Parameters'!$E$20,'Input Parameters'!$F$20)</f>
        <v>292.66690226312016</v>
      </c>
      <c r="H3850" s="57">
        <f ca="1">EXP(E3850*(1/'Input Parameters'!$E$23-1/G3850))</f>
        <v>0.98548451029358564</v>
      </c>
      <c r="I3850" s="10">
        <f t="shared" ca="1" si="576"/>
        <v>0.18224018120418195</v>
      </c>
      <c r="J3850" s="30">
        <f ca="1">_xlfn.BETA.INV(I3850,'Input Parameters'!$L$26,'Input Parameters'!$M$26,'Input Parameters'!$J$26,'Input Parameters'!$K$26)</f>
        <v>0.50865814363123207</v>
      </c>
      <c r="K3850" s="168">
        <f ca="1">('Input Parameters'!$E$27/'Input Parameters'!$E$38)^$J3850</f>
        <v>2.6027100724607045E-2</v>
      </c>
      <c r="L3850" s="69">
        <f ca="1">$H3850*$C3850*'Input Parameters'!$E$25*K3850</f>
        <v>5.8351918702727534</v>
      </c>
      <c r="M3850" s="24">
        <f t="shared" ca="1" si="577"/>
        <v>0.33868969357936818</v>
      </c>
      <c r="N3850" s="15">
        <f ca="1">_xlfn.NORM.INV(M3850,'Input Parameters'!$E$29,'Input Parameters'!$F$29)</f>
        <v>9.9958395816000661E-2</v>
      </c>
      <c r="O3850" s="8">
        <f t="shared" ca="1" si="578"/>
        <v>0.93835939718145411</v>
      </c>
      <c r="P3850" s="30">
        <f ca="1">_xlfn.LOGNORM.INV(O3850,'Input Parameters'!$H$30,'Input Parameters'!$I$30)</f>
        <v>5.5569437940821249</v>
      </c>
      <c r="Q3850" s="10">
        <f t="shared" ca="1" si="579"/>
        <v>2.2036101112503093E-2</v>
      </c>
      <c r="R3850" s="30">
        <f>IF('Input Parameters'!$E$32=0,0,_xlfn.BETA.INV(Q3850,'Input Parameters'!$L$32,'Input Parameters'!$M$32,'Input Parameters'!$J$32,'Input Parameters'!$K$32))</f>
        <v>0</v>
      </c>
      <c r="S3850" s="10">
        <f t="shared" ca="1" si="580"/>
        <v>0.7067598545731919</v>
      </c>
      <c r="T3850" s="26">
        <f ca="1">_xlfn.LOGNORM.INV(S3850,'Input Parameters'!$H$34,'Input Parameters'!$I$34)</f>
        <v>53.940081964786572</v>
      </c>
      <c r="U3850" s="10">
        <f t="shared" ca="1" si="581"/>
        <v>0.45213728884042592</v>
      </c>
      <c r="V3850" s="30">
        <f ca="1">_xlfn.BETA.INV(U3850,'Input Parameters'!$L$36,'Input Parameters'!$M$36,'Input Parameters'!$J$36,'Input Parameters'!$K$36)</f>
        <v>0.56778049712976975</v>
      </c>
      <c r="W3850" s="2">
        <f ca="1">N3850+(P3850-N3850)*(1-ERF((T3850-R3850)/(2*SQRT(L3850*'Input Parameters'!$E$38))))</f>
        <v>0.72394818969366315</v>
      </c>
      <c r="X3850">
        <f t="shared" ca="1" si="582"/>
        <v>0</v>
      </c>
      <c r="Y3850" s="7"/>
    </row>
    <row r="3851" spans="1:25" ht="15" customHeight="1" x14ac:dyDescent="0.25">
      <c r="A3851" s="139">
        <v>3844</v>
      </c>
      <c r="B3851" s="10">
        <f t="shared" ca="1" si="573"/>
        <v>0.61393480974361447</v>
      </c>
      <c r="C3851" s="60">
        <f ca="1">_xlfn.NORM.INV(B3851,'Input Parameters'!$E$15,'Input Parameters'!$F$15)</f>
        <v>286.6610455432421</v>
      </c>
      <c r="D3851" s="10">
        <f t="shared" ca="1" si="574"/>
        <v>0.96629599829175028</v>
      </c>
      <c r="E3851" s="62">
        <f ca="1">IF(_xlfn.NORM.INV(D3851,'Input Parameters'!$E$17,'Input Parameters'!$F$17)&lt;3500,3500,IF(_xlfn.NORM.INV(D3851,'Input Parameters'!$E$17,'Input Parameters'!$F$17)&gt;5500,5500,_xlfn.NORM.INV(D3851,'Input Parameters'!$E$17,'Input Parameters'!$F$17)))</f>
        <v>5500</v>
      </c>
      <c r="F3851" s="10">
        <f t="shared" ca="1" si="575"/>
        <v>0.63042025934520973</v>
      </c>
      <c r="G3851" s="64">
        <f ca="1">_xlfn.NORM.INV(F3851,'Input Parameters'!$E$20,'Input Parameters'!$F$20)</f>
        <v>284.88087634412864</v>
      </c>
      <c r="H3851" s="57">
        <f ca="1">EXP(E3851*(1/'Input Parameters'!$E$23-1/G3851))</f>
        <v>0.58839544121945175</v>
      </c>
      <c r="I3851" s="10">
        <f t="shared" ca="1" si="576"/>
        <v>8.8587776090649162E-2</v>
      </c>
      <c r="J3851" s="30">
        <f ca="1">_xlfn.BETA.INV(I3851,'Input Parameters'!$L$26,'Input Parameters'!$M$26,'Input Parameters'!$J$26,'Input Parameters'!$K$26)</f>
        <v>0.43316119759146648</v>
      </c>
      <c r="K3851" s="168">
        <f ca="1">('Input Parameters'!$E$27/'Input Parameters'!$E$38)^$J3851</f>
        <v>4.4731579031660286E-2</v>
      </c>
      <c r="L3851" s="69">
        <f ca="1">$H3851*$C3851*'Input Parameters'!$E$25*K3851</f>
        <v>7.5448777779902079</v>
      </c>
      <c r="M3851" s="24">
        <f t="shared" ca="1" si="577"/>
        <v>0.58947051269185624</v>
      </c>
      <c r="N3851" s="15">
        <f ca="1">_xlfn.NORM.INV(M3851,'Input Parameters'!$E$29,'Input Parameters'!$F$29)</f>
        <v>0.10002261831510113</v>
      </c>
      <c r="O3851" s="8">
        <f t="shared" ca="1" si="578"/>
        <v>0.56406550156124413</v>
      </c>
      <c r="P3851" s="30">
        <f ca="1">_xlfn.LOGNORM.INV(O3851,'Input Parameters'!$H$30,'Input Parameters'!$I$30)</f>
        <v>2.8957044147325575</v>
      </c>
      <c r="Q3851" s="10">
        <f t="shared" ca="1" si="579"/>
        <v>0.51733230362102056</v>
      </c>
      <c r="R3851" s="30">
        <f>IF('Input Parameters'!$E$32=0,0,_xlfn.BETA.INV(Q3851,'Input Parameters'!$L$32,'Input Parameters'!$M$32,'Input Parameters'!$J$32,'Input Parameters'!$K$32))</f>
        <v>0</v>
      </c>
      <c r="S3851" s="10">
        <f t="shared" ca="1" si="580"/>
        <v>8.1298826497295806E-3</v>
      </c>
      <c r="T3851" s="26">
        <f ca="1">_xlfn.LOGNORM.INV(S3851,'Input Parameters'!$H$34,'Input Parameters'!$I$34)</f>
        <v>37.372262745463246</v>
      </c>
      <c r="U3851" s="10">
        <f t="shared" ca="1" si="581"/>
        <v>4.165758715695711E-2</v>
      </c>
      <c r="V3851" s="30">
        <f ca="1">_xlfn.BETA.INV(U3851,'Input Parameters'!$L$36,'Input Parameters'!$M$36,'Input Parameters'!$J$36,'Input Parameters'!$K$36)</f>
        <v>0.37070455149395126</v>
      </c>
      <c r="W3851" s="2">
        <f ca="1">N3851+(P3851-N3851)*(1-ERF((T3851-R3851)/(2*SQRT(L3851*'Input Parameters'!$E$38))))</f>
        <v>1.0394070428682005</v>
      </c>
      <c r="X3851">
        <f t="shared" ca="1" si="582"/>
        <v>0</v>
      </c>
      <c r="Y3851" s="7"/>
    </row>
    <row r="3852" spans="1:25" ht="15" customHeight="1" x14ac:dyDescent="0.25">
      <c r="A3852" s="139">
        <v>3845</v>
      </c>
      <c r="B3852" s="10">
        <f t="shared" ca="1" si="573"/>
        <v>0.75105893256189948</v>
      </c>
      <c r="C3852" s="60">
        <f ca="1">_xlfn.NORM.INV(B3852,'Input Parameters'!$E$15,'Input Parameters'!$F$15)</f>
        <v>307.70091316636029</v>
      </c>
      <c r="D3852" s="10">
        <f t="shared" ca="1" si="574"/>
        <v>0.83576482376770567</v>
      </c>
      <c r="E3852" s="62">
        <f ca="1">IF(_xlfn.NORM.INV(D3852,'Input Parameters'!$E$17,'Input Parameters'!$F$17)&lt;3500,3500,IF(_xlfn.NORM.INV(D3852,'Input Parameters'!$E$17,'Input Parameters'!$F$17)&gt;5500,5500,_xlfn.NORM.INV(D3852,'Input Parameters'!$E$17,'Input Parameters'!$F$17)))</f>
        <v>5484.0397108641573</v>
      </c>
      <c r="F3852" s="10">
        <f t="shared" ca="1" si="575"/>
        <v>0.51312420795586999</v>
      </c>
      <c r="G3852" s="64">
        <f ca="1">_xlfn.NORM.INV(F3852,'Input Parameters'!$E$20,'Input Parameters'!$F$20)</f>
        <v>282.87045309396717</v>
      </c>
      <c r="H3852" s="57">
        <f ca="1">EXP(E3852*(1/'Input Parameters'!$E$23-1/G3852))</f>
        <v>0.51394803733745731</v>
      </c>
      <c r="I3852" s="10">
        <f t="shared" ca="1" si="576"/>
        <v>0.65798274107406018</v>
      </c>
      <c r="J3852" s="30">
        <f ca="1">_xlfn.BETA.INV(I3852,'Input Parameters'!$L$26,'Input Parameters'!$M$26,'Input Parameters'!$J$26,'Input Parameters'!$K$26)</f>
        <v>0.72448550707745352</v>
      </c>
      <c r="K3852" s="168">
        <f ca="1">('Input Parameters'!$E$27/'Input Parameters'!$E$38)^$J3852</f>
        <v>5.5345127158703059E-3</v>
      </c>
      <c r="L3852" s="69">
        <f ca="1">$H3852*$C3852*'Input Parameters'!$E$25*K3852</f>
        <v>0.87524046183919935</v>
      </c>
      <c r="M3852" s="24">
        <f t="shared" ca="1" si="577"/>
        <v>0.74667872648285383</v>
      </c>
      <c r="N3852" s="15">
        <f ca="1">_xlfn.NORM.INV(M3852,'Input Parameters'!$E$29,'Input Parameters'!$F$29)</f>
        <v>0.10006640746296165</v>
      </c>
      <c r="O3852" s="8">
        <f t="shared" ca="1" si="578"/>
        <v>0.30882983345459358</v>
      </c>
      <c r="P3852" s="30">
        <f ca="1">_xlfn.LOGNORM.INV(O3852,'Input Parameters'!$H$30,'Input Parameters'!$I$30)</f>
        <v>2.1196314986056954</v>
      </c>
      <c r="Q3852" s="10">
        <f t="shared" ca="1" si="579"/>
        <v>0.12084366223552234</v>
      </c>
      <c r="R3852" s="30">
        <f>IF('Input Parameters'!$E$32=0,0,_xlfn.BETA.INV(Q3852,'Input Parameters'!$L$32,'Input Parameters'!$M$32,'Input Parameters'!$J$32,'Input Parameters'!$K$32))</f>
        <v>0</v>
      </c>
      <c r="S3852" s="10">
        <f t="shared" ca="1" si="580"/>
        <v>0.35690395525403551</v>
      </c>
      <c r="T3852" s="26">
        <f ca="1">_xlfn.LOGNORM.INV(S3852,'Input Parameters'!$H$34,'Input Parameters'!$I$34)</f>
        <v>48.157577074138963</v>
      </c>
      <c r="U3852" s="10">
        <f t="shared" ca="1" si="581"/>
        <v>0.33957445129773633</v>
      </c>
      <c r="V3852" s="30">
        <f ca="1">_xlfn.BETA.INV(U3852,'Input Parameters'!$L$36,'Input Parameters'!$M$36,'Input Parameters'!$J$36,'Input Parameters'!$K$36)</f>
        <v>0.52546732311152433</v>
      </c>
      <c r="W3852" s="2">
        <f ca="1">N3852+(P3852-N3852)*(1-ERF((T3852-R3852)/(2*SQRT(L3852*'Input Parameters'!$E$38))))</f>
        <v>0.10061729463303447</v>
      </c>
      <c r="X3852">
        <f t="shared" ca="1" si="582"/>
        <v>1</v>
      </c>
      <c r="Y3852" s="7"/>
    </row>
    <row r="3853" spans="1:25" ht="15" customHeight="1" x14ac:dyDescent="0.25">
      <c r="A3853" s="139">
        <v>3846</v>
      </c>
      <c r="B3853" s="10">
        <f t="shared" ca="1" si="573"/>
        <v>3.5343430438466328E-2</v>
      </c>
      <c r="C3853" s="60">
        <f ca="1">_xlfn.NORM.INV(B3853,'Input Parameters'!$E$15,'Input Parameters'!$F$15)</f>
        <v>173.01342905694872</v>
      </c>
      <c r="D3853" s="10">
        <f t="shared" ca="1" si="574"/>
        <v>0.71081359175018122</v>
      </c>
      <c r="E3853" s="62">
        <f ca="1">IF(_xlfn.NORM.INV(D3853,'Input Parameters'!$E$17,'Input Parameters'!$F$17)&lt;3500,3500,IF(_xlfn.NORM.INV(D3853,'Input Parameters'!$E$17,'Input Parameters'!$F$17)&gt;5500,5500,_xlfn.NORM.INV(D3853,'Input Parameters'!$E$17,'Input Parameters'!$F$17)))</f>
        <v>5189.0341674384954</v>
      </c>
      <c r="F3853" s="10">
        <f t="shared" ca="1" si="575"/>
        <v>0.19166025138220233</v>
      </c>
      <c r="G3853" s="64">
        <f ca="1">_xlfn.NORM.INV(F3853,'Input Parameters'!$E$20,'Input Parameters'!$F$20)</f>
        <v>276.80897693804519</v>
      </c>
      <c r="H3853" s="57">
        <f ca="1">EXP(E3853*(1/'Input Parameters'!$E$23-1/G3853))</f>
        <v>0.35646397748582248</v>
      </c>
      <c r="I3853" s="10">
        <f t="shared" ca="1" si="576"/>
        <v>0.76932551633083901</v>
      </c>
      <c r="J3853" s="30">
        <f ca="1">_xlfn.BETA.INV(I3853,'Input Parameters'!$L$26,'Input Parameters'!$M$26,'Input Parameters'!$J$26,'Input Parameters'!$K$26)</f>
        <v>0.77142022699974055</v>
      </c>
      <c r="K3853" s="168">
        <f ca="1">('Input Parameters'!$E$27/'Input Parameters'!$E$38)^$J3853</f>
        <v>3.9524659070363424E-3</v>
      </c>
      <c r="L3853" s="69">
        <f ca="1">$H3853*$C3853*'Input Parameters'!$E$25*K3853</f>
        <v>0.24376064758687416</v>
      </c>
      <c r="M3853" s="24">
        <f t="shared" ca="1" si="577"/>
        <v>0.53360561961285968</v>
      </c>
      <c r="N3853" s="15">
        <f ca="1">_xlfn.NORM.INV(M3853,'Input Parameters'!$E$29,'Input Parameters'!$F$29)</f>
        <v>0.10000843366662587</v>
      </c>
      <c r="O3853" s="8">
        <f t="shared" ca="1" si="578"/>
        <v>0.75397278184532368</v>
      </c>
      <c r="P3853" s="30">
        <f ca="1">_xlfn.LOGNORM.INV(O3853,'Input Parameters'!$H$30,'Input Parameters'!$I$30)</f>
        <v>3.7120611228160554</v>
      </c>
      <c r="Q3853" s="10">
        <f t="shared" ca="1" si="579"/>
        <v>0.19281908359916722</v>
      </c>
      <c r="R3853" s="30">
        <f>IF('Input Parameters'!$E$32=0,0,_xlfn.BETA.INV(Q3853,'Input Parameters'!$L$32,'Input Parameters'!$M$32,'Input Parameters'!$J$32,'Input Parameters'!$K$32))</f>
        <v>0</v>
      </c>
      <c r="S3853" s="10">
        <f t="shared" ca="1" si="580"/>
        <v>0.10513375298972105</v>
      </c>
      <c r="T3853" s="26">
        <f ca="1">_xlfn.LOGNORM.INV(S3853,'Input Parameters'!$H$34,'Input Parameters'!$I$34)</f>
        <v>43.126907029897815</v>
      </c>
      <c r="U3853" s="10">
        <f t="shared" ca="1" si="581"/>
        <v>0.44961137187783062</v>
      </c>
      <c r="V3853" s="30">
        <f ca="1">_xlfn.BETA.INV(U3853,'Input Parameters'!$L$36,'Input Parameters'!$M$36,'Input Parameters'!$J$36,'Input Parameters'!$K$36)</f>
        <v>0.5668319556979966</v>
      </c>
      <c r="W3853" s="2">
        <f ca="1">N3853+(P3853-N3853)*(1-ERF((T3853-R3853)/(2*SQRT(L3853*'Input Parameters'!$E$38))))</f>
        <v>0.10000843603196757</v>
      </c>
      <c r="X3853">
        <f t="shared" ca="1" si="582"/>
        <v>1</v>
      </c>
      <c r="Y3853" s="7"/>
    </row>
    <row r="3854" spans="1:25" ht="15" customHeight="1" x14ac:dyDescent="0.25">
      <c r="A3854" s="139">
        <v>3847</v>
      </c>
      <c r="B3854" s="10">
        <f t="shared" ca="1" si="573"/>
        <v>0.18461532323959551</v>
      </c>
      <c r="C3854" s="60">
        <f ca="1">_xlfn.NORM.INV(B3854,'Input Parameters'!$E$15,'Input Parameters'!$F$15)</f>
        <v>222.30607489849723</v>
      </c>
      <c r="D3854" s="10">
        <f t="shared" ca="1" si="574"/>
        <v>0.50616271937902901</v>
      </c>
      <c r="E3854" s="62">
        <f ca="1">IF(_xlfn.NORM.INV(D3854,'Input Parameters'!$E$17,'Input Parameters'!$F$17)&lt;3500,3500,IF(_xlfn.NORM.INV(D3854,'Input Parameters'!$E$17,'Input Parameters'!$F$17)&gt;5500,5500,_xlfn.NORM.INV(D3854,'Input Parameters'!$E$17,'Input Parameters'!$F$17)))</f>
        <v>4810.8137827514593</v>
      </c>
      <c r="F3854" s="10">
        <f t="shared" ca="1" si="575"/>
        <v>0.86506824788222669</v>
      </c>
      <c r="G3854" s="64">
        <f ca="1">_xlfn.NORM.INV(F3854,'Input Parameters'!$E$20,'Input Parameters'!$F$20)</f>
        <v>290.04262553446529</v>
      </c>
      <c r="H3854" s="57">
        <f ca="1">EXP(E3854*(1/'Input Parameters'!$E$23-1/G3854))</f>
        <v>0.84927926587807845</v>
      </c>
      <c r="I3854" s="10">
        <f t="shared" ca="1" si="576"/>
        <v>0.55307394185330894</v>
      </c>
      <c r="J3854" s="30">
        <f ca="1">_xlfn.BETA.INV(I3854,'Input Parameters'!$L$26,'Input Parameters'!$M$26,'Input Parameters'!$J$26,'Input Parameters'!$K$26)</f>
        <v>0.68262763756934719</v>
      </c>
      <c r="K3854" s="168">
        <f ca="1">('Input Parameters'!$E$27/'Input Parameters'!$E$38)^$J3854</f>
        <v>7.472659932726328E-3</v>
      </c>
      <c r="L3854" s="69">
        <f ca="1">$H3854*$C3854*'Input Parameters'!$E$25*K3854</f>
        <v>1.4108377476119198</v>
      </c>
      <c r="M3854" s="24">
        <f t="shared" ca="1" si="577"/>
        <v>6.427573548236698E-2</v>
      </c>
      <c r="N3854" s="15">
        <f ca="1">_xlfn.NORM.INV(M3854,'Input Parameters'!$E$29,'Input Parameters'!$F$29)</f>
        <v>9.9848016110486632E-2</v>
      </c>
      <c r="O3854" s="8">
        <f t="shared" ca="1" si="578"/>
        <v>0.29555026276507501</v>
      </c>
      <c r="P3854" s="30">
        <f ca="1">_xlfn.LOGNORM.INV(O3854,'Input Parameters'!$H$30,'Input Parameters'!$I$30)</f>
        <v>2.0818518062070561</v>
      </c>
      <c r="Q3854" s="10">
        <f t="shared" ca="1" si="579"/>
        <v>0.53109404808332994</v>
      </c>
      <c r="R3854" s="30">
        <f>IF('Input Parameters'!$E$32=0,0,_xlfn.BETA.INV(Q3854,'Input Parameters'!$L$32,'Input Parameters'!$M$32,'Input Parameters'!$J$32,'Input Parameters'!$K$32))</f>
        <v>0</v>
      </c>
      <c r="S3854" s="10">
        <f t="shared" ca="1" si="580"/>
        <v>0.82022490112480473</v>
      </c>
      <c r="T3854" s="26">
        <f ca="1">_xlfn.LOGNORM.INV(S3854,'Input Parameters'!$H$34,'Input Parameters'!$I$34)</f>
        <v>56.499311298597668</v>
      </c>
      <c r="U3854" s="10">
        <f t="shared" ca="1" si="581"/>
        <v>0.22063581849318858</v>
      </c>
      <c r="V3854" s="30">
        <f ca="1">_xlfn.BETA.INV(U3854,'Input Parameters'!$L$36,'Input Parameters'!$M$36,'Input Parameters'!$J$36,'Input Parameters'!$K$36)</f>
        <v>0.47778331216289749</v>
      </c>
      <c r="W3854" s="2">
        <f ca="1">N3854+(P3854-N3854)*(1-ERF((T3854-R3854)/(2*SQRT(L3854*'Input Parameters'!$E$38))))</f>
        <v>0.10137346032662253</v>
      </c>
      <c r="X3854">
        <f t="shared" ca="1" si="582"/>
        <v>1</v>
      </c>
      <c r="Y3854" s="7"/>
    </row>
    <row r="3855" spans="1:25" ht="15" customHeight="1" x14ac:dyDescent="0.25">
      <c r="A3855" s="139">
        <v>3848</v>
      </c>
      <c r="B3855" s="10">
        <f t="shared" ca="1" si="573"/>
        <v>0.42790871252343632</v>
      </c>
      <c r="C3855" s="60">
        <f ca="1">_xlfn.NORM.INV(B3855,'Input Parameters'!$E$15,'Input Parameters'!$F$15)</f>
        <v>261.12020078967134</v>
      </c>
      <c r="D3855" s="10">
        <f t="shared" ca="1" si="574"/>
        <v>0.61884504159049891</v>
      </c>
      <c r="E3855" s="62">
        <f ca="1">IF(_xlfn.NORM.INV(D3855,'Input Parameters'!$E$17,'Input Parameters'!$F$17)&lt;3500,3500,IF(_xlfn.NORM.INV(D3855,'Input Parameters'!$E$17,'Input Parameters'!$F$17)&gt;5500,5500,_xlfn.NORM.INV(D3855,'Input Parameters'!$E$17,'Input Parameters'!$F$17)))</f>
        <v>5011.7141982480825</v>
      </c>
      <c r="F3855" s="10">
        <f t="shared" ca="1" si="575"/>
        <v>0.20812102417760103</v>
      </c>
      <c r="G3855" s="64">
        <f ca="1">_xlfn.NORM.INV(F3855,'Input Parameters'!$E$20,'Input Parameters'!$F$20)</f>
        <v>277.20318034229075</v>
      </c>
      <c r="H3855" s="57">
        <f ca="1">EXP(E3855*(1/'Input Parameters'!$E$23-1/G3855))</f>
        <v>0.37888378385564314</v>
      </c>
      <c r="I3855" s="10">
        <f t="shared" ca="1" si="576"/>
        <v>0.22815930668946016</v>
      </c>
      <c r="J3855" s="30">
        <f ca="1">_xlfn.BETA.INV(I3855,'Input Parameters'!$L$26,'Input Parameters'!$M$26,'Input Parameters'!$J$26,'Input Parameters'!$K$26)</f>
        <v>0.53649392830502385</v>
      </c>
      <c r="K3855" s="168">
        <f ca="1">('Input Parameters'!$E$27/'Input Parameters'!$E$38)^$J3855</f>
        <v>2.1316290358843748E-2</v>
      </c>
      <c r="L3855" s="69">
        <f ca="1">$H3855*$C3855*'Input Parameters'!$E$25*K3855</f>
        <v>2.1089103407361578</v>
      </c>
      <c r="M3855" s="24">
        <f t="shared" ca="1" si="577"/>
        <v>0.23647958138492509</v>
      </c>
      <c r="N3855" s="15">
        <f ca="1">_xlfn.NORM.INV(M3855,'Input Parameters'!$E$29,'Input Parameters'!$F$29)</f>
        <v>9.9928232736942138E-2</v>
      </c>
      <c r="O3855" s="8">
        <f t="shared" ca="1" si="578"/>
        <v>0.52715676299387348</v>
      </c>
      <c r="P3855" s="30">
        <f ca="1">_xlfn.LOGNORM.INV(O3855,'Input Parameters'!$H$30,'Input Parameters'!$I$30)</f>
        <v>2.7710359669820157</v>
      </c>
      <c r="Q3855" s="10">
        <f t="shared" ca="1" si="579"/>
        <v>8.0864952065183293E-2</v>
      </c>
      <c r="R3855" s="30">
        <f>IF('Input Parameters'!$E$32=0,0,_xlfn.BETA.INV(Q3855,'Input Parameters'!$L$32,'Input Parameters'!$M$32,'Input Parameters'!$J$32,'Input Parameters'!$K$32))</f>
        <v>0</v>
      </c>
      <c r="S3855" s="10">
        <f t="shared" ca="1" si="580"/>
        <v>0.31662645077990936</v>
      </c>
      <c r="T3855" s="26">
        <f ca="1">_xlfn.LOGNORM.INV(S3855,'Input Parameters'!$H$34,'Input Parameters'!$I$34)</f>
        <v>47.500067008438457</v>
      </c>
      <c r="U3855" s="10">
        <f t="shared" ca="1" si="581"/>
        <v>0.88714532558819614</v>
      </c>
      <c r="V3855" s="30">
        <f ca="1">_xlfn.BETA.INV(U3855,'Input Parameters'!$L$36,'Input Parameters'!$M$36,'Input Parameters'!$J$36,'Input Parameters'!$K$36)</f>
        <v>0.78939644416899912</v>
      </c>
      <c r="W3855" s="2">
        <f ca="1">N3855+(P3855-N3855)*(1-ERF((T3855-R3855)/(2*SQRT(L3855*'Input Parameters'!$E$38))))</f>
        <v>0.15530055564696538</v>
      </c>
      <c r="X3855">
        <f t="shared" ca="1" si="582"/>
        <v>1</v>
      </c>
      <c r="Y3855" s="7"/>
    </row>
    <row r="3856" spans="1:25" ht="15" customHeight="1" x14ac:dyDescent="0.25">
      <c r="A3856" s="139">
        <v>3849</v>
      </c>
      <c r="B3856" s="10">
        <f t="shared" ca="1" si="573"/>
        <v>0.64308191841451079</v>
      </c>
      <c r="C3856" s="60">
        <f ca="1">_xlfn.NORM.INV(B3856,'Input Parameters'!$E$15,'Input Parameters'!$F$15)</f>
        <v>290.84041705830367</v>
      </c>
      <c r="D3856" s="10">
        <f t="shared" ca="1" si="574"/>
        <v>0.60767688286678978</v>
      </c>
      <c r="E3856" s="62">
        <f ca="1">IF(_xlfn.NORM.INV(D3856,'Input Parameters'!$E$17,'Input Parameters'!$F$17)&lt;3500,3500,IF(_xlfn.NORM.INV(D3856,'Input Parameters'!$E$17,'Input Parameters'!$F$17)&gt;5500,5500,_xlfn.NORM.INV(D3856,'Input Parameters'!$E$17,'Input Parameters'!$F$17)))</f>
        <v>4991.2884902277638</v>
      </c>
      <c r="F3856" s="10">
        <f t="shared" ca="1" si="575"/>
        <v>0.71822544597299376</v>
      </c>
      <c r="G3856" s="64">
        <f ca="1">_xlfn.NORM.INV(F3856,'Input Parameters'!$E$20,'Input Parameters'!$F$20)</f>
        <v>286.51977215876263</v>
      </c>
      <c r="H3856" s="57">
        <f ca="1">EXP(E3856*(1/'Input Parameters'!$E$23-1/G3856))</f>
        <v>0.68312069270624887</v>
      </c>
      <c r="I3856" s="10">
        <f t="shared" ca="1" si="576"/>
        <v>3.2898028863402429E-2</v>
      </c>
      <c r="J3856" s="30">
        <f ca="1">_xlfn.BETA.INV(I3856,'Input Parameters'!$L$26,'Input Parameters'!$M$26,'Input Parameters'!$J$26,'Input Parameters'!$K$26)</f>
        <v>0.35295753274956793</v>
      </c>
      <c r="K3856" s="168">
        <f ca="1">('Input Parameters'!$E$27/'Input Parameters'!$E$38)^$J3856</f>
        <v>7.9517928463493953E-2</v>
      </c>
      <c r="L3856" s="69">
        <f ca="1">$H3856*$C3856*'Input Parameters'!$E$25*K3856</f>
        <v>15.798551030963365</v>
      </c>
      <c r="M3856" s="24">
        <f t="shared" ca="1" si="577"/>
        <v>0.35799175618582979</v>
      </c>
      <c r="N3856" s="15">
        <f ca="1">_xlfn.NORM.INV(M3856,'Input Parameters'!$E$29,'Input Parameters'!$F$29)</f>
        <v>9.9963616806290762E-2</v>
      </c>
      <c r="O3856" s="8">
        <f t="shared" ca="1" si="578"/>
        <v>0.423430733598536</v>
      </c>
      <c r="P3856" s="30">
        <f ca="1">_xlfn.LOGNORM.INV(O3856,'Input Parameters'!$H$30,'Input Parameters'!$I$30)</f>
        <v>2.4493243775083795</v>
      </c>
      <c r="Q3856" s="10">
        <f t="shared" ca="1" si="579"/>
        <v>0.77215026081901539</v>
      </c>
      <c r="R3856" s="30">
        <f>IF('Input Parameters'!$E$32=0,0,_xlfn.BETA.INV(Q3856,'Input Parameters'!$L$32,'Input Parameters'!$M$32,'Input Parameters'!$J$32,'Input Parameters'!$K$32))</f>
        <v>0</v>
      </c>
      <c r="S3856" s="10">
        <f t="shared" ca="1" si="580"/>
        <v>0.92979040092934617</v>
      </c>
      <c r="T3856" s="26">
        <f ca="1">_xlfn.LOGNORM.INV(S3856,'Input Parameters'!$H$34,'Input Parameters'!$I$34)</f>
        <v>60.564530844792664</v>
      </c>
      <c r="U3856" s="10">
        <f t="shared" ca="1" si="581"/>
        <v>0.7861769015779333</v>
      </c>
      <c r="V3856" s="30">
        <f ca="1">_xlfn.BETA.INV(U3856,'Input Parameters'!$L$36,'Input Parameters'!$M$36,'Input Parameters'!$J$36,'Input Parameters'!$K$36)</f>
        <v>0.71528752817866126</v>
      </c>
      <c r="W3856" s="2">
        <f ca="1">N3856+(P3856-N3856)*(1-ERF((T3856-R3856)/(2*SQRT(L3856*'Input Parameters'!$E$38))))</f>
        <v>0.76079634501502913</v>
      </c>
      <c r="X3856">
        <f t="shared" ca="1" si="582"/>
        <v>0</v>
      </c>
      <c r="Y3856" s="7"/>
    </row>
    <row r="3857" spans="1:25" ht="15" customHeight="1" x14ac:dyDescent="0.25">
      <c r="A3857" s="139">
        <v>3850</v>
      </c>
      <c r="B3857" s="10">
        <f t="shared" ca="1" si="573"/>
        <v>0.25031807144384932</v>
      </c>
      <c r="C3857" s="60">
        <f ca="1">_xlfn.NORM.INV(B3857,'Input Parameters'!$E$15,'Input Parameters'!$F$15)</f>
        <v>234.468505626188</v>
      </c>
      <c r="D3857" s="10">
        <f t="shared" ca="1" si="574"/>
        <v>0.12138215349784864</v>
      </c>
      <c r="E3857" s="62">
        <f ca="1">IF(_xlfn.NORM.INV(D3857,'Input Parameters'!$E$17,'Input Parameters'!$F$17)&lt;3500,3500,IF(_xlfn.NORM.INV(D3857,'Input Parameters'!$E$17,'Input Parameters'!$F$17)&gt;5500,5500,_xlfn.NORM.INV(D3857,'Input Parameters'!$E$17,'Input Parameters'!$F$17)))</f>
        <v>3982.3263147427424</v>
      </c>
      <c r="F3857" s="10">
        <f t="shared" ca="1" si="575"/>
        <v>0.20301832484030191</v>
      </c>
      <c r="G3857" s="64">
        <f ca="1">_xlfn.NORM.INV(F3857,'Input Parameters'!$E$20,'Input Parameters'!$F$20)</f>
        <v>277.08304739235717</v>
      </c>
      <c r="H3857" s="57">
        <f ca="1">EXP(E3857*(1/'Input Parameters'!$E$23-1/G3857))</f>
        <v>0.45959394796561692</v>
      </c>
      <c r="I3857" s="10">
        <f t="shared" ca="1" si="576"/>
        <v>5.6138408045748545E-2</v>
      </c>
      <c r="J3857" s="30">
        <f ca="1">_xlfn.BETA.INV(I3857,'Input Parameters'!$L$26,'Input Parameters'!$M$26,'Input Parameters'!$J$26,'Input Parameters'!$K$26)</f>
        <v>0.3935057825447375</v>
      </c>
      <c r="K3857" s="168">
        <f ca="1">('Input Parameters'!$E$27/'Input Parameters'!$E$38)^$J3857</f>
        <v>5.9449603427829845E-2</v>
      </c>
      <c r="L3857" s="69">
        <f ca="1">$H3857*$C3857*'Input Parameters'!$E$25*K3857</f>
        <v>6.4063074673259308</v>
      </c>
      <c r="M3857" s="24">
        <f t="shared" ca="1" si="577"/>
        <v>0.87615043288750594</v>
      </c>
      <c r="N3857" s="15">
        <f ca="1">_xlfn.NORM.INV(M3857,'Input Parameters'!$E$29,'Input Parameters'!$F$29)</f>
        <v>0.10011559560505383</v>
      </c>
      <c r="O3857" s="8">
        <f t="shared" ca="1" si="578"/>
        <v>0.21150195742510536</v>
      </c>
      <c r="P3857" s="30">
        <f ca="1">_xlfn.LOGNORM.INV(O3857,'Input Parameters'!$H$30,'Input Parameters'!$I$30)</f>
        <v>1.8377818292270778</v>
      </c>
      <c r="Q3857" s="10">
        <f t="shared" ca="1" si="579"/>
        <v>0.61583556966878938</v>
      </c>
      <c r="R3857" s="30">
        <f>IF('Input Parameters'!$E$32=0,0,_xlfn.BETA.INV(Q3857,'Input Parameters'!$L$32,'Input Parameters'!$M$32,'Input Parameters'!$J$32,'Input Parameters'!$K$32))</f>
        <v>0</v>
      </c>
      <c r="S3857" s="10">
        <f t="shared" ca="1" si="580"/>
        <v>0.74850128409305838</v>
      </c>
      <c r="T3857" s="26">
        <f ca="1">_xlfn.LOGNORM.INV(S3857,'Input Parameters'!$H$34,'Input Parameters'!$I$34)</f>
        <v>54.791911307394649</v>
      </c>
      <c r="U3857" s="10">
        <f t="shared" ca="1" si="581"/>
        <v>0.74542095206297299</v>
      </c>
      <c r="V3857" s="30">
        <f ca="1">_xlfn.BETA.INV(U3857,'Input Parameters'!$L$36,'Input Parameters'!$M$36,'Input Parameters'!$J$36,'Input Parameters'!$K$36)</f>
        <v>0.69247542083518177</v>
      </c>
      <c r="W3857" s="2">
        <f ca="1">N3857+(P3857-N3857)*(1-ERF((T3857-R3857)/(2*SQRT(L3857*'Input Parameters'!$E$38))))</f>
        <v>0.31877836116866631</v>
      </c>
      <c r="X3857">
        <f t="shared" ca="1" si="582"/>
        <v>1</v>
      </c>
      <c r="Y3857" s="7"/>
    </row>
    <row r="3858" spans="1:25" ht="15" customHeight="1" x14ac:dyDescent="0.25">
      <c r="A3858" s="139">
        <v>3851</v>
      </c>
      <c r="B3858" s="10">
        <f t="shared" ca="1" si="573"/>
        <v>0.8667774396574156</v>
      </c>
      <c r="C3858" s="60">
        <f ca="1">_xlfn.NORM.INV(B3858,'Input Parameters'!$E$15,'Input Parameters'!$F$15)</f>
        <v>331.19162916011385</v>
      </c>
      <c r="D3858" s="10">
        <f t="shared" ca="1" si="574"/>
        <v>0.48934960053727561</v>
      </c>
      <c r="E3858" s="62">
        <f ca="1">IF(_xlfn.NORM.INV(D3858,'Input Parameters'!$E$17,'Input Parameters'!$F$17)&lt;3500,3500,IF(_xlfn.NORM.INV(D3858,'Input Parameters'!$E$17,'Input Parameters'!$F$17)&gt;5500,5500,_xlfn.NORM.INV(D3858,'Input Parameters'!$E$17,'Input Parameters'!$F$17)))</f>
        <v>4781.3101649433083</v>
      </c>
      <c r="F3858" s="10">
        <f t="shared" ca="1" si="575"/>
        <v>6.5369482966856962E-2</v>
      </c>
      <c r="G3858" s="64">
        <f ca="1">_xlfn.NORM.INV(F3858,'Input Parameters'!$E$20,'Input Parameters'!$F$20)</f>
        <v>272.52499849769316</v>
      </c>
      <c r="H3858" s="57">
        <f ca="1">EXP(E3858*(1/'Input Parameters'!$E$23-1/G3858))</f>
        <v>0.29464183870148958</v>
      </c>
      <c r="I3858" s="10">
        <f t="shared" ca="1" si="576"/>
        <v>0.57471245693843787</v>
      </c>
      <c r="J3858" s="30">
        <f ca="1">_xlfn.BETA.INV(I3858,'Input Parameters'!$L$26,'Input Parameters'!$M$26,'Input Parameters'!$J$26,'Input Parameters'!$K$26)</f>
        <v>0.69122540117595288</v>
      </c>
      <c r="K3858" s="168">
        <f ca="1">('Input Parameters'!$E$27/'Input Parameters'!$E$38)^$J3858</f>
        <v>7.0257295136221688E-3</v>
      </c>
      <c r="L3858" s="69">
        <f ca="1">$H3858*$C3858*'Input Parameters'!$E$25*K3858</f>
        <v>0.68559113487495937</v>
      </c>
      <c r="M3858" s="24">
        <f t="shared" ca="1" si="577"/>
        <v>5.7836385837624293E-2</v>
      </c>
      <c r="N3858" s="15">
        <f ca="1">_xlfn.NORM.INV(M3858,'Input Parameters'!$E$29,'Input Parameters'!$F$29)</f>
        <v>9.9842680110742502E-2</v>
      </c>
      <c r="O3858" s="8">
        <f t="shared" ca="1" si="578"/>
        <v>0.31653673170653318</v>
      </c>
      <c r="P3858" s="30">
        <f ca="1">_xlfn.LOGNORM.INV(O3858,'Input Parameters'!$H$30,'Input Parameters'!$I$30)</f>
        <v>2.1415361505752943</v>
      </c>
      <c r="Q3858" s="10">
        <f t="shared" ca="1" si="579"/>
        <v>0.40867236314826472</v>
      </c>
      <c r="R3858" s="30">
        <f>IF('Input Parameters'!$E$32=0,0,_xlfn.BETA.INV(Q3858,'Input Parameters'!$L$32,'Input Parameters'!$M$32,'Input Parameters'!$J$32,'Input Parameters'!$K$32))</f>
        <v>0</v>
      </c>
      <c r="S3858" s="10">
        <f t="shared" ca="1" si="580"/>
        <v>0.47459752369090658</v>
      </c>
      <c r="T3858" s="26">
        <f ca="1">_xlfn.LOGNORM.INV(S3858,'Input Parameters'!$H$34,'Input Parameters'!$I$34)</f>
        <v>50.009370912113155</v>
      </c>
      <c r="U3858" s="10">
        <f t="shared" ca="1" si="581"/>
        <v>0.79006413771517459</v>
      </c>
      <c r="V3858" s="30">
        <f ca="1">_xlfn.BETA.INV(U3858,'Input Parameters'!$L$36,'Input Parameters'!$M$36,'Input Parameters'!$J$36,'Input Parameters'!$K$36)</f>
        <v>0.7176096569784669</v>
      </c>
      <c r="W3858" s="2">
        <f ca="1">N3858+(P3858-N3858)*(1-ERF((T3858-R3858)/(2*SQRT(L3858*'Input Parameters'!$E$38))))</f>
        <v>9.9882456327257438E-2</v>
      </c>
      <c r="X3858">
        <f t="shared" ca="1" si="582"/>
        <v>1</v>
      </c>
      <c r="Y3858" s="7"/>
    </row>
    <row r="3859" spans="1:25" ht="15" customHeight="1" x14ac:dyDescent="0.25">
      <c r="A3859" s="139">
        <v>3852</v>
      </c>
      <c r="B3859" s="10">
        <f t="shared" ca="1" si="573"/>
        <v>0.5139495585222974</v>
      </c>
      <c r="C3859" s="60">
        <f ca="1">_xlfn.NORM.INV(B3859,'Input Parameters'!$E$15,'Input Parameters'!$F$15)</f>
        <v>272.86253352101693</v>
      </c>
      <c r="D3859" s="10">
        <f t="shared" ca="1" si="574"/>
        <v>6.4855538631260368E-2</v>
      </c>
      <c r="E3859" s="62">
        <f ca="1">IF(_xlfn.NORM.INV(D3859,'Input Parameters'!$E$17,'Input Parameters'!$F$17)&lt;3500,3500,IF(_xlfn.NORM.INV(D3859,'Input Parameters'!$E$17,'Input Parameters'!$F$17)&gt;5500,5500,_xlfn.NORM.INV(D3859,'Input Parameters'!$E$17,'Input Parameters'!$F$17)))</f>
        <v>3739.3304529946163</v>
      </c>
      <c r="F3859" s="10">
        <f t="shared" ca="1" si="575"/>
        <v>8.6964557924707364E-2</v>
      </c>
      <c r="G3859" s="64">
        <f ca="1">_xlfn.NORM.INV(F3859,'Input Parameters'!$E$20,'Input Parameters'!$F$20)</f>
        <v>273.54009968518409</v>
      </c>
      <c r="H3859" s="57">
        <f ca="1">EXP(E3859*(1/'Input Parameters'!$E$23-1/G3859))</f>
        <v>0.40463502739749058</v>
      </c>
      <c r="I3859" s="10">
        <f t="shared" ca="1" si="576"/>
        <v>0.80083682190638139</v>
      </c>
      <c r="J3859" s="30">
        <f ca="1">_xlfn.BETA.INV(I3859,'Input Parameters'!$L$26,'Input Parameters'!$M$26,'Input Parameters'!$J$26,'Input Parameters'!$K$26)</f>
        <v>0.78585329444405549</v>
      </c>
      <c r="K3859" s="168">
        <f ca="1">('Input Parameters'!$E$27/'Input Parameters'!$E$38)^$J3859</f>
        <v>3.5637413311535716E-3</v>
      </c>
      <c r="L3859" s="69">
        <f ca="1">$H3859*$C3859*'Input Parameters'!$E$25*K3859</f>
        <v>0.39347174926336742</v>
      </c>
      <c r="M3859" s="24">
        <f t="shared" ca="1" si="577"/>
        <v>0.46094134027375933</v>
      </c>
      <c r="N3859" s="15">
        <f ca="1">_xlfn.NORM.INV(M3859,'Input Parameters'!$E$29,'Input Parameters'!$F$29)</f>
        <v>9.9990193752004991E-2</v>
      </c>
      <c r="O3859" s="8">
        <f t="shared" ca="1" si="578"/>
        <v>0.285508416541566</v>
      </c>
      <c r="P3859" s="30">
        <f ca="1">_xlfn.LOGNORM.INV(O3859,'Input Parameters'!$H$30,'Input Parameters'!$I$30)</f>
        <v>2.0532235942162727</v>
      </c>
      <c r="Q3859" s="10">
        <f t="shared" ca="1" si="579"/>
        <v>0.16771834675800057</v>
      </c>
      <c r="R3859" s="30">
        <f>IF('Input Parameters'!$E$32=0,0,_xlfn.BETA.INV(Q3859,'Input Parameters'!$L$32,'Input Parameters'!$M$32,'Input Parameters'!$J$32,'Input Parameters'!$K$32))</f>
        <v>0</v>
      </c>
      <c r="S3859" s="10">
        <f t="shared" ca="1" si="580"/>
        <v>0.5146849581453069</v>
      </c>
      <c r="T3859" s="26">
        <f ca="1">_xlfn.LOGNORM.INV(S3859,'Input Parameters'!$H$34,'Input Parameters'!$I$34)</f>
        <v>50.63933725182612</v>
      </c>
      <c r="U3859" s="10">
        <f t="shared" ca="1" si="581"/>
        <v>0.27396776283198709</v>
      </c>
      <c r="V3859" s="30">
        <f ca="1">_xlfn.BETA.INV(U3859,'Input Parameters'!$L$36,'Input Parameters'!$M$36,'Input Parameters'!$J$36,'Input Parameters'!$K$36)</f>
        <v>0.4998961182036934</v>
      </c>
      <c r="W3859" s="2">
        <f ca="1">N3859+(P3859-N3859)*(1-ERF((T3859-R3859)/(2*SQRT(L3859*'Input Parameters'!$E$38))))</f>
        <v>9.9990216024129955E-2</v>
      </c>
      <c r="X3859">
        <f t="shared" ca="1" si="582"/>
        <v>1</v>
      </c>
      <c r="Y3859" s="7"/>
    </row>
    <row r="3860" spans="1:25" ht="15" customHeight="1" x14ac:dyDescent="0.25">
      <c r="A3860" s="139">
        <v>3853</v>
      </c>
      <c r="B3860" s="10">
        <f t="shared" ca="1" si="573"/>
        <v>0.66010860521620296</v>
      </c>
      <c r="C3860" s="60">
        <f ca="1">_xlfn.NORM.INV(B3860,'Input Parameters'!$E$15,'Input Parameters'!$F$15)</f>
        <v>293.33605995202504</v>
      </c>
      <c r="D3860" s="10">
        <f t="shared" ca="1" si="574"/>
        <v>0.49254658411095187</v>
      </c>
      <c r="E3860" s="62">
        <f ca="1">IF(_xlfn.NORM.INV(D3860,'Input Parameters'!$E$17,'Input Parameters'!$F$17)&lt;3500,3500,IF(_xlfn.NORM.INV(D3860,'Input Parameters'!$E$17,'Input Parameters'!$F$17)&gt;5500,5500,_xlfn.NORM.INV(D3860,'Input Parameters'!$E$17,'Input Parameters'!$F$17)))</f>
        <v>4786.9211789786978</v>
      </c>
      <c r="F3860" s="10">
        <f t="shared" ca="1" si="575"/>
        <v>0.85338760521488977</v>
      </c>
      <c r="G3860" s="64">
        <f ca="1">_xlfn.NORM.INV(F3860,'Input Parameters'!$E$20,'Input Parameters'!$F$20)</f>
        <v>289.69219309744051</v>
      </c>
      <c r="H3860" s="57">
        <f ca="1">EXP(E3860*(1/'Input Parameters'!$E$23-1/G3860))</f>
        <v>0.83316754679258209</v>
      </c>
      <c r="I3860" s="10">
        <f t="shared" ca="1" si="576"/>
        <v>0.14722786580072245</v>
      </c>
      <c r="J3860" s="30">
        <f ca="1">_xlfn.BETA.INV(I3860,'Input Parameters'!$L$26,'Input Parameters'!$M$26,'Input Parameters'!$J$26,'Input Parameters'!$K$26)</f>
        <v>0.48435881718962082</v>
      </c>
      <c r="K3860" s="168">
        <f ca="1">('Input Parameters'!$E$27/'Input Parameters'!$E$38)^$J3860</f>
        <v>3.0982978609176301E-2</v>
      </c>
      <c r="L3860" s="69">
        <f ca="1">$H3860*$C3860*'Input Parameters'!$E$25*K3860</f>
        <v>7.572180653807834</v>
      </c>
      <c r="M3860" s="24">
        <f t="shared" ca="1" si="577"/>
        <v>0.19391646359893211</v>
      </c>
      <c r="N3860" s="15">
        <f ca="1">_xlfn.NORM.INV(M3860,'Input Parameters'!$E$29,'Input Parameters'!$F$29)</f>
        <v>9.9913644597125081E-2</v>
      </c>
      <c r="O3860" s="8">
        <f t="shared" ca="1" si="578"/>
        <v>0.26089600924655276</v>
      </c>
      <c r="P3860" s="30">
        <f ca="1">_xlfn.LOGNORM.INV(O3860,'Input Parameters'!$H$30,'Input Parameters'!$I$30)</f>
        <v>1.9826617609633246</v>
      </c>
      <c r="Q3860" s="10">
        <f t="shared" ca="1" si="579"/>
        <v>0.58605071956119825</v>
      </c>
      <c r="R3860" s="30">
        <f>IF('Input Parameters'!$E$32=0,0,_xlfn.BETA.INV(Q3860,'Input Parameters'!$L$32,'Input Parameters'!$M$32,'Input Parameters'!$J$32,'Input Parameters'!$K$32))</f>
        <v>0</v>
      </c>
      <c r="S3860" s="10">
        <f t="shared" ca="1" si="580"/>
        <v>0.77434554997427008</v>
      </c>
      <c r="T3860" s="26">
        <f ca="1">_xlfn.LOGNORM.INV(S3860,'Input Parameters'!$H$34,'Input Parameters'!$I$34)</f>
        <v>55.364239391869063</v>
      </c>
      <c r="U3860" s="10">
        <f t="shared" ca="1" si="581"/>
        <v>3.8766376711077077E-2</v>
      </c>
      <c r="V3860" s="30">
        <f ca="1">_xlfn.BETA.INV(U3860,'Input Parameters'!$L$36,'Input Parameters'!$M$36,'Input Parameters'!$J$36,'Input Parameters'!$K$36)</f>
        <v>0.36755891452858092</v>
      </c>
      <c r="W3860" s="2">
        <f ca="1">N3860+(P3860-N3860)*(1-ERF((T3860-R3860)/(2*SQRT(L3860*'Input Parameters'!$E$38))))</f>
        <v>0.3914235688294464</v>
      </c>
      <c r="X3860">
        <f t="shared" ca="1" si="582"/>
        <v>0</v>
      </c>
      <c r="Y3860" s="7"/>
    </row>
    <row r="3861" spans="1:25" ht="15" customHeight="1" x14ac:dyDescent="0.25">
      <c r="A3861" s="139">
        <v>3854</v>
      </c>
      <c r="B3861" s="10">
        <f t="shared" ca="1" si="573"/>
        <v>0.19304805837978045</v>
      </c>
      <c r="C3861" s="60">
        <f ca="1">_xlfn.NORM.INV(B3861,'Input Parameters'!$E$15,'Input Parameters'!$F$15)</f>
        <v>223.99672816885527</v>
      </c>
      <c r="D3861" s="10">
        <f t="shared" ca="1" si="574"/>
        <v>0.76263645665537161</v>
      </c>
      <c r="E3861" s="62">
        <f ca="1">IF(_xlfn.NORM.INV(D3861,'Input Parameters'!$E$17,'Input Parameters'!$F$17)&lt;3500,3500,IF(_xlfn.NORM.INV(D3861,'Input Parameters'!$E$17,'Input Parameters'!$F$17)&gt;5500,5500,_xlfn.NORM.INV(D3861,'Input Parameters'!$E$17,'Input Parameters'!$F$17)))</f>
        <v>5300.3662846805737</v>
      </c>
      <c r="F3861" s="10">
        <f t="shared" ca="1" si="575"/>
        <v>0.4176956177080563</v>
      </c>
      <c r="G3861" s="64">
        <f ca="1">_xlfn.NORM.INV(F3861,'Input Parameters'!$E$20,'Input Parameters'!$F$20)</f>
        <v>281.25779236490166</v>
      </c>
      <c r="H3861" s="57">
        <f ca="1">EXP(E3861*(1/'Input Parameters'!$E$23-1/G3861))</f>
        <v>0.47199957193809355</v>
      </c>
      <c r="I3861" s="10">
        <f t="shared" ca="1" si="576"/>
        <v>0.54894086747605753</v>
      </c>
      <c r="J3861" s="30">
        <f ca="1">_xlfn.BETA.INV(I3861,'Input Parameters'!$L$26,'Input Parameters'!$M$26,'Input Parameters'!$J$26,'Input Parameters'!$K$26)</f>
        <v>0.68098341183522348</v>
      </c>
      <c r="K3861" s="168">
        <f ca="1">('Input Parameters'!$E$27/'Input Parameters'!$E$38)^$J3861</f>
        <v>7.5613147820475582E-3</v>
      </c>
      <c r="L3861" s="69">
        <f ca="1">$H3861*$C3861*'Input Parameters'!$E$25*K3861</f>
        <v>0.79943028729275645</v>
      </c>
      <c r="M3861" s="24">
        <f t="shared" ca="1" si="577"/>
        <v>0.61534552300242928</v>
      </c>
      <c r="N3861" s="15">
        <f ca="1">_xlfn.NORM.INV(M3861,'Input Parameters'!$E$29,'Input Parameters'!$F$29)</f>
        <v>0.10002932789343975</v>
      </c>
      <c r="O3861" s="8">
        <f t="shared" ca="1" si="578"/>
        <v>0.98234316359057972</v>
      </c>
      <c r="P3861" s="30">
        <f ca="1">_xlfn.LOGNORM.INV(O3861,'Input Parameters'!$H$30,'Input Parameters'!$I$30)</f>
        <v>7.2520240496750352</v>
      </c>
      <c r="Q3861" s="10">
        <f t="shared" ca="1" si="579"/>
        <v>0.35422067085025144</v>
      </c>
      <c r="R3861" s="30">
        <f>IF('Input Parameters'!$E$32=0,0,_xlfn.BETA.INV(Q3861,'Input Parameters'!$L$32,'Input Parameters'!$M$32,'Input Parameters'!$J$32,'Input Parameters'!$K$32))</f>
        <v>0</v>
      </c>
      <c r="S3861" s="10">
        <f t="shared" ca="1" si="580"/>
        <v>0.95056155491568173</v>
      </c>
      <c r="T3861" s="26">
        <f ca="1">_xlfn.LOGNORM.INV(S3861,'Input Parameters'!$H$34,'Input Parameters'!$I$34)</f>
        <v>61.907142698650745</v>
      </c>
      <c r="U3861" s="10">
        <f t="shared" ca="1" si="581"/>
        <v>0.48014655197586631</v>
      </c>
      <c r="V3861" s="30">
        <f ca="1">_xlfn.BETA.INV(U3861,'Input Parameters'!$L$36,'Input Parameters'!$M$36,'Input Parameters'!$J$36,'Input Parameters'!$K$36)</f>
        <v>0.57834031361120464</v>
      </c>
      <c r="W3861" s="2">
        <f ca="1">N3861+(P3861-N3861)*(1-ERF((T3861-R3861)/(2*SQRT(L3861*'Input Parameters'!$E$38))))</f>
        <v>0.10003632543486057</v>
      </c>
      <c r="X3861">
        <f t="shared" ca="1" si="582"/>
        <v>1</v>
      </c>
      <c r="Y3861" s="7"/>
    </row>
    <row r="3862" spans="1:25" ht="15" customHeight="1" x14ac:dyDescent="0.25">
      <c r="A3862" s="139">
        <v>3855</v>
      </c>
      <c r="B3862" s="10">
        <f t="shared" ca="1" si="573"/>
        <v>0.87506856638452135</v>
      </c>
      <c r="C3862" s="60">
        <f ca="1">_xlfn.NORM.INV(B3862,'Input Parameters'!$E$15,'Input Parameters'!$F$15)</f>
        <v>333.32664451670803</v>
      </c>
      <c r="D3862" s="10">
        <f t="shared" ca="1" si="574"/>
        <v>0.3990267584606888</v>
      </c>
      <c r="E3862" s="62">
        <f ca="1">IF(_xlfn.NORM.INV(D3862,'Input Parameters'!$E$17,'Input Parameters'!$F$17)&lt;3500,3500,IF(_xlfn.NORM.INV(D3862,'Input Parameters'!$E$17,'Input Parameters'!$F$17)&gt;5500,5500,_xlfn.NORM.INV(D3862,'Input Parameters'!$E$17,'Input Parameters'!$F$17)))</f>
        <v>4620.8930820083397</v>
      </c>
      <c r="F3862" s="10">
        <f t="shared" ca="1" si="575"/>
        <v>0.5978620601260688</v>
      </c>
      <c r="G3862" s="64">
        <f ca="1">_xlfn.NORM.INV(F3862,'Input Parameters'!$E$20,'Input Parameters'!$F$20)</f>
        <v>284.31037495027692</v>
      </c>
      <c r="H3862" s="57">
        <f ca="1">EXP(E3862*(1/'Input Parameters'!$E$23-1/G3862))</f>
        <v>0.61993951379354961</v>
      </c>
      <c r="I3862" s="10">
        <f t="shared" ca="1" si="576"/>
        <v>0.74909532629688014</v>
      </c>
      <c r="J3862" s="30">
        <f ca="1">_xlfn.BETA.INV(I3862,'Input Parameters'!$L$26,'Input Parameters'!$M$26,'Input Parameters'!$J$26,'Input Parameters'!$K$26)</f>
        <v>0.76250291035388806</v>
      </c>
      <c r="K3862" s="168">
        <f ca="1">('Input Parameters'!$E$27/'Input Parameters'!$E$38)^$J3862</f>
        <v>4.2135426927005165E-3</v>
      </c>
      <c r="L3862" s="69">
        <f ca="1">$H3862*$C3862*'Input Parameters'!$E$25*K3862</f>
        <v>0.87069639728415704</v>
      </c>
      <c r="M3862" s="24">
        <f t="shared" ca="1" si="577"/>
        <v>0.17057595694506145</v>
      </c>
      <c r="N3862" s="15">
        <f ca="1">_xlfn.NORM.INV(M3862,'Input Parameters'!$E$29,'Input Parameters'!$F$29)</f>
        <v>9.9904810830897528E-2</v>
      </c>
      <c r="O3862" s="8">
        <f t="shared" ca="1" si="578"/>
        <v>0.23015090452652753</v>
      </c>
      <c r="P3862" s="30">
        <f ca="1">_xlfn.LOGNORM.INV(O3862,'Input Parameters'!$H$30,'Input Parameters'!$I$30)</f>
        <v>1.8931804981548843</v>
      </c>
      <c r="Q3862" s="10">
        <f t="shared" ca="1" si="579"/>
        <v>0.55683801366776164</v>
      </c>
      <c r="R3862" s="30">
        <f>IF('Input Parameters'!$E$32=0,0,_xlfn.BETA.INV(Q3862,'Input Parameters'!$L$32,'Input Parameters'!$M$32,'Input Parameters'!$J$32,'Input Parameters'!$K$32))</f>
        <v>0</v>
      </c>
      <c r="S3862" s="10">
        <f t="shared" ca="1" si="580"/>
        <v>0.76202340568367744</v>
      </c>
      <c r="T3862" s="26">
        <f ca="1">_xlfn.LOGNORM.INV(S3862,'Input Parameters'!$H$34,'Input Parameters'!$I$34)</f>
        <v>55.08637547090305</v>
      </c>
      <c r="U3862" s="10">
        <f t="shared" ca="1" si="581"/>
        <v>0.54104583348760249</v>
      </c>
      <c r="V3862" s="30">
        <f ca="1">_xlfn.BETA.INV(U3862,'Input Parameters'!$L$36,'Input Parameters'!$M$36,'Input Parameters'!$J$36,'Input Parameters'!$K$36)</f>
        <v>0.60174749587999488</v>
      </c>
      <c r="W3862" s="2">
        <f ca="1">N3862+(P3862-N3862)*(1-ERF((T3862-R3862)/(2*SQRT(L3862*'Input Parameters'!$E$38))))</f>
        <v>9.9958384970763564E-2</v>
      </c>
      <c r="X3862">
        <f t="shared" ca="1" si="582"/>
        <v>1</v>
      </c>
      <c r="Y3862" s="7"/>
    </row>
    <row r="3863" spans="1:25" ht="15" customHeight="1" x14ac:dyDescent="0.25">
      <c r="A3863" s="139">
        <v>3856</v>
      </c>
      <c r="B3863" s="10">
        <f t="shared" ca="1" si="573"/>
        <v>0.77461878638104686</v>
      </c>
      <c r="C3863" s="60">
        <f ca="1">_xlfn.NORM.INV(B3863,'Input Parameters'!$E$15,'Input Parameters'!$F$15)</f>
        <v>311.83688759186902</v>
      </c>
      <c r="D3863" s="10">
        <f t="shared" ca="1" si="574"/>
        <v>0.2977936565592455</v>
      </c>
      <c r="E3863" s="62">
        <f ca="1">IF(_xlfn.NORM.INV(D3863,'Input Parameters'!$E$17,'Input Parameters'!$F$17)&lt;3500,3500,IF(_xlfn.NORM.INV(D3863,'Input Parameters'!$E$17,'Input Parameters'!$F$17)&gt;5500,5500,_xlfn.NORM.INV(D3863,'Input Parameters'!$E$17,'Input Parameters'!$F$17)))</f>
        <v>4428.4702332559618</v>
      </c>
      <c r="F3863" s="10">
        <f t="shared" ca="1" si="575"/>
        <v>0.74374081206155396</v>
      </c>
      <c r="G3863" s="64">
        <f ca="1">_xlfn.NORM.INV(F3863,'Input Parameters'!$E$20,'Input Parameters'!$F$20)</f>
        <v>287.03797322774909</v>
      </c>
      <c r="H3863" s="57">
        <f ca="1">EXP(E3863*(1/'Input Parameters'!$E$23-1/G3863))</f>
        <v>0.73329352073978682</v>
      </c>
      <c r="I3863" s="10">
        <f t="shared" ca="1" si="576"/>
        <v>0.58531851113916167</v>
      </c>
      <c r="J3863" s="30">
        <f ca="1">_xlfn.BETA.INV(I3863,'Input Parameters'!$L$26,'Input Parameters'!$M$26,'Input Parameters'!$J$26,'Input Parameters'!$K$26)</f>
        <v>0.6954374074713503</v>
      </c>
      <c r="K3863" s="168">
        <f ca="1">('Input Parameters'!$E$27/'Input Parameters'!$E$38)^$J3863</f>
        <v>6.8166369470409336E-3</v>
      </c>
      <c r="L3863" s="69">
        <f ca="1">$H3863*$C3863*'Input Parameters'!$E$25*K3863</f>
        <v>1.5587465274452135</v>
      </c>
      <c r="M3863" s="24">
        <f t="shared" ca="1" si="577"/>
        <v>0.259540245010764</v>
      </c>
      <c r="N3863" s="15">
        <f ca="1">_xlfn.NORM.INV(M3863,'Input Parameters'!$E$29,'Input Parameters'!$F$29)</f>
        <v>9.9935523654831701E-2</v>
      </c>
      <c r="O3863" s="8">
        <f t="shared" ca="1" si="578"/>
        <v>0.22605613453022444</v>
      </c>
      <c r="P3863" s="30">
        <f ca="1">_xlfn.LOGNORM.INV(O3863,'Input Parameters'!$H$30,'Input Parameters'!$I$30)</f>
        <v>1.8811029596391604</v>
      </c>
      <c r="Q3863" s="10">
        <f t="shared" ca="1" si="579"/>
        <v>0.3456450589293153</v>
      </c>
      <c r="R3863" s="30">
        <f>IF('Input Parameters'!$E$32=0,0,_xlfn.BETA.INV(Q3863,'Input Parameters'!$L$32,'Input Parameters'!$M$32,'Input Parameters'!$J$32,'Input Parameters'!$K$32))</f>
        <v>0</v>
      </c>
      <c r="S3863" s="10">
        <f t="shared" ca="1" si="580"/>
        <v>0.95082547738238044</v>
      </c>
      <c r="T3863" s="26">
        <f ca="1">_xlfn.LOGNORM.INV(S3863,'Input Parameters'!$H$34,'Input Parameters'!$I$34)</f>
        <v>61.927092741809901</v>
      </c>
      <c r="U3863" s="10">
        <f t="shared" ca="1" si="581"/>
        <v>0.44649417153176985</v>
      </c>
      <c r="V3863" s="30">
        <f ca="1">_xlfn.BETA.INV(U3863,'Input Parameters'!$L$36,'Input Parameters'!$M$36,'Input Parameters'!$J$36,'Input Parameters'!$K$36)</f>
        <v>0.56566201569237884</v>
      </c>
      <c r="W3863" s="2">
        <f ca="1">N3863+(P3863-N3863)*(1-ERF((T3863-R3863)/(2*SQRT(L3863*'Input Parameters'!$E$38))))</f>
        <v>0.10074169677421736</v>
      </c>
      <c r="X3863">
        <f t="shared" ca="1" si="582"/>
        <v>1</v>
      </c>
      <c r="Y3863" s="7"/>
    </row>
    <row r="3864" spans="1:25" ht="15" customHeight="1" x14ac:dyDescent="0.25">
      <c r="A3864" s="139">
        <v>3857</v>
      </c>
      <c r="B3864" s="10">
        <f t="shared" ca="1" si="573"/>
        <v>0.43745376074772868</v>
      </c>
      <c r="C3864" s="60">
        <f ca="1">_xlfn.NORM.INV(B3864,'Input Parameters'!$E$15,'Input Parameters'!$F$15)</f>
        <v>262.43563332057494</v>
      </c>
      <c r="D3864" s="10">
        <f t="shared" ca="1" si="574"/>
        <v>0.41484733401420792</v>
      </c>
      <c r="E3864" s="62">
        <f ca="1">IF(_xlfn.NORM.INV(D3864,'Input Parameters'!$E$17,'Input Parameters'!$F$17)&lt;3500,3500,IF(_xlfn.NORM.INV(D3864,'Input Parameters'!$E$17,'Input Parameters'!$F$17)&gt;5500,5500,_xlfn.NORM.INV(D3864,'Input Parameters'!$E$17,'Input Parameters'!$F$17)))</f>
        <v>4649.4347712952431</v>
      </c>
      <c r="F3864" s="10">
        <f t="shared" ca="1" si="575"/>
        <v>0.69040463708725264</v>
      </c>
      <c r="G3864" s="64">
        <f ca="1">_xlfn.NORM.INV(F3864,'Input Parameters'!$E$20,'Input Parameters'!$F$20)</f>
        <v>285.97988409049691</v>
      </c>
      <c r="H3864" s="57">
        <f ca="1">EXP(E3864*(1/'Input Parameters'!$E$23-1/G3864))</f>
        <v>0.68003025781794635</v>
      </c>
      <c r="I3864" s="10">
        <f t="shared" ca="1" si="576"/>
        <v>0.24419559419637815</v>
      </c>
      <c r="J3864" s="30">
        <f ca="1">_xlfn.BETA.INV(I3864,'Input Parameters'!$L$26,'Input Parameters'!$M$26,'Input Parameters'!$J$26,'Input Parameters'!$K$26)</f>
        <v>0.54542866615750785</v>
      </c>
      <c r="K3864" s="168">
        <f ca="1">('Input Parameters'!$E$27/'Input Parameters'!$E$38)^$J3864</f>
        <v>1.9993005734305392E-2</v>
      </c>
      <c r="L3864" s="69">
        <f ca="1">$H3864*$C3864*'Input Parameters'!$E$25*K3864</f>
        <v>3.5680352019204791</v>
      </c>
      <c r="M3864" s="24">
        <f t="shared" ca="1" si="577"/>
        <v>0.60275677787442894</v>
      </c>
      <c r="N3864" s="15">
        <f ca="1">_xlfn.NORM.INV(M3864,'Input Parameters'!$E$29,'Input Parameters'!$F$29)</f>
        <v>0.10002604892009713</v>
      </c>
      <c r="O3864" s="8">
        <f t="shared" ca="1" si="578"/>
        <v>0.47741896054369137</v>
      </c>
      <c r="P3864" s="30">
        <f ca="1">_xlfn.LOGNORM.INV(O3864,'Input Parameters'!$H$30,'Input Parameters'!$I$30)</f>
        <v>2.6124497885397893</v>
      </c>
      <c r="Q3864" s="10">
        <f t="shared" ca="1" si="579"/>
        <v>0.53657637846002493</v>
      </c>
      <c r="R3864" s="30">
        <f>IF('Input Parameters'!$E$32=0,0,_xlfn.BETA.INV(Q3864,'Input Parameters'!$L$32,'Input Parameters'!$M$32,'Input Parameters'!$J$32,'Input Parameters'!$K$32))</f>
        <v>0</v>
      </c>
      <c r="S3864" s="10">
        <f t="shared" ca="1" si="580"/>
        <v>1.3122774758122402E-2</v>
      </c>
      <c r="T3864" s="26">
        <f ca="1">_xlfn.LOGNORM.INV(S3864,'Input Parameters'!$H$34,'Input Parameters'!$I$34)</f>
        <v>38.221589540238881</v>
      </c>
      <c r="U3864" s="10">
        <f t="shared" ca="1" si="581"/>
        <v>0.78498474624612502</v>
      </c>
      <c r="V3864" s="30">
        <f ca="1">_xlfn.BETA.INV(U3864,'Input Parameters'!$L$36,'Input Parameters'!$M$36,'Input Parameters'!$J$36,'Input Parameters'!$K$36)</f>
        <v>0.71458109529012903</v>
      </c>
      <c r="W3864" s="2">
        <f ca="1">N3864+(P3864-N3864)*(1-ERF((T3864-R3864)/(2*SQRT(L3864*'Input Parameters'!$E$38))))</f>
        <v>0.48313877947589312</v>
      </c>
      <c r="X3864">
        <f t="shared" ca="1" si="582"/>
        <v>1</v>
      </c>
      <c r="Y3864" s="7"/>
    </row>
    <row r="3865" spans="1:25" ht="15" customHeight="1" x14ac:dyDescent="0.25">
      <c r="A3865" s="139">
        <v>3858</v>
      </c>
      <c r="B3865" s="10">
        <f t="shared" ca="1" si="573"/>
        <v>0.64162212244426875</v>
      </c>
      <c r="C3865" s="60">
        <f ca="1">_xlfn.NORM.INV(B3865,'Input Parameters'!$E$15,'Input Parameters'!$F$15)</f>
        <v>290.62847388647725</v>
      </c>
      <c r="D3865" s="10">
        <f t="shared" ca="1" si="574"/>
        <v>0.93825416680668927</v>
      </c>
      <c r="E3865" s="62">
        <f ca="1">IF(_xlfn.NORM.INV(D3865,'Input Parameters'!$E$17,'Input Parameters'!$F$17)&lt;3500,3500,IF(_xlfn.NORM.INV(D3865,'Input Parameters'!$E$17,'Input Parameters'!$F$17)&gt;5500,5500,_xlfn.NORM.INV(D3865,'Input Parameters'!$E$17,'Input Parameters'!$F$17)))</f>
        <v>5500</v>
      </c>
      <c r="F3865" s="10">
        <f t="shared" ca="1" si="575"/>
        <v>0.22483329472049263</v>
      </c>
      <c r="G3865" s="64">
        <f ca="1">_xlfn.NORM.INV(F3865,'Input Parameters'!$E$20,'Input Parameters'!$F$20)</f>
        <v>277.58499437048573</v>
      </c>
      <c r="H3865" s="57">
        <f ca="1">EXP(E3865*(1/'Input Parameters'!$E$23-1/G3865))</f>
        <v>0.35423598670056705</v>
      </c>
      <c r="I3865" s="10">
        <f t="shared" ca="1" si="576"/>
        <v>0.82910346865818674</v>
      </c>
      <c r="J3865" s="30">
        <f ca="1">_xlfn.BETA.INV(I3865,'Input Parameters'!$L$26,'Input Parameters'!$M$26,'Input Parameters'!$J$26,'Input Parameters'!$K$26)</f>
        <v>0.79953925549794769</v>
      </c>
      <c r="K3865" s="168">
        <f ca="1">('Input Parameters'!$E$27/'Input Parameters'!$E$38)^$J3865</f>
        <v>3.2305138296301211E-3</v>
      </c>
      <c r="L3865" s="69">
        <f ca="1">$H3865*$C3865*'Input Parameters'!$E$25*K3865</f>
        <v>0.33258483670701755</v>
      </c>
      <c r="M3865" s="24">
        <f t="shared" ca="1" si="577"/>
        <v>0.6030781008973003</v>
      </c>
      <c r="N3865" s="15">
        <f ca="1">_xlfn.NORM.INV(M3865,'Input Parameters'!$E$29,'Input Parameters'!$F$29)</f>
        <v>0.10002613225240475</v>
      </c>
      <c r="O3865" s="8">
        <f t="shared" ca="1" si="578"/>
        <v>0.7571463164939618</v>
      </c>
      <c r="P3865" s="30">
        <f ca="1">_xlfn.LOGNORM.INV(O3865,'Input Parameters'!$H$30,'Input Parameters'!$I$30)</f>
        <v>3.7298272309354217</v>
      </c>
      <c r="Q3865" s="10">
        <f t="shared" ca="1" si="579"/>
        <v>0.4925198859890314</v>
      </c>
      <c r="R3865" s="30">
        <f>IF('Input Parameters'!$E$32=0,0,_xlfn.BETA.INV(Q3865,'Input Parameters'!$L$32,'Input Parameters'!$M$32,'Input Parameters'!$J$32,'Input Parameters'!$K$32))</f>
        <v>0</v>
      </c>
      <c r="S3865" s="10">
        <f t="shared" ca="1" si="580"/>
        <v>0.23862058626915372</v>
      </c>
      <c r="T3865" s="26">
        <f ca="1">_xlfn.LOGNORM.INV(S3865,'Input Parameters'!$H$34,'Input Parameters'!$I$34)</f>
        <v>46.138375907739587</v>
      </c>
      <c r="U3865" s="10">
        <f t="shared" ca="1" si="581"/>
        <v>0.48366796559950809</v>
      </c>
      <c r="V3865" s="30">
        <f ca="1">_xlfn.BETA.INV(U3865,'Input Parameters'!$L$36,'Input Parameters'!$M$36,'Input Parameters'!$J$36,'Input Parameters'!$K$36)</f>
        <v>0.57967471604661958</v>
      </c>
      <c r="W3865" s="2">
        <f ca="1">N3865+(P3865-N3865)*(1-ERF((T3865-R3865)/(2*SQRT(L3865*'Input Parameters'!$E$38))))</f>
        <v>0.10002618812450442</v>
      </c>
      <c r="X3865">
        <f t="shared" ca="1" si="582"/>
        <v>1</v>
      </c>
      <c r="Y3865" s="7"/>
    </row>
    <row r="3866" spans="1:25" ht="15" customHeight="1" x14ac:dyDescent="0.25">
      <c r="A3866" s="139">
        <v>3859</v>
      </c>
      <c r="B3866" s="10">
        <f t="shared" ca="1" si="573"/>
        <v>0.56502392057805306</v>
      </c>
      <c r="C3866" s="60">
        <f ca="1">_xlfn.NORM.INV(B3866,'Input Parameters'!$E$15,'Input Parameters'!$F$15)</f>
        <v>279.83970961839742</v>
      </c>
      <c r="D3866" s="10">
        <f t="shared" ca="1" si="574"/>
        <v>0.86491190143932739</v>
      </c>
      <c r="E3866" s="62">
        <f ca="1">IF(_xlfn.NORM.INV(D3866,'Input Parameters'!$E$17,'Input Parameters'!$F$17)&lt;3500,3500,IF(_xlfn.NORM.INV(D3866,'Input Parameters'!$E$17,'Input Parameters'!$F$17)&gt;5500,5500,_xlfn.NORM.INV(D3866,'Input Parameters'!$E$17,'Input Parameters'!$F$17)))</f>
        <v>5500</v>
      </c>
      <c r="F3866" s="10">
        <f t="shared" ca="1" si="575"/>
        <v>0.55409316546731435</v>
      </c>
      <c r="G3866" s="64">
        <f ca="1">_xlfn.NORM.INV(F3866,'Input Parameters'!$E$20,'Input Parameters'!$F$20)</f>
        <v>283.56126451258075</v>
      </c>
      <c r="H3866" s="57">
        <f ca="1">EXP(E3866*(1/'Input Parameters'!$E$23-1/G3866))</f>
        <v>0.53783576973952818</v>
      </c>
      <c r="I3866" s="10">
        <f t="shared" ca="1" si="576"/>
        <v>0.12346824905328913</v>
      </c>
      <c r="J3866" s="30">
        <f ca="1">_xlfn.BETA.INV(I3866,'Input Parameters'!$L$26,'Input Parameters'!$M$26,'Input Parameters'!$J$26,'Input Parameters'!$K$26)</f>
        <v>0.46564866903352287</v>
      </c>
      <c r="K3866" s="168">
        <f ca="1">('Input Parameters'!$E$27/'Input Parameters'!$E$38)^$J3866</f>
        <v>3.5433096536598603E-2</v>
      </c>
      <c r="L3866" s="69">
        <f ca="1">$H3866*$C3866*'Input Parameters'!$E$25*K3866</f>
        <v>5.3329576062681943</v>
      </c>
      <c r="M3866" s="24">
        <f t="shared" ca="1" si="577"/>
        <v>0.75699740137376526</v>
      </c>
      <c r="N3866" s="15">
        <f ca="1">_xlfn.NORM.INV(M3866,'Input Parameters'!$E$29,'Input Parameters'!$F$29)</f>
        <v>0.10006966766141742</v>
      </c>
      <c r="O3866" s="8">
        <f t="shared" ca="1" si="578"/>
        <v>0.36790385581243312</v>
      </c>
      <c r="P3866" s="30">
        <f ca="1">_xlfn.LOGNORM.INV(O3866,'Input Parameters'!$H$30,'Input Parameters'!$I$30)</f>
        <v>2.2879459428620668</v>
      </c>
      <c r="Q3866" s="10">
        <f t="shared" ca="1" si="579"/>
        <v>0.52353292759165271</v>
      </c>
      <c r="R3866" s="30">
        <f>IF('Input Parameters'!$E$32=0,0,_xlfn.BETA.INV(Q3866,'Input Parameters'!$L$32,'Input Parameters'!$M$32,'Input Parameters'!$J$32,'Input Parameters'!$K$32))</f>
        <v>0</v>
      </c>
      <c r="S3866" s="10">
        <f t="shared" ca="1" si="580"/>
        <v>0.59331392261287974</v>
      </c>
      <c r="T3866" s="26">
        <f ca="1">_xlfn.LOGNORM.INV(S3866,'Input Parameters'!$H$34,'Input Parameters'!$I$34)</f>
        <v>51.911466629302303</v>
      </c>
      <c r="U3866" s="10">
        <f t="shared" ca="1" si="581"/>
        <v>0.98145729973134033</v>
      </c>
      <c r="V3866" s="30">
        <f ca="1">_xlfn.BETA.INV(U3866,'Input Parameters'!$L$36,'Input Parameters'!$M$36,'Input Parameters'!$J$36,'Input Parameters'!$K$36)</f>
        <v>0.95271142629539973</v>
      </c>
      <c r="W3866" s="2">
        <f ca="1">N3866+(P3866-N3866)*(1-ERF((T3866-R3866)/(2*SQRT(L3866*'Input Parameters'!$E$38))))</f>
        <v>0.34499037578470915</v>
      </c>
      <c r="X3866">
        <f t="shared" ca="1" si="582"/>
        <v>1</v>
      </c>
      <c r="Y3866" s="7"/>
    </row>
    <row r="3867" spans="1:25" ht="15" customHeight="1" x14ac:dyDescent="0.25">
      <c r="A3867" s="139">
        <v>3860</v>
      </c>
      <c r="B3867" s="10">
        <f t="shared" ca="1" si="573"/>
        <v>0.63934598440325796</v>
      </c>
      <c r="C3867" s="60">
        <f ca="1">_xlfn.NORM.INV(B3867,'Input Parameters'!$E$15,'Input Parameters'!$F$15)</f>
        <v>290.29860620756227</v>
      </c>
      <c r="D3867" s="10">
        <f t="shared" ca="1" si="574"/>
        <v>0.755458248660836</v>
      </c>
      <c r="E3867" s="62">
        <f ca="1">IF(_xlfn.NORM.INV(D3867,'Input Parameters'!$E$17,'Input Parameters'!$F$17)&lt;3500,3500,IF(_xlfn.NORM.INV(D3867,'Input Parameters'!$E$17,'Input Parameters'!$F$17)&gt;5500,5500,_xlfn.NORM.INV(D3867,'Input Parameters'!$E$17,'Input Parameters'!$F$17)))</f>
        <v>5284.2370793218824</v>
      </c>
      <c r="F3867" s="10">
        <f t="shared" ca="1" si="575"/>
        <v>0.21477516418002129</v>
      </c>
      <c r="G3867" s="64">
        <f ca="1">_xlfn.NORM.INV(F3867,'Input Parameters'!$E$20,'Input Parameters'!$F$20)</f>
        <v>277.35725881499457</v>
      </c>
      <c r="H3867" s="57">
        <f ca="1">EXP(E3867*(1/'Input Parameters'!$E$23-1/G3867))</f>
        <v>0.36323312132952279</v>
      </c>
      <c r="I3867" s="10">
        <f t="shared" ca="1" si="576"/>
        <v>2.7659763779933177E-2</v>
      </c>
      <c r="J3867" s="30">
        <f ca="1">_xlfn.BETA.INV(I3867,'Input Parameters'!$L$26,'Input Parameters'!$M$26,'Input Parameters'!$J$26,'Input Parameters'!$K$26)</f>
        <v>0.34095365695904517</v>
      </c>
      <c r="K3867" s="168">
        <f ca="1">('Input Parameters'!$E$27/'Input Parameters'!$E$38)^$J3867</f>
        <v>8.6668162144870164E-2</v>
      </c>
      <c r="L3867" s="69">
        <f ca="1">$H3867*$C3867*'Input Parameters'!$E$25*K3867</f>
        <v>9.1388169926641218</v>
      </c>
      <c r="M3867" s="24">
        <f t="shared" ca="1" si="577"/>
        <v>0.89772688726295236</v>
      </c>
      <c r="N3867" s="15">
        <f ca="1">_xlfn.NORM.INV(M3867,'Input Parameters'!$E$29,'Input Parameters'!$F$29)</f>
        <v>0.10012687052046761</v>
      </c>
      <c r="O3867" s="8">
        <f t="shared" ca="1" si="578"/>
        <v>0.31203006400363353</v>
      </c>
      <c r="P3867" s="30">
        <f ca="1">_xlfn.LOGNORM.INV(O3867,'Input Parameters'!$H$30,'Input Parameters'!$I$30)</f>
        <v>2.1287281935511659</v>
      </c>
      <c r="Q3867" s="10">
        <f t="shared" ca="1" si="579"/>
        <v>0.18141130758025636</v>
      </c>
      <c r="R3867" s="30">
        <f>IF('Input Parameters'!$E$32=0,0,_xlfn.BETA.INV(Q3867,'Input Parameters'!$L$32,'Input Parameters'!$M$32,'Input Parameters'!$J$32,'Input Parameters'!$K$32))</f>
        <v>0</v>
      </c>
      <c r="S3867" s="10">
        <f t="shared" ca="1" si="580"/>
        <v>0.54003288396580607</v>
      </c>
      <c r="T3867" s="26">
        <f ca="1">_xlfn.LOGNORM.INV(S3867,'Input Parameters'!$H$34,'Input Parameters'!$I$34)</f>
        <v>51.042578794250453</v>
      </c>
      <c r="U3867" s="10">
        <f t="shared" ca="1" si="581"/>
        <v>0.6618045488316483</v>
      </c>
      <c r="V3867" s="30">
        <f ca="1">_xlfn.BETA.INV(U3867,'Input Parameters'!$L$36,'Input Parameters'!$M$36,'Input Parameters'!$J$36,'Input Parameters'!$K$36)</f>
        <v>0.65194646677483381</v>
      </c>
      <c r="W3867" s="2">
        <f ca="1">N3867+(P3867-N3867)*(1-ERF((T3867-R3867)/(2*SQRT(L3867*'Input Parameters'!$E$38))))</f>
        <v>0.57180115860239156</v>
      </c>
      <c r="X3867">
        <f t="shared" ca="1" si="582"/>
        <v>1</v>
      </c>
      <c r="Y3867" s="7"/>
    </row>
    <row r="3868" spans="1:25" ht="15" customHeight="1" x14ac:dyDescent="0.25">
      <c r="A3868" s="139">
        <v>3861</v>
      </c>
      <c r="B3868" s="10">
        <f t="shared" ca="1" si="573"/>
        <v>0.51194340583440834</v>
      </c>
      <c r="C3868" s="60">
        <f ca="1">_xlfn.NORM.INV(B3868,'Input Parameters'!$E$15,'Input Parameters'!$F$15)</f>
        <v>272.58986822747306</v>
      </c>
      <c r="D3868" s="10">
        <f t="shared" ca="1" si="574"/>
        <v>0.82460875275033407</v>
      </c>
      <c r="E3868" s="62">
        <f ca="1">IF(_xlfn.NORM.INV(D3868,'Input Parameters'!$E$17,'Input Parameters'!$F$17)&lt;3500,3500,IF(_xlfn.NORM.INV(D3868,'Input Parameters'!$E$17,'Input Parameters'!$F$17)&gt;5500,5500,_xlfn.NORM.INV(D3868,'Input Parameters'!$E$17,'Input Parameters'!$F$17)))</f>
        <v>5453.150807205544</v>
      </c>
      <c r="F3868" s="10">
        <f t="shared" ca="1" si="575"/>
        <v>0.175814675646221</v>
      </c>
      <c r="G3868" s="64">
        <f ca="1">_xlfn.NORM.INV(F3868,'Input Parameters'!$E$20,'Input Parameters'!$F$20)</f>
        <v>276.4093953239468</v>
      </c>
      <c r="H3868" s="57">
        <f ca="1">EXP(E3868*(1/'Input Parameters'!$E$23-1/G3868))</f>
        <v>0.32873470489233103</v>
      </c>
      <c r="I3868" s="10">
        <f t="shared" ca="1" si="576"/>
        <v>5.9514214571237956E-2</v>
      </c>
      <c r="J3868" s="30">
        <f ca="1">_xlfn.BETA.INV(I3868,'Input Parameters'!$L$26,'Input Parameters'!$M$26,'Input Parameters'!$J$26,'Input Parameters'!$K$26)</f>
        <v>0.39829902978595833</v>
      </c>
      <c r="K3868" s="168">
        <f ca="1">('Input Parameters'!$E$27/'Input Parameters'!$E$38)^$J3868</f>
        <v>5.7440341847017636E-2</v>
      </c>
      <c r="L3868" s="69">
        <f ca="1">$H3868*$C3868*'Input Parameters'!$E$25*K3868</f>
        <v>5.1472146664153176</v>
      </c>
      <c r="M3868" s="24">
        <f t="shared" ca="1" si="577"/>
        <v>0.82058043104286471</v>
      </c>
      <c r="N3868" s="15">
        <f ca="1">_xlfn.NORM.INV(M3868,'Input Parameters'!$E$29,'Input Parameters'!$F$29)</f>
        <v>0.10009175793405127</v>
      </c>
      <c r="O3868" s="8">
        <f t="shared" ca="1" si="578"/>
        <v>0.82844303060355629</v>
      </c>
      <c r="P3868" s="30">
        <f ca="1">_xlfn.LOGNORM.INV(O3868,'Input Parameters'!$H$30,'Input Parameters'!$I$30)</f>
        <v>4.1991068138422953</v>
      </c>
      <c r="Q3868" s="10">
        <f t="shared" ca="1" si="579"/>
        <v>0.7594375517829508</v>
      </c>
      <c r="R3868" s="30">
        <f>IF('Input Parameters'!$E$32=0,0,_xlfn.BETA.INV(Q3868,'Input Parameters'!$L$32,'Input Parameters'!$M$32,'Input Parameters'!$J$32,'Input Parameters'!$K$32))</f>
        <v>0</v>
      </c>
      <c r="S3868" s="10">
        <f t="shared" ca="1" si="580"/>
        <v>0.2215350949351117</v>
      </c>
      <c r="T3868" s="26">
        <f ca="1">_xlfn.LOGNORM.INV(S3868,'Input Parameters'!$H$34,'Input Parameters'!$I$34)</f>
        <v>45.816224008693197</v>
      </c>
      <c r="U3868" s="10">
        <f t="shared" ca="1" si="581"/>
        <v>0.69879971814725161</v>
      </c>
      <c r="V3868" s="30">
        <f ca="1">_xlfn.BETA.INV(U3868,'Input Parameters'!$L$36,'Input Parameters'!$M$36,'Input Parameters'!$J$36,'Input Parameters'!$K$36)</f>
        <v>0.66905786989510818</v>
      </c>
      <c r="W3868" s="2">
        <f ca="1">N3868+(P3868-N3868)*(1-ERF((T3868-R3868)/(2*SQRT(L3868*'Input Parameters'!$E$38))))</f>
        <v>0.72847639089179228</v>
      </c>
      <c r="X3868">
        <f t="shared" ca="1" si="582"/>
        <v>0</v>
      </c>
      <c r="Y3868" s="7"/>
    </row>
    <row r="3869" spans="1:25" ht="15" customHeight="1" x14ac:dyDescent="0.25">
      <c r="A3869" s="139">
        <v>3862</v>
      </c>
      <c r="B3869" s="10">
        <f t="shared" ca="1" si="573"/>
        <v>0.6561969291840154</v>
      </c>
      <c r="C3869" s="60">
        <f ca="1">_xlfn.NORM.INV(B3869,'Input Parameters'!$E$15,'Input Parameters'!$F$15)</f>
        <v>292.75869822558906</v>
      </c>
      <c r="D3869" s="10">
        <f t="shared" ca="1" si="574"/>
        <v>0.85796623433963526</v>
      </c>
      <c r="E3869" s="62">
        <f ca="1">IF(_xlfn.NORM.INV(D3869,'Input Parameters'!$E$17,'Input Parameters'!$F$17)&lt;3500,3500,IF(_xlfn.NORM.INV(D3869,'Input Parameters'!$E$17,'Input Parameters'!$F$17)&gt;5500,5500,_xlfn.NORM.INV(D3869,'Input Parameters'!$E$17,'Input Parameters'!$F$17)))</f>
        <v>5500</v>
      </c>
      <c r="F3869" s="10">
        <f t="shared" ca="1" si="575"/>
        <v>0.39378052117906104</v>
      </c>
      <c r="G3869" s="64">
        <f ca="1">_xlfn.NORM.INV(F3869,'Input Parameters'!$E$20,'Input Parameters'!$F$20)</f>
        <v>280.84449019570513</v>
      </c>
      <c r="H3869" s="57">
        <f ca="1">EXP(E3869*(1/'Input Parameters'!$E$23-1/G3869))</f>
        <v>0.44582332936338015</v>
      </c>
      <c r="I3869" s="10">
        <f t="shared" ca="1" si="576"/>
        <v>0.11423165779255551</v>
      </c>
      <c r="J3869" s="30">
        <f ca="1">_xlfn.BETA.INV(I3869,'Input Parameters'!$L$26,'Input Parameters'!$M$26,'Input Parameters'!$J$26,'Input Parameters'!$K$26)</f>
        <v>0.45772803941384144</v>
      </c>
      <c r="K3869" s="168">
        <f ca="1">('Input Parameters'!$E$27/'Input Parameters'!$E$38)^$J3869</f>
        <v>3.7504509467229705E-2</v>
      </c>
      <c r="L3869" s="69">
        <f ca="1">$H3869*$C3869*'Input Parameters'!$E$25*K3869</f>
        <v>4.8950382274723507</v>
      </c>
      <c r="M3869" s="24">
        <f t="shared" ca="1" si="577"/>
        <v>0.13005058963411653</v>
      </c>
      <c r="N3869" s="15">
        <f ca="1">_xlfn.NORM.INV(M3869,'Input Parameters'!$E$29,'Input Parameters'!$F$29)</f>
        <v>9.9887384798224288E-2</v>
      </c>
      <c r="O3869" s="8">
        <f t="shared" ca="1" si="578"/>
        <v>0.44962482947394278</v>
      </c>
      <c r="P3869" s="30">
        <f ca="1">_xlfn.LOGNORM.INV(O3869,'Input Parameters'!$H$30,'Input Parameters'!$I$30)</f>
        <v>2.5275052109437275</v>
      </c>
      <c r="Q3869" s="10">
        <f t="shared" ca="1" si="579"/>
        <v>0.61856200591308608</v>
      </c>
      <c r="R3869" s="30">
        <f>IF('Input Parameters'!$E$32=0,0,_xlfn.BETA.INV(Q3869,'Input Parameters'!$L$32,'Input Parameters'!$M$32,'Input Parameters'!$J$32,'Input Parameters'!$K$32))</f>
        <v>0</v>
      </c>
      <c r="S3869" s="10">
        <f t="shared" ca="1" si="580"/>
        <v>0.85776105265149827</v>
      </c>
      <c r="T3869" s="26">
        <f ca="1">_xlfn.LOGNORM.INV(S3869,'Input Parameters'!$H$34,'Input Parameters'!$I$34)</f>
        <v>57.593821824017226</v>
      </c>
      <c r="U3869" s="10">
        <f t="shared" ca="1" si="581"/>
        <v>2.6648156246065868E-2</v>
      </c>
      <c r="V3869" s="30">
        <f ca="1">_xlfn.BETA.INV(U3869,'Input Parameters'!$L$36,'Input Parameters'!$M$36,'Input Parameters'!$J$36,'Input Parameters'!$K$36)</f>
        <v>0.35238338550560222</v>
      </c>
      <c r="W3869" s="2">
        <f ca="1">N3869+(P3869-N3869)*(1-ERF((T3869-R3869)/(2*SQRT(L3869*'Input Parameters'!$E$38))))</f>
        <v>0.25929844019262283</v>
      </c>
      <c r="X3869">
        <f t="shared" ca="1" si="582"/>
        <v>1</v>
      </c>
      <c r="Y3869" s="7"/>
    </row>
    <row r="3870" spans="1:25" ht="15" customHeight="1" x14ac:dyDescent="0.25">
      <c r="A3870" s="139">
        <v>3863</v>
      </c>
      <c r="B3870" s="10">
        <f t="shared" ca="1" si="573"/>
        <v>0.31422630865149781</v>
      </c>
      <c r="C3870" s="60">
        <f ca="1">_xlfn.NORM.INV(B3870,'Input Parameters'!$E$15,'Input Parameters'!$F$15)</f>
        <v>244.74267191822346</v>
      </c>
      <c r="D3870" s="10">
        <f t="shared" ca="1" si="574"/>
        <v>0.6601815778232345</v>
      </c>
      <c r="E3870" s="62">
        <f ca="1">IF(_xlfn.NORM.INV(D3870,'Input Parameters'!$E$17,'Input Parameters'!$F$17)&lt;3500,3500,IF(_xlfn.NORM.INV(D3870,'Input Parameters'!$E$17,'Input Parameters'!$F$17)&gt;5500,5500,_xlfn.NORM.INV(D3870,'Input Parameters'!$E$17,'Input Parameters'!$F$17)))</f>
        <v>5089.0711171621806</v>
      </c>
      <c r="F3870" s="10">
        <f t="shared" ca="1" si="575"/>
        <v>0.29041354312840595</v>
      </c>
      <c r="G3870" s="64">
        <f ca="1">_xlfn.NORM.INV(F3870,'Input Parameters'!$E$20,'Input Parameters'!$F$20)</f>
        <v>278.95041405574602</v>
      </c>
      <c r="H3870" s="57">
        <f ca="1">EXP(E3870*(1/'Input Parameters'!$E$23-1/G3870))</f>
        <v>0.41873587804785251</v>
      </c>
      <c r="I3870" s="10">
        <f t="shared" ca="1" si="576"/>
        <v>0.8786720016211832</v>
      </c>
      <c r="J3870" s="30">
        <f ca="1">_xlfn.BETA.INV(I3870,'Input Parameters'!$L$26,'Input Parameters'!$M$26,'Input Parameters'!$J$26,'Input Parameters'!$K$26)</f>
        <v>0.82608664240267482</v>
      </c>
      <c r="K3870" s="168">
        <f ca="1">('Input Parameters'!$E$27/'Input Parameters'!$E$38)^$J3870</f>
        <v>2.6703676725865684E-3</v>
      </c>
      <c r="L3870" s="69">
        <f ca="1">$H3870*$C3870*'Input Parameters'!$E$25*K3870</f>
        <v>0.27366605546896966</v>
      </c>
      <c r="M3870" s="24">
        <f t="shared" ca="1" si="577"/>
        <v>0.35245103906163333</v>
      </c>
      <c r="N3870" s="15">
        <f ca="1">_xlfn.NORM.INV(M3870,'Input Parameters'!$E$29,'Input Parameters'!$F$29)</f>
        <v>9.9962128845353854E-2</v>
      </c>
      <c r="O3870" s="8">
        <f t="shared" ca="1" si="578"/>
        <v>0.34651889209332021</v>
      </c>
      <c r="P3870" s="30">
        <f ca="1">_xlfn.LOGNORM.INV(O3870,'Input Parameters'!$H$30,'Input Parameters'!$I$30)</f>
        <v>2.2268206885144828</v>
      </c>
      <c r="Q3870" s="10">
        <f t="shared" ca="1" si="579"/>
        <v>0.9498563971254802</v>
      </c>
      <c r="R3870" s="30">
        <f>IF('Input Parameters'!$E$32=0,0,_xlfn.BETA.INV(Q3870,'Input Parameters'!$L$32,'Input Parameters'!$M$32,'Input Parameters'!$J$32,'Input Parameters'!$K$32))</f>
        <v>0</v>
      </c>
      <c r="S3870" s="10">
        <f t="shared" ca="1" si="580"/>
        <v>0.38221848107431322</v>
      </c>
      <c r="T3870" s="26">
        <f ca="1">_xlfn.LOGNORM.INV(S3870,'Input Parameters'!$H$34,'Input Parameters'!$I$34)</f>
        <v>48.561543300681834</v>
      </c>
      <c r="U3870" s="10">
        <f t="shared" ca="1" si="581"/>
        <v>0.16080600569806025</v>
      </c>
      <c r="V3870" s="30">
        <f ca="1">_xlfn.BETA.INV(U3870,'Input Parameters'!$L$36,'Input Parameters'!$M$36,'Input Parameters'!$J$36,'Input Parameters'!$K$36)</f>
        <v>0.45034119605300832</v>
      </c>
      <c r="W3870" s="2">
        <f ca="1">N3870+(P3870-N3870)*(1-ERF((T3870-R3870)/(2*SQRT(L3870*'Input Parameters'!$E$38))))</f>
        <v>9.9962128956782997E-2</v>
      </c>
      <c r="X3870">
        <f t="shared" ca="1" si="582"/>
        <v>1</v>
      </c>
      <c r="Y3870" s="7"/>
    </row>
    <row r="3871" spans="1:25" ht="15" customHeight="1" x14ac:dyDescent="0.25">
      <c r="A3871" s="139">
        <v>3864</v>
      </c>
      <c r="B3871" s="10">
        <f t="shared" ca="1" si="573"/>
        <v>0.31452575084174994</v>
      </c>
      <c r="C3871" s="60">
        <f ca="1">_xlfn.NORM.INV(B3871,'Input Parameters'!$E$15,'Input Parameters'!$F$15)</f>
        <v>244.78839224437067</v>
      </c>
      <c r="D3871" s="10">
        <f t="shared" ca="1" si="574"/>
        <v>0.58323629178410996</v>
      </c>
      <c r="E3871" s="62">
        <f ca="1">IF(_xlfn.NORM.INV(D3871,'Input Parameters'!$E$17,'Input Parameters'!$F$17)&lt;3500,3500,IF(_xlfn.NORM.INV(D3871,'Input Parameters'!$E$17,'Input Parameters'!$F$17)&gt;5500,5500,_xlfn.NORM.INV(D3871,'Input Parameters'!$E$17,'Input Parameters'!$F$17)))</f>
        <v>4947.1257956681529</v>
      </c>
      <c r="F3871" s="10">
        <f t="shared" ca="1" si="575"/>
        <v>0.66754891028944507</v>
      </c>
      <c r="G3871" s="64">
        <f ca="1">_xlfn.NORM.INV(F3871,'Input Parameters'!$E$20,'Input Parameters'!$F$20)</f>
        <v>285.55213839697262</v>
      </c>
      <c r="H3871" s="57">
        <f ca="1">EXP(E3871*(1/'Input Parameters'!$E$23-1/G3871))</f>
        <v>0.64647478368423095</v>
      </c>
      <c r="I3871" s="10">
        <f t="shared" ca="1" si="576"/>
        <v>0.61564359393137102</v>
      </c>
      <c r="J3871" s="30">
        <f ca="1">_xlfn.BETA.INV(I3871,'Input Parameters'!$L$26,'Input Parameters'!$M$26,'Input Parameters'!$J$26,'Input Parameters'!$K$26)</f>
        <v>0.707499957723428</v>
      </c>
      <c r="K3871" s="168">
        <f ca="1">('Input Parameters'!$E$27/'Input Parameters'!$E$38)^$J3871</f>
        <v>6.251624027787582E-3</v>
      </c>
      <c r="L3871" s="69">
        <f ca="1">$H3871*$C3871*'Input Parameters'!$E$25*K3871</f>
        <v>0.98931651990128988</v>
      </c>
      <c r="M3871" s="24">
        <f t="shared" ca="1" si="577"/>
        <v>0.57228715591969415</v>
      </c>
      <c r="N3871" s="15">
        <f ca="1">_xlfn.NORM.INV(M3871,'Input Parameters'!$E$29,'Input Parameters'!$F$29)</f>
        <v>0.10001822001081019</v>
      </c>
      <c r="O3871" s="8">
        <f t="shared" ca="1" si="578"/>
        <v>0.23212509501960255</v>
      </c>
      <c r="P3871" s="30">
        <f ca="1">_xlfn.LOGNORM.INV(O3871,'Input Parameters'!$H$30,'Input Parameters'!$I$30)</f>
        <v>1.8989877633468364</v>
      </c>
      <c r="Q3871" s="10">
        <f t="shared" ca="1" si="579"/>
        <v>0.39749641916283129</v>
      </c>
      <c r="R3871" s="30">
        <f>IF('Input Parameters'!$E$32=0,0,_xlfn.BETA.INV(Q3871,'Input Parameters'!$L$32,'Input Parameters'!$M$32,'Input Parameters'!$J$32,'Input Parameters'!$K$32))</f>
        <v>0</v>
      </c>
      <c r="S3871" s="10">
        <f t="shared" ca="1" si="580"/>
        <v>0.78876013945742285</v>
      </c>
      <c r="T3871" s="26">
        <f ca="1">_xlfn.LOGNORM.INV(S3871,'Input Parameters'!$H$34,'Input Parameters'!$I$34)</f>
        <v>55.702314840380723</v>
      </c>
      <c r="U3871" s="10">
        <f t="shared" ca="1" si="581"/>
        <v>0.28597307655951221</v>
      </c>
      <c r="V3871" s="30">
        <f ca="1">_xlfn.BETA.INV(U3871,'Input Parameters'!$L$36,'Input Parameters'!$M$36,'Input Parameters'!$J$36,'Input Parameters'!$K$36)</f>
        <v>0.50467928313568433</v>
      </c>
      <c r="W3871" s="2">
        <f ca="1">N3871+(P3871-N3871)*(1-ERF((T3871-R3871)/(2*SQRT(L3871*'Input Parameters'!$E$38))))</f>
        <v>0.10015307588497716</v>
      </c>
      <c r="X3871">
        <f t="shared" ca="1" si="582"/>
        <v>1</v>
      </c>
      <c r="Y3871" s="7"/>
    </row>
    <row r="3872" spans="1:25" ht="15" customHeight="1" x14ac:dyDescent="0.25">
      <c r="A3872" s="139">
        <v>3865</v>
      </c>
      <c r="B3872" s="10">
        <f t="shared" ca="1" si="573"/>
        <v>0.1376196854159909</v>
      </c>
      <c r="C3872" s="60">
        <f ca="1">_xlfn.NORM.INV(B3872,'Input Parameters'!$E$15,'Input Parameters'!$F$15)</f>
        <v>211.83802944984308</v>
      </c>
      <c r="D3872" s="10">
        <f t="shared" ca="1" si="574"/>
        <v>1.8930078737862899E-2</v>
      </c>
      <c r="E3872" s="62">
        <f ca="1">IF(_xlfn.NORM.INV(D3872,'Input Parameters'!$E$17,'Input Parameters'!$F$17)&lt;3500,3500,IF(_xlfn.NORM.INV(D3872,'Input Parameters'!$E$17,'Input Parameters'!$F$17)&gt;5500,5500,_xlfn.NORM.INV(D3872,'Input Parameters'!$E$17,'Input Parameters'!$F$17)))</f>
        <v>3500</v>
      </c>
      <c r="F3872" s="10">
        <f t="shared" ca="1" si="575"/>
        <v>0.57006844292323156</v>
      </c>
      <c r="G3872" s="64">
        <f ca="1">_xlfn.NORM.INV(F3872,'Input Parameters'!$E$20,'Input Parameters'!$F$20)</f>
        <v>283.83287439880763</v>
      </c>
      <c r="H3872" s="57">
        <f ca="1">EXP(E3872*(1/'Input Parameters'!$E$23-1/G3872))</f>
        <v>0.68190662445221473</v>
      </c>
      <c r="I3872" s="10">
        <f t="shared" ca="1" si="576"/>
        <v>8.0508624336959378E-2</v>
      </c>
      <c r="J3872" s="30">
        <f ca="1">_xlfn.BETA.INV(I3872,'Input Parameters'!$L$26,'Input Parameters'!$M$26,'Input Parameters'!$J$26,'Input Parameters'!$K$26)</f>
        <v>0.42440635228398355</v>
      </c>
      <c r="K3872" s="168">
        <f ca="1">('Input Parameters'!$E$27/'Input Parameters'!$E$38)^$J3872</f>
        <v>4.763074383330964E-2</v>
      </c>
      <c r="L3872" s="69">
        <f ca="1">$H3872*$C3872*'Input Parameters'!$E$25*K3872</f>
        <v>6.8804398283978596</v>
      </c>
      <c r="M3872" s="24">
        <f t="shared" ca="1" si="577"/>
        <v>0.31264143231105435</v>
      </c>
      <c r="N3872" s="15">
        <f ca="1">_xlfn.NORM.INV(M3872,'Input Parameters'!$E$29,'Input Parameters'!$F$29)</f>
        <v>9.9951162304877578E-2</v>
      </c>
      <c r="O3872" s="8">
        <f t="shared" ca="1" si="578"/>
        <v>0.36675624926670647</v>
      </c>
      <c r="P3872" s="30">
        <f ca="1">_xlfn.LOGNORM.INV(O3872,'Input Parameters'!$H$30,'Input Parameters'!$I$30)</f>
        <v>2.2846555061581548</v>
      </c>
      <c r="Q3872" s="10">
        <f t="shared" ca="1" si="579"/>
        <v>0.11510799484995959</v>
      </c>
      <c r="R3872" s="30">
        <f>IF('Input Parameters'!$E$32=0,0,_xlfn.BETA.INV(Q3872,'Input Parameters'!$L$32,'Input Parameters'!$M$32,'Input Parameters'!$J$32,'Input Parameters'!$K$32))</f>
        <v>0</v>
      </c>
      <c r="S3872" s="10">
        <f t="shared" ca="1" si="580"/>
        <v>0.63981878511371126</v>
      </c>
      <c r="T3872" s="26">
        <f ca="1">_xlfn.LOGNORM.INV(S3872,'Input Parameters'!$H$34,'Input Parameters'!$I$34)</f>
        <v>52.705390670137504</v>
      </c>
      <c r="U3872" s="10">
        <f t="shared" ca="1" si="581"/>
        <v>9.6656180567284977E-3</v>
      </c>
      <c r="V3872" s="30">
        <f ca="1">_xlfn.BETA.INV(U3872,'Input Parameters'!$L$36,'Input Parameters'!$M$36,'Input Parameters'!$J$36,'Input Parameters'!$K$36)</f>
        <v>0.31943276238461038</v>
      </c>
      <c r="W3872" s="2">
        <f ca="1">N3872+(P3872-N3872)*(1-ERF((T3872-R3872)/(2*SQRT(L3872*'Input Parameters'!$E$38))))</f>
        <v>0.43940150392064403</v>
      </c>
      <c r="X3872">
        <f t="shared" ca="1" si="582"/>
        <v>0</v>
      </c>
      <c r="Y3872" s="7"/>
    </row>
    <row r="3873" spans="1:25" ht="15" customHeight="1" x14ac:dyDescent="0.25">
      <c r="A3873" s="139">
        <v>3866</v>
      </c>
      <c r="B3873" s="10">
        <f t="shared" ca="1" si="573"/>
        <v>0.1039366739266393</v>
      </c>
      <c r="C3873" s="60">
        <f ca="1">_xlfn.NORM.INV(B3873,'Input Parameters'!$E$15,'Input Parameters'!$F$15)</f>
        <v>202.71409895094908</v>
      </c>
      <c r="D3873" s="10">
        <f t="shared" ca="1" si="574"/>
        <v>0.69170217649373145</v>
      </c>
      <c r="E3873" s="62">
        <f ca="1">IF(_xlfn.NORM.INV(D3873,'Input Parameters'!$E$17,'Input Parameters'!$F$17)&lt;3500,3500,IF(_xlfn.NORM.INV(D3873,'Input Parameters'!$E$17,'Input Parameters'!$F$17)&gt;5500,5500,_xlfn.NORM.INV(D3873,'Input Parameters'!$E$17,'Input Parameters'!$F$17)))</f>
        <v>5150.4766991340693</v>
      </c>
      <c r="F3873" s="10">
        <f t="shared" ca="1" si="575"/>
        <v>5.6694581871176708E-2</v>
      </c>
      <c r="G3873" s="64">
        <f ca="1">_xlfn.NORM.INV(F3873,'Input Parameters'!$E$20,'Input Parameters'!$F$20)</f>
        <v>272.04295039811694</v>
      </c>
      <c r="H3873" s="57">
        <f ca="1">EXP(E3873*(1/'Input Parameters'!$E$23-1/G3873))</f>
        <v>0.25928336218070591</v>
      </c>
      <c r="I3873" s="10">
        <f t="shared" ca="1" si="576"/>
        <v>0.64441362377998568</v>
      </c>
      <c r="J3873" s="30">
        <f ca="1">_xlfn.BETA.INV(I3873,'Input Parameters'!$L$26,'Input Parameters'!$M$26,'Input Parameters'!$J$26,'Input Parameters'!$K$26)</f>
        <v>0.71901447873652469</v>
      </c>
      <c r="K3873" s="168">
        <f ca="1">('Input Parameters'!$E$27/'Input Parameters'!$E$38)^$J3873</f>
        <v>5.756026205071047E-3</v>
      </c>
      <c r="L3873" s="69">
        <f ca="1">$H3873*$C3873*'Input Parameters'!$E$25*K3873</f>
        <v>0.30253900024790875</v>
      </c>
      <c r="M3873" s="24">
        <f t="shared" ca="1" si="577"/>
        <v>0.27003013899081085</v>
      </c>
      <c r="N3873" s="15">
        <f ca="1">_xlfn.NORM.INV(M3873,'Input Parameters'!$E$29,'Input Parameters'!$F$29)</f>
        <v>9.9938727815840872E-2</v>
      </c>
      <c r="O3873" s="8">
        <f t="shared" ca="1" si="578"/>
        <v>0.5567183370656984</v>
      </c>
      <c r="P3873" s="30">
        <f ca="1">_xlfn.LOGNORM.INV(O3873,'Input Parameters'!$H$30,'Input Parameters'!$I$30)</f>
        <v>2.8703316659282345</v>
      </c>
      <c r="Q3873" s="10">
        <f t="shared" ca="1" si="579"/>
        <v>0.53454021024555276</v>
      </c>
      <c r="R3873" s="30">
        <f>IF('Input Parameters'!$E$32=0,0,_xlfn.BETA.INV(Q3873,'Input Parameters'!$L$32,'Input Parameters'!$M$32,'Input Parameters'!$J$32,'Input Parameters'!$K$32))</f>
        <v>0</v>
      </c>
      <c r="S3873" s="10">
        <f t="shared" ca="1" si="580"/>
        <v>0.65112863430550116</v>
      </c>
      <c r="T3873" s="26">
        <f ca="1">_xlfn.LOGNORM.INV(S3873,'Input Parameters'!$H$34,'Input Parameters'!$I$34)</f>
        <v>52.90523971716253</v>
      </c>
      <c r="U3873" s="10">
        <f t="shared" ca="1" si="581"/>
        <v>0.33132003532855681</v>
      </c>
      <c r="V3873" s="30">
        <f ca="1">_xlfn.BETA.INV(U3873,'Input Parameters'!$L$36,'Input Parameters'!$M$36,'Input Parameters'!$J$36,'Input Parameters'!$K$36)</f>
        <v>0.52231390640399877</v>
      </c>
      <c r="W3873" s="2">
        <f ca="1">N3873+(P3873-N3873)*(1-ERF((T3873-R3873)/(2*SQRT(L3873*'Input Parameters'!$E$38))))</f>
        <v>9.9938727844560732E-2</v>
      </c>
      <c r="X3873">
        <f t="shared" ca="1" si="582"/>
        <v>1</v>
      </c>
      <c r="Y3873" s="7"/>
    </row>
    <row r="3874" spans="1:25" ht="15" customHeight="1" x14ac:dyDescent="0.25">
      <c r="A3874" s="139">
        <v>3867</v>
      </c>
      <c r="B3874" s="10">
        <f t="shared" ca="1" si="573"/>
        <v>0.30926456337310537</v>
      </c>
      <c r="C3874" s="60">
        <f ca="1">_xlfn.NORM.INV(B3874,'Input Parameters'!$E$15,'Input Parameters'!$F$15)</f>
        <v>243.98233329833806</v>
      </c>
      <c r="D3874" s="10">
        <f t="shared" ca="1" si="574"/>
        <v>3.9719241115430792E-2</v>
      </c>
      <c r="E3874" s="62">
        <f ca="1">IF(_xlfn.NORM.INV(D3874,'Input Parameters'!$E$17,'Input Parameters'!$F$17)&lt;3500,3500,IF(_xlfn.NORM.INV(D3874,'Input Parameters'!$E$17,'Input Parameters'!$F$17)&gt;5500,5500,_xlfn.NORM.INV(D3874,'Input Parameters'!$E$17,'Input Parameters'!$F$17)))</f>
        <v>3572.2325786083488</v>
      </c>
      <c r="F3874" s="10">
        <f t="shared" ca="1" si="575"/>
        <v>0.96677527393196871</v>
      </c>
      <c r="G3874" s="64">
        <f ca="1">_xlfn.NORM.INV(F3874,'Input Parameters'!$E$20,'Input Parameters'!$F$20)</f>
        <v>294.94704386624926</v>
      </c>
      <c r="H3874" s="57">
        <f ca="1">EXP(E3874*(1/'Input Parameters'!$E$23-1/G3874))</f>
        <v>1.0870731351096896</v>
      </c>
      <c r="I3874" s="10">
        <f t="shared" ca="1" si="576"/>
        <v>0.38966519829836543</v>
      </c>
      <c r="J3874" s="30">
        <f ca="1">_xlfn.BETA.INV(I3874,'Input Parameters'!$L$26,'Input Parameters'!$M$26,'Input Parameters'!$J$26,'Input Parameters'!$K$26)</f>
        <v>0.61543224475861158</v>
      </c>
      <c r="K3874" s="168">
        <f ca="1">('Input Parameters'!$E$27/'Input Parameters'!$E$38)^$J3874</f>
        <v>1.2100480550758365E-2</v>
      </c>
      <c r="L3874" s="69">
        <f ca="1">$H3874*$C3874*'Input Parameters'!$E$25*K3874</f>
        <v>3.2093697984999956</v>
      </c>
      <c r="M3874" s="24">
        <f t="shared" ca="1" si="577"/>
        <v>0.17492366604823206</v>
      </c>
      <c r="N3874" s="15">
        <f ca="1">_xlfn.NORM.INV(M3874,'Input Parameters'!$E$29,'Input Parameters'!$F$29)</f>
        <v>9.9906511454197225E-2</v>
      </c>
      <c r="O3874" s="8">
        <f t="shared" ca="1" si="578"/>
        <v>0.98295254605736448</v>
      </c>
      <c r="P3874" s="30">
        <f ca="1">_xlfn.LOGNORM.INV(O3874,'Input Parameters'!$H$30,'Input Parameters'!$I$30)</f>
        <v>7.3008476084930027</v>
      </c>
      <c r="Q3874" s="10">
        <f t="shared" ca="1" si="579"/>
        <v>0.95869344336682161</v>
      </c>
      <c r="R3874" s="30">
        <f>IF('Input Parameters'!$E$32=0,0,_xlfn.BETA.INV(Q3874,'Input Parameters'!$L$32,'Input Parameters'!$M$32,'Input Parameters'!$J$32,'Input Parameters'!$K$32))</f>
        <v>0</v>
      </c>
      <c r="S3874" s="10">
        <f t="shared" ca="1" si="580"/>
        <v>0.58963407494014775</v>
      </c>
      <c r="T3874" s="26">
        <f ca="1">_xlfn.LOGNORM.INV(S3874,'Input Parameters'!$H$34,'Input Parameters'!$I$34)</f>
        <v>51.85026339390074</v>
      </c>
      <c r="U3874" s="10">
        <f t="shared" ca="1" si="581"/>
        <v>0.48448554941618482</v>
      </c>
      <c r="V3874" s="30">
        <f ca="1">_xlfn.BETA.INV(U3874,'Input Parameters'!$L$36,'Input Parameters'!$M$36,'Input Parameters'!$J$36,'Input Parameters'!$K$36)</f>
        <v>0.57998478977584678</v>
      </c>
      <c r="W3874" s="2">
        <f ca="1">N3874+(P3874-N3874)*(1-ERF((T3874-R3874)/(2*SQRT(L3874*'Input Parameters'!$E$38))))</f>
        <v>0.39298885786884324</v>
      </c>
      <c r="X3874">
        <f t="shared" ca="1" si="582"/>
        <v>1</v>
      </c>
      <c r="Y3874" s="7"/>
    </row>
    <row r="3875" spans="1:25" ht="15" customHeight="1" x14ac:dyDescent="0.25">
      <c r="A3875" s="139">
        <v>3868</v>
      </c>
      <c r="B3875" s="10">
        <f t="shared" ca="1" si="573"/>
        <v>0.95508125199336902</v>
      </c>
      <c r="C3875" s="60">
        <f ca="1">_xlfn.NORM.INV(B3875,'Input Parameters'!$E$15,'Input Parameters'!$F$15)</f>
        <v>362.89312293280756</v>
      </c>
      <c r="D3875" s="10">
        <f t="shared" ca="1" si="574"/>
        <v>0.11746684981724753</v>
      </c>
      <c r="E3875" s="62">
        <f ca="1">IF(_xlfn.NORM.INV(D3875,'Input Parameters'!$E$17,'Input Parameters'!$F$17)&lt;3500,3500,IF(_xlfn.NORM.INV(D3875,'Input Parameters'!$E$17,'Input Parameters'!$F$17)&gt;5500,5500,_xlfn.NORM.INV(D3875,'Input Parameters'!$E$17,'Input Parameters'!$F$17)))</f>
        <v>3968.5781636658485</v>
      </c>
      <c r="F3875" s="10">
        <f t="shared" ca="1" si="575"/>
        <v>0.13582489166655498</v>
      </c>
      <c r="G3875" s="64">
        <f ca="1">_xlfn.NORM.INV(F3875,'Input Parameters'!$E$20,'Input Parameters'!$F$20)</f>
        <v>275.28488284964703</v>
      </c>
      <c r="H3875" s="57">
        <f ca="1">EXP(E3875*(1/'Input Parameters'!$E$23-1/G3875))</f>
        <v>0.41967103028515074</v>
      </c>
      <c r="I3875" s="10">
        <f t="shared" ca="1" si="576"/>
        <v>0.38205466132430632</v>
      </c>
      <c r="J3875" s="30">
        <f ca="1">_xlfn.BETA.INV(I3875,'Input Parameters'!$L$26,'Input Parameters'!$M$26,'Input Parameters'!$J$26,'Input Parameters'!$K$26)</f>
        <v>0.61210850514522819</v>
      </c>
      <c r="K3875" s="168">
        <f ca="1">('Input Parameters'!$E$27/'Input Parameters'!$E$38)^$J3875</f>
        <v>1.2392437778005265E-2</v>
      </c>
      <c r="L3875" s="69">
        <f ca="1">$H3875*$C3875*'Input Parameters'!$E$25*K3875</f>
        <v>1.8873153676040857</v>
      </c>
      <c r="M3875" s="24">
        <f t="shared" ca="1" si="577"/>
        <v>0.51114561552098647</v>
      </c>
      <c r="N3875" s="15">
        <f ca="1">_xlfn.NORM.INV(M3875,'Input Parameters'!$E$29,'Input Parameters'!$F$29)</f>
        <v>0.10000279415503796</v>
      </c>
      <c r="O3875" s="8">
        <f t="shared" ca="1" si="578"/>
        <v>0.67578210417792273</v>
      </c>
      <c r="P3875" s="30">
        <f ca="1">_xlfn.LOGNORM.INV(O3875,'Input Parameters'!$H$30,'Input Parameters'!$I$30)</f>
        <v>3.3281481219558664</v>
      </c>
      <c r="Q3875" s="10">
        <f t="shared" ca="1" si="579"/>
        <v>0.75782472208663176</v>
      </c>
      <c r="R3875" s="30">
        <f>IF('Input Parameters'!$E$32=0,0,_xlfn.BETA.INV(Q3875,'Input Parameters'!$L$32,'Input Parameters'!$M$32,'Input Parameters'!$J$32,'Input Parameters'!$K$32))</f>
        <v>0</v>
      </c>
      <c r="S3875" s="10">
        <f t="shared" ca="1" si="580"/>
        <v>0.14859958122736516</v>
      </c>
      <c r="T3875" s="26">
        <f ca="1">_xlfn.LOGNORM.INV(S3875,'Input Parameters'!$H$34,'Input Parameters'!$I$34)</f>
        <v>44.271525276899155</v>
      </c>
      <c r="U3875" s="10">
        <f t="shared" ca="1" si="581"/>
        <v>0.40551906878372412</v>
      </c>
      <c r="V3875" s="30">
        <f ca="1">_xlfn.BETA.INV(U3875,'Input Parameters'!$L$36,'Input Parameters'!$M$36,'Input Parameters'!$J$36,'Input Parameters'!$K$36)</f>
        <v>0.55031858805135214</v>
      </c>
      <c r="W3875" s="2">
        <f ca="1">N3875+(P3875-N3875)*(1-ERF((T3875-R3875)/(2*SQRT(L3875*'Input Parameters'!$E$38))))</f>
        <v>0.17323286609367955</v>
      </c>
      <c r="X3875">
        <f t="shared" ca="1" si="582"/>
        <v>1</v>
      </c>
      <c r="Y3875" s="7"/>
    </row>
    <row r="3876" spans="1:25" ht="15" customHeight="1" x14ac:dyDescent="0.25">
      <c r="A3876" s="139">
        <v>3869</v>
      </c>
      <c r="B3876" s="10">
        <f t="shared" ca="1" si="573"/>
        <v>0.9319850499794945</v>
      </c>
      <c r="C3876" s="60">
        <f ca="1">_xlfn.NORM.INV(B3876,'Input Parameters'!$E$15,'Input Parameters'!$F$15)</f>
        <v>351.7555018936705</v>
      </c>
      <c r="D3876" s="10">
        <f t="shared" ca="1" si="574"/>
        <v>0.33100072306930883</v>
      </c>
      <c r="E3876" s="62">
        <f ca="1">IF(_xlfn.NORM.INV(D3876,'Input Parameters'!$E$17,'Input Parameters'!$F$17)&lt;3500,3500,IF(_xlfn.NORM.INV(D3876,'Input Parameters'!$E$17,'Input Parameters'!$F$17)&gt;5500,5500,_xlfn.NORM.INV(D3876,'Input Parameters'!$E$17,'Input Parameters'!$F$17)))</f>
        <v>4493.9939169609652</v>
      </c>
      <c r="F3876" s="10">
        <f t="shared" ca="1" si="575"/>
        <v>0.34247780817439566</v>
      </c>
      <c r="G3876" s="64">
        <f ca="1">_xlfn.NORM.INV(F3876,'Input Parameters'!$E$20,'Input Parameters'!$F$20)</f>
        <v>279.9317422939863</v>
      </c>
      <c r="H3876" s="57">
        <f ca="1">EXP(E3876*(1/'Input Parameters'!$E$23-1/G3876))</f>
        <v>0.49054068431888365</v>
      </c>
      <c r="I3876" s="10">
        <f t="shared" ca="1" si="576"/>
        <v>0.5151400131658459</v>
      </c>
      <c r="J3876" s="30">
        <f ca="1">_xlfn.BETA.INV(I3876,'Input Parameters'!$L$26,'Input Parameters'!$M$26,'Input Parameters'!$J$26,'Input Parameters'!$K$26)</f>
        <v>0.66748653169429839</v>
      </c>
      <c r="K3876" s="168">
        <f ca="1">('Input Parameters'!$E$27/'Input Parameters'!$E$38)^$J3876</f>
        <v>8.3299589644521988E-3</v>
      </c>
      <c r="L3876" s="69">
        <f ca="1">$H3876*$C3876*'Input Parameters'!$E$25*K3876</f>
        <v>1.4373376231171837</v>
      </c>
      <c r="M3876" s="24">
        <f t="shared" ca="1" si="577"/>
        <v>0.38088846952836652</v>
      </c>
      <c r="N3876" s="15">
        <f ca="1">_xlfn.NORM.INV(M3876,'Input Parameters'!$E$29,'Input Parameters'!$F$29)</f>
        <v>9.9969685182108761E-2</v>
      </c>
      <c r="O3876" s="8">
        <f t="shared" ca="1" si="578"/>
        <v>0.57723651684542188</v>
      </c>
      <c r="P3876" s="30">
        <f ca="1">_xlfn.LOGNORM.INV(O3876,'Input Parameters'!$H$30,'Input Parameters'!$I$30)</f>
        <v>2.9419537120317405</v>
      </c>
      <c r="Q3876" s="10">
        <f t="shared" ca="1" si="579"/>
        <v>9.8397116457229705E-2</v>
      </c>
      <c r="R3876" s="30">
        <f>IF('Input Parameters'!$E$32=0,0,_xlfn.BETA.INV(Q3876,'Input Parameters'!$L$32,'Input Parameters'!$M$32,'Input Parameters'!$J$32,'Input Parameters'!$K$32))</f>
        <v>0</v>
      </c>
      <c r="S3876" s="10">
        <f t="shared" ca="1" si="580"/>
        <v>0.92583502006680785</v>
      </c>
      <c r="T3876" s="26">
        <f ca="1">_xlfn.LOGNORM.INV(S3876,'Input Parameters'!$H$34,'Input Parameters'!$I$34)</f>
        <v>60.347910988594997</v>
      </c>
      <c r="U3876" s="10">
        <f t="shared" ca="1" si="581"/>
        <v>0.55948762246757811</v>
      </c>
      <c r="V3876" s="30">
        <f ca="1">_xlfn.BETA.INV(U3876,'Input Parameters'!$L$36,'Input Parameters'!$M$36,'Input Parameters'!$J$36,'Input Parameters'!$K$36)</f>
        <v>0.60901792619942785</v>
      </c>
      <c r="W3876" s="2">
        <f ca="1">N3876+(P3876-N3876)*(1-ERF((T3876-R3876)/(2*SQRT(L3876*'Input Parameters'!$E$38))))</f>
        <v>0.10102635431745799</v>
      </c>
      <c r="X3876">
        <f t="shared" ca="1" si="582"/>
        <v>1</v>
      </c>
      <c r="Y3876" s="7"/>
    </row>
    <row r="3877" spans="1:25" ht="15" customHeight="1" x14ac:dyDescent="0.25">
      <c r="A3877" s="139">
        <v>3870</v>
      </c>
      <c r="B3877" s="10">
        <f t="shared" ca="1" si="573"/>
        <v>0.76283529869781141</v>
      </c>
      <c r="C3877" s="60">
        <f ca="1">_xlfn.NORM.INV(B3877,'Input Parameters'!$E$15,'Input Parameters'!$F$15)</f>
        <v>309.7400390825274</v>
      </c>
      <c r="D3877" s="10">
        <f t="shared" ca="1" si="574"/>
        <v>0.26126848614097253</v>
      </c>
      <c r="E3877" s="62">
        <f ca="1">IF(_xlfn.NORM.INV(D3877,'Input Parameters'!$E$17,'Input Parameters'!$F$17)&lt;3500,3500,IF(_xlfn.NORM.INV(D3877,'Input Parameters'!$E$17,'Input Parameters'!$F$17)&gt;5500,5500,_xlfn.NORM.INV(D3877,'Input Parameters'!$E$17,'Input Parameters'!$F$17)))</f>
        <v>4352.3922560918581</v>
      </c>
      <c r="F3877" s="10">
        <f t="shared" ca="1" si="575"/>
        <v>0.60152412955650825</v>
      </c>
      <c r="G3877" s="64">
        <f ca="1">_xlfn.NORM.INV(F3877,'Input Parameters'!$E$20,'Input Parameters'!$F$20)</f>
        <v>284.37387052045796</v>
      </c>
      <c r="H3877" s="57">
        <f ca="1">EXP(E3877*(1/'Input Parameters'!$E$23-1/G3877))</f>
        <v>0.6395868266111997</v>
      </c>
      <c r="I3877" s="10">
        <f t="shared" ca="1" si="576"/>
        <v>0.93842194831568027</v>
      </c>
      <c r="J3877" s="30">
        <f ca="1">_xlfn.BETA.INV(I3877,'Input Parameters'!$L$26,'Input Parameters'!$M$26,'Input Parameters'!$J$26,'Input Parameters'!$K$26)</f>
        <v>0.86650285862329435</v>
      </c>
      <c r="K3877" s="168">
        <f ca="1">('Input Parameters'!$E$27/'Input Parameters'!$E$38)^$J3877</f>
        <v>1.9983257179126365E-3</v>
      </c>
      <c r="L3877" s="69">
        <f ca="1">$H3877*$C3877*'Input Parameters'!$E$25*K3877</f>
        <v>0.3958796126034696</v>
      </c>
      <c r="M3877" s="24">
        <f t="shared" ca="1" si="577"/>
        <v>0.65063637231313409</v>
      </c>
      <c r="N3877" s="15">
        <f ca="1">_xlfn.NORM.INV(M3877,'Input Parameters'!$E$29,'Input Parameters'!$F$29)</f>
        <v>0.10003870391086123</v>
      </c>
      <c r="O3877" s="8">
        <f t="shared" ca="1" si="578"/>
        <v>0.47321511842285102</v>
      </c>
      <c r="P3877" s="30">
        <f ca="1">_xlfn.LOGNORM.INV(O3877,'Input Parameters'!$H$30,'Input Parameters'!$I$30)</f>
        <v>2.5994532328721078</v>
      </c>
      <c r="Q3877" s="10">
        <f t="shared" ca="1" si="579"/>
        <v>0.12238028163225068</v>
      </c>
      <c r="R3877" s="30">
        <f>IF('Input Parameters'!$E$32=0,0,_xlfn.BETA.INV(Q3877,'Input Parameters'!$L$32,'Input Parameters'!$M$32,'Input Parameters'!$J$32,'Input Parameters'!$K$32))</f>
        <v>0</v>
      </c>
      <c r="S3877" s="10">
        <f t="shared" ca="1" si="580"/>
        <v>0.56775886823571342</v>
      </c>
      <c r="T3877" s="26">
        <f ca="1">_xlfn.LOGNORM.INV(S3877,'Input Parameters'!$H$34,'Input Parameters'!$I$34)</f>
        <v>51.490407647337761</v>
      </c>
      <c r="U3877" s="10">
        <f t="shared" ca="1" si="581"/>
        <v>0.62749584376302669</v>
      </c>
      <c r="V3877" s="30">
        <f ca="1">_xlfn.BETA.INV(U3877,'Input Parameters'!$L$36,'Input Parameters'!$M$36,'Input Parameters'!$J$36,'Input Parameters'!$K$36)</f>
        <v>0.63695026394662846</v>
      </c>
      <c r="W3877" s="2">
        <f ca="1">N3877+(P3877-N3877)*(1-ERF((T3877-R3877)/(2*SQRT(L3877*'Input Parameters'!$E$38))))</f>
        <v>0.10003872185402342</v>
      </c>
      <c r="X3877">
        <f t="shared" ca="1" si="582"/>
        <v>1</v>
      </c>
      <c r="Y3877" s="7"/>
    </row>
    <row r="3878" spans="1:25" ht="15" customHeight="1" x14ac:dyDescent="0.25">
      <c r="A3878" s="139">
        <v>3871</v>
      </c>
      <c r="B3878" s="10">
        <f t="shared" ca="1" si="573"/>
        <v>2.0909816082037791E-2</v>
      </c>
      <c r="C3878" s="60">
        <f ca="1">_xlfn.NORM.INV(B3878,'Input Parameters'!$E$15,'Input Parameters'!$F$15)</f>
        <v>160.66671813731651</v>
      </c>
      <c r="D3878" s="10">
        <f t="shared" ca="1" si="574"/>
        <v>0.1967284298314691</v>
      </c>
      <c r="E3878" s="62">
        <f ca="1">IF(_xlfn.NORM.INV(D3878,'Input Parameters'!$E$17,'Input Parameters'!$F$17)&lt;3500,3500,IF(_xlfn.NORM.INV(D3878,'Input Parameters'!$E$17,'Input Parameters'!$F$17)&gt;5500,5500,_xlfn.NORM.INV(D3878,'Input Parameters'!$E$17,'Input Parameters'!$F$17)))</f>
        <v>4202.6444181718598</v>
      </c>
      <c r="F3878" s="10">
        <f t="shared" ca="1" si="575"/>
        <v>0.16057857851193091</v>
      </c>
      <c r="G3878" s="64">
        <f ca="1">_xlfn.NORM.INV(F3878,'Input Parameters'!$E$20,'Input Parameters'!$F$20)</f>
        <v>276.00304552648771</v>
      </c>
      <c r="H3878" s="57">
        <f ca="1">EXP(E3878*(1/'Input Parameters'!$E$23-1/G3878))</f>
        <v>0.41487758863983659</v>
      </c>
      <c r="I3878" s="10">
        <f t="shared" ca="1" si="576"/>
        <v>0.80021318140822817</v>
      </c>
      <c r="J3878" s="30">
        <f ca="1">_xlfn.BETA.INV(I3878,'Input Parameters'!$L$26,'Input Parameters'!$M$26,'Input Parameters'!$J$26,'Input Parameters'!$K$26)</f>
        <v>0.7855600635784179</v>
      </c>
      <c r="K3878" s="168">
        <f ca="1">('Input Parameters'!$E$27/'Input Parameters'!$E$38)^$J3878</f>
        <v>3.5712450221717885E-3</v>
      </c>
      <c r="L3878" s="69">
        <f ca="1">$H3878*$C3878*'Input Parameters'!$E$25*K3878</f>
        <v>0.23804855299443239</v>
      </c>
      <c r="M3878" s="24">
        <f t="shared" ca="1" si="577"/>
        <v>0.17286701004775085</v>
      </c>
      <c r="N3878" s="15">
        <f ca="1">_xlfn.NORM.INV(M3878,'Input Parameters'!$E$29,'Input Parameters'!$F$29)</f>
        <v>9.990571038416525E-2</v>
      </c>
      <c r="O3878" s="8">
        <f t="shared" ca="1" si="578"/>
        <v>0.70609275822487927</v>
      </c>
      <c r="P3878" s="30">
        <f ca="1">_xlfn.LOGNORM.INV(O3878,'Input Parameters'!$H$30,'Input Parameters'!$I$30)</f>
        <v>3.4662510652066532</v>
      </c>
      <c r="Q3878" s="10">
        <f t="shared" ca="1" si="579"/>
        <v>0.12463682645347807</v>
      </c>
      <c r="R3878" s="30">
        <f>IF('Input Parameters'!$E$32=0,0,_xlfn.BETA.INV(Q3878,'Input Parameters'!$L$32,'Input Parameters'!$M$32,'Input Parameters'!$J$32,'Input Parameters'!$K$32))</f>
        <v>0</v>
      </c>
      <c r="S3878" s="10">
        <f t="shared" ca="1" si="580"/>
        <v>0.78746263499475877</v>
      </c>
      <c r="T3878" s="26">
        <f ca="1">_xlfn.LOGNORM.INV(S3878,'Input Parameters'!$H$34,'Input Parameters'!$I$34)</f>
        <v>55.67126133177392</v>
      </c>
      <c r="U3878" s="10">
        <f t="shared" ca="1" si="581"/>
        <v>0.72629446928568209</v>
      </c>
      <c r="V3878" s="30">
        <f ca="1">_xlfn.BETA.INV(U3878,'Input Parameters'!$L$36,'Input Parameters'!$M$36,'Input Parameters'!$J$36,'Input Parameters'!$K$36)</f>
        <v>0.68257612728345363</v>
      </c>
      <c r="W3878" s="2">
        <f ca="1">N3878+(P3878-N3878)*(1-ERF((T3878-R3878)/(2*SQRT(L3878*'Input Parameters'!$E$38))))</f>
        <v>9.9905710384167498E-2</v>
      </c>
      <c r="X3878">
        <f t="shared" ca="1" si="582"/>
        <v>1</v>
      </c>
      <c r="Y3878" s="7"/>
    </row>
    <row r="3879" spans="1:25" ht="15" customHeight="1" x14ac:dyDescent="0.25">
      <c r="A3879" s="139">
        <v>3872</v>
      </c>
      <c r="B3879" s="10">
        <f t="shared" ca="1" si="573"/>
        <v>0.35067408050812643</v>
      </c>
      <c r="C3879" s="60">
        <f ca="1">_xlfn.NORM.INV(B3879,'Input Parameters'!$E$15,'Input Parameters'!$F$15)</f>
        <v>250.18394929101339</v>
      </c>
      <c r="D3879" s="10">
        <f t="shared" ca="1" si="574"/>
        <v>0.25869560137574432</v>
      </c>
      <c r="E3879" s="62">
        <f ca="1">IF(_xlfn.NORM.INV(D3879,'Input Parameters'!$E$17,'Input Parameters'!$F$17)&lt;3500,3500,IF(_xlfn.NORM.INV(D3879,'Input Parameters'!$E$17,'Input Parameters'!$F$17)&gt;5500,5500,_xlfn.NORM.INV(D3879,'Input Parameters'!$E$17,'Input Parameters'!$F$17)))</f>
        <v>4346.8395888318373</v>
      </c>
      <c r="F3879" s="10">
        <f t="shared" ca="1" si="575"/>
        <v>0.62845084303744547</v>
      </c>
      <c r="G3879" s="64">
        <f ca="1">_xlfn.NORM.INV(F3879,'Input Parameters'!$E$20,'Input Parameters'!$F$20)</f>
        <v>284.84594609806476</v>
      </c>
      <c r="H3879" s="57">
        <f ca="1">EXP(E3879*(1/'Input Parameters'!$E$23-1/G3879))</f>
        <v>0.65637055453044468</v>
      </c>
      <c r="I3879" s="10">
        <f t="shared" ca="1" si="576"/>
        <v>0.80744458635159744</v>
      </c>
      <c r="J3879" s="30">
        <f ca="1">_xlfn.BETA.INV(I3879,'Input Parameters'!$L$26,'Input Parameters'!$M$26,'Input Parameters'!$J$26,'Input Parameters'!$K$26)</f>
        <v>0.78898158454362688</v>
      </c>
      <c r="K3879" s="168">
        <f ca="1">('Input Parameters'!$E$27/'Input Parameters'!$E$38)^$J3879</f>
        <v>3.4846640110398792E-3</v>
      </c>
      <c r="L3879" s="69">
        <f ca="1">$H3879*$C3879*'Input Parameters'!$E$25*K3879</f>
        <v>0.5722284468127411</v>
      </c>
      <c r="M3879" s="24">
        <f t="shared" ca="1" si="577"/>
        <v>0.78946292374983851</v>
      </c>
      <c r="N3879" s="15">
        <f ca="1">_xlfn.NORM.INV(M3879,'Input Parameters'!$E$29,'Input Parameters'!$F$29)</f>
        <v>0.10008045590991457</v>
      </c>
      <c r="O3879" s="8">
        <f t="shared" ca="1" si="578"/>
        <v>0.24736700946431633</v>
      </c>
      <c r="P3879" s="30">
        <f ca="1">_xlfn.LOGNORM.INV(O3879,'Input Parameters'!$H$30,'Input Parameters'!$I$30)</f>
        <v>1.9435176299205199</v>
      </c>
      <c r="Q3879" s="10">
        <f t="shared" ca="1" si="579"/>
        <v>0.69456667703936004</v>
      </c>
      <c r="R3879" s="30">
        <f>IF('Input Parameters'!$E$32=0,0,_xlfn.BETA.INV(Q3879,'Input Parameters'!$L$32,'Input Parameters'!$M$32,'Input Parameters'!$J$32,'Input Parameters'!$K$32))</f>
        <v>0</v>
      </c>
      <c r="S3879" s="10">
        <f t="shared" ca="1" si="580"/>
        <v>0.38809194242876521</v>
      </c>
      <c r="T3879" s="26">
        <f ca="1">_xlfn.LOGNORM.INV(S3879,'Input Parameters'!$H$34,'Input Parameters'!$I$34)</f>
        <v>48.654532475816374</v>
      </c>
      <c r="U3879" s="10">
        <f t="shared" ca="1" si="581"/>
        <v>0.23493333561330132</v>
      </c>
      <c r="V3879" s="30">
        <f ca="1">_xlfn.BETA.INV(U3879,'Input Parameters'!$L$36,'Input Parameters'!$M$36,'Input Parameters'!$J$36,'Input Parameters'!$K$36)</f>
        <v>0.4838756278128068</v>
      </c>
      <c r="W3879" s="2">
        <f ca="1">N3879+(P3879-N3879)*(1-ERF((T3879-R3879)/(2*SQRT(L3879*'Input Parameters'!$E$38))))</f>
        <v>0.10009043806849538</v>
      </c>
      <c r="X3879">
        <f t="shared" ca="1" si="582"/>
        <v>1</v>
      </c>
      <c r="Y3879" s="7"/>
    </row>
    <row r="3880" spans="1:25" ht="15" customHeight="1" x14ac:dyDescent="0.25">
      <c r="A3880" s="139">
        <v>3873</v>
      </c>
      <c r="B3880" s="10">
        <f t="shared" ca="1" si="573"/>
        <v>9.0493270373697254E-2</v>
      </c>
      <c r="C3880" s="60">
        <f ca="1">_xlfn.NORM.INV(B3880,'Input Parameters'!$E$15,'Input Parameters'!$F$15)</f>
        <v>198.47135400243633</v>
      </c>
      <c r="D3880" s="10">
        <f t="shared" ca="1" si="574"/>
        <v>0.70856782209373492</v>
      </c>
      <c r="E3880" s="62">
        <f ca="1">IF(_xlfn.NORM.INV(D3880,'Input Parameters'!$E$17,'Input Parameters'!$F$17)&lt;3500,3500,IF(_xlfn.NORM.INV(D3880,'Input Parameters'!$E$17,'Input Parameters'!$F$17)&gt;5500,5500,_xlfn.NORM.INV(D3880,'Input Parameters'!$E$17,'Input Parameters'!$F$17)))</f>
        <v>5184.4439260729878</v>
      </c>
      <c r="F3880" s="10">
        <f t="shared" ca="1" si="575"/>
        <v>4.3864579943260429E-2</v>
      </c>
      <c r="G3880" s="64">
        <f ca="1">_xlfn.NORM.INV(F3880,'Input Parameters'!$E$20,'Input Parameters'!$F$20)</f>
        <v>271.20975007532894</v>
      </c>
      <c r="H3880" s="57">
        <f ca="1">EXP(E3880*(1/'Input Parameters'!$E$23-1/G3880))</f>
        <v>0.2423715432346116</v>
      </c>
      <c r="I3880" s="10">
        <f t="shared" ca="1" si="576"/>
        <v>2.4541747690300264E-2</v>
      </c>
      <c r="J3880" s="30">
        <f ca="1">_xlfn.BETA.INV(I3880,'Input Parameters'!$L$26,'Input Parameters'!$M$26,'Input Parameters'!$J$26,'Input Parameters'!$K$26)</f>
        <v>0.33297103808300493</v>
      </c>
      <c r="K3880" s="168">
        <f ca="1">('Input Parameters'!$E$27/'Input Parameters'!$E$38)^$J3880</f>
        <v>9.1775567462279689E-2</v>
      </c>
      <c r="L3880" s="69">
        <f ca="1">$H3880*$C3880*'Input Parameters'!$E$25*K3880</f>
        <v>4.4147543091002026</v>
      </c>
      <c r="M3880" s="24">
        <f t="shared" ca="1" si="577"/>
        <v>0.35091401006223333</v>
      </c>
      <c r="N3880" s="15">
        <f ca="1">_xlfn.NORM.INV(M3880,'Input Parameters'!$E$29,'Input Parameters'!$F$29)</f>
        <v>9.9961714600007384E-2</v>
      </c>
      <c r="O3880" s="8">
        <f t="shared" ca="1" si="578"/>
        <v>0.11005081918376547</v>
      </c>
      <c r="P3880" s="30">
        <f ca="1">_xlfn.LOGNORM.INV(O3880,'Input Parameters'!$H$30,'Input Parameters'!$I$30)</f>
        <v>1.5034762308140601</v>
      </c>
      <c r="Q3880" s="10">
        <f t="shared" ca="1" si="579"/>
        <v>0.40457565154361042</v>
      </c>
      <c r="R3880" s="30">
        <f>IF('Input Parameters'!$E$32=0,0,_xlfn.BETA.INV(Q3880,'Input Parameters'!$L$32,'Input Parameters'!$M$32,'Input Parameters'!$J$32,'Input Parameters'!$K$32))</f>
        <v>0</v>
      </c>
      <c r="S3880" s="10">
        <f t="shared" ca="1" si="580"/>
        <v>0.69292243991843061</v>
      </c>
      <c r="T3880" s="26">
        <f ca="1">_xlfn.LOGNORM.INV(S3880,'Input Parameters'!$H$34,'Input Parameters'!$I$34)</f>
        <v>53.673481744394003</v>
      </c>
      <c r="U3880" s="10">
        <f t="shared" ca="1" si="581"/>
        <v>0.23709244220880654</v>
      </c>
      <c r="V3880" s="30">
        <f ca="1">_xlfn.BETA.INV(U3880,'Input Parameters'!$L$36,'Input Parameters'!$M$36,'Input Parameters'!$J$36,'Input Parameters'!$K$36)</f>
        <v>0.48478386098609261</v>
      </c>
      <c r="W3880" s="2">
        <f ca="1">N3880+(P3880-N3880)*(1-ERF((T3880-R3880)/(2*SQRT(L3880*'Input Parameters'!$E$38))))</f>
        <v>0.19942940666819034</v>
      </c>
      <c r="X3880">
        <f t="shared" ca="1" si="582"/>
        <v>1</v>
      </c>
      <c r="Y3880" s="7"/>
    </row>
    <row r="3881" spans="1:25" ht="15" customHeight="1" x14ac:dyDescent="0.25">
      <c r="A3881" s="139">
        <v>3874</v>
      </c>
      <c r="B3881" s="10">
        <f t="shared" ca="1" si="573"/>
        <v>0.5889389272781409</v>
      </c>
      <c r="C3881" s="60">
        <f ca="1">_xlfn.NORM.INV(B3881,'Input Parameters'!$E$15,'Input Parameters'!$F$15)</f>
        <v>283.15077142631088</v>
      </c>
      <c r="D3881" s="10">
        <f t="shared" ca="1" si="574"/>
        <v>0.15789057882278634</v>
      </c>
      <c r="E3881" s="62">
        <f ca="1">IF(_xlfn.NORM.INV(D3881,'Input Parameters'!$E$17,'Input Parameters'!$F$17)&lt;3500,3500,IF(_xlfn.NORM.INV(D3881,'Input Parameters'!$E$17,'Input Parameters'!$F$17)&gt;5500,5500,_xlfn.NORM.INV(D3881,'Input Parameters'!$E$17,'Input Parameters'!$F$17)))</f>
        <v>4097.784355762451</v>
      </c>
      <c r="F3881" s="10">
        <f t="shared" ca="1" si="575"/>
        <v>0.72637335880806675</v>
      </c>
      <c r="G3881" s="64">
        <f ca="1">_xlfn.NORM.INV(F3881,'Input Parameters'!$E$20,'Input Parameters'!$F$20)</f>
        <v>286.68260340486904</v>
      </c>
      <c r="H3881" s="57">
        <f ca="1">EXP(E3881*(1/'Input Parameters'!$E$23-1/G3881))</f>
        <v>0.73731385670854976</v>
      </c>
      <c r="I3881" s="10">
        <f t="shared" ca="1" si="576"/>
        <v>0.72586576590833407</v>
      </c>
      <c r="J3881" s="30">
        <f ca="1">_xlfn.BETA.INV(I3881,'Input Parameters'!$L$26,'Input Parameters'!$M$26,'Input Parameters'!$J$26,'Input Parameters'!$K$26)</f>
        <v>0.75252574924217608</v>
      </c>
      <c r="K3881" s="168">
        <f ca="1">('Input Parameters'!$E$27/'Input Parameters'!$E$38)^$J3881</f>
        <v>4.5261432728234043E-3</v>
      </c>
      <c r="L3881" s="69">
        <f ca="1">$H3881*$C3881*'Input Parameters'!$E$25*K3881</f>
        <v>0.94492739977536988</v>
      </c>
      <c r="M3881" s="24">
        <f t="shared" ca="1" si="577"/>
        <v>0.78355485282960835</v>
      </c>
      <c r="N3881" s="15">
        <f ca="1">_xlfn.NORM.INV(M3881,'Input Parameters'!$E$29,'Input Parameters'!$F$29)</f>
        <v>0.10007842553479454</v>
      </c>
      <c r="O3881" s="8">
        <f t="shared" ca="1" si="578"/>
        <v>0.37924635396403628</v>
      </c>
      <c r="P3881" s="30">
        <f ca="1">_xlfn.LOGNORM.INV(O3881,'Input Parameters'!$H$30,'Input Parameters'!$I$30)</f>
        <v>2.3205448076851267</v>
      </c>
      <c r="Q3881" s="10">
        <f t="shared" ca="1" si="579"/>
        <v>0.36639837619292193</v>
      </c>
      <c r="R3881" s="30">
        <f>IF('Input Parameters'!$E$32=0,0,_xlfn.BETA.INV(Q3881,'Input Parameters'!$L$32,'Input Parameters'!$M$32,'Input Parameters'!$J$32,'Input Parameters'!$K$32))</f>
        <v>0</v>
      </c>
      <c r="S3881" s="10">
        <f t="shared" ca="1" si="580"/>
        <v>5.7875820307988768E-3</v>
      </c>
      <c r="T3881" s="26">
        <f ca="1">_xlfn.LOGNORM.INV(S3881,'Input Parameters'!$H$34,'Input Parameters'!$I$34)</f>
        <v>36.809722883747916</v>
      </c>
      <c r="U3881" s="10">
        <f t="shared" ca="1" si="581"/>
        <v>0.97665676947685964</v>
      </c>
      <c r="V3881" s="30">
        <f ca="1">_xlfn.BETA.INV(U3881,'Input Parameters'!$L$36,'Input Parameters'!$M$36,'Input Parameters'!$J$36,'Input Parameters'!$K$36)</f>
        <v>0.93444031221611601</v>
      </c>
      <c r="W3881" s="2">
        <f ca="1">N3881+(P3881-N3881)*(1-ERF((T3881-R3881)/(2*SQRT(L3881*'Input Parameters'!$E$38))))</f>
        <v>0.11654276744959174</v>
      </c>
      <c r="X3881">
        <f t="shared" ca="1" si="582"/>
        <v>1</v>
      </c>
      <c r="Y3881" s="7"/>
    </row>
    <row r="3882" spans="1:25" ht="15" customHeight="1" x14ac:dyDescent="0.25">
      <c r="A3882" s="139">
        <v>3875</v>
      </c>
      <c r="B3882" s="10">
        <f t="shared" ca="1" si="573"/>
        <v>0.45807168837133638</v>
      </c>
      <c r="C3882" s="60">
        <f ca="1">_xlfn.NORM.INV(B3882,'Input Parameters'!$E$15,'Input Parameters'!$F$15)</f>
        <v>265.26101418252335</v>
      </c>
      <c r="D3882" s="10">
        <f t="shared" ca="1" si="574"/>
        <v>0.91913806758189398</v>
      </c>
      <c r="E3882" s="62">
        <f ca="1">IF(_xlfn.NORM.INV(D3882,'Input Parameters'!$E$17,'Input Parameters'!$F$17)&lt;3500,3500,IF(_xlfn.NORM.INV(D3882,'Input Parameters'!$E$17,'Input Parameters'!$F$17)&gt;5500,5500,_xlfn.NORM.INV(D3882,'Input Parameters'!$E$17,'Input Parameters'!$F$17)))</f>
        <v>5500</v>
      </c>
      <c r="F3882" s="10">
        <f t="shared" ca="1" si="575"/>
        <v>0.7349150328790639</v>
      </c>
      <c r="G3882" s="64">
        <f ca="1">_xlfn.NORM.INV(F3882,'Input Parameters'!$E$20,'Input Parameters'!$F$20)</f>
        <v>286.85590241063278</v>
      </c>
      <c r="H3882" s="57">
        <f ca="1">EXP(E3882*(1/'Input Parameters'!$E$23-1/G3882))</f>
        <v>0.67204464964348609</v>
      </c>
      <c r="I3882" s="10">
        <f t="shared" ca="1" si="576"/>
        <v>0.9565488116550307</v>
      </c>
      <c r="J3882" s="30">
        <f ca="1">_xlfn.BETA.INV(I3882,'Input Parameters'!$L$26,'Input Parameters'!$M$26,'Input Parameters'!$J$26,'Input Parameters'!$K$26)</f>
        <v>0.88275985266693791</v>
      </c>
      <c r="K3882" s="168">
        <f ca="1">('Input Parameters'!$E$27/'Input Parameters'!$E$38)^$J3882</f>
        <v>1.7783711915124955E-3</v>
      </c>
      <c r="L3882" s="69">
        <f ca="1">$H3882*$C3882*'Input Parameters'!$E$25*K3882</f>
        <v>0.31702533350360362</v>
      </c>
      <c r="M3882" s="24">
        <f t="shared" ca="1" si="577"/>
        <v>0.81933095531967648</v>
      </c>
      <c r="N3882" s="15">
        <f ca="1">_xlfn.NORM.INV(M3882,'Input Parameters'!$E$29,'Input Parameters'!$F$29)</f>
        <v>0.10009128183430918</v>
      </c>
      <c r="O3882" s="8">
        <f t="shared" ca="1" si="578"/>
        <v>0.31313449963953544</v>
      </c>
      <c r="P3882" s="30">
        <f ca="1">_xlfn.LOGNORM.INV(O3882,'Input Parameters'!$H$30,'Input Parameters'!$I$30)</f>
        <v>2.1318671888476728</v>
      </c>
      <c r="Q3882" s="10">
        <f t="shared" ca="1" si="579"/>
        <v>0.59070419997536017</v>
      </c>
      <c r="R3882" s="30">
        <f>IF('Input Parameters'!$E$32=0,0,_xlfn.BETA.INV(Q3882,'Input Parameters'!$L$32,'Input Parameters'!$M$32,'Input Parameters'!$J$32,'Input Parameters'!$K$32))</f>
        <v>0</v>
      </c>
      <c r="S3882" s="10">
        <f t="shared" ca="1" si="580"/>
        <v>0.22379672677764917</v>
      </c>
      <c r="T3882" s="26">
        <f ca="1">_xlfn.LOGNORM.INV(S3882,'Input Parameters'!$H$34,'Input Parameters'!$I$34)</f>
        <v>45.8595204821533</v>
      </c>
      <c r="U3882" s="10">
        <f t="shared" ca="1" si="581"/>
        <v>0.24092146754274002</v>
      </c>
      <c r="V3882" s="30">
        <f ca="1">_xlfn.BETA.INV(U3882,'Input Parameters'!$L$36,'Input Parameters'!$M$36,'Input Parameters'!$J$36,'Input Parameters'!$K$36)</f>
        <v>0.48638745716487697</v>
      </c>
      <c r="W3882" s="2">
        <f ca="1">N3882+(P3882-N3882)*(1-ERF((T3882-R3882)/(2*SQRT(L3882*'Input Parameters'!$E$38))))</f>
        <v>0.10009129899832452</v>
      </c>
      <c r="X3882">
        <f t="shared" ca="1" si="582"/>
        <v>1</v>
      </c>
      <c r="Y3882" s="7"/>
    </row>
    <row r="3883" spans="1:25" ht="15" customHeight="1" x14ac:dyDescent="0.25">
      <c r="A3883" s="139">
        <v>3876</v>
      </c>
      <c r="B3883" s="10">
        <f t="shared" ca="1" si="573"/>
        <v>0.2132701864238713</v>
      </c>
      <c r="C3883" s="60">
        <f ca="1">_xlfn.NORM.INV(B3883,'Input Parameters'!$E$15,'Input Parameters'!$F$15)</f>
        <v>227.87660182509111</v>
      </c>
      <c r="D3883" s="10">
        <f t="shared" ca="1" si="574"/>
        <v>8.1451493037396738E-2</v>
      </c>
      <c r="E3883" s="62">
        <f ca="1">IF(_xlfn.NORM.INV(D3883,'Input Parameters'!$E$17,'Input Parameters'!$F$17)&lt;3500,3500,IF(_xlfn.NORM.INV(D3883,'Input Parameters'!$E$17,'Input Parameters'!$F$17)&gt;5500,5500,_xlfn.NORM.INV(D3883,'Input Parameters'!$E$17,'Input Parameters'!$F$17)))</f>
        <v>3823.2379643842473</v>
      </c>
      <c r="F3883" s="10">
        <f t="shared" ca="1" si="575"/>
        <v>0.92960616403508256</v>
      </c>
      <c r="G3883" s="64">
        <f ca="1">_xlfn.NORM.INV(F3883,'Input Parameters'!$E$20,'Input Parameters'!$F$20)</f>
        <v>292.51818976864229</v>
      </c>
      <c r="H3883" s="57">
        <f ca="1">EXP(E3883*(1/'Input Parameters'!$E$23-1/G3883))</f>
        <v>0.98189065522920371</v>
      </c>
      <c r="I3883" s="10">
        <f t="shared" ca="1" si="576"/>
        <v>0.3659929234253031</v>
      </c>
      <c r="J3883" s="30">
        <f ca="1">_xlfn.BETA.INV(I3883,'Input Parameters'!$L$26,'Input Parameters'!$M$26,'Input Parameters'!$J$26,'Input Parameters'!$K$26)</f>
        <v>0.60500440220862539</v>
      </c>
      <c r="K3883" s="168">
        <f ca="1">('Input Parameters'!$E$27/'Input Parameters'!$E$38)^$J3883</f>
        <v>1.3040296958025031E-2</v>
      </c>
      <c r="L3883" s="69">
        <f ca="1">$H3883*$C3883*'Input Parameters'!$E$25*K3883</f>
        <v>2.9177652169720076</v>
      </c>
      <c r="M3883" s="24">
        <f t="shared" ca="1" si="577"/>
        <v>6.9065112855796196E-2</v>
      </c>
      <c r="N3883" s="15">
        <f ca="1">_xlfn.NORM.INV(M3883,'Input Parameters'!$E$29,'Input Parameters'!$F$29)</f>
        <v>9.9851721004498073E-2</v>
      </c>
      <c r="O3883" s="8">
        <f t="shared" ca="1" si="578"/>
        <v>0.86365119924435196</v>
      </c>
      <c r="P3883" s="30">
        <f ca="1">_xlfn.LOGNORM.INV(O3883,'Input Parameters'!$H$30,'Input Parameters'!$I$30)</f>
        <v>4.5049709130052795</v>
      </c>
      <c r="Q3883" s="10">
        <f t="shared" ca="1" si="579"/>
        <v>0.80773948227506509</v>
      </c>
      <c r="R3883" s="30">
        <f>IF('Input Parameters'!$E$32=0,0,_xlfn.BETA.INV(Q3883,'Input Parameters'!$L$32,'Input Parameters'!$M$32,'Input Parameters'!$J$32,'Input Parameters'!$K$32))</f>
        <v>0</v>
      </c>
      <c r="S3883" s="10">
        <f t="shared" ca="1" si="580"/>
        <v>0.38592729194933906</v>
      </c>
      <c r="T3883" s="26">
        <f ca="1">_xlfn.LOGNORM.INV(S3883,'Input Parameters'!$H$34,'Input Parameters'!$I$34)</f>
        <v>48.620289249992112</v>
      </c>
      <c r="U3883" s="10">
        <f t="shared" ca="1" si="581"/>
        <v>0.5730337813247981</v>
      </c>
      <c r="V3883" s="30">
        <f ca="1">_xlfn.BETA.INV(U3883,'Input Parameters'!$L$36,'Input Parameters'!$M$36,'Input Parameters'!$J$36,'Input Parameters'!$K$36)</f>
        <v>0.61442932548022355</v>
      </c>
      <c r="W3883" s="2">
        <f ca="1">N3883+(P3883-N3883)*(1-ERF((T3883-R3883)/(2*SQRT(L3883*'Input Parameters'!$E$38))))</f>
        <v>0.29432459635310632</v>
      </c>
      <c r="X3883">
        <f t="shared" ca="1" si="582"/>
        <v>1</v>
      </c>
      <c r="Y3883" s="7"/>
    </row>
    <row r="3884" spans="1:25" ht="15" customHeight="1" x14ac:dyDescent="0.25">
      <c r="A3884" s="139">
        <v>3877</v>
      </c>
      <c r="B3884" s="10">
        <f t="shared" ca="1" si="573"/>
        <v>0.67038500106902255</v>
      </c>
      <c r="C3884" s="60">
        <f ca="1">_xlfn.NORM.INV(B3884,'Input Parameters'!$E$15,'Input Parameters'!$F$15)</f>
        <v>294.86523439715251</v>
      </c>
      <c r="D3884" s="10">
        <f t="shared" ca="1" si="574"/>
        <v>0.25800114417029085</v>
      </c>
      <c r="E3884" s="62">
        <f ca="1">IF(_xlfn.NORM.INV(D3884,'Input Parameters'!$E$17,'Input Parameters'!$F$17)&lt;3500,3500,IF(_xlfn.NORM.INV(D3884,'Input Parameters'!$E$17,'Input Parameters'!$F$17)&gt;5500,5500,_xlfn.NORM.INV(D3884,'Input Parameters'!$E$17,'Input Parameters'!$F$17)))</f>
        <v>4345.3359619768344</v>
      </c>
      <c r="F3884" s="10">
        <f t="shared" ca="1" si="575"/>
        <v>4.4034538582223615E-2</v>
      </c>
      <c r="G3884" s="64">
        <f ca="1">_xlfn.NORM.INV(F3884,'Input Parameters'!$E$20,'Input Parameters'!$F$20)</f>
        <v>271.22199441674724</v>
      </c>
      <c r="H3884" s="57">
        <f ca="1">EXP(E3884*(1/'Input Parameters'!$E$23-1/G3884))</f>
        <v>0.30508305568188188</v>
      </c>
      <c r="I3884" s="10">
        <f t="shared" ca="1" si="576"/>
        <v>0.6280622551124132</v>
      </c>
      <c r="J3884" s="30">
        <f ca="1">_xlfn.BETA.INV(I3884,'Input Parameters'!$L$26,'Input Parameters'!$M$26,'Input Parameters'!$J$26,'Input Parameters'!$K$26)</f>
        <v>0.71245847320887246</v>
      </c>
      <c r="K3884" s="168">
        <f ca="1">('Input Parameters'!$E$27/'Input Parameters'!$E$38)^$J3884</f>
        <v>6.0331769239838169E-3</v>
      </c>
      <c r="L3884" s="69">
        <f ca="1">$H3884*$C3884*'Input Parameters'!$E$25*K3884</f>
        <v>0.54273486290348261</v>
      </c>
      <c r="M3884" s="24">
        <f t="shared" ca="1" si="577"/>
        <v>0.13078353704801216</v>
      </c>
      <c r="N3884" s="15">
        <f ca="1">_xlfn.NORM.INV(M3884,'Input Parameters'!$E$29,'Input Parameters'!$F$29)</f>
        <v>9.9887730505140021E-2</v>
      </c>
      <c r="O3884" s="8">
        <f t="shared" ca="1" si="578"/>
        <v>0.75116766412410085</v>
      </c>
      <c r="P3884" s="30">
        <f ca="1">_xlfn.LOGNORM.INV(O3884,'Input Parameters'!$H$30,'Input Parameters'!$I$30)</f>
        <v>3.6965294177988319</v>
      </c>
      <c r="Q3884" s="10">
        <f t="shared" ca="1" si="579"/>
        <v>0.44263473363209815</v>
      </c>
      <c r="R3884" s="30">
        <f>IF('Input Parameters'!$E$32=0,0,_xlfn.BETA.INV(Q3884,'Input Parameters'!$L$32,'Input Parameters'!$M$32,'Input Parameters'!$J$32,'Input Parameters'!$K$32))</f>
        <v>0</v>
      </c>
      <c r="S3884" s="10">
        <f t="shared" ca="1" si="580"/>
        <v>0.10045056023756893</v>
      </c>
      <c r="T3884" s="26">
        <f ca="1">_xlfn.LOGNORM.INV(S3884,'Input Parameters'!$H$34,'Input Parameters'!$I$34)</f>
        <v>42.986666215560724</v>
      </c>
      <c r="U3884" s="10">
        <f t="shared" ca="1" si="581"/>
        <v>0.12514403169432031</v>
      </c>
      <c r="V3884" s="30">
        <f ca="1">_xlfn.BETA.INV(U3884,'Input Parameters'!$L$36,'Input Parameters'!$M$36,'Input Parameters'!$J$36,'Input Parameters'!$K$36)</f>
        <v>0.43169956844218782</v>
      </c>
      <c r="W3884" s="2">
        <f ca="1">N3884+(P3884-N3884)*(1-ERF((T3884-R3884)/(2*SQRT(L3884*'Input Parameters'!$E$38))))</f>
        <v>0.10002051601676197</v>
      </c>
      <c r="X3884">
        <f t="shared" ca="1" si="582"/>
        <v>1</v>
      </c>
      <c r="Y3884" s="7"/>
    </row>
    <row r="3885" spans="1:25" ht="15" customHeight="1" x14ac:dyDescent="0.25">
      <c r="A3885" s="139">
        <v>3878</v>
      </c>
      <c r="B3885" s="10">
        <f t="shared" ca="1" si="573"/>
        <v>0.14893350846723408</v>
      </c>
      <c r="C3885" s="60">
        <f ca="1">_xlfn.NORM.INV(B3885,'Input Parameters'!$E$15,'Input Parameters'!$F$15)</f>
        <v>214.55083276491737</v>
      </c>
      <c r="D3885" s="10">
        <f t="shared" ca="1" si="574"/>
        <v>0.22789137007564142</v>
      </c>
      <c r="E3885" s="62">
        <f ca="1">IF(_xlfn.NORM.INV(D3885,'Input Parameters'!$E$17,'Input Parameters'!$F$17)&lt;3500,3500,IF(_xlfn.NORM.INV(D3885,'Input Parameters'!$E$17,'Input Parameters'!$F$17)&gt;5500,5500,_xlfn.NORM.INV(D3885,'Input Parameters'!$E$17,'Input Parameters'!$F$17)))</f>
        <v>4277.9336278133069</v>
      </c>
      <c r="F3885" s="10">
        <f t="shared" ca="1" si="575"/>
        <v>0.40323149008707926</v>
      </c>
      <c r="G3885" s="64">
        <f ca="1">_xlfn.NORM.INV(F3885,'Input Parameters'!$E$20,'Input Parameters'!$F$20)</f>
        <v>281.00855666713943</v>
      </c>
      <c r="H3885" s="57">
        <f ca="1">EXP(E3885*(1/'Input Parameters'!$E$23-1/G3885))</f>
        <v>0.53824379703645242</v>
      </c>
      <c r="I3885" s="10">
        <f t="shared" ca="1" si="576"/>
        <v>0.95229172308382737</v>
      </c>
      <c r="J3885" s="30">
        <f ca="1">_xlfn.BETA.INV(I3885,'Input Parameters'!$L$26,'Input Parameters'!$M$26,'Input Parameters'!$J$26,'Input Parameters'!$K$26)</f>
        <v>0.87864640730179411</v>
      </c>
      <c r="K3885" s="168">
        <f ca="1">('Input Parameters'!$E$27/'Input Parameters'!$E$38)^$J3885</f>
        <v>1.8316253201345531E-3</v>
      </c>
      <c r="L3885" s="69">
        <f ca="1">$H3885*$C3885*'Input Parameters'!$E$25*K3885</f>
        <v>0.21151729147257683</v>
      </c>
      <c r="M3885" s="24">
        <f t="shared" ca="1" si="577"/>
        <v>6.4338105934056977E-2</v>
      </c>
      <c r="N3885" s="15">
        <f ca="1">_xlfn.NORM.INV(M3885,'Input Parameters'!$E$29,'Input Parameters'!$F$29)</f>
        <v>9.9848065712096562E-2</v>
      </c>
      <c r="O3885" s="8">
        <f t="shared" ca="1" si="578"/>
        <v>0.75155566635712812</v>
      </c>
      <c r="P3885" s="30">
        <f ca="1">_xlfn.LOGNORM.INV(O3885,'Input Parameters'!$H$30,'Input Parameters'!$I$30)</f>
        <v>3.6986682925722572</v>
      </c>
      <c r="Q3885" s="10">
        <f t="shared" ca="1" si="579"/>
        <v>0.53376557292487214</v>
      </c>
      <c r="R3885" s="30">
        <f>IF('Input Parameters'!$E$32=0,0,_xlfn.BETA.INV(Q3885,'Input Parameters'!$L$32,'Input Parameters'!$M$32,'Input Parameters'!$J$32,'Input Parameters'!$K$32))</f>
        <v>0</v>
      </c>
      <c r="S3885" s="10">
        <f t="shared" ca="1" si="580"/>
        <v>0.32279714492731604</v>
      </c>
      <c r="T3885" s="26">
        <f ca="1">_xlfn.LOGNORM.INV(S3885,'Input Parameters'!$H$34,'Input Parameters'!$I$34)</f>
        <v>47.602273946278679</v>
      </c>
      <c r="U3885" s="10">
        <f t="shared" ca="1" si="581"/>
        <v>0.996575493504542</v>
      </c>
      <c r="V3885" s="30">
        <f ca="1">_xlfn.BETA.INV(U3885,'Input Parameters'!$L$36,'Input Parameters'!$M$36,'Input Parameters'!$J$36,'Input Parameters'!$K$36)</f>
        <v>1.0717468869218998</v>
      </c>
      <c r="W3885" s="2">
        <f ca="1">N3885+(P3885-N3885)*(1-ERF((T3885-R3885)/(2*SQRT(L3885*'Input Parameters'!$E$38))))</f>
        <v>9.9848065712997147E-2</v>
      </c>
      <c r="X3885">
        <f t="shared" ca="1" si="582"/>
        <v>1</v>
      </c>
      <c r="Y3885" s="7"/>
    </row>
    <row r="3886" spans="1:25" ht="15" customHeight="1" x14ac:dyDescent="0.25">
      <c r="A3886" s="139">
        <v>3879</v>
      </c>
      <c r="B3886" s="10">
        <f t="shared" ca="1" si="573"/>
        <v>0.79707224734312632</v>
      </c>
      <c r="C3886" s="60">
        <f ca="1">_xlfn.NORM.INV(B3886,'Input Parameters'!$E$15,'Input Parameters'!$F$15)</f>
        <v>316.01328141112543</v>
      </c>
      <c r="D3886" s="10">
        <f t="shared" ca="1" si="574"/>
        <v>0.7573752279027226</v>
      </c>
      <c r="E3886" s="62">
        <f ca="1">IF(_xlfn.NORM.INV(D3886,'Input Parameters'!$E$17,'Input Parameters'!$F$17)&lt;3500,3500,IF(_xlfn.NORM.INV(D3886,'Input Parameters'!$E$17,'Input Parameters'!$F$17)&gt;5500,5500,_xlfn.NORM.INV(D3886,'Input Parameters'!$E$17,'Input Parameters'!$F$17)))</f>
        <v>5288.5190205614654</v>
      </c>
      <c r="F3886" s="10">
        <f t="shared" ca="1" si="575"/>
        <v>0.23219391462863204</v>
      </c>
      <c r="G3886" s="64">
        <f ca="1">_xlfn.NORM.INV(F3886,'Input Parameters'!$E$20,'Input Parameters'!$F$20)</f>
        <v>277.74800653791203</v>
      </c>
      <c r="H3886" s="57">
        <f ca="1">EXP(E3886*(1/'Input Parameters'!$E$23-1/G3886))</f>
        <v>0.37280266511879018</v>
      </c>
      <c r="I3886" s="10">
        <f t="shared" ca="1" si="576"/>
        <v>0.98004995465325184</v>
      </c>
      <c r="J3886" s="30">
        <f ca="1">_xlfn.BETA.INV(I3886,'Input Parameters'!$L$26,'Input Parameters'!$M$26,'Input Parameters'!$J$26,'Input Parameters'!$K$26)</f>
        <v>0.91137057193907001</v>
      </c>
      <c r="K3886" s="168">
        <f ca="1">('Input Parameters'!$E$27/'Input Parameters'!$E$38)^$J3886</f>
        <v>1.4484188532074365E-3</v>
      </c>
      <c r="L3886" s="69">
        <f ca="1">$H3886*$C3886*'Input Parameters'!$E$25*K3886</f>
        <v>0.17063908476627371</v>
      </c>
      <c r="M3886" s="24">
        <f t="shared" ca="1" si="577"/>
        <v>0.57413766936874544</v>
      </c>
      <c r="N3886" s="15">
        <f ca="1">_xlfn.NORM.INV(M3886,'Input Parameters'!$E$29,'Input Parameters'!$F$29)</f>
        <v>0.10001869183376012</v>
      </c>
      <c r="O3886" s="8">
        <f t="shared" ca="1" si="578"/>
        <v>6.3555320740934951E-2</v>
      </c>
      <c r="P3886" s="30">
        <f ca="1">_xlfn.LOGNORM.INV(O3886,'Input Parameters'!$H$30,'Input Parameters'!$I$30)</f>
        <v>1.3052291465545216</v>
      </c>
      <c r="Q3886" s="10">
        <f t="shared" ca="1" si="579"/>
        <v>0.22793999621998751</v>
      </c>
      <c r="R3886" s="30">
        <f>IF('Input Parameters'!$E$32=0,0,_xlfn.BETA.INV(Q3886,'Input Parameters'!$L$32,'Input Parameters'!$M$32,'Input Parameters'!$J$32,'Input Parameters'!$K$32))</f>
        <v>0</v>
      </c>
      <c r="S3886" s="10">
        <f t="shared" ca="1" si="580"/>
        <v>0.21728607393039678</v>
      </c>
      <c r="T3886" s="26">
        <f ca="1">_xlfn.LOGNORM.INV(S3886,'Input Parameters'!$H$34,'Input Parameters'!$I$34)</f>
        <v>45.734303566494361</v>
      </c>
      <c r="U3886" s="10">
        <f t="shared" ca="1" si="581"/>
        <v>0.11613853277208663</v>
      </c>
      <c r="V3886" s="30">
        <f ca="1">_xlfn.BETA.INV(U3886,'Input Parameters'!$L$36,'Input Parameters'!$M$36,'Input Parameters'!$J$36,'Input Parameters'!$K$36)</f>
        <v>0.42658054377596427</v>
      </c>
      <c r="W3886" s="2">
        <f ca="1">N3886+(P3886-N3886)*(1-ERF((T3886-R3886)/(2*SQRT(L3886*'Input Parameters'!$E$38))))</f>
        <v>0.10001869183376601</v>
      </c>
      <c r="X3886">
        <f t="shared" ca="1" si="582"/>
        <v>1</v>
      </c>
      <c r="Y3886" s="7"/>
    </row>
    <row r="3887" spans="1:25" ht="15" customHeight="1" x14ac:dyDescent="0.25">
      <c r="A3887" s="139">
        <v>3880</v>
      </c>
      <c r="B3887" s="10">
        <f t="shared" ca="1" si="573"/>
        <v>0.33348947941532714</v>
      </c>
      <c r="C3887" s="60">
        <f ca="1">_xlfn.NORM.INV(B3887,'Input Parameters'!$E$15,'Input Parameters'!$F$15)</f>
        <v>247.64787689617174</v>
      </c>
      <c r="D3887" s="10">
        <f t="shared" ca="1" si="574"/>
        <v>0.34067987771228669</v>
      </c>
      <c r="E3887" s="62">
        <f ca="1">IF(_xlfn.NORM.INV(D3887,'Input Parameters'!$E$17,'Input Parameters'!$F$17)&lt;3500,3500,IF(_xlfn.NORM.INV(D3887,'Input Parameters'!$E$17,'Input Parameters'!$F$17)&gt;5500,5500,_xlfn.NORM.INV(D3887,'Input Parameters'!$E$17,'Input Parameters'!$F$17)))</f>
        <v>4512.5741697481681</v>
      </c>
      <c r="F3887" s="10">
        <f t="shared" ca="1" si="575"/>
        <v>0.28697426139243054</v>
      </c>
      <c r="G3887" s="64">
        <f ca="1">_xlfn.NORM.INV(F3887,'Input Parameters'!$E$20,'Input Parameters'!$F$20)</f>
        <v>278.88295276832804</v>
      </c>
      <c r="H3887" s="57">
        <f ca="1">EXP(E3887*(1/'Input Parameters'!$E$23-1/G3887))</f>
        <v>0.46032846987239867</v>
      </c>
      <c r="I3887" s="10">
        <f t="shared" ca="1" si="576"/>
        <v>0.6641370251822708</v>
      </c>
      <c r="J3887" s="30">
        <f ca="1">_xlfn.BETA.INV(I3887,'Input Parameters'!$L$26,'Input Parameters'!$M$26,'Input Parameters'!$J$26,'Input Parameters'!$K$26)</f>
        <v>0.72697792031763053</v>
      </c>
      <c r="K3887" s="168">
        <f ca="1">('Input Parameters'!$E$27/'Input Parameters'!$E$38)^$J3887</f>
        <v>5.436445170817877E-3</v>
      </c>
      <c r="L3887" s="69">
        <f ca="1">$H3887*$C3887*'Input Parameters'!$E$25*K3887</f>
        <v>0.61975131493791136</v>
      </c>
      <c r="M3887" s="24">
        <f t="shared" ca="1" si="577"/>
        <v>0.11968272384226908</v>
      </c>
      <c r="N3887" s="15">
        <f ca="1">_xlfn.NORM.INV(M3887,'Input Parameters'!$E$29,'Input Parameters'!$F$29)</f>
        <v>9.9882342566779816E-2</v>
      </c>
      <c r="O3887" s="8">
        <f t="shared" ca="1" si="578"/>
        <v>0.79786664980199828</v>
      </c>
      <c r="P3887" s="30">
        <f ca="1">_xlfn.LOGNORM.INV(O3887,'Input Parameters'!$H$30,'Input Parameters'!$I$30)</f>
        <v>3.9789501897422426</v>
      </c>
      <c r="Q3887" s="10">
        <f t="shared" ca="1" si="579"/>
        <v>0.42738769690969958</v>
      </c>
      <c r="R3887" s="30">
        <f>IF('Input Parameters'!$E$32=0,0,_xlfn.BETA.INV(Q3887,'Input Parameters'!$L$32,'Input Parameters'!$M$32,'Input Parameters'!$J$32,'Input Parameters'!$K$32))</f>
        <v>0</v>
      </c>
      <c r="S3887" s="10">
        <f t="shared" ca="1" si="580"/>
        <v>1.6580411344879198E-2</v>
      </c>
      <c r="T3887" s="26">
        <f ca="1">_xlfn.LOGNORM.INV(S3887,'Input Parameters'!$H$34,'Input Parameters'!$I$34)</f>
        <v>38.664014620138815</v>
      </c>
      <c r="U3887" s="10">
        <f t="shared" ca="1" si="581"/>
        <v>0.83538758398180168</v>
      </c>
      <c r="V3887" s="30">
        <f ca="1">_xlfn.BETA.INV(U3887,'Input Parameters'!$L$36,'Input Parameters'!$M$36,'Input Parameters'!$J$36,'Input Parameters'!$K$36)</f>
        <v>0.74719065710314125</v>
      </c>
      <c r="W3887" s="2">
        <f ca="1">N3887+(P3887-N3887)*(1-ERF((T3887-R3887)/(2*SQRT(L3887*'Input Parameters'!$E$38))))</f>
        <v>0.10188008625800569</v>
      </c>
      <c r="X3887">
        <f t="shared" ca="1" si="582"/>
        <v>1</v>
      </c>
      <c r="Y3887" s="7"/>
    </row>
    <row r="3888" spans="1:25" ht="15" customHeight="1" x14ac:dyDescent="0.25">
      <c r="A3888" s="139">
        <v>3881</v>
      </c>
      <c r="B3888" s="10">
        <f t="shared" ca="1" si="573"/>
        <v>1.5463991183974124E-2</v>
      </c>
      <c r="C3888" s="60">
        <f ca="1">_xlfn.NORM.INV(B3888,'Input Parameters'!$E$15,'Input Parameters'!$F$15)</f>
        <v>154.01786143189864</v>
      </c>
      <c r="D3888" s="10">
        <f t="shared" ca="1" si="574"/>
        <v>0.20448115632219765</v>
      </c>
      <c r="E3888" s="62">
        <f ca="1">IF(_xlfn.NORM.INV(D3888,'Input Parameters'!$E$17,'Input Parameters'!$F$17)&lt;3500,3500,IF(_xlfn.NORM.INV(D3888,'Input Parameters'!$E$17,'Input Parameters'!$F$17)&gt;5500,5500,_xlfn.NORM.INV(D3888,'Input Parameters'!$E$17,'Input Parameters'!$F$17)))</f>
        <v>4221.9952207555525</v>
      </c>
      <c r="F3888" s="10">
        <f t="shared" ca="1" si="575"/>
        <v>0.97634394784186485</v>
      </c>
      <c r="G3888" s="64">
        <f ca="1">_xlfn.NORM.INV(F3888,'Input Parameters'!$E$20,'Input Parameters'!$F$20)</f>
        <v>295.93942014463789</v>
      </c>
      <c r="H3888" s="57">
        <f ca="1">EXP(E3888*(1/'Input Parameters'!$E$23-1/G3888))</f>
        <v>1.1579782095491866</v>
      </c>
      <c r="I3888" s="10">
        <f t="shared" ca="1" si="576"/>
        <v>0.41422991326501857</v>
      </c>
      <c r="J3888" s="30">
        <f ca="1">_xlfn.BETA.INV(I3888,'Input Parameters'!$L$26,'Input Parameters'!$M$26,'Input Parameters'!$J$26,'Input Parameters'!$K$26)</f>
        <v>0.62599468436441896</v>
      </c>
      <c r="K3888" s="168">
        <f ca="1">('Input Parameters'!$E$27/'Input Parameters'!$E$38)^$J3888</f>
        <v>1.1217561445872142E-2</v>
      </c>
      <c r="L3888" s="69">
        <f ca="1">$H3888*$C3888*'Input Parameters'!$E$25*K3888</f>
        <v>2.0006445391582632</v>
      </c>
      <c r="M3888" s="24">
        <f t="shared" ca="1" si="577"/>
        <v>0.77358801741707661</v>
      </c>
      <c r="N3888" s="15">
        <f ca="1">_xlfn.NORM.INV(M3888,'Input Parameters'!$E$29,'Input Parameters'!$F$29)</f>
        <v>0.10007507153796612</v>
      </c>
      <c r="O3888" s="8">
        <f t="shared" ca="1" si="578"/>
        <v>0.34869817257389191</v>
      </c>
      <c r="P3888" s="30">
        <f ca="1">_xlfn.LOGNORM.INV(O3888,'Input Parameters'!$H$30,'Input Parameters'!$I$30)</f>
        <v>2.2330339210151693</v>
      </c>
      <c r="Q3888" s="10">
        <f t="shared" ca="1" si="579"/>
        <v>0.75234230207157726</v>
      </c>
      <c r="R3888" s="30">
        <f>IF('Input Parameters'!$E$32=0,0,_xlfn.BETA.INV(Q3888,'Input Parameters'!$L$32,'Input Parameters'!$M$32,'Input Parameters'!$J$32,'Input Parameters'!$K$32))</f>
        <v>0</v>
      </c>
      <c r="S3888" s="10">
        <f t="shared" ca="1" si="580"/>
        <v>0.71420424885383704</v>
      </c>
      <c r="T3888" s="26">
        <f ca="1">_xlfn.LOGNORM.INV(S3888,'Input Parameters'!$H$34,'Input Parameters'!$I$34)</f>
        <v>54.086466400343078</v>
      </c>
      <c r="U3888" s="10">
        <f t="shared" ca="1" si="581"/>
        <v>0.38264240347214407</v>
      </c>
      <c r="V3888" s="30">
        <f ca="1">_xlfn.BETA.INV(U3888,'Input Parameters'!$L$36,'Input Parameters'!$M$36,'Input Parameters'!$J$36,'Input Parameters'!$K$36)</f>
        <v>0.541744374795043</v>
      </c>
      <c r="W3888" s="2">
        <f ca="1">N3888+(P3888-N3888)*(1-ERF((T3888-R3888)/(2*SQRT(L3888*'Input Parameters'!$E$38))))</f>
        <v>0.11469297520721272</v>
      </c>
      <c r="X3888">
        <f t="shared" ca="1" si="582"/>
        <v>1</v>
      </c>
      <c r="Y3888" s="7"/>
    </row>
    <row r="3889" spans="1:25" ht="15" customHeight="1" x14ac:dyDescent="0.25">
      <c r="A3889" s="139">
        <v>3882</v>
      </c>
      <c r="B3889" s="10">
        <f t="shared" ca="1" si="573"/>
        <v>0.91698702978614799</v>
      </c>
      <c r="C3889" s="60">
        <f ca="1">_xlfn.NORM.INV(B3889,'Input Parameters'!$E$15,'Input Parameters'!$F$15)</f>
        <v>346.02981612394331</v>
      </c>
      <c r="D3889" s="10">
        <f t="shared" ca="1" si="574"/>
        <v>0.24166664748160815</v>
      </c>
      <c r="E3889" s="62">
        <f ca="1">IF(_xlfn.NORM.INV(D3889,'Input Parameters'!$E$17,'Input Parameters'!$F$17)&lt;3500,3500,IF(_xlfn.NORM.INV(D3889,'Input Parameters'!$E$17,'Input Parameters'!$F$17)&gt;5500,5500,_xlfn.NORM.INV(D3889,'Input Parameters'!$E$17,'Input Parameters'!$F$17)))</f>
        <v>4309.3339632539819</v>
      </c>
      <c r="F3889" s="10">
        <f t="shared" ca="1" si="575"/>
        <v>0.53211684182042629</v>
      </c>
      <c r="G3889" s="64">
        <f ca="1">_xlfn.NORM.INV(F3889,'Input Parameters'!$E$20,'Input Parameters'!$F$20)</f>
        <v>283.18996734545289</v>
      </c>
      <c r="H3889" s="57">
        <f ca="1">EXP(E3889*(1/'Input Parameters'!$E$23-1/G3889))</f>
        <v>0.60298488180661247</v>
      </c>
      <c r="I3889" s="10">
        <f t="shared" ca="1" si="576"/>
        <v>0.8758647077027174</v>
      </c>
      <c r="J3889" s="30">
        <f ca="1">_xlfn.BETA.INV(I3889,'Input Parameters'!$L$26,'Input Parameters'!$M$26,'Input Parameters'!$J$26,'Input Parameters'!$K$26)</f>
        <v>0.82446636099661619</v>
      </c>
      <c r="K3889" s="168">
        <f ca="1">('Input Parameters'!$E$27/'Input Parameters'!$E$38)^$J3889</f>
        <v>2.7015845872784424E-3</v>
      </c>
      <c r="L3889" s="69">
        <f ca="1">$H3889*$C3889*'Input Parameters'!$E$25*K3889</f>
        <v>0.5636876443186265</v>
      </c>
      <c r="M3889" s="24">
        <f t="shared" ca="1" si="577"/>
        <v>0.52605712685264105</v>
      </c>
      <c r="N3889" s="15">
        <f ca="1">_xlfn.NORM.INV(M3889,'Input Parameters'!$E$29,'Input Parameters'!$F$29)</f>
        <v>0.10000653620410284</v>
      </c>
      <c r="O3889" s="8">
        <f t="shared" ca="1" si="578"/>
        <v>0.7774715014294914</v>
      </c>
      <c r="P3889" s="30">
        <f ca="1">_xlfn.LOGNORM.INV(O3889,'Input Parameters'!$H$30,'Input Parameters'!$I$30)</f>
        <v>3.8489061513626877</v>
      </c>
      <c r="Q3889" s="10">
        <f t="shared" ca="1" si="579"/>
        <v>0.88575531812492569</v>
      </c>
      <c r="R3889" s="30">
        <f>IF('Input Parameters'!$E$32=0,0,_xlfn.BETA.INV(Q3889,'Input Parameters'!$L$32,'Input Parameters'!$M$32,'Input Parameters'!$J$32,'Input Parameters'!$K$32))</f>
        <v>0</v>
      </c>
      <c r="S3889" s="10">
        <f t="shared" ca="1" si="580"/>
        <v>0.98289898958710586</v>
      </c>
      <c r="T3889" s="26">
        <f ca="1">_xlfn.LOGNORM.INV(S3889,'Input Parameters'!$H$34,'Input Parameters'!$I$34)</f>
        <v>65.616627316351185</v>
      </c>
      <c r="U3889" s="10">
        <f t="shared" ca="1" si="581"/>
        <v>0.1039839475404245</v>
      </c>
      <c r="V3889" s="30">
        <f ca="1">_xlfn.BETA.INV(U3889,'Input Parameters'!$L$36,'Input Parameters'!$M$36,'Input Parameters'!$J$36,'Input Parameters'!$K$36)</f>
        <v>0.41932554165900637</v>
      </c>
      <c r="W3889" s="2">
        <f ca="1">N3889+(P3889-N3889)*(1-ERF((T3889-R3889)/(2*SQRT(L3889*'Input Parameters'!$E$38))))</f>
        <v>0.10000653860912004</v>
      </c>
      <c r="X3889">
        <f t="shared" ca="1" si="582"/>
        <v>1</v>
      </c>
      <c r="Y3889" s="7"/>
    </row>
    <row r="3890" spans="1:25" ht="15" customHeight="1" x14ac:dyDescent="0.25">
      <c r="A3890" s="139">
        <v>3883</v>
      </c>
      <c r="B3890" s="10">
        <f t="shared" ca="1" si="573"/>
        <v>0.83434427380766163</v>
      </c>
      <c r="C3890" s="60">
        <f ca="1">_xlfn.NORM.INV(B3890,'Input Parameters'!$E$15,'Input Parameters'!$F$15)</f>
        <v>323.6148095937225</v>
      </c>
      <c r="D3890" s="10">
        <f t="shared" ca="1" si="574"/>
        <v>0.86320797760212775</v>
      </c>
      <c r="E3890" s="62">
        <f ca="1">IF(_xlfn.NORM.INV(D3890,'Input Parameters'!$E$17,'Input Parameters'!$F$17)&lt;3500,3500,IF(_xlfn.NORM.INV(D3890,'Input Parameters'!$E$17,'Input Parameters'!$F$17)&gt;5500,5500,_xlfn.NORM.INV(D3890,'Input Parameters'!$E$17,'Input Parameters'!$F$17)))</f>
        <v>5500</v>
      </c>
      <c r="F3890" s="10">
        <f t="shared" ca="1" si="575"/>
        <v>0.56633029103587307</v>
      </c>
      <c r="G3890" s="64">
        <f ca="1">_xlfn.NORM.INV(F3890,'Input Parameters'!$E$20,'Input Parameters'!$F$20)</f>
        <v>283.76916082745169</v>
      </c>
      <c r="H3890" s="57">
        <f ca="1">EXP(E3890*(1/'Input Parameters'!$E$23-1/G3890))</f>
        <v>0.54553303410021448</v>
      </c>
      <c r="I3890" s="10">
        <f t="shared" ca="1" si="576"/>
        <v>0.17248241185035851</v>
      </c>
      <c r="J3890" s="30">
        <f ca="1">_xlfn.BETA.INV(I3890,'Input Parameters'!$L$26,'Input Parameters'!$M$26,'Input Parameters'!$J$26,'Input Parameters'!$K$26)</f>
        <v>0.50220651865423649</v>
      </c>
      <c r="K3890" s="168">
        <f ca="1">('Input Parameters'!$E$27/'Input Parameters'!$E$38)^$J3890</f>
        <v>2.7259879066431174E-2</v>
      </c>
      <c r="L3890" s="69">
        <f ca="1">$H3890*$C3890*'Input Parameters'!$E$25*K3890</f>
        <v>4.8125290798565361</v>
      </c>
      <c r="M3890" s="24">
        <f t="shared" ca="1" si="577"/>
        <v>0.37941817200783801</v>
      </c>
      <c r="N3890" s="15">
        <f ca="1">_xlfn.NORM.INV(M3890,'Input Parameters'!$E$29,'Input Parameters'!$F$29)</f>
        <v>9.9969299076640386E-2</v>
      </c>
      <c r="O3890" s="8">
        <f t="shared" ca="1" si="578"/>
        <v>0.94883450500179123</v>
      </c>
      <c r="P3890" s="30">
        <f ca="1">_xlfn.LOGNORM.INV(O3890,'Input Parameters'!$H$30,'Input Parameters'!$I$30)</f>
        <v>5.8051669485576589</v>
      </c>
      <c r="Q3890" s="10">
        <f t="shared" ca="1" si="579"/>
        <v>0.61347371771655657</v>
      </c>
      <c r="R3890" s="30">
        <f>IF('Input Parameters'!$E$32=0,0,_xlfn.BETA.INV(Q3890,'Input Parameters'!$L$32,'Input Parameters'!$M$32,'Input Parameters'!$J$32,'Input Parameters'!$K$32))</f>
        <v>0</v>
      </c>
      <c r="S3890" s="10">
        <f t="shared" ca="1" si="580"/>
        <v>0.9632409044086937</v>
      </c>
      <c r="T3890" s="26">
        <f ca="1">_xlfn.LOGNORM.INV(S3890,'Input Parameters'!$H$34,'Input Parameters'!$I$34)</f>
        <v>62.990113696160364</v>
      </c>
      <c r="U3890" s="10">
        <f t="shared" ca="1" si="581"/>
        <v>0.33830701981933453</v>
      </c>
      <c r="V3890" s="30">
        <f ca="1">_xlfn.BETA.INV(U3890,'Input Parameters'!$L$36,'Input Parameters'!$M$36,'Input Parameters'!$J$36,'Input Parameters'!$K$36)</f>
        <v>0.52498401669188821</v>
      </c>
      <c r="W3890" s="2">
        <f ca="1">N3890+(P3890-N3890)*(1-ERF((T3890-R3890)/(2*SQRT(L3890*'Input Parameters'!$E$38))))</f>
        <v>0.34141936581602106</v>
      </c>
      <c r="X3890">
        <f t="shared" ca="1" si="582"/>
        <v>1</v>
      </c>
      <c r="Y3890" s="7"/>
    </row>
    <row r="3891" spans="1:25" ht="15" customHeight="1" x14ac:dyDescent="0.25">
      <c r="A3891" s="139">
        <v>3884</v>
      </c>
      <c r="B3891" s="10">
        <f t="shared" ca="1" si="573"/>
        <v>0.77994066941665319</v>
      </c>
      <c r="C3891" s="60">
        <f ca="1">_xlfn.NORM.INV(B3891,'Input Parameters'!$E$15,'Input Parameters'!$F$15)</f>
        <v>312.80414829877606</v>
      </c>
      <c r="D3891" s="10">
        <f t="shared" ca="1" si="574"/>
        <v>0.94462422229993592</v>
      </c>
      <c r="E3891" s="62">
        <f ca="1">IF(_xlfn.NORM.INV(D3891,'Input Parameters'!$E$17,'Input Parameters'!$F$17)&lt;3500,3500,IF(_xlfn.NORM.INV(D3891,'Input Parameters'!$E$17,'Input Parameters'!$F$17)&gt;5500,5500,_xlfn.NORM.INV(D3891,'Input Parameters'!$E$17,'Input Parameters'!$F$17)))</f>
        <v>5500</v>
      </c>
      <c r="F3891" s="10">
        <f t="shared" ca="1" si="575"/>
        <v>0.53895496542455323</v>
      </c>
      <c r="G3891" s="64">
        <f ca="1">_xlfn.NORM.INV(F3891,'Input Parameters'!$E$20,'Input Parameters'!$F$20)</f>
        <v>283.30526876005757</v>
      </c>
      <c r="H3891" s="57">
        <f ca="1">EXP(E3891*(1/'Input Parameters'!$E$23-1/G3891))</f>
        <v>0.52849154415336985</v>
      </c>
      <c r="I3891" s="10">
        <f t="shared" ca="1" si="576"/>
        <v>2.9616132435887121E-2</v>
      </c>
      <c r="J3891" s="30">
        <f ca="1">_xlfn.BETA.INV(I3891,'Input Parameters'!$L$26,'Input Parameters'!$M$26,'Input Parameters'!$J$26,'Input Parameters'!$K$26)</f>
        <v>0.34562171739719549</v>
      </c>
      <c r="K3891" s="168">
        <f ca="1">('Input Parameters'!$E$27/'Input Parameters'!$E$38)^$J3891</f>
        <v>8.3814203779130514E-2</v>
      </c>
      <c r="L3891" s="69">
        <f ca="1">$H3891*$C3891*'Input Parameters'!$E$25*K3891</f>
        <v>13.855690396574481</v>
      </c>
      <c r="M3891" s="24">
        <f t="shared" ca="1" si="577"/>
        <v>0.52675775815602655</v>
      </c>
      <c r="N3891" s="15">
        <f ca="1">_xlfn.NORM.INV(M3891,'Input Parameters'!$E$29,'Input Parameters'!$F$29)</f>
        <v>0.1000067122120883</v>
      </c>
      <c r="O3891" s="8">
        <f t="shared" ca="1" si="578"/>
        <v>0.63227087363046963</v>
      </c>
      <c r="P3891" s="30">
        <f ca="1">_xlfn.LOGNORM.INV(O3891,'Input Parameters'!$H$30,'Input Parameters'!$I$30)</f>
        <v>3.1476168441063104</v>
      </c>
      <c r="Q3891" s="10">
        <f t="shared" ca="1" si="579"/>
        <v>0.9635621190651884</v>
      </c>
      <c r="R3891" s="30">
        <f>IF('Input Parameters'!$E$32=0,0,_xlfn.BETA.INV(Q3891,'Input Parameters'!$L$32,'Input Parameters'!$M$32,'Input Parameters'!$J$32,'Input Parameters'!$K$32))</f>
        <v>0</v>
      </c>
      <c r="S3891" s="10">
        <f t="shared" ca="1" si="580"/>
        <v>0.68371559643894131</v>
      </c>
      <c r="T3891" s="26">
        <f ca="1">_xlfn.LOGNORM.INV(S3891,'Input Parameters'!$H$34,'Input Parameters'!$I$34)</f>
        <v>53.499754129921641</v>
      </c>
      <c r="U3891" s="10">
        <f t="shared" ca="1" si="581"/>
        <v>0.6948266029751462</v>
      </c>
      <c r="V3891" s="30">
        <f ca="1">_xlfn.BETA.INV(U3891,'Input Parameters'!$L$36,'Input Parameters'!$M$36,'Input Parameters'!$J$36,'Input Parameters'!$K$36)</f>
        <v>0.66716545081196488</v>
      </c>
      <c r="W3891" s="2">
        <f ca="1">N3891+(P3891-N3891)*(1-ERF((T3891-R3891)/(2*SQRT(L3891*'Input Parameters'!$E$38))))</f>
        <v>1.0431984139069992</v>
      </c>
      <c r="X3891">
        <f t="shared" ca="1" si="582"/>
        <v>0</v>
      </c>
      <c r="Y3891" s="7"/>
    </row>
    <row r="3892" spans="1:25" ht="15" customHeight="1" x14ac:dyDescent="0.25">
      <c r="A3892" s="139">
        <v>3885</v>
      </c>
      <c r="B3892" s="10">
        <f t="shared" ca="1" si="573"/>
        <v>0.82723100004982208</v>
      </c>
      <c r="C3892" s="60">
        <f ca="1">_xlfn.NORM.INV(B3892,'Input Parameters'!$E$15,'Input Parameters'!$F$15)</f>
        <v>322.08675661799725</v>
      </c>
      <c r="D3892" s="10">
        <f t="shared" ca="1" si="574"/>
        <v>0.48848351929103084</v>
      </c>
      <c r="E3892" s="62">
        <f ca="1">IF(_xlfn.NORM.INV(D3892,'Input Parameters'!$E$17,'Input Parameters'!$F$17)&lt;3500,3500,IF(_xlfn.NORM.INV(D3892,'Input Parameters'!$E$17,'Input Parameters'!$F$17)&gt;5500,5500,_xlfn.NORM.INV(D3892,'Input Parameters'!$E$17,'Input Parameters'!$F$17)))</f>
        <v>4779.789917292147</v>
      </c>
      <c r="F3892" s="10">
        <f t="shared" ca="1" si="575"/>
        <v>0.89359212045630254</v>
      </c>
      <c r="G3892" s="64">
        <f ca="1">_xlfn.NORM.INV(F3892,'Input Parameters'!$E$20,'Input Parameters'!$F$20)</f>
        <v>290.99726269813016</v>
      </c>
      <c r="H3892" s="57">
        <f ca="1">EXP(E3892*(1/'Input Parameters'!$E$23-1/G3892))</f>
        <v>0.89740217937665734</v>
      </c>
      <c r="I3892" s="10">
        <f t="shared" ca="1" si="576"/>
        <v>0.98383308680619685</v>
      </c>
      <c r="J3892" s="30">
        <f ca="1">_xlfn.BETA.INV(I3892,'Input Parameters'!$L$26,'Input Parameters'!$M$26,'Input Parameters'!$J$26,'Input Parameters'!$K$26)</f>
        <v>0.91766845554038157</v>
      </c>
      <c r="K3892" s="168">
        <f ca="1">('Input Parameters'!$E$27/'Input Parameters'!$E$38)^$J3892</f>
        <v>1.3844426594650336E-3</v>
      </c>
      <c r="L3892" s="69">
        <f ca="1">$H3892*$C3892*'Input Parameters'!$E$25*K3892</f>
        <v>0.40016118544750356</v>
      </c>
      <c r="M3892" s="24">
        <f t="shared" ca="1" si="577"/>
        <v>0.4168433807573495</v>
      </c>
      <c r="N3892" s="15">
        <f ca="1">_xlfn.NORM.INV(M3892,'Input Parameters'!$E$29,'Input Parameters'!$F$29)</f>
        <v>9.9979002445717863E-2</v>
      </c>
      <c r="O3892" s="8">
        <f t="shared" ca="1" si="578"/>
        <v>0.9197001915437153</v>
      </c>
      <c r="P3892" s="30">
        <f ca="1">_xlfn.LOGNORM.INV(O3892,'Input Parameters'!$H$30,'Input Parameters'!$I$30)</f>
        <v>5.2060320134175262</v>
      </c>
      <c r="Q3892" s="10">
        <f t="shared" ca="1" si="579"/>
        <v>0.10558232623471264</v>
      </c>
      <c r="R3892" s="30">
        <f>IF('Input Parameters'!$E$32=0,0,_xlfn.BETA.INV(Q3892,'Input Parameters'!$L$32,'Input Parameters'!$M$32,'Input Parameters'!$J$32,'Input Parameters'!$K$32))</f>
        <v>0</v>
      </c>
      <c r="S3892" s="10">
        <f t="shared" ca="1" si="580"/>
        <v>0.11554106803787989</v>
      </c>
      <c r="T3892" s="26">
        <f ca="1">_xlfn.LOGNORM.INV(S3892,'Input Parameters'!$H$34,'Input Parameters'!$I$34)</f>
        <v>43.424644320510708</v>
      </c>
      <c r="U3892" s="10">
        <f t="shared" ca="1" si="581"/>
        <v>0.32381783822932075</v>
      </c>
      <c r="V3892" s="30">
        <f ca="1">_xlfn.BETA.INV(U3892,'Input Parameters'!$L$36,'Input Parameters'!$M$36,'Input Parameters'!$J$36,'Input Parameters'!$K$36)</f>
        <v>0.51943515472778157</v>
      </c>
      <c r="W3892" s="2">
        <f ca="1">N3892+(P3892-N3892)*(1-ERF((T3892-R3892)/(2*SQRT(L3892*'Input Parameters'!$E$38))))</f>
        <v>9.9985179151857936E-2</v>
      </c>
      <c r="X3892">
        <f t="shared" ca="1" si="582"/>
        <v>1</v>
      </c>
      <c r="Y3892" s="7"/>
    </row>
    <row r="3893" spans="1:25" ht="15" customHeight="1" x14ac:dyDescent="0.25">
      <c r="A3893" s="139">
        <v>3886</v>
      </c>
      <c r="B3893" s="10">
        <f t="shared" ca="1" si="573"/>
        <v>0.94592609698689711</v>
      </c>
      <c r="C3893" s="60">
        <f ca="1">_xlfn.NORM.INV(B3893,'Input Parameters'!$E$15,'Input Parameters'!$F$15)</f>
        <v>358.03298248504677</v>
      </c>
      <c r="D3893" s="10">
        <f t="shared" ca="1" si="574"/>
        <v>0.69652014154402608</v>
      </c>
      <c r="E3893" s="62">
        <f ca="1">IF(_xlfn.NORM.INV(D3893,'Input Parameters'!$E$17,'Input Parameters'!$F$17)&lt;3500,3500,IF(_xlfn.NORM.INV(D3893,'Input Parameters'!$E$17,'Input Parameters'!$F$17)&gt;5500,5500,_xlfn.NORM.INV(D3893,'Input Parameters'!$E$17,'Input Parameters'!$F$17)))</f>
        <v>5160.0926603623357</v>
      </c>
      <c r="F3893" s="10">
        <f t="shared" ca="1" si="575"/>
        <v>0.98630563978807273</v>
      </c>
      <c r="G3893" s="64">
        <f ca="1">_xlfn.NORM.INV(F3893,'Input Parameters'!$E$20,'Input Parameters'!$F$20)</f>
        <v>297.42974830690815</v>
      </c>
      <c r="H3893" s="57">
        <f ca="1">EXP(E3893*(1/'Input Parameters'!$E$23-1/G3893))</f>
        <v>1.3055622501333701</v>
      </c>
      <c r="I3893" s="10">
        <f t="shared" ca="1" si="576"/>
        <v>0.37785332762631507</v>
      </c>
      <c r="J3893" s="30">
        <f ca="1">_xlfn.BETA.INV(I3893,'Input Parameters'!$L$26,'Input Parameters'!$M$26,'Input Parameters'!$J$26,'Input Parameters'!$K$26)</f>
        <v>0.61026231347923288</v>
      </c>
      <c r="K3893" s="168">
        <f ca="1">('Input Parameters'!$E$27/'Input Parameters'!$E$38)^$J3893</f>
        <v>1.2557639514570871E-2</v>
      </c>
      <c r="L3893" s="69">
        <f ca="1">$H3893*$C3893*'Input Parameters'!$E$25*K3893</f>
        <v>5.8698720167499854</v>
      </c>
      <c r="M3893" s="24">
        <f t="shared" ca="1" si="577"/>
        <v>0.2689839209756959</v>
      </c>
      <c r="N3893" s="15">
        <f ca="1">_xlfn.NORM.INV(M3893,'Input Parameters'!$E$29,'Input Parameters'!$F$29)</f>
        <v>9.9938411109081041E-2</v>
      </c>
      <c r="O3893" s="8">
        <f t="shared" ca="1" si="578"/>
        <v>2.3391587308697059E-2</v>
      </c>
      <c r="P3893" s="30">
        <f ca="1">_xlfn.LOGNORM.INV(O3893,'Input Parameters'!$H$30,'Input Parameters'!$I$30)</f>
        <v>1.0489879075460968</v>
      </c>
      <c r="Q3893" s="10">
        <f t="shared" ca="1" si="579"/>
        <v>0.64771473512439837</v>
      </c>
      <c r="R3893" s="30">
        <f>IF('Input Parameters'!$E$32=0,0,_xlfn.BETA.INV(Q3893,'Input Parameters'!$L$32,'Input Parameters'!$M$32,'Input Parameters'!$J$32,'Input Parameters'!$K$32))</f>
        <v>0</v>
      </c>
      <c r="S3893" s="10">
        <f t="shared" ca="1" si="580"/>
        <v>0.94525216486631569</v>
      </c>
      <c r="T3893" s="26">
        <f ca="1">_xlfn.LOGNORM.INV(S3893,'Input Parameters'!$H$34,'Input Parameters'!$I$34)</f>
        <v>61.52399980948006</v>
      </c>
      <c r="U3893" s="10">
        <f t="shared" ca="1" si="581"/>
        <v>0.48991580151822178</v>
      </c>
      <c r="V3893" s="30">
        <f ca="1">_xlfn.BETA.INV(U3893,'Input Parameters'!$L$36,'Input Parameters'!$M$36,'Input Parameters'!$J$36,'Input Parameters'!$K$36)</f>
        <v>0.58204684627839975</v>
      </c>
      <c r="W3893" s="2">
        <f ca="1">N3893+(P3893-N3893)*(1-ERF((T3893-R3893)/(2*SQRT(L3893*'Input Parameters'!$E$38))))</f>
        <v>0.16879616314020263</v>
      </c>
      <c r="X3893">
        <f t="shared" ca="1" si="582"/>
        <v>1</v>
      </c>
      <c r="Y3893" s="7"/>
    </row>
    <row r="3894" spans="1:25" ht="15" customHeight="1" x14ac:dyDescent="0.25">
      <c r="A3894" s="139">
        <v>3887</v>
      </c>
      <c r="B3894" s="10">
        <f t="shared" ca="1" si="573"/>
        <v>0.57726092710910937</v>
      </c>
      <c r="C3894" s="60">
        <f ca="1">_xlfn.NORM.INV(B3894,'Input Parameters'!$E$15,'Input Parameters'!$F$15)</f>
        <v>281.52902301017002</v>
      </c>
      <c r="D3894" s="10">
        <f t="shared" ca="1" si="574"/>
        <v>0.29059632978398586</v>
      </c>
      <c r="E3894" s="62">
        <f ca="1">IF(_xlfn.NORM.INV(D3894,'Input Parameters'!$E$17,'Input Parameters'!$F$17)&lt;3500,3500,IF(_xlfn.NORM.INV(D3894,'Input Parameters'!$E$17,'Input Parameters'!$F$17)&gt;5500,5500,_xlfn.NORM.INV(D3894,'Input Parameters'!$E$17,'Input Parameters'!$F$17)))</f>
        <v>4413.8495833125626</v>
      </c>
      <c r="F3894" s="10">
        <f t="shared" ca="1" si="575"/>
        <v>0.50330855003538177</v>
      </c>
      <c r="G3894" s="64">
        <f ca="1">_xlfn.NORM.INV(F3894,'Input Parameters'!$E$20,'Input Parameters'!$F$20)</f>
        <v>282.70556578091401</v>
      </c>
      <c r="H3894" s="57">
        <f ca="1">EXP(E3894*(1/'Input Parameters'!$E$23-1/G3894))</f>
        <v>0.5799356476468589</v>
      </c>
      <c r="I3894" s="10">
        <f t="shared" ca="1" si="576"/>
        <v>0.88001645571477982</v>
      </c>
      <c r="J3894" s="30">
        <f ca="1">_xlfn.BETA.INV(I3894,'Input Parameters'!$L$26,'Input Parameters'!$M$26,'Input Parameters'!$J$26,'Input Parameters'!$K$26)</f>
        <v>0.82686880326663525</v>
      </c>
      <c r="K3894" s="168">
        <f ca="1">('Input Parameters'!$E$27/'Input Parameters'!$E$38)^$J3894</f>
        <v>2.6554276351092167E-3</v>
      </c>
      <c r="L3894" s="69">
        <f ca="1">$H3894*$C3894*'Input Parameters'!$E$25*K3894</f>
        <v>0.43354826118737116</v>
      </c>
      <c r="M3894" s="24">
        <f t="shared" ca="1" si="577"/>
        <v>0.516484566420224</v>
      </c>
      <c r="N3894" s="15">
        <f ca="1">_xlfn.NORM.INV(M3894,'Input Parameters'!$E$29,'Input Parameters'!$F$29)</f>
        <v>0.10000413324457946</v>
      </c>
      <c r="O3894" s="8">
        <f t="shared" ca="1" si="578"/>
        <v>0.33261059234318646</v>
      </c>
      <c r="P3894" s="30">
        <f ca="1">_xlfn.LOGNORM.INV(O3894,'Input Parameters'!$H$30,'Input Parameters'!$I$30)</f>
        <v>2.1872255453504952</v>
      </c>
      <c r="Q3894" s="10">
        <f t="shared" ca="1" si="579"/>
        <v>0.38101494337937791</v>
      </c>
      <c r="R3894" s="30">
        <f>IF('Input Parameters'!$E$32=0,0,_xlfn.BETA.INV(Q3894,'Input Parameters'!$L$32,'Input Parameters'!$M$32,'Input Parameters'!$J$32,'Input Parameters'!$K$32))</f>
        <v>0</v>
      </c>
      <c r="S3894" s="10">
        <f t="shared" ca="1" si="580"/>
        <v>0.44107537229945881</v>
      </c>
      <c r="T3894" s="26">
        <f ca="1">_xlfn.LOGNORM.INV(S3894,'Input Parameters'!$H$34,'Input Parameters'!$I$34)</f>
        <v>49.485793303754384</v>
      </c>
      <c r="U3894" s="10">
        <f t="shared" ca="1" si="581"/>
        <v>0.63380361132619312</v>
      </c>
      <c r="V3894" s="30">
        <f ca="1">_xlfn.BETA.INV(U3894,'Input Parameters'!$L$36,'Input Parameters'!$M$36,'Input Parameters'!$J$36,'Input Parameters'!$K$36)</f>
        <v>0.63965353107345357</v>
      </c>
      <c r="W3894" s="2">
        <f ca="1">N3894+(P3894-N3894)*(1-ERF((T3894-R3894)/(2*SQRT(L3894*'Input Parameters'!$E$38))))</f>
        <v>0.10000435670819573</v>
      </c>
      <c r="X3894">
        <f t="shared" ca="1" si="582"/>
        <v>1</v>
      </c>
      <c r="Y3894" s="7"/>
    </row>
    <row r="3895" spans="1:25" ht="15" customHeight="1" x14ac:dyDescent="0.25">
      <c r="A3895" s="139">
        <v>3888</v>
      </c>
      <c r="B3895" s="10">
        <f t="shared" ca="1" si="573"/>
        <v>0.99057436578188385</v>
      </c>
      <c r="C3895" s="60">
        <f ca="1">_xlfn.NORM.INV(B3895,'Input Parameters'!$E$15,'Input Parameters'!$F$15)</f>
        <v>398.23827839330164</v>
      </c>
      <c r="D3895" s="10">
        <f t="shared" ca="1" si="574"/>
        <v>3.8510425437185525E-2</v>
      </c>
      <c r="E3895" s="62">
        <f ca="1">IF(_xlfn.NORM.INV(D3895,'Input Parameters'!$E$17,'Input Parameters'!$F$17)&lt;3500,3500,IF(_xlfn.NORM.INV(D3895,'Input Parameters'!$E$17,'Input Parameters'!$F$17)&gt;5500,5500,_xlfn.NORM.INV(D3895,'Input Parameters'!$E$17,'Input Parameters'!$F$17)))</f>
        <v>3562.2322560919165</v>
      </c>
      <c r="F3895" s="10">
        <f t="shared" ca="1" si="575"/>
        <v>0.16803176491683447</v>
      </c>
      <c r="G3895" s="64">
        <f ca="1">_xlfn.NORM.INV(F3895,'Input Parameters'!$E$20,'Input Parameters'!$F$20)</f>
        <v>276.20478574185421</v>
      </c>
      <c r="H3895" s="57">
        <f ca="1">EXP(E3895*(1/'Input Parameters'!$E$23-1/G3895))</f>
        <v>0.47889090334396939</v>
      </c>
      <c r="I3895" s="10">
        <f t="shared" ca="1" si="576"/>
        <v>0.28153076498672425</v>
      </c>
      <c r="J3895" s="30">
        <f ca="1">_xlfn.BETA.INV(I3895,'Input Parameters'!$L$26,'Input Parameters'!$M$26,'Input Parameters'!$J$26,'Input Parameters'!$K$26)</f>
        <v>0.565040568205877</v>
      </c>
      <c r="K3895" s="168">
        <f ca="1">('Input Parameters'!$E$27/'Input Parameters'!$E$38)^$J3895</f>
        <v>1.7369327438757458E-2</v>
      </c>
      <c r="L3895" s="69">
        <f ca="1">$H3895*$C3895*'Input Parameters'!$E$25*K3895</f>
        <v>3.3125511399853447</v>
      </c>
      <c r="M3895" s="24">
        <f t="shared" ca="1" si="577"/>
        <v>0.55584497511260023</v>
      </c>
      <c r="N3895" s="15">
        <f ca="1">_xlfn.NORM.INV(M3895,'Input Parameters'!$E$29,'Input Parameters'!$F$29)</f>
        <v>0.10001404429185325</v>
      </c>
      <c r="O3895" s="8">
        <f t="shared" ca="1" si="578"/>
        <v>0.86729415266024912</v>
      </c>
      <c r="P3895" s="30">
        <f ca="1">_xlfn.LOGNORM.INV(O3895,'Input Parameters'!$H$30,'Input Parameters'!$I$30)</f>
        <v>4.5409069556480457</v>
      </c>
      <c r="Q3895" s="10">
        <f t="shared" ca="1" si="579"/>
        <v>0.63928509124671939</v>
      </c>
      <c r="R3895" s="30">
        <f>IF('Input Parameters'!$E$32=0,0,_xlfn.BETA.INV(Q3895,'Input Parameters'!$L$32,'Input Parameters'!$M$32,'Input Parameters'!$J$32,'Input Parameters'!$K$32))</f>
        <v>0</v>
      </c>
      <c r="S3895" s="10">
        <f t="shared" ca="1" si="580"/>
        <v>0.95749059958047134</v>
      </c>
      <c r="T3895" s="26">
        <f ca="1">_xlfn.LOGNORM.INV(S3895,'Input Parameters'!$H$34,'Input Parameters'!$I$34)</f>
        <v>62.464309979672549</v>
      </c>
      <c r="U3895" s="10">
        <f t="shared" ca="1" si="581"/>
        <v>0.29913655867507738</v>
      </c>
      <c r="V3895" s="30">
        <f ca="1">_xlfn.BETA.INV(U3895,'Input Parameters'!$L$36,'Input Parameters'!$M$36,'Input Parameters'!$J$36,'Input Parameters'!$K$36)</f>
        <v>0.50986210609963012</v>
      </c>
      <c r="W3895" s="2">
        <f ca="1">N3895+(P3895-N3895)*(1-ERF((T3895-R3895)/(2*SQRT(L3895*'Input Parameters'!$E$38))))</f>
        <v>0.16765887769660032</v>
      </c>
      <c r="X3895">
        <f t="shared" ca="1" si="582"/>
        <v>1</v>
      </c>
      <c r="Y3895" s="7"/>
    </row>
    <row r="3896" spans="1:25" ht="15" customHeight="1" x14ac:dyDescent="0.25">
      <c r="A3896" s="139">
        <v>3889</v>
      </c>
      <c r="B3896" s="10">
        <f t="shared" ca="1" si="573"/>
        <v>0.20206998071163662</v>
      </c>
      <c r="C3896" s="60">
        <f ca="1">_xlfn.NORM.INV(B3896,'Input Parameters'!$E$15,'Input Parameters'!$F$15)</f>
        <v>225.75630733832946</v>
      </c>
      <c r="D3896" s="10">
        <f t="shared" ca="1" si="574"/>
        <v>0.3429595889395366</v>
      </c>
      <c r="E3896" s="62">
        <f ca="1">IF(_xlfn.NORM.INV(D3896,'Input Parameters'!$E$17,'Input Parameters'!$F$17)&lt;3500,3500,IF(_xlfn.NORM.INV(D3896,'Input Parameters'!$E$17,'Input Parameters'!$F$17)&gt;5500,5500,_xlfn.NORM.INV(D3896,'Input Parameters'!$E$17,'Input Parameters'!$F$17)))</f>
        <v>4516.9205499929767</v>
      </c>
      <c r="F3896" s="10">
        <f t="shared" ca="1" si="575"/>
        <v>0.52117934771302765</v>
      </c>
      <c r="G3896" s="64">
        <f ca="1">_xlfn.NORM.INV(F3896,'Input Parameters'!$E$20,'Input Parameters'!$F$20)</f>
        <v>283.0058618847346</v>
      </c>
      <c r="H3896" s="57">
        <f ca="1">EXP(E3896*(1/'Input Parameters'!$E$23-1/G3896))</f>
        <v>0.58239438503953678</v>
      </c>
      <c r="I3896" s="10">
        <f t="shared" ca="1" si="576"/>
        <v>0.71592365878757513</v>
      </c>
      <c r="J3896" s="30">
        <f ca="1">_xlfn.BETA.INV(I3896,'Input Parameters'!$L$26,'Input Parameters'!$M$26,'Input Parameters'!$J$26,'Input Parameters'!$K$26)</f>
        <v>0.74832725495965058</v>
      </c>
      <c r="K3896" s="168">
        <f ca="1">('Input Parameters'!$E$27/'Input Parameters'!$E$38)^$J3896</f>
        <v>4.6645254403860229E-3</v>
      </c>
      <c r="L3896" s="69">
        <f ca="1">$H3896*$C3896*'Input Parameters'!$E$25*K3896</f>
        <v>0.61328810024770419</v>
      </c>
      <c r="M3896" s="24">
        <f t="shared" ca="1" si="577"/>
        <v>0.77346217559486641</v>
      </c>
      <c r="N3896" s="15">
        <f ca="1">_xlfn.NORM.INV(M3896,'Input Parameters'!$E$29,'Input Parameters'!$F$29)</f>
        <v>0.1000750297332534</v>
      </c>
      <c r="O3896" s="8">
        <f t="shared" ca="1" si="578"/>
        <v>0.38227806114596763</v>
      </c>
      <c r="P3896" s="30">
        <f ca="1">_xlfn.LOGNORM.INV(O3896,'Input Parameters'!$H$30,'Input Parameters'!$I$30)</f>
        <v>2.329284102865254</v>
      </c>
      <c r="Q3896" s="10">
        <f t="shared" ca="1" si="579"/>
        <v>0.29009740340783852</v>
      </c>
      <c r="R3896" s="30">
        <f>IF('Input Parameters'!$E$32=0,0,_xlfn.BETA.INV(Q3896,'Input Parameters'!$L$32,'Input Parameters'!$M$32,'Input Parameters'!$J$32,'Input Parameters'!$K$32))</f>
        <v>0</v>
      </c>
      <c r="S3896" s="10">
        <f t="shared" ca="1" si="580"/>
        <v>0.59161621087897376</v>
      </c>
      <c r="T3896" s="26">
        <f ca="1">_xlfn.LOGNORM.INV(S3896,'Input Parameters'!$H$34,'Input Parameters'!$I$34)</f>
        <v>51.883204634168479</v>
      </c>
      <c r="U3896" s="10">
        <f t="shared" ca="1" si="581"/>
        <v>0.93144672746465862</v>
      </c>
      <c r="V3896" s="30">
        <f ca="1">_xlfn.BETA.INV(U3896,'Input Parameters'!$L$36,'Input Parameters'!$M$36,'Input Parameters'!$J$36,'Input Parameters'!$K$36)</f>
        <v>0.83983964382072873</v>
      </c>
      <c r="W3896" s="2">
        <f ca="1">N3896+(P3896-N3896)*(1-ERF((T3896-R3896)/(2*SQRT(L3896*'Input Parameters'!$E$38))))</f>
        <v>0.10008128051641262</v>
      </c>
      <c r="X3896">
        <f t="shared" ca="1" si="582"/>
        <v>1</v>
      </c>
      <c r="Y3896" s="7"/>
    </row>
    <row r="3897" spans="1:25" ht="15" customHeight="1" x14ac:dyDescent="0.25">
      <c r="A3897" s="139">
        <v>3890</v>
      </c>
      <c r="B3897" s="10">
        <f t="shared" ca="1" si="573"/>
        <v>0.87808928652635387</v>
      </c>
      <c r="C3897" s="60">
        <f ca="1">_xlfn.NORM.INV(B3897,'Input Parameters'!$E$15,'Input Parameters'!$F$15)</f>
        <v>334.12901577034643</v>
      </c>
      <c r="D3897" s="10">
        <f t="shared" ca="1" si="574"/>
        <v>2.1890008787242454E-2</v>
      </c>
      <c r="E3897" s="62">
        <f ca="1">IF(_xlfn.NORM.INV(D3897,'Input Parameters'!$E$17,'Input Parameters'!$F$17)&lt;3500,3500,IF(_xlfn.NORM.INV(D3897,'Input Parameters'!$E$17,'Input Parameters'!$F$17)&gt;5500,5500,_xlfn.NORM.INV(D3897,'Input Parameters'!$E$17,'Input Parameters'!$F$17)))</f>
        <v>3500</v>
      </c>
      <c r="F3897" s="10">
        <f t="shared" ca="1" si="575"/>
        <v>0.24503693361190926</v>
      </c>
      <c r="G3897" s="64">
        <f ca="1">_xlfn.NORM.INV(F3897,'Input Parameters'!$E$20,'Input Parameters'!$F$20)</f>
        <v>278.02571800749013</v>
      </c>
      <c r="H3897" s="57">
        <f ca="1">EXP(E3897*(1/'Input Parameters'!$E$23-1/G3897))</f>
        <v>0.52706795234117743</v>
      </c>
      <c r="I3897" s="10">
        <f t="shared" ca="1" si="576"/>
        <v>0.1391051332055927</v>
      </c>
      <c r="J3897" s="30">
        <f ca="1">_xlfn.BETA.INV(I3897,'Input Parameters'!$L$26,'Input Parameters'!$M$26,'Input Parameters'!$J$26,'Input Parameters'!$K$26)</f>
        <v>0.47820192848234366</v>
      </c>
      <c r="K3897" s="168">
        <f ca="1">('Input Parameters'!$E$27/'Input Parameters'!$E$38)^$J3897</f>
        <v>3.2381960256404697E-2</v>
      </c>
      <c r="L3897" s="69">
        <f ca="1">$H3897*$C3897*'Input Parameters'!$E$25*K3897</f>
        <v>5.7027447998554965</v>
      </c>
      <c r="M3897" s="24">
        <f t="shared" ca="1" si="577"/>
        <v>0.39561722549846068</v>
      </c>
      <c r="N3897" s="15">
        <f ca="1">_xlfn.NORM.INV(M3897,'Input Parameters'!$E$29,'Input Parameters'!$F$29)</f>
        <v>9.9973529204780115E-2</v>
      </c>
      <c r="O3897" s="8">
        <f t="shared" ca="1" si="578"/>
        <v>0.8652541336069377</v>
      </c>
      <c r="P3897" s="30">
        <f ca="1">_xlfn.LOGNORM.INV(O3897,'Input Parameters'!$H$30,'Input Parameters'!$I$30)</f>
        <v>4.5206657667709127</v>
      </c>
      <c r="Q3897" s="10">
        <f t="shared" ca="1" si="579"/>
        <v>0.40126293769863619</v>
      </c>
      <c r="R3897" s="30">
        <f>IF('Input Parameters'!$E$32=0,0,_xlfn.BETA.INV(Q3897,'Input Parameters'!$L$32,'Input Parameters'!$M$32,'Input Parameters'!$J$32,'Input Parameters'!$K$32))</f>
        <v>0</v>
      </c>
      <c r="S3897" s="10">
        <f t="shared" ca="1" si="580"/>
        <v>6.7372375873953283E-2</v>
      </c>
      <c r="T3897" s="26">
        <f ca="1">_xlfn.LOGNORM.INV(S3897,'Input Parameters'!$H$34,'Input Parameters'!$I$34)</f>
        <v>41.84248154224148</v>
      </c>
      <c r="U3897" s="10">
        <f t="shared" ca="1" si="581"/>
        <v>0.94140893659850766</v>
      </c>
      <c r="V3897" s="30">
        <f ca="1">_xlfn.BETA.INV(U3897,'Input Parameters'!$L$36,'Input Parameters'!$M$36,'Input Parameters'!$J$36,'Input Parameters'!$K$36)</f>
        <v>0.8547225621807728</v>
      </c>
      <c r="W3897" s="2">
        <f ca="1">N3897+(P3897-N3897)*(1-ERF((T3897-R3897)/(2*SQRT(L3897*'Input Parameters'!$E$38))))</f>
        <v>1.0520003282146</v>
      </c>
      <c r="X3897">
        <f t="shared" ca="1" si="582"/>
        <v>0</v>
      </c>
      <c r="Y3897" s="7"/>
    </row>
    <row r="3898" spans="1:25" ht="15" customHeight="1" x14ac:dyDescent="0.25">
      <c r="A3898" s="139">
        <v>3891</v>
      </c>
      <c r="B3898" s="10">
        <f t="shared" ca="1" si="573"/>
        <v>8.006820990151986E-2</v>
      </c>
      <c r="C3898" s="60">
        <f ca="1">_xlfn.NORM.INV(B3898,'Input Parameters'!$E$15,'Input Parameters'!$F$15)</f>
        <v>194.84639531018559</v>
      </c>
      <c r="D3898" s="10">
        <f t="shared" ca="1" si="574"/>
        <v>0.91189465231569777</v>
      </c>
      <c r="E3898" s="62">
        <f ca="1">IF(_xlfn.NORM.INV(D3898,'Input Parameters'!$E$17,'Input Parameters'!$F$17)&lt;3500,3500,IF(_xlfn.NORM.INV(D3898,'Input Parameters'!$E$17,'Input Parameters'!$F$17)&gt;5500,5500,_xlfn.NORM.INV(D3898,'Input Parameters'!$E$17,'Input Parameters'!$F$17)))</f>
        <v>5500</v>
      </c>
      <c r="F3898" s="10">
        <f t="shared" ca="1" si="575"/>
        <v>0.86876957715584613</v>
      </c>
      <c r="G3898" s="64">
        <f ca="1">_xlfn.NORM.INV(F3898,'Input Parameters'!$E$20,'Input Parameters'!$F$20)</f>
        <v>290.15797782466524</v>
      </c>
      <c r="H3898" s="57">
        <f ca="1">EXP(E3898*(1/'Input Parameters'!$E$23-1/G3898))</f>
        <v>0.83591178344652461</v>
      </c>
      <c r="I3898" s="10">
        <f t="shared" ca="1" si="576"/>
        <v>0.35142677331447758</v>
      </c>
      <c r="J3898" s="30">
        <f ca="1">_xlfn.BETA.INV(I3898,'Input Parameters'!$L$26,'Input Parameters'!$M$26,'Input Parameters'!$J$26,'Input Parameters'!$K$26)</f>
        <v>0.598446836824435</v>
      </c>
      <c r="K3898" s="168">
        <f ca="1">('Input Parameters'!$E$27/'Input Parameters'!$E$38)^$J3898</f>
        <v>1.3668335787617581E-2</v>
      </c>
      <c r="L3898" s="69">
        <f ca="1">$H3898*$C3898*'Input Parameters'!$E$25*K3898</f>
        <v>2.2262219603618769</v>
      </c>
      <c r="M3898" s="24">
        <f t="shared" ca="1" si="577"/>
        <v>2.1813993958880173E-3</v>
      </c>
      <c r="N3898" s="15">
        <f ca="1">_xlfn.NORM.INV(M3898,'Input Parameters'!$E$29,'Input Parameters'!$F$29)</f>
        <v>9.971493355834328E-2</v>
      </c>
      <c r="O3898" s="8">
        <f t="shared" ca="1" si="578"/>
        <v>0.72750416139539709</v>
      </c>
      <c r="P3898" s="30">
        <f ca="1">_xlfn.LOGNORM.INV(O3898,'Input Parameters'!$H$30,'Input Parameters'!$I$30)</f>
        <v>3.5714227196637274</v>
      </c>
      <c r="Q3898" s="10">
        <f t="shared" ca="1" si="579"/>
        <v>0.94689330026787999</v>
      </c>
      <c r="R3898" s="30">
        <f>IF('Input Parameters'!$E$32=0,0,_xlfn.BETA.INV(Q3898,'Input Parameters'!$L$32,'Input Parameters'!$M$32,'Input Parameters'!$J$32,'Input Parameters'!$K$32))</f>
        <v>0</v>
      </c>
      <c r="S3898" s="10">
        <f t="shared" ca="1" si="580"/>
        <v>0.19000618955288895</v>
      </c>
      <c r="T3898" s="26">
        <f ca="1">_xlfn.LOGNORM.INV(S3898,'Input Parameters'!$H$34,'Input Parameters'!$I$34)</f>
        <v>45.188161305458586</v>
      </c>
      <c r="U3898" s="10">
        <f t="shared" ca="1" si="581"/>
        <v>0.17828407000756263</v>
      </c>
      <c r="V3898" s="30">
        <f ca="1">_xlfn.BETA.INV(U3898,'Input Parameters'!$L$36,'Input Parameters'!$M$36,'Input Parameters'!$J$36,'Input Parameters'!$K$36)</f>
        <v>0.4587541070105825</v>
      </c>
      <c r="W3898" s="2">
        <f ca="1">N3898+(P3898-N3898)*(1-ERF((T3898-R3898)/(2*SQRT(L3898*'Input Parameters'!$E$38))))</f>
        <v>0.21161090152649067</v>
      </c>
      <c r="X3898">
        <f t="shared" ca="1" si="582"/>
        <v>1</v>
      </c>
      <c r="Y3898" s="7"/>
    </row>
    <row r="3899" spans="1:25" ht="15" customHeight="1" x14ac:dyDescent="0.25">
      <c r="A3899" s="139">
        <v>3892</v>
      </c>
      <c r="B3899" s="10">
        <f t="shared" ca="1" si="573"/>
        <v>0.79107608470885127</v>
      </c>
      <c r="C3899" s="60">
        <f ca="1">_xlfn.NORM.INV(B3899,'Input Parameters'!$E$15,'Input Parameters'!$F$15)</f>
        <v>314.87259441902336</v>
      </c>
      <c r="D3899" s="10">
        <f t="shared" ca="1" si="574"/>
        <v>0.55084158336985156</v>
      </c>
      <c r="E3899" s="62">
        <f ca="1">IF(_xlfn.NORM.INV(D3899,'Input Parameters'!$E$17,'Input Parameters'!$F$17)&lt;3500,3500,IF(_xlfn.NORM.INV(D3899,'Input Parameters'!$E$17,'Input Parameters'!$F$17)&gt;5500,5500,_xlfn.NORM.INV(D3899,'Input Parameters'!$E$17,'Input Parameters'!$F$17)))</f>
        <v>4889.4515235374965</v>
      </c>
      <c r="F3899" s="10">
        <f t="shared" ca="1" si="575"/>
        <v>0.41854154397868726</v>
      </c>
      <c r="G3899" s="64">
        <f ca="1">_xlfn.NORM.INV(F3899,'Input Parameters'!$E$20,'Input Parameters'!$F$20)</f>
        <v>281.27230598454884</v>
      </c>
      <c r="H3899" s="57">
        <f ca="1">EXP(E3899*(1/'Input Parameters'!$E$23-1/G3899))</f>
        <v>0.50073631900428461</v>
      </c>
      <c r="I3899" s="10">
        <f t="shared" ca="1" si="576"/>
        <v>0.48246741766781942</v>
      </c>
      <c r="J3899" s="30">
        <f ca="1">_xlfn.BETA.INV(I3899,'Input Parameters'!$L$26,'Input Parameters'!$M$26,'Input Parameters'!$J$26,'Input Parameters'!$K$26)</f>
        <v>0.65430255371460766</v>
      </c>
      <c r="K3899" s="168">
        <f ca="1">('Input Parameters'!$E$27/'Input Parameters'!$E$38)^$J3899</f>
        <v>9.1561658633106668E-3</v>
      </c>
      <c r="L3899" s="69">
        <f ca="1">$H3899*$C3899*'Input Parameters'!$E$25*K3899</f>
        <v>1.4436356767687437</v>
      </c>
      <c r="M3899" s="24">
        <f t="shared" ca="1" si="577"/>
        <v>0.84665081640480733</v>
      </c>
      <c r="N3899" s="15">
        <f ca="1">_xlfn.NORM.INV(M3899,'Input Parameters'!$E$29,'Input Parameters'!$F$29)</f>
        <v>0.10010221743950873</v>
      </c>
      <c r="O3899" s="8">
        <f t="shared" ca="1" si="578"/>
        <v>0.20225606016193787</v>
      </c>
      <c r="P3899" s="30">
        <f ca="1">_xlfn.LOGNORM.INV(O3899,'Input Parameters'!$H$30,'Input Parameters'!$I$30)</f>
        <v>1.8098947801317775</v>
      </c>
      <c r="Q3899" s="10">
        <f t="shared" ca="1" si="579"/>
        <v>9.6184981283723658E-2</v>
      </c>
      <c r="R3899" s="30">
        <f>IF('Input Parameters'!$E$32=0,0,_xlfn.BETA.INV(Q3899,'Input Parameters'!$L$32,'Input Parameters'!$M$32,'Input Parameters'!$J$32,'Input Parameters'!$K$32))</f>
        <v>0</v>
      </c>
      <c r="S3899" s="10">
        <f t="shared" ca="1" si="580"/>
        <v>0.20181349881757971</v>
      </c>
      <c r="T3899" s="26">
        <f ca="1">_xlfn.LOGNORM.INV(S3899,'Input Parameters'!$H$34,'Input Parameters'!$I$34)</f>
        <v>45.429128643334693</v>
      </c>
      <c r="U3899" s="10">
        <f t="shared" ca="1" si="581"/>
        <v>0.68364504785580493</v>
      </c>
      <c r="V3899" s="30">
        <f ca="1">_xlfn.BETA.INV(U3899,'Input Parameters'!$L$36,'Input Parameters'!$M$36,'Input Parameters'!$J$36,'Input Parameters'!$K$36)</f>
        <v>0.66191399918790472</v>
      </c>
      <c r="W3899" s="2">
        <f ca="1">N3899+(P3899-N3899)*(1-ERF((T3899-R3899)/(2*SQRT(L3899*'Input Parameters'!$E$38))))</f>
        <v>0.11293419782444282</v>
      </c>
      <c r="X3899">
        <f t="shared" ca="1" si="582"/>
        <v>1</v>
      </c>
      <c r="Y3899" s="7"/>
    </row>
    <row r="3900" spans="1:25" ht="15" customHeight="1" x14ac:dyDescent="0.25">
      <c r="A3900" s="139">
        <v>3893</v>
      </c>
      <c r="B3900" s="10">
        <f t="shared" ca="1" si="573"/>
        <v>0.79523684781042847</v>
      </c>
      <c r="C3900" s="60">
        <f ca="1">_xlfn.NORM.INV(B3900,'Input Parameters'!$E$15,'Input Parameters'!$F$15)</f>
        <v>315.66202133513423</v>
      </c>
      <c r="D3900" s="10">
        <f t="shared" ca="1" si="574"/>
        <v>0.69493758537457562</v>
      </c>
      <c r="E3900" s="62">
        <f ca="1">IF(_xlfn.NORM.INV(D3900,'Input Parameters'!$E$17,'Input Parameters'!$F$17)&lt;3500,3500,IF(_xlfn.NORM.INV(D3900,'Input Parameters'!$E$17,'Input Parameters'!$F$17)&gt;5500,5500,_xlfn.NORM.INV(D3900,'Input Parameters'!$E$17,'Input Parameters'!$F$17)))</f>
        <v>5156.92669563458</v>
      </c>
      <c r="F3900" s="10">
        <f t="shared" ca="1" si="575"/>
        <v>0.27478315845036794</v>
      </c>
      <c r="G3900" s="64">
        <f ca="1">_xlfn.NORM.INV(F3900,'Input Parameters'!$E$20,'Input Parameters'!$F$20)</f>
        <v>278.64065221653419</v>
      </c>
      <c r="H3900" s="57">
        <f ca="1">EXP(E3900*(1/'Input Parameters'!$E$23-1/G3900))</f>
        <v>0.40548407020743449</v>
      </c>
      <c r="I3900" s="10">
        <f t="shared" ca="1" si="576"/>
        <v>7.073477887851265E-2</v>
      </c>
      <c r="J3900" s="30">
        <f ca="1">_xlfn.BETA.INV(I3900,'Input Parameters'!$L$26,'Input Parameters'!$M$26,'Input Parameters'!$J$26,'Input Parameters'!$K$26)</f>
        <v>0.41294500761142078</v>
      </c>
      <c r="K3900" s="168">
        <f ca="1">('Input Parameters'!$E$27/'Input Parameters'!$E$38)^$J3900</f>
        <v>5.1712055141499402E-2</v>
      </c>
      <c r="L3900" s="69">
        <f ca="1">$H3900*$C3900*'Input Parameters'!$E$25*K3900</f>
        <v>6.6189321360609661</v>
      </c>
      <c r="M3900" s="24">
        <f t="shared" ca="1" si="577"/>
        <v>0.33485115042668701</v>
      </c>
      <c r="N3900" s="15">
        <f ca="1">_xlfn.NORM.INV(M3900,'Input Parameters'!$E$29,'Input Parameters'!$F$29)</f>
        <v>9.9957344338144308E-2</v>
      </c>
      <c r="O3900" s="8">
        <f t="shared" ca="1" si="578"/>
        <v>0.17528134567585063</v>
      </c>
      <c r="P3900" s="30">
        <f ca="1">_xlfn.LOGNORM.INV(O3900,'Input Parameters'!$H$30,'Input Parameters'!$I$30)</f>
        <v>1.7264613576174648</v>
      </c>
      <c r="Q3900" s="10">
        <f t="shared" ca="1" si="579"/>
        <v>0.8577060253318548</v>
      </c>
      <c r="R3900" s="30">
        <f>IF('Input Parameters'!$E$32=0,0,_xlfn.BETA.INV(Q3900,'Input Parameters'!$L$32,'Input Parameters'!$M$32,'Input Parameters'!$J$32,'Input Parameters'!$K$32))</f>
        <v>0</v>
      </c>
      <c r="S3900" s="10">
        <f t="shared" ca="1" si="580"/>
        <v>0.31348966664656286</v>
      </c>
      <c r="T3900" s="26">
        <f ca="1">_xlfn.LOGNORM.INV(S3900,'Input Parameters'!$H$34,'Input Parameters'!$I$34)</f>
        <v>47.447873823059446</v>
      </c>
      <c r="U3900" s="10">
        <f t="shared" ca="1" si="581"/>
        <v>0.3751088429498548</v>
      </c>
      <c r="V3900" s="30">
        <f ca="1">_xlfn.BETA.INV(U3900,'Input Parameters'!$L$36,'Input Parameters'!$M$36,'Input Parameters'!$J$36,'Input Parameters'!$K$36)</f>
        <v>0.53891325892819375</v>
      </c>
      <c r="W3900" s="2">
        <f ca="1">N3900+(P3900-N3900)*(1-ERF((T3900-R3900)/(2*SQRT(L3900*'Input Parameters'!$E$38))))</f>
        <v>0.41257574731574659</v>
      </c>
      <c r="X3900">
        <f t="shared" ca="1" si="582"/>
        <v>1</v>
      </c>
      <c r="Y3900" s="7"/>
    </row>
    <row r="3901" spans="1:25" ht="15" customHeight="1" x14ac:dyDescent="0.25">
      <c r="A3901" s="139">
        <v>3894</v>
      </c>
      <c r="B3901" s="10">
        <f t="shared" ca="1" si="573"/>
        <v>0.19953025344402786</v>
      </c>
      <c r="C3901" s="60">
        <f ca="1">_xlfn.NORM.INV(B3901,'Input Parameters'!$E$15,'Input Parameters'!$F$15)</f>
        <v>225.26585499538913</v>
      </c>
      <c r="D3901" s="10">
        <f t="shared" ca="1" si="574"/>
        <v>0.47347997703055855</v>
      </c>
      <c r="E3901" s="62">
        <f ca="1">IF(_xlfn.NORM.INV(D3901,'Input Parameters'!$E$17,'Input Parameters'!$F$17)&lt;3500,3500,IF(_xlfn.NORM.INV(D3901,'Input Parameters'!$E$17,'Input Parameters'!$F$17)&gt;5500,5500,_xlfn.NORM.INV(D3901,'Input Parameters'!$E$17,'Input Parameters'!$F$17)))</f>
        <v>4753.432587390439</v>
      </c>
      <c r="F3901" s="10">
        <f t="shared" ca="1" si="575"/>
        <v>0.26091486023686117</v>
      </c>
      <c r="G3901" s="64">
        <f ca="1">_xlfn.NORM.INV(F3901,'Input Parameters'!$E$20,'Input Parameters'!$F$20)</f>
        <v>278.35846578998763</v>
      </c>
      <c r="H3901" s="57">
        <f ca="1">EXP(E3901*(1/'Input Parameters'!$E$23-1/G3901))</f>
        <v>0.42769727479419467</v>
      </c>
      <c r="I3901" s="10">
        <f t="shared" ca="1" si="576"/>
        <v>5.1071135331107631E-2</v>
      </c>
      <c r="J3901" s="30">
        <f ca="1">_xlfn.BETA.INV(I3901,'Input Parameters'!$L$26,'Input Parameters'!$M$26,'Input Parameters'!$J$26,'Input Parameters'!$K$26)</f>
        <v>0.3859020435489095</v>
      </c>
      <c r="K3901" s="168">
        <f ca="1">('Input Parameters'!$E$27/'Input Parameters'!$E$38)^$J3901</f>
        <v>6.2782147205172473E-2</v>
      </c>
      <c r="L3901" s="69">
        <f ca="1">$H3901*$C3901*'Input Parameters'!$E$25*K3901</f>
        <v>6.0487831574511102</v>
      </c>
      <c r="M3901" s="24">
        <f t="shared" ca="1" si="577"/>
        <v>0.32252381591990797</v>
      </c>
      <c r="N3901" s="15">
        <f ca="1">_xlfn.NORM.INV(M3901,'Input Parameters'!$E$29,'Input Parameters'!$F$29)</f>
        <v>9.9953934707196185E-2</v>
      </c>
      <c r="O3901" s="8">
        <f t="shared" ca="1" si="578"/>
        <v>3.2479692195884868E-2</v>
      </c>
      <c r="P3901" s="30">
        <f ca="1">_xlfn.LOGNORM.INV(O3901,'Input Parameters'!$H$30,'Input Parameters'!$I$30)</f>
        <v>1.1221473797107127</v>
      </c>
      <c r="Q3901" s="10">
        <f t="shared" ca="1" si="579"/>
        <v>0.6359431919404781</v>
      </c>
      <c r="R3901" s="30">
        <f>IF('Input Parameters'!$E$32=0,0,_xlfn.BETA.INV(Q3901,'Input Parameters'!$L$32,'Input Parameters'!$M$32,'Input Parameters'!$J$32,'Input Parameters'!$K$32))</f>
        <v>0</v>
      </c>
      <c r="S3901" s="10">
        <f t="shared" ca="1" si="580"/>
        <v>0.83694533216122213</v>
      </c>
      <c r="T3901" s="26">
        <f ca="1">_xlfn.LOGNORM.INV(S3901,'Input Parameters'!$H$34,'Input Parameters'!$I$34)</f>
        <v>56.963823291534986</v>
      </c>
      <c r="U3901" s="10">
        <f t="shared" ca="1" si="581"/>
        <v>0.69251455407419393</v>
      </c>
      <c r="V3901" s="30">
        <f ca="1">_xlfn.BETA.INV(U3901,'Input Parameters'!$L$36,'Input Parameters'!$M$36,'Input Parameters'!$J$36,'Input Parameters'!$K$36)</f>
        <v>0.66607072472880613</v>
      </c>
      <c r="W3901" s="2">
        <f ca="1">N3901+(P3901-N3901)*(1-ERF((T3901-R3901)/(2*SQRT(L3901*'Input Parameters'!$E$38))))</f>
        <v>0.20367782026951176</v>
      </c>
      <c r="X3901">
        <f t="shared" ca="1" si="582"/>
        <v>1</v>
      </c>
      <c r="Y3901" s="7"/>
    </row>
    <row r="3902" spans="1:25" ht="15" customHeight="1" x14ac:dyDescent="0.25">
      <c r="A3902" s="139">
        <v>3895</v>
      </c>
      <c r="B3902" s="10">
        <f t="shared" ca="1" si="573"/>
        <v>3.3119524678394852E-2</v>
      </c>
      <c r="C3902" s="60">
        <f ca="1">_xlfn.NORM.INV(B3902,'Input Parameters'!$E$15,'Input Parameters'!$F$15)</f>
        <v>171.42455121680942</v>
      </c>
      <c r="D3902" s="10">
        <f t="shared" ca="1" si="574"/>
        <v>0.16059941678953216</v>
      </c>
      <c r="E3902" s="62">
        <f ca="1">IF(_xlfn.NORM.INV(D3902,'Input Parameters'!$E$17,'Input Parameters'!$F$17)&lt;3500,3500,IF(_xlfn.NORM.INV(D3902,'Input Parameters'!$E$17,'Input Parameters'!$F$17)&gt;5500,5500,_xlfn.NORM.INV(D3902,'Input Parameters'!$E$17,'Input Parameters'!$F$17)))</f>
        <v>4105.6018771804365</v>
      </c>
      <c r="F3902" s="10">
        <f t="shared" ca="1" si="575"/>
        <v>0.75335551022639924</v>
      </c>
      <c r="G3902" s="64">
        <f ca="1">_xlfn.NORM.INV(F3902,'Input Parameters'!$E$20,'Input Parameters'!$F$20)</f>
        <v>287.24008336252962</v>
      </c>
      <c r="H3902" s="57">
        <f ca="1">EXP(E3902*(1/'Input Parameters'!$E$23-1/G3902))</f>
        <v>0.7576540202052805</v>
      </c>
      <c r="I3902" s="10">
        <f t="shared" ca="1" si="576"/>
        <v>0.31489672707136873</v>
      </c>
      <c r="J3902" s="30">
        <f ca="1">_xlfn.BETA.INV(I3902,'Input Parameters'!$L$26,'Input Parameters'!$M$26,'Input Parameters'!$J$26,'Input Parameters'!$K$26)</f>
        <v>0.58143750653173265</v>
      </c>
      <c r="K3902" s="168">
        <f ca="1">('Input Parameters'!$E$27/'Input Parameters'!$E$38)^$J3902</f>
        <v>1.5441987056009297E-2</v>
      </c>
      <c r="L3902" s="69">
        <f ca="1">$H3902*$C3902*'Input Parameters'!$E$25*K3902</f>
        <v>2.0056130058704906</v>
      </c>
      <c r="M3902" s="24">
        <f t="shared" ca="1" si="577"/>
        <v>0.90815053573318705</v>
      </c>
      <c r="N3902" s="15">
        <f ca="1">_xlfn.NORM.INV(M3902,'Input Parameters'!$E$29,'Input Parameters'!$F$29)</f>
        <v>0.10013294518886924</v>
      </c>
      <c r="O3902" s="8">
        <f t="shared" ca="1" si="578"/>
        <v>0.1740051649194343</v>
      </c>
      <c r="P3902" s="30">
        <f ca="1">_xlfn.LOGNORM.INV(O3902,'Input Parameters'!$H$30,'Input Parameters'!$I$30)</f>
        <v>1.7224232740382641</v>
      </c>
      <c r="Q3902" s="10">
        <f t="shared" ca="1" si="579"/>
        <v>0.76648567305284288</v>
      </c>
      <c r="R3902" s="30">
        <f>IF('Input Parameters'!$E$32=0,0,_xlfn.BETA.INV(Q3902,'Input Parameters'!$L$32,'Input Parameters'!$M$32,'Input Parameters'!$J$32,'Input Parameters'!$K$32))</f>
        <v>0</v>
      </c>
      <c r="S3902" s="10">
        <f t="shared" ca="1" si="580"/>
        <v>0.96677499743315787</v>
      </c>
      <c r="T3902" s="26">
        <f ca="1">_xlfn.LOGNORM.INV(S3902,'Input Parameters'!$H$34,'Input Parameters'!$I$34)</f>
        <v>63.350169412874898</v>
      </c>
      <c r="U3902" s="10">
        <f t="shared" ca="1" si="581"/>
        <v>2.883595784100712E-2</v>
      </c>
      <c r="V3902" s="30">
        <f ca="1">_xlfn.BETA.INV(U3902,'Input Parameters'!$L$36,'Input Parameters'!$M$36,'Input Parameters'!$J$36,'Input Parameters'!$K$36)</f>
        <v>0.35541894507213434</v>
      </c>
      <c r="W3902" s="2">
        <f ca="1">N3902+(P3902-N3902)*(1-ERF((T3902-R3902)/(2*SQRT(L3902*'Input Parameters'!$E$38))))</f>
        <v>0.10266555426730407</v>
      </c>
      <c r="X3902">
        <f t="shared" ca="1" si="582"/>
        <v>1</v>
      </c>
      <c r="Y3902" s="7"/>
    </row>
    <row r="3903" spans="1:25" ht="15" customHeight="1" x14ac:dyDescent="0.25">
      <c r="A3903" s="139">
        <v>3896</v>
      </c>
      <c r="B3903" s="10">
        <f t="shared" ca="1" si="573"/>
        <v>0.63857899536454421</v>
      </c>
      <c r="C3903" s="60">
        <f ca="1">_xlfn.NORM.INV(B3903,'Input Parameters'!$E$15,'Input Parameters'!$F$15)</f>
        <v>290.18761261733204</v>
      </c>
      <c r="D3903" s="10">
        <f t="shared" ca="1" si="574"/>
        <v>0.91765856825600622</v>
      </c>
      <c r="E3903" s="62">
        <f ca="1">IF(_xlfn.NORM.INV(D3903,'Input Parameters'!$E$17,'Input Parameters'!$F$17)&lt;3500,3500,IF(_xlfn.NORM.INV(D3903,'Input Parameters'!$E$17,'Input Parameters'!$F$17)&gt;5500,5500,_xlfn.NORM.INV(D3903,'Input Parameters'!$E$17,'Input Parameters'!$F$17)))</f>
        <v>5500</v>
      </c>
      <c r="F3903" s="10">
        <f t="shared" ca="1" si="575"/>
        <v>0.41844935783346693</v>
      </c>
      <c r="G3903" s="64">
        <f ca="1">_xlfn.NORM.INV(F3903,'Input Parameters'!$E$20,'Input Parameters'!$F$20)</f>
        <v>281.27072465508434</v>
      </c>
      <c r="H3903" s="57">
        <f ca="1">EXP(E3903*(1/'Input Parameters'!$E$23-1/G3903))</f>
        <v>0.45925233406553173</v>
      </c>
      <c r="I3903" s="10">
        <f t="shared" ca="1" si="576"/>
        <v>0.14659444936438948</v>
      </c>
      <c r="J3903" s="30">
        <f ca="1">_xlfn.BETA.INV(I3903,'Input Parameters'!$L$26,'Input Parameters'!$M$26,'Input Parameters'!$J$26,'Input Parameters'!$K$26)</f>
        <v>0.48388676664731006</v>
      </c>
      <c r="K3903" s="168">
        <f ca="1">('Input Parameters'!$E$27/'Input Parameters'!$E$38)^$J3903</f>
        <v>3.108806571024594E-2</v>
      </c>
      <c r="L3903" s="69">
        <f ca="1">$H3903*$C3903*'Input Parameters'!$E$25*K3903</f>
        <v>4.1430859496950445</v>
      </c>
      <c r="M3903" s="24">
        <f t="shared" ca="1" si="577"/>
        <v>0.42245204985436702</v>
      </c>
      <c r="N3903" s="15">
        <f ca="1">_xlfn.NORM.INV(M3903,'Input Parameters'!$E$29,'Input Parameters'!$F$29)</f>
        <v>9.9980437552192089E-2</v>
      </c>
      <c r="O3903" s="8">
        <f t="shared" ca="1" si="578"/>
        <v>2.3337056493947794E-2</v>
      </c>
      <c r="P3903" s="30">
        <f ca="1">_xlfn.LOGNORM.INV(O3903,'Input Parameters'!$H$30,'Input Parameters'!$I$30)</f>
        <v>1.0484986477781175</v>
      </c>
      <c r="Q3903" s="10">
        <f t="shared" ca="1" si="579"/>
        <v>0.34363795228058358</v>
      </c>
      <c r="R3903" s="30">
        <f>IF('Input Parameters'!$E$32=0,0,_xlfn.BETA.INV(Q3903,'Input Parameters'!$L$32,'Input Parameters'!$M$32,'Input Parameters'!$J$32,'Input Parameters'!$K$32))</f>
        <v>0</v>
      </c>
      <c r="S3903" s="10">
        <f t="shared" ca="1" si="580"/>
        <v>0.10749197752339323</v>
      </c>
      <c r="T3903" s="26">
        <f ca="1">_xlfn.LOGNORM.INV(S3903,'Input Parameters'!$H$34,'Input Parameters'!$I$34)</f>
        <v>43.195984556799829</v>
      </c>
      <c r="U3903" s="10">
        <f t="shared" ca="1" si="581"/>
        <v>0.57465670014901049</v>
      </c>
      <c r="V3903" s="30">
        <f ca="1">_xlfn.BETA.INV(U3903,'Input Parameters'!$L$36,'Input Parameters'!$M$36,'Input Parameters'!$J$36,'Input Parameters'!$K$36)</f>
        <v>0.61508206273066102</v>
      </c>
      <c r="W3903" s="2">
        <f ca="1">N3903+(P3903-N3903)*(1-ERF((T3903-R3903)/(2*SQRT(L3903*'Input Parameters'!$E$38))))</f>
        <v>0.22656753480014696</v>
      </c>
      <c r="X3903">
        <f t="shared" ca="1" si="582"/>
        <v>1</v>
      </c>
      <c r="Y3903" s="7"/>
    </row>
    <row r="3904" spans="1:25" ht="15" customHeight="1" x14ac:dyDescent="0.25">
      <c r="A3904" s="139">
        <v>3897</v>
      </c>
      <c r="B3904" s="10">
        <f t="shared" ca="1" si="573"/>
        <v>0.61081380594266577</v>
      </c>
      <c r="C3904" s="60">
        <f ca="1">_xlfn.NORM.INV(B3904,'Input Parameters'!$E$15,'Input Parameters'!$F$15)</f>
        <v>286.21944088306054</v>
      </c>
      <c r="D3904" s="10">
        <f t="shared" ca="1" si="574"/>
        <v>0.81491031167041073</v>
      </c>
      <c r="E3904" s="62">
        <f ca="1">IF(_xlfn.NORM.INV(D3904,'Input Parameters'!$E$17,'Input Parameters'!$F$17)&lt;3500,3500,IF(_xlfn.NORM.INV(D3904,'Input Parameters'!$E$17,'Input Parameters'!$F$17)&gt;5500,5500,_xlfn.NORM.INV(D3904,'Input Parameters'!$E$17,'Input Parameters'!$F$17)))</f>
        <v>5427.2961901480094</v>
      </c>
      <c r="F3904" s="10">
        <f t="shared" ca="1" si="575"/>
        <v>0.30186833153178549</v>
      </c>
      <c r="G3904" s="64">
        <f ca="1">_xlfn.NORM.INV(F3904,'Input Parameters'!$E$20,'Input Parameters'!$F$20)</f>
        <v>279.1724686585693</v>
      </c>
      <c r="H3904" s="57">
        <f ca="1">EXP(E3904*(1/'Input Parameters'!$E$23-1/G3904))</f>
        <v>0.40136068104612721</v>
      </c>
      <c r="I3904" s="10">
        <f t="shared" ca="1" si="576"/>
        <v>0.54128764456340162</v>
      </c>
      <c r="J3904" s="30">
        <f ca="1">_xlfn.BETA.INV(I3904,'Input Parameters'!$L$26,'Input Parameters'!$M$26,'Input Parameters'!$J$26,'Input Parameters'!$K$26)</f>
        <v>0.67793606820136754</v>
      </c>
      <c r="K3904" s="168">
        <f ca="1">('Input Parameters'!$E$27/'Input Parameters'!$E$38)^$J3904</f>
        <v>7.7284146910428231E-3</v>
      </c>
      <c r="L3904" s="69">
        <f ca="1">$H3904*$C3904*'Input Parameters'!$E$25*K3904</f>
        <v>0.88781886984568614</v>
      </c>
      <c r="M3904" s="24">
        <f t="shared" ca="1" si="577"/>
        <v>0.84516854144539466</v>
      </c>
      <c r="N3904" s="15">
        <f ca="1">_xlfn.NORM.INV(M3904,'Input Parameters'!$E$29,'Input Parameters'!$F$29)</f>
        <v>0.10010159295896097</v>
      </c>
      <c r="O3904" s="8">
        <f t="shared" ca="1" si="578"/>
        <v>0.24590241111403155</v>
      </c>
      <c r="P3904" s="30">
        <f ca="1">_xlfn.LOGNORM.INV(O3904,'Input Parameters'!$H$30,'Input Parameters'!$I$30)</f>
        <v>1.9392602753450086</v>
      </c>
      <c r="Q3904" s="10">
        <f t="shared" ca="1" si="579"/>
        <v>0.40193639450898111</v>
      </c>
      <c r="R3904" s="30">
        <f>IF('Input Parameters'!$E$32=0,0,_xlfn.BETA.INV(Q3904,'Input Parameters'!$L$32,'Input Parameters'!$M$32,'Input Parameters'!$J$32,'Input Parameters'!$K$32))</f>
        <v>0</v>
      </c>
      <c r="S3904" s="10">
        <f t="shared" ca="1" si="580"/>
        <v>0.35595032301555085</v>
      </c>
      <c r="T3904" s="26">
        <f ca="1">_xlfn.LOGNORM.INV(S3904,'Input Parameters'!$H$34,'Input Parameters'!$I$34)</f>
        <v>48.142241431426463</v>
      </c>
      <c r="U3904" s="10">
        <f t="shared" ca="1" si="581"/>
        <v>0.12781381006925108</v>
      </c>
      <c r="V3904" s="30">
        <f ca="1">_xlfn.BETA.INV(U3904,'Input Parameters'!$L$36,'Input Parameters'!$M$36,'Input Parameters'!$J$36,'Input Parameters'!$K$36)</f>
        <v>0.43318018104956246</v>
      </c>
      <c r="W3904" s="2">
        <f ca="1">N3904+(P3904-N3904)*(1-ERF((T3904-R3904)/(2*SQRT(L3904*'Input Parameters'!$E$38))))</f>
        <v>0.10065859644573555</v>
      </c>
      <c r="X3904">
        <f t="shared" ca="1" si="582"/>
        <v>1</v>
      </c>
      <c r="Y3904" s="7"/>
    </row>
    <row r="3905" spans="1:25" ht="15" customHeight="1" x14ac:dyDescent="0.25">
      <c r="A3905" s="139">
        <v>3898</v>
      </c>
      <c r="B3905" s="10">
        <f t="shared" ca="1" si="573"/>
        <v>0.73246933888241772</v>
      </c>
      <c r="C3905" s="60">
        <f ca="1">_xlfn.NORM.INV(B3905,'Input Parameters'!$E$15,'Input Parameters'!$F$15)</f>
        <v>304.58330625401015</v>
      </c>
      <c r="D3905" s="10">
        <f t="shared" ca="1" si="574"/>
        <v>0.23480500029959328</v>
      </c>
      <c r="E3905" s="62">
        <f ca="1">IF(_xlfn.NORM.INV(D3905,'Input Parameters'!$E$17,'Input Parameters'!$F$17)&lt;3500,3500,IF(_xlfn.NORM.INV(D3905,'Input Parameters'!$E$17,'Input Parameters'!$F$17)&gt;5500,5500,_xlfn.NORM.INV(D3905,'Input Parameters'!$E$17,'Input Parameters'!$F$17)))</f>
        <v>4293.820373012024</v>
      </c>
      <c r="F3905" s="10">
        <f t="shared" ca="1" si="575"/>
        <v>0.69483244795730992</v>
      </c>
      <c r="G3905" s="64">
        <f ca="1">_xlfn.NORM.INV(F3905,'Input Parameters'!$E$20,'Input Parameters'!$F$20)</f>
        <v>286.0642876801586</v>
      </c>
      <c r="H3905" s="57">
        <f ca="1">EXP(E3905*(1/'Input Parameters'!$E$23-1/G3905))</f>
        <v>0.70349551597898308</v>
      </c>
      <c r="I3905" s="10">
        <f t="shared" ca="1" si="576"/>
        <v>0.62745241449546252</v>
      </c>
      <c r="J3905" s="30">
        <f ca="1">_xlfn.BETA.INV(I3905,'Input Parameters'!$L$26,'Input Parameters'!$M$26,'Input Parameters'!$J$26,'Input Parameters'!$K$26)</f>
        <v>0.71221460796713032</v>
      </c>
      <c r="K3905" s="168">
        <f ca="1">('Input Parameters'!$E$27/'Input Parameters'!$E$38)^$J3905</f>
        <v>6.0437397015736787E-3</v>
      </c>
      <c r="L3905" s="69">
        <f ca="1">$H3905*$C3905*'Input Parameters'!$E$25*K3905</f>
        <v>1.295010177796784</v>
      </c>
      <c r="M3905" s="24">
        <f t="shared" ca="1" si="577"/>
        <v>0.16183738533234904</v>
      </c>
      <c r="N3905" s="15">
        <f ca="1">_xlfn.NORM.INV(M3905,'Input Parameters'!$E$29,'Input Parameters'!$F$29)</f>
        <v>9.9901306554244854E-2</v>
      </c>
      <c r="O3905" s="8">
        <f t="shared" ca="1" si="578"/>
        <v>0.6669308229797164</v>
      </c>
      <c r="P3905" s="30">
        <f ca="1">_xlfn.LOGNORM.INV(O3905,'Input Parameters'!$H$30,'Input Parameters'!$I$30)</f>
        <v>3.2898797947461902</v>
      </c>
      <c r="Q3905" s="10">
        <f t="shared" ca="1" si="579"/>
        <v>0.48764411407917685</v>
      </c>
      <c r="R3905" s="30">
        <f>IF('Input Parameters'!$E$32=0,0,_xlfn.BETA.INV(Q3905,'Input Parameters'!$L$32,'Input Parameters'!$M$32,'Input Parameters'!$J$32,'Input Parameters'!$K$32))</f>
        <v>0</v>
      </c>
      <c r="S3905" s="10">
        <f t="shared" ca="1" si="580"/>
        <v>0.91984180316429209</v>
      </c>
      <c r="T3905" s="26">
        <f ca="1">_xlfn.LOGNORM.INV(S3905,'Input Parameters'!$H$34,'Input Parameters'!$I$34)</f>
        <v>60.037266827891003</v>
      </c>
      <c r="U3905" s="10">
        <f t="shared" ca="1" si="581"/>
        <v>0.72510586481502215</v>
      </c>
      <c r="V3905" s="30">
        <f ca="1">_xlfn.BETA.INV(U3905,'Input Parameters'!$L$36,'Input Parameters'!$M$36,'Input Parameters'!$J$36,'Input Parameters'!$K$36)</f>
        <v>0.68197526761771821</v>
      </c>
      <c r="W3905" s="2">
        <f ca="1">N3905+(P3905-N3905)*(1-ERF((T3905-R3905)/(2*SQRT(L3905*'Input Parameters'!$E$38))))</f>
        <v>0.10051086451311268</v>
      </c>
      <c r="X3905">
        <f t="shared" ca="1" si="582"/>
        <v>1</v>
      </c>
      <c r="Y3905" s="7"/>
    </row>
    <row r="3906" spans="1:25" ht="15" customHeight="1" x14ac:dyDescent="0.25">
      <c r="A3906" s="139">
        <v>3899</v>
      </c>
      <c r="B3906" s="10">
        <f t="shared" ca="1" si="573"/>
        <v>0.65187041854912664</v>
      </c>
      <c r="C3906" s="60">
        <f ca="1">_xlfn.NORM.INV(B3906,'Input Parameters'!$E$15,'Input Parameters'!$F$15)</f>
        <v>292.12297209631566</v>
      </c>
      <c r="D3906" s="10">
        <f t="shared" ca="1" si="574"/>
        <v>0.82556648608157923</v>
      </c>
      <c r="E3906" s="62">
        <f ca="1">IF(_xlfn.NORM.INV(D3906,'Input Parameters'!$E$17,'Input Parameters'!$F$17)&lt;3500,3500,IF(_xlfn.NORM.INV(D3906,'Input Parameters'!$E$17,'Input Parameters'!$F$17)&gt;5500,5500,_xlfn.NORM.INV(D3906,'Input Parameters'!$E$17,'Input Parameters'!$F$17)))</f>
        <v>5455.7524045607679</v>
      </c>
      <c r="F3906" s="10">
        <f t="shared" ca="1" si="575"/>
        <v>0.27499978461162544</v>
      </c>
      <c r="G3906" s="64">
        <f ca="1">_xlfn.NORM.INV(F3906,'Input Parameters'!$E$20,'Input Parameters'!$F$20)</f>
        <v>278.64500283060096</v>
      </c>
      <c r="H3906" s="57">
        <f ca="1">EXP(E3906*(1/'Input Parameters'!$E$23-1/G3906))</f>
        <v>0.38493733026794213</v>
      </c>
      <c r="I3906" s="10">
        <f t="shared" ca="1" si="576"/>
        <v>0.14023287598948342</v>
      </c>
      <c r="J3906" s="30">
        <f ca="1">_xlfn.BETA.INV(I3906,'Input Parameters'!$L$26,'Input Parameters'!$M$26,'Input Parameters'!$J$26,'Input Parameters'!$K$26)</f>
        <v>0.4790705230293878</v>
      </c>
      <c r="K3906" s="168">
        <f ca="1">('Input Parameters'!$E$27/'Input Parameters'!$E$38)^$J3906</f>
        <v>3.2180833300392425E-2</v>
      </c>
      <c r="L3906" s="69">
        <f ca="1">$H3906*$C3906*'Input Parameters'!$E$25*K3906</f>
        <v>3.6187037141227694</v>
      </c>
      <c r="M3906" s="24">
        <f t="shared" ca="1" si="577"/>
        <v>0.46963119983904589</v>
      </c>
      <c r="N3906" s="15">
        <f ca="1">_xlfn.NORM.INV(M3906,'Input Parameters'!$E$29,'Input Parameters'!$F$29)</f>
        <v>9.9992380303805126E-2</v>
      </c>
      <c r="O3906" s="8">
        <f t="shared" ca="1" si="578"/>
        <v>0.38208344501377611</v>
      </c>
      <c r="P3906" s="30">
        <f ca="1">_xlfn.LOGNORM.INV(O3906,'Input Parameters'!$H$30,'Input Parameters'!$I$30)</f>
        <v>2.3287227410749285</v>
      </c>
      <c r="Q3906" s="10">
        <f t="shared" ca="1" si="579"/>
        <v>0.96343822461034334</v>
      </c>
      <c r="R3906" s="30">
        <f>IF('Input Parameters'!$E$32=0,0,_xlfn.BETA.INV(Q3906,'Input Parameters'!$L$32,'Input Parameters'!$M$32,'Input Parameters'!$J$32,'Input Parameters'!$K$32))</f>
        <v>0</v>
      </c>
      <c r="S3906" s="10">
        <f t="shared" ca="1" si="580"/>
        <v>0.96932994544787476</v>
      </c>
      <c r="T3906" s="26">
        <f ca="1">_xlfn.LOGNORM.INV(S3906,'Input Parameters'!$H$34,'Input Parameters'!$I$34)</f>
        <v>63.632083798745917</v>
      </c>
      <c r="U3906" s="10">
        <f t="shared" ca="1" si="581"/>
        <v>0.85423988596820211</v>
      </c>
      <c r="V3906" s="30">
        <f ca="1">_xlfn.BETA.INV(U3906,'Input Parameters'!$L$36,'Input Parameters'!$M$36,'Input Parameters'!$J$36,'Input Parameters'!$K$36)</f>
        <v>0.76123512077934996</v>
      </c>
      <c r="W3906" s="2">
        <f ca="1">N3906+(P3906-N3906)*(1-ERF((T3906-R3906)/(2*SQRT(L3906*'Input Parameters'!$E$38))))</f>
        <v>0.14014495040493746</v>
      </c>
      <c r="X3906">
        <f t="shared" ca="1" si="582"/>
        <v>1</v>
      </c>
      <c r="Y3906" s="7"/>
    </row>
    <row r="3907" spans="1:25" ht="15" customHeight="1" x14ac:dyDescent="0.25">
      <c r="A3907" s="139">
        <v>3900</v>
      </c>
      <c r="B3907" s="10">
        <f t="shared" ca="1" si="573"/>
        <v>0.37210979690125368</v>
      </c>
      <c r="C3907" s="60">
        <f ca="1">_xlfn.NORM.INV(B3907,'Input Parameters'!$E$15,'Input Parameters'!$F$15)</f>
        <v>253.28547122213229</v>
      </c>
      <c r="D3907" s="10">
        <f t="shared" ca="1" si="574"/>
        <v>0.66195483696311297</v>
      </c>
      <c r="E3907" s="62">
        <f ca="1">IF(_xlfn.NORM.INV(D3907,'Input Parameters'!$E$17,'Input Parameters'!$F$17)&lt;3500,3500,IF(_xlfn.NORM.INV(D3907,'Input Parameters'!$E$17,'Input Parameters'!$F$17)&gt;5500,5500,_xlfn.NORM.INV(D3907,'Input Parameters'!$E$17,'Input Parameters'!$F$17)))</f>
        <v>5092.4628957587211</v>
      </c>
      <c r="F3907" s="10">
        <f t="shared" ca="1" si="575"/>
        <v>0.53187533018208677</v>
      </c>
      <c r="G3907" s="64">
        <f ca="1">_xlfn.NORM.INV(F3907,'Input Parameters'!$E$20,'Input Parameters'!$F$20)</f>
        <v>283.18589820584225</v>
      </c>
      <c r="H3907" s="57">
        <f ca="1">EXP(E3907*(1/'Input Parameters'!$E$23-1/G3907))</f>
        <v>0.54988213954982768</v>
      </c>
      <c r="I3907" s="10">
        <f t="shared" ca="1" si="576"/>
        <v>0.87194835019405703</v>
      </c>
      <c r="J3907" s="30">
        <f ca="1">_xlfn.BETA.INV(I3907,'Input Parameters'!$L$26,'Input Parameters'!$M$26,'Input Parameters'!$J$26,'Input Parameters'!$K$26)</f>
        <v>0.82223402887368369</v>
      </c>
      <c r="K3907" s="168">
        <f ca="1">('Input Parameters'!$E$27/'Input Parameters'!$E$38)^$J3907</f>
        <v>2.7451921057395912E-3</v>
      </c>
      <c r="L3907" s="69">
        <f ca="1">$H3907*$C3907*'Input Parameters'!$E$25*K3907</f>
        <v>0.38234255144646806</v>
      </c>
      <c r="M3907" s="24">
        <f t="shared" ca="1" si="577"/>
        <v>0.59918929596187365</v>
      </c>
      <c r="N3907" s="15">
        <f ca="1">_xlfn.NORM.INV(M3907,'Input Parameters'!$E$29,'Input Parameters'!$F$29)</f>
        <v>0.10002512492517653</v>
      </c>
      <c r="O3907" s="8">
        <f t="shared" ca="1" si="578"/>
        <v>0.18206581189710191</v>
      </c>
      <c r="P3907" s="30">
        <f ca="1">_xlfn.LOGNORM.INV(O3907,'Input Parameters'!$H$30,'Input Parameters'!$I$30)</f>
        <v>1.7477781074015442</v>
      </c>
      <c r="Q3907" s="10">
        <f t="shared" ca="1" si="579"/>
        <v>0.28117924730372468</v>
      </c>
      <c r="R3907" s="30">
        <f>IF('Input Parameters'!$E$32=0,0,_xlfn.BETA.INV(Q3907,'Input Parameters'!$L$32,'Input Parameters'!$M$32,'Input Parameters'!$J$32,'Input Parameters'!$K$32))</f>
        <v>0</v>
      </c>
      <c r="S3907" s="10">
        <f t="shared" ca="1" si="580"/>
        <v>0.37082972205615972</v>
      </c>
      <c r="T3907" s="26">
        <f ca="1">_xlfn.LOGNORM.INV(S3907,'Input Parameters'!$H$34,'Input Parameters'!$I$34)</f>
        <v>48.38049817507882</v>
      </c>
      <c r="U3907" s="10">
        <f t="shared" ca="1" si="581"/>
        <v>0.81897567995452203</v>
      </c>
      <c r="V3907" s="30">
        <f ca="1">_xlfn.BETA.INV(U3907,'Input Parameters'!$L$36,'Input Parameters'!$M$36,'Input Parameters'!$J$36,'Input Parameters'!$K$36)</f>
        <v>0.73588407741305328</v>
      </c>
      <c r="W3907" s="2">
        <f ca="1">N3907+(P3907-N3907)*(1-ERF((T3907-R3907)/(2*SQRT(L3907*'Input Parameters'!$E$38))))</f>
        <v>0.10002517691577216</v>
      </c>
      <c r="X3907">
        <f t="shared" ca="1" si="582"/>
        <v>1</v>
      </c>
      <c r="Y3907" s="7"/>
    </row>
    <row r="3908" spans="1:25" ht="15" customHeight="1" x14ac:dyDescent="0.25">
      <c r="A3908" s="139">
        <v>3901</v>
      </c>
      <c r="B3908" s="10">
        <f t="shared" ca="1" si="573"/>
        <v>0.66382874203284803</v>
      </c>
      <c r="C3908" s="60">
        <f ca="1">_xlfn.NORM.INV(B3908,'Input Parameters'!$E$15,'Input Parameters'!$F$15)</f>
        <v>293.88751516719941</v>
      </c>
      <c r="D3908" s="10">
        <f t="shared" ca="1" si="574"/>
        <v>0.96717655212976161</v>
      </c>
      <c r="E3908" s="62">
        <f ca="1">IF(_xlfn.NORM.INV(D3908,'Input Parameters'!$E$17,'Input Parameters'!$F$17)&lt;3500,3500,IF(_xlfn.NORM.INV(D3908,'Input Parameters'!$E$17,'Input Parameters'!$F$17)&gt;5500,5500,_xlfn.NORM.INV(D3908,'Input Parameters'!$E$17,'Input Parameters'!$F$17)))</f>
        <v>5500</v>
      </c>
      <c r="F3908" s="10">
        <f t="shared" ca="1" si="575"/>
        <v>0.17960859271719465</v>
      </c>
      <c r="G3908" s="64">
        <f ca="1">_xlfn.NORM.INV(F3908,'Input Parameters'!$E$20,'Input Parameters'!$F$20)</f>
        <v>276.50705306710864</v>
      </c>
      <c r="H3908" s="57">
        <f ca="1">EXP(E3908*(1/'Input Parameters'!$E$23-1/G3908))</f>
        <v>0.32790402138769709</v>
      </c>
      <c r="I3908" s="10">
        <f t="shared" ca="1" si="576"/>
        <v>0.28505298654340727</v>
      </c>
      <c r="J3908" s="30">
        <f ca="1">_xlfn.BETA.INV(I3908,'Input Parameters'!$L$26,'Input Parameters'!$M$26,'Input Parameters'!$J$26,'Input Parameters'!$K$26)</f>
        <v>0.56681677683678366</v>
      </c>
      <c r="K3908" s="168">
        <f ca="1">('Input Parameters'!$E$27/'Input Parameters'!$E$38)^$J3908</f>
        <v>1.7149432335514577E-2</v>
      </c>
      <c r="L3908" s="69">
        <f ca="1">$H3908*$C3908*'Input Parameters'!$E$25*K3908</f>
        <v>1.6526375976456085</v>
      </c>
      <c r="M3908" s="24">
        <f t="shared" ca="1" si="577"/>
        <v>0.66466160080943848</v>
      </c>
      <c r="N3908" s="15">
        <f ca="1">_xlfn.NORM.INV(M3908,'Input Parameters'!$E$29,'Input Parameters'!$F$29)</f>
        <v>0.10004252193242501</v>
      </c>
      <c r="O3908" s="8">
        <f t="shared" ca="1" si="578"/>
        <v>0.29561413216854926</v>
      </c>
      <c r="P3908" s="30">
        <f ca="1">_xlfn.LOGNORM.INV(O3908,'Input Parameters'!$H$30,'Input Parameters'!$I$30)</f>
        <v>2.0820336913125708</v>
      </c>
      <c r="Q3908" s="10">
        <f t="shared" ca="1" si="579"/>
        <v>0.8248009323064619</v>
      </c>
      <c r="R3908" s="30">
        <f>IF('Input Parameters'!$E$32=0,0,_xlfn.BETA.INV(Q3908,'Input Parameters'!$L$32,'Input Parameters'!$M$32,'Input Parameters'!$J$32,'Input Parameters'!$K$32))</f>
        <v>0</v>
      </c>
      <c r="S3908" s="10">
        <f t="shared" ca="1" si="580"/>
        <v>0.86491877662519767</v>
      </c>
      <c r="T3908" s="26">
        <f ca="1">_xlfn.LOGNORM.INV(S3908,'Input Parameters'!$H$34,'Input Parameters'!$I$34)</f>
        <v>57.826457653210397</v>
      </c>
      <c r="U3908" s="10">
        <f t="shared" ca="1" si="581"/>
        <v>8.0395978628519771E-2</v>
      </c>
      <c r="V3908" s="30">
        <f ca="1">_xlfn.BETA.INV(U3908,'Input Parameters'!$L$36,'Input Parameters'!$M$36,'Input Parameters'!$J$36,'Input Parameters'!$K$36)</f>
        <v>0.40377035070714307</v>
      </c>
      <c r="W3908" s="2">
        <f ca="1">N3908+(P3908-N3908)*(1-ERF((T3908-R3908)/(2*SQRT(L3908*'Input Parameters'!$E$38))))</f>
        <v>0.10295445215613457</v>
      </c>
      <c r="X3908">
        <f t="shared" ca="1" si="582"/>
        <v>1</v>
      </c>
      <c r="Y3908" s="7"/>
    </row>
    <row r="3909" spans="1:25" ht="15" customHeight="1" x14ac:dyDescent="0.25">
      <c r="A3909" s="139">
        <v>3902</v>
      </c>
      <c r="B3909" s="10">
        <f t="shared" ref="B3909:B3972" ca="1" si="583">RAND()</f>
        <v>0.27915058250279323</v>
      </c>
      <c r="C3909" s="60">
        <f ca="1">_xlfn.NORM.INV(B3909,'Input Parameters'!$E$15,'Input Parameters'!$F$15)</f>
        <v>239.24416409036945</v>
      </c>
      <c r="D3909" s="10">
        <f t="shared" ref="D3909:D3972" ca="1" si="584">RAND()</f>
        <v>0.63880734607218337</v>
      </c>
      <c r="E3909" s="62">
        <f ca="1">IF(_xlfn.NORM.INV(D3909,'Input Parameters'!$E$17,'Input Parameters'!$F$17)&lt;3500,3500,IF(_xlfn.NORM.INV(D3909,'Input Parameters'!$E$17,'Input Parameters'!$F$17)&gt;5500,5500,_xlfn.NORM.INV(D3909,'Input Parameters'!$E$17,'Input Parameters'!$F$17)))</f>
        <v>5048.6908877305814</v>
      </c>
      <c r="F3909" s="10">
        <f t="shared" ref="F3909:F3972" ca="1" si="585">RAND()</f>
        <v>0.55898808381622223</v>
      </c>
      <c r="G3909" s="64">
        <f ca="1">_xlfn.NORM.INV(F3909,'Input Parameters'!$E$20,'Input Parameters'!$F$20)</f>
        <v>283.64430774340548</v>
      </c>
      <c r="H3909" s="57">
        <f ca="1">EXP(E3909*(1/'Input Parameters'!$E$23-1/G3909))</f>
        <v>0.56887308922022994</v>
      </c>
      <c r="I3909" s="10">
        <f t="shared" ref="I3909:I3972" ca="1" si="586">RAND()</f>
        <v>0.69443110852956569</v>
      </c>
      <c r="J3909" s="30">
        <f ca="1">_xlfn.BETA.INV(I3909,'Input Parameters'!$L$26,'Input Parameters'!$M$26,'Input Parameters'!$J$26,'Input Parameters'!$K$26)</f>
        <v>0.73937282825544326</v>
      </c>
      <c r="K3909" s="168">
        <f ca="1">('Input Parameters'!$E$27/'Input Parameters'!$E$38)^$J3909</f>
        <v>4.9739605640077471E-3</v>
      </c>
      <c r="L3909" s="69">
        <f ca="1">$H3909*$C3909*'Input Parameters'!$E$25*K3909</f>
        <v>0.67695387756423819</v>
      </c>
      <c r="M3909" s="24">
        <f t="shared" ref="M3909:M3972" ca="1" si="587">RAND()</f>
        <v>0.45098092888625885</v>
      </c>
      <c r="N3909" s="15">
        <f ca="1">_xlfn.NORM.INV(M3909,'Input Parameters'!$E$29,'Input Parameters'!$F$29)</f>
        <v>9.9987681658414165E-2</v>
      </c>
      <c r="O3909" s="8">
        <f t="shared" ref="O3909:O3972" ca="1" si="588">RAND()</f>
        <v>0.80043808316449627</v>
      </c>
      <c r="P3909" s="30">
        <f ca="1">_xlfn.LOGNORM.INV(O3909,'Input Parameters'!$H$30,'Input Parameters'!$I$30)</f>
        <v>3.9962076742615302</v>
      </c>
      <c r="Q3909" s="10">
        <f t="shared" ref="Q3909:Q3972" ca="1" si="589">RAND()</f>
        <v>0.55610455845459283</v>
      </c>
      <c r="R3909" s="30">
        <f>IF('Input Parameters'!$E$32=0,0,_xlfn.BETA.INV(Q3909,'Input Parameters'!$L$32,'Input Parameters'!$M$32,'Input Parameters'!$J$32,'Input Parameters'!$K$32))</f>
        <v>0</v>
      </c>
      <c r="S3909" s="10">
        <f t="shared" ref="S3909:S3972" ca="1" si="590">RAND()</f>
        <v>0.88987309021213523</v>
      </c>
      <c r="T3909" s="26">
        <f ca="1">_xlfn.LOGNORM.INV(S3909,'Input Parameters'!$H$34,'Input Parameters'!$I$34)</f>
        <v>58.720118225727887</v>
      </c>
      <c r="U3909" s="10">
        <f t="shared" ref="U3909:U3972" ca="1" si="591">RAND()</f>
        <v>0.54888129550018816</v>
      </c>
      <c r="V3909" s="30">
        <f ca="1">_xlfn.BETA.INV(U3909,'Input Parameters'!$L$36,'Input Parameters'!$M$36,'Input Parameters'!$J$36,'Input Parameters'!$K$36)</f>
        <v>0.60482380642375344</v>
      </c>
      <c r="W3909" s="2">
        <f ca="1">N3909+(P3909-N3909)*(1-ERF((T3909-R3909)/(2*SQRT(L3909*'Input Parameters'!$E$38))))</f>
        <v>9.9989434642964836E-2</v>
      </c>
      <c r="X3909">
        <f t="shared" ca="1" si="582"/>
        <v>1</v>
      </c>
      <c r="Y3909" s="7"/>
    </row>
    <row r="3910" spans="1:25" ht="15" customHeight="1" x14ac:dyDescent="0.25">
      <c r="A3910" s="139">
        <v>3903</v>
      </c>
      <c r="B3910" s="10">
        <f t="shared" ca="1" si="583"/>
        <v>0.11206642641314535</v>
      </c>
      <c r="C3910" s="60">
        <f ca="1">_xlfn.NORM.INV(B3910,'Input Parameters'!$E$15,'Input Parameters'!$F$15)</f>
        <v>205.08901711198871</v>
      </c>
      <c r="D3910" s="10">
        <f t="shared" ca="1" si="584"/>
        <v>0.63152767444030578</v>
      </c>
      <c r="E3910" s="62">
        <f ca="1">IF(_xlfn.NORM.INV(D3910,'Input Parameters'!$E$17,'Input Parameters'!$F$17)&lt;3500,3500,IF(_xlfn.NORM.INV(D3910,'Input Parameters'!$E$17,'Input Parameters'!$F$17)&gt;5500,5500,_xlfn.NORM.INV(D3910,'Input Parameters'!$E$17,'Input Parameters'!$F$17)))</f>
        <v>5035.1315092538862</v>
      </c>
      <c r="F3910" s="10">
        <f t="shared" ca="1" si="585"/>
        <v>0.52676957974793859</v>
      </c>
      <c r="G3910" s="64">
        <f ca="1">_xlfn.NORM.INV(F3910,'Input Parameters'!$E$20,'Input Parameters'!$F$20)</f>
        <v>283.09991719451438</v>
      </c>
      <c r="H3910" s="57">
        <f ca="1">EXP(E3910*(1/'Input Parameters'!$E$23-1/G3910))</f>
        <v>0.55061551702757316</v>
      </c>
      <c r="I3910" s="10">
        <f t="shared" ca="1" si="586"/>
        <v>0.59807201509580388</v>
      </c>
      <c r="J3910" s="30">
        <f ca="1">_xlfn.BETA.INV(I3910,'Input Parameters'!$L$26,'Input Parameters'!$M$26,'Input Parameters'!$J$26,'Input Parameters'!$K$26)</f>
        <v>0.70050503187185764</v>
      </c>
      <c r="K3910" s="168">
        <f ca="1">('Input Parameters'!$E$27/'Input Parameters'!$E$38)^$J3910</f>
        <v>6.5733003566011668E-3</v>
      </c>
      <c r="L3910" s="69">
        <f ca="1">$H3910*$C3910*'Input Parameters'!$E$25*K3910</f>
        <v>0.74229122583662555</v>
      </c>
      <c r="M3910" s="24">
        <f t="shared" ca="1" si="587"/>
        <v>0.55487702079668366</v>
      </c>
      <c r="N3910" s="15">
        <f ca="1">_xlfn.NORM.INV(M3910,'Input Parameters'!$E$29,'Input Parameters'!$F$29)</f>
        <v>0.10001379929891256</v>
      </c>
      <c r="O3910" s="8">
        <f t="shared" ca="1" si="588"/>
        <v>3.292088975016072E-2</v>
      </c>
      <c r="P3910" s="30">
        <f ca="1">_xlfn.LOGNORM.INV(O3910,'Input Parameters'!$H$30,'Input Parameters'!$I$30)</f>
        <v>1.12535269381669</v>
      </c>
      <c r="Q3910" s="10">
        <f t="shared" ca="1" si="589"/>
        <v>0.76726002578295793</v>
      </c>
      <c r="R3910" s="30">
        <f>IF('Input Parameters'!$E$32=0,0,_xlfn.BETA.INV(Q3910,'Input Parameters'!$L$32,'Input Parameters'!$M$32,'Input Parameters'!$J$32,'Input Parameters'!$K$32))</f>
        <v>0</v>
      </c>
      <c r="S3910" s="10">
        <f t="shared" ca="1" si="590"/>
        <v>0.52964621560537595</v>
      </c>
      <c r="T3910" s="26">
        <f ca="1">_xlfn.LOGNORM.INV(S3910,'Input Parameters'!$H$34,'Input Parameters'!$I$34)</f>
        <v>50.876738650616566</v>
      </c>
      <c r="U3910" s="10">
        <f t="shared" ca="1" si="591"/>
        <v>0.36924881435642654</v>
      </c>
      <c r="V3910" s="30">
        <f ca="1">_xlfn.BETA.INV(U3910,'Input Parameters'!$L$36,'Input Parameters'!$M$36,'Input Parameters'!$J$36,'Input Parameters'!$K$36)</f>
        <v>0.53670733032032547</v>
      </c>
      <c r="W3910" s="2">
        <f ca="1">N3910+(P3910-N3910)*(1-ERF((T3910-R3910)/(2*SQRT(L3910*'Input Parameters'!$E$38))))</f>
        <v>0.10004427484022604</v>
      </c>
      <c r="X3910">
        <f t="shared" ca="1" si="582"/>
        <v>1</v>
      </c>
      <c r="Y3910" s="7"/>
    </row>
    <row r="3911" spans="1:25" ht="15" customHeight="1" x14ac:dyDescent="0.25">
      <c r="A3911" s="139">
        <v>3904</v>
      </c>
      <c r="B3911" s="10">
        <f t="shared" ca="1" si="583"/>
        <v>5.5366548744640864E-3</v>
      </c>
      <c r="C3911" s="60">
        <f ca="1">_xlfn.NORM.INV(B3911,'Input Parameters'!$E$15,'Input Parameters'!$F$15)</f>
        <v>133.29544211469442</v>
      </c>
      <c r="D3911" s="10">
        <f t="shared" ca="1" si="584"/>
        <v>0.31947035453105643</v>
      </c>
      <c r="E3911" s="62">
        <f ca="1">IF(_xlfn.NORM.INV(D3911,'Input Parameters'!$E$17,'Input Parameters'!$F$17)&lt;3500,3500,IF(_xlfn.NORM.INV(D3911,'Input Parameters'!$E$17,'Input Parameters'!$F$17)&gt;5500,5500,_xlfn.NORM.INV(D3911,'Input Parameters'!$E$17,'Input Parameters'!$F$17)))</f>
        <v>4471.5737347025988</v>
      </c>
      <c r="F3911" s="10">
        <f t="shared" ca="1" si="585"/>
        <v>0.76325815668194319</v>
      </c>
      <c r="G3911" s="64">
        <f ca="1">_xlfn.NORM.INV(F3911,'Input Parameters'!$E$20,'Input Parameters'!$F$20)</f>
        <v>287.45271009871152</v>
      </c>
      <c r="H3911" s="57">
        <f ca="1">EXP(E3911*(1/'Input Parameters'!$E$23-1/G3911))</f>
        <v>0.7477009781503785</v>
      </c>
      <c r="I3911" s="10">
        <f t="shared" ca="1" si="586"/>
        <v>4.9510795658160522E-2</v>
      </c>
      <c r="J3911" s="30">
        <f ca="1">_xlfn.BETA.INV(I3911,'Input Parameters'!$L$26,'Input Parameters'!$M$26,'Input Parameters'!$J$26,'Input Parameters'!$K$26)</f>
        <v>0.38345031739029461</v>
      </c>
      <c r="K3911" s="168">
        <f ca="1">('Input Parameters'!$E$27/'Input Parameters'!$E$38)^$J3911</f>
        <v>6.3896017970867497E-2</v>
      </c>
      <c r="L3911" s="69">
        <f ca="1">$H3911*$C3911*'Input Parameters'!$E$25*K3911</f>
        <v>6.3682050942310937</v>
      </c>
      <c r="M3911" s="24">
        <f t="shared" ca="1" si="587"/>
        <v>0.12382139997007302</v>
      </c>
      <c r="N3911" s="15">
        <f ca="1">_xlfn.NORM.INV(M3911,'Input Parameters'!$E$29,'Input Parameters'!$F$29)</f>
        <v>9.9884390621998179E-2</v>
      </c>
      <c r="O3911" s="8">
        <f t="shared" ca="1" si="588"/>
        <v>0.5239569405707698</v>
      </c>
      <c r="P3911" s="30">
        <f ca="1">_xlfn.LOGNORM.INV(O3911,'Input Parameters'!$H$30,'Input Parameters'!$I$30)</f>
        <v>2.7605352363620645</v>
      </c>
      <c r="Q3911" s="10">
        <f t="shared" ca="1" si="589"/>
        <v>6.8270232697448474E-2</v>
      </c>
      <c r="R3911" s="30">
        <f>IF('Input Parameters'!$E$32=0,0,_xlfn.BETA.INV(Q3911,'Input Parameters'!$L$32,'Input Parameters'!$M$32,'Input Parameters'!$J$32,'Input Parameters'!$K$32))</f>
        <v>0</v>
      </c>
      <c r="S3911" s="10">
        <f t="shared" ca="1" si="590"/>
        <v>0.55094754162428461</v>
      </c>
      <c r="T3911" s="26">
        <f ca="1">_xlfn.LOGNORM.INV(S3911,'Input Parameters'!$H$34,'Input Parameters'!$I$34)</f>
        <v>51.217906983925459</v>
      </c>
      <c r="U3911" s="10">
        <f t="shared" ca="1" si="591"/>
        <v>0.75236862351385614</v>
      </c>
      <c r="V3911" s="30">
        <f ca="1">_xlfn.BETA.INV(U3911,'Input Parameters'!$L$36,'Input Parameters'!$M$36,'Input Parameters'!$J$36,'Input Parameters'!$K$36)</f>
        <v>0.69618691013463851</v>
      </c>
      <c r="W3911" s="2">
        <f ca="1">N3911+(P3911-N3911)*(1-ERF((T3911-R3911)/(2*SQRT(L3911*'Input Parameters'!$E$38))))</f>
        <v>0.50229028240126961</v>
      </c>
      <c r="X3911">
        <f t="shared" ca="1" si="582"/>
        <v>1</v>
      </c>
      <c r="Y3911" s="7"/>
    </row>
    <row r="3912" spans="1:25" ht="15" customHeight="1" x14ac:dyDescent="0.25">
      <c r="A3912" s="139">
        <v>3905</v>
      </c>
      <c r="B3912" s="10">
        <f t="shared" ca="1" si="583"/>
        <v>0.61774235462079752</v>
      </c>
      <c r="C3912" s="60">
        <f ca="1">_xlfn.NORM.INV(B3912,'Input Parameters'!$E$15,'Input Parameters'!$F$15)</f>
        <v>287.20120987908092</v>
      </c>
      <c r="D3912" s="10">
        <f t="shared" ca="1" si="584"/>
        <v>4.7580377082075964E-3</v>
      </c>
      <c r="E3912" s="62">
        <f ca="1">IF(_xlfn.NORM.INV(D3912,'Input Parameters'!$E$17,'Input Parameters'!$F$17)&lt;3500,3500,IF(_xlfn.NORM.INV(D3912,'Input Parameters'!$E$17,'Input Parameters'!$F$17)&gt;5500,5500,_xlfn.NORM.INV(D3912,'Input Parameters'!$E$17,'Input Parameters'!$F$17)))</f>
        <v>3500</v>
      </c>
      <c r="F3912" s="10">
        <f t="shared" ca="1" si="585"/>
        <v>4.6467733677317824E-3</v>
      </c>
      <c r="G3912" s="64">
        <f ca="1">_xlfn.NORM.INV(F3912,'Input Parameters'!$E$20,'Input Parameters'!$F$20)</f>
        <v>265.22287992953102</v>
      </c>
      <c r="H3912" s="57">
        <f ca="1">EXP(E3912*(1/'Input Parameters'!$E$23-1/G3912))</f>
        <v>0.28704664520301831</v>
      </c>
      <c r="I3912" s="10">
        <f t="shared" ca="1" si="586"/>
        <v>0.26065916202194062</v>
      </c>
      <c r="J3912" s="30">
        <f ca="1">_xlfn.BETA.INV(I3912,'Input Parameters'!$L$26,'Input Parameters'!$M$26,'Input Parameters'!$J$26,'Input Parameters'!$K$26)</f>
        <v>0.55426472748168498</v>
      </c>
      <c r="K3912" s="168">
        <f ca="1">('Input Parameters'!$E$27/'Input Parameters'!$E$38)^$J3912</f>
        <v>1.8765146155998585E-2</v>
      </c>
      <c r="L3912" s="69">
        <f ca="1">$H3912*$C3912*'Input Parameters'!$E$25*K3912</f>
        <v>1.5470013474166653</v>
      </c>
      <c r="M3912" s="24">
        <f t="shared" ca="1" si="587"/>
        <v>0.75179422152931163</v>
      </c>
      <c r="N3912" s="15">
        <f ca="1">_xlfn.NORM.INV(M3912,'Input Parameters'!$E$29,'Input Parameters'!$F$29)</f>
        <v>0.10006801467319684</v>
      </c>
      <c r="O3912" s="8">
        <f t="shared" ca="1" si="588"/>
        <v>0.1065580969269635</v>
      </c>
      <c r="P3912" s="30">
        <f ca="1">_xlfn.LOGNORM.INV(O3912,'Input Parameters'!$H$30,'Input Parameters'!$I$30)</f>
        <v>1.4901943025043802</v>
      </c>
      <c r="Q3912" s="10">
        <f t="shared" ca="1" si="589"/>
        <v>0.95956639471954586</v>
      </c>
      <c r="R3912" s="30">
        <f>IF('Input Parameters'!$E$32=0,0,_xlfn.BETA.INV(Q3912,'Input Parameters'!$L$32,'Input Parameters'!$M$32,'Input Parameters'!$J$32,'Input Parameters'!$K$32))</f>
        <v>0</v>
      </c>
      <c r="S3912" s="10">
        <f t="shared" ca="1" si="590"/>
        <v>8.2388498663651943E-2</v>
      </c>
      <c r="T3912" s="26">
        <f ca="1">_xlfn.LOGNORM.INV(S3912,'Input Parameters'!$H$34,'Input Parameters'!$I$34)</f>
        <v>42.400873821726087</v>
      </c>
      <c r="U3912" s="10">
        <f t="shared" ca="1" si="591"/>
        <v>0.39609746598869489</v>
      </c>
      <c r="V3912" s="30">
        <f ca="1">_xlfn.BETA.INV(U3912,'Input Parameters'!$L$36,'Input Parameters'!$M$36,'Input Parameters'!$J$36,'Input Parameters'!$K$36)</f>
        <v>0.54679046617699334</v>
      </c>
      <c r="W3912" s="2">
        <f ca="1">N3912+(P3912-N3912)*(1-ERF((T3912-R3912)/(2*SQRT(L3912*'Input Parameters'!$E$38))))</f>
        <v>0.12221119075906084</v>
      </c>
      <c r="X3912">
        <f t="shared" ref="X3912:X3975" ca="1" si="592">IF(W3912&gt;V3912,0,1)</f>
        <v>1</v>
      </c>
      <c r="Y3912" s="7"/>
    </row>
    <row r="3913" spans="1:25" ht="15" customHeight="1" x14ac:dyDescent="0.25">
      <c r="A3913" s="139">
        <v>3906</v>
      </c>
      <c r="B3913" s="10">
        <f t="shared" ca="1" si="583"/>
        <v>0.89819720686775451</v>
      </c>
      <c r="C3913" s="60">
        <f ca="1">_xlfn.NORM.INV(B3913,'Input Parameters'!$E$15,'Input Parameters'!$F$15)</f>
        <v>339.86581287412389</v>
      </c>
      <c r="D3913" s="10">
        <f t="shared" ca="1" si="584"/>
        <v>0.28743518737395368</v>
      </c>
      <c r="E3913" s="62">
        <f ca="1">IF(_xlfn.NORM.INV(D3913,'Input Parameters'!$E$17,'Input Parameters'!$F$17)&lt;3500,3500,IF(_xlfn.NORM.INV(D3913,'Input Parameters'!$E$17,'Input Parameters'!$F$17)&gt;5500,5500,_xlfn.NORM.INV(D3913,'Input Parameters'!$E$17,'Input Parameters'!$F$17)))</f>
        <v>4407.3747895930719</v>
      </c>
      <c r="F3913" s="10">
        <f t="shared" ca="1" si="585"/>
        <v>0.57295898059964512</v>
      </c>
      <c r="G3913" s="64">
        <f ca="1">_xlfn.NORM.INV(F3913,'Input Parameters'!$E$20,'Input Parameters'!$F$20)</f>
        <v>283.88221425980458</v>
      </c>
      <c r="H3913" s="57">
        <f ca="1">EXP(E3913*(1/'Input Parameters'!$E$23-1/G3913))</f>
        <v>0.61914189667337061</v>
      </c>
      <c r="I3913" s="10">
        <f t="shared" ca="1" si="586"/>
        <v>0.80383635756780858</v>
      </c>
      <c r="J3913" s="30">
        <f ca="1">_xlfn.BETA.INV(I3913,'Input Parameters'!$L$26,'Input Parameters'!$M$26,'Input Parameters'!$J$26,'Input Parameters'!$K$26)</f>
        <v>0.78726845224454711</v>
      </c>
      <c r="K3913" s="168">
        <f ca="1">('Input Parameters'!$E$27/'Input Parameters'!$E$38)^$J3913</f>
        <v>3.5277489214149546E-3</v>
      </c>
      <c r="L3913" s="69">
        <f ca="1">$H3913*$C3913*'Input Parameters'!$E$25*K3913</f>
        <v>0.74232714533011734</v>
      </c>
      <c r="M3913" s="24">
        <f t="shared" ca="1" si="587"/>
        <v>0.19322613773515462</v>
      </c>
      <c r="N3913" s="15">
        <f ca="1">_xlfn.NORM.INV(M3913,'Input Parameters'!$E$29,'Input Parameters'!$F$29)</f>
        <v>9.991339309114293E-2</v>
      </c>
      <c r="O3913" s="8">
        <f t="shared" ca="1" si="588"/>
        <v>0.39427856910067938</v>
      </c>
      <c r="P3913" s="30">
        <f ca="1">_xlfn.LOGNORM.INV(O3913,'Input Parameters'!$H$30,'Input Parameters'!$I$30)</f>
        <v>2.3640002879135067</v>
      </c>
      <c r="Q3913" s="10">
        <f t="shared" ca="1" si="589"/>
        <v>0.72456406793419703</v>
      </c>
      <c r="R3913" s="30">
        <f>IF('Input Parameters'!$E$32=0,0,_xlfn.BETA.INV(Q3913,'Input Parameters'!$L$32,'Input Parameters'!$M$32,'Input Parameters'!$J$32,'Input Parameters'!$K$32))</f>
        <v>0</v>
      </c>
      <c r="S3913" s="10">
        <f t="shared" ca="1" si="590"/>
        <v>0.11392234185758698</v>
      </c>
      <c r="T3913" s="26">
        <f ca="1">_xlfn.LOGNORM.INV(S3913,'Input Parameters'!$H$34,'Input Parameters'!$I$34)</f>
        <v>43.379499927999291</v>
      </c>
      <c r="U3913" s="10">
        <f t="shared" ca="1" si="591"/>
        <v>0.56903262671825583</v>
      </c>
      <c r="V3913" s="30">
        <f ca="1">_xlfn.BETA.INV(U3913,'Input Parameters'!$L$36,'Input Parameters'!$M$36,'Input Parameters'!$J$36,'Input Parameters'!$K$36)</f>
        <v>0.61282420156369177</v>
      </c>
      <c r="W3913" s="2">
        <f ca="1">N3913+(P3913-N3913)*(1-ERF((T3913-R3913)/(2*SQRT(L3913*'Input Parameters'!$E$38))))</f>
        <v>0.1007524674178211</v>
      </c>
      <c r="X3913">
        <f t="shared" ca="1" si="592"/>
        <v>1</v>
      </c>
      <c r="Y3913" s="7"/>
    </row>
    <row r="3914" spans="1:25" ht="15" customHeight="1" x14ac:dyDescent="0.25">
      <c r="A3914" s="139">
        <v>3907</v>
      </c>
      <c r="B3914" s="10">
        <f t="shared" ca="1" si="583"/>
        <v>0.35820259095917573</v>
      </c>
      <c r="C3914" s="60">
        <f ca="1">_xlfn.NORM.INV(B3914,'Input Parameters'!$E$15,'Input Parameters'!$F$15)</f>
        <v>251.28049275022329</v>
      </c>
      <c r="D3914" s="10">
        <f t="shared" ca="1" si="584"/>
        <v>0.21652112514208377</v>
      </c>
      <c r="E3914" s="62">
        <f ca="1">IF(_xlfn.NORM.INV(D3914,'Input Parameters'!$E$17,'Input Parameters'!$F$17)&lt;3500,3500,IF(_xlfn.NORM.INV(D3914,'Input Parameters'!$E$17,'Input Parameters'!$F$17)&gt;5500,5500,_xlfn.NORM.INV(D3914,'Input Parameters'!$E$17,'Input Parameters'!$F$17)))</f>
        <v>4251.2025529209977</v>
      </c>
      <c r="F3914" s="10">
        <f t="shared" ca="1" si="585"/>
        <v>0.98354562049472027</v>
      </c>
      <c r="G3914" s="64">
        <f ca="1">_xlfn.NORM.INV(F3914,'Input Parameters'!$E$20,'Input Parameters'!$F$20)</f>
        <v>296.94240438504016</v>
      </c>
      <c r="H3914" s="57">
        <f ca="1">EXP(E3914*(1/'Input Parameters'!$E$23-1/G3914))</f>
        <v>1.2167840745419358</v>
      </c>
      <c r="I3914" s="10">
        <f t="shared" ca="1" si="586"/>
        <v>0.56803583142818137</v>
      </c>
      <c r="J3914" s="30">
        <f ca="1">_xlfn.BETA.INV(I3914,'Input Parameters'!$L$26,'Input Parameters'!$M$26,'Input Parameters'!$J$26,'Input Parameters'!$K$26)</f>
        <v>0.68857376475052556</v>
      </c>
      <c r="K3914" s="168">
        <f ca="1">('Input Parameters'!$E$27/'Input Parameters'!$E$38)^$J3914</f>
        <v>7.1606395976035507E-3</v>
      </c>
      <c r="L3914" s="69">
        <f ca="1">$H3914*$C3914*'Input Parameters'!$E$25*K3914</f>
        <v>2.1893949286328986</v>
      </c>
      <c r="M3914" s="24">
        <f t="shared" ca="1" si="587"/>
        <v>0.92131090601623011</v>
      </c>
      <c r="N3914" s="15">
        <f ca="1">_xlfn.NORM.INV(M3914,'Input Parameters'!$E$29,'Input Parameters'!$F$29)</f>
        <v>0.10014139445365429</v>
      </c>
      <c r="O3914" s="8">
        <f t="shared" ca="1" si="588"/>
        <v>0.15553593815965305</v>
      </c>
      <c r="P3914" s="30">
        <f ca="1">_xlfn.LOGNORM.INV(O3914,'Input Parameters'!$H$30,'Input Parameters'!$I$30)</f>
        <v>1.6628457177808045</v>
      </c>
      <c r="Q3914" s="10">
        <f t="shared" ca="1" si="589"/>
        <v>0.59485405025211369</v>
      </c>
      <c r="R3914" s="30">
        <f>IF('Input Parameters'!$E$32=0,0,_xlfn.BETA.INV(Q3914,'Input Parameters'!$L$32,'Input Parameters'!$M$32,'Input Parameters'!$J$32,'Input Parameters'!$K$32))</f>
        <v>0</v>
      </c>
      <c r="S3914" s="10">
        <f t="shared" ca="1" si="590"/>
        <v>0.92091401479776169</v>
      </c>
      <c r="T3914" s="26">
        <f ca="1">_xlfn.LOGNORM.INV(S3914,'Input Parameters'!$H$34,'Input Parameters'!$I$34)</f>
        <v>60.091400735856475</v>
      </c>
      <c r="U3914" s="10">
        <f t="shared" ca="1" si="591"/>
        <v>0.27411295554760495</v>
      </c>
      <c r="V3914" s="30">
        <f ca="1">_xlfn.BETA.INV(U3914,'Input Parameters'!$L$36,'Input Parameters'!$M$36,'Input Parameters'!$J$36,'Input Parameters'!$K$36)</f>
        <v>0.49995431703683602</v>
      </c>
      <c r="W3914" s="2">
        <f ca="1">N3914+(P3914-N3914)*(1-ERF((T3914-R3914)/(2*SQRT(L3914*'Input Parameters'!$E$38))))</f>
        <v>0.10652195901817824</v>
      </c>
      <c r="X3914">
        <f t="shared" ca="1" si="592"/>
        <v>1</v>
      </c>
      <c r="Y3914" s="7"/>
    </row>
    <row r="3915" spans="1:25" ht="15" customHeight="1" x14ac:dyDescent="0.25">
      <c r="A3915" s="139">
        <v>3908</v>
      </c>
      <c r="B3915" s="10">
        <f t="shared" ca="1" si="583"/>
        <v>0.56369775908354358</v>
      </c>
      <c r="C3915" s="60">
        <f ca="1">_xlfn.NORM.INV(B3915,'Input Parameters'!$E$15,'Input Parameters'!$F$15)</f>
        <v>279.65717949146494</v>
      </c>
      <c r="D3915" s="10">
        <f t="shared" ca="1" si="584"/>
        <v>0.13484424151980223</v>
      </c>
      <c r="E3915" s="62">
        <f ca="1">IF(_xlfn.NORM.INV(D3915,'Input Parameters'!$E$17,'Input Parameters'!$F$17)&lt;3500,3500,IF(_xlfn.NORM.INV(D3915,'Input Parameters'!$E$17,'Input Parameters'!$F$17)&gt;5500,5500,_xlfn.NORM.INV(D3915,'Input Parameters'!$E$17,'Input Parameters'!$F$17)))</f>
        <v>4027.3538393172389</v>
      </c>
      <c r="F3915" s="10">
        <f t="shared" ca="1" si="585"/>
        <v>4.1551954755947751E-2</v>
      </c>
      <c r="G3915" s="64">
        <f ca="1">_xlfn.NORM.INV(F3915,'Input Parameters'!$E$20,'Input Parameters'!$F$20)</f>
        <v>271.03921062636766</v>
      </c>
      <c r="H3915" s="57">
        <f ca="1">EXP(E3915*(1/'Input Parameters'!$E$23-1/G3915))</f>
        <v>0.32945665441433575</v>
      </c>
      <c r="I3915" s="10">
        <f t="shared" ca="1" si="586"/>
        <v>0.69668840761113782</v>
      </c>
      <c r="J3915" s="30">
        <f ca="1">_xlfn.BETA.INV(I3915,'Input Parameters'!$L$26,'Input Parameters'!$M$26,'Input Parameters'!$J$26,'Input Parameters'!$K$26)</f>
        <v>0.74030623694445441</v>
      </c>
      <c r="K3915" s="168">
        <f ca="1">('Input Parameters'!$E$27/'Input Parameters'!$E$38)^$J3915</f>
        <v>4.940769331632372E-3</v>
      </c>
      <c r="L3915" s="69">
        <f ca="1">$H3915*$C3915*'Input Parameters'!$E$25*K3915</f>
        <v>0.45521738087417601</v>
      </c>
      <c r="M3915" s="24">
        <f t="shared" ca="1" si="587"/>
        <v>8.7864256316512956E-2</v>
      </c>
      <c r="N3915" s="15">
        <f ca="1">_xlfn.NORM.INV(M3915,'Input Parameters'!$E$29,'Input Parameters'!$F$29)</f>
        <v>9.986459753469859E-2</v>
      </c>
      <c r="O3915" s="8">
        <f t="shared" ca="1" si="588"/>
        <v>0.72114712337815845</v>
      </c>
      <c r="P3915" s="30">
        <f ca="1">_xlfn.LOGNORM.INV(O3915,'Input Parameters'!$H$30,'Input Parameters'!$I$30)</f>
        <v>3.5394627868449726</v>
      </c>
      <c r="Q3915" s="10">
        <f t="shared" ca="1" si="589"/>
        <v>0.88795736198150654</v>
      </c>
      <c r="R3915" s="30">
        <f>IF('Input Parameters'!$E$32=0,0,_xlfn.BETA.INV(Q3915,'Input Parameters'!$L$32,'Input Parameters'!$M$32,'Input Parameters'!$J$32,'Input Parameters'!$K$32))</f>
        <v>0</v>
      </c>
      <c r="S3915" s="10">
        <f t="shared" ca="1" si="590"/>
        <v>0.25199595674995545</v>
      </c>
      <c r="T3915" s="26">
        <f ca="1">_xlfn.LOGNORM.INV(S3915,'Input Parameters'!$H$34,'Input Parameters'!$I$34)</f>
        <v>46.383326991170328</v>
      </c>
      <c r="U3915" s="10">
        <f t="shared" ca="1" si="591"/>
        <v>0.19093414195556091</v>
      </c>
      <c r="V3915" s="30">
        <f ca="1">_xlfn.BETA.INV(U3915,'Input Parameters'!$L$36,'Input Parameters'!$M$36,'Input Parameters'!$J$36,'Input Parameters'!$K$36)</f>
        <v>0.46461703100761437</v>
      </c>
      <c r="W3915" s="2">
        <f ca="1">N3915+(P3915-N3915)*(1-ERF((T3915-R3915)/(2*SQRT(L3915*'Input Parameters'!$E$38))))</f>
        <v>9.9868612094399678E-2</v>
      </c>
      <c r="X3915">
        <f t="shared" ca="1" si="592"/>
        <v>1</v>
      </c>
      <c r="Y3915" s="7"/>
    </row>
    <row r="3916" spans="1:25" ht="15" customHeight="1" x14ac:dyDescent="0.25">
      <c r="A3916" s="139">
        <v>3909</v>
      </c>
      <c r="B3916" s="10">
        <f t="shared" ca="1" si="583"/>
        <v>0.93424804948434703</v>
      </c>
      <c r="C3916" s="60">
        <f ca="1">_xlfn.NORM.INV(B3916,'Input Parameters'!$E$15,'Input Parameters'!$F$15)</f>
        <v>352.70162892379358</v>
      </c>
      <c r="D3916" s="10">
        <f t="shared" ca="1" si="584"/>
        <v>0.37735123004008486</v>
      </c>
      <c r="E3916" s="62">
        <f ca="1">IF(_xlfn.NORM.INV(D3916,'Input Parameters'!$E$17,'Input Parameters'!$F$17)&lt;3500,3500,IF(_xlfn.NORM.INV(D3916,'Input Parameters'!$E$17,'Input Parameters'!$F$17)&gt;5500,5500,_xlfn.NORM.INV(D3916,'Input Parameters'!$E$17,'Input Parameters'!$F$17)))</f>
        <v>4581.2885960767708</v>
      </c>
      <c r="F3916" s="10">
        <f t="shared" ca="1" si="585"/>
        <v>0.70430788806049449</v>
      </c>
      <c r="G3916" s="64">
        <f ca="1">_xlfn.NORM.INV(F3916,'Input Parameters'!$E$20,'Input Parameters'!$F$20)</f>
        <v>286.24676898403266</v>
      </c>
      <c r="H3916" s="57">
        <f ca="1">EXP(E3916*(1/'Input Parameters'!$E$23-1/G3916))</f>
        <v>0.69417583371817804</v>
      </c>
      <c r="I3916" s="10">
        <f t="shared" ca="1" si="586"/>
        <v>0.78216213750277863</v>
      </c>
      <c r="J3916" s="30">
        <f ca="1">_xlfn.BETA.INV(I3916,'Input Parameters'!$L$26,'Input Parameters'!$M$26,'Input Parameters'!$J$26,'Input Parameters'!$K$26)</f>
        <v>0.77721097582194498</v>
      </c>
      <c r="K3916" s="168">
        <f ca="1">('Input Parameters'!$E$27/'Input Parameters'!$E$38)^$J3916</f>
        <v>3.7916545688216697E-3</v>
      </c>
      <c r="L3916" s="69">
        <f ca="1">$H3916*$C3916*'Input Parameters'!$E$25*K3916</f>
        <v>0.92833712989164452</v>
      </c>
      <c r="M3916" s="24">
        <f t="shared" ca="1" si="587"/>
        <v>0.62519768285702804</v>
      </c>
      <c r="N3916" s="15">
        <f ca="1">_xlfn.NORM.INV(M3916,'Input Parameters'!$E$29,'Input Parameters'!$F$29)</f>
        <v>0.10003191607293843</v>
      </c>
      <c r="O3916" s="8">
        <f t="shared" ca="1" si="588"/>
        <v>0.28119639888264303</v>
      </c>
      <c r="P3916" s="30">
        <f ca="1">_xlfn.LOGNORM.INV(O3916,'Input Parameters'!$H$30,'Input Parameters'!$I$30)</f>
        <v>2.0409075402542047</v>
      </c>
      <c r="Q3916" s="10">
        <f t="shared" ca="1" si="589"/>
        <v>0.21828902299015707</v>
      </c>
      <c r="R3916" s="30">
        <f>IF('Input Parameters'!$E$32=0,0,_xlfn.BETA.INV(Q3916,'Input Parameters'!$L$32,'Input Parameters'!$M$32,'Input Parameters'!$J$32,'Input Parameters'!$K$32))</f>
        <v>0</v>
      </c>
      <c r="S3916" s="10">
        <f t="shared" ca="1" si="590"/>
        <v>0.53843029862028435</v>
      </c>
      <c r="T3916" s="26">
        <f ca="1">_xlfn.LOGNORM.INV(S3916,'Input Parameters'!$H$34,'Input Parameters'!$I$34)</f>
        <v>51.016930050595484</v>
      </c>
      <c r="U3916" s="10">
        <f t="shared" ca="1" si="591"/>
        <v>0.37695313977406908</v>
      </c>
      <c r="V3916" s="30">
        <f ca="1">_xlfn.BETA.INV(U3916,'Input Parameters'!$L$36,'Input Parameters'!$M$36,'Input Parameters'!$J$36,'Input Parameters'!$K$36)</f>
        <v>0.53960681148021228</v>
      </c>
      <c r="W3916" s="2">
        <f ca="1">N3916+(P3916-N3916)*(1-ERF((T3916-R3916)/(2*SQRT(L3916*'Input Parameters'!$E$38))))</f>
        <v>0.10038330697233913</v>
      </c>
      <c r="X3916">
        <f t="shared" ca="1" si="592"/>
        <v>1</v>
      </c>
      <c r="Y3916" s="7"/>
    </row>
    <row r="3917" spans="1:25" ht="15" customHeight="1" x14ac:dyDescent="0.25">
      <c r="A3917" s="139">
        <v>3910</v>
      </c>
      <c r="B3917" s="10">
        <f t="shared" ca="1" si="583"/>
        <v>3.3860895943713332E-2</v>
      </c>
      <c r="C3917" s="60">
        <f ca="1">_xlfn.NORM.INV(B3917,'Input Parameters'!$E$15,'Input Parameters'!$F$15)</f>
        <v>171.96372176767997</v>
      </c>
      <c r="D3917" s="10">
        <f t="shared" ca="1" si="584"/>
        <v>0.18320723286474483</v>
      </c>
      <c r="E3917" s="62">
        <f ca="1">IF(_xlfn.NORM.INV(D3917,'Input Parameters'!$E$17,'Input Parameters'!$F$17)&lt;3500,3500,IF(_xlfn.NORM.INV(D3917,'Input Parameters'!$E$17,'Input Parameters'!$F$17)&gt;5500,5500,_xlfn.NORM.INV(D3917,'Input Parameters'!$E$17,'Input Parameters'!$F$17)))</f>
        <v>4167.7530187263392</v>
      </c>
      <c r="F3917" s="10">
        <f t="shared" ca="1" si="585"/>
        <v>8.8904145887781172E-2</v>
      </c>
      <c r="G3917" s="64">
        <f ca="1">_xlfn.NORM.INV(F3917,'Input Parameters'!$E$20,'Input Parameters'!$F$20)</f>
        <v>273.62152180435288</v>
      </c>
      <c r="H3917" s="57">
        <f ca="1">EXP(E3917*(1/'Input Parameters'!$E$23-1/G3917))</f>
        <v>0.36644854767933188</v>
      </c>
      <c r="I3917" s="10">
        <f t="shared" ca="1" si="586"/>
        <v>0.79103965629247697</v>
      </c>
      <c r="J3917" s="30">
        <f ca="1">_xlfn.BETA.INV(I3917,'Input Parameters'!$L$26,'Input Parameters'!$M$26,'Input Parameters'!$J$26,'Input Parameters'!$K$26)</f>
        <v>0.78128473839173962</v>
      </c>
      <c r="K3917" s="168">
        <f ca="1">('Input Parameters'!$E$27/'Input Parameters'!$E$38)^$J3917</f>
        <v>3.6824610411120991E-3</v>
      </c>
      <c r="L3917" s="69">
        <f ca="1">$H3917*$C3917*'Input Parameters'!$E$25*K3917</f>
        <v>0.23205343504326512</v>
      </c>
      <c r="M3917" s="24">
        <f t="shared" ca="1" si="587"/>
        <v>0.73705907945436144</v>
      </c>
      <c r="N3917" s="15">
        <f ca="1">_xlfn.NORM.INV(M3917,'Input Parameters'!$E$29,'Input Parameters'!$F$29)</f>
        <v>0.10006343049279386</v>
      </c>
      <c r="O3917" s="8">
        <f t="shared" ca="1" si="588"/>
        <v>1.3098435391480145E-2</v>
      </c>
      <c r="P3917" s="30">
        <f ca="1">_xlfn.LOGNORM.INV(O3917,'Input Parameters'!$H$30,'Input Parameters'!$I$30)</f>
        <v>0.9387608746109084</v>
      </c>
      <c r="Q3917" s="10">
        <f t="shared" ca="1" si="589"/>
        <v>0.19437605818845727</v>
      </c>
      <c r="R3917" s="30">
        <f>IF('Input Parameters'!$E$32=0,0,_xlfn.BETA.INV(Q3917,'Input Parameters'!$L$32,'Input Parameters'!$M$32,'Input Parameters'!$J$32,'Input Parameters'!$K$32))</f>
        <v>0</v>
      </c>
      <c r="S3917" s="10">
        <f t="shared" ca="1" si="590"/>
        <v>0.7565308312449055</v>
      </c>
      <c r="T3917" s="26">
        <f ca="1">_xlfn.LOGNORM.INV(S3917,'Input Parameters'!$H$34,'Input Parameters'!$I$34)</f>
        <v>54.965515023740416</v>
      </c>
      <c r="U3917" s="10">
        <f t="shared" ca="1" si="591"/>
        <v>0.94639617077288685</v>
      </c>
      <c r="V3917" s="30">
        <f ca="1">_xlfn.BETA.INV(U3917,'Input Parameters'!$L$36,'Input Parameters'!$M$36,'Input Parameters'!$J$36,'Input Parameters'!$K$36)</f>
        <v>0.862967182777721</v>
      </c>
      <c r="W3917" s="2">
        <f ca="1">N3917+(P3917-N3917)*(1-ERF((T3917-R3917)/(2*SQRT(L3917*'Input Parameters'!$E$38))))</f>
        <v>0.10006343049279441</v>
      </c>
      <c r="X3917">
        <f t="shared" ca="1" si="592"/>
        <v>1</v>
      </c>
      <c r="Y3917" s="7"/>
    </row>
    <row r="3918" spans="1:25" ht="15" customHeight="1" x14ac:dyDescent="0.25">
      <c r="A3918" s="139">
        <v>3911</v>
      </c>
      <c r="B3918" s="10">
        <f t="shared" ca="1" si="583"/>
        <v>0.65868332315782696</v>
      </c>
      <c r="C3918" s="60">
        <f ca="1">_xlfn.NORM.INV(B3918,'Input Parameters'!$E$15,'Input Parameters'!$F$15)</f>
        <v>293.1253982532603</v>
      </c>
      <c r="D3918" s="10">
        <f t="shared" ca="1" si="584"/>
        <v>0.81799502251491951</v>
      </c>
      <c r="E3918" s="62">
        <f ca="1">IF(_xlfn.NORM.INV(D3918,'Input Parameters'!$E$17,'Input Parameters'!$F$17)&lt;3500,3500,IF(_xlfn.NORM.INV(D3918,'Input Parameters'!$E$17,'Input Parameters'!$F$17)&gt;5500,5500,_xlfn.NORM.INV(D3918,'Input Parameters'!$E$17,'Input Parameters'!$F$17)))</f>
        <v>5435.4254842892333</v>
      </c>
      <c r="F3918" s="10">
        <f t="shared" ca="1" si="585"/>
        <v>6.4772271373191304E-2</v>
      </c>
      <c r="G3918" s="64">
        <f ca="1">_xlfn.NORM.INV(F3918,'Input Parameters'!$E$20,'Input Parameters'!$F$20)</f>
        <v>272.49346741494759</v>
      </c>
      <c r="H3918" s="57">
        <f ca="1">EXP(E3918*(1/'Input Parameters'!$E$23-1/G3918))</f>
        <v>0.24870701686893326</v>
      </c>
      <c r="I3918" s="10">
        <f t="shared" ca="1" si="586"/>
        <v>2.9626306624126575E-2</v>
      </c>
      <c r="J3918" s="30">
        <f ca="1">_xlfn.BETA.INV(I3918,'Input Parameters'!$L$26,'Input Parameters'!$M$26,'Input Parameters'!$J$26,'Input Parameters'!$K$26)</f>
        <v>0.34564537977459836</v>
      </c>
      <c r="K3918" s="168">
        <f ca="1">('Input Parameters'!$E$27/'Input Parameters'!$E$38)^$J3918</f>
        <v>8.3799979134884253E-2</v>
      </c>
      <c r="L3918" s="69">
        <f ca="1">$H3918*$C3918*'Input Parameters'!$E$25*K3918</f>
        <v>6.1092148531298074</v>
      </c>
      <c r="M3918" s="24">
        <f t="shared" ca="1" si="587"/>
        <v>0.80394867221366328</v>
      </c>
      <c r="N3918" s="15">
        <f ca="1">_xlfn.NORM.INV(M3918,'Input Parameters'!$E$29,'Input Parameters'!$F$29)</f>
        <v>0.10008558104110843</v>
      </c>
      <c r="O3918" s="8">
        <f t="shared" ca="1" si="588"/>
        <v>4.7294938558709809E-2</v>
      </c>
      <c r="P3918" s="30">
        <f ca="1">_xlfn.LOGNORM.INV(O3918,'Input Parameters'!$H$30,'Input Parameters'!$I$30)</f>
        <v>1.2182031365735484</v>
      </c>
      <c r="Q3918" s="10">
        <f t="shared" ca="1" si="589"/>
        <v>0.59179242834417678</v>
      </c>
      <c r="R3918" s="30">
        <f>IF('Input Parameters'!$E$32=0,0,_xlfn.BETA.INV(Q3918,'Input Parameters'!$L$32,'Input Parameters'!$M$32,'Input Parameters'!$J$32,'Input Parameters'!$K$32))</f>
        <v>0</v>
      </c>
      <c r="S3918" s="10">
        <f t="shared" ca="1" si="590"/>
        <v>0.4627004716285138</v>
      </c>
      <c r="T3918" s="26">
        <f ca="1">_xlfn.LOGNORM.INV(S3918,'Input Parameters'!$H$34,'Input Parameters'!$I$34)</f>
        <v>49.823437787252104</v>
      </c>
      <c r="U3918" s="10">
        <f t="shared" ca="1" si="591"/>
        <v>0.55434010728507577</v>
      </c>
      <c r="V3918" s="30">
        <f ca="1">_xlfn.BETA.INV(U3918,'Input Parameters'!$L$36,'Input Parameters'!$M$36,'Input Parameters'!$J$36,'Input Parameters'!$K$36)</f>
        <v>0.60697795088324746</v>
      </c>
      <c r="W3918" s="2">
        <f ca="1">N3918+(P3918-N3918)*(1-ERF((T3918-R3918)/(2*SQRT(L3918*'Input Parameters'!$E$38))))</f>
        <v>0.27233361678151408</v>
      </c>
      <c r="X3918">
        <f t="shared" ca="1" si="592"/>
        <v>1</v>
      </c>
      <c r="Y3918" s="7"/>
    </row>
    <row r="3919" spans="1:25" ht="15" customHeight="1" x14ac:dyDescent="0.25">
      <c r="A3919" s="139">
        <v>3912</v>
      </c>
      <c r="B3919" s="10">
        <f t="shared" ca="1" si="583"/>
        <v>0.59541289362741678</v>
      </c>
      <c r="C3919" s="60">
        <f ca="1">_xlfn.NORM.INV(B3919,'Input Parameters'!$E$15,'Input Parameters'!$F$15)</f>
        <v>284.05445447572936</v>
      </c>
      <c r="D3919" s="10">
        <f t="shared" ca="1" si="584"/>
        <v>0.111959087451726</v>
      </c>
      <c r="E3919" s="62">
        <f ca="1">IF(_xlfn.NORM.INV(D3919,'Input Parameters'!$E$17,'Input Parameters'!$F$17)&lt;3500,3500,IF(_xlfn.NORM.INV(D3919,'Input Parameters'!$E$17,'Input Parameters'!$F$17)&gt;5500,5500,_xlfn.NORM.INV(D3919,'Input Parameters'!$E$17,'Input Parameters'!$F$17)))</f>
        <v>3948.6773344055559</v>
      </c>
      <c r="F3919" s="10">
        <f t="shared" ca="1" si="585"/>
        <v>0.78585660441564009</v>
      </c>
      <c r="G3919" s="64">
        <f ca="1">_xlfn.NORM.INV(F3919,'Input Parameters'!$E$20,'Input Parameters'!$F$20)</f>
        <v>287.95724902765892</v>
      </c>
      <c r="H3919" s="57">
        <f ca="1">EXP(E3919*(1/'Input Parameters'!$E$23-1/G3919))</f>
        <v>0.79240429738533524</v>
      </c>
      <c r="I3919" s="10">
        <f t="shared" ca="1" si="586"/>
        <v>0.76819244013743715</v>
      </c>
      <c r="J3919" s="30">
        <f ca="1">_xlfn.BETA.INV(I3919,'Input Parameters'!$L$26,'Input Parameters'!$M$26,'Input Parameters'!$J$26,'Input Parameters'!$K$26)</f>
        <v>0.77091433380099272</v>
      </c>
      <c r="K3919" s="168">
        <f ca="1">('Input Parameters'!$E$27/'Input Parameters'!$E$38)^$J3919</f>
        <v>3.9668346065007444E-3</v>
      </c>
      <c r="L3919" s="69">
        <f ca="1">$H3919*$C3919*'Input Parameters'!$E$25*K3919</f>
        <v>0.89287881689198478</v>
      </c>
      <c r="M3919" s="24">
        <f t="shared" ca="1" si="587"/>
        <v>0.51710825048454112</v>
      </c>
      <c r="N3919" s="15">
        <f ca="1">_xlfn.NORM.INV(M3919,'Input Parameters'!$E$29,'Input Parameters'!$F$29)</f>
        <v>0.10000428971770974</v>
      </c>
      <c r="O3919" s="8">
        <f t="shared" ca="1" si="588"/>
        <v>0.23336507104912951</v>
      </c>
      <c r="P3919" s="30">
        <f ca="1">_xlfn.LOGNORM.INV(O3919,'Input Parameters'!$H$30,'Input Parameters'!$I$30)</f>
        <v>1.9026302693536872</v>
      </c>
      <c r="Q3919" s="10">
        <f t="shared" ca="1" si="589"/>
        <v>0.87827094173569209</v>
      </c>
      <c r="R3919" s="30">
        <f>IF('Input Parameters'!$E$32=0,0,_xlfn.BETA.INV(Q3919,'Input Parameters'!$L$32,'Input Parameters'!$M$32,'Input Parameters'!$J$32,'Input Parameters'!$K$32))</f>
        <v>0</v>
      </c>
      <c r="S3919" s="10">
        <f t="shared" ca="1" si="590"/>
        <v>0.78979497327142367</v>
      </c>
      <c r="T3919" s="26">
        <f ca="1">_xlfn.LOGNORM.INV(S3919,'Input Parameters'!$H$34,'Input Parameters'!$I$34)</f>
        <v>55.727174443637821</v>
      </c>
      <c r="U3919" s="10">
        <f t="shared" ca="1" si="591"/>
        <v>0.79918901700235401</v>
      </c>
      <c r="V3919" s="30">
        <f ca="1">_xlfn.BETA.INV(U3919,'Input Parameters'!$L$36,'Input Parameters'!$M$36,'Input Parameters'!$J$36,'Input Parameters'!$K$36)</f>
        <v>0.72317811019341827</v>
      </c>
      <c r="W3919" s="2">
        <f ca="1">N3919+(P3919-N3919)*(1-ERF((T3919-R3919)/(2*SQRT(L3919*'Input Parameters'!$E$38))))</f>
        <v>0.10005915205853394</v>
      </c>
      <c r="X3919">
        <f t="shared" ca="1" si="592"/>
        <v>1</v>
      </c>
      <c r="Y3919" s="7"/>
    </row>
    <row r="3920" spans="1:25" ht="15" customHeight="1" x14ac:dyDescent="0.25">
      <c r="A3920" s="139">
        <v>3913</v>
      </c>
      <c r="B3920" s="10">
        <f t="shared" ca="1" si="583"/>
        <v>0.26961008799532116</v>
      </c>
      <c r="C3920" s="60">
        <f ca="1">_xlfn.NORM.INV(B3920,'Input Parameters'!$E$15,'Input Parameters'!$F$15)</f>
        <v>237.69282549119819</v>
      </c>
      <c r="D3920" s="10">
        <f t="shared" ca="1" si="584"/>
        <v>0.38255049925202778</v>
      </c>
      <c r="E3920" s="62">
        <f ca="1">IF(_xlfn.NORM.INV(D3920,'Input Parameters'!$E$17,'Input Parameters'!$F$17)&lt;3500,3500,IF(_xlfn.NORM.INV(D3920,'Input Parameters'!$E$17,'Input Parameters'!$F$17)&gt;5500,5500,_xlfn.NORM.INV(D3920,'Input Parameters'!$E$17,'Input Parameters'!$F$17)))</f>
        <v>4590.847657805145</v>
      </c>
      <c r="F3920" s="10">
        <f t="shared" ca="1" si="585"/>
        <v>0.30131175262099452</v>
      </c>
      <c r="G3920" s="64">
        <f ca="1">_xlfn.NORM.INV(F3920,'Input Parameters'!$E$20,'Input Parameters'!$F$20)</f>
        <v>279.16176898752883</v>
      </c>
      <c r="H3920" s="57">
        <f ca="1">EXP(E3920*(1/'Input Parameters'!$E$23-1/G3920))</f>
        <v>0.46170422151827067</v>
      </c>
      <c r="I3920" s="10">
        <f t="shared" ca="1" si="586"/>
        <v>0.51660758532424811</v>
      </c>
      <c r="J3920" s="30">
        <f ca="1">_xlfn.BETA.INV(I3920,'Input Parameters'!$L$26,'Input Parameters'!$M$26,'Input Parameters'!$J$26,'Input Parameters'!$K$26)</f>
        <v>0.66807498867430415</v>
      </c>
      <c r="K3920" s="168">
        <f ca="1">('Input Parameters'!$E$27/'Input Parameters'!$E$38)^$J3920</f>
        <v>8.2948721782753875E-3</v>
      </c>
      <c r="L3920" s="69">
        <f ca="1">$H3920*$C3920*'Input Parameters'!$E$25*K3920</f>
        <v>0.91031063537318568</v>
      </c>
      <c r="M3920" s="24">
        <f t="shared" ca="1" si="587"/>
        <v>0.86919377187499725</v>
      </c>
      <c r="N3920" s="15">
        <f ca="1">_xlfn.NORM.INV(M3920,'Input Parameters'!$E$29,'Input Parameters'!$F$29)</f>
        <v>0.10011225881363828</v>
      </c>
      <c r="O3920" s="8">
        <f t="shared" ca="1" si="588"/>
        <v>0.52719875160124885</v>
      </c>
      <c r="P3920" s="30">
        <f ca="1">_xlfn.LOGNORM.INV(O3920,'Input Parameters'!$H$30,'Input Parameters'!$I$30)</f>
        <v>2.7711740613261115</v>
      </c>
      <c r="Q3920" s="10">
        <f t="shared" ca="1" si="589"/>
        <v>0.72856938022537021</v>
      </c>
      <c r="R3920" s="30">
        <f>IF('Input Parameters'!$E$32=0,0,_xlfn.BETA.INV(Q3920,'Input Parameters'!$L$32,'Input Parameters'!$M$32,'Input Parameters'!$J$32,'Input Parameters'!$K$32))</f>
        <v>0</v>
      </c>
      <c r="S3920" s="10">
        <f t="shared" ca="1" si="590"/>
        <v>0.3436885090767926</v>
      </c>
      <c r="T3920" s="26">
        <f ca="1">_xlfn.LOGNORM.INV(S3920,'Input Parameters'!$H$34,'Input Parameters'!$I$34)</f>
        <v>47.944158020788109</v>
      </c>
      <c r="U3920" s="10">
        <f t="shared" ca="1" si="591"/>
        <v>0.96966979304291245</v>
      </c>
      <c r="V3920" s="30">
        <f ca="1">_xlfn.BETA.INV(U3920,'Input Parameters'!$L$36,'Input Parameters'!$M$36,'Input Parameters'!$J$36,'Input Parameters'!$K$36)</f>
        <v>0.91291666564566998</v>
      </c>
      <c r="W3920" s="2">
        <f ca="1">N3920+(P3920-N3920)*(1-ERF((T3920-R3920)/(2*SQRT(L3920*'Input Parameters'!$E$38))))</f>
        <v>0.10112860100490283</v>
      </c>
      <c r="X3920">
        <f t="shared" ca="1" si="592"/>
        <v>1</v>
      </c>
      <c r="Y3920" s="7"/>
    </row>
    <row r="3921" spans="1:25" ht="15" customHeight="1" x14ac:dyDescent="0.25">
      <c r="A3921" s="139">
        <v>3914</v>
      </c>
      <c r="B3921" s="10">
        <f t="shared" ca="1" si="583"/>
        <v>0.61493359414234583</v>
      </c>
      <c r="C3921" s="60">
        <f ca="1">_xlfn.NORM.INV(B3921,'Input Parameters'!$E$15,'Input Parameters'!$F$15)</f>
        <v>286.80258695748256</v>
      </c>
      <c r="D3921" s="10">
        <f t="shared" ca="1" si="584"/>
        <v>0.90891995281424753</v>
      </c>
      <c r="E3921" s="62">
        <f ca="1">IF(_xlfn.NORM.INV(D3921,'Input Parameters'!$E$17,'Input Parameters'!$F$17)&lt;3500,3500,IF(_xlfn.NORM.INV(D3921,'Input Parameters'!$E$17,'Input Parameters'!$F$17)&gt;5500,5500,_xlfn.NORM.INV(D3921,'Input Parameters'!$E$17,'Input Parameters'!$F$17)))</f>
        <v>5500</v>
      </c>
      <c r="F3921" s="10">
        <f t="shared" ca="1" si="585"/>
        <v>0.4067575380477999</v>
      </c>
      <c r="G3921" s="64">
        <f ca="1">_xlfn.NORM.INV(F3921,'Input Parameters'!$E$20,'Input Parameters'!$F$20)</f>
        <v>281.06951151154357</v>
      </c>
      <c r="H3921" s="57">
        <f ca="1">EXP(E3921*(1/'Input Parameters'!$E$23-1/G3921))</f>
        <v>0.45286828887958175</v>
      </c>
      <c r="I3921" s="10">
        <f t="shared" ca="1" si="586"/>
        <v>0.9243086189139712</v>
      </c>
      <c r="J3921" s="30">
        <f ca="1">_xlfn.BETA.INV(I3921,'Input Parameters'!$L$26,'Input Parameters'!$M$26,'Input Parameters'!$J$26,'Input Parameters'!$K$26)</f>
        <v>0.8555879678521815</v>
      </c>
      <c r="K3921" s="168">
        <f ca="1">('Input Parameters'!$E$27/'Input Parameters'!$E$38)^$J3921</f>
        <v>2.1610678179877986E-3</v>
      </c>
      <c r="L3921" s="69">
        <f ca="1">$H3921*$C3921*'Input Parameters'!$E$25*K3921</f>
        <v>0.28068769334616117</v>
      </c>
      <c r="M3921" s="24">
        <f t="shared" ca="1" si="587"/>
        <v>0.20265143810730735</v>
      </c>
      <c r="N3921" s="15">
        <f ca="1">_xlfn.NORM.INV(M3921,'Input Parameters'!$E$29,'Input Parameters'!$F$29)</f>
        <v>9.9916781207091312E-2</v>
      </c>
      <c r="O3921" s="8">
        <f t="shared" ca="1" si="588"/>
        <v>0.51035023854958872</v>
      </c>
      <c r="P3921" s="30">
        <f ca="1">_xlfn.LOGNORM.INV(O3921,'Input Parameters'!$H$30,'Input Parameters'!$I$30)</f>
        <v>2.7163727119697332</v>
      </c>
      <c r="Q3921" s="10">
        <f t="shared" ca="1" si="589"/>
        <v>8.8664630609803674E-2</v>
      </c>
      <c r="R3921" s="30">
        <f>IF('Input Parameters'!$E$32=0,0,_xlfn.BETA.INV(Q3921,'Input Parameters'!$L$32,'Input Parameters'!$M$32,'Input Parameters'!$J$32,'Input Parameters'!$K$32))</f>
        <v>0</v>
      </c>
      <c r="S3921" s="10">
        <f t="shared" ca="1" si="590"/>
        <v>0.43601153563117256</v>
      </c>
      <c r="T3921" s="26">
        <f ca="1">_xlfn.LOGNORM.INV(S3921,'Input Parameters'!$H$34,'Input Parameters'!$I$34)</f>
        <v>49.406702715675301</v>
      </c>
      <c r="U3921" s="10">
        <f t="shared" ca="1" si="591"/>
        <v>0.71129330804794288</v>
      </c>
      <c r="V3921" s="30">
        <f ca="1">_xlfn.BETA.INV(U3921,'Input Parameters'!$L$36,'Input Parameters'!$M$36,'Input Parameters'!$J$36,'Input Parameters'!$K$36)</f>
        <v>0.67510528500749201</v>
      </c>
      <c r="W3921" s="2">
        <f ca="1">N3921+(P3921-N3921)*(1-ERF((T3921-R3921)/(2*SQRT(L3921*'Input Parameters'!$E$38))))</f>
        <v>9.9916781318992801E-2</v>
      </c>
      <c r="X3921">
        <f t="shared" ca="1" si="592"/>
        <v>1</v>
      </c>
      <c r="Y3921" s="7"/>
    </row>
    <row r="3922" spans="1:25" ht="15" customHeight="1" x14ac:dyDescent="0.25">
      <c r="A3922" s="139">
        <v>3915</v>
      </c>
      <c r="B3922" s="10">
        <f t="shared" ca="1" si="583"/>
        <v>0.54984915368665532</v>
      </c>
      <c r="C3922" s="60">
        <f ca="1">_xlfn.NORM.INV(B3922,'Input Parameters'!$E$15,'Input Parameters'!$F$15)</f>
        <v>277.75656734042644</v>
      </c>
      <c r="D3922" s="10">
        <f t="shared" ca="1" si="584"/>
        <v>0.33372035126194222</v>
      </c>
      <c r="E3922" s="62">
        <f ca="1">IF(_xlfn.NORM.INV(D3922,'Input Parameters'!$E$17,'Input Parameters'!$F$17)&lt;3500,3500,IF(_xlfn.NORM.INV(D3922,'Input Parameters'!$E$17,'Input Parameters'!$F$17)&gt;5500,5500,_xlfn.NORM.INV(D3922,'Input Parameters'!$E$17,'Input Parameters'!$F$17)))</f>
        <v>4499.2358043696213</v>
      </c>
      <c r="F3922" s="10">
        <f t="shared" ca="1" si="585"/>
        <v>0.77816779668284086</v>
      </c>
      <c r="G3922" s="64">
        <f ca="1">_xlfn.NORM.INV(F3922,'Input Parameters'!$E$20,'Input Parameters'!$F$20)</f>
        <v>287.78233394763993</v>
      </c>
      <c r="H3922" s="57">
        <f ca="1">EXP(E3922*(1/'Input Parameters'!$E$23-1/G3922))</f>
        <v>0.75985853483967247</v>
      </c>
      <c r="I3922" s="10">
        <f t="shared" ca="1" si="586"/>
        <v>0.10039586567402314</v>
      </c>
      <c r="J3922" s="30">
        <f ca="1">_xlfn.BETA.INV(I3922,'Input Parameters'!$L$26,'Input Parameters'!$M$26,'Input Parameters'!$J$26,'Input Parameters'!$K$26)</f>
        <v>0.44500785647551455</v>
      </c>
      <c r="K3922" s="168">
        <f ca="1">('Input Parameters'!$E$27/'Input Parameters'!$E$38)^$J3922</f>
        <v>4.1087475907144184E-2</v>
      </c>
      <c r="L3922" s="69">
        <f ca="1">$H3922*$C3922*'Input Parameters'!$E$25*K3922</f>
        <v>8.6717459190239872</v>
      </c>
      <c r="M3922" s="24">
        <f t="shared" ca="1" si="587"/>
        <v>0.93141569610073238</v>
      </c>
      <c r="N3922" s="15">
        <f ca="1">_xlfn.NORM.INV(M3922,'Input Parameters'!$E$29,'Input Parameters'!$F$29)</f>
        <v>0.10014864179387392</v>
      </c>
      <c r="O3922" s="8">
        <f t="shared" ca="1" si="588"/>
        <v>0.89263934759266927</v>
      </c>
      <c r="P3922" s="30">
        <f ca="1">_xlfn.LOGNORM.INV(O3922,'Input Parameters'!$H$30,'Input Parameters'!$I$30)</f>
        <v>4.8216551438526158</v>
      </c>
      <c r="Q3922" s="10">
        <f t="shared" ca="1" si="589"/>
        <v>0.55630692187812092</v>
      </c>
      <c r="R3922" s="30">
        <f>IF('Input Parameters'!$E$32=0,0,_xlfn.BETA.INV(Q3922,'Input Parameters'!$L$32,'Input Parameters'!$M$32,'Input Parameters'!$J$32,'Input Parameters'!$K$32))</f>
        <v>0</v>
      </c>
      <c r="S3922" s="10">
        <f t="shared" ca="1" si="590"/>
        <v>0.82440961548527114</v>
      </c>
      <c r="T3922" s="26">
        <f ca="1">_xlfn.LOGNORM.INV(S3922,'Input Parameters'!$H$34,'Input Parameters'!$I$34)</f>
        <v>56.612540682616839</v>
      </c>
      <c r="U3922" s="10">
        <f t="shared" ca="1" si="591"/>
        <v>0.77385105914032237</v>
      </c>
      <c r="V3922" s="30">
        <f ca="1">_xlfn.BETA.INV(U3922,'Input Parameters'!$L$36,'Input Parameters'!$M$36,'Input Parameters'!$J$36,'Input Parameters'!$K$36)</f>
        <v>0.70810716079824298</v>
      </c>
      <c r="W3922" s="2">
        <f ca="1">N3922+(P3922-N3922)*(1-ERF((T3922-R3922)/(2*SQRT(L3922*'Input Parameters'!$E$38))))</f>
        <v>0.92179812149910134</v>
      </c>
      <c r="X3922">
        <f t="shared" ca="1" si="592"/>
        <v>0</v>
      </c>
      <c r="Y3922" s="7"/>
    </row>
    <row r="3923" spans="1:25" ht="15" customHeight="1" x14ac:dyDescent="0.25">
      <c r="A3923" s="139">
        <v>3916</v>
      </c>
      <c r="B3923" s="10">
        <f t="shared" ca="1" si="583"/>
        <v>0.80627699614765369</v>
      </c>
      <c r="C3923" s="60">
        <f ca="1">_xlfn.NORM.INV(B3923,'Input Parameters'!$E$15,'Input Parameters'!$F$15)</f>
        <v>317.80433075889891</v>
      </c>
      <c r="D3923" s="10">
        <f t="shared" ca="1" si="584"/>
        <v>8.4540912599135321E-2</v>
      </c>
      <c r="E3923" s="62">
        <f ca="1">IF(_xlfn.NORM.INV(D3923,'Input Parameters'!$E$17,'Input Parameters'!$F$17)&lt;3500,3500,IF(_xlfn.NORM.INV(D3923,'Input Parameters'!$E$17,'Input Parameters'!$F$17)&gt;5500,5500,_xlfn.NORM.INV(D3923,'Input Parameters'!$E$17,'Input Parameters'!$F$17)))</f>
        <v>3837.3879524933436</v>
      </c>
      <c r="F3923" s="10">
        <f t="shared" ca="1" si="585"/>
        <v>0.60688040994755943</v>
      </c>
      <c r="G3923" s="64">
        <f ca="1">_xlfn.NORM.INV(F3923,'Input Parameters'!$E$20,'Input Parameters'!$F$20)</f>
        <v>284.46702286288149</v>
      </c>
      <c r="H3923" s="57">
        <f ca="1">EXP(E3923*(1/'Input Parameters'!$E$23-1/G3923))</f>
        <v>0.67730746251045182</v>
      </c>
      <c r="I3923" s="10">
        <f t="shared" ca="1" si="586"/>
        <v>0.54881156700943168</v>
      </c>
      <c r="J3923" s="30">
        <f ca="1">_xlfn.BETA.INV(I3923,'Input Parameters'!$L$26,'Input Parameters'!$M$26,'Input Parameters'!$J$26,'Input Parameters'!$K$26)</f>
        <v>0.68093195808070561</v>
      </c>
      <c r="K3923" s="168">
        <f ca="1">('Input Parameters'!$E$27/'Input Parameters'!$E$38)^$J3923</f>
        <v>7.5641060196345476E-3</v>
      </c>
      <c r="L3923" s="69">
        <f ca="1">$H3923*$C3923*'Input Parameters'!$E$25*K3923</f>
        <v>1.6281832368367133</v>
      </c>
      <c r="M3923" s="24">
        <f t="shared" ca="1" si="587"/>
        <v>0.42511517919205621</v>
      </c>
      <c r="N3923" s="15">
        <f ca="1">_xlfn.NORM.INV(M3923,'Input Parameters'!$E$29,'Input Parameters'!$F$29)</f>
        <v>9.9981117548641779E-2</v>
      </c>
      <c r="O3923" s="8">
        <f t="shared" ca="1" si="588"/>
        <v>0.37033165968163551</v>
      </c>
      <c r="P3923" s="30">
        <f ca="1">_xlfn.LOGNORM.INV(O3923,'Input Parameters'!$H$30,'Input Parameters'!$I$30)</f>
        <v>2.2949114767841299</v>
      </c>
      <c r="Q3923" s="10">
        <f t="shared" ca="1" si="589"/>
        <v>9.8275008107397088E-2</v>
      </c>
      <c r="R3923" s="30">
        <f>IF('Input Parameters'!$E$32=0,0,_xlfn.BETA.INV(Q3923,'Input Parameters'!$L$32,'Input Parameters'!$M$32,'Input Parameters'!$J$32,'Input Parameters'!$K$32))</f>
        <v>0</v>
      </c>
      <c r="S3923" s="10">
        <f t="shared" ca="1" si="590"/>
        <v>0.62619264259687379</v>
      </c>
      <c r="T3923" s="26">
        <f ca="1">_xlfn.LOGNORM.INV(S3923,'Input Parameters'!$H$34,'Input Parameters'!$I$34)</f>
        <v>52.468433531192908</v>
      </c>
      <c r="U3923" s="10">
        <f t="shared" ca="1" si="591"/>
        <v>0.73717447311555262</v>
      </c>
      <c r="V3923" s="30">
        <f ca="1">_xlfn.BETA.INV(U3923,'Input Parameters'!$L$36,'Input Parameters'!$M$36,'Input Parameters'!$J$36,'Input Parameters'!$K$36)</f>
        <v>0.6881523528130149</v>
      </c>
      <c r="W3923" s="2">
        <f ca="1">N3923+(P3923-N3923)*(1-ERF((T3923-R3923)/(2*SQRT(L3923*'Input Parameters'!$E$38))))</f>
        <v>0.10797590595942411</v>
      </c>
      <c r="X3923">
        <f t="shared" ca="1" si="592"/>
        <v>1</v>
      </c>
      <c r="Y3923" s="7"/>
    </row>
    <row r="3924" spans="1:25" ht="15" customHeight="1" x14ac:dyDescent="0.25">
      <c r="A3924" s="139">
        <v>3917</v>
      </c>
      <c r="B3924" s="10">
        <f t="shared" ca="1" si="583"/>
        <v>0.15200479829492131</v>
      </c>
      <c r="C3924" s="60">
        <f ca="1">_xlfn.NORM.INV(B3924,'Input Parameters'!$E$15,'Input Parameters'!$F$15)</f>
        <v>215.2632291134546</v>
      </c>
      <c r="D3924" s="10">
        <f t="shared" ca="1" si="584"/>
        <v>0.33280926272395916</v>
      </c>
      <c r="E3924" s="62">
        <f ca="1">IF(_xlfn.NORM.INV(D3924,'Input Parameters'!$E$17,'Input Parameters'!$F$17)&lt;3500,3500,IF(_xlfn.NORM.INV(D3924,'Input Parameters'!$E$17,'Input Parameters'!$F$17)&gt;5500,5500,_xlfn.NORM.INV(D3924,'Input Parameters'!$E$17,'Input Parameters'!$F$17)))</f>
        <v>4497.481639385448</v>
      </c>
      <c r="F3924" s="10">
        <f t="shared" ca="1" si="585"/>
        <v>0.46314994640511387</v>
      </c>
      <c r="G3924" s="64">
        <f ca="1">_xlfn.NORM.INV(F3924,'Input Parameters'!$E$20,'Input Parameters'!$F$20)</f>
        <v>282.03024242350716</v>
      </c>
      <c r="H3924" s="57">
        <f ca="1">EXP(E3924*(1/'Input Parameters'!$E$23-1/G3924))</f>
        <v>0.5525258519458528</v>
      </c>
      <c r="I3924" s="10">
        <f t="shared" ca="1" si="586"/>
        <v>0.9708667043485345</v>
      </c>
      <c r="J3924" s="30">
        <f ca="1">_xlfn.BETA.INV(I3924,'Input Parameters'!$L$26,'Input Parameters'!$M$26,'Input Parameters'!$J$26,'Input Parameters'!$K$26)</f>
        <v>0.89860254157301322</v>
      </c>
      <c r="K3924" s="168">
        <f ca="1">('Input Parameters'!$E$27/'Input Parameters'!$E$38)^$J3924</f>
        <v>1.5873372082471347E-3</v>
      </c>
      <c r="L3924" s="69">
        <f ca="1">$H3924*$C3924*'Input Parameters'!$E$25*K3924</f>
        <v>0.18879550504866638</v>
      </c>
      <c r="M3924" s="24">
        <f t="shared" ca="1" si="587"/>
        <v>0.46329573351797482</v>
      </c>
      <c r="N3924" s="15">
        <f ca="1">_xlfn.NORM.INV(M3924,'Input Parameters'!$E$29,'Input Parameters'!$F$29)</f>
        <v>9.9990786586381844E-2</v>
      </c>
      <c r="O3924" s="8">
        <f t="shared" ca="1" si="588"/>
        <v>0.97540859472338648</v>
      </c>
      <c r="P3924" s="30">
        <f ca="1">_xlfn.LOGNORM.INV(O3924,'Input Parameters'!$H$30,'Input Parameters'!$I$30)</f>
        <v>6.7951902318930717</v>
      </c>
      <c r="Q3924" s="10">
        <f t="shared" ca="1" si="589"/>
        <v>0.97901493005758256</v>
      </c>
      <c r="R3924" s="30">
        <f>IF('Input Parameters'!$E$32=0,0,_xlfn.BETA.INV(Q3924,'Input Parameters'!$L$32,'Input Parameters'!$M$32,'Input Parameters'!$J$32,'Input Parameters'!$K$32))</f>
        <v>0</v>
      </c>
      <c r="S3924" s="10">
        <f t="shared" ca="1" si="590"/>
        <v>0.16068251930466138</v>
      </c>
      <c r="T3924" s="26">
        <f ca="1">_xlfn.LOGNORM.INV(S3924,'Input Parameters'!$H$34,'Input Parameters'!$I$34)</f>
        <v>44.552458180401018</v>
      </c>
      <c r="U3924" s="10">
        <f t="shared" ca="1" si="591"/>
        <v>0.71283933014375855</v>
      </c>
      <c r="V3924" s="30">
        <f ca="1">_xlfn.BETA.INV(U3924,'Input Parameters'!$L$36,'Input Parameters'!$M$36,'Input Parameters'!$J$36,'Input Parameters'!$K$36)</f>
        <v>0.67586428406765398</v>
      </c>
      <c r="W3924" s="2">
        <f ca="1">N3924+(P3924-N3924)*(1-ERF((T3924-R3924)/(2*SQRT(L3924*'Input Parameters'!$E$38))))</f>
        <v>9.9990786589164077E-2</v>
      </c>
      <c r="X3924">
        <f t="shared" ca="1" si="592"/>
        <v>1</v>
      </c>
      <c r="Y3924" s="7"/>
    </row>
    <row r="3925" spans="1:25" ht="15" customHeight="1" x14ac:dyDescent="0.25">
      <c r="A3925" s="139">
        <v>3918</v>
      </c>
      <c r="B3925" s="10">
        <f t="shared" ca="1" si="583"/>
        <v>0.29705229181758042</v>
      </c>
      <c r="C3925" s="60">
        <f ca="1">_xlfn.NORM.INV(B3925,'Input Parameters'!$E$15,'Input Parameters'!$F$15)</f>
        <v>242.08765504432569</v>
      </c>
      <c r="D3925" s="10">
        <f t="shared" ca="1" si="584"/>
        <v>0.77767064751675696</v>
      </c>
      <c r="E3925" s="62">
        <f ca="1">IF(_xlfn.NORM.INV(D3925,'Input Parameters'!$E$17,'Input Parameters'!$F$17)&lt;3500,3500,IF(_xlfn.NORM.INV(D3925,'Input Parameters'!$E$17,'Input Parameters'!$F$17)&gt;5500,5500,_xlfn.NORM.INV(D3925,'Input Parameters'!$E$17,'Input Parameters'!$F$17)))</f>
        <v>5335.0449900596577</v>
      </c>
      <c r="F3925" s="10">
        <f t="shared" ca="1" si="585"/>
        <v>0.34375522332069064</v>
      </c>
      <c r="G3925" s="64">
        <f ca="1">_xlfn.NORM.INV(F3925,'Input Parameters'!$E$20,'Input Parameters'!$F$20)</f>
        <v>279.95501967662375</v>
      </c>
      <c r="H3925" s="57">
        <f ca="1">EXP(E3925*(1/'Input Parameters'!$E$23-1/G3925))</f>
        <v>0.43000455851643082</v>
      </c>
      <c r="I3925" s="10">
        <f t="shared" ca="1" si="586"/>
        <v>0.83772368364726513</v>
      </c>
      <c r="J3925" s="30">
        <f ca="1">_xlfn.BETA.INV(I3925,'Input Parameters'!$L$26,'Input Parameters'!$M$26,'Input Parameters'!$J$26,'Input Parameters'!$K$26)</f>
        <v>0.80388931785672568</v>
      </c>
      <c r="K3925" s="168">
        <f ca="1">('Input Parameters'!$E$27/'Input Parameters'!$E$38)^$J3925</f>
        <v>3.1312682191379265E-3</v>
      </c>
      <c r="L3925" s="69">
        <f ca="1">$H3925*$C3925*'Input Parameters'!$E$25*K3925</f>
        <v>0.32596124915303482</v>
      </c>
      <c r="M3925" s="24">
        <f t="shared" ca="1" si="587"/>
        <v>0.42486949443090039</v>
      </c>
      <c r="N3925" s="15">
        <f ca="1">_xlfn.NORM.INV(M3925,'Input Parameters'!$E$29,'Input Parameters'!$F$29)</f>
        <v>9.9981054853165191E-2</v>
      </c>
      <c r="O3925" s="8">
        <f t="shared" ca="1" si="588"/>
        <v>0.90948092108420819</v>
      </c>
      <c r="P3925" s="30">
        <f ca="1">_xlfn.LOGNORM.INV(O3925,'Input Parameters'!$H$30,'Input Parameters'!$I$30)</f>
        <v>5.0474371400088689</v>
      </c>
      <c r="Q3925" s="10">
        <f t="shared" ca="1" si="589"/>
        <v>0.31020978867712412</v>
      </c>
      <c r="R3925" s="30">
        <f>IF('Input Parameters'!$E$32=0,0,_xlfn.BETA.INV(Q3925,'Input Parameters'!$L$32,'Input Parameters'!$M$32,'Input Parameters'!$J$32,'Input Parameters'!$K$32))</f>
        <v>0</v>
      </c>
      <c r="S3925" s="10">
        <f t="shared" ca="1" si="590"/>
        <v>0.17460632077856708</v>
      </c>
      <c r="T3925" s="26">
        <f ca="1">_xlfn.LOGNORM.INV(S3925,'Input Parameters'!$H$34,'Input Parameters'!$I$34)</f>
        <v>44.861628104709872</v>
      </c>
      <c r="U3925" s="10">
        <f t="shared" ca="1" si="591"/>
        <v>0.47850179924928438</v>
      </c>
      <c r="V3925" s="30">
        <f ca="1">_xlfn.BETA.INV(U3925,'Input Parameters'!$L$36,'Input Parameters'!$M$36,'Input Parameters'!$J$36,'Input Parameters'!$K$36)</f>
        <v>0.57771765354333515</v>
      </c>
      <c r="W3925" s="2">
        <f ca="1">N3925+(P3925-N3925)*(1-ERF((T3925-R3925)/(2*SQRT(L3925*'Input Parameters'!$E$38))))</f>
        <v>9.9981191268178768E-2</v>
      </c>
      <c r="X3925">
        <f t="shared" ca="1" si="592"/>
        <v>1</v>
      </c>
      <c r="Y3925" s="7"/>
    </row>
    <row r="3926" spans="1:25" ht="15" customHeight="1" x14ac:dyDescent="0.25">
      <c r="A3926" s="139">
        <v>3919</v>
      </c>
      <c r="B3926" s="10">
        <f t="shared" ca="1" si="583"/>
        <v>0.35399837070904339</v>
      </c>
      <c r="C3926" s="60">
        <f ca="1">_xlfn.NORM.INV(B3926,'Input Parameters'!$E$15,'Input Parameters'!$F$15)</f>
        <v>250.66916193946719</v>
      </c>
      <c r="D3926" s="10">
        <f t="shared" ca="1" si="584"/>
        <v>0.89251072794433484</v>
      </c>
      <c r="E3926" s="62">
        <f ca="1">IF(_xlfn.NORM.INV(D3926,'Input Parameters'!$E$17,'Input Parameters'!$F$17)&lt;3500,3500,IF(_xlfn.NORM.INV(D3926,'Input Parameters'!$E$17,'Input Parameters'!$F$17)&gt;5500,5500,_xlfn.NORM.INV(D3926,'Input Parameters'!$E$17,'Input Parameters'!$F$17)))</f>
        <v>5500</v>
      </c>
      <c r="F3926" s="10">
        <f t="shared" ca="1" si="585"/>
        <v>0.61011488670281633</v>
      </c>
      <c r="G3926" s="64">
        <f ca="1">_xlfn.NORM.INV(F3926,'Input Parameters'!$E$20,'Input Parameters'!$F$20)</f>
        <v>284.52344382357023</v>
      </c>
      <c r="H3926" s="57">
        <f ca="1">EXP(E3926*(1/'Input Parameters'!$E$23-1/G3926))</f>
        <v>0.57429642691857152</v>
      </c>
      <c r="I3926" s="10">
        <f t="shared" ca="1" si="586"/>
        <v>0.42012288642923257</v>
      </c>
      <c r="J3926" s="30">
        <f ca="1">_xlfn.BETA.INV(I3926,'Input Parameters'!$L$26,'Input Parameters'!$M$26,'Input Parameters'!$J$26,'Input Parameters'!$K$26)</f>
        <v>0.62849433482003747</v>
      </c>
      <c r="K3926" s="168">
        <f ca="1">('Input Parameters'!$E$27/'Input Parameters'!$E$38)^$J3926</f>
        <v>1.1018222404770782E-2</v>
      </c>
      <c r="L3926" s="69">
        <f ca="1">$H3926*$C3926*'Input Parameters'!$E$25*K3926</f>
        <v>1.5861657127541786</v>
      </c>
      <c r="M3926" s="24">
        <f t="shared" ca="1" si="587"/>
        <v>0.27384145665230963</v>
      </c>
      <c r="N3926" s="15">
        <f ca="1">_xlfn.NORM.INV(M3926,'Input Parameters'!$E$29,'Input Parameters'!$F$29)</f>
        <v>9.9939876415533965E-2</v>
      </c>
      <c r="O3926" s="8">
        <f t="shared" ca="1" si="588"/>
        <v>0.47241529792196135</v>
      </c>
      <c r="P3926" s="30">
        <f ca="1">_xlfn.LOGNORM.INV(O3926,'Input Parameters'!$H$30,'Input Parameters'!$I$30)</f>
        <v>2.59698685019608</v>
      </c>
      <c r="Q3926" s="10">
        <f t="shared" ca="1" si="589"/>
        <v>0.78068519533041614</v>
      </c>
      <c r="R3926" s="30">
        <f>IF('Input Parameters'!$E$32=0,0,_xlfn.BETA.INV(Q3926,'Input Parameters'!$L$32,'Input Parameters'!$M$32,'Input Parameters'!$J$32,'Input Parameters'!$K$32))</f>
        <v>0</v>
      </c>
      <c r="S3926" s="10">
        <f t="shared" ca="1" si="590"/>
        <v>0.45173423025027637</v>
      </c>
      <c r="T3926" s="26">
        <f ca="1">_xlfn.LOGNORM.INV(S3926,'Input Parameters'!$H$34,'Input Parameters'!$I$34)</f>
        <v>49.652207874197941</v>
      </c>
      <c r="U3926" s="10">
        <f t="shared" ca="1" si="591"/>
        <v>0.32654723784946482</v>
      </c>
      <c r="V3926" s="30">
        <f ca="1">_xlfn.BETA.INV(U3926,'Input Parameters'!$L$36,'Input Parameters'!$M$36,'Input Parameters'!$J$36,'Input Parameters'!$K$36)</f>
        <v>0.52048396902795502</v>
      </c>
      <c r="W3926" s="2">
        <f ca="1">N3926+(P3926-N3926)*(1-ERF((T3926-R3926)/(2*SQRT(L3926*'Input Parameters'!$E$38))))</f>
        <v>0.11319426546008671</v>
      </c>
      <c r="X3926">
        <f t="shared" ca="1" si="592"/>
        <v>1</v>
      </c>
      <c r="Y3926" s="7"/>
    </row>
    <row r="3927" spans="1:25" ht="15" customHeight="1" x14ac:dyDescent="0.25">
      <c r="A3927" s="139">
        <v>3920</v>
      </c>
      <c r="B3927" s="10">
        <f t="shared" ca="1" si="583"/>
        <v>0.11281916386497837</v>
      </c>
      <c r="C3927" s="60">
        <f ca="1">_xlfn.NORM.INV(B3927,'Input Parameters'!$E$15,'Input Parameters'!$F$15)</f>
        <v>205.30257801211752</v>
      </c>
      <c r="D3927" s="10">
        <f t="shared" ca="1" si="584"/>
        <v>0.75132249601544943</v>
      </c>
      <c r="E3927" s="62">
        <f ca="1">IF(_xlfn.NORM.INV(D3927,'Input Parameters'!$E$17,'Input Parameters'!$F$17)&lt;3500,3500,IF(_xlfn.NORM.INV(D3927,'Input Parameters'!$E$17,'Input Parameters'!$F$17)&gt;5500,5500,_xlfn.NORM.INV(D3927,'Input Parameters'!$E$17,'Input Parameters'!$F$17)))</f>
        <v>5275.0601315565063</v>
      </c>
      <c r="F3927" s="10">
        <f t="shared" ca="1" si="585"/>
        <v>1.074095010199827E-2</v>
      </c>
      <c r="G3927" s="64">
        <f ca="1">_xlfn.NORM.INV(F3927,'Input Parameters'!$E$20,'Input Parameters'!$F$20)</f>
        <v>267.24398034837185</v>
      </c>
      <c r="H3927" s="57">
        <f ca="1">EXP(E3927*(1/'Input Parameters'!$E$23-1/G3927))</f>
        <v>0.1771629182285348</v>
      </c>
      <c r="I3927" s="10">
        <f t="shared" ca="1" si="586"/>
        <v>3.0469982158165099E-2</v>
      </c>
      <c r="J3927" s="30">
        <f ca="1">_xlfn.BETA.INV(I3927,'Input Parameters'!$L$26,'Input Parameters'!$M$26,'Input Parameters'!$J$26,'Input Parameters'!$K$26)</f>
        <v>0.34758666649627334</v>
      </c>
      <c r="K3927" s="168">
        <f ca="1">('Input Parameters'!$E$27/'Input Parameters'!$E$38)^$J3927</f>
        <v>8.2641160101572228E-2</v>
      </c>
      <c r="L3927" s="69">
        <f ca="1">$H3927*$C3927*'Input Parameters'!$E$25*K3927</f>
        <v>3.0058245925951299</v>
      </c>
      <c r="M3927" s="24">
        <f t="shared" ca="1" si="587"/>
        <v>0.68273252836531295</v>
      </c>
      <c r="N3927" s="15">
        <f ca="1">_xlfn.NORM.INV(M3927,'Input Parameters'!$E$29,'Input Parameters'!$F$29)</f>
        <v>0.10004753536246495</v>
      </c>
      <c r="O3927" s="8">
        <f t="shared" ca="1" si="588"/>
        <v>6.0068809968858994E-2</v>
      </c>
      <c r="P3927" s="30">
        <f ca="1">_xlfn.LOGNORM.INV(O3927,'Input Parameters'!$H$30,'Input Parameters'!$I$30)</f>
        <v>1.2877135123494194</v>
      </c>
      <c r="Q3927" s="10">
        <f t="shared" ca="1" si="589"/>
        <v>0.91145777435255249</v>
      </c>
      <c r="R3927" s="30">
        <f>IF('Input Parameters'!$E$32=0,0,_xlfn.BETA.INV(Q3927,'Input Parameters'!$L$32,'Input Parameters'!$M$32,'Input Parameters'!$J$32,'Input Parameters'!$K$32))</f>
        <v>0</v>
      </c>
      <c r="S3927" s="10">
        <f t="shared" ca="1" si="590"/>
        <v>0.42233766102093662</v>
      </c>
      <c r="T3927" s="26">
        <f ca="1">_xlfn.LOGNORM.INV(S3927,'Input Parameters'!$H$34,'Input Parameters'!$I$34)</f>
        <v>49.192911015723183</v>
      </c>
      <c r="U3927" s="10">
        <f t="shared" ca="1" si="591"/>
        <v>0.71122110681087125</v>
      </c>
      <c r="V3927" s="30">
        <f ca="1">_xlfn.BETA.INV(U3927,'Input Parameters'!$L$36,'Input Parameters'!$M$36,'Input Parameters'!$J$36,'Input Parameters'!$K$36)</f>
        <v>0.67506989793798133</v>
      </c>
      <c r="W3927" s="2">
        <f ca="1">N3927+(P3927-N3927)*(1-ERF((T3927-R3927)/(2*SQRT(L3927*'Input Parameters'!$E$38))))</f>
        <v>0.15327801838064817</v>
      </c>
      <c r="X3927">
        <f t="shared" ca="1" si="592"/>
        <v>1</v>
      </c>
      <c r="Y3927" s="7"/>
    </row>
    <row r="3928" spans="1:25" ht="15" customHeight="1" x14ac:dyDescent="0.25">
      <c r="A3928" s="139">
        <v>3921</v>
      </c>
      <c r="B3928" s="10">
        <f t="shared" ca="1" si="583"/>
        <v>4.5065301566029281E-2</v>
      </c>
      <c r="C3928" s="60">
        <f ca="1">_xlfn.NORM.INV(B3928,'Input Parameters'!$E$15,'Input Parameters'!$F$15)</f>
        <v>179.12507967356112</v>
      </c>
      <c r="D3928" s="10">
        <f t="shared" ca="1" si="584"/>
        <v>0.4132952546666917</v>
      </c>
      <c r="E3928" s="62">
        <f ca="1">IF(_xlfn.NORM.INV(D3928,'Input Parameters'!$E$17,'Input Parameters'!$F$17)&lt;3500,3500,IF(_xlfn.NORM.INV(D3928,'Input Parameters'!$E$17,'Input Parameters'!$F$17)&gt;5500,5500,_xlfn.NORM.INV(D3928,'Input Parameters'!$E$17,'Input Parameters'!$F$17)))</f>
        <v>4646.6464975569061</v>
      </c>
      <c r="F3928" s="10">
        <f t="shared" ca="1" si="585"/>
        <v>0.50830694307096491</v>
      </c>
      <c r="G3928" s="64">
        <f ca="1">_xlfn.NORM.INV(F3928,'Input Parameters'!$E$20,'Input Parameters'!$F$20)</f>
        <v>282.78952028597092</v>
      </c>
      <c r="H3928" s="57">
        <f ca="1">EXP(E3928*(1/'Input Parameters'!$E$23-1/G3928))</f>
        <v>0.56626417351410696</v>
      </c>
      <c r="I3928" s="10">
        <f t="shared" ca="1" si="586"/>
        <v>0.79888459734129436</v>
      </c>
      <c r="J3928" s="30">
        <f ca="1">_xlfn.BETA.INV(I3928,'Input Parameters'!$L$26,'Input Parameters'!$M$26,'Input Parameters'!$J$26,'Input Parameters'!$K$26)</f>
        <v>0.78493649983609159</v>
      </c>
      <c r="K3928" s="168">
        <f ca="1">('Input Parameters'!$E$27/'Input Parameters'!$E$38)^$J3928</f>
        <v>3.5872543979402088E-3</v>
      </c>
      <c r="L3928" s="69">
        <f ca="1">$H3928*$C3928*'Input Parameters'!$E$25*K3928</f>
        <v>0.36386280133280768</v>
      </c>
      <c r="M3928" s="24">
        <f t="shared" ca="1" si="587"/>
        <v>0.79202782859673604</v>
      </c>
      <c r="N3928" s="15">
        <f ca="1">_xlfn.NORM.INV(M3928,'Input Parameters'!$E$29,'Input Parameters'!$F$29)</f>
        <v>0.10008134774974027</v>
      </c>
      <c r="O3928" s="8">
        <f t="shared" ca="1" si="588"/>
        <v>0.90219477024871397</v>
      </c>
      <c r="P3928" s="30">
        <f ca="1">_xlfn.LOGNORM.INV(O3928,'Input Parameters'!$H$30,'Input Parameters'!$I$30)</f>
        <v>4.9449969352908534</v>
      </c>
      <c r="Q3928" s="10">
        <f t="shared" ca="1" si="589"/>
        <v>0.69863505251923952</v>
      </c>
      <c r="R3928" s="30">
        <f>IF('Input Parameters'!$E$32=0,0,_xlfn.BETA.INV(Q3928,'Input Parameters'!$L$32,'Input Parameters'!$M$32,'Input Parameters'!$J$32,'Input Parameters'!$K$32))</f>
        <v>0</v>
      </c>
      <c r="S3928" s="10">
        <f t="shared" ca="1" si="590"/>
        <v>0.66159731026012714</v>
      </c>
      <c r="T3928" s="26">
        <f ca="1">_xlfn.LOGNORM.INV(S3928,'Input Parameters'!$H$34,'Input Parameters'!$I$34)</f>
        <v>53.093034328988892</v>
      </c>
      <c r="U3928" s="10">
        <f t="shared" ca="1" si="591"/>
        <v>0.49612483086917458</v>
      </c>
      <c r="V3928" s="30">
        <f ca="1">_xlfn.BETA.INV(U3928,'Input Parameters'!$L$36,'Input Parameters'!$M$36,'Input Parameters'!$J$36,'Input Parameters'!$K$36)</f>
        <v>0.58441050489577373</v>
      </c>
      <c r="W3928" s="2">
        <f ca="1">N3928+(P3928-N3928)*(1-ERF((T3928-R3928)/(2*SQRT(L3928*'Input Parameters'!$E$38))))</f>
        <v>0.10008135010117263</v>
      </c>
      <c r="X3928">
        <f t="shared" ca="1" si="592"/>
        <v>1</v>
      </c>
      <c r="Y3928" s="7"/>
    </row>
    <row r="3929" spans="1:25" ht="15" customHeight="1" x14ac:dyDescent="0.25">
      <c r="A3929" s="139">
        <v>3922</v>
      </c>
      <c r="B3929" s="10">
        <f t="shared" ca="1" si="583"/>
        <v>0.57347745931673078</v>
      </c>
      <c r="C3929" s="60">
        <f ca="1">_xlfn.NORM.INV(B3929,'Input Parameters'!$E$15,'Input Parameters'!$F$15)</f>
        <v>281.00569675474338</v>
      </c>
      <c r="D3929" s="10">
        <f t="shared" ca="1" si="584"/>
        <v>0.26143626314667434</v>
      </c>
      <c r="E3929" s="62">
        <f ca="1">IF(_xlfn.NORM.INV(D3929,'Input Parameters'!$E$17,'Input Parameters'!$F$17)&lt;3500,3500,IF(_xlfn.NORM.INV(D3929,'Input Parameters'!$E$17,'Input Parameters'!$F$17)&gt;5500,5500,_xlfn.NORM.INV(D3929,'Input Parameters'!$E$17,'Input Parameters'!$F$17)))</f>
        <v>4352.7533636898906</v>
      </c>
      <c r="F3929" s="10">
        <f t="shared" ca="1" si="585"/>
        <v>0.14636313287332769</v>
      </c>
      <c r="G3929" s="64">
        <f ca="1">_xlfn.NORM.INV(F3929,'Input Parameters'!$E$20,'Input Parameters'!$F$20)</f>
        <v>275.60052971994429</v>
      </c>
      <c r="H3929" s="57">
        <f ca="1">EXP(E3929*(1/'Input Parameters'!$E$23-1/G3929))</f>
        <v>0.39288891668132703</v>
      </c>
      <c r="I3929" s="10">
        <f t="shared" ca="1" si="586"/>
        <v>0.59323163090812991</v>
      </c>
      <c r="J3929" s="30">
        <f ca="1">_xlfn.BETA.INV(I3929,'Input Parameters'!$L$26,'Input Parameters'!$M$26,'Input Parameters'!$J$26,'Input Parameters'!$K$26)</f>
        <v>0.69858108661419938</v>
      </c>
      <c r="K3929" s="168">
        <f ca="1">('Input Parameters'!$E$27/'Input Parameters'!$E$38)^$J3929</f>
        <v>6.6646440662354719E-3</v>
      </c>
      <c r="L3929" s="69">
        <f ca="1">$H3929*$C3929*'Input Parameters'!$E$25*K3929</f>
        <v>0.73580352196891596</v>
      </c>
      <c r="M3929" s="24">
        <f t="shared" ca="1" si="587"/>
        <v>0.17855206094826015</v>
      </c>
      <c r="N3929" s="15">
        <f ca="1">_xlfn.NORM.INV(M3929,'Input Parameters'!$E$29,'Input Parameters'!$F$29)</f>
        <v>9.9907910284078638E-2</v>
      </c>
      <c r="O3929" s="8">
        <f t="shared" ca="1" si="588"/>
        <v>0.20863982486973143</v>
      </c>
      <c r="P3929" s="30">
        <f ca="1">_xlfn.LOGNORM.INV(O3929,'Input Parameters'!$H$30,'Input Parameters'!$I$30)</f>
        <v>1.829182197756402</v>
      </c>
      <c r="Q3929" s="10">
        <f t="shared" ca="1" si="589"/>
        <v>0.20759434099732321</v>
      </c>
      <c r="R3929" s="30">
        <f>IF('Input Parameters'!$E$32=0,0,_xlfn.BETA.INV(Q3929,'Input Parameters'!$L$32,'Input Parameters'!$M$32,'Input Parameters'!$J$32,'Input Parameters'!$K$32))</f>
        <v>0</v>
      </c>
      <c r="S3929" s="10">
        <f t="shared" ca="1" si="590"/>
        <v>0.17433928073370819</v>
      </c>
      <c r="T3929" s="26">
        <f ca="1">_xlfn.LOGNORM.INV(S3929,'Input Parameters'!$H$34,'Input Parameters'!$I$34)</f>
        <v>44.855830635252538</v>
      </c>
      <c r="U3929" s="10">
        <f t="shared" ca="1" si="591"/>
        <v>0.22764490380200086</v>
      </c>
      <c r="V3929" s="30">
        <f ca="1">_xlfn.BETA.INV(U3929,'Input Parameters'!$L$36,'Input Parameters'!$M$36,'Input Parameters'!$J$36,'Input Parameters'!$K$36)</f>
        <v>0.4807874463338338</v>
      </c>
      <c r="W3929" s="2">
        <f ca="1">N3929+(P3929-N3929)*(1-ERF((T3929-R3929)/(2*SQRT(L3929*'Input Parameters'!$E$38))))</f>
        <v>0.10028424405197332</v>
      </c>
      <c r="X3929">
        <f t="shared" ca="1" si="592"/>
        <v>1</v>
      </c>
      <c r="Y3929" s="7"/>
    </row>
    <row r="3930" spans="1:25" ht="15" customHeight="1" x14ac:dyDescent="0.25">
      <c r="A3930" s="139">
        <v>3923</v>
      </c>
      <c r="B3930" s="10">
        <f t="shared" ca="1" si="583"/>
        <v>0.97606536811486311</v>
      </c>
      <c r="C3930" s="60">
        <f ca="1">_xlfn.NORM.INV(B3930,'Input Parameters'!$E$15,'Input Parameters'!$F$15)</f>
        <v>378.19039483760946</v>
      </c>
      <c r="D3930" s="10">
        <f t="shared" ca="1" si="584"/>
        <v>0.53863369796294114</v>
      </c>
      <c r="E3930" s="62">
        <f ca="1">IF(_xlfn.NORM.INV(D3930,'Input Parameters'!$E$17,'Input Parameters'!$F$17)&lt;3500,3500,IF(_xlfn.NORM.INV(D3930,'Input Parameters'!$E$17,'Input Parameters'!$F$17)&gt;5500,5500,_xlfn.NORM.INV(D3930,'Input Parameters'!$E$17,'Input Parameters'!$F$17)))</f>
        <v>4867.8945264860067</v>
      </c>
      <c r="F3930" s="10">
        <f t="shared" ca="1" si="585"/>
        <v>0.78998782424411018</v>
      </c>
      <c r="G3930" s="64">
        <f ca="1">_xlfn.NORM.INV(F3930,'Input Parameters'!$E$20,'Input Parameters'!$F$20)</f>
        <v>288.05273930223944</v>
      </c>
      <c r="H3930" s="57">
        <f ca="1">EXP(E3930*(1/'Input Parameters'!$E$23-1/G3930))</f>
        <v>0.75484248135718257</v>
      </c>
      <c r="I3930" s="10">
        <f t="shared" ca="1" si="586"/>
        <v>9.8309003027942543E-2</v>
      </c>
      <c r="J3930" s="30">
        <f ca="1">_xlfn.BETA.INV(I3930,'Input Parameters'!$L$26,'Input Parameters'!$M$26,'Input Parameters'!$J$26,'Input Parameters'!$K$26)</f>
        <v>0.44298698365118849</v>
      </c>
      <c r="K3930" s="168">
        <f ca="1">('Input Parameters'!$E$27/'Input Parameters'!$E$38)^$J3930</f>
        <v>4.1687408192264491E-2</v>
      </c>
      <c r="L3930" s="69">
        <f ca="1">$H3930*$C3930*'Input Parameters'!$E$25*K3930</f>
        <v>11.900678505958435</v>
      </c>
      <c r="M3930" s="24">
        <f t="shared" ca="1" si="587"/>
        <v>0.10378971314508267</v>
      </c>
      <c r="N3930" s="15">
        <f ca="1">_xlfn.NORM.INV(M3930,'Input Parameters'!$E$29,'Input Parameters'!$F$29)</f>
        <v>9.987397506528195E-2</v>
      </c>
      <c r="O3930" s="8">
        <f t="shared" ca="1" si="588"/>
        <v>0.33638671800158448</v>
      </c>
      <c r="P3930" s="30">
        <f ca="1">_xlfn.LOGNORM.INV(O3930,'Input Parameters'!$H$30,'Input Parameters'!$I$30)</f>
        <v>2.1979673837368816</v>
      </c>
      <c r="Q3930" s="10">
        <f t="shared" ca="1" si="589"/>
        <v>0.74757169682140268</v>
      </c>
      <c r="R3930" s="30">
        <f>IF('Input Parameters'!$E$32=0,0,_xlfn.BETA.INV(Q3930,'Input Parameters'!$L$32,'Input Parameters'!$M$32,'Input Parameters'!$J$32,'Input Parameters'!$K$32))</f>
        <v>0</v>
      </c>
      <c r="S3930" s="10">
        <f t="shared" ca="1" si="590"/>
        <v>0.81230812953180143</v>
      </c>
      <c r="T3930" s="26">
        <f ca="1">_xlfn.LOGNORM.INV(S3930,'Input Parameters'!$H$34,'Input Parameters'!$I$34)</f>
        <v>56.290135068896888</v>
      </c>
      <c r="U3930" s="10">
        <f t="shared" ca="1" si="591"/>
        <v>0.5588167003077581</v>
      </c>
      <c r="V3930" s="30">
        <f ca="1">_xlfn.BETA.INV(U3930,'Input Parameters'!$L$36,'Input Parameters'!$M$36,'Input Parameters'!$J$36,'Input Parameters'!$K$36)</f>
        <v>0.60875154722058822</v>
      </c>
      <c r="W3930" s="2">
        <f ca="1">N3930+(P3930-N3930)*(1-ERF((T3930-R3930)/(2*SQRT(L3930*'Input Parameters'!$E$38))))</f>
        <v>0.62142054634430677</v>
      </c>
      <c r="X3930">
        <f t="shared" ca="1" si="592"/>
        <v>0</v>
      </c>
      <c r="Y3930" s="7"/>
    </row>
    <row r="3931" spans="1:25" ht="15" customHeight="1" x14ac:dyDescent="0.25">
      <c r="A3931" s="139">
        <v>3924</v>
      </c>
      <c r="B3931" s="10">
        <f t="shared" ca="1" si="583"/>
        <v>1.4956377821628841E-2</v>
      </c>
      <c r="C3931" s="60">
        <f ca="1">_xlfn.NORM.INV(B3931,'Input Parameters'!$E$15,'Input Parameters'!$F$15)</f>
        <v>153.30003484305109</v>
      </c>
      <c r="D3931" s="10">
        <f t="shared" ca="1" si="584"/>
        <v>0.52640303999187699</v>
      </c>
      <c r="E3931" s="62">
        <f ca="1">IF(_xlfn.NORM.INV(D3931,'Input Parameters'!$E$17,'Input Parameters'!$F$17)&lt;3500,3500,IF(_xlfn.NORM.INV(D3931,'Input Parameters'!$E$17,'Input Parameters'!$F$17)&gt;5500,5500,_xlfn.NORM.INV(D3931,'Input Parameters'!$E$17,'Input Parameters'!$F$17)))</f>
        <v>4846.3616969254381</v>
      </c>
      <c r="F3931" s="10">
        <f t="shared" ca="1" si="585"/>
        <v>0.477188172457083</v>
      </c>
      <c r="G3931" s="64">
        <f ca="1">_xlfn.NORM.INV(F3931,'Input Parameters'!$E$20,'Input Parameters'!$F$20)</f>
        <v>282.26667981627173</v>
      </c>
      <c r="H3931" s="57">
        <f ca="1">EXP(E3931*(1/'Input Parameters'!$E$23-1/G3931))</f>
        <v>0.53532492358847128</v>
      </c>
      <c r="I3931" s="10">
        <f t="shared" ca="1" si="586"/>
        <v>0.15914413291859741</v>
      </c>
      <c r="J3931" s="30">
        <f ca="1">_xlfn.BETA.INV(I3931,'Input Parameters'!$L$26,'Input Parameters'!$M$26,'Input Parameters'!$J$26,'Input Parameters'!$K$26)</f>
        <v>0.49300520127634478</v>
      </c>
      <c r="K3931" s="168">
        <f ca="1">('Input Parameters'!$E$27/'Input Parameters'!$E$38)^$J3931</f>
        <v>2.9119768053500021E-2</v>
      </c>
      <c r="L3931" s="69">
        <f ca="1">$H3931*$C3931*'Input Parameters'!$E$25*K3931</f>
        <v>2.3897233584822062</v>
      </c>
      <c r="M3931" s="24">
        <f t="shared" ca="1" si="587"/>
        <v>0.13167274392450201</v>
      </c>
      <c r="N3931" s="15">
        <f ca="1">_xlfn.NORM.INV(M3931,'Input Parameters'!$E$29,'Input Parameters'!$F$29)</f>
        <v>9.9888148121430306E-2</v>
      </c>
      <c r="O3931" s="8">
        <f t="shared" ca="1" si="588"/>
        <v>1.4394447496128393E-2</v>
      </c>
      <c r="P3931" s="30">
        <f ca="1">_xlfn.LOGNORM.INV(O3931,'Input Parameters'!$H$30,'Input Parameters'!$I$30)</f>
        <v>0.95527474761543973</v>
      </c>
      <c r="Q3931" s="10">
        <f t="shared" ca="1" si="589"/>
        <v>0.77393618659378471</v>
      </c>
      <c r="R3931" s="30">
        <f>IF('Input Parameters'!$E$32=0,0,_xlfn.BETA.INV(Q3931,'Input Parameters'!$L$32,'Input Parameters'!$M$32,'Input Parameters'!$J$32,'Input Parameters'!$K$32))</f>
        <v>0</v>
      </c>
      <c r="S3931" s="10">
        <f t="shared" ca="1" si="590"/>
        <v>0.53620015566645896</v>
      </c>
      <c r="T3931" s="26">
        <f ca="1">_xlfn.LOGNORM.INV(S3931,'Input Parameters'!$H$34,'Input Parameters'!$I$34)</f>
        <v>50.981275449479142</v>
      </c>
      <c r="U3931" s="10">
        <f t="shared" ca="1" si="591"/>
        <v>4.7574000552442985E-2</v>
      </c>
      <c r="V3931" s="30">
        <f ca="1">_xlfn.BETA.INV(U3931,'Input Parameters'!$L$36,'Input Parameters'!$M$36,'Input Parameters'!$J$36,'Input Parameters'!$K$36)</f>
        <v>0.37673157602687252</v>
      </c>
      <c r="W3931" s="2">
        <f ca="1">N3931+(P3931-N3931)*(1-ERF((T3931-R3931)/(2*SQRT(L3931*'Input Parameters'!$E$38))))</f>
        <v>0.11674146508412629</v>
      </c>
      <c r="X3931">
        <f t="shared" ca="1" si="592"/>
        <v>1</v>
      </c>
      <c r="Y3931" s="7"/>
    </row>
    <row r="3932" spans="1:25" ht="15" customHeight="1" x14ac:dyDescent="0.25">
      <c r="A3932" s="139">
        <v>3925</v>
      </c>
      <c r="B3932" s="10">
        <f t="shared" ca="1" si="583"/>
        <v>0.41590573918005247</v>
      </c>
      <c r="C3932" s="60">
        <f ca="1">_xlfn.NORM.INV(B3932,'Input Parameters'!$E$15,'Input Parameters'!$F$15)</f>
        <v>259.4576590961376</v>
      </c>
      <c r="D3932" s="10">
        <f t="shared" ca="1" si="584"/>
        <v>0.21917140820179815</v>
      </c>
      <c r="E3932" s="62">
        <f ca="1">IF(_xlfn.NORM.INV(D3932,'Input Parameters'!$E$17,'Input Parameters'!$F$17)&lt;3500,3500,IF(_xlfn.NORM.INV(D3932,'Input Parameters'!$E$17,'Input Parameters'!$F$17)&gt;5500,5500,_xlfn.NORM.INV(D3932,'Input Parameters'!$E$17,'Input Parameters'!$F$17)))</f>
        <v>4257.5037396462812</v>
      </c>
      <c r="F3932" s="10">
        <f t="shared" ca="1" si="585"/>
        <v>0.83460269527990316</v>
      </c>
      <c r="G3932" s="64">
        <f ca="1">_xlfn.NORM.INV(F3932,'Input Parameters'!$E$20,'Input Parameters'!$F$20)</f>
        <v>289.16584776199795</v>
      </c>
      <c r="H3932" s="57">
        <f ca="1">EXP(E3932*(1/'Input Parameters'!$E$23-1/G3932))</f>
        <v>0.82771574550332205</v>
      </c>
      <c r="I3932" s="10">
        <f t="shared" ca="1" si="586"/>
        <v>0.14852097075456439</v>
      </c>
      <c r="J3932" s="30">
        <f ca="1">_xlfn.BETA.INV(I3932,'Input Parameters'!$L$26,'Input Parameters'!$M$26,'Input Parameters'!$J$26,'Input Parameters'!$K$26)</f>
        <v>0.48531842635751199</v>
      </c>
      <c r="K3932" s="168">
        <f ca="1">('Input Parameters'!$E$27/'Input Parameters'!$E$38)^$J3932</f>
        <v>3.0770445795034525E-2</v>
      </c>
      <c r="L3932" s="69">
        <f ca="1">$H3932*$C3932*'Input Parameters'!$E$25*K3932</f>
        <v>6.6081744655364831</v>
      </c>
      <c r="M3932" s="24">
        <f t="shared" ca="1" si="587"/>
        <v>0.60679207272491342</v>
      </c>
      <c r="N3932" s="15">
        <f ca="1">_xlfn.NORM.INV(M3932,'Input Parameters'!$E$29,'Input Parameters'!$F$29)</f>
        <v>0.10002709677263999</v>
      </c>
      <c r="O3932" s="8">
        <f t="shared" ca="1" si="588"/>
        <v>0.76476988844580129</v>
      </c>
      <c r="P3932" s="30">
        <f ca="1">_xlfn.LOGNORM.INV(O3932,'Input Parameters'!$H$30,'Input Parameters'!$I$30)</f>
        <v>3.7733834398593542</v>
      </c>
      <c r="Q3932" s="10">
        <f t="shared" ca="1" si="589"/>
        <v>0.29682954839437703</v>
      </c>
      <c r="R3932" s="30">
        <f>IF('Input Parameters'!$E$32=0,0,_xlfn.BETA.INV(Q3932,'Input Parameters'!$L$32,'Input Parameters'!$M$32,'Input Parameters'!$J$32,'Input Parameters'!$K$32))</f>
        <v>0</v>
      </c>
      <c r="S3932" s="10">
        <f t="shared" ca="1" si="590"/>
        <v>0.4289177386241424</v>
      </c>
      <c r="T3932" s="26">
        <f ca="1">_xlfn.LOGNORM.INV(S3932,'Input Parameters'!$H$34,'Input Parameters'!$I$34)</f>
        <v>49.295841220736321</v>
      </c>
      <c r="U3932" s="10">
        <f t="shared" ca="1" si="591"/>
        <v>1.2304982512883589E-2</v>
      </c>
      <c r="V3932" s="30">
        <f ca="1">_xlfn.BETA.INV(U3932,'Input Parameters'!$L$36,'Input Parameters'!$M$36,'Input Parameters'!$J$36,'Input Parameters'!$K$36)</f>
        <v>0.32638078793379283</v>
      </c>
      <c r="W3932" s="2">
        <f ca="1">N3932+(P3932-N3932)*(1-ERF((T3932-R3932)/(2*SQRT(L3932*'Input Parameters'!$E$38))))</f>
        <v>0.74324755001212239</v>
      </c>
      <c r="X3932">
        <f t="shared" ca="1" si="592"/>
        <v>0</v>
      </c>
      <c r="Y3932" s="7"/>
    </row>
    <row r="3933" spans="1:25" ht="15" customHeight="1" x14ac:dyDescent="0.25">
      <c r="A3933" s="139">
        <v>3926</v>
      </c>
      <c r="B3933" s="10">
        <f t="shared" ca="1" si="583"/>
        <v>0.41640136270587347</v>
      </c>
      <c r="C3933" s="60">
        <f ca="1">_xlfn.NORM.INV(B3933,'Input Parameters'!$E$15,'Input Parameters'!$F$15)</f>
        <v>259.52651234979243</v>
      </c>
      <c r="D3933" s="10">
        <f t="shared" ca="1" si="584"/>
        <v>0.79489921905089567</v>
      </c>
      <c r="E3933" s="62">
        <f ca="1">IF(_xlfn.NORM.INV(D3933,'Input Parameters'!$E$17,'Input Parameters'!$F$17)&lt;3500,3500,IF(_xlfn.NORM.INV(D3933,'Input Parameters'!$E$17,'Input Parameters'!$F$17)&gt;5500,5500,_xlfn.NORM.INV(D3933,'Input Parameters'!$E$17,'Input Parameters'!$F$17)))</f>
        <v>5376.4772835651802</v>
      </c>
      <c r="F3933" s="10">
        <f t="shared" ca="1" si="585"/>
        <v>0.40510156424479393</v>
      </c>
      <c r="G3933" s="64">
        <f ca="1">_xlfn.NORM.INV(F3933,'Input Parameters'!$E$20,'Input Parameters'!$F$20)</f>
        <v>281.04090126596537</v>
      </c>
      <c r="H3933" s="57">
        <f ca="1">EXP(E3933*(1/'Input Parameters'!$E$23-1/G3933))</f>
        <v>0.46010040811656405</v>
      </c>
      <c r="I3933" s="10">
        <f t="shared" ca="1" si="586"/>
        <v>0.73171257454588623</v>
      </c>
      <c r="J3933" s="30">
        <f ca="1">_xlfn.BETA.INV(I3933,'Input Parameters'!$L$26,'Input Parameters'!$M$26,'Input Parameters'!$J$26,'Input Parameters'!$K$26)</f>
        <v>0.75501371180305443</v>
      </c>
      <c r="K3933" s="168">
        <f ca="1">('Input Parameters'!$E$27/'Input Parameters'!$E$38)^$J3933</f>
        <v>4.4460852400640934E-3</v>
      </c>
      <c r="L3933" s="69">
        <f ca="1">$H3933*$C3933*'Input Parameters'!$E$25*K3933</f>
        <v>0.53089927675922421</v>
      </c>
      <c r="M3933" s="24">
        <f t="shared" ca="1" si="587"/>
        <v>3.7178067888196109E-3</v>
      </c>
      <c r="N3933" s="15">
        <f ca="1">_xlfn.NORM.INV(M3933,'Input Parameters'!$E$29,'Input Parameters'!$F$29)</f>
        <v>9.9732332235325516E-2</v>
      </c>
      <c r="O3933" s="8">
        <f t="shared" ca="1" si="588"/>
        <v>0.90137848357096106</v>
      </c>
      <c r="P3933" s="30">
        <f ca="1">_xlfn.LOGNORM.INV(O3933,'Input Parameters'!$H$30,'Input Parameters'!$I$30)</f>
        <v>4.9339999775931149</v>
      </c>
      <c r="Q3933" s="10">
        <f t="shared" ca="1" si="589"/>
        <v>0.7302800922269268</v>
      </c>
      <c r="R3933" s="30">
        <f>IF('Input Parameters'!$E$32=0,0,_xlfn.BETA.INV(Q3933,'Input Parameters'!$L$32,'Input Parameters'!$M$32,'Input Parameters'!$J$32,'Input Parameters'!$K$32))</f>
        <v>0</v>
      </c>
      <c r="S3933" s="10">
        <f t="shared" ca="1" si="590"/>
        <v>0.28953353381032398</v>
      </c>
      <c r="T3933" s="26">
        <f ca="1">_xlfn.LOGNORM.INV(S3933,'Input Parameters'!$H$34,'Input Parameters'!$I$34)</f>
        <v>47.043343119913466</v>
      </c>
      <c r="U3933" s="10">
        <f t="shared" ca="1" si="591"/>
        <v>0.6558568504615182</v>
      </c>
      <c r="V3933" s="30">
        <f ca="1">_xlfn.BETA.INV(U3933,'Input Parameters'!$L$36,'Input Parameters'!$M$36,'Input Parameters'!$J$36,'Input Parameters'!$K$36)</f>
        <v>0.64929260130066346</v>
      </c>
      <c r="W3933" s="2">
        <f ca="1">N3933+(P3933-N3933)*(1-ERF((T3933-R3933)/(2*SQRT(L3933*'Input Parameters'!$E$38))))</f>
        <v>9.9756435208916208E-2</v>
      </c>
      <c r="X3933">
        <f t="shared" ca="1" si="592"/>
        <v>1</v>
      </c>
      <c r="Y3933" s="7"/>
    </row>
    <row r="3934" spans="1:25" ht="15" customHeight="1" x14ac:dyDescent="0.25">
      <c r="A3934" s="139">
        <v>3927</v>
      </c>
      <c r="B3934" s="10">
        <f t="shared" ca="1" si="583"/>
        <v>0.87128236541082249</v>
      </c>
      <c r="C3934" s="60">
        <f ca="1">_xlfn.NORM.INV(B3934,'Input Parameters'!$E$15,'Input Parameters'!$F$15)</f>
        <v>332.33985404173433</v>
      </c>
      <c r="D3934" s="10">
        <f t="shared" ca="1" si="584"/>
        <v>0.13818075609515179</v>
      </c>
      <c r="E3934" s="62">
        <f ca="1">IF(_xlfn.NORM.INV(D3934,'Input Parameters'!$E$17,'Input Parameters'!$F$17)&lt;3500,3500,IF(_xlfn.NORM.INV(D3934,'Input Parameters'!$E$17,'Input Parameters'!$F$17)&gt;5500,5500,_xlfn.NORM.INV(D3934,'Input Parameters'!$E$17,'Input Parameters'!$F$17)))</f>
        <v>4038.0294950907628</v>
      </c>
      <c r="F3934" s="10">
        <f t="shared" ca="1" si="585"/>
        <v>0.4777432360214714</v>
      </c>
      <c r="G3934" s="64">
        <f ca="1">_xlfn.NORM.INV(F3934,'Input Parameters'!$E$20,'Input Parameters'!$F$20)</f>
        <v>282.27601668070474</v>
      </c>
      <c r="H3934" s="57">
        <f ca="1">EXP(E3934*(1/'Input Parameters'!$E$23-1/G3934))</f>
        <v>0.59441160978118679</v>
      </c>
      <c r="I3934" s="10">
        <f t="shared" ca="1" si="586"/>
        <v>0.35295031584951864</v>
      </c>
      <c r="J3934" s="30">
        <f ca="1">_xlfn.BETA.INV(I3934,'Input Parameters'!$L$26,'Input Parameters'!$M$26,'Input Parameters'!$J$26,'Input Parameters'!$K$26)</f>
        <v>0.59913820167329501</v>
      </c>
      <c r="K3934" s="168">
        <f ca="1">('Input Parameters'!$E$27/'Input Parameters'!$E$38)^$J3934</f>
        <v>1.3600719896330344E-2</v>
      </c>
      <c r="L3934" s="69">
        <f ca="1">$H3934*$C3934*'Input Parameters'!$E$25*K3934</f>
        <v>2.6867768929624334</v>
      </c>
      <c r="M3934" s="24">
        <f t="shared" ca="1" si="587"/>
        <v>0.63539981119786149</v>
      </c>
      <c r="N3934" s="15">
        <f ca="1">_xlfn.NORM.INV(M3934,'Input Parameters'!$E$29,'Input Parameters'!$F$29)</f>
        <v>0.1000346189403668</v>
      </c>
      <c r="O3934" s="8">
        <f t="shared" ca="1" si="588"/>
        <v>0.15992837515106106</v>
      </c>
      <c r="P3934" s="30">
        <f ca="1">_xlfn.LOGNORM.INV(O3934,'Input Parameters'!$H$30,'Input Parameters'!$I$30)</f>
        <v>1.6772217390485793</v>
      </c>
      <c r="Q3934" s="10">
        <f t="shared" ca="1" si="589"/>
        <v>0.80250293889253621</v>
      </c>
      <c r="R3934" s="30">
        <f>IF('Input Parameters'!$E$32=0,0,_xlfn.BETA.INV(Q3934,'Input Parameters'!$L$32,'Input Parameters'!$M$32,'Input Parameters'!$J$32,'Input Parameters'!$K$32))</f>
        <v>0</v>
      </c>
      <c r="S3934" s="10">
        <f t="shared" ca="1" si="590"/>
        <v>3.6429831434241833E-2</v>
      </c>
      <c r="T3934" s="26">
        <f ca="1">_xlfn.LOGNORM.INV(S3934,'Input Parameters'!$H$34,'Input Parameters'!$I$34)</f>
        <v>40.318046082497752</v>
      </c>
      <c r="U3934" s="10">
        <f t="shared" ca="1" si="591"/>
        <v>0.27563251339842976</v>
      </c>
      <c r="V3934" s="30">
        <f ca="1">_xlfn.BETA.INV(U3934,'Input Parameters'!$L$36,'Input Parameters'!$M$36,'Input Parameters'!$J$36,'Input Parameters'!$K$36)</f>
        <v>0.50056287960004631</v>
      </c>
      <c r="W3934" s="2">
        <f ca="1">N3934+(P3934-N3934)*(1-ERF((T3934-R3934)/(2*SQRT(L3934*'Input Parameters'!$E$38))))</f>
        <v>0.22934204821334409</v>
      </c>
      <c r="X3934">
        <f t="shared" ca="1" si="592"/>
        <v>1</v>
      </c>
      <c r="Y3934" s="7"/>
    </row>
    <row r="3935" spans="1:25" ht="15" customHeight="1" x14ac:dyDescent="0.25">
      <c r="A3935" s="139">
        <v>3928</v>
      </c>
      <c r="B3935" s="10">
        <f t="shared" ca="1" si="583"/>
        <v>0.6556929592538765</v>
      </c>
      <c r="C3935" s="60">
        <f ca="1">_xlfn.NORM.INV(B3935,'Input Parameters'!$E$15,'Input Parameters'!$F$15)</f>
        <v>292.68449339264117</v>
      </c>
      <c r="D3935" s="10">
        <f t="shared" ca="1" si="584"/>
        <v>1.4491395945732011E-2</v>
      </c>
      <c r="E3935" s="62">
        <f ca="1">IF(_xlfn.NORM.INV(D3935,'Input Parameters'!$E$17,'Input Parameters'!$F$17)&lt;3500,3500,IF(_xlfn.NORM.INV(D3935,'Input Parameters'!$E$17,'Input Parameters'!$F$17)&gt;5500,5500,_xlfn.NORM.INV(D3935,'Input Parameters'!$E$17,'Input Parameters'!$F$17)))</f>
        <v>3500</v>
      </c>
      <c r="F3935" s="10">
        <f t="shared" ca="1" si="585"/>
        <v>0.38839092459886893</v>
      </c>
      <c r="G3935" s="64">
        <f ca="1">_xlfn.NORM.INV(F3935,'Input Parameters'!$E$20,'Input Parameters'!$F$20)</f>
        <v>280.75044744011649</v>
      </c>
      <c r="H3935" s="57">
        <f ca="1">EXP(E3935*(1/'Input Parameters'!$E$23-1/G3935))</f>
        <v>0.59556200700085493</v>
      </c>
      <c r="I3935" s="10">
        <f t="shared" ca="1" si="586"/>
        <v>6.0194466323485574E-2</v>
      </c>
      <c r="J3935" s="30">
        <f ca="1">_xlfn.BETA.INV(I3935,'Input Parameters'!$L$26,'Input Parameters'!$M$26,'Input Parameters'!$J$26,'Input Parameters'!$K$26)</f>
        <v>0.39924099173298355</v>
      </c>
      <c r="K3935" s="168">
        <f ca="1">('Input Parameters'!$E$27/'Input Parameters'!$E$38)^$J3935</f>
        <v>5.7053542023031735E-2</v>
      </c>
      <c r="L3935" s="69">
        <f ca="1">$H3935*$C3935*'Input Parameters'!$E$25*K3935</f>
        <v>9.9451035697671522</v>
      </c>
      <c r="M3935" s="24">
        <f t="shared" ca="1" si="587"/>
        <v>0.33317533477719252</v>
      </c>
      <c r="N3935" s="15">
        <f ca="1">_xlfn.NORM.INV(M3935,'Input Parameters'!$E$29,'Input Parameters'!$F$29)</f>
        <v>9.995688381202672E-2</v>
      </c>
      <c r="O3935" s="8">
        <f t="shared" ca="1" si="588"/>
        <v>0.6676887272867662</v>
      </c>
      <c r="P3935" s="30">
        <f ca="1">_xlfn.LOGNORM.INV(O3935,'Input Parameters'!$H$30,'Input Parameters'!$I$30)</f>
        <v>3.2931232562086299</v>
      </c>
      <c r="Q3935" s="10">
        <f t="shared" ca="1" si="589"/>
        <v>0.78403641855045636</v>
      </c>
      <c r="R3935" s="30">
        <f>IF('Input Parameters'!$E$32=0,0,_xlfn.BETA.INV(Q3935,'Input Parameters'!$L$32,'Input Parameters'!$M$32,'Input Parameters'!$J$32,'Input Parameters'!$K$32))</f>
        <v>0</v>
      </c>
      <c r="S3935" s="10">
        <f t="shared" ca="1" si="590"/>
        <v>0.35192580302387533</v>
      </c>
      <c r="T3935" s="26">
        <f ca="1">_xlfn.LOGNORM.INV(S3935,'Input Parameters'!$H$34,'Input Parameters'!$I$34)</f>
        <v>48.077414704505365</v>
      </c>
      <c r="U3935" s="10">
        <f t="shared" ca="1" si="591"/>
        <v>0.4504222168709533</v>
      </c>
      <c r="V3935" s="30">
        <f ca="1">_xlfn.BETA.INV(U3935,'Input Parameters'!$L$36,'Input Parameters'!$M$36,'Input Parameters'!$J$36,'Input Parameters'!$K$36)</f>
        <v>0.56713639437086427</v>
      </c>
      <c r="W3935" s="2">
        <f ca="1">N3935+(P3935-N3935)*(1-ERF((T3935-R3935)/(2*SQRT(L3935*'Input Parameters'!$E$38))))</f>
        <v>0.9973349006478498</v>
      </c>
      <c r="X3935">
        <f t="shared" ca="1" si="592"/>
        <v>0</v>
      </c>
      <c r="Y3935" s="7"/>
    </row>
    <row r="3936" spans="1:25" ht="15" customHeight="1" x14ac:dyDescent="0.25">
      <c r="A3936" s="139">
        <v>3929</v>
      </c>
      <c r="B3936" s="10">
        <f t="shared" ca="1" si="583"/>
        <v>0.9086050239912512</v>
      </c>
      <c r="C3936" s="60">
        <f ca="1">_xlfn.NORM.INV(B3936,'Input Parameters'!$E$15,'Input Parameters'!$F$15)</f>
        <v>343.16444716412207</v>
      </c>
      <c r="D3936" s="10">
        <f t="shared" ca="1" si="584"/>
        <v>0.19851701195331528</v>
      </c>
      <c r="E3936" s="62">
        <f ca="1">IF(_xlfn.NORM.INV(D3936,'Input Parameters'!$E$17,'Input Parameters'!$F$17)&lt;3500,3500,IF(_xlfn.NORM.INV(D3936,'Input Parameters'!$E$17,'Input Parameters'!$F$17)&gt;5500,5500,_xlfn.NORM.INV(D3936,'Input Parameters'!$E$17,'Input Parameters'!$F$17)))</f>
        <v>4207.14885461213</v>
      </c>
      <c r="F3936" s="10">
        <f t="shared" ca="1" si="585"/>
        <v>0.66407807704654231</v>
      </c>
      <c r="G3936" s="64">
        <f ca="1">_xlfn.NORM.INV(F3936,'Input Parameters'!$E$20,'Input Parameters'!$F$20)</f>
        <v>285.48824592724299</v>
      </c>
      <c r="H3936" s="57">
        <f ca="1">EXP(E3936*(1/'Input Parameters'!$E$23-1/G3936))</f>
        <v>0.68779137324386941</v>
      </c>
      <c r="I3936" s="10">
        <f t="shared" ca="1" si="586"/>
        <v>0.77042449926521306</v>
      </c>
      <c r="J3936" s="30">
        <f ca="1">_xlfn.BETA.INV(I3936,'Input Parameters'!$L$26,'Input Parameters'!$M$26,'Input Parameters'!$J$26,'Input Parameters'!$K$26)</f>
        <v>0.77191168073238292</v>
      </c>
      <c r="K3936" s="168">
        <f ca="1">('Input Parameters'!$E$27/'Input Parameters'!$E$38)^$J3936</f>
        <v>3.9385571674776425E-3</v>
      </c>
      <c r="L3936" s="69">
        <f ca="1">$H3936*$C3936*'Input Parameters'!$E$25*K3936</f>
        <v>0.92960010733772958</v>
      </c>
      <c r="M3936" s="24">
        <f t="shared" ca="1" si="587"/>
        <v>0.47663090851650025</v>
      </c>
      <c r="N3936" s="15">
        <f ca="1">_xlfn.NORM.INV(M3936,'Input Parameters'!$E$29,'Input Parameters'!$F$29)</f>
        <v>9.9994138883430228E-2</v>
      </c>
      <c r="O3936" s="8">
        <f t="shared" ca="1" si="588"/>
        <v>5.4701022214010298E-2</v>
      </c>
      <c r="P3936" s="30">
        <f ca="1">_xlfn.LOGNORM.INV(O3936,'Input Parameters'!$H$30,'Input Parameters'!$I$30)</f>
        <v>1.2596231016695665</v>
      </c>
      <c r="Q3936" s="10">
        <f t="shared" ca="1" si="589"/>
        <v>0.57501371927755462</v>
      </c>
      <c r="R3936" s="30">
        <f>IF('Input Parameters'!$E$32=0,0,_xlfn.BETA.INV(Q3936,'Input Parameters'!$L$32,'Input Parameters'!$M$32,'Input Parameters'!$J$32,'Input Parameters'!$K$32))</f>
        <v>0</v>
      </c>
      <c r="S3936" s="10">
        <f t="shared" ca="1" si="590"/>
        <v>0.3029296693013861</v>
      </c>
      <c r="T3936" s="26">
        <f ca="1">_xlfn.LOGNORM.INV(S3936,'Input Parameters'!$H$34,'Input Parameters'!$I$34)</f>
        <v>47.270904671107303</v>
      </c>
      <c r="U3936" s="10">
        <f t="shared" ca="1" si="591"/>
        <v>0.53767037628474712</v>
      </c>
      <c r="V3936" s="30">
        <f ca="1">_xlfn.BETA.INV(U3936,'Input Parameters'!$L$36,'Input Parameters'!$M$36,'Input Parameters'!$J$36,'Input Parameters'!$K$36)</f>
        <v>0.60042767667678221</v>
      </c>
      <c r="W3936" s="2">
        <f ca="1">N3936+(P3936-N3936)*(1-ERF((T3936-R3936)/(2*SQRT(L3936*'Input Parameters'!$E$38))))</f>
        <v>0.10060487096363042</v>
      </c>
      <c r="X3936">
        <f t="shared" ca="1" si="592"/>
        <v>1</v>
      </c>
      <c r="Y3936" s="7"/>
    </row>
    <row r="3937" spans="1:25" ht="15" customHeight="1" x14ac:dyDescent="0.25">
      <c r="A3937" s="139">
        <v>3930</v>
      </c>
      <c r="B3937" s="10">
        <f t="shared" ca="1" si="583"/>
        <v>0.20838562539376315</v>
      </c>
      <c r="C3937" s="60">
        <f ca="1">_xlfn.NORM.INV(B3937,'Input Parameters'!$E$15,'Input Parameters'!$F$15)</f>
        <v>226.96020182577436</v>
      </c>
      <c r="D3937" s="10">
        <f t="shared" ca="1" si="584"/>
        <v>0.24809552264932822</v>
      </c>
      <c r="E3937" s="62">
        <f ca="1">IF(_xlfn.NORM.INV(D3937,'Input Parameters'!$E$17,'Input Parameters'!$F$17)&lt;3500,3500,IF(_xlfn.NORM.INV(D3937,'Input Parameters'!$E$17,'Input Parameters'!$F$17)&gt;5500,5500,_xlfn.NORM.INV(D3937,'Input Parameters'!$E$17,'Input Parameters'!$F$17)))</f>
        <v>4323.653454230971</v>
      </c>
      <c r="F3937" s="10">
        <f t="shared" ca="1" si="585"/>
        <v>0.53321828801626725</v>
      </c>
      <c r="G3937" s="64">
        <f ca="1">_xlfn.NORM.INV(F3937,'Input Parameters'!$E$20,'Input Parameters'!$F$20)</f>
        <v>283.20852775051225</v>
      </c>
      <c r="H3937" s="57">
        <f ca="1">EXP(E3937*(1/'Input Parameters'!$E$23-1/G3937))</f>
        <v>0.60257478180871393</v>
      </c>
      <c r="I3937" s="10">
        <f t="shared" ca="1" si="586"/>
        <v>0.10928005061448454</v>
      </c>
      <c r="J3937" s="30">
        <f ca="1">_xlfn.BETA.INV(I3937,'Input Parameters'!$L$26,'Input Parameters'!$M$26,'Input Parameters'!$J$26,'Input Parameters'!$K$26)</f>
        <v>0.45330277691810389</v>
      </c>
      <c r="K3937" s="168">
        <f ca="1">('Input Parameters'!$E$27/'Input Parameters'!$E$38)^$J3937</f>
        <v>3.8714092894115426E-2</v>
      </c>
      <c r="L3937" s="69">
        <f ca="1">$H3937*$C3937*'Input Parameters'!$E$25*K3937</f>
        <v>5.2945584726167967</v>
      </c>
      <c r="M3937" s="24">
        <f t="shared" ca="1" si="587"/>
        <v>0.13006429878813219</v>
      </c>
      <c r="N3937" s="15">
        <f ca="1">_xlfn.NORM.INV(M3937,'Input Parameters'!$E$29,'Input Parameters'!$F$29)</f>
        <v>9.9887391276730311E-2</v>
      </c>
      <c r="O3937" s="8">
        <f t="shared" ca="1" si="588"/>
        <v>0.96214982524130377</v>
      </c>
      <c r="P3937" s="30">
        <f ca="1">_xlfn.LOGNORM.INV(O3937,'Input Parameters'!$H$30,'Input Parameters'!$I$30)</f>
        <v>6.2095103161947653</v>
      </c>
      <c r="Q3937" s="10">
        <f t="shared" ca="1" si="589"/>
        <v>0.98769873929173591</v>
      </c>
      <c r="R3937" s="30">
        <f>IF('Input Parameters'!$E$32=0,0,_xlfn.BETA.INV(Q3937,'Input Parameters'!$L$32,'Input Parameters'!$M$32,'Input Parameters'!$J$32,'Input Parameters'!$K$32))</f>
        <v>0</v>
      </c>
      <c r="S3937" s="10">
        <f t="shared" ca="1" si="590"/>
        <v>0.78166810272325138</v>
      </c>
      <c r="T3937" s="26">
        <f ca="1">_xlfn.LOGNORM.INV(S3937,'Input Parameters'!$H$34,'Input Parameters'!$I$34)</f>
        <v>55.534116436151947</v>
      </c>
      <c r="U3937" s="10">
        <f t="shared" ca="1" si="591"/>
        <v>0.91737455711141092</v>
      </c>
      <c r="V3937" s="30">
        <f ca="1">_xlfn.BETA.INV(U3937,'Input Parameters'!$L$36,'Input Parameters'!$M$36,'Input Parameters'!$J$36,'Input Parameters'!$K$36)</f>
        <v>0.82155295441218579</v>
      </c>
      <c r="W3937" s="2">
        <f ca="1">N3937+(P3937-N3937)*(1-ERF((T3937-R3937)/(2*SQRT(L3937*'Input Parameters'!$E$38))))</f>
        <v>0.63690920721734123</v>
      </c>
      <c r="X3937">
        <f t="shared" ca="1" si="592"/>
        <v>1</v>
      </c>
      <c r="Y3937" s="7"/>
    </row>
    <row r="3938" spans="1:25" ht="15" customHeight="1" x14ac:dyDescent="0.25">
      <c r="A3938" s="139">
        <v>3931</v>
      </c>
      <c r="B3938" s="10">
        <f t="shared" ca="1" si="583"/>
        <v>3.777499752290836E-2</v>
      </c>
      <c r="C3938" s="60">
        <f ca="1">_xlfn.NORM.INV(B3938,'Input Parameters'!$E$15,'Input Parameters'!$F$15)</f>
        <v>174.6594470387048</v>
      </c>
      <c r="D3938" s="10">
        <f t="shared" ca="1" si="584"/>
        <v>0.55939744070425845</v>
      </c>
      <c r="E3938" s="62">
        <f ca="1">IF(_xlfn.NORM.INV(D3938,'Input Parameters'!$E$17,'Input Parameters'!$F$17)&lt;3500,3500,IF(_xlfn.NORM.INV(D3938,'Input Parameters'!$E$17,'Input Parameters'!$F$17)&gt;5500,5500,_xlfn.NORM.INV(D3938,'Input Parameters'!$E$17,'Input Parameters'!$F$17)))</f>
        <v>4904.6091817585066</v>
      </c>
      <c r="F3938" s="10">
        <f t="shared" ca="1" si="585"/>
        <v>0.39262597743870442</v>
      </c>
      <c r="G3938" s="64">
        <f ca="1">_xlfn.NORM.INV(F3938,'Input Parameters'!$E$20,'Input Parameters'!$F$20)</f>
        <v>280.82437517616415</v>
      </c>
      <c r="H3938" s="57">
        <f ca="1">EXP(E3938*(1/'Input Parameters'!$E$23-1/G3938))</f>
        <v>0.48595792255456144</v>
      </c>
      <c r="I3938" s="10">
        <f t="shared" ca="1" si="586"/>
        <v>0.60025811518870886</v>
      </c>
      <c r="J3938" s="30">
        <f ca="1">_xlfn.BETA.INV(I3938,'Input Parameters'!$L$26,'Input Parameters'!$M$26,'Input Parameters'!$J$26,'Input Parameters'!$K$26)</f>
        <v>0.70137428566754723</v>
      </c>
      <c r="K3938" s="168">
        <f ca="1">('Input Parameters'!$E$27/'Input Parameters'!$E$38)^$J3938</f>
        <v>6.5324421694048325E-3</v>
      </c>
      <c r="L3938" s="69">
        <f ca="1">$H3938*$C3938*'Input Parameters'!$E$25*K3938</f>
        <v>0.55445502186405049</v>
      </c>
      <c r="M3938" s="24">
        <f t="shared" ca="1" si="587"/>
        <v>0.15310920716326781</v>
      </c>
      <c r="N3938" s="15">
        <f ca="1">_xlfn.NORM.INV(M3938,'Input Parameters'!$E$29,'Input Parameters'!$F$29)</f>
        <v>9.989768108339013E-2</v>
      </c>
      <c r="O3938" s="8">
        <f t="shared" ca="1" si="588"/>
        <v>0.4333039307010137</v>
      </c>
      <c r="P3938" s="30">
        <f ca="1">_xlfn.LOGNORM.INV(O3938,'Input Parameters'!$H$30,'Input Parameters'!$I$30)</f>
        <v>2.4786035363880137</v>
      </c>
      <c r="Q3938" s="10">
        <f t="shared" ca="1" si="589"/>
        <v>0.69154071079033275</v>
      </c>
      <c r="R3938" s="30">
        <f>IF('Input Parameters'!$E$32=0,0,_xlfn.BETA.INV(Q3938,'Input Parameters'!$L$32,'Input Parameters'!$M$32,'Input Parameters'!$J$32,'Input Parameters'!$K$32))</f>
        <v>0</v>
      </c>
      <c r="S3938" s="10">
        <f t="shared" ca="1" si="590"/>
        <v>0.85638228666351279</v>
      </c>
      <c r="T3938" s="26">
        <f ca="1">_xlfn.LOGNORM.INV(S3938,'Input Parameters'!$H$34,'Input Parameters'!$I$34)</f>
        <v>57.55003374232119</v>
      </c>
      <c r="U3938" s="10">
        <f t="shared" ca="1" si="591"/>
        <v>0.91662711295305388</v>
      </c>
      <c r="V3938" s="30">
        <f ca="1">_xlfn.BETA.INV(U3938,'Input Parameters'!$L$36,'Input Parameters'!$M$36,'Input Parameters'!$J$36,'Input Parameters'!$K$36)</f>
        <v>0.82065363527421265</v>
      </c>
      <c r="W3938" s="2">
        <f ca="1">N3938+(P3938-N3938)*(1-ERF((T3938-R3938)/(2*SQRT(L3938*'Input Parameters'!$E$38))))</f>
        <v>9.9897791138624042E-2</v>
      </c>
      <c r="X3938">
        <f t="shared" ca="1" si="592"/>
        <v>1</v>
      </c>
      <c r="Y3938" s="7"/>
    </row>
    <row r="3939" spans="1:25" ht="15" customHeight="1" x14ac:dyDescent="0.25">
      <c r="A3939" s="139">
        <v>3932</v>
      </c>
      <c r="B3939" s="10">
        <f t="shared" ca="1" si="583"/>
        <v>0.89989768694330285</v>
      </c>
      <c r="C3939" s="60">
        <f ca="1">_xlfn.NORM.INV(B3939,'Input Parameters'!$E$15,'Input Parameters'!$F$15)</f>
        <v>340.38730565640986</v>
      </c>
      <c r="D3939" s="10">
        <f t="shared" ca="1" si="584"/>
        <v>0.28996314482262053</v>
      </c>
      <c r="E3939" s="62">
        <f ca="1">IF(_xlfn.NORM.INV(D3939,'Input Parameters'!$E$17,'Input Parameters'!$F$17)&lt;3500,3500,IF(_xlfn.NORM.INV(D3939,'Input Parameters'!$E$17,'Input Parameters'!$F$17)&gt;5500,5500,_xlfn.NORM.INV(D3939,'Input Parameters'!$E$17,'Input Parameters'!$F$17)))</f>
        <v>4412.5553264997225</v>
      </c>
      <c r="F3939" s="10">
        <f t="shared" ca="1" si="585"/>
        <v>0.28541707049557885</v>
      </c>
      <c r="G3939" s="64">
        <f ca="1">_xlfn.NORM.INV(F3939,'Input Parameters'!$E$20,'Input Parameters'!$F$20)</f>
        <v>278.85228292620013</v>
      </c>
      <c r="H3939" s="57">
        <f ca="1">EXP(E3939*(1/'Input Parameters'!$E$23-1/G3939))</f>
        <v>0.46749825065668721</v>
      </c>
      <c r="I3939" s="10">
        <f t="shared" ca="1" si="586"/>
        <v>0.14223325004757503</v>
      </c>
      <c r="J3939" s="30">
        <f ca="1">_xlfn.BETA.INV(I3939,'Input Parameters'!$L$26,'Input Parameters'!$M$26,'Input Parameters'!$J$26,'Input Parameters'!$K$26)</f>
        <v>0.48060005405487632</v>
      </c>
      <c r="K3939" s="168">
        <f ca="1">('Input Parameters'!$E$27/'Input Parameters'!$E$38)^$J3939</f>
        <v>3.1829695468908875E-2</v>
      </c>
      <c r="L3939" s="69">
        <f ca="1">$H3939*$C3939*'Input Parameters'!$E$25*K3939</f>
        <v>5.0650743980182087</v>
      </c>
      <c r="M3939" s="24">
        <f t="shared" ca="1" si="587"/>
        <v>0.30185836988552761</v>
      </c>
      <c r="N3939" s="15">
        <f ca="1">_xlfn.NORM.INV(M3939,'Input Parameters'!$E$29,'Input Parameters'!$F$29)</f>
        <v>9.9948093690058554E-2</v>
      </c>
      <c r="O3939" s="8">
        <f t="shared" ca="1" si="588"/>
        <v>0.69262533908928192</v>
      </c>
      <c r="P3939" s="30">
        <f ca="1">_xlfn.LOGNORM.INV(O3939,'Input Parameters'!$H$30,'Input Parameters'!$I$30)</f>
        <v>3.403459624402239</v>
      </c>
      <c r="Q3939" s="10">
        <f t="shared" ca="1" si="589"/>
        <v>0.74431092957565037</v>
      </c>
      <c r="R3939" s="30">
        <f>IF('Input Parameters'!$E$32=0,0,_xlfn.BETA.INV(Q3939,'Input Parameters'!$L$32,'Input Parameters'!$M$32,'Input Parameters'!$J$32,'Input Parameters'!$K$32))</f>
        <v>0</v>
      </c>
      <c r="S3939" s="10">
        <f t="shared" ca="1" si="590"/>
        <v>0.16335673447016252</v>
      </c>
      <c r="T3939" s="26">
        <f ca="1">_xlfn.LOGNORM.INV(S3939,'Input Parameters'!$H$34,'Input Parameters'!$I$34)</f>
        <v>44.612974870610913</v>
      </c>
      <c r="U3939" s="10">
        <f t="shared" ca="1" si="591"/>
        <v>0.78170155444623024</v>
      </c>
      <c r="V3939" s="30">
        <f ca="1">_xlfn.BETA.INV(U3939,'Input Parameters'!$L$36,'Input Parameters'!$M$36,'Input Parameters'!$J$36,'Input Parameters'!$K$36)</f>
        <v>0.71264912488034149</v>
      </c>
      <c r="W3939" s="2">
        <f ca="1">N3939+(P3939-N3939)*(1-ERF((T3939-R3939)/(2*SQRT(L3939*'Input Parameters'!$E$38))))</f>
        <v>0.63183521375567064</v>
      </c>
      <c r="X3939">
        <f t="shared" ca="1" si="592"/>
        <v>1</v>
      </c>
      <c r="Y3939" s="7"/>
    </row>
    <row r="3940" spans="1:25" ht="15" customHeight="1" x14ac:dyDescent="0.25">
      <c r="A3940" s="139">
        <v>3933</v>
      </c>
      <c r="B3940" s="10">
        <f t="shared" ca="1" si="583"/>
        <v>0.65735402160884759</v>
      </c>
      <c r="C3940" s="60">
        <f ca="1">_xlfn.NORM.INV(B3940,'Input Parameters'!$E$15,'Input Parameters'!$F$15)</f>
        <v>292.92922417793051</v>
      </c>
      <c r="D3940" s="10">
        <f t="shared" ca="1" si="584"/>
        <v>0.22845864976803154</v>
      </c>
      <c r="E3940" s="62">
        <f ca="1">IF(_xlfn.NORM.INV(D3940,'Input Parameters'!$E$17,'Input Parameters'!$F$17)&lt;3500,3500,IF(_xlfn.NORM.INV(D3940,'Input Parameters'!$E$17,'Input Parameters'!$F$17)&gt;5500,5500,_xlfn.NORM.INV(D3940,'Input Parameters'!$E$17,'Input Parameters'!$F$17)))</f>
        <v>4279.2472352299101</v>
      </c>
      <c r="F3940" s="10">
        <f t="shared" ca="1" si="585"/>
        <v>0.77248093603361079</v>
      </c>
      <c r="G3940" s="64">
        <f ca="1">_xlfn.NORM.INV(F3940,'Input Parameters'!$E$20,'Input Parameters'!$F$20)</f>
        <v>287.6551822978758</v>
      </c>
      <c r="H3940" s="57">
        <f ca="1">EXP(E3940*(1/'Input Parameters'!$E$23-1/G3940))</f>
        <v>0.76508507279841342</v>
      </c>
      <c r="I3940" s="10">
        <f t="shared" ca="1" si="586"/>
        <v>0.71028926743911769</v>
      </c>
      <c r="J3940" s="30">
        <f ca="1">_xlfn.BETA.INV(I3940,'Input Parameters'!$L$26,'Input Parameters'!$M$26,'Input Parameters'!$J$26,'Input Parameters'!$K$26)</f>
        <v>0.74596457440283648</v>
      </c>
      <c r="K3940" s="168">
        <f ca="1">('Input Parameters'!$E$27/'Input Parameters'!$E$38)^$J3940</f>
        <v>4.744251455340927E-3</v>
      </c>
      <c r="L3940" s="69">
        <f ca="1">$H3940*$C3940*'Input Parameters'!$E$25*K3940</f>
        <v>1.0632616002717687</v>
      </c>
      <c r="M3940" s="24">
        <f t="shared" ca="1" si="587"/>
        <v>0.6550429453611345</v>
      </c>
      <c r="N3940" s="15">
        <f ca="1">_xlfn.NORM.INV(M3940,'Input Parameters'!$E$29,'Input Parameters'!$F$29)</f>
        <v>0.10003989716287823</v>
      </c>
      <c r="O3940" s="8">
        <f t="shared" ca="1" si="588"/>
        <v>0.75688559553612578</v>
      </c>
      <c r="P3940" s="30">
        <f ca="1">_xlfn.LOGNORM.INV(O3940,'Input Parameters'!$H$30,'Input Parameters'!$I$30)</f>
        <v>3.7283597465365803</v>
      </c>
      <c r="Q3940" s="10">
        <f t="shared" ca="1" si="589"/>
        <v>0.80273515015350716</v>
      </c>
      <c r="R3940" s="30">
        <f>IF('Input Parameters'!$E$32=0,0,_xlfn.BETA.INV(Q3940,'Input Parameters'!$L$32,'Input Parameters'!$M$32,'Input Parameters'!$J$32,'Input Parameters'!$K$32))</f>
        <v>0</v>
      </c>
      <c r="S3940" s="10">
        <f t="shared" ca="1" si="590"/>
        <v>0.81256655797124855</v>
      </c>
      <c r="T3940" s="26">
        <f ca="1">_xlfn.LOGNORM.INV(S3940,'Input Parameters'!$H$34,'Input Parameters'!$I$34)</f>
        <v>56.296863666135913</v>
      </c>
      <c r="U3940" s="10">
        <f t="shared" ca="1" si="591"/>
        <v>0.25855765818110654</v>
      </c>
      <c r="V3940" s="30">
        <f ca="1">_xlfn.BETA.INV(U3940,'Input Parameters'!$L$36,'Input Parameters'!$M$36,'Input Parameters'!$J$36,'Input Parameters'!$K$36)</f>
        <v>0.49366532622671605</v>
      </c>
      <c r="W3940" s="2">
        <f ca="1">N3940+(P3940-N3940)*(1-ERF((T3940-R3940)/(2*SQRT(L3940*'Input Parameters'!$E$38))))</f>
        <v>0.10045037720962784</v>
      </c>
      <c r="X3940">
        <f t="shared" ca="1" si="592"/>
        <v>1</v>
      </c>
      <c r="Y3940" s="7"/>
    </row>
    <row r="3941" spans="1:25" ht="15" customHeight="1" x14ac:dyDescent="0.25">
      <c r="A3941" s="139">
        <v>3934</v>
      </c>
      <c r="B3941" s="10">
        <f t="shared" ca="1" si="583"/>
        <v>0.17739607847505778</v>
      </c>
      <c r="C3941" s="60">
        <f ca="1">_xlfn.NORM.INV(B3941,'Input Parameters'!$E$15,'Input Parameters'!$F$15)</f>
        <v>220.82016308752247</v>
      </c>
      <c r="D3941" s="10">
        <f t="shared" ca="1" si="584"/>
        <v>0.23565475184589213</v>
      </c>
      <c r="E3941" s="62">
        <f ca="1">IF(_xlfn.NORM.INV(D3941,'Input Parameters'!$E$17,'Input Parameters'!$F$17)&lt;3500,3500,IF(_xlfn.NORM.INV(D3941,'Input Parameters'!$E$17,'Input Parameters'!$F$17)&gt;5500,5500,_xlfn.NORM.INV(D3941,'Input Parameters'!$E$17,'Input Parameters'!$F$17)))</f>
        <v>4295.7549736863584</v>
      </c>
      <c r="F3941" s="10">
        <f t="shared" ca="1" si="585"/>
        <v>0.93131744386779458</v>
      </c>
      <c r="G3941" s="64">
        <f ca="1">_xlfn.NORM.INV(F3941,'Input Parameters'!$E$20,'Input Parameters'!$F$20)</f>
        <v>292.60402235101316</v>
      </c>
      <c r="H3941" s="57">
        <f ca="1">EXP(E3941*(1/'Input Parameters'!$E$23-1/G3941))</f>
        <v>0.98390477662725406</v>
      </c>
      <c r="I3941" s="10">
        <f t="shared" ca="1" si="586"/>
        <v>0.27451088526424339</v>
      </c>
      <c r="J3941" s="30">
        <f ca="1">_xlfn.BETA.INV(I3941,'Input Parameters'!$L$26,'Input Parameters'!$M$26,'Input Parameters'!$J$26,'Input Parameters'!$K$26)</f>
        <v>0.56146538474833274</v>
      </c>
      <c r="K3941" s="168">
        <f ca="1">('Input Parameters'!$E$27/'Input Parameters'!$E$38)^$J3941</f>
        <v>1.78205223765928E-2</v>
      </c>
      <c r="L3941" s="69">
        <f ca="1">$H3941*$C3941*'Input Parameters'!$E$25*K3941</f>
        <v>3.8717938505705973</v>
      </c>
      <c r="M3941" s="24">
        <f t="shared" ca="1" si="587"/>
        <v>0.25671853639014452</v>
      </c>
      <c r="N3941" s="15">
        <f ca="1">_xlfn.NORM.INV(M3941,'Input Parameters'!$E$29,'Input Parameters'!$F$29)</f>
        <v>9.9934650478430531E-2</v>
      </c>
      <c r="O3941" s="8">
        <f t="shared" ca="1" si="588"/>
        <v>0.21563153313755445</v>
      </c>
      <c r="P3941" s="30">
        <f ca="1">_xlfn.LOGNORM.INV(O3941,'Input Parameters'!$H$30,'Input Parameters'!$I$30)</f>
        <v>1.8501407366304923</v>
      </c>
      <c r="Q3941" s="10">
        <f t="shared" ca="1" si="589"/>
        <v>0.48542706959286963</v>
      </c>
      <c r="R3941" s="30">
        <f>IF('Input Parameters'!$E$32=0,0,_xlfn.BETA.INV(Q3941,'Input Parameters'!$L$32,'Input Parameters'!$M$32,'Input Parameters'!$J$32,'Input Parameters'!$K$32))</f>
        <v>0</v>
      </c>
      <c r="S3941" s="10">
        <f t="shared" ca="1" si="590"/>
        <v>0.6892306873436771</v>
      </c>
      <c r="T3941" s="26">
        <f ca="1">_xlfn.LOGNORM.INV(S3941,'Input Parameters'!$H$34,'Input Parameters'!$I$34)</f>
        <v>53.603485370652379</v>
      </c>
      <c r="U3941" s="10">
        <f t="shared" ca="1" si="591"/>
        <v>0.26023645879318424</v>
      </c>
      <c r="V3941" s="30">
        <f ca="1">_xlfn.BETA.INV(U3941,'Input Parameters'!$L$36,'Input Parameters'!$M$36,'Input Parameters'!$J$36,'Input Parameters'!$K$36)</f>
        <v>0.49434954986366914</v>
      </c>
      <c r="W3941" s="2">
        <f ca="1">N3941+(P3941-N3941)*(1-ERF((T3941-R3941)/(2*SQRT(L3941*'Input Parameters'!$E$38))))</f>
        <v>0.19456485607356205</v>
      </c>
      <c r="X3941">
        <f t="shared" ca="1" si="592"/>
        <v>1</v>
      </c>
      <c r="Y3941" s="7"/>
    </row>
    <row r="3942" spans="1:25" ht="15" customHeight="1" x14ac:dyDescent="0.25">
      <c r="A3942" s="139">
        <v>3935</v>
      </c>
      <c r="B3942" s="10">
        <f t="shared" ca="1" si="583"/>
        <v>8.6839250065288143E-3</v>
      </c>
      <c r="C3942" s="60">
        <f ca="1">_xlfn.NORM.INV(B3942,'Input Parameters'!$E$15,'Input Parameters'!$F$15)</f>
        <v>142.05041060611831</v>
      </c>
      <c r="D3942" s="10">
        <f t="shared" ca="1" si="584"/>
        <v>0.90511819236030822</v>
      </c>
      <c r="E3942" s="62">
        <f ca="1">IF(_xlfn.NORM.INV(D3942,'Input Parameters'!$E$17,'Input Parameters'!$F$17)&lt;3500,3500,IF(_xlfn.NORM.INV(D3942,'Input Parameters'!$E$17,'Input Parameters'!$F$17)&gt;5500,5500,_xlfn.NORM.INV(D3942,'Input Parameters'!$E$17,'Input Parameters'!$F$17)))</f>
        <v>5500</v>
      </c>
      <c r="F3942" s="10">
        <f t="shared" ca="1" si="585"/>
        <v>7.6930054362363443E-2</v>
      </c>
      <c r="G3942" s="64">
        <f ca="1">_xlfn.NORM.INV(F3942,'Input Parameters'!$E$20,'Input Parameters'!$F$20)</f>
        <v>273.09560889022606</v>
      </c>
      <c r="H3942" s="57">
        <f ca="1">EXP(E3942*(1/'Input Parameters'!$E$23-1/G3942))</f>
        <v>0.25576203880910664</v>
      </c>
      <c r="I3942" s="10">
        <f t="shared" ca="1" si="586"/>
        <v>0.8070859620317985</v>
      </c>
      <c r="J3942" s="30">
        <f ca="1">_xlfn.BETA.INV(I3942,'Input Parameters'!$L$26,'Input Parameters'!$M$26,'Input Parameters'!$J$26,'Input Parameters'!$K$26)</f>
        <v>0.78881077579743075</v>
      </c>
      <c r="K3942" s="168">
        <f ca="1">('Input Parameters'!$E$27/'Input Parameters'!$E$38)^$J3942</f>
        <v>3.4889360909073964E-3</v>
      </c>
      <c r="L3942" s="69">
        <f ca="1">$H3942*$C3942*'Input Parameters'!$E$25*K3942</f>
        <v>0.12675689518928487</v>
      </c>
      <c r="M3942" s="24">
        <f t="shared" ca="1" si="587"/>
        <v>0.18148952026208209</v>
      </c>
      <c r="N3942" s="15">
        <f ca="1">_xlfn.NORM.INV(M3942,'Input Parameters'!$E$29,'Input Parameters'!$F$29)</f>
        <v>9.9909029677039227E-2</v>
      </c>
      <c r="O3942" s="8">
        <f t="shared" ca="1" si="588"/>
        <v>0.3574074531297915</v>
      </c>
      <c r="P3942" s="30">
        <f ca="1">_xlfn.LOGNORM.INV(O3942,'Input Parameters'!$H$30,'Input Parameters'!$I$30)</f>
        <v>2.2578971201558784</v>
      </c>
      <c r="Q3942" s="10">
        <f t="shared" ca="1" si="589"/>
        <v>0.28408185023074328</v>
      </c>
      <c r="R3942" s="30">
        <f>IF('Input Parameters'!$E$32=0,0,_xlfn.BETA.INV(Q3942,'Input Parameters'!$L$32,'Input Parameters'!$M$32,'Input Parameters'!$J$32,'Input Parameters'!$K$32))</f>
        <v>0</v>
      </c>
      <c r="S3942" s="10">
        <f t="shared" ca="1" si="590"/>
        <v>0.36631292542567062</v>
      </c>
      <c r="T3942" s="26">
        <f ca="1">_xlfn.LOGNORM.INV(S3942,'Input Parameters'!$H$34,'Input Parameters'!$I$34)</f>
        <v>48.308394541718577</v>
      </c>
      <c r="U3942" s="10">
        <f t="shared" ca="1" si="591"/>
        <v>0.27335946269252143</v>
      </c>
      <c r="V3942" s="30">
        <f ca="1">_xlfn.BETA.INV(U3942,'Input Parameters'!$L$36,'Input Parameters'!$M$36,'Input Parameters'!$J$36,'Input Parameters'!$K$36)</f>
        <v>0.49965219040675296</v>
      </c>
      <c r="W3942" s="2">
        <f ca="1">N3942+(P3942-N3942)*(1-ERF((T3942-R3942)/(2*SQRT(L3942*'Input Parameters'!$E$38))))</f>
        <v>9.9909029677039227E-2</v>
      </c>
      <c r="X3942">
        <f t="shared" ca="1" si="592"/>
        <v>1</v>
      </c>
      <c r="Y3942" s="7"/>
    </row>
    <row r="3943" spans="1:25" ht="15" customHeight="1" x14ac:dyDescent="0.25">
      <c r="A3943" s="139">
        <v>3936</v>
      </c>
      <c r="B3943" s="10">
        <f t="shared" ca="1" si="583"/>
        <v>0.45858542234714783</v>
      </c>
      <c r="C3943" s="60">
        <f ca="1">_xlfn.NORM.INV(B3943,'Input Parameters'!$E$15,'Input Parameters'!$F$15)</f>
        <v>265.331184409809</v>
      </c>
      <c r="D3943" s="10">
        <f t="shared" ca="1" si="584"/>
        <v>0.66432442683930348</v>
      </c>
      <c r="E3943" s="62">
        <f ca="1">IF(_xlfn.NORM.INV(D3943,'Input Parameters'!$E$17,'Input Parameters'!$F$17)&lt;3500,3500,IF(_xlfn.NORM.INV(D3943,'Input Parameters'!$E$17,'Input Parameters'!$F$17)&gt;5500,5500,_xlfn.NORM.INV(D3943,'Input Parameters'!$E$17,'Input Parameters'!$F$17)))</f>
        <v>5097.0060573789178</v>
      </c>
      <c r="F3943" s="10">
        <f t="shared" ca="1" si="585"/>
        <v>0.31948398421428359</v>
      </c>
      <c r="G3943" s="64">
        <f ca="1">_xlfn.NORM.INV(F3943,'Input Parameters'!$E$20,'Input Parameters'!$F$20)</f>
        <v>279.50674699389646</v>
      </c>
      <c r="H3943" s="57">
        <f ca="1">EXP(E3943*(1/'Input Parameters'!$E$23-1/G3943))</f>
        <v>0.43365616739227986</v>
      </c>
      <c r="I3943" s="10">
        <f t="shared" ca="1" si="586"/>
        <v>0.20722849861023618</v>
      </c>
      <c r="J3943" s="30">
        <f ca="1">_xlfn.BETA.INV(I3943,'Input Parameters'!$L$26,'Input Parameters'!$M$26,'Input Parameters'!$J$26,'Input Parameters'!$K$26)</f>
        <v>0.52426659730698855</v>
      </c>
      <c r="K3943" s="168">
        <f ca="1">('Input Parameters'!$E$27/'Input Parameters'!$E$38)^$J3943</f>
        <v>2.3270315180197395E-2</v>
      </c>
      <c r="L3943" s="69">
        <f ca="1">$H3943*$C3943*'Input Parameters'!$E$25*K3943</f>
        <v>2.6775407456221831</v>
      </c>
      <c r="M3943" s="24">
        <f t="shared" ca="1" si="587"/>
        <v>8.2708899255499735E-2</v>
      </c>
      <c r="N3943" s="15">
        <f ca="1">_xlfn.NORM.INV(M3943,'Input Parameters'!$E$29,'Input Parameters'!$F$29)</f>
        <v>9.9861292140590918E-2</v>
      </c>
      <c r="O3943" s="8">
        <f t="shared" ca="1" si="588"/>
        <v>0.1711057131693674</v>
      </c>
      <c r="P3943" s="30">
        <f ca="1">_xlfn.LOGNORM.INV(O3943,'Input Parameters'!$H$30,'Input Parameters'!$I$30)</f>
        <v>1.7132137836666181</v>
      </c>
      <c r="Q3943" s="10">
        <f t="shared" ca="1" si="589"/>
        <v>0.17654938628438377</v>
      </c>
      <c r="R3943" s="30">
        <f>IF('Input Parameters'!$E$32=0,0,_xlfn.BETA.INV(Q3943,'Input Parameters'!$L$32,'Input Parameters'!$M$32,'Input Parameters'!$J$32,'Input Parameters'!$K$32))</f>
        <v>0</v>
      </c>
      <c r="S3943" s="10">
        <f t="shared" ca="1" si="590"/>
        <v>0.79432174830762603</v>
      </c>
      <c r="T3943" s="26">
        <f ca="1">_xlfn.LOGNORM.INV(S3943,'Input Parameters'!$H$34,'Input Parameters'!$I$34)</f>
        <v>55.836908639513673</v>
      </c>
      <c r="U3943" s="10">
        <f t="shared" ca="1" si="591"/>
        <v>0.45249325531157514</v>
      </c>
      <c r="V3943" s="30">
        <f ca="1">_xlfn.BETA.INV(U3943,'Input Parameters'!$L$36,'Input Parameters'!$M$36,'Input Parameters'!$J$36,'Input Parameters'!$K$36)</f>
        <v>0.56791421062941549</v>
      </c>
      <c r="W3943" s="2">
        <f ca="1">N3943+(P3943-N3943)*(1-ERF((T3943-R3943)/(2*SQRT(L3943*'Input Parameters'!$E$38))))</f>
        <v>0.12539485751965707</v>
      </c>
      <c r="X3943">
        <f t="shared" ca="1" si="592"/>
        <v>1</v>
      </c>
      <c r="Y3943" s="7"/>
    </row>
    <row r="3944" spans="1:25" ht="15" customHeight="1" x14ac:dyDescent="0.25">
      <c r="A3944" s="139">
        <v>3937</v>
      </c>
      <c r="B3944" s="10">
        <f t="shared" ca="1" si="583"/>
        <v>0.73569081649245915</v>
      </c>
      <c r="C3944" s="60">
        <f ca="1">_xlfn.NORM.INV(B3944,'Input Parameters'!$E$15,'Input Parameters'!$F$15)</f>
        <v>305.11538057256195</v>
      </c>
      <c r="D3944" s="10">
        <f t="shared" ca="1" si="584"/>
        <v>0.58250017003883281</v>
      </c>
      <c r="E3944" s="62">
        <f ca="1">IF(_xlfn.NORM.INV(D3944,'Input Parameters'!$E$17,'Input Parameters'!$F$17)&lt;3500,3500,IF(_xlfn.NORM.INV(D3944,'Input Parameters'!$E$17,'Input Parameters'!$F$17)&gt;5500,5500,_xlfn.NORM.INV(D3944,'Input Parameters'!$E$17,'Input Parameters'!$F$17)))</f>
        <v>4945.8055815030539</v>
      </c>
      <c r="F3944" s="10">
        <f t="shared" ca="1" si="585"/>
        <v>0.20077880057073205</v>
      </c>
      <c r="G3944" s="64">
        <f ca="1">_xlfn.NORM.INV(F3944,'Input Parameters'!$E$20,'Input Parameters'!$F$20)</f>
        <v>277.02975409478097</v>
      </c>
      <c r="H3944" s="57">
        <f ca="1">EXP(E3944*(1/'Input Parameters'!$E$23-1/G3944))</f>
        <v>0.37948819353609392</v>
      </c>
      <c r="I3944" s="10">
        <f t="shared" ca="1" si="586"/>
        <v>0.62257158749925434</v>
      </c>
      <c r="J3944" s="30">
        <f ca="1">_xlfn.BETA.INV(I3944,'Input Parameters'!$L$26,'Input Parameters'!$M$26,'Input Parameters'!$J$26,'Input Parameters'!$K$26)</f>
        <v>0.71026428894179006</v>
      </c>
      <c r="K3944" s="168">
        <f ca="1">('Input Parameters'!$E$27/'Input Parameters'!$E$38)^$J3944</f>
        <v>6.1288838959995999E-3</v>
      </c>
      <c r="L3944" s="69">
        <f ca="1">$H3944*$C3944*'Input Parameters'!$E$25*K3944</f>
        <v>0.70964927546054679</v>
      </c>
      <c r="M3944" s="24">
        <f t="shared" ca="1" si="587"/>
        <v>0.76055879126225956</v>
      </c>
      <c r="N3944" s="15">
        <f ca="1">_xlfn.NORM.INV(M3944,'Input Parameters'!$E$29,'Input Parameters'!$F$29)</f>
        <v>0.10007081011951731</v>
      </c>
      <c r="O3944" s="8">
        <f t="shared" ca="1" si="588"/>
        <v>0.26342859270307473</v>
      </c>
      <c r="P3944" s="30">
        <f ca="1">_xlfn.LOGNORM.INV(O3944,'Input Parameters'!$H$30,'Input Parameters'!$I$30)</f>
        <v>1.9899566892984002</v>
      </c>
      <c r="Q3944" s="10">
        <f t="shared" ca="1" si="589"/>
        <v>0.97603971286745372</v>
      </c>
      <c r="R3944" s="30">
        <f>IF('Input Parameters'!$E$32=0,0,_xlfn.BETA.INV(Q3944,'Input Parameters'!$L$32,'Input Parameters'!$M$32,'Input Parameters'!$J$32,'Input Parameters'!$K$32))</f>
        <v>0</v>
      </c>
      <c r="S3944" s="10">
        <f t="shared" ca="1" si="590"/>
        <v>0.860494348950546</v>
      </c>
      <c r="T3944" s="26">
        <f ca="1">_xlfn.LOGNORM.INV(S3944,'Input Parameters'!$H$34,'Input Parameters'!$I$34)</f>
        <v>57.681585640436928</v>
      </c>
      <c r="U3944" s="10">
        <f t="shared" ca="1" si="591"/>
        <v>0.89558454523588749</v>
      </c>
      <c r="V3944" s="30">
        <f ca="1">_xlfn.BETA.INV(U3944,'Input Parameters'!$L$36,'Input Parameters'!$M$36,'Input Parameters'!$J$36,'Input Parameters'!$K$36)</f>
        <v>0.79761854826782286</v>
      </c>
      <c r="W3944" s="2">
        <f ca="1">N3944+(P3944-N3944)*(1-ERF((T3944-R3944)/(2*SQRT(L3944*'Input Parameters'!$E$38))))</f>
        <v>0.10007324269428894</v>
      </c>
      <c r="X3944">
        <f t="shared" ca="1" si="592"/>
        <v>1</v>
      </c>
      <c r="Y3944" s="7"/>
    </row>
    <row r="3945" spans="1:25" ht="15" customHeight="1" x14ac:dyDescent="0.25">
      <c r="A3945" s="139">
        <v>3938</v>
      </c>
      <c r="B3945" s="10">
        <f t="shared" ca="1" si="583"/>
        <v>0.31263847495120434</v>
      </c>
      <c r="C3945" s="60">
        <f ca="1">_xlfn.NORM.INV(B3945,'Input Parameters'!$E$15,'Input Parameters'!$F$15)</f>
        <v>244.49992037622775</v>
      </c>
      <c r="D3945" s="10">
        <f t="shared" ca="1" si="584"/>
        <v>0.34086961920701664</v>
      </c>
      <c r="E3945" s="62">
        <f ca="1">IF(_xlfn.NORM.INV(D3945,'Input Parameters'!$E$17,'Input Parameters'!$F$17)&lt;3500,3500,IF(_xlfn.NORM.INV(D3945,'Input Parameters'!$E$17,'Input Parameters'!$F$17)&gt;5500,5500,_xlfn.NORM.INV(D3945,'Input Parameters'!$E$17,'Input Parameters'!$F$17)))</f>
        <v>4512.9363418801577</v>
      </c>
      <c r="F3945" s="10">
        <f t="shared" ca="1" si="585"/>
        <v>0.76639748990292322</v>
      </c>
      <c r="G3945" s="64">
        <f ca="1">_xlfn.NORM.INV(F3945,'Input Parameters'!$E$20,'Input Parameters'!$F$20)</f>
        <v>287.52112897768149</v>
      </c>
      <c r="H3945" s="57">
        <f ca="1">EXP(E3945*(1/'Input Parameters'!$E$23-1/G3945))</f>
        <v>0.74848381123695085</v>
      </c>
      <c r="I3945" s="10">
        <f t="shared" ca="1" si="586"/>
        <v>0.98611326889680639</v>
      </c>
      <c r="J3945" s="30">
        <f ca="1">_xlfn.BETA.INV(I3945,'Input Parameters'!$L$26,'Input Parameters'!$M$26,'Input Parameters'!$J$26,'Input Parameters'!$K$26)</f>
        <v>0.92191025295862394</v>
      </c>
      <c r="K3945" s="168">
        <f ca="1">('Input Parameters'!$E$27/'Input Parameters'!$E$38)^$J3945</f>
        <v>1.3429532852537718E-3</v>
      </c>
      <c r="L3945" s="69">
        <f ca="1">$H3945*$C3945*'Input Parameters'!$E$25*K3945</f>
        <v>0.24576613491592486</v>
      </c>
      <c r="M3945" s="24">
        <f t="shared" ca="1" si="587"/>
        <v>0.30988634631322953</v>
      </c>
      <c r="N3945" s="15">
        <f ca="1">_xlfn.NORM.INV(M3945,'Input Parameters'!$E$29,'Input Parameters'!$F$29)</f>
        <v>9.9950382747336045E-2</v>
      </c>
      <c r="O3945" s="8">
        <f t="shared" ca="1" si="588"/>
        <v>5.8274851830687258E-2</v>
      </c>
      <c r="P3945" s="30">
        <f ca="1">_xlfn.LOGNORM.INV(O3945,'Input Parameters'!$H$30,'Input Parameters'!$I$30)</f>
        <v>1.2784851933142936</v>
      </c>
      <c r="Q3945" s="10">
        <f t="shared" ca="1" si="589"/>
        <v>9.9741027405441662E-2</v>
      </c>
      <c r="R3945" s="30">
        <f>IF('Input Parameters'!$E$32=0,0,_xlfn.BETA.INV(Q3945,'Input Parameters'!$L$32,'Input Parameters'!$M$32,'Input Parameters'!$J$32,'Input Parameters'!$K$32))</f>
        <v>0</v>
      </c>
      <c r="S3945" s="10">
        <f t="shared" ca="1" si="590"/>
        <v>0.64097245948217485</v>
      </c>
      <c r="T3945" s="26">
        <f ca="1">_xlfn.LOGNORM.INV(S3945,'Input Parameters'!$H$34,'Input Parameters'!$I$34)</f>
        <v>52.725639646473098</v>
      </c>
      <c r="U3945" s="10">
        <f t="shared" ca="1" si="591"/>
        <v>0.26639552583954151</v>
      </c>
      <c r="V3945" s="30">
        <f ca="1">_xlfn.BETA.INV(U3945,'Input Parameters'!$L$36,'Input Parameters'!$M$36,'Input Parameters'!$J$36,'Input Parameters'!$K$36)</f>
        <v>0.49684811139953861</v>
      </c>
      <c r="W3945" s="2">
        <f ca="1">N3945+(P3945-N3945)*(1-ERF((T3945-R3945)/(2*SQRT(L3945*'Input Parameters'!$E$38))))</f>
        <v>9.9950382747400424E-2</v>
      </c>
      <c r="X3945">
        <f t="shared" ca="1" si="592"/>
        <v>1</v>
      </c>
      <c r="Y3945" s="7"/>
    </row>
    <row r="3946" spans="1:25" ht="15" customHeight="1" x14ac:dyDescent="0.25">
      <c r="A3946" s="139">
        <v>3939</v>
      </c>
      <c r="B3946" s="10">
        <f t="shared" ca="1" si="583"/>
        <v>0.97171439462502762</v>
      </c>
      <c r="C3946" s="60">
        <f ca="1">_xlfn.NORM.INV(B3946,'Input Parameters'!$E$15,'Input Parameters'!$F$15)</f>
        <v>374.29291216407245</v>
      </c>
      <c r="D3946" s="10">
        <f t="shared" ca="1" si="584"/>
        <v>0.8515452443160707</v>
      </c>
      <c r="E3946" s="62">
        <f ca="1">IF(_xlfn.NORM.INV(D3946,'Input Parameters'!$E$17,'Input Parameters'!$F$17)&lt;3500,3500,IF(_xlfn.NORM.INV(D3946,'Input Parameters'!$E$17,'Input Parameters'!$F$17)&gt;5500,5500,_xlfn.NORM.INV(D3946,'Input Parameters'!$E$17,'Input Parameters'!$F$17)))</f>
        <v>5500</v>
      </c>
      <c r="F3946" s="10">
        <f t="shared" ca="1" si="585"/>
        <v>6.0086596670244519E-2</v>
      </c>
      <c r="G3946" s="64">
        <f ca="1">_xlfn.NORM.INV(F3946,'Input Parameters'!$E$20,'Input Parameters'!$F$20)</f>
        <v>272.23788474420201</v>
      </c>
      <c r="H3946" s="57">
        <f ca="1">EXP(E3946*(1/'Input Parameters'!$E$23-1/G3946))</f>
        <v>0.24003751493251368</v>
      </c>
      <c r="I3946" s="10">
        <f t="shared" ca="1" si="586"/>
        <v>0.1071009920762237</v>
      </c>
      <c r="J3946" s="30">
        <f ca="1">_xlfn.BETA.INV(I3946,'Input Parameters'!$L$26,'Input Parameters'!$M$26,'Input Parameters'!$J$26,'Input Parameters'!$K$26)</f>
        <v>0.45131215217049137</v>
      </c>
      <c r="K3946" s="168">
        <f ca="1">('Input Parameters'!$E$27/'Input Parameters'!$E$38)^$J3946</f>
        <v>3.9270849074973614E-2</v>
      </c>
      <c r="L3946" s="69">
        <f ca="1">$H3946*$C3946*'Input Parameters'!$E$25*K3946</f>
        <v>3.5282635357300527</v>
      </c>
      <c r="M3946" s="24">
        <f t="shared" ca="1" si="587"/>
        <v>0.39423971908574196</v>
      </c>
      <c r="N3946" s="15">
        <f ca="1">_xlfn.NORM.INV(M3946,'Input Parameters'!$E$29,'Input Parameters'!$F$29)</f>
        <v>9.9973171433318658E-2</v>
      </c>
      <c r="O3946" s="8">
        <f t="shared" ca="1" si="588"/>
        <v>9.9730404135384143E-3</v>
      </c>
      <c r="P3946" s="30">
        <f ca="1">_xlfn.LOGNORM.INV(O3946,'Input Parameters'!$H$30,'Input Parameters'!$I$30)</f>
        <v>0.89372265594632672</v>
      </c>
      <c r="Q3946" s="10">
        <f t="shared" ca="1" si="589"/>
        <v>0.75936168405746296</v>
      </c>
      <c r="R3946" s="30">
        <f>IF('Input Parameters'!$E$32=0,0,_xlfn.BETA.INV(Q3946,'Input Parameters'!$L$32,'Input Parameters'!$M$32,'Input Parameters'!$J$32,'Input Parameters'!$K$32))</f>
        <v>0</v>
      </c>
      <c r="S3946" s="10">
        <f t="shared" ca="1" si="590"/>
        <v>4.8992194694259417E-2</v>
      </c>
      <c r="T3946" s="26">
        <f ca="1">_xlfn.LOGNORM.INV(S3946,'Input Parameters'!$H$34,'Input Parameters'!$I$34)</f>
        <v>41.021952627050631</v>
      </c>
      <c r="U3946" s="10">
        <f t="shared" ca="1" si="591"/>
        <v>0.88610642887562385</v>
      </c>
      <c r="V3946" s="30">
        <f ca="1">_xlfn.BETA.INV(U3946,'Input Parameters'!$L$36,'Input Parameters'!$M$36,'Input Parameters'!$J$36,'Input Parameters'!$K$36)</f>
        <v>0.78841742486139865</v>
      </c>
      <c r="W3946" s="2">
        <f ca="1">N3946+(P3946-N3946)*(1-ERF((T3946-R3946)/(2*SQRT(L3946*'Input Parameters'!$E$38))))</f>
        <v>0.19722733801919054</v>
      </c>
      <c r="X3946">
        <f t="shared" ca="1" si="592"/>
        <v>1</v>
      </c>
      <c r="Y3946" s="7"/>
    </row>
    <row r="3947" spans="1:25" ht="15" customHeight="1" x14ac:dyDescent="0.25">
      <c r="A3947" s="139">
        <v>3940</v>
      </c>
      <c r="B3947" s="10">
        <f t="shared" ca="1" si="583"/>
        <v>0.64183190632845777</v>
      </c>
      <c r="C3947" s="60">
        <f ca="1">_xlfn.NORM.INV(B3947,'Input Parameters'!$E$15,'Input Parameters'!$F$15)</f>
        <v>290.6589131746527</v>
      </c>
      <c r="D3947" s="10">
        <f t="shared" ca="1" si="584"/>
        <v>5.6203661725951815E-2</v>
      </c>
      <c r="E3947" s="62">
        <f ca="1">IF(_xlfn.NORM.INV(D3947,'Input Parameters'!$E$17,'Input Parameters'!$F$17)&lt;3500,3500,IF(_xlfn.NORM.INV(D3947,'Input Parameters'!$E$17,'Input Parameters'!$F$17)&gt;5500,5500,_xlfn.NORM.INV(D3947,'Input Parameters'!$E$17,'Input Parameters'!$F$17)))</f>
        <v>3688.7743625882322</v>
      </c>
      <c r="F3947" s="10">
        <f t="shared" ca="1" si="585"/>
        <v>0.2375818947088949</v>
      </c>
      <c r="G3947" s="64">
        <f ca="1">_xlfn.NORM.INV(F3947,'Input Parameters'!$E$20,'Input Parameters'!$F$20)</f>
        <v>277.86551313334184</v>
      </c>
      <c r="H3947" s="57">
        <f ca="1">EXP(E3947*(1/'Input Parameters'!$E$23-1/G3947))</f>
        <v>0.50529286163368348</v>
      </c>
      <c r="I3947" s="10">
        <f t="shared" ca="1" si="586"/>
        <v>0.21724103867756372</v>
      </c>
      <c r="J3947" s="30">
        <f ca="1">_xlfn.BETA.INV(I3947,'Input Parameters'!$L$26,'Input Parameters'!$M$26,'Input Parameters'!$J$26,'Input Parameters'!$K$26)</f>
        <v>0.53020196358403682</v>
      </c>
      <c r="K3947" s="168">
        <f ca="1">('Input Parameters'!$E$27/'Input Parameters'!$E$38)^$J3947</f>
        <v>2.2300386237859193E-2</v>
      </c>
      <c r="L3947" s="69">
        <f ca="1">$H3947*$C3947*'Input Parameters'!$E$25*K3947</f>
        <v>3.2752103160742894</v>
      </c>
      <c r="M3947" s="24">
        <f t="shared" ca="1" si="587"/>
        <v>0.97624042122161936</v>
      </c>
      <c r="N3947" s="15">
        <f ca="1">_xlfn.NORM.INV(M3947,'Input Parameters'!$E$29,'Input Parameters'!$F$29)</f>
        <v>0.10019816434765419</v>
      </c>
      <c r="O3947" s="8">
        <f t="shared" ca="1" si="588"/>
        <v>0.42946330510880315</v>
      </c>
      <c r="P3947" s="30">
        <f ca="1">_xlfn.LOGNORM.INV(O3947,'Input Parameters'!$H$30,'Input Parameters'!$I$30)</f>
        <v>2.4671884573552934</v>
      </c>
      <c r="Q3947" s="10">
        <f t="shared" ca="1" si="589"/>
        <v>0.26811784219171453</v>
      </c>
      <c r="R3947" s="30">
        <f>IF('Input Parameters'!$E$32=0,0,_xlfn.BETA.INV(Q3947,'Input Parameters'!$L$32,'Input Parameters'!$M$32,'Input Parameters'!$J$32,'Input Parameters'!$K$32))</f>
        <v>0</v>
      </c>
      <c r="S3947" s="10">
        <f t="shared" ca="1" si="590"/>
        <v>0.91886350228653668</v>
      </c>
      <c r="T3947" s="26">
        <f ca="1">_xlfn.LOGNORM.INV(S3947,'Input Parameters'!$H$34,'Input Parameters'!$I$34)</f>
        <v>59.988391735881379</v>
      </c>
      <c r="U3947" s="10">
        <f t="shared" ca="1" si="591"/>
        <v>0.89931591453111304</v>
      </c>
      <c r="V3947" s="30">
        <f ca="1">_xlfn.BETA.INV(U3947,'Input Parameters'!$L$36,'Input Parameters'!$M$36,'Input Parameters'!$J$36,'Input Parameters'!$K$36)</f>
        <v>0.80141917812883245</v>
      </c>
      <c r="W3947" s="2">
        <f ca="1">N3947+(P3947-N3947)*(1-ERF((T3947-R3947)/(2*SQRT(L3947*'Input Parameters'!$E$38))))</f>
        <v>0.1453723387403503</v>
      </c>
      <c r="X3947">
        <f t="shared" ca="1" si="592"/>
        <v>1</v>
      </c>
      <c r="Y3947" s="7"/>
    </row>
    <row r="3948" spans="1:25" ht="15" customHeight="1" x14ac:dyDescent="0.25">
      <c r="A3948" s="139">
        <v>3941</v>
      </c>
      <c r="B3948" s="10">
        <f t="shared" ca="1" si="583"/>
        <v>0.67524182051212878</v>
      </c>
      <c r="C3948" s="60">
        <f ca="1">_xlfn.NORM.INV(B3948,'Input Parameters'!$E$15,'Input Parameters'!$F$15)</f>
        <v>295.5945512378737</v>
      </c>
      <c r="D3948" s="10">
        <f t="shared" ca="1" si="584"/>
        <v>0.80178326916387133</v>
      </c>
      <c r="E3948" s="62">
        <f ca="1">IF(_xlfn.NORM.INV(D3948,'Input Parameters'!$E$17,'Input Parameters'!$F$17)&lt;3500,3500,IF(_xlfn.NORM.INV(D3948,'Input Parameters'!$E$17,'Input Parameters'!$F$17)&gt;5500,5500,_xlfn.NORM.INV(D3948,'Input Parameters'!$E$17,'Input Parameters'!$F$17)))</f>
        <v>5393.6056675703239</v>
      </c>
      <c r="F3948" s="10">
        <f t="shared" ca="1" si="585"/>
        <v>0.96947261956006181</v>
      </c>
      <c r="G3948" s="64">
        <f ca="1">_xlfn.NORM.INV(F3948,'Input Parameters'!$E$20,'Input Parameters'!$F$20)</f>
        <v>295.1997610946284</v>
      </c>
      <c r="H3948" s="57">
        <f ca="1">EXP(E3948*(1/'Input Parameters'!$E$23-1/G3948))</f>
        <v>1.1522451842337307</v>
      </c>
      <c r="I3948" s="10">
        <f t="shared" ca="1" si="586"/>
        <v>0.93544154068265573</v>
      </c>
      <c r="J3948" s="30">
        <f ca="1">_xlfn.BETA.INV(I3948,'Input Parameters'!$L$26,'Input Parameters'!$M$26,'Input Parameters'!$J$26,'Input Parameters'!$K$26)</f>
        <v>0.86409491985483089</v>
      </c>
      <c r="K3948" s="168">
        <f ca="1">('Input Parameters'!$E$27/'Input Parameters'!$E$38)^$J3948</f>
        <v>2.0331410061712922E-3</v>
      </c>
      <c r="L3948" s="69">
        <f ca="1">$H3948*$C3948*'Input Parameters'!$E$25*K3948</f>
        <v>0.69248253677314242</v>
      </c>
      <c r="M3948" s="24">
        <f t="shared" ca="1" si="587"/>
        <v>0.97390202802882553</v>
      </c>
      <c r="N3948" s="15">
        <f ca="1">_xlfn.NORM.INV(M3948,'Input Parameters'!$E$29,'Input Parameters'!$F$29)</f>
        <v>0.10019415141570222</v>
      </c>
      <c r="O3948" s="8">
        <f t="shared" ca="1" si="588"/>
        <v>0.18271209039943204</v>
      </c>
      <c r="P3948" s="30">
        <f ca="1">_xlfn.LOGNORM.INV(O3948,'Input Parameters'!$H$30,'Input Parameters'!$I$30)</f>
        <v>1.7497960030664281</v>
      </c>
      <c r="Q3948" s="10">
        <f t="shared" ca="1" si="589"/>
        <v>0.3294722298602295</v>
      </c>
      <c r="R3948" s="30">
        <f>IF('Input Parameters'!$E$32=0,0,_xlfn.BETA.INV(Q3948,'Input Parameters'!$L$32,'Input Parameters'!$M$32,'Input Parameters'!$J$32,'Input Parameters'!$K$32))</f>
        <v>0</v>
      </c>
      <c r="S3948" s="10">
        <f t="shared" ca="1" si="590"/>
        <v>0.18528759496288405</v>
      </c>
      <c r="T3948" s="26">
        <f ca="1">_xlfn.LOGNORM.INV(S3948,'Input Parameters'!$H$34,'Input Parameters'!$I$34)</f>
        <v>45.089673291890925</v>
      </c>
      <c r="U3948" s="10">
        <f t="shared" ca="1" si="591"/>
        <v>0.86808013381405247</v>
      </c>
      <c r="V3948" s="30">
        <f ca="1">_xlfn.BETA.INV(U3948,'Input Parameters'!$L$36,'Input Parameters'!$M$36,'Input Parameters'!$J$36,'Input Parameters'!$K$36)</f>
        <v>0.77242677980593855</v>
      </c>
      <c r="W3948" s="2">
        <f ca="1">N3948+(P3948-N3948)*(1-ERF((T3948-R3948)/(2*SQRT(L3948*'Input Parameters'!$E$38))))</f>
        <v>0.10040433597171837</v>
      </c>
      <c r="X3948">
        <f t="shared" ca="1" si="592"/>
        <v>1</v>
      </c>
      <c r="Y3948" s="7"/>
    </row>
    <row r="3949" spans="1:25" ht="15" customHeight="1" x14ac:dyDescent="0.25">
      <c r="A3949" s="139">
        <v>3942</v>
      </c>
      <c r="B3949" s="10">
        <f t="shared" ca="1" si="583"/>
        <v>0.78792874838073013</v>
      </c>
      <c r="C3949" s="60">
        <f ca="1">_xlfn.NORM.INV(B3949,'Input Parameters'!$E$15,'Input Parameters'!$F$15)</f>
        <v>314.28158377240436</v>
      </c>
      <c r="D3949" s="10">
        <f t="shared" ca="1" si="584"/>
        <v>0.59302508324391012</v>
      </c>
      <c r="E3949" s="62">
        <f ca="1">IF(_xlfn.NORM.INV(D3949,'Input Parameters'!$E$17,'Input Parameters'!$F$17)&lt;3500,3500,IF(_xlfn.NORM.INV(D3949,'Input Parameters'!$E$17,'Input Parameters'!$F$17)&gt;5500,5500,_xlfn.NORM.INV(D3949,'Input Parameters'!$E$17,'Input Parameters'!$F$17)))</f>
        <v>4964.733506259432</v>
      </c>
      <c r="F3949" s="10">
        <f t="shared" ca="1" si="585"/>
        <v>0.71641245434180312</v>
      </c>
      <c r="G3949" s="64">
        <f ca="1">_xlfn.NORM.INV(F3949,'Input Parameters'!$E$20,'Input Parameters'!$F$20)</f>
        <v>286.48385271796803</v>
      </c>
      <c r="H3949" s="57">
        <f ca="1">EXP(E3949*(1/'Input Parameters'!$E$23-1/G3949))</f>
        <v>0.68302158727263751</v>
      </c>
      <c r="I3949" s="10">
        <f t="shared" ca="1" si="586"/>
        <v>0.47442741499341912</v>
      </c>
      <c r="J3949" s="30">
        <f ca="1">_xlfn.BETA.INV(I3949,'Input Parameters'!$L$26,'Input Parameters'!$M$26,'Input Parameters'!$J$26,'Input Parameters'!$K$26)</f>
        <v>0.65102897166658236</v>
      </c>
      <c r="K3949" s="168">
        <f ca="1">('Input Parameters'!$E$27/'Input Parameters'!$E$38)^$J3949</f>
        <v>9.3737103430411323E-3</v>
      </c>
      <c r="L3949" s="69">
        <f ca="1">$H3949*$C3949*'Input Parameters'!$E$25*K3949</f>
        <v>2.0121710314242116</v>
      </c>
      <c r="M3949" s="24">
        <f t="shared" ca="1" si="587"/>
        <v>0.39520716227207653</v>
      </c>
      <c r="N3949" s="15">
        <f ca="1">_xlfn.NORM.INV(M3949,'Input Parameters'!$E$29,'Input Parameters'!$F$29)</f>
        <v>9.9973422737144463E-2</v>
      </c>
      <c r="O3949" s="8">
        <f t="shared" ca="1" si="588"/>
        <v>0.56199506978607638</v>
      </c>
      <c r="P3949" s="30">
        <f ca="1">_xlfn.LOGNORM.INV(O3949,'Input Parameters'!$H$30,'Input Parameters'!$I$30)</f>
        <v>2.8885244086386241</v>
      </c>
      <c r="Q3949" s="10">
        <f t="shared" ca="1" si="589"/>
        <v>0.6266952356990011</v>
      </c>
      <c r="R3949" s="30">
        <f>IF('Input Parameters'!$E$32=0,0,_xlfn.BETA.INV(Q3949,'Input Parameters'!$L$32,'Input Parameters'!$M$32,'Input Parameters'!$J$32,'Input Parameters'!$K$32))</f>
        <v>0</v>
      </c>
      <c r="S3949" s="10">
        <f t="shared" ca="1" si="590"/>
        <v>0.2478110060613713</v>
      </c>
      <c r="T3949" s="26">
        <f ca="1">_xlfn.LOGNORM.INV(S3949,'Input Parameters'!$H$34,'Input Parameters'!$I$34)</f>
        <v>46.307312962950903</v>
      </c>
      <c r="U3949" s="10">
        <f t="shared" ca="1" si="591"/>
        <v>0.27162928366062966</v>
      </c>
      <c r="V3949" s="30">
        <f ca="1">_xlfn.BETA.INV(U3949,'Input Parameters'!$L$36,'Input Parameters'!$M$36,'Input Parameters'!$J$36,'Input Parameters'!$K$36)</f>
        <v>0.49895752047697678</v>
      </c>
      <c r="W3949" s="2">
        <f ca="1">N3949+(P3949-N3949)*(1-ERF((T3949-R3949)/(2*SQRT(L3949*'Input Parameters'!$E$38))))</f>
        <v>0.15847592908775501</v>
      </c>
      <c r="X3949">
        <f t="shared" ca="1" si="592"/>
        <v>1</v>
      </c>
      <c r="Y3949" s="7"/>
    </row>
    <row r="3950" spans="1:25" ht="15" customHeight="1" x14ac:dyDescent="0.25">
      <c r="A3950" s="139">
        <v>3943</v>
      </c>
      <c r="B3950" s="10">
        <f t="shared" ca="1" si="583"/>
        <v>0.9883139916829824</v>
      </c>
      <c r="C3950" s="60">
        <f ca="1">_xlfn.NORM.INV(B3950,'Input Parameters'!$E$15,'Input Parameters'!$F$15)</f>
        <v>393.8398878330762</v>
      </c>
      <c r="D3950" s="10">
        <f t="shared" ca="1" si="584"/>
        <v>0.12208104155624744</v>
      </c>
      <c r="E3950" s="62">
        <f ca="1">IF(_xlfn.NORM.INV(D3950,'Input Parameters'!$E$17,'Input Parameters'!$F$17)&lt;3500,3500,IF(_xlfn.NORM.INV(D3950,'Input Parameters'!$E$17,'Input Parameters'!$F$17)&gt;5500,5500,_xlfn.NORM.INV(D3950,'Input Parameters'!$E$17,'Input Parameters'!$F$17)))</f>
        <v>3984.7473980977766</v>
      </c>
      <c r="F3950" s="10">
        <f t="shared" ca="1" si="585"/>
        <v>0.87741744424414314</v>
      </c>
      <c r="G3950" s="64">
        <f ca="1">_xlfn.NORM.INV(F3950,'Input Parameters'!$E$20,'Input Parameters'!$F$20)</f>
        <v>290.43656055420269</v>
      </c>
      <c r="H3950" s="57">
        <f ca="1">EXP(E3950*(1/'Input Parameters'!$E$23-1/G3950))</f>
        <v>0.88986891832093384</v>
      </c>
      <c r="I3950" s="10">
        <f t="shared" ca="1" si="586"/>
        <v>0.12965523004801693</v>
      </c>
      <c r="J3950" s="30">
        <f ca="1">_xlfn.BETA.INV(I3950,'Input Parameters'!$L$26,'Input Parameters'!$M$26,'Input Parameters'!$J$26,'Input Parameters'!$K$26)</f>
        <v>0.47073481879456952</v>
      </c>
      <c r="K3950" s="168">
        <f ca="1">('Input Parameters'!$E$27/'Input Parameters'!$E$38)^$J3950</f>
        <v>3.4163685099133666E-2</v>
      </c>
      <c r="L3950" s="69">
        <f ca="1">$H3950*$C3950*'Input Parameters'!$E$25*K3950</f>
        <v>11.973205790729038</v>
      </c>
      <c r="M3950" s="24">
        <f t="shared" ca="1" si="587"/>
        <v>0.28519798236539218</v>
      </c>
      <c r="N3950" s="15">
        <f ca="1">_xlfn.NORM.INV(M3950,'Input Parameters'!$E$29,'Input Parameters'!$F$29)</f>
        <v>9.9943253156288506E-2</v>
      </c>
      <c r="O3950" s="8">
        <f t="shared" ca="1" si="588"/>
        <v>9.8506143869801943E-2</v>
      </c>
      <c r="P3950" s="30">
        <f ca="1">_xlfn.LOGNORM.INV(O3950,'Input Parameters'!$H$30,'Input Parameters'!$I$30)</f>
        <v>1.4588043582247161</v>
      </c>
      <c r="Q3950" s="10">
        <f t="shared" ca="1" si="589"/>
        <v>0.84045868028816118</v>
      </c>
      <c r="R3950" s="30">
        <f>IF('Input Parameters'!$E$32=0,0,_xlfn.BETA.INV(Q3950,'Input Parameters'!$L$32,'Input Parameters'!$M$32,'Input Parameters'!$J$32,'Input Parameters'!$K$32))</f>
        <v>0</v>
      </c>
      <c r="S3950" s="10">
        <f t="shared" ca="1" si="590"/>
        <v>0.19581059951333435</v>
      </c>
      <c r="T3950" s="26">
        <f ca="1">_xlfn.LOGNORM.INV(S3950,'Input Parameters'!$H$34,'Input Parameters'!$I$34)</f>
        <v>45.307561195411303</v>
      </c>
      <c r="U3950" s="10">
        <f t="shared" ca="1" si="591"/>
        <v>0.77057557296738544</v>
      </c>
      <c r="V3950" s="30">
        <f ca="1">_xlfn.BETA.INV(U3950,'Input Parameters'!$L$36,'Input Parameters'!$M$36,'Input Parameters'!$J$36,'Input Parameters'!$K$36)</f>
        <v>0.70624308608602182</v>
      </c>
      <c r="W3950" s="2">
        <f ca="1">N3950+(P3950-N3950)*(1-ERF((T3950-R3950)/(2*SQRT(L3950*'Input Parameters'!$E$38))))</f>
        <v>0.58167723814125194</v>
      </c>
      <c r="X3950">
        <f t="shared" ca="1" si="592"/>
        <v>1</v>
      </c>
      <c r="Y3950" s="7"/>
    </row>
    <row r="3951" spans="1:25" ht="15" customHeight="1" x14ac:dyDescent="0.25">
      <c r="A3951" s="139">
        <v>3944</v>
      </c>
      <c r="B3951" s="10">
        <f t="shared" ca="1" si="583"/>
        <v>0.42889589432214503</v>
      </c>
      <c r="C3951" s="60">
        <f ca="1">_xlfn.NORM.INV(B3951,'Input Parameters'!$E$15,'Input Parameters'!$F$15)</f>
        <v>261.25650340150378</v>
      </c>
      <c r="D3951" s="10">
        <f t="shared" ca="1" si="584"/>
        <v>0.85356506532846022</v>
      </c>
      <c r="E3951" s="62">
        <f ca="1">IF(_xlfn.NORM.INV(D3951,'Input Parameters'!$E$17,'Input Parameters'!$F$17)&lt;3500,3500,IF(_xlfn.NORM.INV(D3951,'Input Parameters'!$E$17,'Input Parameters'!$F$17)&gt;5500,5500,_xlfn.NORM.INV(D3951,'Input Parameters'!$E$17,'Input Parameters'!$F$17)))</f>
        <v>5500</v>
      </c>
      <c r="F3951" s="10">
        <f t="shared" ca="1" si="585"/>
        <v>0.31514242833925188</v>
      </c>
      <c r="G3951" s="64">
        <f ca="1">_xlfn.NORM.INV(F3951,'Input Parameters'!$E$20,'Input Parameters'!$F$20)</f>
        <v>279.42511613602642</v>
      </c>
      <c r="H3951" s="57">
        <f ca="1">EXP(E3951*(1/'Input Parameters'!$E$23-1/G3951))</f>
        <v>0.40360815153103113</v>
      </c>
      <c r="I3951" s="10">
        <f t="shared" ca="1" si="586"/>
        <v>0.13225141693733311</v>
      </c>
      <c r="J3951" s="30">
        <f ca="1">_xlfn.BETA.INV(I3951,'Input Parameters'!$L$26,'Input Parameters'!$M$26,'Input Parameters'!$J$26,'Input Parameters'!$K$26)</f>
        <v>0.47282109128911198</v>
      </c>
      <c r="K3951" s="168">
        <f ca="1">('Input Parameters'!$E$27/'Input Parameters'!$E$38)^$J3951</f>
        <v>3.3656236005348707E-2</v>
      </c>
      <c r="L3951" s="69">
        <f ca="1">$H3951*$C3951*'Input Parameters'!$E$25*K3951</f>
        <v>3.5488903681794586</v>
      </c>
      <c r="M3951" s="24">
        <f t="shared" ca="1" si="587"/>
        <v>0.89017244962240683</v>
      </c>
      <c r="N3951" s="15">
        <f ca="1">_xlfn.NORM.INV(M3951,'Input Parameters'!$E$29,'Input Parameters'!$F$29)</f>
        <v>0.10012274457480859</v>
      </c>
      <c r="O3951" s="8">
        <f t="shared" ca="1" si="588"/>
        <v>0.43625390902769468</v>
      </c>
      <c r="P3951" s="30">
        <f ca="1">_xlfn.LOGNORM.INV(O3951,'Input Parameters'!$H$30,'Input Parameters'!$I$30)</f>
        <v>2.4873944532697552</v>
      </c>
      <c r="Q3951" s="10">
        <f t="shared" ca="1" si="589"/>
        <v>0.71830575120074347</v>
      </c>
      <c r="R3951" s="30">
        <f>IF('Input Parameters'!$E$32=0,0,_xlfn.BETA.INV(Q3951,'Input Parameters'!$L$32,'Input Parameters'!$M$32,'Input Parameters'!$J$32,'Input Parameters'!$K$32))</f>
        <v>0</v>
      </c>
      <c r="S3951" s="10">
        <f t="shared" ca="1" si="590"/>
        <v>0.1510021445588946</v>
      </c>
      <c r="T3951" s="26">
        <f ca="1">_xlfn.LOGNORM.INV(S3951,'Input Parameters'!$H$34,'Input Parameters'!$I$34)</f>
        <v>44.328416043275887</v>
      </c>
      <c r="U3951" s="10">
        <f t="shared" ca="1" si="591"/>
        <v>0.97056550692443722</v>
      </c>
      <c r="V3951" s="30">
        <f ca="1">_xlfn.BETA.INV(U3951,'Input Parameters'!$L$36,'Input Parameters'!$M$36,'Input Parameters'!$J$36,'Input Parameters'!$K$36)</f>
        <v>0.91542328760283431</v>
      </c>
      <c r="W3951" s="2">
        <f ca="1">N3951+(P3951-N3951)*(1-ERF((T3951-R3951)/(2*SQRT(L3951*'Input Parameters'!$E$38))))</f>
        <v>0.32962845283550907</v>
      </c>
      <c r="X3951">
        <f t="shared" ca="1" si="592"/>
        <v>1</v>
      </c>
      <c r="Y3951" s="7"/>
    </row>
    <row r="3952" spans="1:25" ht="15" customHeight="1" x14ac:dyDescent="0.25">
      <c r="A3952" s="139">
        <v>3945</v>
      </c>
      <c r="B3952" s="10">
        <f t="shared" ca="1" si="583"/>
        <v>0.74892123750268214</v>
      </c>
      <c r="C3952" s="60">
        <f ca="1">_xlfn.NORM.INV(B3952,'Input Parameters'!$E$15,'Input Parameters'!$F$15)</f>
        <v>307.33635819873592</v>
      </c>
      <c r="D3952" s="10">
        <f t="shared" ca="1" si="584"/>
        <v>0.14940326762852962</v>
      </c>
      <c r="E3952" s="62">
        <f ca="1">IF(_xlfn.NORM.INV(D3952,'Input Parameters'!$E$17,'Input Parameters'!$F$17)&lt;3500,3500,IF(_xlfn.NORM.INV(D3952,'Input Parameters'!$E$17,'Input Parameters'!$F$17)&gt;5500,5500,_xlfn.NORM.INV(D3952,'Input Parameters'!$E$17,'Input Parameters'!$F$17)))</f>
        <v>4072.702707702646</v>
      </c>
      <c r="F3952" s="10">
        <f t="shared" ca="1" si="585"/>
        <v>0.5616763835106352</v>
      </c>
      <c r="G3952" s="64">
        <f ca="1">_xlfn.NORM.INV(F3952,'Input Parameters'!$E$20,'Input Parameters'!$F$20)</f>
        <v>283.68997951308995</v>
      </c>
      <c r="H3952" s="57">
        <f ca="1">EXP(E3952*(1/'Input Parameters'!$E$23-1/G3952))</f>
        <v>0.63588492416237474</v>
      </c>
      <c r="I3952" s="10">
        <f t="shared" ca="1" si="586"/>
        <v>0.15382248565719214</v>
      </c>
      <c r="J3952" s="30">
        <f ca="1">_xlfn.BETA.INV(I3952,'Input Parameters'!$L$26,'Input Parameters'!$M$26,'Input Parameters'!$J$26,'Input Parameters'!$K$26)</f>
        <v>0.48919719680285745</v>
      </c>
      <c r="K3952" s="168">
        <f ca="1">('Input Parameters'!$E$27/'Input Parameters'!$E$38)^$J3952</f>
        <v>2.992613457433287E-2</v>
      </c>
      <c r="L3952" s="69">
        <f ca="1">$H3952*$C3952*'Input Parameters'!$E$25*K3952</f>
        <v>5.8484811434980255</v>
      </c>
      <c r="M3952" s="24">
        <f t="shared" ca="1" si="587"/>
        <v>0.17903740626322573</v>
      </c>
      <c r="N3952" s="15">
        <f ca="1">_xlfn.NORM.INV(M3952,'Input Parameters'!$E$29,'Input Parameters'!$F$29)</f>
        <v>9.9908096030987242E-2</v>
      </c>
      <c r="O3952" s="8">
        <f t="shared" ca="1" si="588"/>
        <v>9.6482606637400714E-2</v>
      </c>
      <c r="P3952" s="30">
        <f ca="1">_xlfn.LOGNORM.INV(O3952,'Input Parameters'!$H$30,'Input Parameters'!$I$30)</f>
        <v>1.4507320231769163</v>
      </c>
      <c r="Q3952" s="10">
        <f t="shared" ca="1" si="589"/>
        <v>0.50877132723828344</v>
      </c>
      <c r="R3952" s="30">
        <f>IF('Input Parameters'!$E$32=0,0,_xlfn.BETA.INV(Q3952,'Input Parameters'!$L$32,'Input Parameters'!$M$32,'Input Parameters'!$J$32,'Input Parameters'!$K$32))</f>
        <v>0</v>
      </c>
      <c r="S3952" s="10">
        <f t="shared" ca="1" si="590"/>
        <v>0.46817420654653996</v>
      </c>
      <c r="T3952" s="26">
        <f ca="1">_xlfn.LOGNORM.INV(S3952,'Input Parameters'!$H$34,'Input Parameters'!$I$34)</f>
        <v>49.908952677603928</v>
      </c>
      <c r="U3952" s="10">
        <f t="shared" ca="1" si="591"/>
        <v>0.82681742101931144</v>
      </c>
      <c r="V3952" s="30">
        <f ca="1">_xlfn.BETA.INV(U3952,'Input Parameters'!$L$36,'Input Parameters'!$M$36,'Input Parameters'!$J$36,'Input Parameters'!$K$36)</f>
        <v>0.74119072096344785</v>
      </c>
      <c r="W3952" s="2">
        <f ca="1">N3952+(P3952-N3952)*(1-ERF((T3952-R3952)/(2*SQRT(L3952*'Input Parameters'!$E$38))))</f>
        <v>0.29508192416343526</v>
      </c>
      <c r="X3952">
        <f t="shared" ca="1" si="592"/>
        <v>1</v>
      </c>
      <c r="Y3952" s="7"/>
    </row>
    <row r="3953" spans="1:25" ht="15" customHeight="1" x14ac:dyDescent="0.25">
      <c r="A3953" s="139">
        <v>3946</v>
      </c>
      <c r="B3953" s="10">
        <f t="shared" ca="1" si="583"/>
        <v>0.89512733059540051</v>
      </c>
      <c r="C3953" s="60">
        <f ca="1">_xlfn.NORM.INV(B3953,'Input Parameters'!$E$15,'Input Parameters'!$F$15)</f>
        <v>338.9401890424499</v>
      </c>
      <c r="D3953" s="10">
        <f t="shared" ca="1" si="584"/>
        <v>0.65985480055531265</v>
      </c>
      <c r="E3953" s="62">
        <f ca="1">IF(_xlfn.NORM.INV(D3953,'Input Parameters'!$E$17,'Input Parameters'!$F$17)&lt;3500,3500,IF(_xlfn.NORM.INV(D3953,'Input Parameters'!$E$17,'Input Parameters'!$F$17)&gt;5500,5500,_xlfn.NORM.INV(D3953,'Input Parameters'!$E$17,'Input Parameters'!$F$17)))</f>
        <v>5088.4468204048344</v>
      </c>
      <c r="F3953" s="10">
        <f t="shared" ca="1" si="585"/>
        <v>0.42358997614752891</v>
      </c>
      <c r="G3953" s="64">
        <f ca="1">_xlfn.NORM.INV(F3953,'Input Parameters'!$E$20,'Input Parameters'!$F$20)</f>
        <v>281.35879048255731</v>
      </c>
      <c r="H3953" s="57">
        <f ca="1">EXP(E3953*(1/'Input Parameters'!$E$23-1/G3953))</f>
        <v>0.48955166386120164</v>
      </c>
      <c r="I3953" s="10">
        <f t="shared" ca="1" si="586"/>
        <v>0.39011920538469869</v>
      </c>
      <c r="J3953" s="30">
        <f ca="1">_xlfn.BETA.INV(I3953,'Input Parameters'!$L$26,'Input Parameters'!$M$26,'Input Parameters'!$J$26,'Input Parameters'!$K$26)</f>
        <v>0.61562970967854114</v>
      </c>
      <c r="K3953" s="168">
        <f ca="1">('Input Parameters'!$E$27/'Input Parameters'!$E$38)^$J3953</f>
        <v>1.2083353313847937E-2</v>
      </c>
      <c r="L3953" s="69">
        <f ca="1">$H3953*$C3953*'Input Parameters'!$E$25*K3953</f>
        <v>2.0049755117413519</v>
      </c>
      <c r="M3953" s="24">
        <f t="shared" ca="1" si="587"/>
        <v>0.77107347617777811</v>
      </c>
      <c r="N3953" s="15">
        <f ca="1">_xlfn.NORM.INV(M3953,'Input Parameters'!$E$29,'Input Parameters'!$F$29)</f>
        <v>0.10007423867458509</v>
      </c>
      <c r="O3953" s="8">
        <f t="shared" ca="1" si="588"/>
        <v>0.79769260525550101</v>
      </c>
      <c r="P3953" s="30">
        <f ca="1">_xlfn.LOGNORM.INV(O3953,'Input Parameters'!$H$30,'Input Parameters'!$I$30)</f>
        <v>3.9777895883031373</v>
      </c>
      <c r="Q3953" s="10">
        <f t="shared" ca="1" si="589"/>
        <v>0.38647713359620728</v>
      </c>
      <c r="R3953" s="30">
        <f>IF('Input Parameters'!$E$32=0,0,_xlfn.BETA.INV(Q3953,'Input Parameters'!$L$32,'Input Parameters'!$M$32,'Input Parameters'!$J$32,'Input Parameters'!$K$32))</f>
        <v>0</v>
      </c>
      <c r="S3953" s="10">
        <f t="shared" ca="1" si="590"/>
        <v>0.27763039157167479</v>
      </c>
      <c r="T3953" s="26">
        <f ca="1">_xlfn.LOGNORM.INV(S3953,'Input Parameters'!$H$34,'Input Parameters'!$I$34)</f>
        <v>46.837911961604888</v>
      </c>
      <c r="U3953" s="10">
        <f t="shared" ca="1" si="591"/>
        <v>0.50436382461966389</v>
      </c>
      <c r="V3953" s="30">
        <f ca="1">_xlfn.BETA.INV(U3953,'Input Parameters'!$L$36,'Input Parameters'!$M$36,'Input Parameters'!$J$36,'Input Parameters'!$K$36)</f>
        <v>0.58755749529797408</v>
      </c>
      <c r="W3953" s="2">
        <f ca="1">N3953+(P3953-N3953)*(1-ERF((T3953-R3953)/(2*SQRT(L3953*'Input Parameters'!$E$38))))</f>
        <v>0.17505395625453724</v>
      </c>
      <c r="X3953">
        <f t="shared" ca="1" si="592"/>
        <v>1</v>
      </c>
      <c r="Y3953" s="7"/>
    </row>
    <row r="3954" spans="1:25" ht="15" customHeight="1" x14ac:dyDescent="0.25">
      <c r="A3954" s="139">
        <v>3947</v>
      </c>
      <c r="B3954" s="10">
        <f t="shared" ca="1" si="583"/>
        <v>0.33066839472381748</v>
      </c>
      <c r="C3954" s="60">
        <f ca="1">_xlfn.NORM.INV(B3954,'Input Parameters'!$E$15,'Input Parameters'!$F$15)</f>
        <v>247.2267730907511</v>
      </c>
      <c r="D3954" s="10">
        <f t="shared" ca="1" si="584"/>
        <v>0.51616697550042101</v>
      </c>
      <c r="E3954" s="62">
        <f ca="1">IF(_xlfn.NORM.INV(D3954,'Input Parameters'!$E$17,'Input Parameters'!$F$17)&lt;3500,3500,IF(_xlfn.NORM.INV(D3954,'Input Parameters'!$E$17,'Input Parameters'!$F$17)&gt;5500,5500,_xlfn.NORM.INV(D3954,'Input Parameters'!$E$17,'Input Parameters'!$F$17)))</f>
        <v>4828.3749873103916</v>
      </c>
      <c r="F3954" s="10">
        <f t="shared" ca="1" si="585"/>
        <v>0.39626007268513463</v>
      </c>
      <c r="G3954" s="64">
        <f ca="1">_xlfn.NORM.INV(F3954,'Input Parameters'!$E$20,'Input Parameters'!$F$20)</f>
        <v>280.88763544727072</v>
      </c>
      <c r="H3954" s="57">
        <f ca="1">EXP(E3954*(1/'Input Parameters'!$E$23-1/G3954))</f>
        <v>0.4933460822686197</v>
      </c>
      <c r="I3954" s="10">
        <f t="shared" ca="1" si="586"/>
        <v>0.79167834008399818</v>
      </c>
      <c r="J3954" s="30">
        <f ca="1">_xlfn.BETA.INV(I3954,'Input Parameters'!$L$26,'Input Parameters'!$M$26,'Input Parameters'!$J$26,'Input Parameters'!$K$26)</f>
        <v>0.78158016378530504</v>
      </c>
      <c r="K3954" s="168">
        <f ca="1">('Input Parameters'!$E$27/'Input Parameters'!$E$38)^$J3954</f>
        <v>3.6746658246608571E-3</v>
      </c>
      <c r="L3954" s="69">
        <f ca="1">$H3954*$C3954*'Input Parameters'!$E$25*K3954</f>
        <v>0.44819296394761743</v>
      </c>
      <c r="M3954" s="24">
        <f t="shared" ca="1" si="587"/>
        <v>0.99096801985777083</v>
      </c>
      <c r="N3954" s="15">
        <f ca="1">_xlfn.NORM.INV(M3954,'Input Parameters'!$E$29,'Input Parameters'!$F$29)</f>
        <v>0.10023643044643565</v>
      </c>
      <c r="O3954" s="8">
        <f t="shared" ca="1" si="588"/>
        <v>0.81524464216284476</v>
      </c>
      <c r="P3954" s="30">
        <f ca="1">_xlfn.LOGNORM.INV(O3954,'Input Parameters'!$H$30,'Input Parameters'!$I$30)</f>
        <v>4.0998499264975079</v>
      </c>
      <c r="Q3954" s="10">
        <f t="shared" ca="1" si="589"/>
        <v>0.49391252838243671</v>
      </c>
      <c r="R3954" s="30">
        <f>IF('Input Parameters'!$E$32=0,0,_xlfn.BETA.INV(Q3954,'Input Parameters'!$L$32,'Input Parameters'!$M$32,'Input Parameters'!$J$32,'Input Parameters'!$K$32))</f>
        <v>0</v>
      </c>
      <c r="S3954" s="10">
        <f t="shared" ca="1" si="590"/>
        <v>0.55335576529730846</v>
      </c>
      <c r="T3954" s="26">
        <f ca="1">_xlfn.LOGNORM.INV(S3954,'Input Parameters'!$H$34,'Input Parameters'!$I$34)</f>
        <v>51.256751572417649</v>
      </c>
      <c r="U3954" s="10">
        <f t="shared" ca="1" si="591"/>
        <v>0.66689818417105895</v>
      </c>
      <c r="V3954" s="30">
        <f ca="1">_xlfn.BETA.INV(U3954,'Input Parameters'!$L$36,'Input Parameters'!$M$36,'Input Parameters'!$J$36,'Input Parameters'!$K$36)</f>
        <v>0.65423903226592395</v>
      </c>
      <c r="W3954" s="2">
        <f ca="1">N3954+(P3954-N3954)*(1-ERF((T3954-R3954)/(2*SQRT(L3954*'Input Parameters'!$E$38))))</f>
        <v>0.10023667720360094</v>
      </c>
      <c r="X3954">
        <f t="shared" ca="1" si="592"/>
        <v>1</v>
      </c>
      <c r="Y3954" s="7"/>
    </row>
    <row r="3955" spans="1:25" ht="15" customHeight="1" x14ac:dyDescent="0.25">
      <c r="A3955" s="139">
        <v>3948</v>
      </c>
      <c r="B3955" s="10">
        <f t="shared" ca="1" si="583"/>
        <v>4.6889134739222627E-2</v>
      </c>
      <c r="C3955" s="60">
        <f ca="1">_xlfn.NORM.INV(B3955,'Input Parameters'!$E$15,'Input Parameters'!$F$15)</f>
        <v>180.15008087883726</v>
      </c>
      <c r="D3955" s="10">
        <f t="shared" ca="1" si="584"/>
        <v>0.64593043322582688</v>
      </c>
      <c r="E3955" s="62">
        <f ca="1">IF(_xlfn.NORM.INV(D3955,'Input Parameters'!$E$17,'Input Parameters'!$F$17)&lt;3500,3500,IF(_xlfn.NORM.INV(D3955,'Input Parameters'!$E$17,'Input Parameters'!$F$17)&gt;5500,5500,_xlfn.NORM.INV(D3955,'Input Parameters'!$E$17,'Input Parameters'!$F$17)))</f>
        <v>5062.0495201957028</v>
      </c>
      <c r="F3955" s="10">
        <f t="shared" ca="1" si="585"/>
        <v>0.46927844246921635</v>
      </c>
      <c r="G3955" s="64">
        <f ca="1">_xlfn.NORM.INV(F3955,'Input Parameters'!$E$20,'Input Parameters'!$F$20)</f>
        <v>282.13353857839951</v>
      </c>
      <c r="H3955" s="57">
        <f ca="1">EXP(E3955*(1/'Input Parameters'!$E$23-1/G3955))</f>
        <v>0.51625481983158206</v>
      </c>
      <c r="I3955" s="10">
        <f t="shared" ca="1" si="586"/>
        <v>0.15446742213606379</v>
      </c>
      <c r="J3955" s="30">
        <f ca="1">_xlfn.BETA.INV(I3955,'Input Parameters'!$L$26,'Input Parameters'!$M$26,'Input Parameters'!$J$26,'Input Parameters'!$K$26)</f>
        <v>0.48966314656281384</v>
      </c>
      <c r="K3955" s="168">
        <f ca="1">('Input Parameters'!$E$27/'Input Parameters'!$E$38)^$J3955</f>
        <v>2.982628035427741E-2</v>
      </c>
      <c r="L3955" s="69">
        <f ca="1">$H3955*$C3955*'Input Parameters'!$E$25*K3955</f>
        <v>2.773943917815636</v>
      </c>
      <c r="M3955" s="24">
        <f t="shared" ca="1" si="587"/>
        <v>9.7168598619842284E-3</v>
      </c>
      <c r="N3955" s="15">
        <f ca="1">_xlfn.NORM.INV(M3955,'Input Parameters'!$E$29,'Input Parameters'!$F$29)</f>
        <v>9.9766289489653714E-2</v>
      </c>
      <c r="O3955" s="8">
        <f t="shared" ca="1" si="588"/>
        <v>0.74327037278689834</v>
      </c>
      <c r="P3955" s="30">
        <f ca="1">_xlfn.LOGNORM.INV(O3955,'Input Parameters'!$H$30,'Input Parameters'!$I$30)</f>
        <v>3.6536358674135854</v>
      </c>
      <c r="Q3955" s="10">
        <f t="shared" ca="1" si="589"/>
        <v>0.34231065364338364</v>
      </c>
      <c r="R3955" s="30">
        <f>IF('Input Parameters'!$E$32=0,0,_xlfn.BETA.INV(Q3955,'Input Parameters'!$L$32,'Input Parameters'!$M$32,'Input Parameters'!$J$32,'Input Parameters'!$K$32))</f>
        <v>0</v>
      </c>
      <c r="S3955" s="10">
        <f t="shared" ca="1" si="590"/>
        <v>0.17351605539463133</v>
      </c>
      <c r="T3955" s="26">
        <f ca="1">_xlfn.LOGNORM.INV(S3955,'Input Parameters'!$H$34,'Input Parameters'!$I$34)</f>
        <v>44.837927452888508</v>
      </c>
      <c r="U3955" s="10">
        <f t="shared" ca="1" si="591"/>
        <v>0.22560681427070717</v>
      </c>
      <c r="V3955" s="30">
        <f ca="1">_xlfn.BETA.INV(U3955,'Input Parameters'!$L$36,'Input Parameters'!$M$36,'Input Parameters'!$J$36,'Input Parameters'!$K$36)</f>
        <v>0.47991748979918641</v>
      </c>
      <c r="W3955" s="2">
        <f ca="1">N3955+(P3955-N3955)*(1-ERF((T3955-R3955)/(2*SQRT(L3955*'Input Parameters'!$E$38))))</f>
        <v>0.30219069341293792</v>
      </c>
      <c r="X3955">
        <f t="shared" ca="1" si="592"/>
        <v>1</v>
      </c>
      <c r="Y3955" s="7"/>
    </row>
    <row r="3956" spans="1:25" ht="15" customHeight="1" x14ac:dyDescent="0.25">
      <c r="A3956" s="139">
        <v>3949</v>
      </c>
      <c r="B3956" s="10">
        <f t="shared" ca="1" si="583"/>
        <v>2.7564973597207776E-2</v>
      </c>
      <c r="C3956" s="60">
        <f ca="1">_xlfn.NORM.INV(B3956,'Input Parameters'!$E$15,'Input Parameters'!$F$15)</f>
        <v>167.03227412961562</v>
      </c>
      <c r="D3956" s="10">
        <f t="shared" ca="1" si="584"/>
        <v>8.6638643696526074E-3</v>
      </c>
      <c r="E3956" s="62">
        <f ca="1">IF(_xlfn.NORM.INV(D3956,'Input Parameters'!$E$17,'Input Parameters'!$F$17)&lt;3500,3500,IF(_xlfn.NORM.INV(D3956,'Input Parameters'!$E$17,'Input Parameters'!$F$17)&gt;5500,5500,_xlfn.NORM.INV(D3956,'Input Parameters'!$E$17,'Input Parameters'!$F$17)))</f>
        <v>3500</v>
      </c>
      <c r="F3956" s="10">
        <f t="shared" ca="1" si="585"/>
        <v>0.87356398097996846</v>
      </c>
      <c r="G3956" s="64">
        <f ca="1">_xlfn.NORM.INV(F3956,'Input Parameters'!$E$20,'Input Parameters'!$F$20)</f>
        <v>290.31078830562609</v>
      </c>
      <c r="H3956" s="57">
        <f ca="1">EXP(E3956*(1/'Input Parameters'!$E$23-1/G3956))</f>
        <v>0.89789011468304203</v>
      </c>
      <c r="I3956" s="10">
        <f t="shared" ca="1" si="586"/>
        <v>0.4863468078742883</v>
      </c>
      <c r="J3956" s="30">
        <f ca="1">_xlfn.BETA.INV(I3956,'Input Parameters'!$L$26,'Input Parameters'!$M$26,'Input Parameters'!$J$26,'Input Parameters'!$K$26)</f>
        <v>0.65587747565538879</v>
      </c>
      <c r="K3956" s="168">
        <f ca="1">('Input Parameters'!$E$27/'Input Parameters'!$E$38)^$J3956</f>
        <v>9.0533111587302768E-3</v>
      </c>
      <c r="L3956" s="69">
        <f ca="1">$H3956*$C3956*'Input Parameters'!$E$25*K3956</f>
        <v>1.3577850777751808</v>
      </c>
      <c r="M3956" s="24">
        <f t="shared" ca="1" si="587"/>
        <v>0.38392488083406073</v>
      </c>
      <c r="N3956" s="15">
        <f ca="1">_xlfn.NORM.INV(M3956,'Input Parameters'!$E$29,'Input Parameters'!$F$29)</f>
        <v>9.9970481133662081E-2</v>
      </c>
      <c r="O3956" s="8">
        <f t="shared" ca="1" si="588"/>
        <v>0.42188537835818773</v>
      </c>
      <c r="P3956" s="30">
        <f ca="1">_xlfn.LOGNORM.INV(O3956,'Input Parameters'!$H$30,'Input Parameters'!$I$30)</f>
        <v>2.4447606735354941</v>
      </c>
      <c r="Q3956" s="10">
        <f t="shared" ca="1" si="589"/>
        <v>5.3226424778023085E-2</v>
      </c>
      <c r="R3956" s="30">
        <f>IF('Input Parameters'!$E$32=0,0,_xlfn.BETA.INV(Q3956,'Input Parameters'!$L$32,'Input Parameters'!$M$32,'Input Parameters'!$J$32,'Input Parameters'!$K$32))</f>
        <v>0</v>
      </c>
      <c r="S3956" s="10">
        <f t="shared" ca="1" si="590"/>
        <v>0.70564235075221948</v>
      </c>
      <c r="T3956" s="26">
        <f ca="1">_xlfn.LOGNORM.INV(S3956,'Input Parameters'!$H$34,'Input Parameters'!$I$34)</f>
        <v>53.918292172023442</v>
      </c>
      <c r="U3956" s="10">
        <f t="shared" ca="1" si="591"/>
        <v>0.54573634762111989</v>
      </c>
      <c r="V3956" s="30">
        <f ca="1">_xlfn.BETA.INV(U3956,'Input Parameters'!$L$36,'Input Parameters'!$M$36,'Input Parameters'!$J$36,'Input Parameters'!$K$36)</f>
        <v>0.60358688803251348</v>
      </c>
      <c r="W3956" s="2">
        <f ca="1">N3956+(P3956-N3956)*(1-ERF((T3956-R3956)/(2*SQRT(L3956*'Input Parameters'!$E$38))))</f>
        <v>0.10247498519615855</v>
      </c>
      <c r="X3956">
        <f t="shared" ca="1" si="592"/>
        <v>1</v>
      </c>
      <c r="Y3956" s="7"/>
    </row>
    <row r="3957" spans="1:25" ht="15" customHeight="1" x14ac:dyDescent="0.25">
      <c r="A3957" s="139">
        <v>3950</v>
      </c>
      <c r="B3957" s="10">
        <f t="shared" ca="1" si="583"/>
        <v>0.82884500594481347</v>
      </c>
      <c r="C3957" s="60">
        <f ca="1">_xlfn.NORM.INV(B3957,'Input Parameters'!$E$15,'Input Parameters'!$F$15)</f>
        <v>322.4298823778505</v>
      </c>
      <c r="D3957" s="10">
        <f t="shared" ca="1" si="584"/>
        <v>0.43074160021662888</v>
      </c>
      <c r="E3957" s="62">
        <f ca="1">IF(_xlfn.NORM.INV(D3957,'Input Parameters'!$E$17,'Input Parameters'!$F$17)&lt;3500,3500,IF(_xlfn.NORM.INV(D3957,'Input Parameters'!$E$17,'Input Parameters'!$F$17)&gt;5500,5500,_xlfn.NORM.INV(D3957,'Input Parameters'!$E$17,'Input Parameters'!$F$17)))</f>
        <v>4677.8595043079149</v>
      </c>
      <c r="F3957" s="10">
        <f t="shared" ca="1" si="585"/>
        <v>0.73454017183785492</v>
      </c>
      <c r="G3957" s="64">
        <f ca="1">_xlfn.NORM.INV(F3957,'Input Parameters'!$E$20,'Input Parameters'!$F$20)</f>
        <v>286.84823851621729</v>
      </c>
      <c r="H3957" s="57">
        <f ca="1">EXP(E3957*(1/'Input Parameters'!$E$23-1/G3957))</f>
        <v>0.7128685451282919</v>
      </c>
      <c r="I3957" s="10">
        <f t="shared" ca="1" si="586"/>
        <v>0.62127127308942642</v>
      </c>
      <c r="J3957" s="30">
        <f ca="1">_xlfn.BETA.INV(I3957,'Input Parameters'!$L$26,'Input Parameters'!$M$26,'Input Parameters'!$J$26,'Input Parameters'!$K$26)</f>
        <v>0.70974511068693225</v>
      </c>
      <c r="K3957" s="168">
        <f ca="1">('Input Parameters'!$E$27/'Input Parameters'!$E$38)^$J3957</f>
        <v>6.1517508902180825E-3</v>
      </c>
      <c r="L3957" s="69">
        <f ca="1">$H3957*$C3957*'Input Parameters'!$E$25*K3957</f>
        <v>1.4139806874417533</v>
      </c>
      <c r="M3957" s="24">
        <f t="shared" ca="1" si="587"/>
        <v>9.0342642882511592E-3</v>
      </c>
      <c r="N3957" s="15">
        <f ca="1">_xlfn.NORM.INV(M3957,'Input Parameters'!$E$29,'Input Parameters'!$F$29)</f>
        <v>9.9763578920656654E-2</v>
      </c>
      <c r="O3957" s="8">
        <f t="shared" ca="1" si="588"/>
        <v>0.82667625684249724</v>
      </c>
      <c r="P3957" s="30">
        <f ca="1">_xlfn.LOGNORM.INV(O3957,'Input Parameters'!$H$30,'Input Parameters'!$I$30)</f>
        <v>4.1854058046156917</v>
      </c>
      <c r="Q3957" s="10">
        <f t="shared" ca="1" si="589"/>
        <v>0.13323191765875908</v>
      </c>
      <c r="R3957" s="30">
        <f>IF('Input Parameters'!$E$32=0,0,_xlfn.BETA.INV(Q3957,'Input Parameters'!$L$32,'Input Parameters'!$M$32,'Input Parameters'!$J$32,'Input Parameters'!$K$32))</f>
        <v>0</v>
      </c>
      <c r="S3957" s="10">
        <f t="shared" ca="1" si="590"/>
        <v>0.34064351812965843</v>
      </c>
      <c r="T3957" s="26">
        <f ca="1">_xlfn.LOGNORM.INV(S3957,'Input Parameters'!$H$34,'Input Parameters'!$I$34)</f>
        <v>47.894692118424139</v>
      </c>
      <c r="U3957" s="10">
        <f t="shared" ca="1" si="591"/>
        <v>0.40088988790359037</v>
      </c>
      <c r="V3957" s="30">
        <f ca="1">_xlfn.BETA.INV(U3957,'Input Parameters'!$L$36,'Input Parameters'!$M$36,'Input Parameters'!$J$36,'Input Parameters'!$K$36)</f>
        <v>0.54858547870558616</v>
      </c>
      <c r="W3957" s="2">
        <f ca="1">N3957+(P3957-N3957)*(1-ERF((T3957-R3957)/(2*SQRT(L3957*'Input Parameters'!$E$38))))</f>
        <v>0.11773438159174322</v>
      </c>
      <c r="X3957">
        <f t="shared" ca="1" si="592"/>
        <v>1</v>
      </c>
      <c r="Y3957" s="7"/>
    </row>
    <row r="3958" spans="1:25" ht="15" customHeight="1" x14ac:dyDescent="0.25">
      <c r="A3958" s="139">
        <v>3951</v>
      </c>
      <c r="B3958" s="10">
        <f t="shared" ca="1" si="583"/>
        <v>0.57937120734175129</v>
      </c>
      <c r="C3958" s="60">
        <f ca="1">_xlfn.NORM.INV(B3958,'Input Parameters'!$E$15,'Input Parameters'!$F$15)</f>
        <v>281.82134060240679</v>
      </c>
      <c r="D3958" s="10">
        <f t="shared" ca="1" si="584"/>
        <v>0.24230844181084799</v>
      </c>
      <c r="E3958" s="62">
        <f ca="1">IF(_xlfn.NORM.INV(D3958,'Input Parameters'!$E$17,'Input Parameters'!$F$17)&lt;3500,3500,IF(_xlfn.NORM.INV(D3958,'Input Parameters'!$E$17,'Input Parameters'!$F$17)&gt;5500,5500,_xlfn.NORM.INV(D3958,'Input Parameters'!$E$17,'Input Parameters'!$F$17)))</f>
        <v>4310.7726388923256</v>
      </c>
      <c r="F3958" s="10">
        <f t="shared" ca="1" si="585"/>
        <v>0.96727006962483619</v>
      </c>
      <c r="G3958" s="64">
        <f ca="1">_xlfn.NORM.INV(F3958,'Input Parameters'!$E$20,'Input Parameters'!$F$20)</f>
        <v>294.99210037712487</v>
      </c>
      <c r="H3958" s="57">
        <f ca="1">EXP(E3958*(1/'Input Parameters'!$E$23-1/G3958))</f>
        <v>1.108471566731412</v>
      </c>
      <c r="I3958" s="10">
        <f t="shared" ca="1" si="586"/>
        <v>0.80550331379831264</v>
      </c>
      <c r="J3958" s="30">
        <f ca="1">_xlfn.BETA.INV(I3958,'Input Parameters'!$L$26,'Input Parameters'!$M$26,'Input Parameters'!$J$26,'Input Parameters'!$K$26)</f>
        <v>0.78805840836612284</v>
      </c>
      <c r="K3958" s="168">
        <f ca="1">('Input Parameters'!$E$27/'Input Parameters'!$E$38)^$J3958</f>
        <v>3.507815903854049E-3</v>
      </c>
      <c r="L3958" s="69">
        <f ca="1">$H3958*$C3958*'Input Parameters'!$E$25*K3958</f>
        <v>1.0958099179206577</v>
      </c>
      <c r="M3958" s="24">
        <f t="shared" ca="1" si="587"/>
        <v>0.1956251831944541</v>
      </c>
      <c r="N3958" s="15">
        <f ca="1">_xlfn.NORM.INV(M3958,'Input Parameters'!$E$29,'Input Parameters'!$F$29)</f>
        <v>9.9914264797837313E-2</v>
      </c>
      <c r="O3958" s="8">
        <f t="shared" ca="1" si="588"/>
        <v>0.3732679118440736</v>
      </c>
      <c r="P3958" s="30">
        <f ca="1">_xlfn.LOGNORM.INV(O3958,'Input Parameters'!$H$30,'Input Parameters'!$I$30)</f>
        <v>2.3033442725950541</v>
      </c>
      <c r="Q3958" s="10">
        <f t="shared" ca="1" si="589"/>
        <v>0.73156281069912832</v>
      </c>
      <c r="R3958" s="30">
        <f>IF('Input Parameters'!$E$32=0,0,_xlfn.BETA.INV(Q3958,'Input Parameters'!$L$32,'Input Parameters'!$M$32,'Input Parameters'!$J$32,'Input Parameters'!$K$32))</f>
        <v>0</v>
      </c>
      <c r="S3958" s="10">
        <f t="shared" ca="1" si="590"/>
        <v>0.13455403213315609</v>
      </c>
      <c r="T3958" s="26">
        <f ca="1">_xlfn.LOGNORM.INV(S3958,'Input Parameters'!$H$34,'Input Parameters'!$I$34)</f>
        <v>43.927453359592228</v>
      </c>
      <c r="U3958" s="10">
        <f t="shared" ca="1" si="591"/>
        <v>0.74621977480528567</v>
      </c>
      <c r="V3958" s="30">
        <f ca="1">_xlfn.BETA.INV(U3958,'Input Parameters'!$L$36,'Input Parameters'!$M$36,'Input Parameters'!$J$36,'Input Parameters'!$K$36)</f>
        <v>0.69289885324560285</v>
      </c>
      <c r="W3958" s="2">
        <f ca="1">N3958+(P3958-N3958)*(1-ERF((T3958-R3958)/(2*SQRT(L3958*'Input Parameters'!$E$38))))</f>
        <v>0.10653516127721739</v>
      </c>
      <c r="X3958">
        <f t="shared" ca="1" si="592"/>
        <v>1</v>
      </c>
      <c r="Y3958" s="7"/>
    </row>
    <row r="3959" spans="1:25" ht="15" customHeight="1" x14ac:dyDescent="0.25">
      <c r="A3959" s="139">
        <v>3952</v>
      </c>
      <c r="B3959" s="10">
        <f t="shared" ca="1" si="583"/>
        <v>0.409040537543363</v>
      </c>
      <c r="C3959" s="60">
        <f ca="1">_xlfn.NORM.INV(B3959,'Input Parameters'!$E$15,'Input Parameters'!$F$15)</f>
        <v>258.50196293510294</v>
      </c>
      <c r="D3959" s="10">
        <f t="shared" ca="1" si="584"/>
        <v>0.2778475861149815</v>
      </c>
      <c r="E3959" s="62">
        <f ca="1">IF(_xlfn.NORM.INV(D3959,'Input Parameters'!$E$17,'Input Parameters'!$F$17)&lt;3500,3500,IF(_xlfn.NORM.INV(D3959,'Input Parameters'!$E$17,'Input Parameters'!$F$17)&gt;5500,5500,_xlfn.NORM.INV(D3959,'Input Parameters'!$E$17,'Input Parameters'!$F$17)))</f>
        <v>4387.5266611824663</v>
      </c>
      <c r="F3959" s="10">
        <f t="shared" ca="1" si="585"/>
        <v>0.31356393412475969</v>
      </c>
      <c r="G3959" s="64">
        <f ca="1">_xlfn.NORM.INV(F3959,'Input Parameters'!$E$20,'Input Parameters'!$F$20)</f>
        <v>279.39531852605859</v>
      </c>
      <c r="H3959" s="57">
        <f ca="1">EXP(E3959*(1/'Input Parameters'!$E$23-1/G3959))</f>
        <v>0.48409912742508188</v>
      </c>
      <c r="I3959" s="10">
        <f t="shared" ca="1" si="586"/>
        <v>0.22876660539965454</v>
      </c>
      <c r="J3959" s="30">
        <f ca="1">_xlfn.BETA.INV(I3959,'Input Parameters'!$L$26,'Input Parameters'!$M$26,'Input Parameters'!$J$26,'Input Parameters'!$K$26)</f>
        <v>0.53683871860819432</v>
      </c>
      <c r="K3959" s="168">
        <f ca="1">('Input Parameters'!$E$27/'Input Parameters'!$E$38)^$J3959</f>
        <v>2.1263636281828667E-2</v>
      </c>
      <c r="L3959" s="69">
        <f ca="1">$H3959*$C3959*'Input Parameters'!$E$25*K3959</f>
        <v>2.6609436644040128</v>
      </c>
      <c r="M3959" s="24">
        <f t="shared" ca="1" si="587"/>
        <v>0.84968828146791719</v>
      </c>
      <c r="N3959" s="15">
        <f ca="1">_xlfn.NORM.INV(M3959,'Input Parameters'!$E$29,'Input Parameters'!$F$29)</f>
        <v>0.10010350973777657</v>
      </c>
      <c r="O3959" s="8">
        <f t="shared" ca="1" si="588"/>
        <v>0.958206482023791</v>
      </c>
      <c r="P3959" s="30">
        <f ca="1">_xlfn.LOGNORM.INV(O3959,'Input Parameters'!$H$30,'Input Parameters'!$I$30)</f>
        <v>6.0761636424874528</v>
      </c>
      <c r="Q3959" s="10">
        <f t="shared" ca="1" si="589"/>
        <v>0.9275797137678411</v>
      </c>
      <c r="R3959" s="30">
        <f>IF('Input Parameters'!$E$32=0,0,_xlfn.BETA.INV(Q3959,'Input Parameters'!$L$32,'Input Parameters'!$M$32,'Input Parameters'!$J$32,'Input Parameters'!$K$32))</f>
        <v>0</v>
      </c>
      <c r="S3959" s="10">
        <f t="shared" ca="1" si="590"/>
        <v>0.17222532653956024</v>
      </c>
      <c r="T3959" s="26">
        <f ca="1">_xlfn.LOGNORM.INV(S3959,'Input Parameters'!$H$34,'Input Parameters'!$I$34)</f>
        <v>44.809762478038529</v>
      </c>
      <c r="U3959" s="10">
        <f t="shared" ca="1" si="591"/>
        <v>0.31188592381854408</v>
      </c>
      <c r="V3959" s="30">
        <f ca="1">_xlfn.BETA.INV(U3959,'Input Parameters'!$L$36,'Input Parameters'!$M$36,'Input Parameters'!$J$36,'Input Parameters'!$K$36)</f>
        <v>0.51482838336867798</v>
      </c>
      <c r="W3959" s="2">
        <f ca="1">N3959+(P3959-N3959)*(1-ERF((T3959-R3959)/(2*SQRT(L3959*'Input Parameters'!$E$38))))</f>
        <v>0.41138501679094086</v>
      </c>
      <c r="X3959">
        <f t="shared" ca="1" si="592"/>
        <v>1</v>
      </c>
      <c r="Y3959" s="7"/>
    </row>
    <row r="3960" spans="1:25" ht="15" customHeight="1" x14ac:dyDescent="0.25">
      <c r="A3960" s="139">
        <v>3953</v>
      </c>
      <c r="B3960" s="10">
        <f t="shared" ca="1" si="583"/>
        <v>0.35962631044395288</v>
      </c>
      <c r="C3960" s="60">
        <f ca="1">_xlfn.NORM.INV(B3960,'Input Parameters'!$E$15,'Input Parameters'!$F$15)</f>
        <v>251.48694376949575</v>
      </c>
      <c r="D3960" s="10">
        <f t="shared" ca="1" si="584"/>
        <v>0.97134725445507741</v>
      </c>
      <c r="E3960" s="62">
        <f ca="1">IF(_xlfn.NORM.INV(D3960,'Input Parameters'!$E$17,'Input Parameters'!$F$17)&lt;3500,3500,IF(_xlfn.NORM.INV(D3960,'Input Parameters'!$E$17,'Input Parameters'!$F$17)&gt;5500,5500,_xlfn.NORM.INV(D3960,'Input Parameters'!$E$17,'Input Parameters'!$F$17)))</f>
        <v>5500</v>
      </c>
      <c r="F3960" s="10">
        <f t="shared" ca="1" si="585"/>
        <v>0.40870973315988757</v>
      </c>
      <c r="G3960" s="64">
        <f ca="1">_xlfn.NORM.INV(F3960,'Input Parameters'!$E$20,'Input Parameters'!$F$20)</f>
        <v>281.10320263820438</v>
      </c>
      <c r="H3960" s="57">
        <f ca="1">EXP(E3960*(1/'Input Parameters'!$E$23-1/G3960))</f>
        <v>0.45393164804303721</v>
      </c>
      <c r="I3960" s="10">
        <f t="shared" ca="1" si="586"/>
        <v>0.41186667683582967</v>
      </c>
      <c r="J3960" s="30">
        <f ca="1">_xlfn.BETA.INV(I3960,'Input Parameters'!$L$26,'Input Parameters'!$M$26,'Input Parameters'!$J$26,'Input Parameters'!$K$26)</f>
        <v>0.62498874433728258</v>
      </c>
      <c r="K3960" s="168">
        <f ca="1">('Input Parameters'!$E$27/'Input Parameters'!$E$38)^$J3960</f>
        <v>1.1298795964703174E-2</v>
      </c>
      <c r="L3960" s="69">
        <f ca="1">$H3960*$C3960*'Input Parameters'!$E$25*K3960</f>
        <v>1.2898466260461521</v>
      </c>
      <c r="M3960" s="24">
        <f t="shared" ca="1" si="587"/>
        <v>1.5738691334533428E-2</v>
      </c>
      <c r="N3960" s="15">
        <f ca="1">_xlfn.NORM.INV(M3960,'Input Parameters'!$E$29,'Input Parameters'!$F$29)</f>
        <v>9.9784901498750467E-2</v>
      </c>
      <c r="O3960" s="8">
        <f t="shared" ca="1" si="588"/>
        <v>0.49536605539795242</v>
      </c>
      <c r="P3960" s="30">
        <f ca="1">_xlfn.LOGNORM.INV(O3960,'Input Parameters'!$H$30,'Input Parameters'!$I$30)</f>
        <v>2.6685984649995698</v>
      </c>
      <c r="Q3960" s="10">
        <f t="shared" ca="1" si="589"/>
        <v>0.90028790786207258</v>
      </c>
      <c r="R3960" s="30">
        <f>IF('Input Parameters'!$E$32=0,0,_xlfn.BETA.INV(Q3960,'Input Parameters'!$L$32,'Input Parameters'!$M$32,'Input Parameters'!$J$32,'Input Parameters'!$K$32))</f>
        <v>0</v>
      </c>
      <c r="S3960" s="10">
        <f t="shared" ca="1" si="590"/>
        <v>0.40909784956518724</v>
      </c>
      <c r="T3960" s="26">
        <f ca="1">_xlfn.LOGNORM.INV(S3960,'Input Parameters'!$H$34,'Input Parameters'!$I$34)</f>
        <v>48.985399229798858</v>
      </c>
      <c r="U3960" s="10">
        <f t="shared" ca="1" si="591"/>
        <v>0.47513141567538786</v>
      </c>
      <c r="V3960" s="30">
        <f ca="1">_xlfn.BETA.INV(U3960,'Input Parameters'!$L$36,'Input Parameters'!$M$36,'Input Parameters'!$J$36,'Input Parameters'!$K$36)</f>
        <v>0.57644285865414102</v>
      </c>
      <c r="W3960" s="2">
        <f ca="1">N3960+(P3960-N3960)*(1-ERF((T3960-R3960)/(2*SQRT(L3960*'Input Parameters'!$E$38))))</f>
        <v>0.10566577717807629</v>
      </c>
      <c r="X3960">
        <f t="shared" ca="1" si="592"/>
        <v>1</v>
      </c>
      <c r="Y3960" s="7"/>
    </row>
    <row r="3961" spans="1:25" ht="15" customHeight="1" x14ac:dyDescent="0.25">
      <c r="A3961" s="139">
        <v>3954</v>
      </c>
      <c r="B3961" s="10">
        <f t="shared" ca="1" si="583"/>
        <v>4.4049480307633115E-2</v>
      </c>
      <c r="C3961" s="60">
        <f ca="1">_xlfn.NORM.INV(B3961,'Input Parameters'!$E$15,'Input Parameters'!$F$15)</f>
        <v>178.53963323620181</v>
      </c>
      <c r="D3961" s="10">
        <f t="shared" ca="1" si="584"/>
        <v>3.2366187300781224E-2</v>
      </c>
      <c r="E3961" s="62">
        <f ca="1">IF(_xlfn.NORM.INV(D3961,'Input Parameters'!$E$17,'Input Parameters'!$F$17)&lt;3500,3500,IF(_xlfn.NORM.INV(D3961,'Input Parameters'!$E$17,'Input Parameters'!$F$17)&gt;5500,5500,_xlfn.NORM.INV(D3961,'Input Parameters'!$E$17,'Input Parameters'!$F$17)))</f>
        <v>3507.0286768416936</v>
      </c>
      <c r="F3961" s="10">
        <f t="shared" ca="1" si="585"/>
        <v>0.92798232379135426</v>
      </c>
      <c r="G3961" s="64">
        <f ca="1">_xlfn.NORM.INV(F3961,'Input Parameters'!$E$20,'Input Parameters'!$F$20)</f>
        <v>292.43821391762248</v>
      </c>
      <c r="H3961" s="57">
        <f ca="1">EXP(E3961*(1/'Input Parameters'!$E$23-1/G3961))</f>
        <v>0.98015692095539086</v>
      </c>
      <c r="I3961" s="10">
        <f t="shared" ca="1" si="586"/>
        <v>0.53928242523937542</v>
      </c>
      <c r="J3961" s="30">
        <f ca="1">_xlfn.BETA.INV(I3961,'Input Parameters'!$L$26,'Input Parameters'!$M$26,'Input Parameters'!$J$26,'Input Parameters'!$K$26)</f>
        <v>0.67713695796206008</v>
      </c>
      <c r="K3961" s="168">
        <f ca="1">('Input Parameters'!$E$27/'Input Parameters'!$E$38)^$J3961</f>
        <v>7.7728414541997056E-3</v>
      </c>
      <c r="L3961" s="69">
        <f ca="1">$H3961*$C3961*'Input Parameters'!$E$25*K3961</f>
        <v>1.3602228258534765</v>
      </c>
      <c r="M3961" s="24">
        <f t="shared" ca="1" si="587"/>
        <v>0.45163520976057958</v>
      </c>
      <c r="N3961" s="15">
        <f ca="1">_xlfn.NORM.INV(M3961,'Input Parameters'!$E$29,'Input Parameters'!$F$29)</f>
        <v>9.9987846894608226E-2</v>
      </c>
      <c r="O3961" s="8">
        <f t="shared" ca="1" si="588"/>
        <v>0.35274787009995068</v>
      </c>
      <c r="P3961" s="30">
        <f ca="1">_xlfn.LOGNORM.INV(O3961,'Input Parameters'!$H$30,'Input Parameters'!$I$30)</f>
        <v>2.2445880844235737</v>
      </c>
      <c r="Q3961" s="10">
        <f t="shared" ca="1" si="589"/>
        <v>0.61991334761395711</v>
      </c>
      <c r="R3961" s="30">
        <f>IF('Input Parameters'!$E$32=0,0,_xlfn.BETA.INV(Q3961,'Input Parameters'!$L$32,'Input Parameters'!$M$32,'Input Parameters'!$J$32,'Input Parameters'!$K$32))</f>
        <v>0</v>
      </c>
      <c r="S3961" s="10">
        <f t="shared" ca="1" si="590"/>
        <v>0.29351853534047267</v>
      </c>
      <c r="T3961" s="26">
        <f ca="1">_xlfn.LOGNORM.INV(S3961,'Input Parameters'!$H$34,'Input Parameters'!$I$34)</f>
        <v>47.111418683910983</v>
      </c>
      <c r="U3961" s="10">
        <f t="shared" ca="1" si="591"/>
        <v>0.21445958395267495</v>
      </c>
      <c r="V3961" s="30">
        <f ca="1">_xlfn.BETA.INV(U3961,'Input Parameters'!$L$36,'Input Parameters'!$M$36,'Input Parameters'!$J$36,'Input Parameters'!$K$36)</f>
        <v>0.4751062327367207</v>
      </c>
      <c r="W3961" s="2">
        <f ca="1">N3961+(P3961-N3961)*(1-ERF((T3961-R3961)/(2*SQRT(L3961*'Input Parameters'!$E$38))))</f>
        <v>0.10917937195854652</v>
      </c>
      <c r="X3961">
        <f t="shared" ca="1" si="592"/>
        <v>1</v>
      </c>
      <c r="Y3961" s="7"/>
    </row>
    <row r="3962" spans="1:25" ht="15" customHeight="1" x14ac:dyDescent="0.25">
      <c r="A3962" s="139">
        <v>3955</v>
      </c>
      <c r="B3962" s="10">
        <f t="shared" ca="1" si="583"/>
        <v>0.37501441219478915</v>
      </c>
      <c r="C3962" s="60">
        <f ca="1">_xlfn.NORM.INV(B3962,'Input Parameters'!$E$15,'Input Parameters'!$F$15)</f>
        <v>253.70109648228436</v>
      </c>
      <c r="D3962" s="10">
        <f t="shared" ca="1" si="584"/>
        <v>0.16674707132642741</v>
      </c>
      <c r="E3962" s="62">
        <f ca="1">IF(_xlfn.NORM.INV(D3962,'Input Parameters'!$E$17,'Input Parameters'!$F$17)&lt;3500,3500,IF(_xlfn.NORM.INV(D3962,'Input Parameters'!$E$17,'Input Parameters'!$F$17)&gt;5500,5500,_xlfn.NORM.INV(D3962,'Input Parameters'!$E$17,'Input Parameters'!$F$17)))</f>
        <v>4123.0301360343165</v>
      </c>
      <c r="F3962" s="10">
        <f t="shared" ca="1" si="585"/>
        <v>0.65189263238093087</v>
      </c>
      <c r="G3962" s="64">
        <f ca="1">_xlfn.NORM.INV(F3962,'Input Parameters'!$E$20,'Input Parameters'!$F$20)</f>
        <v>285.26591609403715</v>
      </c>
      <c r="H3962" s="57">
        <f ca="1">EXP(E3962*(1/'Input Parameters'!$E$23-1/G3962))</f>
        <v>0.68520152896101405</v>
      </c>
      <c r="I3962" s="10">
        <f t="shared" ca="1" si="586"/>
        <v>0.33973973046539041</v>
      </c>
      <c r="J3962" s="30">
        <f ca="1">_xlfn.BETA.INV(I3962,'Input Parameters'!$L$26,'Input Parameters'!$M$26,'Input Parameters'!$J$26,'Input Parameters'!$K$26)</f>
        <v>0.5930981517460453</v>
      </c>
      <c r="K3962" s="168">
        <f ca="1">('Input Parameters'!$E$27/'Input Parameters'!$E$38)^$J3962</f>
        <v>1.4202928084924628E-2</v>
      </c>
      <c r="L3962" s="69">
        <f ca="1">$H3962*$C3962*'Input Parameters'!$E$25*K3962</f>
        <v>2.4689855924455202</v>
      </c>
      <c r="M3962" s="24">
        <f t="shared" ca="1" si="587"/>
        <v>0.88569993954937287</v>
      </c>
      <c r="N3962" s="15">
        <f ca="1">_xlfn.NORM.INV(M3962,'Input Parameters'!$E$29,'Input Parameters'!$F$29)</f>
        <v>0.10012039727246334</v>
      </c>
      <c r="O3962" s="8">
        <f t="shared" ca="1" si="588"/>
        <v>0.81414735326398235</v>
      </c>
      <c r="P3962" s="30">
        <f ca="1">_xlfn.LOGNORM.INV(O3962,'Input Parameters'!$H$30,'Input Parameters'!$I$30)</f>
        <v>4.0919044252302843</v>
      </c>
      <c r="Q3962" s="10">
        <f t="shared" ca="1" si="589"/>
        <v>0.33365781501559533</v>
      </c>
      <c r="R3962" s="30">
        <f>IF('Input Parameters'!$E$32=0,0,_xlfn.BETA.INV(Q3962,'Input Parameters'!$L$32,'Input Parameters'!$M$32,'Input Parameters'!$J$32,'Input Parameters'!$K$32))</f>
        <v>0</v>
      </c>
      <c r="S3962" s="10">
        <f t="shared" ca="1" si="590"/>
        <v>2.8812299488172766E-2</v>
      </c>
      <c r="T3962" s="26">
        <f ca="1">_xlfn.LOGNORM.INV(S3962,'Input Parameters'!$H$34,'Input Parameters'!$I$34)</f>
        <v>39.795174229340361</v>
      </c>
      <c r="U3962" s="10">
        <f t="shared" ca="1" si="591"/>
        <v>0.83076007578897826</v>
      </c>
      <c r="V3962" s="30">
        <f ca="1">_xlfn.BETA.INV(U3962,'Input Parameters'!$L$36,'Input Parameters'!$M$36,'Input Parameters'!$J$36,'Input Parameters'!$K$36)</f>
        <v>0.74392380431410055</v>
      </c>
      <c r="W3962" s="2">
        <f ca="1">N3962+(P3962-N3962)*(1-ERF((T3962-R3962)/(2*SQRT(L3962*'Input Parameters'!$E$38))))</f>
        <v>0.39279562891078773</v>
      </c>
      <c r="X3962">
        <f t="shared" ca="1" si="592"/>
        <v>1</v>
      </c>
      <c r="Y3962" s="7"/>
    </row>
    <row r="3963" spans="1:25" ht="15" customHeight="1" x14ac:dyDescent="0.25">
      <c r="A3963" s="139">
        <v>3956</v>
      </c>
      <c r="B3963" s="10">
        <f t="shared" ca="1" si="583"/>
        <v>0.67552476384504867</v>
      </c>
      <c r="C3963" s="60">
        <f ca="1">_xlfn.NORM.INV(B3963,'Input Parameters'!$E$15,'Input Parameters'!$F$15)</f>
        <v>295.63717550668554</v>
      </c>
      <c r="D3963" s="10">
        <f t="shared" ca="1" si="584"/>
        <v>0.30282658876891466</v>
      </c>
      <c r="E3963" s="62">
        <f ca="1">IF(_xlfn.NORM.INV(D3963,'Input Parameters'!$E$17,'Input Parameters'!$F$17)&lt;3500,3500,IF(_xlfn.NORM.INV(D3963,'Input Parameters'!$E$17,'Input Parameters'!$F$17)&gt;5500,5500,_xlfn.NORM.INV(D3963,'Input Parameters'!$E$17,'Input Parameters'!$F$17)))</f>
        <v>4438.5983011690987</v>
      </c>
      <c r="F3963" s="10">
        <f t="shared" ca="1" si="585"/>
        <v>0.64037386722217338</v>
      </c>
      <c r="G3963" s="64">
        <f ca="1">_xlfn.NORM.INV(F3963,'Input Parameters'!$E$20,'Input Parameters'!$F$20)</f>
        <v>285.05837063006635</v>
      </c>
      <c r="H3963" s="57">
        <f ca="1">EXP(E3963*(1/'Input Parameters'!$E$23-1/G3963))</f>
        <v>0.65816117523765361</v>
      </c>
      <c r="I3963" s="10">
        <f t="shared" ca="1" si="586"/>
        <v>0.2621022269419333</v>
      </c>
      <c r="J3963" s="30">
        <f ca="1">_xlfn.BETA.INV(I3963,'Input Parameters'!$L$26,'Input Parameters'!$M$26,'Input Parameters'!$J$26,'Input Parameters'!$K$26)</f>
        <v>0.55502438927624298</v>
      </c>
      <c r="K3963" s="168">
        <f ca="1">('Input Parameters'!$E$27/'Input Parameters'!$E$38)^$J3963</f>
        <v>1.8663171607296105E-2</v>
      </c>
      <c r="L3963" s="69">
        <f ca="1">$H3963*$C3963*'Input Parameters'!$E$25*K3963</f>
        <v>3.6314222784855348</v>
      </c>
      <c r="M3963" s="24">
        <f t="shared" ca="1" si="587"/>
        <v>0.84955640026973156</v>
      </c>
      <c r="N3963" s="15">
        <f ca="1">_xlfn.NORM.INV(M3963,'Input Parameters'!$E$29,'Input Parameters'!$F$29)</f>
        <v>0.1001034532696683</v>
      </c>
      <c r="O3963" s="8">
        <f t="shared" ca="1" si="588"/>
        <v>0.37870503715323223</v>
      </c>
      <c r="P3963" s="30">
        <f ca="1">_xlfn.LOGNORM.INV(O3963,'Input Parameters'!$H$30,'Input Parameters'!$I$30)</f>
        <v>2.3189856136727403</v>
      </c>
      <c r="Q3963" s="10">
        <f t="shared" ca="1" si="589"/>
        <v>0.58737315542535984</v>
      </c>
      <c r="R3963" s="30">
        <f>IF('Input Parameters'!$E$32=0,0,_xlfn.BETA.INV(Q3963,'Input Parameters'!$L$32,'Input Parameters'!$M$32,'Input Parameters'!$J$32,'Input Parameters'!$K$32))</f>
        <v>0</v>
      </c>
      <c r="S3963" s="10">
        <f t="shared" ca="1" si="590"/>
        <v>0.96290228546740542</v>
      </c>
      <c r="T3963" s="26">
        <f ca="1">_xlfn.LOGNORM.INV(S3963,'Input Parameters'!$H$34,'Input Parameters'!$I$34)</f>
        <v>62.957228084833076</v>
      </c>
      <c r="U3963" s="10">
        <f t="shared" ca="1" si="591"/>
        <v>0.37199787162268461</v>
      </c>
      <c r="V3963" s="30">
        <f ca="1">_xlfn.BETA.INV(U3963,'Input Parameters'!$L$36,'Input Parameters'!$M$36,'Input Parameters'!$J$36,'Input Parameters'!$K$36)</f>
        <v>0.53774261962935321</v>
      </c>
      <c r="W3963" s="2">
        <f ca="1">N3963+(P3963-N3963)*(1-ERF((T3963-R3963)/(2*SQRT(L3963*'Input Parameters'!$E$38))))</f>
        <v>0.14334016428819579</v>
      </c>
      <c r="X3963">
        <f t="shared" ca="1" si="592"/>
        <v>1</v>
      </c>
      <c r="Y3963" s="7"/>
    </row>
    <row r="3964" spans="1:25" ht="15" customHeight="1" x14ac:dyDescent="0.25">
      <c r="A3964" s="139">
        <v>3957</v>
      </c>
      <c r="B3964" s="10">
        <f t="shared" ca="1" si="583"/>
        <v>0.37921148533955862</v>
      </c>
      <c r="C3964" s="60">
        <f ca="1">_xlfn.NORM.INV(B3964,'Input Parameters'!$E$15,'Input Parameters'!$F$15)</f>
        <v>254.29987930255089</v>
      </c>
      <c r="D3964" s="10">
        <f t="shared" ca="1" si="584"/>
        <v>0.31207597736494908</v>
      </c>
      <c r="E3964" s="62">
        <f ca="1">IF(_xlfn.NORM.INV(D3964,'Input Parameters'!$E$17,'Input Parameters'!$F$17)&lt;3500,3500,IF(_xlfn.NORM.INV(D3964,'Input Parameters'!$E$17,'Input Parameters'!$F$17)&gt;5500,5500,_xlfn.NORM.INV(D3964,'Input Parameters'!$E$17,'Input Parameters'!$F$17)))</f>
        <v>4457.0178612290365</v>
      </c>
      <c r="F3964" s="10">
        <f t="shared" ca="1" si="585"/>
        <v>0.39332900680255412</v>
      </c>
      <c r="G3964" s="64">
        <f ca="1">_xlfn.NORM.INV(F3964,'Input Parameters'!$E$20,'Input Parameters'!$F$20)</f>
        <v>280.83662564141201</v>
      </c>
      <c r="H3964" s="57">
        <f ca="1">EXP(E3964*(1/'Input Parameters'!$E$23-1/G3964))</f>
        <v>0.51939783205039036</v>
      </c>
      <c r="I3964" s="10">
        <f t="shared" ca="1" si="586"/>
        <v>0.88186372395334633</v>
      </c>
      <c r="J3964" s="30">
        <f ca="1">_xlfn.BETA.INV(I3964,'Input Parameters'!$L$26,'Input Parameters'!$M$26,'Input Parameters'!$J$26,'Input Parameters'!$K$26)</f>
        <v>0.82795021266946178</v>
      </c>
      <c r="K3964" s="168">
        <f ca="1">('Input Parameters'!$E$27/'Input Parameters'!$E$38)^$J3964</f>
        <v>2.6349092316926264E-3</v>
      </c>
      <c r="L3964" s="69">
        <f ca="1">$H3964*$C3964*'Input Parameters'!$E$25*K3964</f>
        <v>0.34802620487837521</v>
      </c>
      <c r="M3964" s="24">
        <f t="shared" ca="1" si="587"/>
        <v>0.14443679646264196</v>
      </c>
      <c r="N3964" s="15">
        <f ca="1">_xlfn.NORM.INV(M3964,'Input Parameters'!$E$29,'Input Parameters'!$F$29)</f>
        <v>9.9893940411382873E-2</v>
      </c>
      <c r="O3964" s="8">
        <f t="shared" ca="1" si="588"/>
        <v>0.63110072879148982</v>
      </c>
      <c r="P3964" s="30">
        <f ca="1">_xlfn.LOGNORM.INV(O3964,'Input Parameters'!$H$30,'Input Parameters'!$I$30)</f>
        <v>3.143005288344777</v>
      </c>
      <c r="Q3964" s="10">
        <f t="shared" ca="1" si="589"/>
        <v>3.8297050892850959E-2</v>
      </c>
      <c r="R3964" s="30">
        <f>IF('Input Parameters'!$E$32=0,0,_xlfn.BETA.INV(Q3964,'Input Parameters'!$L$32,'Input Parameters'!$M$32,'Input Parameters'!$J$32,'Input Parameters'!$K$32))</f>
        <v>0</v>
      </c>
      <c r="S3964" s="10">
        <f t="shared" ca="1" si="590"/>
        <v>8.4190507260098024E-2</v>
      </c>
      <c r="T3964" s="26">
        <f ca="1">_xlfn.LOGNORM.INV(S3964,'Input Parameters'!$H$34,'Input Parameters'!$I$34)</f>
        <v>42.463000698386921</v>
      </c>
      <c r="U3964" s="10">
        <f t="shared" ca="1" si="591"/>
        <v>0.37081843747161514</v>
      </c>
      <c r="V3964" s="30">
        <f ca="1">_xlfn.BETA.INV(U3964,'Input Parameters'!$L$36,'Input Parameters'!$M$36,'Input Parameters'!$J$36,'Input Parameters'!$K$36)</f>
        <v>0.53729854655731502</v>
      </c>
      <c r="W3964" s="2">
        <f ca="1">N3964+(P3964-N3964)*(1-ERF((T3964-R3964)/(2*SQRT(L3964*'Input Parameters'!$E$38))))</f>
        <v>9.9895031930628875E-2</v>
      </c>
      <c r="X3964">
        <f t="shared" ca="1" si="592"/>
        <v>1</v>
      </c>
      <c r="Y3964" s="7"/>
    </row>
    <row r="3965" spans="1:25" ht="15" customHeight="1" x14ac:dyDescent="0.25">
      <c r="A3965" s="139">
        <v>3958</v>
      </c>
      <c r="B3965" s="10">
        <f t="shared" ca="1" si="583"/>
        <v>0.93846956229021128</v>
      </c>
      <c r="C3965" s="60">
        <f ca="1">_xlfn.NORM.INV(B3965,'Input Parameters'!$E$15,'Input Parameters'!$F$15)</f>
        <v>354.53632092190378</v>
      </c>
      <c r="D3965" s="10">
        <f t="shared" ca="1" si="584"/>
        <v>0.32546357438369589</v>
      </c>
      <c r="E3965" s="62">
        <f ca="1">IF(_xlfn.NORM.INV(D3965,'Input Parameters'!$E$17,'Input Parameters'!$F$17)&lt;3500,3500,IF(_xlfn.NORM.INV(D3965,'Input Parameters'!$E$17,'Input Parameters'!$F$17)&gt;5500,5500,_xlfn.NORM.INV(D3965,'Input Parameters'!$E$17,'Input Parameters'!$F$17)))</f>
        <v>4483.2678123644109</v>
      </c>
      <c r="F3965" s="10">
        <f t="shared" ca="1" si="585"/>
        <v>0.42722180644673979</v>
      </c>
      <c r="G3965" s="64">
        <f ca="1">_xlfn.NORM.INV(F3965,'Input Parameters'!$E$20,'Input Parameters'!$F$20)</f>
        <v>281.42087360593291</v>
      </c>
      <c r="H3965" s="57">
        <f ca="1">EXP(E3965*(1/'Input Parameters'!$E$23-1/G3965))</f>
        <v>0.5348328076985025</v>
      </c>
      <c r="I3965" s="10">
        <f t="shared" ca="1" si="586"/>
        <v>7.2917730836368322E-2</v>
      </c>
      <c r="J3965" s="30">
        <f ca="1">_xlfn.BETA.INV(I3965,'Input Parameters'!$L$26,'Input Parameters'!$M$26,'Input Parameters'!$J$26,'Input Parameters'!$K$26)</f>
        <v>0.41559785025202872</v>
      </c>
      <c r="K3965" s="168">
        <f ca="1">('Input Parameters'!$E$27/'Input Parameters'!$E$38)^$J3965</f>
        <v>5.073733478723183E-2</v>
      </c>
      <c r="L3965" s="69">
        <f ca="1">$H3965*$C3965*'Input Parameters'!$E$25*K3965</f>
        <v>9.6206944914930705</v>
      </c>
      <c r="M3965" s="24">
        <f t="shared" ca="1" si="587"/>
        <v>0.94413314714522578</v>
      </c>
      <c r="N3965" s="15">
        <f ca="1">_xlfn.NORM.INV(M3965,'Input Parameters'!$E$29,'Input Parameters'!$F$29)</f>
        <v>0.10015904486762386</v>
      </c>
      <c r="O3965" s="8">
        <f t="shared" ca="1" si="588"/>
        <v>0.83468951418157089</v>
      </c>
      <c r="P3965" s="30">
        <f ca="1">_xlfn.LOGNORM.INV(O3965,'Input Parameters'!$H$30,'Input Parameters'!$I$30)</f>
        <v>4.2486557884863352</v>
      </c>
      <c r="Q3965" s="10">
        <f t="shared" ca="1" si="589"/>
        <v>0.12376966435483916</v>
      </c>
      <c r="R3965" s="30">
        <f>IF('Input Parameters'!$E$32=0,0,_xlfn.BETA.INV(Q3965,'Input Parameters'!$L$32,'Input Parameters'!$M$32,'Input Parameters'!$J$32,'Input Parameters'!$K$32))</f>
        <v>0</v>
      </c>
      <c r="S3965" s="10">
        <f t="shared" ca="1" si="590"/>
        <v>0.30209759284178461</v>
      </c>
      <c r="T3965" s="26">
        <f ca="1">_xlfn.LOGNORM.INV(S3965,'Input Parameters'!$H$34,'Input Parameters'!$I$34)</f>
        <v>47.256873632841682</v>
      </c>
      <c r="U3965" s="10">
        <f t="shared" ca="1" si="591"/>
        <v>0.55402405771034458</v>
      </c>
      <c r="V3965" s="30">
        <f ca="1">_xlfn.BETA.INV(U3965,'Input Parameters'!$L$36,'Input Parameters'!$M$36,'Input Parameters'!$J$36,'Input Parameters'!$K$36)</f>
        <v>0.60685297781902425</v>
      </c>
      <c r="W3965" s="2">
        <f ca="1">N3965+(P3965-N3965)*(1-ERF((T3965-R3965)/(2*SQRT(L3965*'Input Parameters'!$E$38))))</f>
        <v>1.2672766008672771</v>
      </c>
      <c r="X3965">
        <f t="shared" ca="1" si="592"/>
        <v>0</v>
      </c>
      <c r="Y3965" s="7"/>
    </row>
    <row r="3966" spans="1:25" ht="15" customHeight="1" x14ac:dyDescent="0.25">
      <c r="A3966" s="139">
        <v>3959</v>
      </c>
      <c r="B3966" s="10">
        <f t="shared" ca="1" si="583"/>
        <v>0.45521951644223724</v>
      </c>
      <c r="C3966" s="60">
        <f ca="1">_xlfn.NORM.INV(B3966,'Input Parameters'!$E$15,'Input Parameters'!$F$15)</f>
        <v>264.87126254613338</v>
      </c>
      <c r="D3966" s="10">
        <f t="shared" ca="1" si="584"/>
        <v>0.42710786515298049</v>
      </c>
      <c r="E3966" s="62">
        <f ca="1">IF(_xlfn.NORM.INV(D3966,'Input Parameters'!$E$17,'Input Parameters'!$F$17)&lt;3500,3500,IF(_xlfn.NORM.INV(D3966,'Input Parameters'!$E$17,'Input Parameters'!$F$17)&gt;5500,5500,_xlfn.NORM.INV(D3966,'Input Parameters'!$E$17,'Input Parameters'!$F$17)))</f>
        <v>4671.3804855563112</v>
      </c>
      <c r="F3966" s="10">
        <f t="shared" ca="1" si="585"/>
        <v>0.64099185340338616</v>
      </c>
      <c r="G3966" s="64">
        <f ca="1">_xlfn.NORM.INV(F3966,'Input Parameters'!$E$20,'Input Parameters'!$F$20)</f>
        <v>285.06944528916364</v>
      </c>
      <c r="H3966" s="57">
        <f ca="1">EXP(E3966*(1/'Input Parameters'!$E$23-1/G3966))</f>
        <v>0.64428969755237975</v>
      </c>
      <c r="I3966" s="10">
        <f t="shared" ca="1" si="586"/>
        <v>0.21377711686649348</v>
      </c>
      <c r="J3966" s="30">
        <f ca="1">_xlfn.BETA.INV(I3966,'Input Parameters'!$L$26,'Input Parameters'!$M$26,'Input Parameters'!$J$26,'Input Parameters'!$K$26)</f>
        <v>0.52816724176537044</v>
      </c>
      <c r="K3966" s="168">
        <f ca="1">('Input Parameters'!$E$27/'Input Parameters'!$E$38)^$J3966</f>
        <v>2.2628249562463381E-2</v>
      </c>
      <c r="L3966" s="69">
        <f ca="1">$H3966*$C3966*'Input Parameters'!$E$25*K3966</f>
        <v>3.8615973552842582</v>
      </c>
      <c r="M3966" s="24">
        <f t="shared" ca="1" si="587"/>
        <v>0.88841002426401527</v>
      </c>
      <c r="N3966" s="15">
        <f ca="1">_xlfn.NORM.INV(M3966,'Input Parameters'!$E$29,'Input Parameters'!$F$29)</f>
        <v>0.10012181158500756</v>
      </c>
      <c r="O3966" s="8">
        <f t="shared" ca="1" si="588"/>
        <v>0.77721775927240355</v>
      </c>
      <c r="P3966" s="30">
        <f ca="1">_xlfn.LOGNORM.INV(O3966,'Input Parameters'!$H$30,'Input Parameters'!$I$30)</f>
        <v>3.8473590241791191</v>
      </c>
      <c r="Q3966" s="10">
        <f t="shared" ca="1" si="589"/>
        <v>0.68686567862597925</v>
      </c>
      <c r="R3966" s="30">
        <f>IF('Input Parameters'!$E$32=0,0,_xlfn.BETA.INV(Q3966,'Input Parameters'!$L$32,'Input Parameters'!$M$32,'Input Parameters'!$J$32,'Input Parameters'!$K$32))</f>
        <v>0</v>
      </c>
      <c r="S3966" s="10">
        <f t="shared" ca="1" si="590"/>
        <v>2.2374454445188152E-2</v>
      </c>
      <c r="T3966" s="26">
        <f ca="1">_xlfn.LOGNORM.INV(S3966,'Input Parameters'!$H$34,'Input Parameters'!$I$34)</f>
        <v>39.26133341826894</v>
      </c>
      <c r="U3966" s="10">
        <f t="shared" ca="1" si="591"/>
        <v>0.70624980328039844</v>
      </c>
      <c r="V3966" s="30">
        <f ca="1">_xlfn.BETA.INV(U3966,'Input Parameters'!$L$36,'Input Parameters'!$M$36,'Input Parameters'!$J$36,'Input Parameters'!$K$36)</f>
        <v>0.67264586721637742</v>
      </c>
      <c r="W3966" s="2">
        <f ca="1">N3966+(P3966-N3966)*(1-ERF((T3966-R3966)/(2*SQRT(L3966*'Input Parameters'!$E$38))))</f>
        <v>0.69116626952057525</v>
      </c>
      <c r="X3966">
        <f t="shared" ca="1" si="592"/>
        <v>0</v>
      </c>
      <c r="Y3966" s="7"/>
    </row>
    <row r="3967" spans="1:25" ht="15" customHeight="1" x14ac:dyDescent="0.25">
      <c r="A3967" s="139">
        <v>3960</v>
      </c>
      <c r="B3967" s="10">
        <f t="shared" ca="1" si="583"/>
        <v>0.46590028635459224</v>
      </c>
      <c r="C3967" s="60">
        <f ca="1">_xlfn.NORM.INV(B3967,'Input Parameters'!$E$15,'Input Parameters'!$F$15)</f>
        <v>266.32934414490717</v>
      </c>
      <c r="D3967" s="10">
        <f t="shared" ca="1" si="584"/>
        <v>0.13752949421283045</v>
      </c>
      <c r="E3967" s="62">
        <f ca="1">IF(_xlfn.NORM.INV(D3967,'Input Parameters'!$E$17,'Input Parameters'!$F$17)&lt;3500,3500,IF(_xlfn.NORM.INV(D3967,'Input Parameters'!$E$17,'Input Parameters'!$F$17)&gt;5500,5500,_xlfn.NORM.INV(D3967,'Input Parameters'!$E$17,'Input Parameters'!$F$17)))</f>
        <v>4035.9596401268118</v>
      </c>
      <c r="F3967" s="10">
        <f t="shared" ca="1" si="585"/>
        <v>0.98594316965153517</v>
      </c>
      <c r="G3967" s="64">
        <f ca="1">_xlfn.NORM.INV(F3967,'Input Parameters'!$E$20,'Input Parameters'!$F$20)</f>
        <v>297.36116778099398</v>
      </c>
      <c r="H3967" s="57">
        <f ca="1">EXP(E3967*(1/'Input Parameters'!$E$23-1/G3967))</f>
        <v>1.2280379554321628</v>
      </c>
      <c r="I3967" s="10">
        <f t="shared" ca="1" si="586"/>
        <v>0.99931215450323285</v>
      </c>
      <c r="J3967" s="30">
        <f ca="1">_xlfn.BETA.INV(I3967,'Input Parameters'!$L$26,'Input Parameters'!$M$26,'Input Parameters'!$J$26,'Input Parameters'!$K$26)</f>
        <v>0.97133761324072609</v>
      </c>
      <c r="K3967" s="168">
        <f ca="1">('Input Parameters'!$E$27/'Input Parameters'!$E$38)^$J3967</f>
        <v>9.4207301530524847E-4</v>
      </c>
      <c r="L3967" s="69">
        <f ca="1">$H3967*$C3967*'Input Parameters'!$E$25*K3967</f>
        <v>0.30811679631792432</v>
      </c>
      <c r="M3967" s="24">
        <f t="shared" ca="1" si="587"/>
        <v>0.57103688659066487</v>
      </c>
      <c r="N3967" s="15">
        <f ca="1">_xlfn.NORM.INV(M3967,'Input Parameters'!$E$29,'Input Parameters'!$F$29)</f>
        <v>0.10001790146138982</v>
      </c>
      <c r="O3967" s="8">
        <f t="shared" ca="1" si="588"/>
        <v>0.51285894168915169</v>
      </c>
      <c r="P3967" s="30">
        <f ca="1">_xlfn.LOGNORM.INV(O3967,'Input Parameters'!$H$30,'Input Parameters'!$I$30)</f>
        <v>2.7244571663425901</v>
      </c>
      <c r="Q3967" s="10">
        <f t="shared" ca="1" si="589"/>
        <v>0.23578616823829257</v>
      </c>
      <c r="R3967" s="30">
        <f>IF('Input Parameters'!$E$32=0,0,_xlfn.BETA.INV(Q3967,'Input Parameters'!$L$32,'Input Parameters'!$M$32,'Input Parameters'!$J$32,'Input Parameters'!$K$32))</f>
        <v>0</v>
      </c>
      <c r="S3967" s="10">
        <f t="shared" ca="1" si="590"/>
        <v>0.30822934859982654</v>
      </c>
      <c r="T3967" s="26">
        <f ca="1">_xlfn.LOGNORM.INV(S3967,'Input Parameters'!$H$34,'Input Parameters'!$I$34)</f>
        <v>47.35996894694744</v>
      </c>
      <c r="U3967" s="10">
        <f t="shared" ca="1" si="591"/>
        <v>0.27501102530792532</v>
      </c>
      <c r="V3967" s="30">
        <f ca="1">_xlfn.BETA.INV(U3967,'Input Parameters'!$L$36,'Input Parameters'!$M$36,'Input Parameters'!$J$36,'Input Parameters'!$K$36)</f>
        <v>0.50031409949825112</v>
      </c>
      <c r="W3967" s="2">
        <f ca="1">N3967+(P3967-N3967)*(1-ERF((T3967-R3967)/(2*SQRT(L3967*'Input Parameters'!$E$38))))</f>
        <v>0.10001790568329134</v>
      </c>
      <c r="X3967">
        <f t="shared" ca="1" si="592"/>
        <v>1</v>
      </c>
      <c r="Y3967" s="7"/>
    </row>
    <row r="3968" spans="1:25" ht="15" customHeight="1" x14ac:dyDescent="0.25">
      <c r="A3968" s="139">
        <v>3961</v>
      </c>
      <c r="B3968" s="10">
        <f t="shared" ca="1" si="583"/>
        <v>0.34173659582330707</v>
      </c>
      <c r="C3968" s="60">
        <f ca="1">_xlfn.NORM.INV(B3968,'Input Parameters'!$E$15,'Input Parameters'!$F$15)</f>
        <v>248.87100330532141</v>
      </c>
      <c r="D3968" s="10">
        <f t="shared" ca="1" si="584"/>
        <v>0.22530661055458256</v>
      </c>
      <c r="E3968" s="62">
        <f ca="1">IF(_xlfn.NORM.INV(D3968,'Input Parameters'!$E$17,'Input Parameters'!$F$17)&lt;3500,3500,IF(_xlfn.NORM.INV(D3968,'Input Parameters'!$E$17,'Input Parameters'!$F$17)&gt;5500,5500,_xlfn.NORM.INV(D3968,'Input Parameters'!$E$17,'Input Parameters'!$F$17)))</f>
        <v>4271.924838796047</v>
      </c>
      <c r="F3968" s="10">
        <f t="shared" ca="1" si="585"/>
        <v>0.20107597054573945</v>
      </c>
      <c r="G3968" s="64">
        <f ca="1">_xlfn.NORM.INV(F3968,'Input Parameters'!$E$20,'Input Parameters'!$F$20)</f>
        <v>277.03684618255414</v>
      </c>
      <c r="H3968" s="57">
        <f ca="1">EXP(E3968*(1/'Input Parameters'!$E$23-1/G3968))</f>
        <v>0.43321671067353168</v>
      </c>
      <c r="I3968" s="10">
        <f t="shared" ca="1" si="586"/>
        <v>0.15055392028641412</v>
      </c>
      <c r="J3968" s="30">
        <f ca="1">_xlfn.BETA.INV(I3968,'Input Parameters'!$L$26,'Input Parameters'!$M$26,'Input Parameters'!$J$26,'Input Parameters'!$K$26)</f>
        <v>0.48681620122291164</v>
      </c>
      <c r="K3968" s="168">
        <f ca="1">('Input Parameters'!$E$27/'Input Parameters'!$E$38)^$J3968</f>
        <v>3.0441630699878267E-2</v>
      </c>
      <c r="L3968" s="69">
        <f ca="1">$H3968*$C3968*'Input Parameters'!$E$25*K3968</f>
        <v>3.282066771123175</v>
      </c>
      <c r="M3968" s="24">
        <f t="shared" ca="1" si="587"/>
        <v>0.16760956006892702</v>
      </c>
      <c r="N3968" s="15">
        <f ca="1">_xlfn.NORM.INV(M3968,'Input Parameters'!$E$29,'Input Parameters'!$F$29)</f>
        <v>9.9903634539433891E-2</v>
      </c>
      <c r="O3968" s="8">
        <f t="shared" ca="1" si="588"/>
        <v>0.91792299280207412</v>
      </c>
      <c r="P3968" s="30">
        <f ca="1">_xlfn.LOGNORM.INV(O3968,'Input Parameters'!$H$30,'Input Parameters'!$I$30)</f>
        <v>5.1770394977419922</v>
      </c>
      <c r="Q3968" s="10">
        <f t="shared" ca="1" si="589"/>
        <v>0.94429057223088908</v>
      </c>
      <c r="R3968" s="30">
        <f>IF('Input Parameters'!$E$32=0,0,_xlfn.BETA.INV(Q3968,'Input Parameters'!$L$32,'Input Parameters'!$M$32,'Input Parameters'!$J$32,'Input Parameters'!$K$32))</f>
        <v>0</v>
      </c>
      <c r="S3968" s="10">
        <f t="shared" ca="1" si="590"/>
        <v>0.8102377502865088</v>
      </c>
      <c r="T3968" s="26">
        <f ca="1">_xlfn.LOGNORM.INV(S3968,'Input Parameters'!$H$34,'Input Parameters'!$I$34)</f>
        <v>56.236463416201389</v>
      </c>
      <c r="U3968" s="10">
        <f t="shared" ca="1" si="591"/>
        <v>0.6820585126166343</v>
      </c>
      <c r="V3968" s="30">
        <f ca="1">_xlfn.BETA.INV(U3968,'Input Parameters'!$L$36,'Input Parameters'!$M$36,'Input Parameters'!$J$36,'Input Parameters'!$K$36)</f>
        <v>0.66117741745509573</v>
      </c>
      <c r="W3968" s="2">
        <f ca="1">N3968+(P3968-N3968)*(1-ERF((T3968-R3968)/(2*SQRT(L3968*'Input Parameters'!$E$38))))</f>
        <v>0.24290366914169337</v>
      </c>
      <c r="X3968">
        <f t="shared" ca="1" si="592"/>
        <v>1</v>
      </c>
      <c r="Y3968" s="7"/>
    </row>
    <row r="3969" spans="1:25" ht="15" customHeight="1" x14ac:dyDescent="0.25">
      <c r="A3969" s="139">
        <v>3962</v>
      </c>
      <c r="B3969" s="10">
        <f t="shared" ca="1" si="583"/>
        <v>0.39390342344415363</v>
      </c>
      <c r="C3969" s="60">
        <f ca="1">_xlfn.NORM.INV(B3969,'Input Parameters'!$E$15,'Input Parameters'!$F$15)</f>
        <v>256.38051388809532</v>
      </c>
      <c r="D3969" s="10">
        <f t="shared" ca="1" si="584"/>
        <v>0.14021618837549543</v>
      </c>
      <c r="E3969" s="62">
        <f ca="1">IF(_xlfn.NORM.INV(D3969,'Input Parameters'!$E$17,'Input Parameters'!$F$17)&lt;3500,3500,IF(_xlfn.NORM.INV(D3969,'Input Parameters'!$E$17,'Input Parameters'!$F$17)&gt;5500,5500,_xlfn.NORM.INV(D3969,'Input Parameters'!$E$17,'Input Parameters'!$F$17)))</f>
        <v>4044.4560138626243</v>
      </c>
      <c r="F3969" s="10">
        <f t="shared" ca="1" si="585"/>
        <v>0.85350843823623224</v>
      </c>
      <c r="G3969" s="64">
        <f ca="1">_xlfn.NORM.INV(F3969,'Input Parameters'!$E$20,'Input Parameters'!$F$20)</f>
        <v>289.69571977031063</v>
      </c>
      <c r="H3969" s="57">
        <f ca="1">EXP(E3969*(1/'Input Parameters'!$E$23-1/G3969))</f>
        <v>0.85723678285205884</v>
      </c>
      <c r="I3969" s="10">
        <f t="shared" ca="1" si="586"/>
        <v>0.61119366594747682</v>
      </c>
      <c r="J3969" s="30">
        <f ca="1">_xlfn.BETA.INV(I3969,'Input Parameters'!$L$26,'Input Parameters'!$M$26,'Input Parameters'!$J$26,'Input Parameters'!$K$26)</f>
        <v>0.70572656243952192</v>
      </c>
      <c r="K3969" s="168">
        <f ca="1">('Input Parameters'!$E$27/'Input Parameters'!$E$38)^$J3969</f>
        <v>6.3316564281826427E-3</v>
      </c>
      <c r="L3969" s="69">
        <f ca="1">$H3969*$C3969*'Input Parameters'!$E$25*K3969</f>
        <v>1.3915638955588043</v>
      </c>
      <c r="M3969" s="24">
        <f t="shared" ca="1" si="587"/>
        <v>0.33909027301141392</v>
      </c>
      <c r="N3969" s="15">
        <f ca="1">_xlfn.NORM.INV(M3969,'Input Parameters'!$E$29,'Input Parameters'!$F$29)</f>
        <v>9.9958505278652438E-2</v>
      </c>
      <c r="O3969" s="8">
        <f t="shared" ca="1" si="588"/>
        <v>0.73946757404678409</v>
      </c>
      <c r="P3969" s="30">
        <f ca="1">_xlfn.LOGNORM.INV(O3969,'Input Parameters'!$H$30,'Input Parameters'!$I$30)</f>
        <v>3.6334023930596873</v>
      </c>
      <c r="Q3969" s="10">
        <f t="shared" ca="1" si="589"/>
        <v>0.51278918201797041</v>
      </c>
      <c r="R3969" s="30">
        <f>IF('Input Parameters'!$E$32=0,0,_xlfn.BETA.INV(Q3969,'Input Parameters'!$L$32,'Input Parameters'!$M$32,'Input Parameters'!$J$32,'Input Parameters'!$K$32))</f>
        <v>0</v>
      </c>
      <c r="S3969" s="10">
        <f t="shared" ca="1" si="590"/>
        <v>0.49489188191998112</v>
      </c>
      <c r="T3969" s="26">
        <f ca="1">_xlfn.LOGNORM.INV(S3969,'Input Parameters'!$H$34,'Input Parameters'!$I$34)</f>
        <v>50.327411970828649</v>
      </c>
      <c r="U3969" s="10">
        <f t="shared" ca="1" si="591"/>
        <v>0.52390218190767568</v>
      </c>
      <c r="V3969" s="30">
        <f ca="1">_xlfn.BETA.INV(U3969,'Input Parameters'!$L$36,'Input Parameters'!$M$36,'Input Parameters'!$J$36,'Input Parameters'!$K$36)</f>
        <v>0.59507565023936393</v>
      </c>
      <c r="W3969" s="2">
        <f ca="1">N3969+(P3969-N3969)*(1-ERF((T3969-R3969)/(2*SQRT(L3969*'Input Parameters'!$E$38))))</f>
        <v>0.1089867382133321</v>
      </c>
      <c r="X3969">
        <f t="shared" ca="1" si="592"/>
        <v>1</v>
      </c>
      <c r="Y3969" s="7"/>
    </row>
    <row r="3970" spans="1:25" ht="15" customHeight="1" x14ac:dyDescent="0.25">
      <c r="A3970" s="139">
        <v>3963</v>
      </c>
      <c r="B3970" s="10">
        <f t="shared" ca="1" si="583"/>
        <v>0.60971842784731589</v>
      </c>
      <c r="C3970" s="60">
        <f ca="1">_xlfn.NORM.INV(B3970,'Input Parameters'!$E$15,'Input Parameters'!$F$15)</f>
        <v>286.06469227068447</v>
      </c>
      <c r="D3970" s="10">
        <f t="shared" ca="1" si="584"/>
        <v>0.51289330964089208</v>
      </c>
      <c r="E3970" s="62">
        <f ca="1">IF(_xlfn.NORM.INV(D3970,'Input Parameters'!$E$17,'Input Parameters'!$F$17)&lt;3500,3500,IF(_xlfn.NORM.INV(D3970,'Input Parameters'!$E$17,'Input Parameters'!$F$17)&gt;5500,5500,_xlfn.NORM.INV(D3970,'Input Parameters'!$E$17,'Input Parameters'!$F$17)))</f>
        <v>4822.6270538993831</v>
      </c>
      <c r="F3970" s="10">
        <f t="shared" ca="1" si="585"/>
        <v>0.68146695438357663</v>
      </c>
      <c r="G3970" s="64">
        <f ca="1">_xlfn.NORM.INV(F3970,'Input Parameters'!$E$20,'Input Parameters'!$F$20)</f>
        <v>285.81109247190102</v>
      </c>
      <c r="H3970" s="57">
        <f ca="1">EXP(E3970*(1/'Input Parameters'!$E$23-1/G3970))</f>
        <v>0.66368912655258905</v>
      </c>
      <c r="I3970" s="10">
        <f t="shared" ca="1" si="586"/>
        <v>0.47873308837637352</v>
      </c>
      <c r="J3970" s="30">
        <f ca="1">_xlfn.BETA.INV(I3970,'Input Parameters'!$L$26,'Input Parameters'!$M$26,'Input Parameters'!$J$26,'Input Parameters'!$K$26)</f>
        <v>0.65278372800528239</v>
      </c>
      <c r="K3970" s="168">
        <f ca="1">('Input Parameters'!$E$27/'Input Parameters'!$E$38)^$J3970</f>
        <v>9.2564637389651143E-3</v>
      </c>
      <c r="L3970" s="69">
        <f ca="1">$H3970*$C3970*'Input Parameters'!$E$25*K3970</f>
        <v>1.7574139309125425</v>
      </c>
      <c r="M3970" s="24">
        <f t="shared" ca="1" si="587"/>
        <v>0.11955727205946898</v>
      </c>
      <c r="N3970" s="15">
        <f ca="1">_xlfn.NORM.INV(M3970,'Input Parameters'!$E$29,'Input Parameters'!$F$29)</f>
        <v>9.9882279713173913E-2</v>
      </c>
      <c r="O3970" s="8">
        <f t="shared" ca="1" si="588"/>
        <v>9.0223620045210673E-2</v>
      </c>
      <c r="P3970" s="30">
        <f ca="1">_xlfn.LOGNORM.INV(O3970,'Input Parameters'!$H$30,'Input Parameters'!$I$30)</f>
        <v>1.4252447705544486</v>
      </c>
      <c r="Q3970" s="10">
        <f t="shared" ca="1" si="589"/>
        <v>0.21238955268897775</v>
      </c>
      <c r="R3970" s="30">
        <f>IF('Input Parameters'!$E$32=0,0,_xlfn.BETA.INV(Q3970,'Input Parameters'!$L$32,'Input Parameters'!$M$32,'Input Parameters'!$J$32,'Input Parameters'!$K$32))</f>
        <v>0</v>
      </c>
      <c r="S3970" s="10">
        <f t="shared" ca="1" si="590"/>
        <v>0.35954242564604066</v>
      </c>
      <c r="T3970" s="26">
        <f ca="1">_xlfn.LOGNORM.INV(S3970,'Input Parameters'!$H$34,'Input Parameters'!$I$34)</f>
        <v>48.199957975339082</v>
      </c>
      <c r="U3970" s="10">
        <f t="shared" ca="1" si="591"/>
        <v>0.42181355882762073</v>
      </c>
      <c r="V3970" s="30">
        <f ca="1">_xlfn.BETA.INV(U3970,'Input Parameters'!$L$36,'Input Parameters'!$M$36,'Input Parameters'!$J$36,'Input Parameters'!$K$36)</f>
        <v>0.55641643435936838</v>
      </c>
      <c r="W3970" s="2">
        <f ca="1">N3970+(P3970-N3970)*(1-ERF((T3970-R3970)/(2*SQRT(L3970*'Input Parameters'!$E$38))))</f>
        <v>0.11332387241109677</v>
      </c>
      <c r="X3970">
        <f t="shared" ca="1" si="592"/>
        <v>1</v>
      </c>
      <c r="Y3970" s="7"/>
    </row>
    <row r="3971" spans="1:25" ht="15" customHeight="1" x14ac:dyDescent="0.25">
      <c r="A3971" s="139">
        <v>3964</v>
      </c>
      <c r="B3971" s="10">
        <f t="shared" ca="1" si="583"/>
        <v>0.8100271991776189</v>
      </c>
      <c r="C3971" s="60">
        <f ca="1">_xlfn.NORM.INV(B3971,'Input Parameters'!$E$15,'Input Parameters'!$F$15)</f>
        <v>318.54885228671816</v>
      </c>
      <c r="D3971" s="10">
        <f t="shared" ca="1" si="584"/>
        <v>0.4657486565937069</v>
      </c>
      <c r="E3971" s="62">
        <f ca="1">IF(_xlfn.NORM.INV(D3971,'Input Parameters'!$E$17,'Input Parameters'!$F$17)&lt;3500,3500,IF(_xlfn.NORM.INV(D3971,'Input Parameters'!$E$17,'Input Parameters'!$F$17)&gt;5500,5500,_xlfn.NORM.INV(D3971,'Input Parameters'!$E$17,'Input Parameters'!$F$17)))</f>
        <v>4739.8272060173085</v>
      </c>
      <c r="F3971" s="10">
        <f t="shared" ca="1" si="585"/>
        <v>0.31614047423434344</v>
      </c>
      <c r="G3971" s="64">
        <f ca="1">_xlfn.NORM.INV(F3971,'Input Parameters'!$E$20,'Input Parameters'!$F$20)</f>
        <v>279.44392358578096</v>
      </c>
      <c r="H3971" s="57">
        <f ca="1">EXP(E3971*(1/'Input Parameters'!$E$23-1/G3971))</f>
        <v>0.45805464707267313</v>
      </c>
      <c r="I3971" s="10">
        <f t="shared" ca="1" si="586"/>
        <v>0.39772820683273769</v>
      </c>
      <c r="J3971" s="30">
        <f ca="1">_xlfn.BETA.INV(I3971,'Input Parameters'!$L$26,'Input Parameters'!$M$26,'Input Parameters'!$J$26,'Input Parameters'!$K$26)</f>
        <v>0.61892603713774286</v>
      </c>
      <c r="K3971" s="168">
        <f ca="1">('Input Parameters'!$E$27/'Input Parameters'!$E$38)^$J3971</f>
        <v>1.180099808083949E-2</v>
      </c>
      <c r="L3971" s="69">
        <f ca="1">$H3971*$C3971*'Input Parameters'!$E$25*K3971</f>
        <v>1.721916461645314</v>
      </c>
      <c r="M3971" s="24">
        <f t="shared" ca="1" si="587"/>
        <v>0.5784296236606451</v>
      </c>
      <c r="N3971" s="15">
        <f ca="1">_xlfn.NORM.INV(M3971,'Input Parameters'!$E$29,'Input Parameters'!$F$29)</f>
        <v>0.10001978776991424</v>
      </c>
      <c r="O3971" s="8">
        <f t="shared" ca="1" si="588"/>
        <v>0.38324684732056358</v>
      </c>
      <c r="P3971" s="30">
        <f ca="1">_xlfn.LOGNORM.INV(O3971,'Input Parameters'!$H$30,'Input Parameters'!$I$30)</f>
        <v>2.3320792641233297</v>
      </c>
      <c r="Q3971" s="10">
        <f t="shared" ca="1" si="589"/>
        <v>0.95854882341700864</v>
      </c>
      <c r="R3971" s="30">
        <f>IF('Input Parameters'!$E$32=0,0,_xlfn.BETA.INV(Q3971,'Input Parameters'!$L$32,'Input Parameters'!$M$32,'Input Parameters'!$J$32,'Input Parameters'!$K$32))</f>
        <v>0</v>
      </c>
      <c r="S3971" s="10">
        <f t="shared" ca="1" si="590"/>
        <v>0.46902796002156899</v>
      </c>
      <c r="T3971" s="26">
        <f ca="1">_xlfn.LOGNORM.INV(S3971,'Input Parameters'!$H$34,'Input Parameters'!$I$34)</f>
        <v>49.922294999332244</v>
      </c>
      <c r="U3971" s="10">
        <f t="shared" ca="1" si="591"/>
        <v>0.40000743367510461</v>
      </c>
      <c r="V3971" s="30">
        <f ca="1">_xlfn.BETA.INV(U3971,'Input Parameters'!$L$36,'Input Parameters'!$M$36,'Input Parameters'!$J$36,'Input Parameters'!$K$36)</f>
        <v>0.54825502097642431</v>
      </c>
      <c r="W3971" s="2">
        <f ca="1">N3971+(P3971-N3971)*(1-ERF((T3971-R3971)/(2*SQRT(L3971*'Input Parameters'!$E$38))))</f>
        <v>0.11596202127899802</v>
      </c>
      <c r="X3971">
        <f t="shared" ca="1" si="592"/>
        <v>1</v>
      </c>
      <c r="Y3971" s="7"/>
    </row>
    <row r="3972" spans="1:25" ht="15" customHeight="1" x14ac:dyDescent="0.25">
      <c r="A3972" s="139">
        <v>3965</v>
      </c>
      <c r="B3972" s="10">
        <f t="shared" ca="1" si="583"/>
        <v>0.53715884085204535</v>
      </c>
      <c r="C3972" s="60">
        <f ca="1">_xlfn.NORM.INV(B3972,'Input Parameters'!$E$15,'Input Parameters'!$F$15)</f>
        <v>276.02228237156692</v>
      </c>
      <c r="D3972" s="10">
        <f t="shared" ca="1" si="584"/>
        <v>0.90250104232333239</v>
      </c>
      <c r="E3972" s="62">
        <f ca="1">IF(_xlfn.NORM.INV(D3972,'Input Parameters'!$E$17,'Input Parameters'!$F$17)&lt;3500,3500,IF(_xlfn.NORM.INV(D3972,'Input Parameters'!$E$17,'Input Parameters'!$F$17)&gt;5500,5500,_xlfn.NORM.INV(D3972,'Input Parameters'!$E$17,'Input Parameters'!$F$17)))</f>
        <v>5500</v>
      </c>
      <c r="F3972" s="10">
        <f t="shared" ca="1" si="585"/>
        <v>0.56252481129765441</v>
      </c>
      <c r="G3972" s="64">
        <f ca="1">_xlfn.NORM.INV(F3972,'Input Parameters'!$E$20,'Input Parameters'!$F$20)</f>
        <v>283.70440346795351</v>
      </c>
      <c r="H3972" s="57">
        <f ca="1">EXP(E3972*(1/'Input Parameters'!$E$23-1/G3972))</f>
        <v>0.54312489657310192</v>
      </c>
      <c r="I3972" s="10">
        <f t="shared" ca="1" si="586"/>
        <v>0.87300871569213789</v>
      </c>
      <c r="J3972" s="30">
        <f ca="1">_xlfn.BETA.INV(I3972,'Input Parameters'!$L$26,'Input Parameters'!$M$26,'Input Parameters'!$J$26,'Input Parameters'!$K$26)</f>
        <v>0.822835297965537</v>
      </c>
      <c r="K3972" s="168">
        <f ca="1">('Input Parameters'!$E$27/'Input Parameters'!$E$38)^$J3972</f>
        <v>2.7333778140667853E-3</v>
      </c>
      <c r="L3972" s="69">
        <f ca="1">$H3972*$C3972*'Input Parameters'!$E$25*K3972</f>
        <v>0.4097731693876594</v>
      </c>
      <c r="M3972" s="24">
        <f t="shared" ca="1" si="587"/>
        <v>0.12650814974075431</v>
      </c>
      <c r="N3972" s="15">
        <f ca="1">_xlfn.NORM.INV(M3972,'Input Parameters'!$E$29,'Input Parameters'!$F$29)</f>
        <v>9.9885694630846011E-2</v>
      </c>
      <c r="O3972" s="8">
        <f t="shared" ca="1" si="588"/>
        <v>0.86010238694766949</v>
      </c>
      <c r="P3972" s="30">
        <f ca="1">_xlfn.LOGNORM.INV(O3972,'Input Parameters'!$H$30,'Input Parameters'!$I$30)</f>
        <v>4.4708560545745293</v>
      </c>
      <c r="Q3972" s="10">
        <f t="shared" ca="1" si="589"/>
        <v>0.48632893274474098</v>
      </c>
      <c r="R3972" s="30">
        <f>IF('Input Parameters'!$E$32=0,0,_xlfn.BETA.INV(Q3972,'Input Parameters'!$L$32,'Input Parameters'!$M$32,'Input Parameters'!$J$32,'Input Parameters'!$K$32))</f>
        <v>0</v>
      </c>
      <c r="S3972" s="10">
        <f t="shared" ca="1" si="590"/>
        <v>4.9039518127365844E-2</v>
      </c>
      <c r="T3972" s="26">
        <f ca="1">_xlfn.LOGNORM.INV(S3972,'Input Parameters'!$H$34,'Input Parameters'!$I$34)</f>
        <v>41.02433391370149</v>
      </c>
      <c r="U3972" s="10">
        <f t="shared" ca="1" si="591"/>
        <v>0.73478618755926173</v>
      </c>
      <c r="V3972" s="30">
        <f ca="1">_xlfn.BETA.INV(U3972,'Input Parameters'!$L$36,'Input Parameters'!$M$36,'Input Parameters'!$J$36,'Input Parameters'!$K$36)</f>
        <v>0.68691623748993313</v>
      </c>
      <c r="W3972" s="2">
        <f ca="1">N3972+(P3972-N3972)*(1-ERF((T3972-R3972)/(2*SQRT(L3972*'Input Parameters'!$E$38))))</f>
        <v>9.9911277624472522E-2</v>
      </c>
      <c r="X3972">
        <f t="shared" ca="1" si="592"/>
        <v>1</v>
      </c>
      <c r="Y3972" s="7"/>
    </row>
    <row r="3973" spans="1:25" ht="15" customHeight="1" x14ac:dyDescent="0.25">
      <c r="A3973" s="139">
        <v>3966</v>
      </c>
      <c r="B3973" s="10">
        <f t="shared" ref="B3973:B4036" ca="1" si="593">RAND()</f>
        <v>0.66956443412216116</v>
      </c>
      <c r="C3973" s="60">
        <f ca="1">_xlfn.NORM.INV(B3973,'Input Parameters'!$E$15,'Input Parameters'!$F$15)</f>
        <v>294.74244508135456</v>
      </c>
      <c r="D3973" s="10">
        <f t="shared" ref="D3973:D4036" ca="1" si="594">RAND()</f>
        <v>0.36301485579854031</v>
      </c>
      <c r="E3973" s="62">
        <f ca="1">IF(_xlfn.NORM.INV(D3973,'Input Parameters'!$E$17,'Input Parameters'!$F$17)&lt;3500,3500,IF(_xlfn.NORM.INV(D3973,'Input Parameters'!$E$17,'Input Parameters'!$F$17)&gt;5500,5500,_xlfn.NORM.INV(D3973,'Input Parameters'!$E$17,'Input Parameters'!$F$17)))</f>
        <v>4554.7117769592242</v>
      </c>
      <c r="F3973" s="10">
        <f t="shared" ref="F3973:F4036" ca="1" si="595">RAND()</f>
        <v>0.96694483162332534</v>
      </c>
      <c r="G3973" s="64">
        <f ca="1">_xlfn.NORM.INV(F3973,'Input Parameters'!$E$20,'Input Parameters'!$F$20)</f>
        <v>294.96242127794903</v>
      </c>
      <c r="H3973" s="57">
        <f ca="1">EXP(E3973*(1/'Input Parameters'!$E$23-1/G3973))</f>
        <v>1.1132193072406011</v>
      </c>
      <c r="I3973" s="10">
        <f t="shared" ref="I3973:I4036" ca="1" si="596">RAND()</f>
        <v>0.82051291714395325</v>
      </c>
      <c r="J3973" s="30">
        <f ca="1">_xlfn.BETA.INV(I3973,'Input Parameters'!$L$26,'Input Parameters'!$M$26,'Input Parameters'!$J$26,'Input Parameters'!$K$26)</f>
        <v>0.79529205937015046</v>
      </c>
      <c r="K3973" s="168">
        <f ca="1">('Input Parameters'!$E$27/'Input Parameters'!$E$38)^$J3973</f>
        <v>3.3304467151438959E-3</v>
      </c>
      <c r="L3973" s="69">
        <f ca="1">$H3973*$C3973*'Input Parameters'!$E$25*K3973</f>
        <v>1.0927627981951058</v>
      </c>
      <c r="M3973" s="24">
        <f t="shared" ref="M3973:M4036" ca="1" si="597">RAND()</f>
        <v>0.10013443044595327</v>
      </c>
      <c r="N3973" s="15">
        <f ca="1">_xlfn.NORM.INV(M3973,'Input Parameters'!$E$29,'Input Parameters'!$F$29)</f>
        <v>9.9871921405153177E-2</v>
      </c>
      <c r="O3973" s="8">
        <f t="shared" ref="O3973:O4036" ca="1" si="598">RAND()</f>
        <v>0.93989648156882122</v>
      </c>
      <c r="P3973" s="30">
        <f ca="1">_xlfn.LOGNORM.INV(O3973,'Input Parameters'!$H$30,'Input Parameters'!$I$30)</f>
        <v>5.5905371285715244</v>
      </c>
      <c r="Q3973" s="10">
        <f t="shared" ref="Q3973:Q4036" ca="1" si="599">RAND()</f>
        <v>0.64991706785860026</v>
      </c>
      <c r="R3973" s="30">
        <f>IF('Input Parameters'!$E$32=0,0,_xlfn.BETA.INV(Q3973,'Input Parameters'!$L$32,'Input Parameters'!$M$32,'Input Parameters'!$J$32,'Input Parameters'!$K$32))</f>
        <v>0</v>
      </c>
      <c r="S3973" s="10">
        <f t="shared" ref="S3973:S4036" ca="1" si="600">RAND()</f>
        <v>6.3273090947449595E-2</v>
      </c>
      <c r="T3973" s="26">
        <f ca="1">_xlfn.LOGNORM.INV(S3973,'Input Parameters'!$H$34,'Input Parameters'!$I$34)</f>
        <v>41.674981178599801</v>
      </c>
      <c r="U3973" s="10">
        <f t="shared" ref="U3973:U4036" ca="1" si="601">RAND()</f>
        <v>0.77662061907482582</v>
      </c>
      <c r="V3973" s="30">
        <f ca="1">_xlfn.BETA.INV(U3973,'Input Parameters'!$L$36,'Input Parameters'!$M$36,'Input Parameters'!$J$36,'Input Parameters'!$K$36)</f>
        <v>0.70969733069222896</v>
      </c>
      <c r="W3973" s="2">
        <f ca="1">N3973+(P3973-N3973)*(1-ERF((T3973-R3973)/(2*SQRT(L3973*'Input Parameters'!$E$38))))</f>
        <v>0.12632111017970812</v>
      </c>
      <c r="X3973">
        <f t="shared" ca="1" si="592"/>
        <v>1</v>
      </c>
      <c r="Y3973" s="7"/>
    </row>
    <row r="3974" spans="1:25" ht="15" customHeight="1" x14ac:dyDescent="0.25">
      <c r="A3974" s="139">
        <v>3967</v>
      </c>
      <c r="B3974" s="10">
        <f t="shared" ca="1" si="593"/>
        <v>0.23065768967620892</v>
      </c>
      <c r="C3974" s="60">
        <f ca="1">_xlfn.NORM.INV(B3974,'Input Parameters'!$E$15,'Input Parameters'!$F$15)</f>
        <v>231.04383471424393</v>
      </c>
      <c r="D3974" s="10">
        <f t="shared" ca="1" si="594"/>
        <v>0.60493505906457568</v>
      </c>
      <c r="E3974" s="62">
        <f ca="1">IF(_xlfn.NORM.INV(D3974,'Input Parameters'!$E$17,'Input Parameters'!$F$17)&lt;3500,3500,IF(_xlfn.NORM.INV(D3974,'Input Parameters'!$E$17,'Input Parameters'!$F$17)&gt;5500,5500,_xlfn.NORM.INV(D3974,'Input Parameters'!$E$17,'Input Parameters'!$F$17)))</f>
        <v>4986.2993707765536</v>
      </c>
      <c r="F3974" s="10">
        <f t="shared" ca="1" si="595"/>
        <v>0.41167696558720956</v>
      </c>
      <c r="G3974" s="64">
        <f ca="1">_xlfn.NORM.INV(F3974,'Input Parameters'!$E$20,'Input Parameters'!$F$20)</f>
        <v>281.15433684732801</v>
      </c>
      <c r="H3974" s="57">
        <f ca="1">EXP(E3974*(1/'Input Parameters'!$E$23-1/G3974))</f>
        <v>0.4902624994335858</v>
      </c>
      <c r="I3974" s="10">
        <f t="shared" ca="1" si="596"/>
        <v>2.5943947936414413E-2</v>
      </c>
      <c r="J3974" s="30">
        <f ca="1">_xlfn.BETA.INV(I3974,'Input Parameters'!$L$26,'Input Parameters'!$M$26,'Input Parameters'!$J$26,'Input Parameters'!$K$26)</f>
        <v>0.33665031832130848</v>
      </c>
      <c r="K3974" s="168">
        <f ca="1">('Input Parameters'!$E$27/'Input Parameters'!$E$38)^$J3974</f>
        <v>8.9385148837803907E-2</v>
      </c>
      <c r="L3974" s="69">
        <f ca="1">$H3974*$C3974*'Input Parameters'!$E$25*K3974</f>
        <v>10.124846010240333</v>
      </c>
      <c r="M3974" s="24">
        <f t="shared" ca="1" si="597"/>
        <v>0.480491068177751</v>
      </c>
      <c r="N3974" s="15">
        <f ca="1">_xlfn.NORM.INV(M3974,'Input Parameters'!$E$29,'Input Parameters'!$F$29)</f>
        <v>9.9995107885323425E-2</v>
      </c>
      <c r="O3974" s="8">
        <f t="shared" ca="1" si="598"/>
        <v>0.65713163094346871</v>
      </c>
      <c r="P3974" s="30">
        <f ca="1">_xlfn.LOGNORM.INV(O3974,'Input Parameters'!$H$30,'Input Parameters'!$I$30)</f>
        <v>3.2484830348941491</v>
      </c>
      <c r="Q3974" s="10">
        <f t="shared" ca="1" si="599"/>
        <v>0.71302190199998339</v>
      </c>
      <c r="R3974" s="30">
        <f>IF('Input Parameters'!$E$32=0,0,_xlfn.BETA.INV(Q3974,'Input Parameters'!$L$32,'Input Parameters'!$M$32,'Input Parameters'!$J$32,'Input Parameters'!$K$32))</f>
        <v>0</v>
      </c>
      <c r="S3974" s="10">
        <f t="shared" ca="1" si="600"/>
        <v>0.4509562937063748</v>
      </c>
      <c r="T3974" s="26">
        <f ca="1">_xlfn.LOGNORM.INV(S3974,'Input Parameters'!$H$34,'Input Parameters'!$I$34)</f>
        <v>49.640063081643689</v>
      </c>
      <c r="U3974" s="10">
        <f t="shared" ca="1" si="601"/>
        <v>0.59653277095339396</v>
      </c>
      <c r="V3974" s="30">
        <f ca="1">_xlfn.BETA.INV(U3974,'Input Parameters'!$L$36,'Input Parameters'!$M$36,'Input Parameters'!$J$36,'Input Parameters'!$K$36)</f>
        <v>0.62398217710831527</v>
      </c>
      <c r="W3974" s="2">
        <f ca="1">N3974+(P3974-N3974)*(1-ERF((T3974-R3974)/(2*SQRT(L3974*'Input Parameters'!$E$38))))</f>
        <v>0.95000708154959435</v>
      </c>
      <c r="X3974">
        <f t="shared" ca="1" si="592"/>
        <v>0</v>
      </c>
      <c r="Y3974" s="7"/>
    </row>
    <row r="3975" spans="1:25" ht="15" customHeight="1" x14ac:dyDescent="0.25">
      <c r="A3975" s="139">
        <v>3968</v>
      </c>
      <c r="B3975" s="10">
        <f t="shared" ca="1" si="593"/>
        <v>0.71562736775183722</v>
      </c>
      <c r="C3975" s="60">
        <f ca="1">_xlfn.NORM.INV(B3975,'Input Parameters'!$E$15,'Input Parameters'!$F$15)</f>
        <v>301.85206226065674</v>
      </c>
      <c r="D3975" s="10">
        <f t="shared" ca="1" si="594"/>
        <v>0.1747315375423617</v>
      </c>
      <c r="E3975" s="62">
        <f ca="1">IF(_xlfn.NORM.INV(D3975,'Input Parameters'!$E$17,'Input Parameters'!$F$17)&lt;3500,3500,IF(_xlfn.NORM.INV(D3975,'Input Parameters'!$E$17,'Input Parameters'!$F$17)&gt;5500,5500,_xlfn.NORM.INV(D3975,'Input Parameters'!$E$17,'Input Parameters'!$F$17)))</f>
        <v>4145.0581195810983</v>
      </c>
      <c r="F3975" s="10">
        <f t="shared" ca="1" si="595"/>
        <v>0.66539810228254792</v>
      </c>
      <c r="G3975" s="64">
        <f ca="1">_xlfn.NORM.INV(F3975,'Input Parameters'!$E$20,'Input Parameters'!$F$20)</f>
        <v>285.51251475364148</v>
      </c>
      <c r="H3975" s="57">
        <f ca="1">EXP(E3975*(1/'Input Parameters'!$E$23-1/G3975))</f>
        <v>0.69245504409877989</v>
      </c>
      <c r="I3975" s="10">
        <f t="shared" ca="1" si="596"/>
        <v>0.91357686966444651</v>
      </c>
      <c r="J3975" s="30">
        <f ca="1">_xlfn.BETA.INV(I3975,'Input Parameters'!$L$26,'Input Parameters'!$M$26,'Input Parameters'!$J$26,'Input Parameters'!$K$26)</f>
        <v>0.84798749942818774</v>
      </c>
      <c r="K3975" s="168">
        <f ca="1">('Input Parameters'!$E$27/'Input Parameters'!$E$38)^$J3975</f>
        <v>2.2821564338294737E-3</v>
      </c>
      <c r="L3975" s="69">
        <f ca="1">$H3975*$C3975*'Input Parameters'!$E$25*K3975</f>
        <v>0.47701401703766899</v>
      </c>
      <c r="M3975" s="24">
        <f t="shared" ca="1" si="597"/>
        <v>0.40623058334289197</v>
      </c>
      <c r="N3975" s="15">
        <f ca="1">_xlfn.NORM.INV(M3975,'Input Parameters'!$E$29,'Input Parameters'!$F$29)</f>
        <v>9.9976274783137628E-2</v>
      </c>
      <c r="O3975" s="8">
        <f t="shared" ca="1" si="598"/>
        <v>0.90678460603296596</v>
      </c>
      <c r="P3975" s="30">
        <f ca="1">_xlfn.LOGNORM.INV(O3975,'Input Parameters'!$H$30,'Input Parameters'!$I$30)</f>
        <v>5.0085950871694509</v>
      </c>
      <c r="Q3975" s="10">
        <f t="shared" ca="1" si="599"/>
        <v>0.81425899477224506</v>
      </c>
      <c r="R3975" s="30">
        <f>IF('Input Parameters'!$E$32=0,0,_xlfn.BETA.INV(Q3975,'Input Parameters'!$L$32,'Input Parameters'!$M$32,'Input Parameters'!$J$32,'Input Parameters'!$K$32))</f>
        <v>0</v>
      </c>
      <c r="S3975" s="10">
        <f t="shared" ca="1" si="600"/>
        <v>0.77213066847212619</v>
      </c>
      <c r="T3975" s="26">
        <f ca="1">_xlfn.LOGNORM.INV(S3975,'Input Parameters'!$H$34,'Input Parameters'!$I$34)</f>
        <v>55.31357563156935</v>
      </c>
      <c r="U3975" s="10">
        <f t="shared" ca="1" si="601"/>
        <v>0.39746567210162387</v>
      </c>
      <c r="V3975" s="30">
        <f ca="1">_xlfn.BETA.INV(U3975,'Input Parameters'!$L$36,'Input Parameters'!$M$36,'Input Parameters'!$J$36,'Input Parameters'!$K$36)</f>
        <v>0.54730302715720924</v>
      </c>
      <c r="W3975" s="2">
        <f ca="1">N3975+(P3975-N3975)*(1-ERF((T3975-R3975)/(2*SQRT(L3975*'Input Parameters'!$E$38))))</f>
        <v>9.997634777288196E-2</v>
      </c>
      <c r="X3975">
        <f t="shared" ca="1" si="592"/>
        <v>1</v>
      </c>
      <c r="Y3975" s="7"/>
    </row>
    <row r="3976" spans="1:25" ht="15" customHeight="1" x14ac:dyDescent="0.25">
      <c r="A3976" s="139">
        <v>3969</v>
      </c>
      <c r="B3976" s="10">
        <f t="shared" ca="1" si="593"/>
        <v>0.19464930302233818</v>
      </c>
      <c r="C3976" s="60">
        <f ca="1">_xlfn.NORM.INV(B3976,'Input Parameters'!$E$15,'Input Parameters'!$F$15)</f>
        <v>224.31260710182221</v>
      </c>
      <c r="D3976" s="10">
        <f t="shared" ca="1" si="594"/>
        <v>0.30793708683518206</v>
      </c>
      <c r="E3976" s="62">
        <f ca="1">IF(_xlfn.NORM.INV(D3976,'Input Parameters'!$E$17,'Input Parameters'!$F$17)&lt;3500,3500,IF(_xlfn.NORM.INV(D3976,'Input Parameters'!$E$17,'Input Parameters'!$F$17)&gt;5500,5500,_xlfn.NORM.INV(D3976,'Input Parameters'!$E$17,'Input Parameters'!$F$17)))</f>
        <v>4448.805631195899</v>
      </c>
      <c r="F3976" s="10">
        <f t="shared" ca="1" si="595"/>
        <v>0.65422832981061152</v>
      </c>
      <c r="G3976" s="64">
        <f ca="1">_xlfn.NORM.INV(F3976,'Input Parameters'!$E$20,'Input Parameters'!$F$20)</f>
        <v>285.30830208218504</v>
      </c>
      <c r="H3976" s="57">
        <f ca="1">EXP(E3976*(1/'Input Parameters'!$E$23-1/G3976))</f>
        <v>0.6665794793468659</v>
      </c>
      <c r="I3976" s="10">
        <f t="shared" ca="1" si="596"/>
        <v>0.77945244826303184</v>
      </c>
      <c r="J3976" s="30">
        <f ca="1">_xlfn.BETA.INV(I3976,'Input Parameters'!$L$26,'Input Parameters'!$M$26,'Input Parameters'!$J$26,'Input Parameters'!$K$26)</f>
        <v>0.77597915699209397</v>
      </c>
      <c r="K3976" s="168">
        <f ca="1">('Input Parameters'!$E$27/'Input Parameters'!$E$38)^$J3976</f>
        <v>3.8253055684100679E-3</v>
      </c>
      <c r="L3976" s="69">
        <f ca="1">$H3976*$C3976*'Input Parameters'!$E$25*K3976</f>
        <v>0.57196803101730376</v>
      </c>
      <c r="M3976" s="24">
        <f t="shared" ca="1" si="597"/>
        <v>0.89617527606680003</v>
      </c>
      <c r="N3976" s="15">
        <f ca="1">_xlfn.NORM.INV(M3976,'Input Parameters'!$E$29,'Input Parameters'!$F$29)</f>
        <v>0.10012600552058004</v>
      </c>
      <c r="O3976" s="8">
        <f t="shared" ca="1" si="598"/>
        <v>0.46670128863019755</v>
      </c>
      <c r="P3976" s="30">
        <f ca="1">_xlfn.LOGNORM.INV(O3976,'Input Parameters'!$H$30,'Input Parameters'!$I$30)</f>
        <v>2.5794241721581268</v>
      </c>
      <c r="Q3976" s="10">
        <f t="shared" ca="1" si="599"/>
        <v>0.79899285554595845</v>
      </c>
      <c r="R3976" s="30">
        <f>IF('Input Parameters'!$E$32=0,0,_xlfn.BETA.INV(Q3976,'Input Parameters'!$L$32,'Input Parameters'!$M$32,'Input Parameters'!$J$32,'Input Parameters'!$K$32))</f>
        <v>0</v>
      </c>
      <c r="S3976" s="10">
        <f t="shared" ca="1" si="600"/>
        <v>0.57696301864005584</v>
      </c>
      <c r="T3976" s="26">
        <f ca="1">_xlfn.LOGNORM.INV(S3976,'Input Parameters'!$H$34,'Input Parameters'!$I$34)</f>
        <v>51.64103124828388</v>
      </c>
      <c r="U3976" s="10">
        <f t="shared" ca="1" si="601"/>
        <v>0.25319342432048719</v>
      </c>
      <c r="V3976" s="30">
        <f ca="1">_xlfn.BETA.INV(U3976,'Input Parameters'!$L$36,'Input Parameters'!$M$36,'Input Parameters'!$J$36,'Input Parameters'!$K$36)</f>
        <v>0.49146948453001116</v>
      </c>
      <c r="W3976" s="2">
        <f ca="1">N3976+(P3976-N3976)*(1-ERF((T3976-R3976)/(2*SQRT(L3976*'Input Parameters'!$E$38))))</f>
        <v>0.10012941964299171</v>
      </c>
      <c r="X3976">
        <f t="shared" ref="X3976:X4039" ca="1" si="602">IF(W3976&gt;V3976,0,1)</f>
        <v>1</v>
      </c>
      <c r="Y3976" s="7"/>
    </row>
    <row r="3977" spans="1:25" ht="15" customHeight="1" x14ac:dyDescent="0.25">
      <c r="A3977" s="139">
        <v>3970</v>
      </c>
      <c r="B3977" s="10">
        <f t="shared" ca="1" si="593"/>
        <v>0.10943959055092556</v>
      </c>
      <c r="C3977" s="60">
        <f ca="1">_xlfn.NORM.INV(B3977,'Input Parameters'!$E$15,'Input Parameters'!$F$15)</f>
        <v>204.3356110097568</v>
      </c>
      <c r="D3977" s="10">
        <f t="shared" ca="1" si="594"/>
        <v>0.34218152887004238</v>
      </c>
      <c r="E3977" s="62">
        <f ca="1">IF(_xlfn.NORM.INV(D3977,'Input Parameters'!$E$17,'Input Parameters'!$F$17)&lt;3500,3500,IF(_xlfn.NORM.INV(D3977,'Input Parameters'!$E$17,'Input Parameters'!$F$17)&gt;5500,5500,_xlfn.NORM.INV(D3977,'Input Parameters'!$E$17,'Input Parameters'!$F$17)))</f>
        <v>4515.4383755077561</v>
      </c>
      <c r="F3977" s="10">
        <f t="shared" ca="1" si="595"/>
        <v>0.18424270991855718</v>
      </c>
      <c r="G3977" s="64">
        <f ca="1">_xlfn.NORM.INV(F3977,'Input Parameters'!$E$20,'Input Parameters'!$F$20)</f>
        <v>276.62459604258925</v>
      </c>
      <c r="H3977" s="57">
        <f ca="1">EXP(E3977*(1/'Input Parameters'!$E$23-1/G3977))</f>
        <v>0.40313182986287721</v>
      </c>
      <c r="I3977" s="10">
        <f t="shared" ca="1" si="596"/>
        <v>6.6792160384760657E-2</v>
      </c>
      <c r="J3977" s="30">
        <f ca="1">_xlfn.BETA.INV(I3977,'Input Parameters'!$L$26,'Input Parameters'!$M$26,'Input Parameters'!$J$26,'Input Parameters'!$K$26)</f>
        <v>0.40800206619774648</v>
      </c>
      <c r="K3977" s="168">
        <f ca="1">('Input Parameters'!$E$27/'Input Parameters'!$E$38)^$J3977</f>
        <v>5.3578440913725371E-2</v>
      </c>
      <c r="L3977" s="69">
        <f ca="1">$H3977*$C3977*'Input Parameters'!$E$25*K3977</f>
        <v>4.4134806059641125</v>
      </c>
      <c r="M3977" s="24">
        <f t="shared" ca="1" si="597"/>
        <v>0.52779246687520243</v>
      </c>
      <c r="N3977" s="15">
        <f ca="1">_xlfn.NORM.INV(M3977,'Input Parameters'!$E$29,'Input Parameters'!$F$29)</f>
        <v>0.10000697218299806</v>
      </c>
      <c r="O3977" s="8">
        <f t="shared" ca="1" si="598"/>
        <v>0.45516951453633459</v>
      </c>
      <c r="P3977" s="30">
        <f ca="1">_xlfn.LOGNORM.INV(O3977,'Input Parameters'!$H$30,'Input Parameters'!$I$30)</f>
        <v>2.5442738518467705</v>
      </c>
      <c r="Q3977" s="10">
        <f t="shared" ca="1" si="599"/>
        <v>0.29015718922251421</v>
      </c>
      <c r="R3977" s="30">
        <f>IF('Input Parameters'!$E$32=0,0,_xlfn.BETA.INV(Q3977,'Input Parameters'!$L$32,'Input Parameters'!$M$32,'Input Parameters'!$J$32,'Input Parameters'!$K$32))</f>
        <v>0</v>
      </c>
      <c r="S3977" s="10">
        <f t="shared" ca="1" si="600"/>
        <v>3.2751507696342275E-2</v>
      </c>
      <c r="T3977" s="26">
        <f ca="1">_xlfn.LOGNORM.INV(S3977,'Input Parameters'!$H$34,'Input Parameters'!$I$34)</f>
        <v>40.077290758651621</v>
      </c>
      <c r="U3977" s="10">
        <f t="shared" ca="1" si="601"/>
        <v>0.16898106597413054</v>
      </c>
      <c r="V3977" s="30">
        <f ca="1">_xlfn.BETA.INV(U3977,'Input Parameters'!$L$36,'Input Parameters'!$M$36,'Input Parameters'!$J$36,'Input Parameters'!$K$36)</f>
        <v>0.45432519070330446</v>
      </c>
      <c r="W3977" s="2">
        <f ca="1">N3977+(P3977-N3977)*(1-ERF((T3977-R3977)/(2*SQRT(L3977*'Input Parameters'!$E$38))))</f>
        <v>0.53351267637844924</v>
      </c>
      <c r="X3977">
        <f t="shared" ca="1" si="602"/>
        <v>0</v>
      </c>
      <c r="Y3977" s="7"/>
    </row>
    <row r="3978" spans="1:25" ht="15" customHeight="1" x14ac:dyDescent="0.25">
      <c r="A3978" s="139">
        <v>3971</v>
      </c>
      <c r="B3978" s="10">
        <f t="shared" ca="1" si="593"/>
        <v>4.6000625249928095E-2</v>
      </c>
      <c r="C3978" s="60">
        <f ca="1">_xlfn.NORM.INV(B3978,'Input Parameters'!$E$15,'Input Parameters'!$F$15)</f>
        <v>179.65481480891779</v>
      </c>
      <c r="D3978" s="10">
        <f t="shared" ca="1" si="594"/>
        <v>0.22042178468596907</v>
      </c>
      <c r="E3978" s="62">
        <f ca="1">IF(_xlfn.NORM.INV(D3978,'Input Parameters'!$E$17,'Input Parameters'!$F$17)&lt;3500,3500,IF(_xlfn.NORM.INV(D3978,'Input Parameters'!$E$17,'Input Parameters'!$F$17)&gt;5500,5500,_xlfn.NORM.INV(D3978,'Input Parameters'!$E$17,'Input Parameters'!$F$17)))</f>
        <v>4260.4613509053515</v>
      </c>
      <c r="F3978" s="10">
        <f t="shared" ca="1" si="595"/>
        <v>0.42494683607603467</v>
      </c>
      <c r="G3978" s="64">
        <f ca="1">_xlfn.NORM.INV(F3978,'Input Parameters'!$E$20,'Input Parameters'!$F$20)</f>
        <v>281.3819975651225</v>
      </c>
      <c r="H3978" s="57">
        <f ca="1">EXP(E3978*(1/'Input Parameters'!$E$23-1/G3978))</f>
        <v>0.55057500716040697</v>
      </c>
      <c r="I3978" s="10">
        <f t="shared" ca="1" si="596"/>
        <v>2.4994667450464303E-2</v>
      </c>
      <c r="J3978" s="30">
        <f ca="1">_xlfn.BETA.INV(I3978,'Input Parameters'!$L$26,'Input Parameters'!$M$26,'Input Parameters'!$J$26,'Input Parameters'!$K$26)</f>
        <v>0.33417645688402164</v>
      </c>
      <c r="K3978" s="168">
        <f ca="1">('Input Parameters'!$E$27/'Input Parameters'!$E$38)^$J3978</f>
        <v>9.0985451022172134E-2</v>
      </c>
      <c r="L3978" s="69">
        <f ca="1">$H3978*$C3978*'Input Parameters'!$E$25*K3978</f>
        <v>8.9996849468290101</v>
      </c>
      <c r="M3978" s="24">
        <f t="shared" ca="1" si="597"/>
        <v>0.2538892800067003</v>
      </c>
      <c r="N3978" s="15">
        <f ca="1">_xlfn.NORM.INV(M3978,'Input Parameters'!$E$29,'Input Parameters'!$F$29)</f>
        <v>9.9933769934946945E-2</v>
      </c>
      <c r="O3978" s="8">
        <f t="shared" ca="1" si="598"/>
        <v>1.0969523965924322E-2</v>
      </c>
      <c r="P3978" s="30">
        <f ca="1">_xlfn.LOGNORM.INV(O3978,'Input Parameters'!$H$30,'Input Parameters'!$I$30)</f>
        <v>0.90902486065344112</v>
      </c>
      <c r="Q3978" s="10">
        <f t="shared" ca="1" si="599"/>
        <v>0.43760853867509408</v>
      </c>
      <c r="R3978" s="30">
        <f>IF('Input Parameters'!$E$32=0,0,_xlfn.BETA.INV(Q3978,'Input Parameters'!$L$32,'Input Parameters'!$M$32,'Input Parameters'!$J$32,'Input Parameters'!$K$32))</f>
        <v>0</v>
      </c>
      <c r="S3978" s="10">
        <f t="shared" ca="1" si="600"/>
        <v>0.46943224909344228</v>
      </c>
      <c r="T3978" s="26">
        <f ca="1">_xlfn.LOGNORM.INV(S3978,'Input Parameters'!$H$34,'Input Parameters'!$I$34)</f>
        <v>49.928613627715926</v>
      </c>
      <c r="U3978" s="10">
        <f t="shared" ca="1" si="601"/>
        <v>0.90089361164822435</v>
      </c>
      <c r="V3978" s="30">
        <f ca="1">_xlfn.BETA.INV(U3978,'Input Parameters'!$L$36,'Input Parameters'!$M$36,'Input Parameters'!$J$36,'Input Parameters'!$K$36)</f>
        <v>0.80305926560867058</v>
      </c>
      <c r="W3978" s="2">
        <f ca="1">N3978+(P3978-N3978)*(1-ERF((T3978-R3978)/(2*SQRT(L3978*'Input Parameters'!$E$38))))</f>
        <v>0.29351339138420407</v>
      </c>
      <c r="X3978">
        <f t="shared" ca="1" si="602"/>
        <v>1</v>
      </c>
      <c r="Y3978" s="7"/>
    </row>
    <row r="3979" spans="1:25" ht="15" customHeight="1" x14ac:dyDescent="0.25">
      <c r="A3979" s="139">
        <v>3972</v>
      </c>
      <c r="B3979" s="10">
        <f t="shared" ca="1" si="593"/>
        <v>0.20385819641091052</v>
      </c>
      <c r="C3979" s="60">
        <f ca="1">_xlfn.NORM.INV(B3979,'Input Parameters'!$E$15,'Input Parameters'!$F$15)</f>
        <v>226.09942315606781</v>
      </c>
      <c r="D3979" s="10">
        <f t="shared" ca="1" si="594"/>
        <v>0.16493530656803534</v>
      </c>
      <c r="E3979" s="62">
        <f ca="1">IF(_xlfn.NORM.INV(D3979,'Input Parameters'!$E$17,'Input Parameters'!$F$17)&lt;3500,3500,IF(_xlfn.NORM.INV(D3979,'Input Parameters'!$E$17,'Input Parameters'!$F$17)&gt;5500,5500,_xlfn.NORM.INV(D3979,'Input Parameters'!$E$17,'Input Parameters'!$F$17)))</f>
        <v>4117.9378318639619</v>
      </c>
      <c r="F3979" s="10">
        <f t="shared" ca="1" si="595"/>
        <v>0.6597998359242806</v>
      </c>
      <c r="G3979" s="64">
        <f ca="1">_xlfn.NORM.INV(F3979,'Input Parameters'!$E$20,'Input Parameters'!$F$20)</f>
        <v>285.40984327703433</v>
      </c>
      <c r="H3979" s="57">
        <f ca="1">EXP(E3979*(1/'Input Parameters'!$E$23-1/G3979))</f>
        <v>0.69053002205399472</v>
      </c>
      <c r="I3979" s="10">
        <f t="shared" ca="1" si="596"/>
        <v>0.46849636824745255</v>
      </c>
      <c r="J3979" s="30">
        <f ca="1">_xlfn.BETA.INV(I3979,'Input Parameters'!$L$26,'Input Parameters'!$M$26,'Input Parameters'!$J$26,'Input Parameters'!$K$26)</f>
        <v>0.6486052549664244</v>
      </c>
      <c r="K3979" s="168">
        <f ca="1">('Input Parameters'!$E$27/'Input Parameters'!$E$38)^$J3979</f>
        <v>9.538100689175065E-3</v>
      </c>
      <c r="L3979" s="69">
        <f ca="1">$H3979*$C3979*'Input Parameters'!$E$25*K3979</f>
        <v>1.4891687779051834</v>
      </c>
      <c r="M3979" s="24">
        <f t="shared" ca="1" si="597"/>
        <v>0.34536618282100551</v>
      </c>
      <c r="N3979" s="15">
        <f ca="1">_xlfn.NORM.INV(M3979,'Input Parameters'!$E$29,'Input Parameters'!$F$29)</f>
        <v>9.9960213861505526E-2</v>
      </c>
      <c r="O3979" s="8">
        <f t="shared" ca="1" si="598"/>
        <v>0.49143600586699654</v>
      </c>
      <c r="P3979" s="30">
        <f ca="1">_xlfn.LOGNORM.INV(O3979,'Input Parameters'!$H$30,'Input Parameters'!$I$30)</f>
        <v>2.6562072386336051</v>
      </c>
      <c r="Q3979" s="10">
        <f t="shared" ca="1" si="599"/>
        <v>0.13591288196650864</v>
      </c>
      <c r="R3979" s="30">
        <f>IF('Input Parameters'!$E$32=0,0,_xlfn.BETA.INV(Q3979,'Input Parameters'!$L$32,'Input Parameters'!$M$32,'Input Parameters'!$J$32,'Input Parameters'!$K$32))</f>
        <v>0</v>
      </c>
      <c r="S3979" s="10">
        <f t="shared" ca="1" si="600"/>
        <v>0.28103701838834727</v>
      </c>
      <c r="T3979" s="26">
        <f ca="1">_xlfn.LOGNORM.INV(S3979,'Input Parameters'!$H$34,'Input Parameters'!$I$34)</f>
        <v>46.897038385737496</v>
      </c>
      <c r="U3979" s="10">
        <f t="shared" ca="1" si="601"/>
        <v>0.93763555846189306</v>
      </c>
      <c r="V3979" s="30">
        <f ca="1">_xlfn.BETA.INV(U3979,'Input Parameters'!$L$36,'Input Parameters'!$M$36,'Input Parameters'!$J$36,'Input Parameters'!$K$36)</f>
        <v>0.84885890760870097</v>
      </c>
      <c r="W3979" s="2">
        <f ca="1">N3979+(P3979-N3979)*(1-ERF((T3979-R3979)/(2*SQRT(L3979*'Input Parameters'!$E$38))))</f>
        <v>0.11677800722278103</v>
      </c>
      <c r="X3979">
        <f t="shared" ca="1" si="602"/>
        <v>1</v>
      </c>
      <c r="Y3979" s="7"/>
    </row>
    <row r="3980" spans="1:25" ht="15" customHeight="1" x14ac:dyDescent="0.25">
      <c r="A3980" s="139">
        <v>3973</v>
      </c>
      <c r="B3980" s="10">
        <f t="shared" ca="1" si="593"/>
        <v>0.95399019741910429</v>
      </c>
      <c r="C3980" s="60">
        <f ca="1">_xlfn.NORM.INV(B3980,'Input Parameters'!$E$15,'Input Parameters'!$F$15)</f>
        <v>362.27443053095544</v>
      </c>
      <c r="D3980" s="10">
        <f t="shared" ca="1" si="594"/>
        <v>0.67730375000642717</v>
      </c>
      <c r="E3980" s="62">
        <f ca="1">IF(_xlfn.NORM.INV(D3980,'Input Parameters'!$E$17,'Input Parameters'!$F$17)&lt;3500,3500,IF(_xlfn.NORM.INV(D3980,'Input Parameters'!$E$17,'Input Parameters'!$F$17)&gt;5500,5500,_xlfn.NORM.INV(D3980,'Input Parameters'!$E$17,'Input Parameters'!$F$17)))</f>
        <v>5122.1206605411253</v>
      </c>
      <c r="F3980" s="10">
        <f t="shared" ca="1" si="595"/>
        <v>0.6481138830821036</v>
      </c>
      <c r="G3980" s="64">
        <f ca="1">_xlfn.NORM.INV(F3980,'Input Parameters'!$E$20,'Input Parameters'!$F$20)</f>
        <v>285.19756318757265</v>
      </c>
      <c r="H3980" s="57">
        <f ca="1">EXP(E3980*(1/'Input Parameters'!$E$23-1/G3980))</f>
        <v>0.62253670750133561</v>
      </c>
      <c r="I3980" s="10">
        <f t="shared" ca="1" si="596"/>
        <v>0.68164715926733677</v>
      </c>
      <c r="J3980" s="30">
        <f ca="1">_xlfn.BETA.INV(I3980,'Input Parameters'!$L$26,'Input Parameters'!$M$26,'Input Parameters'!$J$26,'Input Parameters'!$K$26)</f>
        <v>0.73411405411409958</v>
      </c>
      <c r="K3980" s="168">
        <f ca="1">('Input Parameters'!$E$27/'Input Parameters'!$E$38)^$J3980</f>
        <v>5.1651685170635018E-3</v>
      </c>
      <c r="L3980" s="69">
        <f ca="1">$H3980*$C3980*'Input Parameters'!$E$25*K3980</f>
        <v>1.1648959681273541</v>
      </c>
      <c r="M3980" s="24">
        <f t="shared" ca="1" si="597"/>
        <v>0.69044485111756615</v>
      </c>
      <c r="N3980" s="15">
        <f ca="1">_xlfn.NORM.INV(M3980,'Input Parameters'!$E$29,'Input Parameters'!$F$29)</f>
        <v>0.10004971116810583</v>
      </c>
      <c r="O3980" s="8">
        <f t="shared" ca="1" si="598"/>
        <v>0.52067100682705336</v>
      </c>
      <c r="P3980" s="30">
        <f ca="1">_xlfn.LOGNORM.INV(O3980,'Input Parameters'!$H$30,'Input Parameters'!$I$30)</f>
        <v>2.7497985674829137</v>
      </c>
      <c r="Q3980" s="10">
        <f t="shared" ca="1" si="599"/>
        <v>0.31828797844098866</v>
      </c>
      <c r="R3980" s="30">
        <f>IF('Input Parameters'!$E$32=0,0,_xlfn.BETA.INV(Q3980,'Input Parameters'!$L$32,'Input Parameters'!$M$32,'Input Parameters'!$J$32,'Input Parameters'!$K$32))</f>
        <v>0</v>
      </c>
      <c r="S3980" s="10">
        <f t="shared" ca="1" si="600"/>
        <v>0.81466760486823009</v>
      </c>
      <c r="T3980" s="26">
        <f ca="1">_xlfn.LOGNORM.INV(S3980,'Input Parameters'!$H$34,'Input Parameters'!$I$34)</f>
        <v>56.351812189412904</v>
      </c>
      <c r="U3980" s="10">
        <f t="shared" ca="1" si="601"/>
        <v>0.29898505530481922</v>
      </c>
      <c r="V3980" s="30">
        <f ca="1">_xlfn.BETA.INV(U3980,'Input Parameters'!$L$36,'Input Parameters'!$M$36,'Input Parameters'!$J$36,'Input Parameters'!$K$36)</f>
        <v>0.50980279001126316</v>
      </c>
      <c r="W3980" s="2">
        <f ca="1">N3980+(P3980-N3980)*(1-ERF((T3980-R3980)/(2*SQRT(L3980*'Input Parameters'!$E$38))))</f>
        <v>0.10063951753180805</v>
      </c>
      <c r="X3980">
        <f t="shared" ca="1" si="602"/>
        <v>1</v>
      </c>
      <c r="Y3980" s="7"/>
    </row>
    <row r="3981" spans="1:25" ht="15" customHeight="1" x14ac:dyDescent="0.25">
      <c r="A3981" s="139">
        <v>3974</v>
      </c>
      <c r="B3981" s="10">
        <f t="shared" ca="1" si="593"/>
        <v>0.51069068412575613</v>
      </c>
      <c r="C3981" s="60">
        <f ca="1">_xlfn.NORM.INV(B3981,'Input Parameters'!$E$15,'Input Parameters'!$F$15)</f>
        <v>272.41962641831503</v>
      </c>
      <c r="D3981" s="10">
        <f t="shared" ca="1" si="594"/>
        <v>0.23174738738478973</v>
      </c>
      <c r="E3981" s="62">
        <f ca="1">IF(_xlfn.NORM.INV(D3981,'Input Parameters'!$E$17,'Input Parameters'!$F$17)&lt;3500,3500,IF(_xlfn.NORM.INV(D3981,'Input Parameters'!$E$17,'Input Parameters'!$F$17)&gt;5500,5500,_xlfn.NORM.INV(D3981,'Input Parameters'!$E$17,'Input Parameters'!$F$17)))</f>
        <v>4286.8269407211255</v>
      </c>
      <c r="F3981" s="10">
        <f t="shared" ca="1" si="595"/>
        <v>0.41465306081971165</v>
      </c>
      <c r="G3981" s="64">
        <f ca="1">_xlfn.NORM.INV(F3981,'Input Parameters'!$E$20,'Input Parameters'!$F$20)</f>
        <v>281.20553643107593</v>
      </c>
      <c r="H3981" s="57">
        <f ca="1">EXP(E3981*(1/'Input Parameters'!$E$23-1/G3981))</f>
        <v>0.54332617894534196</v>
      </c>
      <c r="I3981" s="10">
        <f t="shared" ca="1" si="596"/>
        <v>0.69025428147474488</v>
      </c>
      <c r="J3981" s="30">
        <f ca="1">_xlfn.BETA.INV(I3981,'Input Parameters'!$L$26,'Input Parameters'!$M$26,'Input Parameters'!$J$26,'Input Parameters'!$K$26)</f>
        <v>0.73764964732251093</v>
      </c>
      <c r="K3981" s="168">
        <f ca="1">('Input Parameters'!$E$27/'Input Parameters'!$E$38)^$J3981</f>
        <v>5.0358223255519679E-3</v>
      </c>
      <c r="L3981" s="69">
        <f ca="1">$H3981*$C3981*'Input Parameters'!$E$25*K3981</f>
        <v>0.74536573310941556</v>
      </c>
      <c r="M3981" s="24">
        <f t="shared" ca="1" si="597"/>
        <v>0.14789500420017876</v>
      </c>
      <c r="N3981" s="15">
        <f ca="1">_xlfn.NORM.INV(M3981,'Input Parameters'!$E$29,'Input Parameters'!$F$29)</f>
        <v>9.9895449581719947E-2</v>
      </c>
      <c r="O3981" s="8">
        <f t="shared" ca="1" si="598"/>
        <v>0.75333820936159301</v>
      </c>
      <c r="P3981" s="30">
        <f ca="1">_xlfn.LOGNORM.INV(O3981,'Input Parameters'!$H$30,'Input Parameters'!$I$30)</f>
        <v>3.7085335809555255</v>
      </c>
      <c r="Q3981" s="10">
        <f t="shared" ca="1" si="599"/>
        <v>0.2375376010868232</v>
      </c>
      <c r="R3981" s="30">
        <f>IF('Input Parameters'!$E$32=0,0,_xlfn.BETA.INV(Q3981,'Input Parameters'!$L$32,'Input Parameters'!$M$32,'Input Parameters'!$J$32,'Input Parameters'!$K$32))</f>
        <v>0</v>
      </c>
      <c r="S3981" s="10">
        <f t="shared" ca="1" si="600"/>
        <v>0.40849519543200641</v>
      </c>
      <c r="T3981" s="26">
        <f ca="1">_xlfn.LOGNORM.INV(S3981,'Input Parameters'!$H$34,'Input Parameters'!$I$34)</f>
        <v>48.975937759869559</v>
      </c>
      <c r="U3981" s="10">
        <f t="shared" ca="1" si="601"/>
        <v>0.93806281466617192</v>
      </c>
      <c r="V3981" s="30">
        <f ca="1">_xlfn.BETA.INV(U3981,'Input Parameters'!$L$36,'Input Parameters'!$M$36,'Input Parameters'!$J$36,'Input Parameters'!$K$36)</f>
        <v>0.84950805216777026</v>
      </c>
      <c r="W3981" s="2">
        <f ca="1">N3981+(P3981-N3981)*(1-ERF((T3981-R3981)/(2*SQRT(L3981*'Input Parameters'!$E$38))))</f>
        <v>0.10011337619073284</v>
      </c>
      <c r="X3981">
        <f t="shared" ca="1" si="602"/>
        <v>1</v>
      </c>
      <c r="Y3981" s="7"/>
    </row>
    <row r="3982" spans="1:25" ht="15" customHeight="1" x14ac:dyDescent="0.25">
      <c r="A3982" s="139">
        <v>3975</v>
      </c>
      <c r="B3982" s="10">
        <f t="shared" ca="1" si="593"/>
        <v>0.4844195960172778</v>
      </c>
      <c r="C3982" s="60">
        <f ca="1">_xlfn.NORM.INV(B3982,'Input Parameters'!$E$15,'Input Parameters'!$F$15)</f>
        <v>268.85017584646408</v>
      </c>
      <c r="D3982" s="10">
        <f t="shared" ca="1" si="594"/>
        <v>0.44673855700206089</v>
      </c>
      <c r="E3982" s="62">
        <f ca="1">IF(_xlfn.NORM.INV(D3982,'Input Parameters'!$E$17,'Input Parameters'!$F$17)&lt;3500,3500,IF(_xlfn.NORM.INV(D3982,'Input Parameters'!$E$17,'Input Parameters'!$F$17)&gt;5500,5500,_xlfn.NORM.INV(D3982,'Input Parameters'!$E$17,'Input Parameters'!$F$17)))</f>
        <v>4706.2659843905221</v>
      </c>
      <c r="F3982" s="10">
        <f t="shared" ca="1" si="595"/>
        <v>0.79484714398911538</v>
      </c>
      <c r="G3982" s="64">
        <f ca="1">_xlfn.NORM.INV(F3982,'Input Parameters'!$E$20,'Input Parameters'!$F$20)</f>
        <v>288.16648360567467</v>
      </c>
      <c r="H3982" s="57">
        <f ca="1">EXP(E3982*(1/'Input Parameters'!$E$23-1/G3982))</f>
        <v>0.76685388072993266</v>
      </c>
      <c r="I3982" s="10">
        <f t="shared" ca="1" si="596"/>
        <v>0.18093803832814959</v>
      </c>
      <c r="J3982" s="30">
        <f ca="1">_xlfn.BETA.INV(I3982,'Input Parameters'!$L$26,'Input Parameters'!$M$26,'Input Parameters'!$J$26,'Input Parameters'!$K$26)</f>
        <v>0.50780982114653606</v>
      </c>
      <c r="K3982" s="168">
        <f ca="1">('Input Parameters'!$E$27/'Input Parameters'!$E$38)^$J3982</f>
        <v>2.6185959444704556E-2</v>
      </c>
      <c r="L3982" s="69">
        <f ca="1">$H3982*$C3982*'Input Parameters'!$E$25*K3982</f>
        <v>5.3987278534428054</v>
      </c>
      <c r="M3982" s="24">
        <f t="shared" ca="1" si="597"/>
        <v>0.3157991652904627</v>
      </c>
      <c r="N3982" s="15">
        <f ca="1">_xlfn.NORM.INV(M3982,'Input Parameters'!$E$29,'Input Parameters'!$F$29)</f>
        <v>9.9952052159943489E-2</v>
      </c>
      <c r="O3982" s="8">
        <f t="shared" ca="1" si="598"/>
        <v>3.8535397125401771E-2</v>
      </c>
      <c r="P3982" s="30">
        <f ca="1">_xlfn.LOGNORM.INV(O3982,'Input Parameters'!$H$30,'Input Parameters'!$I$30)</f>
        <v>1.1640430501430232</v>
      </c>
      <c r="Q3982" s="10">
        <f t="shared" ca="1" si="599"/>
        <v>0.27374773930033003</v>
      </c>
      <c r="R3982" s="30">
        <f>IF('Input Parameters'!$E$32=0,0,_xlfn.BETA.INV(Q3982,'Input Parameters'!$L$32,'Input Parameters'!$M$32,'Input Parameters'!$J$32,'Input Parameters'!$K$32))</f>
        <v>0</v>
      </c>
      <c r="S3982" s="10">
        <f t="shared" ca="1" si="600"/>
        <v>0.45125254532802139</v>
      </c>
      <c r="T3982" s="26">
        <f ca="1">_xlfn.LOGNORM.INV(S3982,'Input Parameters'!$H$34,'Input Parameters'!$I$34)</f>
        <v>49.64468802150337</v>
      </c>
      <c r="U3982" s="10">
        <f t="shared" ca="1" si="601"/>
        <v>0.56024391047391398</v>
      </c>
      <c r="V3982" s="30">
        <f ca="1">_xlfn.BETA.INV(U3982,'Input Parameters'!$L$36,'Input Parameters'!$M$36,'Input Parameters'!$J$36,'Input Parameters'!$K$36)</f>
        <v>0.60931837752286466</v>
      </c>
      <c r="W3982" s="2">
        <f ca="1">N3982+(P3982-N3982)*(1-ERF((T3982-R3982)/(2*SQRT(L3982*'Input Parameters'!$E$38))))</f>
        <v>0.23917228977913702</v>
      </c>
      <c r="X3982">
        <f t="shared" ca="1" si="602"/>
        <v>1</v>
      </c>
      <c r="Y3982" s="7"/>
    </row>
    <row r="3983" spans="1:25" ht="15" customHeight="1" x14ac:dyDescent="0.25">
      <c r="A3983" s="139">
        <v>3976</v>
      </c>
      <c r="B3983" s="10">
        <f t="shared" ca="1" si="593"/>
        <v>0.86705094914298297</v>
      </c>
      <c r="C3983" s="60">
        <f ca="1">_xlfn.NORM.INV(B3983,'Input Parameters'!$E$15,'Input Parameters'!$F$15)</f>
        <v>331.26057112948075</v>
      </c>
      <c r="D3983" s="10">
        <f t="shared" ca="1" si="594"/>
        <v>0.3434505748810962</v>
      </c>
      <c r="E3983" s="62">
        <f ca="1">IF(_xlfn.NORM.INV(D3983,'Input Parameters'!$E$17,'Input Parameters'!$F$17)&lt;3500,3500,IF(_xlfn.NORM.INV(D3983,'Input Parameters'!$E$17,'Input Parameters'!$F$17)&gt;5500,5500,_xlfn.NORM.INV(D3983,'Input Parameters'!$E$17,'Input Parameters'!$F$17)))</f>
        <v>4517.8552061826504</v>
      </c>
      <c r="F3983" s="10">
        <f t="shared" ca="1" si="595"/>
        <v>0.872624185537893</v>
      </c>
      <c r="G3983" s="64">
        <f ca="1">_xlfn.NORM.INV(F3983,'Input Parameters'!$E$20,'Input Parameters'!$F$20)</f>
        <v>290.28052137015675</v>
      </c>
      <c r="H3983" s="57">
        <f ca="1">EXP(E3983*(1/'Input Parameters'!$E$23-1/G3983))</f>
        <v>0.8687904863712258</v>
      </c>
      <c r="I3983" s="10">
        <f t="shared" ca="1" si="596"/>
        <v>0.77629258184591488</v>
      </c>
      <c r="J3983" s="30">
        <f ca="1">_xlfn.BETA.INV(I3983,'Input Parameters'!$L$26,'Input Parameters'!$M$26,'Input Parameters'!$J$26,'Input Parameters'!$K$26)</f>
        <v>0.77454922049473374</v>
      </c>
      <c r="K3983" s="168">
        <f ca="1">('Input Parameters'!$E$27/'Input Parameters'!$E$38)^$J3983</f>
        <v>3.8647435181449158E-3</v>
      </c>
      <c r="L3983" s="69">
        <f ca="1">$H3983*$C3983*'Input Parameters'!$E$25*K3983</f>
        <v>1.1122578519529409</v>
      </c>
      <c r="M3983" s="24">
        <f t="shared" ca="1" si="597"/>
        <v>0.24709384253222544</v>
      </c>
      <c r="N3983" s="15">
        <f ca="1">_xlfn.NORM.INV(M3983,'Input Parameters'!$E$29,'Input Parameters'!$F$29)</f>
        <v>9.9931633651305446E-2</v>
      </c>
      <c r="O3983" s="8">
        <f t="shared" ca="1" si="598"/>
        <v>0.14518947198494292</v>
      </c>
      <c r="P3983" s="30">
        <f ca="1">_xlfn.LOGNORM.INV(O3983,'Input Parameters'!$H$30,'Input Parameters'!$I$30)</f>
        <v>1.6283981007404529</v>
      </c>
      <c r="Q3983" s="10">
        <f t="shared" ca="1" si="599"/>
        <v>0.9860455390175632</v>
      </c>
      <c r="R3983" s="30">
        <f>IF('Input Parameters'!$E$32=0,0,_xlfn.BETA.INV(Q3983,'Input Parameters'!$L$32,'Input Parameters'!$M$32,'Input Parameters'!$J$32,'Input Parameters'!$K$32))</f>
        <v>0</v>
      </c>
      <c r="S3983" s="10">
        <f t="shared" ca="1" si="600"/>
        <v>0.26568398535026549</v>
      </c>
      <c r="T3983" s="26">
        <f ca="1">_xlfn.LOGNORM.INV(S3983,'Input Parameters'!$H$34,'Input Parameters'!$I$34)</f>
        <v>46.628289694078155</v>
      </c>
      <c r="U3983" s="10">
        <f t="shared" ca="1" si="601"/>
        <v>0.15477347889112369</v>
      </c>
      <c r="V3983" s="30">
        <f ca="1">_xlfn.BETA.INV(U3983,'Input Parameters'!$L$36,'Input Parameters'!$M$36,'Input Parameters'!$J$36,'Input Parameters'!$K$36)</f>
        <v>0.44734071340985571</v>
      </c>
      <c r="W3983" s="2">
        <f ca="1">N3983+(P3983-N3983)*(1-ERF((T3983-R3983)/(2*SQRT(L3983*'Input Parameters'!$E$38))))</f>
        <v>0.10263726555454974</v>
      </c>
      <c r="X3983">
        <f t="shared" ca="1" si="602"/>
        <v>1</v>
      </c>
      <c r="Y3983" s="7"/>
    </row>
    <row r="3984" spans="1:25" ht="15" customHeight="1" x14ac:dyDescent="0.25">
      <c r="A3984" s="139">
        <v>3977</v>
      </c>
      <c r="B3984" s="10">
        <f t="shared" ca="1" si="593"/>
        <v>0.11688412503239876</v>
      </c>
      <c r="C3984" s="60">
        <f ca="1">_xlfn.NORM.INV(B3984,'Input Parameters'!$E$15,'Input Parameters'!$F$15)</f>
        <v>206.43863935291245</v>
      </c>
      <c r="D3984" s="10">
        <f t="shared" ca="1" si="594"/>
        <v>0.3926398647667324</v>
      </c>
      <c r="E3984" s="62">
        <f ca="1">IF(_xlfn.NORM.INV(D3984,'Input Parameters'!$E$17,'Input Parameters'!$F$17)&lt;3500,3500,IF(_xlfn.NORM.INV(D3984,'Input Parameters'!$E$17,'Input Parameters'!$F$17)&gt;5500,5500,_xlfn.NORM.INV(D3984,'Input Parameters'!$E$17,'Input Parameters'!$F$17)))</f>
        <v>4609.2883668273789</v>
      </c>
      <c r="F3984" s="10">
        <f t="shared" ca="1" si="595"/>
        <v>0.28723959002181543</v>
      </c>
      <c r="G3984" s="64">
        <f ca="1">_xlfn.NORM.INV(F3984,'Input Parameters'!$E$20,'Input Parameters'!$F$20)</f>
        <v>278.88817070111639</v>
      </c>
      <c r="H3984" s="57">
        <f ca="1">EXP(E3984*(1/'Input Parameters'!$E$23-1/G3984))</f>
        <v>0.45287771326127851</v>
      </c>
      <c r="I3984" s="10">
        <f t="shared" ca="1" si="596"/>
        <v>0.54392648960075141</v>
      </c>
      <c r="J3984" s="30">
        <f ca="1">_xlfn.BETA.INV(I3984,'Input Parameters'!$L$26,'Input Parameters'!$M$26,'Input Parameters'!$J$26,'Input Parameters'!$K$26)</f>
        <v>0.6789872389976388</v>
      </c>
      <c r="K3984" s="168">
        <f ca="1">('Input Parameters'!$E$27/'Input Parameters'!$E$38)^$J3984</f>
        <v>7.6703610188802503E-3</v>
      </c>
      <c r="L3984" s="69">
        <f ca="1">$H3984*$C3984*'Input Parameters'!$E$25*K3984</f>
        <v>0.71711324208990346</v>
      </c>
      <c r="M3984" s="24">
        <f t="shared" ca="1" si="597"/>
        <v>0.21503844634058122</v>
      </c>
      <c r="N3984" s="15">
        <f ca="1">_xlfn.NORM.INV(M3984,'Input Parameters'!$E$29,'Input Parameters'!$F$29)</f>
        <v>9.9921093992034665E-2</v>
      </c>
      <c r="O3984" s="8">
        <f t="shared" ca="1" si="598"/>
        <v>0.32272899370324359</v>
      </c>
      <c r="P3984" s="30">
        <f ca="1">_xlfn.LOGNORM.INV(O3984,'Input Parameters'!$H$30,'Input Parameters'!$I$30)</f>
        <v>2.1591336513137804</v>
      </c>
      <c r="Q3984" s="10">
        <f t="shared" ca="1" si="599"/>
        <v>6.0306077362168531E-2</v>
      </c>
      <c r="R3984" s="30">
        <f>IF('Input Parameters'!$E$32=0,0,_xlfn.BETA.INV(Q3984,'Input Parameters'!$L$32,'Input Parameters'!$M$32,'Input Parameters'!$J$32,'Input Parameters'!$K$32))</f>
        <v>0</v>
      </c>
      <c r="S3984" s="10">
        <f t="shared" ca="1" si="600"/>
        <v>0.11921048716261873</v>
      </c>
      <c r="T3984" s="26">
        <f ca="1">_xlfn.LOGNORM.INV(S3984,'Input Parameters'!$H$34,'Input Parameters'!$I$34)</f>
        <v>43.525512137073846</v>
      </c>
      <c r="U3984" s="10">
        <f t="shared" ca="1" si="601"/>
        <v>0.47175997528547486</v>
      </c>
      <c r="V3984" s="30">
        <f ca="1">_xlfn.BETA.INV(U3984,'Input Parameters'!$L$36,'Input Parameters'!$M$36,'Input Parameters'!$J$36,'Input Parameters'!$K$36)</f>
        <v>0.57516913186485974</v>
      </c>
      <c r="W3984" s="2">
        <f ca="1">N3984+(P3984-N3984)*(1-ERF((T3984-R3984)/(2*SQRT(L3984*'Input Parameters'!$E$38))))</f>
        <v>0.10049480610938683</v>
      </c>
      <c r="X3984">
        <f t="shared" ca="1" si="602"/>
        <v>1</v>
      </c>
      <c r="Y3984" s="7"/>
    </row>
    <row r="3985" spans="1:25" ht="15" customHeight="1" x14ac:dyDescent="0.25">
      <c r="A3985" s="139">
        <v>3978</v>
      </c>
      <c r="B3985" s="10">
        <f t="shared" ca="1" si="593"/>
        <v>0.75878597463295372</v>
      </c>
      <c r="C3985" s="60">
        <f ca="1">_xlfn.NORM.INV(B3985,'Input Parameters'!$E$15,'Input Parameters'!$F$15)</f>
        <v>309.03281955511136</v>
      </c>
      <c r="D3985" s="10">
        <f t="shared" ca="1" si="594"/>
        <v>3.109806631723766E-2</v>
      </c>
      <c r="E3985" s="62">
        <f ca="1">IF(_xlfn.NORM.INV(D3985,'Input Parameters'!$E$17,'Input Parameters'!$F$17)&lt;3500,3500,IF(_xlfn.NORM.INV(D3985,'Input Parameters'!$E$17,'Input Parameters'!$F$17)&gt;5500,5500,_xlfn.NORM.INV(D3985,'Input Parameters'!$E$17,'Input Parameters'!$F$17)))</f>
        <v>3500</v>
      </c>
      <c r="F3985" s="10">
        <f t="shared" ca="1" si="595"/>
        <v>5.7737263895873414E-2</v>
      </c>
      <c r="G3985" s="64">
        <f ca="1">_xlfn.NORM.INV(F3985,'Input Parameters'!$E$20,'Input Parameters'!$F$20)</f>
        <v>272.10382550261426</v>
      </c>
      <c r="H3985" s="57">
        <f ca="1">EXP(E3985*(1/'Input Parameters'!$E$23-1/G3985))</f>
        <v>0.40075719192271675</v>
      </c>
      <c r="I3985" s="10">
        <f t="shared" ca="1" si="596"/>
        <v>0.14935523485823088</v>
      </c>
      <c r="J3985" s="30">
        <f ca="1">_xlfn.BETA.INV(I3985,'Input Parameters'!$L$26,'Input Parameters'!$M$26,'Input Parameters'!$J$26,'Input Parameters'!$K$26)</f>
        <v>0.48593466380773775</v>
      </c>
      <c r="K3985" s="168">
        <f ca="1">('Input Parameters'!$E$27/'Input Parameters'!$E$38)^$J3985</f>
        <v>3.0634731796578073E-2</v>
      </c>
      <c r="L3985" s="69">
        <f ca="1">$H3985*$C3985*'Input Parameters'!$E$25*K3985</f>
        <v>3.7940234574435769</v>
      </c>
      <c r="M3985" s="24">
        <f t="shared" ca="1" si="597"/>
        <v>0.64547309082252902</v>
      </c>
      <c r="N3985" s="15">
        <f ca="1">_xlfn.NORM.INV(M3985,'Input Parameters'!$E$29,'Input Parameters'!$F$29)</f>
        <v>0.10003731271423943</v>
      </c>
      <c r="O3985" s="8">
        <f t="shared" ca="1" si="598"/>
        <v>6.0311408843727765E-2</v>
      </c>
      <c r="P3985" s="30">
        <f ca="1">_xlfn.LOGNORM.INV(O3985,'Input Parameters'!$H$30,'Input Parameters'!$I$30)</f>
        <v>1.288949852083304</v>
      </c>
      <c r="Q3985" s="10">
        <f t="shared" ca="1" si="599"/>
        <v>0.31010009227921442</v>
      </c>
      <c r="R3985" s="30">
        <f>IF('Input Parameters'!$E$32=0,0,_xlfn.BETA.INV(Q3985,'Input Parameters'!$L$32,'Input Parameters'!$M$32,'Input Parameters'!$J$32,'Input Parameters'!$K$32))</f>
        <v>0</v>
      </c>
      <c r="S3985" s="10">
        <f t="shared" ca="1" si="600"/>
        <v>0.74013937373142324</v>
      </c>
      <c r="T3985" s="26">
        <f ca="1">_xlfn.LOGNORM.INV(S3985,'Input Parameters'!$H$34,'Input Parameters'!$I$34)</f>
        <v>54.614774646761205</v>
      </c>
      <c r="U3985" s="10">
        <f t="shared" ca="1" si="601"/>
        <v>0.16143035136919492</v>
      </c>
      <c r="V3985" s="30">
        <f ca="1">_xlfn.BETA.INV(U3985,'Input Parameters'!$L$36,'Input Parameters'!$M$36,'Input Parameters'!$J$36,'Input Parameters'!$K$36)</f>
        <v>0.45064870615860692</v>
      </c>
      <c r="W3985" s="2">
        <f ca="1">N3985+(P3985-N3985)*(1-ERF((T3985-R3985)/(2*SQRT(L3985*'Input Parameters'!$E$38))))</f>
        <v>0.15640009377225408</v>
      </c>
      <c r="X3985">
        <f t="shared" ca="1" si="602"/>
        <v>1</v>
      </c>
      <c r="Y3985" s="7"/>
    </row>
    <row r="3986" spans="1:25" ht="15" customHeight="1" x14ac:dyDescent="0.25">
      <c r="A3986" s="139">
        <v>3979</v>
      </c>
      <c r="B3986" s="10">
        <f t="shared" ca="1" si="593"/>
        <v>0.57081635823168153</v>
      </c>
      <c r="C3986" s="60">
        <f ca="1">_xlfn.NORM.INV(B3986,'Input Parameters'!$E$15,'Input Parameters'!$F$15)</f>
        <v>280.63817820066731</v>
      </c>
      <c r="D3986" s="10">
        <f t="shared" ca="1" si="594"/>
        <v>0.33002749707982282</v>
      </c>
      <c r="E3986" s="62">
        <f ca="1">IF(_xlfn.NORM.INV(D3986,'Input Parameters'!$E$17,'Input Parameters'!$F$17)&lt;3500,3500,IF(_xlfn.NORM.INV(D3986,'Input Parameters'!$E$17,'Input Parameters'!$F$17)&gt;5500,5500,_xlfn.NORM.INV(D3986,'Input Parameters'!$E$17,'Input Parameters'!$F$17)))</f>
        <v>4492.1139324551123</v>
      </c>
      <c r="F3986" s="10">
        <f t="shared" ca="1" si="595"/>
        <v>0.50559519502483297</v>
      </c>
      <c r="G3986" s="64">
        <f ca="1">_xlfn.NORM.INV(F3986,'Input Parameters'!$E$20,'Input Parameters'!$F$20)</f>
        <v>282.7439710769824</v>
      </c>
      <c r="H3986" s="57">
        <f ca="1">EXP(E3986*(1/'Input Parameters'!$E$23-1/G3986))</f>
        <v>0.57560095707890901</v>
      </c>
      <c r="I3986" s="10">
        <f t="shared" ca="1" si="596"/>
        <v>0.93688702707904836</v>
      </c>
      <c r="J3986" s="30">
        <f ca="1">_xlfn.BETA.INV(I3986,'Input Parameters'!$L$26,'Input Parameters'!$M$26,'Input Parameters'!$J$26,'Input Parameters'!$K$26)</f>
        <v>0.86525511669878197</v>
      </c>
      <c r="K3986" s="168">
        <f ca="1">('Input Parameters'!$E$27/'Input Parameters'!$E$38)^$J3986</f>
        <v>2.0162911741152104E-3</v>
      </c>
      <c r="L3986" s="69">
        <f ca="1">$H3986*$C3986*'Input Parameters'!$E$25*K3986</f>
        <v>0.32570281258037354</v>
      </c>
      <c r="M3986" s="24">
        <f t="shared" ca="1" si="597"/>
        <v>0.7444999863543631</v>
      </c>
      <c r="N3986" s="15">
        <f ca="1">_xlfn.NORM.INV(M3986,'Input Parameters'!$E$29,'Input Parameters'!$F$29)</f>
        <v>0.10006572813481356</v>
      </c>
      <c r="O3986" s="8">
        <f t="shared" ca="1" si="598"/>
        <v>0.96437267853774022</v>
      </c>
      <c r="P3986" s="30">
        <f ca="1">_xlfn.LOGNORM.INV(O3986,'Input Parameters'!$H$30,'Input Parameters'!$I$30)</f>
        <v>6.2911572497815715</v>
      </c>
      <c r="Q3986" s="10">
        <f t="shared" ca="1" si="599"/>
        <v>0.52699951391447664</v>
      </c>
      <c r="R3986" s="30">
        <f>IF('Input Parameters'!$E$32=0,0,_xlfn.BETA.INV(Q3986,'Input Parameters'!$L$32,'Input Parameters'!$M$32,'Input Parameters'!$J$32,'Input Parameters'!$K$32))</f>
        <v>0</v>
      </c>
      <c r="S3986" s="10">
        <f t="shared" ca="1" si="600"/>
        <v>0.95560202789612214</v>
      </c>
      <c r="T3986" s="26">
        <f ca="1">_xlfn.LOGNORM.INV(S3986,'Input Parameters'!$H$34,'Input Parameters'!$I$34)</f>
        <v>62.305096015347068</v>
      </c>
      <c r="U3986" s="10">
        <f t="shared" ca="1" si="601"/>
        <v>0.3543385136232049</v>
      </c>
      <c r="V3986" s="30">
        <f ca="1">_xlfn.BETA.INV(U3986,'Input Parameters'!$L$36,'Input Parameters'!$M$36,'Input Parameters'!$J$36,'Input Parameters'!$K$36)</f>
        <v>0.53107615000958797</v>
      </c>
      <c r="W3986" s="2">
        <f ca="1">N3986+(P3986-N3986)*(1-ERF((T3986-R3986)/(2*SQRT(L3986*'Input Parameters'!$E$38))))</f>
        <v>0.10006572813488573</v>
      </c>
      <c r="X3986">
        <f t="shared" ca="1" si="602"/>
        <v>1</v>
      </c>
      <c r="Y3986" s="7"/>
    </row>
    <row r="3987" spans="1:25" ht="15" customHeight="1" x14ac:dyDescent="0.25">
      <c r="A3987" s="139">
        <v>3980</v>
      </c>
      <c r="B3987" s="10">
        <f t="shared" ca="1" si="593"/>
        <v>0.38972483082143028</v>
      </c>
      <c r="C3987" s="60">
        <f ca="1">_xlfn.NORM.INV(B3987,'Input Parameters'!$E$15,'Input Parameters'!$F$15)</f>
        <v>255.79107003230791</v>
      </c>
      <c r="D3987" s="10">
        <f t="shared" ca="1" si="594"/>
        <v>0.96222971708433469</v>
      </c>
      <c r="E3987" s="62">
        <f ca="1">IF(_xlfn.NORM.INV(D3987,'Input Parameters'!$E$17,'Input Parameters'!$F$17)&lt;3500,3500,IF(_xlfn.NORM.INV(D3987,'Input Parameters'!$E$17,'Input Parameters'!$F$17)&gt;5500,5500,_xlfn.NORM.INV(D3987,'Input Parameters'!$E$17,'Input Parameters'!$F$17)))</f>
        <v>5500</v>
      </c>
      <c r="F3987" s="10">
        <f t="shared" ca="1" si="595"/>
        <v>0.27497186187735323</v>
      </c>
      <c r="G3987" s="64">
        <f ca="1">_xlfn.NORM.INV(F3987,'Input Parameters'!$E$20,'Input Parameters'!$F$20)</f>
        <v>278.64444213887407</v>
      </c>
      <c r="H3987" s="57">
        <f ca="1">EXP(E3987*(1/'Input Parameters'!$E$23-1/G3987))</f>
        <v>0.38195322750340499</v>
      </c>
      <c r="I3987" s="10">
        <f t="shared" ca="1" si="596"/>
        <v>0.7633548077077319</v>
      </c>
      <c r="J3987" s="30">
        <f ca="1">_xlfn.BETA.INV(I3987,'Input Parameters'!$L$26,'Input Parameters'!$M$26,'Input Parameters'!$J$26,'Input Parameters'!$K$26)</f>
        <v>0.76876344095530325</v>
      </c>
      <c r="K3987" s="168">
        <f ca="1">('Input Parameters'!$E$27/'Input Parameters'!$E$38)^$J3987</f>
        <v>4.0285111008345371E-3</v>
      </c>
      <c r="L3987" s="69">
        <f ca="1">$H3987*$C3987*'Input Parameters'!$E$25*K3987</f>
        <v>0.39358644002140097</v>
      </c>
      <c r="M3987" s="24">
        <f t="shared" ca="1" si="597"/>
        <v>0.94693209329599981</v>
      </c>
      <c r="N3987" s="15">
        <f ca="1">_xlfn.NORM.INV(M3987,'Input Parameters'!$E$29,'Input Parameters'!$F$29)</f>
        <v>0.10016158080830295</v>
      </c>
      <c r="O3987" s="8">
        <f t="shared" ca="1" si="598"/>
        <v>0.73942992241596639</v>
      </c>
      <c r="P3987" s="30">
        <f ca="1">_xlfn.LOGNORM.INV(O3987,'Input Parameters'!$H$30,'Input Parameters'!$I$30)</f>
        <v>3.633203385607267</v>
      </c>
      <c r="Q3987" s="10">
        <f t="shared" ca="1" si="599"/>
        <v>0.92725603956078373</v>
      </c>
      <c r="R3987" s="30">
        <f>IF('Input Parameters'!$E$32=0,0,_xlfn.BETA.INV(Q3987,'Input Parameters'!$L$32,'Input Parameters'!$M$32,'Input Parameters'!$J$32,'Input Parameters'!$K$32))</f>
        <v>0</v>
      </c>
      <c r="S3987" s="10">
        <f t="shared" ca="1" si="600"/>
        <v>1.820705525199906E-2</v>
      </c>
      <c r="T3987" s="26">
        <f ca="1">_xlfn.LOGNORM.INV(S3987,'Input Parameters'!$H$34,'Input Parameters'!$I$34)</f>
        <v>38.846703058272567</v>
      </c>
      <c r="U3987" s="10">
        <f t="shared" ca="1" si="601"/>
        <v>0.74478114182549227</v>
      </c>
      <c r="V3987" s="30">
        <f ca="1">_xlfn.BETA.INV(U3987,'Input Parameters'!$L$36,'Input Parameters'!$M$36,'Input Parameters'!$J$36,'Input Parameters'!$K$36)</f>
        <v>0.69213688263983508</v>
      </c>
      <c r="W3987" s="2">
        <f ca="1">N3987+(P3987-N3987)*(1-ERF((T3987-R3987)/(2*SQRT(L3987*'Input Parameters'!$E$38))))</f>
        <v>0.1002038124895325</v>
      </c>
      <c r="X3987">
        <f t="shared" ca="1" si="602"/>
        <v>1</v>
      </c>
      <c r="Y3987" s="7"/>
    </row>
    <row r="3988" spans="1:25" ht="15" customHeight="1" x14ac:dyDescent="0.25">
      <c r="A3988" s="139">
        <v>3981</v>
      </c>
      <c r="B3988" s="10">
        <f t="shared" ca="1" si="593"/>
        <v>0.33841790076772393</v>
      </c>
      <c r="C3988" s="60">
        <f ca="1">_xlfn.NORM.INV(B3988,'Input Parameters'!$E$15,'Input Parameters'!$F$15)</f>
        <v>248.38019648176993</v>
      </c>
      <c r="D3988" s="10">
        <f t="shared" ca="1" si="594"/>
        <v>0.95902677197138764</v>
      </c>
      <c r="E3988" s="62">
        <f ca="1">IF(_xlfn.NORM.INV(D3988,'Input Parameters'!$E$17,'Input Parameters'!$F$17)&lt;3500,3500,IF(_xlfn.NORM.INV(D3988,'Input Parameters'!$E$17,'Input Parameters'!$F$17)&gt;5500,5500,_xlfn.NORM.INV(D3988,'Input Parameters'!$E$17,'Input Parameters'!$F$17)))</f>
        <v>5500</v>
      </c>
      <c r="F3988" s="10">
        <f t="shared" ca="1" si="595"/>
        <v>0.3347930210309682</v>
      </c>
      <c r="G3988" s="64">
        <f ca="1">_xlfn.NORM.INV(F3988,'Input Parameters'!$E$20,'Input Parameters'!$F$20)</f>
        <v>279.79100139057635</v>
      </c>
      <c r="H3988" s="57">
        <f ca="1">EXP(E3988*(1/'Input Parameters'!$E$23-1/G3988))</f>
        <v>0.41413188161395453</v>
      </c>
      <c r="I3988" s="10">
        <f t="shared" ca="1" si="596"/>
        <v>0.91519551984758618</v>
      </c>
      <c r="J3988" s="30">
        <f ca="1">_xlfn.BETA.INV(I3988,'Input Parameters'!$L$26,'Input Parameters'!$M$26,'Input Parameters'!$J$26,'Input Parameters'!$K$26)</f>
        <v>0.84910147083864684</v>
      </c>
      <c r="K3988" s="168">
        <f ca="1">('Input Parameters'!$E$27/'Input Parameters'!$E$38)^$J3988</f>
        <v>2.2639934266080637E-3</v>
      </c>
      <c r="L3988" s="69">
        <f ca="1">$H3988*$C3988*'Input Parameters'!$E$25*K3988</f>
        <v>0.23287924984090216</v>
      </c>
      <c r="M3988" s="24">
        <f t="shared" ca="1" si="597"/>
        <v>0.93502470394460069</v>
      </c>
      <c r="N3988" s="15">
        <f ca="1">_xlfn.NORM.INV(M3988,'Input Parameters'!$E$29,'Input Parameters'!$F$29)</f>
        <v>0.10015142967514971</v>
      </c>
      <c r="O3988" s="8">
        <f t="shared" ca="1" si="598"/>
        <v>0.34092525817646535</v>
      </c>
      <c r="P3988" s="30">
        <f ca="1">_xlfn.LOGNORM.INV(O3988,'Input Parameters'!$H$30,'Input Parameters'!$I$30)</f>
        <v>2.2108855017309712</v>
      </c>
      <c r="Q3988" s="10">
        <f t="shared" ca="1" si="599"/>
        <v>0.7918854390251957</v>
      </c>
      <c r="R3988" s="30">
        <f>IF('Input Parameters'!$E$32=0,0,_xlfn.BETA.INV(Q3988,'Input Parameters'!$L$32,'Input Parameters'!$M$32,'Input Parameters'!$J$32,'Input Parameters'!$K$32))</f>
        <v>0</v>
      </c>
      <c r="S3988" s="10">
        <f t="shared" ca="1" si="600"/>
        <v>0.66883840520498794</v>
      </c>
      <c r="T3988" s="26">
        <f ca="1">_xlfn.LOGNORM.INV(S3988,'Input Parameters'!$H$34,'Input Parameters'!$I$34)</f>
        <v>53.224632183929508</v>
      </c>
      <c r="U3988" s="10">
        <f t="shared" ca="1" si="601"/>
        <v>0.11633937538164718</v>
      </c>
      <c r="V3988" s="30">
        <f ca="1">_xlfn.BETA.INV(U3988,'Input Parameters'!$L$36,'Input Parameters'!$M$36,'Input Parameters'!$J$36,'Input Parameters'!$K$36)</f>
        <v>0.42669693266005215</v>
      </c>
      <c r="W3988" s="2">
        <f ca="1">N3988+(P3988-N3988)*(1-ERF((T3988-R3988)/(2*SQRT(L3988*'Input Parameters'!$E$38))))</f>
        <v>0.10015142967516284</v>
      </c>
      <c r="X3988">
        <f t="shared" ca="1" si="602"/>
        <v>1</v>
      </c>
      <c r="Y3988" s="7"/>
    </row>
    <row r="3989" spans="1:25" ht="15" customHeight="1" x14ac:dyDescent="0.25">
      <c r="A3989" s="139">
        <v>3982</v>
      </c>
      <c r="B3989" s="10">
        <f t="shared" ca="1" si="593"/>
        <v>0.78806641319714232</v>
      </c>
      <c r="C3989" s="60">
        <f ca="1">_xlfn.NORM.INV(B3989,'Input Parameters'!$E$15,'Input Parameters'!$F$15)</f>
        <v>314.30732668146197</v>
      </c>
      <c r="D3989" s="10">
        <f t="shared" ca="1" si="594"/>
        <v>0.73762769839492548</v>
      </c>
      <c r="E3989" s="62">
        <f ca="1">IF(_xlfn.NORM.INV(D3989,'Input Parameters'!$E$17,'Input Parameters'!$F$17)&lt;3500,3500,IF(_xlfn.NORM.INV(D3989,'Input Parameters'!$E$17,'Input Parameters'!$F$17)&gt;5500,5500,_xlfn.NORM.INV(D3989,'Input Parameters'!$E$17,'Input Parameters'!$F$17)))</f>
        <v>5245.2341730689277</v>
      </c>
      <c r="F3989" s="10">
        <f t="shared" ca="1" si="595"/>
        <v>0.53662810602768529</v>
      </c>
      <c r="G3989" s="64">
        <f ca="1">_xlfn.NORM.INV(F3989,'Input Parameters'!$E$20,'Input Parameters'!$F$20)</f>
        <v>283.26601421354377</v>
      </c>
      <c r="H3989" s="57">
        <f ca="1">EXP(E3989*(1/'Input Parameters'!$E$23-1/G3989))</f>
        <v>0.5429413835763448</v>
      </c>
      <c r="I3989" s="10">
        <f t="shared" ca="1" si="596"/>
        <v>0.23029622927612592</v>
      </c>
      <c r="J3989" s="30">
        <f ca="1">_xlfn.BETA.INV(I3989,'Input Parameters'!$L$26,'Input Parameters'!$M$26,'Input Parameters'!$J$26,'Input Parameters'!$K$26)</f>
        <v>0.53770482277298992</v>
      </c>
      <c r="K3989" s="168">
        <f ca="1">('Input Parameters'!$E$27/'Input Parameters'!$E$38)^$J3989</f>
        <v>2.1131943617630107E-2</v>
      </c>
      <c r="L3989" s="69">
        <f ca="1">$H3989*$C3989*'Input Parameters'!$E$25*K3989</f>
        <v>3.6061757895076458</v>
      </c>
      <c r="M3989" s="24">
        <f t="shared" ca="1" si="597"/>
        <v>0.13653158707571011</v>
      </c>
      <c r="N3989" s="15">
        <f ca="1">_xlfn.NORM.INV(M3989,'Input Parameters'!$E$29,'Input Parameters'!$F$29)</f>
        <v>9.9890396435137807E-2</v>
      </c>
      <c r="O3989" s="8">
        <f t="shared" ca="1" si="598"/>
        <v>0.72648121454277848</v>
      </c>
      <c r="P3989" s="30">
        <f ca="1">_xlfn.LOGNORM.INV(O3989,'Input Parameters'!$H$30,'Input Parameters'!$I$30)</f>
        <v>3.5662357643052798</v>
      </c>
      <c r="Q3989" s="10">
        <f t="shared" ca="1" si="599"/>
        <v>0.45599026319439873</v>
      </c>
      <c r="R3989" s="30">
        <f>IF('Input Parameters'!$E$32=0,0,_xlfn.BETA.INV(Q3989,'Input Parameters'!$L$32,'Input Parameters'!$M$32,'Input Parameters'!$J$32,'Input Parameters'!$K$32))</f>
        <v>0</v>
      </c>
      <c r="S3989" s="10">
        <f t="shared" ca="1" si="600"/>
        <v>0.55200691125422929</v>
      </c>
      <c r="T3989" s="26">
        <f ca="1">_xlfn.LOGNORM.INV(S3989,'Input Parameters'!$H$34,'Input Parameters'!$I$34)</f>
        <v>51.234987146085025</v>
      </c>
      <c r="U3989" s="10">
        <f t="shared" ca="1" si="601"/>
        <v>0.47132247695855123</v>
      </c>
      <c r="V3989" s="30">
        <f ca="1">_xlfn.BETA.INV(U3989,'Input Parameters'!$L$36,'Input Parameters'!$M$36,'Input Parameters'!$J$36,'Input Parameters'!$K$36)</f>
        <v>0.57500394866774895</v>
      </c>
      <c r="W3989" s="2">
        <f ca="1">N3989+(P3989-N3989)*(1-ERF((T3989-R3989)/(2*SQRT(L3989*'Input Parameters'!$E$38))))</f>
        <v>0.2954606181500874</v>
      </c>
      <c r="X3989">
        <f t="shared" ca="1" si="602"/>
        <v>1</v>
      </c>
      <c r="Y3989" s="7"/>
    </row>
    <row r="3990" spans="1:25" ht="15" customHeight="1" x14ac:dyDescent="0.25">
      <c r="A3990" s="139">
        <v>3983</v>
      </c>
      <c r="B3990" s="10">
        <f t="shared" ca="1" si="593"/>
        <v>0.16786920309631426</v>
      </c>
      <c r="C3990" s="60">
        <f ca="1">_xlfn.NORM.INV(B3990,'Input Parameters'!$E$15,'Input Parameters'!$F$15)</f>
        <v>218.79952689315843</v>
      </c>
      <c r="D3990" s="10">
        <f t="shared" ca="1" si="594"/>
        <v>0.80024192405279215</v>
      </c>
      <c r="E3990" s="62">
        <f ca="1">IF(_xlfn.NORM.INV(D3990,'Input Parameters'!$E$17,'Input Parameters'!$F$17)&lt;3500,3500,IF(_xlfn.NORM.INV(D3990,'Input Parameters'!$E$17,'Input Parameters'!$F$17)&gt;5500,5500,_xlfn.NORM.INV(D3990,'Input Parameters'!$E$17,'Input Parameters'!$F$17)))</f>
        <v>5389.7399760401895</v>
      </c>
      <c r="F3990" s="10">
        <f t="shared" ca="1" si="595"/>
        <v>0.48527304876745458</v>
      </c>
      <c r="G3990" s="64">
        <f ca="1">_xlfn.NORM.INV(F3990,'Input Parameters'!$E$20,'Input Parameters'!$F$20)</f>
        <v>282.40261335083562</v>
      </c>
      <c r="H3990" s="57">
        <f ca="1">EXP(E3990*(1/'Input Parameters'!$E$23-1/G3990))</f>
        <v>0.50371101664496087</v>
      </c>
      <c r="I3990" s="10">
        <f t="shared" ca="1" si="596"/>
        <v>0.86365759731695069</v>
      </c>
      <c r="J3990" s="30">
        <f ca="1">_xlfn.BETA.INV(I3990,'Input Parameters'!$L$26,'Input Parameters'!$M$26,'Input Parameters'!$J$26,'Input Parameters'!$K$26)</f>
        <v>0.81760886001486044</v>
      </c>
      <c r="K3990" s="168">
        <f ca="1">('Input Parameters'!$E$27/'Input Parameters'!$E$38)^$J3990</f>
        <v>2.8377954549839036E-3</v>
      </c>
      <c r="L3990" s="69">
        <f ca="1">$H3990*$C3990*'Input Parameters'!$E$25*K3990</f>
        <v>0.31275835253233292</v>
      </c>
      <c r="M3990" s="24">
        <f t="shared" ca="1" si="597"/>
        <v>3.5343572559013547E-2</v>
      </c>
      <c r="N3990" s="15">
        <f ca="1">_xlfn.NORM.INV(M3990,'Input Parameters'!$E$29,'Input Parameters'!$F$29)</f>
        <v>9.9819251791246053E-2</v>
      </c>
      <c r="O3990" s="8">
        <f t="shared" ca="1" si="598"/>
        <v>0.68392836422123771</v>
      </c>
      <c r="P3990" s="30">
        <f ca="1">_xlfn.LOGNORM.INV(O3990,'Input Parameters'!$H$30,'Input Parameters'!$I$30)</f>
        <v>3.3641489060614083</v>
      </c>
      <c r="Q3990" s="10">
        <f t="shared" ca="1" si="599"/>
        <v>6.1148900382348437E-2</v>
      </c>
      <c r="R3990" s="30">
        <f>IF('Input Parameters'!$E$32=0,0,_xlfn.BETA.INV(Q3990,'Input Parameters'!$L$32,'Input Parameters'!$M$32,'Input Parameters'!$J$32,'Input Parameters'!$K$32))</f>
        <v>0</v>
      </c>
      <c r="S3990" s="10">
        <f t="shared" ca="1" si="600"/>
        <v>0.53792338717822363</v>
      </c>
      <c r="T3990" s="26">
        <f ca="1">_xlfn.LOGNORM.INV(S3990,'Input Parameters'!$H$34,'Input Parameters'!$I$34)</f>
        <v>51.008821915197444</v>
      </c>
      <c r="U3990" s="10">
        <f t="shared" ca="1" si="601"/>
        <v>0.65555575285421597</v>
      </c>
      <c r="V3990" s="30">
        <f ca="1">_xlfn.BETA.INV(U3990,'Input Parameters'!$L$36,'Input Parameters'!$M$36,'Input Parameters'!$J$36,'Input Parameters'!$K$36)</f>
        <v>0.6491588957543879</v>
      </c>
      <c r="W3990" s="2">
        <f ca="1">N3990+(P3990-N3990)*(1-ERF((T3990-R3990)/(2*SQRT(L3990*'Input Parameters'!$E$38))))</f>
        <v>9.9819252157576047E-2</v>
      </c>
      <c r="X3990">
        <f t="shared" ca="1" si="602"/>
        <v>1</v>
      </c>
      <c r="Y3990" s="7"/>
    </row>
    <row r="3991" spans="1:25" ht="15" customHeight="1" x14ac:dyDescent="0.25">
      <c r="A3991" s="139">
        <v>3984</v>
      </c>
      <c r="B3991" s="10">
        <f t="shared" ca="1" si="593"/>
        <v>0.3119755200065093</v>
      </c>
      <c r="C3991" s="60">
        <f ca="1">_xlfn.NORM.INV(B3991,'Input Parameters'!$E$15,'Input Parameters'!$F$15)</f>
        <v>244.39840927048624</v>
      </c>
      <c r="D3991" s="10">
        <f t="shared" ca="1" si="594"/>
        <v>1.0094331136743628E-2</v>
      </c>
      <c r="E3991" s="62">
        <f ca="1">IF(_xlfn.NORM.INV(D3991,'Input Parameters'!$E$17,'Input Parameters'!$F$17)&lt;3500,3500,IF(_xlfn.NORM.INV(D3991,'Input Parameters'!$E$17,'Input Parameters'!$F$17)&gt;5500,5500,_xlfn.NORM.INV(D3991,'Input Parameters'!$E$17,'Input Parameters'!$F$17)))</f>
        <v>3500</v>
      </c>
      <c r="F3991" s="10">
        <f t="shared" ca="1" si="595"/>
        <v>0.14164399780825387</v>
      </c>
      <c r="G3991" s="64">
        <f ca="1">_xlfn.NORM.INV(F3991,'Input Parameters'!$E$20,'Input Parameters'!$F$20)</f>
        <v>275.46115205371393</v>
      </c>
      <c r="H3991" s="57">
        <f ca="1">EXP(E3991*(1/'Input Parameters'!$E$23-1/G3991))</f>
        <v>0.46877694584939805</v>
      </c>
      <c r="I3991" s="10">
        <f t="shared" ca="1" si="596"/>
        <v>0.43483920462302417</v>
      </c>
      <c r="J3991" s="30">
        <f ca="1">_xlfn.BETA.INV(I3991,'Input Parameters'!$L$26,'Input Parameters'!$M$26,'Input Parameters'!$J$26,'Input Parameters'!$K$26)</f>
        <v>0.63468514306838197</v>
      </c>
      <c r="K3991" s="168">
        <f ca="1">('Input Parameters'!$E$27/'Input Parameters'!$E$38)^$J3991</f>
        <v>1.053964298125647E-2</v>
      </c>
      <c r="L3991" s="69">
        <f ca="1">$H3991*$C3991*'Input Parameters'!$E$25*K3991</f>
        <v>1.2075093991668151</v>
      </c>
      <c r="M3991" s="24">
        <f t="shared" ca="1" si="597"/>
        <v>0.10960067474664847</v>
      </c>
      <c r="N3991" s="15">
        <f ca="1">_xlfn.NORM.INV(M3991,'Input Parameters'!$E$29,'Input Parameters'!$F$29)</f>
        <v>9.9877134543901819E-2</v>
      </c>
      <c r="O3991" s="8">
        <f t="shared" ca="1" si="598"/>
        <v>0.91669979924010847</v>
      </c>
      <c r="P3991" s="30">
        <f ca="1">_xlfn.LOGNORM.INV(O3991,'Input Parameters'!$H$30,'Input Parameters'!$I$30)</f>
        <v>5.1574505926516041</v>
      </c>
      <c r="Q3991" s="10">
        <f t="shared" ca="1" si="599"/>
        <v>8.6178427268893909E-2</v>
      </c>
      <c r="R3991" s="30">
        <f>IF('Input Parameters'!$E$32=0,0,_xlfn.BETA.INV(Q3991,'Input Parameters'!$L$32,'Input Parameters'!$M$32,'Input Parameters'!$J$32,'Input Parameters'!$K$32))</f>
        <v>0</v>
      </c>
      <c r="S3991" s="10">
        <f t="shared" ca="1" si="600"/>
        <v>0.19493240306162007</v>
      </c>
      <c r="T3991" s="26">
        <f ca="1">_xlfn.LOGNORM.INV(S3991,'Input Parameters'!$H$34,'Input Parameters'!$I$34)</f>
        <v>45.289616004176821</v>
      </c>
      <c r="U3991" s="10">
        <f t="shared" ca="1" si="601"/>
        <v>0.11106423481990146</v>
      </c>
      <c r="V3991" s="30">
        <f ca="1">_xlfn.BETA.INV(U3991,'Input Parameters'!$L$36,'Input Parameters'!$M$36,'Input Parameters'!$J$36,'Input Parameters'!$K$36)</f>
        <v>0.42360375659542937</v>
      </c>
      <c r="W3991" s="2">
        <f ca="1">N3991+(P3991-N3991)*(1-ERF((T3991-R3991)/(2*SQRT(L3991*'Input Parameters'!$E$38))))</f>
        <v>0.1179051354377602</v>
      </c>
      <c r="X3991">
        <f t="shared" ca="1" si="602"/>
        <v>1</v>
      </c>
      <c r="Y3991" s="7"/>
    </row>
    <row r="3992" spans="1:25" ht="15" customHeight="1" x14ac:dyDescent="0.25">
      <c r="A3992" s="139">
        <v>3985</v>
      </c>
      <c r="B3992" s="10">
        <f t="shared" ca="1" si="593"/>
        <v>0.79746165352486609</v>
      </c>
      <c r="C3992" s="60">
        <f ca="1">_xlfn.NORM.INV(B3992,'Input Parameters'!$E$15,'Input Parameters'!$F$15)</f>
        <v>316.08804971437058</v>
      </c>
      <c r="D3992" s="10">
        <f t="shared" ca="1" si="594"/>
        <v>0.47862771666226656</v>
      </c>
      <c r="E3992" s="62">
        <f ca="1">IF(_xlfn.NORM.INV(D3992,'Input Parameters'!$E$17,'Input Parameters'!$F$17)&lt;3500,3500,IF(_xlfn.NORM.INV(D3992,'Input Parameters'!$E$17,'Input Parameters'!$F$17)&gt;5500,5500,_xlfn.NORM.INV(D3992,'Input Parameters'!$E$17,'Input Parameters'!$F$17)))</f>
        <v>4762.4813853560599</v>
      </c>
      <c r="F3992" s="10">
        <f t="shared" ca="1" si="595"/>
        <v>0.93532612544966687</v>
      </c>
      <c r="G3992" s="64">
        <f ca="1">_xlfn.NORM.INV(F3992,'Input Parameters'!$E$20,'Input Parameters'!$F$20)</f>
        <v>292.81174929267308</v>
      </c>
      <c r="H3992" s="57">
        <f ca="1">EXP(E3992*(1/'Input Parameters'!$E$23-1/G3992))</f>
        <v>0.9935782905054118</v>
      </c>
      <c r="I3992" s="10">
        <f t="shared" ca="1" si="596"/>
        <v>0.78086940397892535</v>
      </c>
      <c r="J3992" s="30">
        <f ca="1">_xlfn.BETA.INV(I3992,'Input Parameters'!$L$26,'Input Parameters'!$M$26,'Input Parameters'!$J$26,'Input Parameters'!$K$26)</f>
        <v>0.77662264702296069</v>
      </c>
      <c r="K3992" s="168">
        <f ca="1">('Input Parameters'!$E$27/'Input Parameters'!$E$38)^$J3992</f>
        <v>3.8076895275527493E-3</v>
      </c>
      <c r="L3992" s="69">
        <f ca="1">$H3992*$C3992*'Input Parameters'!$E$25*K3992</f>
        <v>1.1958362108879614</v>
      </c>
      <c r="M3992" s="24">
        <f t="shared" ca="1" si="597"/>
        <v>0.36267748673885081</v>
      </c>
      <c r="N3992" s="15">
        <f ca="1">_xlfn.NORM.INV(M3992,'Input Parameters'!$E$29,'Input Parameters'!$F$29)</f>
        <v>9.996486889067431E-2</v>
      </c>
      <c r="O3992" s="8">
        <f t="shared" ca="1" si="598"/>
        <v>0.34189133418668349</v>
      </c>
      <c r="P3992" s="30">
        <f ca="1">_xlfn.LOGNORM.INV(O3992,'Input Parameters'!$H$30,'Input Parameters'!$I$30)</f>
        <v>2.2136364820897239</v>
      </c>
      <c r="Q3992" s="10">
        <f t="shared" ca="1" si="599"/>
        <v>0.81603542118085937</v>
      </c>
      <c r="R3992" s="30">
        <f>IF('Input Parameters'!$E$32=0,0,_xlfn.BETA.INV(Q3992,'Input Parameters'!$L$32,'Input Parameters'!$M$32,'Input Parameters'!$J$32,'Input Parameters'!$K$32))</f>
        <v>0</v>
      </c>
      <c r="S3992" s="10">
        <f t="shared" ca="1" si="600"/>
        <v>0.9325337804322632</v>
      </c>
      <c r="T3992" s="26">
        <f ca="1">_xlfn.LOGNORM.INV(S3992,'Input Parameters'!$H$34,'Input Parameters'!$I$34)</f>
        <v>60.720830396698638</v>
      </c>
      <c r="U3992" s="10">
        <f t="shared" ca="1" si="601"/>
        <v>0.54755862588983328</v>
      </c>
      <c r="V3992" s="30">
        <f ca="1">_xlfn.BETA.INV(U3992,'Input Parameters'!$L$36,'Input Parameters'!$M$36,'Input Parameters'!$J$36,'Input Parameters'!$K$36)</f>
        <v>0.6043032349998072</v>
      </c>
      <c r="W3992" s="2">
        <f ca="1">N3992+(P3992-N3992)*(1-ERF((T3992-R3992)/(2*SQRT(L3992*'Input Parameters'!$E$38))))</f>
        <v>0.10014717649328451</v>
      </c>
      <c r="X3992">
        <f t="shared" ca="1" si="602"/>
        <v>1</v>
      </c>
      <c r="Y3992" s="7"/>
    </row>
    <row r="3993" spans="1:25" ht="15" customHeight="1" x14ac:dyDescent="0.25">
      <c r="A3993" s="139">
        <v>3986</v>
      </c>
      <c r="B3993" s="10">
        <f t="shared" ca="1" si="593"/>
        <v>0.34316158456266266</v>
      </c>
      <c r="C3993" s="60">
        <f ca="1">_xlfn.NORM.INV(B3993,'Input Parameters'!$E$15,'Input Parameters'!$F$15)</f>
        <v>249.08118979959181</v>
      </c>
      <c r="D3993" s="10">
        <f t="shared" ca="1" si="594"/>
        <v>0.96728449502202196</v>
      </c>
      <c r="E3993" s="62">
        <f ca="1">IF(_xlfn.NORM.INV(D3993,'Input Parameters'!$E$17,'Input Parameters'!$F$17)&lt;3500,3500,IF(_xlfn.NORM.INV(D3993,'Input Parameters'!$E$17,'Input Parameters'!$F$17)&gt;5500,5500,_xlfn.NORM.INV(D3993,'Input Parameters'!$E$17,'Input Parameters'!$F$17)))</f>
        <v>5500</v>
      </c>
      <c r="F3993" s="10">
        <f t="shared" ca="1" si="595"/>
        <v>0.14385342452691474</v>
      </c>
      <c r="G3993" s="64">
        <f ca="1">_xlfn.NORM.INV(F3993,'Input Parameters'!$E$20,'Input Parameters'!$F$20)</f>
        <v>275.52679032509303</v>
      </c>
      <c r="H3993" s="57">
        <f ca="1">EXP(E3993*(1/'Input Parameters'!$E$23-1/G3993))</f>
        <v>0.30550105696152435</v>
      </c>
      <c r="I3993" s="10">
        <f t="shared" ca="1" si="596"/>
        <v>1.8241105469423258E-2</v>
      </c>
      <c r="J3993" s="30">
        <f ca="1">_xlfn.BETA.INV(I3993,'Input Parameters'!$L$26,'Input Parameters'!$M$26,'Input Parameters'!$J$26,'Input Parameters'!$K$26)</f>
        <v>0.31413790557022031</v>
      </c>
      <c r="K3993" s="168">
        <f ca="1">('Input Parameters'!$E$27/'Input Parameters'!$E$38)^$J3993</f>
        <v>0.10505002018938356</v>
      </c>
      <c r="L3993" s="69">
        <f ca="1">$H3993*$C3993*'Input Parameters'!$E$25*K3993</f>
        <v>7.9937357737060282</v>
      </c>
      <c r="M3993" s="24">
        <f t="shared" ca="1" si="597"/>
        <v>9.0944362247049826E-2</v>
      </c>
      <c r="N3993" s="15">
        <f ca="1">_xlfn.NORM.INV(M3993,'Input Parameters'!$E$29,'Input Parameters'!$F$29)</f>
        <v>9.9866503781866775E-2</v>
      </c>
      <c r="O3993" s="8">
        <f t="shared" ca="1" si="598"/>
        <v>0.79892664157624094</v>
      </c>
      <c r="P3993" s="30">
        <f ca="1">_xlfn.LOGNORM.INV(O3993,'Input Parameters'!$H$30,'Input Parameters'!$I$30)</f>
        <v>3.9860389485544152</v>
      </c>
      <c r="Q3993" s="10">
        <f t="shared" ca="1" si="599"/>
        <v>0.70336069859576789</v>
      </c>
      <c r="R3993" s="30">
        <f>IF('Input Parameters'!$E$32=0,0,_xlfn.BETA.INV(Q3993,'Input Parameters'!$L$32,'Input Parameters'!$M$32,'Input Parameters'!$J$32,'Input Parameters'!$K$32))</f>
        <v>0</v>
      </c>
      <c r="S3993" s="10">
        <f t="shared" ca="1" si="600"/>
        <v>0.24714895708923568</v>
      </c>
      <c r="T3993" s="26">
        <f ca="1">_xlfn.LOGNORM.INV(S3993,'Input Parameters'!$H$34,'Input Parameters'!$I$34)</f>
        <v>46.295236805155831</v>
      </c>
      <c r="U3993" s="10">
        <f t="shared" ca="1" si="601"/>
        <v>0.76044282508407124</v>
      </c>
      <c r="V3993" s="30">
        <f ca="1">_xlfn.BETA.INV(U3993,'Input Parameters'!$L$36,'Input Parameters'!$M$36,'Input Parameters'!$J$36,'Input Parameters'!$K$36)</f>
        <v>0.70058506044352797</v>
      </c>
      <c r="W3993" s="2">
        <f ca="1">N3993+(P3993-N3993)*(1-ERF((T3993-R3993)/(2*SQRT(L3993*'Input Parameters'!$E$38))))</f>
        <v>1.0594855007384651</v>
      </c>
      <c r="X3993">
        <f t="shared" ca="1" si="602"/>
        <v>0</v>
      </c>
      <c r="Y3993" s="7"/>
    </row>
    <row r="3994" spans="1:25" ht="15" customHeight="1" x14ac:dyDescent="0.25">
      <c r="A3994" s="139">
        <v>3987</v>
      </c>
      <c r="B3994" s="10">
        <f t="shared" ca="1" si="593"/>
        <v>0.51639394152399243</v>
      </c>
      <c r="C3994" s="60">
        <f ca="1">_xlfn.NORM.INV(B3994,'Input Parameters'!$E$15,'Input Parameters'!$F$15)</f>
        <v>273.19482621839268</v>
      </c>
      <c r="D3994" s="10">
        <f t="shared" ca="1" si="594"/>
        <v>0.80732719606902925</v>
      </c>
      <c r="E3994" s="62">
        <f ca="1">IF(_xlfn.NORM.INV(D3994,'Input Parameters'!$E$17,'Input Parameters'!$F$17)&lt;3500,3500,IF(_xlfn.NORM.INV(D3994,'Input Parameters'!$E$17,'Input Parameters'!$F$17)&gt;5500,5500,_xlfn.NORM.INV(D3994,'Input Parameters'!$E$17,'Input Parameters'!$F$17)))</f>
        <v>5407.6623058177829</v>
      </c>
      <c r="F3994" s="10">
        <f t="shared" ca="1" si="595"/>
        <v>0.95512137944665854</v>
      </c>
      <c r="G3994" s="64">
        <f ca="1">_xlfn.NORM.INV(F3994,'Input Parameters'!$E$20,'Input Parameters'!$F$20)</f>
        <v>294.01775368893243</v>
      </c>
      <c r="H3994" s="57">
        <f ca="1">EXP(E3994*(1/'Input Parameters'!$E$23-1/G3994))</f>
        <v>1.0708333944650545</v>
      </c>
      <c r="I3994" s="10">
        <f t="shared" ca="1" si="596"/>
        <v>0.90931692523896335</v>
      </c>
      <c r="J3994" s="30">
        <f ca="1">_xlfn.BETA.INV(I3994,'Input Parameters'!$L$26,'Input Parameters'!$M$26,'Input Parameters'!$J$26,'Input Parameters'!$K$26)</f>
        <v>0.84510539781963778</v>
      </c>
      <c r="K3994" s="168">
        <f ca="1">('Input Parameters'!$E$27/'Input Parameters'!$E$38)^$J3994</f>
        <v>2.3298273907109016E-3</v>
      </c>
      <c r="L3994" s="69">
        <f ca="1">$H3994*$C3994*'Input Parameters'!$E$25*K3994</f>
        <v>0.68158201726388512</v>
      </c>
      <c r="M3994" s="24">
        <f t="shared" ca="1" si="597"/>
        <v>0.46133545805123566</v>
      </c>
      <c r="N3994" s="15">
        <f ca="1">_xlfn.NORM.INV(M3994,'Input Parameters'!$E$29,'Input Parameters'!$F$29)</f>
        <v>9.9990293014008247E-2</v>
      </c>
      <c r="O3994" s="8">
        <f t="shared" ca="1" si="598"/>
        <v>0.38914151465600866</v>
      </c>
      <c r="P3994" s="30">
        <f ca="1">_xlfn.LOGNORM.INV(O3994,'Input Parameters'!$H$30,'Input Parameters'!$I$30)</f>
        <v>2.349114145692452</v>
      </c>
      <c r="Q3994" s="10">
        <f t="shared" ca="1" si="599"/>
        <v>0.32582673483897162</v>
      </c>
      <c r="R3994" s="30">
        <f>IF('Input Parameters'!$E$32=0,0,_xlfn.BETA.INV(Q3994,'Input Parameters'!$L$32,'Input Parameters'!$M$32,'Input Parameters'!$J$32,'Input Parameters'!$K$32))</f>
        <v>0</v>
      </c>
      <c r="S3994" s="10">
        <f t="shared" ca="1" si="600"/>
        <v>0.94312241033737998</v>
      </c>
      <c r="T3994" s="26">
        <f ca="1">_xlfn.LOGNORM.INV(S3994,'Input Parameters'!$H$34,'Input Parameters'!$I$34)</f>
        <v>61.379179916537126</v>
      </c>
      <c r="U3994" s="10">
        <f t="shared" ca="1" si="601"/>
        <v>0.24627327169210789</v>
      </c>
      <c r="V3994" s="30">
        <f ca="1">_xlfn.BETA.INV(U3994,'Input Parameters'!$L$36,'Input Parameters'!$M$36,'Input Parameters'!$J$36,'Input Parameters'!$K$36)</f>
        <v>0.48861416856641865</v>
      </c>
      <c r="W3994" s="2">
        <f ca="1">N3994+(P3994-N3994)*(1-ERF((T3994-R3994)/(2*SQRT(L3994*'Input Parameters'!$E$38))))</f>
        <v>9.9990622144493113E-2</v>
      </c>
      <c r="X3994">
        <f t="shared" ca="1" si="602"/>
        <v>1</v>
      </c>
      <c r="Y3994" s="7"/>
    </row>
    <row r="3995" spans="1:25" ht="15" customHeight="1" x14ac:dyDescent="0.25">
      <c r="A3995" s="139">
        <v>3988</v>
      </c>
      <c r="B3995" s="10">
        <f t="shared" ca="1" si="593"/>
        <v>0.44712113983361779</v>
      </c>
      <c r="C3995" s="60">
        <f ca="1">_xlfn.NORM.INV(B3995,'Input Parameters'!$E$15,'Input Parameters'!$F$15)</f>
        <v>263.7628232718796</v>
      </c>
      <c r="D3995" s="10">
        <f t="shared" ca="1" si="594"/>
        <v>0.5945438212137294</v>
      </c>
      <c r="E3995" s="62">
        <f ca="1">IF(_xlfn.NORM.INV(D3995,'Input Parameters'!$E$17,'Input Parameters'!$F$17)&lt;3500,3500,IF(_xlfn.NORM.INV(D3995,'Input Parameters'!$E$17,'Input Parameters'!$F$17)&gt;5500,5500,_xlfn.NORM.INV(D3995,'Input Parameters'!$E$17,'Input Parameters'!$F$17)))</f>
        <v>4967.4744368668926</v>
      </c>
      <c r="F3995" s="10">
        <f t="shared" ca="1" si="595"/>
        <v>0.926721693193851</v>
      </c>
      <c r="G3995" s="64">
        <f ca="1">_xlfn.NORM.INV(F3995,'Input Parameters'!$E$20,'Input Parameters'!$F$20)</f>
        <v>292.37707470194414</v>
      </c>
      <c r="H3995" s="57">
        <f ca="1">EXP(E3995*(1/'Input Parameters'!$E$23-1/G3995))</f>
        <v>0.96856367146450728</v>
      </c>
      <c r="I3995" s="10">
        <f t="shared" ca="1" si="596"/>
        <v>0.13733194737499477</v>
      </c>
      <c r="J3995" s="30">
        <f ca="1">_xlfn.BETA.INV(I3995,'Input Parameters'!$L$26,'Input Parameters'!$M$26,'Input Parameters'!$J$26,'Input Parameters'!$K$26)</f>
        <v>0.47682682901326884</v>
      </c>
      <c r="K3995" s="168">
        <f ca="1">('Input Parameters'!$E$27/'Input Parameters'!$E$38)^$J3995</f>
        <v>3.2702944073758143E-2</v>
      </c>
      <c r="L3995" s="69">
        <f ca="1">$H3995*$C3995*'Input Parameters'!$E$25*K3995</f>
        <v>8.354656719810249</v>
      </c>
      <c r="M3995" s="24">
        <f t="shared" ca="1" si="597"/>
        <v>0.67618844718424032</v>
      </c>
      <c r="N3995" s="15">
        <f ca="1">_xlfn.NORM.INV(M3995,'Input Parameters'!$E$29,'Input Parameters'!$F$29)</f>
        <v>0.10004570666982453</v>
      </c>
      <c r="O3995" s="8">
        <f t="shared" ca="1" si="598"/>
        <v>0.39953655963932055</v>
      </c>
      <c r="P3995" s="30">
        <f ca="1">_xlfn.LOGNORM.INV(O3995,'Input Parameters'!$H$30,'Input Parameters'!$I$30)</f>
        <v>2.379278974251684</v>
      </c>
      <c r="Q3995" s="10">
        <f t="shared" ca="1" si="599"/>
        <v>0.24472979017822338</v>
      </c>
      <c r="R3995" s="30">
        <f>IF('Input Parameters'!$E$32=0,0,_xlfn.BETA.INV(Q3995,'Input Parameters'!$L$32,'Input Parameters'!$M$32,'Input Parameters'!$J$32,'Input Parameters'!$K$32))</f>
        <v>0</v>
      </c>
      <c r="S3995" s="10">
        <f t="shared" ca="1" si="600"/>
        <v>1.8291225997645544E-2</v>
      </c>
      <c r="T3995" s="26">
        <f ca="1">_xlfn.LOGNORM.INV(S3995,'Input Parameters'!$H$34,'Input Parameters'!$I$34)</f>
        <v>38.855794061212855</v>
      </c>
      <c r="U3995" s="10">
        <f t="shared" ca="1" si="601"/>
        <v>0.65888696713111294</v>
      </c>
      <c r="V3995" s="30">
        <f ca="1">_xlfn.BETA.INV(U3995,'Input Parameters'!$L$36,'Input Parameters'!$M$36,'Input Parameters'!$J$36,'Input Parameters'!$K$36)</f>
        <v>0.65064158928906002</v>
      </c>
      <c r="W3995" s="2">
        <f ca="1">N3995+(P3995-N3995)*(1-ERF((T3995-R3995)/(2*SQRT(L3995*'Input Parameters'!$E$38))))</f>
        <v>0.87915868473867242</v>
      </c>
      <c r="X3995">
        <f t="shared" ca="1" si="602"/>
        <v>0</v>
      </c>
      <c r="Y3995" s="7"/>
    </row>
    <row r="3996" spans="1:25" ht="15" customHeight="1" x14ac:dyDescent="0.25">
      <c r="A3996" s="139">
        <v>3989</v>
      </c>
      <c r="B3996" s="10">
        <f t="shared" ca="1" si="593"/>
        <v>0.89983222890925685</v>
      </c>
      <c r="C3996" s="60">
        <f ca="1">_xlfn.NORM.INV(B3996,'Input Parameters'!$E$15,'Input Parameters'!$F$15)</f>
        <v>340.36711228815585</v>
      </c>
      <c r="D3996" s="10">
        <f t="shared" ca="1" si="594"/>
        <v>0.76103453755426442</v>
      </c>
      <c r="E3996" s="62">
        <f ca="1">IF(_xlfn.NORM.INV(D3996,'Input Parameters'!$E$17,'Input Parameters'!$F$17)&lt;3500,3500,IF(_xlfn.NORM.INV(D3996,'Input Parameters'!$E$17,'Input Parameters'!$F$17)&gt;5500,5500,_xlfn.NORM.INV(D3996,'Input Parameters'!$E$17,'Input Parameters'!$F$17)))</f>
        <v>5296.7440312381195</v>
      </c>
      <c r="F3996" s="10">
        <f t="shared" ca="1" si="595"/>
        <v>0.7547688917715063</v>
      </c>
      <c r="G3996" s="64">
        <f ca="1">_xlfn.NORM.INV(F3996,'Input Parameters'!$E$20,'Input Parameters'!$F$20)</f>
        <v>287.27014479914362</v>
      </c>
      <c r="H3996" s="57">
        <f ca="1">EXP(E3996*(1/'Input Parameters'!$E$23-1/G3996))</f>
        <v>0.700390669724411</v>
      </c>
      <c r="I3996" s="10">
        <f t="shared" ca="1" si="596"/>
        <v>9.5471999681907338E-2</v>
      </c>
      <c r="J3996" s="30">
        <f ca="1">_xlfn.BETA.INV(I3996,'Input Parameters'!$L$26,'Input Parameters'!$M$26,'Input Parameters'!$J$26,'Input Parameters'!$K$26)</f>
        <v>0.44019173265146205</v>
      </c>
      <c r="K3996" s="168">
        <f ca="1">('Input Parameters'!$E$27/'Input Parameters'!$E$38)^$J3996</f>
        <v>4.2531693321004489E-2</v>
      </c>
      <c r="L3996" s="69">
        <f ca="1">$H3996*$C3996*'Input Parameters'!$E$25*K3996</f>
        <v>10.139128232626737</v>
      </c>
      <c r="M3996" s="24">
        <f t="shared" ca="1" si="597"/>
        <v>0.34943958343580062</v>
      </c>
      <c r="N3996" s="15">
        <f ca="1">_xlfn.NORM.INV(M3996,'Input Parameters'!$E$29,'Input Parameters'!$F$29)</f>
        <v>9.9961316608405695E-2</v>
      </c>
      <c r="O3996" s="8">
        <f t="shared" ca="1" si="598"/>
        <v>0.40272972673454732</v>
      </c>
      <c r="P3996" s="30">
        <f ca="1">_xlfn.LOGNORM.INV(O3996,'Input Parameters'!$H$30,'Input Parameters'!$I$30)</f>
        <v>2.388579655928313</v>
      </c>
      <c r="Q3996" s="10">
        <f t="shared" ca="1" si="599"/>
        <v>0.72495348982875174</v>
      </c>
      <c r="R3996" s="30">
        <f>IF('Input Parameters'!$E$32=0,0,_xlfn.BETA.INV(Q3996,'Input Parameters'!$L$32,'Input Parameters'!$M$32,'Input Parameters'!$J$32,'Input Parameters'!$K$32))</f>
        <v>0</v>
      </c>
      <c r="S3996" s="10">
        <f t="shared" ca="1" si="600"/>
        <v>6.176135678730843E-2</v>
      </c>
      <c r="T3996" s="26">
        <f ca="1">_xlfn.LOGNORM.INV(S3996,'Input Parameters'!$H$34,'Input Parameters'!$I$34)</f>
        <v>41.611255135300119</v>
      </c>
      <c r="U3996" s="10">
        <f t="shared" ca="1" si="601"/>
        <v>0.67601956253303808</v>
      </c>
      <c r="V3996" s="30">
        <f ca="1">_xlfn.BETA.INV(U3996,'Input Parameters'!$L$36,'Input Parameters'!$M$36,'Input Parameters'!$J$36,'Input Parameters'!$K$36)</f>
        <v>0.6583922621374324</v>
      </c>
      <c r="W3996" s="2">
        <f ca="1">N3996+(P3996-N3996)*(1-ERF((T3996-R3996)/(2*SQRT(L3996*'Input Parameters'!$E$38))))</f>
        <v>0.9134741432545167</v>
      </c>
      <c r="X3996">
        <f t="shared" ca="1" si="602"/>
        <v>0</v>
      </c>
      <c r="Y3996" s="7"/>
    </row>
    <row r="3997" spans="1:25" ht="15" customHeight="1" x14ac:dyDescent="0.25">
      <c r="A3997" s="139">
        <v>3990</v>
      </c>
      <c r="B3997" s="10">
        <f t="shared" ca="1" si="593"/>
        <v>0.46975010652212912</v>
      </c>
      <c r="C3997" s="60">
        <f ca="1">_xlfn.NORM.INV(B3997,'Input Parameters'!$E$15,'Input Parameters'!$F$15)</f>
        <v>266.85402390702922</v>
      </c>
      <c r="D3997" s="10">
        <f t="shared" ca="1" si="594"/>
        <v>0.4522703722311322</v>
      </c>
      <c r="E3997" s="62">
        <f ca="1">IF(_xlfn.NORM.INV(D3997,'Input Parameters'!$E$17,'Input Parameters'!$F$17)&lt;3500,3500,IF(_xlfn.NORM.INV(D3997,'Input Parameters'!$E$17,'Input Parameters'!$F$17)&gt;5500,5500,_xlfn.NORM.INV(D3997,'Input Parameters'!$E$17,'Input Parameters'!$F$17)))</f>
        <v>4716.0508954693441</v>
      </c>
      <c r="F3997" s="10">
        <f t="shared" ca="1" si="595"/>
        <v>0.83050452243295436</v>
      </c>
      <c r="G3997" s="64">
        <f ca="1">_xlfn.NORM.INV(F3997,'Input Parameters'!$E$20,'Input Parameters'!$F$20)</f>
        <v>289.05627797097088</v>
      </c>
      <c r="H3997" s="57">
        <f ca="1">EXP(E3997*(1/'Input Parameters'!$E$23-1/G3997))</f>
        <v>0.80603124626933875</v>
      </c>
      <c r="I3997" s="10">
        <f t="shared" ca="1" si="596"/>
        <v>0.92380252848115363</v>
      </c>
      <c r="J3997" s="30">
        <f ca="1">_xlfn.BETA.INV(I3997,'Input Parameters'!$L$26,'Input Parameters'!$M$26,'Input Parameters'!$J$26,'Input Parameters'!$K$26)</f>
        <v>0.85521746481523198</v>
      </c>
      <c r="K3997" s="168">
        <f ca="1">('Input Parameters'!$E$27/'Input Parameters'!$E$38)^$J3997</f>
        <v>2.1668187689119832E-3</v>
      </c>
      <c r="L3997" s="69">
        <f ca="1">$H3997*$C3997*'Input Parameters'!$E$25*K3997</f>
        <v>0.46606685924697128</v>
      </c>
      <c r="M3997" s="24">
        <f t="shared" ca="1" si="597"/>
        <v>0.88510838014732396</v>
      </c>
      <c r="N3997" s="15">
        <f ca="1">_xlfn.NORM.INV(M3997,'Input Parameters'!$E$29,'Input Parameters'!$F$29)</f>
        <v>0.10012009174109811</v>
      </c>
      <c r="O3997" s="8">
        <f t="shared" ca="1" si="598"/>
        <v>0.39828334519330066</v>
      </c>
      <c r="P3997" s="30">
        <f ca="1">_xlfn.LOGNORM.INV(O3997,'Input Parameters'!$H$30,'Input Parameters'!$I$30)</f>
        <v>2.3756333662636546</v>
      </c>
      <c r="Q3997" s="10">
        <f t="shared" ca="1" si="599"/>
        <v>2.7480805254490148E-2</v>
      </c>
      <c r="R3997" s="30">
        <f>IF('Input Parameters'!$E$32=0,0,_xlfn.BETA.INV(Q3997,'Input Parameters'!$L$32,'Input Parameters'!$M$32,'Input Parameters'!$J$32,'Input Parameters'!$K$32))</f>
        <v>0</v>
      </c>
      <c r="S3997" s="10">
        <f t="shared" ca="1" si="600"/>
        <v>0.33623291605579442</v>
      </c>
      <c r="T3997" s="26">
        <f ca="1">_xlfn.LOGNORM.INV(S3997,'Input Parameters'!$H$34,'Input Parameters'!$I$34)</f>
        <v>47.822832032255199</v>
      </c>
      <c r="U3997" s="10">
        <f t="shared" ca="1" si="601"/>
        <v>0.58041416000744817</v>
      </c>
      <c r="V3997" s="30">
        <f ca="1">_xlfn.BETA.INV(U3997,'Input Parameters'!$L$36,'Input Parameters'!$M$36,'Input Parameters'!$J$36,'Input Parameters'!$K$36)</f>
        <v>0.61740576133564484</v>
      </c>
      <c r="W3997" s="2">
        <f ca="1">N3997+(P3997-N3997)*(1-ERF((T3997-R3997)/(2*SQRT(L3997*'Input Parameters'!$E$38))))</f>
        <v>0.10012175192640911</v>
      </c>
      <c r="X3997">
        <f t="shared" ca="1" si="602"/>
        <v>1</v>
      </c>
      <c r="Y3997" s="7"/>
    </row>
    <row r="3998" spans="1:25" ht="15" customHeight="1" x14ac:dyDescent="0.25">
      <c r="A3998" s="139">
        <v>3991</v>
      </c>
      <c r="B3998" s="10">
        <f t="shared" ca="1" si="593"/>
        <v>0.89716682030791683</v>
      </c>
      <c r="C3998" s="60">
        <f ca="1">_xlfn.NORM.INV(B3998,'Input Parameters'!$E$15,'Input Parameters'!$F$15)</f>
        <v>339.5528997180287</v>
      </c>
      <c r="D3998" s="10">
        <f t="shared" ca="1" si="594"/>
        <v>0.9588579624340472</v>
      </c>
      <c r="E3998" s="62">
        <f ca="1">IF(_xlfn.NORM.INV(D3998,'Input Parameters'!$E$17,'Input Parameters'!$F$17)&lt;3500,3500,IF(_xlfn.NORM.INV(D3998,'Input Parameters'!$E$17,'Input Parameters'!$F$17)&gt;5500,5500,_xlfn.NORM.INV(D3998,'Input Parameters'!$E$17,'Input Parameters'!$F$17)))</f>
        <v>5500</v>
      </c>
      <c r="F3998" s="10">
        <f t="shared" ca="1" si="595"/>
        <v>0.63276609990189581</v>
      </c>
      <c r="G3998" s="64">
        <f ca="1">_xlfn.NORM.INV(F3998,'Input Parameters'!$E$20,'Input Parameters'!$F$20)</f>
        <v>284.92256234333956</v>
      </c>
      <c r="H3998" s="57">
        <f ca="1">EXP(E3998*(1/'Input Parameters'!$E$23-1/G3998))</f>
        <v>0.59005979471853165</v>
      </c>
      <c r="I3998" s="10">
        <f t="shared" ca="1" si="596"/>
        <v>0.21752382265101133</v>
      </c>
      <c r="J3998" s="30">
        <f ca="1">_xlfn.BETA.INV(I3998,'Input Parameters'!$L$26,'Input Parameters'!$M$26,'Input Parameters'!$J$26,'Input Parameters'!$K$26)</f>
        <v>0.5303672267224252</v>
      </c>
      <c r="K3998" s="168">
        <f ca="1">('Input Parameters'!$E$27/'Input Parameters'!$E$38)^$J3998</f>
        <v>2.2273966210608103E-2</v>
      </c>
      <c r="L3998" s="69">
        <f ca="1">$H3998*$C3998*'Input Parameters'!$E$25*K3998</f>
        <v>4.4627342296758812</v>
      </c>
      <c r="M3998" s="24">
        <f t="shared" ca="1" si="597"/>
        <v>0.47136140630025691</v>
      </c>
      <c r="N3998" s="15">
        <f ca="1">_xlfn.NORM.INV(M3998,'Input Parameters'!$E$29,'Input Parameters'!$F$29)</f>
        <v>9.999281519240788E-2</v>
      </c>
      <c r="O3998" s="8">
        <f t="shared" ca="1" si="598"/>
        <v>0.47352012515847064</v>
      </c>
      <c r="P3998" s="30">
        <f ca="1">_xlfn.LOGNORM.INV(O3998,'Input Parameters'!$H$30,'Input Parameters'!$I$30)</f>
        <v>2.6003943015631674</v>
      </c>
      <c r="Q3998" s="10">
        <f t="shared" ca="1" si="599"/>
        <v>0.26218855854528123</v>
      </c>
      <c r="R3998" s="30">
        <f>IF('Input Parameters'!$E$32=0,0,_xlfn.BETA.INV(Q3998,'Input Parameters'!$L$32,'Input Parameters'!$M$32,'Input Parameters'!$J$32,'Input Parameters'!$K$32))</f>
        <v>0</v>
      </c>
      <c r="S3998" s="10">
        <f t="shared" ca="1" si="600"/>
        <v>0.55193949272104237</v>
      </c>
      <c r="T3998" s="26">
        <f ca="1">_xlfn.LOGNORM.INV(S3998,'Input Parameters'!$H$34,'Input Parameters'!$I$34)</f>
        <v>51.233899813941647</v>
      </c>
      <c r="U3998" s="10">
        <f t="shared" ca="1" si="601"/>
        <v>0.4154288796017519</v>
      </c>
      <c r="V3998" s="30">
        <f ca="1">_xlfn.BETA.INV(U3998,'Input Parameters'!$L$36,'Input Parameters'!$M$36,'Input Parameters'!$J$36,'Input Parameters'!$K$36)</f>
        <v>0.5540272503406759</v>
      </c>
      <c r="W3998" s="2">
        <f ca="1">N3998+(P3998-N3998)*(1-ERF((T3998-R3998)/(2*SQRT(L3998*'Input Parameters'!$E$38))))</f>
        <v>0.31593077491873411</v>
      </c>
      <c r="X3998">
        <f t="shared" ca="1" si="602"/>
        <v>1</v>
      </c>
      <c r="Y3998" s="7"/>
    </row>
    <row r="3999" spans="1:25" ht="15" customHeight="1" x14ac:dyDescent="0.25">
      <c r="A3999" s="139">
        <v>3992</v>
      </c>
      <c r="B3999" s="10">
        <f t="shared" ca="1" si="593"/>
        <v>0.80949298128267899</v>
      </c>
      <c r="C3999" s="60">
        <f ca="1">_xlfn.NORM.INV(B3999,'Input Parameters'!$E$15,'Input Parameters'!$F$15)</f>
        <v>318.44224809428067</v>
      </c>
      <c r="D3999" s="10">
        <f t="shared" ca="1" si="594"/>
        <v>0.92492816932296185</v>
      </c>
      <c r="E3999" s="62">
        <f ca="1">IF(_xlfn.NORM.INV(D3999,'Input Parameters'!$E$17,'Input Parameters'!$F$17)&lt;3500,3500,IF(_xlfn.NORM.INV(D3999,'Input Parameters'!$E$17,'Input Parameters'!$F$17)&gt;5500,5500,_xlfn.NORM.INV(D3999,'Input Parameters'!$E$17,'Input Parameters'!$F$17)))</f>
        <v>5500</v>
      </c>
      <c r="F3999" s="10">
        <f t="shared" ca="1" si="595"/>
        <v>0.48449522279162527</v>
      </c>
      <c r="G3999" s="64">
        <f ca="1">_xlfn.NORM.INV(F3999,'Input Parameters'!$E$20,'Input Parameters'!$F$20)</f>
        <v>282.3895408360047</v>
      </c>
      <c r="H3999" s="57">
        <f ca="1">EXP(E3999*(1/'Input Parameters'!$E$23-1/G3999))</f>
        <v>0.49624632902792121</v>
      </c>
      <c r="I3999" s="10">
        <f t="shared" ca="1" si="596"/>
        <v>0.94732604455979685</v>
      </c>
      <c r="J3999" s="30">
        <f ca="1">_xlfn.BETA.INV(I3999,'Input Parameters'!$L$26,'Input Parameters'!$M$26,'Input Parameters'!$J$26,'Input Parameters'!$K$26)</f>
        <v>0.87409949680790966</v>
      </c>
      <c r="K3999" s="168">
        <f ca="1">('Input Parameters'!$E$27/'Input Parameters'!$E$38)^$J3999</f>
        <v>1.8923488263631425E-3</v>
      </c>
      <c r="L3999" s="69">
        <f ca="1">$H3999*$C3999*'Input Parameters'!$E$25*K3999</f>
        <v>0.29903993077687774</v>
      </c>
      <c r="M3999" s="24">
        <f t="shared" ca="1" si="597"/>
        <v>0.36114657050223453</v>
      </c>
      <c r="N3999" s="15">
        <f ca="1">_xlfn.NORM.INV(M3999,'Input Parameters'!$E$29,'Input Parameters'!$F$29)</f>
        <v>9.9964460426157059E-2</v>
      </c>
      <c r="O3999" s="8">
        <f t="shared" ca="1" si="598"/>
        <v>0.97636375327259095</v>
      </c>
      <c r="P3999" s="30">
        <f ca="1">_xlfn.LOGNORM.INV(O3999,'Input Parameters'!$H$30,'Input Parameters'!$I$30)</f>
        <v>6.8494839822955811</v>
      </c>
      <c r="Q3999" s="10">
        <f t="shared" ca="1" si="599"/>
        <v>0.49812190139621249</v>
      </c>
      <c r="R3999" s="30">
        <f>IF('Input Parameters'!$E$32=0,0,_xlfn.BETA.INV(Q3999,'Input Parameters'!$L$32,'Input Parameters'!$M$32,'Input Parameters'!$J$32,'Input Parameters'!$K$32))</f>
        <v>0</v>
      </c>
      <c r="S3999" s="10">
        <f t="shared" ca="1" si="600"/>
        <v>0.99620805296160442</v>
      </c>
      <c r="T3999" s="26">
        <f ca="1">_xlfn.LOGNORM.INV(S3999,'Input Parameters'!$H$34,'Input Parameters'!$I$34)</f>
        <v>70.288503689482738</v>
      </c>
      <c r="U3999" s="10">
        <f t="shared" ca="1" si="601"/>
        <v>0.82442209218685891</v>
      </c>
      <c r="V3999" s="30">
        <f ca="1">_xlfn.BETA.INV(U3999,'Input Parameters'!$L$36,'Input Parameters'!$M$36,'Input Parameters'!$J$36,'Input Parameters'!$K$36)</f>
        <v>0.73955193077498027</v>
      </c>
      <c r="W3999" s="2">
        <f ca="1">N3999+(P3999-N3999)*(1-ERF((T3999-R3999)/(2*SQRT(L3999*'Input Parameters'!$E$38))))</f>
        <v>9.9964460426157059E-2</v>
      </c>
      <c r="X3999">
        <f t="shared" ca="1" si="602"/>
        <v>1</v>
      </c>
      <c r="Y3999" s="7"/>
    </row>
    <row r="4000" spans="1:25" ht="15" customHeight="1" x14ac:dyDescent="0.25">
      <c r="A4000" s="139">
        <v>3993</v>
      </c>
      <c r="B4000" s="10">
        <f t="shared" ca="1" si="593"/>
        <v>4.2293052779133755E-2</v>
      </c>
      <c r="C4000" s="60">
        <f ca="1">_xlfn.NORM.INV(B4000,'Input Parameters'!$E$15,'Input Parameters'!$F$15)</f>
        <v>177.50114290293365</v>
      </c>
      <c r="D4000" s="10">
        <f t="shared" ca="1" si="594"/>
        <v>0.59734672669249755</v>
      </c>
      <c r="E4000" s="62">
        <f ca="1">IF(_xlfn.NORM.INV(D4000,'Input Parameters'!$E$17,'Input Parameters'!$F$17)&lt;3500,3500,IF(_xlfn.NORM.INV(D4000,'Input Parameters'!$E$17,'Input Parameters'!$F$17)&gt;5500,5500,_xlfn.NORM.INV(D4000,'Input Parameters'!$E$17,'Input Parameters'!$F$17)))</f>
        <v>4972.5397423483319</v>
      </c>
      <c r="F4000" s="10">
        <f t="shared" ca="1" si="595"/>
        <v>0.32531634968522771</v>
      </c>
      <c r="G4000" s="64">
        <f ca="1">_xlfn.NORM.INV(F4000,'Input Parameters'!$E$20,'Input Parameters'!$F$20)</f>
        <v>279.61568116927441</v>
      </c>
      <c r="H4000" s="57">
        <f ca="1">EXP(E4000*(1/'Input Parameters'!$E$23-1/G4000))</f>
        <v>0.4456729697296723</v>
      </c>
      <c r="I4000" s="10">
        <f t="shared" ca="1" si="596"/>
        <v>6.2484289901398204E-2</v>
      </c>
      <c r="J4000" s="30">
        <f ca="1">_xlfn.BETA.INV(I4000,'Input Parameters'!$L$26,'Input Parameters'!$M$26,'Input Parameters'!$J$26,'Input Parameters'!$K$26)</f>
        <v>0.40235647177658346</v>
      </c>
      <c r="K4000" s="168">
        <f ca="1">('Input Parameters'!$E$27/'Input Parameters'!$E$38)^$J4000</f>
        <v>5.5792683923441569E-2</v>
      </c>
      <c r="L4000" s="69">
        <f ca="1">$H4000*$C4000*'Input Parameters'!$E$25*K4000</f>
        <v>4.4136175947836565</v>
      </c>
      <c r="M4000" s="24">
        <f t="shared" ca="1" si="597"/>
        <v>0.92143022270406361</v>
      </c>
      <c r="N4000" s="15">
        <f ca="1">_xlfn.NORM.INV(M4000,'Input Parameters'!$E$29,'Input Parameters'!$F$29)</f>
        <v>0.10014147576854406</v>
      </c>
      <c r="O4000" s="8">
        <f t="shared" ca="1" si="598"/>
        <v>0.70419869078996544</v>
      </c>
      <c r="P4000" s="30">
        <f ca="1">_xlfn.LOGNORM.INV(O4000,'Input Parameters'!$H$30,'Input Parameters'!$I$30)</f>
        <v>3.4572721956411514</v>
      </c>
      <c r="Q4000" s="10">
        <f t="shared" ca="1" si="599"/>
        <v>0.78964674330160145</v>
      </c>
      <c r="R4000" s="30">
        <f>IF('Input Parameters'!$E$32=0,0,_xlfn.BETA.INV(Q4000,'Input Parameters'!$L$32,'Input Parameters'!$M$32,'Input Parameters'!$J$32,'Input Parameters'!$K$32))</f>
        <v>0</v>
      </c>
      <c r="S4000" s="10">
        <f t="shared" ca="1" si="600"/>
        <v>0.41435703499370757</v>
      </c>
      <c r="T4000" s="26">
        <f ca="1">_xlfn.LOGNORM.INV(S4000,'Input Parameters'!$H$34,'Input Parameters'!$I$34)</f>
        <v>49.067903651292127</v>
      </c>
      <c r="U4000" s="10">
        <f t="shared" ca="1" si="601"/>
        <v>0.31244734701781751</v>
      </c>
      <c r="V4000" s="30">
        <f ca="1">_xlfn.BETA.INV(U4000,'Input Parameters'!$L$36,'Input Parameters'!$M$36,'Input Parameters'!$J$36,'Input Parameters'!$K$36)</f>
        <v>0.51504598465303997</v>
      </c>
      <c r="W4000" s="2">
        <f ca="1">N4000+(P4000-N4000)*(1-ERF((T4000-R4000)/(2*SQRT(L4000*'Input Parameters'!$E$38))))</f>
        <v>0.43126003976119959</v>
      </c>
      <c r="X4000">
        <f t="shared" ca="1" si="602"/>
        <v>1</v>
      </c>
      <c r="Y4000" s="7"/>
    </row>
    <row r="4001" spans="1:25" ht="15" customHeight="1" x14ac:dyDescent="0.25">
      <c r="A4001" s="139">
        <v>3994</v>
      </c>
      <c r="B4001" s="10">
        <f t="shared" ca="1" si="593"/>
        <v>0.62859954144252694</v>
      </c>
      <c r="C4001" s="60">
        <f ca="1">_xlfn.NORM.INV(B4001,'Input Parameters'!$E$15,'Input Parameters'!$F$15)</f>
        <v>288.75058620462471</v>
      </c>
      <c r="D4001" s="10">
        <f t="shared" ca="1" si="594"/>
        <v>0.64584149396928703</v>
      </c>
      <c r="E4001" s="62">
        <f ca="1">IF(_xlfn.NORM.INV(D4001,'Input Parameters'!$E$17,'Input Parameters'!$F$17)&lt;3500,3500,IF(_xlfn.NORM.INV(D4001,'Input Parameters'!$E$17,'Input Parameters'!$F$17)&gt;5500,5500,_xlfn.NORM.INV(D4001,'Input Parameters'!$E$17,'Input Parameters'!$F$17)))</f>
        <v>5061.882144016874</v>
      </c>
      <c r="F4001" s="10">
        <f t="shared" ca="1" si="595"/>
        <v>0.17523336417441504</v>
      </c>
      <c r="G4001" s="64">
        <f ca="1">_xlfn.NORM.INV(F4001,'Input Parameters'!$E$20,'Input Parameters'!$F$20)</f>
        <v>276.39431470180102</v>
      </c>
      <c r="H4001" s="57">
        <f ca="1">EXP(E4001*(1/'Input Parameters'!$E$23-1/G4001))</f>
        <v>0.35569551902634455</v>
      </c>
      <c r="I4001" s="10">
        <f t="shared" ca="1" si="596"/>
        <v>0.56586255242075534</v>
      </c>
      <c r="J4001" s="30">
        <f ca="1">_xlfn.BETA.INV(I4001,'Input Parameters'!$L$26,'Input Parameters'!$M$26,'Input Parameters'!$J$26,'Input Parameters'!$K$26)</f>
        <v>0.6877104903210256</v>
      </c>
      <c r="K4001" s="168">
        <f ca="1">('Input Parameters'!$E$27/'Input Parameters'!$E$38)^$J4001</f>
        <v>7.2051179093268157E-3</v>
      </c>
      <c r="L4001" s="69">
        <f ca="1">$H4001*$C4001*'Input Parameters'!$E$25*K4001</f>
        <v>0.74001813192587496</v>
      </c>
      <c r="M4001" s="24">
        <f t="shared" ca="1" si="597"/>
        <v>0.76443297212264671</v>
      </c>
      <c r="N4001" s="15">
        <f ca="1">_xlfn.NORM.INV(M4001,'Input Parameters'!$E$29,'Input Parameters'!$F$29)</f>
        <v>0.10007206350943934</v>
      </c>
      <c r="O4001" s="8">
        <f t="shared" ca="1" si="598"/>
        <v>0.38255597159930399</v>
      </c>
      <c r="P4001" s="30">
        <f ca="1">_xlfn.LOGNORM.INV(O4001,'Input Parameters'!$H$30,'Input Parameters'!$I$30)</f>
        <v>2.3300858093870502</v>
      </c>
      <c r="Q4001" s="10">
        <f t="shared" ca="1" si="599"/>
        <v>0.35528316561983131</v>
      </c>
      <c r="R4001" s="30">
        <f>IF('Input Parameters'!$E$32=0,0,_xlfn.BETA.INV(Q4001,'Input Parameters'!$L$32,'Input Parameters'!$M$32,'Input Parameters'!$J$32,'Input Parameters'!$K$32))</f>
        <v>0</v>
      </c>
      <c r="S4001" s="10">
        <f t="shared" ca="1" si="600"/>
        <v>0.62870251219680873</v>
      </c>
      <c r="T4001" s="26">
        <f ca="1">_xlfn.LOGNORM.INV(S4001,'Input Parameters'!$H$34,'Input Parameters'!$I$34)</f>
        <v>52.511784059352635</v>
      </c>
      <c r="U4001" s="10">
        <f t="shared" ca="1" si="601"/>
        <v>0.23644689008300979</v>
      </c>
      <c r="V4001" s="30">
        <f ca="1">_xlfn.BETA.INV(U4001,'Input Parameters'!$L$36,'Input Parameters'!$M$36,'Input Parameters'!$J$36,'Input Parameters'!$K$36)</f>
        <v>0.48451261482993035</v>
      </c>
      <c r="W4001" s="2">
        <f ca="1">N4001+(P4001-N4001)*(1-ERF((T4001-R4001)/(2*SQRT(L4001*'Input Parameters'!$E$38))))</f>
        <v>0.10010743202904929</v>
      </c>
      <c r="X4001">
        <f t="shared" ca="1" si="602"/>
        <v>1</v>
      </c>
      <c r="Y4001" s="7"/>
    </row>
    <row r="4002" spans="1:25" ht="15" customHeight="1" x14ac:dyDescent="0.25">
      <c r="A4002" s="139">
        <v>3995</v>
      </c>
      <c r="B4002" s="10">
        <f t="shared" ca="1" si="593"/>
        <v>7.7818027487568164E-2</v>
      </c>
      <c r="C4002" s="60">
        <f ca="1">_xlfn.NORM.INV(B4002,'Input Parameters'!$E$15,'Input Parameters'!$F$15)</f>
        <v>194.01779663179684</v>
      </c>
      <c r="D4002" s="10">
        <f t="shared" ca="1" si="594"/>
        <v>0.32920930755059419</v>
      </c>
      <c r="E4002" s="62">
        <f ca="1">IF(_xlfn.NORM.INV(D4002,'Input Parameters'!$E$17,'Input Parameters'!$F$17)&lt;3500,3500,IF(_xlfn.NORM.INV(D4002,'Input Parameters'!$E$17,'Input Parameters'!$F$17)&gt;5500,5500,_xlfn.NORM.INV(D4002,'Input Parameters'!$E$17,'Input Parameters'!$F$17)))</f>
        <v>4490.5317129488749</v>
      </c>
      <c r="F4002" s="10">
        <f t="shared" ca="1" si="595"/>
        <v>9.4492263177763935E-2</v>
      </c>
      <c r="G4002" s="64">
        <f ca="1">_xlfn.NORM.INV(F4002,'Input Parameters'!$E$20,'Input Parameters'!$F$20)</f>
        <v>273.8489531806768</v>
      </c>
      <c r="H4002" s="57">
        <f ca="1">EXP(E4002*(1/'Input Parameters'!$E$23-1/G4002))</f>
        <v>0.34368973697654909</v>
      </c>
      <c r="I4002" s="10">
        <f t="shared" ca="1" si="596"/>
        <v>5.1435509745241359E-2</v>
      </c>
      <c r="J4002" s="30">
        <f ca="1">_xlfn.BETA.INV(I4002,'Input Parameters'!$L$26,'Input Parameters'!$M$26,'Input Parameters'!$J$26,'Input Parameters'!$K$26)</f>
        <v>0.38646668603097012</v>
      </c>
      <c r="K4002" s="168">
        <f ca="1">('Input Parameters'!$E$27/'Input Parameters'!$E$38)^$J4002</f>
        <v>6.2528381580056969E-2</v>
      </c>
      <c r="L4002" s="69">
        <f ca="1">$H4002*$C4002*'Input Parameters'!$E$25*K4002</f>
        <v>4.1695128817287275</v>
      </c>
      <c r="M4002" s="24">
        <f t="shared" ca="1" si="597"/>
        <v>0.32325730283578391</v>
      </c>
      <c r="N4002" s="15">
        <f ca="1">_xlfn.NORM.INV(M4002,'Input Parameters'!$E$29,'Input Parameters'!$F$29)</f>
        <v>9.9954139048931592E-2</v>
      </c>
      <c r="O4002" s="8">
        <f t="shared" ca="1" si="598"/>
        <v>0.74299109626978244</v>
      </c>
      <c r="P4002" s="30">
        <f ca="1">_xlfn.LOGNORM.INV(O4002,'Input Parameters'!$H$30,'Input Parameters'!$I$30)</f>
        <v>3.6521408223403609</v>
      </c>
      <c r="Q4002" s="10">
        <f t="shared" ca="1" si="599"/>
        <v>0.34541747637933518</v>
      </c>
      <c r="R4002" s="30">
        <f>IF('Input Parameters'!$E$32=0,0,_xlfn.BETA.INV(Q4002,'Input Parameters'!$L$32,'Input Parameters'!$M$32,'Input Parameters'!$J$32,'Input Parameters'!$K$32))</f>
        <v>0</v>
      </c>
      <c r="S4002" s="10">
        <f t="shared" ca="1" si="600"/>
        <v>0.19243659520319656</v>
      </c>
      <c r="T4002" s="26">
        <f ca="1">_xlfn.LOGNORM.INV(S4002,'Input Parameters'!$H$34,'Input Parameters'!$I$34)</f>
        <v>45.238385183091367</v>
      </c>
      <c r="U4002" s="10">
        <f t="shared" ca="1" si="601"/>
        <v>0.75765466467160314</v>
      </c>
      <c r="V4002" s="30">
        <f ca="1">_xlfn.BETA.INV(U4002,'Input Parameters'!$L$36,'Input Parameters'!$M$36,'Input Parameters'!$J$36,'Input Parameters'!$K$36)</f>
        <v>0.69905563744513211</v>
      </c>
      <c r="W4002" s="2">
        <f ca="1">N4002+(P4002-N4002)*(1-ERF((T4002-R4002)/(2*SQRT(L4002*'Input Parameters'!$E$38))))</f>
        <v>0.51632564135452763</v>
      </c>
      <c r="X4002">
        <f t="shared" ca="1" si="602"/>
        <v>1</v>
      </c>
      <c r="Y4002" s="7"/>
    </row>
    <row r="4003" spans="1:25" ht="15" customHeight="1" x14ac:dyDescent="0.25">
      <c r="A4003" s="139">
        <v>3996</v>
      </c>
      <c r="B4003" s="10">
        <f t="shared" ca="1" si="593"/>
        <v>0.77499280030087103</v>
      </c>
      <c r="C4003" s="60">
        <f ca="1">_xlfn.NORM.INV(B4003,'Input Parameters'!$E$15,'Input Parameters'!$F$15)</f>
        <v>311.90443795036646</v>
      </c>
      <c r="D4003" s="10">
        <f t="shared" ca="1" si="594"/>
        <v>0.10474676143331374</v>
      </c>
      <c r="E4003" s="62">
        <f ca="1">IF(_xlfn.NORM.INV(D4003,'Input Parameters'!$E$17,'Input Parameters'!$F$17)&lt;3500,3500,IF(_xlfn.NORM.INV(D4003,'Input Parameters'!$E$17,'Input Parameters'!$F$17)&gt;5500,5500,_xlfn.NORM.INV(D4003,'Input Parameters'!$E$17,'Input Parameters'!$F$17)))</f>
        <v>3921.5284662940007</v>
      </c>
      <c r="F4003" s="10">
        <f t="shared" ca="1" si="595"/>
        <v>2.8541759678137546E-2</v>
      </c>
      <c r="G4003" s="64">
        <f ca="1">_xlfn.NORM.INV(F4003,'Input Parameters'!$E$20,'Input Parameters'!$F$20)</f>
        <v>269.90210589425033</v>
      </c>
      <c r="H4003" s="57">
        <f ca="1">EXP(E4003*(1/'Input Parameters'!$E$23-1/G4003))</f>
        <v>0.31915085781462604</v>
      </c>
      <c r="I4003" s="10">
        <f t="shared" ca="1" si="596"/>
        <v>1.7661140415647703E-2</v>
      </c>
      <c r="J4003" s="30">
        <f ca="1">_xlfn.BETA.INV(I4003,'Input Parameters'!$L$26,'Input Parameters'!$M$26,'Input Parameters'!$J$26,'Input Parameters'!$K$26)</f>
        <v>0.31216607398999902</v>
      </c>
      <c r="K4003" s="168">
        <f ca="1">('Input Parameters'!$E$27/'Input Parameters'!$E$38)^$J4003</f>
        <v>0.10654640460588365</v>
      </c>
      <c r="L4003" s="69">
        <f ca="1">$H4003*$C4003*'Input Parameters'!$E$25*K4003</f>
        <v>10.606115917326102</v>
      </c>
      <c r="M4003" s="24">
        <f t="shared" ca="1" si="597"/>
        <v>0.90285316184922593</v>
      </c>
      <c r="N4003" s="15">
        <f ca="1">_xlfn.NORM.INV(M4003,'Input Parameters'!$E$29,'Input Parameters'!$F$29)</f>
        <v>0.10012979815462061</v>
      </c>
      <c r="O4003" s="8">
        <f t="shared" ca="1" si="598"/>
        <v>0.41224271618571984</v>
      </c>
      <c r="P4003" s="30">
        <f ca="1">_xlfn.LOGNORM.INV(O4003,'Input Parameters'!$H$30,'Input Parameters'!$I$30)</f>
        <v>2.4163933736313497</v>
      </c>
      <c r="Q4003" s="10">
        <f t="shared" ca="1" si="599"/>
        <v>0.49428794808479448</v>
      </c>
      <c r="R4003" s="30">
        <f>IF('Input Parameters'!$E$32=0,0,_xlfn.BETA.INV(Q4003,'Input Parameters'!$L$32,'Input Parameters'!$M$32,'Input Parameters'!$J$32,'Input Parameters'!$K$32))</f>
        <v>0</v>
      </c>
      <c r="S4003" s="10">
        <f t="shared" ca="1" si="600"/>
        <v>0.13513412717629625</v>
      </c>
      <c r="T4003" s="26">
        <f ca="1">_xlfn.LOGNORM.INV(S4003,'Input Parameters'!$H$34,'Input Parameters'!$I$34)</f>
        <v>43.942081188780357</v>
      </c>
      <c r="U4003" s="10">
        <f t="shared" ca="1" si="601"/>
        <v>0.7737047362276861</v>
      </c>
      <c r="V4003" s="30">
        <f ca="1">_xlfn.BETA.INV(U4003,'Input Parameters'!$L$36,'Input Parameters'!$M$36,'Input Parameters'!$J$36,'Input Parameters'!$K$36)</f>
        <v>0.70802350859871099</v>
      </c>
      <c r="W4003" s="2">
        <f ca="1">N4003+(P4003-N4003)*(1-ERF((T4003-R4003)/(2*SQRT(L4003*'Input Parameters'!$E$38))))</f>
        <v>0.88775253908766427</v>
      </c>
      <c r="X4003">
        <f t="shared" ca="1" si="602"/>
        <v>0</v>
      </c>
      <c r="Y4003" s="7"/>
    </row>
    <row r="4004" spans="1:25" ht="15" customHeight="1" x14ac:dyDescent="0.25">
      <c r="A4004" s="139">
        <v>3997</v>
      </c>
      <c r="B4004" s="10">
        <f t="shared" ca="1" si="593"/>
        <v>0.64308631119747217</v>
      </c>
      <c r="C4004" s="60">
        <f ca="1">_xlfn.NORM.INV(B4004,'Input Parameters'!$E$15,'Input Parameters'!$F$15)</f>
        <v>290.84105528990523</v>
      </c>
      <c r="D4004" s="10">
        <f t="shared" ca="1" si="594"/>
        <v>0.45040154638974017</v>
      </c>
      <c r="E4004" s="62">
        <f ca="1">IF(_xlfn.NORM.INV(D4004,'Input Parameters'!$E$17,'Input Parameters'!$F$17)&lt;3500,3500,IF(_xlfn.NORM.INV(D4004,'Input Parameters'!$E$17,'Input Parameters'!$F$17)&gt;5500,5500,_xlfn.NORM.INV(D4004,'Input Parameters'!$E$17,'Input Parameters'!$F$17)))</f>
        <v>4712.7471661996897</v>
      </c>
      <c r="F4004" s="10">
        <f t="shared" ca="1" si="595"/>
        <v>0.41725107620715363</v>
      </c>
      <c r="G4004" s="64">
        <f ca="1">_xlfn.NORM.INV(F4004,'Input Parameters'!$E$20,'Input Parameters'!$F$20)</f>
        <v>281.25016271836841</v>
      </c>
      <c r="H4004" s="57">
        <f ca="1">EXP(E4004*(1/'Input Parameters'!$E$23-1/G4004))</f>
        <v>0.51273420656340707</v>
      </c>
      <c r="I4004" s="10">
        <f t="shared" ca="1" si="596"/>
        <v>0.50594906406653584</v>
      </c>
      <c r="J4004" s="30">
        <f ca="1">_xlfn.BETA.INV(I4004,'Input Parameters'!$L$26,'Input Parameters'!$M$26,'Input Parameters'!$J$26,'Input Parameters'!$K$26)</f>
        <v>0.66379471104939247</v>
      </c>
      <c r="K4004" s="168">
        <f ca="1">('Input Parameters'!$E$27/'Input Parameters'!$E$38)^$J4004</f>
        <v>8.5534956480759552E-3</v>
      </c>
      <c r="L4004" s="69">
        <f ca="1">$H4004*$C4004*'Input Parameters'!$E$25*K4004</f>
        <v>1.2755328340821548</v>
      </c>
      <c r="M4004" s="24">
        <f t="shared" ca="1" si="597"/>
        <v>0.7614007882433087</v>
      </c>
      <c r="N4004" s="15">
        <f ca="1">_xlfn.NORM.INV(M4004,'Input Parameters'!$E$29,'Input Parameters'!$F$29)</f>
        <v>0.1000710815743277</v>
      </c>
      <c r="O4004" s="8">
        <f t="shared" ca="1" si="598"/>
        <v>0.92640598274741703</v>
      </c>
      <c r="P4004" s="30">
        <f ca="1">_xlfn.LOGNORM.INV(O4004,'Input Parameters'!$H$30,'Input Parameters'!$I$30)</f>
        <v>5.3215959388525027</v>
      </c>
      <c r="Q4004" s="10">
        <f t="shared" ca="1" si="599"/>
        <v>0.65792863529917145</v>
      </c>
      <c r="R4004" s="30">
        <f>IF('Input Parameters'!$E$32=0,0,_xlfn.BETA.INV(Q4004,'Input Parameters'!$L$32,'Input Parameters'!$M$32,'Input Parameters'!$J$32,'Input Parameters'!$K$32))</f>
        <v>0</v>
      </c>
      <c r="S4004" s="10">
        <f t="shared" ca="1" si="600"/>
        <v>0.7431259082251076</v>
      </c>
      <c r="T4004" s="26">
        <f ca="1">_xlfn.LOGNORM.INV(S4004,'Input Parameters'!$H$34,'Input Parameters'!$I$34)</f>
        <v>54.677628898071902</v>
      </c>
      <c r="U4004" s="10">
        <f t="shared" ca="1" si="601"/>
        <v>0.2446081273541354</v>
      </c>
      <c r="V4004" s="30">
        <f ca="1">_xlfn.BETA.INV(U4004,'Input Parameters'!$L$36,'Input Parameters'!$M$36,'Input Parameters'!$J$36,'Input Parameters'!$K$36)</f>
        <v>0.487923137156132</v>
      </c>
      <c r="W4004" s="2">
        <f ca="1">N4004+(P4004-N4004)*(1-ERF((T4004-R4004)/(2*SQRT(L4004*'Input Parameters'!$E$38))))</f>
        <v>0.10330105276918172</v>
      </c>
      <c r="X4004">
        <f t="shared" ca="1" si="602"/>
        <v>1</v>
      </c>
      <c r="Y4004" s="7"/>
    </row>
    <row r="4005" spans="1:25" ht="15" customHeight="1" x14ac:dyDescent="0.25">
      <c r="A4005" s="139">
        <v>3998</v>
      </c>
      <c r="B4005" s="10">
        <f t="shared" ca="1" si="593"/>
        <v>0.8139679268817176</v>
      </c>
      <c r="C4005" s="60">
        <f ca="1">_xlfn.NORM.INV(B4005,'Input Parameters'!$E$15,'Input Parameters'!$F$15)</f>
        <v>319.3410002903247</v>
      </c>
      <c r="D4005" s="10">
        <f t="shared" ca="1" si="594"/>
        <v>0.51287183165483419</v>
      </c>
      <c r="E4005" s="62">
        <f ca="1">IF(_xlfn.NORM.INV(D4005,'Input Parameters'!$E$17,'Input Parameters'!$F$17)&lt;3500,3500,IF(_xlfn.NORM.INV(D4005,'Input Parameters'!$E$17,'Input Parameters'!$F$17)&gt;5500,5500,_xlfn.NORM.INV(D4005,'Input Parameters'!$E$17,'Input Parameters'!$F$17)))</f>
        <v>4822.5893481096055</v>
      </c>
      <c r="F4005" s="10">
        <f t="shared" ca="1" si="595"/>
        <v>0.72102002508024399</v>
      </c>
      <c r="G4005" s="64">
        <f ca="1">_xlfn.NORM.INV(F4005,'Input Parameters'!$E$20,'Input Parameters'!$F$20)</f>
        <v>286.57535820034866</v>
      </c>
      <c r="H4005" s="57">
        <f ca="1">EXP(E4005*(1/'Input Parameters'!$E$23-1/G4005))</f>
        <v>0.69423912676656629</v>
      </c>
      <c r="I4005" s="10">
        <f t="shared" ca="1" si="596"/>
        <v>0.39765521906494794</v>
      </c>
      <c r="J4005" s="30">
        <f ca="1">_xlfn.BETA.INV(I4005,'Input Parameters'!$L$26,'Input Parameters'!$M$26,'Input Parameters'!$J$26,'Input Parameters'!$K$26)</f>
        <v>0.61889453312505072</v>
      </c>
      <c r="K4005" s="168">
        <f ca="1">('Input Parameters'!$E$27/'Input Parameters'!$E$38)^$J4005</f>
        <v>1.1803665160296838E-2</v>
      </c>
      <c r="L4005" s="69">
        <f ca="1">$H4005*$C4005*'Input Parameters'!$E$25*K4005</f>
        <v>2.6168609651869632</v>
      </c>
      <c r="M4005" s="24">
        <f t="shared" ca="1" si="597"/>
        <v>0.61664947304745399</v>
      </c>
      <c r="N4005" s="15">
        <f ca="1">_xlfn.NORM.INV(M4005,'Input Parameters'!$E$29,'Input Parameters'!$F$29)</f>
        <v>0.10002966928006975</v>
      </c>
      <c r="O4005" s="8">
        <f t="shared" ca="1" si="598"/>
        <v>0.28665029553616583</v>
      </c>
      <c r="P4005" s="30">
        <f ca="1">_xlfn.LOGNORM.INV(O4005,'Input Parameters'!$H$30,'Input Parameters'!$I$30)</f>
        <v>2.0564824968639401</v>
      </c>
      <c r="Q4005" s="10">
        <f t="shared" ca="1" si="599"/>
        <v>0.28384517238064899</v>
      </c>
      <c r="R4005" s="30">
        <f>IF('Input Parameters'!$E$32=0,0,_xlfn.BETA.INV(Q4005,'Input Parameters'!$L$32,'Input Parameters'!$M$32,'Input Parameters'!$J$32,'Input Parameters'!$K$32))</f>
        <v>0</v>
      </c>
      <c r="S4005" s="10">
        <f t="shared" ca="1" si="600"/>
        <v>0.87379642364934595</v>
      </c>
      <c r="T4005" s="26">
        <f ca="1">_xlfn.LOGNORM.INV(S4005,'Input Parameters'!$H$34,'Input Parameters'!$I$34)</f>
        <v>58.128458511275994</v>
      </c>
      <c r="U4005" s="10">
        <f t="shared" ca="1" si="601"/>
        <v>0.66417386081709606</v>
      </c>
      <c r="V4005" s="30">
        <f ca="1">_xlfn.BETA.INV(U4005,'Input Parameters'!$L$36,'Input Parameters'!$M$36,'Input Parameters'!$J$36,'Input Parameters'!$K$36)</f>
        <v>0.65301054168121742</v>
      </c>
      <c r="W4005" s="2">
        <f ca="1">N4005+(P4005-N4005)*(1-ERF((T4005-R4005)/(2*SQRT(L4005*'Input Parameters'!$E$38))))</f>
        <v>0.12166316683983475</v>
      </c>
      <c r="X4005">
        <f t="shared" ca="1" si="602"/>
        <v>1</v>
      </c>
      <c r="Y4005" s="7"/>
    </row>
    <row r="4006" spans="1:25" ht="15" customHeight="1" x14ac:dyDescent="0.25">
      <c r="A4006" s="139">
        <v>3999</v>
      </c>
      <c r="B4006" s="10">
        <f t="shared" ca="1" si="593"/>
        <v>0.38367198574206618</v>
      </c>
      <c r="C4006" s="60">
        <f ca="1">_xlfn.NORM.INV(B4006,'Input Parameters'!$E$15,'Input Parameters'!$F$15)</f>
        <v>254.93402356886176</v>
      </c>
      <c r="D4006" s="10">
        <f t="shared" ca="1" si="594"/>
        <v>0.27364702823769649</v>
      </c>
      <c r="E4006" s="62">
        <f ca="1">IF(_xlfn.NORM.INV(D4006,'Input Parameters'!$E$17,'Input Parameters'!$F$17)&lt;3500,3500,IF(_xlfn.NORM.INV(D4006,'Input Parameters'!$E$17,'Input Parameters'!$F$17)&gt;5500,5500,_xlfn.NORM.INV(D4006,'Input Parameters'!$E$17,'Input Parameters'!$F$17)))</f>
        <v>4378.726100772662</v>
      </c>
      <c r="F4006" s="10">
        <f t="shared" ca="1" si="595"/>
        <v>7.4376205798414863E-2</v>
      </c>
      <c r="G4006" s="64">
        <f ca="1">_xlfn.NORM.INV(F4006,'Input Parameters'!$E$20,'Input Parameters'!$F$20)</f>
        <v>272.97552002180731</v>
      </c>
      <c r="H4006" s="57">
        <f ca="1">EXP(E4006*(1/'Input Parameters'!$E$23-1/G4006))</f>
        <v>0.33534821480350779</v>
      </c>
      <c r="I4006" s="10">
        <f t="shared" ca="1" si="596"/>
        <v>0.603743139757415</v>
      </c>
      <c r="J4006" s="30">
        <f ca="1">_xlfn.BETA.INV(I4006,'Input Parameters'!$L$26,'Input Parameters'!$M$26,'Input Parameters'!$J$26,'Input Parameters'!$K$26)</f>
        <v>0.70276052456993909</v>
      </c>
      <c r="K4006" s="168">
        <f ca="1">('Input Parameters'!$E$27/'Input Parameters'!$E$38)^$J4006</f>
        <v>6.4678085456904774E-3</v>
      </c>
      <c r="L4006" s="69">
        <f ca="1">$H4006*$C4006*'Input Parameters'!$E$25*K4006</f>
        <v>0.55294375184832623</v>
      </c>
      <c r="M4006" s="24">
        <f t="shared" ca="1" si="597"/>
        <v>0.32460553104175871</v>
      </c>
      <c r="N4006" s="15">
        <f ca="1">_xlfn.NORM.INV(M4006,'Input Parameters'!$E$29,'Input Parameters'!$F$29)</f>
        <v>9.9954514152977264E-2</v>
      </c>
      <c r="O4006" s="8">
        <f t="shared" ca="1" si="598"/>
        <v>0.71735477191600894</v>
      </c>
      <c r="P4006" s="30">
        <f ca="1">_xlfn.LOGNORM.INV(O4006,'Input Parameters'!$H$30,'Input Parameters'!$I$30)</f>
        <v>3.520700650961079</v>
      </c>
      <c r="Q4006" s="10">
        <f t="shared" ca="1" si="599"/>
        <v>0.10824159922037202</v>
      </c>
      <c r="R4006" s="30">
        <f>IF('Input Parameters'!$E$32=0,0,_xlfn.BETA.INV(Q4006,'Input Parameters'!$L$32,'Input Parameters'!$M$32,'Input Parameters'!$J$32,'Input Parameters'!$K$32))</f>
        <v>0</v>
      </c>
      <c r="S4006" s="10">
        <f t="shared" ca="1" si="600"/>
        <v>4.764027380338276E-2</v>
      </c>
      <c r="T4006" s="26">
        <f ca="1">_xlfn.LOGNORM.INV(S4006,'Input Parameters'!$H$34,'Input Parameters'!$I$34)</f>
        <v>40.953194775187171</v>
      </c>
      <c r="U4006" s="10">
        <f t="shared" ca="1" si="601"/>
        <v>0.68650617271196235</v>
      </c>
      <c r="V4006" s="30">
        <f ca="1">_xlfn.BETA.INV(U4006,'Input Parameters'!$L$36,'Input Parameters'!$M$36,'Input Parameters'!$J$36,'Input Parameters'!$K$36)</f>
        <v>0.66324759232080455</v>
      </c>
      <c r="W4006" s="2">
        <f ca="1">N4006+(P4006-N4006)*(1-ERF((T4006-R4006)/(2*SQRT(L4006*'Input Parameters'!$E$38))))</f>
        <v>0.10029136227271662</v>
      </c>
      <c r="X4006">
        <f t="shared" ca="1" si="602"/>
        <v>1</v>
      </c>
      <c r="Y4006" s="7"/>
    </row>
    <row r="4007" spans="1:25" ht="15" customHeight="1" x14ac:dyDescent="0.25">
      <c r="A4007" s="139">
        <v>4000</v>
      </c>
      <c r="B4007" s="10">
        <f t="shared" ca="1" si="593"/>
        <v>0.47519422851545878</v>
      </c>
      <c r="C4007" s="60">
        <f ca="1">_xlfn.NORM.INV(B4007,'Input Parameters'!$E$15,'Input Parameters'!$F$15)</f>
        <v>267.59534006068196</v>
      </c>
      <c r="D4007" s="10">
        <f t="shared" ca="1" si="594"/>
        <v>0.96738323981421637</v>
      </c>
      <c r="E4007" s="62">
        <f ca="1">IF(_xlfn.NORM.INV(D4007,'Input Parameters'!$E$17,'Input Parameters'!$F$17)&lt;3500,3500,IF(_xlfn.NORM.INV(D4007,'Input Parameters'!$E$17,'Input Parameters'!$F$17)&gt;5500,5500,_xlfn.NORM.INV(D4007,'Input Parameters'!$E$17,'Input Parameters'!$F$17)))</f>
        <v>5500</v>
      </c>
      <c r="F4007" s="10">
        <f t="shared" ca="1" si="595"/>
        <v>0.49439757215587954</v>
      </c>
      <c r="G4007" s="64">
        <f ca="1">_xlfn.NORM.INV(F4007,'Input Parameters'!$E$20,'Input Parameters'!$F$20)</f>
        <v>282.5559074401254</v>
      </c>
      <c r="H4007" s="57">
        <f ca="1">EXP(E4007*(1/'Input Parameters'!$E$23-1/G4007))</f>
        <v>0.50196988199186887</v>
      </c>
      <c r="I4007" s="10">
        <f t="shared" ca="1" si="596"/>
        <v>0.76328397717221508</v>
      </c>
      <c r="J4007" s="30">
        <f ca="1">_xlfn.BETA.INV(I4007,'Input Parameters'!$L$26,'Input Parameters'!$M$26,'Input Parameters'!$J$26,'Input Parameters'!$K$26)</f>
        <v>0.76873205472925465</v>
      </c>
      <c r="K4007" s="168">
        <f ca="1">('Input Parameters'!$E$27/'Input Parameters'!$E$38)^$J4007</f>
        <v>4.0294181583381324E-3</v>
      </c>
      <c r="L4007" s="69">
        <f ca="1">$H4007*$C4007*'Input Parameters'!$E$25*K4007</f>
        <v>0.54125079335989124</v>
      </c>
      <c r="M4007" s="24">
        <f t="shared" ca="1" si="597"/>
        <v>0.20338211871201806</v>
      </c>
      <c r="N4007" s="15">
        <f ca="1">_xlfn.NORM.INV(M4007,'Input Parameters'!$E$29,'Input Parameters'!$F$29)</f>
        <v>9.9917039869273583E-2</v>
      </c>
      <c r="O4007" s="8">
        <f t="shared" ca="1" si="598"/>
        <v>0.53232487168341835</v>
      </c>
      <c r="P4007" s="30">
        <f ca="1">_xlfn.LOGNORM.INV(O4007,'Input Parameters'!$H$30,'Input Parameters'!$I$30)</f>
        <v>2.788092912765781</v>
      </c>
      <c r="Q4007" s="10">
        <f t="shared" ca="1" si="599"/>
        <v>0.3862124914109889</v>
      </c>
      <c r="R4007" s="30">
        <f>IF('Input Parameters'!$E$32=0,0,_xlfn.BETA.INV(Q4007,'Input Parameters'!$L$32,'Input Parameters'!$M$32,'Input Parameters'!$J$32,'Input Parameters'!$K$32))</f>
        <v>0</v>
      </c>
      <c r="S4007" s="10">
        <f t="shared" ca="1" si="600"/>
        <v>0.36502021782165783</v>
      </c>
      <c r="T4007" s="26">
        <f ca="1">_xlfn.LOGNORM.INV(S4007,'Input Parameters'!$H$34,'Input Parameters'!$I$34)</f>
        <v>48.287724355439913</v>
      </c>
      <c r="U4007" s="10">
        <f t="shared" ca="1" si="601"/>
        <v>0.65553428595248298</v>
      </c>
      <c r="V4007" s="30">
        <f ca="1">_xlfn.BETA.INV(U4007,'Input Parameters'!$L$36,'Input Parameters'!$M$36,'Input Parameters'!$J$36,'Input Parameters'!$K$36)</f>
        <v>0.64914936548827984</v>
      </c>
      <c r="W4007" s="2">
        <f ca="1">N4007+(P4007-N4007)*(1-ERF((T4007-R4007)/(2*SQRT(L4007*'Input Parameters'!$E$38))))</f>
        <v>9.9926355251034479E-2</v>
      </c>
      <c r="X4007">
        <f t="shared" ca="1" si="602"/>
        <v>1</v>
      </c>
      <c r="Y4007" s="7"/>
    </row>
    <row r="4008" spans="1:25" ht="15" customHeight="1" x14ac:dyDescent="0.25">
      <c r="A4008" s="139">
        <v>4001</v>
      </c>
      <c r="B4008" s="10">
        <f t="shared" ca="1" si="593"/>
        <v>0.76748475249378345</v>
      </c>
      <c r="C4008" s="60">
        <f ca="1">_xlfn.NORM.INV(B4008,'Input Parameters'!$E$15,'Input Parameters'!$F$15)</f>
        <v>310.56030788952518</v>
      </c>
      <c r="D4008" s="10">
        <f t="shared" ca="1" si="594"/>
        <v>0.13694035835023854</v>
      </c>
      <c r="E4008" s="62">
        <f ca="1">IF(_xlfn.NORM.INV(D4008,'Input Parameters'!$E$17,'Input Parameters'!$F$17)&lt;3500,3500,IF(_xlfn.NORM.INV(D4008,'Input Parameters'!$E$17,'Input Parameters'!$F$17)&gt;5500,5500,_xlfn.NORM.INV(D4008,'Input Parameters'!$E$17,'Input Parameters'!$F$17)))</f>
        <v>4034.0814636306577</v>
      </c>
      <c r="F4008" s="10">
        <f t="shared" ca="1" si="595"/>
        <v>0.10951037471740122</v>
      </c>
      <c r="G4008" s="64">
        <f ca="1">_xlfn.NORM.INV(F4008,'Input Parameters'!$E$20,'Input Parameters'!$F$20)</f>
        <v>274.41478754608045</v>
      </c>
      <c r="H4008" s="57">
        <f ca="1">EXP(E4008*(1/'Input Parameters'!$E$23-1/G4008))</f>
        <v>0.39491681859146149</v>
      </c>
      <c r="I4008" s="10">
        <f t="shared" ca="1" si="596"/>
        <v>0.93221717041101437</v>
      </c>
      <c r="J4008" s="30">
        <f ca="1">_xlfn.BETA.INV(I4008,'Input Parameters'!$L$26,'Input Parameters'!$M$26,'Input Parameters'!$J$26,'Input Parameters'!$K$26)</f>
        <v>0.86155606884829683</v>
      </c>
      <c r="K4008" s="168">
        <f ca="1">('Input Parameters'!$E$27/'Input Parameters'!$E$38)^$J4008</f>
        <v>2.070506222875326E-3</v>
      </c>
      <c r="L4008" s="69">
        <f ca="1">$H4008*$C4008*'Input Parameters'!$E$25*K4008</f>
        <v>0.25393824771108042</v>
      </c>
      <c r="M4008" s="24">
        <f t="shared" ca="1" si="597"/>
        <v>0.61747530745534973</v>
      </c>
      <c r="N4008" s="15">
        <f ca="1">_xlfn.NORM.INV(M4008,'Input Parameters'!$E$29,'Input Parameters'!$F$29)</f>
        <v>0.10002988567016989</v>
      </c>
      <c r="O4008" s="8">
        <f t="shared" ca="1" si="598"/>
        <v>0.98852456094492713</v>
      </c>
      <c r="P4008" s="30">
        <f ca="1">_xlfn.LOGNORM.INV(O4008,'Input Parameters'!$H$30,'Input Parameters'!$I$30)</f>
        <v>7.8565927627991163</v>
      </c>
      <c r="Q4008" s="10">
        <f t="shared" ca="1" si="599"/>
        <v>0.87575139730149087</v>
      </c>
      <c r="R4008" s="30">
        <f>IF('Input Parameters'!$E$32=0,0,_xlfn.BETA.INV(Q4008,'Input Parameters'!$L$32,'Input Parameters'!$M$32,'Input Parameters'!$J$32,'Input Parameters'!$K$32))</f>
        <v>0</v>
      </c>
      <c r="S4008" s="10">
        <f t="shared" ca="1" si="600"/>
        <v>0.70070893262666645</v>
      </c>
      <c r="T4008" s="26">
        <f ca="1">_xlfn.LOGNORM.INV(S4008,'Input Parameters'!$H$34,'Input Parameters'!$I$34)</f>
        <v>53.822652798851301</v>
      </c>
      <c r="U4008" s="10">
        <f t="shared" ca="1" si="601"/>
        <v>0.49208125763328248</v>
      </c>
      <c r="V4008" s="30">
        <f ca="1">_xlfn.BETA.INV(U4008,'Input Parameters'!$L$36,'Input Parameters'!$M$36,'Input Parameters'!$J$36,'Input Parameters'!$K$36)</f>
        <v>0.58287045750232813</v>
      </c>
      <c r="W4008" s="2">
        <f ca="1">N4008+(P4008-N4008)*(1-ERF((T4008-R4008)/(2*SQRT(L4008*'Input Parameters'!$E$38))))</f>
        <v>0.10002988567050143</v>
      </c>
      <c r="X4008">
        <f t="shared" ca="1" si="602"/>
        <v>1</v>
      </c>
      <c r="Y4008" s="7"/>
    </row>
    <row r="4009" spans="1:25" ht="15" customHeight="1" x14ac:dyDescent="0.25">
      <c r="A4009" s="139">
        <v>4002</v>
      </c>
      <c r="B4009" s="10">
        <f t="shared" ca="1" si="593"/>
        <v>0.43509398880507533</v>
      </c>
      <c r="C4009" s="60">
        <f ca="1">_xlfn.NORM.INV(B4009,'Input Parameters'!$E$15,'Input Parameters'!$F$15)</f>
        <v>262.11092323220902</v>
      </c>
      <c r="D4009" s="10">
        <f t="shared" ca="1" si="594"/>
        <v>0.69383105439997783</v>
      </c>
      <c r="E4009" s="62">
        <f ca="1">IF(_xlfn.NORM.INV(D4009,'Input Parameters'!$E$17,'Input Parameters'!$F$17)&lt;3500,3500,IF(_xlfn.NORM.INV(D4009,'Input Parameters'!$E$17,'Input Parameters'!$F$17)&gt;5500,5500,_xlfn.NORM.INV(D4009,'Input Parameters'!$E$17,'Input Parameters'!$F$17)))</f>
        <v>5154.7173708235059</v>
      </c>
      <c r="F4009" s="10">
        <f t="shared" ca="1" si="595"/>
        <v>0.65086300692918331</v>
      </c>
      <c r="G4009" s="64">
        <f ca="1">_xlfn.NORM.INV(F4009,'Input Parameters'!$E$20,'Input Parameters'!$F$20)</f>
        <v>285.24726473912136</v>
      </c>
      <c r="H4009" s="57">
        <f ca="1">EXP(E4009*(1/'Input Parameters'!$E$23-1/G4009))</f>
        <v>0.62261954828459509</v>
      </c>
      <c r="I4009" s="10">
        <f t="shared" ca="1" si="596"/>
        <v>0.88169746850611863</v>
      </c>
      <c r="J4009" s="30">
        <f ca="1">_xlfn.BETA.INV(I4009,'Input Parameters'!$L$26,'Input Parameters'!$M$26,'Input Parameters'!$J$26,'Input Parameters'!$K$26)</f>
        <v>0.82785256137596663</v>
      </c>
      <c r="K4009" s="168">
        <f ca="1">('Input Parameters'!$E$27/'Input Parameters'!$E$38)^$J4009</f>
        <v>2.6367555137085507E-3</v>
      </c>
      <c r="L4009" s="69">
        <f ca="1">$H4009*$C4009*'Input Parameters'!$E$25*K4009</f>
        <v>0.43030633021726378</v>
      </c>
      <c r="M4009" s="24">
        <f t="shared" ca="1" si="597"/>
        <v>0.18142206336378419</v>
      </c>
      <c r="N4009" s="15">
        <f ca="1">_xlfn.NORM.INV(M4009,'Input Parameters'!$E$29,'Input Parameters'!$F$29)</f>
        <v>9.9909004098885312E-2</v>
      </c>
      <c r="O4009" s="8">
        <f t="shared" ca="1" si="598"/>
        <v>0.54293098795453565</v>
      </c>
      <c r="P4009" s="30">
        <f ca="1">_xlfn.LOGNORM.INV(O4009,'Input Parameters'!$H$30,'Input Parameters'!$I$30)</f>
        <v>2.8234876415003134</v>
      </c>
      <c r="Q4009" s="10">
        <f t="shared" ca="1" si="599"/>
        <v>0.75996594942374129</v>
      </c>
      <c r="R4009" s="30">
        <f>IF('Input Parameters'!$E$32=0,0,_xlfn.BETA.INV(Q4009,'Input Parameters'!$L$32,'Input Parameters'!$M$32,'Input Parameters'!$J$32,'Input Parameters'!$K$32))</f>
        <v>0</v>
      </c>
      <c r="S4009" s="10">
        <f t="shared" ca="1" si="600"/>
        <v>0.4978857854932075</v>
      </c>
      <c r="T4009" s="26">
        <f ca="1">_xlfn.LOGNORM.INV(S4009,'Input Parameters'!$H$34,'Input Parameters'!$I$34)</f>
        <v>50.374464024223364</v>
      </c>
      <c r="U4009" s="10">
        <f t="shared" ca="1" si="601"/>
        <v>7.5376909662277614E-2</v>
      </c>
      <c r="V4009" s="30">
        <f ca="1">_xlfn.BETA.INV(U4009,'Input Parameters'!$L$36,'Input Parameters'!$M$36,'Input Parameters'!$J$36,'Input Parameters'!$K$36)</f>
        <v>0.40013442913632141</v>
      </c>
      <c r="W4009" s="2">
        <f ca="1">N4009+(P4009-N4009)*(1-ERF((T4009-R4009)/(2*SQRT(L4009*'Input Parameters'!$E$38))))</f>
        <v>9.9909157511081093E-2</v>
      </c>
      <c r="X4009">
        <f t="shared" ca="1" si="602"/>
        <v>1</v>
      </c>
      <c r="Y4009" s="7"/>
    </row>
    <row r="4010" spans="1:25" ht="15" customHeight="1" x14ac:dyDescent="0.25">
      <c r="A4010" s="139">
        <v>4003</v>
      </c>
      <c r="B4010" s="10">
        <f t="shared" ca="1" si="593"/>
        <v>0.88184472519375401</v>
      </c>
      <c r="C4010" s="60">
        <f ca="1">_xlfn.NORM.INV(B4010,'Input Parameters'!$E$15,'Input Parameters'!$F$15)</f>
        <v>335.14626956989855</v>
      </c>
      <c r="D4010" s="10">
        <f t="shared" ca="1" si="594"/>
        <v>0.97828798364977665</v>
      </c>
      <c r="E4010" s="62">
        <f ca="1">IF(_xlfn.NORM.INV(D4010,'Input Parameters'!$E$17,'Input Parameters'!$F$17)&lt;3500,3500,IF(_xlfn.NORM.INV(D4010,'Input Parameters'!$E$17,'Input Parameters'!$F$17)&gt;5500,5500,_xlfn.NORM.INV(D4010,'Input Parameters'!$E$17,'Input Parameters'!$F$17)))</f>
        <v>5500</v>
      </c>
      <c r="F4010" s="10">
        <f t="shared" ca="1" si="595"/>
        <v>0.47471406666368288</v>
      </c>
      <c r="G4010" s="64">
        <f ca="1">_xlfn.NORM.INV(F4010,'Input Parameters'!$E$20,'Input Parameters'!$F$20)</f>
        <v>282.22505294698846</v>
      </c>
      <c r="H4010" s="57">
        <f ca="1">EXP(E4010*(1/'Input Parameters'!$E$23-1/G4010))</f>
        <v>0.49064505083829923</v>
      </c>
      <c r="I4010" s="10">
        <f t="shared" ca="1" si="596"/>
        <v>0.36267231637267294</v>
      </c>
      <c r="J4010" s="30">
        <f ca="1">_xlfn.BETA.INV(I4010,'Input Parameters'!$L$26,'Input Parameters'!$M$26,'Input Parameters'!$J$26,'Input Parameters'!$K$26)</f>
        <v>0.60351955428522797</v>
      </c>
      <c r="K4010" s="168">
        <f ca="1">('Input Parameters'!$E$27/'Input Parameters'!$E$38)^$J4010</f>
        <v>1.3179929479926378E-2</v>
      </c>
      <c r="L4010" s="69">
        <f ca="1">$H4010*$C4010*'Input Parameters'!$E$25*K4010</f>
        <v>2.1672793784830242</v>
      </c>
      <c r="M4010" s="24">
        <f t="shared" ca="1" si="597"/>
        <v>0.1914665740942989</v>
      </c>
      <c r="N4010" s="15">
        <f ca="1">_xlfn.NORM.INV(M4010,'Input Parameters'!$E$29,'Input Parameters'!$F$29)</f>
        <v>9.9912749537872533E-2</v>
      </c>
      <c r="O4010" s="8">
        <f t="shared" ca="1" si="598"/>
        <v>0.14460753767227374</v>
      </c>
      <c r="P4010" s="30">
        <f ca="1">_xlfn.LOGNORM.INV(O4010,'Input Parameters'!$H$30,'Input Parameters'!$I$30)</f>
        <v>1.6264343676524133</v>
      </c>
      <c r="Q4010" s="10">
        <f t="shared" ca="1" si="599"/>
        <v>8.1127474575562353E-2</v>
      </c>
      <c r="R4010" s="30">
        <f>IF('Input Parameters'!$E$32=0,0,_xlfn.BETA.INV(Q4010,'Input Parameters'!$L$32,'Input Parameters'!$M$32,'Input Parameters'!$J$32,'Input Parameters'!$K$32))</f>
        <v>0</v>
      </c>
      <c r="S4010" s="10">
        <f t="shared" ca="1" si="600"/>
        <v>0.13770080166716914</v>
      </c>
      <c r="T4010" s="26">
        <f ca="1">_xlfn.LOGNORM.INV(S4010,'Input Parameters'!$H$34,'Input Parameters'!$I$34)</f>
        <v>44.006349641291877</v>
      </c>
      <c r="U4010" s="10">
        <f t="shared" ca="1" si="601"/>
        <v>0.99955537180452891</v>
      </c>
      <c r="V4010" s="30">
        <f ca="1">_xlfn.BETA.INV(U4010,'Input Parameters'!$L$36,'Input Parameters'!$M$36,'Input Parameters'!$J$36,'Input Parameters'!$K$36)</f>
        <v>1.1899237134740177</v>
      </c>
      <c r="W4010" s="2">
        <f ca="1">N4010+(P4010-N4010)*(1-ERF((T4010-R4010)/(2*SQRT(L4010*'Input Parameters'!$E$38))))</f>
        <v>0.15264046330150655</v>
      </c>
      <c r="X4010">
        <f t="shared" ca="1" si="602"/>
        <v>1</v>
      </c>
      <c r="Y4010" s="7"/>
    </row>
    <row r="4011" spans="1:25" ht="15" customHeight="1" x14ac:dyDescent="0.25">
      <c r="A4011" s="139">
        <v>4004</v>
      </c>
      <c r="B4011" s="10">
        <f t="shared" ca="1" si="593"/>
        <v>0.33600125997772301</v>
      </c>
      <c r="C4011" s="60">
        <f ca="1">_xlfn.NORM.INV(B4011,'Input Parameters'!$E$15,'Input Parameters'!$F$15)</f>
        <v>248.02162879056056</v>
      </c>
      <c r="D4011" s="10">
        <f t="shared" ca="1" si="594"/>
        <v>0.10285680781685014</v>
      </c>
      <c r="E4011" s="62">
        <f ca="1">IF(_xlfn.NORM.INV(D4011,'Input Parameters'!$E$17,'Input Parameters'!$F$17)&lt;3500,3500,IF(_xlfn.NORM.INV(D4011,'Input Parameters'!$E$17,'Input Parameters'!$F$17)&gt;5500,5500,_xlfn.NORM.INV(D4011,'Input Parameters'!$E$17,'Input Parameters'!$F$17)))</f>
        <v>3914.1919446864749</v>
      </c>
      <c r="F4011" s="10">
        <f t="shared" ca="1" si="595"/>
        <v>0.58014020127865162</v>
      </c>
      <c r="G4011" s="64">
        <f ca="1">_xlfn.NORM.INV(F4011,'Input Parameters'!$E$20,'Input Parameters'!$F$20)</f>
        <v>284.00508947518836</v>
      </c>
      <c r="H4011" s="57">
        <f ca="1">EXP(E4011*(1/'Input Parameters'!$E$23-1/G4011))</f>
        <v>0.65717269863230121</v>
      </c>
      <c r="I4011" s="10">
        <f t="shared" ca="1" si="596"/>
        <v>0.53917254079805288</v>
      </c>
      <c r="J4011" s="30">
        <f ca="1">_xlfn.BETA.INV(I4011,'Input Parameters'!$L$26,'Input Parameters'!$M$26,'Input Parameters'!$J$26,'Input Parameters'!$K$26)</f>
        <v>0.67709315846106377</v>
      </c>
      <c r="K4011" s="168">
        <f ca="1">('Input Parameters'!$E$27/'Input Parameters'!$E$38)^$J4011</f>
        <v>7.7752838692371181E-3</v>
      </c>
      <c r="L4011" s="69">
        <f ca="1">$H4011*$C4011*'Input Parameters'!$E$25*K4011</f>
        <v>1.2673171789024948</v>
      </c>
      <c r="M4011" s="24">
        <f t="shared" ca="1" si="597"/>
        <v>0.82420703906464521</v>
      </c>
      <c r="N4011" s="15">
        <f ca="1">_xlfn.NORM.INV(M4011,'Input Parameters'!$E$29,'Input Parameters'!$F$29)</f>
        <v>0.1000931517528281</v>
      </c>
      <c r="O4011" s="8">
        <f t="shared" ca="1" si="598"/>
        <v>0.78060193699050995</v>
      </c>
      <c r="P4011" s="30">
        <f ca="1">_xlfn.LOGNORM.INV(O4011,'Input Parameters'!$H$30,'Input Parameters'!$I$30)</f>
        <v>3.8681284146498873</v>
      </c>
      <c r="Q4011" s="10">
        <f t="shared" ca="1" si="599"/>
        <v>0.30080117658856564</v>
      </c>
      <c r="R4011" s="30">
        <f>IF('Input Parameters'!$E$32=0,0,_xlfn.BETA.INV(Q4011,'Input Parameters'!$L$32,'Input Parameters'!$M$32,'Input Parameters'!$J$32,'Input Parameters'!$K$32))</f>
        <v>0</v>
      </c>
      <c r="S4011" s="10">
        <f t="shared" ca="1" si="600"/>
        <v>0.69847558575530511</v>
      </c>
      <c r="T4011" s="26">
        <f ca="1">_xlfn.LOGNORM.INV(S4011,'Input Parameters'!$H$34,'Input Parameters'!$I$34)</f>
        <v>53.77964856581994</v>
      </c>
      <c r="U4011" s="10">
        <f t="shared" ca="1" si="601"/>
        <v>0.3304477707084541</v>
      </c>
      <c r="V4011" s="30">
        <f ca="1">_xlfn.BETA.INV(U4011,'Input Parameters'!$L$36,'Input Parameters'!$M$36,'Input Parameters'!$J$36,'Input Parameters'!$K$36)</f>
        <v>0.5219798481085558</v>
      </c>
      <c r="W4011" s="2">
        <f ca="1">N4011+(P4011-N4011)*(1-ERF((T4011-R4011)/(2*SQRT(L4011*'Input Parameters'!$E$38))))</f>
        <v>0.10284433469916762</v>
      </c>
      <c r="X4011">
        <f t="shared" ca="1" si="602"/>
        <v>1</v>
      </c>
      <c r="Y4011" s="7"/>
    </row>
    <row r="4012" spans="1:25" ht="15" customHeight="1" x14ac:dyDescent="0.25">
      <c r="A4012" s="139">
        <v>4005</v>
      </c>
      <c r="B4012" s="10">
        <f t="shared" ca="1" si="593"/>
        <v>0.94686206043873045</v>
      </c>
      <c r="C4012" s="60">
        <f ca="1">_xlfn.NORM.INV(B4012,'Input Parameters'!$E$15,'Input Parameters'!$F$15)</f>
        <v>358.49831940136272</v>
      </c>
      <c r="D4012" s="10">
        <f t="shared" ca="1" si="594"/>
        <v>0.76441095133343417</v>
      </c>
      <c r="E4012" s="62">
        <f ca="1">IF(_xlfn.NORM.INV(D4012,'Input Parameters'!$E$17,'Input Parameters'!$F$17)&lt;3500,3500,IF(_xlfn.NORM.INV(D4012,'Input Parameters'!$E$17,'Input Parameters'!$F$17)&gt;5500,5500,_xlfn.NORM.INV(D4012,'Input Parameters'!$E$17,'Input Parameters'!$F$17)))</f>
        <v>5304.3944730268304</v>
      </c>
      <c r="F4012" s="10">
        <f t="shared" ca="1" si="595"/>
        <v>0.85434550983054613</v>
      </c>
      <c r="G4012" s="64">
        <f ca="1">_xlfn.NORM.INV(F4012,'Input Parameters'!$E$20,'Input Parameters'!$F$20)</f>
        <v>289.72020462497426</v>
      </c>
      <c r="H4012" s="57">
        <f ca="1">EXP(E4012*(1/'Input Parameters'!$E$23-1/G4012))</f>
        <v>0.81833710494184864</v>
      </c>
      <c r="I4012" s="10">
        <f t="shared" ca="1" si="596"/>
        <v>0.70334906264722807</v>
      </c>
      <c r="J4012" s="30">
        <f ca="1">_xlfn.BETA.INV(I4012,'Input Parameters'!$L$26,'Input Parameters'!$M$26,'Input Parameters'!$J$26,'Input Parameters'!$K$26)</f>
        <v>0.74306966660120688</v>
      </c>
      <c r="K4012" s="168">
        <f ca="1">('Input Parameters'!$E$27/'Input Parameters'!$E$38)^$J4012</f>
        <v>4.843796953241877E-3</v>
      </c>
      <c r="L4012" s="69">
        <f ca="1">$H4012*$C4012*'Input Parameters'!$E$25*K4012</f>
        <v>1.4210367094120377</v>
      </c>
      <c r="M4012" s="24">
        <f t="shared" ca="1" si="597"/>
        <v>0.91261967047785253</v>
      </c>
      <c r="N4012" s="15">
        <f ca="1">_xlfn.NORM.INV(M4012,'Input Parameters'!$E$29,'Input Parameters'!$F$29)</f>
        <v>0.10013570646826041</v>
      </c>
      <c r="O4012" s="8">
        <f t="shared" ca="1" si="598"/>
        <v>0.9657967562842632</v>
      </c>
      <c r="P4012" s="30">
        <f ca="1">_xlfn.LOGNORM.INV(O4012,'Input Parameters'!$H$30,'Input Parameters'!$I$30)</f>
        <v>6.3462826258503684</v>
      </c>
      <c r="Q4012" s="10">
        <f t="shared" ca="1" si="599"/>
        <v>0.57493059537546187</v>
      </c>
      <c r="R4012" s="30">
        <f>IF('Input Parameters'!$E$32=0,0,_xlfn.BETA.INV(Q4012,'Input Parameters'!$L$32,'Input Parameters'!$M$32,'Input Parameters'!$J$32,'Input Parameters'!$K$32))</f>
        <v>0</v>
      </c>
      <c r="S4012" s="10">
        <f t="shared" ca="1" si="600"/>
        <v>0.22765035133434641</v>
      </c>
      <c r="T4012" s="26">
        <f ca="1">_xlfn.LOGNORM.INV(S4012,'Input Parameters'!$H$34,'Input Parameters'!$I$34)</f>
        <v>45.932818547520561</v>
      </c>
      <c r="U4012" s="10">
        <f t="shared" ca="1" si="601"/>
        <v>0.37800831705871396</v>
      </c>
      <c r="V4012" s="30">
        <f ca="1">_xlfn.BETA.INV(U4012,'Input Parameters'!$L$36,'Input Parameters'!$M$36,'Input Parameters'!$J$36,'Input Parameters'!$K$36)</f>
        <v>0.54000347224969281</v>
      </c>
      <c r="W4012" s="2">
        <f ca="1">N4012+(P4012-N4012)*(1-ERF((T4012-R4012)/(2*SQRT(L4012*'Input Parameters'!$E$38))))</f>
        <v>0.14034598460589401</v>
      </c>
      <c r="X4012">
        <f t="shared" ca="1" si="602"/>
        <v>1</v>
      </c>
      <c r="Y4012" s="7"/>
    </row>
    <row r="4013" spans="1:25" ht="15" customHeight="1" x14ac:dyDescent="0.25">
      <c r="A4013" s="139">
        <v>4006</v>
      </c>
      <c r="B4013" s="10">
        <f t="shared" ca="1" si="593"/>
        <v>0.27795973521489659</v>
      </c>
      <c r="C4013" s="60">
        <f ca="1">_xlfn.NORM.INV(B4013,'Input Parameters'!$E$15,'Input Parameters'!$F$15)</f>
        <v>239.0519652460577</v>
      </c>
      <c r="D4013" s="10">
        <f t="shared" ca="1" si="594"/>
        <v>0.46703123583913353</v>
      </c>
      <c r="E4013" s="62">
        <f ca="1">IF(_xlfn.NORM.INV(D4013,'Input Parameters'!$E$17,'Input Parameters'!$F$17)&lt;3500,3500,IF(_xlfn.NORM.INV(D4013,'Input Parameters'!$E$17,'Input Parameters'!$F$17)&gt;5500,5500,_xlfn.NORM.INV(D4013,'Input Parameters'!$E$17,'Input Parameters'!$F$17)))</f>
        <v>4742.0856913742582</v>
      </c>
      <c r="F4013" s="10">
        <f t="shared" ca="1" si="595"/>
        <v>0.26186911794183632</v>
      </c>
      <c r="G4013" s="64">
        <f ca="1">_xlfn.NORM.INV(F4013,'Input Parameters'!$E$20,'Input Parameters'!$F$20)</f>
        <v>278.3781226023508</v>
      </c>
      <c r="H4013" s="57">
        <f ca="1">EXP(E4013*(1/'Input Parameters'!$E$23-1/G4013))</f>
        <v>0.42908113854800067</v>
      </c>
      <c r="I4013" s="10">
        <f t="shared" ca="1" si="596"/>
        <v>0.72817597221416441</v>
      </c>
      <c r="J4013" s="30">
        <f ca="1">_xlfn.BETA.INV(I4013,'Input Parameters'!$L$26,'Input Parameters'!$M$26,'Input Parameters'!$J$26,'Input Parameters'!$K$26)</f>
        <v>0.75350705781045246</v>
      </c>
      <c r="K4013" s="168">
        <f ca="1">('Input Parameters'!$E$27/'Input Parameters'!$E$38)^$J4013</f>
        <v>4.4943958434747223E-3</v>
      </c>
      <c r="L4013" s="69">
        <f ca="1">$H4013*$C4013*'Input Parameters'!$E$25*K4013</f>
        <v>0.46100226898289198</v>
      </c>
      <c r="M4013" s="24">
        <f t="shared" ca="1" si="597"/>
        <v>0.74718391215886548</v>
      </c>
      <c r="N4013" s="15">
        <f ca="1">_xlfn.NORM.INV(M4013,'Input Parameters'!$E$29,'Input Parameters'!$F$29)</f>
        <v>0.10006656541664853</v>
      </c>
      <c r="O4013" s="8">
        <f t="shared" ca="1" si="598"/>
        <v>0.62955791900130464</v>
      </c>
      <c r="P4013" s="30">
        <f ca="1">_xlfn.LOGNORM.INV(O4013,'Input Parameters'!$H$30,'Input Parameters'!$I$30)</f>
        <v>3.1369426681680057</v>
      </c>
      <c r="Q4013" s="10">
        <f t="shared" ca="1" si="599"/>
        <v>6.9944722388199376E-2</v>
      </c>
      <c r="R4013" s="30">
        <f>IF('Input Parameters'!$E$32=0,0,_xlfn.BETA.INV(Q4013,'Input Parameters'!$L$32,'Input Parameters'!$M$32,'Input Parameters'!$J$32,'Input Parameters'!$K$32))</f>
        <v>0</v>
      </c>
      <c r="S4013" s="10">
        <f t="shared" ca="1" si="600"/>
        <v>0.84054689628869039</v>
      </c>
      <c r="T4013" s="26">
        <f ca="1">_xlfn.LOGNORM.INV(S4013,'Input Parameters'!$H$34,'Input Parameters'!$I$34)</f>
        <v>57.068378891182626</v>
      </c>
      <c r="U4013" s="10">
        <f t="shared" ca="1" si="601"/>
        <v>0.53580052489265562</v>
      </c>
      <c r="V4013" s="30">
        <f ca="1">_xlfn.BETA.INV(U4013,'Input Parameters'!$L$36,'Input Parameters'!$M$36,'Input Parameters'!$J$36,'Input Parameters'!$K$36)</f>
        <v>0.59969790956114588</v>
      </c>
      <c r="W4013" s="2">
        <f ca="1">N4013+(P4013-N4013)*(1-ERF((T4013-R4013)/(2*SQRT(L4013*'Input Parameters'!$E$38))))</f>
        <v>0.10006657389891473</v>
      </c>
      <c r="X4013">
        <f t="shared" ca="1" si="602"/>
        <v>1</v>
      </c>
      <c r="Y4013" s="7"/>
    </row>
    <row r="4014" spans="1:25" ht="15" customHeight="1" x14ac:dyDescent="0.25">
      <c r="A4014" s="139">
        <v>4007</v>
      </c>
      <c r="B4014" s="10">
        <f t="shared" ca="1" si="593"/>
        <v>0.95484131035240349</v>
      </c>
      <c r="C4014" s="60">
        <f ca="1">_xlfn.NORM.INV(B4014,'Input Parameters'!$E$15,'Input Parameters'!$F$15)</f>
        <v>362.75603327734808</v>
      </c>
      <c r="D4014" s="10">
        <f t="shared" ca="1" si="594"/>
        <v>0.41600219410156869</v>
      </c>
      <c r="E4014" s="62">
        <f ca="1">IF(_xlfn.NORM.INV(D4014,'Input Parameters'!$E$17,'Input Parameters'!$F$17)&lt;3500,3500,IF(_xlfn.NORM.INV(D4014,'Input Parameters'!$E$17,'Input Parameters'!$F$17)&gt;5500,5500,_xlfn.NORM.INV(D4014,'Input Parameters'!$E$17,'Input Parameters'!$F$17)))</f>
        <v>4651.5078986412664</v>
      </c>
      <c r="F4014" s="10">
        <f t="shared" ca="1" si="595"/>
        <v>0.90705737749156479</v>
      </c>
      <c r="G4014" s="64">
        <f ca="1">_xlfn.NORM.INV(F4014,'Input Parameters'!$E$20,'Input Parameters'!$F$20)</f>
        <v>291.51309541743046</v>
      </c>
      <c r="H4014" s="57">
        <f ca="1">EXP(E4014*(1/'Input Parameters'!$E$23-1/G4014))</f>
        <v>0.92583346891133445</v>
      </c>
      <c r="I4014" s="10">
        <f t="shared" ca="1" si="596"/>
        <v>6.4414525576645953E-3</v>
      </c>
      <c r="J4014" s="30">
        <f ca="1">_xlfn.BETA.INV(I4014,'Input Parameters'!$L$26,'Input Parameters'!$M$26,'Input Parameters'!$J$26,'Input Parameters'!$K$26)</f>
        <v>0.25738267321680991</v>
      </c>
      <c r="K4014" s="168">
        <f ca="1">('Input Parameters'!$E$27/'Input Parameters'!$E$38)^$J4014</f>
        <v>0.15783390555967139</v>
      </c>
      <c r="L4014" s="69">
        <f ca="1">$H4014*$C4014*'Input Parameters'!$E$25*K4014</f>
        <v>53.008781815645982</v>
      </c>
      <c r="M4014" s="24">
        <f t="shared" ca="1" si="597"/>
        <v>0.78173977642389259</v>
      </c>
      <c r="N4014" s="15">
        <f ca="1">_xlfn.NORM.INV(M4014,'Input Parameters'!$E$29,'Input Parameters'!$F$29)</f>
        <v>0.10007780823839287</v>
      </c>
      <c r="O4014" s="8">
        <f t="shared" ca="1" si="598"/>
        <v>0.49232558977748508</v>
      </c>
      <c r="P4014" s="30">
        <f ca="1">_xlfn.LOGNORM.INV(O4014,'Input Parameters'!$H$30,'Input Parameters'!$I$30)</f>
        <v>2.659007185703703</v>
      </c>
      <c r="Q4014" s="10">
        <f t="shared" ca="1" si="599"/>
        <v>0.40435276601613424</v>
      </c>
      <c r="R4014" s="30">
        <f>IF('Input Parameters'!$E$32=0,0,_xlfn.BETA.INV(Q4014,'Input Parameters'!$L$32,'Input Parameters'!$M$32,'Input Parameters'!$J$32,'Input Parameters'!$K$32))</f>
        <v>0</v>
      </c>
      <c r="S4014" s="10">
        <f t="shared" ca="1" si="600"/>
        <v>0.70632249103481815</v>
      </c>
      <c r="T4014" s="26">
        <f ca="1">_xlfn.LOGNORM.INV(S4014,'Input Parameters'!$H$34,'Input Parameters'!$I$34)</f>
        <v>53.931548357964964</v>
      </c>
      <c r="U4014" s="10">
        <f t="shared" ca="1" si="601"/>
        <v>0.83930941249227264</v>
      </c>
      <c r="V4014" s="30">
        <f ca="1">_xlfn.BETA.INV(U4014,'Input Parameters'!$L$36,'Input Parameters'!$M$36,'Input Parameters'!$J$36,'Input Parameters'!$K$36)</f>
        <v>0.75001169556750003</v>
      </c>
      <c r="W4014" s="2">
        <f ca="1">N4014+(P4014-N4014)*(1-ERF((T4014-R4014)/(2*SQRT(L4014*'Input Parameters'!$E$38))))</f>
        <v>1.6365289008939814</v>
      </c>
      <c r="X4014">
        <f t="shared" ca="1" si="602"/>
        <v>0</v>
      </c>
      <c r="Y4014" s="7"/>
    </row>
    <row r="4015" spans="1:25" ht="15" customHeight="1" x14ac:dyDescent="0.25">
      <c r="A4015" s="139">
        <v>4008</v>
      </c>
      <c r="B4015" s="10">
        <f t="shared" ca="1" si="593"/>
        <v>0.48943322310144122</v>
      </c>
      <c r="C4015" s="60">
        <f ca="1">_xlfn.NORM.INV(B4015,'Input Parameters'!$E$15,'Input Parameters'!$F$15)</f>
        <v>269.53161146376067</v>
      </c>
      <c r="D4015" s="10">
        <f t="shared" ca="1" si="594"/>
        <v>0.86915765387863886</v>
      </c>
      <c r="E4015" s="62">
        <f ca="1">IF(_xlfn.NORM.INV(D4015,'Input Parameters'!$E$17,'Input Parameters'!$F$17)&lt;3500,3500,IF(_xlfn.NORM.INV(D4015,'Input Parameters'!$E$17,'Input Parameters'!$F$17)&gt;5500,5500,_xlfn.NORM.INV(D4015,'Input Parameters'!$E$17,'Input Parameters'!$F$17)))</f>
        <v>5500</v>
      </c>
      <c r="F4015" s="10">
        <f t="shared" ca="1" si="595"/>
        <v>0.33532594205523825</v>
      </c>
      <c r="G4015" s="64">
        <f ca="1">_xlfn.NORM.INV(F4015,'Input Parameters'!$E$20,'Input Parameters'!$F$20)</f>
        <v>279.80080152050914</v>
      </c>
      <c r="H4015" s="57">
        <f ca="1">EXP(E4015*(1/'Input Parameters'!$E$23-1/G4015))</f>
        <v>0.4144171147711625</v>
      </c>
      <c r="I4015" s="10">
        <f t="shared" ca="1" si="596"/>
        <v>0.5726660812022234</v>
      </c>
      <c r="J4015" s="30">
        <f ca="1">_xlfn.BETA.INV(I4015,'Input Parameters'!$L$26,'Input Parameters'!$M$26,'Input Parameters'!$J$26,'Input Parameters'!$K$26)</f>
        <v>0.69041273115670176</v>
      </c>
      <c r="K4015" s="168">
        <f ca="1">('Input Parameters'!$E$27/'Input Parameters'!$E$38)^$J4015</f>
        <v>7.0668042102713536E-3</v>
      </c>
      <c r="L4015" s="69">
        <f ca="1">$H4015*$C4015*'Input Parameters'!$E$25*K4015</f>
        <v>0.78935152027061484</v>
      </c>
      <c r="M4015" s="24">
        <f t="shared" ca="1" si="597"/>
        <v>0.61232432068924159</v>
      </c>
      <c r="N4015" s="15">
        <f ca="1">_xlfn.NORM.INV(M4015,'Input Parameters'!$E$29,'Input Parameters'!$F$29)</f>
        <v>0.10002853821797678</v>
      </c>
      <c r="O4015" s="8">
        <f t="shared" ca="1" si="598"/>
        <v>0.77015618705461331</v>
      </c>
      <c r="P4015" s="30">
        <f ca="1">_xlfn.LOGNORM.INV(O4015,'Input Parameters'!$H$30,'Input Parameters'!$I$30)</f>
        <v>3.8049412419069246</v>
      </c>
      <c r="Q4015" s="10">
        <f t="shared" ca="1" si="599"/>
        <v>0.36929362625397699</v>
      </c>
      <c r="R4015" s="30">
        <f>IF('Input Parameters'!$E$32=0,0,_xlfn.BETA.INV(Q4015,'Input Parameters'!$L$32,'Input Parameters'!$M$32,'Input Parameters'!$J$32,'Input Parameters'!$K$32))</f>
        <v>0</v>
      </c>
      <c r="S4015" s="10">
        <f t="shared" ca="1" si="600"/>
        <v>0.26105574311871438</v>
      </c>
      <c r="T4015" s="26">
        <f ca="1">_xlfn.LOGNORM.INV(S4015,'Input Parameters'!$H$34,'Input Parameters'!$I$34)</f>
        <v>46.546063671145824</v>
      </c>
      <c r="U4015" s="10">
        <f t="shared" ca="1" si="601"/>
        <v>7.4971184821794212E-2</v>
      </c>
      <c r="V4015" s="30">
        <f ca="1">_xlfn.BETA.INV(U4015,'Input Parameters'!$L$36,'Input Parameters'!$M$36,'Input Parameters'!$J$36,'Input Parameters'!$K$36)</f>
        <v>0.39983441002818965</v>
      </c>
      <c r="W4015" s="2">
        <f ca="1">N4015+(P4015-N4015)*(1-ERF((T4015-R4015)/(2*SQRT(L4015*'Input Parameters'!$E$38))))</f>
        <v>0.10081318592877371</v>
      </c>
      <c r="X4015">
        <f t="shared" ca="1" si="602"/>
        <v>1</v>
      </c>
      <c r="Y4015" s="7"/>
    </row>
    <row r="4016" spans="1:25" ht="15" customHeight="1" x14ac:dyDescent="0.25">
      <c r="A4016" s="139">
        <v>4009</v>
      </c>
      <c r="B4016" s="10">
        <f t="shared" ca="1" si="593"/>
        <v>0.40017358231287981</v>
      </c>
      <c r="C4016" s="60">
        <f ca="1">_xlfn.NORM.INV(B4016,'Input Parameters'!$E$15,'Input Parameters'!$F$15)</f>
        <v>257.26179650014114</v>
      </c>
      <c r="D4016" s="10">
        <f t="shared" ca="1" si="594"/>
        <v>0.89806499331862011</v>
      </c>
      <c r="E4016" s="62">
        <f ca="1">IF(_xlfn.NORM.INV(D4016,'Input Parameters'!$E$17,'Input Parameters'!$F$17)&lt;3500,3500,IF(_xlfn.NORM.INV(D4016,'Input Parameters'!$E$17,'Input Parameters'!$F$17)&gt;5500,5500,_xlfn.NORM.INV(D4016,'Input Parameters'!$E$17,'Input Parameters'!$F$17)))</f>
        <v>5500</v>
      </c>
      <c r="F4016" s="10">
        <f t="shared" ca="1" si="595"/>
        <v>0.25623948597859847</v>
      </c>
      <c r="G4016" s="64">
        <f ca="1">_xlfn.NORM.INV(F4016,'Input Parameters'!$E$20,'Input Parameters'!$F$20)</f>
        <v>278.26161673614405</v>
      </c>
      <c r="H4016" s="57">
        <f ca="1">EXP(E4016*(1/'Input Parameters'!$E$23-1/G4016))</f>
        <v>0.37172061546684881</v>
      </c>
      <c r="I4016" s="10">
        <f t="shared" ca="1" si="596"/>
        <v>0.522457464537879</v>
      </c>
      <c r="J4016" s="30">
        <f ca="1">_xlfn.BETA.INV(I4016,'Input Parameters'!$L$26,'Input Parameters'!$M$26,'Input Parameters'!$J$26,'Input Parameters'!$K$26)</f>
        <v>0.67041803786338472</v>
      </c>
      <c r="K4016" s="168">
        <f ca="1">('Input Parameters'!$E$27/'Input Parameters'!$E$38)^$J4016</f>
        <v>8.156627333279336E-3</v>
      </c>
      <c r="L4016" s="69">
        <f ca="1">$H4016*$C4016*'Input Parameters'!$E$25*K4016</f>
        <v>0.78001430230497448</v>
      </c>
      <c r="M4016" s="24">
        <f t="shared" ca="1" si="597"/>
        <v>0.30297764786644998</v>
      </c>
      <c r="N4016" s="15">
        <f ca="1">_xlfn.NORM.INV(M4016,'Input Parameters'!$E$29,'Input Parameters'!$F$29)</f>
        <v>9.994841444420445E-2</v>
      </c>
      <c r="O4016" s="8">
        <f t="shared" ca="1" si="598"/>
        <v>0.52385750355278426</v>
      </c>
      <c r="P4016" s="30">
        <f ca="1">_xlfn.LOGNORM.INV(O4016,'Input Parameters'!$H$30,'Input Parameters'!$I$30)</f>
        <v>2.7602096406845176</v>
      </c>
      <c r="Q4016" s="10">
        <f t="shared" ca="1" si="599"/>
        <v>4.0137448632727502E-2</v>
      </c>
      <c r="R4016" s="30">
        <f>IF('Input Parameters'!$E$32=0,0,_xlfn.BETA.INV(Q4016,'Input Parameters'!$L$32,'Input Parameters'!$M$32,'Input Parameters'!$J$32,'Input Parameters'!$K$32))</f>
        <v>0</v>
      </c>
      <c r="S4016" s="10">
        <f t="shared" ca="1" si="600"/>
        <v>0.31985230970219414</v>
      </c>
      <c r="T4016" s="26">
        <f ca="1">_xlfn.LOGNORM.INV(S4016,'Input Parameters'!$H$34,'Input Parameters'!$I$34)</f>
        <v>47.55357348499205</v>
      </c>
      <c r="U4016" s="10">
        <f t="shared" ca="1" si="601"/>
        <v>0.38602158528585673</v>
      </c>
      <c r="V4016" s="30">
        <f ca="1">_xlfn.BETA.INV(U4016,'Input Parameters'!$L$36,'Input Parameters'!$M$36,'Input Parameters'!$J$36,'Input Parameters'!$K$36)</f>
        <v>0.54301277538785375</v>
      </c>
      <c r="W4016" s="2">
        <f ca="1">N4016+(P4016-N4016)*(1-ERF((T4016-R4016)/(2*SQRT(L4016*'Input Parameters'!$E$38))))</f>
        <v>0.10032216353337808</v>
      </c>
      <c r="X4016">
        <f t="shared" ca="1" si="602"/>
        <v>1</v>
      </c>
      <c r="Y4016" s="7"/>
    </row>
    <row r="4017" spans="1:25" ht="15" customHeight="1" x14ac:dyDescent="0.25">
      <c r="A4017" s="139">
        <v>4010</v>
      </c>
      <c r="B4017" s="10">
        <f t="shared" ca="1" si="593"/>
        <v>0.76252316268341902</v>
      </c>
      <c r="C4017" s="60">
        <f ca="1">_xlfn.NORM.INV(B4017,'Input Parameters'!$E$15,'Input Parameters'!$F$15)</f>
        <v>309.68529018972487</v>
      </c>
      <c r="D4017" s="10">
        <f t="shared" ca="1" si="594"/>
        <v>0.15489497770186955</v>
      </c>
      <c r="E4017" s="62">
        <f ca="1">IF(_xlfn.NORM.INV(D4017,'Input Parameters'!$E$17,'Input Parameters'!$F$17)&lt;3500,3500,IF(_xlfn.NORM.INV(D4017,'Input Parameters'!$E$17,'Input Parameters'!$F$17)&gt;5500,5500,_xlfn.NORM.INV(D4017,'Input Parameters'!$E$17,'Input Parameters'!$F$17)))</f>
        <v>4089.035991552591</v>
      </c>
      <c r="F4017" s="10">
        <f t="shared" ca="1" si="595"/>
        <v>0.23509033760715792</v>
      </c>
      <c r="G4017" s="64">
        <f ca="1">_xlfn.NORM.INV(F4017,'Input Parameters'!$E$20,'Input Parameters'!$F$20)</f>
        <v>277.8113597471895</v>
      </c>
      <c r="H4017" s="57">
        <f ca="1">EXP(E4017*(1/'Input Parameters'!$E$23-1/G4017))</f>
        <v>0.46787455001539346</v>
      </c>
      <c r="I4017" s="10">
        <f t="shared" ca="1" si="596"/>
        <v>0.19312285666777596</v>
      </c>
      <c r="J4017" s="30">
        <f ca="1">_xlfn.BETA.INV(I4017,'Input Parameters'!$L$26,'Input Parameters'!$M$26,'Input Parameters'!$J$26,'Input Parameters'!$K$26)</f>
        <v>0.5156063256836948</v>
      </c>
      <c r="K4017" s="168">
        <f ca="1">('Input Parameters'!$E$27/'Input Parameters'!$E$38)^$J4017</f>
        <v>2.4761718601347762E-2</v>
      </c>
      <c r="L4017" s="69">
        <f ca="1">$H4017*$C4017*'Input Parameters'!$E$25*K4017</f>
        <v>3.5878211318501005</v>
      </c>
      <c r="M4017" s="24">
        <f t="shared" ca="1" si="597"/>
        <v>0.62583489311483709</v>
      </c>
      <c r="N4017" s="15">
        <f ca="1">_xlfn.NORM.INV(M4017,'Input Parameters'!$E$29,'Input Parameters'!$F$29)</f>
        <v>0.10003208418884153</v>
      </c>
      <c r="O4017" s="8">
        <f t="shared" ca="1" si="598"/>
        <v>0.99675398972391049</v>
      </c>
      <c r="P4017" s="30">
        <f ca="1">_xlfn.LOGNORM.INV(O4017,'Input Parameters'!$H$30,'Input Parameters'!$I$30)</f>
        <v>9.7063832130036101</v>
      </c>
      <c r="Q4017" s="10">
        <f t="shared" ca="1" si="599"/>
        <v>0.47769901840473872</v>
      </c>
      <c r="R4017" s="30">
        <f>IF('Input Parameters'!$E$32=0,0,_xlfn.BETA.INV(Q4017,'Input Parameters'!$L$32,'Input Parameters'!$M$32,'Input Parameters'!$J$32,'Input Parameters'!$K$32))</f>
        <v>0</v>
      </c>
      <c r="S4017" s="10">
        <f t="shared" ca="1" si="600"/>
        <v>0.56329805149967271</v>
      </c>
      <c r="T4017" s="26">
        <f ca="1">_xlfn.LOGNORM.INV(S4017,'Input Parameters'!$H$34,'Input Parameters'!$I$34)</f>
        <v>51.417786506893677</v>
      </c>
      <c r="U4017" s="10">
        <f t="shared" ca="1" si="601"/>
        <v>0.29186648283356831</v>
      </c>
      <c r="V4017" s="30">
        <f ca="1">_xlfn.BETA.INV(U4017,'Input Parameters'!$L$36,'Input Parameters'!$M$36,'Input Parameters'!$J$36,'Input Parameters'!$K$36)</f>
        <v>0.5070071530811564</v>
      </c>
      <c r="W4017" s="2">
        <f ca="1">N4017+(P4017-N4017)*(1-ERF((T4017-R4017)/(2*SQRT(L4017*'Input Parameters'!$E$38))))</f>
        <v>0.62765085914689267</v>
      </c>
      <c r="X4017">
        <f t="shared" ca="1" si="602"/>
        <v>0</v>
      </c>
      <c r="Y4017" s="7"/>
    </row>
    <row r="4018" spans="1:25" ht="15" customHeight="1" x14ac:dyDescent="0.25">
      <c r="A4018" s="139">
        <v>4011</v>
      </c>
      <c r="B4018" s="10">
        <f t="shared" ca="1" si="593"/>
        <v>0.58608011420373718</v>
      </c>
      <c r="C4018" s="60">
        <f ca="1">_xlfn.NORM.INV(B4018,'Input Parameters'!$E$15,'Input Parameters'!$F$15)</f>
        <v>282.75280822259964</v>
      </c>
      <c r="D4018" s="10">
        <f t="shared" ca="1" si="594"/>
        <v>0.51627862713515915</v>
      </c>
      <c r="E4018" s="62">
        <f ca="1">IF(_xlfn.NORM.INV(D4018,'Input Parameters'!$E$17,'Input Parameters'!$F$17)&lt;3500,3500,IF(_xlfn.NORM.INV(D4018,'Input Parameters'!$E$17,'Input Parameters'!$F$17)&gt;5500,5500,_xlfn.NORM.INV(D4018,'Input Parameters'!$E$17,'Input Parameters'!$F$17)))</f>
        <v>4828.571057846093</v>
      </c>
      <c r="F4018" s="10">
        <f t="shared" ca="1" si="595"/>
        <v>0.46735020355911872</v>
      </c>
      <c r="G4018" s="64">
        <f ca="1">_xlfn.NORM.INV(F4018,'Input Parameters'!$E$20,'Input Parameters'!$F$20)</f>
        <v>282.10105239381033</v>
      </c>
      <c r="H4018" s="57">
        <f ca="1">EXP(E4018*(1/'Input Parameters'!$E$23-1/G4018))</f>
        <v>0.53119238165247595</v>
      </c>
      <c r="I4018" s="10">
        <f t="shared" ca="1" si="596"/>
        <v>0.9488970727872611</v>
      </c>
      <c r="J4018" s="30">
        <f ca="1">_xlfn.BETA.INV(I4018,'Input Parameters'!$L$26,'Input Parameters'!$M$26,'Input Parameters'!$J$26,'Input Parameters'!$K$26)</f>
        <v>0.87551128618187635</v>
      </c>
      <c r="K4018" s="168">
        <f ca="1">('Input Parameters'!$E$27/'Input Parameters'!$E$38)^$J4018</f>
        <v>1.8732820961067016E-3</v>
      </c>
      <c r="L4018" s="69">
        <f ca="1">$H4018*$C4018*'Input Parameters'!$E$25*K4018</f>
        <v>0.28135973550546739</v>
      </c>
      <c r="M4018" s="24">
        <f t="shared" ca="1" si="597"/>
        <v>0.49235334970140521</v>
      </c>
      <c r="N4018" s="15">
        <f ca="1">_xlfn.NORM.INV(M4018,'Input Parameters'!$E$29,'Input Parameters'!$F$29)</f>
        <v>9.9998083151637163E-2</v>
      </c>
      <c r="O4018" s="8">
        <f t="shared" ca="1" si="598"/>
        <v>0.70877976382635677</v>
      </c>
      <c r="P4018" s="30">
        <f ca="1">_xlfn.LOGNORM.INV(O4018,'Input Parameters'!$H$30,'Input Parameters'!$I$30)</f>
        <v>3.4790752109419563</v>
      </c>
      <c r="Q4018" s="10">
        <f t="shared" ca="1" si="599"/>
        <v>0.61806807445335099</v>
      </c>
      <c r="R4018" s="30">
        <f>IF('Input Parameters'!$E$32=0,0,_xlfn.BETA.INV(Q4018,'Input Parameters'!$L$32,'Input Parameters'!$M$32,'Input Parameters'!$J$32,'Input Parameters'!$K$32))</f>
        <v>0</v>
      </c>
      <c r="S4018" s="10">
        <f t="shared" ca="1" si="600"/>
        <v>0.80748917032235445</v>
      </c>
      <c r="T4018" s="26">
        <f ca="1">_xlfn.LOGNORM.INV(S4018,'Input Parameters'!$H$34,'Input Parameters'!$I$34)</f>
        <v>56.16584169326547</v>
      </c>
      <c r="U4018" s="10">
        <f t="shared" ca="1" si="601"/>
        <v>0.14257573640688581</v>
      </c>
      <c r="V4018" s="30">
        <f ca="1">_xlfn.BETA.INV(U4018,'Input Parameters'!$L$36,'Input Parameters'!$M$36,'Input Parameters'!$J$36,'Input Parameters'!$K$36)</f>
        <v>0.44109822530265885</v>
      </c>
      <c r="W4018" s="2">
        <f ca="1">N4018+(P4018-N4018)*(1-ERF((T4018-R4018)/(2*SQRT(L4018*'Input Parameters'!$E$38))))</f>
        <v>9.9998083151874639E-2</v>
      </c>
      <c r="X4018">
        <f t="shared" ca="1" si="602"/>
        <v>1</v>
      </c>
      <c r="Y4018" s="7"/>
    </row>
    <row r="4019" spans="1:25" ht="15" customHeight="1" x14ac:dyDescent="0.25">
      <c r="A4019" s="139">
        <v>4012</v>
      </c>
      <c r="B4019" s="10">
        <f t="shared" ca="1" si="593"/>
        <v>0.6391818422858313</v>
      </c>
      <c r="C4019" s="60">
        <f ca="1">_xlfn.NORM.INV(B4019,'Input Parameters'!$E$15,'Input Parameters'!$F$15)</f>
        <v>290.27484583884848</v>
      </c>
      <c r="D4019" s="10">
        <f t="shared" ca="1" si="594"/>
        <v>0.86282209838501356</v>
      </c>
      <c r="E4019" s="62">
        <f ca="1">IF(_xlfn.NORM.INV(D4019,'Input Parameters'!$E$17,'Input Parameters'!$F$17)&lt;3500,3500,IF(_xlfn.NORM.INV(D4019,'Input Parameters'!$E$17,'Input Parameters'!$F$17)&gt;5500,5500,_xlfn.NORM.INV(D4019,'Input Parameters'!$E$17,'Input Parameters'!$F$17)))</f>
        <v>5500</v>
      </c>
      <c r="F4019" s="10">
        <f t="shared" ca="1" si="595"/>
        <v>3.1263286377035349E-2</v>
      </c>
      <c r="G4019" s="64">
        <f ca="1">_xlfn.NORM.INV(F4019,'Input Parameters'!$E$20,'Input Parameters'!$F$20)</f>
        <v>270.17096106722965</v>
      </c>
      <c r="H4019" s="57">
        <f ca="1">EXP(E4019*(1/'Input Parameters'!$E$23-1/G4019))</f>
        <v>0.20566203813485592</v>
      </c>
      <c r="I4019" s="10">
        <f t="shared" ca="1" si="596"/>
        <v>0.14001706628011579</v>
      </c>
      <c r="J4019" s="30">
        <f ca="1">_xlfn.BETA.INV(I4019,'Input Parameters'!$L$26,'Input Parameters'!$M$26,'Input Parameters'!$J$26,'Input Parameters'!$K$26)</f>
        <v>0.47890465973215185</v>
      </c>
      <c r="K4019" s="168">
        <f ca="1">('Input Parameters'!$E$27/'Input Parameters'!$E$38)^$J4019</f>
        <v>3.221914295390766E-2</v>
      </c>
      <c r="L4019" s="69">
        <f ca="1">$H4019*$C4019*'Input Parameters'!$E$25*K4019</f>
        <v>1.9234350344949358</v>
      </c>
      <c r="M4019" s="24">
        <f t="shared" ca="1" si="597"/>
        <v>3.5796781744745321E-2</v>
      </c>
      <c r="N4019" s="15">
        <f ca="1">_xlfn.NORM.INV(M4019,'Input Parameters'!$E$29,'Input Parameters'!$F$29)</f>
        <v>9.9819830600560114E-2</v>
      </c>
      <c r="O4019" s="8">
        <f t="shared" ca="1" si="598"/>
        <v>0.78519461637185095</v>
      </c>
      <c r="P4019" s="30">
        <f ca="1">_xlfn.LOGNORM.INV(O4019,'Input Parameters'!$H$30,'Input Parameters'!$I$30)</f>
        <v>3.8967939720194402</v>
      </c>
      <c r="Q4019" s="10">
        <f t="shared" ca="1" si="599"/>
        <v>0.71373196199523603</v>
      </c>
      <c r="R4019" s="30">
        <f>IF('Input Parameters'!$E$32=0,0,_xlfn.BETA.INV(Q4019,'Input Parameters'!$L$32,'Input Parameters'!$M$32,'Input Parameters'!$J$32,'Input Parameters'!$K$32))</f>
        <v>0</v>
      </c>
      <c r="S4019" s="10">
        <f t="shared" ca="1" si="600"/>
        <v>0.54040344523056771</v>
      </c>
      <c r="T4019" s="26">
        <f ca="1">_xlfn.LOGNORM.INV(S4019,'Input Parameters'!$H$34,'Input Parameters'!$I$34)</f>
        <v>51.048512782787803</v>
      </c>
      <c r="U4019" s="10">
        <f t="shared" ca="1" si="601"/>
        <v>0.15520206993669017</v>
      </c>
      <c r="V4019" s="30">
        <f ca="1">_xlfn.BETA.INV(U4019,'Input Parameters'!$L$36,'Input Parameters'!$M$36,'Input Parameters'!$J$36,'Input Parameters'!$K$36)</f>
        <v>0.44755568378902688</v>
      </c>
      <c r="W4019" s="2">
        <f ca="1">N4019+(P4019-N4019)*(1-ERF((T4019-R4019)/(2*SQRT(L4019*'Input Parameters'!$E$38))))</f>
        <v>0.13493592038588065</v>
      </c>
      <c r="X4019">
        <f t="shared" ca="1" si="602"/>
        <v>1</v>
      </c>
      <c r="Y4019" s="7"/>
    </row>
    <row r="4020" spans="1:25" ht="15" customHeight="1" x14ac:dyDescent="0.25">
      <c r="A4020" s="139">
        <v>4013</v>
      </c>
      <c r="B4020" s="10">
        <f t="shared" ca="1" si="593"/>
        <v>0.88985927234451345</v>
      </c>
      <c r="C4020" s="60">
        <f ca="1">_xlfn.NORM.INV(B4020,'Input Parameters'!$E$15,'Input Parameters'!$F$15)</f>
        <v>337.39643778181068</v>
      </c>
      <c r="D4020" s="10">
        <f t="shared" ca="1" si="594"/>
        <v>0.64469261082788953</v>
      </c>
      <c r="E4020" s="62">
        <f ca="1">IF(_xlfn.NORM.INV(D4020,'Input Parameters'!$E$17,'Input Parameters'!$F$17)&lt;3500,3500,IF(_xlfn.NORM.INV(D4020,'Input Parameters'!$E$17,'Input Parameters'!$F$17)&gt;5500,5500,_xlfn.NORM.INV(D4020,'Input Parameters'!$E$17,'Input Parameters'!$F$17)))</f>
        <v>5059.7213842713245</v>
      </c>
      <c r="F4020" s="10">
        <f t="shared" ca="1" si="595"/>
        <v>0.52635054562752681</v>
      </c>
      <c r="G4020" s="64">
        <f ca="1">_xlfn.NORM.INV(F4020,'Input Parameters'!$E$20,'Input Parameters'!$F$20)</f>
        <v>283.09286412684281</v>
      </c>
      <c r="H4020" s="57">
        <f ca="1">EXP(E4020*(1/'Input Parameters'!$E$23-1/G4020))</f>
        <v>0.54876885330981295</v>
      </c>
      <c r="I4020" s="10">
        <f t="shared" ca="1" si="596"/>
        <v>0.12800072052297673</v>
      </c>
      <c r="J4020" s="30">
        <f ca="1">_xlfn.BETA.INV(I4020,'Input Parameters'!$L$26,'Input Parameters'!$M$26,'Input Parameters'!$J$26,'Input Parameters'!$K$26)</f>
        <v>0.46939078917888249</v>
      </c>
      <c r="K4020" s="168">
        <f ca="1">('Input Parameters'!$E$27/'Input Parameters'!$E$38)^$J4020</f>
        <v>3.4494641635932216E-2</v>
      </c>
      <c r="L4020" s="69">
        <f ca="1">$H4020*$C4020*'Input Parameters'!$E$25*K4020</f>
        <v>6.3867745260553024</v>
      </c>
      <c r="M4020" s="24">
        <f t="shared" ca="1" si="597"/>
        <v>0.41768002537531335</v>
      </c>
      <c r="N4020" s="15">
        <f ca="1">_xlfn.NORM.INV(M4020,'Input Parameters'!$E$29,'Input Parameters'!$F$29)</f>
        <v>9.9979216787835473E-2</v>
      </c>
      <c r="O4020" s="8">
        <f t="shared" ca="1" si="598"/>
        <v>5.8954440934525287E-2</v>
      </c>
      <c r="P4020" s="30">
        <f ca="1">_xlfn.LOGNORM.INV(O4020,'Input Parameters'!$H$30,'Input Parameters'!$I$30)</f>
        <v>1.2819991237028476</v>
      </c>
      <c r="Q4020" s="10">
        <f t="shared" ca="1" si="599"/>
        <v>0.40886178246492277</v>
      </c>
      <c r="R4020" s="30">
        <f>IF('Input Parameters'!$E$32=0,0,_xlfn.BETA.INV(Q4020,'Input Parameters'!$L$32,'Input Parameters'!$M$32,'Input Parameters'!$J$32,'Input Parameters'!$K$32))</f>
        <v>0</v>
      </c>
      <c r="S4020" s="10">
        <f t="shared" ca="1" si="600"/>
        <v>0.17064256122911514</v>
      </c>
      <c r="T4020" s="26">
        <f ca="1">_xlfn.LOGNORM.INV(S4020,'Input Parameters'!$H$34,'Input Parameters'!$I$34)</f>
        <v>44.775064825520218</v>
      </c>
      <c r="U4020" s="10">
        <f t="shared" ca="1" si="601"/>
        <v>0.68724338127952522</v>
      </c>
      <c r="V4020" s="30">
        <f ca="1">_xlfn.BETA.INV(U4020,'Input Parameters'!$L$36,'Input Parameters'!$M$36,'Input Parameters'!$J$36,'Input Parameters'!$K$36)</f>
        <v>0.66359232070927787</v>
      </c>
      <c r="W4020" s="2">
        <f ca="1">N4020+(P4020-N4020)*(1-ERF((T4020-R4020)/(2*SQRT(L4020*'Input Parameters'!$E$38))))</f>
        <v>0.3485342195592589</v>
      </c>
      <c r="X4020">
        <f t="shared" ca="1" si="602"/>
        <v>1</v>
      </c>
      <c r="Y4020" s="7"/>
    </row>
    <row r="4021" spans="1:25" ht="15" customHeight="1" x14ac:dyDescent="0.25">
      <c r="A4021" s="139">
        <v>4014</v>
      </c>
      <c r="B4021" s="10">
        <f t="shared" ca="1" si="593"/>
        <v>0.95506213831971254</v>
      </c>
      <c r="C4021" s="60">
        <f ca="1">_xlfn.NORM.INV(B4021,'Input Parameters'!$E$15,'Input Parameters'!$F$15)</f>
        <v>362.88218083768459</v>
      </c>
      <c r="D4021" s="10">
        <f t="shared" ca="1" si="594"/>
        <v>0.26480457262952173</v>
      </c>
      <c r="E4021" s="62">
        <f ca="1">IF(_xlfn.NORM.INV(D4021,'Input Parameters'!$E$17,'Input Parameters'!$F$17)&lt;3500,3500,IF(_xlfn.NORM.INV(D4021,'Input Parameters'!$E$17,'Input Parameters'!$F$17)&gt;5500,5500,_xlfn.NORM.INV(D4021,'Input Parameters'!$E$17,'Input Parameters'!$F$17)))</f>
        <v>4359.9780597614763</v>
      </c>
      <c r="F4021" s="10">
        <f t="shared" ca="1" si="595"/>
        <v>0.50812863602176028</v>
      </c>
      <c r="G4021" s="64">
        <f ca="1">_xlfn.NORM.INV(F4021,'Input Parameters'!$E$20,'Input Parameters'!$F$20)</f>
        <v>282.7865250888774</v>
      </c>
      <c r="H4021" s="57">
        <f ca="1">EXP(E4021*(1/'Input Parameters'!$E$23-1/G4021))</f>
        <v>0.58638832019159837</v>
      </c>
      <c r="I4021" s="10">
        <f t="shared" ca="1" si="596"/>
        <v>0.24000381115001712</v>
      </c>
      <c r="J4021" s="30">
        <f ca="1">_xlfn.BETA.INV(I4021,'Input Parameters'!$L$26,'Input Parameters'!$M$26,'Input Parameters'!$J$26,'Input Parameters'!$K$26)</f>
        <v>0.54312619860981215</v>
      </c>
      <c r="K4021" s="168">
        <f ca="1">('Input Parameters'!$E$27/'Input Parameters'!$E$38)^$J4021</f>
        <v>2.0325945095648609E-2</v>
      </c>
      <c r="L4021" s="69">
        <f ca="1">$H4021*$C4021*'Input Parameters'!$E$25*K4021</f>
        <v>4.3251552643058773</v>
      </c>
      <c r="M4021" s="24">
        <f t="shared" ca="1" si="597"/>
        <v>0.84143985157308054</v>
      </c>
      <c r="N4021" s="15">
        <f ca="1">_xlfn.NORM.INV(M4021,'Input Parameters'!$E$29,'Input Parameters'!$F$29)</f>
        <v>0.10010003931227733</v>
      </c>
      <c r="O4021" s="8">
        <f t="shared" ca="1" si="598"/>
        <v>0.77758608355914627</v>
      </c>
      <c r="P4021" s="30">
        <f ca="1">_xlfn.LOGNORM.INV(O4021,'Input Parameters'!$H$30,'Input Parameters'!$I$30)</f>
        <v>3.8496053199233993</v>
      </c>
      <c r="Q4021" s="10">
        <f t="shared" ca="1" si="599"/>
        <v>0.25470310654129813</v>
      </c>
      <c r="R4021" s="30">
        <f>IF('Input Parameters'!$E$32=0,0,_xlfn.BETA.INV(Q4021,'Input Parameters'!$L$32,'Input Parameters'!$M$32,'Input Parameters'!$J$32,'Input Parameters'!$K$32))</f>
        <v>0</v>
      </c>
      <c r="S4021" s="10">
        <f t="shared" ca="1" si="600"/>
        <v>0.35093729621673941</v>
      </c>
      <c r="T4021" s="26">
        <f ca="1">_xlfn.LOGNORM.INV(S4021,'Input Parameters'!$H$34,'Input Parameters'!$I$34)</f>
        <v>48.06146471040956</v>
      </c>
      <c r="U4021" s="10">
        <f t="shared" ca="1" si="601"/>
        <v>0.24881855022566024</v>
      </c>
      <c r="V4021" s="30">
        <f ca="1">_xlfn.BETA.INV(U4021,'Input Parameters'!$L$36,'Input Parameters'!$M$36,'Input Parameters'!$J$36,'Input Parameters'!$K$36)</f>
        <v>0.48966742729056606</v>
      </c>
      <c r="W4021" s="2">
        <f ca="1">N4021+(P4021-N4021)*(1-ERF((T4021-R4021)/(2*SQRT(L4021*'Input Parameters'!$E$38))))</f>
        <v>0.48343394292933672</v>
      </c>
      <c r="X4021">
        <f t="shared" ca="1" si="602"/>
        <v>1</v>
      </c>
      <c r="Y4021" s="7"/>
    </row>
    <row r="4022" spans="1:25" ht="15" customHeight="1" x14ac:dyDescent="0.25">
      <c r="A4022" s="139">
        <v>4015</v>
      </c>
      <c r="B4022" s="10">
        <f t="shared" ca="1" si="593"/>
        <v>0.30749913058723888</v>
      </c>
      <c r="C4022" s="60">
        <f ca="1">_xlfn.NORM.INV(B4022,'Input Parameters'!$E$15,'Input Parameters'!$F$15)</f>
        <v>243.71051955261339</v>
      </c>
      <c r="D4022" s="10">
        <f t="shared" ca="1" si="594"/>
        <v>4.7326293718973678E-2</v>
      </c>
      <c r="E4022" s="62">
        <f ca="1">IF(_xlfn.NORM.INV(D4022,'Input Parameters'!$E$17,'Input Parameters'!$F$17)&lt;3500,3500,IF(_xlfn.NORM.INV(D4022,'Input Parameters'!$E$17,'Input Parameters'!$F$17)&gt;5500,5500,_xlfn.NORM.INV(D4022,'Input Parameters'!$E$17,'Input Parameters'!$F$17)))</f>
        <v>3630.0550768103649</v>
      </c>
      <c r="F4022" s="10">
        <f t="shared" ca="1" si="595"/>
        <v>0.35218701527325846</v>
      </c>
      <c r="G4022" s="64">
        <f ca="1">_xlfn.NORM.INV(F4022,'Input Parameters'!$E$20,'Input Parameters'!$F$20)</f>
        <v>280.10786821809006</v>
      </c>
      <c r="H4022" s="57">
        <f ca="1">EXP(E4022*(1/'Input Parameters'!$E$23-1/G4022))</f>
        <v>0.56712883909571776</v>
      </c>
      <c r="I4022" s="10">
        <f t="shared" ca="1" si="596"/>
        <v>0.19767862189986374</v>
      </c>
      <c r="J4022" s="30">
        <f ca="1">_xlfn.BETA.INV(I4022,'Input Parameters'!$L$26,'Input Parameters'!$M$26,'Input Parameters'!$J$26,'Input Parameters'!$K$26)</f>
        <v>0.51844392672284867</v>
      </c>
      <c r="K4022" s="168">
        <f ca="1">('Input Parameters'!$E$27/'Input Parameters'!$E$38)^$J4022</f>
        <v>2.4262808806344554E-2</v>
      </c>
      <c r="L4022" s="69">
        <f ca="1">$H4022*$C4022*'Input Parameters'!$E$25*K4022</f>
        <v>3.353490525261043</v>
      </c>
      <c r="M4022" s="24">
        <f t="shared" ca="1" si="597"/>
        <v>0.90904494132799696</v>
      </c>
      <c r="N4022" s="15">
        <f ca="1">_xlfn.NORM.INV(M4022,'Input Parameters'!$E$29,'Input Parameters'!$F$29)</f>
        <v>0.10013348968242056</v>
      </c>
      <c r="O4022" s="8">
        <f t="shared" ca="1" si="598"/>
        <v>0.7184883241169836</v>
      </c>
      <c r="P4022" s="30">
        <f ca="1">_xlfn.LOGNORM.INV(O4022,'Input Parameters'!$H$30,'Input Parameters'!$I$30)</f>
        <v>3.5262854979744787</v>
      </c>
      <c r="Q4022" s="10">
        <f t="shared" ca="1" si="599"/>
        <v>0.81225336137080006</v>
      </c>
      <c r="R4022" s="30">
        <f>IF('Input Parameters'!$E$32=0,0,_xlfn.BETA.INV(Q4022,'Input Parameters'!$L$32,'Input Parameters'!$M$32,'Input Parameters'!$J$32,'Input Parameters'!$K$32))</f>
        <v>0</v>
      </c>
      <c r="S4022" s="10">
        <f t="shared" ca="1" si="600"/>
        <v>5.9501054558906308E-2</v>
      </c>
      <c r="T4022" s="26">
        <f ca="1">_xlfn.LOGNORM.INV(S4022,'Input Parameters'!$H$34,'Input Parameters'!$I$34)</f>
        <v>41.513850972361446</v>
      </c>
      <c r="U4022" s="10">
        <f t="shared" ca="1" si="601"/>
        <v>0.37526434756433369</v>
      </c>
      <c r="V4022" s="30">
        <f ca="1">_xlfn.BETA.INV(U4022,'Input Parameters'!$L$36,'Input Parameters'!$M$36,'Input Parameters'!$J$36,'Input Parameters'!$K$36)</f>
        <v>0.53897174926797575</v>
      </c>
      <c r="W4022" s="2">
        <f ca="1">N4022+(P4022-N4022)*(1-ERF((T4022-R4022)/(2*SQRT(L4022*'Input Parameters'!$E$38))))</f>
        <v>0.47337145344033793</v>
      </c>
      <c r="X4022">
        <f t="shared" ca="1" si="602"/>
        <v>1</v>
      </c>
      <c r="Y4022" s="7"/>
    </row>
    <row r="4023" spans="1:25" ht="15" customHeight="1" x14ac:dyDescent="0.25">
      <c r="A4023" s="139">
        <v>4016</v>
      </c>
      <c r="B4023" s="10">
        <f t="shared" ca="1" si="593"/>
        <v>0.75108966504173602</v>
      </c>
      <c r="C4023" s="60">
        <f ca="1">_xlfn.NORM.INV(B4023,'Input Parameters'!$E$15,'Input Parameters'!$F$15)</f>
        <v>307.70616627472077</v>
      </c>
      <c r="D4023" s="10">
        <f t="shared" ca="1" si="594"/>
        <v>0.7263959617933673</v>
      </c>
      <c r="E4023" s="62">
        <f ca="1">IF(_xlfn.NORM.INV(D4023,'Input Parameters'!$E$17,'Input Parameters'!$F$17)&lt;3500,3500,IF(_xlfn.NORM.INV(D4023,'Input Parameters'!$E$17,'Input Parameters'!$F$17)&gt;5500,5500,_xlfn.NORM.INV(D4023,'Input Parameters'!$E$17,'Input Parameters'!$F$17)))</f>
        <v>5221.3643100770805</v>
      </c>
      <c r="F4023" s="10">
        <f t="shared" ca="1" si="595"/>
        <v>0.39968860977226406</v>
      </c>
      <c r="G4023" s="64">
        <f ca="1">_xlfn.NORM.INV(F4023,'Input Parameters'!$E$20,'Input Parameters'!$F$20)</f>
        <v>280.94717368913916</v>
      </c>
      <c r="H4023" s="57">
        <f ca="1">EXP(E4023*(1/'Input Parameters'!$E$23-1/G4023))</f>
        <v>0.46761413339248276</v>
      </c>
      <c r="I4023" s="10">
        <f t="shared" ca="1" si="596"/>
        <v>0.69973641941068998</v>
      </c>
      <c r="J4023" s="30">
        <f ca="1">_xlfn.BETA.INV(I4023,'Input Parameters'!$L$26,'Input Parameters'!$M$26,'Input Parameters'!$J$26,'Input Parameters'!$K$26)</f>
        <v>0.74156908277619182</v>
      </c>
      <c r="K4023" s="168">
        <f ca="1">('Input Parameters'!$E$27/'Input Parameters'!$E$38)^$J4023</f>
        <v>4.8962158491315461E-3</v>
      </c>
      <c r="L4023" s="69">
        <f ca="1">$H4023*$C4023*'Input Parameters'!$E$25*K4023</f>
        <v>0.70450549321941791</v>
      </c>
      <c r="M4023" s="24">
        <f t="shared" ca="1" si="597"/>
        <v>0.67471110295330905</v>
      </c>
      <c r="N4023" s="15">
        <f ca="1">_xlfn.NORM.INV(M4023,'Input Parameters'!$E$29,'Input Parameters'!$F$29)</f>
        <v>0.10004529596539385</v>
      </c>
      <c r="O4023" s="8">
        <f t="shared" ca="1" si="598"/>
        <v>0.99591081042755358</v>
      </c>
      <c r="P4023" s="30">
        <f ca="1">_xlfn.LOGNORM.INV(O4023,'Input Parameters'!$H$30,'Input Parameters'!$I$30)</f>
        <v>9.3586954248113017</v>
      </c>
      <c r="Q4023" s="10">
        <f t="shared" ca="1" si="599"/>
        <v>0.14291590255667175</v>
      </c>
      <c r="R4023" s="30">
        <f>IF('Input Parameters'!$E$32=0,0,_xlfn.BETA.INV(Q4023,'Input Parameters'!$L$32,'Input Parameters'!$M$32,'Input Parameters'!$J$32,'Input Parameters'!$K$32))</f>
        <v>0</v>
      </c>
      <c r="S4023" s="10">
        <f t="shared" ca="1" si="600"/>
        <v>0.25444217015076731</v>
      </c>
      <c r="T4023" s="26">
        <f ca="1">_xlfn.LOGNORM.INV(S4023,'Input Parameters'!$H$34,'Input Parameters'!$I$34)</f>
        <v>46.427507674816702</v>
      </c>
      <c r="U4023" s="10">
        <f t="shared" ca="1" si="601"/>
        <v>0.48241459543744003</v>
      </c>
      <c r="V4023" s="30">
        <f ca="1">_xlfn.BETA.INV(U4023,'Input Parameters'!$L$36,'Input Parameters'!$M$36,'Input Parameters'!$J$36,'Input Parameters'!$K$36)</f>
        <v>0.57919955932349121</v>
      </c>
      <c r="W4023" s="2">
        <f ca="1">N4023+(P4023-N4023)*(1-ERF((T4023-R4023)/(2*SQRT(L4023*'Input Parameters'!$E$38))))</f>
        <v>0.10089533956959518</v>
      </c>
      <c r="X4023">
        <f t="shared" ca="1" si="602"/>
        <v>1</v>
      </c>
      <c r="Y4023" s="7"/>
    </row>
    <row r="4024" spans="1:25" ht="15" customHeight="1" x14ac:dyDescent="0.25">
      <c r="A4024" s="139">
        <v>4017</v>
      </c>
      <c r="B4024" s="10">
        <f t="shared" ca="1" si="593"/>
        <v>0.30832599128708627</v>
      </c>
      <c r="C4024" s="60">
        <f ca="1">_xlfn.NORM.INV(B4024,'Input Parameters'!$E$15,'Input Parameters'!$F$15)</f>
        <v>243.83791159356321</v>
      </c>
      <c r="D4024" s="10">
        <f t="shared" ca="1" si="594"/>
        <v>0.56915799956429636</v>
      </c>
      <c r="E4024" s="62">
        <f ca="1">IF(_xlfn.NORM.INV(D4024,'Input Parameters'!$E$17,'Input Parameters'!$F$17)&lt;3500,3500,IF(_xlfn.NORM.INV(D4024,'Input Parameters'!$E$17,'Input Parameters'!$F$17)&gt;5500,5500,_xlfn.NORM.INV(D4024,'Input Parameters'!$E$17,'Input Parameters'!$F$17)))</f>
        <v>4921.9616312069747</v>
      </c>
      <c r="F4024" s="10">
        <f t="shared" ca="1" si="595"/>
        <v>0.28660086139617802</v>
      </c>
      <c r="G4024" s="64">
        <f ca="1">_xlfn.NORM.INV(F4024,'Input Parameters'!$E$20,'Input Parameters'!$F$20)</f>
        <v>278.87560563904765</v>
      </c>
      <c r="H4024" s="57">
        <f ca="1">EXP(E4024*(1/'Input Parameters'!$E$23-1/G4024))</f>
        <v>0.42884358074003559</v>
      </c>
      <c r="I4024" s="10">
        <f t="shared" ca="1" si="596"/>
        <v>0.98178749410126243</v>
      </c>
      <c r="J4024" s="30">
        <f ca="1">_xlfn.BETA.INV(I4024,'Input Parameters'!$L$26,'Input Parameters'!$M$26,'Input Parameters'!$J$26,'Input Parameters'!$K$26)</f>
        <v>0.91416407738814498</v>
      </c>
      <c r="K4024" s="168">
        <f ca="1">('Input Parameters'!$E$27/'Input Parameters'!$E$38)^$J4024</f>
        <v>1.4196844582912628E-3</v>
      </c>
      <c r="L4024" s="69">
        <f ca="1">$H4024*$C4024*'Input Parameters'!$E$25*K4024</f>
        <v>0.14845402317433778</v>
      </c>
      <c r="M4024" s="24">
        <f t="shared" ca="1" si="597"/>
        <v>0.70262606614892076</v>
      </c>
      <c r="N4024" s="15">
        <f ca="1">_xlfn.NORM.INV(M4024,'Input Parameters'!$E$29,'Input Parameters'!$F$29)</f>
        <v>0.10005319684204017</v>
      </c>
      <c r="O4024" s="8">
        <f t="shared" ca="1" si="598"/>
        <v>0.68787999395631116</v>
      </c>
      <c r="P4024" s="30">
        <f ca="1">_xlfn.LOGNORM.INV(O4024,'Input Parameters'!$H$30,'Input Parameters'!$I$30)</f>
        <v>3.3818951076401293</v>
      </c>
      <c r="Q4024" s="10">
        <f t="shared" ca="1" si="599"/>
        <v>0.58112798558218914</v>
      </c>
      <c r="R4024" s="30">
        <f>IF('Input Parameters'!$E$32=0,0,_xlfn.BETA.INV(Q4024,'Input Parameters'!$L$32,'Input Parameters'!$M$32,'Input Parameters'!$J$32,'Input Parameters'!$K$32))</f>
        <v>0</v>
      </c>
      <c r="S4024" s="10">
        <f t="shared" ca="1" si="600"/>
        <v>0.38829932286213198</v>
      </c>
      <c r="T4024" s="26">
        <f ca="1">_xlfn.LOGNORM.INV(S4024,'Input Parameters'!$H$34,'Input Parameters'!$I$34)</f>
        <v>48.657811445886487</v>
      </c>
      <c r="U4024" s="10">
        <f t="shared" ca="1" si="601"/>
        <v>0.5372541355686985</v>
      </c>
      <c r="V4024" s="30">
        <f ca="1">_xlfn.BETA.INV(U4024,'Input Parameters'!$L$36,'Input Parameters'!$M$36,'Input Parameters'!$J$36,'Input Parameters'!$K$36)</f>
        <v>0.60026514339120607</v>
      </c>
      <c r="W4024" s="2">
        <f ca="1">N4024+(P4024-N4024)*(1-ERF((T4024-R4024)/(2*SQRT(L4024*'Input Parameters'!$E$38))))</f>
        <v>0.10005319684204017</v>
      </c>
      <c r="X4024">
        <f t="shared" ca="1" si="602"/>
        <v>1</v>
      </c>
      <c r="Y4024" s="7"/>
    </row>
    <row r="4025" spans="1:25" ht="15" customHeight="1" x14ac:dyDescent="0.25">
      <c r="A4025" s="139">
        <v>4018</v>
      </c>
      <c r="B4025" s="10">
        <f t="shared" ca="1" si="593"/>
        <v>0.53156389432875339</v>
      </c>
      <c r="C4025" s="60">
        <f ca="1">_xlfn.NORM.INV(B4025,'Input Parameters'!$E$15,'Input Parameters'!$F$15)</f>
        <v>275.25941128877986</v>
      </c>
      <c r="D4025" s="10">
        <f t="shared" ca="1" si="594"/>
        <v>0.33187693438175248</v>
      </c>
      <c r="E4025" s="62">
        <f ca="1">IF(_xlfn.NORM.INV(D4025,'Input Parameters'!$E$17,'Input Parameters'!$F$17)&lt;3500,3500,IF(_xlfn.NORM.INV(D4025,'Input Parameters'!$E$17,'Input Parameters'!$F$17)&gt;5500,5500,_xlfn.NORM.INV(D4025,'Input Parameters'!$E$17,'Input Parameters'!$F$17)))</f>
        <v>4495.6846113723623</v>
      </c>
      <c r="F4025" s="10">
        <f t="shared" ca="1" si="595"/>
        <v>0.6449277523383119</v>
      </c>
      <c r="G4025" s="64">
        <f ca="1">_xlfn.NORM.INV(F4025,'Input Parameters'!$E$20,'Input Parameters'!$F$20)</f>
        <v>285.14013563132534</v>
      </c>
      <c r="H4025" s="57">
        <f ca="1">EXP(E4025*(1/'Input Parameters'!$E$23-1/G4025))</f>
        <v>0.65759701450255137</v>
      </c>
      <c r="I4025" s="10">
        <f t="shared" ca="1" si="596"/>
        <v>0.96555634816953351</v>
      </c>
      <c r="J4025" s="30">
        <f ca="1">_xlfn.BETA.INV(I4025,'Input Parameters'!$L$26,'Input Parameters'!$M$26,'Input Parameters'!$J$26,'Input Parameters'!$K$26)</f>
        <v>0.89229136615489424</v>
      </c>
      <c r="K4025" s="168">
        <f ca="1">('Input Parameters'!$E$27/'Input Parameters'!$E$38)^$J4025</f>
        <v>1.6608476619191165E-3</v>
      </c>
      <c r="L4025" s="69">
        <f ca="1">$H4025*$C4025*'Input Parameters'!$E$25*K4025</f>
        <v>0.30062964843474382</v>
      </c>
      <c r="M4025" s="24">
        <f t="shared" ca="1" si="597"/>
        <v>0.4818528770110464</v>
      </c>
      <c r="N4025" s="15">
        <f ca="1">_xlfn.NORM.INV(M4025,'Input Parameters'!$E$29,'Input Parameters'!$F$29)</f>
        <v>9.9995449620996948E-2</v>
      </c>
      <c r="O4025" s="8">
        <f t="shared" ca="1" si="598"/>
        <v>0.30174779008966757</v>
      </c>
      <c r="P4025" s="30">
        <f ca="1">_xlfn.LOGNORM.INV(O4025,'Input Parameters'!$H$30,'Input Parameters'!$I$30)</f>
        <v>2.0994917228178838</v>
      </c>
      <c r="Q4025" s="10">
        <f t="shared" ca="1" si="599"/>
        <v>0.32915220369362408</v>
      </c>
      <c r="R4025" s="30">
        <f>IF('Input Parameters'!$E$32=0,0,_xlfn.BETA.INV(Q4025,'Input Parameters'!$L$32,'Input Parameters'!$M$32,'Input Parameters'!$J$32,'Input Parameters'!$K$32))</f>
        <v>0</v>
      </c>
      <c r="S4025" s="10">
        <f t="shared" ca="1" si="600"/>
        <v>0.43130843827494592</v>
      </c>
      <c r="T4025" s="26">
        <f ca="1">_xlfn.LOGNORM.INV(S4025,'Input Parameters'!$H$34,'Input Parameters'!$I$34)</f>
        <v>49.333213359958705</v>
      </c>
      <c r="U4025" s="10">
        <f t="shared" ca="1" si="601"/>
        <v>0.13899490213050569</v>
      </c>
      <c r="V4025" s="30">
        <f ca="1">_xlfn.BETA.INV(U4025,'Input Parameters'!$L$36,'Input Parameters'!$M$36,'Input Parameters'!$J$36,'Input Parameters'!$K$36)</f>
        <v>0.43921668354669663</v>
      </c>
      <c r="W4025" s="2">
        <f ca="1">N4025+(P4025-N4025)*(1-ERF((T4025-R4025)/(2*SQRT(L4025*'Input Parameters'!$E$38))))</f>
        <v>9.9995450018620188E-2</v>
      </c>
      <c r="X4025">
        <f t="shared" ca="1" si="602"/>
        <v>1</v>
      </c>
      <c r="Y4025" s="7"/>
    </row>
    <row r="4026" spans="1:25" ht="15" customHeight="1" x14ac:dyDescent="0.25">
      <c r="A4026" s="139">
        <v>4019</v>
      </c>
      <c r="B4026" s="10">
        <f t="shared" ca="1" si="593"/>
        <v>0.59890031471902727</v>
      </c>
      <c r="C4026" s="60">
        <f ca="1">_xlfn.NORM.INV(B4026,'Input Parameters'!$E$15,'Input Parameters'!$F$15)</f>
        <v>284.54275022467175</v>
      </c>
      <c r="D4026" s="10">
        <f t="shared" ca="1" si="594"/>
        <v>0.92511417384671779</v>
      </c>
      <c r="E4026" s="62">
        <f ca="1">IF(_xlfn.NORM.INV(D4026,'Input Parameters'!$E$17,'Input Parameters'!$F$17)&lt;3500,3500,IF(_xlfn.NORM.INV(D4026,'Input Parameters'!$E$17,'Input Parameters'!$F$17)&gt;5500,5500,_xlfn.NORM.INV(D4026,'Input Parameters'!$E$17,'Input Parameters'!$F$17)))</f>
        <v>5500</v>
      </c>
      <c r="F4026" s="10">
        <f t="shared" ca="1" si="595"/>
        <v>2.7551022417484639E-2</v>
      </c>
      <c r="G4026" s="64">
        <f ca="1">_xlfn.NORM.INV(F4026,'Input Parameters'!$E$20,'Input Parameters'!$F$20)</f>
        <v>269.79892619146995</v>
      </c>
      <c r="H4026" s="57">
        <f ca="1">EXP(E4026*(1/'Input Parameters'!$E$23-1/G4026))</f>
        <v>0.19996905130281825</v>
      </c>
      <c r="I4026" s="10">
        <f t="shared" ca="1" si="596"/>
        <v>0.86389474901320795</v>
      </c>
      <c r="J4026" s="30">
        <f ca="1">_xlfn.BETA.INV(I4026,'Input Parameters'!$L$26,'Input Parameters'!$M$26,'Input Parameters'!$J$26,'Input Parameters'!$K$26)</f>
        <v>0.81773936368756694</v>
      </c>
      <c r="K4026" s="168">
        <f ca="1">('Input Parameters'!$E$27/'Input Parameters'!$E$38)^$J4026</f>
        <v>2.8351402207729623E-3</v>
      </c>
      <c r="L4026" s="69">
        <f ca="1">$H4026*$C4026*'Input Parameters'!$E$25*K4026</f>
        <v>0.1613187522487354</v>
      </c>
      <c r="M4026" s="24">
        <f t="shared" ca="1" si="597"/>
        <v>0.37055478432483091</v>
      </c>
      <c r="N4026" s="15">
        <f ca="1">_xlfn.NORM.INV(M4026,'Input Parameters'!$E$29,'Input Parameters'!$F$29)</f>
        <v>9.9966961565461573E-2</v>
      </c>
      <c r="O4026" s="8">
        <f t="shared" ca="1" si="598"/>
        <v>0.24671914225205949</v>
      </c>
      <c r="P4026" s="30">
        <f ca="1">_xlfn.LOGNORM.INV(O4026,'Input Parameters'!$H$30,'Input Parameters'!$I$30)</f>
        <v>1.9416349012510441</v>
      </c>
      <c r="Q4026" s="10">
        <f t="shared" ca="1" si="599"/>
        <v>0.27430015596992685</v>
      </c>
      <c r="R4026" s="30">
        <f>IF('Input Parameters'!$E$32=0,0,_xlfn.BETA.INV(Q4026,'Input Parameters'!$L$32,'Input Parameters'!$M$32,'Input Parameters'!$J$32,'Input Parameters'!$K$32))</f>
        <v>0</v>
      </c>
      <c r="S4026" s="10">
        <f t="shared" ca="1" si="600"/>
        <v>0.63905145351339576</v>
      </c>
      <c r="T4026" s="26">
        <f ca="1">_xlfn.LOGNORM.INV(S4026,'Input Parameters'!$H$34,'Input Parameters'!$I$34)</f>
        <v>52.691939360942051</v>
      </c>
      <c r="U4026" s="10">
        <f t="shared" ca="1" si="601"/>
        <v>0.23748662381316155</v>
      </c>
      <c r="V4026" s="30">
        <f ca="1">_xlfn.BETA.INV(U4026,'Input Parameters'!$L$36,'Input Parameters'!$M$36,'Input Parameters'!$J$36,'Input Parameters'!$K$36)</f>
        <v>0.4849493594392853</v>
      </c>
      <c r="W4026" s="2">
        <f ca="1">N4026+(P4026-N4026)*(1-ERF((T4026-R4026)/(2*SQRT(L4026*'Input Parameters'!$E$38))))</f>
        <v>9.9966961565461573E-2</v>
      </c>
      <c r="X4026">
        <f t="shared" ca="1" si="602"/>
        <v>1</v>
      </c>
      <c r="Y4026" s="7"/>
    </row>
    <row r="4027" spans="1:25" ht="15" customHeight="1" x14ac:dyDescent="0.25">
      <c r="A4027" s="139">
        <v>4020</v>
      </c>
      <c r="B4027" s="10">
        <f t="shared" ca="1" si="593"/>
        <v>0.43326983667339802</v>
      </c>
      <c r="C4027" s="60">
        <f ca="1">_xlfn.NORM.INV(B4027,'Input Parameters'!$E$15,'Input Parameters'!$F$15)</f>
        <v>261.85969821074747</v>
      </c>
      <c r="D4027" s="10">
        <f t="shared" ca="1" si="594"/>
        <v>0.51304884905545622</v>
      </c>
      <c r="E4027" s="62">
        <f ca="1">IF(_xlfn.NORM.INV(D4027,'Input Parameters'!$E$17,'Input Parameters'!$F$17)&lt;3500,3500,IF(_xlfn.NORM.INV(D4027,'Input Parameters'!$E$17,'Input Parameters'!$F$17)&gt;5500,5500,_xlfn.NORM.INV(D4027,'Input Parameters'!$E$17,'Input Parameters'!$F$17)))</f>
        <v>4822.9001138910771</v>
      </c>
      <c r="F4027" s="10">
        <f t="shared" ca="1" si="595"/>
        <v>0.94381248239789894</v>
      </c>
      <c r="G4027" s="64">
        <f ca="1">_xlfn.NORM.INV(F4027,'Input Parameters'!$E$20,'Input Parameters'!$F$20)</f>
        <v>293.28697279649953</v>
      </c>
      <c r="H4027" s="57">
        <f ca="1">EXP(E4027*(1/'Input Parameters'!$E$23-1/G4027))</f>
        <v>1.0203690720200487</v>
      </c>
      <c r="I4027" s="10">
        <f t="shared" ca="1" si="596"/>
        <v>0.60852432907372922</v>
      </c>
      <c r="J4027" s="30">
        <f ca="1">_xlfn.BETA.INV(I4027,'Input Parameters'!$L$26,'Input Parameters'!$M$26,'Input Parameters'!$J$26,'Input Parameters'!$K$26)</f>
        <v>0.70466348408874724</v>
      </c>
      <c r="K4027" s="168">
        <f ca="1">('Input Parameters'!$E$27/'Input Parameters'!$E$38)^$J4027</f>
        <v>6.3801229428302828E-3</v>
      </c>
      <c r="L4027" s="69">
        <f ca="1">$H4027*$C4027*'Input Parameters'!$E$25*K4027</f>
        <v>1.7047276172660519</v>
      </c>
      <c r="M4027" s="24">
        <f t="shared" ca="1" si="597"/>
        <v>0.1311605992571877</v>
      </c>
      <c r="N4027" s="15">
        <f ca="1">_xlfn.NORM.INV(M4027,'Input Parameters'!$E$29,'Input Parameters'!$F$29)</f>
        <v>9.9887907831263431E-2</v>
      </c>
      <c r="O4027" s="8">
        <f t="shared" ca="1" si="598"/>
        <v>0.35054130020435881</v>
      </c>
      <c r="P4027" s="30">
        <f ca="1">_xlfn.LOGNORM.INV(O4027,'Input Parameters'!$H$30,'Input Parameters'!$I$30)</f>
        <v>2.2382911447792568</v>
      </c>
      <c r="Q4027" s="10">
        <f t="shared" ca="1" si="599"/>
        <v>0.90393107261654748</v>
      </c>
      <c r="R4027" s="30">
        <f>IF('Input Parameters'!$E$32=0,0,_xlfn.BETA.INV(Q4027,'Input Parameters'!$L$32,'Input Parameters'!$M$32,'Input Parameters'!$J$32,'Input Parameters'!$K$32))</f>
        <v>0</v>
      </c>
      <c r="S4027" s="10">
        <f t="shared" ca="1" si="600"/>
        <v>0.83986595019234844</v>
      </c>
      <c r="T4027" s="26">
        <f ca="1">_xlfn.LOGNORM.INV(S4027,'Input Parameters'!$H$34,'Input Parameters'!$I$34)</f>
        <v>57.04847852316567</v>
      </c>
      <c r="U4027" s="10">
        <f t="shared" ca="1" si="601"/>
        <v>0.4369596487196572</v>
      </c>
      <c r="V4027" s="30">
        <f ca="1">_xlfn.BETA.INV(U4027,'Input Parameters'!$L$36,'Input Parameters'!$M$36,'Input Parameters'!$J$36,'Input Parameters'!$K$36)</f>
        <v>0.56208728192458435</v>
      </c>
      <c r="W4027" s="2">
        <f ca="1">N4027+(P4027-N4027)*(1-ERF((T4027-R4027)/(2*SQRT(L4027*'Input Parameters'!$E$38))))</f>
        <v>0.10417389912220859</v>
      </c>
      <c r="X4027">
        <f t="shared" ca="1" si="602"/>
        <v>1</v>
      </c>
      <c r="Y4027" s="7"/>
    </row>
    <row r="4028" spans="1:25" ht="15" customHeight="1" x14ac:dyDescent="0.25">
      <c r="A4028" s="139">
        <v>4021</v>
      </c>
      <c r="B4028" s="10">
        <f t="shared" ca="1" si="593"/>
        <v>0.11653834042839262</v>
      </c>
      <c r="C4028" s="60">
        <f ca="1">_xlfn.NORM.INV(B4028,'Input Parameters'!$E$15,'Input Parameters'!$F$15)</f>
        <v>206.34310348428403</v>
      </c>
      <c r="D4028" s="10">
        <f t="shared" ca="1" si="594"/>
        <v>0.97499905794026942</v>
      </c>
      <c r="E4028" s="62">
        <f ca="1">IF(_xlfn.NORM.INV(D4028,'Input Parameters'!$E$17,'Input Parameters'!$F$17)&lt;3500,3500,IF(_xlfn.NORM.INV(D4028,'Input Parameters'!$E$17,'Input Parameters'!$F$17)&gt;5500,5500,_xlfn.NORM.INV(D4028,'Input Parameters'!$E$17,'Input Parameters'!$F$17)))</f>
        <v>5500</v>
      </c>
      <c r="F4028" s="10">
        <f t="shared" ca="1" si="595"/>
        <v>0.77892259684664666</v>
      </c>
      <c r="G4028" s="64">
        <f ca="1">_xlfn.NORM.INV(F4028,'Input Parameters'!$E$20,'Input Parameters'!$F$20)</f>
        <v>287.79934921006429</v>
      </c>
      <c r="H4028" s="57">
        <f ca="1">EXP(E4028*(1/'Input Parameters'!$E$23-1/G4028))</f>
        <v>0.71564043347549211</v>
      </c>
      <c r="I4028" s="10">
        <f t="shared" ca="1" si="596"/>
        <v>0.58439117007381169</v>
      </c>
      <c r="J4028" s="30">
        <f ca="1">_xlfn.BETA.INV(I4028,'Input Parameters'!$L$26,'Input Parameters'!$M$26,'Input Parameters'!$J$26,'Input Parameters'!$K$26)</f>
        <v>0.69506908954257729</v>
      </c>
      <c r="K4028" s="168">
        <f ca="1">('Input Parameters'!$E$27/'Input Parameters'!$E$38)^$J4028</f>
        <v>6.8346699939425245E-3</v>
      </c>
      <c r="L4028" s="69">
        <f ca="1">$H4028*$C4028*'Input Parameters'!$E$25*K4028</f>
        <v>1.0092584127726019</v>
      </c>
      <c r="M4028" s="24">
        <f t="shared" ca="1" si="597"/>
        <v>0.68100384730289931</v>
      </c>
      <c r="N4028" s="15">
        <f ca="1">_xlfn.NORM.INV(M4028,'Input Parameters'!$E$29,'Input Parameters'!$F$29)</f>
        <v>0.10004705077404108</v>
      </c>
      <c r="O4028" s="8">
        <f t="shared" ca="1" si="598"/>
        <v>0.59879871030857756</v>
      </c>
      <c r="P4028" s="30">
        <f ca="1">_xlfn.LOGNORM.INV(O4028,'Input Parameters'!$H$30,'Input Parameters'!$I$30)</f>
        <v>3.0199750255023319</v>
      </c>
      <c r="Q4028" s="10">
        <f t="shared" ca="1" si="599"/>
        <v>0.76172793365296343</v>
      </c>
      <c r="R4028" s="30">
        <f>IF('Input Parameters'!$E$32=0,0,_xlfn.BETA.INV(Q4028,'Input Parameters'!$L$32,'Input Parameters'!$M$32,'Input Parameters'!$J$32,'Input Parameters'!$K$32))</f>
        <v>0</v>
      </c>
      <c r="S4028" s="10">
        <f t="shared" ca="1" si="600"/>
        <v>0.48859391988185608</v>
      </c>
      <c r="T4028" s="26">
        <f ca="1">_xlfn.LOGNORM.INV(S4028,'Input Parameters'!$H$34,'Input Parameters'!$I$34)</f>
        <v>50.228558995571795</v>
      </c>
      <c r="U4028" s="10">
        <f t="shared" ca="1" si="601"/>
        <v>0.13396606060346239</v>
      </c>
      <c r="V4028" s="30">
        <f ca="1">_xlfn.BETA.INV(U4028,'Input Parameters'!$L$36,'Input Parameters'!$M$36,'Input Parameters'!$J$36,'Input Parameters'!$K$36)</f>
        <v>0.43653315987483504</v>
      </c>
      <c r="W4028" s="2">
        <f ca="1">N4028+(P4028-N4028)*(1-ERF((T4028-R4028)/(2*SQRT(L4028*'Input Parameters'!$E$38))))</f>
        <v>0.10123607120428192</v>
      </c>
      <c r="X4028">
        <f t="shared" ca="1" si="602"/>
        <v>1</v>
      </c>
      <c r="Y4028" s="7"/>
    </row>
    <row r="4029" spans="1:25" ht="15" customHeight="1" x14ac:dyDescent="0.25">
      <c r="A4029" s="139">
        <v>4022</v>
      </c>
      <c r="B4029" s="10">
        <f t="shared" ca="1" si="593"/>
        <v>5.8379544067127531E-2</v>
      </c>
      <c r="C4029" s="60">
        <f ca="1">_xlfn.NORM.INV(B4029,'Input Parameters'!$E$15,'Input Parameters'!$F$15)</f>
        <v>185.96353396839535</v>
      </c>
      <c r="D4029" s="10">
        <f t="shared" ca="1" si="594"/>
        <v>0.31228124624289422</v>
      </c>
      <c r="E4029" s="62">
        <f ca="1">IF(_xlfn.NORM.INV(D4029,'Input Parameters'!$E$17,'Input Parameters'!$F$17)&lt;3500,3500,IF(_xlfn.NORM.INV(D4029,'Input Parameters'!$E$17,'Input Parameters'!$F$17)&gt;5500,5500,_xlfn.NORM.INV(D4029,'Input Parameters'!$E$17,'Input Parameters'!$F$17)))</f>
        <v>4457.423912627316</v>
      </c>
      <c r="F4029" s="10">
        <f t="shared" ca="1" si="595"/>
        <v>0.91027695343023163</v>
      </c>
      <c r="G4029" s="64">
        <f ca="1">_xlfn.NORM.INV(F4029,'Input Parameters'!$E$20,'Input Parameters'!$F$20)</f>
        <v>291.64449850934102</v>
      </c>
      <c r="H4029" s="57">
        <f ca="1">EXP(E4029*(1/'Input Parameters'!$E$23-1/G4029))</f>
        <v>0.93523616760718808</v>
      </c>
      <c r="I4029" s="10">
        <f t="shared" ca="1" si="596"/>
        <v>0.22916152650691535</v>
      </c>
      <c r="J4029" s="30">
        <f ca="1">_xlfn.BETA.INV(I4029,'Input Parameters'!$L$26,'Input Parameters'!$M$26,'Input Parameters'!$J$26,'Input Parameters'!$K$26)</f>
        <v>0.5370626496159151</v>
      </c>
      <c r="K4029" s="168">
        <f ca="1">('Input Parameters'!$E$27/'Input Parameters'!$E$38)^$J4029</f>
        <v>2.1229508717818934E-2</v>
      </c>
      <c r="L4029" s="69">
        <f ca="1">$H4029*$C4029*'Input Parameters'!$E$25*K4029</f>
        <v>3.6922323948285851</v>
      </c>
      <c r="M4029" s="24">
        <f t="shared" ca="1" si="597"/>
        <v>0.50162407909138462</v>
      </c>
      <c r="N4029" s="15">
        <f ca="1">_xlfn.NORM.INV(M4029,'Input Parameters'!$E$29,'Input Parameters'!$F$29)</f>
        <v>0.10000040709738153</v>
      </c>
      <c r="O4029" s="8">
        <f t="shared" ca="1" si="598"/>
        <v>0.9453042676320913</v>
      </c>
      <c r="P4029" s="30">
        <f ca="1">_xlfn.LOGNORM.INV(O4029,'Input Parameters'!$H$30,'Input Parameters'!$I$30)</f>
        <v>5.7161244742192698</v>
      </c>
      <c r="Q4029" s="10">
        <f t="shared" ca="1" si="599"/>
        <v>0.67620966581210507</v>
      </c>
      <c r="R4029" s="30">
        <f>IF('Input Parameters'!$E$32=0,0,_xlfn.BETA.INV(Q4029,'Input Parameters'!$L$32,'Input Parameters'!$M$32,'Input Parameters'!$J$32,'Input Parameters'!$K$32))</f>
        <v>0</v>
      </c>
      <c r="S4029" s="10">
        <f t="shared" ca="1" si="600"/>
        <v>0.95173213785680499</v>
      </c>
      <c r="T4029" s="26">
        <f ca="1">_xlfn.LOGNORM.INV(S4029,'Input Parameters'!$H$34,'Input Parameters'!$I$34)</f>
        <v>61.996335853042538</v>
      </c>
      <c r="U4029" s="10">
        <f t="shared" ca="1" si="601"/>
        <v>0.89102958278069599</v>
      </c>
      <c r="V4029" s="30">
        <f ca="1">_xlfn.BETA.INV(U4029,'Input Parameters'!$L$36,'Input Parameters'!$M$36,'Input Parameters'!$J$36,'Input Parameters'!$K$36)</f>
        <v>0.79311950995907399</v>
      </c>
      <c r="W4029" s="2">
        <f ca="1">N4029+(P4029-N4029)*(1-ERF((T4029-R4029)/(2*SQRT(L4029*'Input Parameters'!$E$38))))</f>
        <v>0.22649356326181633</v>
      </c>
      <c r="X4029">
        <f t="shared" ca="1" si="602"/>
        <v>1</v>
      </c>
      <c r="Y4029" s="7"/>
    </row>
    <row r="4030" spans="1:25" ht="15" customHeight="1" x14ac:dyDescent="0.25">
      <c r="A4030" s="139">
        <v>4023</v>
      </c>
      <c r="B4030" s="10">
        <f t="shared" ca="1" si="593"/>
        <v>0.30042003618333435</v>
      </c>
      <c r="C4030" s="60">
        <f ca="1">_xlfn.NORM.INV(B4030,'Input Parameters'!$E$15,'Input Parameters'!$F$15)</f>
        <v>242.61358090467516</v>
      </c>
      <c r="D4030" s="10">
        <f t="shared" ca="1" si="594"/>
        <v>0.97107113583561022</v>
      </c>
      <c r="E4030" s="62">
        <f ca="1">IF(_xlfn.NORM.INV(D4030,'Input Parameters'!$E$17,'Input Parameters'!$F$17)&lt;3500,3500,IF(_xlfn.NORM.INV(D4030,'Input Parameters'!$E$17,'Input Parameters'!$F$17)&gt;5500,5500,_xlfn.NORM.INV(D4030,'Input Parameters'!$E$17,'Input Parameters'!$F$17)))</f>
        <v>5500</v>
      </c>
      <c r="F4030" s="10">
        <f t="shared" ca="1" si="595"/>
        <v>0.10832067920164623</v>
      </c>
      <c r="G4030" s="64">
        <f ca="1">_xlfn.NORM.INV(F4030,'Input Parameters'!$E$20,'Input Parameters'!$F$20)</f>
        <v>274.37209383214588</v>
      </c>
      <c r="H4030" s="57">
        <f ca="1">EXP(E4030*(1/'Input Parameters'!$E$23-1/G4030))</f>
        <v>0.28088464091874787</v>
      </c>
      <c r="I4030" s="10">
        <f t="shared" ca="1" si="596"/>
        <v>9.3683950747826095E-2</v>
      </c>
      <c r="J4030" s="30">
        <f ca="1">_xlfn.BETA.INV(I4030,'Input Parameters'!$L$26,'Input Parameters'!$M$26,'Input Parameters'!$J$26,'Input Parameters'!$K$26)</f>
        <v>0.43840039900898042</v>
      </c>
      <c r="K4030" s="168">
        <f ca="1">('Input Parameters'!$E$27/'Input Parameters'!$E$38)^$J4030</f>
        <v>4.3081721067493521E-2</v>
      </c>
      <c r="L4030" s="69">
        <f ca="1">$H4030*$C4030*'Input Parameters'!$E$25*K4030</f>
        <v>2.9358654267274527</v>
      </c>
      <c r="M4030" s="24">
        <f t="shared" ca="1" si="597"/>
        <v>0.86010650888513718</v>
      </c>
      <c r="N4030" s="15">
        <f ca="1">_xlfn.NORM.INV(M4030,'Input Parameters'!$E$29,'Input Parameters'!$F$29)</f>
        <v>0.10010807979912055</v>
      </c>
      <c r="O4030" s="8">
        <f t="shared" ca="1" si="598"/>
        <v>0.39325013938124775</v>
      </c>
      <c r="P4030" s="30">
        <f ca="1">_xlfn.LOGNORM.INV(O4030,'Input Parameters'!$H$30,'Input Parameters'!$I$30)</f>
        <v>2.3610169383613799</v>
      </c>
      <c r="Q4030" s="10">
        <f t="shared" ca="1" si="599"/>
        <v>0.92842873373402068</v>
      </c>
      <c r="R4030" s="30">
        <f>IF('Input Parameters'!$E$32=0,0,_xlfn.BETA.INV(Q4030,'Input Parameters'!$L$32,'Input Parameters'!$M$32,'Input Parameters'!$J$32,'Input Parameters'!$K$32))</f>
        <v>0</v>
      </c>
      <c r="S4030" s="10">
        <f t="shared" ca="1" si="600"/>
        <v>0.18286734510819114</v>
      </c>
      <c r="T4030" s="26">
        <f ca="1">_xlfn.LOGNORM.INV(S4030,'Input Parameters'!$H$34,'Input Parameters'!$I$34)</f>
        <v>45.038637656088362</v>
      </c>
      <c r="U4030" s="10">
        <f t="shared" ca="1" si="601"/>
        <v>0.23484125987743154</v>
      </c>
      <c r="V4030" s="30">
        <f ca="1">_xlfn.BETA.INV(U4030,'Input Parameters'!$L$36,'Input Parameters'!$M$36,'Input Parameters'!$J$36,'Input Parameters'!$K$36)</f>
        <v>0.48383683049258669</v>
      </c>
      <c r="W4030" s="2">
        <f ca="1">N4030+(P4030-N4030)*(1-ERF((T4030-R4030)/(2*SQRT(L4030*'Input Parameters'!$E$38))))</f>
        <v>0.24271263951330191</v>
      </c>
      <c r="X4030">
        <f t="shared" ca="1" si="602"/>
        <v>1</v>
      </c>
      <c r="Y4030" s="7"/>
    </row>
    <row r="4031" spans="1:25" ht="15" customHeight="1" x14ac:dyDescent="0.25">
      <c r="A4031" s="139">
        <v>4024</v>
      </c>
      <c r="B4031" s="10">
        <f t="shared" ca="1" si="593"/>
        <v>0.65452647932086583</v>
      </c>
      <c r="C4031" s="60">
        <f ca="1">_xlfn.NORM.INV(B4031,'Input Parameters'!$E$15,'Input Parameters'!$F$15)</f>
        <v>292.5128959863917</v>
      </c>
      <c r="D4031" s="10">
        <f t="shared" ca="1" si="594"/>
        <v>0.60440113225467285</v>
      </c>
      <c r="E4031" s="62">
        <f ca="1">IF(_xlfn.NORM.INV(D4031,'Input Parameters'!$E$17,'Input Parameters'!$F$17)&lt;3500,3500,IF(_xlfn.NORM.INV(D4031,'Input Parameters'!$E$17,'Input Parameters'!$F$17)&gt;5500,5500,_xlfn.NORM.INV(D4031,'Input Parameters'!$E$17,'Input Parameters'!$F$17)))</f>
        <v>4985.3289265214808</v>
      </c>
      <c r="F4031" s="10">
        <f t="shared" ca="1" si="595"/>
        <v>0.17610224038177746</v>
      </c>
      <c r="G4031" s="64">
        <f ca="1">_xlfn.NORM.INV(F4031,'Input Parameters'!$E$20,'Input Parameters'!$F$20)</f>
        <v>276.41684376992191</v>
      </c>
      <c r="H4031" s="57">
        <f ca="1">EXP(E4031*(1/'Input Parameters'!$E$23-1/G4031))</f>
        <v>0.36183127065190374</v>
      </c>
      <c r="I4031" s="10">
        <f t="shared" ca="1" si="596"/>
        <v>0.83351016084557428</v>
      </c>
      <c r="J4031" s="30">
        <f ca="1">_xlfn.BETA.INV(I4031,'Input Parameters'!$L$26,'Input Parameters'!$M$26,'Input Parameters'!$J$26,'Input Parameters'!$K$26)</f>
        <v>0.80175143977132279</v>
      </c>
      <c r="K4031" s="168">
        <f ca="1">('Input Parameters'!$E$27/'Input Parameters'!$E$38)^$J4031</f>
        <v>3.1796564444414592E-3</v>
      </c>
      <c r="L4031" s="69">
        <f ca="1">$H4031*$C4031*'Input Parameters'!$E$25*K4031</f>
        <v>0.33653583279330834</v>
      </c>
      <c r="M4031" s="24">
        <f t="shared" ca="1" si="597"/>
        <v>0.44732561530540793</v>
      </c>
      <c r="N4031" s="15">
        <f ca="1">_xlfn.NORM.INV(M4031,'Input Parameters'!$E$29,'Input Parameters'!$F$29)</f>
        <v>9.9986757890551226E-2</v>
      </c>
      <c r="O4031" s="8">
        <f t="shared" ca="1" si="598"/>
        <v>0.55674109754351697</v>
      </c>
      <c r="P4031" s="30">
        <f ca="1">_xlfn.LOGNORM.INV(O4031,'Input Parameters'!$H$30,'Input Parameters'!$I$30)</f>
        <v>2.8704098147169481</v>
      </c>
      <c r="Q4031" s="10">
        <f t="shared" ca="1" si="599"/>
        <v>0.73809418157895834</v>
      </c>
      <c r="R4031" s="30">
        <f>IF('Input Parameters'!$E$32=0,0,_xlfn.BETA.INV(Q4031,'Input Parameters'!$L$32,'Input Parameters'!$M$32,'Input Parameters'!$J$32,'Input Parameters'!$K$32))</f>
        <v>0</v>
      </c>
      <c r="S4031" s="10">
        <f t="shared" ca="1" si="600"/>
        <v>0.67520826851402826</v>
      </c>
      <c r="T4031" s="26">
        <f ca="1">_xlfn.LOGNORM.INV(S4031,'Input Parameters'!$H$34,'Input Parameters'!$I$34)</f>
        <v>53.341619981071034</v>
      </c>
      <c r="U4031" s="10">
        <f t="shared" ca="1" si="601"/>
        <v>0.40537806010005972</v>
      </c>
      <c r="V4031" s="30">
        <f ca="1">_xlfn.BETA.INV(U4031,'Input Parameters'!$L$36,'Input Parameters'!$M$36,'Input Parameters'!$J$36,'Input Parameters'!$K$36)</f>
        <v>0.55026580489367449</v>
      </c>
      <c r="W4031" s="2">
        <f ca="1">N4031+(P4031-N4031)*(1-ERF((T4031-R4031)/(2*SQRT(L4031*'Input Parameters'!$E$38))))</f>
        <v>9.998675811038206E-2</v>
      </c>
      <c r="X4031">
        <f t="shared" ca="1" si="602"/>
        <v>1</v>
      </c>
      <c r="Y4031" s="7"/>
    </row>
    <row r="4032" spans="1:25" ht="15" customHeight="1" x14ac:dyDescent="0.25">
      <c r="A4032" s="139">
        <v>4025</v>
      </c>
      <c r="B4032" s="10">
        <f t="shared" ca="1" si="593"/>
        <v>0.67730051137325453</v>
      </c>
      <c r="C4032" s="60">
        <f ca="1">_xlfn.NORM.INV(B4032,'Input Parameters'!$E$15,'Input Parameters'!$F$15)</f>
        <v>295.90503476210773</v>
      </c>
      <c r="D4032" s="10">
        <f t="shared" ca="1" si="594"/>
        <v>0.91825176541902265</v>
      </c>
      <c r="E4032" s="62">
        <f ca="1">IF(_xlfn.NORM.INV(D4032,'Input Parameters'!$E$17,'Input Parameters'!$F$17)&lt;3500,3500,IF(_xlfn.NORM.INV(D4032,'Input Parameters'!$E$17,'Input Parameters'!$F$17)&gt;5500,5500,_xlfn.NORM.INV(D4032,'Input Parameters'!$E$17,'Input Parameters'!$F$17)))</f>
        <v>5500</v>
      </c>
      <c r="F4032" s="10">
        <f t="shared" ca="1" si="595"/>
        <v>0.90790462580748377</v>
      </c>
      <c r="G4032" s="64">
        <f ca="1">_xlfn.NORM.INV(F4032,'Input Parameters'!$E$20,'Input Parameters'!$F$20)</f>
        <v>291.54734362321676</v>
      </c>
      <c r="H4032" s="57">
        <f ca="1">EXP(E4032*(1/'Input Parameters'!$E$23-1/G4032))</f>
        <v>0.91493575565203422</v>
      </c>
      <c r="I4032" s="10">
        <f t="shared" ca="1" si="596"/>
        <v>3.053320904268686E-2</v>
      </c>
      <c r="J4032" s="30">
        <f ca="1">_xlfn.BETA.INV(I4032,'Input Parameters'!$L$26,'Input Parameters'!$M$26,'Input Parameters'!$J$26,'Input Parameters'!$K$26)</f>
        <v>0.34773051942961564</v>
      </c>
      <c r="K4032" s="168">
        <f ca="1">('Input Parameters'!$E$27/'Input Parameters'!$E$38)^$J4032</f>
        <v>8.2555929932486699E-2</v>
      </c>
      <c r="L4032" s="69">
        <f ca="1">$H4032*$C4032*'Input Parameters'!$E$25*K4032</f>
        <v>22.350705107701756</v>
      </c>
      <c r="M4032" s="24">
        <f t="shared" ca="1" si="597"/>
        <v>0.48380609861961932</v>
      </c>
      <c r="N4032" s="15">
        <f ca="1">_xlfn.NORM.INV(M4032,'Input Parameters'!$E$29,'Input Parameters'!$F$29)</f>
        <v>9.9995939675510459E-2</v>
      </c>
      <c r="O4032" s="8">
        <f t="shared" ca="1" si="598"/>
        <v>0.64387850858201934</v>
      </c>
      <c r="P4032" s="30">
        <f ca="1">_xlfn.LOGNORM.INV(O4032,'Input Parameters'!$H$30,'Input Parameters'!$I$30)</f>
        <v>3.1940060960978358</v>
      </c>
      <c r="Q4032" s="10">
        <f t="shared" ca="1" si="599"/>
        <v>0.37500917918822962</v>
      </c>
      <c r="R4032" s="30">
        <f>IF('Input Parameters'!$E$32=0,0,_xlfn.BETA.INV(Q4032,'Input Parameters'!$L$32,'Input Parameters'!$M$32,'Input Parameters'!$J$32,'Input Parameters'!$K$32))</f>
        <v>0</v>
      </c>
      <c r="S4032" s="10">
        <f t="shared" ca="1" si="600"/>
        <v>0.66974499246142249</v>
      </c>
      <c r="T4032" s="26">
        <f ca="1">_xlfn.LOGNORM.INV(S4032,'Input Parameters'!$H$34,'Input Parameters'!$I$34)</f>
        <v>53.241211054158669</v>
      </c>
      <c r="U4032" s="10">
        <f t="shared" ca="1" si="601"/>
        <v>0.53731748416099345</v>
      </c>
      <c r="V4032" s="30">
        <f ca="1">_xlfn.BETA.INV(U4032,'Input Parameters'!$L$36,'Input Parameters'!$M$36,'Input Parameters'!$J$36,'Input Parameters'!$K$36)</f>
        <v>0.60028987662708444</v>
      </c>
      <c r="W4032" s="2">
        <f ca="1">N4032+(P4032-N4032)*(1-ERF((T4032-R4032)/(2*SQRT(L4032*'Input Parameters'!$E$38))))</f>
        <v>1.4175690075946195</v>
      </c>
      <c r="X4032">
        <f t="shared" ca="1" si="602"/>
        <v>0</v>
      </c>
      <c r="Y4032" s="7"/>
    </row>
    <row r="4033" spans="1:25" ht="15" customHeight="1" x14ac:dyDescent="0.25">
      <c r="A4033" s="139">
        <v>4026</v>
      </c>
      <c r="B4033" s="10">
        <f t="shared" ca="1" si="593"/>
        <v>0.5059184526894055</v>
      </c>
      <c r="C4033" s="60">
        <f ca="1">_xlfn.NORM.INV(B4033,'Input Parameters'!$E$15,'Input Parameters'!$F$15)</f>
        <v>271.77120873157645</v>
      </c>
      <c r="D4033" s="10">
        <f t="shared" ca="1" si="594"/>
        <v>0.73360197677007133</v>
      </c>
      <c r="E4033" s="62">
        <f ca="1">IF(_xlfn.NORM.INV(D4033,'Input Parameters'!$E$17,'Input Parameters'!$F$17)&lt;3500,3500,IF(_xlfn.NORM.INV(D4033,'Input Parameters'!$E$17,'Input Parameters'!$F$17)&gt;5500,5500,_xlfn.NORM.INV(D4033,'Input Parameters'!$E$17,'Input Parameters'!$F$17)))</f>
        <v>5236.6204540821227</v>
      </c>
      <c r="F4033" s="10">
        <f t="shared" ca="1" si="595"/>
        <v>4.2559254196635865E-2</v>
      </c>
      <c r="G4033" s="64">
        <f ca="1">_xlfn.NORM.INV(F4033,'Input Parameters'!$E$20,'Input Parameters'!$F$20)</f>
        <v>271.11441152121319</v>
      </c>
      <c r="H4033" s="57">
        <f ca="1">EXP(E4033*(1/'Input Parameters'!$E$23-1/G4033))</f>
        <v>0.2373221162446488</v>
      </c>
      <c r="I4033" s="10">
        <f t="shared" ca="1" si="596"/>
        <v>0.16969004455246617</v>
      </c>
      <c r="J4033" s="30">
        <f ca="1">_xlfn.BETA.INV(I4033,'Input Parameters'!$L$26,'Input Parameters'!$M$26,'Input Parameters'!$J$26,'Input Parameters'!$K$26)</f>
        <v>0.50031844503263423</v>
      </c>
      <c r="K4033" s="168">
        <f ca="1">('Input Parameters'!$E$27/'Input Parameters'!$E$38)^$J4033</f>
        <v>2.7631576280207994E-2</v>
      </c>
      <c r="L4033" s="69">
        <f ca="1">$H4033*$C4033*'Input Parameters'!$E$25*K4033</f>
        <v>1.7821625729771755</v>
      </c>
      <c r="M4033" s="24">
        <f t="shared" ca="1" si="597"/>
        <v>0.17027659211068225</v>
      </c>
      <c r="N4033" s="15">
        <f ca="1">_xlfn.NORM.INV(M4033,'Input Parameters'!$E$29,'Input Parameters'!$F$29)</f>
        <v>9.99046927195653E-2</v>
      </c>
      <c r="O4033" s="8">
        <f t="shared" ca="1" si="598"/>
        <v>0.66063927389401356</v>
      </c>
      <c r="P4033" s="30">
        <f ca="1">_xlfn.LOGNORM.INV(O4033,'Input Parameters'!$H$30,'Input Parameters'!$I$30)</f>
        <v>3.2631879061944677</v>
      </c>
      <c r="Q4033" s="10">
        <f t="shared" ca="1" si="599"/>
        <v>0.48887733620572149</v>
      </c>
      <c r="R4033" s="30">
        <f>IF('Input Parameters'!$E$32=0,0,_xlfn.BETA.INV(Q4033,'Input Parameters'!$L$32,'Input Parameters'!$M$32,'Input Parameters'!$J$32,'Input Parameters'!$K$32))</f>
        <v>0</v>
      </c>
      <c r="S4033" s="10">
        <f t="shared" ca="1" si="600"/>
        <v>0.47196798256030414</v>
      </c>
      <c r="T4033" s="26">
        <f ca="1">_xlfn.LOGNORM.INV(S4033,'Input Parameters'!$H$34,'Input Parameters'!$I$34)</f>
        <v>49.96825183642715</v>
      </c>
      <c r="U4033" s="10">
        <f t="shared" ca="1" si="601"/>
        <v>0.21191349543363924</v>
      </c>
      <c r="V4033" s="30">
        <f ca="1">_xlfn.BETA.INV(U4033,'Input Parameters'!$L$36,'Input Parameters'!$M$36,'Input Parameters'!$J$36,'Input Parameters'!$K$36)</f>
        <v>0.47399402510324545</v>
      </c>
      <c r="W4033" s="2">
        <f ca="1">N4033+(P4033-N4033)*(1-ERF((T4033-R4033)/(2*SQRT(L4033*'Input Parameters'!$E$38))))</f>
        <v>0.12561594764007594</v>
      </c>
      <c r="X4033">
        <f t="shared" ca="1" si="602"/>
        <v>1</v>
      </c>
      <c r="Y4033" s="7"/>
    </row>
    <row r="4034" spans="1:25" ht="15" customHeight="1" x14ac:dyDescent="0.25">
      <c r="A4034" s="139">
        <v>4027</v>
      </c>
      <c r="B4034" s="10">
        <f t="shared" ca="1" si="593"/>
        <v>0.48135821979764493</v>
      </c>
      <c r="C4034" s="60">
        <f ca="1">_xlfn.NORM.INV(B4034,'Input Parameters'!$E$15,'Input Parameters'!$F$15)</f>
        <v>268.43392593945993</v>
      </c>
      <c r="D4034" s="10">
        <f t="shared" ca="1" si="594"/>
        <v>0.57422526857910572</v>
      </c>
      <c r="E4034" s="62">
        <f ca="1">IF(_xlfn.NORM.INV(D4034,'Input Parameters'!$E$17,'Input Parameters'!$F$17)&lt;3500,3500,IF(_xlfn.NORM.INV(D4034,'Input Parameters'!$E$17,'Input Parameters'!$F$17)&gt;5500,5500,_xlfn.NORM.INV(D4034,'Input Parameters'!$E$17,'Input Parameters'!$F$17)))</f>
        <v>4930.9992533489476</v>
      </c>
      <c r="F4034" s="10">
        <f t="shared" ca="1" si="595"/>
        <v>0.45924186268322253</v>
      </c>
      <c r="G4034" s="64">
        <f ca="1">_xlfn.NORM.INV(F4034,'Input Parameters'!$E$20,'Input Parameters'!$F$20)</f>
        <v>281.96429599075765</v>
      </c>
      <c r="H4034" s="57">
        <f ca="1">EXP(E4034*(1/'Input Parameters'!$E$23-1/G4034))</f>
        <v>0.51968688158323795</v>
      </c>
      <c r="I4034" s="10">
        <f t="shared" ca="1" si="596"/>
        <v>4.8542905542538262E-2</v>
      </c>
      <c r="J4034" s="30">
        <f ca="1">_xlfn.BETA.INV(I4034,'Input Parameters'!$L$26,'Input Parameters'!$M$26,'Input Parameters'!$J$26,'Input Parameters'!$K$26)</f>
        <v>0.38190099287381335</v>
      </c>
      <c r="K4034" s="168">
        <f ca="1">('Input Parameters'!$E$27/'Input Parameters'!$E$38)^$J4034</f>
        <v>6.4610076683083772E-2</v>
      </c>
      <c r="L4034" s="69">
        <f ca="1">$H4034*$C4034*'Input Parameters'!$E$25*K4034</f>
        <v>9.013208419728425</v>
      </c>
      <c r="M4034" s="24">
        <f t="shared" ca="1" si="597"/>
        <v>0.62129345395227475</v>
      </c>
      <c r="N4034" s="15">
        <f ca="1">_xlfn.NORM.INV(M4034,'Input Parameters'!$E$29,'Input Parameters'!$F$29)</f>
        <v>0.10003088796305989</v>
      </c>
      <c r="O4034" s="8">
        <f t="shared" ca="1" si="598"/>
        <v>0.1899383496896867</v>
      </c>
      <c r="P4034" s="30">
        <f ca="1">_xlfn.LOGNORM.INV(O4034,'Input Parameters'!$H$30,'Input Parameters'!$I$30)</f>
        <v>1.7722180435229802</v>
      </c>
      <c r="Q4034" s="10">
        <f t="shared" ca="1" si="599"/>
        <v>0.71869044421981032</v>
      </c>
      <c r="R4034" s="30">
        <f>IF('Input Parameters'!$E$32=0,0,_xlfn.BETA.INV(Q4034,'Input Parameters'!$L$32,'Input Parameters'!$M$32,'Input Parameters'!$J$32,'Input Parameters'!$K$32))</f>
        <v>0</v>
      </c>
      <c r="S4034" s="10">
        <f t="shared" ca="1" si="600"/>
        <v>0.17767267333880621</v>
      </c>
      <c r="T4034" s="26">
        <f ca="1">_xlfn.LOGNORM.INV(S4034,'Input Parameters'!$H$34,'Input Parameters'!$I$34)</f>
        <v>44.92785300833102</v>
      </c>
      <c r="U4034" s="10">
        <f t="shared" ca="1" si="601"/>
        <v>0.73323071309457466</v>
      </c>
      <c r="V4034" s="30">
        <f ca="1">_xlfn.BETA.INV(U4034,'Input Parameters'!$L$36,'Input Parameters'!$M$36,'Input Parameters'!$J$36,'Input Parameters'!$K$36)</f>
        <v>0.68611488120867303</v>
      </c>
      <c r="W4034" s="2">
        <f ca="1">N4034+(P4034-N4034)*(1-ERF((T4034-R4034)/(2*SQRT(L4034*'Input Parameters'!$E$38))))</f>
        <v>0.58491804049215101</v>
      </c>
      <c r="X4034">
        <f t="shared" ca="1" si="602"/>
        <v>1</v>
      </c>
      <c r="Y4034" s="7"/>
    </row>
    <row r="4035" spans="1:25" ht="15" customHeight="1" x14ac:dyDescent="0.25">
      <c r="A4035" s="139">
        <v>4028</v>
      </c>
      <c r="B4035" s="10">
        <f t="shared" ca="1" si="593"/>
        <v>0.53973733669142321</v>
      </c>
      <c r="C4035" s="60">
        <f ca="1">_xlfn.NORM.INV(B4035,'Input Parameters'!$E$15,'Input Parameters'!$F$15)</f>
        <v>276.37418866377249</v>
      </c>
      <c r="D4035" s="10">
        <f t="shared" ca="1" si="594"/>
        <v>0.14917284084392024</v>
      </c>
      <c r="E4035" s="62">
        <f ca="1">IF(_xlfn.NORM.INV(D4035,'Input Parameters'!$E$17,'Input Parameters'!$F$17)&lt;3500,3500,IF(_xlfn.NORM.INV(D4035,'Input Parameters'!$E$17,'Input Parameters'!$F$17)&gt;5500,5500,_xlfn.NORM.INV(D4035,'Input Parameters'!$E$17,'Input Parameters'!$F$17)))</f>
        <v>4072.0087101681243</v>
      </c>
      <c r="F4035" s="10">
        <f t="shared" ca="1" si="595"/>
        <v>0.5364176550356542</v>
      </c>
      <c r="G4035" s="64">
        <f ca="1">_xlfn.NORM.INV(F4035,'Input Parameters'!$E$20,'Input Parameters'!$F$20)</f>
        <v>283.26246492920774</v>
      </c>
      <c r="H4035" s="57">
        <f ca="1">EXP(E4035*(1/'Input Parameters'!$E$23-1/G4035))</f>
        <v>0.62230564219280882</v>
      </c>
      <c r="I4035" s="10">
        <f t="shared" ca="1" si="596"/>
        <v>0.36907757226348226</v>
      </c>
      <c r="J4035" s="30">
        <f ca="1">_xlfn.BETA.INV(I4035,'Input Parameters'!$L$26,'Input Parameters'!$M$26,'Input Parameters'!$J$26,'Input Parameters'!$K$26)</f>
        <v>0.6063786308570942</v>
      </c>
      <c r="K4035" s="168">
        <f ca="1">('Input Parameters'!$E$27/'Input Parameters'!$E$38)^$J4035</f>
        <v>1.2912385336291073E-2</v>
      </c>
      <c r="L4035" s="69">
        <f ca="1">$H4035*$C4035*'Input Parameters'!$E$25*K4035</f>
        <v>2.22079104309935</v>
      </c>
      <c r="M4035" s="24">
        <f t="shared" ca="1" si="597"/>
        <v>0.67036697998169892</v>
      </c>
      <c r="N4035" s="15">
        <f ca="1">_xlfn.NORM.INV(M4035,'Input Parameters'!$E$29,'Input Parameters'!$F$29)</f>
        <v>0.10004409267323316</v>
      </c>
      <c r="O4035" s="8">
        <f t="shared" ca="1" si="598"/>
        <v>0.42873076614789651</v>
      </c>
      <c r="P4035" s="30">
        <f ca="1">_xlfn.LOGNORM.INV(O4035,'Input Parameters'!$H$30,'Input Parameters'!$I$30)</f>
        <v>2.4650149750255106</v>
      </c>
      <c r="Q4035" s="10">
        <f t="shared" ca="1" si="599"/>
        <v>0.43680435966155928</v>
      </c>
      <c r="R4035" s="30">
        <f>IF('Input Parameters'!$E$32=0,0,_xlfn.BETA.INV(Q4035,'Input Parameters'!$L$32,'Input Parameters'!$M$32,'Input Parameters'!$J$32,'Input Parameters'!$K$32))</f>
        <v>0</v>
      </c>
      <c r="S4035" s="10">
        <f t="shared" ca="1" si="600"/>
        <v>0.96562304849600999</v>
      </c>
      <c r="T4035" s="26">
        <f ca="1">_xlfn.LOGNORM.INV(S4035,'Input Parameters'!$H$34,'Input Parameters'!$I$34)</f>
        <v>63.22926224506049</v>
      </c>
      <c r="U4035" s="10">
        <f t="shared" ca="1" si="601"/>
        <v>0.95216393710371006</v>
      </c>
      <c r="V4035" s="30">
        <f ca="1">_xlfn.BETA.INV(U4035,'Input Parameters'!$L$36,'Input Parameters'!$M$36,'Input Parameters'!$J$36,'Input Parameters'!$K$36)</f>
        <v>0.87333142876551317</v>
      </c>
      <c r="W4035" s="2">
        <f ca="1">N4035+(P4035-N4035)*(1-ERF((T4035-R4035)/(2*SQRT(L4035*'Input Parameters'!$E$38))))</f>
        <v>0.10642497637531385</v>
      </c>
      <c r="X4035">
        <f t="shared" ca="1" si="602"/>
        <v>1</v>
      </c>
      <c r="Y4035" s="7"/>
    </row>
    <row r="4036" spans="1:25" ht="15" customHeight="1" x14ac:dyDescent="0.25">
      <c r="A4036" s="139">
        <v>4029</v>
      </c>
      <c r="B4036" s="10">
        <f t="shared" ca="1" si="593"/>
        <v>0.95080448688786001</v>
      </c>
      <c r="C4036" s="60">
        <f ca="1">_xlfn.NORM.INV(B4036,'Input Parameters'!$E$15,'Input Parameters'!$F$15)</f>
        <v>360.53294000310171</v>
      </c>
      <c r="D4036" s="10">
        <f t="shared" ca="1" si="594"/>
        <v>0.16529658268556513</v>
      </c>
      <c r="E4036" s="62">
        <f ca="1">IF(_xlfn.NORM.INV(D4036,'Input Parameters'!$E$17,'Input Parameters'!$F$17)&lt;3500,3500,IF(_xlfn.NORM.INV(D4036,'Input Parameters'!$E$17,'Input Parameters'!$F$17)&gt;5500,5500,_xlfn.NORM.INV(D4036,'Input Parameters'!$E$17,'Input Parameters'!$F$17)))</f>
        <v>4118.9561427356057</v>
      </c>
      <c r="F4036" s="10">
        <f t="shared" ca="1" si="595"/>
        <v>0.75525694985657787</v>
      </c>
      <c r="G4036" s="64">
        <f ca="1">_xlfn.NORM.INV(F4036,'Input Parameters'!$E$20,'Input Parameters'!$F$20)</f>
        <v>287.28054699488064</v>
      </c>
      <c r="H4036" s="57">
        <f ca="1">EXP(E4036*(1/'Input Parameters'!$E$23-1/G4036))</f>
        <v>0.75850083024849979</v>
      </c>
      <c r="I4036" s="10">
        <f t="shared" ca="1" si="596"/>
        <v>0.72572331924613775</v>
      </c>
      <c r="J4036" s="30">
        <f ca="1">_xlfn.BETA.INV(I4036,'Input Parameters'!$L$26,'Input Parameters'!$M$26,'Input Parameters'!$J$26,'Input Parameters'!$K$26)</f>
        <v>0.75246531502230463</v>
      </c>
      <c r="K4036" s="168">
        <f ca="1">('Input Parameters'!$E$27/'Input Parameters'!$E$38)^$J4036</f>
        <v>4.5281057635922096E-3</v>
      </c>
      <c r="L4036" s="69">
        <f ca="1">$H4036*$C4036*'Input Parameters'!$E$25*K4036</f>
        <v>1.2382763340118557</v>
      </c>
      <c r="M4036" s="24">
        <f t="shared" ca="1" si="597"/>
        <v>0.42037281081586531</v>
      </c>
      <c r="N4036" s="15">
        <f ca="1">_xlfn.NORM.INV(M4036,'Input Parameters'!$E$29,'Input Parameters'!$F$29)</f>
        <v>9.997990601682559E-2</v>
      </c>
      <c r="O4036" s="8">
        <f t="shared" ca="1" si="598"/>
        <v>0.48226595225804136</v>
      </c>
      <c r="P4036" s="30">
        <f ca="1">_xlfn.LOGNORM.INV(O4036,'Input Parameters'!$H$30,'Input Parameters'!$I$30)</f>
        <v>2.6275057446074537</v>
      </c>
      <c r="Q4036" s="10">
        <f t="shared" ca="1" si="599"/>
        <v>0.88258977209306877</v>
      </c>
      <c r="R4036" s="30">
        <f>IF('Input Parameters'!$E$32=0,0,_xlfn.BETA.INV(Q4036,'Input Parameters'!$L$32,'Input Parameters'!$M$32,'Input Parameters'!$J$32,'Input Parameters'!$K$32))</f>
        <v>0</v>
      </c>
      <c r="S4036" s="10">
        <f t="shared" ca="1" si="600"/>
        <v>0.9443401507519138</v>
      </c>
      <c r="T4036" s="26">
        <f ca="1">_xlfn.LOGNORM.INV(S4036,'Input Parameters'!$H$34,'Input Parameters'!$I$34)</f>
        <v>61.461407677489127</v>
      </c>
      <c r="U4036" s="10">
        <f t="shared" ca="1" si="601"/>
        <v>0.9668050674810722</v>
      </c>
      <c r="V4036" s="30">
        <f ca="1">_xlfn.BETA.INV(U4036,'Input Parameters'!$L$36,'Input Parameters'!$M$36,'Input Parameters'!$J$36,'Input Parameters'!$K$36)</f>
        <v>0.90530056337263876</v>
      </c>
      <c r="W4036" s="2">
        <f ca="1">N4036+(P4036-N4036)*(1-ERF((T4036-R4036)/(2*SQRT(L4036*'Input Parameters'!$E$38))))</f>
        <v>0.100217552834826</v>
      </c>
      <c r="X4036">
        <f t="shared" ca="1" si="602"/>
        <v>1</v>
      </c>
      <c r="Y4036" s="7"/>
    </row>
    <row r="4037" spans="1:25" ht="15" customHeight="1" x14ac:dyDescent="0.25">
      <c r="A4037" s="139">
        <v>4030</v>
      </c>
      <c r="B4037" s="10">
        <f t="shared" ref="B4037:B4100" ca="1" si="603">RAND()</f>
        <v>0.19375216703387266</v>
      </c>
      <c r="C4037" s="60">
        <f ca="1">_xlfn.NORM.INV(B4037,'Input Parameters'!$E$15,'Input Parameters'!$F$15)</f>
        <v>224.13582427799253</v>
      </c>
      <c r="D4037" s="10">
        <f t="shared" ref="D4037:D4100" ca="1" si="604">RAND()</f>
        <v>0.27358615484681459</v>
      </c>
      <c r="E4037" s="62">
        <f ca="1">IF(_xlfn.NORM.INV(D4037,'Input Parameters'!$E$17,'Input Parameters'!$F$17)&lt;3500,3500,IF(_xlfn.NORM.INV(D4037,'Input Parameters'!$E$17,'Input Parameters'!$F$17)&gt;5500,5500,_xlfn.NORM.INV(D4037,'Input Parameters'!$E$17,'Input Parameters'!$F$17)))</f>
        <v>4378.5980779762376</v>
      </c>
      <c r="F4037" s="10">
        <f t="shared" ref="F4037:F4100" ca="1" si="605">RAND()</f>
        <v>1.188681442211581E-2</v>
      </c>
      <c r="G4037" s="64">
        <f ca="1">_xlfn.NORM.INV(F4037,'Input Parameters'!$E$20,'Input Parameters'!$F$20)</f>
        <v>267.50285458477242</v>
      </c>
      <c r="H4037" s="57">
        <f ca="1">EXP(E4037*(1/'Input Parameters'!$E$23-1/G4037))</f>
        <v>0.24154221071208576</v>
      </c>
      <c r="I4037" s="10">
        <f t="shared" ref="I4037:I4100" ca="1" si="606">RAND()</f>
        <v>0.19494359402610995</v>
      </c>
      <c r="J4037" s="30">
        <f ca="1">_xlfn.BETA.INV(I4037,'Input Parameters'!$L$26,'Input Parameters'!$M$26,'Input Parameters'!$J$26,'Input Parameters'!$K$26)</f>
        <v>0.51674521439929499</v>
      </c>
      <c r="K4037" s="168">
        <f ca="1">('Input Parameters'!$E$27/'Input Parameters'!$E$38)^$J4037</f>
        <v>2.4560257309326643E-2</v>
      </c>
      <c r="L4037" s="69">
        <f ca="1">$H4037*$C4037*'Input Parameters'!$E$25*K4037</f>
        <v>1.3296496571787277</v>
      </c>
      <c r="M4037" s="24">
        <f t="shared" ref="M4037:M4100" ca="1" si="607">RAND()</f>
        <v>0.8046975079377916</v>
      </c>
      <c r="N4037" s="15">
        <f ca="1">_xlfn.NORM.INV(M4037,'Input Parameters'!$E$29,'Input Parameters'!$F$29)</f>
        <v>0.1000858520738321</v>
      </c>
      <c r="O4037" s="8">
        <f t="shared" ref="O4037:O4100" ca="1" si="608">RAND()</f>
        <v>0.22248704825171151</v>
      </c>
      <c r="P4037" s="30">
        <f ca="1">_xlfn.LOGNORM.INV(O4037,'Input Parameters'!$H$30,'Input Parameters'!$I$30)</f>
        <v>1.870538454688121</v>
      </c>
      <c r="Q4037" s="10">
        <f t="shared" ref="Q4037:Q4100" ca="1" si="609">RAND()</f>
        <v>0.78749110628627361</v>
      </c>
      <c r="R4037" s="30">
        <f>IF('Input Parameters'!$E$32=0,0,_xlfn.BETA.INV(Q4037,'Input Parameters'!$L$32,'Input Parameters'!$M$32,'Input Parameters'!$J$32,'Input Parameters'!$K$32))</f>
        <v>0</v>
      </c>
      <c r="S4037" s="10">
        <f t="shared" ref="S4037:S4100" ca="1" si="610">RAND()</f>
        <v>0.47524037068306735</v>
      </c>
      <c r="T4037" s="26">
        <f ca="1">_xlfn.LOGNORM.INV(S4037,'Input Parameters'!$H$34,'Input Parameters'!$I$34)</f>
        <v>50.019425784057489</v>
      </c>
      <c r="U4037" s="10">
        <f t="shared" ref="U4037:U4100" ca="1" si="611">RAND()</f>
        <v>0.75477386116230805</v>
      </c>
      <c r="V4037" s="30">
        <f ca="1">_xlfn.BETA.INV(U4037,'Input Parameters'!$L$36,'Input Parameters'!$M$36,'Input Parameters'!$J$36,'Input Parameters'!$K$36)</f>
        <v>0.69748729401114673</v>
      </c>
      <c r="W4037" s="2">
        <f ca="1">N4037+(P4037-N4037)*(1-ERF((T4037-R4037)/(2*SQRT(L4037*'Input Parameters'!$E$38))))</f>
        <v>0.103910169421919</v>
      </c>
      <c r="X4037">
        <f t="shared" ca="1" si="602"/>
        <v>1</v>
      </c>
      <c r="Y4037" s="7"/>
    </row>
    <row r="4038" spans="1:25" ht="15" customHeight="1" x14ac:dyDescent="0.25">
      <c r="A4038" s="139">
        <v>4031</v>
      </c>
      <c r="B4038" s="10">
        <f t="shared" ca="1" si="603"/>
        <v>0.72061792029444094</v>
      </c>
      <c r="C4038" s="60">
        <f ca="1">_xlfn.NORM.INV(B4038,'Input Parameters'!$E$15,'Input Parameters'!$F$15)</f>
        <v>302.65291937396387</v>
      </c>
      <c r="D4038" s="10">
        <f t="shared" ca="1" si="604"/>
        <v>0.9277969001094305</v>
      </c>
      <c r="E4038" s="62">
        <f ca="1">IF(_xlfn.NORM.INV(D4038,'Input Parameters'!$E$17,'Input Parameters'!$F$17)&lt;3500,3500,IF(_xlfn.NORM.INV(D4038,'Input Parameters'!$E$17,'Input Parameters'!$F$17)&gt;5500,5500,_xlfn.NORM.INV(D4038,'Input Parameters'!$E$17,'Input Parameters'!$F$17)))</f>
        <v>5500</v>
      </c>
      <c r="F4038" s="10">
        <f t="shared" ca="1" si="605"/>
        <v>0.56806578084458437</v>
      </c>
      <c r="G4038" s="64">
        <f ca="1">_xlfn.NORM.INV(F4038,'Input Parameters'!$E$20,'Input Parameters'!$F$20)</f>
        <v>283.79872781750578</v>
      </c>
      <c r="H4038" s="57">
        <f ca="1">EXP(E4038*(1/'Input Parameters'!$E$23-1/G4038))</f>
        <v>0.54663572495024515</v>
      </c>
      <c r="I4038" s="10">
        <f t="shared" ca="1" si="606"/>
        <v>0.9457555412867803</v>
      </c>
      <c r="J4038" s="30">
        <f ca="1">_xlfn.BETA.INV(I4038,'Input Parameters'!$L$26,'Input Parameters'!$M$26,'Input Parameters'!$J$26,'Input Parameters'!$K$26)</f>
        <v>0.87271121691488329</v>
      </c>
      <c r="K4038" s="168">
        <f ca="1">('Input Parameters'!$E$27/'Input Parameters'!$E$38)^$J4038</f>
        <v>1.9112872872110818E-3</v>
      </c>
      <c r="L4038" s="69">
        <f ca="1">$H4038*$C4038*'Input Parameters'!$E$25*K4038</f>
        <v>0.31620508511363593</v>
      </c>
      <c r="M4038" s="24">
        <f t="shared" ca="1" si="607"/>
        <v>0.3490939277425702</v>
      </c>
      <c r="N4038" s="15">
        <f ca="1">_xlfn.NORM.INV(M4038,'Input Parameters'!$E$29,'Input Parameters'!$F$29)</f>
        <v>9.9961223217158543E-2</v>
      </c>
      <c r="O4038" s="8">
        <f t="shared" ca="1" si="608"/>
        <v>0.43094884587465299</v>
      </c>
      <c r="P4038" s="30">
        <f ca="1">_xlfn.LOGNORM.INV(O4038,'Input Parameters'!$H$30,'Input Parameters'!$I$30)</f>
        <v>2.471599813357817</v>
      </c>
      <c r="Q4038" s="10">
        <f t="shared" ca="1" si="609"/>
        <v>0.89736104045990961</v>
      </c>
      <c r="R4038" s="30">
        <f>IF('Input Parameters'!$E$32=0,0,_xlfn.BETA.INV(Q4038,'Input Parameters'!$L$32,'Input Parameters'!$M$32,'Input Parameters'!$J$32,'Input Parameters'!$K$32))</f>
        <v>0</v>
      </c>
      <c r="S4038" s="10">
        <f t="shared" ca="1" si="610"/>
        <v>0.95742976594129192</v>
      </c>
      <c r="T4038" s="26">
        <f ca="1">_xlfn.LOGNORM.INV(S4038,'Input Parameters'!$H$34,'Input Parameters'!$I$34)</f>
        <v>62.459086817039463</v>
      </c>
      <c r="U4038" s="10">
        <f t="shared" ca="1" si="611"/>
        <v>0.26741249895845143</v>
      </c>
      <c r="V4038" s="30">
        <f ca="1">_xlfn.BETA.INV(U4038,'Input Parameters'!$L$36,'Input Parameters'!$M$36,'Input Parameters'!$J$36,'Input Parameters'!$K$36)</f>
        <v>0.49725895782629409</v>
      </c>
      <c r="W4038" s="2">
        <f ca="1">N4038+(P4038-N4038)*(1-ERF((T4038-R4038)/(2*SQRT(L4038*'Input Parameters'!$E$38))))</f>
        <v>9.9961223217168022E-2</v>
      </c>
      <c r="X4038">
        <f t="shared" ca="1" si="602"/>
        <v>1</v>
      </c>
      <c r="Y4038" s="7"/>
    </row>
    <row r="4039" spans="1:25" ht="15" customHeight="1" x14ac:dyDescent="0.25">
      <c r="A4039" s="139">
        <v>4032</v>
      </c>
      <c r="B4039" s="10">
        <f t="shared" ca="1" si="603"/>
        <v>6.3297088777426569E-2</v>
      </c>
      <c r="C4039" s="60">
        <f ca="1">_xlfn.NORM.INV(B4039,'Input Parameters'!$E$15,'Input Parameters'!$F$15)</f>
        <v>188.1774388655206</v>
      </c>
      <c r="D4039" s="10">
        <f t="shared" ca="1" si="604"/>
        <v>0.40634888564925908</v>
      </c>
      <c r="E4039" s="62">
        <f ca="1">IF(_xlfn.NORM.INV(D4039,'Input Parameters'!$E$17,'Input Parameters'!$F$17)&lt;3500,3500,IF(_xlfn.NORM.INV(D4039,'Input Parameters'!$E$17,'Input Parameters'!$F$17)&gt;5500,5500,_xlfn.NORM.INV(D4039,'Input Parameters'!$E$17,'Input Parameters'!$F$17)))</f>
        <v>4634.1369772993285</v>
      </c>
      <c r="F4039" s="10">
        <f t="shared" ca="1" si="605"/>
        <v>0.69013603182843386</v>
      </c>
      <c r="G4039" s="64">
        <f ca="1">_xlfn.NORM.INV(F4039,'Input Parameters'!$E$20,'Input Parameters'!$F$20)</f>
        <v>285.97478099261571</v>
      </c>
      <c r="H4039" s="57">
        <f ca="1">EXP(E4039*(1/'Input Parameters'!$E$23-1/G4039))</f>
        <v>0.68069675407775465</v>
      </c>
      <c r="I4039" s="10">
        <f t="shared" ca="1" si="606"/>
        <v>0.23396485022887747</v>
      </c>
      <c r="J4039" s="30">
        <f ca="1">_xlfn.BETA.INV(I4039,'Input Parameters'!$L$26,'Input Parameters'!$M$26,'Input Parameters'!$J$26,'Input Parameters'!$K$26)</f>
        <v>0.53976869258429694</v>
      </c>
      <c r="K4039" s="168">
        <f ca="1">('Input Parameters'!$E$27/'Input Parameters'!$E$38)^$J4039</f>
        <v>2.0821406663807031E-2</v>
      </c>
      <c r="L4039" s="69">
        <f ca="1">$H4039*$C4039*'Input Parameters'!$E$25*K4039</f>
        <v>2.6670508714855745</v>
      </c>
      <c r="M4039" s="24">
        <f t="shared" ca="1" si="607"/>
        <v>0.72469537851513777</v>
      </c>
      <c r="N4039" s="15">
        <f ca="1">_xlfn.NORM.INV(M4039,'Input Parameters'!$E$29,'Input Parameters'!$F$29)</f>
        <v>0.10005968474377318</v>
      </c>
      <c r="O4039" s="8">
        <f t="shared" ca="1" si="608"/>
        <v>0.64500630055691299</v>
      </c>
      <c r="P4039" s="30">
        <f ca="1">_xlfn.LOGNORM.INV(O4039,'Input Parameters'!$H$30,'Input Parameters'!$I$30)</f>
        <v>3.1985774284018853</v>
      </c>
      <c r="Q4039" s="10">
        <f t="shared" ca="1" si="609"/>
        <v>0.76509638762671173</v>
      </c>
      <c r="R4039" s="30">
        <f>IF('Input Parameters'!$E$32=0,0,_xlfn.BETA.INV(Q4039,'Input Parameters'!$L$32,'Input Parameters'!$M$32,'Input Parameters'!$J$32,'Input Parameters'!$K$32))</f>
        <v>0</v>
      </c>
      <c r="S4039" s="10">
        <f t="shared" ca="1" si="610"/>
        <v>0.90534105529671516</v>
      </c>
      <c r="T4039" s="26">
        <f ca="1">_xlfn.LOGNORM.INV(S4039,'Input Parameters'!$H$34,'Input Parameters'!$I$34)</f>
        <v>59.357807774365725</v>
      </c>
      <c r="U4039" s="10">
        <f t="shared" ca="1" si="611"/>
        <v>0.31682836471126941</v>
      </c>
      <c r="V4039" s="30">
        <f ca="1">_xlfn.BETA.INV(U4039,'Input Parameters'!$L$36,'Input Parameters'!$M$36,'Input Parameters'!$J$36,'Input Parameters'!$K$36)</f>
        <v>0.51674107685586201</v>
      </c>
      <c r="W4039" s="2">
        <f ca="1">N4039+(P4039-N4039)*(1-ERF((T4039-R4039)/(2*SQRT(L4039*'Input Parameters'!$E$38))))</f>
        <v>0.13156357065344429</v>
      </c>
      <c r="X4039">
        <f t="shared" ca="1" si="602"/>
        <v>1</v>
      </c>
      <c r="Y4039" s="7"/>
    </row>
    <row r="4040" spans="1:25" ht="15" customHeight="1" x14ac:dyDescent="0.25">
      <c r="A4040" s="139">
        <v>4033</v>
      </c>
      <c r="B4040" s="10">
        <f t="shared" ca="1" si="603"/>
        <v>0.2615031855092963</v>
      </c>
      <c r="C4040" s="60">
        <f ca="1">_xlfn.NORM.INV(B4040,'Input Parameters'!$E$15,'Input Parameters'!$F$15)</f>
        <v>236.3528719083788</v>
      </c>
      <c r="D4040" s="10">
        <f t="shared" ca="1" si="604"/>
        <v>0.22479866834037088</v>
      </c>
      <c r="E4040" s="62">
        <f ca="1">IF(_xlfn.NORM.INV(D4040,'Input Parameters'!$E$17,'Input Parameters'!$F$17)&lt;3500,3500,IF(_xlfn.NORM.INV(D4040,'Input Parameters'!$E$17,'Input Parameters'!$F$17)&gt;5500,5500,_xlfn.NORM.INV(D4040,'Input Parameters'!$E$17,'Input Parameters'!$F$17)))</f>
        <v>4270.7394514168818</v>
      </c>
      <c r="F4040" s="10">
        <f t="shared" ca="1" si="605"/>
        <v>5.5397881914520108E-2</v>
      </c>
      <c r="G4040" s="64">
        <f ca="1">_xlfn.NORM.INV(F4040,'Input Parameters'!$E$20,'Input Parameters'!$F$20)</f>
        <v>271.96600187572926</v>
      </c>
      <c r="H4040" s="57">
        <f ca="1">EXP(E4040*(1/'Input Parameters'!$E$23-1/G4040))</f>
        <v>0.32507008324430414</v>
      </c>
      <c r="I4040" s="10">
        <f t="shared" ca="1" si="606"/>
        <v>0.63262187416407145</v>
      </c>
      <c r="J4040" s="30">
        <f ca="1">_xlfn.BETA.INV(I4040,'Input Parameters'!$L$26,'Input Parameters'!$M$26,'Input Parameters'!$J$26,'Input Parameters'!$K$26)</f>
        <v>0.71428315326752934</v>
      </c>
      <c r="K4040" s="168">
        <f ca="1">('Input Parameters'!$E$27/'Input Parameters'!$E$38)^$J4040</f>
        <v>5.9547263671878162E-3</v>
      </c>
      <c r="L4040" s="69">
        <f ca="1">$H4040*$C4040*'Input Parameters'!$E$25*K4040</f>
        <v>0.45750905677875497</v>
      </c>
      <c r="M4040" s="24">
        <f t="shared" ca="1" si="607"/>
        <v>0.51186740397271246</v>
      </c>
      <c r="N4040" s="15">
        <f ca="1">_xlfn.NORM.INV(M4040,'Input Parameters'!$E$29,'Input Parameters'!$F$29)</f>
        <v>0.10000297515588866</v>
      </c>
      <c r="O4040" s="8">
        <f t="shared" ca="1" si="608"/>
        <v>0.68091088956942003</v>
      </c>
      <c r="P4040" s="30">
        <f ca="1">_xlfn.LOGNORM.INV(O4040,'Input Parameters'!$H$30,'Input Parameters'!$I$30)</f>
        <v>3.3507237123501463</v>
      </c>
      <c r="Q4040" s="10">
        <f t="shared" ca="1" si="609"/>
        <v>0.29429736399649864</v>
      </c>
      <c r="R4040" s="30">
        <f>IF('Input Parameters'!$E$32=0,0,_xlfn.BETA.INV(Q4040,'Input Parameters'!$L$32,'Input Parameters'!$M$32,'Input Parameters'!$J$32,'Input Parameters'!$K$32))</f>
        <v>0</v>
      </c>
      <c r="S4040" s="10">
        <f t="shared" ca="1" si="610"/>
        <v>0.41845451395916611</v>
      </c>
      <c r="T4040" s="26">
        <f ca="1">_xlfn.LOGNORM.INV(S4040,'Input Parameters'!$H$34,'Input Parameters'!$I$34)</f>
        <v>49.132111976108092</v>
      </c>
      <c r="U4040" s="10">
        <f t="shared" ca="1" si="611"/>
        <v>0.51680479947022262</v>
      </c>
      <c r="V4040" s="30">
        <f ca="1">_xlfn.BETA.INV(U4040,'Input Parameters'!$L$36,'Input Parameters'!$M$36,'Input Parameters'!$J$36,'Input Parameters'!$K$36)</f>
        <v>0.59233495704524097</v>
      </c>
      <c r="W4040" s="2">
        <f ca="1">N4040+(P4040-N4040)*(1-ERF((T4040-R4040)/(2*SQRT(L4040*'Input Parameters'!$E$38))))</f>
        <v>0.10000388599686916</v>
      </c>
      <c r="X4040">
        <f t="shared" ref="X4040:X4103" ca="1" si="612">IF(W4040&gt;V4040,0,1)</f>
        <v>1</v>
      </c>
      <c r="Y4040" s="7"/>
    </row>
    <row r="4041" spans="1:25" ht="15" customHeight="1" x14ac:dyDescent="0.25">
      <c r="A4041" s="139">
        <v>4034</v>
      </c>
      <c r="B4041" s="10">
        <f t="shared" ca="1" si="603"/>
        <v>0.65115904666690616</v>
      </c>
      <c r="C4041" s="60">
        <f ca="1">_xlfn.NORM.INV(B4041,'Input Parameters'!$E$15,'Input Parameters'!$F$15)</f>
        <v>292.01872542151153</v>
      </c>
      <c r="D4041" s="10">
        <f t="shared" ca="1" si="604"/>
        <v>0.42147199189785023</v>
      </c>
      <c r="E4041" s="62">
        <f ca="1">IF(_xlfn.NORM.INV(D4041,'Input Parameters'!$E$17,'Input Parameters'!$F$17)&lt;3500,3500,IF(_xlfn.NORM.INV(D4041,'Input Parameters'!$E$17,'Input Parameters'!$F$17)&gt;5500,5500,_xlfn.NORM.INV(D4041,'Input Parameters'!$E$17,'Input Parameters'!$F$17)))</f>
        <v>4661.3095639619532</v>
      </c>
      <c r="F4041" s="10">
        <f t="shared" ca="1" si="605"/>
        <v>0.5604749669123309</v>
      </c>
      <c r="G4041" s="64">
        <f ca="1">_xlfn.NORM.INV(F4041,'Input Parameters'!$E$20,'Input Parameters'!$F$20)</f>
        <v>283.66956269029168</v>
      </c>
      <c r="H4041" s="57">
        <f ca="1">EXP(E4041*(1/'Input Parameters'!$E$23-1/G4041))</f>
        <v>0.59490584559103177</v>
      </c>
      <c r="I4041" s="10">
        <f t="shared" ca="1" si="606"/>
        <v>0.7788405545903373</v>
      </c>
      <c r="J4041" s="30">
        <f ca="1">_xlfn.BETA.INV(I4041,'Input Parameters'!$L$26,'Input Parameters'!$M$26,'Input Parameters'!$J$26,'Input Parameters'!$K$26)</f>
        <v>0.77570171330050386</v>
      </c>
      <c r="K4041" s="168">
        <f ca="1">('Input Parameters'!$E$27/'Input Parameters'!$E$38)^$J4041</f>
        <v>3.8329259281677892E-3</v>
      </c>
      <c r="L4041" s="69">
        <f ca="1">$H4041*$C4041*'Input Parameters'!$E$25*K4041</f>
        <v>0.66586987006090859</v>
      </c>
      <c r="M4041" s="24">
        <f t="shared" ca="1" si="607"/>
        <v>0.78385536966983493</v>
      </c>
      <c r="N4041" s="15">
        <f ca="1">_xlfn.NORM.INV(M4041,'Input Parameters'!$E$29,'Input Parameters'!$F$29)</f>
        <v>0.10007852802707748</v>
      </c>
      <c r="O4041" s="8">
        <f t="shared" ca="1" si="608"/>
        <v>0.71957571472806892</v>
      </c>
      <c r="P4041" s="30">
        <f ca="1">_xlfn.LOGNORM.INV(O4041,'Input Parameters'!$H$30,'Input Parameters'!$I$30)</f>
        <v>3.5316614658991763</v>
      </c>
      <c r="Q4041" s="10">
        <f t="shared" ca="1" si="609"/>
        <v>2.3180459570486533E-3</v>
      </c>
      <c r="R4041" s="30">
        <f>IF('Input Parameters'!$E$32=0,0,_xlfn.BETA.INV(Q4041,'Input Parameters'!$L$32,'Input Parameters'!$M$32,'Input Parameters'!$J$32,'Input Parameters'!$K$32))</f>
        <v>0</v>
      </c>
      <c r="S4041" s="10">
        <f t="shared" ca="1" si="610"/>
        <v>0.25948686604518933</v>
      </c>
      <c r="T4041" s="26">
        <f ca="1">_xlfn.LOGNORM.INV(S4041,'Input Parameters'!$H$34,'Input Parameters'!$I$34)</f>
        <v>46.518054601560308</v>
      </c>
      <c r="U4041" s="10">
        <f t="shared" ca="1" si="611"/>
        <v>0.156806329889291</v>
      </c>
      <c r="V4041" s="30">
        <f ca="1">_xlfn.BETA.INV(U4041,'Input Parameters'!$L$36,'Input Parameters'!$M$36,'Input Parameters'!$J$36,'Input Parameters'!$K$36)</f>
        <v>0.44835786081707341</v>
      </c>
      <c r="W4041" s="2">
        <f ca="1">N4041+(P4041-N4041)*(1-ERF((T4041-R4041)/(2*SQRT(L4041*'Input Parameters'!$E$38))))</f>
        <v>0.10026912532292524</v>
      </c>
      <c r="X4041">
        <f t="shared" ca="1" si="612"/>
        <v>1</v>
      </c>
      <c r="Y4041" s="7"/>
    </row>
    <row r="4042" spans="1:25" ht="15" customHeight="1" x14ac:dyDescent="0.25">
      <c r="A4042" s="139">
        <v>4035</v>
      </c>
      <c r="B4042" s="10">
        <f t="shared" ca="1" si="603"/>
        <v>0.24375453607892161</v>
      </c>
      <c r="C4042" s="60">
        <f ca="1">_xlfn.NORM.INV(B4042,'Input Parameters'!$E$15,'Input Parameters'!$F$15)</f>
        <v>233.34198947402794</v>
      </c>
      <c r="D4042" s="10">
        <f t="shared" ca="1" si="604"/>
        <v>0.42911001459763087</v>
      </c>
      <c r="E4042" s="62">
        <f ca="1">IF(_xlfn.NORM.INV(D4042,'Input Parameters'!$E$17,'Input Parameters'!$F$17)&lt;3500,3500,IF(_xlfn.NORM.INV(D4042,'Input Parameters'!$E$17,'Input Parameters'!$F$17)&gt;5500,5500,_xlfn.NORM.INV(D4042,'Input Parameters'!$E$17,'Input Parameters'!$F$17)))</f>
        <v>4674.9516835391842</v>
      </c>
      <c r="F4042" s="10">
        <f t="shared" ca="1" si="605"/>
        <v>0.9552007995049473</v>
      </c>
      <c r="G4042" s="64">
        <f ca="1">_xlfn.NORM.INV(F4042,'Input Parameters'!$E$20,'Input Parameters'!$F$20)</f>
        <v>294.02338372338846</v>
      </c>
      <c r="H4042" s="57">
        <f ca="1">EXP(E4042*(1/'Input Parameters'!$E$23-1/G4042))</f>
        <v>1.0612726347736896</v>
      </c>
      <c r="I4042" s="10">
        <f t="shared" ca="1" si="606"/>
        <v>0.36751729216416196</v>
      </c>
      <c r="J4042" s="30">
        <f ca="1">_xlfn.BETA.INV(I4042,'Input Parameters'!$L$26,'Input Parameters'!$M$26,'Input Parameters'!$J$26,'Input Parameters'!$K$26)</f>
        <v>0.60568412507394764</v>
      </c>
      <c r="K4042" s="168">
        <f ca="1">('Input Parameters'!$E$27/'Input Parameters'!$E$38)^$J4042</f>
        <v>1.2976871542324197E-2</v>
      </c>
      <c r="L4042" s="69">
        <f ca="1">$H4042*$C4042*'Input Parameters'!$E$25*K4042</f>
        <v>3.2135855646878113</v>
      </c>
      <c r="M4042" s="24">
        <f t="shared" ca="1" si="607"/>
        <v>0.43467677186825637</v>
      </c>
      <c r="N4042" s="15">
        <f ca="1">_xlfn.NORM.INV(M4042,'Input Parameters'!$E$29,'Input Parameters'!$F$29)</f>
        <v>9.9983552032233081E-2</v>
      </c>
      <c r="O4042" s="8">
        <f t="shared" ca="1" si="608"/>
        <v>0.53288565117343478</v>
      </c>
      <c r="P4042" s="30">
        <f ca="1">_xlfn.LOGNORM.INV(O4042,'Input Parameters'!$H$30,'Input Parameters'!$I$30)</f>
        <v>2.7899510590262526</v>
      </c>
      <c r="Q4042" s="10">
        <f t="shared" ca="1" si="609"/>
        <v>0.52356063298225619</v>
      </c>
      <c r="R4042" s="30">
        <f>IF('Input Parameters'!$E$32=0,0,_xlfn.BETA.INV(Q4042,'Input Parameters'!$L$32,'Input Parameters'!$M$32,'Input Parameters'!$J$32,'Input Parameters'!$K$32))</f>
        <v>0</v>
      </c>
      <c r="S4042" s="10">
        <f t="shared" ca="1" si="610"/>
        <v>0.53477446730070644</v>
      </c>
      <c r="T4042" s="26">
        <f ca="1">_xlfn.LOGNORM.INV(S4042,'Input Parameters'!$H$34,'Input Parameters'!$I$34)</f>
        <v>50.958504783492714</v>
      </c>
      <c r="U4042" s="10">
        <f t="shared" ca="1" si="611"/>
        <v>0.63840398908835239</v>
      </c>
      <c r="V4042" s="30">
        <f ca="1">_xlfn.BETA.INV(U4042,'Input Parameters'!$L$36,'Input Parameters'!$M$36,'Input Parameters'!$J$36,'Input Parameters'!$K$36)</f>
        <v>0.64163953384504602</v>
      </c>
      <c r="W4042" s="2">
        <f ca="1">N4042+(P4042-N4042)*(1-ERF((T4042-R4042)/(2*SQRT(L4042*'Input Parameters'!$E$38))))</f>
        <v>0.21948792467501238</v>
      </c>
      <c r="X4042">
        <f t="shared" ca="1" si="612"/>
        <v>1</v>
      </c>
      <c r="Y4042" s="7"/>
    </row>
    <row r="4043" spans="1:25" ht="15" customHeight="1" x14ac:dyDescent="0.25">
      <c r="A4043" s="139">
        <v>4036</v>
      </c>
      <c r="B4043" s="10">
        <f t="shared" ca="1" si="603"/>
        <v>0.75358849076284762</v>
      </c>
      <c r="C4043" s="60">
        <f ca="1">_xlfn.NORM.INV(B4043,'Input Parameters'!$E$15,'Input Parameters'!$F$15)</f>
        <v>308.13445473468352</v>
      </c>
      <c r="D4043" s="10">
        <f t="shared" ca="1" si="604"/>
        <v>0.47084827879239111</v>
      </c>
      <c r="E4043" s="62">
        <f ca="1">IF(_xlfn.NORM.INV(D4043,'Input Parameters'!$E$17,'Input Parameters'!$F$17)&lt;3500,3500,IF(_xlfn.NORM.INV(D4043,'Input Parameters'!$E$17,'Input Parameters'!$F$17)&gt;5500,5500,_xlfn.NORM.INV(D4043,'Input Parameters'!$E$17,'Input Parameters'!$F$17)))</f>
        <v>4748.8036239603944</v>
      </c>
      <c r="F4043" s="10">
        <f t="shared" ca="1" si="605"/>
        <v>0.72927089022105795</v>
      </c>
      <c r="G4043" s="64">
        <f ca="1">_xlfn.NORM.INV(F4043,'Input Parameters'!$E$20,'Input Parameters'!$F$20)</f>
        <v>286.74108276350626</v>
      </c>
      <c r="H4043" s="57">
        <f ca="1">EXP(E4043*(1/'Input Parameters'!$E$23-1/G4043))</f>
        <v>0.70484457631226816</v>
      </c>
      <c r="I4043" s="10">
        <f t="shared" ca="1" si="606"/>
        <v>0.96405921284558627</v>
      </c>
      <c r="J4043" s="30">
        <f ca="1">_xlfn.BETA.INV(I4043,'Input Parameters'!$L$26,'Input Parameters'!$M$26,'Input Parameters'!$J$26,'Input Parameters'!$K$26)</f>
        <v>0.89061568502200539</v>
      </c>
      <c r="K4043" s="168">
        <f ca="1">('Input Parameters'!$E$27/'Input Parameters'!$E$38)^$J4043</f>
        <v>1.6809310096370699E-3</v>
      </c>
      <c r="L4043" s="69">
        <f ca="1">$H4043*$C4043*'Input Parameters'!$E$25*K4043</f>
        <v>0.36507619374325756</v>
      </c>
      <c r="M4043" s="24">
        <f t="shared" ca="1" si="607"/>
        <v>0.66991642680407937</v>
      </c>
      <c r="N4043" s="15">
        <f ca="1">_xlfn.NORM.INV(M4043,'Input Parameters'!$E$29,'Input Parameters'!$F$29)</f>
        <v>0.10004396824070076</v>
      </c>
      <c r="O4043" s="8">
        <f t="shared" ca="1" si="608"/>
        <v>0.20722934394146841</v>
      </c>
      <c r="P4043" s="30">
        <f ca="1">_xlfn.LOGNORM.INV(O4043,'Input Parameters'!$H$30,'Input Parameters'!$I$30)</f>
        <v>1.8249336056040859</v>
      </c>
      <c r="Q4043" s="10">
        <f t="shared" ca="1" si="609"/>
        <v>0.93179863918601769</v>
      </c>
      <c r="R4043" s="30">
        <f>IF('Input Parameters'!$E$32=0,0,_xlfn.BETA.INV(Q4043,'Input Parameters'!$L$32,'Input Parameters'!$M$32,'Input Parameters'!$J$32,'Input Parameters'!$K$32))</f>
        <v>0</v>
      </c>
      <c r="S4043" s="10">
        <f t="shared" ca="1" si="610"/>
        <v>0.30900146176760013</v>
      </c>
      <c r="T4043" s="26">
        <f ca="1">_xlfn.LOGNORM.INV(S4043,'Input Parameters'!$H$34,'Input Parameters'!$I$34)</f>
        <v>47.372902117787554</v>
      </c>
      <c r="U4043" s="10">
        <f t="shared" ca="1" si="611"/>
        <v>0.64153097274510928</v>
      </c>
      <c r="V4043" s="30">
        <f ca="1">_xlfn.BETA.INV(U4043,'Input Parameters'!$L$36,'Input Parameters'!$M$36,'Input Parameters'!$J$36,'Input Parameters'!$K$36)</f>
        <v>0.64299666106441533</v>
      </c>
      <c r="W4043" s="2">
        <f ca="1">N4043+(P4043-N4043)*(1-ERF((T4043-R4043)/(2*SQRT(L4043*'Input Parameters'!$E$38))))</f>
        <v>0.10004401923508277</v>
      </c>
      <c r="X4043">
        <f t="shared" ca="1" si="612"/>
        <v>1</v>
      </c>
      <c r="Y4043" s="7"/>
    </row>
    <row r="4044" spans="1:25" ht="15" customHeight="1" x14ac:dyDescent="0.25">
      <c r="A4044" s="139">
        <v>4037</v>
      </c>
      <c r="B4044" s="10">
        <f t="shared" ca="1" si="603"/>
        <v>2.6594499800907778E-2</v>
      </c>
      <c r="C4044" s="60">
        <f ca="1">_xlfn.NORM.INV(B4044,'Input Parameters'!$E$15,'Input Parameters'!$F$15)</f>
        <v>166.19050929633403</v>
      </c>
      <c r="D4044" s="10">
        <f t="shared" ca="1" si="604"/>
        <v>0.8097098155235587</v>
      </c>
      <c r="E4044" s="62">
        <f ca="1">IF(_xlfn.NORM.INV(D4044,'Input Parameters'!$E$17,'Input Parameters'!$F$17)&lt;3500,3500,IF(_xlfn.NORM.INV(D4044,'Input Parameters'!$E$17,'Input Parameters'!$F$17)&gt;5500,5500,_xlfn.NORM.INV(D4044,'Input Parameters'!$E$17,'Input Parameters'!$F$17)))</f>
        <v>5413.7792124834186</v>
      </c>
      <c r="F4044" s="10">
        <f t="shared" ca="1" si="605"/>
        <v>0.73645766835627191</v>
      </c>
      <c r="G4044" s="64">
        <f ca="1">_xlfn.NORM.INV(F4044,'Input Parameters'!$E$20,'Input Parameters'!$F$20)</f>
        <v>286.88749917816222</v>
      </c>
      <c r="H4044" s="57">
        <f ca="1">EXP(E4044*(1/'Input Parameters'!$E$23-1/G4044))</f>
        <v>0.67765186871832928</v>
      </c>
      <c r="I4044" s="10">
        <f t="shared" ca="1" si="606"/>
        <v>0.18250851520940414</v>
      </c>
      <c r="J4044" s="30">
        <f ca="1">_xlfn.BETA.INV(I4044,'Input Parameters'!$L$26,'Input Parameters'!$M$26,'Input Parameters'!$J$26,'Input Parameters'!$K$26)</f>
        <v>0.50883249178439471</v>
      </c>
      <c r="K4044" s="168">
        <f ca="1">('Input Parameters'!$E$27/'Input Parameters'!$E$38)^$J4044</f>
        <v>2.5994571487616667E-2</v>
      </c>
      <c r="L4044" s="69">
        <f ca="1">$H4044*$C4044*'Input Parameters'!$E$25*K4044</f>
        <v>2.9274906835711731</v>
      </c>
      <c r="M4044" s="24">
        <f t="shared" ca="1" si="607"/>
        <v>1.4610486944244383E-2</v>
      </c>
      <c r="N4044" s="15">
        <f ca="1">_xlfn.NORM.INV(M4044,'Input Parameters'!$E$29,'Input Parameters'!$F$29)</f>
        <v>9.9781950749609424E-2</v>
      </c>
      <c r="O4044" s="8">
        <f t="shared" ca="1" si="608"/>
        <v>0.60764246352725859</v>
      </c>
      <c r="P4044" s="30">
        <f ca="1">_xlfn.LOGNORM.INV(O4044,'Input Parameters'!$H$30,'Input Parameters'!$I$30)</f>
        <v>3.0528798094584748</v>
      </c>
      <c r="Q4044" s="10">
        <f t="shared" ca="1" si="609"/>
        <v>0.19396843947068576</v>
      </c>
      <c r="R4044" s="30">
        <f>IF('Input Parameters'!$E$32=0,0,_xlfn.BETA.INV(Q4044,'Input Parameters'!$L$32,'Input Parameters'!$M$32,'Input Parameters'!$J$32,'Input Parameters'!$K$32))</f>
        <v>0</v>
      </c>
      <c r="S4044" s="10">
        <f t="shared" ca="1" si="610"/>
        <v>0.10991092252547541</v>
      </c>
      <c r="T4044" s="26">
        <f ca="1">_xlfn.LOGNORM.INV(S4044,'Input Parameters'!$H$34,'Input Parameters'!$I$34)</f>
        <v>43.265827376658244</v>
      </c>
      <c r="U4044" s="10">
        <f t="shared" ca="1" si="611"/>
        <v>0.82963870448359567</v>
      </c>
      <c r="V4044" s="30">
        <f ca="1">_xlfn.BETA.INV(U4044,'Input Parameters'!$L$36,'Input Parameters'!$M$36,'Input Parameters'!$J$36,'Input Parameters'!$K$36)</f>
        <v>0.743141854130553</v>
      </c>
      <c r="W4044" s="2">
        <f ca="1">N4044+(P4044-N4044)*(1-ERF((T4044-R4044)/(2*SQRT(L4044*'Input Parameters'!$E$38))))</f>
        <v>0.31762080957417421</v>
      </c>
      <c r="X4044">
        <f t="shared" ca="1" si="612"/>
        <v>1</v>
      </c>
      <c r="Y4044" s="7"/>
    </row>
    <row r="4045" spans="1:25" ht="15" customHeight="1" x14ac:dyDescent="0.25">
      <c r="A4045" s="139">
        <v>4038</v>
      </c>
      <c r="B4045" s="10">
        <f t="shared" ca="1" si="603"/>
        <v>8.070540293071804E-2</v>
      </c>
      <c r="C4045" s="60">
        <f ca="1">_xlfn.NORM.INV(B4045,'Input Parameters'!$E$15,'Input Parameters'!$F$15)</f>
        <v>195.07782747613851</v>
      </c>
      <c r="D4045" s="10">
        <f t="shared" ca="1" si="604"/>
        <v>0.66741291439613049</v>
      </c>
      <c r="E4045" s="62">
        <f ca="1">IF(_xlfn.NORM.INV(D4045,'Input Parameters'!$E$17,'Input Parameters'!$F$17)&lt;3500,3500,IF(_xlfn.NORM.INV(D4045,'Input Parameters'!$E$17,'Input Parameters'!$F$17)&gt;5500,5500,_xlfn.NORM.INV(D4045,'Input Parameters'!$E$17,'Input Parameters'!$F$17)))</f>
        <v>5102.9464173508186</v>
      </c>
      <c r="F4045" s="10">
        <f t="shared" ca="1" si="605"/>
        <v>0.79163351541056215</v>
      </c>
      <c r="G4045" s="64">
        <f ca="1">_xlfn.NORM.INV(F4045,'Input Parameters'!$E$20,'Input Parameters'!$F$20)</f>
        <v>288.09108499388151</v>
      </c>
      <c r="H4045" s="57">
        <f ca="1">EXP(E4045*(1/'Input Parameters'!$E$23-1/G4045))</f>
        <v>0.74641873821887583</v>
      </c>
      <c r="I4045" s="10">
        <f t="shared" ca="1" si="606"/>
        <v>0.26522008820503362</v>
      </c>
      <c r="J4045" s="30">
        <f ca="1">_xlfn.BETA.INV(I4045,'Input Parameters'!$L$26,'Input Parameters'!$M$26,'Input Parameters'!$J$26,'Input Parameters'!$K$26)</f>
        <v>0.55665797632355696</v>
      </c>
      <c r="K4045" s="168">
        <f ca="1">('Input Parameters'!$E$27/'Input Parameters'!$E$38)^$J4045</f>
        <v>1.8445757357387616E-2</v>
      </c>
      <c r="L4045" s="69">
        <f ca="1">$H4045*$C4045*'Input Parameters'!$E$25*K4045</f>
        <v>2.6858820406211117</v>
      </c>
      <c r="M4045" s="24">
        <f t="shared" ca="1" si="607"/>
        <v>0.34864279863502057</v>
      </c>
      <c r="N4045" s="15">
        <f ca="1">_xlfn.NORM.INV(M4045,'Input Parameters'!$E$29,'Input Parameters'!$F$29)</f>
        <v>9.9961101277586326E-2</v>
      </c>
      <c r="O4045" s="8">
        <f t="shared" ca="1" si="608"/>
        <v>0.21449191634168563</v>
      </c>
      <c r="P4045" s="30">
        <f ca="1">_xlfn.LOGNORM.INV(O4045,'Input Parameters'!$H$30,'Input Parameters'!$I$30)</f>
        <v>1.8467357266257292</v>
      </c>
      <c r="Q4045" s="10">
        <f t="shared" ca="1" si="609"/>
        <v>0.17864434971430854</v>
      </c>
      <c r="R4045" s="30">
        <f>IF('Input Parameters'!$E$32=0,0,_xlfn.BETA.INV(Q4045,'Input Parameters'!$L$32,'Input Parameters'!$M$32,'Input Parameters'!$J$32,'Input Parameters'!$K$32))</f>
        <v>0</v>
      </c>
      <c r="S4045" s="10">
        <f t="shared" ca="1" si="610"/>
        <v>0.36116505396750664</v>
      </c>
      <c r="T4045" s="26">
        <f ca="1">_xlfn.LOGNORM.INV(S4045,'Input Parameters'!$H$34,'Input Parameters'!$I$34)</f>
        <v>48.225986686270744</v>
      </c>
      <c r="U4045" s="10">
        <f t="shared" ca="1" si="611"/>
        <v>0.32565434991943065</v>
      </c>
      <c r="V4045" s="30">
        <f ca="1">_xlfn.BETA.INV(U4045,'Input Parameters'!$L$36,'Input Parameters'!$M$36,'Input Parameters'!$J$36,'Input Parameters'!$K$36)</f>
        <v>0.5201410547874028</v>
      </c>
      <c r="W4045" s="2">
        <f ca="1">N4045+(P4045-N4045)*(1-ERF((T4045-R4045)/(2*SQRT(L4045*'Input Parameters'!$E$38))))</f>
        <v>0.16538757009029248</v>
      </c>
      <c r="X4045">
        <f t="shared" ca="1" si="612"/>
        <v>1</v>
      </c>
      <c r="Y4045" s="7"/>
    </row>
    <row r="4046" spans="1:25" ht="15" customHeight="1" x14ac:dyDescent="0.25">
      <c r="A4046" s="139">
        <v>4039</v>
      </c>
      <c r="B4046" s="10">
        <f t="shared" ca="1" si="603"/>
        <v>0.33622902689079537</v>
      </c>
      <c r="C4046" s="60">
        <f ca="1">_xlfn.NORM.INV(B4046,'Input Parameters'!$E$15,'Input Parameters'!$F$15)</f>
        <v>248.05546623841141</v>
      </c>
      <c r="D4046" s="10">
        <f t="shared" ca="1" si="604"/>
        <v>0.92859943114602983</v>
      </c>
      <c r="E4046" s="62">
        <f ca="1">IF(_xlfn.NORM.INV(D4046,'Input Parameters'!$E$17,'Input Parameters'!$F$17)&lt;3500,3500,IF(_xlfn.NORM.INV(D4046,'Input Parameters'!$E$17,'Input Parameters'!$F$17)&gt;5500,5500,_xlfn.NORM.INV(D4046,'Input Parameters'!$E$17,'Input Parameters'!$F$17)))</f>
        <v>5500</v>
      </c>
      <c r="F4046" s="10">
        <f t="shared" ca="1" si="605"/>
        <v>9.8363561661848342E-2</v>
      </c>
      <c r="G4046" s="64">
        <f ca="1">_xlfn.NORM.INV(F4046,'Input Parameters'!$E$20,'Input Parameters'!$F$20)</f>
        <v>274.00075299791729</v>
      </c>
      <c r="H4046" s="57">
        <f ca="1">EXP(E4046*(1/'Input Parameters'!$E$23-1/G4046))</f>
        <v>0.27335653388200676</v>
      </c>
      <c r="I4046" s="10">
        <f t="shared" ca="1" si="606"/>
        <v>0.53599560861999995</v>
      </c>
      <c r="J4046" s="30">
        <f ca="1">_xlfn.BETA.INV(I4046,'Input Parameters'!$L$26,'Input Parameters'!$M$26,'Input Parameters'!$J$26,'Input Parameters'!$K$26)</f>
        <v>0.67582642780430802</v>
      </c>
      <c r="K4046" s="168">
        <f ca="1">('Input Parameters'!$E$27/'Input Parameters'!$E$38)^$J4046</f>
        <v>7.8462542868479711E-3</v>
      </c>
      <c r="L4046" s="69">
        <f ca="1">$H4046*$C4046*'Input Parameters'!$E$25*K4046</f>
        <v>0.53203553456869279</v>
      </c>
      <c r="M4046" s="24">
        <f t="shared" ca="1" si="607"/>
        <v>0.13232308276789306</v>
      </c>
      <c r="N4046" s="15">
        <f ca="1">_xlfn.NORM.INV(M4046,'Input Parameters'!$E$29,'Input Parameters'!$F$29)</f>
        <v>9.9888452322498086E-2</v>
      </c>
      <c r="O4046" s="8">
        <f t="shared" ca="1" si="608"/>
        <v>0.34682412667651907</v>
      </c>
      <c r="P4046" s="30">
        <f ca="1">_xlfn.LOGNORM.INV(O4046,'Input Parameters'!$H$30,'Input Parameters'!$I$30)</f>
        <v>2.2276907505040513</v>
      </c>
      <c r="Q4046" s="10">
        <f t="shared" ca="1" si="609"/>
        <v>0.38350011743102674</v>
      </c>
      <c r="R4046" s="30">
        <f>IF('Input Parameters'!$E$32=0,0,_xlfn.BETA.INV(Q4046,'Input Parameters'!$L$32,'Input Parameters'!$M$32,'Input Parameters'!$J$32,'Input Parameters'!$K$32))</f>
        <v>0</v>
      </c>
      <c r="S4046" s="10">
        <f t="shared" ca="1" si="610"/>
        <v>0.95872799179841006</v>
      </c>
      <c r="T4046" s="26">
        <f ca="1">_xlfn.LOGNORM.INV(S4046,'Input Parameters'!$H$34,'Input Parameters'!$I$34)</f>
        <v>62.571985508394604</v>
      </c>
      <c r="U4046" s="10">
        <f t="shared" ca="1" si="611"/>
        <v>0.87818027070924709</v>
      </c>
      <c r="V4046" s="30">
        <f ca="1">_xlfn.BETA.INV(U4046,'Input Parameters'!$L$36,'Input Parameters'!$M$36,'Input Parameters'!$J$36,'Input Parameters'!$K$36)</f>
        <v>0.78116507886838993</v>
      </c>
      <c r="W4046" s="2">
        <f ca="1">N4046+(P4046-N4046)*(1-ERF((T4046-R4046)/(2*SQRT(L4046*'Input Parameters'!$E$38))))</f>
        <v>9.988845511468368E-2</v>
      </c>
      <c r="X4046">
        <f t="shared" ca="1" si="612"/>
        <v>1</v>
      </c>
      <c r="Y4046" s="7"/>
    </row>
    <row r="4047" spans="1:25" ht="15" customHeight="1" x14ac:dyDescent="0.25">
      <c r="A4047" s="139">
        <v>4040</v>
      </c>
      <c r="B4047" s="10">
        <f t="shared" ca="1" si="603"/>
        <v>0.26786255121496794</v>
      </c>
      <c r="C4047" s="60">
        <f ca="1">_xlfn.NORM.INV(B4047,'Input Parameters'!$E$15,'Input Parameters'!$F$15)</f>
        <v>237.40572573416813</v>
      </c>
      <c r="D4047" s="10">
        <f t="shared" ca="1" si="604"/>
        <v>0.37974052375847633</v>
      </c>
      <c r="E4047" s="62">
        <f ca="1">IF(_xlfn.NORM.INV(D4047,'Input Parameters'!$E$17,'Input Parameters'!$F$17)&lt;3500,3500,IF(_xlfn.NORM.INV(D4047,'Input Parameters'!$E$17,'Input Parameters'!$F$17)&gt;5500,5500,_xlfn.NORM.INV(D4047,'Input Parameters'!$E$17,'Input Parameters'!$F$17)))</f>
        <v>4585.6863645268104</v>
      </c>
      <c r="F4047" s="10">
        <f t="shared" ca="1" si="605"/>
        <v>0.49808907250864887</v>
      </c>
      <c r="G4047" s="64">
        <f ca="1">_xlfn.NORM.INV(F4047,'Input Parameters'!$E$20,'Input Parameters'!$F$20)</f>
        <v>282.61790697857606</v>
      </c>
      <c r="H4047" s="57">
        <f ca="1">EXP(E4047*(1/'Input Parameters'!$E$23-1/G4047))</f>
        <v>0.56491471316195918</v>
      </c>
      <c r="I4047" s="10">
        <f t="shared" ca="1" si="606"/>
        <v>0.86057349438913944</v>
      </c>
      <c r="J4047" s="30">
        <f ca="1">_xlfn.BETA.INV(I4047,'Input Parameters'!$L$26,'Input Parameters'!$M$26,'Input Parameters'!$J$26,'Input Parameters'!$K$26)</f>
        <v>0.81592084321516078</v>
      </c>
      <c r="K4047" s="168">
        <f ca="1">('Input Parameters'!$E$27/'Input Parameters'!$E$38)^$J4047</f>
        <v>2.8723648703121206E-3</v>
      </c>
      <c r="L4047" s="69">
        <f ca="1">$H4047*$C4047*'Input Parameters'!$E$25*K4047</f>
        <v>0.38522430618645193</v>
      </c>
      <c r="M4047" s="24">
        <f t="shared" ca="1" si="607"/>
        <v>0.17454236415581248</v>
      </c>
      <c r="N4047" s="15">
        <f ca="1">_xlfn.NORM.INV(M4047,'Input Parameters'!$E$29,'Input Parameters'!$F$29)</f>
        <v>9.990636339048363E-2</v>
      </c>
      <c r="O4047" s="8">
        <f t="shared" ca="1" si="608"/>
        <v>0.63285837576309911</v>
      </c>
      <c r="P4047" s="30">
        <f ca="1">_xlfn.LOGNORM.INV(O4047,'Input Parameters'!$H$30,'Input Parameters'!$I$30)</f>
        <v>3.149936573073477</v>
      </c>
      <c r="Q4047" s="10">
        <f t="shared" ca="1" si="609"/>
        <v>0.38285300838389924</v>
      </c>
      <c r="R4047" s="30">
        <f>IF('Input Parameters'!$E$32=0,0,_xlfn.BETA.INV(Q4047,'Input Parameters'!$L$32,'Input Parameters'!$M$32,'Input Parameters'!$J$32,'Input Parameters'!$K$32))</f>
        <v>0</v>
      </c>
      <c r="S4047" s="10">
        <f t="shared" ca="1" si="610"/>
        <v>0.43627291386733913</v>
      </c>
      <c r="T4047" s="26">
        <f ca="1">_xlfn.LOGNORM.INV(S4047,'Input Parameters'!$H$34,'Input Parameters'!$I$34)</f>
        <v>49.410785903901896</v>
      </c>
      <c r="U4047" s="10">
        <f t="shared" ca="1" si="611"/>
        <v>0.10393173311306292</v>
      </c>
      <c r="V4047" s="30">
        <f ca="1">_xlfn.BETA.INV(U4047,'Input Parameters'!$L$36,'Input Parameters'!$M$36,'Input Parameters'!$J$36,'Input Parameters'!$K$36)</f>
        <v>0.4192934142553042</v>
      </c>
      <c r="W4047" s="2">
        <f ca="1">N4047+(P4047-N4047)*(1-ERF((T4047-R4047)/(2*SQRT(L4047*'Input Parameters'!$E$38))))</f>
        <v>9.9906418597020041E-2</v>
      </c>
      <c r="X4047">
        <f t="shared" ca="1" si="612"/>
        <v>1</v>
      </c>
      <c r="Y4047" s="7"/>
    </row>
    <row r="4048" spans="1:25" ht="15" customHeight="1" x14ac:dyDescent="0.25">
      <c r="A4048" s="139">
        <v>4041</v>
      </c>
      <c r="B4048" s="10">
        <f t="shared" ca="1" si="603"/>
        <v>0.10883921498989535</v>
      </c>
      <c r="C4048" s="60">
        <f ca="1">_xlfn.NORM.INV(B4048,'Input Parameters'!$E$15,'Input Parameters'!$F$15)</f>
        <v>204.16159874589115</v>
      </c>
      <c r="D4048" s="10">
        <f t="shared" ca="1" si="604"/>
        <v>0.14937637088692446</v>
      </c>
      <c r="E4048" s="62">
        <f ca="1">IF(_xlfn.NORM.INV(D4048,'Input Parameters'!$E$17,'Input Parameters'!$F$17)&lt;3500,3500,IF(_xlfn.NORM.INV(D4048,'Input Parameters'!$E$17,'Input Parameters'!$F$17)&gt;5500,5500,_xlfn.NORM.INV(D4048,'Input Parameters'!$E$17,'Input Parameters'!$F$17)))</f>
        <v>4072.6217371684811</v>
      </c>
      <c r="F4048" s="10">
        <f t="shared" ca="1" si="605"/>
        <v>9.8662363695982691E-3</v>
      </c>
      <c r="G4048" s="64">
        <f ca="1">_xlfn.NORM.INV(F4048,'Input Parameters'!$E$20,'Input Parameters'!$F$20)</f>
        <v>267.02964482599361</v>
      </c>
      <c r="H4048" s="57">
        <f ca="1">EXP(E4048*(1/'Input Parameters'!$E$23-1/G4048))</f>
        <v>0.25965235221936961</v>
      </c>
      <c r="I4048" s="10">
        <f t="shared" ca="1" si="606"/>
        <v>0.20830435323023933</v>
      </c>
      <c r="J4048" s="30">
        <f ca="1">_xlfn.BETA.INV(I4048,'Input Parameters'!$L$26,'Input Parameters'!$M$26,'Input Parameters'!$J$26,'Input Parameters'!$K$26)</f>
        <v>0.52491240112973536</v>
      </c>
      <c r="K4048" s="168">
        <f ca="1">('Input Parameters'!$E$27/'Input Parameters'!$E$38)^$J4048</f>
        <v>2.3162767851185824E-2</v>
      </c>
      <c r="L4048" s="69">
        <f ca="1">$H4048*$C4048*'Input Parameters'!$E$25*K4048</f>
        <v>1.2278823979501452</v>
      </c>
      <c r="M4048" s="24">
        <f t="shared" ca="1" si="607"/>
        <v>0.20610306564540992</v>
      </c>
      <c r="N4048" s="15">
        <f ca="1">_xlfn.NORM.INV(M4048,'Input Parameters'!$E$29,'Input Parameters'!$F$29)</f>
        <v>9.9917998250056164E-2</v>
      </c>
      <c r="O4048" s="8">
        <f t="shared" ca="1" si="608"/>
        <v>0.57562188583299845</v>
      </c>
      <c r="P4048" s="30">
        <f ca="1">_xlfn.LOGNORM.INV(O4048,'Input Parameters'!$H$30,'Input Parameters'!$I$30)</f>
        <v>2.9362292105488557</v>
      </c>
      <c r="Q4048" s="10">
        <f t="shared" ca="1" si="609"/>
        <v>0.35181188616763404</v>
      </c>
      <c r="R4048" s="30">
        <f>IF('Input Parameters'!$E$32=0,0,_xlfn.BETA.INV(Q4048,'Input Parameters'!$L$32,'Input Parameters'!$M$32,'Input Parameters'!$J$32,'Input Parameters'!$K$32))</f>
        <v>0</v>
      </c>
      <c r="S4048" s="10">
        <f t="shared" ca="1" si="610"/>
        <v>0.67391143837863365</v>
      </c>
      <c r="T4048" s="26">
        <f ca="1">_xlfn.LOGNORM.INV(S4048,'Input Parameters'!$H$34,'Input Parameters'!$I$34)</f>
        <v>53.317706834497905</v>
      </c>
      <c r="U4048" s="10">
        <f t="shared" ca="1" si="611"/>
        <v>0.2336216589490977</v>
      </c>
      <c r="V4048" s="30">
        <f ca="1">_xlfn.BETA.INV(U4048,'Input Parameters'!$L$36,'Input Parameters'!$M$36,'Input Parameters'!$J$36,'Input Parameters'!$K$36)</f>
        <v>0.48332242451417967</v>
      </c>
      <c r="W4048" s="2">
        <f ca="1">N4048+(P4048-N4048)*(1-ERF((T4048-R4048)/(2*SQRT(L4048*'Input Parameters'!$E$38))))</f>
        <v>0.10181295934711904</v>
      </c>
      <c r="X4048">
        <f t="shared" ca="1" si="612"/>
        <v>1</v>
      </c>
      <c r="Y4048" s="7"/>
    </row>
    <row r="4049" spans="1:25" ht="15" customHeight="1" x14ac:dyDescent="0.25">
      <c r="A4049" s="139">
        <v>4042</v>
      </c>
      <c r="B4049" s="10">
        <f t="shared" ca="1" si="603"/>
        <v>0.94046478256672961</v>
      </c>
      <c r="C4049" s="60">
        <f ca="1">_xlfn.NORM.INV(B4049,'Input Parameters'!$E$15,'Input Parameters'!$F$15)</f>
        <v>355.43782077574076</v>
      </c>
      <c r="D4049" s="10">
        <f t="shared" ca="1" si="604"/>
        <v>0.10054619588511415</v>
      </c>
      <c r="E4049" s="62">
        <f ca="1">IF(_xlfn.NORM.INV(D4049,'Input Parameters'!$E$17,'Input Parameters'!$F$17)&lt;3500,3500,IF(_xlfn.NORM.INV(D4049,'Input Parameters'!$E$17,'Input Parameters'!$F$17)&gt;5500,5500,_xlfn.NORM.INV(D4049,'Input Parameters'!$E$17,'Input Parameters'!$F$17)))</f>
        <v>3905.0881542700308</v>
      </c>
      <c r="F4049" s="10">
        <f t="shared" ca="1" si="605"/>
        <v>0.97216889942598517</v>
      </c>
      <c r="G4049" s="64">
        <f ca="1">_xlfn.NORM.INV(F4049,'Input Parameters'!$E$20,'Input Parameters'!$F$20)</f>
        <v>295.47159599380302</v>
      </c>
      <c r="H4049" s="57">
        <f ca="1">EXP(E4049*(1/'Input Parameters'!$E$23-1/G4049))</f>
        <v>1.121619063984912</v>
      </c>
      <c r="I4049" s="10">
        <f t="shared" ca="1" si="606"/>
        <v>0.20925433162212836</v>
      </c>
      <c r="J4049" s="30">
        <f ca="1">_xlfn.BETA.INV(I4049,'Input Parameters'!$L$26,'Input Parameters'!$M$26,'Input Parameters'!$J$26,'Input Parameters'!$K$26)</f>
        <v>0.5254809957762927</v>
      </c>
      <c r="K4049" s="168">
        <f ca="1">('Input Parameters'!$E$27/'Input Parameters'!$E$38)^$J4049</f>
        <v>2.3068489897673562E-2</v>
      </c>
      <c r="L4049" s="69">
        <f ca="1">$H4049*$C4049*'Input Parameters'!$E$25*K4049</f>
        <v>9.1966188066992878</v>
      </c>
      <c r="M4049" s="24">
        <f t="shared" ca="1" si="607"/>
        <v>0.12129310838101626</v>
      </c>
      <c r="N4049" s="15">
        <f ca="1">_xlfn.NORM.INV(M4049,'Input Parameters'!$E$29,'Input Parameters'!$F$29)</f>
        <v>9.9883145306020313E-2</v>
      </c>
      <c r="O4049" s="8">
        <f t="shared" ca="1" si="608"/>
        <v>0.14134546849706353</v>
      </c>
      <c r="P4049" s="30">
        <f ca="1">_xlfn.LOGNORM.INV(O4049,'Input Parameters'!$H$30,'Input Parameters'!$I$30)</f>
        <v>1.6153711363095891</v>
      </c>
      <c r="Q4049" s="10">
        <f t="shared" ca="1" si="609"/>
        <v>0.37000341622855226</v>
      </c>
      <c r="R4049" s="30">
        <f>IF('Input Parameters'!$E$32=0,0,_xlfn.BETA.INV(Q4049,'Input Parameters'!$L$32,'Input Parameters'!$M$32,'Input Parameters'!$J$32,'Input Parameters'!$K$32))</f>
        <v>0</v>
      </c>
      <c r="S4049" s="10">
        <f t="shared" ca="1" si="610"/>
        <v>0.84800503037776331</v>
      </c>
      <c r="T4049" s="26">
        <f ca="1">_xlfn.LOGNORM.INV(S4049,'Input Parameters'!$H$34,'Input Parameters'!$I$34)</f>
        <v>57.290561825408822</v>
      </c>
      <c r="U4049" s="10">
        <f t="shared" ca="1" si="611"/>
        <v>0.35661241070529026</v>
      </c>
      <c r="V4049" s="30">
        <f ca="1">_xlfn.BETA.INV(U4049,'Input Parameters'!$L$36,'Input Parameters'!$M$36,'Input Parameters'!$J$36,'Input Parameters'!$K$36)</f>
        <v>0.53193687045953175</v>
      </c>
      <c r="W4049" s="2">
        <f ca="1">N4049+(P4049-N4049)*(1-ERF((T4049-R4049)/(2*SQRT(L4049*'Input Parameters'!$E$38))))</f>
        <v>0.37509884293962292</v>
      </c>
      <c r="X4049">
        <f t="shared" ca="1" si="612"/>
        <v>1</v>
      </c>
      <c r="Y4049" s="7"/>
    </row>
    <row r="4050" spans="1:25" ht="15" customHeight="1" x14ac:dyDescent="0.25">
      <c r="A4050" s="139">
        <v>4043</v>
      </c>
      <c r="B4050" s="10">
        <f t="shared" ca="1" si="603"/>
        <v>0.90024284095196139</v>
      </c>
      <c r="C4050" s="60">
        <f ca="1">_xlfn.NORM.INV(B4050,'Input Parameters'!$E$15,'Input Parameters'!$F$15)</f>
        <v>340.49394313644109</v>
      </c>
      <c r="D4050" s="10">
        <f t="shared" ca="1" si="604"/>
        <v>4.2865077542052155E-2</v>
      </c>
      <c r="E4050" s="62">
        <f ca="1">IF(_xlfn.NORM.INV(D4050,'Input Parameters'!$E$17,'Input Parameters'!$F$17)&lt;3500,3500,IF(_xlfn.NORM.INV(D4050,'Input Parameters'!$E$17,'Input Parameters'!$F$17)&gt;5500,5500,_xlfn.NORM.INV(D4050,'Input Parameters'!$E$17,'Input Parameters'!$F$17)))</f>
        <v>3597.1448645325145</v>
      </c>
      <c r="F4050" s="10">
        <f t="shared" ca="1" si="605"/>
        <v>0.54806665965418022</v>
      </c>
      <c r="G4050" s="64">
        <f ca="1">_xlfn.NORM.INV(F4050,'Input Parameters'!$E$20,'Input Parameters'!$F$20)</f>
        <v>283.45921425187635</v>
      </c>
      <c r="H4050" s="57">
        <f ca="1">EXP(E4050*(1/'Input Parameters'!$E$23-1/G4050))</f>
        <v>0.66352052055880095</v>
      </c>
      <c r="I4050" s="10">
        <f t="shared" ca="1" si="606"/>
        <v>0.45291579868340559</v>
      </c>
      <c r="J4050" s="30">
        <f ca="1">_xlfn.BETA.INV(I4050,'Input Parameters'!$L$26,'Input Parameters'!$M$26,'Input Parameters'!$J$26,'Input Parameters'!$K$26)</f>
        <v>0.64219885054479509</v>
      </c>
      <c r="K4050" s="168">
        <f ca="1">('Input Parameters'!$E$27/'Input Parameters'!$E$38)^$J4050</f>
        <v>9.9866346852579037E-3</v>
      </c>
      <c r="L4050" s="69">
        <f ca="1">$H4050*$C4050*'Input Parameters'!$E$25*K4050</f>
        <v>2.2562276290007062</v>
      </c>
      <c r="M4050" s="24">
        <f t="shared" ca="1" si="607"/>
        <v>0.33002623737800285</v>
      </c>
      <c r="N4050" s="15">
        <f ca="1">_xlfn.NORM.INV(M4050,'Input Parameters'!$E$29,'Input Parameters'!$F$29)</f>
        <v>9.9956015928235345E-2</v>
      </c>
      <c r="O4050" s="8">
        <f t="shared" ca="1" si="608"/>
        <v>0.53492008508693678</v>
      </c>
      <c r="P4050" s="30">
        <f ca="1">_xlfn.LOGNORM.INV(O4050,'Input Parameters'!$H$30,'Input Parameters'!$I$30)</f>
        <v>2.7967044184169318</v>
      </c>
      <c r="Q4050" s="10">
        <f t="shared" ca="1" si="609"/>
        <v>0.21986122804774866</v>
      </c>
      <c r="R4050" s="30">
        <f>IF('Input Parameters'!$E$32=0,0,_xlfn.BETA.INV(Q4050,'Input Parameters'!$L$32,'Input Parameters'!$M$32,'Input Parameters'!$J$32,'Input Parameters'!$K$32))</f>
        <v>0</v>
      </c>
      <c r="S4050" s="10">
        <f t="shared" ca="1" si="610"/>
        <v>0.14187049416504482</v>
      </c>
      <c r="T4050" s="26">
        <f ca="1">_xlfn.LOGNORM.INV(S4050,'Input Parameters'!$H$34,'Input Parameters'!$I$34)</f>
        <v>44.109232932681024</v>
      </c>
      <c r="U4050" s="10">
        <f t="shared" ca="1" si="611"/>
        <v>0.90723020522103148</v>
      </c>
      <c r="V4050" s="30">
        <f ca="1">_xlfn.BETA.INV(U4050,'Input Parameters'!$L$36,'Input Parameters'!$M$36,'Input Parameters'!$J$36,'Input Parameters'!$K$36)</f>
        <v>0.80985998471126797</v>
      </c>
      <c r="W4050" s="2">
        <f ca="1">N4050+(P4050-N4050)*(1-ERF((T4050-R4050)/(2*SQRT(L4050*'Input Parameters'!$E$38))))</f>
        <v>0.20203240880328854</v>
      </c>
      <c r="X4050">
        <f t="shared" ca="1" si="612"/>
        <v>1</v>
      </c>
      <c r="Y4050" s="7"/>
    </row>
    <row r="4051" spans="1:25" ht="15" customHeight="1" x14ac:dyDescent="0.25">
      <c r="A4051" s="139">
        <v>4044</v>
      </c>
      <c r="B4051" s="10">
        <f t="shared" ca="1" si="603"/>
        <v>0.90803037036473999</v>
      </c>
      <c r="C4051" s="60">
        <f ca="1">_xlfn.NORM.INV(B4051,'Input Parameters'!$E$15,'Input Parameters'!$F$15)</f>
        <v>342.97528900298926</v>
      </c>
      <c r="D4051" s="10">
        <f t="shared" ca="1" si="604"/>
        <v>0.72055322916523301</v>
      </c>
      <c r="E4051" s="62">
        <f ca="1">IF(_xlfn.NORM.INV(D4051,'Input Parameters'!$E$17,'Input Parameters'!$F$17)&lt;3500,3500,IF(_xlfn.NORM.INV(D4051,'Input Parameters'!$E$17,'Input Parameters'!$F$17)&gt;5500,5500,_xlfn.NORM.INV(D4051,'Input Parameters'!$E$17,'Input Parameters'!$F$17)))</f>
        <v>5209.1400334436476</v>
      </c>
      <c r="F4051" s="10">
        <f t="shared" ca="1" si="605"/>
        <v>0.33399829169945061</v>
      </c>
      <c r="G4051" s="64">
        <f ca="1">_xlfn.NORM.INV(F4051,'Input Parameters'!$E$20,'Input Parameters'!$F$20)</f>
        <v>279.77637536885385</v>
      </c>
      <c r="H4051" s="57">
        <f ca="1">EXP(E4051*(1/'Input Parameters'!$E$23-1/G4051))</f>
        <v>0.43347400992308016</v>
      </c>
      <c r="I4051" s="10">
        <f t="shared" ca="1" si="606"/>
        <v>0.21206838229445524</v>
      </c>
      <c r="J4051" s="30">
        <f ca="1">_xlfn.BETA.INV(I4051,'Input Parameters'!$L$26,'Input Parameters'!$M$26,'Input Parameters'!$J$26,'Input Parameters'!$K$26)</f>
        <v>0.52715635644276193</v>
      </c>
      <c r="K4051" s="168">
        <f ca="1">('Input Parameters'!$E$27/'Input Parameters'!$E$38)^$J4051</f>
        <v>2.2792925683546478E-2</v>
      </c>
      <c r="L4051" s="69">
        <f ca="1">$H4051*$C4051*'Input Parameters'!$E$25*K4051</f>
        <v>3.3886441784844039</v>
      </c>
      <c r="M4051" s="24">
        <f t="shared" ca="1" si="607"/>
        <v>0.94336559523672814</v>
      </c>
      <c r="N4051" s="15">
        <f ca="1">_xlfn.NORM.INV(M4051,'Input Parameters'!$E$29,'Input Parameters'!$F$29)</f>
        <v>0.10015836701126619</v>
      </c>
      <c r="O4051" s="8">
        <f t="shared" ca="1" si="608"/>
        <v>2.1422968551737753E-2</v>
      </c>
      <c r="P4051" s="30">
        <f ca="1">_xlfn.LOGNORM.INV(O4051,'Input Parameters'!$H$30,'Input Parameters'!$I$30)</f>
        <v>1.0308368493170557</v>
      </c>
      <c r="Q4051" s="10">
        <f t="shared" ca="1" si="609"/>
        <v>0.83832459532767301</v>
      </c>
      <c r="R4051" s="30">
        <f>IF('Input Parameters'!$E$32=0,0,_xlfn.BETA.INV(Q4051,'Input Parameters'!$L$32,'Input Parameters'!$M$32,'Input Parameters'!$J$32,'Input Parameters'!$K$32))</f>
        <v>0</v>
      </c>
      <c r="S4051" s="10">
        <f t="shared" ca="1" si="610"/>
        <v>0.91856153703837917</v>
      </c>
      <c r="T4051" s="26">
        <f ca="1">_xlfn.LOGNORM.INV(S4051,'Input Parameters'!$H$34,'Input Parameters'!$I$34)</f>
        <v>59.973403663277551</v>
      </c>
      <c r="U4051" s="10">
        <f t="shared" ca="1" si="611"/>
        <v>0.18815118513999174</v>
      </c>
      <c r="V4051" s="30">
        <f ca="1">_xlfn.BETA.INV(U4051,'Input Parameters'!$L$36,'Input Parameters'!$M$36,'Input Parameters'!$J$36,'Input Parameters'!$K$36)</f>
        <v>0.46334187477632849</v>
      </c>
      <c r="W4051" s="2">
        <f ca="1">N4051+(P4051-N4051)*(1-ERF((T4051-R4051)/(2*SQRT(L4051*'Input Parameters'!$E$38))))</f>
        <v>0.11992417416100908</v>
      </c>
      <c r="X4051">
        <f t="shared" ca="1" si="612"/>
        <v>1</v>
      </c>
      <c r="Y4051" s="7"/>
    </row>
    <row r="4052" spans="1:25" ht="15" customHeight="1" x14ac:dyDescent="0.25">
      <c r="A4052" s="139">
        <v>4045</v>
      </c>
      <c r="B4052" s="10">
        <f t="shared" ca="1" si="603"/>
        <v>0.3417720775682197</v>
      </c>
      <c r="C4052" s="60">
        <f ca="1">_xlfn.NORM.INV(B4052,'Input Parameters'!$E$15,'Input Parameters'!$F$15)</f>
        <v>248.87624090293261</v>
      </c>
      <c r="D4052" s="10">
        <f t="shared" ca="1" si="604"/>
        <v>0.76192657938243913</v>
      </c>
      <c r="E4052" s="62">
        <f ca="1">IF(_xlfn.NORM.INV(D4052,'Input Parameters'!$E$17,'Input Parameters'!$F$17)&lt;3500,3500,IF(_xlfn.NORM.INV(D4052,'Input Parameters'!$E$17,'Input Parameters'!$F$17)&gt;5500,5500,_xlfn.NORM.INV(D4052,'Input Parameters'!$E$17,'Input Parameters'!$F$17)))</f>
        <v>5298.7594652631997</v>
      </c>
      <c r="F4052" s="10">
        <f t="shared" ca="1" si="605"/>
        <v>0.51388698013659539</v>
      </c>
      <c r="G4052" s="64">
        <f ca="1">_xlfn.NORM.INV(F4052,'Input Parameters'!$E$20,'Input Parameters'!$F$20)</f>
        <v>282.88327074983897</v>
      </c>
      <c r="H4052" s="57">
        <f ca="1">EXP(E4052*(1/'Input Parameters'!$E$23-1/G4052))</f>
        <v>0.52608331028027999</v>
      </c>
      <c r="I4052" s="10">
        <f t="shared" ca="1" si="606"/>
        <v>0.32960158384472882</v>
      </c>
      <c r="J4052" s="30">
        <f ca="1">_xlfn.BETA.INV(I4052,'Input Parameters'!$L$26,'Input Parameters'!$M$26,'Input Parameters'!$J$26,'Input Parameters'!$K$26)</f>
        <v>0.58838984071307721</v>
      </c>
      <c r="K4052" s="168">
        <f ca="1">('Input Parameters'!$E$27/'Input Parameters'!$E$38)^$J4052</f>
        <v>1.4690793034923252E-2</v>
      </c>
      <c r="L4052" s="69">
        <f ca="1">$H4052*$C4052*'Input Parameters'!$E$25*K4052</f>
        <v>1.9234601943733303</v>
      </c>
      <c r="M4052" s="24">
        <f t="shared" ca="1" si="607"/>
        <v>6.9727062587162991E-2</v>
      </c>
      <c r="N4052" s="15">
        <f ca="1">_xlfn.NORM.INV(M4052,'Input Parameters'!$E$29,'Input Parameters'!$F$29)</f>
        <v>9.9852217313307123E-2</v>
      </c>
      <c r="O4052" s="8">
        <f t="shared" ca="1" si="608"/>
        <v>0.28971505609009185</v>
      </c>
      <c r="P4052" s="30">
        <f ca="1">_xlfn.LOGNORM.INV(O4052,'Input Parameters'!$H$30,'Input Parameters'!$I$30)</f>
        <v>2.0652244699598534</v>
      </c>
      <c r="Q4052" s="10">
        <f t="shared" ca="1" si="609"/>
        <v>6.0210381392807655E-2</v>
      </c>
      <c r="R4052" s="30">
        <f>IF('Input Parameters'!$E$32=0,0,_xlfn.BETA.INV(Q4052,'Input Parameters'!$L$32,'Input Parameters'!$M$32,'Input Parameters'!$J$32,'Input Parameters'!$K$32))</f>
        <v>0</v>
      </c>
      <c r="S4052" s="10">
        <f t="shared" ca="1" si="610"/>
        <v>0.96487872161031119</v>
      </c>
      <c r="T4052" s="26">
        <f ca="1">_xlfn.LOGNORM.INV(S4052,'Input Parameters'!$H$34,'Input Parameters'!$I$34)</f>
        <v>63.153017348828307</v>
      </c>
      <c r="U4052" s="10">
        <f t="shared" ca="1" si="611"/>
        <v>0.90104594910250846</v>
      </c>
      <c r="V4052" s="30">
        <f ca="1">_xlfn.BETA.INV(U4052,'Input Parameters'!$L$36,'Input Parameters'!$M$36,'Input Parameters'!$J$36,'Input Parameters'!$K$36)</f>
        <v>0.80321870501718617</v>
      </c>
      <c r="W4052" s="2">
        <f ca="1">N4052+(P4052-N4052)*(1-ERF((T4052-R4052)/(2*SQRT(L4052*'Input Parameters'!$E$38))))</f>
        <v>0.10237283670108827</v>
      </c>
      <c r="X4052">
        <f t="shared" ca="1" si="612"/>
        <v>1</v>
      </c>
      <c r="Y4052" s="7"/>
    </row>
    <row r="4053" spans="1:25" ht="15" customHeight="1" x14ac:dyDescent="0.25">
      <c r="A4053" s="139">
        <v>4046</v>
      </c>
      <c r="B4053" s="10">
        <f t="shared" ca="1" si="603"/>
        <v>0.83640222679613885</v>
      </c>
      <c r="C4053" s="60">
        <f ca="1">_xlfn.NORM.INV(B4053,'Input Parameters'!$E$15,'Input Parameters'!$F$15)</f>
        <v>324.06475865080495</v>
      </c>
      <c r="D4053" s="10">
        <f t="shared" ca="1" si="604"/>
        <v>0.5394188890495587</v>
      </c>
      <c r="E4053" s="62">
        <f ca="1">IF(_xlfn.NORM.INV(D4053,'Input Parameters'!$E$17,'Input Parameters'!$F$17)&lt;3500,3500,IF(_xlfn.NORM.INV(D4053,'Input Parameters'!$E$17,'Input Parameters'!$F$17)&gt;5500,5500,_xlfn.NORM.INV(D4053,'Input Parameters'!$E$17,'Input Parameters'!$F$17)))</f>
        <v>4869.2788834157491</v>
      </c>
      <c r="F4053" s="10">
        <f t="shared" ca="1" si="605"/>
        <v>0.52032822426617753</v>
      </c>
      <c r="G4053" s="64">
        <f ca="1">_xlfn.NORM.INV(F4053,'Input Parameters'!$E$20,'Input Parameters'!$F$20)</f>
        <v>282.99154839374262</v>
      </c>
      <c r="H4053" s="57">
        <f ca="1">EXP(E4053*(1/'Input Parameters'!$E$23-1/G4053))</f>
        <v>0.55785865322480843</v>
      </c>
      <c r="I4053" s="10">
        <f t="shared" ca="1" si="606"/>
        <v>0.39646855859731611</v>
      </c>
      <c r="J4053" s="30">
        <f ca="1">_xlfn.BETA.INV(I4053,'Input Parameters'!$L$26,'Input Parameters'!$M$26,'Input Parameters'!$J$26,'Input Parameters'!$K$26)</f>
        <v>0.61838202139453002</v>
      </c>
      <c r="K4053" s="168">
        <f ca="1">('Input Parameters'!$E$27/'Input Parameters'!$E$38)^$J4053</f>
        <v>1.1847138348818807E-2</v>
      </c>
      <c r="L4053" s="69">
        <f ca="1">$H4053*$C4053*'Input Parameters'!$E$25*K4053</f>
        <v>2.1417532723822794</v>
      </c>
      <c r="M4053" s="24">
        <f t="shared" ca="1" si="607"/>
        <v>0.72497841808990393</v>
      </c>
      <c r="N4053" s="15">
        <f ca="1">_xlfn.NORM.INV(M4053,'Input Parameters'!$E$29,'Input Parameters'!$F$29)</f>
        <v>0.10005976954472572</v>
      </c>
      <c r="O4053" s="8">
        <f t="shared" ca="1" si="608"/>
        <v>0.32232823579263026</v>
      </c>
      <c r="P4053" s="30">
        <f ca="1">_xlfn.LOGNORM.INV(O4053,'Input Parameters'!$H$30,'Input Parameters'!$I$30)</f>
        <v>2.1579946993514052</v>
      </c>
      <c r="Q4053" s="10">
        <f t="shared" ca="1" si="609"/>
        <v>0.29843282319523323</v>
      </c>
      <c r="R4053" s="30">
        <f>IF('Input Parameters'!$E$32=0,0,_xlfn.BETA.INV(Q4053,'Input Parameters'!$L$32,'Input Parameters'!$M$32,'Input Parameters'!$J$32,'Input Parameters'!$K$32))</f>
        <v>0</v>
      </c>
      <c r="S4053" s="10">
        <f t="shared" ca="1" si="610"/>
        <v>0.86400358211034467</v>
      </c>
      <c r="T4053" s="26">
        <f ca="1">_xlfn.LOGNORM.INV(S4053,'Input Parameters'!$H$34,'Input Parameters'!$I$34)</f>
        <v>57.796197633188903</v>
      </c>
      <c r="U4053" s="10">
        <f t="shared" ca="1" si="611"/>
        <v>0.90819921720623165</v>
      </c>
      <c r="V4053" s="30">
        <f ca="1">_xlfn.BETA.INV(U4053,'Input Parameters'!$L$36,'Input Parameters'!$M$36,'Input Parameters'!$J$36,'Input Parameters'!$K$36)</f>
        <v>0.81093192790276136</v>
      </c>
      <c r="W4053" s="2">
        <f ca="1">N4053+(P4053-N4053)*(1-ERF((T4053-R4053)/(2*SQRT(L4053*'Input Parameters'!$E$38))))</f>
        <v>0.11082191480097042</v>
      </c>
      <c r="X4053">
        <f t="shared" ca="1" si="612"/>
        <v>1</v>
      </c>
      <c r="Y4053" s="7"/>
    </row>
    <row r="4054" spans="1:25" ht="15" customHeight="1" x14ac:dyDescent="0.25">
      <c r="A4054" s="139">
        <v>4047</v>
      </c>
      <c r="B4054" s="10">
        <f t="shared" ca="1" si="603"/>
        <v>3.8490093879626319E-2</v>
      </c>
      <c r="C4054" s="60">
        <f ca="1">_xlfn.NORM.INV(B4054,'Input Parameters'!$E$15,'Input Parameters'!$F$15)</f>
        <v>175.12702135837992</v>
      </c>
      <c r="D4054" s="10">
        <f t="shared" ca="1" si="604"/>
        <v>0.91120385015955951</v>
      </c>
      <c r="E4054" s="62">
        <f ca="1">IF(_xlfn.NORM.INV(D4054,'Input Parameters'!$E$17,'Input Parameters'!$F$17)&lt;3500,3500,IF(_xlfn.NORM.INV(D4054,'Input Parameters'!$E$17,'Input Parameters'!$F$17)&gt;5500,5500,_xlfn.NORM.INV(D4054,'Input Parameters'!$E$17,'Input Parameters'!$F$17)))</f>
        <v>5500</v>
      </c>
      <c r="F4054" s="10">
        <f t="shared" ca="1" si="605"/>
        <v>0.16578976949169522</v>
      </c>
      <c r="G4054" s="64">
        <f ca="1">_xlfn.NORM.INV(F4054,'Input Parameters'!$E$20,'Input Parameters'!$F$20)</f>
        <v>276.14472058273043</v>
      </c>
      <c r="H4054" s="57">
        <f ca="1">EXP(E4054*(1/'Input Parameters'!$E$23-1/G4054))</f>
        <v>0.31945670607961546</v>
      </c>
      <c r="I4054" s="10">
        <f t="shared" ca="1" si="606"/>
        <v>0.99704596604235929</v>
      </c>
      <c r="J4054" s="30">
        <f ca="1">_xlfn.BETA.INV(I4054,'Input Parameters'!$L$26,'Input Parameters'!$M$26,'Input Parameters'!$J$26,'Input Parameters'!$K$26)</f>
        <v>0.95376682597320328</v>
      </c>
      <c r="K4054" s="168">
        <f ca="1">('Input Parameters'!$E$27/'Input Parameters'!$E$38)^$J4054</f>
        <v>1.068614744089573E-3</v>
      </c>
      <c r="L4054" s="69">
        <f ca="1">$H4054*$C4054*'Input Parameters'!$E$25*K4054</f>
        <v>5.9784187649429818E-2</v>
      </c>
      <c r="M4054" s="24">
        <f t="shared" ca="1" si="607"/>
        <v>0.62504310720593126</v>
      </c>
      <c r="N4054" s="15">
        <f ca="1">_xlfn.NORM.INV(M4054,'Input Parameters'!$E$29,'Input Parameters'!$F$29)</f>
        <v>0.10003187530467905</v>
      </c>
      <c r="O4054" s="8">
        <f t="shared" ca="1" si="608"/>
        <v>0.70858985962113064</v>
      </c>
      <c r="P4054" s="30">
        <f ca="1">_xlfn.LOGNORM.INV(O4054,'Input Parameters'!$H$30,'Input Parameters'!$I$30)</f>
        <v>3.4781655018865041</v>
      </c>
      <c r="Q4054" s="10">
        <f t="shared" ca="1" si="609"/>
        <v>0.53438637786200283</v>
      </c>
      <c r="R4054" s="30">
        <f>IF('Input Parameters'!$E$32=0,0,_xlfn.BETA.INV(Q4054,'Input Parameters'!$L$32,'Input Parameters'!$M$32,'Input Parameters'!$J$32,'Input Parameters'!$K$32))</f>
        <v>0</v>
      </c>
      <c r="S4054" s="10">
        <f t="shared" ca="1" si="610"/>
        <v>0.69335339235075411</v>
      </c>
      <c r="T4054" s="26">
        <f ca="1">_xlfn.LOGNORM.INV(S4054,'Input Parameters'!$H$34,'Input Parameters'!$I$34)</f>
        <v>53.681682674545122</v>
      </c>
      <c r="U4054" s="10">
        <f t="shared" ca="1" si="611"/>
        <v>0.83559121364710653</v>
      </c>
      <c r="V4054" s="30">
        <f ca="1">_xlfn.BETA.INV(U4054,'Input Parameters'!$L$36,'Input Parameters'!$M$36,'Input Parameters'!$J$36,'Input Parameters'!$K$36)</f>
        <v>0.74733592643648272</v>
      </c>
      <c r="W4054" s="2">
        <f ca="1">N4054+(P4054-N4054)*(1-ERF((T4054-R4054)/(2*SQRT(L4054*'Input Parameters'!$E$38))))</f>
        <v>0.10003187530467905</v>
      </c>
      <c r="X4054">
        <f t="shared" ca="1" si="612"/>
        <v>1</v>
      </c>
      <c r="Y4054" s="7"/>
    </row>
    <row r="4055" spans="1:25" ht="15" customHeight="1" x14ac:dyDescent="0.25">
      <c r="A4055" s="139">
        <v>4048</v>
      </c>
      <c r="B4055" s="10">
        <f t="shared" ca="1" si="603"/>
        <v>0.48446211805173212</v>
      </c>
      <c r="C4055" s="60">
        <f ca="1">_xlfn.NORM.INV(B4055,'Input Parameters'!$E$15,'Input Parameters'!$F$15)</f>
        <v>268.85595655608142</v>
      </c>
      <c r="D4055" s="10">
        <f t="shared" ca="1" si="604"/>
        <v>0.82704243158211566</v>
      </c>
      <c r="E4055" s="62">
        <f ca="1">IF(_xlfn.NORM.INV(D4055,'Input Parameters'!$E$17,'Input Parameters'!$F$17)&lt;3500,3500,IF(_xlfn.NORM.INV(D4055,'Input Parameters'!$E$17,'Input Parameters'!$F$17)&gt;5500,5500,_xlfn.NORM.INV(D4055,'Input Parameters'!$E$17,'Input Parameters'!$F$17)))</f>
        <v>5459.7795118484155</v>
      </c>
      <c r="F4055" s="10">
        <f t="shared" ca="1" si="605"/>
        <v>0.20150012280866025</v>
      </c>
      <c r="G4055" s="64">
        <f ca="1">_xlfn.NORM.INV(F4055,'Input Parameters'!$E$20,'Input Parameters'!$F$20)</f>
        <v>277.0469578762162</v>
      </c>
      <c r="H4055" s="57">
        <f ca="1">EXP(E4055*(1/'Input Parameters'!$E$23-1/G4055))</f>
        <v>0.3435575987157275</v>
      </c>
      <c r="I4055" s="10">
        <f t="shared" ca="1" si="606"/>
        <v>0.30955516441869879</v>
      </c>
      <c r="J4055" s="30">
        <f ca="1">_xlfn.BETA.INV(I4055,'Input Parameters'!$L$26,'Input Parameters'!$M$26,'Input Parameters'!$J$26,'Input Parameters'!$K$26)</f>
        <v>0.57887331190844149</v>
      </c>
      <c r="K4055" s="168">
        <f ca="1">('Input Parameters'!$E$27/'Input Parameters'!$E$38)^$J4055</f>
        <v>1.5728640098556432E-2</v>
      </c>
      <c r="L4055" s="69">
        <f ca="1">$H4055*$C4055*'Input Parameters'!$E$25*K4055</f>
        <v>1.4528152718059497</v>
      </c>
      <c r="M4055" s="24">
        <f t="shared" ca="1" si="607"/>
        <v>0.75095029760165988</v>
      </c>
      <c r="N4055" s="15">
        <f ca="1">_xlfn.NORM.INV(M4055,'Input Parameters'!$E$29,'Input Parameters'!$F$29)</f>
        <v>0.10006774832329969</v>
      </c>
      <c r="O4055" s="8">
        <f t="shared" ca="1" si="608"/>
        <v>1.167605213429157E-2</v>
      </c>
      <c r="P4055" s="30">
        <f ca="1">_xlfn.LOGNORM.INV(O4055,'Input Parameters'!$H$30,'Input Parameters'!$I$30)</f>
        <v>0.91930108485243034</v>
      </c>
      <c r="Q4055" s="10">
        <f t="shared" ca="1" si="609"/>
        <v>0.55437938976942136</v>
      </c>
      <c r="R4055" s="30">
        <f>IF('Input Parameters'!$E$32=0,0,_xlfn.BETA.INV(Q4055,'Input Parameters'!$L$32,'Input Parameters'!$M$32,'Input Parameters'!$J$32,'Input Parameters'!$K$32))</f>
        <v>0</v>
      </c>
      <c r="S4055" s="10">
        <f t="shared" ca="1" si="610"/>
        <v>0.8722550376931536</v>
      </c>
      <c r="T4055" s="26">
        <f ca="1">_xlfn.LOGNORM.INV(S4055,'Input Parameters'!$H$34,'Input Parameters'!$I$34)</f>
        <v>58.074875855432076</v>
      </c>
      <c r="U4055" s="10">
        <f t="shared" ca="1" si="611"/>
        <v>0.99675248457813781</v>
      </c>
      <c r="V4055" s="30">
        <f ca="1">_xlfn.BETA.INV(U4055,'Input Parameters'!$L$36,'Input Parameters'!$M$36,'Input Parameters'!$J$36,'Input Parameters'!$K$36)</f>
        <v>1.0751290496372556</v>
      </c>
      <c r="W4055" s="2">
        <f ca="1">N4055+(P4055-N4055)*(1-ERF((T4055-R4055)/(2*SQRT(L4055*'Input Parameters'!$E$38))))</f>
        <v>0.10060589248834649</v>
      </c>
      <c r="X4055">
        <f t="shared" ca="1" si="612"/>
        <v>1</v>
      </c>
      <c r="Y4055" s="7"/>
    </row>
    <row r="4056" spans="1:25" ht="15" customHeight="1" x14ac:dyDescent="0.25">
      <c r="A4056" s="139">
        <v>4049</v>
      </c>
      <c r="B4056" s="10">
        <f t="shared" ca="1" si="603"/>
        <v>0.25472439965810556</v>
      </c>
      <c r="C4056" s="60">
        <f ca="1">_xlfn.NORM.INV(B4056,'Input Parameters'!$E$15,'Input Parameters'!$F$15)</f>
        <v>235.21599302525743</v>
      </c>
      <c r="D4056" s="10">
        <f t="shared" ca="1" si="604"/>
        <v>0.47125477916613068</v>
      </c>
      <c r="E4056" s="62">
        <f ca="1">IF(_xlfn.NORM.INV(D4056,'Input Parameters'!$E$17,'Input Parameters'!$F$17)&lt;3500,3500,IF(_xlfn.NORM.INV(D4056,'Input Parameters'!$E$17,'Input Parameters'!$F$17)&gt;5500,5500,_xlfn.NORM.INV(D4056,'Input Parameters'!$E$17,'Input Parameters'!$F$17)))</f>
        <v>4749.5187693123344</v>
      </c>
      <c r="F4056" s="10">
        <f t="shared" ca="1" si="605"/>
        <v>0.5683078611135346</v>
      </c>
      <c r="G4056" s="64">
        <f ca="1">_xlfn.NORM.INV(F4056,'Input Parameters'!$E$20,'Input Parameters'!$F$20)</f>
        <v>283.8028538276597</v>
      </c>
      <c r="H4056" s="57">
        <f ca="1">EXP(E4056*(1/'Input Parameters'!$E$23-1/G4056))</f>
        <v>0.59373832260629067</v>
      </c>
      <c r="I4056" s="10">
        <f t="shared" ca="1" si="606"/>
        <v>5.2378917697819882E-2</v>
      </c>
      <c r="J4056" s="30">
        <f ca="1">_xlfn.BETA.INV(I4056,'Input Parameters'!$L$26,'Input Parameters'!$M$26,'Input Parameters'!$J$26,'Input Parameters'!$K$26)</f>
        <v>0.38791518896211513</v>
      </c>
      <c r="K4056" s="168">
        <f ca="1">('Input Parameters'!$E$27/'Input Parameters'!$E$38)^$J4056</f>
        <v>6.1882066041059038E-2</v>
      </c>
      <c r="L4056" s="69">
        <f ca="1">$H4056*$C4056*'Input Parameters'!$E$25*K4056</f>
        <v>8.6422481739173733</v>
      </c>
      <c r="M4056" s="24">
        <f t="shared" ca="1" si="607"/>
        <v>0.77384976199503297</v>
      </c>
      <c r="N4056" s="15">
        <f ca="1">_xlfn.NORM.INV(M4056,'Input Parameters'!$E$29,'Input Parameters'!$F$29)</f>
        <v>0.10007515853169305</v>
      </c>
      <c r="O4056" s="8">
        <f t="shared" ca="1" si="608"/>
        <v>0.16851398302716747</v>
      </c>
      <c r="P4056" s="30">
        <f ca="1">_xlfn.LOGNORM.INV(O4056,'Input Parameters'!$H$30,'Input Parameters'!$I$30)</f>
        <v>1.7049391805716962</v>
      </c>
      <c r="Q4056" s="10">
        <f t="shared" ca="1" si="609"/>
        <v>0.27495240944716937</v>
      </c>
      <c r="R4056" s="30">
        <f>IF('Input Parameters'!$E$32=0,0,_xlfn.BETA.INV(Q4056,'Input Parameters'!$L$32,'Input Parameters'!$M$32,'Input Parameters'!$J$32,'Input Parameters'!$K$32))</f>
        <v>0</v>
      </c>
      <c r="S4056" s="10">
        <f t="shared" ca="1" si="610"/>
        <v>0.61037961683834518</v>
      </c>
      <c r="T4056" s="26">
        <f ca="1">_xlfn.LOGNORM.INV(S4056,'Input Parameters'!$H$34,'Input Parameters'!$I$34)</f>
        <v>52.198153000462689</v>
      </c>
      <c r="U4056" s="10">
        <f t="shared" ca="1" si="611"/>
        <v>0.57557617102565217</v>
      </c>
      <c r="V4056" s="30">
        <f ca="1">_xlfn.BETA.INV(U4056,'Input Parameters'!$L$36,'Input Parameters'!$M$36,'Input Parameters'!$J$36,'Input Parameters'!$K$36)</f>
        <v>0.61545231087115793</v>
      </c>
      <c r="W4056" s="2">
        <f ca="1">N4056+(P4056-N4056)*(1-ERF((T4056-R4056)/(2*SQRT(L4056*'Input Parameters'!$E$38))))</f>
        <v>0.43595195513831764</v>
      </c>
      <c r="X4056">
        <f t="shared" ca="1" si="612"/>
        <v>1</v>
      </c>
      <c r="Y4056" s="7"/>
    </row>
    <row r="4057" spans="1:25" ht="15" customHeight="1" x14ac:dyDescent="0.25">
      <c r="A4057" s="139">
        <v>4050</v>
      </c>
      <c r="B4057" s="10">
        <f t="shared" ca="1" si="603"/>
        <v>0.89632346596780665</v>
      </c>
      <c r="C4057" s="60">
        <f ca="1">_xlfn.NORM.INV(B4057,'Input Parameters'!$E$15,'Input Parameters'!$F$15)</f>
        <v>339.298476775273</v>
      </c>
      <c r="D4057" s="10">
        <f t="shared" ca="1" si="604"/>
        <v>0.76205061926774953</v>
      </c>
      <c r="E4057" s="62">
        <f ca="1">IF(_xlfn.NORM.INV(D4057,'Input Parameters'!$E$17,'Input Parameters'!$F$17)&lt;3500,3500,IF(_xlfn.NORM.INV(D4057,'Input Parameters'!$E$17,'Input Parameters'!$F$17)&gt;5500,5500,_xlfn.NORM.INV(D4057,'Input Parameters'!$E$17,'Input Parameters'!$F$17)))</f>
        <v>5299.0400420221213</v>
      </c>
      <c r="F4057" s="10">
        <f t="shared" ca="1" si="605"/>
        <v>0.26049463536515238</v>
      </c>
      <c r="G4057" s="64">
        <f ca="1">_xlfn.NORM.INV(F4057,'Input Parameters'!$E$20,'Input Parameters'!$F$20)</f>
        <v>278.34979783339224</v>
      </c>
      <c r="H4057" s="57">
        <f ca="1">EXP(E4057*(1/'Input Parameters'!$E$23-1/G4057))</f>
        <v>0.3877396517919558</v>
      </c>
      <c r="I4057" s="10">
        <f t="shared" ca="1" si="606"/>
        <v>0.8744210178976547</v>
      </c>
      <c r="J4057" s="30">
        <f ca="1">_xlfn.BETA.INV(I4057,'Input Parameters'!$L$26,'Input Parameters'!$M$26,'Input Parameters'!$J$26,'Input Parameters'!$K$26)</f>
        <v>0.82363972684834619</v>
      </c>
      <c r="K4057" s="168">
        <f ca="1">('Input Parameters'!$E$27/'Input Parameters'!$E$38)^$J4057</f>
        <v>2.7176511282051776E-3</v>
      </c>
      <c r="L4057" s="69">
        <f ca="1">$H4057*$C4057*'Input Parameters'!$E$25*K4057</f>
        <v>0.35753275087237679</v>
      </c>
      <c r="M4057" s="24">
        <f t="shared" ca="1" si="607"/>
        <v>0.50592683722240828</v>
      </c>
      <c r="N4057" s="15">
        <f ca="1">_xlfn.NORM.INV(M4057,'Input Parameters'!$E$29,'Input Parameters'!$F$29)</f>
        <v>0.10000148569242998</v>
      </c>
      <c r="O4057" s="8">
        <f t="shared" ca="1" si="608"/>
        <v>1.0873201392820775E-2</v>
      </c>
      <c r="P4057" s="30">
        <f ca="1">_xlfn.LOGNORM.INV(O4057,'Input Parameters'!$H$30,'Input Parameters'!$I$30)</f>
        <v>0.90758882987446787</v>
      </c>
      <c r="Q4057" s="10">
        <f t="shared" ca="1" si="609"/>
        <v>0.30622769596090837</v>
      </c>
      <c r="R4057" s="30">
        <f>IF('Input Parameters'!$E$32=0,0,_xlfn.BETA.INV(Q4057,'Input Parameters'!$L$32,'Input Parameters'!$M$32,'Input Parameters'!$J$32,'Input Parameters'!$K$32))</f>
        <v>0</v>
      </c>
      <c r="S4057" s="10">
        <f t="shared" ca="1" si="610"/>
        <v>0.1251937184217552</v>
      </c>
      <c r="T4057" s="26">
        <f ca="1">_xlfn.LOGNORM.INV(S4057,'Input Parameters'!$H$34,'Input Parameters'!$I$34)</f>
        <v>43.685869198922752</v>
      </c>
      <c r="U4057" s="10">
        <f t="shared" ca="1" si="611"/>
        <v>5.4130587065461699E-2</v>
      </c>
      <c r="V4057" s="30">
        <f ca="1">_xlfn.BETA.INV(U4057,'Input Parameters'!$L$36,'Input Parameters'!$M$36,'Input Parameters'!$J$36,'Input Parameters'!$K$36)</f>
        <v>0.38288203404635085</v>
      </c>
      <c r="W4057" s="2">
        <f ca="1">N4057+(P4057-N4057)*(1-ERF((T4057-R4057)/(2*SQRT(L4057*'Input Parameters'!$E$38))))</f>
        <v>0.10000167866460656</v>
      </c>
      <c r="X4057">
        <f t="shared" ca="1" si="612"/>
        <v>1</v>
      </c>
      <c r="Y4057" s="7"/>
    </row>
    <row r="4058" spans="1:25" ht="15" customHeight="1" x14ac:dyDescent="0.25">
      <c r="A4058" s="139">
        <v>4051</v>
      </c>
      <c r="B4058" s="10">
        <f t="shared" ca="1" si="603"/>
        <v>0.30220898149774478</v>
      </c>
      <c r="C4058" s="60">
        <f ca="1">_xlfn.NORM.INV(B4058,'Input Parameters'!$E$15,'Input Parameters'!$F$15)</f>
        <v>242.89186730191631</v>
      </c>
      <c r="D4058" s="10">
        <f t="shared" ca="1" si="604"/>
        <v>0.68386963303100878</v>
      </c>
      <c r="E4058" s="62">
        <f ca="1">IF(_xlfn.NORM.INV(D4058,'Input Parameters'!$E$17,'Input Parameters'!$F$17)&lt;3500,3500,IF(_xlfn.NORM.INV(D4058,'Input Parameters'!$E$17,'Input Parameters'!$F$17)&gt;5500,5500,_xlfn.NORM.INV(D4058,'Input Parameters'!$E$17,'Input Parameters'!$F$17)))</f>
        <v>5134.9830934374313</v>
      </c>
      <c r="F4058" s="10">
        <f t="shared" ca="1" si="605"/>
        <v>0.76900846441193682</v>
      </c>
      <c r="G4058" s="64">
        <f ca="1">_xlfn.NORM.INV(F4058,'Input Parameters'!$E$20,'Input Parameters'!$F$20)</f>
        <v>287.57842195143667</v>
      </c>
      <c r="H4058" s="57">
        <f ca="1">EXP(E4058*(1/'Input Parameters'!$E$23-1/G4058))</f>
        <v>0.72174772190633019</v>
      </c>
      <c r="I4058" s="10">
        <f t="shared" ca="1" si="606"/>
        <v>0.29126761943209678</v>
      </c>
      <c r="J4058" s="30">
        <f ca="1">_xlfn.BETA.INV(I4058,'Input Parameters'!$L$26,'Input Parameters'!$M$26,'Input Parameters'!$J$26,'Input Parameters'!$K$26)</f>
        <v>0.56992315491899515</v>
      </c>
      <c r="K4058" s="168">
        <f ca="1">('Input Parameters'!$E$27/'Input Parameters'!$E$38)^$J4058</f>
        <v>1.6771532403241279E-2</v>
      </c>
      <c r="L4058" s="69">
        <f ca="1">$H4058*$C4058*'Input Parameters'!$E$25*K4058</f>
        <v>2.9401611927562494</v>
      </c>
      <c r="M4058" s="24">
        <f t="shared" ca="1" si="607"/>
        <v>0.97570827264591864</v>
      </c>
      <c r="N4058" s="15">
        <f ca="1">_xlfn.NORM.INV(M4058,'Input Parameters'!$E$29,'Input Parameters'!$F$29)</f>
        <v>0.1001972229138747</v>
      </c>
      <c r="O4058" s="8">
        <f t="shared" ca="1" si="608"/>
        <v>0.82257835720698991</v>
      </c>
      <c r="P4058" s="30">
        <f ca="1">_xlfn.LOGNORM.INV(O4058,'Input Parameters'!$H$30,'Input Parameters'!$I$30)</f>
        <v>4.1541342969014208</v>
      </c>
      <c r="Q4058" s="10">
        <f t="shared" ca="1" si="609"/>
        <v>0.93870799948383232</v>
      </c>
      <c r="R4058" s="30">
        <f>IF('Input Parameters'!$E$32=0,0,_xlfn.BETA.INV(Q4058,'Input Parameters'!$L$32,'Input Parameters'!$M$32,'Input Parameters'!$J$32,'Input Parameters'!$K$32))</f>
        <v>0</v>
      </c>
      <c r="S4058" s="10">
        <f t="shared" ca="1" si="610"/>
        <v>0.44550498320179988</v>
      </c>
      <c r="T4058" s="26">
        <f ca="1">_xlfn.LOGNORM.INV(S4058,'Input Parameters'!$H$34,'Input Parameters'!$I$34)</f>
        <v>49.554957907107315</v>
      </c>
      <c r="U4058" s="10">
        <f t="shared" ca="1" si="611"/>
        <v>0.675521486014386</v>
      </c>
      <c r="V4058" s="30">
        <f ca="1">_xlfn.BETA.INV(U4058,'Input Parameters'!$L$36,'Input Parameters'!$M$36,'Input Parameters'!$J$36,'Input Parameters'!$K$36)</f>
        <v>0.65816383640556153</v>
      </c>
      <c r="W4058" s="2">
        <f ca="1">N4058+(P4058-N4058)*(1-ERF((T4058-R4058)/(2*SQRT(L4058*'Input Parameters'!$E$38))))</f>
        <v>0.26639822358835463</v>
      </c>
      <c r="X4058">
        <f t="shared" ca="1" si="612"/>
        <v>1</v>
      </c>
      <c r="Y4058" s="7"/>
    </row>
    <row r="4059" spans="1:25" ht="15" customHeight="1" x14ac:dyDescent="0.25">
      <c r="A4059" s="139">
        <v>4052</v>
      </c>
      <c r="B4059" s="10">
        <f t="shared" ca="1" si="603"/>
        <v>0.18669859035873182</v>
      </c>
      <c r="C4059" s="60">
        <f ca="1">_xlfn.NORM.INV(B4059,'Input Parameters'!$E$15,'Input Parameters'!$F$15)</f>
        <v>222.72810375364952</v>
      </c>
      <c r="D4059" s="10">
        <f t="shared" ca="1" si="604"/>
        <v>0.80831479362253689</v>
      </c>
      <c r="E4059" s="62">
        <f ca="1">IF(_xlfn.NORM.INV(D4059,'Input Parameters'!$E$17,'Input Parameters'!$F$17)&lt;3500,3500,IF(_xlfn.NORM.INV(D4059,'Input Parameters'!$E$17,'Input Parameters'!$F$17)&gt;5500,5500,_xlfn.NORM.INV(D4059,'Input Parameters'!$E$17,'Input Parameters'!$F$17)))</f>
        <v>5410.1921134377526</v>
      </c>
      <c r="F4059" s="10">
        <f t="shared" ca="1" si="605"/>
        <v>0.41677388703764684</v>
      </c>
      <c r="G4059" s="64">
        <f ca="1">_xlfn.NORM.INV(F4059,'Input Parameters'!$E$20,'Input Parameters'!$F$20)</f>
        <v>281.24197072041954</v>
      </c>
      <c r="H4059" s="57">
        <f ca="1">EXP(E4059*(1/'Input Parameters'!$E$23-1/G4059))</f>
        <v>0.46421115653718392</v>
      </c>
      <c r="I4059" s="10">
        <f t="shared" ca="1" si="606"/>
        <v>7.6900722726410686E-3</v>
      </c>
      <c r="J4059" s="30">
        <f ca="1">_xlfn.BETA.INV(I4059,'Input Parameters'!$L$26,'Input Parameters'!$M$26,'Input Parameters'!$J$26,'Input Parameters'!$K$26)</f>
        <v>0.26613798585479032</v>
      </c>
      <c r="K4059" s="168">
        <f ca="1">('Input Parameters'!$E$27/'Input Parameters'!$E$38)^$J4059</f>
        <v>0.14822645177010463</v>
      </c>
      <c r="L4059" s="69">
        <f ca="1">$H4059*$C4059*'Input Parameters'!$E$25*K4059</f>
        <v>15.325558352820606</v>
      </c>
      <c r="M4059" s="24">
        <f t="shared" ca="1" si="607"/>
        <v>0.28362690352322928</v>
      </c>
      <c r="N4059" s="15">
        <f ca="1">_xlfn.NORM.INV(M4059,'Input Parameters'!$E$29,'Input Parameters'!$F$29)</f>
        <v>9.9942789937692469E-2</v>
      </c>
      <c r="O4059" s="8">
        <f t="shared" ca="1" si="608"/>
        <v>0.2656234192182988</v>
      </c>
      <c r="P4059" s="30">
        <f ca="1">_xlfn.LOGNORM.INV(O4059,'Input Parameters'!$H$30,'Input Parameters'!$I$30)</f>
        <v>1.9962713773953626</v>
      </c>
      <c r="Q4059" s="10">
        <f t="shared" ca="1" si="609"/>
        <v>0.2026136338921164</v>
      </c>
      <c r="R4059" s="30">
        <f>IF('Input Parameters'!$E$32=0,0,_xlfn.BETA.INV(Q4059,'Input Parameters'!$L$32,'Input Parameters'!$M$32,'Input Parameters'!$J$32,'Input Parameters'!$K$32))</f>
        <v>0</v>
      </c>
      <c r="S4059" s="10">
        <f t="shared" ca="1" si="610"/>
        <v>0.1985018109729183</v>
      </c>
      <c r="T4059" s="26">
        <f ca="1">_xlfn.LOGNORM.INV(S4059,'Input Parameters'!$H$34,'Input Parameters'!$I$34)</f>
        <v>45.362295779073698</v>
      </c>
      <c r="U4059" s="10">
        <f t="shared" ca="1" si="611"/>
        <v>0.47258680270986386</v>
      </c>
      <c r="V4059" s="30">
        <f ca="1">_xlfn.BETA.INV(U4059,'Input Parameters'!$L$36,'Input Parameters'!$M$36,'Input Parameters'!$J$36,'Input Parameters'!$K$36)</f>
        <v>0.5754813751250758</v>
      </c>
      <c r="W4059" s="2">
        <f ca="1">N4059+(P4059-N4059)*(1-ERF((T4059-R4059)/(2*SQRT(L4059*'Input Parameters'!$E$38))))</f>
        <v>0.8823379123854127</v>
      </c>
      <c r="X4059">
        <f t="shared" ca="1" si="612"/>
        <v>0</v>
      </c>
      <c r="Y4059" s="7"/>
    </row>
    <row r="4060" spans="1:25" ht="15" customHeight="1" x14ac:dyDescent="0.25">
      <c r="A4060" s="139">
        <v>4053</v>
      </c>
      <c r="B4060" s="10">
        <f t="shared" ca="1" si="603"/>
        <v>0.98431101987280489</v>
      </c>
      <c r="C4060" s="60">
        <f ca="1">_xlfn.NORM.INV(B4060,'Input Parameters'!$E$15,'Input Parameters'!$F$15)</f>
        <v>387.60483109107162</v>
      </c>
      <c r="D4060" s="10">
        <f t="shared" ca="1" si="604"/>
        <v>0.94086213903908789</v>
      </c>
      <c r="E4060" s="62">
        <f ca="1">IF(_xlfn.NORM.INV(D4060,'Input Parameters'!$E$17,'Input Parameters'!$F$17)&lt;3500,3500,IF(_xlfn.NORM.INV(D4060,'Input Parameters'!$E$17,'Input Parameters'!$F$17)&gt;5500,5500,_xlfn.NORM.INV(D4060,'Input Parameters'!$E$17,'Input Parameters'!$F$17)))</f>
        <v>5500</v>
      </c>
      <c r="F4060" s="10">
        <f t="shared" ca="1" si="605"/>
        <v>0.20537775583841289</v>
      </c>
      <c r="G4060" s="64">
        <f ca="1">_xlfn.NORM.INV(F4060,'Input Parameters'!$E$20,'Input Parameters'!$F$20)</f>
        <v>277.13881571003668</v>
      </c>
      <c r="H4060" s="57">
        <f ca="1">EXP(E4060*(1/'Input Parameters'!$E$23-1/G4060))</f>
        <v>0.34311451048071301</v>
      </c>
      <c r="I4060" s="10">
        <f t="shared" ca="1" si="606"/>
        <v>0.63104434843316859</v>
      </c>
      <c r="J4060" s="30">
        <f ca="1">_xlfn.BETA.INV(I4060,'Input Parameters'!$L$26,'Input Parameters'!$M$26,'Input Parameters'!$J$26,'Input Parameters'!$K$26)</f>
        <v>0.71365157613698693</v>
      </c>
      <c r="K4060" s="168">
        <f ca="1">('Input Parameters'!$E$27/'Input Parameters'!$E$38)^$J4060</f>
        <v>5.9817643689402894E-3</v>
      </c>
      <c r="L4060" s="69">
        <f ca="1">$H4060*$C4060*'Input Parameters'!$E$25*K4060</f>
        <v>0.79553184288053302</v>
      </c>
      <c r="M4060" s="24">
        <f t="shared" ca="1" si="607"/>
        <v>0.30798367798990989</v>
      </c>
      <c r="N4060" s="15">
        <f ca="1">_xlfn.NORM.INV(M4060,'Input Parameters'!$E$29,'Input Parameters'!$F$29)</f>
        <v>9.9949842620426638E-2</v>
      </c>
      <c r="O4060" s="8">
        <f t="shared" ca="1" si="608"/>
        <v>0.82389746191335012</v>
      </c>
      <c r="P4060" s="30">
        <f ca="1">_xlfn.LOGNORM.INV(O4060,'Input Parameters'!$H$30,'Input Parameters'!$I$30)</f>
        <v>4.1641245852606552</v>
      </c>
      <c r="Q4060" s="10">
        <f t="shared" ca="1" si="609"/>
        <v>0.98429985089391159</v>
      </c>
      <c r="R4060" s="30">
        <f>IF('Input Parameters'!$E$32=0,0,_xlfn.BETA.INV(Q4060,'Input Parameters'!$L$32,'Input Parameters'!$M$32,'Input Parameters'!$J$32,'Input Parameters'!$K$32))</f>
        <v>0</v>
      </c>
      <c r="S4060" s="10">
        <f t="shared" ca="1" si="610"/>
        <v>2.6693047283700366E-2</v>
      </c>
      <c r="T4060" s="26">
        <f ca="1">_xlfn.LOGNORM.INV(S4060,'Input Parameters'!$H$34,'Input Parameters'!$I$34)</f>
        <v>39.630797757322732</v>
      </c>
      <c r="U4060" s="10">
        <f t="shared" ca="1" si="611"/>
        <v>0.61988297040538332</v>
      </c>
      <c r="V4060" s="30">
        <f ca="1">_xlfn.BETA.INV(U4060,'Input Parameters'!$L$36,'Input Parameters'!$M$36,'Input Parameters'!$J$36,'Input Parameters'!$K$36)</f>
        <v>0.6337169062138942</v>
      </c>
      <c r="W4060" s="2">
        <f ca="1">N4060+(P4060-N4060)*(1-ERF((T4060-R4060)/(2*SQRT(L4060*'Input Parameters'!$E$38))))</f>
        <v>0.10677233807038225</v>
      </c>
      <c r="X4060">
        <f t="shared" ca="1" si="612"/>
        <v>1</v>
      </c>
      <c r="Y4060" s="7"/>
    </row>
    <row r="4061" spans="1:25" ht="15" customHeight="1" x14ac:dyDescent="0.25">
      <c r="A4061" s="139">
        <v>4054</v>
      </c>
      <c r="B4061" s="10">
        <f t="shared" ca="1" si="603"/>
        <v>0.89748800170844234</v>
      </c>
      <c r="C4061" s="60">
        <f ca="1">_xlfn.NORM.INV(B4061,'Input Parameters'!$E$15,'Input Parameters'!$F$15)</f>
        <v>339.65019220570798</v>
      </c>
      <c r="D4061" s="10">
        <f t="shared" ca="1" si="604"/>
        <v>0.95330409390605075</v>
      </c>
      <c r="E4061" s="62">
        <f ca="1">IF(_xlfn.NORM.INV(D4061,'Input Parameters'!$E$17,'Input Parameters'!$F$17)&lt;3500,3500,IF(_xlfn.NORM.INV(D4061,'Input Parameters'!$E$17,'Input Parameters'!$F$17)&gt;5500,5500,_xlfn.NORM.INV(D4061,'Input Parameters'!$E$17,'Input Parameters'!$F$17)))</f>
        <v>5500</v>
      </c>
      <c r="F4061" s="10">
        <f t="shared" ca="1" si="605"/>
        <v>0.55222881258610379</v>
      </c>
      <c r="G4061" s="64">
        <f ca="1">_xlfn.NORM.INV(F4061,'Input Parameters'!$E$20,'Input Parameters'!$F$20)</f>
        <v>283.52967287613427</v>
      </c>
      <c r="H4061" s="57">
        <f ca="1">EXP(E4061*(1/'Input Parameters'!$E$23-1/G4061))</f>
        <v>0.53667466909658534</v>
      </c>
      <c r="I4061" s="10">
        <f t="shared" ca="1" si="606"/>
        <v>0.12075214641275955</v>
      </c>
      <c r="J4061" s="30">
        <f ca="1">_xlfn.BETA.INV(I4061,'Input Parameters'!$L$26,'Input Parameters'!$M$26,'Input Parameters'!$J$26,'Input Parameters'!$K$26)</f>
        <v>0.46336206096262539</v>
      </c>
      <c r="K4061" s="168">
        <f ca="1">('Input Parameters'!$E$27/'Input Parameters'!$E$38)^$J4061</f>
        <v>3.6019058739231169E-2</v>
      </c>
      <c r="L4061" s="69">
        <f ca="1">$H4061*$C4061*'Input Parameters'!$E$25*K4061</f>
        <v>6.5656136209011811</v>
      </c>
      <c r="M4061" s="24">
        <f t="shared" ca="1" si="607"/>
        <v>0.86449533648565802</v>
      </c>
      <c r="N4061" s="15">
        <f ca="1">_xlfn.NORM.INV(M4061,'Input Parameters'!$E$29,'Input Parameters'!$F$29)</f>
        <v>0.10011007411596692</v>
      </c>
      <c r="O4061" s="8">
        <f t="shared" ca="1" si="608"/>
        <v>0.14344846517739862</v>
      </c>
      <c r="P4061" s="30">
        <f ca="1">_xlfn.LOGNORM.INV(O4061,'Input Parameters'!$H$30,'Input Parameters'!$I$30)</f>
        <v>1.6225142625016951</v>
      </c>
      <c r="Q4061" s="10">
        <f t="shared" ca="1" si="609"/>
        <v>0.33118406245423848</v>
      </c>
      <c r="R4061" s="30">
        <f>IF('Input Parameters'!$E$32=0,0,_xlfn.BETA.INV(Q4061,'Input Parameters'!$L$32,'Input Parameters'!$M$32,'Input Parameters'!$J$32,'Input Parameters'!$K$32))</f>
        <v>0</v>
      </c>
      <c r="S4061" s="10">
        <f t="shared" ca="1" si="610"/>
        <v>0.14529662842730662</v>
      </c>
      <c r="T4061" s="26">
        <f ca="1">_xlfn.LOGNORM.INV(S4061,'Input Parameters'!$H$34,'Input Parameters'!$I$34)</f>
        <v>44.19242222952338</v>
      </c>
      <c r="U4061" s="10">
        <f t="shared" ca="1" si="611"/>
        <v>0.31472696220869356</v>
      </c>
      <c r="V4061" s="30">
        <f ca="1">_xlfn.BETA.INV(U4061,'Input Parameters'!$L$36,'Input Parameters'!$M$36,'Input Parameters'!$J$36,'Input Parameters'!$K$36)</f>
        <v>0.51592865054607429</v>
      </c>
      <c r="W4061" s="2">
        <f ca="1">N4061+(P4061-N4061)*(1-ERF((T4061-R4061)/(2*SQRT(L4061*'Input Parameters'!$E$38))))</f>
        <v>0.43905854433424796</v>
      </c>
      <c r="X4061">
        <f t="shared" ca="1" si="612"/>
        <v>1</v>
      </c>
      <c r="Y4061" s="7"/>
    </row>
    <row r="4062" spans="1:25" ht="15" customHeight="1" x14ac:dyDescent="0.25">
      <c r="A4062" s="139">
        <v>4055</v>
      </c>
      <c r="B4062" s="10">
        <f t="shared" ca="1" si="603"/>
        <v>0.3449660514601719</v>
      </c>
      <c r="C4062" s="60">
        <f ca="1">_xlfn.NORM.INV(B4062,'Input Parameters'!$E$15,'Input Parameters'!$F$15)</f>
        <v>249.34687836670975</v>
      </c>
      <c r="D4062" s="10">
        <f t="shared" ca="1" si="604"/>
        <v>0.66555790182500341</v>
      </c>
      <c r="E4062" s="62">
        <f ca="1">IF(_xlfn.NORM.INV(D4062,'Input Parameters'!$E$17,'Input Parameters'!$F$17)&lt;3500,3500,IF(_xlfn.NORM.INV(D4062,'Input Parameters'!$E$17,'Input Parameters'!$F$17)&gt;5500,5500,_xlfn.NORM.INV(D4062,'Input Parameters'!$E$17,'Input Parameters'!$F$17)))</f>
        <v>5099.3759197301397</v>
      </c>
      <c r="F4062" s="10">
        <f t="shared" ca="1" si="605"/>
        <v>0.87166773197444913</v>
      </c>
      <c r="G4062" s="64">
        <f ca="1">_xlfn.NORM.INV(F4062,'Input Parameters'!$E$20,'Input Parameters'!$F$20)</f>
        <v>290.24987699845332</v>
      </c>
      <c r="H4062" s="57">
        <f ca="1">EXP(E4062*(1/'Input Parameters'!$E$23-1/G4062))</f>
        <v>0.85162214707668837</v>
      </c>
      <c r="I4062" s="10">
        <f t="shared" ca="1" si="606"/>
        <v>0.65211704590613739</v>
      </c>
      <c r="J4062" s="30">
        <f ca="1">_xlfn.BETA.INV(I4062,'Input Parameters'!$L$26,'Input Parameters'!$M$26,'Input Parameters'!$J$26,'Input Parameters'!$K$26)</f>
        <v>0.7221166130008223</v>
      </c>
      <c r="K4062" s="168">
        <f ca="1">('Input Parameters'!$E$27/'Input Parameters'!$E$38)^$J4062</f>
        <v>5.6293594367023327E-3</v>
      </c>
      <c r="L4062" s="69">
        <f ca="1">$H4062*$C4062*'Input Parameters'!$E$25*K4062</f>
        <v>1.1953906704950095</v>
      </c>
      <c r="M4062" s="24">
        <f t="shared" ca="1" si="607"/>
        <v>0.12048965385517318</v>
      </c>
      <c r="N4062" s="15">
        <f ca="1">_xlfn.NORM.INV(M4062,'Input Parameters'!$E$29,'Input Parameters'!$F$29)</f>
        <v>9.9882745747087748E-2</v>
      </c>
      <c r="O4062" s="8">
        <f t="shared" ca="1" si="608"/>
        <v>7.6054593559948369E-2</v>
      </c>
      <c r="P4062" s="30">
        <f ca="1">_xlfn.LOGNORM.INV(O4062,'Input Parameters'!$H$30,'Input Parameters'!$I$30)</f>
        <v>1.3641535685402348</v>
      </c>
      <c r="Q4062" s="10">
        <f t="shared" ca="1" si="609"/>
        <v>0.12627538958610218</v>
      </c>
      <c r="R4062" s="30">
        <f>IF('Input Parameters'!$E$32=0,0,_xlfn.BETA.INV(Q4062,'Input Parameters'!$L$32,'Input Parameters'!$M$32,'Input Parameters'!$J$32,'Input Parameters'!$K$32))</f>
        <v>0</v>
      </c>
      <c r="S4062" s="10">
        <f t="shared" ca="1" si="610"/>
        <v>0.87168412110385718</v>
      </c>
      <c r="T4062" s="26">
        <f ca="1">_xlfn.LOGNORM.INV(S4062,'Input Parameters'!$H$34,'Input Parameters'!$I$34)</f>
        <v>58.055155857357093</v>
      </c>
      <c r="U4062" s="10">
        <f t="shared" ca="1" si="611"/>
        <v>0.87021688365254513</v>
      </c>
      <c r="V4062" s="30">
        <f ca="1">_xlfn.BETA.INV(U4062,'Input Parameters'!$L$36,'Input Parameters'!$M$36,'Input Parameters'!$J$36,'Input Parameters'!$K$36)</f>
        <v>0.77423211138946679</v>
      </c>
      <c r="W4062" s="2">
        <f ca="1">N4062+(P4062-N4062)*(1-ERF((T4062-R4062)/(2*SQRT(L4062*'Input Parameters'!$E$38))))</f>
        <v>0.10010219210651881</v>
      </c>
      <c r="X4062">
        <f t="shared" ca="1" si="612"/>
        <v>1</v>
      </c>
      <c r="Y4062" s="7"/>
    </row>
    <row r="4063" spans="1:25" ht="15" customHeight="1" x14ac:dyDescent="0.25">
      <c r="A4063" s="139">
        <v>4056</v>
      </c>
      <c r="B4063" s="10">
        <f t="shared" ca="1" si="603"/>
        <v>0.46730465073857996</v>
      </c>
      <c r="C4063" s="60">
        <f ca="1">_xlfn.NORM.INV(B4063,'Input Parameters'!$E$15,'Input Parameters'!$F$15)</f>
        <v>266.52078828338443</v>
      </c>
      <c r="D4063" s="10">
        <f t="shared" ca="1" si="604"/>
        <v>0.34459632701333431</v>
      </c>
      <c r="E4063" s="62">
        <f ca="1">IF(_xlfn.NORM.INV(D4063,'Input Parameters'!$E$17,'Input Parameters'!$F$17)&lt;3500,3500,IF(_xlfn.NORM.INV(D4063,'Input Parameters'!$E$17,'Input Parameters'!$F$17)&gt;5500,5500,_xlfn.NORM.INV(D4063,'Input Parameters'!$E$17,'Input Parameters'!$F$17)))</f>
        <v>4520.034344116104</v>
      </c>
      <c r="F4063" s="10">
        <f t="shared" ca="1" si="605"/>
        <v>1.017358766102161E-2</v>
      </c>
      <c r="G4063" s="64">
        <f ca="1">_xlfn.NORM.INV(F4063,'Input Parameters'!$E$20,'Input Parameters'!$F$20)</f>
        <v>267.10677992169616</v>
      </c>
      <c r="H4063" s="57">
        <f ca="1">EXP(E4063*(1/'Input Parameters'!$E$23-1/G4063))</f>
        <v>0.2249992772348251</v>
      </c>
      <c r="I4063" s="10">
        <f t="shared" ca="1" si="606"/>
        <v>0.82647160816015286</v>
      </c>
      <c r="J4063" s="30">
        <f ca="1">_xlfn.BETA.INV(I4063,'Input Parameters'!$L$26,'Input Parameters'!$M$26,'Input Parameters'!$J$26,'Input Parameters'!$K$26)</f>
        <v>0.79822912247439748</v>
      </c>
      <c r="K4063" s="168">
        <f ca="1">('Input Parameters'!$E$27/'Input Parameters'!$E$38)^$J4063</f>
        <v>3.2610160554377293E-3</v>
      </c>
      <c r="L4063" s="69">
        <f ca="1">$H4063*$C4063*'Input Parameters'!$E$25*K4063</f>
        <v>0.19555330000664553</v>
      </c>
      <c r="M4063" s="24">
        <f t="shared" ca="1" si="607"/>
        <v>0.40991493748019758</v>
      </c>
      <c r="N4063" s="15">
        <f ca="1">_xlfn.NORM.INV(M4063,'Input Parameters'!$E$29,'Input Parameters'!$F$29)</f>
        <v>9.997722362058023E-2</v>
      </c>
      <c r="O4063" s="8">
        <f t="shared" ca="1" si="608"/>
        <v>0.26934502385646852</v>
      </c>
      <c r="P4063" s="30">
        <f ca="1">_xlfn.LOGNORM.INV(O4063,'Input Parameters'!$H$30,'Input Parameters'!$I$30)</f>
        <v>2.0069640515522806</v>
      </c>
      <c r="Q4063" s="10">
        <f t="shared" ca="1" si="609"/>
        <v>0.56862097622498176</v>
      </c>
      <c r="R4063" s="30">
        <f>IF('Input Parameters'!$E$32=0,0,_xlfn.BETA.INV(Q4063,'Input Parameters'!$L$32,'Input Parameters'!$M$32,'Input Parameters'!$J$32,'Input Parameters'!$K$32))</f>
        <v>0</v>
      </c>
      <c r="S4063" s="10">
        <f t="shared" ca="1" si="610"/>
        <v>0.12177800831369534</v>
      </c>
      <c r="T4063" s="26">
        <f ca="1">_xlfn.LOGNORM.INV(S4063,'Input Parameters'!$H$34,'Input Parameters'!$I$34)</f>
        <v>43.594928854121392</v>
      </c>
      <c r="U4063" s="10">
        <f t="shared" ca="1" si="611"/>
        <v>0.78232603041911863</v>
      </c>
      <c r="V4063" s="30">
        <f ca="1">_xlfn.BETA.INV(U4063,'Input Parameters'!$L$36,'Input Parameters'!$M$36,'Input Parameters'!$J$36,'Input Parameters'!$K$36)</f>
        <v>0.71301508093762389</v>
      </c>
      <c r="W4063" s="2">
        <f ca="1">N4063+(P4063-N4063)*(1-ERF((T4063-R4063)/(2*SQRT(L4063*'Input Parameters'!$E$38))))</f>
        <v>9.9977223626586037E-2</v>
      </c>
      <c r="X4063">
        <f t="shared" ca="1" si="612"/>
        <v>1</v>
      </c>
      <c r="Y4063" s="7"/>
    </row>
    <row r="4064" spans="1:25" ht="15" customHeight="1" x14ac:dyDescent="0.25">
      <c r="A4064" s="139">
        <v>4057</v>
      </c>
      <c r="B4064" s="10">
        <f t="shared" ca="1" si="603"/>
        <v>0.71144960206874475</v>
      </c>
      <c r="C4064" s="60">
        <f ca="1">_xlfn.NORM.INV(B4064,'Input Parameters'!$E$15,'Input Parameters'!$F$15)</f>
        <v>301.18679203055245</v>
      </c>
      <c r="D4064" s="10">
        <f t="shared" ca="1" si="604"/>
        <v>0.57872060553694726</v>
      </c>
      <c r="E4064" s="62">
        <f ca="1">IF(_xlfn.NORM.INV(D4064,'Input Parameters'!$E$17,'Input Parameters'!$F$17)&lt;3500,3500,IF(_xlfn.NORM.INV(D4064,'Input Parameters'!$E$17,'Input Parameters'!$F$17)&gt;5500,5500,_xlfn.NORM.INV(D4064,'Input Parameters'!$E$17,'Input Parameters'!$F$17)))</f>
        <v>4939.0350904375382</v>
      </c>
      <c r="F4064" s="10">
        <f t="shared" ca="1" si="605"/>
        <v>0.70132040829538145</v>
      </c>
      <c r="G4064" s="64">
        <f ca="1">_xlfn.NORM.INV(F4064,'Input Parameters'!$E$20,'Input Parameters'!$F$20)</f>
        <v>286.18895299450884</v>
      </c>
      <c r="H4064" s="57">
        <f ca="1">EXP(E4064*(1/'Input Parameters'!$E$23-1/G4064))</f>
        <v>0.67232029124857218</v>
      </c>
      <c r="I4064" s="10">
        <f t="shared" ca="1" si="606"/>
        <v>0.40280082034942377</v>
      </c>
      <c r="J4064" s="30">
        <f ca="1">_xlfn.BETA.INV(I4064,'Input Parameters'!$L$26,'Input Parameters'!$M$26,'Input Parameters'!$J$26,'Input Parameters'!$K$26)</f>
        <v>0.62111024542525628</v>
      </c>
      <c r="K4064" s="168">
        <f ca="1">('Input Parameters'!$E$27/'Input Parameters'!$E$38)^$J4064</f>
        <v>1.1617548225550504E-2</v>
      </c>
      <c r="L4064" s="69">
        <f ca="1">$H4064*$C4064*'Input Parameters'!$E$25*K4064</f>
        <v>2.3524837144028119</v>
      </c>
      <c r="M4064" s="24">
        <f t="shared" ca="1" si="607"/>
        <v>0.67648220268236181</v>
      </c>
      <c r="N4064" s="15">
        <f ca="1">_xlfn.NORM.INV(M4064,'Input Parameters'!$E$29,'Input Parameters'!$F$29)</f>
        <v>0.10004578842614748</v>
      </c>
      <c r="O4064" s="8">
        <f t="shared" ca="1" si="608"/>
        <v>7.9677188053973169E-2</v>
      </c>
      <c r="P4064" s="30">
        <f ca="1">_xlfn.LOGNORM.INV(O4064,'Input Parameters'!$H$30,'Input Parameters'!$I$30)</f>
        <v>1.3802774056577134</v>
      </c>
      <c r="Q4064" s="10">
        <f t="shared" ca="1" si="609"/>
        <v>0.60579694592853695</v>
      </c>
      <c r="R4064" s="30">
        <f>IF('Input Parameters'!$E$32=0,0,_xlfn.BETA.INV(Q4064,'Input Parameters'!$L$32,'Input Parameters'!$M$32,'Input Parameters'!$J$32,'Input Parameters'!$K$32))</f>
        <v>0</v>
      </c>
      <c r="S4064" s="10">
        <f t="shared" ca="1" si="610"/>
        <v>0.78626203103783032</v>
      </c>
      <c r="T4064" s="26">
        <f ca="1">_xlfn.LOGNORM.INV(S4064,'Input Parameters'!$H$34,'Input Parameters'!$I$34)</f>
        <v>55.642640805103156</v>
      </c>
      <c r="U4064" s="10">
        <f t="shared" ca="1" si="611"/>
        <v>0.32254849890779558</v>
      </c>
      <c r="V4064" s="30">
        <f ca="1">_xlfn.BETA.INV(U4064,'Input Parameters'!$L$36,'Input Parameters'!$M$36,'Input Parameters'!$J$36,'Input Parameters'!$K$36)</f>
        <v>0.51894678924222959</v>
      </c>
      <c r="W4064" s="2">
        <f ca="1">N4064+(P4064-N4064)*(1-ERF((T4064-R4064)/(2*SQRT(L4064*'Input Parameters'!$E$38))))</f>
        <v>0.11324522852246707</v>
      </c>
      <c r="X4064">
        <f t="shared" ca="1" si="612"/>
        <v>1</v>
      </c>
      <c r="Y4064" s="7"/>
    </row>
    <row r="4065" spans="1:25" ht="15" customHeight="1" x14ac:dyDescent="0.25">
      <c r="A4065" s="139">
        <v>4058</v>
      </c>
      <c r="B4065" s="10">
        <f t="shared" ca="1" si="603"/>
        <v>0.76951814465971347</v>
      </c>
      <c r="C4065" s="60">
        <f ca="1">_xlfn.NORM.INV(B4065,'Input Parameters'!$E$15,'Input Parameters'!$F$15)</f>
        <v>310.9219038395637</v>
      </c>
      <c r="D4065" s="10">
        <f t="shared" ca="1" si="604"/>
        <v>5.9717028390156024E-3</v>
      </c>
      <c r="E4065" s="62">
        <f ca="1">IF(_xlfn.NORM.INV(D4065,'Input Parameters'!$E$17,'Input Parameters'!$F$17)&lt;3500,3500,IF(_xlfn.NORM.INV(D4065,'Input Parameters'!$E$17,'Input Parameters'!$F$17)&gt;5500,5500,_xlfn.NORM.INV(D4065,'Input Parameters'!$E$17,'Input Parameters'!$F$17)))</f>
        <v>3500</v>
      </c>
      <c r="F4065" s="10">
        <f t="shared" ca="1" si="605"/>
        <v>0.57922202428436864</v>
      </c>
      <c r="G4065" s="64">
        <f ca="1">_xlfn.NORM.INV(F4065,'Input Parameters'!$E$20,'Input Parameters'!$F$20)</f>
        <v>283.98935432087654</v>
      </c>
      <c r="H4065" s="57">
        <f ca="1">EXP(E4065*(1/'Input Parameters'!$E$23-1/G4065))</f>
        <v>0.68655566224453413</v>
      </c>
      <c r="I4065" s="10">
        <f t="shared" ca="1" si="606"/>
        <v>0.20107367438731394</v>
      </c>
      <c r="J4065" s="30">
        <f ca="1">_xlfn.BETA.INV(I4065,'Input Parameters'!$L$26,'Input Parameters'!$M$26,'Input Parameters'!$J$26,'Input Parameters'!$K$26)</f>
        <v>0.52053291787895162</v>
      </c>
      <c r="K4065" s="168">
        <f ca="1">('Input Parameters'!$E$27/'Input Parameters'!$E$38)^$J4065</f>
        <v>2.3901955912824683E-2</v>
      </c>
      <c r="L4065" s="69">
        <f ca="1">$H4065*$C4065*'Input Parameters'!$E$25*K4065</f>
        <v>5.1022356462757621</v>
      </c>
      <c r="M4065" s="24">
        <f t="shared" ca="1" si="607"/>
        <v>0.76845876479437536</v>
      </c>
      <c r="N4065" s="15">
        <f ca="1">_xlfn.NORM.INV(M4065,'Input Parameters'!$E$29,'Input Parameters'!$F$29)</f>
        <v>0.10007337805928612</v>
      </c>
      <c r="O4065" s="8">
        <f t="shared" ca="1" si="608"/>
        <v>0.70052420857420661</v>
      </c>
      <c r="P4065" s="30">
        <f ca="1">_xlfn.LOGNORM.INV(O4065,'Input Parameters'!$H$30,'Input Parameters'!$I$30)</f>
        <v>3.4399938671128965</v>
      </c>
      <c r="Q4065" s="10">
        <f t="shared" ca="1" si="609"/>
        <v>0.30499566760992247</v>
      </c>
      <c r="R4065" s="30">
        <f>IF('Input Parameters'!$E$32=0,0,_xlfn.BETA.INV(Q4065,'Input Parameters'!$L$32,'Input Parameters'!$M$32,'Input Parameters'!$J$32,'Input Parameters'!$K$32))</f>
        <v>0</v>
      </c>
      <c r="S4065" s="10">
        <f t="shared" ca="1" si="610"/>
        <v>0.56301633665775219</v>
      </c>
      <c r="T4065" s="26">
        <f ca="1">_xlfn.LOGNORM.INV(S4065,'Input Parameters'!$H$34,'Input Parameters'!$I$34)</f>
        <v>51.413208183800172</v>
      </c>
      <c r="U4065" s="10">
        <f t="shared" ca="1" si="611"/>
        <v>0.33154055520445269</v>
      </c>
      <c r="V4065" s="30">
        <f ca="1">_xlfn.BETA.INV(U4065,'Input Parameters'!$L$36,'Input Parameters'!$M$36,'Input Parameters'!$J$36,'Input Parameters'!$K$36)</f>
        <v>0.52239833464189056</v>
      </c>
      <c r="W4065" s="2">
        <f ca="1">N4065+(P4065-N4065)*(1-ERF((T4065-R4065)/(2*SQRT(L4065*'Input Parameters'!$E$38))))</f>
        <v>0.45916957700363942</v>
      </c>
      <c r="X4065">
        <f t="shared" ca="1" si="612"/>
        <v>1</v>
      </c>
      <c r="Y4065" s="7"/>
    </row>
    <row r="4066" spans="1:25" ht="15" customHeight="1" x14ac:dyDescent="0.25">
      <c r="A4066" s="139">
        <v>4059</v>
      </c>
      <c r="B4066" s="10">
        <f t="shared" ca="1" si="603"/>
        <v>0.23757099196371556</v>
      </c>
      <c r="C4066" s="60">
        <f ca="1">_xlfn.NORM.INV(B4066,'Input Parameters'!$E$15,'Input Parameters'!$F$15)</f>
        <v>232.26561684929104</v>
      </c>
      <c r="D4066" s="10">
        <f t="shared" ca="1" si="604"/>
        <v>0.29422637774222515</v>
      </c>
      <c r="E4066" s="62">
        <f ca="1">IF(_xlfn.NORM.INV(D4066,'Input Parameters'!$E$17,'Input Parameters'!$F$17)&lt;3500,3500,IF(_xlfn.NORM.INV(D4066,'Input Parameters'!$E$17,'Input Parameters'!$F$17)&gt;5500,5500,_xlfn.NORM.INV(D4066,'Input Parameters'!$E$17,'Input Parameters'!$F$17)))</f>
        <v>4421.2443175317803</v>
      </c>
      <c r="F4066" s="10">
        <f t="shared" ca="1" si="605"/>
        <v>0.74510220228674873</v>
      </c>
      <c r="G4066" s="64">
        <f ca="1">_xlfn.NORM.INV(F4066,'Input Parameters'!$E$20,'Input Parameters'!$F$20)</f>
        <v>287.06634522955221</v>
      </c>
      <c r="H4066" s="57">
        <f ca="1">EXP(E4066*(1/'Input Parameters'!$E$23-1/G4066))</f>
        <v>0.73478252461409355</v>
      </c>
      <c r="I4066" s="10">
        <f t="shared" ca="1" si="606"/>
        <v>0.29302266720527015</v>
      </c>
      <c r="J4066" s="30">
        <f ca="1">_xlfn.BETA.INV(I4066,'Input Parameters'!$L$26,'Input Parameters'!$M$26,'Input Parameters'!$J$26,'Input Parameters'!$K$26)</f>
        <v>0.57079421654546614</v>
      </c>
      <c r="K4066" s="168">
        <f ca="1">('Input Parameters'!$E$27/'Input Parameters'!$E$38)^$J4066</f>
        <v>1.6667068118389659E-2</v>
      </c>
      <c r="L4066" s="69">
        <f ca="1">$H4066*$C4066*'Input Parameters'!$E$25*K4066</f>
        <v>2.8444804524706213</v>
      </c>
      <c r="M4066" s="24">
        <f t="shared" ca="1" si="607"/>
        <v>0.83698533672691811</v>
      </c>
      <c r="N4066" s="15">
        <f ca="1">_xlfn.NORM.INV(M4066,'Input Parameters'!$E$29,'Input Parameters'!$F$29)</f>
        <v>0.10009821431572422</v>
      </c>
      <c r="O4066" s="8">
        <f t="shared" ca="1" si="608"/>
        <v>0.66031607400367887</v>
      </c>
      <c r="P4066" s="30">
        <f ca="1">_xlfn.LOGNORM.INV(O4066,'Input Parameters'!$H$30,'Input Parameters'!$I$30)</f>
        <v>3.2618277737568593</v>
      </c>
      <c r="Q4066" s="10">
        <f t="shared" ca="1" si="609"/>
        <v>0.37978798149265958</v>
      </c>
      <c r="R4066" s="30">
        <f>IF('Input Parameters'!$E$32=0,0,_xlfn.BETA.INV(Q4066,'Input Parameters'!$L$32,'Input Parameters'!$M$32,'Input Parameters'!$J$32,'Input Parameters'!$K$32))</f>
        <v>0</v>
      </c>
      <c r="S4066" s="10">
        <f t="shared" ca="1" si="610"/>
        <v>0.6315260852444845</v>
      </c>
      <c r="T4066" s="26">
        <f ca="1">_xlfn.LOGNORM.INV(S4066,'Input Parameters'!$H$34,'Input Parameters'!$I$34)</f>
        <v>52.560709083421877</v>
      </c>
      <c r="U4066" s="10">
        <f t="shared" ca="1" si="611"/>
        <v>0.64002970579647722</v>
      </c>
      <c r="V4066" s="30">
        <f ca="1">_xlfn.BETA.INV(U4066,'Input Parameters'!$L$36,'Input Parameters'!$M$36,'Input Parameters'!$J$36,'Input Parameters'!$K$36)</f>
        <v>0.64234436595836408</v>
      </c>
      <c r="W4066" s="2">
        <f ca="1">N4066+(P4066-N4066)*(1-ERF((T4066-R4066)/(2*SQRT(L4066*'Input Parameters'!$E$38))))</f>
        <v>0.18719820364859147</v>
      </c>
      <c r="X4066">
        <f t="shared" ca="1" si="612"/>
        <v>1</v>
      </c>
      <c r="Y4066" s="7"/>
    </row>
    <row r="4067" spans="1:25" ht="15" customHeight="1" x14ac:dyDescent="0.25">
      <c r="A4067" s="139">
        <v>4060</v>
      </c>
      <c r="B4067" s="10">
        <f t="shared" ca="1" si="603"/>
        <v>0.93170403754538789</v>
      </c>
      <c r="C4067" s="60">
        <f ca="1">_xlfn.NORM.INV(B4067,'Input Parameters'!$E$15,'Input Parameters'!$F$15)</f>
        <v>351.63972070861712</v>
      </c>
      <c r="D4067" s="10">
        <f t="shared" ca="1" si="604"/>
        <v>0.75175295138125486</v>
      </c>
      <c r="E4067" s="62">
        <f ca="1">IF(_xlfn.NORM.INV(D4067,'Input Parameters'!$E$17,'Input Parameters'!$F$17)&lt;3500,3500,IF(_xlfn.NORM.INV(D4067,'Input Parameters'!$E$17,'Input Parameters'!$F$17)&gt;5500,5500,_xlfn.NORM.INV(D4067,'Input Parameters'!$E$17,'Input Parameters'!$F$17)))</f>
        <v>5276.0114573146629</v>
      </c>
      <c r="F4067" s="10">
        <f t="shared" ca="1" si="605"/>
        <v>0.91553220924760625</v>
      </c>
      <c r="G4067" s="64">
        <f ca="1">_xlfn.NORM.INV(F4067,'Input Parameters'!$E$20,'Input Parameters'!$F$20)</f>
        <v>291.86673467722505</v>
      </c>
      <c r="H4067" s="57">
        <f ca="1">EXP(E4067*(1/'Input Parameters'!$E$23-1/G4067))</f>
        <v>0.93661990722637634</v>
      </c>
      <c r="I4067" s="10">
        <f t="shared" ca="1" si="606"/>
        <v>1.9468205313560416E-2</v>
      </c>
      <c r="J4067" s="30">
        <f ca="1">_xlfn.BETA.INV(I4067,'Input Parameters'!$L$26,'Input Parameters'!$M$26,'Input Parameters'!$J$26,'Input Parameters'!$K$26)</f>
        <v>0.31815701654730777</v>
      </c>
      <c r="K4067" s="168">
        <f ca="1">('Input Parameters'!$E$27/'Input Parameters'!$E$38)^$J4067</f>
        <v>0.10206475256766419</v>
      </c>
      <c r="L4067" s="69">
        <f ca="1">$H4067*$C4067*'Input Parameters'!$E$25*K4067</f>
        <v>33.615308220940634</v>
      </c>
      <c r="M4067" s="24">
        <f t="shared" ca="1" si="607"/>
        <v>0.48749183458872014</v>
      </c>
      <c r="N4067" s="15">
        <f ca="1">_xlfn.NORM.INV(M4067,'Input Parameters'!$E$29,'Input Parameters'!$F$29)</f>
        <v>9.9996864154026852E-2</v>
      </c>
      <c r="O4067" s="8">
        <f t="shared" ca="1" si="608"/>
        <v>0.92691796883823108</v>
      </c>
      <c r="P4067" s="30">
        <f ca="1">_xlfn.LOGNORM.INV(O4067,'Input Parameters'!$H$30,'Input Parameters'!$I$30)</f>
        <v>5.3308531026326849</v>
      </c>
      <c r="Q4067" s="10">
        <f t="shared" ca="1" si="609"/>
        <v>0.81508882544007688</v>
      </c>
      <c r="R4067" s="30">
        <f>IF('Input Parameters'!$E$32=0,0,_xlfn.BETA.INV(Q4067,'Input Parameters'!$L$32,'Input Parameters'!$M$32,'Input Parameters'!$J$32,'Input Parameters'!$K$32))</f>
        <v>0</v>
      </c>
      <c r="S4067" s="10">
        <f t="shared" ca="1" si="610"/>
        <v>0.89863731004024694</v>
      </c>
      <c r="T4067" s="26">
        <f ca="1">_xlfn.LOGNORM.INV(S4067,'Input Parameters'!$H$34,'Input Parameters'!$I$34)</f>
        <v>59.071916958085559</v>
      </c>
      <c r="U4067" s="10">
        <f t="shared" ca="1" si="611"/>
        <v>0.33030813720299812</v>
      </c>
      <c r="V4067" s="30">
        <f ca="1">_xlfn.BETA.INV(U4067,'Input Parameters'!$L$36,'Input Parameters'!$M$36,'Input Parameters'!$J$36,'Input Parameters'!$K$36)</f>
        <v>0.52192635615989658</v>
      </c>
      <c r="W4067" s="2">
        <f ca="1">N4067+(P4067-N4067)*(1-ERF((T4067-R4067)/(2*SQRT(L4067*'Input Parameters'!$E$38))))</f>
        <v>2.5650610675381653</v>
      </c>
      <c r="X4067">
        <f t="shared" ca="1" si="612"/>
        <v>0</v>
      </c>
      <c r="Y4067" s="7"/>
    </row>
    <row r="4068" spans="1:25" ht="15" customHeight="1" x14ac:dyDescent="0.25">
      <c r="A4068" s="139">
        <v>4061</v>
      </c>
      <c r="B4068" s="10">
        <f t="shared" ca="1" si="603"/>
        <v>0.88759310746147613</v>
      </c>
      <c r="C4068" s="60">
        <f ca="1">_xlfn.NORM.INV(B4068,'Input Parameters'!$E$15,'Input Parameters'!$F$15)</f>
        <v>336.74866191238061</v>
      </c>
      <c r="D4068" s="10">
        <f t="shared" ca="1" si="604"/>
        <v>0.50125854724995855</v>
      </c>
      <c r="E4068" s="62">
        <f ca="1">IF(_xlfn.NORM.INV(D4068,'Input Parameters'!$E$17,'Input Parameters'!$F$17)&lt;3500,3500,IF(_xlfn.NORM.INV(D4068,'Input Parameters'!$E$17,'Input Parameters'!$F$17)&gt;5500,5500,_xlfn.NORM.INV(D4068,'Input Parameters'!$E$17,'Input Parameters'!$F$17)))</f>
        <v>4802.2083007481069</v>
      </c>
      <c r="F4068" s="10">
        <f t="shared" ca="1" si="605"/>
        <v>0.28573515648414771</v>
      </c>
      <c r="G4068" s="64">
        <f ca="1">_xlfn.NORM.INV(F4068,'Input Parameters'!$E$20,'Input Parameters'!$F$20)</f>
        <v>278.85855427715012</v>
      </c>
      <c r="H4068" s="57">
        <f ca="1">EXP(E4068*(1/'Input Parameters'!$E$23-1/G4068))</f>
        <v>0.43730852399382875</v>
      </c>
      <c r="I4068" s="10">
        <f t="shared" ca="1" si="606"/>
        <v>0.73111730227008753</v>
      </c>
      <c r="J4068" s="30">
        <f ca="1">_xlfn.BETA.INV(I4068,'Input Parameters'!$L$26,'Input Parameters'!$M$26,'Input Parameters'!$J$26,'Input Parameters'!$K$26)</f>
        <v>0.754759735608451</v>
      </c>
      <c r="K4068" s="168">
        <f ca="1">('Input Parameters'!$E$27/'Input Parameters'!$E$38)^$J4068</f>
        <v>4.4541923996055735E-3</v>
      </c>
      <c r="L4068" s="69">
        <f ca="1">$H4068*$C4068*'Input Parameters'!$E$25*K4068</f>
        <v>0.65593800392111812</v>
      </c>
      <c r="M4068" s="24">
        <f t="shared" ca="1" si="607"/>
        <v>1.0241702802719521E-2</v>
      </c>
      <c r="N4068" s="15">
        <f ca="1">_xlfn.NORM.INV(M4068,'Input Parameters'!$E$29,'Input Parameters'!$F$29)</f>
        <v>9.9768262670197061E-2</v>
      </c>
      <c r="O4068" s="8">
        <f t="shared" ca="1" si="608"/>
        <v>0.52289907673507363</v>
      </c>
      <c r="P4068" s="30">
        <f ca="1">_xlfn.LOGNORM.INV(O4068,'Input Parameters'!$H$30,'Input Parameters'!$I$30)</f>
        <v>2.7570735908808981</v>
      </c>
      <c r="Q4068" s="10">
        <f t="shared" ca="1" si="609"/>
        <v>1.8053103373271151E-3</v>
      </c>
      <c r="R4068" s="30">
        <f>IF('Input Parameters'!$E$32=0,0,_xlfn.BETA.INV(Q4068,'Input Parameters'!$L$32,'Input Parameters'!$M$32,'Input Parameters'!$J$32,'Input Parameters'!$K$32))</f>
        <v>0</v>
      </c>
      <c r="S4068" s="10">
        <f t="shared" ca="1" si="610"/>
        <v>0.55785096497556663</v>
      </c>
      <c r="T4068" s="26">
        <f ca="1">_xlfn.LOGNORM.INV(S4068,'Input Parameters'!$H$34,'Input Parameters'!$I$34)</f>
        <v>51.329424132028983</v>
      </c>
      <c r="U4068" s="10">
        <f t="shared" ca="1" si="611"/>
        <v>0.19982304422252473</v>
      </c>
      <c r="V4068" s="30">
        <f ca="1">_xlfn.BETA.INV(U4068,'Input Parameters'!$L$36,'Input Parameters'!$M$36,'Input Parameters'!$J$36,'Input Parameters'!$K$36)</f>
        <v>0.46863876244006075</v>
      </c>
      <c r="W4068" s="2">
        <f ca="1">N4068+(P4068-N4068)*(1-ERF((T4068-R4068)/(2*SQRT(L4068*'Input Parameters'!$E$38))))</f>
        <v>9.978796192143552E-2</v>
      </c>
      <c r="X4068">
        <f t="shared" ca="1" si="612"/>
        <v>1</v>
      </c>
      <c r="Y4068" s="7"/>
    </row>
    <row r="4069" spans="1:25" ht="15" customHeight="1" x14ac:dyDescent="0.25">
      <c r="A4069" s="139">
        <v>4062</v>
      </c>
      <c r="B4069" s="10">
        <f t="shared" ca="1" si="603"/>
        <v>0.50207473220728072</v>
      </c>
      <c r="C4069" s="60">
        <f ca="1">_xlfn.NORM.INV(B4069,'Input Parameters'!$E$15,'Input Parameters'!$F$15)</f>
        <v>271.24903872141107</v>
      </c>
      <c r="D4069" s="10">
        <f t="shared" ca="1" si="604"/>
        <v>0.57086392686255161</v>
      </c>
      <c r="E4069" s="62">
        <f ca="1">IF(_xlfn.NORM.INV(D4069,'Input Parameters'!$E$17,'Input Parameters'!$F$17)&lt;3500,3500,IF(_xlfn.NORM.INV(D4069,'Input Parameters'!$E$17,'Input Parameters'!$F$17)&gt;5500,5500,_xlfn.NORM.INV(D4069,'Input Parameters'!$E$17,'Input Parameters'!$F$17)))</f>
        <v>4925.0018579624411</v>
      </c>
      <c r="F4069" s="10">
        <f t="shared" ca="1" si="605"/>
        <v>0.11286560435797832</v>
      </c>
      <c r="G4069" s="64">
        <f ca="1">_xlfn.NORM.INV(F4069,'Input Parameters'!$E$20,'Input Parameters'!$F$20)</f>
        <v>274.53342881644318</v>
      </c>
      <c r="H4069" s="57">
        <f ca="1">EXP(E4069*(1/'Input Parameters'!$E$23-1/G4069))</f>
        <v>0.32416263104199311</v>
      </c>
      <c r="I4069" s="10">
        <f t="shared" ca="1" si="606"/>
        <v>0.48904358824303773</v>
      </c>
      <c r="J4069" s="30">
        <f ca="1">_xlfn.BETA.INV(I4069,'Input Parameters'!$L$26,'Input Parameters'!$M$26,'Input Parameters'!$J$26,'Input Parameters'!$K$26)</f>
        <v>0.65697061520874012</v>
      </c>
      <c r="K4069" s="168">
        <f ca="1">('Input Parameters'!$E$27/'Input Parameters'!$E$38)^$J4069</f>
        <v>8.9826006826953832E-3</v>
      </c>
      <c r="L4069" s="69">
        <f ca="1">$H4069*$C4069*'Input Parameters'!$E$25*K4069</f>
        <v>0.78982931740864792</v>
      </c>
      <c r="M4069" s="24">
        <f t="shared" ca="1" si="607"/>
        <v>0.33359520991864677</v>
      </c>
      <c r="N4069" s="15">
        <f ca="1">_xlfn.NORM.INV(M4069,'Input Parameters'!$E$29,'Input Parameters'!$F$29)</f>
        <v>9.9956999282215228E-2</v>
      </c>
      <c r="O4069" s="8">
        <f t="shared" ca="1" si="608"/>
        <v>1.7537658716849758E-2</v>
      </c>
      <c r="P4069" s="30">
        <f ca="1">_xlfn.LOGNORM.INV(O4069,'Input Parameters'!$H$30,'Input Parameters'!$I$30)</f>
        <v>0.99153988002717297</v>
      </c>
      <c r="Q4069" s="10">
        <f t="shared" ca="1" si="609"/>
        <v>0.97705126066837189</v>
      </c>
      <c r="R4069" s="30">
        <f>IF('Input Parameters'!$E$32=0,0,_xlfn.BETA.INV(Q4069,'Input Parameters'!$L$32,'Input Parameters'!$M$32,'Input Parameters'!$J$32,'Input Parameters'!$K$32))</f>
        <v>0</v>
      </c>
      <c r="S4069" s="10">
        <f t="shared" ca="1" si="610"/>
        <v>7.1251485650536406E-2</v>
      </c>
      <c r="T4069" s="26">
        <f ca="1">_xlfn.LOGNORM.INV(S4069,'Input Parameters'!$H$34,'Input Parameters'!$I$34)</f>
        <v>41.994457410586463</v>
      </c>
      <c r="U4069" s="10">
        <f t="shared" ca="1" si="611"/>
        <v>7.8050360002918096E-3</v>
      </c>
      <c r="V4069" s="30">
        <f ca="1">_xlfn.BETA.INV(U4069,'Input Parameters'!$L$36,'Input Parameters'!$M$36,'Input Parameters'!$J$36,'Input Parameters'!$K$36)</f>
        <v>0.31367148455598803</v>
      </c>
      <c r="W4069" s="2">
        <f ca="1">N4069+(P4069-N4069)*(1-ERF((T4069-R4069)/(2*SQRT(L4069*'Input Parameters'!$E$38))))</f>
        <v>0.10070056959492631</v>
      </c>
      <c r="X4069">
        <f t="shared" ca="1" si="612"/>
        <v>1</v>
      </c>
      <c r="Y4069" s="7"/>
    </row>
    <row r="4070" spans="1:25" ht="15" customHeight="1" x14ac:dyDescent="0.25">
      <c r="A4070" s="139">
        <v>4063</v>
      </c>
      <c r="B4070" s="10">
        <f t="shared" ca="1" si="603"/>
        <v>0.80133353629199655</v>
      </c>
      <c r="C4070" s="60">
        <f ca="1">_xlfn.NORM.INV(B4070,'Input Parameters'!$E$15,'Input Parameters'!$F$15)</f>
        <v>316.83620800542769</v>
      </c>
      <c r="D4070" s="10">
        <f t="shared" ca="1" si="604"/>
        <v>0.87139530488213446</v>
      </c>
      <c r="E4070" s="62">
        <f ca="1">IF(_xlfn.NORM.INV(D4070,'Input Parameters'!$E$17,'Input Parameters'!$F$17)&lt;3500,3500,IF(_xlfn.NORM.INV(D4070,'Input Parameters'!$E$17,'Input Parameters'!$F$17)&gt;5500,5500,_xlfn.NORM.INV(D4070,'Input Parameters'!$E$17,'Input Parameters'!$F$17)))</f>
        <v>5500</v>
      </c>
      <c r="F4070" s="10">
        <f t="shared" ca="1" si="605"/>
        <v>0.54236863574098471</v>
      </c>
      <c r="G4070" s="64">
        <f ca="1">_xlfn.NORM.INV(F4070,'Input Parameters'!$E$20,'Input Parameters'!$F$20)</f>
        <v>283.3628991239251</v>
      </c>
      <c r="H4070" s="57">
        <f ca="1">EXP(E4070*(1/'Input Parameters'!$E$23-1/G4070))</f>
        <v>0.53058234232915147</v>
      </c>
      <c r="I4070" s="10">
        <f t="shared" ca="1" si="606"/>
        <v>0.50325071869115212</v>
      </c>
      <c r="J4070" s="30">
        <f ca="1">_xlfn.BETA.INV(I4070,'Input Parameters'!$L$26,'Input Parameters'!$M$26,'Input Parameters'!$J$26,'Input Parameters'!$K$26)</f>
        <v>0.66270856309869219</v>
      </c>
      <c r="K4070" s="168">
        <f ca="1">('Input Parameters'!$E$27/'Input Parameters'!$E$38)^$J4070</f>
        <v>8.6203959041357085E-3</v>
      </c>
      <c r="L4070" s="69">
        <f ca="1">$H4070*$C4070*'Input Parameters'!$E$25*K4070</f>
        <v>1.4491549059327729</v>
      </c>
      <c r="M4070" s="24">
        <f t="shared" ca="1" si="607"/>
        <v>0.50560702984592676</v>
      </c>
      <c r="N4070" s="15">
        <f ca="1">_xlfn.NORM.INV(M4070,'Input Parameters'!$E$29,'Input Parameters'!$F$29)</f>
        <v>0.10000140552022993</v>
      </c>
      <c r="O4070" s="8">
        <f t="shared" ca="1" si="608"/>
        <v>0.72314311441239643</v>
      </c>
      <c r="P4070" s="30">
        <f ca="1">_xlfn.LOGNORM.INV(O4070,'Input Parameters'!$H$30,'Input Parameters'!$I$30)</f>
        <v>3.5494278601906482</v>
      </c>
      <c r="Q4070" s="10">
        <f t="shared" ca="1" si="609"/>
        <v>0.34390347195895088</v>
      </c>
      <c r="R4070" s="30">
        <f>IF('Input Parameters'!$E$32=0,0,_xlfn.BETA.INV(Q4070,'Input Parameters'!$L$32,'Input Parameters'!$M$32,'Input Parameters'!$J$32,'Input Parameters'!$K$32))</f>
        <v>0</v>
      </c>
      <c r="S4070" s="10">
        <f t="shared" ca="1" si="610"/>
        <v>0.47514216376673835</v>
      </c>
      <c r="T4070" s="26">
        <f ca="1">_xlfn.LOGNORM.INV(S4070,'Input Parameters'!$H$34,'Input Parameters'!$I$34)</f>
        <v>50.017889649156004</v>
      </c>
      <c r="U4070" s="10">
        <f t="shared" ca="1" si="611"/>
        <v>0.8381827378403448</v>
      </c>
      <c r="V4070" s="30">
        <f ca="1">_xlfn.BETA.INV(U4070,'Input Parameters'!$L$36,'Input Parameters'!$M$36,'Input Parameters'!$J$36,'Input Parameters'!$K$36)</f>
        <v>0.74919619563482631</v>
      </c>
      <c r="W4070" s="2">
        <f ca="1">N4070+(P4070-N4070)*(1-ERF((T4070-R4070)/(2*SQRT(L4070*'Input Parameters'!$E$38))))</f>
        <v>0.11139584752923767</v>
      </c>
      <c r="X4070">
        <f t="shared" ca="1" si="612"/>
        <v>1</v>
      </c>
      <c r="Y4070" s="7"/>
    </row>
    <row r="4071" spans="1:25" ht="15" customHeight="1" x14ac:dyDescent="0.25">
      <c r="A4071" s="139">
        <v>4064</v>
      </c>
      <c r="B4071" s="10">
        <f t="shared" ca="1" si="603"/>
        <v>0.41045762643427586</v>
      </c>
      <c r="C4071" s="60">
        <f ca="1">_xlfn.NORM.INV(B4071,'Input Parameters'!$E$15,'Input Parameters'!$F$15)</f>
        <v>258.69954206269807</v>
      </c>
      <c r="D4071" s="10">
        <f t="shared" ca="1" si="604"/>
        <v>0.60954015564590525</v>
      </c>
      <c r="E4071" s="62">
        <f ca="1">IF(_xlfn.NORM.INV(D4071,'Input Parameters'!$E$17,'Input Parameters'!$F$17)&lt;3500,3500,IF(_xlfn.NORM.INV(D4071,'Input Parameters'!$E$17,'Input Parameters'!$F$17)&gt;5500,5500,_xlfn.NORM.INV(D4071,'Input Parameters'!$E$17,'Input Parameters'!$F$17)))</f>
        <v>4994.6845058252266</v>
      </c>
      <c r="F4071" s="10">
        <f t="shared" ca="1" si="605"/>
        <v>0.9633172176298691</v>
      </c>
      <c r="G4071" s="64">
        <f ca="1">_xlfn.NORM.INV(F4071,'Input Parameters'!$E$20,'Input Parameters'!$F$20)</f>
        <v>294.6466838340321</v>
      </c>
      <c r="H4071" s="57">
        <f ca="1">EXP(E4071*(1/'Input Parameters'!$E$23-1/G4071))</f>
        <v>1.1045868430706347</v>
      </c>
      <c r="I4071" s="10">
        <f t="shared" ca="1" si="606"/>
        <v>0.66640108064906689</v>
      </c>
      <c r="J4071" s="30">
        <f ca="1">_xlfn.BETA.INV(I4071,'Input Parameters'!$L$26,'Input Parameters'!$M$26,'Input Parameters'!$J$26,'Input Parameters'!$K$26)</f>
        <v>0.72789675640046547</v>
      </c>
      <c r="K4071" s="168">
        <f ca="1">('Input Parameters'!$E$27/'Input Parameters'!$E$38)^$J4071</f>
        <v>5.400732286415545E-3</v>
      </c>
      <c r="L4071" s="69">
        <f ca="1">$H4071*$C4071*'Input Parameters'!$E$25*K4071</f>
        <v>1.5432922518604713</v>
      </c>
      <c r="M4071" s="24">
        <f t="shared" ca="1" si="607"/>
        <v>0.99799707684661332</v>
      </c>
      <c r="N4071" s="15">
        <f ca="1">_xlfn.NORM.INV(M4071,'Input Parameters'!$E$29,'Input Parameters'!$F$29)</f>
        <v>0.10028777009935613</v>
      </c>
      <c r="O4071" s="8">
        <f t="shared" ca="1" si="608"/>
        <v>0.20745316241888079</v>
      </c>
      <c r="P4071" s="30">
        <f ca="1">_xlfn.LOGNORM.INV(O4071,'Input Parameters'!$H$30,'Input Parameters'!$I$30)</f>
        <v>1.825608259806949</v>
      </c>
      <c r="Q4071" s="10">
        <f t="shared" ca="1" si="609"/>
        <v>0.43666796906161498</v>
      </c>
      <c r="R4071" s="30">
        <f>IF('Input Parameters'!$E$32=0,0,_xlfn.BETA.INV(Q4071,'Input Parameters'!$L$32,'Input Parameters'!$M$32,'Input Parameters'!$J$32,'Input Parameters'!$K$32))</f>
        <v>0</v>
      </c>
      <c r="S4071" s="10">
        <f t="shared" ca="1" si="610"/>
        <v>0.51095315701096755</v>
      </c>
      <c r="T4071" s="26">
        <f ca="1">_xlfn.LOGNORM.INV(S4071,'Input Parameters'!$H$34,'Input Parameters'!$I$34)</f>
        <v>50.580358744910548</v>
      </c>
      <c r="U4071" s="10">
        <f t="shared" ca="1" si="611"/>
        <v>0.4714165693311827</v>
      </c>
      <c r="V4071" s="30">
        <f ca="1">_xlfn.BETA.INV(U4071,'Input Parameters'!$L$36,'Input Parameters'!$M$36,'Input Parameters'!$J$36,'Input Parameters'!$K$36)</f>
        <v>0.57503947251196674</v>
      </c>
      <c r="W4071" s="2">
        <f ca="1">N4071+(P4071-N4071)*(1-ERF((T4071-R4071)/(2*SQRT(L4071*'Input Parameters'!$E$38))))</f>
        <v>0.10717056786181868</v>
      </c>
      <c r="X4071">
        <f t="shared" ca="1" si="612"/>
        <v>1</v>
      </c>
      <c r="Y4071" s="7"/>
    </row>
    <row r="4072" spans="1:25" ht="15" customHeight="1" x14ac:dyDescent="0.25">
      <c r="A4072" s="139">
        <v>4065</v>
      </c>
      <c r="B4072" s="10">
        <f t="shared" ca="1" si="603"/>
        <v>0.27916039225703182</v>
      </c>
      <c r="C4072" s="60">
        <f ca="1">_xlfn.NORM.INV(B4072,'Input Parameters'!$E$15,'Input Parameters'!$F$15)</f>
        <v>239.24574569338057</v>
      </c>
      <c r="D4072" s="10">
        <f t="shared" ca="1" si="604"/>
        <v>0.16854835079967978</v>
      </c>
      <c r="E4072" s="62">
        <f ca="1">IF(_xlfn.NORM.INV(D4072,'Input Parameters'!$E$17,'Input Parameters'!$F$17)&lt;3500,3500,IF(_xlfn.NORM.INV(D4072,'Input Parameters'!$E$17,'Input Parameters'!$F$17)&gt;5500,5500,_xlfn.NORM.INV(D4072,'Input Parameters'!$E$17,'Input Parameters'!$F$17)))</f>
        <v>4128.0576995232541</v>
      </c>
      <c r="F4072" s="10">
        <f t="shared" ca="1" si="605"/>
        <v>0.88936926367103286</v>
      </c>
      <c r="G4072" s="64">
        <f ca="1">_xlfn.NORM.INV(F4072,'Input Parameters'!$E$20,'Input Parameters'!$F$20)</f>
        <v>290.84531035011247</v>
      </c>
      <c r="H4072" s="57">
        <f ca="1">EXP(E4072*(1/'Input Parameters'!$E$23-1/G4072))</f>
        <v>0.90402129098277162</v>
      </c>
      <c r="I4072" s="10">
        <f t="shared" ca="1" si="606"/>
        <v>0.6629286306382528</v>
      </c>
      <c r="J4072" s="30">
        <f ca="1">_xlfn.BETA.INV(I4072,'Input Parameters'!$L$26,'Input Parameters'!$M$26,'Input Parameters'!$J$26,'Input Parameters'!$K$26)</f>
        <v>0.72648794213648449</v>
      </c>
      <c r="K4072" s="168">
        <f ca="1">('Input Parameters'!$E$27/'Input Parameters'!$E$38)^$J4072</f>
        <v>5.4555858541127473E-3</v>
      </c>
      <c r="L4072" s="69">
        <f ca="1">$H4072*$C4072*'Input Parameters'!$E$25*K4072</f>
        <v>1.1799518276367789</v>
      </c>
      <c r="M4072" s="24">
        <f t="shared" ca="1" si="607"/>
        <v>0.35782173168086451</v>
      </c>
      <c r="N4072" s="15">
        <f ca="1">_xlfn.NORM.INV(M4072,'Input Parameters'!$E$29,'Input Parameters'!$F$29)</f>
        <v>9.9963571267444359E-2</v>
      </c>
      <c r="O4072" s="8">
        <f t="shared" ca="1" si="608"/>
        <v>0.34076763142395661</v>
      </c>
      <c r="P4072" s="30">
        <f ca="1">_xlfn.LOGNORM.INV(O4072,'Input Parameters'!$H$30,'Input Parameters'!$I$30)</f>
        <v>2.2104366900988888</v>
      </c>
      <c r="Q4072" s="10">
        <f t="shared" ca="1" si="609"/>
        <v>0.48331004303491398</v>
      </c>
      <c r="R4072" s="30">
        <f>IF('Input Parameters'!$E$32=0,0,_xlfn.BETA.INV(Q4072,'Input Parameters'!$L$32,'Input Parameters'!$M$32,'Input Parameters'!$J$32,'Input Parameters'!$K$32))</f>
        <v>0</v>
      </c>
      <c r="S4072" s="10">
        <f t="shared" ca="1" si="610"/>
        <v>0.65856491346184232</v>
      </c>
      <c r="T4072" s="26">
        <f ca="1">_xlfn.LOGNORM.INV(S4072,'Input Parameters'!$H$34,'Input Parameters'!$I$34)</f>
        <v>53.038345589134252</v>
      </c>
      <c r="U4072" s="10">
        <f t="shared" ca="1" si="611"/>
        <v>0.65980410828903968</v>
      </c>
      <c r="V4072" s="30">
        <f ca="1">_xlfn.BETA.INV(U4072,'Input Parameters'!$L$36,'Input Parameters'!$M$36,'Input Parameters'!$J$36,'Input Parameters'!$K$36)</f>
        <v>0.65105113809804616</v>
      </c>
      <c r="W4072" s="2">
        <f ca="1">N4072+(P4072-N4072)*(1-ERF((T4072-R4072)/(2*SQRT(L4072*'Input Parameters'!$E$38))))</f>
        <v>0.10113544908364683</v>
      </c>
      <c r="X4072">
        <f t="shared" ca="1" si="612"/>
        <v>1</v>
      </c>
      <c r="Y4072" s="7"/>
    </row>
    <row r="4073" spans="1:25" ht="15" customHeight="1" x14ac:dyDescent="0.25">
      <c r="A4073" s="139">
        <v>4066</v>
      </c>
      <c r="B4073" s="10">
        <f t="shared" ca="1" si="603"/>
        <v>0.52598727129391598</v>
      </c>
      <c r="C4073" s="60">
        <f ca="1">_xlfn.NORM.INV(B4073,'Input Parameters'!$E$15,'Input Parameters'!$F$15)</f>
        <v>274.49988423600678</v>
      </c>
      <c r="D4073" s="10">
        <f t="shared" ca="1" si="604"/>
        <v>0.67279124947078484</v>
      </c>
      <c r="E4073" s="62">
        <f ca="1">IF(_xlfn.NORM.INV(D4073,'Input Parameters'!$E$17,'Input Parameters'!$F$17)&lt;3500,3500,IF(_xlfn.NORM.INV(D4073,'Input Parameters'!$E$17,'Input Parameters'!$F$17)&gt;5500,5500,_xlfn.NORM.INV(D4073,'Input Parameters'!$E$17,'Input Parameters'!$F$17)))</f>
        <v>5113.3436642607439</v>
      </c>
      <c r="F4073" s="10">
        <f t="shared" ca="1" si="605"/>
        <v>0.28252454817840056</v>
      </c>
      <c r="G4073" s="64">
        <f ca="1">_xlfn.NORM.INV(F4073,'Input Parameters'!$E$20,'Input Parameters'!$F$20)</f>
        <v>278.79510034361624</v>
      </c>
      <c r="H4073" s="57">
        <f ca="1">EXP(E4073*(1/'Input Parameters'!$E$23-1/G4073))</f>
        <v>0.41276424378951754</v>
      </c>
      <c r="I4073" s="10">
        <f t="shared" ca="1" si="606"/>
        <v>0.1394061180822711</v>
      </c>
      <c r="J4073" s="30">
        <f ca="1">_xlfn.BETA.INV(I4073,'Input Parameters'!$L$26,'Input Parameters'!$M$26,'Input Parameters'!$J$26,'Input Parameters'!$K$26)</f>
        <v>0.47843419859218284</v>
      </c>
      <c r="K4073" s="168">
        <f ca="1">('Input Parameters'!$E$27/'Input Parameters'!$E$38)^$J4073</f>
        <v>3.2328054270215907E-2</v>
      </c>
      <c r="L4073" s="69">
        <f ca="1">$H4073*$C4073*'Input Parameters'!$E$25*K4073</f>
        <v>3.6628893631827428</v>
      </c>
      <c r="M4073" s="24">
        <f t="shared" ca="1" si="607"/>
        <v>0.63069985763064695</v>
      </c>
      <c r="N4073" s="15">
        <f ca="1">_xlfn.NORM.INV(M4073,'Input Parameters'!$E$29,'Input Parameters'!$F$29)</f>
        <v>0.10003337075063515</v>
      </c>
      <c r="O4073" s="8">
        <f t="shared" ca="1" si="608"/>
        <v>0.64708041784096026</v>
      </c>
      <c r="P4073" s="30">
        <f ca="1">_xlfn.LOGNORM.INV(O4073,'Input Parameters'!$H$30,'Input Parameters'!$I$30)</f>
        <v>3.207015169582546</v>
      </c>
      <c r="Q4073" s="10">
        <f t="shared" ca="1" si="609"/>
        <v>0.1948728052859644</v>
      </c>
      <c r="R4073" s="30">
        <f>IF('Input Parameters'!$E$32=0,0,_xlfn.BETA.INV(Q4073,'Input Parameters'!$L$32,'Input Parameters'!$M$32,'Input Parameters'!$J$32,'Input Parameters'!$K$32))</f>
        <v>0</v>
      </c>
      <c r="S4073" s="10">
        <f t="shared" ca="1" si="610"/>
        <v>0.41278028584761095</v>
      </c>
      <c r="T4073" s="26">
        <f ca="1">_xlfn.LOGNORM.INV(S4073,'Input Parameters'!$H$34,'Input Parameters'!$I$34)</f>
        <v>49.043179544255089</v>
      </c>
      <c r="U4073" s="10">
        <f t="shared" ca="1" si="611"/>
        <v>0.60262126268714811</v>
      </c>
      <c r="V4073" s="30">
        <f ca="1">_xlfn.BETA.INV(U4073,'Input Parameters'!$L$36,'Input Parameters'!$M$36,'Input Parameters'!$J$36,'Input Parameters'!$K$36)</f>
        <v>0.62649548261219867</v>
      </c>
      <c r="W4073" s="2">
        <f ca="1">N4073+(P4073-N4073)*(1-ERF((T4073-R4073)/(2*SQRT(L4073*'Input Parameters'!$E$38))))</f>
        <v>0.31749217581360822</v>
      </c>
      <c r="X4073">
        <f t="shared" ca="1" si="612"/>
        <v>1</v>
      </c>
      <c r="Y4073" s="7"/>
    </row>
    <row r="4074" spans="1:25" ht="15" customHeight="1" x14ac:dyDescent="0.25">
      <c r="A4074" s="139">
        <v>4067</v>
      </c>
      <c r="B4074" s="10">
        <f t="shared" ca="1" si="603"/>
        <v>0.96121215332434273</v>
      </c>
      <c r="C4074" s="60">
        <f ca="1">_xlfn.NORM.INV(B4074,'Input Parameters'!$E$15,'Input Parameters'!$F$15)</f>
        <v>366.61477571379265</v>
      </c>
      <c r="D4074" s="10">
        <f t="shared" ca="1" si="604"/>
        <v>0.15343875414237151</v>
      </c>
      <c r="E4074" s="62">
        <f ca="1">IF(_xlfn.NORM.INV(D4074,'Input Parameters'!$E$17,'Input Parameters'!$F$17)&lt;3500,3500,IF(_xlfn.NORM.INV(D4074,'Input Parameters'!$E$17,'Input Parameters'!$F$17)&gt;5500,5500,_xlfn.NORM.INV(D4074,'Input Parameters'!$E$17,'Input Parameters'!$F$17)))</f>
        <v>4084.7428670363893</v>
      </c>
      <c r="F4074" s="10">
        <f t="shared" ca="1" si="605"/>
        <v>0.54723749368164465</v>
      </c>
      <c r="G4074" s="64">
        <f ca="1">_xlfn.NORM.INV(F4074,'Input Parameters'!$E$20,'Input Parameters'!$F$20)</f>
        <v>283.44518872345668</v>
      </c>
      <c r="H4074" s="57">
        <f ca="1">EXP(E4074*(1/'Input Parameters'!$E$23-1/G4074))</f>
        <v>0.62718663023666965</v>
      </c>
      <c r="I4074" s="10">
        <f t="shared" ca="1" si="606"/>
        <v>0.6151537035921284</v>
      </c>
      <c r="J4074" s="30">
        <f ca="1">_xlfn.BETA.INV(I4074,'Input Parameters'!$L$26,'Input Parameters'!$M$26,'Input Parameters'!$J$26,'Input Parameters'!$K$26)</f>
        <v>0.70730464802311976</v>
      </c>
      <c r="K4074" s="168">
        <f ca="1">('Input Parameters'!$E$27/'Input Parameters'!$E$38)^$J4074</f>
        <v>6.2603884478610464E-3</v>
      </c>
      <c r="L4074" s="69">
        <f ca="1">$H4074*$C4074*'Input Parameters'!$E$25*K4074</f>
        <v>1.4394879630539188</v>
      </c>
      <c r="M4074" s="24">
        <f t="shared" ca="1" si="607"/>
        <v>0.73372108375938494</v>
      </c>
      <c r="N4074" s="15">
        <f ca="1">_xlfn.NORM.INV(M4074,'Input Parameters'!$E$29,'Input Parameters'!$F$29)</f>
        <v>0.10006241062151768</v>
      </c>
      <c r="O4074" s="8">
        <f t="shared" ca="1" si="608"/>
        <v>3.5195745866643535E-2</v>
      </c>
      <c r="P4074" s="30">
        <f ca="1">_xlfn.LOGNORM.INV(O4074,'Input Parameters'!$H$30,'Input Parameters'!$I$30)</f>
        <v>1.1414766859098939</v>
      </c>
      <c r="Q4074" s="10">
        <f t="shared" ca="1" si="609"/>
        <v>0.40601347973392921</v>
      </c>
      <c r="R4074" s="30">
        <f>IF('Input Parameters'!$E$32=0,0,_xlfn.BETA.INV(Q4074,'Input Parameters'!$L$32,'Input Parameters'!$M$32,'Input Parameters'!$J$32,'Input Parameters'!$K$32))</f>
        <v>0</v>
      </c>
      <c r="S4074" s="10">
        <f t="shared" ca="1" si="610"/>
        <v>0.76598389745742101</v>
      </c>
      <c r="T4074" s="26">
        <f ca="1">_xlfn.LOGNORM.INV(S4074,'Input Parameters'!$H$34,'Input Parameters'!$I$34)</f>
        <v>55.174641446637054</v>
      </c>
      <c r="U4074" s="10">
        <f t="shared" ca="1" si="611"/>
        <v>0.62746089504698621</v>
      </c>
      <c r="V4074" s="30">
        <f ca="1">_xlfn.BETA.INV(U4074,'Input Parameters'!$L$36,'Input Parameters'!$M$36,'Input Parameters'!$J$36,'Input Parameters'!$K$36)</f>
        <v>0.63693534849985955</v>
      </c>
      <c r="W4074" s="2">
        <f ca="1">N4074+(P4074-N4074)*(1-ERF((T4074-R4074)/(2*SQRT(L4074*'Input Parameters'!$E$38))))</f>
        <v>0.10125677454675804</v>
      </c>
      <c r="X4074">
        <f t="shared" ca="1" si="612"/>
        <v>1</v>
      </c>
      <c r="Y4074" s="7"/>
    </row>
    <row r="4075" spans="1:25" ht="15" customHeight="1" x14ac:dyDescent="0.25">
      <c r="A4075" s="139">
        <v>4068</v>
      </c>
      <c r="B4075" s="10">
        <f t="shared" ca="1" si="603"/>
        <v>0.54240237728582463</v>
      </c>
      <c r="C4075" s="60">
        <f ca="1">_xlfn.NORM.INV(B4075,'Input Parameters'!$E$15,'Input Parameters'!$F$15)</f>
        <v>276.73814628840415</v>
      </c>
      <c r="D4075" s="10">
        <f t="shared" ca="1" si="604"/>
        <v>7.5346581367232046E-2</v>
      </c>
      <c r="E4075" s="62">
        <f ca="1">IF(_xlfn.NORM.INV(D4075,'Input Parameters'!$E$17,'Input Parameters'!$F$17)&lt;3500,3500,IF(_xlfn.NORM.INV(D4075,'Input Parameters'!$E$17,'Input Parameters'!$F$17)&gt;5500,5500,_xlfn.NORM.INV(D4075,'Input Parameters'!$E$17,'Input Parameters'!$F$17)))</f>
        <v>3794.0388243635298</v>
      </c>
      <c r="F4075" s="10">
        <f t="shared" ca="1" si="605"/>
        <v>0.73019914240313788</v>
      </c>
      <c r="G4075" s="64">
        <f ca="1">_xlfn.NORM.INV(F4075,'Input Parameters'!$E$20,'Input Parameters'!$F$20)</f>
        <v>286.75988308563672</v>
      </c>
      <c r="H4075" s="57">
        <f ca="1">EXP(E4075*(1/'Input Parameters'!$E$23-1/G4075))</f>
        <v>0.75685294177471896</v>
      </c>
      <c r="I4075" s="10">
        <f t="shared" ca="1" si="606"/>
        <v>9.6042439724708939E-2</v>
      </c>
      <c r="J4075" s="30">
        <f ca="1">_xlfn.BETA.INV(I4075,'Input Parameters'!$L$26,'Input Parameters'!$M$26,'Input Parameters'!$J$26,'Input Parameters'!$K$26)</f>
        <v>0.4407583367678769</v>
      </c>
      <c r="K4075" s="168">
        <f ca="1">('Input Parameters'!$E$27/'Input Parameters'!$E$38)^$J4075</f>
        <v>4.2359184056608601E-2</v>
      </c>
      <c r="L4075" s="69">
        <f ca="1">$H4075*$C4075*'Input Parameters'!$E$25*K4075</f>
        <v>8.8721344944601466</v>
      </c>
      <c r="M4075" s="24">
        <f t="shared" ca="1" si="607"/>
        <v>0.65133313270084003</v>
      </c>
      <c r="N4075" s="15">
        <f ca="1">_xlfn.NORM.INV(M4075,'Input Parameters'!$E$29,'Input Parameters'!$F$29)</f>
        <v>0.10003889221522794</v>
      </c>
      <c r="O4075" s="8">
        <f t="shared" ca="1" si="608"/>
        <v>0.13931731225271049</v>
      </c>
      <c r="P4075" s="30">
        <f ca="1">_xlfn.LOGNORM.INV(O4075,'Input Parameters'!$H$30,'Input Parameters'!$I$30)</f>
        <v>1.6084438874762799</v>
      </c>
      <c r="Q4075" s="10">
        <f t="shared" ca="1" si="609"/>
        <v>0.25202886532473523</v>
      </c>
      <c r="R4075" s="30">
        <f>IF('Input Parameters'!$E$32=0,0,_xlfn.BETA.INV(Q4075,'Input Parameters'!$L$32,'Input Parameters'!$M$32,'Input Parameters'!$J$32,'Input Parameters'!$K$32))</f>
        <v>0</v>
      </c>
      <c r="S4075" s="10">
        <f t="shared" ca="1" si="610"/>
        <v>0.6498407031456076</v>
      </c>
      <c r="T4075" s="26">
        <f ca="1">_xlfn.LOGNORM.INV(S4075,'Input Parameters'!$H$34,'Input Parameters'!$I$34)</f>
        <v>52.882327261428692</v>
      </c>
      <c r="U4075" s="10">
        <f t="shared" ca="1" si="611"/>
        <v>0.74991604225608088</v>
      </c>
      <c r="V4075" s="30">
        <f ca="1">_xlfn.BETA.INV(U4075,'Input Parameters'!$L$36,'Input Parameters'!$M$36,'Input Parameters'!$J$36,'Input Parameters'!$K$36)</f>
        <v>0.6948692356520183</v>
      </c>
      <c r="W4075" s="2">
        <f ca="1">N4075+(P4075-N4075)*(1-ERF((T4075-R4075)/(2*SQRT(L4075*'Input Parameters'!$E$38))))</f>
        <v>0.41579970663385146</v>
      </c>
      <c r="X4075">
        <f t="shared" ca="1" si="612"/>
        <v>1</v>
      </c>
      <c r="Y4075" s="7"/>
    </row>
    <row r="4076" spans="1:25" ht="15" customHeight="1" x14ac:dyDescent="0.25">
      <c r="A4076" s="139">
        <v>4069</v>
      </c>
      <c r="B4076" s="10">
        <f t="shared" ca="1" si="603"/>
        <v>7.0045940209300994E-2</v>
      </c>
      <c r="C4076" s="60">
        <f ca="1">_xlfn.NORM.INV(B4076,'Input Parameters'!$E$15,'Input Parameters'!$F$15)</f>
        <v>191.00754524632231</v>
      </c>
      <c r="D4076" s="10">
        <f t="shared" ca="1" si="604"/>
        <v>0.82371956719374273</v>
      </c>
      <c r="E4076" s="62">
        <f ca="1">IF(_xlfn.NORM.INV(D4076,'Input Parameters'!$E$17,'Input Parameters'!$F$17)&lt;3500,3500,IF(_xlfn.NORM.INV(D4076,'Input Parameters'!$E$17,'Input Parameters'!$F$17)&gt;5500,5500,_xlfn.NORM.INV(D4076,'Input Parameters'!$E$17,'Input Parameters'!$F$17)))</f>
        <v>5450.7434644037085</v>
      </c>
      <c r="F4076" s="10">
        <f t="shared" ca="1" si="605"/>
        <v>0.16617722382785549</v>
      </c>
      <c r="G4076" s="64">
        <f ca="1">_xlfn.NORM.INV(F4076,'Input Parameters'!$E$20,'Input Parameters'!$F$20)</f>
        <v>276.15513815270151</v>
      </c>
      <c r="H4076" s="57">
        <f ca="1">EXP(E4076*(1/'Input Parameters'!$E$23-1/G4076))</f>
        <v>0.32297859874109797</v>
      </c>
      <c r="I4076" s="10">
        <f t="shared" ca="1" si="606"/>
        <v>0.1450887213108315</v>
      </c>
      <c r="J4076" s="30">
        <f ca="1">_xlfn.BETA.INV(I4076,'Input Parameters'!$L$26,'Input Parameters'!$M$26,'Input Parameters'!$J$26,'Input Parameters'!$K$26)</f>
        <v>0.48275929053778538</v>
      </c>
      <c r="K4076" s="168">
        <f ca="1">('Input Parameters'!$E$27/'Input Parameters'!$E$38)^$J4076</f>
        <v>3.134050715766145E-2</v>
      </c>
      <c r="L4076" s="69">
        <f ca="1">$H4076*$C4076*'Input Parameters'!$E$25*K4076</f>
        <v>1.9334381746984002</v>
      </c>
      <c r="M4076" s="24">
        <f t="shared" ca="1" si="607"/>
        <v>8.5876995818690793E-2</v>
      </c>
      <c r="N4076" s="15">
        <f ca="1">_xlfn.NORM.INV(M4076,'Input Parameters'!$E$29,'Input Parameters'!$F$29)</f>
        <v>9.9863341044077736E-2</v>
      </c>
      <c r="O4076" s="8">
        <f t="shared" ca="1" si="608"/>
        <v>0.29211744229104064</v>
      </c>
      <c r="P4076" s="30">
        <f ca="1">_xlfn.LOGNORM.INV(O4076,'Input Parameters'!$H$30,'Input Parameters'!$I$30)</f>
        <v>2.0720725590915285</v>
      </c>
      <c r="Q4076" s="10">
        <f t="shared" ca="1" si="609"/>
        <v>9.2126372034025406E-2</v>
      </c>
      <c r="R4076" s="30">
        <f>IF('Input Parameters'!$E$32=0,0,_xlfn.BETA.INV(Q4076,'Input Parameters'!$L$32,'Input Parameters'!$M$32,'Input Parameters'!$J$32,'Input Parameters'!$K$32))</f>
        <v>0</v>
      </c>
      <c r="S4076" s="10">
        <f t="shared" ca="1" si="610"/>
        <v>0.44705265602462485</v>
      </c>
      <c r="T4076" s="26">
        <f ca="1">_xlfn.LOGNORM.INV(S4076,'Input Parameters'!$H$34,'Input Parameters'!$I$34)</f>
        <v>49.579120769036386</v>
      </c>
      <c r="U4076" s="10">
        <f t="shared" ca="1" si="611"/>
        <v>0.10176500206849259</v>
      </c>
      <c r="V4076" s="30">
        <f ca="1">_xlfn.BETA.INV(U4076,'Input Parameters'!$L$36,'Input Parameters'!$M$36,'Input Parameters'!$J$36,'Input Parameters'!$K$36)</f>
        <v>0.41795237148374176</v>
      </c>
      <c r="W4076" s="2">
        <f ca="1">N4076+(P4076-N4076)*(1-ERF((T4076-R4076)/(2*SQRT(L4076*'Input Parameters'!$E$38))))</f>
        <v>0.12292505373524863</v>
      </c>
      <c r="X4076">
        <f t="shared" ca="1" si="612"/>
        <v>1</v>
      </c>
      <c r="Y4076" s="7"/>
    </row>
    <row r="4077" spans="1:25" ht="15" customHeight="1" x14ac:dyDescent="0.25">
      <c r="A4077" s="139">
        <v>4070</v>
      </c>
      <c r="B4077" s="10">
        <f t="shared" ca="1" si="603"/>
        <v>0.22156005145124513</v>
      </c>
      <c r="C4077" s="60">
        <f ca="1">_xlfn.NORM.INV(B4077,'Input Parameters'!$E$15,'Input Parameters'!$F$15)</f>
        <v>229.40434863386702</v>
      </c>
      <c r="D4077" s="10">
        <f t="shared" ca="1" si="604"/>
        <v>0.71862596233036324</v>
      </c>
      <c r="E4077" s="62">
        <f ca="1">IF(_xlfn.NORM.INV(D4077,'Input Parameters'!$E$17,'Input Parameters'!$F$17)&lt;3500,3500,IF(_xlfn.NORM.INV(D4077,'Input Parameters'!$E$17,'Input Parameters'!$F$17)&gt;5500,5500,_xlfn.NORM.INV(D4077,'Input Parameters'!$E$17,'Input Parameters'!$F$17)))</f>
        <v>5205.1351629447299</v>
      </c>
      <c r="F4077" s="10">
        <f t="shared" ca="1" si="605"/>
        <v>0.8530343681368695</v>
      </c>
      <c r="G4077" s="64">
        <f ca="1">_xlfn.NORM.INV(F4077,'Input Parameters'!$E$20,'Input Parameters'!$F$20)</f>
        <v>289.6818945736855</v>
      </c>
      <c r="H4077" s="57">
        <f ca="1">EXP(E4077*(1/'Input Parameters'!$E$23-1/G4077))</f>
        <v>0.81946353531743044</v>
      </c>
      <c r="I4077" s="10">
        <f t="shared" ca="1" si="606"/>
        <v>0.60144267588678102</v>
      </c>
      <c r="J4077" s="30">
        <f ca="1">_xlfn.BETA.INV(I4077,'Input Parameters'!$L$26,'Input Parameters'!$M$26,'Input Parameters'!$J$26,'Input Parameters'!$K$26)</f>
        <v>0.7018453967521705</v>
      </c>
      <c r="K4077" s="168">
        <f ca="1">('Input Parameters'!$E$27/'Input Parameters'!$E$38)^$J4077</f>
        <v>6.5104044033448411E-3</v>
      </c>
      <c r="L4077" s="69">
        <f ca="1">$H4077*$C4077*'Input Parameters'!$E$25*K4077</f>
        <v>1.2238811487296484</v>
      </c>
      <c r="M4077" s="24">
        <f t="shared" ca="1" si="607"/>
        <v>0.83300383717223014</v>
      </c>
      <c r="N4077" s="15">
        <f ca="1">_xlfn.NORM.INV(M4077,'Input Parameters'!$E$29,'Input Parameters'!$F$29)</f>
        <v>0.10009661036353093</v>
      </c>
      <c r="O4077" s="8">
        <f t="shared" ca="1" si="608"/>
        <v>0.49192548046597062</v>
      </c>
      <c r="P4077" s="30">
        <f ca="1">_xlfn.LOGNORM.INV(O4077,'Input Parameters'!$H$30,'Input Parameters'!$I$30)</f>
        <v>2.6577475005464013</v>
      </c>
      <c r="Q4077" s="10">
        <f t="shared" ca="1" si="609"/>
        <v>0.9685021266109527</v>
      </c>
      <c r="R4077" s="30">
        <f>IF('Input Parameters'!$E$32=0,0,_xlfn.BETA.INV(Q4077,'Input Parameters'!$L$32,'Input Parameters'!$M$32,'Input Parameters'!$J$32,'Input Parameters'!$K$32))</f>
        <v>0</v>
      </c>
      <c r="S4077" s="10">
        <f t="shared" ca="1" si="610"/>
        <v>4.3471209319282944E-2</v>
      </c>
      <c r="T4077" s="26">
        <f ca="1">_xlfn.LOGNORM.INV(S4077,'Input Parameters'!$H$34,'Input Parameters'!$I$34)</f>
        <v>40.731595869270649</v>
      </c>
      <c r="U4077" s="10">
        <f t="shared" ca="1" si="611"/>
        <v>0.96070832650292548</v>
      </c>
      <c r="V4077" s="30">
        <f ca="1">_xlfn.BETA.INV(U4077,'Input Parameters'!$L$36,'Input Parameters'!$M$36,'Input Parameters'!$J$36,'Input Parameters'!$K$36)</f>
        <v>0.890782127650384</v>
      </c>
      <c r="W4077" s="2">
        <f ca="1">N4077+(P4077-N4077)*(1-ERF((T4077-R4077)/(2*SQRT(L4077*'Input Parameters'!$E$38))))</f>
        <v>0.12370236220328569</v>
      </c>
      <c r="X4077">
        <f t="shared" ca="1" si="612"/>
        <v>1</v>
      </c>
      <c r="Y4077" s="7"/>
    </row>
    <row r="4078" spans="1:25" ht="15" customHeight="1" x14ac:dyDescent="0.25">
      <c r="A4078" s="139">
        <v>4071</v>
      </c>
      <c r="B4078" s="10">
        <f t="shared" ca="1" si="603"/>
        <v>0.75623250808055631</v>
      </c>
      <c r="C4078" s="60">
        <f ca="1">_xlfn.NORM.INV(B4078,'Input Parameters'!$E$15,'Input Parameters'!$F$15)</f>
        <v>308.5901709531912</v>
      </c>
      <c r="D4078" s="10">
        <f t="shared" ca="1" si="604"/>
        <v>0.47682988334340037</v>
      </c>
      <c r="E4078" s="62">
        <f ca="1">IF(_xlfn.NORM.INV(D4078,'Input Parameters'!$E$17,'Input Parameters'!$F$17)&lt;3500,3500,IF(_xlfn.NORM.INV(D4078,'Input Parameters'!$E$17,'Input Parameters'!$F$17)&gt;5500,5500,_xlfn.NORM.INV(D4078,'Input Parameters'!$E$17,'Input Parameters'!$F$17)))</f>
        <v>4759.3219082461192</v>
      </c>
      <c r="F4078" s="10">
        <f t="shared" ca="1" si="605"/>
        <v>0.8288616386031441</v>
      </c>
      <c r="G4078" s="64">
        <f ca="1">_xlfn.NORM.INV(F4078,'Input Parameters'!$E$20,'Input Parameters'!$F$20)</f>
        <v>289.01283164428719</v>
      </c>
      <c r="H4078" s="57">
        <f ca="1">EXP(E4078*(1/'Input Parameters'!$E$23-1/G4078))</f>
        <v>0.80244947040926173</v>
      </c>
      <c r="I4078" s="10">
        <f t="shared" ca="1" si="606"/>
        <v>0.48959550057671575</v>
      </c>
      <c r="J4078" s="30">
        <f ca="1">_xlfn.BETA.INV(I4078,'Input Parameters'!$L$26,'Input Parameters'!$M$26,'Input Parameters'!$J$26,'Input Parameters'!$K$26)</f>
        <v>0.65719416792323193</v>
      </c>
      <c r="K4078" s="168">
        <f ca="1">('Input Parameters'!$E$27/'Input Parameters'!$E$38)^$J4078</f>
        <v>8.9682081855856736E-3</v>
      </c>
      <c r="L4078" s="69">
        <f ca="1">$H4078*$C4078*'Input Parameters'!$E$25*K4078</f>
        <v>2.2207796292620876</v>
      </c>
      <c r="M4078" s="24">
        <f t="shared" ca="1" si="607"/>
        <v>0.85720671456380826</v>
      </c>
      <c r="N4078" s="15">
        <f ca="1">_xlfn.NORM.INV(M4078,'Input Parameters'!$E$29,'Input Parameters'!$F$29)</f>
        <v>0.10010678535660317</v>
      </c>
      <c r="O4078" s="8">
        <f t="shared" ca="1" si="608"/>
        <v>0.18263080615867155</v>
      </c>
      <c r="P4078" s="30">
        <f ca="1">_xlfn.LOGNORM.INV(O4078,'Input Parameters'!$H$30,'Input Parameters'!$I$30)</f>
        <v>1.7495423241845742</v>
      </c>
      <c r="Q4078" s="10">
        <f t="shared" ca="1" si="609"/>
        <v>0.85984854474749728</v>
      </c>
      <c r="R4078" s="30">
        <f>IF('Input Parameters'!$E$32=0,0,_xlfn.BETA.INV(Q4078,'Input Parameters'!$L$32,'Input Parameters'!$M$32,'Input Parameters'!$J$32,'Input Parameters'!$K$32))</f>
        <v>0</v>
      </c>
      <c r="S4078" s="10">
        <f t="shared" ca="1" si="610"/>
        <v>0.88714611958720713</v>
      </c>
      <c r="T4078" s="26">
        <f ca="1">_xlfn.LOGNORM.INV(S4078,'Input Parameters'!$H$34,'Input Parameters'!$I$34)</f>
        <v>58.615190517180984</v>
      </c>
      <c r="U4078" s="10">
        <f t="shared" ca="1" si="611"/>
        <v>0.4853039640796738</v>
      </c>
      <c r="V4078" s="30">
        <f ca="1">_xlfn.BETA.INV(U4078,'Input Parameters'!$L$36,'Input Parameters'!$M$36,'Input Parameters'!$J$36,'Input Parameters'!$K$36)</f>
        <v>0.58029527891447552</v>
      </c>
      <c r="W4078" s="2">
        <f ca="1">N4078+(P4078-N4078)*(1-ERF((T4078-R4078)/(2*SQRT(L4078*'Input Parameters'!$E$38))))</f>
        <v>0.10903805520282525</v>
      </c>
      <c r="X4078">
        <f t="shared" ca="1" si="612"/>
        <v>1</v>
      </c>
      <c r="Y4078" s="7"/>
    </row>
    <row r="4079" spans="1:25" ht="15" customHeight="1" x14ac:dyDescent="0.25">
      <c r="A4079" s="139">
        <v>4072</v>
      </c>
      <c r="B4079" s="10">
        <f t="shared" ca="1" si="603"/>
        <v>0.91759824331208473</v>
      </c>
      <c r="C4079" s="60">
        <f ca="1">_xlfn.NORM.INV(B4079,'Input Parameters'!$E$15,'Input Parameters'!$F$15)</f>
        <v>346.24709903112392</v>
      </c>
      <c r="D4079" s="10">
        <f t="shared" ca="1" si="604"/>
        <v>0.16370034792828037</v>
      </c>
      <c r="E4079" s="62">
        <f ca="1">IF(_xlfn.NORM.INV(D4079,'Input Parameters'!$E$17,'Input Parameters'!$F$17)&lt;3500,3500,IF(_xlfn.NORM.INV(D4079,'Input Parameters'!$E$17,'Input Parameters'!$F$17)&gt;5500,5500,_xlfn.NORM.INV(D4079,'Input Parameters'!$E$17,'Input Parameters'!$F$17)))</f>
        <v>4114.4459620262505</v>
      </c>
      <c r="F4079" s="10">
        <f t="shared" ca="1" si="605"/>
        <v>0.68890787303197565</v>
      </c>
      <c r="G4079" s="64">
        <f ca="1">_xlfn.NORM.INV(F4079,'Input Parameters'!$E$20,'Input Parameters'!$F$20)</f>
        <v>285.95147230904189</v>
      </c>
      <c r="H4079" s="57">
        <f ca="1">EXP(E4079*(1/'Input Parameters'!$E$23-1/G4079))</f>
        <v>0.70986802110316527</v>
      </c>
      <c r="I4079" s="10">
        <f t="shared" ca="1" si="606"/>
        <v>0.49600504995496686</v>
      </c>
      <c r="J4079" s="30">
        <f ca="1">_xlfn.BETA.INV(I4079,'Input Parameters'!$L$26,'Input Parameters'!$M$26,'Input Parameters'!$J$26,'Input Parameters'!$K$26)</f>
        <v>0.65978641482582456</v>
      </c>
      <c r="K4079" s="168">
        <f ca="1">('Input Parameters'!$E$27/'Input Parameters'!$E$38)^$J4079</f>
        <v>8.8029918896040029E-3</v>
      </c>
      <c r="L4079" s="69">
        <f ca="1">$H4079*$C4079*'Input Parameters'!$E$25*K4079</f>
        <v>2.1636851141938913</v>
      </c>
      <c r="M4079" s="24">
        <f t="shared" ca="1" si="607"/>
        <v>0.53532017187994296</v>
      </c>
      <c r="N4079" s="15">
        <f ca="1">_xlfn.NORM.INV(M4079,'Input Parameters'!$E$29,'Input Parameters'!$F$29)</f>
        <v>0.10000886505208943</v>
      </c>
      <c r="O4079" s="8">
        <f t="shared" ca="1" si="608"/>
        <v>2.4089039979114824E-2</v>
      </c>
      <c r="P4079" s="30">
        <f ca="1">_xlfn.LOGNORM.INV(O4079,'Input Parameters'!$H$30,'Input Parameters'!$I$30)</f>
        <v>1.0551821096707437</v>
      </c>
      <c r="Q4079" s="10">
        <f t="shared" ca="1" si="609"/>
        <v>0.32017351873564559</v>
      </c>
      <c r="R4079" s="30">
        <f>IF('Input Parameters'!$E$32=0,0,_xlfn.BETA.INV(Q4079,'Input Parameters'!$L$32,'Input Parameters'!$M$32,'Input Parameters'!$J$32,'Input Parameters'!$K$32))</f>
        <v>0</v>
      </c>
      <c r="S4079" s="10">
        <f t="shared" ca="1" si="610"/>
        <v>5.3199489715254455E-2</v>
      </c>
      <c r="T4079" s="26">
        <f ca="1">_xlfn.LOGNORM.INV(S4079,'Input Parameters'!$H$34,'Input Parameters'!$I$34)</f>
        <v>41.227354326351502</v>
      </c>
      <c r="U4079" s="10">
        <f t="shared" ca="1" si="611"/>
        <v>0.57235880179950782</v>
      </c>
      <c r="V4079" s="30">
        <f ca="1">_xlfn.BETA.INV(U4079,'Input Parameters'!$L$36,'Input Parameters'!$M$36,'Input Parameters'!$J$36,'Input Parameters'!$K$36)</f>
        <v>0.61415813676346254</v>
      </c>
      <c r="W4079" s="2">
        <f ca="1">N4079+(P4079-N4079)*(1-ERF((T4079-R4079)/(2*SQRT(L4079*'Input Parameters'!$E$38))))</f>
        <v>0.14537450625682485</v>
      </c>
      <c r="X4079">
        <f t="shared" ca="1" si="612"/>
        <v>1</v>
      </c>
      <c r="Y4079" s="7"/>
    </row>
    <row r="4080" spans="1:25" ht="15" customHeight="1" x14ac:dyDescent="0.25">
      <c r="A4080" s="139">
        <v>4073</v>
      </c>
      <c r="B4080" s="10">
        <f t="shared" ca="1" si="603"/>
        <v>0.55649285003790006</v>
      </c>
      <c r="C4080" s="60">
        <f ca="1">_xlfn.NORM.INV(B4080,'Input Parameters'!$E$15,'Input Parameters'!$F$15)</f>
        <v>278.66717655609312</v>
      </c>
      <c r="D4080" s="10">
        <f t="shared" ca="1" si="604"/>
        <v>0.3766241607987838</v>
      </c>
      <c r="E4080" s="62">
        <f ca="1">IF(_xlfn.NORM.INV(D4080,'Input Parameters'!$E$17,'Input Parameters'!$F$17)&lt;3500,3500,IF(_xlfn.NORM.INV(D4080,'Input Parameters'!$E$17,'Input Parameters'!$F$17)&gt;5500,5500,_xlfn.NORM.INV(D4080,'Input Parameters'!$E$17,'Input Parameters'!$F$17)))</f>
        <v>4579.9486350040752</v>
      </c>
      <c r="F4080" s="10">
        <f t="shared" ca="1" si="605"/>
        <v>0.45847690186114287</v>
      </c>
      <c r="G4080" s="64">
        <f ca="1">_xlfn.NORM.INV(F4080,'Input Parameters'!$E$20,'Input Parameters'!$F$20)</f>
        <v>281.95138018519543</v>
      </c>
      <c r="H4080" s="57">
        <f ca="1">EXP(E4080*(1/'Input Parameters'!$E$23-1/G4080))</f>
        <v>0.54407114050381811</v>
      </c>
      <c r="I4080" s="10">
        <f t="shared" ca="1" si="606"/>
        <v>0.50944000270417678</v>
      </c>
      <c r="J4080" s="30">
        <f ca="1">_xlfn.BETA.INV(I4080,'Input Parameters'!$L$26,'Input Parameters'!$M$26,'Input Parameters'!$J$26,'Input Parameters'!$K$26)</f>
        <v>0.66519832050552519</v>
      </c>
      <c r="K4080" s="168">
        <f ca="1">('Input Parameters'!$E$27/'Input Parameters'!$E$38)^$J4080</f>
        <v>8.467810063831226E-3</v>
      </c>
      <c r="L4080" s="69">
        <f ca="1">$H4080*$C4080*'Input Parameters'!$E$25*K4080</f>
        <v>1.2838450631212386</v>
      </c>
      <c r="M4080" s="24">
        <f t="shared" ca="1" si="607"/>
        <v>0.65905376946738448</v>
      </c>
      <c r="N4080" s="15">
        <f ca="1">_xlfn.NORM.INV(M4080,'Input Parameters'!$E$29,'Input Parameters'!$F$29)</f>
        <v>0.10004098820668561</v>
      </c>
      <c r="O4080" s="8">
        <f t="shared" ca="1" si="608"/>
        <v>0.86739130220658789</v>
      </c>
      <c r="P4080" s="30">
        <f ca="1">_xlfn.LOGNORM.INV(O4080,'Input Parameters'!$H$30,'Input Parameters'!$I$30)</f>
        <v>4.5418784738397582</v>
      </c>
      <c r="Q4080" s="10">
        <f t="shared" ca="1" si="609"/>
        <v>0.14972419009959104</v>
      </c>
      <c r="R4080" s="30">
        <f>IF('Input Parameters'!$E$32=0,0,_xlfn.BETA.INV(Q4080,'Input Parameters'!$L$32,'Input Parameters'!$M$32,'Input Parameters'!$J$32,'Input Parameters'!$K$32))</f>
        <v>0</v>
      </c>
      <c r="S4080" s="10">
        <f t="shared" ca="1" si="610"/>
        <v>0.13146827810735806</v>
      </c>
      <c r="T4080" s="26">
        <f ca="1">_xlfn.LOGNORM.INV(S4080,'Input Parameters'!$H$34,'Input Parameters'!$I$34)</f>
        <v>43.848987847070006</v>
      </c>
      <c r="U4080" s="10">
        <f t="shared" ca="1" si="611"/>
        <v>0.18181652306762741</v>
      </c>
      <c r="V4080" s="30">
        <f ca="1">_xlfn.BETA.INV(U4080,'Input Parameters'!$L$36,'Input Parameters'!$M$36,'Input Parameters'!$J$36,'Input Parameters'!$K$36)</f>
        <v>0.4604088948037427</v>
      </c>
      <c r="W4080" s="2">
        <f ca="1">N4080+(P4080-N4080)*(1-ERF((T4080-R4080)/(2*SQRT(L4080*'Input Parameters'!$E$38))))</f>
        <v>0.12762708199235501</v>
      </c>
      <c r="X4080">
        <f t="shared" ca="1" si="612"/>
        <v>1</v>
      </c>
      <c r="Y4080" s="7"/>
    </row>
    <row r="4081" spans="1:25" ht="15" customHeight="1" x14ac:dyDescent="0.25">
      <c r="A4081" s="139">
        <v>4074</v>
      </c>
      <c r="B4081" s="10">
        <f t="shared" ca="1" si="603"/>
        <v>0.46694043456649847</v>
      </c>
      <c r="C4081" s="60">
        <f ca="1">_xlfn.NORM.INV(B4081,'Input Parameters'!$E$15,'Input Parameters'!$F$15)</f>
        <v>266.47114345261218</v>
      </c>
      <c r="D4081" s="10">
        <f t="shared" ca="1" si="604"/>
        <v>0.66517341401026675</v>
      </c>
      <c r="E4081" s="62">
        <f ca="1">IF(_xlfn.NORM.INV(D4081,'Input Parameters'!$E$17,'Input Parameters'!$F$17)&lt;3500,3500,IF(_xlfn.NORM.INV(D4081,'Input Parameters'!$E$17,'Input Parameters'!$F$17)&gt;5500,5500,_xlfn.NORM.INV(D4081,'Input Parameters'!$E$17,'Input Parameters'!$F$17)))</f>
        <v>5098.6368404999484</v>
      </c>
      <c r="F4081" s="10">
        <f t="shared" ca="1" si="605"/>
        <v>0.56541929780449807</v>
      </c>
      <c r="G4081" s="64">
        <f ca="1">_xlfn.NORM.INV(F4081,'Input Parameters'!$E$20,'Input Parameters'!$F$20)</f>
        <v>283.75364927948709</v>
      </c>
      <c r="H4081" s="57">
        <f ca="1">EXP(E4081*(1/'Input Parameters'!$E$23-1/G4081))</f>
        <v>0.56963937651621677</v>
      </c>
      <c r="I4081" s="10">
        <f t="shared" ca="1" si="606"/>
        <v>0.48367040784185322</v>
      </c>
      <c r="J4081" s="30">
        <f ca="1">_xlfn.BETA.INV(I4081,'Input Parameters'!$L$26,'Input Parameters'!$M$26,'Input Parameters'!$J$26,'Input Parameters'!$K$26)</f>
        <v>0.65479124410200629</v>
      </c>
      <c r="K4081" s="168">
        <f ca="1">('Input Parameters'!$E$27/'Input Parameters'!$E$38)^$J4081</f>
        <v>9.1241261402138004E-3</v>
      </c>
      <c r="L4081" s="69">
        <f ca="1">$H4081*$C4081*'Input Parameters'!$E$25*K4081</f>
        <v>1.384973515822012</v>
      </c>
      <c r="M4081" s="24">
        <f t="shared" ca="1" si="607"/>
        <v>0.2413870041068279</v>
      </c>
      <c r="N4081" s="15">
        <f ca="1">_xlfn.NORM.INV(M4081,'Input Parameters'!$E$29,'Input Parameters'!$F$29)</f>
        <v>9.9929815207616651E-2</v>
      </c>
      <c r="O4081" s="8">
        <f t="shared" ca="1" si="608"/>
        <v>0.32710552191778086</v>
      </c>
      <c r="P4081" s="30">
        <f ca="1">_xlfn.LOGNORM.INV(O4081,'Input Parameters'!$H$30,'Input Parameters'!$I$30)</f>
        <v>2.171573043494329</v>
      </c>
      <c r="Q4081" s="10">
        <f t="shared" ca="1" si="609"/>
        <v>0.1642872098561089</v>
      </c>
      <c r="R4081" s="30">
        <f>IF('Input Parameters'!$E$32=0,0,_xlfn.BETA.INV(Q4081,'Input Parameters'!$L$32,'Input Parameters'!$M$32,'Input Parameters'!$J$32,'Input Parameters'!$K$32))</f>
        <v>0</v>
      </c>
      <c r="S4081" s="10">
        <f t="shared" ca="1" si="610"/>
        <v>0.31434160128899524</v>
      </c>
      <c r="T4081" s="26">
        <f ca="1">_xlfn.LOGNORM.INV(S4081,'Input Parameters'!$H$34,'Input Parameters'!$I$34)</f>
        <v>47.462065542792978</v>
      </c>
      <c r="U4081" s="10">
        <f t="shared" ca="1" si="611"/>
        <v>6.8740950582820259E-2</v>
      </c>
      <c r="V4081" s="30">
        <f ca="1">_xlfn.BETA.INV(U4081,'Input Parameters'!$L$36,'Input Parameters'!$M$36,'Input Parameters'!$J$36,'Input Parameters'!$K$36)</f>
        <v>0.39510161072373523</v>
      </c>
      <c r="W4081" s="2">
        <f ca="1">N4081+(P4081-N4081)*(1-ERF((T4081-R4081)/(2*SQRT(L4081*'Input Parameters'!$E$38))))</f>
        <v>0.10893727295979548</v>
      </c>
      <c r="X4081">
        <f t="shared" ca="1" si="612"/>
        <v>1</v>
      </c>
      <c r="Y4081" s="7"/>
    </row>
    <row r="4082" spans="1:25" ht="15" customHeight="1" x14ac:dyDescent="0.25">
      <c r="A4082" s="139">
        <v>4075</v>
      </c>
      <c r="B4082" s="10">
        <f t="shared" ca="1" si="603"/>
        <v>0.54519981261064732</v>
      </c>
      <c r="C4082" s="60">
        <f ca="1">_xlfn.NORM.INV(B4082,'Input Parameters'!$E$15,'Input Parameters'!$F$15)</f>
        <v>277.12046522437959</v>
      </c>
      <c r="D4082" s="10">
        <f t="shared" ca="1" si="604"/>
        <v>0.58045194151960389</v>
      </c>
      <c r="E4082" s="62">
        <f ca="1">IF(_xlfn.NORM.INV(D4082,'Input Parameters'!$E$17,'Input Parameters'!$F$17)&lt;3500,3500,IF(_xlfn.NORM.INV(D4082,'Input Parameters'!$E$17,'Input Parameters'!$F$17)&gt;5500,5500,_xlfn.NORM.INV(D4082,'Input Parameters'!$E$17,'Input Parameters'!$F$17)))</f>
        <v>4942.1348520581914</v>
      </c>
      <c r="F4082" s="10">
        <f t="shared" ca="1" si="605"/>
        <v>0.87873812247571748</v>
      </c>
      <c r="G4082" s="64">
        <f ca="1">_xlfn.NORM.INV(F4082,'Input Parameters'!$E$20,'Input Parameters'!$F$20)</f>
        <v>290.48030274902692</v>
      </c>
      <c r="H4082" s="57">
        <f ca="1">EXP(E4082*(1/'Input Parameters'!$E$23-1/G4082))</f>
        <v>0.86748863815520838</v>
      </c>
      <c r="I4082" s="10">
        <f t="shared" ca="1" si="606"/>
        <v>0.25563103129817766</v>
      </c>
      <c r="J4082" s="30">
        <f ca="1">_xlfn.BETA.INV(I4082,'Input Parameters'!$L$26,'Input Parameters'!$M$26,'Input Parameters'!$J$26,'Input Parameters'!$K$26)</f>
        <v>0.55159968506884371</v>
      </c>
      <c r="K4082" s="168">
        <f ca="1">('Input Parameters'!$E$27/'Input Parameters'!$E$38)^$J4082</f>
        <v>1.9127319126012857E-2</v>
      </c>
      <c r="L4082" s="69">
        <f ca="1">$H4082*$C4082*'Input Parameters'!$E$25*K4082</f>
        <v>4.5981856167771173</v>
      </c>
      <c r="M4082" s="24">
        <f t="shared" ca="1" si="607"/>
        <v>0.14933066384486382</v>
      </c>
      <c r="N4082" s="15">
        <f ca="1">_xlfn.NORM.INV(M4082,'Input Parameters'!$E$29,'Input Parameters'!$F$29)</f>
        <v>9.9896069159624512E-2</v>
      </c>
      <c r="O4082" s="8">
        <f t="shared" ca="1" si="608"/>
        <v>0.84461124269411081</v>
      </c>
      <c r="P4082" s="30">
        <f ca="1">_xlfn.LOGNORM.INV(O4082,'Input Parameters'!$H$30,'Input Parameters'!$I$30)</f>
        <v>4.3311877055641581</v>
      </c>
      <c r="Q4082" s="10">
        <f t="shared" ca="1" si="609"/>
        <v>0.64992850760587861</v>
      </c>
      <c r="R4082" s="30">
        <f>IF('Input Parameters'!$E$32=0,0,_xlfn.BETA.INV(Q4082,'Input Parameters'!$L$32,'Input Parameters'!$M$32,'Input Parameters'!$J$32,'Input Parameters'!$K$32))</f>
        <v>0</v>
      </c>
      <c r="S4082" s="10">
        <f t="shared" ca="1" si="610"/>
        <v>0.68798564143627416</v>
      </c>
      <c r="T4082" s="26">
        <f ca="1">_xlfn.LOGNORM.INV(S4082,'Input Parameters'!$H$34,'Input Parameters'!$I$34)</f>
        <v>53.579981358092141</v>
      </c>
      <c r="U4082" s="10">
        <f t="shared" ca="1" si="611"/>
        <v>0.61647593908562115</v>
      </c>
      <c r="V4082" s="30">
        <f ca="1">_xlfn.BETA.INV(U4082,'Input Parameters'!$L$36,'Input Parameters'!$M$36,'Input Parameters'!$J$36,'Input Parameters'!$K$36)</f>
        <v>0.63227980116273141</v>
      </c>
      <c r="W4082" s="2">
        <f ca="1">N4082+(P4082-N4082)*(1-ERF((T4082-R4082)/(2*SQRT(L4082*'Input Parameters'!$E$38))))</f>
        <v>0.4267930185546428</v>
      </c>
      <c r="X4082">
        <f t="shared" ca="1" si="612"/>
        <v>1</v>
      </c>
      <c r="Y4082" s="7"/>
    </row>
    <row r="4083" spans="1:25" ht="15" customHeight="1" x14ac:dyDescent="0.25">
      <c r="A4083" s="139">
        <v>4076</v>
      </c>
      <c r="B4083" s="10">
        <f t="shared" ca="1" si="603"/>
        <v>0.48045768435781211</v>
      </c>
      <c r="C4083" s="60">
        <f ca="1">_xlfn.NORM.INV(B4083,'Input Parameters'!$E$15,'Input Parameters'!$F$15)</f>
        <v>268.31145437687718</v>
      </c>
      <c r="D4083" s="10">
        <f t="shared" ca="1" si="604"/>
        <v>0.224302783080357</v>
      </c>
      <c r="E4083" s="62">
        <f ca="1">IF(_xlfn.NORM.INV(D4083,'Input Parameters'!$E$17,'Input Parameters'!$F$17)&lt;3500,3500,IF(_xlfn.NORM.INV(D4083,'Input Parameters'!$E$17,'Input Parameters'!$F$17)&gt;5500,5500,_xlfn.NORM.INV(D4083,'Input Parameters'!$E$17,'Input Parameters'!$F$17)))</f>
        <v>4269.5807354750477</v>
      </c>
      <c r="F4083" s="10">
        <f t="shared" ca="1" si="605"/>
        <v>0.89427297176570197</v>
      </c>
      <c r="G4083" s="64">
        <f ca="1">_xlfn.NORM.INV(F4083,'Input Parameters'!$E$20,'Input Parameters'!$F$20)</f>
        <v>291.02216686873612</v>
      </c>
      <c r="H4083" s="57">
        <f ca="1">EXP(E4083*(1/'Input Parameters'!$E$23-1/G4083))</f>
        <v>0.90897241838697385</v>
      </c>
      <c r="I4083" s="10">
        <f t="shared" ca="1" si="606"/>
        <v>0.74524678974502578</v>
      </c>
      <c r="J4083" s="30">
        <f ca="1">_xlfn.BETA.INV(I4083,'Input Parameters'!$L$26,'Input Parameters'!$M$26,'Input Parameters'!$J$26,'Input Parameters'!$K$26)</f>
        <v>0.7608320995337523</v>
      </c>
      <c r="K4083" s="168">
        <f ca="1">('Input Parameters'!$E$27/'Input Parameters'!$E$38)^$J4083</f>
        <v>4.2643448324569564E-3</v>
      </c>
      <c r="L4083" s="69">
        <f ca="1">$H4083*$C4083*'Input Parameters'!$E$25*K4083</f>
        <v>1.040021302515697</v>
      </c>
      <c r="M4083" s="24">
        <f t="shared" ca="1" si="607"/>
        <v>4.6918604060257274E-2</v>
      </c>
      <c r="N4083" s="15">
        <f ca="1">_xlfn.NORM.INV(M4083,'Input Parameters'!$E$29,'Input Parameters'!$F$29)</f>
        <v>9.9832450528995462E-2</v>
      </c>
      <c r="O4083" s="8">
        <f t="shared" ca="1" si="608"/>
        <v>0.69158228115355025</v>
      </c>
      <c r="P4083" s="30">
        <f ca="1">_xlfn.LOGNORM.INV(O4083,'Input Parameters'!$H$30,'Input Parameters'!$I$30)</f>
        <v>3.398695418540111</v>
      </c>
      <c r="Q4083" s="10">
        <f t="shared" ca="1" si="609"/>
        <v>0.2068184891332856</v>
      </c>
      <c r="R4083" s="30">
        <f>IF('Input Parameters'!$E$32=0,0,_xlfn.BETA.INV(Q4083,'Input Parameters'!$L$32,'Input Parameters'!$M$32,'Input Parameters'!$J$32,'Input Parameters'!$K$32))</f>
        <v>0</v>
      </c>
      <c r="S4083" s="10">
        <f t="shared" ca="1" si="610"/>
        <v>0.12600714788362899</v>
      </c>
      <c r="T4083" s="26">
        <f ca="1">_xlfn.LOGNORM.INV(S4083,'Input Parameters'!$H$34,'Input Parameters'!$I$34)</f>
        <v>43.707297198838184</v>
      </c>
      <c r="U4083" s="10">
        <f t="shared" ca="1" si="611"/>
        <v>0.81807034659125355</v>
      </c>
      <c r="V4083" s="30">
        <f ca="1">_xlfn.BETA.INV(U4083,'Input Parameters'!$L$36,'Input Parameters'!$M$36,'Input Parameters'!$J$36,'Input Parameters'!$K$36)</f>
        <v>0.73528199789575566</v>
      </c>
      <c r="W4083" s="2">
        <f ca="1">N4083+(P4083-N4083)*(1-ERF((T4083-R4083)/(2*SQRT(L4083*'Input Parameters'!$E$38))))</f>
        <v>0.10788593744890196</v>
      </c>
      <c r="X4083">
        <f t="shared" ca="1" si="612"/>
        <v>1</v>
      </c>
      <c r="Y4083" s="7"/>
    </row>
    <row r="4084" spans="1:25" ht="15" customHeight="1" x14ac:dyDescent="0.25">
      <c r="A4084" s="139">
        <v>4077</v>
      </c>
      <c r="B4084" s="10">
        <f t="shared" ca="1" si="603"/>
        <v>0.81571187881116525</v>
      </c>
      <c r="C4084" s="60">
        <f ca="1">_xlfn.NORM.INV(B4084,'Input Parameters'!$E$15,'Input Parameters'!$F$15)</f>
        <v>319.69487809925187</v>
      </c>
      <c r="D4084" s="10">
        <f t="shared" ca="1" si="604"/>
        <v>0.73285948538848178</v>
      </c>
      <c r="E4084" s="62">
        <f ca="1">IF(_xlfn.NORM.INV(D4084,'Input Parameters'!$E$17,'Input Parameters'!$F$17)&lt;3500,3500,IF(_xlfn.NORM.INV(D4084,'Input Parameters'!$E$17,'Input Parameters'!$F$17)&gt;5500,5500,_xlfn.NORM.INV(D4084,'Input Parameters'!$E$17,'Input Parameters'!$F$17)))</f>
        <v>5235.0390015700996</v>
      </c>
      <c r="F4084" s="10">
        <f t="shared" ca="1" si="605"/>
        <v>0.48087739885062208</v>
      </c>
      <c r="G4084" s="64">
        <f ca="1">_xlfn.NORM.INV(F4084,'Input Parameters'!$E$20,'Input Parameters'!$F$20)</f>
        <v>282.32872412781143</v>
      </c>
      <c r="H4084" s="57">
        <f ca="1">EXP(E4084*(1/'Input Parameters'!$E$23-1/G4084))</f>
        <v>0.51123750803394785</v>
      </c>
      <c r="I4084" s="10">
        <f t="shared" ca="1" si="606"/>
        <v>0.17548253928526114</v>
      </c>
      <c r="J4084" s="30">
        <f ca="1">_xlfn.BETA.INV(I4084,'Input Parameters'!$L$26,'Input Parameters'!$M$26,'Input Parameters'!$J$26,'Input Parameters'!$K$26)</f>
        <v>0.50421383451353163</v>
      </c>
      <c r="K4084" s="168">
        <f ca="1">('Input Parameters'!$E$27/'Input Parameters'!$E$38)^$J4084</f>
        <v>2.6870189245654503E-2</v>
      </c>
      <c r="L4084" s="69">
        <f ca="1">$H4084*$C4084*'Input Parameters'!$E$25*K4084</f>
        <v>4.3916640745351216</v>
      </c>
      <c r="M4084" s="24">
        <f t="shared" ca="1" si="607"/>
        <v>0.45677856420247209</v>
      </c>
      <c r="N4084" s="15">
        <f ca="1">_xlfn.NORM.INV(M4084,'Input Parameters'!$E$29,'Input Parameters'!$F$29)</f>
        <v>9.9989144711027489E-2</v>
      </c>
      <c r="O4084" s="8">
        <f t="shared" ca="1" si="608"/>
        <v>0.80849014753030379</v>
      </c>
      <c r="P4084" s="30">
        <f ca="1">_xlfn.LOGNORM.INV(O4084,'Input Parameters'!$H$30,'Input Parameters'!$I$30)</f>
        <v>4.0516325681888654</v>
      </c>
      <c r="Q4084" s="10">
        <f t="shared" ca="1" si="609"/>
        <v>0.95199791931612199</v>
      </c>
      <c r="R4084" s="30">
        <f>IF('Input Parameters'!$E$32=0,0,_xlfn.BETA.INV(Q4084,'Input Parameters'!$L$32,'Input Parameters'!$M$32,'Input Parameters'!$J$32,'Input Parameters'!$K$32))</f>
        <v>0</v>
      </c>
      <c r="S4084" s="10">
        <f t="shared" ca="1" si="610"/>
        <v>0.53667744529751182</v>
      </c>
      <c r="T4084" s="26">
        <f ca="1">_xlfn.LOGNORM.INV(S4084,'Input Parameters'!$H$34,'Input Parameters'!$I$34)</f>
        <v>50.988902494144369</v>
      </c>
      <c r="U4084" s="10">
        <f t="shared" ca="1" si="611"/>
        <v>0.16059516331003854</v>
      </c>
      <c r="V4084" s="30">
        <f ca="1">_xlfn.BETA.INV(U4084,'Input Parameters'!$L$36,'Input Parameters'!$M$36,'Input Parameters'!$J$36,'Input Parameters'!$K$36)</f>
        <v>0.45023722415110562</v>
      </c>
      <c r="W4084" s="2">
        <f ca="1">N4084+(P4084-N4084)*(1-ERF((T4084-R4084)/(2*SQRT(L4084*'Input Parameters'!$E$38))))</f>
        <v>0.43725305040167228</v>
      </c>
      <c r="X4084">
        <f t="shared" ca="1" si="612"/>
        <v>1</v>
      </c>
      <c r="Y4084" s="7"/>
    </row>
    <row r="4085" spans="1:25" ht="15" customHeight="1" x14ac:dyDescent="0.25">
      <c r="A4085" s="139">
        <v>4078</v>
      </c>
      <c r="B4085" s="10">
        <f t="shared" ca="1" si="603"/>
        <v>0.9285688346064831</v>
      </c>
      <c r="C4085" s="60">
        <f ca="1">_xlfn.NORM.INV(B4085,'Input Parameters'!$E$15,'Input Parameters'!$F$15)</f>
        <v>350.37222879215494</v>
      </c>
      <c r="D4085" s="10">
        <f t="shared" ca="1" si="604"/>
        <v>0.34801168787091263</v>
      </c>
      <c r="E4085" s="62">
        <f ca="1">IF(_xlfn.NORM.INV(D4085,'Input Parameters'!$E$17,'Input Parameters'!$F$17)&lt;3500,3500,IF(_xlfn.NORM.INV(D4085,'Input Parameters'!$E$17,'Input Parameters'!$F$17)&gt;5500,5500,_xlfn.NORM.INV(D4085,'Input Parameters'!$E$17,'Input Parameters'!$F$17)))</f>
        <v>4526.5141444695646</v>
      </c>
      <c r="F4085" s="10">
        <f t="shared" ca="1" si="605"/>
        <v>0.76939464319140527</v>
      </c>
      <c r="G4085" s="64">
        <f ca="1">_xlfn.NORM.INV(F4085,'Input Parameters'!$E$20,'Input Parameters'!$F$20)</f>
        <v>287.58692650047976</v>
      </c>
      <c r="H4085" s="57">
        <f ca="1">EXP(E4085*(1/'Input Parameters'!$E$23-1/G4085))</f>
        <v>0.75053019156490708</v>
      </c>
      <c r="I4085" s="10">
        <f t="shared" ca="1" si="606"/>
        <v>0.2489169715505416</v>
      </c>
      <c r="J4085" s="30">
        <f ca="1">_xlfn.BETA.INV(I4085,'Input Parameters'!$L$26,'Input Parameters'!$M$26,'Input Parameters'!$J$26,'Input Parameters'!$K$26)</f>
        <v>0.54799560113883716</v>
      </c>
      <c r="K4085" s="168">
        <f ca="1">('Input Parameters'!$E$27/'Input Parameters'!$E$38)^$J4085</f>
        <v>1.9628249184438201E-2</v>
      </c>
      <c r="L4085" s="69">
        <f ca="1">$H4085*$C4085*'Input Parameters'!$E$25*K4085</f>
        <v>5.1615412904679161</v>
      </c>
      <c r="M4085" s="24">
        <f t="shared" ca="1" si="607"/>
        <v>0.16322599678110228</v>
      </c>
      <c r="N4085" s="15">
        <f ca="1">_xlfn.NORM.INV(M4085,'Input Parameters'!$E$29,'Input Parameters'!$F$29)</f>
        <v>9.9901871454544072E-2</v>
      </c>
      <c r="O4085" s="8">
        <f t="shared" ca="1" si="608"/>
        <v>0.63240581761542891</v>
      </c>
      <c r="P4085" s="30">
        <f ca="1">_xlfn.LOGNORM.INV(O4085,'Input Parameters'!$H$30,'Input Parameters'!$I$30)</f>
        <v>3.1481494056156403</v>
      </c>
      <c r="Q4085" s="10">
        <f t="shared" ca="1" si="609"/>
        <v>0.11463151473393829</v>
      </c>
      <c r="R4085" s="30">
        <f>IF('Input Parameters'!$E$32=0,0,_xlfn.BETA.INV(Q4085,'Input Parameters'!$L$32,'Input Parameters'!$M$32,'Input Parameters'!$J$32,'Input Parameters'!$K$32))</f>
        <v>0</v>
      </c>
      <c r="S4085" s="10">
        <f t="shared" ca="1" si="610"/>
        <v>0.95229737100038558</v>
      </c>
      <c r="T4085" s="26">
        <f ca="1">_xlfn.LOGNORM.INV(S4085,'Input Parameters'!$H$34,'Input Parameters'!$I$34)</f>
        <v>62.040071628415681</v>
      </c>
      <c r="U4085" s="10">
        <f t="shared" ca="1" si="611"/>
        <v>0.32429011194178392</v>
      </c>
      <c r="V4085" s="30">
        <f ca="1">_xlfn.BETA.INV(U4085,'Input Parameters'!$L$36,'Input Parameters'!$M$36,'Input Parameters'!$J$36,'Input Parameters'!$K$36)</f>
        <v>0.51961675872867896</v>
      </c>
      <c r="W4085" s="2">
        <f ca="1">N4085+(P4085-N4085)*(1-ERF((T4085-R4085)/(2*SQRT(L4085*'Input Parameters'!$E$38))))</f>
        <v>0.26295606698602925</v>
      </c>
      <c r="X4085">
        <f t="shared" ca="1" si="612"/>
        <v>1</v>
      </c>
      <c r="Y4085" s="7"/>
    </row>
    <row r="4086" spans="1:25" ht="15" customHeight="1" x14ac:dyDescent="0.25">
      <c r="A4086" s="139">
        <v>4079</v>
      </c>
      <c r="B4086" s="10">
        <f t="shared" ca="1" si="603"/>
        <v>0.39321750072185913</v>
      </c>
      <c r="C4086" s="60">
        <f ca="1">_xlfn.NORM.INV(B4086,'Input Parameters'!$E$15,'Input Parameters'!$F$15)</f>
        <v>256.28387588699906</v>
      </c>
      <c r="D4086" s="10">
        <f t="shared" ca="1" si="604"/>
        <v>0.46196651675012224</v>
      </c>
      <c r="E4086" s="62">
        <f ca="1">IF(_xlfn.NORM.INV(D4086,'Input Parameters'!$E$17,'Input Parameters'!$F$17)&lt;3500,3500,IF(_xlfn.NORM.INV(D4086,'Input Parameters'!$E$17,'Input Parameters'!$F$17)&gt;5500,5500,_xlfn.NORM.INV(D4086,'Input Parameters'!$E$17,'Input Parameters'!$F$17)))</f>
        <v>4733.1635224400443</v>
      </c>
      <c r="F4086" s="10">
        <f t="shared" ca="1" si="605"/>
        <v>0.82137845907956841</v>
      </c>
      <c r="G4086" s="64">
        <f ca="1">_xlfn.NORM.INV(F4086,'Input Parameters'!$E$20,'Input Parameters'!$F$20)</f>
        <v>288.81822808216947</v>
      </c>
      <c r="H4086" s="57">
        <f ca="1">EXP(E4086*(1/'Input Parameters'!$E$23-1/G4086))</f>
        <v>0.79460396627154184</v>
      </c>
      <c r="I4086" s="10">
        <f t="shared" ca="1" si="606"/>
        <v>0.24813642026160665</v>
      </c>
      <c r="J4086" s="30">
        <f ca="1">_xlfn.BETA.INV(I4086,'Input Parameters'!$L$26,'Input Parameters'!$M$26,'Input Parameters'!$J$26,'Input Parameters'!$K$26)</f>
        <v>0.54757311799353869</v>
      </c>
      <c r="K4086" s="168">
        <f ca="1">('Input Parameters'!$E$27/'Input Parameters'!$E$38)^$J4086</f>
        <v>1.9687822455436918E-2</v>
      </c>
      <c r="L4086" s="69">
        <f ca="1">$H4086*$C4086*'Input Parameters'!$E$25*K4086</f>
        <v>4.009310544014709</v>
      </c>
      <c r="M4086" s="24">
        <f t="shared" ca="1" si="607"/>
        <v>0.88405338384410936</v>
      </c>
      <c r="N4086" s="15">
        <f ca="1">_xlfn.NORM.INV(M4086,'Input Parameters'!$E$29,'Input Parameters'!$F$29)</f>
        <v>0.10011954961685607</v>
      </c>
      <c r="O4086" s="8">
        <f t="shared" ca="1" si="608"/>
        <v>0.44212548390987538</v>
      </c>
      <c r="P4086" s="30">
        <f ca="1">_xlfn.LOGNORM.INV(O4086,'Input Parameters'!$H$30,'Input Parameters'!$I$30)</f>
        <v>2.5049534117821324</v>
      </c>
      <c r="Q4086" s="10">
        <f t="shared" ca="1" si="609"/>
        <v>0.66453161403039329</v>
      </c>
      <c r="R4086" s="30">
        <f>IF('Input Parameters'!$E$32=0,0,_xlfn.BETA.INV(Q4086,'Input Parameters'!$L$32,'Input Parameters'!$M$32,'Input Parameters'!$J$32,'Input Parameters'!$K$32))</f>
        <v>0</v>
      </c>
      <c r="S4086" s="10">
        <f t="shared" ca="1" si="610"/>
        <v>0.2344226169304684</v>
      </c>
      <c r="T4086" s="26">
        <f ca="1">_xlfn.LOGNORM.INV(S4086,'Input Parameters'!$H$34,'Input Parameters'!$I$34)</f>
        <v>46.060239240521454</v>
      </c>
      <c r="U4086" s="10">
        <f t="shared" ca="1" si="611"/>
        <v>0.28322917881690812</v>
      </c>
      <c r="V4086" s="30">
        <f ca="1">_xlfn.BETA.INV(U4086,'Input Parameters'!$L$36,'Input Parameters'!$M$36,'Input Parameters'!$J$36,'Input Parameters'!$K$36)</f>
        <v>0.50359107224993793</v>
      </c>
      <c r="W4086" s="2">
        <f ca="1">N4086+(P4086-N4086)*(1-ERF((T4086-R4086)/(2*SQRT(L4086*'Input Parameters'!$E$38))))</f>
        <v>0.34980287103815355</v>
      </c>
      <c r="X4086">
        <f t="shared" ca="1" si="612"/>
        <v>1</v>
      </c>
      <c r="Y4086" s="7"/>
    </row>
    <row r="4087" spans="1:25" ht="15" customHeight="1" x14ac:dyDescent="0.25">
      <c r="A4087" s="139">
        <v>4080</v>
      </c>
      <c r="B4087" s="10">
        <f t="shared" ca="1" si="603"/>
        <v>0.85387208508288481</v>
      </c>
      <c r="C4087" s="60">
        <f ca="1">_xlfn.NORM.INV(B4087,'Input Parameters'!$E$15,'Input Parameters'!$F$15)</f>
        <v>328.04296328451773</v>
      </c>
      <c r="D4087" s="10">
        <f t="shared" ca="1" si="604"/>
        <v>0.23791726910484123</v>
      </c>
      <c r="E4087" s="62">
        <f ca="1">IF(_xlfn.NORM.INV(D4087,'Input Parameters'!$E$17,'Input Parameters'!$F$17)&lt;3500,3500,IF(_xlfn.NORM.INV(D4087,'Input Parameters'!$E$17,'Input Parameters'!$F$17)&gt;5500,5500,_xlfn.NORM.INV(D4087,'Input Parameters'!$E$17,'Input Parameters'!$F$17)))</f>
        <v>4300.8873087903266</v>
      </c>
      <c r="F4087" s="10">
        <f t="shared" ca="1" si="605"/>
        <v>0.1931371827017847</v>
      </c>
      <c r="G4087" s="64">
        <f ca="1">_xlfn.NORM.INV(F4087,'Input Parameters'!$E$20,'Input Parameters'!$F$20)</f>
        <v>276.84516303841434</v>
      </c>
      <c r="H4087" s="57">
        <f ca="1">EXP(E4087*(1/'Input Parameters'!$E$23-1/G4087))</f>
        <v>0.4261612294476721</v>
      </c>
      <c r="I4087" s="10">
        <f t="shared" ca="1" si="606"/>
        <v>0.84301014547897091</v>
      </c>
      <c r="J4087" s="30">
        <f ca="1">_xlfn.BETA.INV(I4087,'Input Parameters'!$L$26,'Input Parameters'!$M$26,'Input Parameters'!$J$26,'Input Parameters'!$K$26)</f>
        <v>0.80660465959645666</v>
      </c>
      <c r="K4087" s="168">
        <f ca="1">('Input Parameters'!$E$27/'Input Parameters'!$E$38)^$J4087</f>
        <v>3.0708699522182916E-3</v>
      </c>
      <c r="L4087" s="69">
        <f ca="1">$H4087*$C4087*'Input Parameters'!$E$25*K4087</f>
        <v>0.42930513973078188</v>
      </c>
      <c r="M4087" s="24">
        <f t="shared" ca="1" si="607"/>
        <v>0.63100719749987388</v>
      </c>
      <c r="N4087" s="15">
        <f ca="1">_xlfn.NORM.INV(M4087,'Input Parameters'!$E$29,'Input Parameters'!$F$29)</f>
        <v>0.10003345221160594</v>
      </c>
      <c r="O4087" s="8">
        <f t="shared" ca="1" si="608"/>
        <v>0.67200512537454038</v>
      </c>
      <c r="P4087" s="30">
        <f ca="1">_xlfn.LOGNORM.INV(O4087,'Input Parameters'!$H$30,'Input Parameters'!$I$30)</f>
        <v>3.3117133036293485</v>
      </c>
      <c r="Q4087" s="10">
        <f t="shared" ca="1" si="609"/>
        <v>0.95871753561682194</v>
      </c>
      <c r="R4087" s="30">
        <f>IF('Input Parameters'!$E$32=0,0,_xlfn.BETA.INV(Q4087,'Input Parameters'!$L$32,'Input Parameters'!$M$32,'Input Parameters'!$J$32,'Input Parameters'!$K$32))</f>
        <v>0</v>
      </c>
      <c r="S4087" s="10">
        <f t="shared" ca="1" si="610"/>
        <v>0.63473001418492958</v>
      </c>
      <c r="T4087" s="26">
        <f ca="1">_xlfn.LOGNORM.INV(S4087,'Input Parameters'!$H$34,'Input Parameters'!$I$34)</f>
        <v>52.616429523868881</v>
      </c>
      <c r="U4087" s="10">
        <f t="shared" ca="1" si="611"/>
        <v>0.7979907896883206</v>
      </c>
      <c r="V4087" s="30">
        <f ca="1">_xlfn.BETA.INV(U4087,'Input Parameters'!$L$36,'Input Parameters'!$M$36,'Input Parameters'!$J$36,'Input Parameters'!$K$36)</f>
        <v>0.72243713305152046</v>
      </c>
      <c r="W4087" s="2">
        <f ca="1">N4087+(P4087-N4087)*(1-ERF((T4087-R4087)/(2*SQRT(L4087*'Input Parameters'!$E$38))))</f>
        <v>0.10003349588660246</v>
      </c>
      <c r="X4087">
        <f t="shared" ca="1" si="612"/>
        <v>1</v>
      </c>
      <c r="Y4087" s="7"/>
    </row>
    <row r="4088" spans="1:25" ht="15" customHeight="1" x14ac:dyDescent="0.25">
      <c r="A4088" s="139">
        <v>4081</v>
      </c>
      <c r="B4088" s="10">
        <f t="shared" ca="1" si="603"/>
        <v>5.9911229891684847E-2</v>
      </c>
      <c r="C4088" s="60">
        <f ca="1">_xlfn.NORM.INV(B4088,'Input Parameters'!$E$15,'Input Parameters'!$F$15)</f>
        <v>186.66826226714363</v>
      </c>
      <c r="D4088" s="10">
        <f t="shared" ca="1" si="604"/>
        <v>7.0640868207501817E-2</v>
      </c>
      <c r="E4088" s="62">
        <f ca="1">IF(_xlfn.NORM.INV(D4088,'Input Parameters'!$E$17,'Input Parameters'!$F$17)&lt;3500,3500,IF(_xlfn.NORM.INV(D4088,'Input Parameters'!$E$17,'Input Parameters'!$F$17)&gt;5500,5500,_xlfn.NORM.INV(D4088,'Input Parameters'!$E$17,'Input Parameters'!$F$17)))</f>
        <v>3770.2757190779466</v>
      </c>
      <c r="F4088" s="10">
        <f t="shared" ca="1" si="605"/>
        <v>0.5533389746682108</v>
      </c>
      <c r="G4088" s="64">
        <f ca="1">_xlfn.NORM.INV(F4088,'Input Parameters'!$E$20,'Input Parameters'!$F$20)</f>
        <v>283.54848227727899</v>
      </c>
      <c r="H4088" s="57">
        <f ca="1">EXP(E4088*(1/'Input Parameters'!$E$23-1/G4088))</f>
        <v>0.65327913608021981</v>
      </c>
      <c r="I4088" s="10">
        <f t="shared" ca="1" si="606"/>
        <v>0.93885860050905634</v>
      </c>
      <c r="J4088" s="30">
        <f ca="1">_xlfn.BETA.INV(I4088,'Input Parameters'!$L$26,'Input Parameters'!$M$26,'Input Parameters'!$J$26,'Input Parameters'!$K$26)</f>
        <v>0.86686087296560033</v>
      </c>
      <c r="K4088" s="168">
        <f ca="1">('Input Parameters'!$E$27/'Input Parameters'!$E$38)^$J4088</f>
        <v>1.9932005104792037E-3</v>
      </c>
      <c r="L4088" s="69">
        <f ca="1">$H4088*$C4088*'Input Parameters'!$E$25*K4088</f>
        <v>0.24306378839456272</v>
      </c>
      <c r="M4088" s="24">
        <f t="shared" ca="1" si="607"/>
        <v>5.3925288853567177E-2</v>
      </c>
      <c r="N4088" s="15">
        <f ca="1">_xlfn.NORM.INV(M4088,'Input Parameters'!$E$29,'Input Parameters'!$F$29)</f>
        <v>9.9839207030652966E-2</v>
      </c>
      <c r="O4088" s="8">
        <f t="shared" ca="1" si="608"/>
        <v>0.11233919023386529</v>
      </c>
      <c r="P4088" s="30">
        <f ca="1">_xlfn.LOGNORM.INV(O4088,'Input Parameters'!$H$30,'Input Parameters'!$I$30)</f>
        <v>1.5120774804732053</v>
      </c>
      <c r="Q4088" s="10">
        <f t="shared" ca="1" si="609"/>
        <v>0.71444664457111018</v>
      </c>
      <c r="R4088" s="30">
        <f>IF('Input Parameters'!$E$32=0,0,_xlfn.BETA.INV(Q4088,'Input Parameters'!$L$32,'Input Parameters'!$M$32,'Input Parameters'!$J$32,'Input Parameters'!$K$32))</f>
        <v>0</v>
      </c>
      <c r="S4088" s="10">
        <f t="shared" ca="1" si="610"/>
        <v>0.53693944299380225</v>
      </c>
      <c r="T4088" s="26">
        <f ca="1">_xlfn.LOGNORM.INV(S4088,'Input Parameters'!$H$34,'Input Parameters'!$I$34)</f>
        <v>50.993090036475785</v>
      </c>
      <c r="U4088" s="10">
        <f t="shared" ca="1" si="611"/>
        <v>0.34678532662258943</v>
      </c>
      <c r="V4088" s="30">
        <f ca="1">_xlfn.BETA.INV(U4088,'Input Parameters'!$L$36,'Input Parameters'!$M$36,'Input Parameters'!$J$36,'Input Parameters'!$K$36)</f>
        <v>0.52821135680600129</v>
      </c>
      <c r="W4088" s="2">
        <f ca="1">N4088+(P4088-N4088)*(1-ERF((T4088-R4088)/(2*SQRT(L4088*'Input Parameters'!$E$38))))</f>
        <v>9.9839207031020005E-2</v>
      </c>
      <c r="X4088">
        <f t="shared" ca="1" si="612"/>
        <v>1</v>
      </c>
      <c r="Y4088" s="7"/>
    </row>
    <row r="4089" spans="1:25" ht="15" customHeight="1" x14ac:dyDescent="0.25">
      <c r="A4089" s="139">
        <v>4082</v>
      </c>
      <c r="B4089" s="10">
        <f t="shared" ca="1" si="603"/>
        <v>0.75225105470579756</v>
      </c>
      <c r="C4089" s="60">
        <f ca="1">_xlfn.NORM.INV(B4089,'Input Parameters'!$E$15,'Input Parameters'!$F$15)</f>
        <v>307.90493670297235</v>
      </c>
      <c r="D4089" s="10">
        <f t="shared" ca="1" si="604"/>
        <v>0.51819600836596613</v>
      </c>
      <c r="E4089" s="62">
        <f ca="1">IF(_xlfn.NORM.INV(D4089,'Input Parameters'!$E$17,'Input Parameters'!$F$17)&lt;3500,3500,IF(_xlfn.NORM.INV(D4089,'Input Parameters'!$E$17,'Input Parameters'!$F$17)&gt;5500,5500,_xlfn.NORM.INV(D4089,'Input Parameters'!$E$17,'Input Parameters'!$F$17)))</f>
        <v>4831.9385183388995</v>
      </c>
      <c r="F4089" s="10">
        <f t="shared" ca="1" si="605"/>
        <v>7.2054716304206012E-2</v>
      </c>
      <c r="G4089" s="64">
        <f ca="1">_xlfn.NORM.INV(F4089,'Input Parameters'!$E$20,'Input Parameters'!$F$20)</f>
        <v>272.86359413282133</v>
      </c>
      <c r="H4089" s="57">
        <f ca="1">EXP(E4089*(1/'Input Parameters'!$E$23-1/G4089))</f>
        <v>0.29732400658619756</v>
      </c>
      <c r="I4089" s="10">
        <f t="shared" ca="1" si="606"/>
        <v>0.42841366704627803</v>
      </c>
      <c r="J4089" s="30">
        <f ca="1">_xlfn.BETA.INV(I4089,'Input Parameters'!$L$26,'Input Parameters'!$M$26,'Input Parameters'!$J$26,'Input Parameters'!$K$26)</f>
        <v>0.63199077794352376</v>
      </c>
      <c r="K4089" s="168">
        <f ca="1">('Input Parameters'!$E$27/'Input Parameters'!$E$38)^$J4089</f>
        <v>1.0745321116421245E-2</v>
      </c>
      <c r="L4089" s="69">
        <f ca="1">$H4089*$C4089*'Input Parameters'!$E$25*K4089</f>
        <v>0.98370760112100364</v>
      </c>
      <c r="M4089" s="24">
        <f t="shared" ca="1" si="607"/>
        <v>0.47813036432430789</v>
      </c>
      <c r="N4089" s="15">
        <f ca="1">_xlfn.NORM.INV(M4089,'Input Parameters'!$E$29,'Input Parameters'!$F$29)</f>
        <v>9.9994515346756851E-2</v>
      </c>
      <c r="O4089" s="8">
        <f t="shared" ca="1" si="608"/>
        <v>0.69263669754366586</v>
      </c>
      <c r="P4089" s="30">
        <f ca="1">_xlfn.LOGNORM.INV(O4089,'Input Parameters'!$H$30,'Input Parameters'!$I$30)</f>
        <v>3.4035115804145351</v>
      </c>
      <c r="Q4089" s="10">
        <f t="shared" ca="1" si="609"/>
        <v>0.20283276403274597</v>
      </c>
      <c r="R4089" s="30">
        <f>IF('Input Parameters'!$E$32=0,0,_xlfn.BETA.INV(Q4089,'Input Parameters'!$L$32,'Input Parameters'!$M$32,'Input Parameters'!$J$32,'Input Parameters'!$K$32))</f>
        <v>0</v>
      </c>
      <c r="S4089" s="10">
        <f t="shared" ca="1" si="610"/>
        <v>0.35509820036786999</v>
      </c>
      <c r="T4089" s="26">
        <f ca="1">_xlfn.LOGNORM.INV(S4089,'Input Parameters'!$H$34,'Input Parameters'!$I$34)</f>
        <v>48.128530068072443</v>
      </c>
      <c r="U4089" s="10">
        <f t="shared" ca="1" si="611"/>
        <v>0.22339326506191259</v>
      </c>
      <c r="V4089" s="30">
        <f ca="1">_xlfn.BETA.INV(U4089,'Input Parameters'!$L$36,'Input Parameters'!$M$36,'Input Parameters'!$J$36,'Input Parameters'!$K$36)</f>
        <v>0.47896934414662889</v>
      </c>
      <c r="W4089" s="2">
        <f ca="1">N4089+(P4089-N4089)*(1-ERF((T4089-R4089)/(2*SQRT(L4089*'Input Parameters'!$E$38))))</f>
        <v>0.10197916169825931</v>
      </c>
      <c r="X4089">
        <f t="shared" ca="1" si="612"/>
        <v>1</v>
      </c>
      <c r="Y4089" s="7"/>
    </row>
    <row r="4090" spans="1:25" ht="15" customHeight="1" x14ac:dyDescent="0.25">
      <c r="A4090" s="139">
        <v>4083</v>
      </c>
      <c r="B4090" s="10">
        <f t="shared" ca="1" si="603"/>
        <v>0.38041191627351911</v>
      </c>
      <c r="C4090" s="60">
        <f ca="1">_xlfn.NORM.INV(B4090,'Input Parameters'!$E$15,'Input Parameters'!$F$15)</f>
        <v>254.47076415622595</v>
      </c>
      <c r="D4090" s="10">
        <f t="shared" ca="1" si="604"/>
        <v>0.66341174217187537</v>
      </c>
      <c r="E4090" s="62">
        <f ca="1">IF(_xlfn.NORM.INV(D4090,'Input Parameters'!$E$17,'Input Parameters'!$F$17)&lt;3500,3500,IF(_xlfn.NORM.INV(D4090,'Input Parameters'!$E$17,'Input Parameters'!$F$17)&gt;5500,5500,_xlfn.NORM.INV(D4090,'Input Parameters'!$E$17,'Input Parameters'!$F$17)))</f>
        <v>5095.2547162953106</v>
      </c>
      <c r="F4090" s="10">
        <f t="shared" ca="1" si="605"/>
        <v>0.15657476637169543</v>
      </c>
      <c r="G4090" s="64">
        <f ca="1">_xlfn.NORM.INV(F4090,'Input Parameters'!$E$20,'Input Parameters'!$F$20)</f>
        <v>275.89214294993565</v>
      </c>
      <c r="H4090" s="57">
        <f ca="1">EXP(E4090*(1/'Input Parameters'!$E$23-1/G4090))</f>
        <v>0.3416222834812771</v>
      </c>
      <c r="I4090" s="10">
        <f t="shared" ca="1" si="606"/>
        <v>0.5074050486319519</v>
      </c>
      <c r="J4090" s="30">
        <f ca="1">_xlfn.BETA.INV(I4090,'Input Parameters'!$L$26,'Input Parameters'!$M$26,'Input Parameters'!$J$26,'Input Parameters'!$K$26)</f>
        <v>0.66438033382828299</v>
      </c>
      <c r="K4090" s="168">
        <f ca="1">('Input Parameters'!$E$27/'Input Parameters'!$E$38)^$J4090</f>
        <v>8.5176404586768967E-3</v>
      </c>
      <c r="L4090" s="69">
        <f ca="1">$H4090*$C4090*'Input Parameters'!$E$25*K4090</f>
        <v>0.74046304594692047</v>
      </c>
      <c r="M4090" s="24">
        <f t="shared" ca="1" si="607"/>
        <v>0.38581940805621318</v>
      </c>
      <c r="N4090" s="15">
        <f ca="1">_xlfn.NORM.INV(M4090,'Input Parameters'!$E$29,'Input Parameters'!$F$29)</f>
        <v>9.9970976807751716E-2</v>
      </c>
      <c r="O4090" s="8">
        <f t="shared" ca="1" si="608"/>
        <v>0.77123478133680323</v>
      </c>
      <c r="P4090" s="30">
        <f ca="1">_xlfn.LOGNORM.INV(O4090,'Input Parameters'!$H$30,'Input Parameters'!$I$30)</f>
        <v>3.8113419779436311</v>
      </c>
      <c r="Q4090" s="10">
        <f t="shared" ca="1" si="609"/>
        <v>0.54458999464878211</v>
      </c>
      <c r="R4090" s="30">
        <f>IF('Input Parameters'!$E$32=0,0,_xlfn.BETA.INV(Q4090,'Input Parameters'!$L$32,'Input Parameters'!$M$32,'Input Parameters'!$J$32,'Input Parameters'!$K$32))</f>
        <v>0</v>
      </c>
      <c r="S4090" s="10">
        <f t="shared" ca="1" si="610"/>
        <v>0.16945313526217964</v>
      </c>
      <c r="T4090" s="26">
        <f ca="1">_xlfn.LOGNORM.INV(S4090,'Input Parameters'!$H$34,'Input Parameters'!$I$34)</f>
        <v>44.748872054534509</v>
      </c>
      <c r="U4090" s="10">
        <f t="shared" ca="1" si="611"/>
        <v>0.51222953079011946</v>
      </c>
      <c r="V4090" s="30">
        <f ca="1">_xlfn.BETA.INV(U4090,'Input Parameters'!$L$36,'Input Parameters'!$M$36,'Input Parameters'!$J$36,'Input Parameters'!$K$36)</f>
        <v>0.5905742205396225</v>
      </c>
      <c r="W4090" s="2">
        <f ca="1">N4090+(P4090-N4090)*(1-ERF((T4090-R4090)/(2*SQRT(L4090*'Input Parameters'!$E$38))))</f>
        <v>0.10084620209981185</v>
      </c>
      <c r="X4090">
        <f t="shared" ca="1" si="612"/>
        <v>1</v>
      </c>
      <c r="Y4090" s="7"/>
    </row>
    <row r="4091" spans="1:25" ht="15" customHeight="1" x14ac:dyDescent="0.25">
      <c r="A4091" s="139">
        <v>4084</v>
      </c>
      <c r="B4091" s="10">
        <f t="shared" ca="1" si="603"/>
        <v>0.53942627771916207</v>
      </c>
      <c r="C4091" s="60">
        <f ca="1">_xlfn.NORM.INV(B4091,'Input Parameters'!$E$15,'Input Parameters'!$F$15)</f>
        <v>276.3317243571833</v>
      </c>
      <c r="D4091" s="10">
        <f t="shared" ca="1" si="604"/>
        <v>0.50313969583265694</v>
      </c>
      <c r="E4091" s="62">
        <f ca="1">IF(_xlfn.NORM.INV(D4091,'Input Parameters'!$E$17,'Input Parameters'!$F$17)&lt;3500,3500,IF(_xlfn.NORM.INV(D4091,'Input Parameters'!$E$17,'Input Parameters'!$F$17)&gt;5500,5500,_xlfn.NORM.INV(D4091,'Input Parameters'!$E$17,'Input Parameters'!$F$17)))</f>
        <v>4805.5090921142364</v>
      </c>
      <c r="F4091" s="10">
        <f t="shared" ca="1" si="605"/>
        <v>0.94316607944476316</v>
      </c>
      <c r="G4091" s="64">
        <f ca="1">_xlfn.NORM.INV(F4091,'Input Parameters'!$E$20,'Input Parameters'!$F$20)</f>
        <v>293.24886380814786</v>
      </c>
      <c r="H4091" s="57">
        <f ca="1">EXP(E4091*(1/'Input Parameters'!$E$23-1/G4091))</f>
        <v>1.0181246754767312</v>
      </c>
      <c r="I4091" s="10">
        <f t="shared" ca="1" si="606"/>
        <v>0.87020271547808736</v>
      </c>
      <c r="J4091" s="30">
        <f ca="1">_xlfn.BETA.INV(I4091,'Input Parameters'!$L$26,'Input Parameters'!$M$26,'Input Parameters'!$J$26,'Input Parameters'!$K$26)</f>
        <v>0.82124913281955692</v>
      </c>
      <c r="K4091" s="168">
        <f ca="1">('Input Parameters'!$E$27/'Input Parameters'!$E$38)^$J4091</f>
        <v>2.764654684701049E-3</v>
      </c>
      <c r="L4091" s="69">
        <f ca="1">$H4091*$C4091*'Input Parameters'!$E$25*K4091</f>
        <v>0.77780835590972175</v>
      </c>
      <c r="M4091" s="24">
        <f t="shared" ca="1" si="607"/>
        <v>0.67171477558367854</v>
      </c>
      <c r="N4091" s="15">
        <f ca="1">_xlfn.NORM.INV(M4091,'Input Parameters'!$E$29,'Input Parameters'!$F$29)</f>
        <v>0.10004446531256586</v>
      </c>
      <c r="O4091" s="8">
        <f t="shared" ca="1" si="608"/>
        <v>0.32368811268353781</v>
      </c>
      <c r="P4091" s="30">
        <f ca="1">_xlfn.LOGNORM.INV(O4091,'Input Parameters'!$H$30,'Input Parameters'!$I$30)</f>
        <v>2.1618595288033791</v>
      </c>
      <c r="Q4091" s="10">
        <f t="shared" ca="1" si="609"/>
        <v>0.43649581455301756</v>
      </c>
      <c r="R4091" s="30">
        <f>IF('Input Parameters'!$E$32=0,0,_xlfn.BETA.INV(Q4091,'Input Parameters'!$L$32,'Input Parameters'!$M$32,'Input Parameters'!$J$32,'Input Parameters'!$K$32))</f>
        <v>0</v>
      </c>
      <c r="S4091" s="10">
        <f t="shared" ca="1" si="610"/>
        <v>0.91116218837644736</v>
      </c>
      <c r="T4091" s="26">
        <f ca="1">_xlfn.LOGNORM.INV(S4091,'Input Parameters'!$H$34,'Input Parameters'!$I$34)</f>
        <v>59.619630865580774</v>
      </c>
      <c r="U4091" s="10">
        <f t="shared" ca="1" si="611"/>
        <v>0.66253514977697192</v>
      </c>
      <c r="V4091" s="30">
        <f ca="1">_xlfn.BETA.INV(U4091,'Input Parameters'!$L$36,'Input Parameters'!$M$36,'Input Parameters'!$J$36,'Input Parameters'!$K$36)</f>
        <v>0.6522741598313333</v>
      </c>
      <c r="W4091" s="2">
        <f ca="1">N4091+(P4091-N4091)*(1-ERF((T4091-R4091)/(2*SQRT(L4091*'Input Parameters'!$E$38))))</f>
        <v>0.10004807758012108</v>
      </c>
      <c r="X4091">
        <f t="shared" ca="1" si="612"/>
        <v>1</v>
      </c>
      <c r="Y4091" s="7"/>
    </row>
    <row r="4092" spans="1:25" ht="15" customHeight="1" x14ac:dyDescent="0.25">
      <c r="A4092" s="139">
        <v>4085</v>
      </c>
      <c r="B4092" s="10">
        <f t="shared" ca="1" si="603"/>
        <v>0.4582460627221473</v>
      </c>
      <c r="C4092" s="60">
        <f ca="1">_xlfn.NORM.INV(B4092,'Input Parameters'!$E$15,'Input Parameters'!$F$15)</f>
        <v>265.28483280532078</v>
      </c>
      <c r="D4092" s="10">
        <f t="shared" ca="1" si="604"/>
        <v>0.36499180938214026</v>
      </c>
      <c r="E4092" s="62">
        <f ca="1">IF(_xlfn.NORM.INV(D4092,'Input Parameters'!$E$17,'Input Parameters'!$F$17)&lt;3500,3500,IF(_xlfn.NORM.INV(D4092,'Input Parameters'!$E$17,'Input Parameters'!$F$17)&gt;5500,5500,_xlfn.NORM.INV(D4092,'Input Parameters'!$E$17,'Input Parameters'!$F$17)))</f>
        <v>4558.396874417027</v>
      </c>
      <c r="F4092" s="10">
        <f t="shared" ca="1" si="605"/>
        <v>0.18682705058975246</v>
      </c>
      <c r="G4092" s="64">
        <f ca="1">_xlfn.NORM.INV(F4092,'Input Parameters'!$E$20,'Input Parameters'!$F$20)</f>
        <v>276.68934813910232</v>
      </c>
      <c r="H4092" s="57">
        <f ca="1">EXP(E4092*(1/'Input Parameters'!$E$23-1/G4092))</f>
        <v>0.40120676747799894</v>
      </c>
      <c r="I4092" s="10">
        <f t="shared" ca="1" si="606"/>
        <v>0.74765360908811251</v>
      </c>
      <c r="J4092" s="30">
        <f ca="1">_xlfn.BETA.INV(I4092,'Input Parameters'!$L$26,'Input Parameters'!$M$26,'Input Parameters'!$J$26,'Input Parameters'!$K$26)</f>
        <v>0.76187610911899373</v>
      </c>
      <c r="K4092" s="168">
        <f ca="1">('Input Parameters'!$E$27/'Input Parameters'!$E$38)^$J4092</f>
        <v>4.2325296854316494E-3</v>
      </c>
      <c r="L4092" s="69">
        <f ca="1">$H4092*$C4092*'Input Parameters'!$E$25*K4092</f>
        <v>0.45048536179302634</v>
      </c>
      <c r="M4092" s="24">
        <f t="shared" ca="1" si="607"/>
        <v>0.94371948867018374</v>
      </c>
      <c r="N4092" s="15">
        <f ca="1">_xlfn.NORM.INV(M4092,'Input Parameters'!$E$29,'Input Parameters'!$F$29)</f>
        <v>0.10015867864326436</v>
      </c>
      <c r="O4092" s="8">
        <f t="shared" ca="1" si="608"/>
        <v>0.2062739527924482</v>
      </c>
      <c r="P4092" s="30">
        <f ca="1">_xlfn.LOGNORM.INV(O4092,'Input Parameters'!$H$30,'Input Parameters'!$I$30)</f>
        <v>1.8220517297093752</v>
      </c>
      <c r="Q4092" s="10">
        <f t="shared" ca="1" si="609"/>
        <v>0.9877288661261423</v>
      </c>
      <c r="R4092" s="30">
        <f>IF('Input Parameters'!$E$32=0,0,_xlfn.BETA.INV(Q4092,'Input Parameters'!$L$32,'Input Parameters'!$M$32,'Input Parameters'!$J$32,'Input Parameters'!$K$32))</f>
        <v>0</v>
      </c>
      <c r="S4092" s="10">
        <f t="shared" ca="1" si="610"/>
        <v>0.33578959961343635</v>
      </c>
      <c r="T4092" s="26">
        <f ca="1">_xlfn.LOGNORM.INV(S4092,'Input Parameters'!$H$34,'Input Parameters'!$I$34)</f>
        <v>47.815595118783648</v>
      </c>
      <c r="U4092" s="10">
        <f t="shared" ca="1" si="611"/>
        <v>0.20772647204189609</v>
      </c>
      <c r="V4092" s="30">
        <f ca="1">_xlfn.BETA.INV(U4092,'Input Parameters'!$L$36,'Input Parameters'!$M$36,'Input Parameters'!$J$36,'Input Parameters'!$K$36)</f>
        <v>0.47215357857693446</v>
      </c>
      <c r="W4092" s="2">
        <f ca="1">N4092+(P4092-N4092)*(1-ERF((T4092-R4092)/(2*SQRT(L4092*'Input Parameters'!$E$38))))</f>
        <v>0.10015949081780744</v>
      </c>
      <c r="X4092">
        <f t="shared" ca="1" si="612"/>
        <v>1</v>
      </c>
      <c r="Y4092" s="7"/>
    </row>
    <row r="4093" spans="1:25" ht="15" customHeight="1" x14ac:dyDescent="0.25">
      <c r="A4093" s="139">
        <v>4086</v>
      </c>
      <c r="B4093" s="10">
        <f t="shared" ca="1" si="603"/>
        <v>0.59501911495013915</v>
      </c>
      <c r="C4093" s="60">
        <f ca="1">_xlfn.NORM.INV(B4093,'Input Parameters'!$E$15,'Input Parameters'!$F$15)</f>
        <v>283.99938648121798</v>
      </c>
      <c r="D4093" s="10">
        <f t="shared" ca="1" si="604"/>
        <v>5.9290862993939597E-2</v>
      </c>
      <c r="E4093" s="62">
        <f ca="1">IF(_xlfn.NORM.INV(D4093,'Input Parameters'!$E$17,'Input Parameters'!$F$17)&lt;3500,3500,IF(_xlfn.NORM.INV(D4093,'Input Parameters'!$E$17,'Input Parameters'!$F$17)&gt;5500,5500,_xlfn.NORM.INV(D4093,'Input Parameters'!$E$17,'Input Parameters'!$F$17)))</f>
        <v>3707.4719664009717</v>
      </c>
      <c r="F4093" s="10">
        <f t="shared" ca="1" si="605"/>
        <v>0.1660945451382615</v>
      </c>
      <c r="G4093" s="64">
        <f ca="1">_xlfn.NORM.INV(F4093,'Input Parameters'!$E$20,'Input Parameters'!$F$20)</f>
        <v>276.15291647088054</v>
      </c>
      <c r="H4093" s="57">
        <f ca="1">EXP(E4093*(1/'Input Parameters'!$E$23-1/G4093))</f>
        <v>0.46355814569380893</v>
      </c>
      <c r="I4093" s="10">
        <f t="shared" ca="1" si="606"/>
        <v>0.762134905185888</v>
      </c>
      <c r="J4093" s="30">
        <f ca="1">_xlfn.BETA.INV(I4093,'Input Parameters'!$L$26,'Input Parameters'!$M$26,'Input Parameters'!$J$26,'Input Parameters'!$K$26)</f>
        <v>0.76822330103055747</v>
      </c>
      <c r="K4093" s="168">
        <f ca="1">('Input Parameters'!$E$27/'Input Parameters'!$E$38)^$J4093</f>
        <v>4.0441495869309486E-3</v>
      </c>
      <c r="L4093" s="69">
        <f ca="1">$H4093*$C4093*'Input Parameters'!$E$25*K4093</f>
        <v>0.5324132191302805</v>
      </c>
      <c r="M4093" s="24">
        <f t="shared" ca="1" si="607"/>
        <v>0.15456657702496635</v>
      </c>
      <c r="N4093" s="15">
        <f ca="1">_xlfn.NORM.INV(M4093,'Input Parameters'!$E$29,'Input Parameters'!$F$29)</f>
        <v>9.9898295737828019E-2</v>
      </c>
      <c r="O4093" s="8">
        <f t="shared" ca="1" si="608"/>
        <v>0.14634415466758544</v>
      </c>
      <c r="P4093" s="30">
        <f ca="1">_xlfn.LOGNORM.INV(O4093,'Input Parameters'!$H$30,'Input Parameters'!$I$30)</f>
        <v>1.6322859247173656</v>
      </c>
      <c r="Q4093" s="10">
        <f t="shared" ca="1" si="609"/>
        <v>0.59024386521986671</v>
      </c>
      <c r="R4093" s="30">
        <f>IF('Input Parameters'!$E$32=0,0,_xlfn.BETA.INV(Q4093,'Input Parameters'!$L$32,'Input Parameters'!$M$32,'Input Parameters'!$J$32,'Input Parameters'!$K$32))</f>
        <v>0</v>
      </c>
      <c r="S4093" s="10">
        <f t="shared" ca="1" si="610"/>
        <v>0.51261578216990022</v>
      </c>
      <c r="T4093" s="26">
        <f ca="1">_xlfn.LOGNORM.INV(S4093,'Input Parameters'!$H$34,'Input Parameters'!$I$34)</f>
        <v>50.606624704062533</v>
      </c>
      <c r="U4093" s="10">
        <f t="shared" ca="1" si="611"/>
        <v>0.61230886074909463</v>
      </c>
      <c r="V4093" s="30">
        <f ca="1">_xlfn.BETA.INV(U4093,'Input Parameters'!$L$36,'Input Parameters'!$M$36,'Input Parameters'!$J$36,'Input Parameters'!$K$36)</f>
        <v>0.63053016043289056</v>
      </c>
      <c r="W4093" s="2">
        <f ca="1">N4093+(P4093-N4093)*(1-ERF((T4093-R4093)/(2*SQRT(L4093*'Input Parameters'!$E$38))))</f>
        <v>9.9899733271029578E-2</v>
      </c>
      <c r="X4093">
        <f t="shared" ca="1" si="612"/>
        <v>1</v>
      </c>
      <c r="Y4093" s="7"/>
    </row>
    <row r="4094" spans="1:25" ht="15" customHeight="1" x14ac:dyDescent="0.25">
      <c r="A4094" s="139">
        <v>4087</v>
      </c>
      <c r="B4094" s="10">
        <f t="shared" ca="1" si="603"/>
        <v>0.98267544971100562</v>
      </c>
      <c r="C4094" s="60">
        <f ca="1">_xlfn.NORM.INV(B4094,'Input Parameters'!$E$15,'Input Parameters'!$F$15)</f>
        <v>385.44735424650588</v>
      </c>
      <c r="D4094" s="10">
        <f t="shared" ca="1" si="604"/>
        <v>0.20248984480948751</v>
      </c>
      <c r="E4094" s="62">
        <f ca="1">IF(_xlfn.NORM.INV(D4094,'Input Parameters'!$E$17,'Input Parameters'!$F$17)&lt;3500,3500,IF(_xlfn.NORM.INV(D4094,'Input Parameters'!$E$17,'Input Parameters'!$F$17)&gt;5500,5500,_xlfn.NORM.INV(D4094,'Input Parameters'!$E$17,'Input Parameters'!$F$17)))</f>
        <v>4217.0674931093472</v>
      </c>
      <c r="F4094" s="10">
        <f t="shared" ca="1" si="605"/>
        <v>0.97609095916331179</v>
      </c>
      <c r="G4094" s="64">
        <f ca="1">_xlfn.NORM.INV(F4094,'Input Parameters'!$E$20,'Input Parameters'!$F$20)</f>
        <v>295.90917649773536</v>
      </c>
      <c r="H4094" s="57">
        <f ca="1">EXP(E4094*(1/'Input Parameters'!$E$23-1/G4094))</f>
        <v>1.1560950141275468</v>
      </c>
      <c r="I4094" s="10">
        <f t="shared" ca="1" si="606"/>
        <v>0.45895425760911102</v>
      </c>
      <c r="J4094" s="30">
        <f ca="1">_xlfn.BETA.INV(I4094,'Input Parameters'!$L$26,'Input Parameters'!$M$26,'Input Parameters'!$J$26,'Input Parameters'!$K$26)</f>
        <v>0.64468885778619978</v>
      </c>
      <c r="K4094" s="168">
        <f ca="1">('Input Parameters'!$E$27/'Input Parameters'!$E$38)^$J4094</f>
        <v>9.8098480726377425E-3</v>
      </c>
      <c r="L4094" s="69">
        <f ca="1">$H4094*$C4094*'Input Parameters'!$E$25*K4094</f>
        <v>4.3714033283605005</v>
      </c>
      <c r="M4094" s="24">
        <f t="shared" ca="1" si="607"/>
        <v>0.50638701084889581</v>
      </c>
      <c r="N4094" s="15">
        <f ca="1">_xlfn.NORM.INV(M4094,'Input Parameters'!$E$29,'Input Parameters'!$F$29)</f>
        <v>0.10000160105459754</v>
      </c>
      <c r="O4094" s="8">
        <f t="shared" ca="1" si="608"/>
        <v>6.9604736327827599E-2</v>
      </c>
      <c r="P4094" s="30">
        <f ca="1">_xlfn.LOGNORM.INV(O4094,'Input Parameters'!$H$30,'Input Parameters'!$I$30)</f>
        <v>1.3344398660388794</v>
      </c>
      <c r="Q4094" s="10">
        <f t="shared" ca="1" si="609"/>
        <v>0.57333739693569219</v>
      </c>
      <c r="R4094" s="30">
        <f>IF('Input Parameters'!$E$32=0,0,_xlfn.BETA.INV(Q4094,'Input Parameters'!$L$32,'Input Parameters'!$M$32,'Input Parameters'!$J$32,'Input Parameters'!$K$32))</f>
        <v>0</v>
      </c>
      <c r="S4094" s="10">
        <f t="shared" ca="1" si="610"/>
        <v>0.41525761706292319</v>
      </c>
      <c r="T4094" s="26">
        <f ca="1">_xlfn.LOGNORM.INV(S4094,'Input Parameters'!$H$34,'Input Parameters'!$I$34)</f>
        <v>49.082021018897265</v>
      </c>
      <c r="U4094" s="10">
        <f t="shared" ca="1" si="611"/>
        <v>2.0861712894049034E-2</v>
      </c>
      <c r="V4094" s="30">
        <f ca="1">_xlfn.BETA.INV(U4094,'Input Parameters'!$L$36,'Input Parameters'!$M$36,'Input Parameters'!$J$36,'Input Parameters'!$K$36)</f>
        <v>0.34345104607721444</v>
      </c>
      <c r="W4094" s="2">
        <f ca="1">N4094+(P4094-N4094)*(1-ERF((T4094-R4094)/(2*SQRT(L4094*'Input Parameters'!$E$38))))</f>
        <v>0.21964703484754627</v>
      </c>
      <c r="X4094">
        <f t="shared" ca="1" si="612"/>
        <v>1</v>
      </c>
      <c r="Y4094" s="7"/>
    </row>
    <row r="4095" spans="1:25" ht="15" customHeight="1" x14ac:dyDescent="0.25">
      <c r="A4095" s="139">
        <v>4088</v>
      </c>
      <c r="B4095" s="10">
        <f t="shared" ca="1" si="603"/>
        <v>0.99284281720373335</v>
      </c>
      <c r="C4095" s="60">
        <f ca="1">_xlfn.NORM.INV(B4095,'Input Parameters'!$E$15,'Input Parameters'!$F$15)</f>
        <v>403.7018999335213</v>
      </c>
      <c r="D4095" s="10">
        <f t="shared" ca="1" si="604"/>
        <v>1.0451620722990107E-2</v>
      </c>
      <c r="E4095" s="62">
        <f ca="1">IF(_xlfn.NORM.INV(D4095,'Input Parameters'!$E$17,'Input Parameters'!$F$17)&lt;3500,3500,IF(_xlfn.NORM.INV(D4095,'Input Parameters'!$E$17,'Input Parameters'!$F$17)&gt;5500,5500,_xlfn.NORM.INV(D4095,'Input Parameters'!$E$17,'Input Parameters'!$F$17)))</f>
        <v>3500</v>
      </c>
      <c r="F4095" s="10">
        <f t="shared" ca="1" si="605"/>
        <v>0.73674032527807853</v>
      </c>
      <c r="G4095" s="64">
        <f ca="1">_xlfn.NORM.INV(F4095,'Input Parameters'!$E$20,'Input Parameters'!$F$20)</f>
        <v>286.89329885935666</v>
      </c>
      <c r="H4095" s="57">
        <f ca="1">EXP(E4095*(1/'Input Parameters'!$E$23-1/G4095))</f>
        <v>0.77777353132712268</v>
      </c>
      <c r="I4095" s="10">
        <f t="shared" ca="1" si="606"/>
        <v>0.63895892197184767</v>
      </c>
      <c r="J4095" s="30">
        <f ca="1">_xlfn.BETA.INV(I4095,'Input Parameters'!$L$26,'Input Parameters'!$M$26,'Input Parameters'!$J$26,'Input Parameters'!$K$26)</f>
        <v>0.7168234424736657</v>
      </c>
      <c r="K4095" s="168">
        <f ca="1">('Input Parameters'!$E$27/'Input Parameters'!$E$38)^$J4095</f>
        <v>5.8472045763060428E-3</v>
      </c>
      <c r="L4095" s="69">
        <f ca="1">$H4095*$C4095*'Input Parameters'!$E$25*K4095</f>
        <v>1.8359558847230524</v>
      </c>
      <c r="M4095" s="24">
        <f t="shared" ca="1" si="607"/>
        <v>0.38667469396237064</v>
      </c>
      <c r="N4095" s="15">
        <f ca="1">_xlfn.NORM.INV(M4095,'Input Parameters'!$E$29,'Input Parameters'!$F$29)</f>
        <v>9.9971200346094732E-2</v>
      </c>
      <c r="O4095" s="8">
        <f t="shared" ca="1" si="608"/>
        <v>0.13114644445165524</v>
      </c>
      <c r="P4095" s="30">
        <f ca="1">_xlfn.LOGNORM.INV(O4095,'Input Parameters'!$H$30,'Input Parameters'!$I$30)</f>
        <v>1.5801302749018975</v>
      </c>
      <c r="Q4095" s="10">
        <f t="shared" ca="1" si="609"/>
        <v>8.5573658008682441E-2</v>
      </c>
      <c r="R4095" s="30">
        <f>IF('Input Parameters'!$E$32=0,0,_xlfn.BETA.INV(Q4095,'Input Parameters'!$L$32,'Input Parameters'!$M$32,'Input Parameters'!$J$32,'Input Parameters'!$K$32))</f>
        <v>0</v>
      </c>
      <c r="S4095" s="10">
        <f t="shared" ca="1" si="610"/>
        <v>0.34797982192742494</v>
      </c>
      <c r="T4095" s="26">
        <f ca="1">_xlfn.LOGNORM.INV(S4095,'Input Parameters'!$H$34,'Input Parameters'!$I$34)</f>
        <v>48.013678419833376</v>
      </c>
      <c r="U4095" s="10">
        <f t="shared" ca="1" si="611"/>
        <v>0.39453775632964738</v>
      </c>
      <c r="V4095" s="30">
        <f ca="1">_xlfn.BETA.INV(U4095,'Input Parameters'!$L$36,'Input Parameters'!$M$36,'Input Parameters'!$J$36,'Input Parameters'!$K$36)</f>
        <v>0.54620605854852888</v>
      </c>
      <c r="W4095" s="2">
        <f ca="1">N4095+(P4095-N4095)*(1-ERF((T4095-R4095)/(2*SQRT(L4095*'Input Parameters'!$E$38))))</f>
        <v>0.11806312921724429</v>
      </c>
      <c r="X4095">
        <f t="shared" ca="1" si="612"/>
        <v>1</v>
      </c>
      <c r="Y4095" s="7"/>
    </row>
    <row r="4096" spans="1:25" ht="15" customHeight="1" x14ac:dyDescent="0.25">
      <c r="A4096" s="139">
        <v>4089</v>
      </c>
      <c r="B4096" s="10">
        <f t="shared" ca="1" si="603"/>
        <v>0.19095441204042818</v>
      </c>
      <c r="C4096" s="60">
        <f ca="1">_xlfn.NORM.INV(B4096,'Input Parameters'!$E$15,'Input Parameters'!$F$15)</f>
        <v>223.58128894430172</v>
      </c>
      <c r="D4096" s="10">
        <f t="shared" ca="1" si="604"/>
        <v>0.62880103280506872</v>
      </c>
      <c r="E4096" s="62">
        <f ca="1">IF(_xlfn.NORM.INV(D4096,'Input Parameters'!$E$17,'Input Parameters'!$F$17)&lt;3500,3500,IF(_xlfn.NORM.INV(D4096,'Input Parameters'!$E$17,'Input Parameters'!$F$17)&gt;5500,5500,_xlfn.NORM.INV(D4096,'Input Parameters'!$E$17,'Input Parameters'!$F$17)))</f>
        <v>5030.0756652366235</v>
      </c>
      <c r="F4096" s="10">
        <f t="shared" ca="1" si="605"/>
        <v>5.6437432277860022E-2</v>
      </c>
      <c r="G4096" s="64">
        <f ca="1">_xlfn.NORM.INV(F4096,'Input Parameters'!$E$20,'Input Parameters'!$F$20)</f>
        <v>272.02780180462128</v>
      </c>
      <c r="H4096" s="57">
        <f ca="1">EXP(E4096*(1/'Input Parameters'!$E$23-1/G4096))</f>
        <v>0.26732001251946341</v>
      </c>
      <c r="I4096" s="10">
        <f t="shared" ca="1" si="606"/>
        <v>0.43767506356107277</v>
      </c>
      <c r="J4096" s="30">
        <f ca="1">_xlfn.BETA.INV(I4096,'Input Parameters'!$L$26,'Input Parameters'!$M$26,'Input Parameters'!$J$26,'Input Parameters'!$K$26)</f>
        <v>0.63587018629141623</v>
      </c>
      <c r="K4096" s="168">
        <f ca="1">('Input Parameters'!$E$27/'Input Parameters'!$E$38)^$J4096</f>
        <v>1.0450432097531387E-2</v>
      </c>
      <c r="L4096" s="69">
        <f ca="1">$H4096*$C4096*'Input Parameters'!$E$25*K4096</f>
        <v>0.62459884392746423</v>
      </c>
      <c r="M4096" s="24">
        <f t="shared" ca="1" si="607"/>
        <v>0.76617542433665475</v>
      </c>
      <c r="N4096" s="15">
        <f ca="1">_xlfn.NORM.INV(M4096,'Input Parameters'!$E$29,'Input Parameters'!$F$29)</f>
        <v>0.10007263093457699</v>
      </c>
      <c r="O4096" s="8">
        <f t="shared" ca="1" si="608"/>
        <v>0.94328234510975562</v>
      </c>
      <c r="P4096" s="30">
        <f ca="1">_xlfn.LOGNORM.INV(O4096,'Input Parameters'!$H$30,'Input Parameters'!$I$30)</f>
        <v>5.6677403472651005</v>
      </c>
      <c r="Q4096" s="10">
        <f t="shared" ca="1" si="609"/>
        <v>0.72347549507891806</v>
      </c>
      <c r="R4096" s="30">
        <f>IF('Input Parameters'!$E$32=0,0,_xlfn.BETA.INV(Q4096,'Input Parameters'!$L$32,'Input Parameters'!$M$32,'Input Parameters'!$J$32,'Input Parameters'!$K$32))</f>
        <v>0</v>
      </c>
      <c r="S4096" s="10">
        <f t="shared" ca="1" si="610"/>
        <v>0.34030473562135333</v>
      </c>
      <c r="T4096" s="26">
        <f ca="1">_xlfn.LOGNORM.INV(S4096,'Input Parameters'!$H$34,'Input Parameters'!$I$34)</f>
        <v>47.889181392449956</v>
      </c>
      <c r="U4096" s="10">
        <f t="shared" ca="1" si="611"/>
        <v>0.69028790593669209</v>
      </c>
      <c r="V4096" s="30">
        <f ca="1">_xlfn.BETA.INV(U4096,'Input Parameters'!$L$36,'Input Parameters'!$M$36,'Input Parameters'!$J$36,'Input Parameters'!$K$36)</f>
        <v>0.66502087405006827</v>
      </c>
      <c r="W4096" s="2">
        <f ca="1">N4096+(P4096-N4096)*(1-ERF((T4096-R4096)/(2*SQRT(L4096*'Input Parameters'!$E$38))))</f>
        <v>0.10017450505760378</v>
      </c>
      <c r="X4096">
        <f t="shared" ca="1" si="612"/>
        <v>1</v>
      </c>
      <c r="Y4096" s="7"/>
    </row>
    <row r="4097" spans="1:25" ht="15" customHeight="1" x14ac:dyDescent="0.25">
      <c r="A4097" s="139">
        <v>4090</v>
      </c>
      <c r="B4097" s="10">
        <f t="shared" ca="1" si="603"/>
        <v>0.89536869248686113</v>
      </c>
      <c r="C4097" s="60">
        <f ca="1">_xlfn.NORM.INV(B4097,'Input Parameters'!$E$15,'Input Parameters'!$F$15)</f>
        <v>339.01224667040833</v>
      </c>
      <c r="D4097" s="10">
        <f t="shared" ca="1" si="604"/>
        <v>0.59418321151418052</v>
      </c>
      <c r="E4097" s="62">
        <f ca="1">IF(_xlfn.NORM.INV(D4097,'Input Parameters'!$E$17,'Input Parameters'!$F$17)&lt;3500,3500,IF(_xlfn.NORM.INV(D4097,'Input Parameters'!$E$17,'Input Parameters'!$F$17)&gt;5500,5500,_xlfn.NORM.INV(D4097,'Input Parameters'!$E$17,'Input Parameters'!$F$17)))</f>
        <v>4966.8233983726041</v>
      </c>
      <c r="F4097" s="10">
        <f t="shared" ca="1" si="605"/>
        <v>3.9214887091022499E-3</v>
      </c>
      <c r="G4097" s="64">
        <f ca="1">_xlfn.NORM.INV(F4097,'Input Parameters'!$E$20,'Input Parameters'!$F$20)</f>
        <v>264.83633576015063</v>
      </c>
      <c r="H4097" s="57">
        <f ca="1">EXP(E4097*(1/'Input Parameters'!$E$23-1/G4097))</f>
        <v>0.16554415540056874</v>
      </c>
      <c r="I4097" s="10">
        <f t="shared" ca="1" si="606"/>
        <v>0.6541536396836013</v>
      </c>
      <c r="J4097" s="30">
        <f ca="1">_xlfn.BETA.INV(I4097,'Input Parameters'!$L$26,'Input Parameters'!$M$26,'Input Parameters'!$J$26,'Input Parameters'!$K$26)</f>
        <v>0.72293840293363876</v>
      </c>
      <c r="K4097" s="168">
        <f ca="1">('Input Parameters'!$E$27/'Input Parameters'!$E$38)^$J4097</f>
        <v>5.5962735580784356E-3</v>
      </c>
      <c r="L4097" s="69">
        <f ca="1">$H4097*$C4097*'Input Parameters'!$E$25*K4097</f>
        <v>0.31407124435924644</v>
      </c>
      <c r="M4097" s="24">
        <f t="shared" ca="1" si="607"/>
        <v>0.61771977765539654</v>
      </c>
      <c r="N4097" s="15">
        <f ca="1">_xlfn.NORM.INV(M4097,'Input Parameters'!$E$29,'Input Parameters'!$F$29)</f>
        <v>0.10002994975453061</v>
      </c>
      <c r="O4097" s="8">
        <f t="shared" ca="1" si="608"/>
        <v>0.14288395500281137</v>
      </c>
      <c r="P4097" s="30">
        <f ca="1">_xlfn.LOGNORM.INV(O4097,'Input Parameters'!$H$30,'Input Parameters'!$I$30)</f>
        <v>1.6206007268325517</v>
      </c>
      <c r="Q4097" s="10">
        <f t="shared" ca="1" si="609"/>
        <v>0.55439752367959894</v>
      </c>
      <c r="R4097" s="30">
        <f>IF('Input Parameters'!$E$32=0,0,_xlfn.BETA.INV(Q4097,'Input Parameters'!$L$32,'Input Parameters'!$M$32,'Input Parameters'!$J$32,'Input Parameters'!$K$32))</f>
        <v>0</v>
      </c>
      <c r="S4097" s="10">
        <f t="shared" ca="1" si="610"/>
        <v>0.43293743541362095</v>
      </c>
      <c r="T4097" s="26">
        <f ca="1">_xlfn.LOGNORM.INV(S4097,'Input Parameters'!$H$34,'Input Parameters'!$I$34)</f>
        <v>49.358671931464905</v>
      </c>
      <c r="U4097" s="10">
        <f t="shared" ca="1" si="611"/>
        <v>0.77643187680743708</v>
      </c>
      <c r="V4097" s="30">
        <f ca="1">_xlfn.BETA.INV(U4097,'Input Parameters'!$L$36,'Input Parameters'!$M$36,'Input Parameters'!$J$36,'Input Parameters'!$K$36)</f>
        <v>0.70958854750699696</v>
      </c>
      <c r="W4097" s="2">
        <f ca="1">N4097+(P4097-N4097)*(1-ERF((T4097-R4097)/(2*SQRT(L4097*'Input Parameters'!$E$38))))</f>
        <v>0.10002995047382504</v>
      </c>
      <c r="X4097">
        <f t="shared" ca="1" si="612"/>
        <v>1</v>
      </c>
      <c r="Y4097" s="7"/>
    </row>
    <row r="4098" spans="1:25" ht="15" customHeight="1" x14ac:dyDescent="0.25">
      <c r="A4098" s="139">
        <v>4091</v>
      </c>
      <c r="B4098" s="10">
        <f t="shared" ca="1" si="603"/>
        <v>0.73023038863239031</v>
      </c>
      <c r="C4098" s="60">
        <f ca="1">_xlfn.NORM.INV(B4098,'Input Parameters'!$E$15,'Input Parameters'!$F$15)</f>
        <v>304.21541326949915</v>
      </c>
      <c r="D4098" s="10">
        <f t="shared" ca="1" si="604"/>
        <v>0.12078956466387547</v>
      </c>
      <c r="E4098" s="62">
        <f ca="1">IF(_xlfn.NORM.INV(D4098,'Input Parameters'!$E$17,'Input Parameters'!$F$17)&lt;3500,3500,IF(_xlfn.NORM.INV(D4098,'Input Parameters'!$E$17,'Input Parameters'!$F$17)&gt;5500,5500,_xlfn.NORM.INV(D4098,'Input Parameters'!$E$17,'Input Parameters'!$F$17)))</f>
        <v>3980.2657826742129</v>
      </c>
      <c r="F4098" s="10">
        <f t="shared" ca="1" si="605"/>
        <v>0.44561350993152704</v>
      </c>
      <c r="G4098" s="64">
        <f ca="1">_xlfn.NORM.INV(F4098,'Input Parameters'!$E$20,'Input Parameters'!$F$20)</f>
        <v>281.73376324713865</v>
      </c>
      <c r="H4098" s="57">
        <f ca="1">EXP(E4098*(1/'Input Parameters'!$E$23-1/G4098))</f>
        <v>0.58281728297552193</v>
      </c>
      <c r="I4098" s="10">
        <f t="shared" ca="1" si="606"/>
        <v>0.82087782760380223</v>
      </c>
      <c r="J4098" s="30">
        <f ca="1">_xlfn.BETA.INV(I4098,'Input Parameters'!$L$26,'Input Parameters'!$M$26,'Input Parameters'!$J$26,'Input Parameters'!$K$26)</f>
        <v>0.79547079740954962</v>
      </c>
      <c r="K4098" s="168">
        <f ca="1">('Input Parameters'!$E$27/'Input Parameters'!$E$38)^$J4098</f>
        <v>3.326179511437332E-3</v>
      </c>
      <c r="L4098" s="69">
        <f ca="1">$H4098*$C4098*'Input Parameters'!$E$25*K4098</f>
        <v>0.58973828173591247</v>
      </c>
      <c r="M4098" s="24">
        <f t="shared" ca="1" si="607"/>
        <v>0.93623424840812386</v>
      </c>
      <c r="N4098" s="15">
        <f ca="1">_xlfn.NORM.INV(M4098,'Input Parameters'!$E$29,'Input Parameters'!$F$29)</f>
        <v>0.10015239087667806</v>
      </c>
      <c r="O4098" s="8">
        <f t="shared" ca="1" si="608"/>
        <v>0.58409499424229983</v>
      </c>
      <c r="P4098" s="30">
        <f ca="1">_xlfn.LOGNORM.INV(O4098,'Input Parameters'!$H$30,'Input Parameters'!$I$30)</f>
        <v>2.9664474161141219</v>
      </c>
      <c r="Q4098" s="10">
        <f t="shared" ca="1" si="609"/>
        <v>0.1959655904440547</v>
      </c>
      <c r="R4098" s="30">
        <f>IF('Input Parameters'!$E$32=0,0,_xlfn.BETA.INV(Q4098,'Input Parameters'!$L$32,'Input Parameters'!$M$32,'Input Parameters'!$J$32,'Input Parameters'!$K$32))</f>
        <v>0</v>
      </c>
      <c r="S4098" s="10">
        <f t="shared" ca="1" si="610"/>
        <v>0.23580580674167373</v>
      </c>
      <c r="T4098" s="26">
        <f ca="1">_xlfn.LOGNORM.INV(S4098,'Input Parameters'!$H$34,'Input Parameters'!$I$34)</f>
        <v>46.08605434545396</v>
      </c>
      <c r="U4098" s="10">
        <f t="shared" ca="1" si="611"/>
        <v>0.92330589649022621</v>
      </c>
      <c r="V4098" s="30">
        <f ca="1">_xlfn.BETA.INV(U4098,'Input Parameters'!$L$36,'Input Parameters'!$M$36,'Input Parameters'!$J$36,'Input Parameters'!$K$36)</f>
        <v>0.82892977155581948</v>
      </c>
      <c r="W4098" s="2">
        <f ca="1">N4098+(P4098-N4098)*(1-ERF((T4098-R4098)/(2*SQRT(L4098*'Input Parameters'!$E$38))))</f>
        <v>0.10021546484956402</v>
      </c>
      <c r="X4098">
        <f t="shared" ca="1" si="612"/>
        <v>1</v>
      </c>
      <c r="Y4098" s="7"/>
    </row>
    <row r="4099" spans="1:25" ht="15" customHeight="1" x14ac:dyDescent="0.25">
      <c r="A4099" s="139">
        <v>4092</v>
      </c>
      <c r="B4099" s="10">
        <f t="shared" ca="1" si="603"/>
        <v>0.29656828220298015</v>
      </c>
      <c r="C4099" s="60">
        <f ca="1">_xlfn.NORM.INV(B4099,'Input Parameters'!$E$15,'Input Parameters'!$F$15)</f>
        <v>242.01184651924595</v>
      </c>
      <c r="D4099" s="10">
        <f t="shared" ca="1" si="604"/>
        <v>0.76535108480558267</v>
      </c>
      <c r="E4099" s="62">
        <f ca="1">IF(_xlfn.NORM.INV(D4099,'Input Parameters'!$E$17,'Input Parameters'!$F$17)&lt;3500,3500,IF(_xlfn.NORM.INV(D4099,'Input Parameters'!$E$17,'Input Parameters'!$F$17)&gt;5500,5500,_xlfn.NORM.INV(D4099,'Input Parameters'!$E$17,'Input Parameters'!$F$17)))</f>
        <v>5306.5354009324356</v>
      </c>
      <c r="F4099" s="10">
        <f t="shared" ca="1" si="605"/>
        <v>0.12019598186699465</v>
      </c>
      <c r="G4099" s="64">
        <f ca="1">_xlfn.NORM.INV(F4099,'Input Parameters'!$E$20,'Input Parameters'!$F$20)</f>
        <v>274.78414878285258</v>
      </c>
      <c r="H4099" s="57">
        <f ca="1">EXP(E4099*(1/'Input Parameters'!$E$23-1/G4099))</f>
        <v>0.30235825597823951</v>
      </c>
      <c r="I4099" s="10">
        <f t="shared" ca="1" si="606"/>
        <v>0.8977770825848338</v>
      </c>
      <c r="J4099" s="30">
        <f ca="1">_xlfn.BETA.INV(I4099,'Input Parameters'!$L$26,'Input Parameters'!$M$26,'Input Parameters'!$J$26,'Input Parameters'!$K$26)</f>
        <v>0.83762225307458749</v>
      </c>
      <c r="K4099" s="168">
        <f ca="1">('Input Parameters'!$E$27/'Input Parameters'!$E$38)^$J4099</f>
        <v>2.458302223484166E-3</v>
      </c>
      <c r="L4099" s="69">
        <f ca="1">$H4099*$C4099*'Input Parameters'!$E$25*K4099</f>
        <v>0.17988449483162133</v>
      </c>
      <c r="M4099" s="24">
        <f t="shared" ca="1" si="607"/>
        <v>0.27067082225684957</v>
      </c>
      <c r="N4099" s="15">
        <f ca="1">_xlfn.NORM.INV(M4099,'Input Parameters'!$E$29,'Input Parameters'!$F$29)</f>
        <v>9.9938921457629434E-2</v>
      </c>
      <c r="O4099" s="8">
        <f t="shared" ca="1" si="608"/>
        <v>0.4316193326633434</v>
      </c>
      <c r="P4099" s="30">
        <f ca="1">_xlfn.LOGNORM.INV(O4099,'Input Parameters'!$H$30,'Input Parameters'!$I$30)</f>
        <v>2.473592470171543</v>
      </c>
      <c r="Q4099" s="10">
        <f t="shared" ca="1" si="609"/>
        <v>0.35647230253377682</v>
      </c>
      <c r="R4099" s="30">
        <f>IF('Input Parameters'!$E$32=0,0,_xlfn.BETA.INV(Q4099,'Input Parameters'!$L$32,'Input Parameters'!$M$32,'Input Parameters'!$J$32,'Input Parameters'!$K$32))</f>
        <v>0</v>
      </c>
      <c r="S4099" s="10">
        <f t="shared" ca="1" si="610"/>
        <v>1.3239884005437297E-2</v>
      </c>
      <c r="T4099" s="26">
        <f ca="1">_xlfn.LOGNORM.INV(S4099,'Input Parameters'!$H$34,'Input Parameters'!$I$34)</f>
        <v>38.238044485631576</v>
      </c>
      <c r="U4099" s="10">
        <f t="shared" ca="1" si="611"/>
        <v>0.9909878251251224</v>
      </c>
      <c r="V4099" s="30">
        <f ca="1">_xlfn.BETA.INV(U4099,'Input Parameters'!$L$36,'Input Parameters'!$M$36,'Input Parameters'!$J$36,'Input Parameters'!$K$36)</f>
        <v>1.0064986070748896</v>
      </c>
      <c r="W4099" s="2">
        <f ca="1">N4099+(P4099-N4099)*(1-ERF((T4099-R4099)/(2*SQRT(L4099*'Input Parameters'!$E$38))))</f>
        <v>9.9938921891769422E-2</v>
      </c>
      <c r="X4099">
        <f t="shared" ca="1" si="612"/>
        <v>1</v>
      </c>
      <c r="Y4099" s="7"/>
    </row>
    <row r="4100" spans="1:25" ht="15" customHeight="1" x14ac:dyDescent="0.25">
      <c r="A4100" s="139">
        <v>4093</v>
      </c>
      <c r="B4100" s="10">
        <f t="shared" ca="1" si="603"/>
        <v>0.76254316729654514</v>
      </c>
      <c r="C4100" s="60">
        <f ca="1">_xlfn.NORM.INV(B4100,'Input Parameters'!$E$15,'Input Parameters'!$F$15)</f>
        <v>309.68879782852031</v>
      </c>
      <c r="D4100" s="10">
        <f t="shared" ca="1" si="604"/>
        <v>0.50811046391536019</v>
      </c>
      <c r="E4100" s="62">
        <f ca="1">IF(_xlfn.NORM.INV(D4100,'Input Parameters'!$E$17,'Input Parameters'!$F$17)&lt;3500,3500,IF(_xlfn.NORM.INV(D4100,'Input Parameters'!$E$17,'Input Parameters'!$F$17)&gt;5500,5500,_xlfn.NORM.INV(D4100,'Input Parameters'!$E$17,'Input Parameters'!$F$17)))</f>
        <v>4814.2319231492511</v>
      </c>
      <c r="F4100" s="10">
        <f t="shared" ca="1" si="605"/>
        <v>0.10008715324120421</v>
      </c>
      <c r="G4100" s="64">
        <f ca="1">_xlfn.NORM.INV(F4100,'Input Parameters'!$E$20,'Input Parameters'!$F$20)</f>
        <v>274.06693070204562</v>
      </c>
      <c r="H4100" s="57">
        <f ca="1">EXP(E4100*(1/'Input Parameters'!$E$23-1/G4100))</f>
        <v>0.32270332168395305</v>
      </c>
      <c r="I4100" s="10">
        <f t="shared" ca="1" si="606"/>
        <v>0.58884833762972111</v>
      </c>
      <c r="J4100" s="30">
        <f ca="1">_xlfn.BETA.INV(I4100,'Input Parameters'!$L$26,'Input Parameters'!$M$26,'Input Parameters'!$J$26,'Input Parameters'!$K$26)</f>
        <v>0.6968395209159336</v>
      </c>
      <c r="K4100" s="168">
        <f ca="1">('Input Parameters'!$E$27/'Input Parameters'!$E$38)^$J4100</f>
        <v>6.7484229524729213E-3</v>
      </c>
      <c r="L4100" s="69">
        <f ca="1">$H4100*$C4100*'Input Parameters'!$E$25*K4100</f>
        <v>0.67442121894527007</v>
      </c>
      <c r="M4100" s="24">
        <f t="shared" ca="1" si="607"/>
        <v>0.64194104457113788</v>
      </c>
      <c r="N4100" s="15">
        <f ca="1">_xlfn.NORM.INV(M4100,'Input Parameters'!$E$29,'Input Parameters'!$F$29)</f>
        <v>0.10003636519734899</v>
      </c>
      <c r="O4100" s="8">
        <f t="shared" ca="1" si="608"/>
        <v>0.47133164122909954</v>
      </c>
      <c r="P4100" s="30">
        <f ca="1">_xlfn.LOGNORM.INV(O4100,'Input Parameters'!$H$30,'Input Parameters'!$I$30)</f>
        <v>2.59364839489281</v>
      </c>
      <c r="Q4100" s="10">
        <f t="shared" ca="1" si="609"/>
        <v>0.13940688902110621</v>
      </c>
      <c r="R4100" s="30">
        <f>IF('Input Parameters'!$E$32=0,0,_xlfn.BETA.INV(Q4100,'Input Parameters'!$L$32,'Input Parameters'!$M$32,'Input Parameters'!$J$32,'Input Parameters'!$K$32))</f>
        <v>0</v>
      </c>
      <c r="S4100" s="10">
        <f t="shared" ca="1" si="610"/>
        <v>0.7405268899652756</v>
      </c>
      <c r="T4100" s="26">
        <f ca="1">_xlfn.LOGNORM.INV(S4100,'Input Parameters'!$H$34,'Input Parameters'!$I$34)</f>
        <v>54.622905009310706</v>
      </c>
      <c r="U4100" s="10">
        <f t="shared" ca="1" si="611"/>
        <v>0.55839262221768204</v>
      </c>
      <c r="V4100" s="30">
        <f ca="1">_xlfn.BETA.INV(U4100,'Input Parameters'!$L$36,'Input Parameters'!$M$36,'Input Parameters'!$J$36,'Input Parameters'!$K$36)</f>
        <v>0.60858325045516071</v>
      </c>
      <c r="W4100" s="2">
        <f ca="1">N4100+(P4100-N4100)*(1-ERF((T4100-R4100)/(2*SQRT(L4100*'Input Parameters'!$E$38))))</f>
        <v>0.10004275147032822</v>
      </c>
      <c r="X4100">
        <f t="shared" ca="1" si="612"/>
        <v>1</v>
      </c>
      <c r="Y4100" s="7"/>
    </row>
    <row r="4101" spans="1:25" ht="15" customHeight="1" x14ac:dyDescent="0.25">
      <c r="A4101" s="139">
        <v>4094</v>
      </c>
      <c r="B4101" s="10">
        <f t="shared" ref="B4101:B4164" ca="1" si="613">RAND()</f>
        <v>0.59775971176098763</v>
      </c>
      <c r="C4101" s="60">
        <f ca="1">_xlfn.NORM.INV(B4101,'Input Parameters'!$E$15,'Input Parameters'!$F$15)</f>
        <v>284.38292785003028</v>
      </c>
      <c r="D4101" s="10">
        <f t="shared" ref="D4101:D4164" ca="1" si="614">RAND()</f>
        <v>0.76727074763422665</v>
      </c>
      <c r="E4101" s="62">
        <f ca="1">IF(_xlfn.NORM.INV(D4101,'Input Parameters'!$E$17,'Input Parameters'!$F$17)&lt;3500,3500,IF(_xlfn.NORM.INV(D4101,'Input Parameters'!$E$17,'Input Parameters'!$F$17)&gt;5500,5500,_xlfn.NORM.INV(D4101,'Input Parameters'!$E$17,'Input Parameters'!$F$17)))</f>
        <v>5310.9217639870913</v>
      </c>
      <c r="F4101" s="10">
        <f t="shared" ref="F4101:F4164" ca="1" si="615">RAND()</f>
        <v>0.82528770192740297</v>
      </c>
      <c r="G4101" s="64">
        <f ca="1">_xlfn.NORM.INV(F4101,'Input Parameters'!$E$20,'Input Parameters'!$F$20)</f>
        <v>288.91922999705366</v>
      </c>
      <c r="H4101" s="57">
        <f ca="1">EXP(E4101*(1/'Input Parameters'!$E$23-1/G4101))</f>
        <v>0.777596540134323</v>
      </c>
      <c r="I4101" s="10">
        <f t="shared" ref="I4101:I4164" ca="1" si="616">RAND()</f>
        <v>0.83114396596155737</v>
      </c>
      <c r="J4101" s="30">
        <f ca="1">_xlfn.BETA.INV(I4101,'Input Parameters'!$L$26,'Input Parameters'!$M$26,'Input Parameters'!$J$26,'Input Parameters'!$K$26)</f>
        <v>0.80056065875881222</v>
      </c>
      <c r="K4101" s="168">
        <f ca="1">('Input Parameters'!$E$27/'Input Parameters'!$E$38)^$J4101</f>
        <v>3.2069318019369631E-3</v>
      </c>
      <c r="L4101" s="69">
        <f ca="1">$H4101*$C4101*'Input Parameters'!$E$25*K4101</f>
        <v>0.70916544373663593</v>
      </c>
      <c r="M4101" s="24">
        <f t="shared" ref="M4101:M4164" ca="1" si="617">RAND()</f>
        <v>0.51478269094092899</v>
      </c>
      <c r="N4101" s="15">
        <f ca="1">_xlfn.NORM.INV(M4101,'Input Parameters'!$E$29,'Input Parameters'!$F$29)</f>
        <v>0.1000037063194837</v>
      </c>
      <c r="O4101" s="8">
        <f t="shared" ref="O4101:O4164" ca="1" si="618">RAND()</f>
        <v>0.38948039182560112</v>
      </c>
      <c r="P4101" s="30">
        <f ca="1">_xlfn.LOGNORM.INV(O4101,'Input Parameters'!$H$30,'Input Parameters'!$I$30)</f>
        <v>2.3500949434081231</v>
      </c>
      <c r="Q4101" s="10">
        <f t="shared" ref="Q4101:Q4164" ca="1" si="619">RAND()</f>
        <v>0.46289157670246373</v>
      </c>
      <c r="R4101" s="30">
        <f>IF('Input Parameters'!$E$32=0,0,_xlfn.BETA.INV(Q4101,'Input Parameters'!$L$32,'Input Parameters'!$M$32,'Input Parameters'!$J$32,'Input Parameters'!$K$32))</f>
        <v>0</v>
      </c>
      <c r="S4101" s="10">
        <f t="shared" ref="S4101:S4164" ca="1" si="620">RAND()</f>
        <v>8.2049339278112532E-2</v>
      </c>
      <c r="T4101" s="26">
        <f ca="1">_xlfn.LOGNORM.INV(S4101,'Input Parameters'!$H$34,'Input Parameters'!$I$34)</f>
        <v>42.389077019025116</v>
      </c>
      <c r="U4101" s="10">
        <f t="shared" ref="U4101:U4164" ca="1" si="621">RAND()</f>
        <v>0.5548338113908764</v>
      </c>
      <c r="V4101" s="30">
        <f ca="1">_xlfn.BETA.INV(U4101,'Input Parameters'!$L$36,'Input Parameters'!$M$36,'Input Parameters'!$J$36,'Input Parameters'!$K$36)</f>
        <v>0.6071732361166241</v>
      </c>
      <c r="W4101" s="2">
        <f ca="1">N4101+(P4101-N4101)*(1-ERF((T4101-R4101)/(2*SQRT(L4101*'Input Parameters'!$E$38))))</f>
        <v>0.10084037527207096</v>
      </c>
      <c r="X4101">
        <f t="shared" ca="1" si="612"/>
        <v>1</v>
      </c>
      <c r="Y4101" s="7"/>
    </row>
    <row r="4102" spans="1:25" ht="15" customHeight="1" x14ac:dyDescent="0.25">
      <c r="A4102" s="139">
        <v>4095</v>
      </c>
      <c r="B4102" s="10">
        <f t="shared" ca="1" si="613"/>
        <v>0.82601436655348326</v>
      </c>
      <c r="C4102" s="60">
        <f ca="1">_xlfn.NORM.INV(B4102,'Input Parameters'!$E$15,'Input Parameters'!$F$15)</f>
        <v>321.82945790170697</v>
      </c>
      <c r="D4102" s="10">
        <f t="shared" ca="1" si="614"/>
        <v>3.3380552867089519E-2</v>
      </c>
      <c r="E4102" s="62">
        <f ca="1">IF(_xlfn.NORM.INV(D4102,'Input Parameters'!$E$17,'Input Parameters'!$F$17)&lt;3500,3500,IF(_xlfn.NORM.INV(D4102,'Input Parameters'!$E$17,'Input Parameters'!$F$17)&gt;5500,5500,_xlfn.NORM.INV(D4102,'Input Parameters'!$E$17,'Input Parameters'!$F$17)))</f>
        <v>3516.704770716748</v>
      </c>
      <c r="F4102" s="10">
        <f t="shared" ca="1" si="615"/>
        <v>4.8825192395419492E-2</v>
      </c>
      <c r="G4102" s="64">
        <f ca="1">_xlfn.NORM.INV(F4102,'Input Parameters'!$E$20,'Input Parameters'!$F$20)</f>
        <v>271.55243594554946</v>
      </c>
      <c r="H4102" s="57">
        <f ca="1">EXP(E4102*(1/'Input Parameters'!$E$23-1/G4102))</f>
        <v>0.38867710908915465</v>
      </c>
      <c r="I4102" s="10">
        <f t="shared" ca="1" si="616"/>
        <v>0.66562755034439847</v>
      </c>
      <c r="J4102" s="30">
        <f ca="1">_xlfn.BETA.INV(I4102,'Input Parameters'!$L$26,'Input Parameters'!$M$26,'Input Parameters'!$J$26,'Input Parameters'!$K$26)</f>
        <v>0.72758270942696646</v>
      </c>
      <c r="K4102" s="168">
        <f ca="1">('Input Parameters'!$E$27/'Input Parameters'!$E$38)^$J4102</f>
        <v>5.4129120479003865E-3</v>
      </c>
      <c r="L4102" s="69">
        <f ca="1">$H4102*$C4102*'Input Parameters'!$E$25*K4102</f>
        <v>0.67708895284507231</v>
      </c>
      <c r="M4102" s="24">
        <f t="shared" ca="1" si="617"/>
        <v>0.83255735211168225</v>
      </c>
      <c r="N4102" s="15">
        <f ca="1">_xlfn.NORM.INV(M4102,'Input Parameters'!$E$29,'Input Parameters'!$F$29)</f>
        <v>0.10009643204409438</v>
      </c>
      <c r="O4102" s="8">
        <f t="shared" ca="1" si="618"/>
        <v>0.75901227557537088</v>
      </c>
      <c r="P4102" s="30">
        <f ca="1">_xlfn.LOGNORM.INV(O4102,'Input Parameters'!$H$30,'Input Parameters'!$I$30)</f>
        <v>3.7403718613091468</v>
      </c>
      <c r="Q4102" s="10">
        <f t="shared" ca="1" si="619"/>
        <v>0.83097072212441836</v>
      </c>
      <c r="R4102" s="30">
        <f>IF('Input Parameters'!$E$32=0,0,_xlfn.BETA.INV(Q4102,'Input Parameters'!$L$32,'Input Parameters'!$M$32,'Input Parameters'!$J$32,'Input Parameters'!$K$32))</f>
        <v>0</v>
      </c>
      <c r="S4102" s="10">
        <f t="shared" ca="1" si="620"/>
        <v>0.16868425465306214</v>
      </c>
      <c r="T4102" s="26">
        <f ca="1">_xlfn.LOGNORM.INV(S4102,'Input Parameters'!$H$34,'Input Parameters'!$I$34)</f>
        <v>44.731885636177211</v>
      </c>
      <c r="U4102" s="10">
        <f t="shared" ca="1" si="621"/>
        <v>0.71162561024909665</v>
      </c>
      <c r="V4102" s="30">
        <f ca="1">_xlfn.BETA.INV(U4102,'Input Parameters'!$L$36,'Input Parameters'!$M$36,'Input Parameters'!$J$36,'Input Parameters'!$K$36)</f>
        <v>0.67526821990510877</v>
      </c>
      <c r="W4102" s="2">
        <f ca="1">N4102+(P4102-N4102)*(1-ERF((T4102-R4102)/(2*SQRT(L4102*'Input Parameters'!$E$38))))</f>
        <v>0.1005371333673668</v>
      </c>
      <c r="X4102">
        <f t="shared" ca="1" si="612"/>
        <v>1</v>
      </c>
      <c r="Y4102" s="7"/>
    </row>
    <row r="4103" spans="1:25" ht="15" customHeight="1" x14ac:dyDescent="0.25">
      <c r="A4103" s="139">
        <v>4096</v>
      </c>
      <c r="B4103" s="10">
        <f t="shared" ca="1" si="613"/>
        <v>0.62355492907580579</v>
      </c>
      <c r="C4103" s="60">
        <f ca="1">_xlfn.NORM.INV(B4103,'Input Parameters'!$E$15,'Input Parameters'!$F$15)</f>
        <v>288.02896286735944</v>
      </c>
      <c r="D4103" s="10">
        <f t="shared" ca="1" si="614"/>
        <v>0.75218333723035613</v>
      </c>
      <c r="E4103" s="62">
        <f ca="1">IF(_xlfn.NORM.INV(D4103,'Input Parameters'!$E$17,'Input Parameters'!$F$17)&lt;3500,3500,IF(_xlfn.NORM.INV(D4103,'Input Parameters'!$E$17,'Input Parameters'!$F$17)&gt;5500,5500,_xlfn.NORM.INV(D4103,'Input Parameters'!$E$17,'Input Parameters'!$F$17)))</f>
        <v>5276.9635092222852</v>
      </c>
      <c r="F4103" s="10">
        <f t="shared" ca="1" si="615"/>
        <v>0.39356567636475659</v>
      </c>
      <c r="G4103" s="64">
        <f ca="1">_xlfn.NORM.INV(F4103,'Input Parameters'!$E$20,'Input Parameters'!$F$20)</f>
        <v>280.84074830304564</v>
      </c>
      <c r="H4103" s="57">
        <f ca="1">EXP(E4103*(1/'Input Parameters'!$E$23-1/G4103))</f>
        <v>0.46055472956445975</v>
      </c>
      <c r="I4103" s="10">
        <f t="shared" ca="1" si="616"/>
        <v>0.50868358834251404</v>
      </c>
      <c r="J4103" s="30">
        <f ca="1">_xlfn.BETA.INV(I4103,'Input Parameters'!$L$26,'Input Parameters'!$M$26,'Input Parameters'!$J$26,'Input Parameters'!$K$26)</f>
        <v>0.66489433426321365</v>
      </c>
      <c r="K4103" s="168">
        <f ca="1">('Input Parameters'!$E$27/'Input Parameters'!$E$38)^$J4103</f>
        <v>8.4862942733198634E-3</v>
      </c>
      <c r="L4103" s="69">
        <f ca="1">$H4103*$C4103*'Input Parameters'!$E$25*K4103</f>
        <v>1.125733252203972</v>
      </c>
      <c r="M4103" s="24">
        <f t="shared" ca="1" si="617"/>
        <v>0.6831007303973109</v>
      </c>
      <c r="N4103" s="15">
        <f ca="1">_xlfn.NORM.INV(M4103,'Input Parameters'!$E$29,'Input Parameters'!$F$29)</f>
        <v>0.10004763872179839</v>
      </c>
      <c r="O4103" s="8">
        <f t="shared" ca="1" si="618"/>
        <v>0.96931337175363708</v>
      </c>
      <c r="P4103" s="30">
        <f ca="1">_xlfn.LOGNORM.INV(O4103,'Input Parameters'!$H$30,'Input Parameters'!$I$30)</f>
        <v>6.4932868315226635</v>
      </c>
      <c r="Q4103" s="10">
        <f t="shared" ca="1" si="619"/>
        <v>0.16247407833357674</v>
      </c>
      <c r="R4103" s="30">
        <f>IF('Input Parameters'!$E$32=0,0,_xlfn.BETA.INV(Q4103,'Input Parameters'!$L$32,'Input Parameters'!$M$32,'Input Parameters'!$J$32,'Input Parameters'!$K$32))</f>
        <v>0</v>
      </c>
      <c r="S4103" s="10">
        <f t="shared" ca="1" si="620"/>
        <v>0.50828599791617712</v>
      </c>
      <c r="T4103" s="26">
        <f ca="1">_xlfn.LOGNORM.INV(S4103,'Input Parameters'!$H$34,'Input Parameters'!$I$34)</f>
        <v>50.538257829772924</v>
      </c>
      <c r="U4103" s="10">
        <f t="shared" ca="1" si="621"/>
        <v>0.15118494988641717</v>
      </c>
      <c r="V4103" s="30">
        <f ca="1">_xlfn.BETA.INV(U4103,'Input Parameters'!$L$36,'Input Parameters'!$M$36,'Input Parameters'!$J$36,'Input Parameters'!$K$36)</f>
        <v>0.44552957951839567</v>
      </c>
      <c r="W4103" s="2">
        <f ca="1">N4103+(P4103-N4103)*(1-ERF((T4103-R4103)/(2*SQRT(L4103*'Input Parameters'!$E$38))))</f>
        <v>0.10488621610372383</v>
      </c>
      <c r="X4103">
        <f t="shared" ca="1" si="612"/>
        <v>1</v>
      </c>
      <c r="Y4103" s="7"/>
    </row>
    <row r="4104" spans="1:25" ht="15" customHeight="1" x14ac:dyDescent="0.25">
      <c r="A4104" s="139">
        <v>4097</v>
      </c>
      <c r="B4104" s="10">
        <f t="shared" ca="1" si="613"/>
        <v>0.35256837990551981</v>
      </c>
      <c r="C4104" s="60">
        <f ca="1">_xlfn.NORM.INV(B4104,'Input Parameters'!$E$15,'Input Parameters'!$F$15)</f>
        <v>250.46064246840848</v>
      </c>
      <c r="D4104" s="10">
        <f t="shared" ca="1" si="614"/>
        <v>0.17667334368722598</v>
      </c>
      <c r="E4104" s="62">
        <f ca="1">IF(_xlfn.NORM.INV(D4104,'Input Parameters'!$E$17,'Input Parameters'!$F$17)&lt;3500,3500,IF(_xlfn.NORM.INV(D4104,'Input Parameters'!$E$17,'Input Parameters'!$F$17)&gt;5500,5500,_xlfn.NORM.INV(D4104,'Input Parameters'!$E$17,'Input Parameters'!$F$17)))</f>
        <v>4150.3178370511869</v>
      </c>
      <c r="F4104" s="10">
        <f t="shared" ca="1" si="615"/>
        <v>0.21090525987437092</v>
      </c>
      <c r="G4104" s="64">
        <f ca="1">_xlfn.NORM.INV(F4104,'Input Parameters'!$E$20,'Input Parameters'!$F$20)</f>
        <v>277.2679962271697</v>
      </c>
      <c r="H4104" s="57">
        <f ca="1">EXP(E4104*(1/'Input Parameters'!$E$23-1/G4104))</f>
        <v>0.44923231282860893</v>
      </c>
      <c r="I4104" s="10">
        <f t="shared" ca="1" si="616"/>
        <v>0.54441454193247696</v>
      </c>
      <c r="J4104" s="30">
        <f ca="1">_xlfn.BETA.INV(I4104,'Input Parameters'!$L$26,'Input Parameters'!$M$26,'Input Parameters'!$J$26,'Input Parameters'!$K$26)</f>
        <v>0.67918159898108899</v>
      </c>
      <c r="K4104" s="168">
        <f ca="1">('Input Parameters'!$E$27/'Input Parameters'!$E$38)^$J4104</f>
        <v>7.6596748452230287E-3</v>
      </c>
      <c r="L4104" s="69">
        <f ca="1">$H4104*$C4104*'Input Parameters'!$E$25*K4104</f>
        <v>0.86182842006066607</v>
      </c>
      <c r="M4104" s="24">
        <f t="shared" ca="1" si="617"/>
        <v>0.14262037792497295</v>
      </c>
      <c r="N4104" s="15">
        <f ca="1">_xlfn.NORM.INV(M4104,'Input Parameters'!$E$29,'Input Parameters'!$F$29)</f>
        <v>9.9893137960753275E-2</v>
      </c>
      <c r="O4104" s="8">
        <f t="shared" ca="1" si="618"/>
        <v>0.98950191741244908</v>
      </c>
      <c r="P4104" s="30">
        <f ca="1">_xlfn.LOGNORM.INV(O4104,'Input Parameters'!$H$30,'Input Parameters'!$I$30)</f>
        <v>7.9830493962305296</v>
      </c>
      <c r="Q4104" s="10">
        <f t="shared" ca="1" si="619"/>
        <v>0.59259813509696146</v>
      </c>
      <c r="R4104" s="30">
        <f>IF('Input Parameters'!$E$32=0,0,_xlfn.BETA.INV(Q4104,'Input Parameters'!$L$32,'Input Parameters'!$M$32,'Input Parameters'!$J$32,'Input Parameters'!$K$32))</f>
        <v>0</v>
      </c>
      <c r="S4104" s="10">
        <f t="shared" ca="1" si="620"/>
        <v>0.99632998340125356</v>
      </c>
      <c r="T4104" s="26">
        <f ca="1">_xlfn.LOGNORM.INV(S4104,'Input Parameters'!$H$34,'Input Parameters'!$I$34)</f>
        <v>70.38445177764703</v>
      </c>
      <c r="U4104" s="10">
        <f t="shared" ca="1" si="621"/>
        <v>0.14262079957475471</v>
      </c>
      <c r="V4104" s="30">
        <f ca="1">_xlfn.BETA.INV(U4104,'Input Parameters'!$L$36,'Input Parameters'!$M$36,'Input Parameters'!$J$36,'Input Parameters'!$K$36)</f>
        <v>0.44112175442108725</v>
      </c>
      <c r="W4104" s="2">
        <f ca="1">N4104+(P4104-N4104)*(1-ERF((T4104-R4104)/(2*SQRT(L4104*'Input Parameters'!$E$38))))</f>
        <v>9.9893790144464617E-2</v>
      </c>
      <c r="X4104">
        <f t="shared" ref="X4104:X4167" ca="1" si="622">IF(W4104&gt;V4104,0,1)</f>
        <v>1</v>
      </c>
      <c r="Y4104" s="7"/>
    </row>
    <row r="4105" spans="1:25" ht="15" customHeight="1" x14ac:dyDescent="0.25">
      <c r="A4105" s="139">
        <v>4098</v>
      </c>
      <c r="B4105" s="10">
        <f t="shared" ca="1" si="613"/>
        <v>0.86952967871754916</v>
      </c>
      <c r="C4105" s="60">
        <f ca="1">_xlfn.NORM.INV(B4105,'Input Parameters'!$E$15,'Input Parameters'!$F$15)</f>
        <v>331.8898740906788</v>
      </c>
      <c r="D4105" s="10">
        <f t="shared" ca="1" si="614"/>
        <v>0.30095075713245256</v>
      </c>
      <c r="E4105" s="62">
        <f ca="1">IF(_xlfn.NORM.INV(D4105,'Input Parameters'!$E$17,'Input Parameters'!$F$17)&lt;3500,3500,IF(_xlfn.NORM.INV(D4105,'Input Parameters'!$E$17,'Input Parameters'!$F$17)&gt;5500,5500,_xlfn.NORM.INV(D4105,'Input Parameters'!$E$17,'Input Parameters'!$F$17)))</f>
        <v>4434.8324056459351</v>
      </c>
      <c r="F4105" s="10">
        <f t="shared" ca="1" si="615"/>
        <v>0.36352182434159608</v>
      </c>
      <c r="G4105" s="64">
        <f ca="1">_xlfn.NORM.INV(F4105,'Input Parameters'!$E$20,'Input Parameters'!$F$20)</f>
        <v>280.31129249549468</v>
      </c>
      <c r="H4105" s="57">
        <f ca="1">EXP(E4105*(1/'Input Parameters'!$E$23-1/G4105))</f>
        <v>0.50589844754818192</v>
      </c>
      <c r="I4105" s="10">
        <f t="shared" ca="1" si="616"/>
        <v>0.8725644144366963</v>
      </c>
      <c r="J4105" s="30">
        <f ca="1">_xlfn.BETA.INV(I4105,'Input Parameters'!$L$26,'Input Parameters'!$M$26,'Input Parameters'!$J$26,'Input Parameters'!$K$26)</f>
        <v>0.82258308207530129</v>
      </c>
      <c r="K4105" s="168">
        <f ca="1">('Input Parameters'!$E$27/'Input Parameters'!$E$38)^$J4105</f>
        <v>2.7383273820106662E-3</v>
      </c>
      <c r="L4105" s="69">
        <f ca="1">$H4105*$C4105*'Input Parameters'!$E$25*K4105</f>
        <v>0.45977221058037254</v>
      </c>
      <c r="M4105" s="24">
        <f t="shared" ca="1" si="617"/>
        <v>0.29425354724960562</v>
      </c>
      <c r="N4105" s="15">
        <f ca="1">_xlfn.NORM.INV(M4105,'Input Parameters'!$E$29,'Input Parameters'!$F$29)</f>
        <v>9.9945899929168955E-2</v>
      </c>
      <c r="O4105" s="8">
        <f t="shared" ca="1" si="618"/>
        <v>0.91724247404787362</v>
      </c>
      <c r="P4105" s="30">
        <f ca="1">_xlfn.LOGNORM.INV(O4105,'Input Parameters'!$H$30,'Input Parameters'!$I$30)</f>
        <v>5.166105232539806</v>
      </c>
      <c r="Q4105" s="10">
        <f t="shared" ca="1" si="619"/>
        <v>0.79158428510599188</v>
      </c>
      <c r="R4105" s="30">
        <f>IF('Input Parameters'!$E$32=0,0,_xlfn.BETA.INV(Q4105,'Input Parameters'!$L$32,'Input Parameters'!$M$32,'Input Parameters'!$J$32,'Input Parameters'!$K$32))</f>
        <v>0</v>
      </c>
      <c r="S4105" s="10">
        <f t="shared" ca="1" si="620"/>
        <v>5.037239058275611E-2</v>
      </c>
      <c r="T4105" s="26">
        <f ca="1">_xlfn.LOGNORM.INV(S4105,'Input Parameters'!$H$34,'Input Parameters'!$I$34)</f>
        <v>41.090717366015767</v>
      </c>
      <c r="U4105" s="10">
        <f t="shared" ca="1" si="621"/>
        <v>0.58582172643510699</v>
      </c>
      <c r="V4105" s="30">
        <f ca="1">_xlfn.BETA.INV(U4105,'Input Parameters'!$L$36,'Input Parameters'!$M$36,'Input Parameters'!$J$36,'Input Parameters'!$K$36)</f>
        <v>0.61960006621985086</v>
      </c>
      <c r="W4105" s="2">
        <f ca="1">N4105+(P4105-N4105)*(1-ERF((T4105-R4105)/(2*SQRT(L4105*'Input Parameters'!$E$38))))</f>
        <v>0.10003845164632634</v>
      </c>
      <c r="X4105">
        <f t="shared" ca="1" si="622"/>
        <v>1</v>
      </c>
      <c r="Y4105" s="7"/>
    </row>
    <row r="4106" spans="1:25" ht="15" customHeight="1" x14ac:dyDescent="0.25">
      <c r="A4106" s="139">
        <v>4099</v>
      </c>
      <c r="B4106" s="10">
        <f t="shared" ca="1" si="613"/>
        <v>0.20248136340636924</v>
      </c>
      <c r="C4106" s="60">
        <f ca="1">_xlfn.NORM.INV(B4106,'Input Parameters'!$E$15,'Input Parameters'!$F$15)</f>
        <v>225.83540199381366</v>
      </c>
      <c r="D4106" s="10">
        <f t="shared" ca="1" si="614"/>
        <v>0.61847820578352652</v>
      </c>
      <c r="E4106" s="62">
        <f ca="1">IF(_xlfn.NORM.INV(D4106,'Input Parameters'!$E$17,'Input Parameters'!$F$17)&lt;3500,3500,IF(_xlfn.NORM.INV(D4106,'Input Parameters'!$E$17,'Input Parameters'!$F$17)&gt;5500,5500,_xlfn.NORM.INV(D4106,'Input Parameters'!$E$17,'Input Parameters'!$F$17)))</f>
        <v>5011.0405081501067</v>
      </c>
      <c r="F4106" s="10">
        <f t="shared" ca="1" si="615"/>
        <v>0.48479799129249068</v>
      </c>
      <c r="G4106" s="64">
        <f ca="1">_xlfn.NORM.INV(F4106,'Input Parameters'!$E$20,'Input Parameters'!$F$20)</f>
        <v>282.39462942315146</v>
      </c>
      <c r="H4106" s="57">
        <f ca="1">EXP(E4106*(1/'Input Parameters'!$E$23-1/G4106))</f>
        <v>0.52831046123736558</v>
      </c>
      <c r="I4106" s="10">
        <f t="shared" ca="1" si="616"/>
        <v>0.16790529158160772</v>
      </c>
      <c r="J4106" s="30">
        <f ca="1">_xlfn.BETA.INV(I4106,'Input Parameters'!$L$26,'Input Parameters'!$M$26,'Input Parameters'!$J$26,'Input Parameters'!$K$26)</f>
        <v>0.49910141530405283</v>
      </c>
      <c r="K4106" s="168">
        <f ca="1">('Input Parameters'!$E$27/'Input Parameters'!$E$38)^$J4106</f>
        <v>2.7873849908883343E-2</v>
      </c>
      <c r="L4106" s="69">
        <f ca="1">$H4106*$C4106*'Input Parameters'!$E$25*K4106</f>
        <v>3.3256626315188491</v>
      </c>
      <c r="M4106" s="24">
        <f t="shared" ca="1" si="617"/>
        <v>0.99888341422432714</v>
      </c>
      <c r="N4106" s="15">
        <f ca="1">_xlfn.NORM.INV(M4106,'Input Parameters'!$E$29,'Input Parameters'!$F$29)</f>
        <v>0.10030573315006643</v>
      </c>
      <c r="O4106" s="8">
        <f t="shared" ca="1" si="618"/>
        <v>0.99950889924629771</v>
      </c>
      <c r="P4106" s="30">
        <f ca="1">_xlfn.LOGNORM.INV(O4106,'Input Parameters'!$H$30,'Input Parameters'!$I$30)</f>
        <v>12.728035436098081</v>
      </c>
      <c r="Q4106" s="10">
        <f t="shared" ca="1" si="619"/>
        <v>0.34809274799488099</v>
      </c>
      <c r="R4106" s="30">
        <f>IF('Input Parameters'!$E$32=0,0,_xlfn.BETA.INV(Q4106,'Input Parameters'!$L$32,'Input Parameters'!$M$32,'Input Parameters'!$J$32,'Input Parameters'!$K$32))</f>
        <v>0</v>
      </c>
      <c r="S4106" s="10">
        <f t="shared" ca="1" si="620"/>
        <v>0.10289890213379682</v>
      </c>
      <c r="T4106" s="26">
        <f ca="1">_xlfn.LOGNORM.INV(S4106,'Input Parameters'!$H$34,'Input Parameters'!$I$34)</f>
        <v>43.060505094745317</v>
      </c>
      <c r="U4106" s="10">
        <f t="shared" ca="1" si="621"/>
        <v>5.1582442330154299E-2</v>
      </c>
      <c r="V4106" s="30">
        <f ca="1">_xlfn.BETA.INV(U4106,'Input Parameters'!$L$36,'Input Parameters'!$M$36,'Input Parameters'!$J$36,'Input Parameters'!$K$36)</f>
        <v>0.38055012986840109</v>
      </c>
      <c r="W4106" s="2">
        <f ca="1">N4106+(P4106-N4106)*(1-ERF((T4106-R4106)/(2*SQRT(L4106*'Input Parameters'!$E$38))))</f>
        <v>1.2998004889499781</v>
      </c>
      <c r="X4106">
        <f t="shared" ca="1" si="622"/>
        <v>0</v>
      </c>
      <c r="Y4106" s="7"/>
    </row>
    <row r="4107" spans="1:25" ht="15" customHeight="1" x14ac:dyDescent="0.25">
      <c r="A4107" s="139">
        <v>4100</v>
      </c>
      <c r="B4107" s="10">
        <f t="shared" ca="1" si="613"/>
        <v>0.92749458882964364</v>
      </c>
      <c r="C4107" s="60">
        <f ca="1">_xlfn.NORM.INV(B4107,'Input Parameters'!$E$15,'Input Parameters'!$F$15)</f>
        <v>349.94777159488154</v>
      </c>
      <c r="D4107" s="10">
        <f t="shared" ca="1" si="614"/>
        <v>0.3411508992539406</v>
      </c>
      <c r="E4107" s="62">
        <f ca="1">IF(_xlfn.NORM.INV(D4107,'Input Parameters'!$E$17,'Input Parameters'!$F$17)&lt;3500,3500,IF(_xlfn.NORM.INV(D4107,'Input Parameters'!$E$17,'Input Parameters'!$F$17)&gt;5500,5500,_xlfn.NORM.INV(D4107,'Input Parameters'!$E$17,'Input Parameters'!$F$17)))</f>
        <v>4513.4730983692243</v>
      </c>
      <c r="F4107" s="10">
        <f t="shared" ca="1" si="615"/>
        <v>0.26177044100916236</v>
      </c>
      <c r="G4107" s="64">
        <f ca="1">_xlfn.NORM.INV(F4107,'Input Parameters'!$E$20,'Input Parameters'!$F$20)</f>
        <v>278.37609165681977</v>
      </c>
      <c r="H4107" s="57">
        <f ca="1">EXP(E4107*(1/'Input Parameters'!$E$23-1/G4107))</f>
        <v>0.4468925003319934</v>
      </c>
      <c r="I4107" s="10">
        <f t="shared" ca="1" si="616"/>
        <v>0.27787897674015249</v>
      </c>
      <c r="J4107" s="30">
        <f ca="1">_xlfn.BETA.INV(I4107,'Input Parameters'!$L$26,'Input Parameters'!$M$26,'Input Parameters'!$J$26,'Input Parameters'!$K$26)</f>
        <v>0.5631866811108498</v>
      </c>
      <c r="K4107" s="168">
        <f ca="1">('Input Parameters'!$E$27/'Input Parameters'!$E$38)^$J4107</f>
        <v>1.7601846934084758E-2</v>
      </c>
      <c r="L4107" s="69">
        <f ca="1">$H4107*$C4107*'Input Parameters'!$E$25*K4107</f>
        <v>2.7527358497907164</v>
      </c>
      <c r="M4107" s="24">
        <f t="shared" ca="1" si="617"/>
        <v>0.2880760649571692</v>
      </c>
      <c r="N4107" s="15">
        <f ca="1">_xlfn.NORM.INV(M4107,'Input Parameters'!$E$29,'Input Parameters'!$F$29)</f>
        <v>9.9944098594771991E-2</v>
      </c>
      <c r="O4107" s="8">
        <f t="shared" ca="1" si="618"/>
        <v>0.91308162771852208</v>
      </c>
      <c r="P4107" s="30">
        <f ca="1">_xlfn.LOGNORM.INV(O4107,'Input Parameters'!$H$30,'Input Parameters'!$I$30)</f>
        <v>5.1011607935943095</v>
      </c>
      <c r="Q4107" s="10">
        <f t="shared" ca="1" si="619"/>
        <v>0.21300442966588984</v>
      </c>
      <c r="R4107" s="30">
        <f>IF('Input Parameters'!$E$32=0,0,_xlfn.BETA.INV(Q4107,'Input Parameters'!$L$32,'Input Parameters'!$M$32,'Input Parameters'!$J$32,'Input Parameters'!$K$32))</f>
        <v>0</v>
      </c>
      <c r="S4107" s="10">
        <f t="shared" ca="1" si="620"/>
        <v>0.59296293043449966</v>
      </c>
      <c r="T4107" s="26">
        <f ca="1">_xlfn.LOGNORM.INV(S4107,'Input Parameters'!$H$34,'Input Parameters'!$I$34)</f>
        <v>51.905619985710267</v>
      </c>
      <c r="U4107" s="10">
        <f t="shared" ca="1" si="621"/>
        <v>0.50690367435815675</v>
      </c>
      <c r="V4107" s="30">
        <f ca="1">_xlfn.BETA.INV(U4107,'Input Parameters'!$L$36,'Input Parameters'!$M$36,'Input Parameters'!$J$36,'Input Parameters'!$K$36)</f>
        <v>0.58853022972240931</v>
      </c>
      <c r="W4107" s="2">
        <f ca="1">N4107+(P4107-N4107)*(1-ERF((T4107-R4107)/(2*SQRT(L4107*'Input Parameters'!$E$38))))</f>
        <v>0.2347539320851523</v>
      </c>
      <c r="X4107">
        <f t="shared" ca="1" si="622"/>
        <v>1</v>
      </c>
      <c r="Y4107" s="7"/>
    </row>
    <row r="4108" spans="1:25" ht="15" customHeight="1" x14ac:dyDescent="0.25">
      <c r="A4108" s="139">
        <v>4101</v>
      </c>
      <c r="B4108" s="10">
        <f t="shared" ca="1" si="613"/>
        <v>0.87928857339973898</v>
      </c>
      <c r="C4108" s="60">
        <f ca="1">_xlfn.NORM.INV(B4108,'Input Parameters'!$E$15,'Input Parameters'!$F$15)</f>
        <v>334.4514431271848</v>
      </c>
      <c r="D4108" s="10">
        <f t="shared" ca="1" si="614"/>
        <v>0.75573671002873855</v>
      </c>
      <c r="E4108" s="62">
        <f ca="1">IF(_xlfn.NORM.INV(D4108,'Input Parameters'!$E$17,'Input Parameters'!$F$17)&lt;3500,3500,IF(_xlfn.NORM.INV(D4108,'Input Parameters'!$E$17,'Input Parameters'!$F$17)&gt;5500,5500,_xlfn.NORM.INV(D4108,'Input Parameters'!$E$17,'Input Parameters'!$F$17)))</f>
        <v>5284.857948745288</v>
      </c>
      <c r="F4108" s="10">
        <f t="shared" ca="1" si="615"/>
        <v>0.43604148184343539</v>
      </c>
      <c r="G4108" s="64">
        <f ca="1">_xlfn.NORM.INV(F4108,'Input Parameters'!$E$20,'Input Parameters'!$F$20)</f>
        <v>281.57121121539916</v>
      </c>
      <c r="H4108" s="57">
        <f ca="1">EXP(E4108*(1/'Input Parameters'!$E$23-1/G4108))</f>
        <v>0.48303550009627455</v>
      </c>
      <c r="I4108" s="10">
        <f t="shared" ca="1" si="616"/>
        <v>0.1039385722955688</v>
      </c>
      <c r="J4108" s="30">
        <f ca="1">_xlfn.BETA.INV(I4108,'Input Parameters'!$L$26,'Input Parameters'!$M$26,'Input Parameters'!$J$26,'Input Parameters'!$K$26)</f>
        <v>0.44837348417026801</v>
      </c>
      <c r="K4108" s="168">
        <f ca="1">('Input Parameters'!$E$27/'Input Parameters'!$E$38)^$J4108</f>
        <v>4.0107430853026392E-2</v>
      </c>
      <c r="L4108" s="69">
        <f ca="1">$H4108*$C4108*'Input Parameters'!$E$25*K4108</f>
        <v>6.4794324641376155</v>
      </c>
      <c r="M4108" s="24">
        <f t="shared" ca="1" si="617"/>
        <v>0.6662264444446846</v>
      </c>
      <c r="N4108" s="15">
        <f ca="1">_xlfn.NORM.INV(M4108,'Input Parameters'!$E$29,'Input Parameters'!$F$29)</f>
        <v>0.10004295168816524</v>
      </c>
      <c r="O4108" s="8">
        <f t="shared" ca="1" si="618"/>
        <v>8.6674141384657455E-2</v>
      </c>
      <c r="P4108" s="30">
        <f ca="1">_xlfn.LOGNORM.INV(O4108,'Input Parameters'!$H$30,'Input Parameters'!$I$30)</f>
        <v>1.4104136188004996</v>
      </c>
      <c r="Q4108" s="10">
        <f t="shared" ca="1" si="619"/>
        <v>0.88607138222101056</v>
      </c>
      <c r="R4108" s="30">
        <f>IF('Input Parameters'!$E$32=0,0,_xlfn.BETA.INV(Q4108,'Input Parameters'!$L$32,'Input Parameters'!$M$32,'Input Parameters'!$J$32,'Input Parameters'!$K$32))</f>
        <v>0</v>
      </c>
      <c r="S4108" s="10">
        <f t="shared" ca="1" si="620"/>
        <v>0.89386384788979789</v>
      </c>
      <c r="T4108" s="26">
        <f ca="1">_xlfn.LOGNORM.INV(S4108,'Input Parameters'!$H$34,'Input Parameters'!$I$34)</f>
        <v>58.877440127618492</v>
      </c>
      <c r="U4108" s="10">
        <f t="shared" ca="1" si="621"/>
        <v>0.20741262595106169</v>
      </c>
      <c r="V4108" s="30">
        <f ca="1">_xlfn.BETA.INV(U4108,'Input Parameters'!$L$36,'Input Parameters'!$M$36,'Input Parameters'!$J$36,'Input Parameters'!$K$36)</f>
        <v>0.47201503757903651</v>
      </c>
      <c r="W4108" s="2">
        <f ca="1">N4108+(P4108-N4108)*(1-ERF((T4108-R4108)/(2*SQRT(L4108*'Input Parameters'!$E$38))))</f>
        <v>0.23361234930477059</v>
      </c>
      <c r="X4108">
        <f t="shared" ca="1" si="622"/>
        <v>1</v>
      </c>
      <c r="Y4108" s="7"/>
    </row>
    <row r="4109" spans="1:25" ht="15" customHeight="1" x14ac:dyDescent="0.25">
      <c r="A4109" s="139">
        <v>4102</v>
      </c>
      <c r="B4109" s="10">
        <f t="shared" ca="1" si="613"/>
        <v>0.2275639178248442</v>
      </c>
      <c r="C4109" s="60">
        <f ca="1">_xlfn.NORM.INV(B4109,'Input Parameters'!$E$15,'Input Parameters'!$F$15)</f>
        <v>230.49047064581515</v>
      </c>
      <c r="D4109" s="10">
        <f t="shared" ca="1" si="614"/>
        <v>0.80342111743864331</v>
      </c>
      <c r="E4109" s="62">
        <f ca="1">IF(_xlfn.NORM.INV(D4109,'Input Parameters'!$E$17,'Input Parameters'!$F$17)&lt;3500,3500,IF(_xlfn.NORM.INV(D4109,'Input Parameters'!$E$17,'Input Parameters'!$F$17)&gt;5500,5500,_xlfn.NORM.INV(D4109,'Input Parameters'!$E$17,'Input Parameters'!$F$17)))</f>
        <v>5397.7333279841469</v>
      </c>
      <c r="F4109" s="10">
        <f t="shared" ca="1" si="615"/>
        <v>0.5677219888883468</v>
      </c>
      <c r="G4109" s="64">
        <f ca="1">_xlfn.NORM.INV(F4109,'Input Parameters'!$E$20,'Input Parameters'!$F$20)</f>
        <v>283.79286898402466</v>
      </c>
      <c r="H4109" s="57">
        <f ca="1">EXP(E4109*(1/'Input Parameters'!$E$23-1/G4109))</f>
        <v>0.55259214993569195</v>
      </c>
      <c r="I4109" s="10">
        <f t="shared" ca="1" si="616"/>
        <v>0.1282488365740444</v>
      </c>
      <c r="J4109" s="30">
        <f ca="1">_xlfn.BETA.INV(I4109,'Input Parameters'!$L$26,'Input Parameters'!$M$26,'Input Parameters'!$J$26,'Input Parameters'!$K$26)</f>
        <v>0.46959307664113359</v>
      </c>
      <c r="K4109" s="168">
        <f ca="1">('Input Parameters'!$E$27/'Input Parameters'!$E$38)^$J4109</f>
        <v>3.4444625765948034E-2</v>
      </c>
      <c r="L4109" s="69">
        <f ca="1">$H4109*$C4109*'Input Parameters'!$E$25*K4109</f>
        <v>4.3871163901163319</v>
      </c>
      <c r="M4109" s="24">
        <f t="shared" ca="1" si="617"/>
        <v>0.77123182951693192</v>
      </c>
      <c r="N4109" s="15">
        <f ca="1">_xlfn.NORM.INV(M4109,'Input Parameters'!$E$29,'Input Parameters'!$F$29)</f>
        <v>0.10007429097192481</v>
      </c>
      <c r="O4109" s="8">
        <f t="shared" ca="1" si="618"/>
        <v>0.57736751000059616</v>
      </c>
      <c r="P4109" s="30">
        <f ca="1">_xlfn.LOGNORM.INV(O4109,'Input Parameters'!$H$30,'Input Parameters'!$I$30)</f>
        <v>2.9424188240583402</v>
      </c>
      <c r="Q4109" s="10">
        <f t="shared" ca="1" si="619"/>
        <v>0.34964496030341952</v>
      </c>
      <c r="R4109" s="30">
        <f>IF('Input Parameters'!$E$32=0,0,_xlfn.BETA.INV(Q4109,'Input Parameters'!$L$32,'Input Parameters'!$M$32,'Input Parameters'!$J$32,'Input Parameters'!$K$32))</f>
        <v>0</v>
      </c>
      <c r="S4109" s="10">
        <f t="shared" ca="1" si="620"/>
        <v>0.93649634815794147</v>
      </c>
      <c r="T4109" s="26">
        <f ca="1">_xlfn.LOGNORM.INV(S4109,'Input Parameters'!$H$34,'Input Parameters'!$I$34)</f>
        <v>60.956266550792456</v>
      </c>
      <c r="U4109" s="10">
        <f t="shared" ca="1" si="621"/>
        <v>0.10832349262781005</v>
      </c>
      <c r="V4109" s="30">
        <f ca="1">_xlfn.BETA.INV(U4109,'Input Parameters'!$L$36,'Input Parameters'!$M$36,'Input Parameters'!$J$36,'Input Parameters'!$K$36)</f>
        <v>0.42196565919288803</v>
      </c>
      <c r="W4109" s="2">
        <f ca="1">N4109+(P4109-N4109)*(1-ERF((T4109-R4109)/(2*SQRT(L4109*'Input Parameters'!$E$38))))</f>
        <v>0.21264393524448488</v>
      </c>
      <c r="X4109">
        <f t="shared" ca="1" si="622"/>
        <v>1</v>
      </c>
      <c r="Y4109" s="7"/>
    </row>
    <row r="4110" spans="1:25" ht="15" customHeight="1" x14ac:dyDescent="0.25">
      <c r="A4110" s="139">
        <v>4103</v>
      </c>
      <c r="B4110" s="10">
        <f t="shared" ca="1" si="613"/>
        <v>0.58887699609162325</v>
      </c>
      <c r="C4110" s="60">
        <f ca="1">_xlfn.NORM.INV(B4110,'Input Parameters'!$E$15,'Input Parameters'!$F$15)</f>
        <v>283.1421433609878</v>
      </c>
      <c r="D4110" s="10">
        <f t="shared" ca="1" si="614"/>
        <v>0.37151023601032163</v>
      </c>
      <c r="E4110" s="62">
        <f ca="1">IF(_xlfn.NORM.INV(D4110,'Input Parameters'!$E$17,'Input Parameters'!$F$17)&lt;3500,3500,IF(_xlfn.NORM.INV(D4110,'Input Parameters'!$E$17,'Input Parameters'!$F$17)&gt;5500,5500,_xlfn.NORM.INV(D4110,'Input Parameters'!$E$17,'Input Parameters'!$F$17)))</f>
        <v>4570.5007339127642</v>
      </c>
      <c r="F4110" s="10">
        <f t="shared" ca="1" si="615"/>
        <v>0.36160938035013968</v>
      </c>
      <c r="G4110" s="64">
        <f ca="1">_xlfn.NORM.INV(F4110,'Input Parameters'!$E$20,'Input Parameters'!$F$20)</f>
        <v>280.27712605119564</v>
      </c>
      <c r="H4110" s="57">
        <f ca="1">EXP(E4110*(1/'Input Parameters'!$E$23-1/G4110))</f>
        <v>0.49447800007510878</v>
      </c>
      <c r="I4110" s="10">
        <f t="shared" ca="1" si="616"/>
        <v>0.87131261924803627</v>
      </c>
      <c r="J4110" s="30">
        <f ca="1">_xlfn.BETA.INV(I4110,'Input Parameters'!$L$26,'Input Parameters'!$M$26,'Input Parameters'!$J$26,'Input Parameters'!$K$26)</f>
        <v>0.8218746391123124</v>
      </c>
      <c r="K4110" s="168">
        <f ca="1">('Input Parameters'!$E$27/'Input Parameters'!$E$38)^$J4110</f>
        <v>2.7522780970835265E-3</v>
      </c>
      <c r="L4110" s="69">
        <f ca="1">$H4110*$C4110*'Input Parameters'!$E$25*K4110</f>
        <v>0.38533974297773121</v>
      </c>
      <c r="M4110" s="24">
        <f t="shared" ca="1" si="617"/>
        <v>0.86761438336173435</v>
      </c>
      <c r="N4110" s="15">
        <f ca="1">_xlfn.NORM.INV(M4110,'Input Parameters'!$E$29,'Input Parameters'!$F$29)</f>
        <v>0.1001115184811676</v>
      </c>
      <c r="O4110" s="8">
        <f t="shared" ca="1" si="618"/>
        <v>8.0770383822141856E-3</v>
      </c>
      <c r="P4110" s="30">
        <f ca="1">_xlfn.LOGNORM.INV(O4110,'Input Parameters'!$H$30,'Input Parameters'!$I$30)</f>
        <v>0.8613696652063666</v>
      </c>
      <c r="Q4110" s="10">
        <f t="shared" ca="1" si="619"/>
        <v>0.60599574692499791</v>
      </c>
      <c r="R4110" s="30">
        <f>IF('Input Parameters'!$E$32=0,0,_xlfn.BETA.INV(Q4110,'Input Parameters'!$L$32,'Input Parameters'!$M$32,'Input Parameters'!$J$32,'Input Parameters'!$K$32))</f>
        <v>0</v>
      </c>
      <c r="S4110" s="10">
        <f t="shared" ca="1" si="620"/>
        <v>3.3595904354696282E-2</v>
      </c>
      <c r="T4110" s="26">
        <f ca="1">_xlfn.LOGNORM.INV(S4110,'Input Parameters'!$H$34,'Input Parameters'!$I$34)</f>
        <v>40.13432325680796</v>
      </c>
      <c r="U4110" s="10">
        <f t="shared" ca="1" si="621"/>
        <v>0.46885262487141599</v>
      </c>
      <c r="V4110" s="30">
        <f ca="1">_xlfn.BETA.INV(U4110,'Input Parameters'!$L$36,'Input Parameters'!$M$36,'Input Parameters'!$J$36,'Input Parameters'!$K$36)</f>
        <v>0.57407185216887191</v>
      </c>
      <c r="W4110" s="2">
        <f ca="1">N4110+(P4110-N4110)*(1-ERF((T4110-R4110)/(2*SQRT(L4110*'Input Parameters'!$E$38))))</f>
        <v>0.10011520107598977</v>
      </c>
      <c r="X4110">
        <f t="shared" ca="1" si="622"/>
        <v>1</v>
      </c>
      <c r="Y4110" s="7"/>
    </row>
    <row r="4111" spans="1:25" ht="15" customHeight="1" x14ac:dyDescent="0.25">
      <c r="A4111" s="139">
        <v>4104</v>
      </c>
      <c r="B4111" s="10">
        <f t="shared" ca="1" si="613"/>
        <v>0.56566232959054841</v>
      </c>
      <c r="C4111" s="60">
        <f ca="1">_xlfn.NORM.INV(B4111,'Input Parameters'!$E$15,'Input Parameters'!$F$15)</f>
        <v>279.92761468992325</v>
      </c>
      <c r="D4111" s="10">
        <f t="shared" ca="1" si="614"/>
        <v>0.51529112791428211</v>
      </c>
      <c r="E4111" s="62">
        <f ca="1">IF(_xlfn.NORM.INV(D4111,'Input Parameters'!$E$17,'Input Parameters'!$F$17)&lt;3500,3500,IF(_xlfn.NORM.INV(D4111,'Input Parameters'!$E$17,'Input Parameters'!$F$17)&gt;5500,5500,_xlfn.NORM.INV(D4111,'Input Parameters'!$E$17,'Input Parameters'!$F$17)))</f>
        <v>4826.8369944297692</v>
      </c>
      <c r="F4111" s="10">
        <f t="shared" ca="1" si="615"/>
        <v>0.45490237289193902</v>
      </c>
      <c r="G4111" s="64">
        <f ca="1">_xlfn.NORM.INV(F4111,'Input Parameters'!$E$20,'Input Parameters'!$F$20)</f>
        <v>281.89099165643501</v>
      </c>
      <c r="H4111" s="57">
        <f ca="1">EXP(E4111*(1/'Input Parameters'!$E$23-1/G4111))</f>
        <v>0.52458166412644303</v>
      </c>
      <c r="I4111" s="10">
        <f t="shared" ca="1" si="616"/>
        <v>0.57858835481717441</v>
      </c>
      <c r="J4111" s="30">
        <f ca="1">_xlfn.BETA.INV(I4111,'Input Parameters'!$L$26,'Input Parameters'!$M$26,'Input Parameters'!$J$26,'Input Parameters'!$K$26)</f>
        <v>0.6927645794991546</v>
      </c>
      <c r="K4111" s="168">
        <f ca="1">('Input Parameters'!$E$27/'Input Parameters'!$E$38)^$J4111</f>
        <v>6.9485881322843158E-3</v>
      </c>
      <c r="L4111" s="69">
        <f ca="1">$H4111*$C4111*'Input Parameters'!$E$25*K4111</f>
        <v>1.0203646873804708</v>
      </c>
      <c r="M4111" s="24">
        <f t="shared" ca="1" si="617"/>
        <v>0.84171848518865267</v>
      </c>
      <c r="N4111" s="15">
        <f ca="1">_xlfn.NORM.INV(M4111,'Input Parameters'!$E$29,'Input Parameters'!$F$29)</f>
        <v>0.10010015457580636</v>
      </c>
      <c r="O4111" s="8">
        <f t="shared" ca="1" si="618"/>
        <v>3.3151539544635011E-2</v>
      </c>
      <c r="P4111" s="30">
        <f ca="1">_xlfn.LOGNORM.INV(O4111,'Input Parameters'!$H$30,'Input Parameters'!$I$30)</f>
        <v>1.1270179014505266</v>
      </c>
      <c r="Q4111" s="10">
        <f t="shared" ca="1" si="619"/>
        <v>0.34634299748791098</v>
      </c>
      <c r="R4111" s="30">
        <f>IF('Input Parameters'!$E$32=0,0,_xlfn.BETA.INV(Q4111,'Input Parameters'!$L$32,'Input Parameters'!$M$32,'Input Parameters'!$J$32,'Input Parameters'!$K$32))</f>
        <v>0</v>
      </c>
      <c r="S4111" s="10">
        <f t="shared" ca="1" si="620"/>
        <v>0.1764114016164926</v>
      </c>
      <c r="T4111" s="26">
        <f ca="1">_xlfn.LOGNORM.INV(S4111,'Input Parameters'!$H$34,'Input Parameters'!$I$34)</f>
        <v>44.900689404281898</v>
      </c>
      <c r="U4111" s="10">
        <f t="shared" ca="1" si="621"/>
        <v>5.2347117893592809E-2</v>
      </c>
      <c r="V4111" s="30">
        <f ca="1">_xlfn.BETA.INV(U4111,'Input Parameters'!$L$36,'Input Parameters'!$M$36,'Input Parameters'!$J$36,'Input Parameters'!$K$36)</f>
        <v>0.38125729144733561</v>
      </c>
      <c r="W4111" s="2">
        <f ca="1">N4111+(P4111-N4111)*(1-ERF((T4111-R4111)/(2*SQRT(L4111*'Input Parameters'!$E$38))))</f>
        <v>0.10181675057468592</v>
      </c>
      <c r="X4111">
        <f t="shared" ca="1" si="622"/>
        <v>1</v>
      </c>
      <c r="Y4111" s="7"/>
    </row>
    <row r="4112" spans="1:25" ht="15" customHeight="1" x14ac:dyDescent="0.25">
      <c r="A4112" s="139">
        <v>4105</v>
      </c>
      <c r="B4112" s="10">
        <f t="shared" ca="1" si="613"/>
        <v>0.58401871831468544</v>
      </c>
      <c r="C4112" s="60">
        <f ca="1">_xlfn.NORM.INV(B4112,'Input Parameters'!$E$15,'Input Parameters'!$F$15)</f>
        <v>282.46624515365028</v>
      </c>
      <c r="D4112" s="10">
        <f t="shared" ca="1" si="614"/>
        <v>0.58055621237539456</v>
      </c>
      <c r="E4112" s="62">
        <f ca="1">IF(_xlfn.NORM.INV(D4112,'Input Parameters'!$E$17,'Input Parameters'!$F$17)&lt;3500,3500,IF(_xlfn.NORM.INV(D4112,'Input Parameters'!$E$17,'Input Parameters'!$F$17)&gt;5500,5500,_xlfn.NORM.INV(D4112,'Input Parameters'!$E$17,'Input Parameters'!$F$17)))</f>
        <v>4942.3216256593478</v>
      </c>
      <c r="F4112" s="10">
        <f t="shared" ca="1" si="615"/>
        <v>0.4228075202543472</v>
      </c>
      <c r="G4112" s="64">
        <f ca="1">_xlfn.NORM.INV(F4112,'Input Parameters'!$E$20,'Input Parameters'!$F$20)</f>
        <v>281.34540070365023</v>
      </c>
      <c r="H4112" s="57">
        <f ca="1">EXP(E4112*(1/'Input Parameters'!$E$23-1/G4112))</f>
        <v>0.49927926987803123</v>
      </c>
      <c r="I4112" s="10">
        <f t="shared" ca="1" si="616"/>
        <v>0.90787482741138226</v>
      </c>
      <c r="J4112" s="30">
        <f ca="1">_xlfn.BETA.INV(I4112,'Input Parameters'!$L$26,'Input Parameters'!$M$26,'Input Parameters'!$J$26,'Input Parameters'!$K$26)</f>
        <v>0.84414527705817777</v>
      </c>
      <c r="K4112" s="168">
        <f ca="1">('Input Parameters'!$E$27/'Input Parameters'!$E$38)^$J4112</f>
        <v>2.3459282191130204E-3</v>
      </c>
      <c r="L4112" s="69">
        <f ca="1">$H4112*$C4112*'Input Parameters'!$E$25*K4112</f>
        <v>0.33084517912883332</v>
      </c>
      <c r="M4112" s="24">
        <f t="shared" ca="1" si="617"/>
        <v>0.49979221974596577</v>
      </c>
      <c r="N4112" s="15">
        <f ca="1">_xlfn.NORM.INV(M4112,'Input Parameters'!$E$29,'Input Parameters'!$F$29)</f>
        <v>9.9999947917211687E-2</v>
      </c>
      <c r="O4112" s="8">
        <f t="shared" ca="1" si="618"/>
        <v>0.89343492609496744</v>
      </c>
      <c r="P4112" s="30">
        <f ca="1">_xlfn.LOGNORM.INV(O4112,'Input Parameters'!$H$30,'Input Parameters'!$I$30)</f>
        <v>4.8314980627710389</v>
      </c>
      <c r="Q4112" s="10">
        <f t="shared" ca="1" si="619"/>
        <v>0.51748501045539963</v>
      </c>
      <c r="R4112" s="30">
        <f>IF('Input Parameters'!$E$32=0,0,_xlfn.BETA.INV(Q4112,'Input Parameters'!$L$32,'Input Parameters'!$M$32,'Input Parameters'!$J$32,'Input Parameters'!$K$32))</f>
        <v>0</v>
      </c>
      <c r="S4112" s="10">
        <f t="shared" ca="1" si="620"/>
        <v>0.92257961304350578</v>
      </c>
      <c r="T4112" s="26">
        <f ca="1">_xlfn.LOGNORM.INV(S4112,'Input Parameters'!$H$34,'Input Parameters'!$I$34)</f>
        <v>60.176705852151244</v>
      </c>
      <c r="U4112" s="10">
        <f t="shared" ca="1" si="621"/>
        <v>0.13447826143898833</v>
      </c>
      <c r="V4112" s="30">
        <f ca="1">_xlfn.BETA.INV(U4112,'Input Parameters'!$L$36,'Input Parameters'!$M$36,'Input Parameters'!$J$36,'Input Parameters'!$K$36)</f>
        <v>0.4368087640434648</v>
      </c>
      <c r="W4112" s="2">
        <f ca="1">N4112+(P4112-N4112)*(1-ERF((T4112-R4112)/(2*SQRT(L4112*'Input Parameters'!$E$38))))</f>
        <v>9.9999947917866733E-2</v>
      </c>
      <c r="X4112">
        <f t="shared" ca="1" si="622"/>
        <v>1</v>
      </c>
      <c r="Y4112" s="7"/>
    </row>
    <row r="4113" spans="1:25" ht="15" customHeight="1" x14ac:dyDescent="0.25">
      <c r="A4113" s="139">
        <v>4106</v>
      </c>
      <c r="B4113" s="10">
        <f t="shared" ca="1" si="613"/>
        <v>0.14398922632599875</v>
      </c>
      <c r="C4113" s="60">
        <f ca="1">_xlfn.NORM.INV(B4113,'Input Parameters'!$E$15,'Input Parameters'!$F$15)</f>
        <v>213.3830502358208</v>
      </c>
      <c r="D4113" s="10">
        <f t="shared" ca="1" si="614"/>
        <v>0.83930215764768357</v>
      </c>
      <c r="E4113" s="62">
        <f ca="1">IF(_xlfn.NORM.INV(D4113,'Input Parameters'!$E$17,'Input Parameters'!$F$17)&lt;3500,3500,IF(_xlfn.NORM.INV(D4113,'Input Parameters'!$E$17,'Input Parameters'!$F$17)&gt;5500,5500,_xlfn.NORM.INV(D4113,'Input Parameters'!$E$17,'Input Parameters'!$F$17)))</f>
        <v>5494.1157033658328</v>
      </c>
      <c r="F4113" s="10">
        <f t="shared" ca="1" si="615"/>
        <v>0.14328215433339897</v>
      </c>
      <c r="G4113" s="64">
        <f ca="1">_xlfn.NORM.INV(F4113,'Input Parameters'!$E$20,'Input Parameters'!$F$20)</f>
        <v>275.50988454263847</v>
      </c>
      <c r="H4113" s="57">
        <f ca="1">EXP(E4113*(1/'Input Parameters'!$E$23-1/G4113))</f>
        <v>0.30551482846866979</v>
      </c>
      <c r="I4113" s="10">
        <f t="shared" ca="1" si="616"/>
        <v>0.71119786771076365</v>
      </c>
      <c r="J4113" s="30">
        <f ca="1">_xlfn.BETA.INV(I4113,'Input Parameters'!$L$26,'Input Parameters'!$M$26,'Input Parameters'!$J$26,'Input Parameters'!$K$26)</f>
        <v>0.74634480378571766</v>
      </c>
      <c r="K4113" s="168">
        <f ca="1">('Input Parameters'!$E$27/'Input Parameters'!$E$38)^$J4113</f>
        <v>4.7313296399602274E-3</v>
      </c>
      <c r="L4113" s="69">
        <f ca="1">$H4113*$C4113*'Input Parameters'!$E$25*K4113</f>
        <v>0.30844335620781188</v>
      </c>
      <c r="M4113" s="24">
        <f t="shared" ca="1" si="617"/>
        <v>2.7008226016312253E-2</v>
      </c>
      <c r="N4113" s="15">
        <f ca="1">_xlfn.NORM.INV(M4113,'Input Parameters'!$E$29,'Input Parameters'!$F$29)</f>
        <v>9.9807329538198597E-2</v>
      </c>
      <c r="O4113" s="8">
        <f t="shared" ca="1" si="618"/>
        <v>0.19162931730469457</v>
      </c>
      <c r="P4113" s="30">
        <f ca="1">_xlfn.LOGNORM.INV(O4113,'Input Parameters'!$H$30,'Input Parameters'!$I$30)</f>
        <v>1.777429171784872</v>
      </c>
      <c r="Q4113" s="10">
        <f t="shared" ca="1" si="619"/>
        <v>0.50062578398853641</v>
      </c>
      <c r="R4113" s="30">
        <f>IF('Input Parameters'!$E$32=0,0,_xlfn.BETA.INV(Q4113,'Input Parameters'!$L$32,'Input Parameters'!$M$32,'Input Parameters'!$J$32,'Input Parameters'!$K$32))</f>
        <v>0</v>
      </c>
      <c r="S4113" s="10">
        <f t="shared" ca="1" si="620"/>
        <v>0.31136006801978833</v>
      </c>
      <c r="T4113" s="26">
        <f ca="1">_xlfn.LOGNORM.INV(S4113,'Input Parameters'!$H$34,'Input Parameters'!$I$34)</f>
        <v>47.412344305521366</v>
      </c>
      <c r="U4113" s="10">
        <f t="shared" ca="1" si="621"/>
        <v>0.70905243188423006</v>
      </c>
      <c r="V4113" s="30">
        <f ca="1">_xlfn.BETA.INV(U4113,'Input Parameters'!$L$36,'Input Parameters'!$M$36,'Input Parameters'!$J$36,'Input Parameters'!$K$36)</f>
        <v>0.67400943094990262</v>
      </c>
      <c r="W4113" s="2">
        <f ca="1">N4113+(P4113-N4113)*(1-ERF((T4113-R4113)/(2*SQRT(L4113*'Input Parameters'!$E$38))))</f>
        <v>9.9807332179531638E-2</v>
      </c>
      <c r="X4113">
        <f t="shared" ca="1" si="622"/>
        <v>1</v>
      </c>
      <c r="Y4113" s="7"/>
    </row>
    <row r="4114" spans="1:25" ht="15" customHeight="1" x14ac:dyDescent="0.25">
      <c r="A4114" s="139">
        <v>4107</v>
      </c>
      <c r="B4114" s="10">
        <f t="shared" ca="1" si="613"/>
        <v>0.86803909817517677</v>
      </c>
      <c r="C4114" s="60">
        <f ca="1">_xlfn.NORM.INV(B4114,'Input Parameters'!$E$15,'Input Parameters'!$F$15)</f>
        <v>331.51046526358368</v>
      </c>
      <c r="D4114" s="10">
        <f t="shared" ca="1" si="614"/>
        <v>0.20000830450065987</v>
      </c>
      <c r="E4114" s="62">
        <f ca="1">IF(_xlfn.NORM.INV(D4114,'Input Parameters'!$E$17,'Input Parameters'!$F$17)&lt;3500,3500,IF(_xlfn.NORM.INV(D4114,'Input Parameters'!$E$17,'Input Parameters'!$F$17)&gt;5500,5500,_xlfn.NORM.INV(D4114,'Input Parameters'!$E$17,'Input Parameters'!$F$17)))</f>
        <v>4210.8859003153138</v>
      </c>
      <c r="F4114" s="10">
        <f t="shared" ca="1" si="615"/>
        <v>0.30332999091615975</v>
      </c>
      <c r="G4114" s="64">
        <f ca="1">_xlfn.NORM.INV(F4114,'Input Parameters'!$E$20,'Input Parameters'!$F$20)</f>
        <v>279.20052550863011</v>
      </c>
      <c r="H4114" s="57">
        <f ca="1">EXP(E4114*(1/'Input Parameters'!$E$23-1/G4114))</f>
        <v>0.49323301495150096</v>
      </c>
      <c r="I4114" s="10">
        <f t="shared" ca="1" si="616"/>
        <v>0.69946671808039718</v>
      </c>
      <c r="J4114" s="30">
        <f ca="1">_xlfn.BETA.INV(I4114,'Input Parameters'!$L$26,'Input Parameters'!$M$26,'Input Parameters'!$J$26,'Input Parameters'!$K$26)</f>
        <v>0.74145722399922309</v>
      </c>
      <c r="K4114" s="168">
        <f ca="1">('Input Parameters'!$E$27/'Input Parameters'!$E$38)^$J4114</f>
        <v>4.9001459811058926E-3</v>
      </c>
      <c r="L4114" s="69">
        <f ca="1">$H4114*$C4114*'Input Parameters'!$E$25*K4114</f>
        <v>0.80123221037157177</v>
      </c>
      <c r="M4114" s="24">
        <f t="shared" ca="1" si="617"/>
        <v>0.43716460594318285</v>
      </c>
      <c r="N4114" s="15">
        <f ca="1">_xlfn.NORM.INV(M4114,'Input Parameters'!$E$29,'Input Parameters'!$F$29)</f>
        <v>9.9984183808309146E-2</v>
      </c>
      <c r="O4114" s="8">
        <f t="shared" ca="1" si="618"/>
        <v>0.90068008048437975</v>
      </c>
      <c r="P4114" s="30">
        <f ca="1">_xlfn.LOGNORM.INV(O4114,'Input Parameters'!$H$30,'Input Parameters'!$I$30)</f>
        <v>4.9246631659692648</v>
      </c>
      <c r="Q4114" s="10">
        <f t="shared" ca="1" si="619"/>
        <v>0.46871328958975711</v>
      </c>
      <c r="R4114" s="30">
        <f>IF('Input Parameters'!$E$32=0,0,_xlfn.BETA.INV(Q4114,'Input Parameters'!$L$32,'Input Parameters'!$M$32,'Input Parameters'!$J$32,'Input Parameters'!$K$32))</f>
        <v>0</v>
      </c>
      <c r="S4114" s="10">
        <f t="shared" ca="1" si="620"/>
        <v>0.67611572571931622</v>
      </c>
      <c r="T4114" s="26">
        <f ca="1">_xlfn.LOGNORM.INV(S4114,'Input Parameters'!$H$34,'Input Parameters'!$I$34)</f>
        <v>53.358382881812723</v>
      </c>
      <c r="U4114" s="10">
        <f t="shared" ca="1" si="621"/>
        <v>0.63205098875090326</v>
      </c>
      <c r="V4114" s="30">
        <f ca="1">_xlfn.BETA.INV(U4114,'Input Parameters'!$L$36,'Input Parameters'!$M$36,'Input Parameters'!$J$36,'Input Parameters'!$K$36)</f>
        <v>0.63890015861860727</v>
      </c>
      <c r="W4114" s="2">
        <f ca="1">N4114+(P4114-N4114)*(1-ERF((T4114-R4114)/(2*SQRT(L4114*'Input Parameters'!$E$38))))</f>
        <v>0.10010463738148218</v>
      </c>
      <c r="X4114">
        <f t="shared" ca="1" si="622"/>
        <v>1</v>
      </c>
      <c r="Y4114" s="7"/>
    </row>
    <row r="4115" spans="1:25" ht="15" customHeight="1" x14ac:dyDescent="0.25">
      <c r="A4115" s="139">
        <v>4108</v>
      </c>
      <c r="B4115" s="10">
        <f t="shared" ca="1" si="613"/>
        <v>4.7758680471908788E-3</v>
      </c>
      <c r="C4115" s="60">
        <f ca="1">_xlfn.NORM.INV(B4115,'Input Parameters'!$E$15,'Input Parameters'!$F$15)</f>
        <v>130.51686282486617</v>
      </c>
      <c r="D4115" s="10">
        <f t="shared" ca="1" si="614"/>
        <v>7.1376571580158865E-2</v>
      </c>
      <c r="E4115" s="62">
        <f ca="1">IF(_xlfn.NORM.INV(D4115,'Input Parameters'!$E$17,'Input Parameters'!$F$17)&lt;3500,3500,IF(_xlfn.NORM.INV(D4115,'Input Parameters'!$E$17,'Input Parameters'!$F$17)&gt;5500,5500,_xlfn.NORM.INV(D4115,'Input Parameters'!$E$17,'Input Parameters'!$F$17)))</f>
        <v>3774.0693477320688</v>
      </c>
      <c r="F4115" s="10">
        <f t="shared" ca="1" si="615"/>
        <v>0.32324367340299265</v>
      </c>
      <c r="G4115" s="64">
        <f ca="1">_xlfn.NORM.INV(F4115,'Input Parameters'!$E$20,'Input Parameters'!$F$20)</f>
        <v>279.57706199543793</v>
      </c>
      <c r="H4115" s="57">
        <f ca="1">EXP(E4115*(1/'Input Parameters'!$E$23-1/G4115))</f>
        <v>0.54050520796541801</v>
      </c>
      <c r="I4115" s="10">
        <f t="shared" ca="1" si="616"/>
        <v>7.3907036787986935E-2</v>
      </c>
      <c r="J4115" s="30">
        <f ca="1">_xlfn.BETA.INV(I4115,'Input Parameters'!$L$26,'Input Parameters'!$M$26,'Input Parameters'!$J$26,'Input Parameters'!$K$26)</f>
        <v>0.41678155630470393</v>
      </c>
      <c r="K4115" s="168">
        <f ca="1">('Input Parameters'!$E$27/'Input Parameters'!$E$38)^$J4115</f>
        <v>5.0308360413443005E-2</v>
      </c>
      <c r="L4115" s="69">
        <f ca="1">$H4115*$C4115*'Input Parameters'!$E$25*K4115</f>
        <v>3.5490055031675536</v>
      </c>
      <c r="M4115" s="24">
        <f t="shared" ca="1" si="617"/>
        <v>0.67326167842333051</v>
      </c>
      <c r="N4115" s="15">
        <f ca="1">_xlfn.NORM.INV(M4115,'Input Parameters'!$E$29,'Input Parameters'!$F$29)</f>
        <v>0.10004489376389708</v>
      </c>
      <c r="O4115" s="8">
        <f t="shared" ca="1" si="618"/>
        <v>0.44473453330029988</v>
      </c>
      <c r="P4115" s="30">
        <f ca="1">_xlfn.LOGNORM.INV(O4115,'Input Parameters'!$H$30,'Input Parameters'!$I$30)</f>
        <v>2.5127829918766409</v>
      </c>
      <c r="Q4115" s="10">
        <f t="shared" ca="1" si="619"/>
        <v>0.34300272368822082</v>
      </c>
      <c r="R4115" s="30">
        <f>IF('Input Parameters'!$E$32=0,0,_xlfn.BETA.INV(Q4115,'Input Parameters'!$L$32,'Input Parameters'!$M$32,'Input Parameters'!$J$32,'Input Parameters'!$K$32))</f>
        <v>0</v>
      </c>
      <c r="S4115" s="10">
        <f t="shared" ca="1" si="620"/>
        <v>0.97616555735638144</v>
      </c>
      <c r="T4115" s="26">
        <f ca="1">_xlfn.LOGNORM.INV(S4115,'Input Parameters'!$H$34,'Input Parameters'!$I$34)</f>
        <v>64.503788777657661</v>
      </c>
      <c r="U4115" s="10">
        <f t="shared" ca="1" si="621"/>
        <v>0.60700130729709478</v>
      </c>
      <c r="V4115" s="30">
        <f ca="1">_xlfn.BETA.INV(U4115,'Input Parameters'!$L$36,'Input Parameters'!$M$36,'Input Parameters'!$J$36,'Input Parameters'!$K$36)</f>
        <v>0.62831411250129787</v>
      </c>
      <c r="W4115" s="2">
        <f ca="1">N4115+(P4115-N4115)*(1-ERF((T4115-R4115)/(2*SQRT(L4115*'Input Parameters'!$E$38))))</f>
        <v>0.13737630282623425</v>
      </c>
      <c r="X4115">
        <f t="shared" ca="1" si="622"/>
        <v>1</v>
      </c>
      <c r="Y4115" s="7"/>
    </row>
    <row r="4116" spans="1:25" ht="15" customHeight="1" x14ac:dyDescent="0.25">
      <c r="A4116" s="139">
        <v>4109</v>
      </c>
      <c r="B4116" s="10">
        <f t="shared" ca="1" si="613"/>
        <v>0.6161507795281137</v>
      </c>
      <c r="C4116" s="60">
        <f ca="1">_xlfn.NORM.INV(B4116,'Input Parameters'!$E$15,'Input Parameters'!$F$15)</f>
        <v>286.97522503557514</v>
      </c>
      <c r="D4116" s="10">
        <f t="shared" ca="1" si="614"/>
        <v>0.1811239902180517</v>
      </c>
      <c r="E4116" s="62">
        <f ca="1">IF(_xlfn.NORM.INV(D4116,'Input Parameters'!$E$17,'Input Parameters'!$F$17)&lt;3500,3500,IF(_xlfn.NORM.INV(D4116,'Input Parameters'!$E$17,'Input Parameters'!$F$17)&gt;5500,5500,_xlfn.NORM.INV(D4116,'Input Parameters'!$E$17,'Input Parameters'!$F$17)))</f>
        <v>4162.2370338444789</v>
      </c>
      <c r="F4116" s="10">
        <f t="shared" ca="1" si="615"/>
        <v>0.26783669998302329</v>
      </c>
      <c r="G4116" s="64">
        <f ca="1">_xlfn.NORM.INV(F4116,'Input Parameters'!$E$20,'Input Parameters'!$F$20)</f>
        <v>278.50022873379339</v>
      </c>
      <c r="H4116" s="57">
        <f ca="1">EXP(E4116*(1/'Input Parameters'!$E$23-1/G4116))</f>
        <v>0.47898118513609506</v>
      </c>
      <c r="I4116" s="10">
        <f t="shared" ca="1" si="616"/>
        <v>0.90179478040182193</v>
      </c>
      <c r="J4116" s="30">
        <f ca="1">_xlfn.BETA.INV(I4116,'Input Parameters'!$L$26,'Input Parameters'!$M$26,'Input Parameters'!$J$26,'Input Parameters'!$K$26)</f>
        <v>0.84017761319854756</v>
      </c>
      <c r="K4116" s="168">
        <f ca="1">('Input Parameters'!$E$27/'Input Parameters'!$E$38)^$J4116</f>
        <v>2.4136528364189823E-3</v>
      </c>
      <c r="L4116" s="69">
        <f ca="1">$H4116*$C4116*'Input Parameters'!$E$25*K4116</f>
        <v>0.33177042078422514</v>
      </c>
      <c r="M4116" s="24">
        <f t="shared" ca="1" si="617"/>
        <v>0.86589033853945341</v>
      </c>
      <c r="N4116" s="15">
        <f ca="1">_xlfn.NORM.INV(M4116,'Input Parameters'!$E$29,'Input Parameters'!$F$29)</f>
        <v>0.10011071725736999</v>
      </c>
      <c r="O4116" s="8">
        <f t="shared" ca="1" si="618"/>
        <v>0.92141111906734818</v>
      </c>
      <c r="P4116" s="30">
        <f ca="1">_xlfn.LOGNORM.INV(O4116,'Input Parameters'!$H$30,'Input Parameters'!$I$30)</f>
        <v>5.2345623868477054</v>
      </c>
      <c r="Q4116" s="10">
        <f t="shared" ca="1" si="619"/>
        <v>0.55474996116674191</v>
      </c>
      <c r="R4116" s="30">
        <f>IF('Input Parameters'!$E$32=0,0,_xlfn.BETA.INV(Q4116,'Input Parameters'!$L$32,'Input Parameters'!$M$32,'Input Parameters'!$J$32,'Input Parameters'!$K$32))</f>
        <v>0</v>
      </c>
      <c r="S4116" s="10">
        <f t="shared" ca="1" si="620"/>
        <v>0.57969213805642972</v>
      </c>
      <c r="T4116" s="26">
        <f ca="1">_xlfn.LOGNORM.INV(S4116,'Input Parameters'!$H$34,'Input Parameters'!$I$34)</f>
        <v>51.685905949957977</v>
      </c>
      <c r="U4116" s="10">
        <f t="shared" ca="1" si="621"/>
        <v>0.85082693636627904</v>
      </c>
      <c r="V4116" s="30">
        <f ca="1">_xlfn.BETA.INV(U4116,'Input Parameters'!$L$36,'Input Parameters'!$M$36,'Input Parameters'!$J$36,'Input Parameters'!$K$36)</f>
        <v>0.75859758907718899</v>
      </c>
      <c r="W4116" s="2">
        <f ca="1">N4116+(P4116-N4116)*(1-ERF((T4116-R4116)/(2*SQRT(L4116*'Input Parameters'!$E$38))))</f>
        <v>0.10011071839867913</v>
      </c>
      <c r="X4116">
        <f t="shared" ca="1" si="622"/>
        <v>1</v>
      </c>
      <c r="Y4116" s="7"/>
    </row>
    <row r="4117" spans="1:25" ht="15" customHeight="1" x14ac:dyDescent="0.25">
      <c r="A4117" s="139">
        <v>4110</v>
      </c>
      <c r="B4117" s="10">
        <f t="shared" ca="1" si="613"/>
        <v>0.17017670266634033</v>
      </c>
      <c r="C4117" s="60">
        <f ca="1">_xlfn.NORM.INV(B4117,'Input Parameters'!$E$15,'Input Parameters'!$F$15)</f>
        <v>219.29553229533929</v>
      </c>
      <c r="D4117" s="10">
        <f t="shared" ca="1" si="614"/>
        <v>0.34121318753663277</v>
      </c>
      <c r="E4117" s="62">
        <f ca="1">IF(_xlfn.NORM.INV(D4117,'Input Parameters'!$E$17,'Input Parameters'!$F$17)&lt;3500,3500,IF(_xlfn.NORM.INV(D4117,'Input Parameters'!$E$17,'Input Parameters'!$F$17)&gt;5500,5500,_xlfn.NORM.INV(D4117,'Input Parameters'!$E$17,'Input Parameters'!$F$17)))</f>
        <v>4513.5919380429896</v>
      </c>
      <c r="F4117" s="10">
        <f t="shared" ca="1" si="615"/>
        <v>4.1283599860712061E-2</v>
      </c>
      <c r="G4117" s="64">
        <f ca="1">_xlfn.NORM.INV(F4117,'Input Parameters'!$E$20,'Input Parameters'!$F$20)</f>
        <v>271.01892751135841</v>
      </c>
      <c r="H4117" s="57">
        <f ca="1">EXP(E4117*(1/'Input Parameters'!$E$23-1/G4117))</f>
        <v>0.28776563560064272</v>
      </c>
      <c r="I4117" s="10">
        <f t="shared" ca="1" si="616"/>
        <v>0.88443806103244826</v>
      </c>
      <c r="J4117" s="30">
        <f ca="1">_xlfn.BETA.INV(I4117,'Input Parameters'!$L$26,'Input Parameters'!$M$26,'Input Parameters'!$J$26,'Input Parameters'!$K$26)</f>
        <v>0.82947062163593233</v>
      </c>
      <c r="K4117" s="168">
        <f ca="1">('Input Parameters'!$E$27/'Input Parameters'!$E$38)^$J4117</f>
        <v>2.6063292260524399E-3</v>
      </c>
      <c r="L4117" s="69">
        <f ca="1">$H4117*$C4117*'Input Parameters'!$E$25*K4117</f>
        <v>0.16447427776782203</v>
      </c>
      <c r="M4117" s="24">
        <f t="shared" ca="1" si="617"/>
        <v>0.46498306667879929</v>
      </c>
      <c r="N4117" s="15">
        <f ca="1">_xlfn.NORM.INV(M4117,'Input Parameters'!$E$29,'Input Parameters'!$F$29)</f>
        <v>9.9991211255239631E-2</v>
      </c>
      <c r="O4117" s="8">
        <f t="shared" ca="1" si="618"/>
        <v>0.31456790434255921</v>
      </c>
      <c r="P4117" s="30">
        <f ca="1">_xlfn.LOGNORM.INV(O4117,'Input Parameters'!$H$30,'Input Parameters'!$I$30)</f>
        <v>2.1359409620539664</v>
      </c>
      <c r="Q4117" s="10">
        <f t="shared" ca="1" si="619"/>
        <v>0.66659400535517666</v>
      </c>
      <c r="R4117" s="30">
        <f>IF('Input Parameters'!$E$32=0,0,_xlfn.BETA.INV(Q4117,'Input Parameters'!$L$32,'Input Parameters'!$M$32,'Input Parameters'!$J$32,'Input Parameters'!$K$32))</f>
        <v>0</v>
      </c>
      <c r="S4117" s="10">
        <f t="shared" ca="1" si="620"/>
        <v>0.83785909133220171</v>
      </c>
      <c r="T4117" s="26">
        <f ca="1">_xlfn.LOGNORM.INV(S4117,'Input Parameters'!$H$34,'Input Parameters'!$I$34)</f>
        <v>56.990188491414422</v>
      </c>
      <c r="U4117" s="10">
        <f t="shared" ca="1" si="621"/>
        <v>0.4436672747005459</v>
      </c>
      <c r="V4117" s="30">
        <f ca="1">_xlfn.BETA.INV(U4117,'Input Parameters'!$L$36,'Input Parameters'!$M$36,'Input Parameters'!$J$36,'Input Parameters'!$K$36)</f>
        <v>0.56460159360215556</v>
      </c>
      <c r="W4117" s="2">
        <f ca="1">N4117+(P4117-N4117)*(1-ERF((T4117-R4117)/(2*SQRT(L4117*'Input Parameters'!$E$38))))</f>
        <v>9.9991211255239631E-2</v>
      </c>
      <c r="X4117">
        <f t="shared" ca="1" si="622"/>
        <v>1</v>
      </c>
      <c r="Y4117" s="7"/>
    </row>
    <row r="4118" spans="1:25" ht="15" customHeight="1" x14ac:dyDescent="0.25">
      <c r="A4118" s="139">
        <v>4111</v>
      </c>
      <c r="B4118" s="10">
        <f t="shared" ca="1" si="613"/>
        <v>6.7716534062757128E-2</v>
      </c>
      <c r="C4118" s="60">
        <f ca="1">_xlfn.NORM.INV(B4118,'Input Parameters'!$E$15,'Input Parameters'!$F$15)</f>
        <v>190.05554134961386</v>
      </c>
      <c r="D4118" s="10">
        <f t="shared" ca="1" si="614"/>
        <v>0.36946085884932689</v>
      </c>
      <c r="E4118" s="62">
        <f ca="1">IF(_xlfn.NORM.INV(D4118,'Input Parameters'!$E$17,'Input Parameters'!$F$17)&lt;3500,3500,IF(_xlfn.NORM.INV(D4118,'Input Parameters'!$E$17,'Input Parameters'!$F$17)&gt;5500,5500,_xlfn.NORM.INV(D4118,'Input Parameters'!$E$17,'Input Parameters'!$F$17)))</f>
        <v>4566.7028711095809</v>
      </c>
      <c r="F4118" s="10">
        <f t="shared" ca="1" si="615"/>
        <v>0.62366364254247308</v>
      </c>
      <c r="G4118" s="64">
        <f ca="1">_xlfn.NORM.INV(F4118,'Input Parameters'!$E$20,'Input Parameters'!$F$20)</f>
        <v>284.76128484010616</v>
      </c>
      <c r="H4118" s="57">
        <f ca="1">EXP(E4118*(1/'Input Parameters'!$E$23-1/G4118))</f>
        <v>0.63948510806179404</v>
      </c>
      <c r="I4118" s="10">
        <f t="shared" ca="1" si="616"/>
        <v>0.52880045608720982</v>
      </c>
      <c r="J4118" s="30">
        <f ca="1">_xlfn.BETA.INV(I4118,'Input Parameters'!$L$26,'Input Parameters'!$M$26,'Input Parameters'!$J$26,'Input Parameters'!$K$26)</f>
        <v>0.67295426708033512</v>
      </c>
      <c r="K4118" s="168">
        <f ca="1">('Input Parameters'!$E$27/'Input Parameters'!$E$38)^$J4118</f>
        <v>8.0095800709885385E-3</v>
      </c>
      <c r="L4118" s="69">
        <f ca="1">$H4118*$C4118*'Input Parameters'!$E$25*K4118</f>
        <v>0.97346584686423754</v>
      </c>
      <c r="M4118" s="24">
        <f t="shared" ca="1" si="617"/>
        <v>0.65872786939157024</v>
      </c>
      <c r="N4118" s="15">
        <f ca="1">_xlfn.NORM.INV(M4118,'Input Parameters'!$E$29,'Input Parameters'!$F$29)</f>
        <v>0.10004089937317213</v>
      </c>
      <c r="O4118" s="8">
        <f t="shared" ca="1" si="618"/>
        <v>0.28840472607325152</v>
      </c>
      <c r="P4118" s="30">
        <f ca="1">_xlfn.LOGNORM.INV(O4118,'Input Parameters'!$H$30,'Input Parameters'!$I$30)</f>
        <v>2.0614876902896122</v>
      </c>
      <c r="Q4118" s="10">
        <f t="shared" ca="1" si="619"/>
        <v>0.40597435512977975</v>
      </c>
      <c r="R4118" s="30">
        <f>IF('Input Parameters'!$E$32=0,0,_xlfn.BETA.INV(Q4118,'Input Parameters'!$L$32,'Input Parameters'!$M$32,'Input Parameters'!$J$32,'Input Parameters'!$K$32))</f>
        <v>0</v>
      </c>
      <c r="S4118" s="10">
        <f t="shared" ca="1" si="620"/>
        <v>0.59574688792052977</v>
      </c>
      <c r="T4118" s="26">
        <f ca="1">_xlfn.LOGNORM.INV(S4118,'Input Parameters'!$H$34,'Input Parameters'!$I$34)</f>
        <v>51.952046445784248</v>
      </c>
      <c r="U4118" s="10">
        <f t="shared" ca="1" si="621"/>
        <v>3.4881733043561791E-2</v>
      </c>
      <c r="V4118" s="30">
        <f ca="1">_xlfn.BETA.INV(U4118,'Input Parameters'!$L$36,'Input Parameters'!$M$36,'Input Parameters'!$J$36,'Input Parameters'!$K$36)</f>
        <v>0.36308398921764728</v>
      </c>
      <c r="W4118" s="2">
        <f ca="1">N4118+(P4118-N4118)*(1-ERF((T4118-R4118)/(2*SQRT(L4118*'Input Parameters'!$E$38))))</f>
        <v>0.10042659925735684</v>
      </c>
      <c r="X4118">
        <f t="shared" ca="1" si="622"/>
        <v>1</v>
      </c>
      <c r="Y4118" s="7"/>
    </row>
    <row r="4119" spans="1:25" ht="15" customHeight="1" x14ac:dyDescent="0.25">
      <c r="A4119" s="139">
        <v>4112</v>
      </c>
      <c r="B4119" s="10">
        <f t="shared" ca="1" si="613"/>
        <v>0.89403345520203026</v>
      </c>
      <c r="C4119" s="60">
        <f ca="1">_xlfn.NORM.INV(B4119,'Input Parameters'!$E$15,'Input Parameters'!$F$15)</f>
        <v>338.61511316425003</v>
      </c>
      <c r="D4119" s="10">
        <f t="shared" ca="1" si="614"/>
        <v>0.67326106727418766</v>
      </c>
      <c r="E4119" s="62">
        <f ca="1">IF(_xlfn.NORM.INV(D4119,'Input Parameters'!$E$17,'Input Parameters'!$F$17)&lt;3500,3500,IF(_xlfn.NORM.INV(D4119,'Input Parameters'!$E$17,'Input Parameters'!$F$17)&gt;5500,5500,_xlfn.NORM.INV(D4119,'Input Parameters'!$E$17,'Input Parameters'!$F$17)))</f>
        <v>5114.2551612378029</v>
      </c>
      <c r="F4119" s="10">
        <f t="shared" ca="1" si="615"/>
        <v>0.15994969351310728</v>
      </c>
      <c r="G4119" s="64">
        <f ca="1">_xlfn.NORM.INV(F4119,'Input Parameters'!$E$20,'Input Parameters'!$F$20)</f>
        <v>275.98574676591232</v>
      </c>
      <c r="H4119" s="57">
        <f ca="1">EXP(E4119*(1/'Input Parameters'!$E$23-1/G4119))</f>
        <v>0.34240272577708697</v>
      </c>
      <c r="I4119" s="10">
        <f t="shared" ca="1" si="616"/>
        <v>0.79220349860961292</v>
      </c>
      <c r="J4119" s="30">
        <f ca="1">_xlfn.BETA.INV(I4119,'Input Parameters'!$L$26,'Input Parameters'!$M$26,'Input Parameters'!$J$26,'Input Parameters'!$K$26)</f>
        <v>0.78182332132367016</v>
      </c>
      <c r="K4119" s="168">
        <f ca="1">('Input Parameters'!$E$27/'Input Parameters'!$E$38)^$J4119</f>
        <v>3.6682621513199152E-3</v>
      </c>
      <c r="L4119" s="69">
        <f ca="1">$H4119*$C4119*'Input Parameters'!$E$25*K4119</f>
        <v>0.4253083565601532</v>
      </c>
      <c r="M4119" s="24">
        <f t="shared" ca="1" si="617"/>
        <v>0.9795743253854774</v>
      </c>
      <c r="N4119" s="15">
        <f ca="1">_xlfn.NORM.INV(M4119,'Input Parameters'!$E$29,'Input Parameters'!$F$29)</f>
        <v>0.10020450355925384</v>
      </c>
      <c r="O4119" s="8">
        <f t="shared" ca="1" si="618"/>
        <v>0.1189152167920543</v>
      </c>
      <c r="P4119" s="30">
        <f ca="1">_xlfn.LOGNORM.INV(O4119,'Input Parameters'!$H$30,'Input Parameters'!$I$30)</f>
        <v>1.5363808518657913</v>
      </c>
      <c r="Q4119" s="10">
        <f t="shared" ca="1" si="619"/>
        <v>0.42297778987150436</v>
      </c>
      <c r="R4119" s="30">
        <f>IF('Input Parameters'!$E$32=0,0,_xlfn.BETA.INV(Q4119,'Input Parameters'!$L$32,'Input Parameters'!$M$32,'Input Parameters'!$J$32,'Input Parameters'!$K$32))</f>
        <v>0</v>
      </c>
      <c r="S4119" s="10">
        <f t="shared" ca="1" si="620"/>
        <v>0.98853682204261184</v>
      </c>
      <c r="T4119" s="26">
        <f ca="1">_xlfn.LOGNORM.INV(S4119,'Input Parameters'!$H$34,'Input Parameters'!$I$34)</f>
        <v>66.911800659481656</v>
      </c>
      <c r="U4119" s="10">
        <f t="shared" ca="1" si="621"/>
        <v>0.10913271728757823</v>
      </c>
      <c r="V4119" s="30">
        <f ca="1">_xlfn.BETA.INV(U4119,'Input Parameters'!$L$36,'Input Parameters'!$M$36,'Input Parameters'!$J$36,'Input Parameters'!$K$36)</f>
        <v>0.4224516142816459</v>
      </c>
      <c r="W4119" s="2">
        <f ca="1">N4119+(P4119-N4119)*(1-ERF((T4119-R4119)/(2*SQRT(L4119*'Input Parameters'!$E$38))))</f>
        <v>0.10020450355983088</v>
      </c>
      <c r="X4119">
        <f t="shared" ca="1" si="622"/>
        <v>1</v>
      </c>
      <c r="Y4119" s="7"/>
    </row>
    <row r="4120" spans="1:25" ht="15" customHeight="1" x14ac:dyDescent="0.25">
      <c r="A4120" s="139">
        <v>4113</v>
      </c>
      <c r="B4120" s="10">
        <f t="shared" ca="1" si="613"/>
        <v>0.95179509270570484</v>
      </c>
      <c r="C4120" s="60">
        <f ca="1">_xlfn.NORM.INV(B4120,'Input Parameters'!$E$15,'Input Parameters'!$F$15)</f>
        <v>361.06453757377506</v>
      </c>
      <c r="D4120" s="10">
        <f t="shared" ca="1" si="614"/>
        <v>0.29978847993609226</v>
      </c>
      <c r="E4120" s="62">
        <f ca="1">IF(_xlfn.NORM.INV(D4120,'Input Parameters'!$E$17,'Input Parameters'!$F$17)&lt;3500,3500,IF(_xlfn.NORM.INV(D4120,'Input Parameters'!$E$17,'Input Parameters'!$F$17)&gt;5500,5500,_xlfn.NORM.INV(D4120,'Input Parameters'!$E$17,'Input Parameters'!$F$17)))</f>
        <v>4432.4937255956256</v>
      </c>
      <c r="F4120" s="10">
        <f t="shared" ca="1" si="615"/>
        <v>0.41928728887619238</v>
      </c>
      <c r="G4120" s="64">
        <f ca="1">_xlfn.NORM.INV(F4120,'Input Parameters'!$E$20,'Input Parameters'!$F$20)</f>
        <v>281.28509542321751</v>
      </c>
      <c r="H4120" s="57">
        <f ca="1">EXP(E4120*(1/'Input Parameters'!$E$23-1/G4120))</f>
        <v>0.53455718376140016</v>
      </c>
      <c r="I4120" s="10">
        <f t="shared" ca="1" si="616"/>
        <v>0.98203387950610121</v>
      </c>
      <c r="J4120" s="30">
        <f ca="1">_xlfn.BETA.INV(I4120,'Input Parameters'!$L$26,'Input Parameters'!$M$26,'Input Parameters'!$J$26,'Input Parameters'!$K$26)</f>
        <v>0.91457306281866191</v>
      </c>
      <c r="K4120" s="168">
        <f ca="1">('Input Parameters'!$E$27/'Input Parameters'!$E$38)^$J4120</f>
        <v>1.4155256868449611E-3</v>
      </c>
      <c r="L4120" s="69">
        <f ca="1">$H4120*$C4120*'Input Parameters'!$E$25*K4120</f>
        <v>0.27321010657153261</v>
      </c>
      <c r="M4120" s="24">
        <f t="shared" ca="1" si="617"/>
        <v>0.69857322866017268</v>
      </c>
      <c r="N4120" s="15">
        <f ca="1">_xlfn.NORM.INV(M4120,'Input Parameters'!$E$29,'Input Parameters'!$F$29)</f>
        <v>0.1000520301367845</v>
      </c>
      <c r="O4120" s="8">
        <f t="shared" ca="1" si="618"/>
        <v>0.10566197884257233</v>
      </c>
      <c r="P4120" s="30">
        <f ca="1">_xlfn.LOGNORM.INV(O4120,'Input Parameters'!$H$30,'Input Parameters'!$I$30)</f>
        <v>1.4867554105604279</v>
      </c>
      <c r="Q4120" s="10">
        <f t="shared" ca="1" si="619"/>
        <v>0.93175430481638399</v>
      </c>
      <c r="R4120" s="30">
        <f>IF('Input Parameters'!$E$32=0,0,_xlfn.BETA.INV(Q4120,'Input Parameters'!$L$32,'Input Parameters'!$M$32,'Input Parameters'!$J$32,'Input Parameters'!$K$32))</f>
        <v>0</v>
      </c>
      <c r="S4120" s="10">
        <f t="shared" ca="1" si="620"/>
        <v>0.52078530258888434</v>
      </c>
      <c r="T4120" s="26">
        <f ca="1">_xlfn.LOGNORM.INV(S4120,'Input Parameters'!$H$34,'Input Parameters'!$I$34)</f>
        <v>50.735943320518601</v>
      </c>
      <c r="U4120" s="10">
        <f t="shared" ca="1" si="621"/>
        <v>0.87282111603106705</v>
      </c>
      <c r="V4120" s="30">
        <f ca="1">_xlfn.BETA.INV(U4120,'Input Parameters'!$L$36,'Input Parameters'!$M$36,'Input Parameters'!$J$36,'Input Parameters'!$K$36)</f>
        <v>0.77646300369356536</v>
      </c>
      <c r="W4120" s="2">
        <f ca="1">N4120+(P4120-N4120)*(1-ERF((T4120-R4120)/(2*SQRT(L4120*'Input Parameters'!$E$38))))</f>
        <v>0.10005203014609539</v>
      </c>
      <c r="X4120">
        <f t="shared" ca="1" si="622"/>
        <v>1</v>
      </c>
      <c r="Y4120" s="7"/>
    </row>
    <row r="4121" spans="1:25" ht="15" customHeight="1" x14ac:dyDescent="0.25">
      <c r="A4121" s="139">
        <v>4114</v>
      </c>
      <c r="B4121" s="10">
        <f t="shared" ca="1" si="613"/>
        <v>0.87446827841146602</v>
      </c>
      <c r="C4121" s="60">
        <f ca="1">_xlfn.NORM.INV(B4121,'Input Parameters'!$E$15,'Input Parameters'!$F$15)</f>
        <v>333.16881536644973</v>
      </c>
      <c r="D4121" s="10">
        <f t="shared" ca="1" si="614"/>
        <v>0.17572934510963301</v>
      </c>
      <c r="E4121" s="62">
        <f ca="1">IF(_xlfn.NORM.INV(D4121,'Input Parameters'!$E$17,'Input Parameters'!$F$17)&lt;3500,3500,IF(_xlfn.NORM.INV(D4121,'Input Parameters'!$E$17,'Input Parameters'!$F$17)&gt;5500,5500,_xlfn.NORM.INV(D4121,'Input Parameters'!$E$17,'Input Parameters'!$F$17)))</f>
        <v>4147.7654533234609</v>
      </c>
      <c r="F4121" s="10">
        <f t="shared" ca="1" si="615"/>
        <v>0.61981115563268629</v>
      </c>
      <c r="G4121" s="64">
        <f ca="1">_xlfn.NORM.INV(F4121,'Input Parameters'!$E$20,'Input Parameters'!$F$20)</f>
        <v>284.69339851432863</v>
      </c>
      <c r="H4121" s="57">
        <f ca="1">EXP(E4121*(1/'Input Parameters'!$E$23-1/G4121))</f>
        <v>0.66394885219510791</v>
      </c>
      <c r="I4121" s="10">
        <f t="shared" ca="1" si="616"/>
        <v>0.75856229855935553</v>
      </c>
      <c r="J4121" s="30">
        <f ca="1">_xlfn.BETA.INV(I4121,'Input Parameters'!$L$26,'Input Parameters'!$M$26,'Input Parameters'!$J$26,'Input Parameters'!$K$26)</f>
        <v>0.76664649656015238</v>
      </c>
      <c r="K4121" s="168">
        <f ca="1">('Input Parameters'!$E$27/'Input Parameters'!$E$38)^$J4121</f>
        <v>4.0901504173812544E-3</v>
      </c>
      <c r="L4121" s="69">
        <f ca="1">$H4121*$C4121*'Input Parameters'!$E$25*K4121</f>
        <v>0.90477011831407028</v>
      </c>
      <c r="M4121" s="24">
        <f t="shared" ca="1" si="617"/>
        <v>0.26088836831971041</v>
      </c>
      <c r="N4121" s="15">
        <f ca="1">_xlfn.NORM.INV(M4121,'Input Parameters'!$E$29,'Input Parameters'!$F$29)</f>
        <v>9.9935939097833243E-2</v>
      </c>
      <c r="O4121" s="8">
        <f t="shared" ca="1" si="618"/>
        <v>0.82885037306086873</v>
      </c>
      <c r="P4121" s="30">
        <f ca="1">_xlfn.LOGNORM.INV(O4121,'Input Parameters'!$H$30,'Input Parameters'!$I$30)</f>
        <v>4.2022848328056837</v>
      </c>
      <c r="Q4121" s="10">
        <f t="shared" ca="1" si="619"/>
        <v>0.86643698352677823</v>
      </c>
      <c r="R4121" s="30">
        <f>IF('Input Parameters'!$E$32=0,0,_xlfn.BETA.INV(Q4121,'Input Parameters'!$L$32,'Input Parameters'!$M$32,'Input Parameters'!$J$32,'Input Parameters'!$K$32))</f>
        <v>0</v>
      </c>
      <c r="S4121" s="10">
        <f t="shared" ca="1" si="620"/>
        <v>0.88922318554264357</v>
      </c>
      <c r="T4121" s="26">
        <f ca="1">_xlfn.LOGNORM.INV(S4121,'Input Parameters'!$H$34,'Input Parameters'!$I$34)</f>
        <v>58.694926853161263</v>
      </c>
      <c r="U4121" s="10">
        <f t="shared" ca="1" si="621"/>
        <v>0.6407749470199936</v>
      </c>
      <c r="V4121" s="30">
        <f ca="1">_xlfn.BETA.INV(U4121,'Input Parameters'!$L$36,'Input Parameters'!$M$36,'Input Parameters'!$J$36,'Input Parameters'!$K$36)</f>
        <v>0.64266799941395536</v>
      </c>
      <c r="W4121" s="2">
        <f ca="1">N4121+(P4121-N4121)*(1-ERF((T4121-R4121)/(2*SQRT(L4121*'Input Parameters'!$E$38))))</f>
        <v>9.9988493060650122E-2</v>
      </c>
      <c r="X4121">
        <f t="shared" ca="1" si="622"/>
        <v>1</v>
      </c>
      <c r="Y4121" s="7"/>
    </row>
    <row r="4122" spans="1:25" ht="15" customHeight="1" x14ac:dyDescent="0.25">
      <c r="A4122" s="139">
        <v>4115</v>
      </c>
      <c r="B4122" s="10">
        <f t="shared" ca="1" si="613"/>
        <v>0.57440462633095635</v>
      </c>
      <c r="C4122" s="60">
        <f ca="1">_xlfn.NORM.INV(B4122,'Input Parameters'!$E$15,'Input Parameters'!$F$15)</f>
        <v>281.13385332221048</v>
      </c>
      <c r="D4122" s="10">
        <f t="shared" ca="1" si="614"/>
        <v>0.10577860013756457</v>
      </c>
      <c r="E4122" s="62">
        <f ca="1">IF(_xlfn.NORM.INV(D4122,'Input Parameters'!$E$17,'Input Parameters'!$F$17)&lt;3500,3500,IF(_xlfn.NORM.INV(D4122,'Input Parameters'!$E$17,'Input Parameters'!$F$17)&gt;5500,5500,_xlfn.NORM.INV(D4122,'Input Parameters'!$E$17,'Input Parameters'!$F$17)))</f>
        <v>3925.493508122644</v>
      </c>
      <c r="F4122" s="10">
        <f t="shared" ca="1" si="615"/>
        <v>0.69106359804737438</v>
      </c>
      <c r="G4122" s="64">
        <f ca="1">_xlfn.NORM.INV(F4122,'Input Parameters'!$E$20,'Input Parameters'!$F$20)</f>
        <v>285.99241155725832</v>
      </c>
      <c r="H4122" s="57">
        <f ca="1">EXP(E4122*(1/'Input Parameters'!$E$23-1/G4122))</f>
        <v>0.72254615067899886</v>
      </c>
      <c r="I4122" s="10">
        <f t="shared" ca="1" si="616"/>
        <v>0.89579985612792401</v>
      </c>
      <c r="J4122" s="30">
        <f ca="1">_xlfn.BETA.INV(I4122,'Input Parameters'!$L$26,'Input Parameters'!$M$26,'Input Parameters'!$J$26,'Input Parameters'!$K$26)</f>
        <v>0.83638277740209843</v>
      </c>
      <c r="K4122" s="168">
        <f ca="1">('Input Parameters'!$E$27/'Input Parameters'!$E$38)^$J4122</f>
        <v>2.4802559166940655E-3</v>
      </c>
      <c r="L4122" s="69">
        <f ca="1">$H4122*$C4122*'Input Parameters'!$E$25*K4122</f>
        <v>0.5038198001047941</v>
      </c>
      <c r="M4122" s="24">
        <f t="shared" ca="1" si="617"/>
        <v>0.88994205159534323</v>
      </c>
      <c r="N4122" s="15">
        <f ca="1">_xlfn.NORM.INV(M4122,'Input Parameters'!$E$29,'Input Parameters'!$F$29)</f>
        <v>0.10012262200003691</v>
      </c>
      <c r="O4122" s="8">
        <f t="shared" ca="1" si="618"/>
        <v>0.3028666043976872</v>
      </c>
      <c r="P4122" s="30">
        <f ca="1">_xlfn.LOGNORM.INV(O4122,'Input Parameters'!$H$30,'Input Parameters'!$I$30)</f>
        <v>2.1026744472322707</v>
      </c>
      <c r="Q4122" s="10">
        <f t="shared" ca="1" si="619"/>
        <v>0.28775423251939025</v>
      </c>
      <c r="R4122" s="30">
        <f>IF('Input Parameters'!$E$32=0,0,_xlfn.BETA.INV(Q4122,'Input Parameters'!$L$32,'Input Parameters'!$M$32,'Input Parameters'!$J$32,'Input Parameters'!$K$32))</f>
        <v>0</v>
      </c>
      <c r="S4122" s="10">
        <f t="shared" ca="1" si="620"/>
        <v>5.510174866890083E-2</v>
      </c>
      <c r="T4122" s="26">
        <f ca="1">_xlfn.LOGNORM.INV(S4122,'Input Parameters'!$H$34,'Input Parameters'!$I$34)</f>
        <v>41.316327355461127</v>
      </c>
      <c r="U4122" s="10">
        <f t="shared" ca="1" si="621"/>
        <v>0.74737171452284512</v>
      </c>
      <c r="V4122" s="30">
        <f ca="1">_xlfn.BETA.INV(U4122,'Input Parameters'!$L$36,'Input Parameters'!$M$36,'Input Parameters'!$J$36,'Input Parameters'!$K$36)</f>
        <v>0.69351095339152935</v>
      </c>
      <c r="W4122" s="2">
        <f ca="1">N4122+(P4122-N4122)*(1-ERF((T4122-R4122)/(2*SQRT(L4122*'Input Parameters'!$E$38))))</f>
        <v>0.10019984112899455</v>
      </c>
      <c r="X4122">
        <f t="shared" ca="1" si="622"/>
        <v>1</v>
      </c>
      <c r="Y4122" s="7"/>
    </row>
    <row r="4123" spans="1:25" ht="15" customHeight="1" x14ac:dyDescent="0.25">
      <c r="A4123" s="139">
        <v>4116</v>
      </c>
      <c r="B4123" s="10">
        <f t="shared" ca="1" si="613"/>
        <v>0.97681464841105337</v>
      </c>
      <c r="C4123" s="60">
        <f ca="1">_xlfn.NORM.INV(B4123,'Input Parameters'!$E$15,'Input Parameters'!$F$15)</f>
        <v>378.92070767887833</v>
      </c>
      <c r="D4123" s="10">
        <f t="shared" ca="1" si="614"/>
        <v>0.28345452335153176</v>
      </c>
      <c r="E4123" s="62">
        <f ca="1">IF(_xlfn.NORM.INV(D4123,'Input Parameters'!$E$17,'Input Parameters'!$F$17)&lt;3500,3500,IF(_xlfn.NORM.INV(D4123,'Input Parameters'!$E$17,'Input Parameters'!$F$17)&gt;5500,5500,_xlfn.NORM.INV(D4123,'Input Parameters'!$E$17,'Input Parameters'!$F$17)))</f>
        <v>4399.1732681036483</v>
      </c>
      <c r="F4123" s="10">
        <f t="shared" ca="1" si="615"/>
        <v>0.93618899779241671</v>
      </c>
      <c r="G4123" s="64">
        <f ca="1">_xlfn.NORM.INV(F4123,'Input Parameters'!$E$20,'Input Parameters'!$F$20)</f>
        <v>292.85776240677313</v>
      </c>
      <c r="H4123" s="57">
        <f ca="1">EXP(E4123*(1/'Input Parameters'!$E$23-1/G4123))</f>
        <v>0.99641600210929326</v>
      </c>
      <c r="I4123" s="10">
        <f t="shared" ca="1" si="616"/>
        <v>0.59986990714228283</v>
      </c>
      <c r="J4123" s="30">
        <f ca="1">_xlfn.BETA.INV(I4123,'Input Parameters'!$L$26,'Input Parameters'!$M$26,'Input Parameters'!$J$26,'Input Parameters'!$K$26)</f>
        <v>0.70121990686188984</v>
      </c>
      <c r="K4123" s="168">
        <f ca="1">('Input Parameters'!$E$27/'Input Parameters'!$E$38)^$J4123</f>
        <v>6.5396799598113767E-3</v>
      </c>
      <c r="L4123" s="69">
        <f ca="1">$H4123*$C4123*'Input Parameters'!$E$25*K4123</f>
        <v>2.4691389393443961</v>
      </c>
      <c r="M4123" s="24">
        <f t="shared" ca="1" si="617"/>
        <v>0.42977662578018716</v>
      </c>
      <c r="N4123" s="15">
        <f ca="1">_xlfn.NORM.INV(M4123,'Input Parameters'!$E$29,'Input Parameters'!$F$29)</f>
        <v>9.9982305711355704E-2</v>
      </c>
      <c r="O4123" s="8">
        <f t="shared" ca="1" si="618"/>
        <v>0.78375617314866319</v>
      </c>
      <c r="P4123" s="30">
        <f ca="1">_xlfn.LOGNORM.INV(O4123,'Input Parameters'!$H$30,'Input Parameters'!$I$30)</f>
        <v>3.8877552038193404</v>
      </c>
      <c r="Q4123" s="10">
        <f t="shared" ca="1" si="619"/>
        <v>0.35938698055243024</v>
      </c>
      <c r="R4123" s="30">
        <f>IF('Input Parameters'!$E$32=0,0,_xlfn.BETA.INV(Q4123,'Input Parameters'!$L$32,'Input Parameters'!$M$32,'Input Parameters'!$J$32,'Input Parameters'!$K$32))</f>
        <v>0</v>
      </c>
      <c r="S4123" s="10">
        <f t="shared" ca="1" si="620"/>
        <v>0.15497551361758954</v>
      </c>
      <c r="T4123" s="26">
        <f ca="1">_xlfn.LOGNORM.INV(S4123,'Input Parameters'!$H$34,'Input Parameters'!$I$34)</f>
        <v>44.421352823822097</v>
      </c>
      <c r="U4123" s="10">
        <f t="shared" ca="1" si="621"/>
        <v>0.22366771548760533</v>
      </c>
      <c r="V4123" s="30">
        <f ca="1">_xlfn.BETA.INV(U4123,'Input Parameters'!$L$36,'Input Parameters'!$M$36,'Input Parameters'!$J$36,'Input Parameters'!$K$36)</f>
        <v>0.47908709033291297</v>
      </c>
      <c r="W4123" s="2">
        <f ca="1">N4123+(P4123-N4123)*(1-ERF((T4123-R4123)/(2*SQRT(L4123*'Input Parameters'!$E$38))))</f>
        <v>0.27275294720568344</v>
      </c>
      <c r="X4123">
        <f t="shared" ca="1" si="622"/>
        <v>1</v>
      </c>
      <c r="Y4123" s="7"/>
    </row>
    <row r="4124" spans="1:25" ht="15" customHeight="1" x14ac:dyDescent="0.25">
      <c r="A4124" s="139">
        <v>4117</v>
      </c>
      <c r="B4124" s="10">
        <f t="shared" ca="1" si="613"/>
        <v>0.43443367120511656</v>
      </c>
      <c r="C4124" s="60">
        <f ca="1">_xlfn.NORM.INV(B4124,'Input Parameters'!$E$15,'Input Parameters'!$F$15)</f>
        <v>262.0200055412364</v>
      </c>
      <c r="D4124" s="10">
        <f t="shared" ca="1" si="614"/>
        <v>0.47653492657959007</v>
      </c>
      <c r="E4124" s="62">
        <f ca="1">IF(_xlfn.NORM.INV(D4124,'Input Parameters'!$E$17,'Input Parameters'!$F$17)&lt;3500,3500,IF(_xlfn.NORM.INV(D4124,'Input Parameters'!$E$17,'Input Parameters'!$F$17)&gt;5500,5500,_xlfn.NORM.INV(D4124,'Input Parameters'!$E$17,'Input Parameters'!$F$17)))</f>
        <v>4758.8034795707745</v>
      </c>
      <c r="F4124" s="10">
        <f t="shared" ca="1" si="615"/>
        <v>0.61078077171257694</v>
      </c>
      <c r="G4124" s="64">
        <f ca="1">_xlfn.NORM.INV(F4124,'Input Parameters'!$E$20,'Input Parameters'!$F$20)</f>
        <v>284.53507564117172</v>
      </c>
      <c r="H4124" s="57">
        <f ca="1">EXP(E4124*(1/'Input Parameters'!$E$23-1/G4124))</f>
        <v>0.61928790746316198</v>
      </c>
      <c r="I4124" s="10">
        <f t="shared" ca="1" si="616"/>
        <v>0.91093593625167268</v>
      </c>
      <c r="J4124" s="30">
        <f ca="1">_xlfn.BETA.INV(I4124,'Input Parameters'!$L$26,'Input Parameters'!$M$26,'Input Parameters'!$J$26,'Input Parameters'!$K$26)</f>
        <v>0.8461925126087777</v>
      </c>
      <c r="K4124" s="168">
        <f ca="1">('Input Parameters'!$E$27/'Input Parameters'!$E$38)^$J4124</f>
        <v>2.3117302806467946E-3</v>
      </c>
      <c r="L4124" s="69">
        <f ca="1">$H4124*$C4124*'Input Parameters'!$E$25*K4124</f>
        <v>0.37511481179284106</v>
      </c>
      <c r="M4124" s="24">
        <f t="shared" ca="1" si="617"/>
        <v>0.39206517646626282</v>
      </c>
      <c r="N4124" s="15">
        <f ca="1">_xlfn.NORM.INV(M4124,'Input Parameters'!$E$29,'Input Parameters'!$F$29)</f>
        <v>9.9972605950757507E-2</v>
      </c>
      <c r="O4124" s="8">
        <f t="shared" ca="1" si="618"/>
        <v>0.32130386254047649</v>
      </c>
      <c r="P4124" s="30">
        <f ca="1">_xlfn.LOGNORM.INV(O4124,'Input Parameters'!$H$30,'Input Parameters'!$I$30)</f>
        <v>2.1550834970655135</v>
      </c>
      <c r="Q4124" s="10">
        <f t="shared" ca="1" si="619"/>
        <v>6.7553561838000098E-2</v>
      </c>
      <c r="R4124" s="30">
        <f>IF('Input Parameters'!$E$32=0,0,_xlfn.BETA.INV(Q4124,'Input Parameters'!$L$32,'Input Parameters'!$M$32,'Input Parameters'!$J$32,'Input Parameters'!$K$32))</f>
        <v>0</v>
      </c>
      <c r="S4124" s="10">
        <f t="shared" ca="1" si="620"/>
        <v>0.69331452931422</v>
      </c>
      <c r="T4124" s="26">
        <f ca="1">_xlfn.LOGNORM.INV(S4124,'Input Parameters'!$H$34,'Input Parameters'!$I$34)</f>
        <v>53.68094285960715</v>
      </c>
      <c r="U4124" s="10">
        <f t="shared" ca="1" si="621"/>
        <v>0.15146355048302229</v>
      </c>
      <c r="V4124" s="30">
        <f ca="1">_xlfn.BETA.INV(U4124,'Input Parameters'!$L$36,'Input Parameters'!$M$36,'Input Parameters'!$J$36,'Input Parameters'!$K$36)</f>
        <v>0.44567091852257329</v>
      </c>
      <c r="W4124" s="2">
        <f ca="1">N4124+(P4124-N4124)*(1-ERF((T4124-R4124)/(2*SQRT(L4124*'Input Parameters'!$E$38))))</f>
        <v>9.9972607129019814E-2</v>
      </c>
      <c r="X4124">
        <f t="shared" ca="1" si="622"/>
        <v>1</v>
      </c>
      <c r="Y4124" s="7"/>
    </row>
    <row r="4125" spans="1:25" ht="15" customHeight="1" x14ac:dyDescent="0.25">
      <c r="A4125" s="139">
        <v>4118</v>
      </c>
      <c r="B4125" s="10">
        <f t="shared" ca="1" si="613"/>
        <v>4.2064279653148184E-2</v>
      </c>
      <c r="C4125" s="60">
        <f ca="1">_xlfn.NORM.INV(B4125,'Input Parameters'!$E$15,'Input Parameters'!$F$15)</f>
        <v>177.3633270176262</v>
      </c>
      <c r="D4125" s="10">
        <f t="shared" ca="1" si="614"/>
        <v>0.89880227220203945</v>
      </c>
      <c r="E4125" s="62">
        <f ca="1">IF(_xlfn.NORM.INV(D4125,'Input Parameters'!$E$17,'Input Parameters'!$F$17)&lt;3500,3500,IF(_xlfn.NORM.INV(D4125,'Input Parameters'!$E$17,'Input Parameters'!$F$17)&gt;5500,5500,_xlfn.NORM.INV(D4125,'Input Parameters'!$E$17,'Input Parameters'!$F$17)))</f>
        <v>5500</v>
      </c>
      <c r="F4125" s="10">
        <f t="shared" ca="1" si="615"/>
        <v>0.57046708849034133</v>
      </c>
      <c r="G4125" s="64">
        <f ca="1">_xlfn.NORM.INV(F4125,'Input Parameters'!$E$20,'Input Parameters'!$F$20)</f>
        <v>283.83967518310988</v>
      </c>
      <c r="H4125" s="57">
        <f ca="1">EXP(E4125*(1/'Input Parameters'!$E$23-1/G4125))</f>
        <v>0.54816614399597752</v>
      </c>
      <c r="I4125" s="10">
        <f t="shared" ca="1" si="616"/>
        <v>0.20289177497946165</v>
      </c>
      <c r="J4125" s="30">
        <f ca="1">_xlfn.BETA.INV(I4125,'Input Parameters'!$L$26,'Input Parameters'!$M$26,'Input Parameters'!$J$26,'Input Parameters'!$K$26)</f>
        <v>0.52164287374691498</v>
      </c>
      <c r="K4125" s="168">
        <f ca="1">('Input Parameters'!$E$27/'Input Parameters'!$E$38)^$J4125</f>
        <v>2.3712410316526853E-2</v>
      </c>
      <c r="L4125" s="69">
        <f ca="1">$H4125*$C4125*'Input Parameters'!$E$25*K4125</f>
        <v>2.3054289217649404</v>
      </c>
      <c r="M4125" s="24">
        <f t="shared" ca="1" si="617"/>
        <v>6.3621433885403533E-3</v>
      </c>
      <c r="N4125" s="15">
        <f ca="1">_xlfn.NORM.INV(M4125,'Input Parameters'!$E$29,'Input Parameters'!$F$29)</f>
        <v>9.9750860582952697E-2</v>
      </c>
      <c r="O4125" s="8">
        <f t="shared" ca="1" si="618"/>
        <v>0.28560611656028745</v>
      </c>
      <c r="P4125" s="30">
        <f ca="1">_xlfn.LOGNORM.INV(O4125,'Input Parameters'!$H$30,'Input Parameters'!$I$30)</f>
        <v>2.0535024681590732</v>
      </c>
      <c r="Q4125" s="10">
        <f t="shared" ca="1" si="619"/>
        <v>0.59434333229691705</v>
      </c>
      <c r="R4125" s="30">
        <f>IF('Input Parameters'!$E$32=0,0,_xlfn.BETA.INV(Q4125,'Input Parameters'!$L$32,'Input Parameters'!$M$32,'Input Parameters'!$J$32,'Input Parameters'!$K$32))</f>
        <v>0</v>
      </c>
      <c r="S4125" s="10">
        <f t="shared" ca="1" si="620"/>
        <v>0.36179436879527604</v>
      </c>
      <c r="T4125" s="26">
        <f ca="1">_xlfn.LOGNORM.INV(S4125,'Input Parameters'!$H$34,'Input Parameters'!$I$34)</f>
        <v>48.236074543477152</v>
      </c>
      <c r="U4125" s="10">
        <f t="shared" ca="1" si="621"/>
        <v>0.93616812617983791</v>
      </c>
      <c r="V4125" s="30">
        <f ca="1">_xlfn.BETA.INV(U4125,'Input Parameters'!$L$36,'Input Parameters'!$M$36,'Input Parameters'!$J$36,'Input Parameters'!$K$36)</f>
        <v>0.84665664957538023</v>
      </c>
      <c r="W4125" s="2">
        <f ca="1">N4125+(P4125-N4125)*(1-ERF((T4125-R4125)/(2*SQRT(L4125*'Input Parameters'!$E$38))))</f>
        <v>0.14797020094474198</v>
      </c>
      <c r="X4125">
        <f t="shared" ca="1" si="622"/>
        <v>1</v>
      </c>
      <c r="Y4125" s="7"/>
    </row>
    <row r="4126" spans="1:25" ht="15" customHeight="1" x14ac:dyDescent="0.25">
      <c r="A4126" s="139">
        <v>4119</v>
      </c>
      <c r="B4126" s="10">
        <f t="shared" ca="1" si="613"/>
        <v>0.79020886133777268</v>
      </c>
      <c r="C4126" s="60">
        <f ca="1">_xlfn.NORM.INV(B4126,'Input Parameters'!$E$15,'Input Parameters'!$F$15)</f>
        <v>314.7092272866077</v>
      </c>
      <c r="D4126" s="10">
        <f t="shared" ca="1" si="614"/>
        <v>0.91410674988202489</v>
      </c>
      <c r="E4126" s="62">
        <f ca="1">IF(_xlfn.NORM.INV(D4126,'Input Parameters'!$E$17,'Input Parameters'!$F$17)&lt;3500,3500,IF(_xlfn.NORM.INV(D4126,'Input Parameters'!$E$17,'Input Parameters'!$F$17)&gt;5500,5500,_xlfn.NORM.INV(D4126,'Input Parameters'!$E$17,'Input Parameters'!$F$17)))</f>
        <v>5500</v>
      </c>
      <c r="F4126" s="10">
        <f t="shared" ca="1" si="615"/>
        <v>0.62594550245831626</v>
      </c>
      <c r="G4126" s="64">
        <f ca="1">_xlfn.NORM.INV(F4126,'Input Parameters'!$E$20,'Input Parameters'!$F$20)</f>
        <v>284.80159647708558</v>
      </c>
      <c r="H4126" s="57">
        <f ca="1">EXP(E4126*(1/'Input Parameters'!$E$23-1/G4126))</f>
        <v>0.58524172436256594</v>
      </c>
      <c r="I4126" s="10">
        <f t="shared" ca="1" si="616"/>
        <v>0.9101489310233295</v>
      </c>
      <c r="J4126" s="30">
        <f ca="1">_xlfn.BETA.INV(I4126,'Input Parameters'!$L$26,'Input Parameters'!$M$26,'Input Parameters'!$J$26,'Input Parameters'!$K$26)</f>
        <v>0.84566282913843405</v>
      </c>
      <c r="K4126" s="168">
        <f ca="1">('Input Parameters'!$E$27/'Input Parameters'!$E$38)^$J4126</f>
        <v>2.3205302497757326E-3</v>
      </c>
      <c r="L4126" s="69">
        <f ca="1">$H4126*$C4126*'Input Parameters'!$E$25*K4126</f>
        <v>0.4273975142905454</v>
      </c>
      <c r="M4126" s="24">
        <f t="shared" ca="1" si="617"/>
        <v>0.57124267778141269</v>
      </c>
      <c r="N4126" s="15">
        <f ca="1">_xlfn.NORM.INV(M4126,'Input Parameters'!$E$29,'Input Parameters'!$F$29)</f>
        <v>0.10001795388125044</v>
      </c>
      <c r="O4126" s="8">
        <f t="shared" ca="1" si="618"/>
        <v>0.24779158174821825</v>
      </c>
      <c r="P4126" s="30">
        <f ca="1">_xlfn.LOGNORM.INV(O4126,'Input Parameters'!$H$30,'Input Parameters'!$I$30)</f>
        <v>1.9447510133239068</v>
      </c>
      <c r="Q4126" s="10">
        <f t="shared" ca="1" si="619"/>
        <v>0.83766587462108288</v>
      </c>
      <c r="R4126" s="30">
        <f>IF('Input Parameters'!$E$32=0,0,_xlfn.BETA.INV(Q4126,'Input Parameters'!$L$32,'Input Parameters'!$M$32,'Input Parameters'!$J$32,'Input Parameters'!$K$32))</f>
        <v>0</v>
      </c>
      <c r="S4126" s="10">
        <f t="shared" ca="1" si="620"/>
        <v>0.42280145575210415</v>
      </c>
      <c r="T4126" s="26">
        <f ca="1">_xlfn.LOGNORM.INV(S4126,'Input Parameters'!$H$34,'Input Parameters'!$I$34)</f>
        <v>49.200169723840453</v>
      </c>
      <c r="U4126" s="10">
        <f t="shared" ca="1" si="621"/>
        <v>0.2387404149342105</v>
      </c>
      <c r="V4126" s="30">
        <f ca="1">_xlfn.BETA.INV(U4126,'Input Parameters'!$L$36,'Input Parameters'!$M$36,'Input Parameters'!$J$36,'Input Parameters'!$K$36)</f>
        <v>0.48547512954487831</v>
      </c>
      <c r="W4126" s="2">
        <f ca="1">N4126+(P4126-N4126)*(1-ERF((T4126-R4126)/(2*SQRT(L4126*'Input Parameters'!$E$38))))</f>
        <v>0.10001814371245479</v>
      </c>
      <c r="X4126">
        <f t="shared" ca="1" si="622"/>
        <v>1</v>
      </c>
      <c r="Y4126" s="7"/>
    </row>
    <row r="4127" spans="1:25" ht="15" customHeight="1" x14ac:dyDescent="0.25">
      <c r="A4127" s="139">
        <v>4120</v>
      </c>
      <c r="B4127" s="10">
        <f t="shared" ca="1" si="613"/>
        <v>0.98467763853269741</v>
      </c>
      <c r="C4127" s="60">
        <f ca="1">_xlfn.NORM.INV(B4127,'Input Parameters'!$E$15,'Input Parameters'!$F$15)</f>
        <v>388.11475969412038</v>
      </c>
      <c r="D4127" s="10">
        <f t="shared" ca="1" si="614"/>
        <v>3.0586261879569365E-2</v>
      </c>
      <c r="E4127" s="62">
        <f ca="1">IF(_xlfn.NORM.INV(D4127,'Input Parameters'!$E$17,'Input Parameters'!$F$17)&lt;3500,3500,IF(_xlfn.NORM.INV(D4127,'Input Parameters'!$E$17,'Input Parameters'!$F$17)&gt;5500,5500,_xlfn.NORM.INV(D4127,'Input Parameters'!$E$17,'Input Parameters'!$F$17)))</f>
        <v>3500</v>
      </c>
      <c r="F4127" s="10">
        <f t="shared" ca="1" si="615"/>
        <v>0.60077361423624231</v>
      </c>
      <c r="G4127" s="64">
        <f ca="1">_xlfn.NORM.INV(F4127,'Input Parameters'!$E$20,'Input Parameters'!$F$20)</f>
        <v>284.36084511792365</v>
      </c>
      <c r="H4127" s="57">
        <f ca="1">EXP(E4127*(1/'Input Parameters'!$E$23-1/G4127))</f>
        <v>0.69769914409048106</v>
      </c>
      <c r="I4127" s="10">
        <f t="shared" ca="1" si="616"/>
        <v>0.15491959196539229</v>
      </c>
      <c r="J4127" s="30">
        <f ca="1">_xlfn.BETA.INV(I4127,'Input Parameters'!$L$26,'Input Parameters'!$M$26,'Input Parameters'!$J$26,'Input Parameters'!$K$26)</f>
        <v>0.4899890827325199</v>
      </c>
      <c r="K4127" s="168">
        <f ca="1">('Input Parameters'!$E$27/'Input Parameters'!$E$38)^$J4127</f>
        <v>2.9756629516843349E-2</v>
      </c>
      <c r="L4127" s="69">
        <f ca="1">$H4127*$C4127*'Input Parameters'!$E$25*K4127</f>
        <v>8.0577184247148885</v>
      </c>
      <c r="M4127" s="24">
        <f t="shared" ca="1" si="617"/>
        <v>0.90097610741798295</v>
      </c>
      <c r="N4127" s="15">
        <f ca="1">_xlfn.NORM.INV(M4127,'Input Parameters'!$E$29,'Input Parameters'!$F$29)</f>
        <v>0.10012871334301354</v>
      </c>
      <c r="O4127" s="8">
        <f t="shared" ca="1" si="618"/>
        <v>0.20087377268805451</v>
      </c>
      <c r="P4127" s="30">
        <f ca="1">_xlfn.LOGNORM.INV(O4127,'Input Parameters'!$H$30,'Input Parameters'!$I$30)</f>
        <v>1.8056980565028904</v>
      </c>
      <c r="Q4127" s="10">
        <f t="shared" ca="1" si="619"/>
        <v>5.7377436297804452E-2</v>
      </c>
      <c r="R4127" s="30">
        <f>IF('Input Parameters'!$E$32=0,0,_xlfn.BETA.INV(Q4127,'Input Parameters'!$L$32,'Input Parameters'!$M$32,'Input Parameters'!$J$32,'Input Parameters'!$K$32))</f>
        <v>0</v>
      </c>
      <c r="S4127" s="10">
        <f t="shared" ca="1" si="620"/>
        <v>0.49868651904458161</v>
      </c>
      <c r="T4127" s="26">
        <f ca="1">_xlfn.LOGNORM.INV(S4127,'Input Parameters'!$H$34,'Input Parameters'!$I$34)</f>
        <v>50.387055343687123</v>
      </c>
      <c r="U4127" s="10">
        <f t="shared" ca="1" si="621"/>
        <v>0.75091760991317891</v>
      </c>
      <c r="V4127" s="30">
        <f ca="1">_xlfn.BETA.INV(U4127,'Input Parameters'!$L$36,'Input Parameters'!$M$36,'Input Parameters'!$J$36,'Input Parameters'!$K$36)</f>
        <v>0.69540633582414957</v>
      </c>
      <c r="W4127" s="2">
        <f ca="1">N4127+(P4127-N4127)*(1-ERF((T4127-R4127)/(2*SQRT(L4127*'Input Parameters'!$E$38))))</f>
        <v>0.45731227323582541</v>
      </c>
      <c r="X4127">
        <f t="shared" ca="1" si="622"/>
        <v>1</v>
      </c>
      <c r="Y4127" s="7"/>
    </row>
    <row r="4128" spans="1:25" ht="15" customHeight="1" x14ac:dyDescent="0.25">
      <c r="A4128" s="139">
        <v>4121</v>
      </c>
      <c r="B4128" s="10">
        <f t="shared" ca="1" si="613"/>
        <v>0.92312685881769097</v>
      </c>
      <c r="C4128" s="60">
        <f ca="1">_xlfn.NORM.INV(B4128,'Input Parameters'!$E$15,'Input Parameters'!$F$15)</f>
        <v>348.26996855407054</v>
      </c>
      <c r="D4128" s="10">
        <f t="shared" ca="1" si="614"/>
        <v>0.13147675068366815</v>
      </c>
      <c r="E4128" s="62">
        <f ca="1">IF(_xlfn.NORM.INV(D4128,'Input Parameters'!$E$17,'Input Parameters'!$F$17)&lt;3500,3500,IF(_xlfn.NORM.INV(D4128,'Input Parameters'!$E$17,'Input Parameters'!$F$17)&gt;5500,5500,_xlfn.NORM.INV(D4128,'Input Parameters'!$E$17,'Input Parameters'!$F$17)))</f>
        <v>4016.3936859473392</v>
      </c>
      <c r="F4128" s="10">
        <f t="shared" ca="1" si="615"/>
        <v>6.8094761635156376E-2</v>
      </c>
      <c r="G4128" s="64">
        <f ca="1">_xlfn.NORM.INV(F4128,'Input Parameters'!$E$20,'Input Parameters'!$F$20)</f>
        <v>272.66611538564189</v>
      </c>
      <c r="H4128" s="57">
        <f ca="1">EXP(E4128*(1/'Input Parameters'!$E$23-1/G4128))</f>
        <v>0.36100192488672589</v>
      </c>
      <c r="I4128" s="10">
        <f t="shared" ca="1" si="616"/>
        <v>0.97308166882832414</v>
      </c>
      <c r="J4128" s="30">
        <f ca="1">_xlfn.BETA.INV(I4128,'Input Parameters'!$L$26,'Input Parameters'!$M$26,'Input Parameters'!$J$26,'Input Parameters'!$K$26)</f>
        <v>0.90143382648488923</v>
      </c>
      <c r="K4128" s="168">
        <f ca="1">('Input Parameters'!$E$27/'Input Parameters'!$E$38)^$J4128</f>
        <v>1.5554253210715802E-3</v>
      </c>
      <c r="L4128" s="69">
        <f ca="1">$H4128*$C4128*'Input Parameters'!$E$25*K4128</f>
        <v>0.19555760461086663</v>
      </c>
      <c r="M4128" s="24">
        <f t="shared" ca="1" si="617"/>
        <v>0.20541951073238007</v>
      </c>
      <c r="N4128" s="15">
        <f ca="1">_xlfn.NORM.INV(M4128,'Input Parameters'!$E$29,'Input Parameters'!$F$29)</f>
        <v>9.9917758197034953E-2</v>
      </c>
      <c r="O4128" s="8">
        <f t="shared" ca="1" si="618"/>
        <v>2.3973726490877922E-4</v>
      </c>
      <c r="P4128" s="30">
        <f ca="1">_xlfn.LOGNORM.INV(O4128,'Input Parameters'!$H$30,'Input Parameters'!$I$30)</f>
        <v>0.51556176132918397</v>
      </c>
      <c r="Q4128" s="10">
        <f t="shared" ca="1" si="619"/>
        <v>0.92018612576119341</v>
      </c>
      <c r="R4128" s="30">
        <f>IF('Input Parameters'!$E$32=0,0,_xlfn.BETA.INV(Q4128,'Input Parameters'!$L$32,'Input Parameters'!$M$32,'Input Parameters'!$J$32,'Input Parameters'!$K$32))</f>
        <v>0</v>
      </c>
      <c r="S4128" s="10">
        <f t="shared" ca="1" si="620"/>
        <v>0.93969768742312243</v>
      </c>
      <c r="T4128" s="26">
        <f ca="1">_xlfn.LOGNORM.INV(S4128,'Input Parameters'!$H$34,'Input Parameters'!$I$34)</f>
        <v>61.155681892144344</v>
      </c>
      <c r="U4128" s="10">
        <f t="shared" ca="1" si="621"/>
        <v>0.17041917193691458</v>
      </c>
      <c r="V4128" s="30">
        <f ca="1">_xlfn.BETA.INV(U4128,'Input Parameters'!$L$36,'Input Parameters'!$M$36,'Input Parameters'!$J$36,'Input Parameters'!$K$36)</f>
        <v>0.45501684952491034</v>
      </c>
      <c r="W4128" s="2">
        <f ca="1">N4128+(P4128-N4128)*(1-ERF((T4128-R4128)/(2*SQRT(L4128*'Input Parameters'!$E$38))))</f>
        <v>9.9917758197034953E-2</v>
      </c>
      <c r="X4128">
        <f t="shared" ca="1" si="622"/>
        <v>1</v>
      </c>
      <c r="Y4128" s="7"/>
    </row>
    <row r="4129" spans="1:25" ht="15" customHeight="1" x14ac:dyDescent="0.25">
      <c r="A4129" s="139">
        <v>4122</v>
      </c>
      <c r="B4129" s="10">
        <f t="shared" ca="1" si="613"/>
        <v>0.72554535767399286</v>
      </c>
      <c r="C4129" s="60">
        <f ca="1">_xlfn.NORM.INV(B4129,'Input Parameters'!$E$15,'Input Parameters'!$F$15)</f>
        <v>303.45049532206724</v>
      </c>
      <c r="D4129" s="10">
        <f t="shared" ca="1" si="614"/>
        <v>0.72212709547945342</v>
      </c>
      <c r="E4129" s="62">
        <f ca="1">IF(_xlfn.NORM.INV(D4129,'Input Parameters'!$E$17,'Input Parameters'!$F$17)&lt;3500,3500,IF(_xlfn.NORM.INV(D4129,'Input Parameters'!$E$17,'Input Parameters'!$F$17)&gt;5500,5500,_xlfn.NORM.INV(D4129,'Input Parameters'!$E$17,'Input Parameters'!$F$17)))</f>
        <v>5212.4204929585767</v>
      </c>
      <c r="F4129" s="10">
        <f t="shared" ca="1" si="615"/>
        <v>0.10732863880862509</v>
      </c>
      <c r="G4129" s="64">
        <f ca="1">_xlfn.NORM.INV(F4129,'Input Parameters'!$E$20,'Input Parameters'!$F$20)</f>
        <v>274.33623448218719</v>
      </c>
      <c r="H4129" s="57">
        <f ca="1">EXP(E4129*(1/'Input Parameters'!$E$23-1/G4129))</f>
        <v>0.29942251399805403</v>
      </c>
      <c r="I4129" s="10">
        <f t="shared" ca="1" si="616"/>
        <v>0.16993924905199087</v>
      </c>
      <c r="J4129" s="30">
        <f ca="1">_xlfn.BETA.INV(I4129,'Input Parameters'!$L$26,'Input Parameters'!$M$26,'Input Parameters'!$J$26,'Input Parameters'!$K$26)</f>
        <v>0.50048773601087349</v>
      </c>
      <c r="K4129" s="168">
        <f ca="1">('Input Parameters'!$E$27/'Input Parameters'!$E$38)^$J4129</f>
        <v>2.7598042842101021E-2</v>
      </c>
      <c r="L4129" s="69">
        <f ca="1">$H4129*$C4129*'Input Parameters'!$E$25*K4129</f>
        <v>2.5075556938678361</v>
      </c>
      <c r="M4129" s="24">
        <f t="shared" ca="1" si="617"/>
        <v>9.1721494480954791E-2</v>
      </c>
      <c r="N4129" s="15">
        <f ca="1">_xlfn.NORM.INV(M4129,'Input Parameters'!$E$29,'Input Parameters'!$F$29)</f>
        <v>9.9866977147653732E-2</v>
      </c>
      <c r="O4129" s="8">
        <f t="shared" ca="1" si="618"/>
        <v>0.31910220071370621</v>
      </c>
      <c r="P4129" s="30">
        <f ca="1">_xlfn.LOGNORM.INV(O4129,'Input Parameters'!$H$30,'Input Parameters'!$I$30)</f>
        <v>2.1488267207807517</v>
      </c>
      <c r="Q4129" s="10">
        <f t="shared" ca="1" si="619"/>
        <v>0.6227526676751457</v>
      </c>
      <c r="R4129" s="30">
        <f>IF('Input Parameters'!$E$32=0,0,_xlfn.BETA.INV(Q4129,'Input Parameters'!$L$32,'Input Parameters'!$M$32,'Input Parameters'!$J$32,'Input Parameters'!$K$32))</f>
        <v>0</v>
      </c>
      <c r="S4129" s="10">
        <f t="shared" ca="1" si="620"/>
        <v>0.36986200416471537</v>
      </c>
      <c r="T4129" s="26">
        <f ca="1">_xlfn.LOGNORM.INV(S4129,'Input Parameters'!$H$34,'Input Parameters'!$I$34)</f>
        <v>48.365065319911231</v>
      </c>
      <c r="U4129" s="10">
        <f t="shared" ca="1" si="621"/>
        <v>0.14416901090848777</v>
      </c>
      <c r="V4129" s="30">
        <f ca="1">_xlfn.BETA.INV(U4129,'Input Parameters'!$L$36,'Input Parameters'!$M$36,'Input Parameters'!$J$36,'Input Parameters'!$K$36)</f>
        <v>0.44192793045767625</v>
      </c>
      <c r="W4129" s="2">
        <f ca="1">N4129+(P4129-N4129)*(1-ERF((T4129-R4129)/(2*SQRT(L4129*'Input Parameters'!$E$38))))</f>
        <v>0.16296807126770682</v>
      </c>
      <c r="X4129">
        <f t="shared" ca="1" si="622"/>
        <v>1</v>
      </c>
      <c r="Y4129" s="7"/>
    </row>
    <row r="4130" spans="1:25" ht="15" customHeight="1" x14ac:dyDescent="0.25">
      <c r="A4130" s="139">
        <v>4123</v>
      </c>
      <c r="B4130" s="10">
        <f t="shared" ca="1" si="613"/>
        <v>0.95443611481430379</v>
      </c>
      <c r="C4130" s="60">
        <f ca="1">_xlfn.NORM.INV(B4130,'Input Parameters'!$E$15,'Input Parameters'!$F$15)</f>
        <v>362.52585123535181</v>
      </c>
      <c r="D4130" s="10">
        <f t="shared" ca="1" si="614"/>
        <v>0.37375784129466483</v>
      </c>
      <c r="E4130" s="62">
        <f ca="1">IF(_xlfn.NORM.INV(D4130,'Input Parameters'!$E$17,'Input Parameters'!$F$17)&lt;3500,3500,IF(_xlfn.NORM.INV(D4130,'Input Parameters'!$E$17,'Input Parameters'!$F$17)&gt;5500,5500,_xlfn.NORM.INV(D4130,'Input Parameters'!$E$17,'Input Parameters'!$F$17)))</f>
        <v>4574.6582002960922</v>
      </c>
      <c r="F4130" s="10">
        <f t="shared" ca="1" si="615"/>
        <v>2.2130319621470051E-2</v>
      </c>
      <c r="G4130" s="64">
        <f ca="1">_xlfn.NORM.INV(F4130,'Input Parameters'!$E$20,'Input Parameters'!$F$20)</f>
        <v>269.17218599608691</v>
      </c>
      <c r="H4130" s="57">
        <f ca="1">EXP(E4130*(1/'Input Parameters'!$E$23-1/G4130))</f>
        <v>0.25201459017468403</v>
      </c>
      <c r="I4130" s="10">
        <f t="shared" ca="1" si="616"/>
        <v>0.54540611064383926</v>
      </c>
      <c r="J4130" s="30">
        <f ca="1">_xlfn.BETA.INV(I4130,'Input Parameters'!$L$26,'Input Parameters'!$M$26,'Input Parameters'!$J$26,'Input Parameters'!$K$26)</f>
        <v>0.6795764281623331</v>
      </c>
      <c r="K4130" s="168">
        <f ca="1">('Input Parameters'!$E$27/'Input Parameters'!$E$38)^$J4130</f>
        <v>7.6380124235764738E-3</v>
      </c>
      <c r="L4130" s="69">
        <f ca="1">$H4130*$C4130*'Input Parameters'!$E$25*K4130</f>
        <v>0.6978225926694982</v>
      </c>
      <c r="M4130" s="24">
        <f t="shared" ca="1" si="617"/>
        <v>0.34452253711560255</v>
      </c>
      <c r="N4130" s="15">
        <f ca="1">_xlfn.NORM.INV(M4130,'Input Parameters'!$E$29,'Input Parameters'!$F$29)</f>
        <v>9.9959984868998486E-2</v>
      </c>
      <c r="O4130" s="8">
        <f t="shared" ca="1" si="618"/>
        <v>0.66049819329659976</v>
      </c>
      <c r="P4130" s="30">
        <f ca="1">_xlfn.LOGNORM.INV(O4130,'Input Parameters'!$H$30,'Input Parameters'!$I$30)</f>
        <v>3.262594061376821</v>
      </c>
      <c r="Q4130" s="10">
        <f t="shared" ca="1" si="619"/>
        <v>0.53277289280777573</v>
      </c>
      <c r="R4130" s="30">
        <f>IF('Input Parameters'!$E$32=0,0,_xlfn.BETA.INV(Q4130,'Input Parameters'!$L$32,'Input Parameters'!$M$32,'Input Parameters'!$J$32,'Input Parameters'!$K$32))</f>
        <v>0</v>
      </c>
      <c r="S4130" s="10">
        <f t="shared" ca="1" si="620"/>
        <v>0.36801108859092668</v>
      </c>
      <c r="T4130" s="26">
        <f ca="1">_xlfn.LOGNORM.INV(S4130,'Input Parameters'!$H$34,'Input Parameters'!$I$34)</f>
        <v>48.335524521676639</v>
      </c>
      <c r="U4130" s="10">
        <f t="shared" ca="1" si="621"/>
        <v>0.38976491530980628</v>
      </c>
      <c r="V4130" s="30">
        <f ca="1">_xlfn.BETA.INV(U4130,'Input Parameters'!$L$36,'Input Parameters'!$M$36,'Input Parameters'!$J$36,'Input Parameters'!$K$36)</f>
        <v>0.54441693631804411</v>
      </c>
      <c r="W4130" s="2">
        <f ca="1">N4130+(P4130-N4130)*(1-ERF((T4130-R4130)/(2*SQRT(L4130*'Input Parameters'!$E$38))))</f>
        <v>0.10009555281551051</v>
      </c>
      <c r="X4130">
        <f t="shared" ca="1" si="622"/>
        <v>1</v>
      </c>
      <c r="Y4130" s="7"/>
    </row>
    <row r="4131" spans="1:25" ht="15" customHeight="1" x14ac:dyDescent="0.25">
      <c r="A4131" s="139">
        <v>4124</v>
      </c>
      <c r="B4131" s="10">
        <f t="shared" ca="1" si="613"/>
        <v>0.97108253041111559</v>
      </c>
      <c r="C4131" s="60">
        <f ca="1">_xlfn.NORM.INV(B4131,'Input Parameters'!$E$15,'Input Parameters'!$F$15)</f>
        <v>373.76928107507734</v>
      </c>
      <c r="D4131" s="10">
        <f t="shared" ca="1" si="614"/>
        <v>0.98208213672238742</v>
      </c>
      <c r="E4131" s="62">
        <f ca="1">IF(_xlfn.NORM.INV(D4131,'Input Parameters'!$E$17,'Input Parameters'!$F$17)&lt;3500,3500,IF(_xlfn.NORM.INV(D4131,'Input Parameters'!$E$17,'Input Parameters'!$F$17)&gt;5500,5500,_xlfn.NORM.INV(D4131,'Input Parameters'!$E$17,'Input Parameters'!$F$17)))</f>
        <v>5500</v>
      </c>
      <c r="F4131" s="10">
        <f t="shared" ca="1" si="615"/>
        <v>0.57484832046468692</v>
      </c>
      <c r="G4131" s="64">
        <f ca="1">_xlfn.NORM.INV(F4131,'Input Parameters'!$E$20,'Input Parameters'!$F$20)</f>
        <v>283.91450021859106</v>
      </c>
      <c r="H4131" s="57">
        <f ca="1">EXP(E4131*(1/'Input Parameters'!$E$23-1/G4131))</f>
        <v>0.55097267959223972</v>
      </c>
      <c r="I4131" s="10">
        <f t="shared" ca="1" si="616"/>
        <v>0.48212322025890308</v>
      </c>
      <c r="J4131" s="30">
        <f ca="1">_xlfn.BETA.INV(I4131,'Input Parameters'!$L$26,'Input Parameters'!$M$26,'Input Parameters'!$J$26,'Input Parameters'!$K$26)</f>
        <v>0.65416267829153518</v>
      </c>
      <c r="K4131" s="168">
        <f ca="1">('Input Parameters'!$E$27/'Input Parameters'!$E$38)^$J4131</f>
        <v>9.1653571269214966E-3</v>
      </c>
      <c r="L4131" s="69">
        <f ca="1">$H4131*$C4131*'Input Parameters'!$E$25*K4131</f>
        <v>1.8874830559016773</v>
      </c>
      <c r="M4131" s="24">
        <f t="shared" ca="1" si="617"/>
        <v>0.63383728670198636</v>
      </c>
      <c r="N4131" s="15">
        <f ca="1">_xlfn.NORM.INV(M4131,'Input Parameters'!$E$29,'Input Parameters'!$F$29)</f>
        <v>0.10003420338388694</v>
      </c>
      <c r="O4131" s="8">
        <f t="shared" ca="1" si="618"/>
        <v>0.10592692370701651</v>
      </c>
      <c r="P4131" s="30">
        <f ca="1">_xlfn.LOGNORM.INV(O4131,'Input Parameters'!$H$30,'Input Parameters'!$I$30)</f>
        <v>1.4877735068455769</v>
      </c>
      <c r="Q4131" s="10">
        <f t="shared" ca="1" si="619"/>
        <v>0.6635235553016805</v>
      </c>
      <c r="R4131" s="30">
        <f>IF('Input Parameters'!$E$32=0,0,_xlfn.BETA.INV(Q4131,'Input Parameters'!$L$32,'Input Parameters'!$M$32,'Input Parameters'!$J$32,'Input Parameters'!$K$32))</f>
        <v>0</v>
      </c>
      <c r="S4131" s="10">
        <f t="shared" ca="1" si="620"/>
        <v>0.85100556861689369</v>
      </c>
      <c r="T4131" s="26">
        <f ca="1">_xlfn.LOGNORM.INV(S4131,'Input Parameters'!$H$34,'Input Parameters'!$I$34)</f>
        <v>57.382238443855272</v>
      </c>
      <c r="U4131" s="10">
        <f t="shared" ca="1" si="621"/>
        <v>0.83560172421567391</v>
      </c>
      <c r="V4131" s="30">
        <f ca="1">_xlfn.BETA.INV(U4131,'Input Parameters'!$L$36,'Input Parameters'!$M$36,'Input Parameters'!$J$36,'Input Parameters'!$K$36)</f>
        <v>0.74734342820237654</v>
      </c>
      <c r="W4131" s="2">
        <f ca="1">N4131+(P4131-N4131)*(1-ERF((T4131-R4131)/(2*SQRT(L4131*'Input Parameters'!$E$38))))</f>
        <v>0.10439591678223338</v>
      </c>
      <c r="X4131">
        <f t="shared" ca="1" si="622"/>
        <v>1</v>
      </c>
      <c r="Y4131" s="7"/>
    </row>
    <row r="4132" spans="1:25" ht="15" customHeight="1" x14ac:dyDescent="0.25">
      <c r="A4132" s="139">
        <v>4125</v>
      </c>
      <c r="B4132" s="10">
        <f t="shared" ca="1" si="613"/>
        <v>0.78191533620531795</v>
      </c>
      <c r="C4132" s="60">
        <f ca="1">_xlfn.NORM.INV(B4132,'Input Parameters'!$E$15,'Input Parameters'!$F$15)</f>
        <v>313.16644785924944</v>
      </c>
      <c r="D4132" s="10">
        <f t="shared" ca="1" si="614"/>
        <v>0.19079649285901568</v>
      </c>
      <c r="E4132" s="62">
        <f ca="1">IF(_xlfn.NORM.INV(D4132,'Input Parameters'!$E$17,'Input Parameters'!$F$17)&lt;3500,3500,IF(_xlfn.NORM.INV(D4132,'Input Parameters'!$E$17,'Input Parameters'!$F$17)&gt;5500,5500,_xlfn.NORM.INV(D4132,'Input Parameters'!$E$17,'Input Parameters'!$F$17)))</f>
        <v>4187.5245461474551</v>
      </c>
      <c r="F4132" s="10">
        <f t="shared" ca="1" si="615"/>
        <v>0.28777139464758739</v>
      </c>
      <c r="G4132" s="64">
        <f ca="1">_xlfn.NORM.INV(F4132,'Input Parameters'!$E$20,'Input Parameters'!$F$20)</f>
        <v>278.898622269322</v>
      </c>
      <c r="H4132" s="57">
        <f ca="1">EXP(E4132*(1/'Input Parameters'!$E$23-1/G4132))</f>
        <v>0.4871964347569569</v>
      </c>
      <c r="I4132" s="10">
        <f t="shared" ca="1" si="616"/>
        <v>3.0038167423364626E-2</v>
      </c>
      <c r="J4132" s="30">
        <f ca="1">_xlfn.BETA.INV(I4132,'Input Parameters'!$L$26,'Input Parameters'!$M$26,'Input Parameters'!$J$26,'Input Parameters'!$K$26)</f>
        <v>0.34659817576371943</v>
      </c>
      <c r="K4132" s="168">
        <f ca="1">('Input Parameters'!$E$27/'Input Parameters'!$E$38)^$J4132</f>
        <v>8.32292068616452E-2</v>
      </c>
      <c r="L4132" s="69">
        <f ca="1">$H4132*$C4132*'Input Parameters'!$E$25*K4132</f>
        <v>12.698577791976948</v>
      </c>
      <c r="M4132" s="24">
        <f t="shared" ca="1" si="617"/>
        <v>0.1448614290187541</v>
      </c>
      <c r="N4132" s="15">
        <f ca="1">_xlfn.NORM.INV(M4132,'Input Parameters'!$E$29,'Input Parameters'!$F$29)</f>
        <v>9.9894127021276452E-2</v>
      </c>
      <c r="O4132" s="8">
        <f t="shared" ca="1" si="618"/>
        <v>0.69583844803515615</v>
      </c>
      <c r="P4132" s="30">
        <f ca="1">_xlfn.LOGNORM.INV(O4132,'Input Parameters'!$H$30,'Input Parameters'!$I$30)</f>
        <v>3.418222892544271</v>
      </c>
      <c r="Q4132" s="10">
        <f t="shared" ca="1" si="619"/>
        <v>3.248676123831884E-2</v>
      </c>
      <c r="R4132" s="30">
        <f>IF('Input Parameters'!$E$32=0,0,_xlfn.BETA.INV(Q4132,'Input Parameters'!$L$32,'Input Parameters'!$M$32,'Input Parameters'!$J$32,'Input Parameters'!$K$32))</f>
        <v>0</v>
      </c>
      <c r="S4132" s="10">
        <f t="shared" ca="1" si="620"/>
        <v>0.21515761929172883</v>
      </c>
      <c r="T4132" s="26">
        <f ca="1">_xlfn.LOGNORM.INV(S4132,'Input Parameters'!$H$34,'Input Parameters'!$I$34)</f>
        <v>45.692975600977796</v>
      </c>
      <c r="U4132" s="10">
        <f t="shared" ca="1" si="621"/>
        <v>0.20195574728094245</v>
      </c>
      <c r="V4132" s="30">
        <f ca="1">_xlfn.BETA.INV(U4132,'Input Parameters'!$L$36,'Input Parameters'!$M$36,'Input Parameters'!$J$36,'Input Parameters'!$K$36)</f>
        <v>0.46959265904174341</v>
      </c>
      <c r="W4132" s="2">
        <f ca="1">N4132+(P4132-N4132)*(1-ERF((T4132-R4132)/(2*SQRT(L4132*'Input Parameters'!$E$38))))</f>
        <v>1.3096667969677536</v>
      </c>
      <c r="X4132">
        <f t="shared" ca="1" si="622"/>
        <v>0</v>
      </c>
      <c r="Y4132" s="7"/>
    </row>
    <row r="4133" spans="1:25" ht="15" customHeight="1" x14ac:dyDescent="0.25">
      <c r="A4133" s="139">
        <v>4126</v>
      </c>
      <c r="B4133" s="10">
        <f t="shared" ca="1" si="613"/>
        <v>0.40052566309593884</v>
      </c>
      <c r="C4133" s="60">
        <f ca="1">_xlfn.NORM.INV(B4133,'Input Parameters'!$E$15,'Input Parameters'!$F$15)</f>
        <v>257.31117264218176</v>
      </c>
      <c r="D4133" s="10">
        <f t="shared" ca="1" si="614"/>
        <v>0.99541754167463881</v>
      </c>
      <c r="E4133" s="62">
        <f ca="1">IF(_xlfn.NORM.INV(D4133,'Input Parameters'!$E$17,'Input Parameters'!$F$17)&lt;3500,3500,IF(_xlfn.NORM.INV(D4133,'Input Parameters'!$E$17,'Input Parameters'!$F$17)&gt;5500,5500,_xlfn.NORM.INV(D4133,'Input Parameters'!$E$17,'Input Parameters'!$F$17)))</f>
        <v>5500</v>
      </c>
      <c r="F4133" s="10">
        <f t="shared" ca="1" si="615"/>
        <v>0.2125505432936684</v>
      </c>
      <c r="G4133" s="64">
        <f ca="1">_xlfn.NORM.INV(F4133,'Input Parameters'!$E$20,'Input Parameters'!$F$20)</f>
        <v>277.30606194330159</v>
      </c>
      <c r="H4133" s="57">
        <f ca="1">EXP(E4133*(1/'Input Parameters'!$E$23-1/G4133))</f>
        <v>0.3472459657391071</v>
      </c>
      <c r="I4133" s="10">
        <f t="shared" ca="1" si="616"/>
        <v>0.44386748727797487</v>
      </c>
      <c r="J4133" s="30">
        <f ca="1">_xlfn.BETA.INV(I4133,'Input Parameters'!$L$26,'Input Parameters'!$M$26,'Input Parameters'!$J$26,'Input Parameters'!$K$26)</f>
        <v>0.63844951703376629</v>
      </c>
      <c r="K4133" s="168">
        <f ca="1">('Input Parameters'!$E$27/'Input Parameters'!$E$38)^$J4133</f>
        <v>1.0258860035422038E-2</v>
      </c>
      <c r="L4133" s="69">
        <f ca="1">$H4133*$C4133*'Input Parameters'!$E$25*K4133</f>
        <v>0.91663187958325965</v>
      </c>
      <c r="M4133" s="24">
        <f t="shared" ca="1" si="617"/>
        <v>0.40067194624444324</v>
      </c>
      <c r="N4133" s="15">
        <f ca="1">_xlfn.NORM.INV(M4133,'Input Parameters'!$E$29,'Input Parameters'!$F$29)</f>
        <v>9.9974839176464866E-2</v>
      </c>
      <c r="O4133" s="8">
        <f t="shared" ca="1" si="618"/>
        <v>0.70617930255992278</v>
      </c>
      <c r="P4133" s="30">
        <f ca="1">_xlfn.LOGNORM.INV(O4133,'Input Parameters'!$H$30,'Input Parameters'!$I$30)</f>
        <v>3.4666625251250283</v>
      </c>
      <c r="Q4133" s="10">
        <f t="shared" ca="1" si="619"/>
        <v>0.50226671508240328</v>
      </c>
      <c r="R4133" s="30">
        <f>IF('Input Parameters'!$E$32=0,0,_xlfn.BETA.INV(Q4133,'Input Parameters'!$L$32,'Input Parameters'!$M$32,'Input Parameters'!$J$32,'Input Parameters'!$K$32))</f>
        <v>0</v>
      </c>
      <c r="S4133" s="10">
        <f t="shared" ca="1" si="620"/>
        <v>0.64896486702748835</v>
      </c>
      <c r="T4133" s="26">
        <f ca="1">_xlfn.LOGNORM.INV(S4133,'Input Parameters'!$H$34,'Input Parameters'!$I$34)</f>
        <v>52.866769211453487</v>
      </c>
      <c r="U4133" s="10">
        <f t="shared" ca="1" si="621"/>
        <v>0.91607991651313225</v>
      </c>
      <c r="V4133" s="30">
        <f ca="1">_xlfn.BETA.INV(U4133,'Input Parameters'!$L$36,'Input Parameters'!$M$36,'Input Parameters'!$J$36,'Input Parameters'!$K$36)</f>
        <v>0.81999931390957648</v>
      </c>
      <c r="W4133" s="2">
        <f ca="1">N4133+(P4133-N4133)*(1-ERF((T4133-R4133)/(2*SQRT(L4133*'Input Parameters'!$E$38))))</f>
        <v>0.10029266564309403</v>
      </c>
      <c r="X4133">
        <f t="shared" ca="1" si="622"/>
        <v>1</v>
      </c>
      <c r="Y4133" s="7"/>
    </row>
    <row r="4134" spans="1:25" ht="15" customHeight="1" x14ac:dyDescent="0.25">
      <c r="A4134" s="139">
        <v>4127</v>
      </c>
      <c r="B4134" s="10">
        <f t="shared" ca="1" si="613"/>
        <v>0.70322480521988884</v>
      </c>
      <c r="C4134" s="60">
        <f ca="1">_xlfn.NORM.INV(B4134,'Input Parameters'!$E$15,'Input Parameters'!$F$15)</f>
        <v>299.89013865129942</v>
      </c>
      <c r="D4134" s="10">
        <f t="shared" ca="1" si="614"/>
        <v>0.78277130154900654</v>
      </c>
      <c r="E4134" s="62">
        <f ca="1">IF(_xlfn.NORM.INV(D4134,'Input Parameters'!$E$17,'Input Parameters'!$F$17)&lt;3500,3500,IF(_xlfn.NORM.INV(D4134,'Input Parameters'!$E$17,'Input Parameters'!$F$17)&gt;5500,5500,_xlfn.NORM.INV(D4134,'Input Parameters'!$E$17,'Input Parameters'!$F$17)))</f>
        <v>5347.1108195261913</v>
      </c>
      <c r="F4134" s="10">
        <f t="shared" ca="1" si="615"/>
        <v>7.746022336057401E-2</v>
      </c>
      <c r="G4134" s="64">
        <f ca="1">_xlfn.NORM.INV(F4134,'Input Parameters'!$E$20,'Input Parameters'!$F$20)</f>
        <v>273.12015746794657</v>
      </c>
      <c r="H4134" s="57">
        <f ca="1">EXP(E4134*(1/'Input Parameters'!$E$23-1/G4134))</f>
        <v>0.26611010896033344</v>
      </c>
      <c r="I4134" s="10">
        <f t="shared" ca="1" si="616"/>
        <v>0.90003786260277741</v>
      </c>
      <c r="J4134" s="30">
        <f ca="1">_xlfn.BETA.INV(I4134,'Input Parameters'!$L$26,'Input Parameters'!$M$26,'Input Parameters'!$J$26,'Input Parameters'!$K$26)</f>
        <v>0.8390539570889809</v>
      </c>
      <c r="K4134" s="168">
        <f ca="1">('Input Parameters'!$E$27/'Input Parameters'!$E$38)^$J4134</f>
        <v>2.4331855182492044E-3</v>
      </c>
      <c r="L4134" s="69">
        <f ca="1">$H4134*$C4134*'Input Parameters'!$E$25*K4134</f>
        <v>0.19417744431168799</v>
      </c>
      <c r="M4134" s="24">
        <f t="shared" ca="1" si="617"/>
        <v>0.82697847178248951</v>
      </c>
      <c r="N4134" s="15">
        <f ca="1">_xlfn.NORM.INV(M4134,'Input Parameters'!$E$29,'Input Parameters'!$F$29)</f>
        <v>0.10009422922079177</v>
      </c>
      <c r="O4134" s="8">
        <f t="shared" ca="1" si="618"/>
        <v>0.44606736899556254</v>
      </c>
      <c r="P4134" s="30">
        <f ca="1">_xlfn.LOGNORM.INV(O4134,'Input Parameters'!$H$30,'Input Parameters'!$I$30)</f>
        <v>2.5167893778981187</v>
      </c>
      <c r="Q4134" s="10">
        <f t="shared" ca="1" si="619"/>
        <v>0.35998098396874001</v>
      </c>
      <c r="R4134" s="30">
        <f>IF('Input Parameters'!$E$32=0,0,_xlfn.BETA.INV(Q4134,'Input Parameters'!$L$32,'Input Parameters'!$M$32,'Input Parameters'!$J$32,'Input Parameters'!$K$32))</f>
        <v>0</v>
      </c>
      <c r="S4134" s="10">
        <f t="shared" ca="1" si="620"/>
        <v>0.10605869592281369</v>
      </c>
      <c r="T4134" s="26">
        <f ca="1">_xlfn.LOGNORM.INV(S4134,'Input Parameters'!$H$34,'Input Parameters'!$I$34)</f>
        <v>43.154119523842105</v>
      </c>
      <c r="U4134" s="10">
        <f t="shared" ca="1" si="621"/>
        <v>0.55042858707736575</v>
      </c>
      <c r="V4134" s="30">
        <f ca="1">_xlfn.BETA.INV(U4134,'Input Parameters'!$L$36,'Input Parameters'!$M$36,'Input Parameters'!$J$36,'Input Parameters'!$K$36)</f>
        <v>0.60543345810359106</v>
      </c>
      <c r="W4134" s="2">
        <f ca="1">N4134+(P4134-N4134)*(1-ERF((T4134-R4134)/(2*SQRT(L4134*'Input Parameters'!$E$38))))</f>
        <v>0.10009422923134213</v>
      </c>
      <c r="X4134">
        <f t="shared" ca="1" si="622"/>
        <v>1</v>
      </c>
      <c r="Y4134" s="7"/>
    </row>
    <row r="4135" spans="1:25" ht="15" customHeight="1" x14ac:dyDescent="0.25">
      <c r="A4135" s="139">
        <v>4128</v>
      </c>
      <c r="B4135" s="10">
        <f t="shared" ca="1" si="613"/>
        <v>0.72612898525635639</v>
      </c>
      <c r="C4135" s="60">
        <f ca="1">_xlfn.NORM.INV(B4135,'Input Parameters'!$E$15,'Input Parameters'!$F$15)</f>
        <v>303.54542810030711</v>
      </c>
      <c r="D4135" s="10">
        <f t="shared" ca="1" si="614"/>
        <v>0.66439937288192119</v>
      </c>
      <c r="E4135" s="62">
        <f ca="1">IF(_xlfn.NORM.INV(D4135,'Input Parameters'!$E$17,'Input Parameters'!$F$17)&lt;3500,3500,IF(_xlfn.NORM.INV(D4135,'Input Parameters'!$E$17,'Input Parameters'!$F$17)&gt;5500,5500,_xlfn.NORM.INV(D4135,'Input Parameters'!$E$17,'Input Parameters'!$F$17)))</f>
        <v>5097.1499530433148</v>
      </c>
      <c r="F4135" s="10">
        <f t="shared" ca="1" si="615"/>
        <v>0.36144516272218474</v>
      </c>
      <c r="G4135" s="64">
        <f ca="1">_xlfn.NORM.INV(F4135,'Input Parameters'!$E$20,'Input Parameters'!$F$20)</f>
        <v>280.27418938282631</v>
      </c>
      <c r="H4135" s="57">
        <f ca="1">EXP(E4135*(1/'Input Parameters'!$E$23-1/G4135))</f>
        <v>0.45584942959409191</v>
      </c>
      <c r="I4135" s="10">
        <f t="shared" ca="1" si="616"/>
        <v>0.14138928212666768</v>
      </c>
      <c r="J4135" s="30">
        <f ca="1">_xlfn.BETA.INV(I4135,'Input Parameters'!$L$26,'Input Parameters'!$M$26,'Input Parameters'!$J$26,'Input Parameters'!$K$26)</f>
        <v>0.47995646209285442</v>
      </c>
      <c r="K4135" s="168">
        <f ca="1">('Input Parameters'!$E$27/'Input Parameters'!$E$38)^$J4135</f>
        <v>3.1976976972818247E-2</v>
      </c>
      <c r="L4135" s="69">
        <f ca="1">$H4135*$C4135*'Input Parameters'!$E$25*K4135</f>
        <v>4.4246866086431451</v>
      </c>
      <c r="M4135" s="24">
        <f t="shared" ca="1" si="617"/>
        <v>0.36893374469613904</v>
      </c>
      <c r="N4135" s="15">
        <f ca="1">_xlfn.NORM.INV(M4135,'Input Parameters'!$E$29,'Input Parameters'!$F$29)</f>
        <v>9.9966532132478372E-2</v>
      </c>
      <c r="O4135" s="8">
        <f t="shared" ca="1" si="618"/>
        <v>4.8031804005544632E-2</v>
      </c>
      <c r="P4135" s="30">
        <f ca="1">_xlfn.LOGNORM.INV(O4135,'Input Parameters'!$H$30,'Input Parameters'!$I$30)</f>
        <v>1.222482412598243</v>
      </c>
      <c r="Q4135" s="10">
        <f t="shared" ca="1" si="619"/>
        <v>0.51766055877290928</v>
      </c>
      <c r="R4135" s="30">
        <f>IF('Input Parameters'!$E$32=0,0,_xlfn.BETA.INV(Q4135,'Input Parameters'!$L$32,'Input Parameters'!$M$32,'Input Parameters'!$J$32,'Input Parameters'!$K$32))</f>
        <v>0</v>
      </c>
      <c r="S4135" s="10">
        <f t="shared" ca="1" si="620"/>
        <v>0.71916286056503809</v>
      </c>
      <c r="T4135" s="26">
        <f ca="1">_xlfn.LOGNORM.INV(S4135,'Input Parameters'!$H$34,'Input Parameters'!$I$34)</f>
        <v>54.185200174963015</v>
      </c>
      <c r="U4135" s="10">
        <f t="shared" ca="1" si="621"/>
        <v>0.80803931355539171</v>
      </c>
      <c r="V4135" s="30">
        <f ca="1">_xlfn.BETA.INV(U4135,'Input Parameters'!$L$36,'Input Parameters'!$M$36,'Input Parameters'!$J$36,'Input Parameters'!$K$36)</f>
        <v>0.72874800683161167</v>
      </c>
      <c r="W4135" s="2">
        <f ca="1">N4135+(P4135-N4135)*(1-ERF((T4135-R4135)/(2*SQRT(L4135*'Input Parameters'!$E$38))))</f>
        <v>0.17689693655929886</v>
      </c>
      <c r="X4135">
        <f t="shared" ca="1" si="622"/>
        <v>1</v>
      </c>
      <c r="Y4135" s="7"/>
    </row>
    <row r="4136" spans="1:25" ht="15" customHeight="1" x14ac:dyDescent="0.25">
      <c r="A4136" s="139">
        <v>4129</v>
      </c>
      <c r="B4136" s="10">
        <f t="shared" ca="1" si="613"/>
        <v>0.65062982369510014</v>
      </c>
      <c r="C4136" s="60">
        <f ca="1">_xlfn.NORM.INV(B4136,'Input Parameters'!$E$15,'Input Parameters'!$F$15)</f>
        <v>291.94122194268181</v>
      </c>
      <c r="D4136" s="10">
        <f t="shared" ca="1" si="614"/>
        <v>0.12058286840055943</v>
      </c>
      <c r="E4136" s="62">
        <f ca="1">IF(_xlfn.NORM.INV(D4136,'Input Parameters'!$E$17,'Input Parameters'!$F$17)&lt;3500,3500,IF(_xlfn.NORM.INV(D4136,'Input Parameters'!$E$17,'Input Parameters'!$F$17)&gt;5500,5500,_xlfn.NORM.INV(D4136,'Input Parameters'!$E$17,'Input Parameters'!$F$17)))</f>
        <v>3979.545391460545</v>
      </c>
      <c r="F4136" s="10">
        <f t="shared" ca="1" si="615"/>
        <v>0.9224023843807283</v>
      </c>
      <c r="G4136" s="64">
        <f ca="1">_xlfn.NORM.INV(F4136,'Input Parameters'!$E$20,'Input Parameters'!$F$20)</f>
        <v>292.17350164739696</v>
      </c>
      <c r="H4136" s="57">
        <f ca="1">EXP(E4136*(1/'Input Parameters'!$E$23-1/G4136))</f>
        <v>0.96553574607461656</v>
      </c>
      <c r="I4136" s="10">
        <f t="shared" ca="1" si="616"/>
        <v>0.40922509396543916</v>
      </c>
      <c r="J4136" s="30">
        <f ca="1">_xlfn.BETA.INV(I4136,'Input Parameters'!$L$26,'Input Parameters'!$M$26,'Input Parameters'!$J$26,'Input Parameters'!$K$26)</f>
        <v>0.6238618740903642</v>
      </c>
      <c r="K4136" s="168">
        <f ca="1">('Input Parameters'!$E$27/'Input Parameters'!$E$38)^$J4136</f>
        <v>1.139049499552734E-2</v>
      </c>
      <c r="L4136" s="69">
        <f ca="1">$H4136*$C4136*'Input Parameters'!$E$25*K4136</f>
        <v>3.2107491474655383</v>
      </c>
      <c r="M4136" s="24">
        <f t="shared" ca="1" si="617"/>
        <v>0.98685581232914332</v>
      </c>
      <c r="N4136" s="15">
        <f ca="1">_xlfn.NORM.INV(M4136,'Input Parameters'!$E$29,'Input Parameters'!$F$29)</f>
        <v>0.1002221924988622</v>
      </c>
      <c r="O4136" s="8">
        <f t="shared" ca="1" si="618"/>
        <v>0.20929448889519731</v>
      </c>
      <c r="P4136" s="30">
        <f ca="1">_xlfn.LOGNORM.INV(O4136,'Input Parameters'!$H$30,'Input Parameters'!$I$30)</f>
        <v>1.831151740280196</v>
      </c>
      <c r="Q4136" s="10">
        <f t="shared" ca="1" si="619"/>
        <v>0.92271262096325013</v>
      </c>
      <c r="R4136" s="30">
        <f>IF('Input Parameters'!$E$32=0,0,_xlfn.BETA.INV(Q4136,'Input Parameters'!$L$32,'Input Parameters'!$M$32,'Input Parameters'!$J$32,'Input Parameters'!$K$32))</f>
        <v>0</v>
      </c>
      <c r="S4136" s="10">
        <f t="shared" ca="1" si="620"/>
        <v>0.63838199038582977</v>
      </c>
      <c r="T4136" s="26">
        <f ca="1">_xlfn.LOGNORM.INV(S4136,'Input Parameters'!$H$34,'Input Parameters'!$I$34)</f>
        <v>52.68021449886178</v>
      </c>
      <c r="U4136" s="10">
        <f t="shared" ca="1" si="621"/>
        <v>0.72962397017668457</v>
      </c>
      <c r="V4136" s="30">
        <f ca="1">_xlfn.BETA.INV(U4136,'Input Parameters'!$L$36,'Input Parameters'!$M$36,'Input Parameters'!$J$36,'Input Parameters'!$K$36)</f>
        <v>0.68426780438785084</v>
      </c>
      <c r="W4136" s="2">
        <f ca="1">N4136+(P4136-N4136)*(1-ERF((T4136-R4136)/(2*SQRT(L4136*'Input Parameters'!$E$38))))</f>
        <v>0.16535432477329756</v>
      </c>
      <c r="X4136">
        <f t="shared" ca="1" si="622"/>
        <v>1</v>
      </c>
      <c r="Y4136" s="7"/>
    </row>
    <row r="4137" spans="1:25" ht="15" customHeight="1" x14ac:dyDescent="0.25">
      <c r="A4137" s="139">
        <v>4130</v>
      </c>
      <c r="B4137" s="10">
        <f t="shared" ca="1" si="613"/>
        <v>5.2975508728279386E-2</v>
      </c>
      <c r="C4137" s="60">
        <f ca="1">_xlfn.NORM.INV(B4137,'Input Parameters'!$E$15,'Input Parameters'!$F$15)</f>
        <v>183.35466385337389</v>
      </c>
      <c r="D4137" s="10">
        <f t="shared" ca="1" si="614"/>
        <v>0.21594501000352595</v>
      </c>
      <c r="E4137" s="62">
        <f ca="1">IF(_xlfn.NORM.INV(D4137,'Input Parameters'!$E$17,'Input Parameters'!$F$17)&lt;3500,3500,IF(_xlfn.NORM.INV(D4137,'Input Parameters'!$E$17,'Input Parameters'!$F$17)&gt;5500,5500,_xlfn.NORM.INV(D4137,'Input Parameters'!$E$17,'Input Parameters'!$F$17)))</f>
        <v>4249.8269228235467</v>
      </c>
      <c r="F4137" s="10">
        <f t="shared" ca="1" si="615"/>
        <v>0.8274862211800933</v>
      </c>
      <c r="G4137" s="64">
        <f ca="1">_xlfn.NORM.INV(F4137,'Input Parameters'!$E$20,'Input Parameters'!$F$20)</f>
        <v>288.97666322341706</v>
      </c>
      <c r="H4137" s="57">
        <f ca="1">EXP(E4137*(1/'Input Parameters'!$E$23-1/G4137))</f>
        <v>0.82006954039525237</v>
      </c>
      <c r="I4137" s="10">
        <f t="shared" ca="1" si="616"/>
        <v>0.95779847269483209</v>
      </c>
      <c r="J4137" s="30">
        <f ca="1">_xlfn.BETA.INV(I4137,'Input Parameters'!$L$26,'Input Parameters'!$M$26,'Input Parameters'!$J$26,'Input Parameters'!$K$26)</f>
        <v>0.88401011333865509</v>
      </c>
      <c r="K4137" s="168">
        <f ca="1">('Input Parameters'!$E$27/'Input Parameters'!$E$38)^$J4137</f>
        <v>1.7624937946496659E-3</v>
      </c>
      <c r="L4137" s="69">
        <f ca="1">$H4137*$C4137*'Input Parameters'!$E$25*K4137</f>
        <v>0.26501486773001875</v>
      </c>
      <c r="M4137" s="24">
        <f t="shared" ca="1" si="617"/>
        <v>0.84718405637322813</v>
      </c>
      <c r="N4137" s="15">
        <f ca="1">_xlfn.NORM.INV(M4137,'Input Parameters'!$E$29,'Input Parameters'!$F$29)</f>
        <v>0.10010244307008138</v>
      </c>
      <c r="O4137" s="8">
        <f t="shared" ca="1" si="618"/>
        <v>0.89140320797132155</v>
      </c>
      <c r="P4137" s="30">
        <f ca="1">_xlfn.LOGNORM.INV(O4137,'Input Parameters'!$H$30,'Input Parameters'!$I$30)</f>
        <v>4.8065046960727891</v>
      </c>
      <c r="Q4137" s="10">
        <f t="shared" ca="1" si="619"/>
        <v>0.64609258133502556</v>
      </c>
      <c r="R4137" s="30">
        <f>IF('Input Parameters'!$E$32=0,0,_xlfn.BETA.INV(Q4137,'Input Parameters'!$L$32,'Input Parameters'!$M$32,'Input Parameters'!$J$32,'Input Parameters'!$K$32))</f>
        <v>0</v>
      </c>
      <c r="S4137" s="10">
        <f t="shared" ca="1" si="620"/>
        <v>0.63828020142900377</v>
      </c>
      <c r="T4137" s="26">
        <f ca="1">_xlfn.LOGNORM.INV(S4137,'Input Parameters'!$H$34,'Input Parameters'!$I$34)</f>
        <v>52.678432663695766</v>
      </c>
      <c r="U4137" s="10">
        <f t="shared" ca="1" si="621"/>
        <v>0.49134841589671707</v>
      </c>
      <c r="V4137" s="30">
        <f ca="1">_xlfn.BETA.INV(U4137,'Input Parameters'!$L$36,'Input Parameters'!$M$36,'Input Parameters'!$J$36,'Input Parameters'!$K$36)</f>
        <v>0.58259164149575149</v>
      </c>
      <c r="W4137" s="2">
        <f ca="1">N4137+(P4137-N4137)*(1-ERF((T4137-R4137)/(2*SQRT(L4137*'Input Parameters'!$E$38))))</f>
        <v>0.10010244307226028</v>
      </c>
      <c r="X4137">
        <f t="shared" ca="1" si="622"/>
        <v>1</v>
      </c>
      <c r="Y4137" s="7"/>
    </row>
    <row r="4138" spans="1:25" ht="15" customHeight="1" x14ac:dyDescent="0.25">
      <c r="A4138" s="139">
        <v>4131</v>
      </c>
      <c r="B4138" s="10">
        <f t="shared" ca="1" si="613"/>
        <v>0.7254053052573427</v>
      </c>
      <c r="C4138" s="60">
        <f ca="1">_xlfn.NORM.INV(B4138,'Input Parameters'!$E$15,'Input Parameters'!$F$15)</f>
        <v>303.42772924927357</v>
      </c>
      <c r="D4138" s="10">
        <f t="shared" ca="1" si="614"/>
        <v>0.19147499276777691</v>
      </c>
      <c r="E4138" s="62">
        <f ca="1">IF(_xlfn.NORM.INV(D4138,'Input Parameters'!$E$17,'Input Parameters'!$F$17)&lt;3500,3500,IF(_xlfn.NORM.INV(D4138,'Input Parameters'!$E$17,'Input Parameters'!$F$17)&gt;5500,5500,_xlfn.NORM.INV(D4138,'Input Parameters'!$E$17,'Input Parameters'!$F$17)))</f>
        <v>4189.2683789627881</v>
      </c>
      <c r="F4138" s="10">
        <f t="shared" ca="1" si="615"/>
        <v>0.71756286559416305</v>
      </c>
      <c r="G4138" s="64">
        <f ca="1">_xlfn.NORM.INV(F4138,'Input Parameters'!$E$20,'Input Parameters'!$F$20)</f>
        <v>286.5066321062825</v>
      </c>
      <c r="H4138" s="57">
        <f ca="1">EXP(E4138*(1/'Input Parameters'!$E$23-1/G4138))</f>
        <v>0.72577135796199577</v>
      </c>
      <c r="I4138" s="10">
        <f t="shared" ca="1" si="616"/>
        <v>0.33376748172032766</v>
      </c>
      <c r="J4138" s="30">
        <f ca="1">_xlfn.BETA.INV(I4138,'Input Parameters'!$L$26,'Input Parameters'!$M$26,'Input Parameters'!$J$26,'Input Parameters'!$K$26)</f>
        <v>0.59033256985335747</v>
      </c>
      <c r="K4138" s="168">
        <f ca="1">('Input Parameters'!$E$27/'Input Parameters'!$E$38)^$J4138</f>
        <v>1.4487493081715741E-2</v>
      </c>
      <c r="L4138" s="69">
        <f ca="1">$H4138*$C4138*'Input Parameters'!$E$25*K4138</f>
        <v>3.1904234859807943</v>
      </c>
      <c r="M4138" s="24">
        <f t="shared" ca="1" si="617"/>
        <v>0.14491066081655979</v>
      </c>
      <c r="N4138" s="15">
        <f ca="1">_xlfn.NORM.INV(M4138,'Input Parameters'!$E$29,'Input Parameters'!$F$29)</f>
        <v>9.9894148632939703E-2</v>
      </c>
      <c r="O4138" s="8">
        <f t="shared" ca="1" si="618"/>
        <v>0.363947784676796</v>
      </c>
      <c r="P4138" s="30">
        <f ca="1">_xlfn.LOGNORM.INV(O4138,'Input Parameters'!$H$30,'Input Parameters'!$I$30)</f>
        <v>2.2766085492098043</v>
      </c>
      <c r="Q4138" s="10">
        <f t="shared" ca="1" si="619"/>
        <v>0.60509340365168618</v>
      </c>
      <c r="R4138" s="30">
        <f>IF('Input Parameters'!$E$32=0,0,_xlfn.BETA.INV(Q4138,'Input Parameters'!$L$32,'Input Parameters'!$M$32,'Input Parameters'!$J$32,'Input Parameters'!$K$32))</f>
        <v>0</v>
      </c>
      <c r="S4138" s="10">
        <f t="shared" ca="1" si="620"/>
        <v>0.3109912159631375</v>
      </c>
      <c r="T4138" s="26">
        <f ca="1">_xlfn.LOGNORM.INV(S4138,'Input Parameters'!$H$34,'Input Parameters'!$I$34)</f>
        <v>47.406182546307917</v>
      </c>
      <c r="U4138" s="10">
        <f t="shared" ca="1" si="621"/>
        <v>0.74335579850221645</v>
      </c>
      <c r="V4138" s="30">
        <f ca="1">_xlfn.BETA.INV(U4138,'Input Parameters'!$L$36,'Input Parameters'!$M$36,'Input Parameters'!$J$36,'Input Parameters'!$K$36)</f>
        <v>0.69138462512065701</v>
      </c>
      <c r="W4138" s="2">
        <f ca="1">N4138+(P4138-N4138)*(1-ERF((T4138-R4138)/(2*SQRT(L4138*'Input Parameters'!$E$38))))</f>
        <v>0.23171303478921063</v>
      </c>
      <c r="X4138">
        <f t="shared" ca="1" si="622"/>
        <v>1</v>
      </c>
      <c r="Y4138" s="7"/>
    </row>
    <row r="4139" spans="1:25" ht="15" customHeight="1" x14ac:dyDescent="0.25">
      <c r="A4139" s="139">
        <v>4132</v>
      </c>
      <c r="B4139" s="10">
        <f t="shared" ca="1" si="613"/>
        <v>0.87184086646918624</v>
      </c>
      <c r="C4139" s="60">
        <f ca="1">_xlfn.NORM.INV(B4139,'Input Parameters'!$E$15,'Input Parameters'!$F$15)</f>
        <v>332.4841341285919</v>
      </c>
      <c r="D4139" s="10">
        <f t="shared" ca="1" si="614"/>
        <v>0.38537977789364941</v>
      </c>
      <c r="E4139" s="62">
        <f ca="1">IF(_xlfn.NORM.INV(D4139,'Input Parameters'!$E$17,'Input Parameters'!$F$17)&lt;3500,3500,IF(_xlfn.NORM.INV(D4139,'Input Parameters'!$E$17,'Input Parameters'!$F$17)&gt;5500,5500,_xlfn.NORM.INV(D4139,'Input Parameters'!$E$17,'Input Parameters'!$F$17)))</f>
        <v>4596.0329444372028</v>
      </c>
      <c r="F4139" s="10">
        <f t="shared" ca="1" si="615"/>
        <v>4.8710270282033119E-2</v>
      </c>
      <c r="G4139" s="64">
        <f ca="1">_xlfn.NORM.INV(F4139,'Input Parameters'!$E$20,'Input Parameters'!$F$20)</f>
        <v>271.54482003742157</v>
      </c>
      <c r="H4139" s="57">
        <f ca="1">EXP(E4139*(1/'Input Parameters'!$E$23-1/G4139))</f>
        <v>0.29068435225371847</v>
      </c>
      <c r="I4139" s="10">
        <f t="shared" ca="1" si="616"/>
        <v>0.72000143915178949</v>
      </c>
      <c r="J4139" s="30">
        <f ca="1">_xlfn.BETA.INV(I4139,'Input Parameters'!$L$26,'Input Parameters'!$M$26,'Input Parameters'!$J$26,'Input Parameters'!$K$26)</f>
        <v>0.75004457734801466</v>
      </c>
      <c r="K4139" s="168">
        <f ca="1">('Input Parameters'!$E$27/'Input Parameters'!$E$38)^$J4139</f>
        <v>4.6074184322890867E-3</v>
      </c>
      <c r="L4139" s="69">
        <f ca="1">$H4139*$C4139*'Input Parameters'!$E$25*K4139</f>
        <v>0.44529747791641039</v>
      </c>
      <c r="M4139" s="24">
        <f t="shared" ca="1" si="617"/>
        <v>0.91957242845529763</v>
      </c>
      <c r="N4139" s="15">
        <f ca="1">_xlfn.NORM.INV(M4139,'Input Parameters'!$E$29,'Input Parameters'!$F$29)</f>
        <v>0.1001402201301605</v>
      </c>
      <c r="O4139" s="8">
        <f t="shared" ca="1" si="618"/>
        <v>0.10264772336752703</v>
      </c>
      <c r="P4139" s="30">
        <f ca="1">_xlfn.LOGNORM.INV(O4139,'Input Parameters'!$H$30,'Input Parameters'!$I$30)</f>
        <v>1.4750903575360883</v>
      </c>
      <c r="Q4139" s="10">
        <f t="shared" ca="1" si="619"/>
        <v>0.40320993606716815</v>
      </c>
      <c r="R4139" s="30">
        <f>IF('Input Parameters'!$E$32=0,0,_xlfn.BETA.INV(Q4139,'Input Parameters'!$L$32,'Input Parameters'!$M$32,'Input Parameters'!$J$32,'Input Parameters'!$K$32))</f>
        <v>0</v>
      </c>
      <c r="S4139" s="10">
        <f t="shared" ca="1" si="620"/>
        <v>0.11957804934432004</v>
      </c>
      <c r="T4139" s="26">
        <f ca="1">_xlfn.LOGNORM.INV(S4139,'Input Parameters'!$H$34,'Input Parameters'!$I$34)</f>
        <v>43.535507103441212</v>
      </c>
      <c r="U4139" s="10">
        <f t="shared" ca="1" si="621"/>
        <v>0.90272518565152027</v>
      </c>
      <c r="V4139" s="30">
        <f ca="1">_xlfn.BETA.INV(U4139,'Input Parameters'!$L$36,'Input Parameters'!$M$36,'Input Parameters'!$J$36,'Input Parameters'!$K$36)</f>
        <v>0.80498908137832337</v>
      </c>
      <c r="W4139" s="2">
        <f ca="1">N4139+(P4139-N4139)*(1-ERF((T4139-R4139)/(2*SQRT(L4139*'Input Parameters'!$E$38))))</f>
        <v>0.10014567169637852</v>
      </c>
      <c r="X4139">
        <f t="shared" ca="1" si="622"/>
        <v>1</v>
      </c>
      <c r="Y4139" s="7"/>
    </row>
    <row r="4140" spans="1:25" ht="15" customHeight="1" x14ac:dyDescent="0.25">
      <c r="A4140" s="139">
        <v>4133</v>
      </c>
      <c r="B4140" s="10">
        <f t="shared" ca="1" si="613"/>
        <v>0.93295346911302635</v>
      </c>
      <c r="C4140" s="60">
        <f ca="1">_xlfn.NORM.INV(B4140,'Input Parameters'!$E$15,'Input Parameters'!$F$15)</f>
        <v>352.1573569031824</v>
      </c>
      <c r="D4140" s="10">
        <f t="shared" ca="1" si="614"/>
        <v>0.99371798057195848</v>
      </c>
      <c r="E4140" s="62">
        <f ca="1">IF(_xlfn.NORM.INV(D4140,'Input Parameters'!$E$17,'Input Parameters'!$F$17)&lt;3500,3500,IF(_xlfn.NORM.INV(D4140,'Input Parameters'!$E$17,'Input Parameters'!$F$17)&gt;5500,5500,_xlfn.NORM.INV(D4140,'Input Parameters'!$E$17,'Input Parameters'!$F$17)))</f>
        <v>5500</v>
      </c>
      <c r="F4140" s="10">
        <f t="shared" ca="1" si="615"/>
        <v>0.19963229430415885</v>
      </c>
      <c r="G4140" s="64">
        <f ca="1">_xlfn.NORM.INV(F4140,'Input Parameters'!$E$20,'Input Parameters'!$F$20)</f>
        <v>277.0023329964904</v>
      </c>
      <c r="H4140" s="57">
        <f ca="1">EXP(E4140*(1/'Input Parameters'!$E$23-1/G4140))</f>
        <v>0.33977581309319116</v>
      </c>
      <c r="I4140" s="10">
        <f t="shared" ca="1" si="616"/>
        <v>0.29390413603338383</v>
      </c>
      <c r="J4140" s="30">
        <f ca="1">_xlfn.BETA.INV(I4140,'Input Parameters'!$L$26,'Input Parameters'!$M$26,'Input Parameters'!$J$26,'Input Parameters'!$K$26)</f>
        <v>0.57123069766504608</v>
      </c>
      <c r="K4140" s="168">
        <f ca="1">('Input Parameters'!$E$27/'Input Parameters'!$E$38)^$J4140</f>
        <v>1.6614966974841192E-2</v>
      </c>
      <c r="L4140" s="69">
        <f ca="1">$H4140*$C4140*'Input Parameters'!$E$25*K4140</f>
        <v>1.9880564344971503</v>
      </c>
      <c r="M4140" s="24">
        <f t="shared" ca="1" si="617"/>
        <v>0.13528456011056245</v>
      </c>
      <c r="N4140" s="15">
        <f ca="1">_xlfn.NORM.INV(M4140,'Input Parameters'!$E$29,'Input Parameters'!$F$29)</f>
        <v>9.9889824711896974E-2</v>
      </c>
      <c r="O4140" s="8">
        <f t="shared" ca="1" si="618"/>
        <v>0.94678395263827286</v>
      </c>
      <c r="P4140" s="30">
        <f ca="1">_xlfn.LOGNORM.INV(O4140,'Input Parameters'!$H$30,'Input Parameters'!$I$30)</f>
        <v>5.7527079635871496</v>
      </c>
      <c r="Q4140" s="10">
        <f t="shared" ca="1" si="619"/>
        <v>0.93522074755593343</v>
      </c>
      <c r="R4140" s="30">
        <f>IF('Input Parameters'!$E$32=0,0,_xlfn.BETA.INV(Q4140,'Input Parameters'!$L$32,'Input Parameters'!$M$32,'Input Parameters'!$J$32,'Input Parameters'!$K$32))</f>
        <v>0</v>
      </c>
      <c r="S4140" s="10">
        <f t="shared" ca="1" si="620"/>
        <v>0.34845876128802777</v>
      </c>
      <c r="T4140" s="26">
        <f ca="1">_xlfn.LOGNORM.INV(S4140,'Input Parameters'!$H$34,'Input Parameters'!$I$34)</f>
        <v>48.021423849980465</v>
      </c>
      <c r="U4140" s="10">
        <f t="shared" ca="1" si="621"/>
        <v>4.1671377477992877E-2</v>
      </c>
      <c r="V4140" s="30">
        <f ca="1">_xlfn.BETA.INV(U4140,'Input Parameters'!$L$36,'Input Parameters'!$M$36,'Input Parameters'!$J$36,'Input Parameters'!$K$36)</f>
        <v>0.37071921418970211</v>
      </c>
      <c r="W4140" s="2">
        <f ca="1">N4140+(P4140-N4140)*(1-ERF((T4140-R4140)/(2*SQRT(L4140*'Input Parameters'!$E$38))))</f>
        <v>0.19049431982715792</v>
      </c>
      <c r="X4140">
        <f t="shared" ca="1" si="622"/>
        <v>1</v>
      </c>
      <c r="Y4140" s="7"/>
    </row>
    <row r="4141" spans="1:25" ht="15" customHeight="1" x14ac:dyDescent="0.25">
      <c r="A4141" s="139">
        <v>4134</v>
      </c>
      <c r="B4141" s="10">
        <f t="shared" ca="1" si="613"/>
        <v>0.92608046821646184</v>
      </c>
      <c r="C4141" s="60">
        <f ca="1">_xlfn.NORM.INV(B4141,'Input Parameters'!$E$15,'Input Parameters'!$F$15)</f>
        <v>349.39630502020253</v>
      </c>
      <c r="D4141" s="10">
        <f t="shared" ca="1" si="614"/>
        <v>0.89663534528299516</v>
      </c>
      <c r="E4141" s="62">
        <f ca="1">IF(_xlfn.NORM.INV(D4141,'Input Parameters'!$E$17,'Input Parameters'!$F$17)&lt;3500,3500,IF(_xlfn.NORM.INV(D4141,'Input Parameters'!$E$17,'Input Parameters'!$F$17)&gt;5500,5500,_xlfn.NORM.INV(D4141,'Input Parameters'!$E$17,'Input Parameters'!$F$17)))</f>
        <v>5500</v>
      </c>
      <c r="F4141" s="10">
        <f t="shared" ca="1" si="615"/>
        <v>0.53948313561119554</v>
      </c>
      <c r="G4141" s="64">
        <f ca="1">_xlfn.NORM.INV(F4141,'Input Parameters'!$E$20,'Input Parameters'!$F$20)</f>
        <v>283.31418217316724</v>
      </c>
      <c r="H4141" s="57">
        <f ca="1">EXP(E4141*(1/'Input Parameters'!$E$23-1/G4141))</f>
        <v>0.5288144340358597</v>
      </c>
      <c r="I4141" s="10">
        <f t="shared" ca="1" si="616"/>
        <v>0.2794073510074786</v>
      </c>
      <c r="J4141" s="30">
        <f ca="1">_xlfn.BETA.INV(I4141,'Input Parameters'!$L$26,'Input Parameters'!$M$26,'Input Parameters'!$J$26,'Input Parameters'!$K$26)</f>
        <v>0.5639641341988223</v>
      </c>
      <c r="K4141" s="168">
        <f ca="1">('Input Parameters'!$E$27/'Input Parameters'!$E$38)^$J4141</f>
        <v>1.750396009557709E-2</v>
      </c>
      <c r="L4141" s="69">
        <f ca="1">$H4141*$C4141*'Input Parameters'!$E$25*K4141</f>
        <v>3.2341333529000633</v>
      </c>
      <c r="M4141" s="24">
        <f t="shared" ca="1" si="617"/>
        <v>0.79586166186557283</v>
      </c>
      <c r="N4141" s="15">
        <f ca="1">_xlfn.NORM.INV(M4141,'Input Parameters'!$E$29,'Input Parameters'!$F$29)</f>
        <v>0.1000826930109521</v>
      </c>
      <c r="O4141" s="8">
        <f t="shared" ca="1" si="618"/>
        <v>0.23742156666803604</v>
      </c>
      <c r="P4141" s="30">
        <f ca="1">_xlfn.LOGNORM.INV(O4141,'Input Parameters'!$H$30,'Input Parameters'!$I$30)</f>
        <v>1.9145205483428229</v>
      </c>
      <c r="Q4141" s="10">
        <f t="shared" ca="1" si="619"/>
        <v>0.28511971860944108</v>
      </c>
      <c r="R4141" s="30">
        <f>IF('Input Parameters'!$E$32=0,0,_xlfn.BETA.INV(Q4141,'Input Parameters'!$L$32,'Input Parameters'!$M$32,'Input Parameters'!$J$32,'Input Parameters'!$K$32))</f>
        <v>0</v>
      </c>
      <c r="S4141" s="10">
        <f t="shared" ca="1" si="620"/>
        <v>0.43052981684970326</v>
      </c>
      <c r="T4141" s="26">
        <f ca="1">_xlfn.LOGNORM.INV(S4141,'Input Parameters'!$H$34,'Input Parameters'!$I$34)</f>
        <v>49.321042993718628</v>
      </c>
      <c r="U4141" s="10">
        <f t="shared" ca="1" si="621"/>
        <v>0.72123993433316236</v>
      </c>
      <c r="V4141" s="30">
        <f ca="1">_xlfn.BETA.INV(U4141,'Input Parameters'!$L$36,'Input Parameters'!$M$36,'Input Parameters'!$J$36,'Input Parameters'!$K$36)</f>
        <v>0.6800318532737224</v>
      </c>
      <c r="W4141" s="2">
        <f ca="1">N4141+(P4141-N4141)*(1-ERF((T4141-R4141)/(2*SQRT(L4141*'Input Parameters'!$E$38))))</f>
        <v>0.19528345759622145</v>
      </c>
      <c r="X4141">
        <f t="shared" ca="1" si="622"/>
        <v>1</v>
      </c>
      <c r="Y4141" s="7"/>
    </row>
    <row r="4142" spans="1:25" ht="15" customHeight="1" x14ac:dyDescent="0.25">
      <c r="A4142" s="139">
        <v>4135</v>
      </c>
      <c r="B4142" s="10">
        <f t="shared" ca="1" si="613"/>
        <v>0.12361434107931923</v>
      </c>
      <c r="C4142" s="60">
        <f ca="1">_xlfn.NORM.INV(B4142,'Input Parameters'!$E$15,'Input Parameters'!$F$15)</f>
        <v>208.25959587203789</v>
      </c>
      <c r="D4142" s="10">
        <f t="shared" ca="1" si="614"/>
        <v>0.30508702879660421</v>
      </c>
      <c r="E4142" s="62">
        <f ca="1">IF(_xlfn.NORM.INV(D4142,'Input Parameters'!$E$17,'Input Parameters'!$F$17)&lt;3500,3500,IF(_xlfn.NORM.INV(D4142,'Input Parameters'!$E$17,'Input Parameters'!$F$17)&gt;5500,5500,_xlfn.NORM.INV(D4142,'Input Parameters'!$E$17,'Input Parameters'!$F$17)))</f>
        <v>4443.1224881809167</v>
      </c>
      <c r="F4142" s="10">
        <f t="shared" ca="1" si="615"/>
        <v>0.5677468071473124</v>
      </c>
      <c r="G4142" s="64">
        <f ca="1">_xlfn.NORM.INV(F4142,'Input Parameters'!$E$20,'Input Parameters'!$F$20)</f>
        <v>283.79329190249109</v>
      </c>
      <c r="H4142" s="57">
        <f ca="1">EXP(E4142*(1/'Input Parameters'!$E$23-1/G4142))</f>
        <v>0.61372187933062461</v>
      </c>
      <c r="I4142" s="10">
        <f t="shared" ca="1" si="616"/>
        <v>0.32914208075086893</v>
      </c>
      <c r="J4142" s="30">
        <f ca="1">_xlfn.BETA.INV(I4142,'Input Parameters'!$L$26,'Input Parameters'!$M$26,'Input Parameters'!$J$26,'Input Parameters'!$K$26)</f>
        <v>0.58817485314486562</v>
      </c>
      <c r="K4142" s="168">
        <f ca="1">('Input Parameters'!$E$27/'Input Parameters'!$E$38)^$J4142</f>
        <v>1.4713465344609052E-2</v>
      </c>
      <c r="L4142" s="69">
        <f ca="1">$H4142*$C4142*'Input Parameters'!$E$25*K4142</f>
        <v>1.8805790697650517</v>
      </c>
      <c r="M4142" s="24">
        <f t="shared" ca="1" si="617"/>
        <v>0.81809126839169188</v>
      </c>
      <c r="N4142" s="15">
        <f ca="1">_xlfn.NORM.INV(M4142,'Input Parameters'!$E$29,'Input Parameters'!$F$29)</f>
        <v>0.10009081150056828</v>
      </c>
      <c r="O4142" s="8">
        <f t="shared" ca="1" si="618"/>
        <v>0.79680706289338021</v>
      </c>
      <c r="P4142" s="30">
        <f ca="1">_xlfn.LOGNORM.INV(O4142,'Input Parameters'!$H$30,'Input Parameters'!$I$30)</f>
        <v>3.9718988742090353</v>
      </c>
      <c r="Q4142" s="10">
        <f t="shared" ca="1" si="619"/>
        <v>5.4386522622995925E-2</v>
      </c>
      <c r="R4142" s="30">
        <f>IF('Input Parameters'!$E$32=0,0,_xlfn.BETA.INV(Q4142,'Input Parameters'!$L$32,'Input Parameters'!$M$32,'Input Parameters'!$J$32,'Input Parameters'!$K$32))</f>
        <v>0</v>
      </c>
      <c r="S4142" s="10">
        <f t="shared" ca="1" si="620"/>
        <v>0.67956964015123922</v>
      </c>
      <c r="T4142" s="26">
        <f ca="1">_xlfn.LOGNORM.INV(S4142,'Input Parameters'!$H$34,'Input Parameters'!$I$34)</f>
        <v>53.422411631222495</v>
      </c>
      <c r="U4142" s="10">
        <f t="shared" ca="1" si="621"/>
        <v>0.60644855273938258</v>
      </c>
      <c r="V4142" s="30">
        <f ca="1">_xlfn.BETA.INV(U4142,'Input Parameters'!$L$36,'Input Parameters'!$M$36,'Input Parameters'!$J$36,'Input Parameters'!$K$36)</f>
        <v>0.62808410506317747</v>
      </c>
      <c r="W4142" s="2">
        <f ca="1">N4142+(P4142-N4142)*(1-ERF((T4142-R4142)/(2*SQRT(L4142*'Input Parameters'!$E$38))))</f>
        <v>0.12284124715529092</v>
      </c>
      <c r="X4142">
        <f t="shared" ca="1" si="622"/>
        <v>1</v>
      </c>
      <c r="Y4142" s="7"/>
    </row>
    <row r="4143" spans="1:25" ht="15" customHeight="1" x14ac:dyDescent="0.25">
      <c r="A4143" s="139">
        <v>4136</v>
      </c>
      <c r="B4143" s="10">
        <f t="shared" ca="1" si="613"/>
        <v>0.7242731235109493</v>
      </c>
      <c r="C4143" s="60">
        <f ca="1">_xlfn.NORM.INV(B4143,'Input Parameters'!$E$15,'Input Parameters'!$F$15)</f>
        <v>303.24389832535712</v>
      </c>
      <c r="D4143" s="10">
        <f t="shared" ca="1" si="614"/>
        <v>0.31162819607934533</v>
      </c>
      <c r="E4143" s="62">
        <f ca="1">IF(_xlfn.NORM.INV(D4143,'Input Parameters'!$E$17,'Input Parameters'!$F$17)&lt;3500,3500,IF(_xlfn.NORM.INV(D4143,'Input Parameters'!$E$17,'Input Parameters'!$F$17)&gt;5500,5500,_xlfn.NORM.INV(D4143,'Input Parameters'!$E$17,'Input Parameters'!$F$17)))</f>
        <v>4456.1316845037672</v>
      </c>
      <c r="F4143" s="10">
        <f t="shared" ca="1" si="615"/>
        <v>0.75219344458595327</v>
      </c>
      <c r="G4143" s="64">
        <f ca="1">_xlfn.NORM.INV(F4143,'Input Parameters'!$E$20,'Input Parameters'!$F$20)</f>
        <v>287.21543626272091</v>
      </c>
      <c r="H4143" s="57">
        <f ca="1">EXP(E4143*(1/'Input Parameters'!$E$23-1/G4143))</f>
        <v>0.73892809741259546</v>
      </c>
      <c r="I4143" s="10">
        <f t="shared" ca="1" si="616"/>
        <v>0.26373133154874095</v>
      </c>
      <c r="J4143" s="30">
        <f ca="1">_xlfn.BETA.INV(I4143,'Input Parameters'!$L$26,'Input Parameters'!$M$26,'Input Parameters'!$J$26,'Input Parameters'!$K$26)</f>
        <v>0.55587925723308584</v>
      </c>
      <c r="K4143" s="168">
        <f ca="1">('Input Parameters'!$E$27/'Input Parameters'!$E$38)^$J4143</f>
        <v>1.8549079423374065E-2</v>
      </c>
      <c r="L4143" s="69">
        <f ca="1">$H4143*$C4143*'Input Parameters'!$E$25*K4143</f>
        <v>4.1563930748008664</v>
      </c>
      <c r="M4143" s="24">
        <f t="shared" ca="1" si="617"/>
        <v>0.31737056705531597</v>
      </c>
      <c r="N4143" s="15">
        <f ca="1">_xlfn.NORM.INV(M4143,'Input Parameters'!$E$29,'Input Parameters'!$F$29)</f>
        <v>9.9952493568723502E-2</v>
      </c>
      <c r="O4143" s="8">
        <f t="shared" ca="1" si="618"/>
        <v>0.47877258141676504</v>
      </c>
      <c r="P4143" s="30">
        <f ca="1">_xlfn.LOGNORM.INV(O4143,'Input Parameters'!$H$30,'Input Parameters'!$I$30)</f>
        <v>2.6166467135085334</v>
      </c>
      <c r="Q4143" s="10">
        <f t="shared" ca="1" si="619"/>
        <v>0.73759567421440408</v>
      </c>
      <c r="R4143" s="30">
        <f>IF('Input Parameters'!$E$32=0,0,_xlfn.BETA.INV(Q4143,'Input Parameters'!$L$32,'Input Parameters'!$M$32,'Input Parameters'!$J$32,'Input Parameters'!$K$32))</f>
        <v>0</v>
      </c>
      <c r="S4143" s="10">
        <f t="shared" ca="1" si="620"/>
        <v>0.56381384930150458</v>
      </c>
      <c r="T4143" s="26">
        <f ca="1">_xlfn.LOGNORM.INV(S4143,'Input Parameters'!$H$34,'Input Parameters'!$I$34)</f>
        <v>51.426171468560895</v>
      </c>
      <c r="U4143" s="10">
        <f t="shared" ca="1" si="621"/>
        <v>0.86167312921785866</v>
      </c>
      <c r="V4143" s="30">
        <f ca="1">_xlfn.BETA.INV(U4143,'Input Parameters'!$L$36,'Input Parameters'!$M$36,'Input Parameters'!$J$36,'Input Parameters'!$K$36)</f>
        <v>0.76714205494229359</v>
      </c>
      <c r="W4143" s="2">
        <f ca="1">N4143+(P4143-N4143)*(1-ERF((T4143-R4143)/(2*SQRT(L4143*'Input Parameters'!$E$38))))</f>
        <v>0.28739517429128131</v>
      </c>
      <c r="X4143">
        <f t="shared" ca="1" si="622"/>
        <v>1</v>
      </c>
      <c r="Y4143" s="7"/>
    </row>
    <row r="4144" spans="1:25" ht="15" customHeight="1" x14ac:dyDescent="0.25">
      <c r="A4144" s="139">
        <v>4137</v>
      </c>
      <c r="B4144" s="10">
        <f t="shared" ca="1" si="613"/>
        <v>7.4001651882371622E-2</v>
      </c>
      <c r="C4144" s="60">
        <f ca="1">_xlfn.NORM.INV(B4144,'Input Parameters'!$E$15,'Input Parameters'!$F$15)</f>
        <v>192.56987078523247</v>
      </c>
      <c r="D4144" s="10">
        <f t="shared" ca="1" si="614"/>
        <v>0.4787675483000885</v>
      </c>
      <c r="E4144" s="62">
        <f ca="1">IF(_xlfn.NORM.INV(D4144,'Input Parameters'!$E$17,'Input Parameters'!$F$17)&lt;3500,3500,IF(_xlfn.NORM.INV(D4144,'Input Parameters'!$E$17,'Input Parameters'!$F$17)&gt;5500,5500,_xlfn.NORM.INV(D4144,'Input Parameters'!$E$17,'Input Parameters'!$F$17)))</f>
        <v>4762.7270898793131</v>
      </c>
      <c r="F4144" s="10">
        <f t="shared" ca="1" si="615"/>
        <v>6.4468540322966783E-2</v>
      </c>
      <c r="G4144" s="64">
        <f ca="1">_xlfn.NORM.INV(F4144,'Input Parameters'!$E$20,'Input Parameters'!$F$20)</f>
        <v>272.47734461026454</v>
      </c>
      <c r="H4144" s="57">
        <f ca="1">EXP(E4144*(1/'Input Parameters'!$E$23-1/G4144))</f>
        <v>0.29514107916459192</v>
      </c>
      <c r="I4144" s="10">
        <f t="shared" ca="1" si="616"/>
        <v>0.41669324254727214</v>
      </c>
      <c r="J4144" s="30">
        <f ca="1">_xlfn.BETA.INV(I4144,'Input Parameters'!$L$26,'Input Parameters'!$M$26,'Input Parameters'!$J$26,'Input Parameters'!$K$26)</f>
        <v>0.62704106951835925</v>
      </c>
      <c r="K4144" s="168">
        <f ca="1">('Input Parameters'!$E$27/'Input Parameters'!$E$38)^$J4144</f>
        <v>1.1133680472186254E-2</v>
      </c>
      <c r="L4144" s="69">
        <f ca="1">$H4144*$C4144*'Input Parameters'!$E$25*K4144</f>
        <v>0.63278584125701021</v>
      </c>
      <c r="M4144" s="24">
        <f t="shared" ca="1" si="617"/>
        <v>0.59240029598095334</v>
      </c>
      <c r="N4144" s="15">
        <f ca="1">_xlfn.NORM.INV(M4144,'Input Parameters'!$E$29,'Input Parameters'!$F$29)</f>
        <v>0.10002337238021437</v>
      </c>
      <c r="O4144" s="8">
        <f t="shared" ca="1" si="618"/>
        <v>0.54233523276523043</v>
      </c>
      <c r="P4144" s="30">
        <f ca="1">_xlfn.LOGNORM.INV(O4144,'Input Parameters'!$H$30,'Input Parameters'!$I$30)</f>
        <v>2.821485147736392</v>
      </c>
      <c r="Q4144" s="10">
        <f t="shared" ca="1" si="619"/>
        <v>0.19779540538330564</v>
      </c>
      <c r="R4144" s="30">
        <f>IF('Input Parameters'!$E$32=0,0,_xlfn.BETA.INV(Q4144,'Input Parameters'!$L$32,'Input Parameters'!$M$32,'Input Parameters'!$J$32,'Input Parameters'!$K$32))</f>
        <v>0</v>
      </c>
      <c r="S4144" s="10">
        <f t="shared" ca="1" si="620"/>
        <v>0.46247122635262994</v>
      </c>
      <c r="T4144" s="26">
        <f ca="1">_xlfn.LOGNORM.INV(S4144,'Input Parameters'!$H$34,'Input Parameters'!$I$34)</f>
        <v>49.819857248219265</v>
      </c>
      <c r="U4144" s="10">
        <f t="shared" ca="1" si="621"/>
        <v>0.91083684315570068</v>
      </c>
      <c r="V4144" s="30">
        <f ca="1">_xlfn.BETA.INV(U4144,'Input Parameters'!$L$36,'Input Parameters'!$M$36,'Input Parameters'!$J$36,'Input Parameters'!$K$36)</f>
        <v>0.81389564540634929</v>
      </c>
      <c r="W4144" s="2">
        <f ca="1">N4144+(P4144-N4144)*(1-ERF((T4144-R4144)/(2*SQRT(L4144*'Input Parameters'!$E$38))))</f>
        <v>0.10004919352952636</v>
      </c>
      <c r="X4144">
        <f t="shared" ca="1" si="622"/>
        <v>1</v>
      </c>
      <c r="Y4144" s="7"/>
    </row>
    <row r="4145" spans="1:25" ht="15" customHeight="1" x14ac:dyDescent="0.25">
      <c r="A4145" s="139">
        <v>4138</v>
      </c>
      <c r="B4145" s="10">
        <f t="shared" ca="1" si="613"/>
        <v>0.44300533404064601</v>
      </c>
      <c r="C4145" s="60">
        <f ca="1">_xlfn.NORM.INV(B4145,'Input Parameters'!$E$15,'Input Parameters'!$F$15)</f>
        <v>263.1983575640208</v>
      </c>
      <c r="D4145" s="10">
        <f t="shared" ca="1" si="614"/>
        <v>0.29983792799014586</v>
      </c>
      <c r="E4145" s="62">
        <f ca="1">IF(_xlfn.NORM.INV(D4145,'Input Parameters'!$E$17,'Input Parameters'!$F$17)&lt;3500,3500,IF(_xlfn.NORM.INV(D4145,'Input Parameters'!$E$17,'Input Parameters'!$F$17)&gt;5500,5500,_xlfn.NORM.INV(D4145,'Input Parameters'!$E$17,'Input Parameters'!$F$17)))</f>
        <v>4432.5933060755242</v>
      </c>
      <c r="F4145" s="10">
        <f t="shared" ca="1" si="615"/>
        <v>0.89415316949181667</v>
      </c>
      <c r="G4145" s="64">
        <f ca="1">_xlfn.NORM.INV(F4145,'Input Parameters'!$E$20,'Input Parameters'!$F$20)</f>
        <v>291.01777635788829</v>
      </c>
      <c r="H4145" s="57">
        <f ca="1">EXP(E4145*(1/'Input Parameters'!$E$23-1/G4145))</f>
        <v>0.90545813672209419</v>
      </c>
      <c r="I4145" s="10">
        <f t="shared" ca="1" si="616"/>
        <v>0.15111504852718771</v>
      </c>
      <c r="J4145" s="30">
        <f ca="1">_xlfn.BETA.INV(I4145,'Input Parameters'!$L$26,'Input Parameters'!$M$26,'Input Parameters'!$J$26,'Input Parameters'!$K$26)</f>
        <v>0.48722730918007412</v>
      </c>
      <c r="K4145" s="168">
        <f ca="1">('Input Parameters'!$E$27/'Input Parameters'!$E$38)^$J4145</f>
        <v>3.0351993995706244E-2</v>
      </c>
      <c r="L4145" s="69">
        <f ca="1">$H4145*$C4145*'Input Parameters'!$E$25*K4145</f>
        <v>7.2333383151719177</v>
      </c>
      <c r="M4145" s="24">
        <f t="shared" ca="1" si="617"/>
        <v>0.36703617966321678</v>
      </c>
      <c r="N4145" s="15">
        <f ca="1">_xlfn.NORM.INV(M4145,'Input Parameters'!$E$29,'Input Parameters'!$F$29)</f>
        <v>9.9966028658643596E-2</v>
      </c>
      <c r="O4145" s="8">
        <f t="shared" ca="1" si="618"/>
        <v>0.97737426714034137</v>
      </c>
      <c r="P4145" s="30">
        <f ca="1">_xlfn.LOGNORM.INV(O4145,'Input Parameters'!$H$30,'Input Parameters'!$I$30)</f>
        <v>6.9094696444823969</v>
      </c>
      <c r="Q4145" s="10">
        <f t="shared" ca="1" si="619"/>
        <v>0.10137859778187375</v>
      </c>
      <c r="R4145" s="30">
        <f>IF('Input Parameters'!$E$32=0,0,_xlfn.BETA.INV(Q4145,'Input Parameters'!$L$32,'Input Parameters'!$M$32,'Input Parameters'!$J$32,'Input Parameters'!$K$32))</f>
        <v>0</v>
      </c>
      <c r="S4145" s="10">
        <f t="shared" ca="1" si="620"/>
        <v>0.91993912074464856</v>
      </c>
      <c r="T4145" s="26">
        <f ca="1">_xlfn.LOGNORM.INV(S4145,'Input Parameters'!$H$34,'Input Parameters'!$I$34)</f>
        <v>60.042155521851008</v>
      </c>
      <c r="U4145" s="10">
        <f t="shared" ca="1" si="621"/>
        <v>0.599896246722745</v>
      </c>
      <c r="V4145" s="30">
        <f ca="1">_xlfn.BETA.INV(U4145,'Input Parameters'!$L$36,'Input Parameters'!$M$36,'Input Parameters'!$J$36,'Input Parameters'!$K$36)</f>
        <v>0.62536853138427029</v>
      </c>
      <c r="W4145" s="2">
        <f ca="1">N4145+(P4145-N4145)*(1-ERF((T4145-R4145)/(2*SQRT(L4145*'Input Parameters'!$E$38))))</f>
        <v>0.8791639775142116</v>
      </c>
      <c r="X4145">
        <f t="shared" ca="1" si="622"/>
        <v>0</v>
      </c>
      <c r="Y4145" s="7"/>
    </row>
    <row r="4146" spans="1:25" ht="15" customHeight="1" x14ac:dyDescent="0.25">
      <c r="A4146" s="139">
        <v>4139</v>
      </c>
      <c r="B4146" s="10">
        <f t="shared" ca="1" si="613"/>
        <v>0.12273302093759675</v>
      </c>
      <c r="C4146" s="60">
        <f ca="1">_xlfn.NORM.INV(B4146,'Input Parameters'!$E$15,'Input Parameters'!$F$15)</f>
        <v>208.02517526937913</v>
      </c>
      <c r="D4146" s="10">
        <f t="shared" ca="1" si="614"/>
        <v>0.94929175271604238</v>
      </c>
      <c r="E4146" s="62">
        <f ca="1">IF(_xlfn.NORM.INV(D4146,'Input Parameters'!$E$17,'Input Parameters'!$F$17)&lt;3500,3500,IF(_xlfn.NORM.INV(D4146,'Input Parameters'!$E$17,'Input Parameters'!$F$17)&gt;5500,5500,_xlfn.NORM.INV(D4146,'Input Parameters'!$E$17,'Input Parameters'!$F$17)))</f>
        <v>5500</v>
      </c>
      <c r="F4146" s="10">
        <f t="shared" ca="1" si="615"/>
        <v>2.0758619387654664E-2</v>
      </c>
      <c r="G4146" s="64">
        <f ca="1">_xlfn.NORM.INV(F4146,'Input Parameters'!$E$20,'Input Parameters'!$F$20)</f>
        <v>268.99320892264461</v>
      </c>
      <c r="H4146" s="57">
        <f ca="1">EXP(E4146*(1/'Input Parameters'!$E$23-1/G4146))</f>
        <v>0.18812405699905177</v>
      </c>
      <c r="I4146" s="10">
        <f t="shared" ca="1" si="616"/>
        <v>0.5943306797240604</v>
      </c>
      <c r="J4146" s="30">
        <f ca="1">_xlfn.BETA.INV(I4146,'Input Parameters'!$L$26,'Input Parameters'!$M$26,'Input Parameters'!$J$26,'Input Parameters'!$K$26)</f>
        <v>0.69901785523864834</v>
      </c>
      <c r="K4146" s="168">
        <f ca="1">('Input Parameters'!$E$27/'Input Parameters'!$E$38)^$J4146</f>
        <v>6.6437967320473745E-3</v>
      </c>
      <c r="L4146" s="69">
        <f ca="1">$H4146*$C4146*'Input Parameters'!$E$25*K4146</f>
        <v>0.26000192849454973</v>
      </c>
      <c r="M4146" s="24">
        <f t="shared" ca="1" si="617"/>
        <v>7.5859774849181494E-2</v>
      </c>
      <c r="N4146" s="15">
        <f ca="1">_xlfn.NORM.INV(M4146,'Input Parameters'!$E$29,'Input Parameters'!$F$29)</f>
        <v>9.9856651593535781E-2</v>
      </c>
      <c r="O4146" s="8">
        <f t="shared" ca="1" si="618"/>
        <v>2.0209833349522865E-2</v>
      </c>
      <c r="P4146" s="30">
        <f ca="1">_xlfn.LOGNORM.INV(O4146,'Input Parameters'!$H$30,'Input Parameters'!$I$30)</f>
        <v>1.0191075069500308</v>
      </c>
      <c r="Q4146" s="10">
        <f t="shared" ca="1" si="619"/>
        <v>0.77452600310632924</v>
      </c>
      <c r="R4146" s="30">
        <f>IF('Input Parameters'!$E$32=0,0,_xlfn.BETA.INV(Q4146,'Input Parameters'!$L$32,'Input Parameters'!$M$32,'Input Parameters'!$J$32,'Input Parameters'!$K$32))</f>
        <v>0</v>
      </c>
      <c r="S4146" s="10">
        <f t="shared" ca="1" si="620"/>
        <v>0.86594788039521753</v>
      </c>
      <c r="T4146" s="26">
        <f ca="1">_xlfn.LOGNORM.INV(S4146,'Input Parameters'!$H$34,'Input Parameters'!$I$34)</f>
        <v>57.86067145353455</v>
      </c>
      <c r="U4146" s="10">
        <f t="shared" ca="1" si="621"/>
        <v>0.37158078570514963</v>
      </c>
      <c r="V4146" s="30">
        <f ca="1">_xlfn.BETA.INV(U4146,'Input Parameters'!$L$36,'Input Parameters'!$M$36,'Input Parameters'!$J$36,'Input Parameters'!$K$36)</f>
        <v>0.53758559784415016</v>
      </c>
      <c r="W4146" s="2">
        <f ca="1">N4146+(P4146-N4146)*(1-ERF((T4146-R4146)/(2*SQRT(L4146*'Input Parameters'!$E$38))))</f>
        <v>9.9856651593536697E-2</v>
      </c>
      <c r="X4146">
        <f t="shared" ca="1" si="622"/>
        <v>1</v>
      </c>
      <c r="Y4146" s="7"/>
    </row>
    <row r="4147" spans="1:25" ht="15" customHeight="1" x14ac:dyDescent="0.25">
      <c r="A4147" s="139">
        <v>4140</v>
      </c>
      <c r="B4147" s="10">
        <f t="shared" ca="1" si="613"/>
        <v>0.10444196405506279</v>
      </c>
      <c r="C4147" s="60">
        <f ca="1">_xlfn.NORM.INV(B4147,'Input Parameters'!$E$15,'Input Parameters'!$F$15)</f>
        <v>202.86554128010673</v>
      </c>
      <c r="D4147" s="10">
        <f t="shared" ca="1" si="614"/>
        <v>0.11004967669487953</v>
      </c>
      <c r="E4147" s="62">
        <f ca="1">IF(_xlfn.NORM.INV(D4147,'Input Parameters'!$E$17,'Input Parameters'!$F$17)&lt;3500,3500,IF(_xlfn.NORM.INV(D4147,'Input Parameters'!$E$17,'Input Parameters'!$F$17)&gt;5500,5500,_xlfn.NORM.INV(D4147,'Input Parameters'!$E$17,'Input Parameters'!$F$17)))</f>
        <v>3941.6152174516101</v>
      </c>
      <c r="F4147" s="10">
        <f t="shared" ca="1" si="615"/>
        <v>0.36624394550028083</v>
      </c>
      <c r="G4147" s="64">
        <f ca="1">_xlfn.NORM.INV(F4147,'Input Parameters'!$E$20,'Input Parameters'!$F$20)</f>
        <v>280.35981965278938</v>
      </c>
      <c r="H4147" s="57">
        <f ca="1">EXP(E4147*(1/'Input Parameters'!$E$23-1/G4147))</f>
        <v>0.54705726620215522</v>
      </c>
      <c r="I4147" s="10">
        <f t="shared" ca="1" si="616"/>
        <v>0.58191867028046063</v>
      </c>
      <c r="J4147" s="30">
        <f ca="1">_xlfn.BETA.INV(I4147,'Input Parameters'!$L$26,'Input Parameters'!$M$26,'Input Parameters'!$J$26,'Input Parameters'!$K$26)</f>
        <v>0.69408713065651073</v>
      </c>
      <c r="K4147" s="168">
        <f ca="1">('Input Parameters'!$E$27/'Input Parameters'!$E$38)^$J4147</f>
        <v>6.8829807153649508E-3</v>
      </c>
      <c r="L4147" s="69">
        <f ca="1">$H4147*$C4147*'Input Parameters'!$E$25*K4147</f>
        <v>0.76386678773931704</v>
      </c>
      <c r="M4147" s="24">
        <f t="shared" ca="1" si="617"/>
        <v>5.1976305721458504E-2</v>
      </c>
      <c r="N4147" s="15">
        <f ca="1">_xlfn.NORM.INV(M4147,'Input Parameters'!$E$29,'Input Parameters'!$F$29)</f>
        <v>9.9837401389574823E-2</v>
      </c>
      <c r="O4147" s="8">
        <f t="shared" ca="1" si="618"/>
        <v>0.81772089840223816</v>
      </c>
      <c r="P4147" s="30">
        <f ca="1">_xlfn.LOGNORM.INV(O4147,'Input Parameters'!$H$30,'Input Parameters'!$I$30)</f>
        <v>4.1179464389914786</v>
      </c>
      <c r="Q4147" s="10">
        <f t="shared" ca="1" si="619"/>
        <v>0.43929882286538513</v>
      </c>
      <c r="R4147" s="30">
        <f>IF('Input Parameters'!$E$32=0,0,_xlfn.BETA.INV(Q4147,'Input Parameters'!$L$32,'Input Parameters'!$M$32,'Input Parameters'!$J$32,'Input Parameters'!$K$32))</f>
        <v>0</v>
      </c>
      <c r="S4147" s="10">
        <f t="shared" ca="1" si="620"/>
        <v>0.37350603267598725</v>
      </c>
      <c r="T4147" s="26">
        <f ca="1">_xlfn.LOGNORM.INV(S4147,'Input Parameters'!$H$34,'Input Parameters'!$I$34)</f>
        <v>48.423137253471765</v>
      </c>
      <c r="U4147" s="10">
        <f t="shared" ca="1" si="621"/>
        <v>0.51412880492553326</v>
      </c>
      <c r="V4147" s="30">
        <f ca="1">_xlfn.BETA.INV(U4147,'Input Parameters'!$L$36,'Input Parameters'!$M$36,'Input Parameters'!$J$36,'Input Parameters'!$K$36)</f>
        <v>0.59130457897873612</v>
      </c>
      <c r="W4147" s="2">
        <f ca="1">N4147+(P4147-N4147)*(1-ERF((T4147-R4147)/(2*SQRT(L4147*'Input Parameters'!$E$38))))</f>
        <v>0.10019663951688408</v>
      </c>
      <c r="X4147">
        <f t="shared" ca="1" si="622"/>
        <v>1</v>
      </c>
      <c r="Y4147" s="7"/>
    </row>
    <row r="4148" spans="1:25" ht="15" customHeight="1" x14ac:dyDescent="0.25">
      <c r="A4148" s="139">
        <v>4141</v>
      </c>
      <c r="B4148" s="10">
        <f t="shared" ca="1" si="613"/>
        <v>0.84749202879711572</v>
      </c>
      <c r="C4148" s="60">
        <f ca="1">_xlfn.NORM.INV(B4148,'Input Parameters'!$E$15,'Input Parameters'!$F$15)</f>
        <v>326.55537363892972</v>
      </c>
      <c r="D4148" s="10">
        <f t="shared" ca="1" si="614"/>
        <v>0.62506943157413808</v>
      </c>
      <c r="E4148" s="62">
        <f ca="1">IF(_xlfn.NORM.INV(D4148,'Input Parameters'!$E$17,'Input Parameters'!$F$17)&lt;3500,3500,IF(_xlfn.NORM.INV(D4148,'Input Parameters'!$E$17,'Input Parameters'!$F$17)&gt;5500,5500,_xlfn.NORM.INV(D4148,'Input Parameters'!$E$17,'Input Parameters'!$F$17)))</f>
        <v>5023.1757302229917</v>
      </c>
      <c r="F4148" s="10">
        <f t="shared" ca="1" si="615"/>
        <v>0.14588179398769097</v>
      </c>
      <c r="G4148" s="64">
        <f ca="1">_xlfn.NORM.INV(F4148,'Input Parameters'!$E$20,'Input Parameters'!$F$20)</f>
        <v>275.5864534809445</v>
      </c>
      <c r="H4148" s="57">
        <f ca="1">EXP(E4148*(1/'Input Parameters'!$E$23-1/G4148))</f>
        <v>0.33991775435520682</v>
      </c>
      <c r="I4148" s="10">
        <f t="shared" ca="1" si="616"/>
        <v>1.3472561600468169E-2</v>
      </c>
      <c r="J4148" s="30">
        <f ca="1">_xlfn.BETA.INV(I4148,'Input Parameters'!$L$26,'Input Parameters'!$M$26,'Input Parameters'!$J$26,'Input Parameters'!$K$26)</f>
        <v>0.29621583433810905</v>
      </c>
      <c r="K4148" s="168">
        <f ca="1">('Input Parameters'!$E$27/'Input Parameters'!$E$38)^$J4148</f>
        <v>0.11946125133697463</v>
      </c>
      <c r="L4148" s="69">
        <f ca="1">$H4148*$C4148*'Input Parameters'!$E$25*K4148</f>
        <v>13.260434151053692</v>
      </c>
      <c r="M4148" s="24">
        <f t="shared" ca="1" si="617"/>
        <v>0.83985097521866559</v>
      </c>
      <c r="N4148" s="15">
        <f ca="1">_xlfn.NORM.INV(M4148,'Input Parameters'!$E$29,'Input Parameters'!$F$29)</f>
        <v>0.10009938455846672</v>
      </c>
      <c r="O4148" s="8">
        <f t="shared" ca="1" si="618"/>
        <v>0.23139131820331926</v>
      </c>
      <c r="P4148" s="30">
        <f ca="1">_xlfn.LOGNORM.INV(O4148,'Input Parameters'!$H$30,'Input Parameters'!$I$30)</f>
        <v>1.8968304440631694</v>
      </c>
      <c r="Q4148" s="10">
        <f t="shared" ca="1" si="619"/>
        <v>0.52326728805825906</v>
      </c>
      <c r="R4148" s="30">
        <f>IF('Input Parameters'!$E$32=0,0,_xlfn.BETA.INV(Q4148,'Input Parameters'!$L$32,'Input Parameters'!$M$32,'Input Parameters'!$J$32,'Input Parameters'!$K$32))</f>
        <v>0</v>
      </c>
      <c r="S4148" s="10">
        <f t="shared" ca="1" si="620"/>
        <v>0.30289659021558624</v>
      </c>
      <c r="T4148" s="26">
        <f ca="1">_xlfn.LOGNORM.INV(S4148,'Input Parameters'!$H$34,'Input Parameters'!$I$34)</f>
        <v>47.270347119507434</v>
      </c>
      <c r="U4148" s="10">
        <f t="shared" ca="1" si="621"/>
        <v>4.5035043198877966E-2</v>
      </c>
      <c r="V4148" s="30">
        <f ca="1">_xlfn.BETA.INV(U4148,'Input Parameters'!$L$36,'Input Parameters'!$M$36,'Input Parameters'!$J$36,'Input Parameters'!$K$36)</f>
        <v>0.37420703538807271</v>
      </c>
      <c r="W4148" s="2">
        <f ca="1">N4148+(P4148-N4148)*(1-ERF((T4148-R4148)/(2*SQRT(L4148*'Input Parameters'!$E$38))))</f>
        <v>0.74453599912280966</v>
      </c>
      <c r="X4148">
        <f t="shared" ca="1" si="622"/>
        <v>0</v>
      </c>
      <c r="Y4148" s="7"/>
    </row>
    <row r="4149" spans="1:25" ht="15" customHeight="1" x14ac:dyDescent="0.25">
      <c r="A4149" s="139">
        <v>4142</v>
      </c>
      <c r="B4149" s="10">
        <f t="shared" ca="1" si="613"/>
        <v>0.76254794003633575</v>
      </c>
      <c r="C4149" s="60">
        <f ca="1">_xlfn.NORM.INV(B4149,'Input Parameters'!$E$15,'Input Parameters'!$F$15)</f>
        <v>309.68963471182337</v>
      </c>
      <c r="D4149" s="10">
        <f t="shared" ca="1" si="614"/>
        <v>0.53337088232337537</v>
      </c>
      <c r="E4149" s="62">
        <f ca="1">IF(_xlfn.NORM.INV(D4149,'Input Parameters'!$E$17,'Input Parameters'!$F$17)&lt;3500,3500,IF(_xlfn.NORM.INV(D4149,'Input Parameters'!$E$17,'Input Parameters'!$F$17)&gt;5500,5500,_xlfn.NORM.INV(D4149,'Input Parameters'!$E$17,'Input Parameters'!$F$17)))</f>
        <v>4858.6223298707928</v>
      </c>
      <c r="F4149" s="10">
        <f t="shared" ca="1" si="615"/>
        <v>0.39585018089660073</v>
      </c>
      <c r="G4149" s="64">
        <f ca="1">_xlfn.NORM.INV(F4149,'Input Parameters'!$E$20,'Input Parameters'!$F$20)</f>
        <v>280.88050824369924</v>
      </c>
      <c r="H4149" s="57">
        <f ca="1">EXP(E4149*(1/'Input Parameters'!$E$23-1/G4149))</f>
        <v>0.49095175399314656</v>
      </c>
      <c r="I4149" s="10">
        <f t="shared" ca="1" si="616"/>
        <v>0.87578792810873307</v>
      </c>
      <c r="J4149" s="30">
        <f ca="1">_xlfn.BETA.INV(I4149,'Input Parameters'!$L$26,'Input Parameters'!$M$26,'Input Parameters'!$J$26,'Input Parameters'!$K$26)</f>
        <v>0.82442228659462891</v>
      </c>
      <c r="K4149" s="168">
        <f ca="1">('Input Parameters'!$E$27/'Input Parameters'!$E$38)^$J4149</f>
        <v>2.7024388194425543E-3</v>
      </c>
      <c r="L4149" s="69">
        <f ca="1">$H4149*$C4149*'Input Parameters'!$E$25*K4149</f>
        <v>0.41088601187734108</v>
      </c>
      <c r="M4149" s="24">
        <f t="shared" ca="1" si="617"/>
        <v>9.0820215968034912E-3</v>
      </c>
      <c r="N4149" s="15">
        <f ca="1">_xlfn.NORM.INV(M4149,'Input Parameters'!$E$29,'Input Parameters'!$F$29)</f>
        <v>9.9763774295912558E-2</v>
      </c>
      <c r="O4149" s="8">
        <f t="shared" ca="1" si="618"/>
        <v>0.1832630306884161</v>
      </c>
      <c r="P4149" s="30">
        <f ca="1">_xlfn.LOGNORM.INV(O4149,'Input Parameters'!$H$30,'Input Parameters'!$I$30)</f>
        <v>1.7515145391667879</v>
      </c>
      <c r="Q4149" s="10">
        <f t="shared" ca="1" si="619"/>
        <v>0.31715065218620908</v>
      </c>
      <c r="R4149" s="30">
        <f>IF('Input Parameters'!$E$32=0,0,_xlfn.BETA.INV(Q4149,'Input Parameters'!$L$32,'Input Parameters'!$M$32,'Input Parameters'!$J$32,'Input Parameters'!$K$32))</f>
        <v>0</v>
      </c>
      <c r="S4149" s="10">
        <f t="shared" ca="1" si="620"/>
        <v>0.24270396883708389</v>
      </c>
      <c r="T4149" s="26">
        <f ca="1">_xlfn.LOGNORM.INV(S4149,'Input Parameters'!$H$34,'Input Parameters'!$I$34)</f>
        <v>46.213786518894715</v>
      </c>
      <c r="U4149" s="10">
        <f t="shared" ca="1" si="621"/>
        <v>0.29562538951780959</v>
      </c>
      <c r="V4149" s="30">
        <f ca="1">_xlfn.BETA.INV(U4149,'Input Parameters'!$L$36,'Input Parameters'!$M$36,'Input Parameters'!$J$36,'Input Parameters'!$K$36)</f>
        <v>0.50848549320393288</v>
      </c>
      <c r="W4149" s="2">
        <f ca="1">N4149+(P4149-N4149)*(1-ERF((T4149-R4149)/(2*SQRT(L4149*'Input Parameters'!$E$38))))</f>
        <v>9.976434141621178E-2</v>
      </c>
      <c r="X4149">
        <f t="shared" ca="1" si="622"/>
        <v>1</v>
      </c>
      <c r="Y4149" s="7"/>
    </row>
    <row r="4150" spans="1:25" ht="15" customHeight="1" x14ac:dyDescent="0.25">
      <c r="A4150" s="139">
        <v>4143</v>
      </c>
      <c r="B4150" s="10">
        <f t="shared" ca="1" si="613"/>
        <v>0.95672260264774123</v>
      </c>
      <c r="C4150" s="60">
        <f ca="1">_xlfn.NORM.INV(B4150,'Input Parameters'!$E$15,'Input Parameters'!$F$15)</f>
        <v>363.84706468221009</v>
      </c>
      <c r="D4150" s="10">
        <f t="shared" ca="1" si="614"/>
        <v>0.75832542530669256</v>
      </c>
      <c r="E4150" s="62">
        <f ca="1">IF(_xlfn.NORM.INV(D4150,'Input Parameters'!$E$17,'Input Parameters'!$F$17)&lt;3500,3500,IF(_xlfn.NORM.INV(D4150,'Input Parameters'!$E$17,'Input Parameters'!$F$17)&gt;5500,5500,_xlfn.NORM.INV(D4150,'Input Parameters'!$E$17,'Input Parameters'!$F$17)))</f>
        <v>5290.6482541089617</v>
      </c>
      <c r="F4150" s="10">
        <f t="shared" ca="1" si="615"/>
        <v>3.2324814349604769E-2</v>
      </c>
      <c r="G4150" s="64">
        <f ca="1">_xlfn.NORM.INV(F4150,'Input Parameters'!$E$20,'Input Parameters'!$F$20)</f>
        <v>270.2705893508425</v>
      </c>
      <c r="H4150" s="57">
        <f ca="1">EXP(E4150*(1/'Input Parameters'!$E$23-1/G4150))</f>
        <v>0.22000533420621546</v>
      </c>
      <c r="I4150" s="10">
        <f t="shared" ca="1" si="616"/>
        <v>1.2842895965513135E-2</v>
      </c>
      <c r="J4150" s="30">
        <f ca="1">_xlfn.BETA.INV(I4150,'Input Parameters'!$L$26,'Input Parameters'!$M$26,'Input Parameters'!$J$26,'Input Parameters'!$K$26)</f>
        <v>0.29349773319019712</v>
      </c>
      <c r="K4150" s="168">
        <f ca="1">('Input Parameters'!$E$27/'Input Parameters'!$E$38)^$J4150</f>
        <v>0.12181324172267582</v>
      </c>
      <c r="L4150" s="69">
        <f ca="1">$H4150*$C4150*'Input Parameters'!$E$25*K4150</f>
        <v>9.7509423162847906</v>
      </c>
      <c r="M4150" s="24">
        <f t="shared" ca="1" si="617"/>
        <v>0.44076484813066563</v>
      </c>
      <c r="N4150" s="15">
        <f ca="1">_xlfn.NORM.INV(M4150,'Input Parameters'!$E$29,'Input Parameters'!$F$29)</f>
        <v>9.9985096966485026E-2</v>
      </c>
      <c r="O4150" s="8">
        <f t="shared" ca="1" si="618"/>
        <v>0.3939203312116899</v>
      </c>
      <c r="P4150" s="30">
        <f ca="1">_xlfn.LOGNORM.INV(O4150,'Input Parameters'!$H$30,'Input Parameters'!$I$30)</f>
        <v>2.3629608996169589</v>
      </c>
      <c r="Q4150" s="10">
        <f t="shared" ca="1" si="619"/>
        <v>0.65725664049821519</v>
      </c>
      <c r="R4150" s="30">
        <f>IF('Input Parameters'!$E$32=0,0,_xlfn.BETA.INV(Q4150,'Input Parameters'!$L$32,'Input Parameters'!$M$32,'Input Parameters'!$J$32,'Input Parameters'!$K$32))</f>
        <v>0</v>
      </c>
      <c r="S4150" s="10">
        <f t="shared" ca="1" si="620"/>
        <v>0.62266045345671561</v>
      </c>
      <c r="T4150" s="26">
        <f ca="1">_xlfn.LOGNORM.INV(S4150,'Input Parameters'!$H$34,'Input Parameters'!$I$34)</f>
        <v>52.40764171736943</v>
      </c>
      <c r="U4150" s="10">
        <f t="shared" ca="1" si="621"/>
        <v>0.98958515236036937</v>
      </c>
      <c r="V4150" s="30">
        <f ca="1">_xlfn.BETA.INV(U4150,'Input Parameters'!$L$36,'Input Parameters'!$M$36,'Input Parameters'!$J$36,'Input Parameters'!$K$36)</f>
        <v>0.99610245047890067</v>
      </c>
      <c r="W4150" s="2">
        <f ca="1">N4150+(P4150-N4150)*(1-ERF((T4150-R4150)/(2*SQRT(L4150*'Input Parameters'!$E$38))))</f>
        <v>0.63252980919678936</v>
      </c>
      <c r="X4150">
        <f t="shared" ca="1" si="622"/>
        <v>1</v>
      </c>
      <c r="Y4150" s="7"/>
    </row>
    <row r="4151" spans="1:25" ht="15" customHeight="1" x14ac:dyDescent="0.25">
      <c r="A4151" s="139">
        <v>4144</v>
      </c>
      <c r="B4151" s="10">
        <f t="shared" ca="1" si="613"/>
        <v>6.677944300375771E-2</v>
      </c>
      <c r="C4151" s="60">
        <f ca="1">_xlfn.NORM.INV(B4151,'Input Parameters'!$E$15,'Input Parameters'!$F$15)</f>
        <v>189.66542337189591</v>
      </c>
      <c r="D4151" s="10">
        <f t="shared" ca="1" si="614"/>
        <v>0.30778566759172832</v>
      </c>
      <c r="E4151" s="62">
        <f ca="1">IF(_xlfn.NORM.INV(D4151,'Input Parameters'!$E$17,'Input Parameters'!$F$17)&lt;3500,3500,IF(_xlfn.NORM.INV(D4151,'Input Parameters'!$E$17,'Input Parameters'!$F$17)&gt;5500,5500,_xlfn.NORM.INV(D4151,'Input Parameters'!$E$17,'Input Parameters'!$F$17)))</f>
        <v>4448.5042793143402</v>
      </c>
      <c r="F4151" s="10">
        <f t="shared" ca="1" si="615"/>
        <v>0.96142254588241427</v>
      </c>
      <c r="G4151" s="64">
        <f ca="1">_xlfn.NORM.INV(F4151,'Input Parameters'!$E$20,'Input Parameters'!$F$20)</f>
        <v>294.49183441872623</v>
      </c>
      <c r="H4151" s="57">
        <f ca="1">EXP(E4151*(1/'Input Parameters'!$E$23-1/G4151))</f>
        <v>1.0839971308486076</v>
      </c>
      <c r="I4151" s="10">
        <f t="shared" ca="1" si="616"/>
        <v>0.30673762539234151</v>
      </c>
      <c r="J4151" s="30">
        <f ca="1">_xlfn.BETA.INV(I4151,'Input Parameters'!$L$26,'Input Parameters'!$M$26,'Input Parameters'!$J$26,'Input Parameters'!$K$26)</f>
        <v>0.57751198683428584</v>
      </c>
      <c r="K4151" s="168">
        <f ca="1">('Input Parameters'!$E$27/'Input Parameters'!$E$38)^$J4151</f>
        <v>1.5882979714995703E-2</v>
      </c>
      <c r="L4151" s="69">
        <f ca="1">$H4151*$C4151*'Input Parameters'!$E$25*K4151</f>
        <v>3.2654894029231971</v>
      </c>
      <c r="M4151" s="24">
        <f t="shared" ca="1" si="617"/>
        <v>0.38764934624034764</v>
      </c>
      <c r="N4151" s="15">
        <f ca="1">_xlfn.NORM.INV(M4151,'Input Parameters'!$E$29,'Input Parameters'!$F$29)</f>
        <v>9.9971454906894797E-2</v>
      </c>
      <c r="O4151" s="8">
        <f t="shared" ca="1" si="618"/>
        <v>0.81238865637226088</v>
      </c>
      <c r="P4151" s="30">
        <f ca="1">_xlfn.LOGNORM.INV(O4151,'Input Parameters'!$H$30,'Input Parameters'!$I$30)</f>
        <v>4.0792619383427171</v>
      </c>
      <c r="Q4151" s="10">
        <f t="shared" ca="1" si="619"/>
        <v>0.32954420696479747</v>
      </c>
      <c r="R4151" s="30">
        <f>IF('Input Parameters'!$E$32=0,0,_xlfn.BETA.INV(Q4151,'Input Parameters'!$L$32,'Input Parameters'!$M$32,'Input Parameters'!$J$32,'Input Parameters'!$K$32))</f>
        <v>0</v>
      </c>
      <c r="S4151" s="10">
        <f t="shared" ca="1" si="620"/>
        <v>0.53662254444759439</v>
      </c>
      <c r="T4151" s="26">
        <f ca="1">_xlfn.LOGNORM.INV(S4151,'Input Parameters'!$H$34,'Input Parameters'!$I$34)</f>
        <v>50.988025082775515</v>
      </c>
      <c r="U4151" s="10">
        <f t="shared" ca="1" si="621"/>
        <v>0.45180553291790748</v>
      </c>
      <c r="V4151" s="30">
        <f ca="1">_xlfn.BETA.INV(U4151,'Input Parameters'!$L$36,'Input Parameters'!$M$36,'Input Parameters'!$J$36,'Input Parameters'!$K$36)</f>
        <v>0.56765588697044045</v>
      </c>
      <c r="W4151" s="2">
        <f ca="1">N4151+(P4151-N4151)*(1-ERF((T4151-R4151)/(2*SQRT(L4151*'Input Parameters'!$E$38))))</f>
        <v>0.28311737932895686</v>
      </c>
      <c r="X4151">
        <f t="shared" ca="1" si="622"/>
        <v>1</v>
      </c>
      <c r="Y4151" s="7"/>
    </row>
    <row r="4152" spans="1:25" ht="15" customHeight="1" x14ac:dyDescent="0.25">
      <c r="A4152" s="139">
        <v>4145</v>
      </c>
      <c r="B4152" s="10">
        <f t="shared" ca="1" si="613"/>
        <v>0.38326663887710133</v>
      </c>
      <c r="C4152" s="60">
        <f ca="1">_xlfn.NORM.INV(B4152,'Input Parameters'!$E$15,'Input Parameters'!$F$15)</f>
        <v>254.87648776782538</v>
      </c>
      <c r="D4152" s="10">
        <f t="shared" ca="1" si="614"/>
        <v>0.31893970304110686</v>
      </c>
      <c r="E4152" s="62">
        <f ca="1">IF(_xlfn.NORM.INV(D4152,'Input Parameters'!$E$17,'Input Parameters'!$F$17)&lt;3500,3500,IF(_xlfn.NORM.INV(D4152,'Input Parameters'!$E$17,'Input Parameters'!$F$17)&gt;5500,5500,_xlfn.NORM.INV(D4152,'Input Parameters'!$E$17,'Input Parameters'!$F$17)))</f>
        <v>4470.5339353997815</v>
      </c>
      <c r="F4152" s="10">
        <f t="shared" ca="1" si="615"/>
        <v>5.0835390741545416E-2</v>
      </c>
      <c r="G4152" s="64">
        <f ca="1">_xlfn.NORM.INV(F4152,'Input Parameters'!$E$20,'Input Parameters'!$F$20)</f>
        <v>271.68339242117332</v>
      </c>
      <c r="H4152" s="57">
        <f ca="1">EXP(E4152*(1/'Input Parameters'!$E$23-1/G4152))</f>
        <v>0.30319376316560964</v>
      </c>
      <c r="I4152" s="10">
        <f t="shared" ca="1" si="616"/>
        <v>0.48814968025309957</v>
      </c>
      <c r="J4152" s="30">
        <f ca="1">_xlfn.BETA.INV(I4152,'Input Parameters'!$L$26,'Input Parameters'!$M$26,'Input Parameters'!$J$26,'Input Parameters'!$K$26)</f>
        <v>0.65660841876176235</v>
      </c>
      <c r="K4152" s="168">
        <f ca="1">('Input Parameters'!$E$27/'Input Parameters'!$E$38)^$J4152</f>
        <v>9.0059682137666498E-3</v>
      </c>
      <c r="L4152" s="69">
        <f ca="1">$H4152*$C4152*'Input Parameters'!$E$25*K4152</f>
        <v>0.69595385864412673</v>
      </c>
      <c r="M4152" s="24">
        <f t="shared" ca="1" si="617"/>
        <v>8.2955556367146688E-2</v>
      </c>
      <c r="N4152" s="15">
        <f ca="1">_xlfn.NORM.INV(M4152,'Input Parameters'!$E$29,'Input Parameters'!$F$29)</f>
        <v>9.9861453756965146E-2</v>
      </c>
      <c r="O4152" s="8">
        <f t="shared" ca="1" si="618"/>
        <v>0.53886243936879408</v>
      </c>
      <c r="P4152" s="30">
        <f ca="1">_xlfn.LOGNORM.INV(O4152,'Input Parameters'!$H$30,'Input Parameters'!$I$30)</f>
        <v>2.8098465779305331</v>
      </c>
      <c r="Q4152" s="10">
        <f t="shared" ca="1" si="619"/>
        <v>0.66908560392300287</v>
      </c>
      <c r="R4152" s="30">
        <f>IF('Input Parameters'!$E$32=0,0,_xlfn.BETA.INV(Q4152,'Input Parameters'!$L$32,'Input Parameters'!$M$32,'Input Parameters'!$J$32,'Input Parameters'!$K$32))</f>
        <v>0</v>
      </c>
      <c r="S4152" s="10">
        <f t="shared" ca="1" si="620"/>
        <v>0.974630793441154</v>
      </c>
      <c r="T4152" s="26">
        <f ca="1">_xlfn.LOGNORM.INV(S4152,'Input Parameters'!$H$34,'Input Parameters'!$I$34)</f>
        <v>64.290315150998865</v>
      </c>
      <c r="U4152" s="10">
        <f t="shared" ca="1" si="621"/>
        <v>0.68721104077492035</v>
      </c>
      <c r="V4152" s="30">
        <f ca="1">_xlfn.BETA.INV(U4152,'Input Parameters'!$L$36,'Input Parameters'!$M$36,'Input Parameters'!$J$36,'Input Parameters'!$K$36)</f>
        <v>0.66357718824822964</v>
      </c>
      <c r="W4152" s="2">
        <f ca="1">N4152+(P4152-N4152)*(1-ERF((T4152-R4152)/(2*SQRT(L4152*'Input Parameters'!$E$38))))</f>
        <v>9.9861590800436814E-2</v>
      </c>
      <c r="X4152">
        <f t="shared" ca="1" si="622"/>
        <v>1</v>
      </c>
      <c r="Y4152" s="7"/>
    </row>
    <row r="4153" spans="1:25" ht="15" customHeight="1" x14ac:dyDescent="0.25">
      <c r="A4153" s="139">
        <v>4146</v>
      </c>
      <c r="B4153" s="10">
        <f t="shared" ca="1" si="613"/>
        <v>0.28467661659051746</v>
      </c>
      <c r="C4153" s="60">
        <f ca="1">_xlfn.NORM.INV(B4153,'Input Parameters'!$E$15,'Input Parameters'!$F$15)</f>
        <v>240.13090051573204</v>
      </c>
      <c r="D4153" s="10">
        <f t="shared" ca="1" si="614"/>
        <v>0.66986448929898268</v>
      </c>
      <c r="E4153" s="62">
        <f ca="1">IF(_xlfn.NORM.INV(D4153,'Input Parameters'!$E$17,'Input Parameters'!$F$17)&lt;3500,3500,IF(_xlfn.NORM.INV(D4153,'Input Parameters'!$E$17,'Input Parameters'!$F$17)&gt;5500,5500,_xlfn.NORM.INV(D4153,'Input Parameters'!$E$17,'Input Parameters'!$F$17)))</f>
        <v>5107.6773078599936</v>
      </c>
      <c r="F4153" s="10">
        <f t="shared" ca="1" si="615"/>
        <v>0.9820729527929295</v>
      </c>
      <c r="G4153" s="64">
        <f ca="1">_xlfn.NORM.INV(F4153,'Input Parameters'!$E$20,'Input Parameters'!$F$20)</f>
        <v>296.71047434453038</v>
      </c>
      <c r="H4153" s="57">
        <f ca="1">EXP(E4153*(1/'Input Parameters'!$E$23-1/G4153))</f>
        <v>1.2489409291847935</v>
      </c>
      <c r="I4153" s="10">
        <f t="shared" ca="1" si="616"/>
        <v>0.3316104770955135</v>
      </c>
      <c r="J4153" s="30">
        <f ca="1">_xlfn.BETA.INV(I4153,'Input Parameters'!$L$26,'Input Parameters'!$M$26,'Input Parameters'!$J$26,'Input Parameters'!$K$26)</f>
        <v>0.58932809390321073</v>
      </c>
      <c r="K4153" s="168">
        <f ca="1">('Input Parameters'!$E$27/'Input Parameters'!$E$38)^$J4153</f>
        <v>1.4592254306519691E-2</v>
      </c>
      <c r="L4153" s="69">
        <f ca="1">$H4153*$C4153*'Input Parameters'!$E$25*K4153</f>
        <v>4.3763529206477783</v>
      </c>
      <c r="M4153" s="24">
        <f t="shared" ca="1" si="617"/>
        <v>0.78010916730916058</v>
      </c>
      <c r="N4153" s="15">
        <f ca="1">_xlfn.NORM.INV(M4153,'Input Parameters'!$E$29,'Input Parameters'!$F$29)</f>
        <v>0.10007725619586014</v>
      </c>
      <c r="O4153" s="8">
        <f t="shared" ca="1" si="618"/>
        <v>0.992090708485039</v>
      </c>
      <c r="P4153" s="30">
        <f ca="1">_xlfn.LOGNORM.INV(O4153,'Input Parameters'!$H$30,'Input Parameters'!$I$30)</f>
        <v>8.3890763959633681</v>
      </c>
      <c r="Q4153" s="10">
        <f t="shared" ca="1" si="619"/>
        <v>0.75281726623890843</v>
      </c>
      <c r="R4153" s="30">
        <f>IF('Input Parameters'!$E$32=0,0,_xlfn.BETA.INV(Q4153,'Input Parameters'!$L$32,'Input Parameters'!$M$32,'Input Parameters'!$J$32,'Input Parameters'!$K$32))</f>
        <v>0</v>
      </c>
      <c r="S4153" s="10">
        <f t="shared" ca="1" si="620"/>
        <v>0.70295797503801694</v>
      </c>
      <c r="T4153" s="26">
        <f ca="1">_xlfn.LOGNORM.INV(S4153,'Input Parameters'!$H$34,'Input Parameters'!$I$34)</f>
        <v>53.866141558596695</v>
      </c>
      <c r="U4153" s="10">
        <f t="shared" ca="1" si="621"/>
        <v>0.48726469486489399</v>
      </c>
      <c r="V4153" s="30">
        <f ca="1">_xlfn.BETA.INV(U4153,'Input Parameters'!$L$36,'Input Parameters'!$M$36,'Input Parameters'!$J$36,'Input Parameters'!$K$36)</f>
        <v>0.58103955401597318</v>
      </c>
      <c r="W4153" s="2">
        <f ca="1">N4153+(P4153-N4153)*(1-ERF((T4153-R4153)/(2*SQRT(L4153*'Input Parameters'!$E$38))))</f>
        <v>0.66910419341042715</v>
      </c>
      <c r="X4153">
        <f t="shared" ca="1" si="622"/>
        <v>0</v>
      </c>
      <c r="Y4153" s="7"/>
    </row>
    <row r="4154" spans="1:25" ht="15" customHeight="1" x14ac:dyDescent="0.25">
      <c r="A4154" s="139">
        <v>4147</v>
      </c>
      <c r="B4154" s="10">
        <f t="shared" ca="1" si="613"/>
        <v>8.5399096707635902E-2</v>
      </c>
      <c r="C4154" s="60">
        <f ca="1">_xlfn.NORM.INV(B4154,'Input Parameters'!$E$15,'Input Parameters'!$F$15)</f>
        <v>196.74150365103287</v>
      </c>
      <c r="D4154" s="10">
        <f t="shared" ca="1" si="614"/>
        <v>0.62807170118203326</v>
      </c>
      <c r="E4154" s="62">
        <f ca="1">IF(_xlfn.NORM.INV(D4154,'Input Parameters'!$E$17,'Input Parameters'!$F$17)&lt;3500,3500,IF(_xlfn.NORM.INV(D4154,'Input Parameters'!$E$17,'Input Parameters'!$F$17)&gt;5500,5500,_xlfn.NORM.INV(D4154,'Input Parameters'!$E$17,'Input Parameters'!$F$17)))</f>
        <v>5028.725353416683</v>
      </c>
      <c r="F4154" s="10">
        <f t="shared" ca="1" si="615"/>
        <v>0.28616540803049628</v>
      </c>
      <c r="G4154" s="64">
        <f ca="1">_xlfn.NORM.INV(F4154,'Input Parameters'!$E$20,'Input Parameters'!$F$20)</f>
        <v>278.86703179188572</v>
      </c>
      <c r="H4154" s="57">
        <f ca="1">EXP(E4154*(1/'Input Parameters'!$E$23-1/G4154))</f>
        <v>0.42080629353801857</v>
      </c>
      <c r="I4154" s="10">
        <f t="shared" ca="1" si="616"/>
        <v>0.11084792523800857</v>
      </c>
      <c r="J4154" s="30">
        <f ca="1">_xlfn.BETA.INV(I4154,'Input Parameters'!$L$26,'Input Parameters'!$M$26,'Input Parameters'!$J$26,'Input Parameters'!$K$26)</f>
        <v>0.45471843665916539</v>
      </c>
      <c r="K4154" s="168">
        <f ca="1">('Input Parameters'!$E$27/'Input Parameters'!$E$38)^$J4154</f>
        <v>3.8322957542921171E-2</v>
      </c>
      <c r="L4154" s="69">
        <f ca="1">$H4154*$C4154*'Input Parameters'!$E$25*K4154</f>
        <v>3.1727600668907892</v>
      </c>
      <c r="M4154" s="24">
        <f t="shared" ca="1" si="617"/>
        <v>0.27471844819524704</v>
      </c>
      <c r="N4154" s="15">
        <f ca="1">_xlfn.NORM.INV(M4154,'Input Parameters'!$E$29,'Input Parameters'!$F$29)</f>
        <v>9.994013958626051E-2</v>
      </c>
      <c r="O4154" s="8">
        <f t="shared" ca="1" si="618"/>
        <v>0.72666237549017976</v>
      </c>
      <c r="P4154" s="30">
        <f ca="1">_xlfn.LOGNORM.INV(O4154,'Input Parameters'!$H$30,'Input Parameters'!$I$30)</f>
        <v>3.5671531088615294</v>
      </c>
      <c r="Q4154" s="10">
        <f t="shared" ca="1" si="619"/>
        <v>0.88888867648836145</v>
      </c>
      <c r="R4154" s="30">
        <f>IF('Input Parameters'!$E$32=0,0,_xlfn.BETA.INV(Q4154,'Input Parameters'!$L$32,'Input Parameters'!$M$32,'Input Parameters'!$J$32,'Input Parameters'!$K$32))</f>
        <v>0</v>
      </c>
      <c r="S4154" s="10">
        <f t="shared" ca="1" si="620"/>
        <v>7.0473774881650075E-2</v>
      </c>
      <c r="T4154" s="26">
        <f ca="1">_xlfn.LOGNORM.INV(S4154,'Input Parameters'!$H$34,'Input Parameters'!$I$34)</f>
        <v>41.964464345311065</v>
      </c>
      <c r="U4154" s="10">
        <f t="shared" ca="1" si="621"/>
        <v>0.25412333466802706</v>
      </c>
      <c r="V4154" s="30">
        <f ca="1">_xlfn.BETA.INV(U4154,'Input Parameters'!$L$36,'Input Parameters'!$M$36,'Input Parameters'!$J$36,'Input Parameters'!$K$36)</f>
        <v>0.49185120718104364</v>
      </c>
      <c r="W4154" s="2">
        <f ca="1">N4154+(P4154-N4154)*(1-ERF((T4154-R4154)/(2*SQRT(L4154*'Input Parameters'!$E$38))))</f>
        <v>0.43187026736284517</v>
      </c>
      <c r="X4154">
        <f t="shared" ca="1" si="622"/>
        <v>1</v>
      </c>
      <c r="Y4154" s="7"/>
    </row>
    <row r="4155" spans="1:25" ht="15" customHeight="1" x14ac:dyDescent="0.25">
      <c r="A4155" s="139">
        <v>4148</v>
      </c>
      <c r="B4155" s="10">
        <f t="shared" ca="1" si="613"/>
        <v>0.77036808460537542</v>
      </c>
      <c r="C4155" s="60">
        <f ca="1">_xlfn.NORM.INV(B4155,'Input Parameters'!$E$15,'Input Parameters'!$F$15)</f>
        <v>311.07357555896374</v>
      </c>
      <c r="D4155" s="10">
        <f t="shared" ca="1" si="614"/>
        <v>0.34541419882350077</v>
      </c>
      <c r="E4155" s="62">
        <f ca="1">IF(_xlfn.NORM.INV(D4155,'Input Parameters'!$E$17,'Input Parameters'!$F$17)&lt;3500,3500,IF(_xlfn.NORM.INV(D4155,'Input Parameters'!$E$17,'Input Parameters'!$F$17)&gt;5500,5500,_xlfn.NORM.INV(D4155,'Input Parameters'!$E$17,'Input Parameters'!$F$17)))</f>
        <v>4521.5882181328743</v>
      </c>
      <c r="F4155" s="10">
        <f t="shared" ca="1" si="615"/>
        <v>0.59653242153089059</v>
      </c>
      <c r="G4155" s="64">
        <f ca="1">_xlfn.NORM.INV(F4155,'Input Parameters'!$E$20,'Input Parameters'!$F$20)</f>
        <v>284.28735787906481</v>
      </c>
      <c r="H4155" s="57">
        <f ca="1">EXP(E4155*(1/'Input Parameters'!$E$23-1/G4155))</f>
        <v>0.62553642732153136</v>
      </c>
      <c r="I4155" s="10">
        <f t="shared" ca="1" si="616"/>
        <v>0.91903364849432234</v>
      </c>
      <c r="J4155" s="30">
        <f ca="1">_xlfn.BETA.INV(I4155,'Input Parameters'!$L$26,'Input Parameters'!$M$26,'Input Parameters'!$J$26,'Input Parameters'!$K$26)</f>
        <v>0.8517872020105457</v>
      </c>
      <c r="K4155" s="168">
        <f ca="1">('Input Parameters'!$E$27/'Input Parameters'!$E$38)^$J4155</f>
        <v>2.2207954519502574E-3</v>
      </c>
      <c r="L4155" s="69">
        <f ca="1">$H4155*$C4155*'Input Parameters'!$E$25*K4155</f>
        <v>0.43213981914545702</v>
      </c>
      <c r="M4155" s="24">
        <f t="shared" ca="1" si="617"/>
        <v>0.43100806041625017</v>
      </c>
      <c r="N4155" s="15">
        <f ca="1">_xlfn.NORM.INV(M4155,'Input Parameters'!$E$29,'Input Parameters'!$F$29)</f>
        <v>9.9982619169950035E-2</v>
      </c>
      <c r="O4155" s="8">
        <f t="shared" ca="1" si="618"/>
        <v>0.55334837476321808</v>
      </c>
      <c r="P4155" s="30">
        <f ca="1">_xlfn.LOGNORM.INV(O4155,'Input Parameters'!$H$30,'Input Parameters'!$I$30)</f>
        <v>2.8587911628774068</v>
      </c>
      <c r="Q4155" s="10">
        <f t="shared" ca="1" si="619"/>
        <v>0.55177991338781618</v>
      </c>
      <c r="R4155" s="30">
        <f>IF('Input Parameters'!$E$32=0,0,_xlfn.BETA.INV(Q4155,'Input Parameters'!$L$32,'Input Parameters'!$M$32,'Input Parameters'!$J$32,'Input Parameters'!$K$32))</f>
        <v>0</v>
      </c>
      <c r="S4155" s="10">
        <f t="shared" ca="1" si="620"/>
        <v>0.4282941314577059</v>
      </c>
      <c r="T4155" s="26">
        <f ca="1">_xlfn.LOGNORM.INV(S4155,'Input Parameters'!$H$34,'Input Parameters'!$I$34)</f>
        <v>49.286090817699794</v>
      </c>
      <c r="U4155" s="10">
        <f t="shared" ca="1" si="621"/>
        <v>0.23685877236487274</v>
      </c>
      <c r="V4155" s="30">
        <f ca="1">_xlfn.BETA.INV(U4155,'Input Parameters'!$L$36,'Input Parameters'!$M$36,'Input Parameters'!$J$36,'Input Parameters'!$K$36)</f>
        <v>0.4846857083183343</v>
      </c>
      <c r="W4155" s="2">
        <f ca="1">N4155+(P4155-N4155)*(1-ERF((T4155-R4155)/(2*SQRT(L4155*'Input Parameters'!$E$38))))</f>
        <v>9.998293606553757E-2</v>
      </c>
      <c r="X4155">
        <f t="shared" ca="1" si="622"/>
        <v>1</v>
      </c>
      <c r="Y4155" s="7"/>
    </row>
    <row r="4156" spans="1:25" ht="15" customHeight="1" x14ac:dyDescent="0.25">
      <c r="A4156" s="139">
        <v>4149</v>
      </c>
      <c r="B4156" s="10">
        <f t="shared" ca="1" si="613"/>
        <v>0.10141893962834048</v>
      </c>
      <c r="C4156" s="60">
        <f ca="1">_xlfn.NORM.INV(B4156,'Input Parameters'!$E$15,'Input Parameters'!$F$15)</f>
        <v>201.95142728843766</v>
      </c>
      <c r="D4156" s="10">
        <f t="shared" ca="1" si="614"/>
        <v>0.50687886259515447</v>
      </c>
      <c r="E4156" s="62">
        <f ca="1">IF(_xlfn.NORM.INV(D4156,'Input Parameters'!$E$17,'Input Parameters'!$F$17)&lt;3500,3500,IF(_xlfn.NORM.INV(D4156,'Input Parameters'!$E$17,'Input Parameters'!$F$17)&gt;5500,5500,_xlfn.NORM.INV(D4156,'Input Parameters'!$E$17,'Input Parameters'!$F$17)))</f>
        <v>4812.0705241870037</v>
      </c>
      <c r="F4156" s="10">
        <f t="shared" ca="1" si="615"/>
        <v>0.68062756277636582</v>
      </c>
      <c r="G4156" s="64">
        <f ca="1">_xlfn.NORM.INV(F4156,'Input Parameters'!$E$20,'Input Parameters'!$F$20)</f>
        <v>285.79534445521887</v>
      </c>
      <c r="H4156" s="57">
        <f ca="1">EXP(E4156*(1/'Input Parameters'!$E$23-1/G4156))</f>
        <v>0.66366895759960975</v>
      </c>
      <c r="I4156" s="10">
        <f t="shared" ca="1" si="616"/>
        <v>0.98229823215755896</v>
      </c>
      <c r="J4156" s="30">
        <f ca="1">_xlfn.BETA.INV(I4156,'Input Parameters'!$L$26,'Input Parameters'!$M$26,'Input Parameters'!$J$26,'Input Parameters'!$K$26)</f>
        <v>0.91501567150849383</v>
      </c>
      <c r="K4156" s="168">
        <f ca="1">('Input Parameters'!$E$27/'Input Parameters'!$E$38)^$J4156</f>
        <v>1.4110387419672538E-3</v>
      </c>
      <c r="L4156" s="69">
        <f ca="1">$H4156*$C4156*'Input Parameters'!$E$25*K4156</f>
        <v>0.18911996089654887</v>
      </c>
      <c r="M4156" s="24">
        <f t="shared" ca="1" si="617"/>
        <v>0.65995621867079124</v>
      </c>
      <c r="N4156" s="15">
        <f ca="1">_xlfn.NORM.INV(M4156,'Input Parameters'!$E$29,'Input Parameters'!$F$29)</f>
        <v>0.10004123436452274</v>
      </c>
      <c r="O4156" s="8">
        <f t="shared" ca="1" si="618"/>
        <v>0.72867809793724592</v>
      </c>
      <c r="P4156" s="30">
        <f ca="1">_xlfn.LOGNORM.INV(O4156,'Input Parameters'!$H$30,'Input Parameters'!$I$30)</f>
        <v>3.5773965406041444</v>
      </c>
      <c r="Q4156" s="10">
        <f t="shared" ca="1" si="619"/>
        <v>0.51911454544088897</v>
      </c>
      <c r="R4156" s="30">
        <f>IF('Input Parameters'!$E$32=0,0,_xlfn.BETA.INV(Q4156,'Input Parameters'!$L$32,'Input Parameters'!$M$32,'Input Parameters'!$J$32,'Input Parameters'!$K$32))</f>
        <v>0</v>
      </c>
      <c r="S4156" s="10">
        <f t="shared" ca="1" si="620"/>
        <v>0.48392758490284971</v>
      </c>
      <c r="T4156" s="26">
        <f ca="1">_xlfn.LOGNORM.INV(S4156,'Input Parameters'!$H$34,'Input Parameters'!$I$34)</f>
        <v>50.155413972417065</v>
      </c>
      <c r="U4156" s="10">
        <f t="shared" ca="1" si="621"/>
        <v>0.91743832339854214</v>
      </c>
      <c r="V4156" s="30">
        <f ca="1">_xlfn.BETA.INV(U4156,'Input Parameters'!$L$36,'Input Parameters'!$M$36,'Input Parameters'!$J$36,'Input Parameters'!$K$36)</f>
        <v>0.82162997713799757</v>
      </c>
      <c r="W4156" s="2">
        <f ca="1">N4156+(P4156-N4156)*(1-ERF((T4156-R4156)/(2*SQRT(L4156*'Input Parameters'!$E$38))))</f>
        <v>0.10004123436452389</v>
      </c>
      <c r="X4156">
        <f t="shared" ca="1" si="622"/>
        <v>1</v>
      </c>
      <c r="Y4156" s="7"/>
    </row>
    <row r="4157" spans="1:25" ht="15" customHeight="1" x14ac:dyDescent="0.25">
      <c r="A4157" s="139">
        <v>4150</v>
      </c>
      <c r="B4157" s="10">
        <f t="shared" ca="1" si="613"/>
        <v>0.19168574792530413</v>
      </c>
      <c r="C4157" s="60">
        <f ca="1">_xlfn.NORM.INV(B4157,'Input Parameters'!$E$15,'Input Parameters'!$F$15)</f>
        <v>223.72672229756932</v>
      </c>
      <c r="D4157" s="10">
        <f t="shared" ca="1" si="614"/>
        <v>0.26938415717189257</v>
      </c>
      <c r="E4157" s="62">
        <f ca="1">IF(_xlfn.NORM.INV(D4157,'Input Parameters'!$E$17,'Input Parameters'!$F$17)&lt;3500,3500,IF(_xlfn.NORM.INV(D4157,'Input Parameters'!$E$17,'Input Parameters'!$F$17)&gt;5500,5500,_xlfn.NORM.INV(D4157,'Input Parameters'!$E$17,'Input Parameters'!$F$17)))</f>
        <v>4369.7263779874747</v>
      </c>
      <c r="F4157" s="10">
        <f t="shared" ca="1" si="615"/>
        <v>0.94381545210213436</v>
      </c>
      <c r="G4157" s="64">
        <f ca="1">_xlfn.NORM.INV(F4157,'Input Parameters'!$E$20,'Input Parameters'!$F$20)</f>
        <v>293.28714867240279</v>
      </c>
      <c r="H4157" s="57">
        <f ca="1">EXP(E4157*(1/'Input Parameters'!$E$23-1/G4157))</f>
        <v>1.0184467028906972</v>
      </c>
      <c r="I4157" s="10">
        <f t="shared" ca="1" si="616"/>
        <v>0.31183057180088725</v>
      </c>
      <c r="J4157" s="30">
        <f ca="1">_xlfn.BETA.INV(I4157,'Input Parameters'!$L$26,'Input Parameters'!$M$26,'Input Parameters'!$J$26,'Input Parameters'!$K$26)</f>
        <v>0.57996824332582964</v>
      </c>
      <c r="K4157" s="168">
        <f ca="1">('Input Parameters'!$E$27/'Input Parameters'!$E$38)^$J4157</f>
        <v>1.5605591687453648E-2</v>
      </c>
      <c r="L4157" s="69">
        <f ca="1">$H4157*$C4157*'Input Parameters'!$E$25*K4157</f>
        <v>3.5557924726052015</v>
      </c>
      <c r="M4157" s="24">
        <f t="shared" ca="1" si="617"/>
        <v>0.90275432729165694</v>
      </c>
      <c r="N4157" s="15">
        <f ca="1">_xlfn.NORM.INV(M4157,'Input Parameters'!$E$29,'Input Parameters'!$F$29)</f>
        <v>0.10012974065342974</v>
      </c>
      <c r="O4157" s="8">
        <f t="shared" ca="1" si="618"/>
        <v>0.33950457218733909</v>
      </c>
      <c r="P4157" s="30">
        <f ca="1">_xlfn.LOGNORM.INV(O4157,'Input Parameters'!$H$30,'Input Parameters'!$I$30)</f>
        <v>2.2068407987988676</v>
      </c>
      <c r="Q4157" s="10">
        <f t="shared" ca="1" si="619"/>
        <v>9.5929219530777043E-2</v>
      </c>
      <c r="R4157" s="30">
        <f>IF('Input Parameters'!$E$32=0,0,_xlfn.BETA.INV(Q4157,'Input Parameters'!$L$32,'Input Parameters'!$M$32,'Input Parameters'!$J$32,'Input Parameters'!$K$32))</f>
        <v>0</v>
      </c>
      <c r="S4157" s="10">
        <f t="shared" ca="1" si="620"/>
        <v>0.52442643519429077</v>
      </c>
      <c r="T4157" s="26">
        <f ca="1">_xlfn.LOGNORM.INV(S4157,'Input Parameters'!$H$34,'Input Parameters'!$I$34)</f>
        <v>50.793728086721416</v>
      </c>
      <c r="U4157" s="10">
        <f t="shared" ca="1" si="621"/>
        <v>0.76902337330288073</v>
      </c>
      <c r="V4157" s="30">
        <f ca="1">_xlfn.BETA.INV(U4157,'Input Parameters'!$L$36,'Input Parameters'!$M$36,'Input Parameters'!$J$36,'Input Parameters'!$K$36)</f>
        <v>0.70536586592301376</v>
      </c>
      <c r="W4157" s="2">
        <f ca="1">N4157+(P4157-N4157)*(1-ERF((T4157-R4157)/(2*SQRT(L4157*'Input Parameters'!$E$38))))</f>
        <v>0.21983075379680606</v>
      </c>
      <c r="X4157">
        <f t="shared" ca="1" si="622"/>
        <v>1</v>
      </c>
      <c r="Y4157" s="7"/>
    </row>
    <row r="4158" spans="1:25" ht="15" customHeight="1" x14ac:dyDescent="0.25">
      <c r="A4158" s="139">
        <v>4151</v>
      </c>
      <c r="B4158" s="10">
        <f t="shared" ca="1" si="613"/>
        <v>0.75750647650654357</v>
      </c>
      <c r="C4158" s="60">
        <f ca="1">_xlfn.NORM.INV(B4158,'Input Parameters'!$E$15,'Input Parameters'!$F$15)</f>
        <v>308.81070036893027</v>
      </c>
      <c r="D4158" s="10">
        <f t="shared" ca="1" si="614"/>
        <v>0.62398781202678111</v>
      </c>
      <c r="E4158" s="62">
        <f ca="1">IF(_xlfn.NORM.INV(D4158,'Input Parameters'!$E$17,'Input Parameters'!$F$17)&lt;3500,3500,IF(_xlfn.NORM.INV(D4158,'Input Parameters'!$E$17,'Input Parameters'!$F$17)&gt;5500,5500,_xlfn.NORM.INV(D4158,'Input Parameters'!$E$17,'Input Parameters'!$F$17)))</f>
        <v>5021.1798328370005</v>
      </c>
      <c r="F4158" s="10">
        <f t="shared" ca="1" si="615"/>
        <v>0.28131146980109745</v>
      </c>
      <c r="G4158" s="64">
        <f ca="1">_xlfn.NORM.INV(F4158,'Input Parameters'!$E$20,'Input Parameters'!$F$20)</f>
        <v>278.77103528198944</v>
      </c>
      <c r="H4158" s="57">
        <f ca="1">EXP(E4158*(1/'Input Parameters'!$E$23-1/G4158))</f>
        <v>0.41874873297173365</v>
      </c>
      <c r="I4158" s="10">
        <f t="shared" ca="1" si="616"/>
        <v>0.62166868643918594</v>
      </c>
      <c r="J4158" s="30">
        <f ca="1">_xlfn.BETA.INV(I4158,'Input Parameters'!$L$26,'Input Parameters'!$M$26,'Input Parameters'!$J$26,'Input Parameters'!$K$26)</f>
        <v>0.70990376887601392</v>
      </c>
      <c r="K4158" s="168">
        <f ca="1">('Input Parameters'!$E$27/'Input Parameters'!$E$38)^$J4158</f>
        <v>6.1447538172970636E-3</v>
      </c>
      <c r="L4158" s="69">
        <f ca="1">$H4158*$C4158*'Input Parameters'!$E$25*K4158</f>
        <v>0.79460324513213909</v>
      </c>
      <c r="M4158" s="24">
        <f t="shared" ca="1" si="617"/>
        <v>0.56871494935712563</v>
      </c>
      <c r="N4158" s="15">
        <f ca="1">_xlfn.NORM.INV(M4158,'Input Parameters'!$E$29,'Input Parameters'!$F$29)</f>
        <v>0.10001731034651369</v>
      </c>
      <c r="O4158" s="8">
        <f t="shared" ca="1" si="618"/>
        <v>0.38511531544167588</v>
      </c>
      <c r="P4158" s="30">
        <f ca="1">_xlfn.LOGNORM.INV(O4158,'Input Parameters'!$H$30,'Input Parameters'!$I$30)</f>
        <v>2.3374737362487314</v>
      </c>
      <c r="Q4158" s="10">
        <f t="shared" ca="1" si="619"/>
        <v>0.16955365894547536</v>
      </c>
      <c r="R4158" s="30">
        <f>IF('Input Parameters'!$E$32=0,0,_xlfn.BETA.INV(Q4158,'Input Parameters'!$L$32,'Input Parameters'!$M$32,'Input Parameters'!$J$32,'Input Parameters'!$K$32))</f>
        <v>0</v>
      </c>
      <c r="S4158" s="10">
        <f t="shared" ca="1" si="620"/>
        <v>0.15385202107287799</v>
      </c>
      <c r="T4158" s="26">
        <f ca="1">_xlfn.LOGNORM.INV(S4158,'Input Parameters'!$H$34,'Input Parameters'!$I$34)</f>
        <v>44.395216431807249</v>
      </c>
      <c r="U4158" s="10">
        <f t="shared" ca="1" si="621"/>
        <v>0.61419167559108245</v>
      </c>
      <c r="V4158" s="30">
        <f ca="1">_xlfn.BETA.INV(U4158,'Input Parameters'!$L$36,'Input Parameters'!$M$36,'Input Parameters'!$J$36,'Input Parameters'!$K$36)</f>
        <v>0.63131961926430735</v>
      </c>
      <c r="W4158" s="2">
        <f ca="1">N4158+(P4158-N4158)*(1-ERF((T4158-R4158)/(2*SQRT(L4158*'Input Parameters'!$E$38))))</f>
        <v>0.10097689344286791</v>
      </c>
      <c r="X4158">
        <f t="shared" ca="1" si="622"/>
        <v>1</v>
      </c>
      <c r="Y4158" s="7"/>
    </row>
    <row r="4159" spans="1:25" ht="15" customHeight="1" x14ac:dyDescent="0.25">
      <c r="A4159" s="139">
        <v>4152</v>
      </c>
      <c r="B4159" s="10">
        <f t="shared" ca="1" si="613"/>
        <v>5.0445019820084647E-2</v>
      </c>
      <c r="C4159" s="60">
        <f ca="1">_xlfn.NORM.INV(B4159,'Input Parameters'!$E$15,'Input Parameters'!$F$15)</f>
        <v>182.05993765195205</v>
      </c>
      <c r="D4159" s="10">
        <f t="shared" ca="1" si="614"/>
        <v>0.47992891018557571</v>
      </c>
      <c r="E4159" s="62">
        <f ca="1">IF(_xlfn.NORM.INV(D4159,'Input Parameters'!$E$17,'Input Parameters'!$F$17)&lt;3500,3500,IF(_xlfn.NORM.INV(D4159,'Input Parameters'!$E$17,'Input Parameters'!$F$17)&gt;5500,5500,_xlfn.NORM.INV(D4159,'Input Parameters'!$E$17,'Input Parameters'!$F$17)))</f>
        <v>4764.7675970186929</v>
      </c>
      <c r="F4159" s="10">
        <f t="shared" ca="1" si="615"/>
        <v>8.3845293843245461E-3</v>
      </c>
      <c r="G4159" s="64">
        <f ca="1">_xlfn.NORM.INV(F4159,'Input Parameters'!$E$20,'Input Parameters'!$F$20)</f>
        <v>266.62539218275572</v>
      </c>
      <c r="H4159" s="57">
        <f ca="1">EXP(E4159*(1/'Input Parameters'!$E$23-1/G4159))</f>
        <v>0.20096397855918649</v>
      </c>
      <c r="I4159" s="10">
        <f t="shared" ca="1" si="616"/>
        <v>0.89528347471510561</v>
      </c>
      <c r="J4159" s="30">
        <f ca="1">_xlfn.BETA.INV(I4159,'Input Parameters'!$L$26,'Input Parameters'!$M$26,'Input Parameters'!$J$26,'Input Parameters'!$K$26)</f>
        <v>0.83606096402719587</v>
      </c>
      <c r="K4159" s="168">
        <f ca="1">('Input Parameters'!$E$27/'Input Parameters'!$E$38)^$J4159</f>
        <v>2.485987890631852E-3</v>
      </c>
      <c r="L4159" s="69">
        <f ca="1">$H4159*$C4159*'Input Parameters'!$E$25*K4159</f>
        <v>9.0956055613860623E-2</v>
      </c>
      <c r="M4159" s="24">
        <f t="shared" ca="1" si="617"/>
        <v>0.60223344103303977</v>
      </c>
      <c r="N4159" s="15">
        <f ca="1">_xlfn.NORM.INV(M4159,'Input Parameters'!$E$29,'Input Parameters'!$F$29)</f>
        <v>0.10002591323596242</v>
      </c>
      <c r="O4159" s="8">
        <f t="shared" ca="1" si="618"/>
        <v>0.32833068919932606</v>
      </c>
      <c r="P4159" s="30">
        <f ca="1">_xlfn.LOGNORM.INV(O4159,'Input Parameters'!$H$30,'Input Parameters'!$I$30)</f>
        <v>2.1750559155519023</v>
      </c>
      <c r="Q4159" s="10">
        <f t="shared" ca="1" si="619"/>
        <v>0.5639941846725024</v>
      </c>
      <c r="R4159" s="30">
        <f>IF('Input Parameters'!$E$32=0,0,_xlfn.BETA.INV(Q4159,'Input Parameters'!$L$32,'Input Parameters'!$M$32,'Input Parameters'!$J$32,'Input Parameters'!$K$32))</f>
        <v>0</v>
      </c>
      <c r="S4159" s="10">
        <f t="shared" ca="1" si="620"/>
        <v>0.3622815671848606</v>
      </c>
      <c r="T4159" s="26">
        <f ca="1">_xlfn.LOGNORM.INV(S4159,'Input Parameters'!$H$34,'Input Parameters'!$I$34)</f>
        <v>48.243881620561453</v>
      </c>
      <c r="U4159" s="10">
        <f t="shared" ca="1" si="621"/>
        <v>0.25306280102806911</v>
      </c>
      <c r="V4159" s="30">
        <f ca="1">_xlfn.BETA.INV(U4159,'Input Parameters'!$L$36,'Input Parameters'!$M$36,'Input Parameters'!$J$36,'Input Parameters'!$K$36)</f>
        <v>0.49141582798807487</v>
      </c>
      <c r="W4159" s="2">
        <f ca="1">N4159+(P4159-N4159)*(1-ERF((T4159-R4159)/(2*SQRT(L4159*'Input Parameters'!$E$38))))</f>
        <v>0.10002591323596242</v>
      </c>
      <c r="X4159">
        <f t="shared" ca="1" si="622"/>
        <v>1</v>
      </c>
      <c r="Y4159" s="7"/>
    </row>
    <row r="4160" spans="1:25" ht="15" customHeight="1" x14ac:dyDescent="0.25">
      <c r="A4160" s="139">
        <v>4153</v>
      </c>
      <c r="B4160" s="10">
        <f t="shared" ca="1" si="613"/>
        <v>0.27934511367374781</v>
      </c>
      <c r="C4160" s="60">
        <f ca="1">_xlfn.NORM.INV(B4160,'Input Parameters'!$E$15,'Input Parameters'!$F$15)</f>
        <v>239.27552283992361</v>
      </c>
      <c r="D4160" s="10">
        <f t="shared" ca="1" si="614"/>
        <v>0.69271757995590655</v>
      </c>
      <c r="E4160" s="62">
        <f ca="1">IF(_xlfn.NORM.INV(D4160,'Input Parameters'!$E$17,'Input Parameters'!$F$17)&lt;3500,3500,IF(_xlfn.NORM.INV(D4160,'Input Parameters'!$E$17,'Input Parameters'!$F$17)&gt;5500,5500,_xlfn.NORM.INV(D4160,'Input Parameters'!$E$17,'Input Parameters'!$F$17)))</f>
        <v>5152.4977436000727</v>
      </c>
      <c r="F4160" s="10">
        <f t="shared" ca="1" si="615"/>
        <v>0.23374444274620632</v>
      </c>
      <c r="G4160" s="64">
        <f ca="1">_xlfn.NORM.INV(F4160,'Input Parameters'!$E$20,'Input Parameters'!$F$20)</f>
        <v>277.78197524822076</v>
      </c>
      <c r="H4160" s="57">
        <f ca="1">EXP(E4160*(1/'Input Parameters'!$E$23-1/G4160))</f>
        <v>0.38325322524310429</v>
      </c>
      <c r="I4160" s="10">
        <f t="shared" ca="1" si="616"/>
        <v>9.7247532173925788E-2</v>
      </c>
      <c r="J4160" s="30">
        <f ca="1">_xlfn.BETA.INV(I4160,'Input Parameters'!$L$26,'Input Parameters'!$M$26,'Input Parameters'!$J$26,'Input Parameters'!$K$26)</f>
        <v>0.44194773076526245</v>
      </c>
      <c r="K4160" s="168">
        <f ca="1">('Input Parameters'!$E$27/'Input Parameters'!$E$38)^$J4160</f>
        <v>4.1999331732623234E-2</v>
      </c>
      <c r="L4160" s="69">
        <f ca="1">$H4160*$C4160*'Input Parameters'!$E$25*K4160</f>
        <v>3.8514695835048225</v>
      </c>
      <c r="M4160" s="24">
        <f t="shared" ca="1" si="617"/>
        <v>0.83501527944706888</v>
      </c>
      <c r="N4160" s="15">
        <f ca="1">_xlfn.NORM.INV(M4160,'Input Parameters'!$E$29,'Input Parameters'!$F$29)</f>
        <v>0.10009741754317485</v>
      </c>
      <c r="O4160" s="8">
        <f t="shared" ca="1" si="618"/>
        <v>0.60423465094612017</v>
      </c>
      <c r="P4160" s="30">
        <f ca="1">_xlfn.LOGNORM.INV(O4160,'Input Parameters'!$H$30,'Input Parameters'!$I$30)</f>
        <v>3.0401346672079574</v>
      </c>
      <c r="Q4160" s="10">
        <f t="shared" ca="1" si="619"/>
        <v>0.16265125480290865</v>
      </c>
      <c r="R4160" s="30">
        <f>IF('Input Parameters'!$E$32=0,0,_xlfn.BETA.INV(Q4160,'Input Parameters'!$L$32,'Input Parameters'!$M$32,'Input Parameters'!$J$32,'Input Parameters'!$K$32))</f>
        <v>0</v>
      </c>
      <c r="S4160" s="10">
        <f t="shared" ca="1" si="620"/>
        <v>5.9150649107050479E-2</v>
      </c>
      <c r="T4160" s="26">
        <f ca="1">_xlfn.LOGNORM.INV(S4160,'Input Parameters'!$H$34,'Input Parameters'!$I$34)</f>
        <v>41.498513322482822</v>
      </c>
      <c r="U4160" s="10">
        <f t="shared" ca="1" si="621"/>
        <v>0.4586499724647165</v>
      </c>
      <c r="V4160" s="30">
        <f ca="1">_xlfn.BETA.INV(U4160,'Input Parameters'!$L$36,'Input Parameters'!$M$36,'Input Parameters'!$J$36,'Input Parameters'!$K$36)</f>
        <v>0.5702285723731394</v>
      </c>
      <c r="W4160" s="2">
        <f ca="1">N4160+(P4160-N4160)*(1-ERF((T4160-R4160)/(2*SQRT(L4160*'Input Parameters'!$E$38))))</f>
        <v>0.49658421986577805</v>
      </c>
      <c r="X4160">
        <f t="shared" ca="1" si="622"/>
        <v>1</v>
      </c>
      <c r="Y4160" s="7"/>
    </row>
    <row r="4161" spans="1:25" ht="15" customHeight="1" x14ac:dyDescent="0.25">
      <c r="A4161" s="139">
        <v>4154</v>
      </c>
      <c r="B4161" s="10">
        <f t="shared" ca="1" si="613"/>
        <v>0.35660196652899689</v>
      </c>
      <c r="C4161" s="60">
        <f ca="1">_xlfn.NORM.INV(B4161,'Input Parameters'!$E$15,'Input Parameters'!$F$15)</f>
        <v>251.04804724069277</v>
      </c>
      <c r="D4161" s="10">
        <f t="shared" ca="1" si="614"/>
        <v>0.66421352126471833</v>
      </c>
      <c r="E4161" s="62">
        <f ca="1">IF(_xlfn.NORM.INV(D4161,'Input Parameters'!$E$17,'Input Parameters'!$F$17)&lt;3500,3500,IF(_xlfn.NORM.INV(D4161,'Input Parameters'!$E$17,'Input Parameters'!$F$17)&gt;5500,5500,_xlfn.NORM.INV(D4161,'Input Parameters'!$E$17,'Input Parameters'!$F$17)))</f>
        <v>5096.7931427905714</v>
      </c>
      <c r="F4161" s="10">
        <f t="shared" ca="1" si="615"/>
        <v>0.29964003551865548</v>
      </c>
      <c r="G4161" s="64">
        <f ca="1">_xlfn.NORM.INV(F4161,'Input Parameters'!$E$20,'Input Parameters'!$F$20)</f>
        <v>279.12957820240945</v>
      </c>
      <c r="H4161" s="57">
        <f ca="1">EXP(E4161*(1/'Input Parameters'!$E$23-1/G4161))</f>
        <v>0.4231163609657097</v>
      </c>
      <c r="I4161" s="10">
        <f t="shared" ca="1" si="616"/>
        <v>6.0852242336892903E-3</v>
      </c>
      <c r="J4161" s="30">
        <f ca="1">_xlfn.BETA.INV(I4161,'Input Parameters'!$L$26,'Input Parameters'!$M$26,'Input Parameters'!$J$26,'Input Parameters'!$K$26)</f>
        <v>0.2546418593557867</v>
      </c>
      <c r="K4161" s="168">
        <f ca="1">('Input Parameters'!$E$27/'Input Parameters'!$E$38)^$J4161</f>
        <v>0.16096761125204453</v>
      </c>
      <c r="L4161" s="69">
        <f ca="1">$H4161*$C4161*'Input Parameters'!$E$25*K4161</f>
        <v>17.098387909389356</v>
      </c>
      <c r="M4161" s="24">
        <f t="shared" ca="1" si="617"/>
        <v>0.25544306740082268</v>
      </c>
      <c r="N4161" s="15">
        <f ca="1">_xlfn.NORM.INV(M4161,'Input Parameters'!$E$29,'Input Parameters'!$F$29)</f>
        <v>9.9934254148112495E-2</v>
      </c>
      <c r="O4161" s="8">
        <f t="shared" ca="1" si="618"/>
        <v>2.4129597992672003E-2</v>
      </c>
      <c r="P4161" s="30">
        <f ca="1">_xlfn.LOGNORM.INV(O4161,'Input Parameters'!$H$30,'Input Parameters'!$I$30)</f>
        <v>1.0555387611547586</v>
      </c>
      <c r="Q4161" s="10">
        <f t="shared" ca="1" si="619"/>
        <v>0.21255977991719821</v>
      </c>
      <c r="R4161" s="30">
        <f>IF('Input Parameters'!$E$32=0,0,_xlfn.BETA.INV(Q4161,'Input Parameters'!$L$32,'Input Parameters'!$M$32,'Input Parameters'!$J$32,'Input Parameters'!$K$32))</f>
        <v>0</v>
      </c>
      <c r="S4161" s="10">
        <f t="shared" ca="1" si="620"/>
        <v>0.72517575977506199</v>
      </c>
      <c r="T4161" s="26">
        <f ca="1">_xlfn.LOGNORM.INV(S4161,'Input Parameters'!$H$34,'Input Parameters'!$I$34)</f>
        <v>54.30631100478319</v>
      </c>
      <c r="U4161" s="10">
        <f t="shared" ca="1" si="621"/>
        <v>0.23966221487646522</v>
      </c>
      <c r="V4161" s="30">
        <f ca="1">_xlfn.BETA.INV(U4161,'Input Parameters'!$L$36,'Input Parameters'!$M$36,'Input Parameters'!$J$36,'Input Parameters'!$K$36)</f>
        <v>0.48586106695624748</v>
      </c>
      <c r="W4161" s="2">
        <f ca="1">N4161+(P4161-N4161)*(1-ERF((T4161-R4161)/(2*SQRT(L4161*'Input Parameters'!$E$38))))</f>
        <v>0.43732402164072126</v>
      </c>
      <c r="X4161">
        <f t="shared" ca="1" si="622"/>
        <v>1</v>
      </c>
      <c r="Y4161" s="7"/>
    </row>
    <row r="4162" spans="1:25" ht="15" customHeight="1" x14ac:dyDescent="0.25">
      <c r="A4162" s="139">
        <v>4155</v>
      </c>
      <c r="B4162" s="10">
        <f t="shared" ca="1" si="613"/>
        <v>0.82965543851402834</v>
      </c>
      <c r="C4162" s="60">
        <f ca="1">_xlfn.NORM.INV(B4162,'Input Parameters'!$E$15,'Input Parameters'!$F$15)</f>
        <v>322.60295466767019</v>
      </c>
      <c r="D4162" s="10">
        <f t="shared" ca="1" si="614"/>
        <v>0.1245710510964696</v>
      </c>
      <c r="E4162" s="62">
        <f ca="1">IF(_xlfn.NORM.INV(D4162,'Input Parameters'!$E$17,'Input Parameters'!$F$17)&lt;3500,3500,IF(_xlfn.NORM.INV(D4162,'Input Parameters'!$E$17,'Input Parameters'!$F$17)&gt;5500,5500,_xlfn.NORM.INV(D4162,'Input Parameters'!$E$17,'Input Parameters'!$F$17)))</f>
        <v>3993.2950511984309</v>
      </c>
      <c r="F4162" s="10">
        <f t="shared" ca="1" si="615"/>
        <v>0.76965617823007315</v>
      </c>
      <c r="G4162" s="64">
        <f ca="1">_xlfn.NORM.INV(F4162,'Input Parameters'!$E$20,'Input Parameters'!$F$20)</f>
        <v>287.59269062650941</v>
      </c>
      <c r="H4162" s="57">
        <f ca="1">EXP(E4162*(1/'Input Parameters'!$E$23-1/G4162))</f>
        <v>0.77655200434114602</v>
      </c>
      <c r="I4162" s="10">
        <f t="shared" ca="1" si="616"/>
        <v>0.9208280737917216</v>
      </c>
      <c r="J4162" s="30">
        <f ca="1">_xlfn.BETA.INV(I4162,'Input Parameters'!$L$26,'Input Parameters'!$M$26,'Input Parameters'!$J$26,'Input Parameters'!$K$26)</f>
        <v>0.85306532204010466</v>
      </c>
      <c r="K4162" s="168">
        <f ca="1">('Input Parameters'!$E$27/'Input Parameters'!$E$38)^$J4162</f>
        <v>2.2005282783459125E-3</v>
      </c>
      <c r="L4162" s="69">
        <f ca="1">$H4162*$C4162*'Input Parameters'!$E$25*K4162</f>
        <v>0.55127187953719092</v>
      </c>
      <c r="M4162" s="24">
        <f t="shared" ca="1" si="617"/>
        <v>0.81466219220539882</v>
      </c>
      <c r="N4162" s="15">
        <f ca="1">_xlfn.NORM.INV(M4162,'Input Parameters'!$E$29,'Input Parameters'!$F$29)</f>
        <v>0.10008952085490154</v>
      </c>
      <c r="O4162" s="8">
        <f t="shared" ca="1" si="618"/>
        <v>0.82526871622557707</v>
      </c>
      <c r="P4162" s="30">
        <f ca="1">_xlfn.LOGNORM.INV(O4162,'Input Parameters'!$H$30,'Input Parameters'!$I$30)</f>
        <v>4.1745858355238177</v>
      </c>
      <c r="Q4162" s="10">
        <f t="shared" ca="1" si="619"/>
        <v>0.74539984400189652</v>
      </c>
      <c r="R4162" s="30">
        <f>IF('Input Parameters'!$E$32=0,0,_xlfn.BETA.INV(Q4162,'Input Parameters'!$L$32,'Input Parameters'!$M$32,'Input Parameters'!$J$32,'Input Parameters'!$K$32))</f>
        <v>0</v>
      </c>
      <c r="S4162" s="10">
        <f t="shared" ca="1" si="620"/>
        <v>0.15284509852403394</v>
      </c>
      <c r="T4162" s="26">
        <f ca="1">_xlfn.LOGNORM.INV(S4162,'Input Parameters'!$H$34,'Input Parameters'!$I$34)</f>
        <v>44.371697476755955</v>
      </c>
      <c r="U4162" s="10">
        <f t="shared" ca="1" si="621"/>
        <v>1.5216474602661845E-2</v>
      </c>
      <c r="V4162" s="30">
        <f ca="1">_xlfn.BETA.INV(U4162,'Input Parameters'!$L$36,'Input Parameters'!$M$36,'Input Parameters'!$J$36,'Input Parameters'!$K$36)</f>
        <v>0.33291775521830413</v>
      </c>
      <c r="W4162" s="2">
        <f ca="1">N4162+(P4162-N4162)*(1-ERF((T4162-R4162)/(2*SQRT(L4162*'Input Parameters'!$E$38))))</f>
        <v>0.1001865353277025</v>
      </c>
      <c r="X4162">
        <f t="shared" ca="1" si="622"/>
        <v>1</v>
      </c>
      <c r="Y4162" s="7"/>
    </row>
    <row r="4163" spans="1:25" ht="15" customHeight="1" x14ac:dyDescent="0.25">
      <c r="A4163" s="139">
        <v>4156</v>
      </c>
      <c r="B4163" s="10">
        <f t="shared" ca="1" si="613"/>
        <v>0.32042859929970546</v>
      </c>
      <c r="C4163" s="60">
        <f ca="1">_xlfn.NORM.INV(B4163,'Input Parameters'!$E$15,'Input Parameters'!$F$15)</f>
        <v>245.68592623886968</v>
      </c>
      <c r="D4163" s="10">
        <f t="shared" ca="1" si="614"/>
        <v>0.79398671763933792</v>
      </c>
      <c r="E4163" s="62">
        <f ca="1">IF(_xlfn.NORM.INV(D4163,'Input Parameters'!$E$17,'Input Parameters'!$F$17)&lt;3500,3500,IF(_xlfn.NORM.INV(D4163,'Input Parameters'!$E$17,'Input Parameters'!$F$17)&gt;5500,5500,_xlfn.NORM.INV(D4163,'Input Parameters'!$E$17,'Input Parameters'!$F$17)))</f>
        <v>5374.2327734759328</v>
      </c>
      <c r="F4163" s="10">
        <f t="shared" ca="1" si="615"/>
        <v>0.36860481905512743</v>
      </c>
      <c r="G4163" s="64">
        <f ca="1">_xlfn.NORM.INV(F4163,'Input Parameters'!$E$20,'Input Parameters'!$F$20)</f>
        <v>280.40180970603234</v>
      </c>
      <c r="H4163" s="57">
        <f ca="1">EXP(E4163*(1/'Input Parameters'!$E$23-1/G4163))</f>
        <v>0.44062078866752741</v>
      </c>
      <c r="I4163" s="10">
        <f t="shared" ca="1" si="616"/>
        <v>0.44498332611636371</v>
      </c>
      <c r="J4163" s="30">
        <f ca="1">_xlfn.BETA.INV(I4163,'Input Parameters'!$L$26,'Input Parameters'!$M$26,'Input Parameters'!$J$26,'Input Parameters'!$K$26)</f>
        <v>0.63891311431941489</v>
      </c>
      <c r="K4163" s="168">
        <f ca="1">('Input Parameters'!$E$27/'Input Parameters'!$E$38)^$J4163</f>
        <v>1.0224801939974193E-2</v>
      </c>
      <c r="L4163" s="69">
        <f ca="1">$H4163*$C4163*'Input Parameters'!$E$25*K4163</f>
        <v>1.106879048465484</v>
      </c>
      <c r="M4163" s="24">
        <f t="shared" ca="1" si="617"/>
        <v>0.17259453495025312</v>
      </c>
      <c r="N4163" s="15">
        <f ca="1">_xlfn.NORM.INV(M4163,'Input Parameters'!$E$29,'Input Parameters'!$F$29)</f>
        <v>9.9905603800541018E-2</v>
      </c>
      <c r="O4163" s="8">
        <f t="shared" ca="1" si="618"/>
        <v>0.49903287535368956</v>
      </c>
      <c r="P4163" s="30">
        <f ca="1">_xlfn.LOGNORM.INV(O4163,'Input Parameters'!$H$30,'Input Parameters'!$I$30)</f>
        <v>2.6802105534213303</v>
      </c>
      <c r="Q4163" s="10">
        <f t="shared" ca="1" si="619"/>
        <v>7.0308768928618814E-2</v>
      </c>
      <c r="R4163" s="30">
        <f>IF('Input Parameters'!$E$32=0,0,_xlfn.BETA.INV(Q4163,'Input Parameters'!$L$32,'Input Parameters'!$M$32,'Input Parameters'!$J$32,'Input Parameters'!$K$32))</f>
        <v>0</v>
      </c>
      <c r="S4163" s="10">
        <f t="shared" ca="1" si="620"/>
        <v>0.13679197693788692</v>
      </c>
      <c r="T4163" s="26">
        <f ca="1">_xlfn.LOGNORM.INV(S4163,'Input Parameters'!$H$34,'Input Parameters'!$I$34)</f>
        <v>43.98367675528354</v>
      </c>
      <c r="U4163" s="10">
        <f t="shared" ca="1" si="621"/>
        <v>4.8019268264733239E-2</v>
      </c>
      <c r="V4163" s="30">
        <f ca="1">_xlfn.BETA.INV(U4163,'Input Parameters'!$L$36,'Input Parameters'!$M$36,'Input Parameters'!$J$36,'Input Parameters'!$K$36)</f>
        <v>0.37716548604292349</v>
      </c>
      <c r="W4163" s="2">
        <f ca="1">N4163+(P4163-N4163)*(1-ERF((T4163-R4163)/(2*SQRT(L4163*'Input Parameters'!$E$38))))</f>
        <v>0.10794340017816544</v>
      </c>
      <c r="X4163">
        <f t="shared" ca="1" si="622"/>
        <v>1</v>
      </c>
      <c r="Y4163" s="7"/>
    </row>
    <row r="4164" spans="1:25" ht="15" customHeight="1" x14ac:dyDescent="0.25">
      <c r="A4164" s="139">
        <v>4157</v>
      </c>
      <c r="B4164" s="10">
        <f t="shared" ca="1" si="613"/>
        <v>0.55313590902385479</v>
      </c>
      <c r="C4164" s="60">
        <f ca="1">_xlfn.NORM.INV(B4164,'Input Parameters'!$E$15,'Input Parameters'!$F$15)</f>
        <v>278.20680640618508</v>
      </c>
      <c r="D4164" s="10">
        <f t="shared" ca="1" si="614"/>
        <v>0.31651624357366548</v>
      </c>
      <c r="E4164" s="62">
        <f ca="1">IF(_xlfn.NORM.INV(D4164,'Input Parameters'!$E$17,'Input Parameters'!$F$17)&lt;3500,3500,IF(_xlfn.NORM.INV(D4164,'Input Parameters'!$E$17,'Input Parameters'!$F$17)&gt;5500,5500,_xlfn.NORM.INV(D4164,'Input Parameters'!$E$17,'Input Parameters'!$F$17)))</f>
        <v>4465.7759247322037</v>
      </c>
      <c r="F4164" s="10">
        <f t="shared" ca="1" si="615"/>
        <v>4.981079476325645E-2</v>
      </c>
      <c r="G4164" s="64">
        <f ca="1">_xlfn.NORM.INV(F4164,'Input Parameters'!$E$20,'Input Parameters'!$F$20)</f>
        <v>271.61717077167646</v>
      </c>
      <c r="H4164" s="57">
        <f ca="1">EXP(E4164*(1/'Input Parameters'!$E$23-1/G4164))</f>
        <v>0.30236493399227238</v>
      </c>
      <c r="I4164" s="10">
        <f t="shared" ca="1" si="616"/>
        <v>0.62368807764926615</v>
      </c>
      <c r="J4164" s="30">
        <f ca="1">_xlfn.BETA.INV(I4164,'Input Parameters'!$L$26,'Input Parameters'!$M$26,'Input Parameters'!$J$26,'Input Parameters'!$K$26)</f>
        <v>0.71071020564347032</v>
      </c>
      <c r="K4164" s="168">
        <f ca="1">('Input Parameters'!$E$27/'Input Parameters'!$E$38)^$J4164</f>
        <v>6.1093115435947492E-3</v>
      </c>
      <c r="L4164" s="69">
        <f ca="1">$H4164*$C4164*'Input Parameters'!$E$25*K4164</f>
        <v>0.51391518108244649</v>
      </c>
      <c r="M4164" s="24">
        <f t="shared" ca="1" si="617"/>
        <v>0.26337099321574653</v>
      </c>
      <c r="N4164" s="15">
        <f ca="1">_xlfn.NORM.INV(M4164,'Input Parameters'!$E$29,'Input Parameters'!$F$29)</f>
        <v>9.993670127765078E-2</v>
      </c>
      <c r="O4164" s="8">
        <f t="shared" ca="1" si="618"/>
        <v>9.1594616479082958E-2</v>
      </c>
      <c r="P4164" s="30">
        <f ca="1">_xlfn.LOGNORM.INV(O4164,'Input Parameters'!$H$30,'Input Parameters'!$I$30)</f>
        <v>1.4308978065577931</v>
      </c>
      <c r="Q4164" s="10">
        <f t="shared" ca="1" si="619"/>
        <v>0.75393263501456398</v>
      </c>
      <c r="R4164" s="30">
        <f>IF('Input Parameters'!$E$32=0,0,_xlfn.BETA.INV(Q4164,'Input Parameters'!$L$32,'Input Parameters'!$M$32,'Input Parameters'!$J$32,'Input Parameters'!$K$32))</f>
        <v>0</v>
      </c>
      <c r="S4164" s="10">
        <f t="shared" ca="1" si="620"/>
        <v>0.16163145068224161</v>
      </c>
      <c r="T4164" s="26">
        <f ca="1">_xlfn.LOGNORM.INV(S4164,'Input Parameters'!$H$34,'Input Parameters'!$I$34)</f>
        <v>44.573997386888564</v>
      </c>
      <c r="U4164" s="10">
        <f t="shared" ca="1" si="621"/>
        <v>0.95072826393666476</v>
      </c>
      <c r="V4164" s="30">
        <f ca="1">_xlfn.BETA.INV(U4164,'Input Parameters'!$L$36,'Input Parameters'!$M$36,'Input Parameters'!$J$36,'Input Parameters'!$K$36)</f>
        <v>0.87065879508595079</v>
      </c>
      <c r="W4164" s="2">
        <f ca="1">N4164+(P4164-N4164)*(1-ERF((T4164-R4164)/(2*SQRT(L4164*'Input Parameters'!$E$38))))</f>
        <v>9.9951333822753854E-2</v>
      </c>
      <c r="X4164">
        <f t="shared" ca="1" si="622"/>
        <v>1</v>
      </c>
      <c r="Y4164" s="7"/>
    </row>
    <row r="4165" spans="1:25" ht="15" customHeight="1" x14ac:dyDescent="0.25">
      <c r="A4165" s="139">
        <v>4158</v>
      </c>
      <c r="B4165" s="10">
        <f t="shared" ref="B4165:B4228" ca="1" si="623">RAND()</f>
        <v>0.1328110565298104</v>
      </c>
      <c r="C4165" s="60">
        <f ca="1">_xlfn.NORM.INV(B4165,'Input Parameters'!$E$15,'Input Parameters'!$F$15)</f>
        <v>210.63900836848404</v>
      </c>
      <c r="D4165" s="10">
        <f t="shared" ref="D4165:D4228" ca="1" si="624">RAND()</f>
        <v>0.97788123322454856</v>
      </c>
      <c r="E4165" s="62">
        <f ca="1">IF(_xlfn.NORM.INV(D4165,'Input Parameters'!$E$17,'Input Parameters'!$F$17)&lt;3500,3500,IF(_xlfn.NORM.INV(D4165,'Input Parameters'!$E$17,'Input Parameters'!$F$17)&gt;5500,5500,_xlfn.NORM.INV(D4165,'Input Parameters'!$E$17,'Input Parameters'!$F$17)))</f>
        <v>5500</v>
      </c>
      <c r="F4165" s="10">
        <f t="shared" ref="F4165:F4228" ca="1" si="625">RAND()</f>
        <v>1.311608374978146E-2</v>
      </c>
      <c r="G4165" s="64">
        <f ca="1">_xlfn.NORM.INV(F4165,'Input Parameters'!$E$20,'Input Parameters'!$F$20)</f>
        <v>267.75752586123792</v>
      </c>
      <c r="H4165" s="57">
        <f ca="1">EXP(E4165*(1/'Input Parameters'!$E$23-1/G4165))</f>
        <v>0.1711844915806803</v>
      </c>
      <c r="I4165" s="10">
        <f t="shared" ref="I4165:I4228" ca="1" si="626">RAND()</f>
        <v>0.45202721090090958</v>
      </c>
      <c r="J4165" s="30">
        <f ca="1">_xlfn.BETA.INV(I4165,'Input Parameters'!$L$26,'Input Parameters'!$M$26,'Input Parameters'!$J$26,'Input Parameters'!$K$26)</f>
        <v>0.64183163407342636</v>
      </c>
      <c r="K4165" s="168">
        <f ca="1">('Input Parameters'!$E$27/'Input Parameters'!$E$38)^$J4165</f>
        <v>1.0012974680282075E-2</v>
      </c>
      <c r="L4165" s="69">
        <f ca="1">$H4165*$C4165*'Input Parameters'!$E$25*K4165</f>
        <v>0.36104915827466616</v>
      </c>
      <c r="M4165" s="24">
        <f t="shared" ref="M4165:M4228" ca="1" si="627">RAND()</f>
        <v>0.58496717933665854</v>
      </c>
      <c r="N4165" s="15">
        <f ca="1">_xlfn.NORM.INV(M4165,'Input Parameters'!$E$29,'Input Parameters'!$F$29)</f>
        <v>0.10002146173813671</v>
      </c>
      <c r="O4165" s="8">
        <f t="shared" ref="O4165:O4228" ca="1" si="628">RAND()</f>
        <v>0.66084354055900241</v>
      </c>
      <c r="P4165" s="30">
        <f ca="1">_xlfn.LOGNORM.INV(O4165,'Input Parameters'!$H$30,'Input Parameters'!$I$30)</f>
        <v>3.2640480771654028</v>
      </c>
      <c r="Q4165" s="10">
        <f t="shared" ref="Q4165:Q4228" ca="1" si="629">RAND()</f>
        <v>0.32923745988283959</v>
      </c>
      <c r="R4165" s="30">
        <f>IF('Input Parameters'!$E$32=0,0,_xlfn.BETA.INV(Q4165,'Input Parameters'!$L$32,'Input Parameters'!$M$32,'Input Parameters'!$J$32,'Input Parameters'!$K$32))</f>
        <v>0</v>
      </c>
      <c r="S4165" s="10">
        <f t="shared" ref="S4165:S4228" ca="1" si="630">RAND()</f>
        <v>0.57105524411537367</v>
      </c>
      <c r="T4165" s="26">
        <f ca="1">_xlfn.LOGNORM.INV(S4165,'Input Parameters'!$H$34,'Input Parameters'!$I$34)</f>
        <v>51.544227880024799</v>
      </c>
      <c r="U4165" s="10">
        <f t="shared" ref="U4165:U4228" ca="1" si="631">RAND()</f>
        <v>0.11139919394483166</v>
      </c>
      <c r="V4165" s="30">
        <f ca="1">_xlfn.BETA.INV(U4165,'Input Parameters'!$L$36,'Input Parameters'!$M$36,'Input Parameters'!$J$36,'Input Parameters'!$K$36)</f>
        <v>0.42380246268074728</v>
      </c>
      <c r="W4165" s="2">
        <f ca="1">N4165+(P4165-N4165)*(1-ERF((T4165-R4165)/(2*SQRT(L4165*'Input Parameters'!$E$38))))</f>
        <v>0.10002146589469857</v>
      </c>
      <c r="X4165">
        <f t="shared" ca="1" si="622"/>
        <v>1</v>
      </c>
      <c r="Y4165" s="7"/>
    </row>
    <row r="4166" spans="1:25" ht="15" customHeight="1" x14ac:dyDescent="0.25">
      <c r="A4166" s="139">
        <v>4159</v>
      </c>
      <c r="B4166" s="10">
        <f t="shared" ca="1" si="623"/>
        <v>0.94501616168598335</v>
      </c>
      <c r="C4166" s="60">
        <f ca="1">_xlfn.NORM.INV(B4166,'Input Parameters'!$E$15,'Input Parameters'!$F$15)</f>
        <v>357.58665840749694</v>
      </c>
      <c r="D4166" s="10">
        <f t="shared" ca="1" si="624"/>
        <v>0.41674391706604119</v>
      </c>
      <c r="E4166" s="62">
        <f ca="1">IF(_xlfn.NORM.INV(D4166,'Input Parameters'!$E$17,'Input Parameters'!$F$17)&lt;3500,3500,IF(_xlfn.NORM.INV(D4166,'Input Parameters'!$E$17,'Input Parameters'!$F$17)&gt;5500,5500,_xlfn.NORM.INV(D4166,'Input Parameters'!$E$17,'Input Parameters'!$F$17)))</f>
        <v>4652.8387022430234</v>
      </c>
      <c r="F4166" s="10">
        <f t="shared" ca="1" si="625"/>
        <v>0.97942281196993319</v>
      </c>
      <c r="G4166" s="64">
        <f ca="1">_xlfn.NORM.INV(F4166,'Input Parameters'!$E$20,'Input Parameters'!$F$20)</f>
        <v>296.33120786087255</v>
      </c>
      <c r="H4166" s="57">
        <f ca="1">EXP(E4166*(1/'Input Parameters'!$E$23-1/G4166))</f>
        <v>1.2001304536280755</v>
      </c>
      <c r="I4166" s="10">
        <f t="shared" ca="1" si="626"/>
        <v>0.85213448200697661</v>
      </c>
      <c r="J4166" s="30">
        <f ca="1">_xlfn.BETA.INV(I4166,'Input Parameters'!$L$26,'Input Parameters'!$M$26,'Input Parameters'!$J$26,'Input Parameters'!$K$26)</f>
        <v>0.81138453677837408</v>
      </c>
      <c r="K4166" s="168">
        <f ca="1">('Input Parameters'!$E$27/'Input Parameters'!$E$38)^$J4166</f>
        <v>2.9673660899359995E-3</v>
      </c>
      <c r="L4166" s="69">
        <f ca="1">$H4166*$C4166*'Input Parameters'!$E$25*K4166</f>
        <v>1.2734470523549417</v>
      </c>
      <c r="M4166" s="24">
        <f t="shared" ca="1" si="627"/>
        <v>0.34351247279297381</v>
      </c>
      <c r="N4166" s="15">
        <f ca="1">_xlfn.NORM.INV(M4166,'Input Parameters'!$E$29,'Input Parameters'!$F$29)</f>
        <v>9.995971042875032E-2</v>
      </c>
      <c r="O4166" s="8">
        <f t="shared" ca="1" si="628"/>
        <v>0.8643893758629061</v>
      </c>
      <c r="P4166" s="30">
        <f ca="1">_xlfn.LOGNORM.INV(O4166,'Input Parameters'!$H$30,'Input Parameters'!$I$30)</f>
        <v>4.5121760710524157</v>
      </c>
      <c r="Q4166" s="10">
        <f t="shared" ca="1" si="629"/>
        <v>0.57957084812940018</v>
      </c>
      <c r="R4166" s="30">
        <f>IF('Input Parameters'!$E$32=0,0,_xlfn.BETA.INV(Q4166,'Input Parameters'!$L$32,'Input Parameters'!$M$32,'Input Parameters'!$J$32,'Input Parameters'!$K$32))</f>
        <v>0</v>
      </c>
      <c r="S4166" s="10">
        <f t="shared" ca="1" si="630"/>
        <v>1.3569187550301676E-2</v>
      </c>
      <c r="T4166" s="26">
        <f ca="1">_xlfn.LOGNORM.INV(S4166,'Input Parameters'!$H$34,'Input Parameters'!$I$34)</f>
        <v>38.283687105733577</v>
      </c>
      <c r="U4166" s="10">
        <f t="shared" ca="1" si="631"/>
        <v>0.31209309408087349</v>
      </c>
      <c r="V4166" s="30">
        <f ca="1">_xlfn.BETA.INV(U4166,'Input Parameters'!$L$36,'Input Parameters'!$M$36,'Input Parameters'!$J$36,'Input Parameters'!$K$36)</f>
        <v>0.51490869038218667</v>
      </c>
      <c r="W4166" s="2">
        <f ca="1">N4166+(P4166-N4166)*(1-ERF((T4166-R4166)/(2*SQRT(L4166*'Input Parameters'!$E$38))))</f>
        <v>0.17252017515353399</v>
      </c>
      <c r="X4166">
        <f t="shared" ca="1" si="622"/>
        <v>1</v>
      </c>
      <c r="Y4166" s="7"/>
    </row>
    <row r="4167" spans="1:25" ht="15" customHeight="1" x14ac:dyDescent="0.25">
      <c r="A4167" s="139">
        <v>4160</v>
      </c>
      <c r="B4167" s="10">
        <f t="shared" ca="1" si="623"/>
        <v>0.63192215423143971</v>
      </c>
      <c r="C4167" s="60">
        <f ca="1">_xlfn.NORM.INV(B4167,'Input Parameters'!$E$15,'Input Parameters'!$F$15)</f>
        <v>289.22760059203631</v>
      </c>
      <c r="D4167" s="10">
        <f t="shared" ca="1" si="624"/>
        <v>0.95265932704877365</v>
      </c>
      <c r="E4167" s="62">
        <f ca="1">IF(_xlfn.NORM.INV(D4167,'Input Parameters'!$E$17,'Input Parameters'!$F$17)&lt;3500,3500,IF(_xlfn.NORM.INV(D4167,'Input Parameters'!$E$17,'Input Parameters'!$F$17)&gt;5500,5500,_xlfn.NORM.INV(D4167,'Input Parameters'!$E$17,'Input Parameters'!$F$17)))</f>
        <v>5500</v>
      </c>
      <c r="F4167" s="10">
        <f t="shared" ca="1" si="625"/>
        <v>0.67492102567968593</v>
      </c>
      <c r="G4167" s="64">
        <f ca="1">_xlfn.NORM.INV(F4167,'Input Parameters'!$E$20,'Input Parameters'!$F$20)</f>
        <v>285.68873659856439</v>
      </c>
      <c r="H4167" s="57">
        <f ca="1">EXP(E4167*(1/'Input Parameters'!$E$23-1/G4167))</f>
        <v>0.62141114951058796</v>
      </c>
      <c r="I4167" s="10">
        <f t="shared" ca="1" si="626"/>
        <v>0.80662052525939065</v>
      </c>
      <c r="J4167" s="30">
        <f ca="1">_xlfn.BETA.INV(I4167,'Input Parameters'!$L$26,'Input Parameters'!$M$26,'Input Parameters'!$J$26,'Input Parameters'!$K$26)</f>
        <v>0.78858927271771351</v>
      </c>
      <c r="K4167" s="168">
        <f ca="1">('Input Parameters'!$E$27/'Input Parameters'!$E$38)^$J4167</f>
        <v>3.4944838821639071E-3</v>
      </c>
      <c r="L4167" s="69">
        <f ca="1">$H4167*$C4167*'Input Parameters'!$E$25*K4167</f>
        <v>0.62806098738596994</v>
      </c>
      <c r="M4167" s="24">
        <f t="shared" ca="1" si="627"/>
        <v>0.23094923528832956</v>
      </c>
      <c r="N4167" s="15">
        <f ca="1">_xlfn.NORM.INV(M4167,'Input Parameters'!$E$29,'Input Parameters'!$F$29)</f>
        <v>9.9926427565457249E-2</v>
      </c>
      <c r="O4167" s="8">
        <f t="shared" ca="1" si="628"/>
        <v>0.28825789338559138</v>
      </c>
      <c r="P4167" s="30">
        <f ca="1">_xlfn.LOGNORM.INV(O4167,'Input Parameters'!$H$30,'Input Parameters'!$I$30)</f>
        <v>2.0610688795165899</v>
      </c>
      <c r="Q4167" s="10">
        <f t="shared" ca="1" si="629"/>
        <v>3.5810972871828439E-2</v>
      </c>
      <c r="R4167" s="30">
        <f>IF('Input Parameters'!$E$32=0,0,_xlfn.BETA.INV(Q4167,'Input Parameters'!$L$32,'Input Parameters'!$M$32,'Input Parameters'!$J$32,'Input Parameters'!$K$32))</f>
        <v>0</v>
      </c>
      <c r="S4167" s="10">
        <f t="shared" ca="1" si="630"/>
        <v>0.12786591972254979</v>
      </c>
      <c r="T4167" s="26">
        <f ca="1">_xlfn.LOGNORM.INV(S4167,'Input Parameters'!$H$34,'Input Parameters'!$I$34)</f>
        <v>43.755942103345262</v>
      </c>
      <c r="U4167" s="10">
        <f t="shared" ca="1" si="631"/>
        <v>0.92253952018563279</v>
      </c>
      <c r="V4167" s="30">
        <f ca="1">_xlfn.BETA.INV(U4167,'Input Parameters'!$L$36,'Input Parameters'!$M$36,'Input Parameters'!$J$36,'Input Parameters'!$K$36)</f>
        <v>0.82795147825237003</v>
      </c>
      <c r="W4167" s="2">
        <f ca="1">N4167+(P4167-N4167)*(1-ERF((T4167-R4167)/(2*SQRT(L4167*'Input Parameters'!$E$38))))</f>
        <v>0.10011190451929985</v>
      </c>
      <c r="X4167">
        <f t="shared" ca="1" si="622"/>
        <v>1</v>
      </c>
      <c r="Y4167" s="7"/>
    </row>
    <row r="4168" spans="1:25" ht="15" customHeight="1" x14ac:dyDescent="0.25">
      <c r="A4168" s="139">
        <v>4161</v>
      </c>
      <c r="B4168" s="10">
        <f t="shared" ca="1" si="623"/>
        <v>0.7265621955752275</v>
      </c>
      <c r="C4168" s="60">
        <f ca="1">_xlfn.NORM.INV(B4168,'Input Parameters'!$E$15,'Input Parameters'!$F$15)</f>
        <v>303.615958710521</v>
      </c>
      <c r="D4168" s="10">
        <f t="shared" ca="1" si="624"/>
        <v>0.96889325210163058</v>
      </c>
      <c r="E4168" s="62">
        <f ca="1">IF(_xlfn.NORM.INV(D4168,'Input Parameters'!$E$17,'Input Parameters'!$F$17)&lt;3500,3500,IF(_xlfn.NORM.INV(D4168,'Input Parameters'!$E$17,'Input Parameters'!$F$17)&gt;5500,5500,_xlfn.NORM.INV(D4168,'Input Parameters'!$E$17,'Input Parameters'!$F$17)))</f>
        <v>5500</v>
      </c>
      <c r="F4168" s="10">
        <f t="shared" ca="1" si="625"/>
        <v>0.4122587098489795</v>
      </c>
      <c r="G4168" s="64">
        <f ca="1">_xlfn.NORM.INV(F4168,'Input Parameters'!$E$20,'Input Parameters'!$F$20)</f>
        <v>281.16435172546954</v>
      </c>
      <c r="H4168" s="57">
        <f ca="1">EXP(E4168*(1/'Input Parameters'!$E$23-1/G4168))</f>
        <v>0.45586736309828096</v>
      </c>
      <c r="I4168" s="10">
        <f t="shared" ca="1" si="626"/>
        <v>0.6928810927515815</v>
      </c>
      <c r="J4168" s="30">
        <f ca="1">_xlfn.BETA.INV(I4168,'Input Parameters'!$L$26,'Input Parameters'!$M$26,'Input Parameters'!$J$26,'Input Parameters'!$K$26)</f>
        <v>0.73873276550018518</v>
      </c>
      <c r="K4168" s="168">
        <f ca="1">('Input Parameters'!$E$27/'Input Parameters'!$E$38)^$J4168</f>
        <v>4.9968494422115732E-3</v>
      </c>
      <c r="L4168" s="69">
        <f ca="1">$H4168*$C4168*'Input Parameters'!$E$25*K4168</f>
        <v>0.69160696814644029</v>
      </c>
      <c r="M4168" s="24">
        <f t="shared" ca="1" si="627"/>
        <v>0.47340776928504036</v>
      </c>
      <c r="N4168" s="15">
        <f ca="1">_xlfn.NORM.INV(M4168,'Input Parameters'!$E$29,'Input Parameters'!$F$29)</f>
        <v>9.999332937248194E-2</v>
      </c>
      <c r="O4168" s="8">
        <f t="shared" ca="1" si="628"/>
        <v>0.13313329139498209</v>
      </c>
      <c r="P4168" s="30">
        <f ca="1">_xlfn.LOGNORM.INV(O4168,'Input Parameters'!$H$30,'Input Parameters'!$I$30)</f>
        <v>1.5870774211805172</v>
      </c>
      <c r="Q4168" s="10">
        <f t="shared" ca="1" si="629"/>
        <v>0.83802874903152813</v>
      </c>
      <c r="R4168" s="30">
        <f>IF('Input Parameters'!$E$32=0,0,_xlfn.BETA.INV(Q4168,'Input Parameters'!$L$32,'Input Parameters'!$M$32,'Input Parameters'!$J$32,'Input Parameters'!$K$32))</f>
        <v>0</v>
      </c>
      <c r="S4168" s="10">
        <f t="shared" ca="1" si="630"/>
        <v>0.8852299398456851</v>
      </c>
      <c r="T4168" s="26">
        <f ca="1">_xlfn.LOGNORM.INV(S4168,'Input Parameters'!$H$34,'Input Parameters'!$I$34)</f>
        <v>58.542648640808792</v>
      </c>
      <c r="U4168" s="10">
        <f t="shared" ca="1" si="631"/>
        <v>0.47207518029192974</v>
      </c>
      <c r="V4168" s="30">
        <f ca="1">_xlfn.BETA.INV(U4168,'Input Parameters'!$L$36,'Input Parameters'!$M$36,'Input Parameters'!$J$36,'Input Parameters'!$K$36)</f>
        <v>0.57528815605688377</v>
      </c>
      <c r="W4168" s="2">
        <f ca="1">N4168+(P4168-N4168)*(1-ERF((T4168-R4168)/(2*SQRT(L4168*'Input Parameters'!$E$38))))</f>
        <v>9.9994286284371944E-2</v>
      </c>
      <c r="X4168">
        <f t="shared" ref="X4168:X4231" ca="1" si="632">IF(W4168&gt;V4168,0,1)</f>
        <v>1</v>
      </c>
      <c r="Y4168" s="7"/>
    </row>
    <row r="4169" spans="1:25" ht="15" customHeight="1" x14ac:dyDescent="0.25">
      <c r="A4169" s="139">
        <v>4162</v>
      </c>
      <c r="B4169" s="10">
        <f t="shared" ca="1" si="623"/>
        <v>0.33154410828824266</v>
      </c>
      <c r="C4169" s="60">
        <f ca="1">_xlfn.NORM.INV(B4169,'Input Parameters'!$E$15,'Input Parameters'!$F$15)</f>
        <v>247.35764330123283</v>
      </c>
      <c r="D4169" s="10">
        <f t="shared" ca="1" si="624"/>
        <v>0.30641575360533657</v>
      </c>
      <c r="E4169" s="62">
        <f ca="1">IF(_xlfn.NORM.INV(D4169,'Input Parameters'!$E$17,'Input Parameters'!$F$17)&lt;3500,3500,IF(_xlfn.NORM.INV(D4169,'Input Parameters'!$E$17,'Input Parameters'!$F$17)&gt;5500,5500,_xlfn.NORM.INV(D4169,'Input Parameters'!$E$17,'Input Parameters'!$F$17)))</f>
        <v>4445.7749292625067</v>
      </c>
      <c r="F4169" s="10">
        <f t="shared" ca="1" si="625"/>
        <v>0.56131626825509628</v>
      </c>
      <c r="G4169" s="64">
        <f ca="1">_xlfn.NORM.INV(F4169,'Input Parameters'!$E$20,'Input Parameters'!$F$20)</f>
        <v>283.68385872473579</v>
      </c>
      <c r="H4169" s="57">
        <f ca="1">EXP(E4169*(1/'Input Parameters'!$E$23-1/G4169))</f>
        <v>0.60984651384865218</v>
      </c>
      <c r="I4169" s="10">
        <f t="shared" ca="1" si="626"/>
        <v>0.86029734575036476</v>
      </c>
      <c r="J4169" s="30">
        <f ca="1">_xlfn.BETA.INV(I4169,'Input Parameters'!$L$26,'Input Parameters'!$M$26,'Input Parameters'!$J$26,'Input Parameters'!$K$26)</f>
        <v>0.81577051544094425</v>
      </c>
      <c r="K4169" s="168">
        <f ca="1">('Input Parameters'!$E$27/'Input Parameters'!$E$38)^$J4169</f>
        <v>2.8754638253482424E-3</v>
      </c>
      <c r="L4169" s="69">
        <f ca="1">$H4169*$C4169*'Input Parameters'!$E$25*K4169</f>
        <v>0.43376428291298802</v>
      </c>
      <c r="M4169" s="24">
        <f t="shared" ca="1" si="627"/>
        <v>0.15046725335947653</v>
      </c>
      <c r="N4169" s="15">
        <f ca="1">_xlfn.NORM.INV(M4169,'Input Parameters'!$E$29,'Input Parameters'!$F$29)</f>
        <v>9.9896556854713783E-2</v>
      </c>
      <c r="O4169" s="8">
        <f t="shared" ca="1" si="628"/>
        <v>0.52213418613943108</v>
      </c>
      <c r="P4169" s="30">
        <f ca="1">_xlfn.LOGNORM.INV(O4169,'Input Parameters'!$H$30,'Input Parameters'!$I$30)</f>
        <v>2.7545736752277312</v>
      </c>
      <c r="Q4169" s="10">
        <f t="shared" ca="1" si="629"/>
        <v>0.49467085830815971</v>
      </c>
      <c r="R4169" s="30">
        <f>IF('Input Parameters'!$E$32=0,0,_xlfn.BETA.INV(Q4169,'Input Parameters'!$L$32,'Input Parameters'!$M$32,'Input Parameters'!$J$32,'Input Parameters'!$K$32))</f>
        <v>0</v>
      </c>
      <c r="S4169" s="10">
        <f t="shared" ca="1" si="630"/>
        <v>4.9398688892684617E-2</v>
      </c>
      <c r="T4169" s="26">
        <f ca="1">_xlfn.LOGNORM.INV(S4169,'Input Parameters'!$H$34,'Input Parameters'!$I$34)</f>
        <v>41.042352072658595</v>
      </c>
      <c r="U4169" s="10">
        <f t="shared" ca="1" si="631"/>
        <v>0.42436342725266452</v>
      </c>
      <c r="V4169" s="30">
        <f ca="1">_xlfn.BETA.INV(U4169,'Input Parameters'!$L$36,'Input Parameters'!$M$36,'Input Parameters'!$J$36,'Input Parameters'!$K$36)</f>
        <v>0.55737072013512412</v>
      </c>
      <c r="W4169" s="2">
        <f ca="1">N4169+(P4169-N4169)*(1-ERF((T4169-R4169)/(2*SQRT(L4169*'Input Parameters'!$E$38))))</f>
        <v>9.9924449854029818E-2</v>
      </c>
      <c r="X4169">
        <f t="shared" ca="1" si="632"/>
        <v>1</v>
      </c>
      <c r="Y4169" s="7"/>
    </row>
    <row r="4170" spans="1:25" ht="15" customHeight="1" x14ac:dyDescent="0.25">
      <c r="A4170" s="139">
        <v>4163</v>
      </c>
      <c r="B4170" s="10">
        <f t="shared" ca="1" si="623"/>
        <v>0.69637936000354028</v>
      </c>
      <c r="C4170" s="60">
        <f ca="1">_xlfn.NORM.INV(B4170,'Input Parameters'!$E$15,'Input Parameters'!$F$15)</f>
        <v>298.8234583826852</v>
      </c>
      <c r="D4170" s="10">
        <f t="shared" ca="1" si="624"/>
        <v>0.4647639871838648</v>
      </c>
      <c r="E4170" s="62">
        <f ca="1">IF(_xlfn.NORM.INV(D4170,'Input Parameters'!$E$17,'Input Parameters'!$F$17)&lt;3500,3500,IF(_xlfn.NORM.INV(D4170,'Input Parameters'!$E$17,'Input Parameters'!$F$17)&gt;5500,5500,_xlfn.NORM.INV(D4170,'Input Parameters'!$E$17,'Input Parameters'!$F$17)))</f>
        <v>4738.0928842256462</v>
      </c>
      <c r="F4170" s="10">
        <f t="shared" ca="1" si="625"/>
        <v>7.4872497545039662E-2</v>
      </c>
      <c r="G4170" s="64">
        <f ca="1">_xlfn.NORM.INV(F4170,'Input Parameters'!$E$20,'Input Parameters'!$F$20)</f>
        <v>272.99910037304926</v>
      </c>
      <c r="H4170" s="57">
        <f ca="1">EXP(E4170*(1/'Input Parameters'!$E$23-1/G4170))</f>
        <v>0.30704642901226203</v>
      </c>
      <c r="I4170" s="10">
        <f t="shared" ca="1" si="626"/>
        <v>0.76160516575474968</v>
      </c>
      <c r="J4170" s="30">
        <f ca="1">_xlfn.BETA.INV(I4170,'Input Parameters'!$L$26,'Input Parameters'!$M$26,'Input Parameters'!$J$26,'Input Parameters'!$K$26)</f>
        <v>0.76798902276885506</v>
      </c>
      <c r="K4170" s="168">
        <f ca="1">('Input Parameters'!$E$27/'Input Parameters'!$E$38)^$J4170</f>
        <v>4.0509514273220151E-3</v>
      </c>
      <c r="L4170" s="69">
        <f ca="1">$H4170*$C4170*'Input Parameters'!$E$25*K4170</f>
        <v>0.37168563299869156</v>
      </c>
      <c r="M4170" s="24">
        <f t="shared" ca="1" si="627"/>
        <v>0.11575292899999623</v>
      </c>
      <c r="N4170" s="15">
        <f ca="1">_xlfn.NORM.INV(M4170,'Input Parameters'!$E$29,'Input Parameters'!$F$29)</f>
        <v>9.9880351117780194E-2</v>
      </c>
      <c r="O4170" s="8">
        <f t="shared" ca="1" si="628"/>
        <v>0.89386744782788885</v>
      </c>
      <c r="P4170" s="30">
        <f ca="1">_xlfn.LOGNORM.INV(O4170,'Input Parameters'!$H$30,'Input Parameters'!$I$30)</f>
        <v>4.8368799802435198</v>
      </c>
      <c r="Q4170" s="10">
        <f t="shared" ca="1" si="629"/>
        <v>0.6143557385424615</v>
      </c>
      <c r="R4170" s="30">
        <f>IF('Input Parameters'!$E$32=0,0,_xlfn.BETA.INV(Q4170,'Input Parameters'!$L$32,'Input Parameters'!$M$32,'Input Parameters'!$J$32,'Input Parameters'!$K$32))</f>
        <v>0</v>
      </c>
      <c r="S4170" s="10">
        <f t="shared" ca="1" si="630"/>
        <v>0.15909627974776686</v>
      </c>
      <c r="T4170" s="26">
        <f ca="1">_xlfn.LOGNORM.INV(S4170,'Input Parameters'!$H$34,'Input Parameters'!$I$34)</f>
        <v>44.516290201927241</v>
      </c>
      <c r="U4170" s="10">
        <f t="shared" ca="1" si="631"/>
        <v>0.77328972281008801</v>
      </c>
      <c r="V4170" s="30">
        <f ca="1">_xlfn.BETA.INV(U4170,'Input Parameters'!$L$36,'Input Parameters'!$M$36,'Input Parameters'!$J$36,'Input Parameters'!$K$36)</f>
        <v>0.70778644206843544</v>
      </c>
      <c r="W4170" s="2">
        <f ca="1">N4170+(P4170-N4170)*(1-ERF((T4170-R4170)/(2*SQRT(L4170*'Input Parameters'!$E$38))))</f>
        <v>9.9881501298052983E-2</v>
      </c>
      <c r="X4170">
        <f t="shared" ca="1" si="632"/>
        <v>1</v>
      </c>
      <c r="Y4170" s="7"/>
    </row>
    <row r="4171" spans="1:25" ht="15" customHeight="1" x14ac:dyDescent="0.25">
      <c r="A4171" s="139">
        <v>4164</v>
      </c>
      <c r="B4171" s="10">
        <f t="shared" ca="1" si="623"/>
        <v>0.14275544435547327</v>
      </c>
      <c r="C4171" s="60">
        <f ca="1">_xlfn.NORM.INV(B4171,'Input Parameters'!$E$15,'Input Parameters'!$F$15)</f>
        <v>213.08744994305326</v>
      </c>
      <c r="D4171" s="10">
        <f t="shared" ca="1" si="624"/>
        <v>0.55520071768318202</v>
      </c>
      <c r="E4171" s="62">
        <f ca="1">IF(_xlfn.NORM.INV(D4171,'Input Parameters'!$E$17,'Input Parameters'!$F$17)&lt;3500,3500,IF(_xlfn.NORM.INV(D4171,'Input Parameters'!$E$17,'Input Parameters'!$F$17)&gt;5500,5500,_xlfn.NORM.INV(D4171,'Input Parameters'!$E$17,'Input Parameters'!$F$17)))</f>
        <v>4897.1685297998283</v>
      </c>
      <c r="F4171" s="10">
        <f t="shared" ca="1" si="625"/>
        <v>8.5799908762759003E-2</v>
      </c>
      <c r="G4171" s="64">
        <f ca="1">_xlfn.NORM.INV(F4171,'Input Parameters'!$E$20,'Input Parameters'!$F$20)</f>
        <v>273.49055515240622</v>
      </c>
      <c r="H4171" s="57">
        <f ca="1">EXP(E4171*(1/'Input Parameters'!$E$23-1/G4171))</f>
        <v>0.30478034445671404</v>
      </c>
      <c r="I4171" s="10">
        <f t="shared" ca="1" si="626"/>
        <v>0.26538726244425248</v>
      </c>
      <c r="J4171" s="30">
        <f ca="1">_xlfn.BETA.INV(I4171,'Input Parameters'!$L$26,'Input Parameters'!$M$26,'Input Parameters'!$J$26,'Input Parameters'!$K$26)</f>
        <v>0.55674527166567689</v>
      </c>
      <c r="K4171" s="168">
        <f ca="1">('Input Parameters'!$E$27/'Input Parameters'!$E$38)^$J4171</f>
        <v>1.8434210764126335E-2</v>
      </c>
      <c r="L4171" s="69">
        <f ca="1">$H4171*$C4171*'Input Parameters'!$E$25*K4171</f>
        <v>1.197207355137446</v>
      </c>
      <c r="M4171" s="24">
        <f t="shared" ca="1" si="627"/>
        <v>0.71704882388580327</v>
      </c>
      <c r="N4171" s="15">
        <f ca="1">_xlfn.NORM.INV(M4171,'Input Parameters'!$E$29,'Input Parameters'!$F$29)</f>
        <v>0.10005740967208526</v>
      </c>
      <c r="O4171" s="8">
        <f t="shared" ca="1" si="628"/>
        <v>0.9854281466049728</v>
      </c>
      <c r="P4171" s="30">
        <f ca="1">_xlfn.LOGNORM.INV(O4171,'Input Parameters'!$H$30,'Input Parameters'!$I$30)</f>
        <v>7.5199285549685921</v>
      </c>
      <c r="Q4171" s="10">
        <f t="shared" ca="1" si="629"/>
        <v>0.80476354186718324</v>
      </c>
      <c r="R4171" s="30">
        <f>IF('Input Parameters'!$E$32=0,0,_xlfn.BETA.INV(Q4171,'Input Parameters'!$L$32,'Input Parameters'!$M$32,'Input Parameters'!$J$32,'Input Parameters'!$K$32))</f>
        <v>0</v>
      </c>
      <c r="S4171" s="10">
        <f t="shared" ca="1" si="630"/>
        <v>0.8160971394811487</v>
      </c>
      <c r="T4171" s="26">
        <f ca="1">_xlfn.LOGNORM.INV(S4171,'Input Parameters'!$H$34,'Input Parameters'!$I$34)</f>
        <v>56.389450956721291</v>
      </c>
      <c r="U4171" s="10">
        <f t="shared" ca="1" si="631"/>
        <v>0.96947936549971081</v>
      </c>
      <c r="V4171" s="30">
        <f ca="1">_xlfn.BETA.INV(U4171,'Input Parameters'!$L$36,'Input Parameters'!$M$36,'Input Parameters'!$J$36,'Input Parameters'!$K$36)</f>
        <v>0.9123918783489291</v>
      </c>
      <c r="W4171" s="2">
        <f ca="1">N4171+(P4171-N4171)*(1-ERF((T4171-R4171)/(2*SQRT(L4171*'Input Parameters'!$E$38))))</f>
        <v>0.10204786430849812</v>
      </c>
      <c r="X4171">
        <f t="shared" ca="1" si="632"/>
        <v>1</v>
      </c>
      <c r="Y4171" s="7"/>
    </row>
    <row r="4172" spans="1:25" ht="15" customHeight="1" x14ac:dyDescent="0.25">
      <c r="A4172" s="139">
        <v>4165</v>
      </c>
      <c r="B4172" s="10">
        <f t="shared" ca="1" si="623"/>
        <v>0.96487004123931119</v>
      </c>
      <c r="C4172" s="60">
        <f ca="1">_xlfn.NORM.INV(B4172,'Input Parameters'!$E$15,'Input Parameters'!$F$15)</f>
        <v>369.06986418342433</v>
      </c>
      <c r="D4172" s="10">
        <f t="shared" ca="1" si="624"/>
        <v>0.74118178899779141</v>
      </c>
      <c r="E4172" s="62">
        <f ca="1">IF(_xlfn.NORM.INV(D4172,'Input Parameters'!$E$17,'Input Parameters'!$F$17)&lt;3500,3500,IF(_xlfn.NORM.INV(D4172,'Input Parameters'!$E$17,'Input Parameters'!$F$17)&gt;5500,5500,_xlfn.NORM.INV(D4172,'Input Parameters'!$E$17,'Input Parameters'!$F$17)))</f>
        <v>5252.8951561336125</v>
      </c>
      <c r="F4172" s="10">
        <f t="shared" ca="1" si="625"/>
        <v>0.66170835914477466</v>
      </c>
      <c r="G4172" s="64">
        <f ca="1">_xlfn.NORM.INV(F4172,'Input Parameters'!$E$20,'Input Parameters'!$F$20)</f>
        <v>285.44477137539064</v>
      </c>
      <c r="H4172" s="57">
        <f ca="1">EXP(E4172*(1/'Input Parameters'!$E$23-1/G4172))</f>
        <v>0.62493845266974291</v>
      </c>
      <c r="I4172" s="10">
        <f t="shared" ca="1" si="626"/>
        <v>0.24701688714081393</v>
      </c>
      <c r="J4172" s="30">
        <f ca="1">_xlfn.BETA.INV(I4172,'Input Parameters'!$L$26,'Input Parameters'!$M$26,'Input Parameters'!$J$26,'Input Parameters'!$K$26)</f>
        <v>0.54696585977517542</v>
      </c>
      <c r="K4172" s="168">
        <f ca="1">('Input Parameters'!$E$27/'Input Parameters'!$E$38)^$J4172</f>
        <v>1.977376724739675E-2</v>
      </c>
      <c r="L4172" s="69">
        <f ca="1">$H4172*$C4172*'Input Parameters'!$E$25*K4172</f>
        <v>4.560739328885111</v>
      </c>
      <c r="M4172" s="24">
        <f t="shared" ca="1" si="627"/>
        <v>0.67082164906651509</v>
      </c>
      <c r="N4172" s="15">
        <f ca="1">_xlfn.NORM.INV(M4172,'Input Parameters'!$E$29,'Input Parameters'!$F$29)</f>
        <v>0.10004421831173335</v>
      </c>
      <c r="O4172" s="8">
        <f t="shared" ca="1" si="628"/>
        <v>2.8042814966993457E-2</v>
      </c>
      <c r="P4172" s="30">
        <f ca="1">_xlfn.LOGNORM.INV(O4172,'Input Parameters'!$H$30,'Input Parameters'!$I$30)</f>
        <v>1.0883020044628153</v>
      </c>
      <c r="Q4172" s="10">
        <f t="shared" ca="1" si="629"/>
        <v>0.14040461010082872</v>
      </c>
      <c r="R4172" s="30">
        <f>IF('Input Parameters'!$E$32=0,0,_xlfn.BETA.INV(Q4172,'Input Parameters'!$L$32,'Input Parameters'!$M$32,'Input Parameters'!$J$32,'Input Parameters'!$K$32))</f>
        <v>0</v>
      </c>
      <c r="S4172" s="10">
        <f t="shared" ca="1" si="630"/>
        <v>0.21626619283391368</v>
      </c>
      <c r="T4172" s="26">
        <f ca="1">_xlfn.LOGNORM.INV(S4172,'Input Parameters'!$H$34,'Input Parameters'!$I$34)</f>
        <v>45.714525377035123</v>
      </c>
      <c r="U4172" s="10">
        <f t="shared" ca="1" si="631"/>
        <v>0.18140830055484958</v>
      </c>
      <c r="V4172" s="30">
        <f ca="1">_xlfn.BETA.INV(U4172,'Input Parameters'!$L$36,'Input Parameters'!$M$36,'Input Parameters'!$J$36,'Input Parameters'!$K$36)</f>
        <v>0.4602183837887624</v>
      </c>
      <c r="W4172" s="2">
        <f ca="1">N4172+(P4172-N4172)*(1-ERF((T4172-R4172)/(2*SQRT(L4172*'Input Parameters'!$E$38))))</f>
        <v>0.22863440248366837</v>
      </c>
      <c r="X4172">
        <f t="shared" ca="1" si="632"/>
        <v>1</v>
      </c>
      <c r="Y4172" s="7"/>
    </row>
    <row r="4173" spans="1:25" ht="15" customHeight="1" x14ac:dyDescent="0.25">
      <c r="A4173" s="139">
        <v>4166</v>
      </c>
      <c r="B4173" s="10">
        <f t="shared" ca="1" si="623"/>
        <v>0.89532190005200507</v>
      </c>
      <c r="C4173" s="60">
        <f ca="1">_xlfn.NORM.INV(B4173,'Input Parameters'!$E$15,'Input Parameters'!$F$15)</f>
        <v>338.99826757638522</v>
      </c>
      <c r="D4173" s="10">
        <f t="shared" ca="1" si="624"/>
        <v>0.4153584858311854</v>
      </c>
      <c r="E4173" s="62">
        <f ca="1">IF(_xlfn.NORM.INV(D4173,'Input Parameters'!$E$17,'Input Parameters'!$F$17)&lt;3500,3500,IF(_xlfn.NORM.INV(D4173,'Input Parameters'!$E$17,'Input Parameters'!$F$17)&gt;5500,5500,_xlfn.NORM.INV(D4173,'Input Parameters'!$E$17,'Input Parameters'!$F$17)))</f>
        <v>4650.3525185713534</v>
      </c>
      <c r="F4173" s="10">
        <f t="shared" ca="1" si="625"/>
        <v>0.95876652194319534</v>
      </c>
      <c r="G4173" s="64">
        <f ca="1">_xlfn.NORM.INV(F4173,'Input Parameters'!$E$20,'Input Parameters'!$F$20)</f>
        <v>294.28487269053682</v>
      </c>
      <c r="H4173" s="57">
        <f ca="1">EXP(E4173*(1/'Input Parameters'!$E$23-1/G4173))</f>
        <v>1.0759559554768352</v>
      </c>
      <c r="I4173" s="10">
        <f t="shared" ca="1" si="626"/>
        <v>0.53073071316848319</v>
      </c>
      <c r="J4173" s="30">
        <f ca="1">_xlfn.BETA.INV(I4173,'Input Parameters'!$L$26,'Input Parameters'!$M$26,'Input Parameters'!$J$26,'Input Parameters'!$K$26)</f>
        <v>0.67372525943390804</v>
      </c>
      <c r="K4173" s="168">
        <f ca="1">('Input Parameters'!$E$27/'Input Parameters'!$E$38)^$J4173</f>
        <v>7.9654065780765271E-3</v>
      </c>
      <c r="L4173" s="69">
        <f ca="1">$H4173*$C4173*'Input Parameters'!$E$25*K4173</f>
        <v>2.9053597852067861</v>
      </c>
      <c r="M4173" s="24">
        <f t="shared" ca="1" si="627"/>
        <v>0.39854701642136825</v>
      </c>
      <c r="N4173" s="15">
        <f ca="1">_xlfn.NORM.INV(M4173,'Input Parameters'!$E$29,'Input Parameters'!$F$29)</f>
        <v>9.9974289022636151E-2</v>
      </c>
      <c r="O4173" s="8">
        <f t="shared" ca="1" si="628"/>
        <v>0.48091142711726298</v>
      </c>
      <c r="P4173" s="30">
        <f ca="1">_xlfn.LOGNORM.INV(O4173,'Input Parameters'!$H$30,'Input Parameters'!$I$30)</f>
        <v>2.6232904563570387</v>
      </c>
      <c r="Q4173" s="10">
        <f t="shared" ca="1" si="629"/>
        <v>0.90418200112665692</v>
      </c>
      <c r="R4173" s="30">
        <f>IF('Input Parameters'!$E$32=0,0,_xlfn.BETA.INV(Q4173,'Input Parameters'!$L$32,'Input Parameters'!$M$32,'Input Parameters'!$J$32,'Input Parameters'!$K$32))</f>
        <v>0</v>
      </c>
      <c r="S4173" s="10">
        <f t="shared" ca="1" si="630"/>
        <v>0.10054942536888856</v>
      </c>
      <c r="T4173" s="26">
        <f ca="1">_xlfn.LOGNORM.INV(S4173,'Input Parameters'!$H$34,'Input Parameters'!$I$34)</f>
        <v>42.989670649025776</v>
      </c>
      <c r="U4173" s="10">
        <f t="shared" ca="1" si="631"/>
        <v>0.31516099077955495</v>
      </c>
      <c r="V4173" s="30">
        <f ca="1">_xlfn.BETA.INV(U4173,'Input Parameters'!$L$36,'Input Parameters'!$M$36,'Input Parameters'!$J$36,'Input Parameters'!$K$36)</f>
        <v>0.51609654701616181</v>
      </c>
      <c r="W4173" s="2">
        <f ca="1">N4173+(P4173-N4173)*(1-ERF((T4173-R4173)/(2*SQRT(L4173*'Input Parameters'!$E$38))))</f>
        <v>0.28801420150656593</v>
      </c>
      <c r="X4173">
        <f t="shared" ca="1" si="632"/>
        <v>1</v>
      </c>
      <c r="Y4173" s="7"/>
    </row>
    <row r="4174" spans="1:25" ht="15" customHeight="1" x14ac:dyDescent="0.25">
      <c r="A4174" s="139">
        <v>4167</v>
      </c>
      <c r="B4174" s="10">
        <f t="shared" ca="1" si="623"/>
        <v>0.66655806613042656</v>
      </c>
      <c r="C4174" s="60">
        <f ca="1">_xlfn.NORM.INV(B4174,'Input Parameters'!$E$15,'Input Parameters'!$F$15)</f>
        <v>294.29360851214381</v>
      </c>
      <c r="D4174" s="10">
        <f t="shared" ca="1" si="624"/>
        <v>0.43678853214312463</v>
      </c>
      <c r="E4174" s="62">
        <f ca="1">IF(_xlfn.NORM.INV(D4174,'Input Parameters'!$E$17,'Input Parameters'!$F$17)&lt;3500,3500,IF(_xlfn.NORM.INV(D4174,'Input Parameters'!$E$17,'Input Parameters'!$F$17)&gt;5500,5500,_xlfn.NORM.INV(D4174,'Input Parameters'!$E$17,'Input Parameters'!$F$17)))</f>
        <v>4688.6184282954719</v>
      </c>
      <c r="F4174" s="10">
        <f t="shared" ca="1" si="625"/>
        <v>0.31381300369893983</v>
      </c>
      <c r="G4174" s="64">
        <f ca="1">_xlfn.NORM.INV(F4174,'Input Parameters'!$E$20,'Input Parameters'!$F$20)</f>
        <v>279.40002453600863</v>
      </c>
      <c r="H4174" s="57">
        <f ca="1">EXP(E4174*(1/'Input Parameters'!$E$23-1/G4174))</f>
        <v>0.4607186913917069</v>
      </c>
      <c r="I4174" s="10">
        <f t="shared" ca="1" si="626"/>
        <v>0.43342317875776781</v>
      </c>
      <c r="J4174" s="30">
        <f ca="1">_xlfn.BETA.INV(I4174,'Input Parameters'!$L$26,'Input Parameters'!$M$26,'Input Parameters'!$J$26,'Input Parameters'!$K$26)</f>
        <v>0.63409249153746605</v>
      </c>
      <c r="K4174" s="168">
        <f ca="1">('Input Parameters'!$E$27/'Input Parameters'!$E$38)^$J4174</f>
        <v>1.0584543465217856E-2</v>
      </c>
      <c r="L4174" s="69">
        <f ca="1">$H4174*$C4174*'Input Parameters'!$E$25*K4174</f>
        <v>1.4351219032293356</v>
      </c>
      <c r="M4174" s="24">
        <f t="shared" ca="1" si="627"/>
        <v>0.63636433853244556</v>
      </c>
      <c r="N4174" s="15">
        <f ca="1">_xlfn.NORM.INV(M4174,'Input Parameters'!$E$29,'Input Parameters'!$F$29)</f>
        <v>0.10003487575659552</v>
      </c>
      <c r="O4174" s="8">
        <f t="shared" ca="1" si="628"/>
        <v>0.87340984742610717</v>
      </c>
      <c r="P4174" s="30">
        <f ca="1">_xlfn.LOGNORM.INV(O4174,'Input Parameters'!$H$30,'Input Parameters'!$I$30)</f>
        <v>4.6034705268362464</v>
      </c>
      <c r="Q4174" s="10">
        <f t="shared" ca="1" si="629"/>
        <v>0.7414764842903836</v>
      </c>
      <c r="R4174" s="30">
        <f>IF('Input Parameters'!$E$32=0,0,_xlfn.BETA.INV(Q4174,'Input Parameters'!$L$32,'Input Parameters'!$M$32,'Input Parameters'!$J$32,'Input Parameters'!$K$32))</f>
        <v>0</v>
      </c>
      <c r="S4174" s="10">
        <f t="shared" ca="1" si="630"/>
        <v>0.90148918067649719</v>
      </c>
      <c r="T4174" s="26">
        <f ca="1">_xlfn.LOGNORM.INV(S4174,'Input Parameters'!$H$34,'Input Parameters'!$I$34)</f>
        <v>59.191624968314031</v>
      </c>
      <c r="U4174" s="10">
        <f t="shared" ca="1" si="631"/>
        <v>0.37290335219673409</v>
      </c>
      <c r="V4174" s="30">
        <f ca="1">_xlfn.BETA.INV(U4174,'Input Parameters'!$L$36,'Input Parameters'!$M$36,'Input Parameters'!$J$36,'Input Parameters'!$K$36)</f>
        <v>0.53808344696604316</v>
      </c>
      <c r="W4174" s="2">
        <f ca="1">N4174+(P4174-N4174)*(1-ERF((T4174-R4174)/(2*SQRT(L4174*'Input Parameters'!$E$38))))</f>
        <v>0.10217921835241901</v>
      </c>
      <c r="X4174">
        <f t="shared" ca="1" si="632"/>
        <v>1</v>
      </c>
      <c r="Y4174" s="7"/>
    </row>
    <row r="4175" spans="1:25" ht="15" customHeight="1" x14ac:dyDescent="0.25">
      <c r="A4175" s="139">
        <v>4168</v>
      </c>
      <c r="B4175" s="10">
        <f t="shared" ca="1" si="623"/>
        <v>4.8360522309701337E-2</v>
      </c>
      <c r="C4175" s="60">
        <f ca="1">_xlfn.NORM.INV(B4175,'Input Parameters'!$E$15,'Input Parameters'!$F$15)</f>
        <v>180.95394627934968</v>
      </c>
      <c r="D4175" s="10">
        <f t="shared" ca="1" si="624"/>
        <v>0.54761148772432444</v>
      </c>
      <c r="E4175" s="62">
        <f ca="1">IF(_xlfn.NORM.INV(D4175,'Input Parameters'!$E$17,'Input Parameters'!$F$17)&lt;3500,3500,IF(_xlfn.NORM.INV(D4175,'Input Parameters'!$E$17,'Input Parameters'!$F$17)&gt;5500,5500,_xlfn.NORM.INV(D4175,'Input Parameters'!$E$17,'Input Parameters'!$F$17)))</f>
        <v>4883.7403189624983</v>
      </c>
      <c r="F4175" s="10">
        <f t="shared" ca="1" si="625"/>
        <v>0.32691145617917827</v>
      </c>
      <c r="G4175" s="64">
        <f ca="1">_xlfn.NORM.INV(F4175,'Input Parameters'!$E$20,'Input Parameters'!$F$20)</f>
        <v>279.64533345414515</v>
      </c>
      <c r="H4175" s="57">
        <f ca="1">EXP(E4175*(1/'Input Parameters'!$E$23-1/G4175))</f>
        <v>0.45298984142647697</v>
      </c>
      <c r="I4175" s="10">
        <f t="shared" ca="1" si="626"/>
        <v>0.75235905431127481</v>
      </c>
      <c r="J4175" s="30">
        <f ca="1">_xlfn.BETA.INV(I4175,'Input Parameters'!$L$26,'Input Parameters'!$M$26,'Input Parameters'!$J$26,'Input Parameters'!$K$26)</f>
        <v>0.76392588801586458</v>
      </c>
      <c r="K4175" s="168">
        <f ca="1">('Input Parameters'!$E$27/'Input Parameters'!$E$38)^$J4175</f>
        <v>4.1707535877274935E-3</v>
      </c>
      <c r="L4175" s="69">
        <f ca="1">$H4175*$C4175*'Input Parameters'!$E$25*K4175</f>
        <v>0.34187792043717946</v>
      </c>
      <c r="M4175" s="24">
        <f t="shared" ca="1" si="627"/>
        <v>0.26874857059334312</v>
      </c>
      <c r="N4175" s="15">
        <f ca="1">_xlfn.NORM.INV(M4175,'Input Parameters'!$E$29,'Input Parameters'!$F$29)</f>
        <v>9.9938339779712865E-2</v>
      </c>
      <c r="O4175" s="8">
        <f t="shared" ca="1" si="628"/>
        <v>0.92493166449084596</v>
      </c>
      <c r="P4175" s="30">
        <f ca="1">_xlfn.LOGNORM.INV(O4175,'Input Parameters'!$H$30,'Input Parameters'!$I$30)</f>
        <v>5.2952991520328077</v>
      </c>
      <c r="Q4175" s="10">
        <f t="shared" ca="1" si="629"/>
        <v>0.13904484458780508</v>
      </c>
      <c r="R4175" s="30">
        <f>IF('Input Parameters'!$E$32=0,0,_xlfn.BETA.INV(Q4175,'Input Parameters'!$L$32,'Input Parameters'!$M$32,'Input Parameters'!$J$32,'Input Parameters'!$K$32))</f>
        <v>0</v>
      </c>
      <c r="S4175" s="10">
        <f t="shared" ca="1" si="630"/>
        <v>0.33605739280397073</v>
      </c>
      <c r="T4175" s="26">
        <f ca="1">_xlfn.LOGNORM.INV(S4175,'Input Parameters'!$H$34,'Input Parameters'!$I$34)</f>
        <v>47.819967019525727</v>
      </c>
      <c r="U4175" s="10">
        <f t="shared" ca="1" si="631"/>
        <v>0.92389928386077513</v>
      </c>
      <c r="V4175" s="30">
        <f ca="1">_xlfn.BETA.INV(U4175,'Input Parameters'!$L$36,'Input Parameters'!$M$36,'Input Parameters'!$J$36,'Input Parameters'!$K$36)</f>
        <v>0.82969264208362481</v>
      </c>
      <c r="W4175" s="2">
        <f ca="1">N4175+(P4175-N4175)*(1-ERF((T4175-R4175)/(2*SQRT(L4175*'Input Parameters'!$E$38))))</f>
        <v>9.9938377886535701E-2</v>
      </c>
      <c r="X4175">
        <f t="shared" ca="1" si="632"/>
        <v>1</v>
      </c>
      <c r="Y4175" s="7"/>
    </row>
    <row r="4176" spans="1:25" ht="15" customHeight="1" x14ac:dyDescent="0.25">
      <c r="A4176" s="139">
        <v>4169</v>
      </c>
      <c r="B4176" s="10">
        <f t="shared" ca="1" si="623"/>
        <v>0.52052926473038685</v>
      </c>
      <c r="C4176" s="60">
        <f ca="1">_xlfn.NORM.INV(B4176,'Input Parameters'!$E$15,'Input Parameters'!$F$15)</f>
        <v>273.7571849240266</v>
      </c>
      <c r="D4176" s="10">
        <f t="shared" ca="1" si="624"/>
        <v>0.16583381413733167</v>
      </c>
      <c r="E4176" s="62">
        <f ca="1">IF(_xlfn.NORM.INV(D4176,'Input Parameters'!$E$17,'Input Parameters'!$F$17)&lt;3500,3500,IF(_xlfn.NORM.INV(D4176,'Input Parameters'!$E$17,'Input Parameters'!$F$17)&gt;5500,5500,_xlfn.NORM.INV(D4176,'Input Parameters'!$E$17,'Input Parameters'!$F$17)))</f>
        <v>4120.4677506049347</v>
      </c>
      <c r="F4176" s="10">
        <f t="shared" ca="1" si="625"/>
        <v>0.65953028245227074</v>
      </c>
      <c r="G4176" s="64">
        <f ca="1">_xlfn.NORM.INV(F4176,'Input Parameters'!$E$20,'Input Parameters'!$F$20)</f>
        <v>285.40491620964872</v>
      </c>
      <c r="H4176" s="57">
        <f ca="1">EXP(E4176*(1/'Input Parameters'!$E$23-1/G4176))</f>
        <v>0.69020090452225147</v>
      </c>
      <c r="I4176" s="10">
        <f t="shared" ca="1" si="626"/>
        <v>0.95768770969941297</v>
      </c>
      <c r="J4176" s="30">
        <f ca="1">_xlfn.BETA.INV(I4176,'Input Parameters'!$L$26,'Input Parameters'!$M$26,'Input Parameters'!$J$26,'Input Parameters'!$K$26)</f>
        <v>0.88389845832518588</v>
      </c>
      <c r="K4176" s="168">
        <f ca="1">('Input Parameters'!$E$27/'Input Parameters'!$E$38)^$J4176</f>
        <v>1.7639059485172542E-3</v>
      </c>
      <c r="L4176" s="69">
        <f ca="1">$H4176*$C4176*'Input Parameters'!$E$25*K4176</f>
        <v>0.33328554274924677</v>
      </c>
      <c r="M4176" s="24">
        <f t="shared" ca="1" si="627"/>
        <v>0.9533782088109376</v>
      </c>
      <c r="N4176" s="15">
        <f ca="1">_xlfn.NORM.INV(M4176,'Input Parameters'!$E$29,'Input Parameters'!$F$29)</f>
        <v>0.10016785304951355</v>
      </c>
      <c r="O4176" s="8">
        <f t="shared" ca="1" si="628"/>
        <v>0.35140271496709563</v>
      </c>
      <c r="P4176" s="30">
        <f ca="1">_xlfn.LOGNORM.INV(O4176,'Input Parameters'!$H$30,'Input Parameters'!$I$30)</f>
        <v>2.240748977274174</v>
      </c>
      <c r="Q4176" s="10">
        <f t="shared" ca="1" si="629"/>
        <v>0.46296086951278193</v>
      </c>
      <c r="R4176" s="30">
        <f>IF('Input Parameters'!$E$32=0,0,_xlfn.BETA.INV(Q4176,'Input Parameters'!$L$32,'Input Parameters'!$M$32,'Input Parameters'!$J$32,'Input Parameters'!$K$32))</f>
        <v>0</v>
      </c>
      <c r="S4176" s="10">
        <f t="shared" ca="1" si="630"/>
        <v>0.40161545653307051</v>
      </c>
      <c r="T4176" s="26">
        <f ca="1">_xlfn.LOGNORM.INV(S4176,'Input Parameters'!$H$34,'Input Parameters'!$I$34)</f>
        <v>48.867811077028705</v>
      </c>
      <c r="U4176" s="10">
        <f t="shared" ca="1" si="631"/>
        <v>0.15553680733271058</v>
      </c>
      <c r="V4176" s="30">
        <f ca="1">_xlfn.BETA.INV(U4176,'Input Parameters'!$L$36,'Input Parameters'!$M$36,'Input Parameters'!$J$36,'Input Parameters'!$K$36)</f>
        <v>0.4477233843085977</v>
      </c>
      <c r="W4176" s="2">
        <f ca="1">N4176+(P4176-N4176)*(1-ERF((T4176-R4176)/(2*SQRT(L4176*'Input Parameters'!$E$38))))</f>
        <v>0.10016785766761285</v>
      </c>
      <c r="X4176">
        <f t="shared" ca="1" si="632"/>
        <v>1</v>
      </c>
      <c r="Y4176" s="7"/>
    </row>
    <row r="4177" spans="1:25" ht="15" customHeight="1" x14ac:dyDescent="0.25">
      <c r="A4177" s="139">
        <v>4170</v>
      </c>
      <c r="B4177" s="10">
        <f t="shared" ca="1" si="623"/>
        <v>0.47010743761251084</v>
      </c>
      <c r="C4177" s="60">
        <f ca="1">_xlfn.NORM.INV(B4177,'Input Parameters'!$E$15,'Input Parameters'!$F$15)</f>
        <v>266.90270312490281</v>
      </c>
      <c r="D4177" s="10">
        <f t="shared" ca="1" si="624"/>
        <v>0.70695671665173421</v>
      </c>
      <c r="E4177" s="62">
        <f ca="1">IF(_xlfn.NORM.INV(D4177,'Input Parameters'!$E$17,'Input Parameters'!$F$17)&lt;3500,3500,IF(_xlfn.NORM.INV(D4177,'Input Parameters'!$E$17,'Input Parameters'!$F$17)&gt;5500,5500,_xlfn.NORM.INV(D4177,'Input Parameters'!$E$17,'Input Parameters'!$F$17)))</f>
        <v>5181.1610722741934</v>
      </c>
      <c r="F4177" s="10">
        <f t="shared" ca="1" si="625"/>
        <v>7.6055589679423385E-2</v>
      </c>
      <c r="G4177" s="64">
        <f ca="1">_xlfn.NORM.INV(F4177,'Input Parameters'!$E$20,'Input Parameters'!$F$20)</f>
        <v>273.05483575296626</v>
      </c>
      <c r="H4177" s="57">
        <f ca="1">EXP(E4177*(1/'Input Parameters'!$E$23-1/G4177))</f>
        <v>0.27601578667608673</v>
      </c>
      <c r="I4177" s="10">
        <f t="shared" ca="1" si="626"/>
        <v>0.60942232115329598</v>
      </c>
      <c r="J4177" s="30">
        <f ca="1">_xlfn.BETA.INV(I4177,'Input Parameters'!$L$26,'Input Parameters'!$M$26,'Input Parameters'!$J$26,'Input Parameters'!$K$26)</f>
        <v>0.70502105859461717</v>
      </c>
      <c r="K4177" s="168">
        <f ca="1">('Input Parameters'!$E$27/'Input Parameters'!$E$38)^$J4177</f>
        <v>6.3637795949895888E-3</v>
      </c>
      <c r="L4177" s="69">
        <f ca="1">$H4177*$C4177*'Input Parameters'!$E$25*K4177</f>
        <v>0.46881556720111556</v>
      </c>
      <c r="M4177" s="24">
        <f t="shared" ca="1" si="627"/>
        <v>0.61289804930849723</v>
      </c>
      <c r="N4177" s="15">
        <f ca="1">_xlfn.NORM.INV(M4177,'Input Parameters'!$E$29,'Input Parameters'!$F$29)</f>
        <v>0.1000286880396256</v>
      </c>
      <c r="O4177" s="8">
        <f t="shared" ca="1" si="628"/>
        <v>0.9453742083494302</v>
      </c>
      <c r="P4177" s="30">
        <f ca="1">_xlfn.LOGNORM.INV(O4177,'Input Parameters'!$H$30,'Input Parameters'!$I$30)</f>
        <v>5.717830732185444</v>
      </c>
      <c r="Q4177" s="10">
        <f t="shared" ca="1" si="629"/>
        <v>0.51883907301168419</v>
      </c>
      <c r="R4177" s="30">
        <f>IF('Input Parameters'!$E$32=0,0,_xlfn.BETA.INV(Q4177,'Input Parameters'!$L$32,'Input Parameters'!$M$32,'Input Parameters'!$J$32,'Input Parameters'!$K$32))</f>
        <v>0</v>
      </c>
      <c r="S4177" s="10">
        <f t="shared" ca="1" si="630"/>
        <v>3.431396600405745E-2</v>
      </c>
      <c r="T4177" s="26">
        <f ca="1">_xlfn.LOGNORM.INV(S4177,'Input Parameters'!$H$34,'Input Parameters'!$I$34)</f>
        <v>40.181963885901538</v>
      </c>
      <c r="U4177" s="10">
        <f t="shared" ca="1" si="631"/>
        <v>0.63761769942676172</v>
      </c>
      <c r="V4177" s="30">
        <f ca="1">_xlfn.BETA.INV(U4177,'Input Parameters'!$L$36,'Input Parameters'!$M$36,'Input Parameters'!$J$36,'Input Parameters'!$K$36)</f>
        <v>0.64129920445986155</v>
      </c>
      <c r="W4177" s="2">
        <f ca="1">N4177+(P4177-N4177)*(1-ERF((T4177-R4177)/(2*SQRT(L4177*'Input Parameters'!$E$38))))</f>
        <v>0.10021572313262861</v>
      </c>
      <c r="X4177">
        <f t="shared" ca="1" si="632"/>
        <v>1</v>
      </c>
      <c r="Y4177" s="7"/>
    </row>
    <row r="4178" spans="1:25" ht="15" customHeight="1" x14ac:dyDescent="0.25">
      <c r="A4178" s="139">
        <v>4171</v>
      </c>
      <c r="B4178" s="10">
        <f t="shared" ca="1" si="623"/>
        <v>0.8709452622031324</v>
      </c>
      <c r="C4178" s="60">
        <f ca="1">_xlfn.NORM.INV(B4178,'Input Parameters'!$E$15,'Input Parameters'!$F$15)</f>
        <v>332.25297877633488</v>
      </c>
      <c r="D4178" s="10">
        <f t="shared" ca="1" si="624"/>
        <v>0.8618894122191636</v>
      </c>
      <c r="E4178" s="62">
        <f ca="1">IF(_xlfn.NORM.INV(D4178,'Input Parameters'!$E$17,'Input Parameters'!$F$17)&lt;3500,3500,IF(_xlfn.NORM.INV(D4178,'Input Parameters'!$E$17,'Input Parameters'!$F$17)&gt;5500,5500,_xlfn.NORM.INV(D4178,'Input Parameters'!$E$17,'Input Parameters'!$F$17)))</f>
        <v>5500</v>
      </c>
      <c r="F4178" s="10">
        <f t="shared" ca="1" si="625"/>
        <v>8.9154058504381961E-2</v>
      </c>
      <c r="G4178" s="64">
        <f ca="1">_xlfn.NORM.INV(F4178,'Input Parameters'!$E$20,'Input Parameters'!$F$20)</f>
        <v>273.63191634826381</v>
      </c>
      <c r="H4178" s="57">
        <f ca="1">EXP(E4178*(1/'Input Parameters'!$E$23-1/G4178))</f>
        <v>0.26605951244915166</v>
      </c>
      <c r="I4178" s="10">
        <f t="shared" ca="1" si="626"/>
        <v>7.3134672154059444E-2</v>
      </c>
      <c r="J4178" s="30">
        <f ca="1">_xlfn.BETA.INV(I4178,'Input Parameters'!$L$26,'Input Parameters'!$M$26,'Input Parameters'!$J$26,'Input Parameters'!$K$26)</f>
        <v>0.41585839187509294</v>
      </c>
      <c r="K4178" s="168">
        <f ca="1">('Input Parameters'!$E$27/'Input Parameters'!$E$38)^$J4178</f>
        <v>5.0642601790313851E-2</v>
      </c>
      <c r="L4178" s="69">
        <f ca="1">$H4178*$C4178*'Input Parameters'!$E$25*K4178</f>
        <v>4.4767586749305099</v>
      </c>
      <c r="M4178" s="24">
        <f t="shared" ca="1" si="627"/>
        <v>0.86806404278231108</v>
      </c>
      <c r="N4178" s="15">
        <f ca="1">_xlfn.NORM.INV(M4178,'Input Parameters'!$E$29,'Input Parameters'!$F$29)</f>
        <v>0.10011172863394509</v>
      </c>
      <c r="O4178" s="8">
        <f t="shared" ca="1" si="628"/>
        <v>5.5805529619231575E-2</v>
      </c>
      <c r="P4178" s="30">
        <f ca="1">_xlfn.LOGNORM.INV(O4178,'Input Parameters'!$H$30,'Input Parameters'!$I$30)</f>
        <v>1.2655235246213747</v>
      </c>
      <c r="Q4178" s="10">
        <f t="shared" ca="1" si="629"/>
        <v>0.62906719440032877</v>
      </c>
      <c r="R4178" s="30">
        <f>IF('Input Parameters'!$E$32=0,0,_xlfn.BETA.INV(Q4178,'Input Parameters'!$L$32,'Input Parameters'!$M$32,'Input Parameters'!$J$32,'Input Parameters'!$K$32))</f>
        <v>0</v>
      </c>
      <c r="S4178" s="10">
        <f t="shared" ca="1" si="630"/>
        <v>7.1694733994643878E-2</v>
      </c>
      <c r="T4178" s="26">
        <f ca="1">_xlfn.LOGNORM.INV(S4178,'Input Parameters'!$H$34,'Input Parameters'!$I$34)</f>
        <v>42.011448851829769</v>
      </c>
      <c r="U4178" s="10">
        <f t="shared" ca="1" si="631"/>
        <v>0.12849667729836223</v>
      </c>
      <c r="V4178" s="30">
        <f ca="1">_xlfn.BETA.INV(U4178,'Input Parameters'!$L$36,'Input Parameters'!$M$36,'Input Parameters'!$J$36,'Input Parameters'!$K$36)</f>
        <v>0.43355633489575474</v>
      </c>
      <c r="W4178" s="2">
        <f ca="1">N4178+(P4178-N4178)*(1-ERF((T4178-R4178)/(2*SQRT(L4178*'Input Parameters'!$E$38))))</f>
        <v>0.28694504275788918</v>
      </c>
      <c r="X4178">
        <f t="shared" ca="1" si="632"/>
        <v>1</v>
      </c>
      <c r="Y4178" s="7"/>
    </row>
    <row r="4179" spans="1:25" ht="15" customHeight="1" x14ac:dyDescent="0.25">
      <c r="A4179" s="139">
        <v>4172</v>
      </c>
      <c r="B4179" s="10">
        <f t="shared" ca="1" si="623"/>
        <v>0.12180746136928033</v>
      </c>
      <c r="C4179" s="60">
        <f ca="1">_xlfn.NORM.INV(B4179,'Input Parameters'!$E$15,'Input Parameters'!$F$15)</f>
        <v>207.77771293154947</v>
      </c>
      <c r="D4179" s="10">
        <f t="shared" ca="1" si="624"/>
        <v>0.69172751880922057</v>
      </c>
      <c r="E4179" s="62">
        <f ca="1">IF(_xlfn.NORM.INV(D4179,'Input Parameters'!$E$17,'Input Parameters'!$F$17)&lt;3500,3500,IF(_xlfn.NORM.INV(D4179,'Input Parameters'!$E$17,'Input Parameters'!$F$17)&gt;5500,5500,_xlfn.NORM.INV(D4179,'Input Parameters'!$E$17,'Input Parameters'!$F$17)))</f>
        <v>5150.5271045130576</v>
      </c>
      <c r="F4179" s="10">
        <f t="shared" ca="1" si="625"/>
        <v>0.47842877266973749</v>
      </c>
      <c r="G4179" s="64">
        <f ca="1">_xlfn.NORM.INV(F4179,'Input Parameters'!$E$20,'Input Parameters'!$F$20)</f>
        <v>282.28754726546606</v>
      </c>
      <c r="H4179" s="57">
        <f ca="1">EXP(E4179*(1/'Input Parameters'!$E$23-1/G4179))</f>
        <v>0.51543139521010151</v>
      </c>
      <c r="I4179" s="10">
        <f t="shared" ca="1" si="626"/>
        <v>0.41937967471495186</v>
      </c>
      <c r="J4179" s="30">
        <f ca="1">_xlfn.BETA.INV(I4179,'Input Parameters'!$L$26,'Input Parameters'!$M$26,'Input Parameters'!$J$26,'Input Parameters'!$K$26)</f>
        <v>0.62817975939595971</v>
      </c>
      <c r="K4179" s="168">
        <f ca="1">('Input Parameters'!$E$27/'Input Parameters'!$E$38)^$J4179</f>
        <v>1.1043112621025385E-2</v>
      </c>
      <c r="L4179" s="69">
        <f ca="1">$H4179*$C4179*'Input Parameters'!$E$25*K4179</f>
        <v>1.1826638740631372</v>
      </c>
      <c r="M4179" s="24">
        <f t="shared" ca="1" si="627"/>
        <v>0.16094935043973069</v>
      </c>
      <c r="N4179" s="15">
        <f ca="1">_xlfn.NORM.INV(M4179,'Input Parameters'!$E$29,'Input Parameters'!$F$29)</f>
        <v>9.990094363627601E-2</v>
      </c>
      <c r="O4179" s="8">
        <f t="shared" ca="1" si="628"/>
        <v>0.41180221591881527</v>
      </c>
      <c r="P4179" s="30">
        <f ca="1">_xlfn.LOGNORM.INV(O4179,'Input Parameters'!$H$30,'Input Parameters'!$I$30)</f>
        <v>2.4151018121851271</v>
      </c>
      <c r="Q4179" s="10">
        <f t="shared" ca="1" si="629"/>
        <v>0.11670300343840367</v>
      </c>
      <c r="R4179" s="30">
        <f>IF('Input Parameters'!$E$32=0,0,_xlfn.BETA.INV(Q4179,'Input Parameters'!$L$32,'Input Parameters'!$M$32,'Input Parameters'!$J$32,'Input Parameters'!$K$32))</f>
        <v>0</v>
      </c>
      <c r="S4179" s="10">
        <f t="shared" ca="1" si="630"/>
        <v>0.17458704524272006</v>
      </c>
      <c r="T4179" s="26">
        <f ca="1">_xlfn.LOGNORM.INV(S4179,'Input Parameters'!$H$34,'Input Parameters'!$I$34)</f>
        <v>44.861209794222738</v>
      </c>
      <c r="U4179" s="10">
        <f t="shared" ca="1" si="631"/>
        <v>0.5400877637909417</v>
      </c>
      <c r="V4179" s="30">
        <f ca="1">_xlfn.BETA.INV(U4179,'Input Parameters'!$L$36,'Input Parameters'!$M$36,'Input Parameters'!$J$36,'Input Parameters'!$K$36)</f>
        <v>0.60137256248796844</v>
      </c>
      <c r="W4179" s="2">
        <f ca="1">N4179+(P4179-N4179)*(1-ERF((T4179-R4179)/(2*SQRT(L4179*'Input Parameters'!$E$38))))</f>
        <v>0.10808518662699243</v>
      </c>
      <c r="X4179">
        <f t="shared" ca="1" si="632"/>
        <v>1</v>
      </c>
      <c r="Y4179" s="7"/>
    </row>
    <row r="4180" spans="1:25" ht="15" customHeight="1" x14ac:dyDescent="0.25">
      <c r="A4180" s="139">
        <v>4173</v>
      </c>
      <c r="B4180" s="10">
        <f t="shared" ca="1" si="623"/>
        <v>0.14758252586378484</v>
      </c>
      <c r="C4180" s="60">
        <f ca="1">_xlfn.NORM.INV(B4180,'Input Parameters'!$E$15,'Input Parameters'!$F$15)</f>
        <v>214.23436102264756</v>
      </c>
      <c r="D4180" s="10">
        <f t="shared" ca="1" si="624"/>
        <v>0.27993481371150031</v>
      </c>
      <c r="E4180" s="62">
        <f ca="1">IF(_xlfn.NORM.INV(D4180,'Input Parameters'!$E$17,'Input Parameters'!$F$17)&lt;3500,3500,IF(_xlfn.NORM.INV(D4180,'Input Parameters'!$E$17,'Input Parameters'!$F$17)&gt;5500,5500,_xlfn.NORM.INV(D4180,'Input Parameters'!$E$17,'Input Parameters'!$F$17)))</f>
        <v>4391.8753839689007</v>
      </c>
      <c r="F4180" s="10">
        <f t="shared" ca="1" si="625"/>
        <v>0.6694250089074868</v>
      </c>
      <c r="G4180" s="64">
        <f ca="1">_xlfn.NORM.INV(F4180,'Input Parameters'!$E$20,'Input Parameters'!$F$20)</f>
        <v>285.5867841887075</v>
      </c>
      <c r="H4180" s="57">
        <f ca="1">EXP(E4180*(1/'Input Parameters'!$E$23-1/G4180))</f>
        <v>0.68018184211082233</v>
      </c>
      <c r="I4180" s="10">
        <f t="shared" ca="1" si="626"/>
        <v>0.98899393563246074</v>
      </c>
      <c r="J4180" s="30">
        <f ca="1">_xlfn.BETA.INV(I4180,'Input Parameters'!$L$26,'Input Parameters'!$M$26,'Input Parameters'!$J$26,'Input Parameters'!$K$26)</f>
        <v>0.92793557622998479</v>
      </c>
      <c r="K4180" s="168">
        <f ca="1">('Input Parameters'!$E$27/'Input Parameters'!$E$38)^$J4180</f>
        <v>1.2861475387395277E-3</v>
      </c>
      <c r="L4180" s="69">
        <f ca="1">$H4180*$C4180*'Input Parameters'!$E$25*K4180</f>
        <v>0.18741526160603345</v>
      </c>
      <c r="M4180" s="24">
        <f t="shared" ca="1" si="627"/>
        <v>0.69090738971041488</v>
      </c>
      <c r="N4180" s="15">
        <f ca="1">_xlfn.NORM.INV(M4180,'Input Parameters'!$E$29,'Input Parameters'!$F$29)</f>
        <v>0.10004984240051991</v>
      </c>
      <c r="O4180" s="8">
        <f t="shared" ca="1" si="628"/>
        <v>0.27676587604138103</v>
      </c>
      <c r="P4180" s="30">
        <f ca="1">_xlfn.LOGNORM.INV(O4180,'Input Parameters'!$H$30,'Input Parameters'!$I$30)</f>
        <v>2.0282354405232161</v>
      </c>
      <c r="Q4180" s="10">
        <f t="shared" ca="1" si="629"/>
        <v>0.84223670119780103</v>
      </c>
      <c r="R4180" s="30">
        <f>IF('Input Parameters'!$E$32=0,0,_xlfn.BETA.INV(Q4180,'Input Parameters'!$L$32,'Input Parameters'!$M$32,'Input Parameters'!$J$32,'Input Parameters'!$K$32))</f>
        <v>0</v>
      </c>
      <c r="S4180" s="10">
        <f t="shared" ca="1" si="630"/>
        <v>0.30177562583002771</v>
      </c>
      <c r="T4180" s="26">
        <f ca="1">_xlfn.LOGNORM.INV(S4180,'Input Parameters'!$H$34,'Input Parameters'!$I$34)</f>
        <v>47.251440873106041</v>
      </c>
      <c r="U4180" s="10">
        <f t="shared" ca="1" si="631"/>
        <v>0.14539877560834313</v>
      </c>
      <c r="V4180" s="30">
        <f ca="1">_xlfn.BETA.INV(U4180,'Input Parameters'!$L$36,'Input Parameters'!$M$36,'Input Parameters'!$J$36,'Input Parameters'!$K$36)</f>
        <v>0.44256527565962089</v>
      </c>
      <c r="W4180" s="2">
        <f ca="1">N4180+(P4180-N4180)*(1-ERF((T4180-R4180)/(2*SQRT(L4180*'Input Parameters'!$E$38))))</f>
        <v>0.10004984240054282</v>
      </c>
      <c r="X4180">
        <f t="shared" ca="1" si="632"/>
        <v>1</v>
      </c>
      <c r="Y4180" s="7"/>
    </row>
    <row r="4181" spans="1:25" ht="15" customHeight="1" x14ac:dyDescent="0.25">
      <c r="A4181" s="139">
        <v>4174</v>
      </c>
      <c r="B4181" s="10">
        <f t="shared" ca="1" si="623"/>
        <v>0.60555189110410523</v>
      </c>
      <c r="C4181" s="60">
        <f ca="1">_xlfn.NORM.INV(B4181,'Input Parameters'!$E$15,'Input Parameters'!$F$15)</f>
        <v>285.47717973152709</v>
      </c>
      <c r="D4181" s="10">
        <f t="shared" ca="1" si="624"/>
        <v>0.65256580626583816</v>
      </c>
      <c r="E4181" s="62">
        <f ca="1">IF(_xlfn.NORM.INV(D4181,'Input Parameters'!$E$17,'Input Parameters'!$F$17)&lt;3500,3500,IF(_xlfn.NORM.INV(D4181,'Input Parameters'!$E$17,'Input Parameters'!$F$17)&gt;5500,5500,_xlfn.NORM.INV(D4181,'Input Parameters'!$E$17,'Input Parameters'!$F$17)))</f>
        <v>5074.5798473433451</v>
      </c>
      <c r="F4181" s="10">
        <f t="shared" ca="1" si="625"/>
        <v>0.82834320090559088</v>
      </c>
      <c r="G4181" s="64">
        <f ca="1">_xlfn.NORM.INV(F4181,'Input Parameters'!$E$20,'Input Parameters'!$F$20)</f>
        <v>288.99917691338237</v>
      </c>
      <c r="H4181" s="57">
        <f ca="1">EXP(E4181*(1/'Input Parameters'!$E$23-1/G4181))</f>
        <v>0.79017998032549686</v>
      </c>
      <c r="I4181" s="10">
        <f t="shared" ca="1" si="626"/>
        <v>0.35150368169841451</v>
      </c>
      <c r="J4181" s="30">
        <f ca="1">_xlfn.BETA.INV(I4181,'Input Parameters'!$L$26,'Input Parameters'!$M$26,'Input Parameters'!$J$26,'Input Parameters'!$K$26)</f>
        <v>0.59848176862118396</v>
      </c>
      <c r="K4181" s="168">
        <f ca="1">('Input Parameters'!$E$27/'Input Parameters'!$E$38)^$J4181</f>
        <v>1.3664911388121087E-2</v>
      </c>
      <c r="L4181" s="69">
        <f ca="1">$H4181*$C4181*'Input Parameters'!$E$25*K4181</f>
        <v>3.0825081947609552</v>
      </c>
      <c r="M4181" s="24">
        <f t="shared" ca="1" si="627"/>
        <v>0.1337175748663324</v>
      </c>
      <c r="N4181" s="15">
        <f ca="1">_xlfn.NORM.INV(M4181,'Input Parameters'!$E$29,'Input Parameters'!$F$29)</f>
        <v>9.9889101151547949E-2</v>
      </c>
      <c r="O4181" s="8">
        <f t="shared" ca="1" si="628"/>
        <v>0.71453222946152584</v>
      </c>
      <c r="P4181" s="30">
        <f ca="1">_xlfn.LOGNORM.INV(O4181,'Input Parameters'!$H$30,'Input Parameters'!$I$30)</f>
        <v>3.5068790825183833</v>
      </c>
      <c r="Q4181" s="10">
        <f t="shared" ca="1" si="629"/>
        <v>0.31016935766563103</v>
      </c>
      <c r="R4181" s="30">
        <f>IF('Input Parameters'!$E$32=0,0,_xlfn.BETA.INV(Q4181,'Input Parameters'!$L$32,'Input Parameters'!$M$32,'Input Parameters'!$J$32,'Input Parameters'!$K$32))</f>
        <v>0</v>
      </c>
      <c r="S4181" s="10">
        <f t="shared" ca="1" si="630"/>
        <v>0.22917552583266032</v>
      </c>
      <c r="T4181" s="26">
        <f ca="1">_xlfn.LOGNORM.INV(S4181,'Input Parameters'!$H$34,'Input Parameters'!$I$34)</f>
        <v>45.96166684666445</v>
      </c>
      <c r="U4181" s="10">
        <f t="shared" ca="1" si="631"/>
        <v>0.46492118331494547</v>
      </c>
      <c r="V4181" s="30">
        <f ca="1">_xlfn.BETA.INV(U4181,'Input Parameters'!$L$36,'Input Parameters'!$M$36,'Input Parameters'!$J$36,'Input Parameters'!$K$36)</f>
        <v>0.57258960548739291</v>
      </c>
      <c r="W4181" s="2">
        <f ca="1">N4181+(P4181-N4181)*(1-ERF((T4181-R4181)/(2*SQRT(L4181*'Input Parameters'!$E$38))))</f>
        <v>0.31846768140261095</v>
      </c>
      <c r="X4181">
        <f t="shared" ca="1" si="632"/>
        <v>1</v>
      </c>
      <c r="Y4181" s="7"/>
    </row>
    <row r="4182" spans="1:25" ht="15" customHeight="1" x14ac:dyDescent="0.25">
      <c r="A4182" s="139">
        <v>4175</v>
      </c>
      <c r="B4182" s="10">
        <f t="shared" ca="1" si="623"/>
        <v>0.37570290450778099</v>
      </c>
      <c r="C4182" s="60">
        <f ca="1">_xlfn.NORM.INV(B4182,'Input Parameters'!$E$15,'Input Parameters'!$F$15)</f>
        <v>253.79946414045506</v>
      </c>
      <c r="D4182" s="10">
        <f t="shared" ca="1" si="624"/>
        <v>0.33180043794699887</v>
      </c>
      <c r="E4182" s="62">
        <f ca="1">IF(_xlfn.NORM.INV(D4182,'Input Parameters'!$E$17,'Input Parameters'!$F$17)&lt;3500,3500,IF(_xlfn.NORM.INV(D4182,'Input Parameters'!$E$17,'Input Parameters'!$F$17)&gt;5500,5500,_xlfn.NORM.INV(D4182,'Input Parameters'!$E$17,'Input Parameters'!$F$17)))</f>
        <v>4495.5370784495581</v>
      </c>
      <c r="F4182" s="10">
        <f t="shared" ca="1" si="625"/>
        <v>0.54894918861401043</v>
      </c>
      <c r="G4182" s="64">
        <f ca="1">_xlfn.NORM.INV(F4182,'Input Parameters'!$E$20,'Input Parameters'!$F$20)</f>
        <v>283.47414632546094</v>
      </c>
      <c r="H4182" s="57">
        <f ca="1">EXP(E4182*(1/'Input Parameters'!$E$23-1/G4182))</f>
        <v>0.59941145113444083</v>
      </c>
      <c r="I4182" s="10">
        <f t="shared" ca="1" si="626"/>
        <v>8.1549718481184308E-2</v>
      </c>
      <c r="J4182" s="30">
        <f ca="1">_xlfn.BETA.INV(I4182,'Input Parameters'!$L$26,'Input Parameters'!$M$26,'Input Parameters'!$J$26,'Input Parameters'!$K$26)</f>
        <v>0.42556812527650839</v>
      </c>
      <c r="K4182" s="168">
        <f ca="1">('Input Parameters'!$E$27/'Input Parameters'!$E$38)^$J4182</f>
        <v>4.7235465885929445E-2</v>
      </c>
      <c r="L4182" s="69">
        <f ca="1">$H4182*$C4182*'Input Parameters'!$E$25*K4182</f>
        <v>7.1859458366524791</v>
      </c>
      <c r="M4182" s="24">
        <f t="shared" ca="1" si="627"/>
        <v>7.5383350828616691E-2</v>
      </c>
      <c r="N4182" s="15">
        <f ca="1">_xlfn.NORM.INV(M4182,'Input Parameters'!$E$29,'Input Parameters'!$F$29)</f>
        <v>9.9856317139970091E-2</v>
      </c>
      <c r="O4182" s="8">
        <f t="shared" ca="1" si="628"/>
        <v>0.92180758992451406</v>
      </c>
      <c r="P4182" s="30">
        <f ca="1">_xlfn.LOGNORM.INV(O4182,'Input Parameters'!$H$30,'Input Parameters'!$I$30)</f>
        <v>5.2412632765774489</v>
      </c>
      <c r="Q4182" s="10">
        <f t="shared" ca="1" si="629"/>
        <v>3.2078996858583841E-2</v>
      </c>
      <c r="R4182" s="30">
        <f>IF('Input Parameters'!$E$32=0,0,_xlfn.BETA.INV(Q4182,'Input Parameters'!$L$32,'Input Parameters'!$M$32,'Input Parameters'!$J$32,'Input Parameters'!$K$32))</f>
        <v>0</v>
      </c>
      <c r="S4182" s="10">
        <f t="shared" ca="1" si="630"/>
        <v>0.23226405645502246</v>
      </c>
      <c r="T4182" s="26">
        <f ca="1">_xlfn.LOGNORM.INV(S4182,'Input Parameters'!$H$34,'Input Parameters'!$I$34)</f>
        <v>46.019813046710702</v>
      </c>
      <c r="U4182" s="10">
        <f t="shared" ca="1" si="631"/>
        <v>0.42927139862884345</v>
      </c>
      <c r="V4182" s="30">
        <f ca="1">_xlfn.BETA.INV(U4182,'Input Parameters'!$L$36,'Input Parameters'!$M$36,'Input Parameters'!$J$36,'Input Parameters'!$K$36)</f>
        <v>0.55920788803929811</v>
      </c>
      <c r="W4182" s="2">
        <f ca="1">N4182+(P4182-N4182)*(1-ERF((T4182-R4182)/(2*SQRT(L4182*'Input Parameters'!$E$38))))</f>
        <v>1.2555448913063536</v>
      </c>
      <c r="X4182">
        <f t="shared" ca="1" si="632"/>
        <v>0</v>
      </c>
      <c r="Y4182" s="7"/>
    </row>
    <row r="4183" spans="1:25" ht="15" customHeight="1" x14ac:dyDescent="0.25">
      <c r="A4183" s="139">
        <v>4176</v>
      </c>
      <c r="B4183" s="10">
        <f t="shared" ca="1" si="623"/>
        <v>0.36584551638064</v>
      </c>
      <c r="C4183" s="60">
        <f ca="1">_xlfn.NORM.INV(B4183,'Input Parameters'!$E$15,'Input Parameters'!$F$15)</f>
        <v>252.38551856439983</v>
      </c>
      <c r="D4183" s="10">
        <f t="shared" ca="1" si="624"/>
        <v>0.73350196908007803</v>
      </c>
      <c r="E4183" s="62">
        <f ca="1">IF(_xlfn.NORM.INV(D4183,'Input Parameters'!$E$17,'Input Parameters'!$F$17)&lt;3500,3500,IF(_xlfn.NORM.INV(D4183,'Input Parameters'!$E$17,'Input Parameters'!$F$17)&gt;5500,5500,_xlfn.NORM.INV(D4183,'Input Parameters'!$E$17,'Input Parameters'!$F$17)))</f>
        <v>5236.4073152586625</v>
      </c>
      <c r="F4183" s="10">
        <f t="shared" ca="1" si="625"/>
        <v>0.37771999264963219</v>
      </c>
      <c r="G4183" s="64">
        <f ca="1">_xlfn.NORM.INV(F4183,'Input Parameters'!$E$20,'Input Parameters'!$F$20)</f>
        <v>280.56312137736637</v>
      </c>
      <c r="H4183" s="57">
        <f ca="1">EXP(E4183*(1/'Input Parameters'!$E$23-1/G4183))</f>
        <v>0.45483745924509078</v>
      </c>
      <c r="I4183" s="10">
        <f t="shared" ca="1" si="626"/>
        <v>0.84827859949934803</v>
      </c>
      <c r="J4183" s="30">
        <f ca="1">_xlfn.BETA.INV(I4183,'Input Parameters'!$L$26,'Input Parameters'!$M$26,'Input Parameters'!$J$26,'Input Parameters'!$K$26)</f>
        <v>0.80934956721812312</v>
      </c>
      <c r="K4183" s="168">
        <f ca="1">('Input Parameters'!$E$27/'Input Parameters'!$E$38)^$J4183</f>
        <v>3.0109980622276982E-3</v>
      </c>
      <c r="L4183" s="69">
        <f ca="1">$H4183*$C4183*'Input Parameters'!$E$25*K4183</f>
        <v>0.34564567986502837</v>
      </c>
      <c r="M4183" s="24">
        <f t="shared" ca="1" si="627"/>
        <v>0.46837815844108244</v>
      </c>
      <c r="N4183" s="15">
        <f ca="1">_xlfn.NORM.INV(M4183,'Input Parameters'!$E$29,'Input Parameters'!$F$29)</f>
        <v>9.9992065261446939E-2</v>
      </c>
      <c r="O4183" s="8">
        <f t="shared" ca="1" si="628"/>
        <v>0.25092389375188406</v>
      </c>
      <c r="P4183" s="30">
        <f ca="1">_xlfn.LOGNORM.INV(O4183,'Input Parameters'!$H$30,'Input Parameters'!$I$30)</f>
        <v>1.953839862487452</v>
      </c>
      <c r="Q4183" s="10">
        <f t="shared" ca="1" si="629"/>
        <v>0.37351306714308841</v>
      </c>
      <c r="R4183" s="30">
        <f>IF('Input Parameters'!$E$32=0,0,_xlfn.BETA.INV(Q4183,'Input Parameters'!$L$32,'Input Parameters'!$M$32,'Input Parameters'!$J$32,'Input Parameters'!$K$32))</f>
        <v>0</v>
      </c>
      <c r="S4183" s="10">
        <f t="shared" ca="1" si="630"/>
        <v>0.96495046602307999</v>
      </c>
      <c r="T4183" s="26">
        <f ca="1">_xlfn.LOGNORM.INV(S4183,'Input Parameters'!$H$34,'Input Parameters'!$I$34)</f>
        <v>63.160304402387432</v>
      </c>
      <c r="U4183" s="10">
        <f t="shared" ca="1" si="631"/>
        <v>0.52782562204072814</v>
      </c>
      <c r="V4183" s="30">
        <f ca="1">_xlfn.BETA.INV(U4183,'Input Parameters'!$L$36,'Input Parameters'!$M$36,'Input Parameters'!$J$36,'Input Parameters'!$K$36)</f>
        <v>0.59659585796275039</v>
      </c>
      <c r="W4183" s="2">
        <f ca="1">N4183+(P4183-N4183)*(1-ERF((T4183-R4183)/(2*SQRT(L4183*'Input Parameters'!$E$38))))</f>
        <v>9.9992065261503338E-2</v>
      </c>
      <c r="X4183">
        <f t="shared" ca="1" si="632"/>
        <v>1</v>
      </c>
      <c r="Y4183" s="7"/>
    </row>
    <row r="4184" spans="1:25" ht="15" customHeight="1" x14ac:dyDescent="0.25">
      <c r="A4184" s="139">
        <v>4177</v>
      </c>
      <c r="B4184" s="10">
        <f t="shared" ca="1" si="623"/>
        <v>0.21356117330419511</v>
      </c>
      <c r="C4184" s="60">
        <f ca="1">_xlfn.NORM.INV(B4184,'Input Parameters'!$E$15,'Input Parameters'!$F$15)</f>
        <v>227.93080482570417</v>
      </c>
      <c r="D4184" s="10">
        <f t="shared" ca="1" si="624"/>
        <v>0.83000678903686409</v>
      </c>
      <c r="E4184" s="62">
        <f ca="1">IF(_xlfn.NORM.INV(D4184,'Input Parameters'!$E$17,'Input Parameters'!$F$17)&lt;3500,3500,IF(_xlfn.NORM.INV(D4184,'Input Parameters'!$E$17,'Input Parameters'!$F$17)&gt;5500,5500,_xlfn.NORM.INV(D4184,'Input Parameters'!$E$17,'Input Parameters'!$F$17)))</f>
        <v>5467.9344573650751</v>
      </c>
      <c r="F4184" s="10">
        <f t="shared" ca="1" si="625"/>
        <v>6.1787782695524429E-2</v>
      </c>
      <c r="G4184" s="64">
        <f ca="1">_xlfn.NORM.INV(F4184,'Input Parameters'!$E$20,'Input Parameters'!$F$20)</f>
        <v>272.33241810528426</v>
      </c>
      <c r="H4184" s="57">
        <f ca="1">EXP(E4184*(1/'Input Parameters'!$E$23-1/G4184))</f>
        <v>0.24373622398460743</v>
      </c>
      <c r="I4184" s="10">
        <f t="shared" ca="1" si="626"/>
        <v>0.25470570823767458</v>
      </c>
      <c r="J4184" s="30">
        <f ca="1">_xlfn.BETA.INV(I4184,'Input Parameters'!$L$26,'Input Parameters'!$M$26,'Input Parameters'!$J$26,'Input Parameters'!$K$26)</f>
        <v>0.55110611155450551</v>
      </c>
      <c r="K4184" s="168">
        <f ca="1">('Input Parameters'!$E$27/'Input Parameters'!$E$38)^$J4184</f>
        <v>1.9195157782456319E-2</v>
      </c>
      <c r="L4184" s="69">
        <f ca="1">$H4184*$C4184*'Input Parameters'!$E$25*K4184</f>
        <v>1.0663868696362782</v>
      </c>
      <c r="M4184" s="24">
        <f t="shared" ca="1" si="627"/>
        <v>0.29799145785357073</v>
      </c>
      <c r="N4184" s="15">
        <f ca="1">_xlfn.NORM.INV(M4184,'Input Parameters'!$E$29,'Input Parameters'!$F$29)</f>
        <v>9.9946981391194276E-2</v>
      </c>
      <c r="O4184" s="8">
        <f t="shared" ca="1" si="628"/>
        <v>0.31341178049493057</v>
      </c>
      <c r="P4184" s="30">
        <f ca="1">_xlfn.LOGNORM.INV(O4184,'Input Parameters'!$H$30,'Input Parameters'!$I$30)</f>
        <v>2.1326552448988445</v>
      </c>
      <c r="Q4184" s="10">
        <f t="shared" ca="1" si="629"/>
        <v>0.46258347157515833</v>
      </c>
      <c r="R4184" s="30">
        <f>IF('Input Parameters'!$E$32=0,0,_xlfn.BETA.INV(Q4184,'Input Parameters'!$L$32,'Input Parameters'!$M$32,'Input Parameters'!$J$32,'Input Parameters'!$K$32))</f>
        <v>0</v>
      </c>
      <c r="S4184" s="10">
        <f t="shared" ca="1" si="630"/>
        <v>0.70510909881883954</v>
      </c>
      <c r="T4184" s="26">
        <f ca="1">_xlfn.LOGNORM.INV(S4184,'Input Parameters'!$H$34,'Input Parameters'!$I$34)</f>
        <v>53.907911060236458</v>
      </c>
      <c r="U4184" s="10">
        <f t="shared" ca="1" si="631"/>
        <v>5.438002839319489E-2</v>
      </c>
      <c r="V4184" s="30">
        <f ca="1">_xlfn.BETA.INV(U4184,'Input Parameters'!$L$36,'Input Parameters'!$M$36,'Input Parameters'!$J$36,'Input Parameters'!$K$36)</f>
        <v>0.38310661566537291</v>
      </c>
      <c r="W4184" s="2">
        <f ca="1">N4184+(P4184-N4184)*(1-ERF((T4184-R4184)/(2*SQRT(L4184*'Input Parameters'!$E$38))))</f>
        <v>0.10040048890650012</v>
      </c>
      <c r="X4184">
        <f t="shared" ca="1" si="632"/>
        <v>1</v>
      </c>
      <c r="Y4184" s="7"/>
    </row>
    <row r="4185" spans="1:25" ht="15" customHeight="1" x14ac:dyDescent="0.25">
      <c r="A4185" s="139">
        <v>4178</v>
      </c>
      <c r="B4185" s="10">
        <f t="shared" ca="1" si="623"/>
        <v>0.88801424604322099</v>
      </c>
      <c r="C4185" s="60">
        <f ca="1">_xlfn.NORM.INV(B4185,'Input Parameters'!$E$15,'Input Parameters'!$F$15)</f>
        <v>336.86833141386364</v>
      </c>
      <c r="D4185" s="10">
        <f t="shared" ca="1" si="624"/>
        <v>0.41996977522785783</v>
      </c>
      <c r="E4185" s="62">
        <f ca="1">IF(_xlfn.NORM.INV(D4185,'Input Parameters'!$E$17,'Input Parameters'!$F$17)&lt;3500,3500,IF(_xlfn.NORM.INV(D4185,'Input Parameters'!$E$17,'Input Parameters'!$F$17)&gt;5500,5500,_xlfn.NORM.INV(D4185,'Input Parameters'!$E$17,'Input Parameters'!$F$17)))</f>
        <v>4658.6204386504978</v>
      </c>
      <c r="F4185" s="10">
        <f t="shared" ca="1" si="625"/>
        <v>0.84544378131552633</v>
      </c>
      <c r="G4185" s="64">
        <f ca="1">_xlfn.NORM.INV(F4185,'Input Parameters'!$E$20,'Input Parameters'!$F$20)</f>
        <v>289.46447735952904</v>
      </c>
      <c r="H4185" s="57">
        <f ca="1">EXP(E4185*(1/'Input Parameters'!$E$23-1/G4185))</f>
        <v>0.82672815460986204</v>
      </c>
      <c r="I4185" s="10">
        <f t="shared" ca="1" si="626"/>
        <v>0.69020712157818032</v>
      </c>
      <c r="J4185" s="30">
        <f ca="1">_xlfn.BETA.INV(I4185,'Input Parameters'!$L$26,'Input Parameters'!$M$26,'Input Parameters'!$J$26,'Input Parameters'!$K$26)</f>
        <v>0.73763021984325605</v>
      </c>
      <c r="K4185" s="168">
        <f ca="1">('Input Parameters'!$E$27/'Input Parameters'!$E$38)^$J4185</f>
        <v>5.0365241352779986E-3</v>
      </c>
      <c r="L4185" s="69">
        <f ca="1">$H4185*$C4185*'Input Parameters'!$E$25*K4185</f>
        <v>1.4026645880111088</v>
      </c>
      <c r="M4185" s="24">
        <f t="shared" ca="1" si="627"/>
        <v>0.17428344404751162</v>
      </c>
      <c r="N4185" s="15">
        <f ca="1">_xlfn.NORM.INV(M4185,'Input Parameters'!$E$29,'Input Parameters'!$F$29)</f>
        <v>9.99062627318303E-2</v>
      </c>
      <c r="O4185" s="8">
        <f t="shared" ca="1" si="628"/>
        <v>7.5301690048520054E-2</v>
      </c>
      <c r="P4185" s="30">
        <f ca="1">_xlfn.LOGNORM.INV(O4185,'Input Parameters'!$H$30,'Input Parameters'!$I$30)</f>
        <v>1.360753800483683</v>
      </c>
      <c r="Q4185" s="10">
        <f t="shared" ca="1" si="629"/>
        <v>0.74382161137507774</v>
      </c>
      <c r="R4185" s="30">
        <f>IF('Input Parameters'!$E$32=0,0,_xlfn.BETA.INV(Q4185,'Input Parameters'!$L$32,'Input Parameters'!$M$32,'Input Parameters'!$J$32,'Input Parameters'!$K$32))</f>
        <v>0</v>
      </c>
      <c r="S4185" s="10">
        <f t="shared" ca="1" si="630"/>
        <v>0.54185506067895262</v>
      </c>
      <c r="T4185" s="26">
        <f ca="1">_xlfn.LOGNORM.INV(S4185,'Input Parameters'!$H$34,'Input Parameters'!$I$34)</f>
        <v>51.071770360322581</v>
      </c>
      <c r="U4185" s="10">
        <f t="shared" ca="1" si="631"/>
        <v>0.75684947726019369</v>
      </c>
      <c r="V4185" s="30">
        <f ca="1">_xlfn.BETA.INV(U4185,'Input Parameters'!$L$36,'Input Parameters'!$M$36,'Input Parameters'!$J$36,'Input Parameters'!$K$36)</f>
        <v>0.69861607857841901</v>
      </c>
      <c r="W4185" s="2">
        <f ca="1">N4185+(P4185-N4185)*(1-ERF((T4185-R4185)/(2*SQRT(L4185*'Input Parameters'!$E$38))))</f>
        <v>0.10279908975214547</v>
      </c>
      <c r="X4185">
        <f t="shared" ca="1" si="632"/>
        <v>1</v>
      </c>
      <c r="Y4185" s="7"/>
    </row>
    <row r="4186" spans="1:25" ht="15" customHeight="1" x14ac:dyDescent="0.25">
      <c r="A4186" s="139">
        <v>4179</v>
      </c>
      <c r="B4186" s="10">
        <f t="shared" ca="1" si="623"/>
        <v>0.75693811610161621</v>
      </c>
      <c r="C4186" s="60">
        <f ca="1">_xlfn.NORM.INV(B4186,'Input Parameters'!$E$15,'Input Parameters'!$F$15)</f>
        <v>308.71223752405962</v>
      </c>
      <c r="D4186" s="10">
        <f t="shared" ca="1" si="624"/>
        <v>0.52394760013002029</v>
      </c>
      <c r="E4186" s="62">
        <f ca="1">IF(_xlfn.NORM.INV(D4186,'Input Parameters'!$E$17,'Input Parameters'!$F$17)&lt;3500,3500,IF(_xlfn.NORM.INV(D4186,'Input Parameters'!$E$17,'Input Parameters'!$F$17)&gt;5500,5500,_xlfn.NORM.INV(D4186,'Input Parameters'!$E$17,'Input Parameters'!$F$17)))</f>
        <v>4842.0446789498574</v>
      </c>
      <c r="F4186" s="10">
        <f t="shared" ca="1" si="625"/>
        <v>7.1455217954215722E-2</v>
      </c>
      <c r="G4186" s="64">
        <f ca="1">_xlfn.NORM.INV(F4186,'Input Parameters'!$E$20,'Input Parameters'!$F$20)</f>
        <v>272.83424258634864</v>
      </c>
      <c r="H4186" s="57">
        <f ca="1">EXP(E4186*(1/'Input Parameters'!$E$23-1/G4186))</f>
        <v>0.29600505881763967</v>
      </c>
      <c r="I4186" s="10">
        <f t="shared" ca="1" si="626"/>
        <v>7.7712717342090731E-2</v>
      </c>
      <c r="J4186" s="30">
        <f ca="1">_xlfn.BETA.INV(I4186,'Input Parameters'!$L$26,'Input Parameters'!$M$26,'Input Parameters'!$J$26,'Input Parameters'!$K$26)</f>
        <v>0.42123310799215141</v>
      </c>
      <c r="K4186" s="168">
        <f ca="1">('Input Parameters'!$E$27/'Input Parameters'!$E$38)^$J4186</f>
        <v>4.8727336073587389E-2</v>
      </c>
      <c r="L4186" s="69">
        <f ca="1">$H4186*$C4186*'Input Parameters'!$E$25*K4186</f>
        <v>4.4527226829700561</v>
      </c>
      <c r="M4186" s="24">
        <f t="shared" ca="1" si="627"/>
        <v>0.53628074851209351</v>
      </c>
      <c r="N4186" s="15">
        <f ca="1">_xlfn.NORM.INV(M4186,'Input Parameters'!$E$29,'Input Parameters'!$F$29)</f>
        <v>0.10000910680708322</v>
      </c>
      <c r="O4186" s="8">
        <f t="shared" ca="1" si="628"/>
        <v>0.43341276868732392</v>
      </c>
      <c r="P4186" s="30">
        <f ca="1">_xlfn.LOGNORM.INV(O4186,'Input Parameters'!$H$30,'Input Parameters'!$I$30)</f>
        <v>2.4789275135874438</v>
      </c>
      <c r="Q4186" s="10">
        <f t="shared" ca="1" si="629"/>
        <v>0.60298451393080854</v>
      </c>
      <c r="R4186" s="30">
        <f>IF('Input Parameters'!$E$32=0,0,_xlfn.BETA.INV(Q4186,'Input Parameters'!$L$32,'Input Parameters'!$M$32,'Input Parameters'!$J$32,'Input Parameters'!$K$32))</f>
        <v>0</v>
      </c>
      <c r="S4186" s="10">
        <f t="shared" ca="1" si="630"/>
        <v>0.3981593247002313</v>
      </c>
      <c r="T4186" s="26">
        <f ca="1">_xlfn.LOGNORM.INV(S4186,'Input Parameters'!$H$34,'Input Parameters'!$I$34)</f>
        <v>48.813403798172899</v>
      </c>
      <c r="U4186" s="10">
        <f t="shared" ca="1" si="631"/>
        <v>0.84545575020402919</v>
      </c>
      <c r="V4186" s="30">
        <f ca="1">_xlfn.BETA.INV(U4186,'Input Parameters'!$L$36,'Input Parameters'!$M$36,'Input Parameters'!$J$36,'Input Parameters'!$K$36)</f>
        <v>0.75453533263916173</v>
      </c>
      <c r="W4186" s="2">
        <f ca="1">N4186+(P4186-N4186)*(1-ERF((T4186-R4186)/(2*SQRT(L4186*'Input Parameters'!$E$38))))</f>
        <v>0.34241228690150249</v>
      </c>
      <c r="X4186">
        <f t="shared" ca="1" si="632"/>
        <v>1</v>
      </c>
      <c r="Y4186" s="7"/>
    </row>
    <row r="4187" spans="1:25" ht="15" customHeight="1" x14ac:dyDescent="0.25">
      <c r="A4187" s="139">
        <v>4180</v>
      </c>
      <c r="B4187" s="10">
        <f t="shared" ca="1" si="623"/>
        <v>0.88307854844254785</v>
      </c>
      <c r="C4187" s="60">
        <f ca="1">_xlfn.NORM.INV(B4187,'Input Parameters'!$E$15,'Input Parameters'!$F$15)</f>
        <v>335.48545979216726</v>
      </c>
      <c r="D4187" s="10">
        <f t="shared" ca="1" si="624"/>
        <v>4.2306131099186017E-2</v>
      </c>
      <c r="E4187" s="62">
        <f ca="1">IF(_xlfn.NORM.INV(D4187,'Input Parameters'!$E$17,'Input Parameters'!$F$17)&lt;3500,3500,IF(_xlfn.NORM.INV(D4187,'Input Parameters'!$E$17,'Input Parameters'!$F$17)&gt;5500,5500,_xlfn.NORM.INV(D4187,'Input Parameters'!$E$17,'Input Parameters'!$F$17)))</f>
        <v>3592.8292104296979</v>
      </c>
      <c r="F4187" s="10">
        <f t="shared" ca="1" si="625"/>
        <v>0.4426697182790168</v>
      </c>
      <c r="G4187" s="64">
        <f ca="1">_xlfn.NORM.INV(F4187,'Input Parameters'!$E$20,'Input Parameters'!$F$20)</f>
        <v>281.68383365937433</v>
      </c>
      <c r="H4187" s="57">
        <f ca="1">EXP(E4187*(1/'Input Parameters'!$E$23-1/G4187))</f>
        <v>0.61287746142525545</v>
      </c>
      <c r="I4187" s="10">
        <f t="shared" ca="1" si="626"/>
        <v>9.8424172451381242E-2</v>
      </c>
      <c r="J4187" s="30">
        <f ca="1">_xlfn.BETA.INV(I4187,'Input Parameters'!$L$26,'Input Parameters'!$M$26,'Input Parameters'!$J$26,'Input Parameters'!$K$26)</f>
        <v>0.4430992767436816</v>
      </c>
      <c r="K4187" s="168">
        <f ca="1">('Input Parameters'!$E$27/'Input Parameters'!$E$38)^$J4187</f>
        <v>4.1653843295944369E-2</v>
      </c>
      <c r="L4187" s="69">
        <f ca="1">$H4187*$C4187*'Input Parameters'!$E$25*K4187</f>
        <v>8.5645082404109107</v>
      </c>
      <c r="M4187" s="24">
        <f t="shared" ca="1" si="627"/>
        <v>0.67771511091922176</v>
      </c>
      <c r="N4187" s="15">
        <f ca="1">_xlfn.NORM.INV(M4187,'Input Parameters'!$E$29,'Input Parameters'!$F$29)</f>
        <v>0.10004613189681939</v>
      </c>
      <c r="O4187" s="8">
        <f t="shared" ca="1" si="628"/>
        <v>0.13749233003642924</v>
      </c>
      <c r="P4187" s="30">
        <f ca="1">_xlfn.LOGNORM.INV(O4187,'Input Parameters'!$H$30,'Input Parameters'!$I$30)</f>
        <v>1.6021774505631203</v>
      </c>
      <c r="Q4187" s="10">
        <f t="shared" ca="1" si="629"/>
        <v>0.66653344057653585</v>
      </c>
      <c r="R4187" s="30">
        <f>IF('Input Parameters'!$E$32=0,0,_xlfn.BETA.INV(Q4187,'Input Parameters'!$L$32,'Input Parameters'!$M$32,'Input Parameters'!$J$32,'Input Parameters'!$K$32))</f>
        <v>0</v>
      </c>
      <c r="S4187" s="10">
        <f t="shared" ca="1" si="630"/>
        <v>0.69719381853998685</v>
      </c>
      <c r="T4187" s="26">
        <f ca="1">_xlfn.LOGNORM.INV(S4187,'Input Parameters'!$H$34,'Input Parameters'!$I$34)</f>
        <v>53.755047746987039</v>
      </c>
      <c r="U4187" s="10">
        <f t="shared" ca="1" si="631"/>
        <v>0.57239991785596012</v>
      </c>
      <c r="V4187" s="30">
        <f ca="1">_xlfn.BETA.INV(U4187,'Input Parameters'!$L$36,'Input Parameters'!$M$36,'Input Parameters'!$J$36,'Input Parameters'!$K$36)</f>
        <v>0.61417465128835902</v>
      </c>
      <c r="W4187" s="2">
        <f ca="1">N4187+(P4187-N4187)*(1-ERF((T4187-R4187)/(2*SQRT(L4187*'Input Parameters'!$E$38))))</f>
        <v>0.39146190646606266</v>
      </c>
      <c r="X4187">
        <f t="shared" ca="1" si="632"/>
        <v>1</v>
      </c>
      <c r="Y4187" s="7"/>
    </row>
    <row r="4188" spans="1:25" ht="15" customHeight="1" x14ac:dyDescent="0.25">
      <c r="A4188" s="139">
        <v>4181</v>
      </c>
      <c r="B4188" s="10">
        <f t="shared" ca="1" si="623"/>
        <v>0.58644846235272374</v>
      </c>
      <c r="C4188" s="60">
        <f ca="1">_xlfn.NORM.INV(B4188,'Input Parameters'!$E$15,'Input Parameters'!$F$15)</f>
        <v>282.80404829417262</v>
      </c>
      <c r="D4188" s="10">
        <f t="shared" ca="1" si="624"/>
        <v>0.9159103878691458</v>
      </c>
      <c r="E4188" s="62">
        <f ca="1">IF(_xlfn.NORM.INV(D4188,'Input Parameters'!$E$17,'Input Parameters'!$F$17)&lt;3500,3500,IF(_xlfn.NORM.INV(D4188,'Input Parameters'!$E$17,'Input Parameters'!$F$17)&gt;5500,5500,_xlfn.NORM.INV(D4188,'Input Parameters'!$E$17,'Input Parameters'!$F$17)))</f>
        <v>5500</v>
      </c>
      <c r="F4188" s="10">
        <f t="shared" ca="1" si="625"/>
        <v>0.23029164165568028</v>
      </c>
      <c r="G4188" s="64">
        <f ca="1">_xlfn.NORM.INV(F4188,'Input Parameters'!$E$20,'Input Parameters'!$F$20)</f>
        <v>277.70615890721677</v>
      </c>
      <c r="H4188" s="57">
        <f ca="1">EXP(E4188*(1/'Input Parameters'!$E$23-1/G4188))</f>
        <v>0.35731157324365959</v>
      </c>
      <c r="I4188" s="10">
        <f t="shared" ca="1" si="626"/>
        <v>0.88477918494488816</v>
      </c>
      <c r="J4188" s="30">
        <f ca="1">_xlfn.BETA.INV(I4188,'Input Parameters'!$L$26,'Input Parameters'!$M$26,'Input Parameters'!$J$26,'Input Parameters'!$K$26)</f>
        <v>0.82967328625583059</v>
      </c>
      <c r="K4188" s="168">
        <f ca="1">('Input Parameters'!$E$27/'Input Parameters'!$E$38)^$J4188</f>
        <v>2.6025431106346478E-3</v>
      </c>
      <c r="L4188" s="69">
        <f ca="1">$H4188*$C4188*'Input Parameters'!$E$25*K4188</f>
        <v>0.26298479367266564</v>
      </c>
      <c r="M4188" s="24">
        <f t="shared" ca="1" si="627"/>
        <v>0.55493483607303207</v>
      </c>
      <c r="N4188" s="15">
        <f ca="1">_xlfn.NORM.INV(M4188,'Input Parameters'!$E$29,'Input Parameters'!$F$29)</f>
        <v>0.10001381392984003</v>
      </c>
      <c r="O4188" s="8">
        <f t="shared" ca="1" si="628"/>
        <v>0.54149014881901658</v>
      </c>
      <c r="P4188" s="30">
        <f ca="1">_xlfn.LOGNORM.INV(O4188,'Input Parameters'!$H$30,'Input Parameters'!$I$30)</f>
        <v>2.8186475753049409</v>
      </c>
      <c r="Q4188" s="10">
        <f t="shared" ca="1" si="629"/>
        <v>0.97941015984614876</v>
      </c>
      <c r="R4188" s="30">
        <f>IF('Input Parameters'!$E$32=0,0,_xlfn.BETA.INV(Q4188,'Input Parameters'!$L$32,'Input Parameters'!$M$32,'Input Parameters'!$J$32,'Input Parameters'!$K$32))</f>
        <v>0</v>
      </c>
      <c r="S4188" s="10">
        <f t="shared" ca="1" si="630"/>
        <v>0.96482404539545241</v>
      </c>
      <c r="T4188" s="26">
        <f ca="1">_xlfn.LOGNORM.INV(S4188,'Input Parameters'!$H$34,'Input Parameters'!$I$34)</f>
        <v>63.147472665813261</v>
      </c>
      <c r="U4188" s="10">
        <f t="shared" ca="1" si="631"/>
        <v>5.2290957641230262E-2</v>
      </c>
      <c r="V4188" s="30">
        <f ca="1">_xlfn.BETA.INV(U4188,'Input Parameters'!$L$36,'Input Parameters'!$M$36,'Input Parameters'!$J$36,'Input Parameters'!$K$36)</f>
        <v>0.38120557490054491</v>
      </c>
      <c r="W4188" s="2">
        <f ca="1">N4188+(P4188-N4188)*(1-ERF((T4188-R4188)/(2*SQRT(L4188*'Input Parameters'!$E$38))))</f>
        <v>0.10001381392984003</v>
      </c>
      <c r="X4188">
        <f t="shared" ca="1" si="632"/>
        <v>1</v>
      </c>
      <c r="Y4188" s="7"/>
    </row>
    <row r="4189" spans="1:25" ht="15" customHeight="1" x14ac:dyDescent="0.25">
      <c r="A4189" s="139">
        <v>4182</v>
      </c>
      <c r="B4189" s="10">
        <f t="shared" ca="1" si="623"/>
        <v>0.16948042389560236</v>
      </c>
      <c r="C4189" s="60">
        <f ca="1">_xlfn.NORM.INV(B4189,'Input Parameters'!$E$15,'Input Parameters'!$F$15)</f>
        <v>219.14632200567388</v>
      </c>
      <c r="D4189" s="10">
        <f t="shared" ca="1" si="624"/>
        <v>0.12875899931542445</v>
      </c>
      <c r="E4189" s="62">
        <f ca="1">IF(_xlfn.NORM.INV(D4189,'Input Parameters'!$E$17,'Input Parameters'!$F$17)&lt;3500,3500,IF(_xlfn.NORM.INV(D4189,'Input Parameters'!$E$17,'Input Parameters'!$F$17)&gt;5500,5500,_xlfn.NORM.INV(D4189,'Input Parameters'!$E$17,'Input Parameters'!$F$17)))</f>
        <v>4007.4061033831017</v>
      </c>
      <c r="F4189" s="10">
        <f t="shared" ca="1" si="625"/>
        <v>0.54501794416022864</v>
      </c>
      <c r="G4189" s="64">
        <f ca="1">_xlfn.NORM.INV(F4189,'Input Parameters'!$E$20,'Input Parameters'!$F$20)</f>
        <v>283.40766151618777</v>
      </c>
      <c r="H4189" s="57">
        <f ca="1">EXP(E4189*(1/'Input Parameters'!$E$23-1/G4189))</f>
        <v>0.63156732366364987</v>
      </c>
      <c r="I4189" s="10">
        <f t="shared" ca="1" si="626"/>
        <v>0.14988795033766689</v>
      </c>
      <c r="J4189" s="30">
        <f ca="1">_xlfn.BETA.INV(I4189,'Input Parameters'!$L$26,'Input Parameters'!$M$26,'Input Parameters'!$J$26,'Input Parameters'!$K$26)</f>
        <v>0.48632699571539312</v>
      </c>
      <c r="K4189" s="168">
        <f ca="1">('Input Parameters'!$E$27/'Input Parameters'!$E$38)^$J4189</f>
        <v>3.0548640543748194E-2</v>
      </c>
      <c r="L4189" s="69">
        <f ca="1">$H4189*$C4189*'Input Parameters'!$E$25*K4189</f>
        <v>4.2281046368051536</v>
      </c>
      <c r="M4189" s="24">
        <f t="shared" ca="1" si="627"/>
        <v>0.84735896753345086</v>
      </c>
      <c r="N4189" s="15">
        <f ca="1">_xlfn.NORM.INV(M4189,'Input Parameters'!$E$29,'Input Parameters'!$F$29)</f>
        <v>0.10010251719416557</v>
      </c>
      <c r="O4189" s="8">
        <f t="shared" ca="1" si="628"/>
        <v>7.3787448571710379E-2</v>
      </c>
      <c r="P4189" s="30">
        <f ca="1">_xlfn.LOGNORM.INV(O4189,'Input Parameters'!$H$30,'Input Parameters'!$I$30)</f>
        <v>1.3538630337864215</v>
      </c>
      <c r="Q4189" s="10">
        <f t="shared" ca="1" si="629"/>
        <v>0.45515466887034595</v>
      </c>
      <c r="R4189" s="30">
        <f>IF('Input Parameters'!$E$32=0,0,_xlfn.BETA.INV(Q4189,'Input Parameters'!$L$32,'Input Parameters'!$M$32,'Input Parameters'!$J$32,'Input Parameters'!$K$32))</f>
        <v>0</v>
      </c>
      <c r="S4189" s="10">
        <f t="shared" ca="1" si="630"/>
        <v>0.28680645438711572</v>
      </c>
      <c r="T4189" s="26">
        <f ca="1">_xlfn.LOGNORM.INV(S4189,'Input Parameters'!$H$34,'Input Parameters'!$I$34)</f>
        <v>46.996560210702164</v>
      </c>
      <c r="U4189" s="10">
        <f t="shared" ca="1" si="631"/>
        <v>0.35036305264270406</v>
      </c>
      <c r="V4189" s="30">
        <f ca="1">_xlfn.BETA.INV(U4189,'Input Parameters'!$L$36,'Input Parameters'!$M$36,'Input Parameters'!$J$36,'Input Parameters'!$K$36)</f>
        <v>0.52956946752845535</v>
      </c>
      <c r="W4189" s="2">
        <f ca="1">N4189+(P4189-N4189)*(1-ERF((T4189-R4189)/(2*SQRT(L4189*'Input Parameters'!$E$38))))</f>
        <v>0.23308220733953547</v>
      </c>
      <c r="X4189">
        <f t="shared" ca="1" si="632"/>
        <v>1</v>
      </c>
      <c r="Y4189" s="7"/>
    </row>
    <row r="4190" spans="1:25" ht="15" customHeight="1" x14ac:dyDescent="0.25">
      <c r="A4190" s="139">
        <v>4183</v>
      </c>
      <c r="B4190" s="10">
        <f t="shared" ca="1" si="623"/>
        <v>0.37251879956259581</v>
      </c>
      <c r="C4190" s="60">
        <f ca="1">_xlfn.NORM.INV(B4190,'Input Parameters'!$E$15,'Input Parameters'!$F$15)</f>
        <v>253.34405834236566</v>
      </c>
      <c r="D4190" s="10">
        <f t="shared" ca="1" si="624"/>
        <v>0.50480246830098729</v>
      </c>
      <c r="E4190" s="62">
        <f ca="1">IF(_xlfn.NORM.INV(D4190,'Input Parameters'!$E$17,'Input Parameters'!$F$17)&lt;3500,3500,IF(_xlfn.NORM.INV(D4190,'Input Parameters'!$E$17,'Input Parameters'!$F$17)&gt;5500,5500,_xlfn.NORM.INV(D4190,'Input Parameters'!$E$17,'Input Parameters'!$F$17)))</f>
        <v>4808.4268055136299</v>
      </c>
      <c r="F4190" s="10">
        <f t="shared" ca="1" si="625"/>
        <v>0.28140060091088115</v>
      </c>
      <c r="G4190" s="64">
        <f ca="1">_xlfn.NORM.INV(F4190,'Input Parameters'!$E$20,'Input Parameters'!$F$20)</f>
        <v>278.77280516647005</v>
      </c>
      <c r="H4190" s="57">
        <f ca="1">EXP(E4190*(1/'Input Parameters'!$E$23-1/G4190))</f>
        <v>0.43452955376545038</v>
      </c>
      <c r="I4190" s="10">
        <f t="shared" ca="1" si="626"/>
        <v>0.39095002617058539</v>
      </c>
      <c r="J4190" s="30">
        <f ca="1">_xlfn.BETA.INV(I4190,'Input Parameters'!$L$26,'Input Parameters'!$M$26,'Input Parameters'!$J$26,'Input Parameters'!$K$26)</f>
        <v>0.61599083320825343</v>
      </c>
      <c r="K4190" s="168">
        <f ca="1">('Input Parameters'!$E$27/'Input Parameters'!$E$38)^$J4190</f>
        <v>1.2052093731965752E-2</v>
      </c>
      <c r="L4190" s="69">
        <f ca="1">$H4190*$C4190*'Input Parameters'!$E$25*K4190</f>
        <v>1.326760530968409</v>
      </c>
      <c r="M4190" s="24">
        <f t="shared" ca="1" si="627"/>
        <v>0.79157963335098491</v>
      </c>
      <c r="N4190" s="15">
        <f ca="1">_xlfn.NORM.INV(M4190,'Input Parameters'!$E$29,'Input Parameters'!$F$29)</f>
        <v>0.10008119144308858</v>
      </c>
      <c r="O4190" s="8">
        <f t="shared" ca="1" si="628"/>
        <v>0.3689548232071036</v>
      </c>
      <c r="P4190" s="30">
        <f ca="1">_xlfn.LOGNORM.INV(O4190,'Input Parameters'!$H$30,'Input Parameters'!$I$30)</f>
        <v>2.2909604800273025</v>
      </c>
      <c r="Q4190" s="10">
        <f t="shared" ca="1" si="629"/>
        <v>0.83865966654963142</v>
      </c>
      <c r="R4190" s="30">
        <f>IF('Input Parameters'!$E$32=0,0,_xlfn.BETA.INV(Q4190,'Input Parameters'!$L$32,'Input Parameters'!$M$32,'Input Parameters'!$J$32,'Input Parameters'!$K$32))</f>
        <v>0</v>
      </c>
      <c r="S4190" s="10">
        <f t="shared" ca="1" si="630"/>
        <v>7.0601145601237203E-2</v>
      </c>
      <c r="T4190" s="26">
        <f ca="1">_xlfn.LOGNORM.INV(S4190,'Input Parameters'!$H$34,'Input Parameters'!$I$34)</f>
        <v>41.969392389053837</v>
      </c>
      <c r="U4190" s="10">
        <f t="shared" ca="1" si="631"/>
        <v>0.10132533973607716</v>
      </c>
      <c r="V4190" s="30">
        <f ca="1">_xlfn.BETA.INV(U4190,'Input Parameters'!$L$36,'Input Parameters'!$M$36,'Input Parameters'!$J$36,'Input Parameters'!$K$36)</f>
        <v>0.41767835109197993</v>
      </c>
      <c r="W4190" s="2">
        <f ca="1">N4190+(P4190-N4190)*(1-ERF((T4190-R4190)/(2*SQRT(L4190*'Input Parameters'!$E$38))))</f>
        <v>0.12195080401172373</v>
      </c>
      <c r="X4190">
        <f t="shared" ca="1" si="632"/>
        <v>1</v>
      </c>
      <c r="Y4190" s="7"/>
    </row>
    <row r="4191" spans="1:25" ht="15" customHeight="1" x14ac:dyDescent="0.25">
      <c r="A4191" s="139">
        <v>4184</v>
      </c>
      <c r="B4191" s="10">
        <f t="shared" ca="1" si="623"/>
        <v>0.30434343249061668</v>
      </c>
      <c r="C4191" s="60">
        <f ca="1">_xlfn.NORM.INV(B4191,'Input Parameters'!$E$15,'Input Parameters'!$F$15)</f>
        <v>243.22293510415668</v>
      </c>
      <c r="D4191" s="10">
        <f t="shared" ca="1" si="624"/>
        <v>0.87861755343901249</v>
      </c>
      <c r="E4191" s="62">
        <f ca="1">IF(_xlfn.NORM.INV(D4191,'Input Parameters'!$E$17,'Input Parameters'!$F$17)&lt;3500,3500,IF(_xlfn.NORM.INV(D4191,'Input Parameters'!$E$17,'Input Parameters'!$F$17)&gt;5500,5500,_xlfn.NORM.INV(D4191,'Input Parameters'!$E$17,'Input Parameters'!$F$17)))</f>
        <v>5500</v>
      </c>
      <c r="F4191" s="10">
        <f t="shared" ca="1" si="625"/>
        <v>0.41577126031410228</v>
      </c>
      <c r="G4191" s="64">
        <f ca="1">_xlfn.NORM.INV(F4191,'Input Parameters'!$E$20,'Input Parameters'!$F$20)</f>
        <v>281.22475155984654</v>
      </c>
      <c r="H4191" s="57">
        <f ca="1">EXP(E4191*(1/'Input Parameters'!$E$23-1/G4191))</f>
        <v>0.45778663171505873</v>
      </c>
      <c r="I4191" s="10">
        <f t="shared" ca="1" si="626"/>
        <v>6.5805649509984021E-2</v>
      </c>
      <c r="J4191" s="30">
        <f ca="1">_xlfn.BETA.INV(I4191,'Input Parameters'!$L$26,'Input Parameters'!$M$26,'Input Parameters'!$J$26,'Input Parameters'!$K$26)</f>
        <v>0.40673278333648116</v>
      </c>
      <c r="K4191" s="168">
        <f ca="1">('Input Parameters'!$E$27/'Input Parameters'!$E$38)^$J4191</f>
        <v>5.406847839043568E-2</v>
      </c>
      <c r="L4191" s="69">
        <f ca="1">$H4191*$C4191*'Input Parameters'!$E$25*K4191</f>
        <v>6.0202119158908864</v>
      </c>
      <c r="M4191" s="24">
        <f t="shared" ca="1" si="627"/>
        <v>0.24067915806577889</v>
      </c>
      <c r="N4191" s="15">
        <f ca="1">_xlfn.NORM.INV(M4191,'Input Parameters'!$E$29,'Input Parameters'!$F$29)</f>
        <v>9.9929588043386738E-2</v>
      </c>
      <c r="O4191" s="8">
        <f t="shared" ca="1" si="628"/>
        <v>0.33668030307210528</v>
      </c>
      <c r="P4191" s="30">
        <f ca="1">_xlfn.LOGNORM.INV(O4191,'Input Parameters'!$H$30,'Input Parameters'!$I$30)</f>
        <v>2.1988027554231238</v>
      </c>
      <c r="Q4191" s="10">
        <f t="shared" ca="1" si="629"/>
        <v>0.6854293165701093</v>
      </c>
      <c r="R4191" s="30">
        <f>IF('Input Parameters'!$E$32=0,0,_xlfn.BETA.INV(Q4191,'Input Parameters'!$L$32,'Input Parameters'!$M$32,'Input Parameters'!$J$32,'Input Parameters'!$K$32))</f>
        <v>0</v>
      </c>
      <c r="S4191" s="10">
        <f t="shared" ca="1" si="630"/>
        <v>0.10985588936418034</v>
      </c>
      <c r="T4191" s="26">
        <f ca="1">_xlfn.LOGNORM.INV(S4191,'Input Parameters'!$H$34,'Input Parameters'!$I$34)</f>
        <v>43.264249487287209</v>
      </c>
      <c r="U4191" s="10">
        <f t="shared" ca="1" si="631"/>
        <v>0.15918168012512446</v>
      </c>
      <c r="V4191" s="30">
        <f ca="1">_xlfn.BETA.INV(U4191,'Input Parameters'!$L$36,'Input Parameters'!$M$36,'Input Parameters'!$J$36,'Input Parameters'!$K$36)</f>
        <v>0.44953854963236528</v>
      </c>
      <c r="W4191" s="2">
        <f ca="1">N4191+(P4191-N4191)*(1-ERF((T4191-R4191)/(2*SQRT(L4191*'Input Parameters'!$E$38))))</f>
        <v>0.54585353448434881</v>
      </c>
      <c r="X4191">
        <f t="shared" ca="1" si="632"/>
        <v>0</v>
      </c>
      <c r="Y4191" s="7"/>
    </row>
    <row r="4192" spans="1:25" ht="15" customHeight="1" x14ac:dyDescent="0.25">
      <c r="A4192" s="139">
        <v>4185</v>
      </c>
      <c r="B4192" s="10">
        <f t="shared" ca="1" si="623"/>
        <v>0.23983711217063985</v>
      </c>
      <c r="C4192" s="60">
        <f ca="1">_xlfn.NORM.INV(B4192,'Input Parameters'!$E$15,'Input Parameters'!$F$15)</f>
        <v>232.66183351452611</v>
      </c>
      <c r="D4192" s="10">
        <f t="shared" ca="1" si="624"/>
        <v>0.72394110478465412</v>
      </c>
      <c r="E4192" s="62">
        <f ca="1">IF(_xlfn.NORM.INV(D4192,'Input Parameters'!$E$17,'Input Parameters'!$F$17)&lt;3500,3500,IF(_xlfn.NORM.INV(D4192,'Input Parameters'!$E$17,'Input Parameters'!$F$17)&gt;5500,5500,_xlfn.NORM.INV(D4192,'Input Parameters'!$E$17,'Input Parameters'!$F$17)))</f>
        <v>5216.2127651573419</v>
      </c>
      <c r="F4192" s="10">
        <f t="shared" ca="1" si="625"/>
        <v>0.57042180200204839</v>
      </c>
      <c r="G4192" s="64">
        <f ca="1">_xlfn.NORM.INV(F4192,'Input Parameters'!$E$20,'Input Parameters'!$F$20)</f>
        <v>283.83890254642529</v>
      </c>
      <c r="H4192" s="57">
        <f ca="1">EXP(E4192*(1/'Input Parameters'!$E$23-1/G4192))</f>
        <v>0.56540807613796717</v>
      </c>
      <c r="I4192" s="10">
        <f t="shared" ca="1" si="626"/>
        <v>0.52219439217655417</v>
      </c>
      <c r="J4192" s="30">
        <f ca="1">_xlfn.BETA.INV(I4192,'Input Parameters'!$L$26,'Input Parameters'!$M$26,'Input Parameters'!$J$26,'Input Parameters'!$K$26)</f>
        <v>0.67031275516025413</v>
      </c>
      <c r="K4192" s="168">
        <f ca="1">('Input Parameters'!$E$27/'Input Parameters'!$E$38)^$J4192</f>
        <v>8.1627895066852269E-3</v>
      </c>
      <c r="L4192" s="69">
        <f ca="1">$H4192*$C4192*'Input Parameters'!$E$25*K4192</f>
        <v>1.073805814653247</v>
      </c>
      <c r="M4192" s="24">
        <f t="shared" ca="1" si="627"/>
        <v>0.56799429321205386</v>
      </c>
      <c r="N4192" s="15">
        <f ca="1">_xlfn.NORM.INV(M4192,'Input Parameters'!$E$29,'Input Parameters'!$F$29)</f>
        <v>0.10001712700697669</v>
      </c>
      <c r="O4192" s="8">
        <f t="shared" ca="1" si="628"/>
        <v>1.7143388980325636E-2</v>
      </c>
      <c r="P4192" s="30">
        <f ca="1">_xlfn.LOGNORM.INV(O4192,'Input Parameters'!$H$30,'Input Parameters'!$I$30)</f>
        <v>0.98724243174630666</v>
      </c>
      <c r="Q4192" s="10">
        <f t="shared" ca="1" si="629"/>
        <v>2.8135815161487665E-2</v>
      </c>
      <c r="R4192" s="30">
        <f>IF('Input Parameters'!$E$32=0,0,_xlfn.BETA.INV(Q4192,'Input Parameters'!$L$32,'Input Parameters'!$M$32,'Input Parameters'!$J$32,'Input Parameters'!$K$32))</f>
        <v>0</v>
      </c>
      <c r="S4192" s="10">
        <f t="shared" ca="1" si="630"/>
        <v>0.11199535668781335</v>
      </c>
      <c r="T4192" s="26">
        <f ca="1">_xlfn.LOGNORM.INV(S4192,'Input Parameters'!$H$34,'Input Parameters'!$I$34)</f>
        <v>43.325220772356438</v>
      </c>
      <c r="U4192" s="10">
        <f t="shared" ca="1" si="631"/>
        <v>0.2728591574702236</v>
      </c>
      <c r="V4192" s="30">
        <f ca="1">_xlfn.BETA.INV(U4192,'Input Parameters'!$L$36,'Input Parameters'!$M$36,'Input Parameters'!$J$36,'Input Parameters'!$K$36)</f>
        <v>0.49945144976150879</v>
      </c>
      <c r="W4192" s="2">
        <f ca="1">N4192+(P4192-N4192)*(1-ERF((T4192-R4192)/(2*SQRT(L4192*'Input Parameters'!$E$38))))</f>
        <v>0.10277866089120767</v>
      </c>
      <c r="X4192">
        <f t="shared" ca="1" si="632"/>
        <v>1</v>
      </c>
      <c r="Y4192" s="7"/>
    </row>
    <row r="4193" spans="1:25" ht="15" customHeight="1" x14ac:dyDescent="0.25">
      <c r="A4193" s="139">
        <v>4186</v>
      </c>
      <c r="B4193" s="10">
        <f t="shared" ca="1" si="623"/>
        <v>0.706748592396227</v>
      </c>
      <c r="C4193" s="60">
        <f ca="1">_xlfn.NORM.INV(B4193,'Input Parameters'!$E$15,'Input Parameters'!$F$15)</f>
        <v>300.44360056849962</v>
      </c>
      <c r="D4193" s="10">
        <f t="shared" ca="1" si="624"/>
        <v>0.12029591968586606</v>
      </c>
      <c r="E4193" s="62">
        <f ca="1">IF(_xlfn.NORM.INV(D4193,'Input Parameters'!$E$17,'Input Parameters'!$F$17)&lt;3500,3500,IF(_xlfn.NORM.INV(D4193,'Input Parameters'!$E$17,'Input Parameters'!$F$17)&gt;5500,5500,_xlfn.NORM.INV(D4193,'Input Parameters'!$E$17,'Input Parameters'!$F$17)))</f>
        <v>3978.5438563268094</v>
      </c>
      <c r="F4193" s="10">
        <f t="shared" ca="1" si="625"/>
        <v>0.52425924870287355</v>
      </c>
      <c r="G4193" s="64">
        <f ca="1">_xlfn.NORM.INV(F4193,'Input Parameters'!$E$20,'Input Parameters'!$F$20)</f>
        <v>283.05767116857714</v>
      </c>
      <c r="H4193" s="57">
        <f ca="1">EXP(E4193*(1/'Input Parameters'!$E$23-1/G4193))</f>
        <v>0.62275711107700904</v>
      </c>
      <c r="I4193" s="10">
        <f t="shared" ca="1" si="626"/>
        <v>0.10912560151729089</v>
      </c>
      <c r="J4193" s="30">
        <f ca="1">_xlfn.BETA.INV(I4193,'Input Parameters'!$L$26,'Input Parameters'!$M$26,'Input Parameters'!$J$26,'Input Parameters'!$K$26)</f>
        <v>0.45316257757214407</v>
      </c>
      <c r="K4193" s="168">
        <f ca="1">('Input Parameters'!$E$27/'Input Parameters'!$E$38)^$J4193</f>
        <v>3.8753045430127364E-2</v>
      </c>
      <c r="L4193" s="69">
        <f ca="1">$H4193*$C4193*'Input Parameters'!$E$25*K4193</f>
        <v>7.2508261236470037</v>
      </c>
      <c r="M4193" s="24">
        <f t="shared" ca="1" si="627"/>
        <v>0.48301855863988463</v>
      </c>
      <c r="N4193" s="15">
        <f ca="1">_xlfn.NORM.INV(M4193,'Input Parameters'!$E$29,'Input Parameters'!$F$29)</f>
        <v>9.9995742097666929E-2</v>
      </c>
      <c r="O4193" s="8">
        <f t="shared" ca="1" si="628"/>
        <v>0.37944585049891166</v>
      </c>
      <c r="P4193" s="30">
        <f ca="1">_xlfn.LOGNORM.INV(O4193,'Input Parameters'!$H$30,'Input Parameters'!$I$30)</f>
        <v>2.3211195240965501</v>
      </c>
      <c r="Q4193" s="10">
        <f t="shared" ca="1" si="629"/>
        <v>0.97319953161192152</v>
      </c>
      <c r="R4193" s="30">
        <f>IF('Input Parameters'!$E$32=0,0,_xlfn.BETA.INV(Q4193,'Input Parameters'!$L$32,'Input Parameters'!$M$32,'Input Parameters'!$J$32,'Input Parameters'!$K$32))</f>
        <v>0</v>
      </c>
      <c r="S4193" s="10">
        <f t="shared" ca="1" si="630"/>
        <v>0.29990878960142686</v>
      </c>
      <c r="T4193" s="26">
        <f ca="1">_xlfn.LOGNORM.INV(S4193,'Input Parameters'!$H$34,'Input Parameters'!$I$34)</f>
        <v>47.219901279908875</v>
      </c>
      <c r="U4193" s="10">
        <f t="shared" ca="1" si="631"/>
        <v>0.32495426723064647</v>
      </c>
      <c r="V4193" s="30">
        <f ca="1">_xlfn.BETA.INV(U4193,'Input Parameters'!$L$36,'Input Parameters'!$M$36,'Input Parameters'!$J$36,'Input Parameters'!$K$36)</f>
        <v>0.51987205772248002</v>
      </c>
      <c r="W4193" s="2">
        <f ca="1">N4193+(P4193-N4193)*(1-ERF((T4193-R4193)/(2*SQRT(L4193*'Input Parameters'!$E$38))))</f>
        <v>0.57749526033024878</v>
      </c>
      <c r="X4193">
        <f t="shared" ca="1" si="632"/>
        <v>0</v>
      </c>
      <c r="Y4193" s="7"/>
    </row>
    <row r="4194" spans="1:25" ht="15" customHeight="1" x14ac:dyDescent="0.25">
      <c r="A4194" s="139">
        <v>4187</v>
      </c>
      <c r="B4194" s="10">
        <f t="shared" ca="1" si="623"/>
        <v>4.6098026228932221E-2</v>
      </c>
      <c r="C4194" s="60">
        <f ca="1">_xlfn.NORM.INV(B4194,'Input Parameters'!$E$15,'Input Parameters'!$F$15)</f>
        <v>179.70948023279277</v>
      </c>
      <c r="D4194" s="10">
        <f t="shared" ca="1" si="624"/>
        <v>0.2986441443255724</v>
      </c>
      <c r="E4194" s="62">
        <f ca="1">IF(_xlfn.NORM.INV(D4194,'Input Parameters'!$E$17,'Input Parameters'!$F$17)&lt;3500,3500,IF(_xlfn.NORM.INV(D4194,'Input Parameters'!$E$17,'Input Parameters'!$F$17)&gt;5500,5500,_xlfn.NORM.INV(D4194,'Input Parameters'!$E$17,'Input Parameters'!$F$17)))</f>
        <v>4430.1871322766792</v>
      </c>
      <c r="F4194" s="10">
        <f t="shared" ca="1" si="625"/>
        <v>0.65831340205985434</v>
      </c>
      <c r="G4194" s="64">
        <f ca="1">_xlfn.NORM.INV(F4194,'Input Parameters'!$E$20,'Input Parameters'!$F$20)</f>
        <v>285.38269179358019</v>
      </c>
      <c r="H4194" s="57">
        <f ca="1">EXP(E4194*(1/'Input Parameters'!$E$23-1/G4194))</f>
        <v>0.67041999828136078</v>
      </c>
      <c r="I4194" s="10">
        <f t="shared" ca="1" si="626"/>
        <v>2.0801125840397838E-2</v>
      </c>
      <c r="J4194" s="30">
        <f ca="1">_xlfn.BETA.INV(I4194,'Input Parameters'!$L$26,'Input Parameters'!$M$26,'Input Parameters'!$J$26,'Input Parameters'!$K$26)</f>
        <v>0.32230943050174482</v>
      </c>
      <c r="K4194" s="168">
        <f ca="1">('Input Parameters'!$E$27/'Input Parameters'!$E$38)^$J4194</f>
        <v>9.9069544876727519E-2</v>
      </c>
      <c r="L4194" s="69">
        <f ca="1">$H4194*$C4194*'Input Parameters'!$E$25*K4194</f>
        <v>11.93598093788316</v>
      </c>
      <c r="M4194" s="24">
        <f t="shared" ca="1" si="627"/>
        <v>0.75602063595132396</v>
      </c>
      <c r="N4194" s="15">
        <f ca="1">_xlfn.NORM.INV(M4194,'Input Parameters'!$E$29,'Input Parameters'!$F$29)</f>
        <v>0.10006935591359394</v>
      </c>
      <c r="O4194" s="8">
        <f t="shared" ca="1" si="628"/>
        <v>0.10458727197690942</v>
      </c>
      <c r="P4194" s="30">
        <f ca="1">_xlfn.LOGNORM.INV(O4194,'Input Parameters'!$H$30,'Input Parameters'!$I$30)</f>
        <v>1.4826138245234071</v>
      </c>
      <c r="Q4194" s="10">
        <f t="shared" ca="1" si="629"/>
        <v>0.33671075903807879</v>
      </c>
      <c r="R4194" s="30">
        <f>IF('Input Parameters'!$E$32=0,0,_xlfn.BETA.INV(Q4194,'Input Parameters'!$L$32,'Input Parameters'!$M$32,'Input Parameters'!$J$32,'Input Parameters'!$K$32))</f>
        <v>0</v>
      </c>
      <c r="S4194" s="10">
        <f t="shared" ca="1" si="630"/>
        <v>0.4327617660569737</v>
      </c>
      <c r="T4194" s="26">
        <f ca="1">_xlfn.LOGNORM.INV(S4194,'Input Parameters'!$H$34,'Input Parameters'!$I$34)</f>
        <v>49.355926738560719</v>
      </c>
      <c r="U4194" s="10">
        <f t="shared" ca="1" si="631"/>
        <v>0.43481193059998202</v>
      </c>
      <c r="V4194" s="30">
        <f ca="1">_xlfn.BETA.INV(U4194,'Input Parameters'!$L$36,'Input Parameters'!$M$36,'Input Parameters'!$J$36,'Input Parameters'!$K$36)</f>
        <v>0.56128269099809236</v>
      </c>
      <c r="W4194" s="2">
        <f ca="1">N4194+(P4194-N4194)*(1-ERF((T4194-R4194)/(2*SQRT(L4194*'Input Parameters'!$E$38))))</f>
        <v>0.53199418165885271</v>
      </c>
      <c r="X4194">
        <f t="shared" ca="1" si="632"/>
        <v>1</v>
      </c>
      <c r="Y4194" s="7"/>
    </row>
    <row r="4195" spans="1:25" ht="15" customHeight="1" x14ac:dyDescent="0.25">
      <c r="A4195" s="139">
        <v>4188</v>
      </c>
      <c r="B4195" s="10">
        <f t="shared" ca="1" si="623"/>
        <v>0.79913637560521833</v>
      </c>
      <c r="C4195" s="60">
        <f ca="1">_xlfn.NORM.INV(B4195,'Input Parameters'!$E$15,'Input Parameters'!$F$15)</f>
        <v>316.41059068831981</v>
      </c>
      <c r="D4195" s="10">
        <f t="shared" ca="1" si="624"/>
        <v>0.24382836015520071</v>
      </c>
      <c r="E4195" s="62">
        <f ca="1">IF(_xlfn.NORM.INV(D4195,'Input Parameters'!$E$17,'Input Parameters'!$F$17)&lt;3500,3500,IF(_xlfn.NORM.INV(D4195,'Input Parameters'!$E$17,'Input Parameters'!$F$17)&gt;5500,5500,_xlfn.NORM.INV(D4195,'Input Parameters'!$E$17,'Input Parameters'!$F$17)))</f>
        <v>4314.1715490884453</v>
      </c>
      <c r="F4195" s="10">
        <f t="shared" ca="1" si="625"/>
        <v>0.9272553821575914</v>
      </c>
      <c r="G4195" s="64">
        <f ca="1">_xlfn.NORM.INV(F4195,'Input Parameters'!$E$20,'Input Parameters'!$F$20)</f>
        <v>292.40285894338751</v>
      </c>
      <c r="H4195" s="57">
        <f ca="1">EXP(E4195*(1/'Input Parameters'!$E$23-1/G4195))</f>
        <v>0.97390730987044782</v>
      </c>
      <c r="I4195" s="10">
        <f t="shared" ca="1" si="626"/>
        <v>0.82675365064010897</v>
      </c>
      <c r="J4195" s="30">
        <f ca="1">_xlfn.BETA.INV(I4195,'Input Parameters'!$L$26,'Input Parameters'!$M$26,'Input Parameters'!$J$26,'Input Parameters'!$K$26)</f>
        <v>0.79836913617466576</v>
      </c>
      <c r="K4195" s="168">
        <f ca="1">('Input Parameters'!$E$27/'Input Parameters'!$E$38)^$J4195</f>
        <v>3.2577425906617765E-3</v>
      </c>
      <c r="L4195" s="69">
        <f ca="1">$H4195*$C4195*'Input Parameters'!$E$25*K4195</f>
        <v>1.0038883232024627</v>
      </c>
      <c r="M4195" s="24">
        <f t="shared" ca="1" si="627"/>
        <v>0.51261997607643728</v>
      </c>
      <c r="N4195" s="15">
        <f ca="1">_xlfn.NORM.INV(M4195,'Input Parameters'!$E$29,'Input Parameters'!$F$29)</f>
        <v>0.10000316388665778</v>
      </c>
      <c r="O4195" s="8">
        <f t="shared" ca="1" si="628"/>
        <v>0.63463891189862054</v>
      </c>
      <c r="P4195" s="30">
        <f ca="1">_xlfn.LOGNORM.INV(O4195,'Input Parameters'!$H$30,'Input Parameters'!$I$30)</f>
        <v>3.1569849497067035</v>
      </c>
      <c r="Q4195" s="10">
        <f t="shared" ca="1" si="629"/>
        <v>0.2084092425188141</v>
      </c>
      <c r="R4195" s="30">
        <f>IF('Input Parameters'!$E$32=0,0,_xlfn.BETA.INV(Q4195,'Input Parameters'!$L$32,'Input Parameters'!$M$32,'Input Parameters'!$J$32,'Input Parameters'!$K$32))</f>
        <v>0</v>
      </c>
      <c r="S4195" s="10">
        <f t="shared" ca="1" si="630"/>
        <v>0.47093709945210671</v>
      </c>
      <c r="T4195" s="26">
        <f ca="1">_xlfn.LOGNORM.INV(S4195,'Input Parameters'!$H$34,'Input Parameters'!$I$34)</f>
        <v>49.952135664431758</v>
      </c>
      <c r="U4195" s="10">
        <f t="shared" ca="1" si="631"/>
        <v>0.80793339195800429</v>
      </c>
      <c r="V4195" s="30">
        <f ca="1">_xlfn.BETA.INV(U4195,'Input Parameters'!$L$36,'Input Parameters'!$M$36,'Input Parameters'!$J$36,'Input Parameters'!$K$36)</f>
        <v>0.72868030208967394</v>
      </c>
      <c r="W4195" s="2">
        <f ca="1">N4195+(P4195-N4195)*(1-ERF((T4195-R4195)/(2*SQRT(L4195*'Input Parameters'!$E$38))))</f>
        <v>0.10129626661728622</v>
      </c>
      <c r="X4195">
        <f t="shared" ca="1" si="632"/>
        <v>1</v>
      </c>
      <c r="Y4195" s="7"/>
    </row>
    <row r="4196" spans="1:25" ht="15" customHeight="1" x14ac:dyDescent="0.25">
      <c r="A4196" s="139">
        <v>4189</v>
      </c>
      <c r="B4196" s="10">
        <f t="shared" ca="1" si="623"/>
        <v>0.22611146072656185</v>
      </c>
      <c r="C4196" s="60">
        <f ca="1">_xlfn.NORM.INV(B4196,'Input Parameters'!$E$15,'Input Parameters'!$F$15)</f>
        <v>230.22921911719718</v>
      </c>
      <c r="D4196" s="10">
        <f t="shared" ca="1" si="624"/>
        <v>6.2414693160739332E-2</v>
      </c>
      <c r="E4196" s="62">
        <f ca="1">IF(_xlfn.NORM.INV(D4196,'Input Parameters'!$E$17,'Input Parameters'!$F$17)&lt;3500,3500,IF(_xlfn.NORM.INV(D4196,'Input Parameters'!$E$17,'Input Parameters'!$F$17)&gt;5500,5500,_xlfn.NORM.INV(D4196,'Input Parameters'!$E$17,'Input Parameters'!$F$17)))</f>
        <v>3725.6298109341351</v>
      </c>
      <c r="F4196" s="10">
        <f t="shared" ca="1" si="625"/>
        <v>0.94164745353433443</v>
      </c>
      <c r="G4196" s="64">
        <f ca="1">_xlfn.NORM.INV(F4196,'Input Parameters'!$E$20,'Input Parameters'!$F$20)</f>
        <v>293.16065690836285</v>
      </c>
      <c r="H4196" s="57">
        <f ca="1">EXP(E4196*(1/'Input Parameters'!$E$23-1/G4196))</f>
        <v>1.0101545289650136</v>
      </c>
      <c r="I4196" s="10">
        <f t="shared" ca="1" si="626"/>
        <v>0.12798203376297057</v>
      </c>
      <c r="J4196" s="30">
        <f ca="1">_xlfn.BETA.INV(I4196,'Input Parameters'!$L$26,'Input Parameters'!$M$26,'Input Parameters'!$J$26,'Input Parameters'!$K$26)</f>
        <v>0.4693755434379534</v>
      </c>
      <c r="K4196" s="168">
        <f ca="1">('Input Parameters'!$E$27/'Input Parameters'!$E$38)^$J4196</f>
        <v>3.4498414109357903E-2</v>
      </c>
      <c r="L4196" s="69">
        <f ca="1">$H4196*$C4196*'Input Parameters'!$E$25*K4196</f>
        <v>8.0231957235312343</v>
      </c>
      <c r="M4196" s="24">
        <f t="shared" ca="1" si="627"/>
        <v>2.4945999251971829E-3</v>
      </c>
      <c r="N4196" s="15">
        <f ca="1">_xlfn.NORM.INV(M4196,'Input Parameters'!$E$29,'Input Parameters'!$F$29)</f>
        <v>9.9719226974538694E-2</v>
      </c>
      <c r="O4196" s="8">
        <f t="shared" ca="1" si="628"/>
        <v>0.30864552805571843</v>
      </c>
      <c r="P4196" s="30">
        <f ca="1">_xlfn.LOGNORM.INV(O4196,'Input Parameters'!$H$30,'Input Parameters'!$I$30)</f>
        <v>2.1191075480493025</v>
      </c>
      <c r="Q4196" s="10">
        <f t="shared" ca="1" si="629"/>
        <v>0.81100381425070744</v>
      </c>
      <c r="R4196" s="30">
        <f>IF('Input Parameters'!$E$32=0,0,_xlfn.BETA.INV(Q4196,'Input Parameters'!$L$32,'Input Parameters'!$M$32,'Input Parameters'!$J$32,'Input Parameters'!$K$32))</f>
        <v>0</v>
      </c>
      <c r="S4196" s="10">
        <f t="shared" ca="1" si="630"/>
        <v>0.27628954169262421</v>
      </c>
      <c r="T4196" s="26">
        <f ca="1">_xlfn.LOGNORM.INV(S4196,'Input Parameters'!$H$34,'Input Parameters'!$I$34)</f>
        <v>46.81456340688986</v>
      </c>
      <c r="U4196" s="10">
        <f t="shared" ca="1" si="631"/>
        <v>0.40725145452860512</v>
      </c>
      <c r="V4196" s="30">
        <f ca="1">_xlfn.BETA.INV(U4196,'Input Parameters'!$L$36,'Input Parameters'!$M$36,'Input Parameters'!$J$36,'Input Parameters'!$K$36)</f>
        <v>0.55096702715626189</v>
      </c>
      <c r="W4196" s="2">
        <f ca="1">N4196+(P4196-N4196)*(1-ERF((T4196-R4196)/(2*SQRT(L4196*'Input Parameters'!$E$38))))</f>
        <v>0.58949397611761634</v>
      </c>
      <c r="X4196">
        <f t="shared" ca="1" si="632"/>
        <v>0</v>
      </c>
      <c r="Y4196" s="7"/>
    </row>
    <row r="4197" spans="1:25" ht="15" customHeight="1" x14ac:dyDescent="0.25">
      <c r="A4197" s="139">
        <v>4190</v>
      </c>
      <c r="B4197" s="10">
        <f t="shared" ca="1" si="623"/>
        <v>0.67741335257225421</v>
      </c>
      <c r="C4197" s="60">
        <f ca="1">_xlfn.NORM.INV(B4197,'Input Parameters'!$E$15,'Input Parameters'!$F$15)</f>
        <v>295.92207661332344</v>
      </c>
      <c r="D4197" s="10">
        <f t="shared" ca="1" si="624"/>
        <v>0.59617818878888706</v>
      </c>
      <c r="E4197" s="62">
        <f ca="1">IF(_xlfn.NORM.INV(D4197,'Input Parameters'!$E$17,'Input Parameters'!$F$17)&lt;3500,3500,IF(_xlfn.NORM.INV(D4197,'Input Parameters'!$E$17,'Input Parameters'!$F$17)&gt;5500,5500,_xlfn.NORM.INV(D4197,'Input Parameters'!$E$17,'Input Parameters'!$F$17)))</f>
        <v>4970.4269215522572</v>
      </c>
      <c r="F4197" s="10">
        <f t="shared" ca="1" si="625"/>
        <v>0.34568577888522445</v>
      </c>
      <c r="G4197" s="64">
        <f ca="1">_xlfn.NORM.INV(F4197,'Input Parameters'!$E$20,'Input Parameters'!$F$20)</f>
        <v>279.99013722561995</v>
      </c>
      <c r="H4197" s="57">
        <f ca="1">EXP(E4197*(1/'Input Parameters'!$E$23-1/G4197))</f>
        <v>0.45655180014246188</v>
      </c>
      <c r="I4197" s="10">
        <f t="shared" ca="1" si="626"/>
        <v>0.45076544587453782</v>
      </c>
      <c r="J4197" s="30">
        <f ca="1">_xlfn.BETA.INV(I4197,'Input Parameters'!$L$26,'Input Parameters'!$M$26,'Input Parameters'!$J$26,'Input Parameters'!$K$26)</f>
        <v>0.64130983742075864</v>
      </c>
      <c r="K4197" s="168">
        <f ca="1">('Input Parameters'!$E$27/'Input Parameters'!$E$38)^$J4197</f>
        <v>1.0050522064011001E-2</v>
      </c>
      <c r="L4197" s="69">
        <f ca="1">$H4197*$C4197*'Input Parameters'!$E$25*K4197</f>
        <v>1.3578632884452344</v>
      </c>
      <c r="M4197" s="24">
        <f t="shared" ca="1" si="627"/>
        <v>0.71623150393502566</v>
      </c>
      <c r="N4197" s="15">
        <f ca="1">_xlfn.NORM.INV(M4197,'Input Parameters'!$E$29,'Input Parameters'!$F$29)</f>
        <v>0.1000571682647889</v>
      </c>
      <c r="O4197" s="8">
        <f t="shared" ca="1" si="628"/>
        <v>0.50825879566526155</v>
      </c>
      <c r="P4197" s="30">
        <f ca="1">_xlfn.LOGNORM.INV(O4197,'Input Parameters'!$H$30,'Input Parameters'!$I$30)</f>
        <v>2.7096522624531807</v>
      </c>
      <c r="Q4197" s="10">
        <f t="shared" ca="1" si="629"/>
        <v>0.90107515668794136</v>
      </c>
      <c r="R4197" s="30">
        <f>IF('Input Parameters'!$E$32=0,0,_xlfn.BETA.INV(Q4197,'Input Parameters'!$L$32,'Input Parameters'!$M$32,'Input Parameters'!$J$32,'Input Parameters'!$K$32))</f>
        <v>0</v>
      </c>
      <c r="S4197" s="10">
        <f t="shared" ca="1" si="630"/>
        <v>0.84581922248042274</v>
      </c>
      <c r="T4197" s="26">
        <f ca="1">_xlfn.LOGNORM.INV(S4197,'Input Parameters'!$H$34,'Input Parameters'!$I$34)</f>
        <v>57.22462329098903</v>
      </c>
      <c r="U4197" s="10">
        <f t="shared" ca="1" si="631"/>
        <v>0.25156440043587625</v>
      </c>
      <c r="V4197" s="30">
        <f ca="1">_xlfn.BETA.INV(U4197,'Input Parameters'!$L$36,'Input Parameters'!$M$36,'Input Parameters'!$J$36,'Input Parameters'!$K$36)</f>
        <v>0.49079967718684803</v>
      </c>
      <c r="W4197" s="2">
        <f ca="1">N4197+(P4197-N4197)*(1-ERF((T4197-R4197)/(2*SQRT(L4197*'Input Parameters'!$E$38))))</f>
        <v>0.10140286038733325</v>
      </c>
      <c r="X4197">
        <f t="shared" ca="1" si="632"/>
        <v>1</v>
      </c>
      <c r="Y4197" s="7"/>
    </row>
    <row r="4198" spans="1:25" ht="15" customHeight="1" x14ac:dyDescent="0.25">
      <c r="A4198" s="139">
        <v>4191</v>
      </c>
      <c r="B4198" s="10">
        <f t="shared" ca="1" si="623"/>
        <v>0.76523524063466652</v>
      </c>
      <c r="C4198" s="60">
        <f ca="1">_xlfn.NORM.INV(B4198,'Input Parameters'!$E$15,'Input Parameters'!$F$15)</f>
        <v>310.16232197084923</v>
      </c>
      <c r="D4198" s="10">
        <f t="shared" ca="1" si="624"/>
        <v>0.71738508652493971</v>
      </c>
      <c r="E4198" s="62">
        <f ca="1">IF(_xlfn.NORM.INV(D4198,'Input Parameters'!$E$17,'Input Parameters'!$F$17)&lt;3500,3500,IF(_xlfn.NORM.INV(D4198,'Input Parameters'!$E$17,'Input Parameters'!$F$17)&gt;5500,5500,_xlfn.NORM.INV(D4198,'Input Parameters'!$E$17,'Input Parameters'!$F$17)))</f>
        <v>5202.563624906983</v>
      </c>
      <c r="F4198" s="10">
        <f t="shared" ca="1" si="625"/>
        <v>0.90019239644541638</v>
      </c>
      <c r="G4198" s="64">
        <f ca="1">_xlfn.NORM.INV(F4198,'Input Parameters'!$E$20,'Input Parameters'!$F$20)</f>
        <v>291.24374577451158</v>
      </c>
      <c r="H4198" s="57">
        <f ca="1">EXP(E4198*(1/'Input Parameters'!$E$23-1/G4198))</f>
        <v>0.9024018917875718</v>
      </c>
      <c r="I4198" s="10">
        <f t="shared" ca="1" si="626"/>
        <v>0.17237800117093949</v>
      </c>
      <c r="J4198" s="30">
        <f ca="1">_xlfn.BETA.INV(I4198,'Input Parameters'!$L$26,'Input Parameters'!$M$26,'Input Parameters'!$J$26,'Input Parameters'!$K$26)</f>
        <v>0.50213626761699437</v>
      </c>
      <c r="K4198" s="168">
        <f ca="1">('Input Parameters'!$E$27/'Input Parameters'!$E$38)^$J4198</f>
        <v>2.7273619117999481E-2</v>
      </c>
      <c r="L4198" s="69">
        <f ca="1">$H4198*$C4198*'Input Parameters'!$E$25*K4198</f>
        <v>7.6336423315527764</v>
      </c>
      <c r="M4198" s="24">
        <f t="shared" ca="1" si="627"/>
        <v>0.78208545421211162</v>
      </c>
      <c r="N4198" s="15">
        <f ca="1">_xlfn.NORM.INV(M4198,'Input Parameters'!$E$29,'Input Parameters'!$F$29)</f>
        <v>0.10007792557224438</v>
      </c>
      <c r="O4198" s="8">
        <f t="shared" ca="1" si="628"/>
        <v>0.86400078293361138</v>
      </c>
      <c r="P4198" s="30">
        <f ca="1">_xlfn.LOGNORM.INV(O4198,'Input Parameters'!$H$30,'Input Parameters'!$I$30)</f>
        <v>4.5083783395438948</v>
      </c>
      <c r="Q4198" s="10">
        <f t="shared" ca="1" si="629"/>
        <v>0.79557936647082539</v>
      </c>
      <c r="R4198" s="30">
        <f>IF('Input Parameters'!$E$32=0,0,_xlfn.BETA.INV(Q4198,'Input Parameters'!$L$32,'Input Parameters'!$M$32,'Input Parameters'!$J$32,'Input Parameters'!$K$32))</f>
        <v>0</v>
      </c>
      <c r="S4198" s="10">
        <f t="shared" ca="1" si="630"/>
        <v>5.2839282368685403E-2</v>
      </c>
      <c r="T4198" s="26">
        <f ca="1">_xlfn.LOGNORM.INV(S4198,'Input Parameters'!$H$34,'Input Parameters'!$I$34)</f>
        <v>41.21024572963919</v>
      </c>
      <c r="U4198" s="10">
        <f t="shared" ca="1" si="631"/>
        <v>0.7509701699398863</v>
      </c>
      <c r="V4198" s="30">
        <f ca="1">_xlfn.BETA.INV(U4198,'Input Parameters'!$L$36,'Input Parameters'!$M$36,'Input Parameters'!$J$36,'Input Parameters'!$K$36)</f>
        <v>0.6954345597038144</v>
      </c>
      <c r="W4198" s="2">
        <f ca="1">N4198+(P4198-N4198)*(1-ERF((T4198-R4198)/(2*SQRT(L4198*'Input Parameters'!$E$38))))</f>
        <v>1.385395986231418</v>
      </c>
      <c r="X4198">
        <f t="shared" ca="1" si="632"/>
        <v>0</v>
      </c>
      <c r="Y4198" s="7"/>
    </row>
    <row r="4199" spans="1:25" ht="15" customHeight="1" x14ac:dyDescent="0.25">
      <c r="A4199" s="139">
        <v>4192</v>
      </c>
      <c r="B4199" s="10">
        <f t="shared" ca="1" si="623"/>
        <v>0.90991287684621147</v>
      </c>
      <c r="C4199" s="60">
        <f ca="1">_xlfn.NORM.INV(B4199,'Input Parameters'!$E$15,'Input Parameters'!$F$15)</f>
        <v>343.59826294891315</v>
      </c>
      <c r="D4199" s="10">
        <f t="shared" ca="1" si="624"/>
        <v>0.6628174609443046</v>
      </c>
      <c r="E4199" s="62">
        <f ca="1">IF(_xlfn.NORM.INV(D4199,'Input Parameters'!$E$17,'Input Parameters'!$F$17)&lt;3500,3500,IF(_xlfn.NORM.INV(D4199,'Input Parameters'!$E$17,'Input Parameters'!$F$17)&gt;5500,5500,_xlfn.NORM.INV(D4199,'Input Parameters'!$E$17,'Input Parameters'!$F$17)))</f>
        <v>5094.1153496267416</v>
      </c>
      <c r="F4199" s="10">
        <f t="shared" ca="1" si="625"/>
        <v>0.33435231457184733</v>
      </c>
      <c r="G4199" s="64">
        <f ca="1">_xlfn.NORM.INV(F4199,'Input Parameters'!$E$20,'Input Parameters'!$F$20)</f>
        <v>279.78289241430144</v>
      </c>
      <c r="H4199" s="57">
        <f ca="1">EXP(E4199*(1/'Input Parameters'!$E$23-1/G4199))</f>
        <v>0.44173680957001343</v>
      </c>
      <c r="I4199" s="10">
        <f t="shared" ca="1" si="626"/>
        <v>0.34799545139614352</v>
      </c>
      <c r="J4199" s="30">
        <f ca="1">_xlfn.BETA.INV(I4199,'Input Parameters'!$L$26,'Input Parameters'!$M$26,'Input Parameters'!$J$26,'Input Parameters'!$K$26)</f>
        <v>0.59688485821180703</v>
      </c>
      <c r="K4199" s="168">
        <f ca="1">('Input Parameters'!$E$27/'Input Parameters'!$E$38)^$J4199</f>
        <v>1.3822338441433452E-2</v>
      </c>
      <c r="L4199" s="69">
        <f ca="1">$H4199*$C4199*'Input Parameters'!$E$25*K4199</f>
        <v>2.0979545348449458</v>
      </c>
      <c r="M4199" s="24">
        <f t="shared" ca="1" si="627"/>
        <v>0.85635634066805633</v>
      </c>
      <c r="N4199" s="15">
        <f ca="1">_xlfn.NORM.INV(M4199,'Input Parameters'!$E$29,'Input Parameters'!$F$29)</f>
        <v>0.10010640913507859</v>
      </c>
      <c r="O4199" s="8">
        <f t="shared" ca="1" si="628"/>
        <v>0.24017206542422664</v>
      </c>
      <c r="P4199" s="30">
        <f ca="1">_xlfn.LOGNORM.INV(O4199,'Input Parameters'!$H$30,'Input Parameters'!$I$30)</f>
        <v>1.9225610974562266</v>
      </c>
      <c r="Q4199" s="10">
        <f t="shared" ca="1" si="629"/>
        <v>0.52277155581603219</v>
      </c>
      <c r="R4199" s="30">
        <f>IF('Input Parameters'!$E$32=0,0,_xlfn.BETA.INV(Q4199,'Input Parameters'!$L$32,'Input Parameters'!$M$32,'Input Parameters'!$J$32,'Input Parameters'!$K$32))</f>
        <v>0</v>
      </c>
      <c r="S4199" s="10">
        <f t="shared" ca="1" si="630"/>
        <v>0.23807381626261703</v>
      </c>
      <c r="T4199" s="26">
        <f ca="1">_xlfn.LOGNORM.INV(S4199,'Input Parameters'!$H$34,'Input Parameters'!$I$34)</f>
        <v>46.128234443503381</v>
      </c>
      <c r="U4199" s="10">
        <f t="shared" ca="1" si="631"/>
        <v>0.37267914717317041</v>
      </c>
      <c r="V4199" s="30">
        <f ca="1">_xlfn.BETA.INV(U4199,'Input Parameters'!$L$36,'Input Parameters'!$M$36,'Input Parameters'!$J$36,'Input Parameters'!$K$36)</f>
        <v>0.53799906294197675</v>
      </c>
      <c r="W4199" s="2">
        <f ca="1">N4199+(P4199-N4199)*(1-ERF((T4199-R4199)/(2*SQRT(L4199*'Input Parameters'!$E$38))))</f>
        <v>0.14444136021003562</v>
      </c>
      <c r="X4199">
        <f t="shared" ca="1" si="632"/>
        <v>1</v>
      </c>
      <c r="Y4199" s="7"/>
    </row>
    <row r="4200" spans="1:25" ht="15" customHeight="1" x14ac:dyDescent="0.25">
      <c r="A4200" s="139">
        <v>4193</v>
      </c>
      <c r="B4200" s="10">
        <f t="shared" ca="1" si="623"/>
        <v>0.51478300059941473</v>
      </c>
      <c r="C4200" s="60">
        <f ca="1">_xlfn.NORM.INV(B4200,'Input Parameters'!$E$15,'Input Parameters'!$F$15)</f>
        <v>272.97582411938555</v>
      </c>
      <c r="D4200" s="10">
        <f t="shared" ca="1" si="624"/>
        <v>6.9652258549928292E-2</v>
      </c>
      <c r="E4200" s="62">
        <f ca="1">IF(_xlfn.NORM.INV(D4200,'Input Parameters'!$E$17,'Input Parameters'!$F$17)&lt;3500,3500,IF(_xlfn.NORM.INV(D4200,'Input Parameters'!$E$17,'Input Parameters'!$F$17)&gt;5500,5500,_xlfn.NORM.INV(D4200,'Input Parameters'!$E$17,'Input Parameters'!$F$17)))</f>
        <v>3765.1298696152944</v>
      </c>
      <c r="F4200" s="10">
        <f t="shared" ca="1" si="625"/>
        <v>0.64231553730683966</v>
      </c>
      <c r="G4200" s="64">
        <f ca="1">_xlfn.NORM.INV(F4200,'Input Parameters'!$E$20,'Input Parameters'!$F$20)</f>
        <v>285.09318875298527</v>
      </c>
      <c r="H4200" s="57">
        <f ca="1">EXP(E4200*(1/'Input Parameters'!$E$23-1/G4200))</f>
        <v>0.70242064619744771</v>
      </c>
      <c r="I4200" s="10">
        <f t="shared" ca="1" si="626"/>
        <v>0.21632662709256945</v>
      </c>
      <c r="J4200" s="30">
        <f ca="1">_xlfn.BETA.INV(I4200,'Input Parameters'!$L$26,'Input Parameters'!$M$26,'Input Parameters'!$J$26,'Input Parameters'!$K$26)</f>
        <v>0.52966670111001224</v>
      </c>
      <c r="K4200" s="168">
        <f ca="1">('Input Parameters'!$E$27/'Input Parameters'!$E$38)^$J4200</f>
        <v>2.2386172045456277E-2</v>
      </c>
      <c r="L4200" s="69">
        <f ca="1">$H4200*$C4200*'Input Parameters'!$E$25*K4200</f>
        <v>4.292410921634664</v>
      </c>
      <c r="M4200" s="24">
        <f t="shared" ca="1" si="627"/>
        <v>0.17668902520573115</v>
      </c>
      <c r="N4200" s="15">
        <f ca="1">_xlfn.NORM.INV(M4200,'Input Parameters'!$E$29,'Input Parameters'!$F$29)</f>
        <v>9.9907194309114711E-2</v>
      </c>
      <c r="O4200" s="8">
        <f t="shared" ca="1" si="628"/>
        <v>6.7107931162823875E-2</v>
      </c>
      <c r="P4200" s="30">
        <f ca="1">_xlfn.LOGNORM.INV(O4200,'Input Parameters'!$H$30,'Input Parameters'!$I$30)</f>
        <v>1.3225535156335873</v>
      </c>
      <c r="Q4200" s="10">
        <f t="shared" ca="1" si="629"/>
        <v>0.95963755784041982</v>
      </c>
      <c r="R4200" s="30">
        <f>IF('Input Parameters'!$E$32=0,0,_xlfn.BETA.INV(Q4200,'Input Parameters'!$L$32,'Input Parameters'!$M$32,'Input Parameters'!$J$32,'Input Parameters'!$K$32))</f>
        <v>0</v>
      </c>
      <c r="S4200" s="10">
        <f t="shared" ca="1" si="630"/>
        <v>0.92094857318279133</v>
      </c>
      <c r="T4200" s="26">
        <f ca="1">_xlfn.LOGNORM.INV(S4200,'Input Parameters'!$H$34,'Input Parameters'!$I$34)</f>
        <v>60.093155555220292</v>
      </c>
      <c r="U4200" s="10">
        <f t="shared" ca="1" si="631"/>
        <v>0.62776193950705728</v>
      </c>
      <c r="V4200" s="30">
        <f ca="1">_xlfn.BETA.INV(U4200,'Input Parameters'!$L$36,'Input Parameters'!$M$36,'Input Parameters'!$J$36,'Input Parameters'!$K$36)</f>
        <v>0.63706385071447025</v>
      </c>
      <c r="W4200" s="2">
        <f ca="1">N4200+(P4200-N4200)*(1-ERF((T4200-R4200)/(2*SQRT(L4200*'Input Parameters'!$E$38))))</f>
        <v>0.14914296780003911</v>
      </c>
      <c r="X4200">
        <f t="shared" ca="1" si="632"/>
        <v>1</v>
      </c>
      <c r="Y4200" s="7"/>
    </row>
    <row r="4201" spans="1:25" ht="15" customHeight="1" x14ac:dyDescent="0.25">
      <c r="A4201" s="139">
        <v>4194</v>
      </c>
      <c r="B4201" s="10">
        <f t="shared" ca="1" si="623"/>
        <v>2.039623975571081E-2</v>
      </c>
      <c r="C4201" s="60">
        <f ca="1">_xlfn.NORM.INV(B4201,'Input Parameters'!$E$15,'Input Parameters'!$F$15)</f>
        <v>160.10730378907968</v>
      </c>
      <c r="D4201" s="10">
        <f t="shared" ca="1" si="624"/>
        <v>4.3044488357432242E-2</v>
      </c>
      <c r="E4201" s="62">
        <f ca="1">IF(_xlfn.NORM.INV(D4201,'Input Parameters'!$E$17,'Input Parameters'!$F$17)&lt;3500,3500,IF(_xlfn.NORM.INV(D4201,'Input Parameters'!$E$17,'Input Parameters'!$F$17)&gt;5500,5500,_xlfn.NORM.INV(D4201,'Input Parameters'!$E$17,'Input Parameters'!$F$17)))</f>
        <v>3598.520459780802</v>
      </c>
      <c r="F4201" s="10">
        <f t="shared" ca="1" si="625"/>
        <v>0.25699060002370655</v>
      </c>
      <c r="G4201" s="64">
        <f ca="1">_xlfn.NORM.INV(F4201,'Input Parameters'!$E$20,'Input Parameters'!$F$20)</f>
        <v>278.27723727520174</v>
      </c>
      <c r="H4201" s="57">
        <f ca="1">EXP(E4201*(1/'Input Parameters'!$E$23-1/G4201))</f>
        <v>0.52374288758578591</v>
      </c>
      <c r="I4201" s="10">
        <f t="shared" ca="1" si="626"/>
        <v>0.10286219772941463</v>
      </c>
      <c r="J4201" s="30">
        <f ca="1">_xlfn.BETA.INV(I4201,'Input Parameters'!$L$26,'Input Parameters'!$M$26,'Input Parameters'!$J$26,'Input Parameters'!$K$26)</f>
        <v>0.44735933795322252</v>
      </c>
      <c r="K4201" s="168">
        <f ca="1">('Input Parameters'!$E$27/'Input Parameters'!$E$38)^$J4201</f>
        <v>4.0400255940509271E-2</v>
      </c>
      <c r="L4201" s="69">
        <f ca="1">$H4201*$C4201*'Input Parameters'!$E$25*K4201</f>
        <v>3.3877659509538898</v>
      </c>
      <c r="M4201" s="24">
        <f t="shared" ca="1" si="627"/>
        <v>0.1494905500299174</v>
      </c>
      <c r="N4201" s="15">
        <f ca="1">_xlfn.NORM.INV(M4201,'Input Parameters'!$E$29,'Input Parameters'!$F$29)</f>
        <v>9.9896137913933494E-2</v>
      </c>
      <c r="O4201" s="8">
        <f t="shared" ca="1" si="628"/>
        <v>0.33690376184794824</v>
      </c>
      <c r="P4201" s="30">
        <f ca="1">_xlfn.LOGNORM.INV(O4201,'Input Parameters'!$H$30,'Input Parameters'!$I$30)</f>
        <v>2.1994386114878743</v>
      </c>
      <c r="Q4201" s="10">
        <f t="shared" ca="1" si="629"/>
        <v>0.7756305800870481</v>
      </c>
      <c r="R4201" s="30">
        <f>IF('Input Parameters'!$E$32=0,0,_xlfn.BETA.INV(Q4201,'Input Parameters'!$L$32,'Input Parameters'!$M$32,'Input Parameters'!$J$32,'Input Parameters'!$K$32))</f>
        <v>0</v>
      </c>
      <c r="S4201" s="10">
        <f t="shared" ca="1" si="630"/>
        <v>0.29720063819594034</v>
      </c>
      <c r="T4201" s="26">
        <f ca="1">_xlfn.LOGNORM.INV(S4201,'Input Parameters'!$H$34,'Input Parameters'!$I$34)</f>
        <v>47.174027006474752</v>
      </c>
      <c r="U4201" s="10">
        <f t="shared" ca="1" si="631"/>
        <v>0.40850659711444492</v>
      </c>
      <c r="V4201" s="30">
        <f ca="1">_xlfn.BETA.INV(U4201,'Input Parameters'!$L$36,'Input Parameters'!$M$36,'Input Parameters'!$J$36,'Input Parameters'!$K$36)</f>
        <v>0.55143679366003195</v>
      </c>
      <c r="W4201" s="2">
        <f ca="1">N4201+(P4201-N4201)*(1-ERF((T4201-R4201)/(2*SQRT(L4201*'Input Parameters'!$E$38))))</f>
        <v>0.24673625871714111</v>
      </c>
      <c r="X4201">
        <f t="shared" ca="1" si="632"/>
        <v>1</v>
      </c>
      <c r="Y4201" s="7"/>
    </row>
    <row r="4202" spans="1:25" ht="15" customHeight="1" x14ac:dyDescent="0.25">
      <c r="A4202" s="139">
        <v>4195</v>
      </c>
      <c r="B4202" s="10">
        <f t="shared" ca="1" si="623"/>
        <v>0.92553167670108183</v>
      </c>
      <c r="C4202" s="60">
        <f ca="1">_xlfn.NORM.INV(B4202,'Input Parameters'!$E$15,'Input Parameters'!$F$15)</f>
        <v>349.18446361685881</v>
      </c>
      <c r="D4202" s="10">
        <f t="shared" ca="1" si="624"/>
        <v>0.33196540211175551</v>
      </c>
      <c r="E4202" s="62">
        <f ca="1">IF(_xlfn.NORM.INV(D4202,'Input Parameters'!$E$17,'Input Parameters'!$F$17)&lt;3500,3500,IF(_xlfn.NORM.INV(D4202,'Input Parameters'!$E$17,'Input Parameters'!$F$17)&gt;5500,5500,_xlfn.NORM.INV(D4202,'Input Parameters'!$E$17,'Input Parameters'!$F$17)))</f>
        <v>4495.8552155779425</v>
      </c>
      <c r="F4202" s="10">
        <f t="shared" ca="1" si="625"/>
        <v>0.74188139808058184</v>
      </c>
      <c r="G4202" s="64">
        <f ca="1">_xlfn.NORM.INV(F4202,'Input Parameters'!$E$20,'Input Parameters'!$F$20)</f>
        <v>286.99934877258733</v>
      </c>
      <c r="H4202" s="57">
        <f ca="1">EXP(E4202*(1/'Input Parameters'!$E$23-1/G4202))</f>
        <v>0.72830352975746571</v>
      </c>
      <c r="I4202" s="10">
        <f t="shared" ca="1" si="626"/>
        <v>0.30698147643781792</v>
      </c>
      <c r="J4202" s="30">
        <f ca="1">_xlfn.BETA.INV(I4202,'Input Parameters'!$L$26,'Input Parameters'!$M$26,'Input Parameters'!$J$26,'Input Parameters'!$K$26)</f>
        <v>0.57763005031766257</v>
      </c>
      <c r="K4202" s="168">
        <f ca="1">('Input Parameters'!$E$27/'Input Parameters'!$E$38)^$J4202</f>
        <v>1.5869534555451054E-2</v>
      </c>
      <c r="L4202" s="69">
        <f ca="1">$H4202*$C4202*'Input Parameters'!$E$25*K4202</f>
        <v>4.0358174738942481</v>
      </c>
      <c r="M4202" s="24">
        <f t="shared" ca="1" si="627"/>
        <v>0.61981200388579405</v>
      </c>
      <c r="N4202" s="15">
        <f ca="1">_xlfn.NORM.INV(M4202,'Input Parameters'!$E$29,'Input Parameters'!$F$29)</f>
        <v>0.10003049870803642</v>
      </c>
      <c r="O4202" s="8">
        <f t="shared" ca="1" si="628"/>
        <v>0.85870840483576516</v>
      </c>
      <c r="P4202" s="30">
        <f ca="1">_xlfn.LOGNORM.INV(O4202,'Input Parameters'!$H$30,'Input Parameters'!$I$30)</f>
        <v>4.4576864655877628</v>
      </c>
      <c r="Q4202" s="10">
        <f t="shared" ca="1" si="629"/>
        <v>0.67126496159898064</v>
      </c>
      <c r="R4202" s="30">
        <f>IF('Input Parameters'!$E$32=0,0,_xlfn.BETA.INV(Q4202,'Input Parameters'!$L$32,'Input Parameters'!$M$32,'Input Parameters'!$J$32,'Input Parameters'!$K$32))</f>
        <v>0</v>
      </c>
      <c r="S4202" s="10">
        <f t="shared" ca="1" si="630"/>
        <v>0.43597721468310136</v>
      </c>
      <c r="T4202" s="26">
        <f ca="1">_xlfn.LOGNORM.INV(S4202,'Input Parameters'!$H$34,'Input Parameters'!$I$34)</f>
        <v>49.406166554718389</v>
      </c>
      <c r="U4202" s="10">
        <f t="shared" ca="1" si="631"/>
        <v>0.45735639713012</v>
      </c>
      <c r="V4202" s="30">
        <f ca="1">_xlfn.BETA.INV(U4202,'Input Parameters'!$L$36,'Input Parameters'!$M$36,'Input Parameters'!$J$36,'Input Parameters'!$K$36)</f>
        <v>0.56974203061956796</v>
      </c>
      <c r="W4202" s="2">
        <f ca="1">N4202+(P4202-N4202)*(1-ERF((T4202-R4202)/(2*SQRT(L4202*'Input Parameters'!$E$38))))</f>
        <v>0.45750725582757501</v>
      </c>
      <c r="X4202">
        <f t="shared" ca="1" si="632"/>
        <v>1</v>
      </c>
      <c r="Y4202" s="7"/>
    </row>
    <row r="4203" spans="1:25" ht="15" customHeight="1" x14ac:dyDescent="0.25">
      <c r="A4203" s="139">
        <v>4196</v>
      </c>
      <c r="B4203" s="10">
        <f t="shared" ca="1" si="623"/>
        <v>0.48238088431584425</v>
      </c>
      <c r="C4203" s="60">
        <f ca="1">_xlfn.NORM.INV(B4203,'Input Parameters'!$E$15,'Input Parameters'!$F$15)</f>
        <v>268.57299123361923</v>
      </c>
      <c r="D4203" s="10">
        <f t="shared" ca="1" si="624"/>
        <v>0.71312777098541902</v>
      </c>
      <c r="E4203" s="62">
        <f ca="1">IF(_xlfn.NORM.INV(D4203,'Input Parameters'!$E$17,'Input Parameters'!$F$17)&lt;3500,3500,IF(_xlfn.NORM.INV(D4203,'Input Parameters'!$E$17,'Input Parameters'!$F$17)&gt;5500,5500,_xlfn.NORM.INV(D4203,'Input Parameters'!$E$17,'Input Parameters'!$F$17)))</f>
        <v>5193.7818030835351</v>
      </c>
      <c r="F4203" s="10">
        <f t="shared" ca="1" si="625"/>
        <v>0.79916197453779136</v>
      </c>
      <c r="G4203" s="64">
        <f ca="1">_xlfn.NORM.INV(F4203,'Input Parameters'!$E$20,'Input Parameters'!$F$20)</f>
        <v>288.26883197572045</v>
      </c>
      <c r="H4203" s="57">
        <f ca="1">EXP(E4203*(1/'Input Parameters'!$E$23-1/G4203))</f>
        <v>0.75084324298630567</v>
      </c>
      <c r="I4203" s="10">
        <f t="shared" ca="1" si="626"/>
        <v>0.12389883003051472</v>
      </c>
      <c r="J4203" s="30">
        <f ca="1">_xlfn.BETA.INV(I4203,'Input Parameters'!$L$26,'Input Parameters'!$M$26,'Input Parameters'!$J$26,'Input Parameters'!$K$26)</f>
        <v>0.46600806492541791</v>
      </c>
      <c r="K4203" s="168">
        <f ca="1">('Input Parameters'!$E$27/'Input Parameters'!$E$38)^$J4203</f>
        <v>3.5341869239098669E-2</v>
      </c>
      <c r="L4203" s="69">
        <f ca="1">$H4203*$C4203*'Input Parameters'!$E$25*K4203</f>
        <v>7.1269076070998931</v>
      </c>
      <c r="M4203" s="24">
        <f t="shared" ca="1" si="627"/>
        <v>0.3322230822319826</v>
      </c>
      <c r="N4203" s="15">
        <f ca="1">_xlfn.NORM.INV(M4203,'Input Parameters'!$E$29,'Input Parameters'!$F$29)</f>
        <v>9.9956621718839761E-2</v>
      </c>
      <c r="O4203" s="8">
        <f t="shared" ca="1" si="628"/>
        <v>0.12732133552903768</v>
      </c>
      <c r="P4203" s="30">
        <f ca="1">_xlfn.LOGNORM.INV(O4203,'Input Parameters'!$H$30,'Input Parameters'!$I$30)</f>
        <v>1.566635550297512</v>
      </c>
      <c r="Q4203" s="10">
        <f t="shared" ca="1" si="629"/>
        <v>2.7577477785064253E-2</v>
      </c>
      <c r="R4203" s="30">
        <f>IF('Input Parameters'!$E$32=0,0,_xlfn.BETA.INV(Q4203,'Input Parameters'!$L$32,'Input Parameters'!$M$32,'Input Parameters'!$J$32,'Input Parameters'!$K$32))</f>
        <v>0</v>
      </c>
      <c r="S4203" s="10">
        <f t="shared" ca="1" si="630"/>
        <v>0.14643911943635957</v>
      </c>
      <c r="T4203" s="26">
        <f ca="1">_xlfn.LOGNORM.INV(S4203,'Input Parameters'!$H$34,'Input Parameters'!$I$34)</f>
        <v>44.21990313307969</v>
      </c>
      <c r="U4203" s="10">
        <f t="shared" ca="1" si="631"/>
        <v>0.80094263707069424</v>
      </c>
      <c r="V4203" s="30">
        <f ca="1">_xlfn.BETA.INV(U4203,'Input Parameters'!$L$36,'Input Parameters'!$M$36,'Input Parameters'!$J$36,'Input Parameters'!$K$36)</f>
        <v>0.72426804836858594</v>
      </c>
      <c r="W4203" s="2">
        <f ca="1">N4203+(P4203-N4203)*(1-ERF((T4203-R4203)/(2*SQRT(L4203*'Input Parameters'!$E$38))))</f>
        <v>0.45415292796736206</v>
      </c>
      <c r="X4203">
        <f t="shared" ca="1" si="632"/>
        <v>1</v>
      </c>
      <c r="Y4203" s="7"/>
    </row>
    <row r="4204" spans="1:25" ht="15" customHeight="1" x14ac:dyDescent="0.25">
      <c r="A4204" s="139">
        <v>4197</v>
      </c>
      <c r="B4204" s="10">
        <f t="shared" ca="1" si="623"/>
        <v>0.77330736148140244</v>
      </c>
      <c r="C4204" s="60">
        <f ca="1">_xlfn.NORM.INV(B4204,'Input Parameters'!$E$15,'Input Parameters'!$F$15)</f>
        <v>311.60053189882819</v>
      </c>
      <c r="D4204" s="10">
        <f t="shared" ca="1" si="624"/>
        <v>0.35936551398296257</v>
      </c>
      <c r="E4204" s="62">
        <f ca="1">IF(_xlfn.NORM.INV(D4204,'Input Parameters'!$E$17,'Input Parameters'!$F$17)&lt;3500,3500,IF(_xlfn.NORM.INV(D4204,'Input Parameters'!$E$17,'Input Parameters'!$F$17)&gt;5500,5500,_xlfn.NORM.INV(D4204,'Input Parameters'!$E$17,'Input Parameters'!$F$17)))</f>
        <v>4547.8913160134643</v>
      </c>
      <c r="F4204" s="10">
        <f t="shared" ca="1" si="625"/>
        <v>0.20762996328981054</v>
      </c>
      <c r="G4204" s="64">
        <f ca="1">_xlfn.NORM.INV(F4204,'Input Parameters'!$E$20,'Input Parameters'!$F$20)</f>
        <v>277.19169574750305</v>
      </c>
      <c r="H4204" s="57">
        <f ca="1">EXP(E4204*(1/'Input Parameters'!$E$23-1/G4204))</f>
        <v>0.41420861560847599</v>
      </c>
      <c r="I4204" s="10">
        <f t="shared" ca="1" si="626"/>
        <v>0.6210620356652593</v>
      </c>
      <c r="J4204" s="30">
        <f ca="1">_xlfn.BETA.INV(I4204,'Input Parameters'!$L$26,'Input Parameters'!$M$26,'Input Parameters'!$J$26,'Input Parameters'!$K$26)</f>
        <v>0.70966158357097053</v>
      </c>
      <c r="K4204" s="168">
        <f ca="1">('Input Parameters'!$E$27/'Input Parameters'!$E$38)^$J4204</f>
        <v>6.1554377668416801E-3</v>
      </c>
      <c r="L4204" s="69">
        <f ca="1">$H4204*$C4204*'Input Parameters'!$E$25*K4204</f>
        <v>0.79446773303640894</v>
      </c>
      <c r="M4204" s="24">
        <f t="shared" ca="1" si="627"/>
        <v>0.79447244513961812</v>
      </c>
      <c r="N4204" s="15">
        <f ca="1">_xlfn.NORM.INV(M4204,'Input Parameters'!$E$29,'Input Parameters'!$F$29)</f>
        <v>0.10008220382816632</v>
      </c>
      <c r="O4204" s="8">
        <f t="shared" ca="1" si="628"/>
        <v>0.75536824779640621</v>
      </c>
      <c r="P4204" s="30">
        <f ca="1">_xlfn.LOGNORM.INV(O4204,'Input Parameters'!$H$30,'Input Parameters'!$I$30)</f>
        <v>3.7198474876537375</v>
      </c>
      <c r="Q4204" s="10">
        <f t="shared" ca="1" si="629"/>
        <v>0.43998024602549068</v>
      </c>
      <c r="R4204" s="30">
        <f>IF('Input Parameters'!$E$32=0,0,_xlfn.BETA.INV(Q4204,'Input Parameters'!$L$32,'Input Parameters'!$M$32,'Input Parameters'!$J$32,'Input Parameters'!$K$32))</f>
        <v>0</v>
      </c>
      <c r="S4204" s="10">
        <f t="shared" ca="1" si="630"/>
        <v>9.2401393563950829E-2</v>
      </c>
      <c r="T4204" s="26">
        <f ca="1">_xlfn.LOGNORM.INV(S4204,'Input Parameters'!$H$34,'Input Parameters'!$I$34)</f>
        <v>42.735178062612768</v>
      </c>
      <c r="U4204" s="10">
        <f t="shared" ca="1" si="631"/>
        <v>0.17410352311566768</v>
      </c>
      <c r="V4204" s="30">
        <f ca="1">_xlfn.BETA.INV(U4204,'Input Parameters'!$L$36,'Input Parameters'!$M$36,'Input Parameters'!$J$36,'Input Parameters'!$K$36)</f>
        <v>0.45677695041274863</v>
      </c>
      <c r="W4204" s="2">
        <f ca="1">N4204+(P4204-N4204)*(1-ERF((T4204-R4204)/(2*SQRT(L4204*'Input Parameters'!$E$38))))</f>
        <v>0.10260979876762731</v>
      </c>
      <c r="X4204">
        <f t="shared" ca="1" si="632"/>
        <v>1</v>
      </c>
      <c r="Y4204" s="7"/>
    </row>
    <row r="4205" spans="1:25" ht="15" customHeight="1" x14ac:dyDescent="0.25">
      <c r="A4205" s="139">
        <v>4198</v>
      </c>
      <c r="B4205" s="10">
        <f t="shared" ca="1" si="623"/>
        <v>0.43930117702066163</v>
      </c>
      <c r="C4205" s="60">
        <f ca="1">_xlfn.NORM.INV(B4205,'Input Parameters'!$E$15,'Input Parameters'!$F$15)</f>
        <v>262.68962791085914</v>
      </c>
      <c r="D4205" s="10">
        <f t="shared" ca="1" si="624"/>
        <v>0.34150690859232613</v>
      </c>
      <c r="E4205" s="62">
        <f ca="1">IF(_xlfn.NORM.INV(D4205,'Input Parameters'!$E$17,'Input Parameters'!$F$17)&lt;3500,3500,IF(_xlfn.NORM.INV(D4205,'Input Parameters'!$E$17,'Input Parameters'!$F$17)&gt;5500,5500,_xlfn.NORM.INV(D4205,'Input Parameters'!$E$17,'Input Parameters'!$F$17)))</f>
        <v>4514.152216624032</v>
      </c>
      <c r="F4205" s="10">
        <f t="shared" ca="1" si="625"/>
        <v>0.80126236515639004</v>
      </c>
      <c r="G4205" s="64">
        <f ca="1">_xlfn.NORM.INV(F4205,'Input Parameters'!$E$20,'Input Parameters'!$F$20)</f>
        <v>288.31913054047334</v>
      </c>
      <c r="H4205" s="57">
        <f ca="1">EXP(E4205*(1/'Input Parameters'!$E$23-1/G4205))</f>
        <v>0.78166496788197015</v>
      </c>
      <c r="I4205" s="10">
        <f t="shared" ca="1" si="626"/>
        <v>0.13785255894217785</v>
      </c>
      <c r="J4205" s="30">
        <f ca="1">_xlfn.BETA.INV(I4205,'Input Parameters'!$L$26,'Input Parameters'!$M$26,'Input Parameters'!$J$26,'Input Parameters'!$K$26)</f>
        <v>0.47723176319391369</v>
      </c>
      <c r="K4205" s="168">
        <f ca="1">('Input Parameters'!$E$27/'Input Parameters'!$E$38)^$J4205</f>
        <v>3.2608092839973193E-2</v>
      </c>
      <c r="L4205" s="69">
        <f ca="1">$H4205*$C4205*'Input Parameters'!$E$25*K4205</f>
        <v>6.6955918593404711</v>
      </c>
      <c r="M4205" s="24">
        <f t="shared" ca="1" si="627"/>
        <v>0.22761051827548828</v>
      </c>
      <c r="N4205" s="15">
        <f ca="1">_xlfn.NORM.INV(M4205,'Input Parameters'!$E$29,'Input Parameters'!$F$29)</f>
        <v>9.9925326085630387E-2</v>
      </c>
      <c r="O4205" s="8">
        <f t="shared" ca="1" si="628"/>
        <v>0.8789933875522864</v>
      </c>
      <c r="P4205" s="30">
        <f ca="1">_xlfn.LOGNORM.INV(O4205,'Input Parameters'!$H$30,'Input Parameters'!$I$30)</f>
        <v>4.6632450918858233</v>
      </c>
      <c r="Q4205" s="10">
        <f t="shared" ca="1" si="629"/>
        <v>0.85046411274088851</v>
      </c>
      <c r="R4205" s="30">
        <f>IF('Input Parameters'!$E$32=0,0,_xlfn.BETA.INV(Q4205,'Input Parameters'!$L$32,'Input Parameters'!$M$32,'Input Parameters'!$J$32,'Input Parameters'!$K$32))</f>
        <v>0</v>
      </c>
      <c r="S4205" s="10">
        <f t="shared" ca="1" si="630"/>
        <v>5.0041224900809089E-2</v>
      </c>
      <c r="T4205" s="26">
        <f ca="1">_xlfn.LOGNORM.INV(S4205,'Input Parameters'!$H$34,'Input Parameters'!$I$34)</f>
        <v>41.074345799567602</v>
      </c>
      <c r="U4205" s="10">
        <f t="shared" ca="1" si="631"/>
        <v>0.56231854054338837</v>
      </c>
      <c r="V4205" s="30">
        <f ca="1">_xlfn.BETA.INV(U4205,'Input Parameters'!$L$36,'Input Parameters'!$M$36,'Input Parameters'!$J$36,'Input Parameters'!$K$36)</f>
        <v>0.61014355239771723</v>
      </c>
      <c r="W4205" s="2">
        <f ca="1">N4205+(P4205-N4205)*(1-ERF((T4205-R4205)/(2*SQRT(L4205*'Input Parameters'!$E$38))))</f>
        <v>1.2940437194326635</v>
      </c>
      <c r="X4205">
        <f t="shared" ca="1" si="632"/>
        <v>0</v>
      </c>
      <c r="Y4205" s="7"/>
    </row>
    <row r="4206" spans="1:25" ht="15" customHeight="1" x14ac:dyDescent="0.25">
      <c r="A4206" s="139">
        <v>4199</v>
      </c>
      <c r="B4206" s="10">
        <f t="shared" ca="1" si="623"/>
        <v>0.69471985929250235</v>
      </c>
      <c r="C4206" s="60">
        <f ca="1">_xlfn.NORM.INV(B4206,'Input Parameters'!$E$15,'Input Parameters'!$F$15)</f>
        <v>298.56650209975197</v>
      </c>
      <c r="D4206" s="10">
        <f t="shared" ca="1" si="624"/>
        <v>8.0390253697187886E-3</v>
      </c>
      <c r="E4206" s="62">
        <f ca="1">IF(_xlfn.NORM.INV(D4206,'Input Parameters'!$E$17,'Input Parameters'!$F$17)&lt;3500,3500,IF(_xlfn.NORM.INV(D4206,'Input Parameters'!$E$17,'Input Parameters'!$F$17)&gt;5500,5500,_xlfn.NORM.INV(D4206,'Input Parameters'!$E$17,'Input Parameters'!$F$17)))</f>
        <v>3500</v>
      </c>
      <c r="F4206" s="10">
        <f t="shared" ca="1" si="625"/>
        <v>0.3409408031982647</v>
      </c>
      <c r="G4206" s="64">
        <f ca="1">_xlfn.NORM.INV(F4206,'Input Parameters'!$E$20,'Input Parameters'!$F$20)</f>
        <v>279.90369101544979</v>
      </c>
      <c r="H4206" s="57">
        <f ca="1">EXP(E4206*(1/'Input Parameters'!$E$23-1/G4206))</f>
        <v>0.57351951000975088</v>
      </c>
      <c r="I4206" s="10">
        <f t="shared" ca="1" si="626"/>
        <v>0.93323213672150462</v>
      </c>
      <c r="J4206" s="30">
        <f ca="1">_xlfn.BETA.INV(I4206,'Input Parameters'!$L$26,'Input Parameters'!$M$26,'Input Parameters'!$J$26,'Input Parameters'!$K$26)</f>
        <v>0.86234815722770219</v>
      </c>
      <c r="K4206" s="168">
        <f ca="1">('Input Parameters'!$E$27/'Input Parameters'!$E$38)^$J4206</f>
        <v>2.0587756485211306E-3</v>
      </c>
      <c r="L4206" s="69">
        <f ca="1">$H4206*$C4206*'Input Parameters'!$E$25*K4206</f>
        <v>0.35253180056756905</v>
      </c>
      <c r="M4206" s="24">
        <f t="shared" ca="1" si="627"/>
        <v>2.7607473190046528E-2</v>
      </c>
      <c r="N4206" s="15">
        <f ca="1">_xlfn.NORM.INV(M4206,'Input Parameters'!$E$29,'Input Parameters'!$F$29)</f>
        <v>9.9808281904238405E-2</v>
      </c>
      <c r="O4206" s="8">
        <f t="shared" ca="1" si="628"/>
        <v>0.58575658683225185</v>
      </c>
      <c r="P4206" s="30">
        <f ca="1">_xlfn.LOGNORM.INV(O4206,'Input Parameters'!$H$30,'Input Parameters'!$I$30)</f>
        <v>2.9724256507294062</v>
      </c>
      <c r="Q4206" s="10">
        <f t="shared" ca="1" si="629"/>
        <v>0.4310014786053189</v>
      </c>
      <c r="R4206" s="30">
        <f>IF('Input Parameters'!$E$32=0,0,_xlfn.BETA.INV(Q4206,'Input Parameters'!$L$32,'Input Parameters'!$M$32,'Input Parameters'!$J$32,'Input Parameters'!$K$32))</f>
        <v>0</v>
      </c>
      <c r="S4206" s="10">
        <f t="shared" ca="1" si="630"/>
        <v>0.70954854874058793</v>
      </c>
      <c r="T4206" s="26">
        <f ca="1">_xlfn.LOGNORM.INV(S4206,'Input Parameters'!$H$34,'Input Parameters'!$I$34)</f>
        <v>53.994665135836861</v>
      </c>
      <c r="U4206" s="10">
        <f t="shared" ca="1" si="631"/>
        <v>0.29161376934037786</v>
      </c>
      <c r="V4206" s="30">
        <f ca="1">_xlfn.BETA.INV(U4206,'Input Parameters'!$L$36,'Input Parameters'!$M$36,'Input Parameters'!$J$36,'Input Parameters'!$K$36)</f>
        <v>0.50690758798990221</v>
      </c>
      <c r="W4206" s="2">
        <f ca="1">N4206+(P4206-N4206)*(1-ERF((T4206-R4206)/(2*SQRT(L4206*'Input Parameters'!$E$38))))</f>
        <v>9.9808282269878118E-2</v>
      </c>
      <c r="X4206">
        <f t="shared" ca="1" si="632"/>
        <v>1</v>
      </c>
      <c r="Y4206" s="7"/>
    </row>
    <row r="4207" spans="1:25" ht="15" customHeight="1" x14ac:dyDescent="0.25">
      <c r="A4207" s="139">
        <v>4200</v>
      </c>
      <c r="B4207" s="10">
        <f t="shared" ca="1" si="623"/>
        <v>0.57768917009227183</v>
      </c>
      <c r="C4207" s="60">
        <f ca="1">_xlfn.NORM.INV(B4207,'Input Parameters'!$E$15,'Input Parameters'!$F$15)</f>
        <v>281.5883184246639</v>
      </c>
      <c r="D4207" s="10">
        <f t="shared" ca="1" si="624"/>
        <v>7.0003601823466433E-2</v>
      </c>
      <c r="E4207" s="62">
        <f ca="1">IF(_xlfn.NORM.INV(D4207,'Input Parameters'!$E$17,'Input Parameters'!$F$17)&lt;3500,3500,IF(_xlfn.NORM.INV(D4207,'Input Parameters'!$E$17,'Input Parameters'!$F$17)&gt;5500,5500,_xlfn.NORM.INV(D4207,'Input Parameters'!$E$17,'Input Parameters'!$F$17)))</f>
        <v>3766.9650578546803</v>
      </c>
      <c r="F4207" s="10">
        <f t="shared" ca="1" si="625"/>
        <v>0.5740351975735043</v>
      </c>
      <c r="G4207" s="64">
        <f ca="1">_xlfn.NORM.INV(F4207,'Input Parameters'!$E$20,'Input Parameters'!$F$20)</f>
        <v>283.90060162353927</v>
      </c>
      <c r="H4207" s="57">
        <f ca="1">EXP(E4207*(1/'Input Parameters'!$E$23-1/G4207))</f>
        <v>0.66438096191632201</v>
      </c>
      <c r="I4207" s="10">
        <f t="shared" ca="1" si="626"/>
        <v>0.37736694281130734</v>
      </c>
      <c r="J4207" s="30">
        <f ca="1">_xlfn.BETA.INV(I4207,'Input Parameters'!$L$26,'Input Parameters'!$M$26,'Input Parameters'!$J$26,'Input Parameters'!$K$26)</f>
        <v>0.61004804455923212</v>
      </c>
      <c r="K4207" s="168">
        <f ca="1">('Input Parameters'!$E$27/'Input Parameters'!$E$38)^$J4207</f>
        <v>1.2576954894282639E-2</v>
      </c>
      <c r="L4207" s="69">
        <f ca="1">$H4207*$C4207*'Input Parameters'!$E$25*K4207</f>
        <v>2.3529208424532837</v>
      </c>
      <c r="M4207" s="24">
        <f t="shared" ca="1" si="627"/>
        <v>0.22470957104016964</v>
      </c>
      <c r="N4207" s="15">
        <f ca="1">_xlfn.NORM.INV(M4207,'Input Parameters'!$E$29,'Input Parameters'!$F$29)</f>
        <v>9.9924361624018812E-2</v>
      </c>
      <c r="O4207" s="8">
        <f t="shared" ca="1" si="628"/>
        <v>0.2948313879158736</v>
      </c>
      <c r="P4207" s="30">
        <f ca="1">_xlfn.LOGNORM.INV(O4207,'Input Parameters'!$H$30,'Input Parameters'!$I$30)</f>
        <v>2.0798044669544047</v>
      </c>
      <c r="Q4207" s="10">
        <f t="shared" ca="1" si="629"/>
        <v>0.96737126566732046</v>
      </c>
      <c r="R4207" s="30">
        <f>IF('Input Parameters'!$E$32=0,0,_xlfn.BETA.INV(Q4207,'Input Parameters'!$L$32,'Input Parameters'!$M$32,'Input Parameters'!$J$32,'Input Parameters'!$K$32))</f>
        <v>0</v>
      </c>
      <c r="S4207" s="10">
        <f t="shared" ca="1" si="630"/>
        <v>0.25915048859450673</v>
      </c>
      <c r="T4207" s="26">
        <f ca="1">_xlfn.LOGNORM.INV(S4207,'Input Parameters'!$H$34,'Input Parameters'!$I$34)</f>
        <v>46.512040111268711</v>
      </c>
      <c r="U4207" s="10">
        <f t="shared" ca="1" si="631"/>
        <v>0.89789130727748068</v>
      </c>
      <c r="V4207" s="30">
        <f ca="1">_xlfn.BETA.INV(U4207,'Input Parameters'!$L$36,'Input Parameters'!$M$36,'Input Parameters'!$J$36,'Input Parameters'!$K$36)</f>
        <v>0.79995538113424147</v>
      </c>
      <c r="W4207" s="2">
        <f ca="1">N4207+(P4207-N4207)*(1-ERF((T4207-R4207)/(2*SQRT(L4207*'Input Parameters'!$E$38))))</f>
        <v>0.16332844672931657</v>
      </c>
      <c r="X4207">
        <f t="shared" ca="1" si="632"/>
        <v>1</v>
      </c>
      <c r="Y4207" s="7"/>
    </row>
    <row r="4208" spans="1:25" ht="15" customHeight="1" x14ac:dyDescent="0.25">
      <c r="A4208" s="139">
        <v>4201</v>
      </c>
      <c r="B4208" s="10">
        <f t="shared" ca="1" si="623"/>
        <v>0.22913924161444532</v>
      </c>
      <c r="C4208" s="60">
        <f ca="1">_xlfn.NORM.INV(B4208,'Input Parameters'!$E$15,'Input Parameters'!$F$15)</f>
        <v>230.77276287895549</v>
      </c>
      <c r="D4208" s="10">
        <f t="shared" ca="1" si="624"/>
        <v>0.77877863550201987</v>
      </c>
      <c r="E4208" s="62">
        <f ca="1">IF(_xlfn.NORM.INV(D4208,'Input Parameters'!$E$17,'Input Parameters'!$F$17)&lt;3500,3500,IF(_xlfn.NORM.INV(D4208,'Input Parameters'!$E$17,'Input Parameters'!$F$17)&gt;5500,5500,_xlfn.NORM.INV(D4208,'Input Parameters'!$E$17,'Input Parameters'!$F$17)))</f>
        <v>5337.6523815691708</v>
      </c>
      <c r="F4208" s="10">
        <f t="shared" ca="1" si="625"/>
        <v>0.68376190139831006</v>
      </c>
      <c r="G4208" s="64">
        <f ca="1">_xlfn.NORM.INV(F4208,'Input Parameters'!$E$20,'Input Parameters'!$F$20)</f>
        <v>285.85423811202111</v>
      </c>
      <c r="H4208" s="57">
        <f ca="1">EXP(E4208*(1/'Input Parameters'!$E$23-1/G4208))</f>
        <v>0.63705345171907979</v>
      </c>
      <c r="I4208" s="10">
        <f t="shared" ca="1" si="626"/>
        <v>0.10710074946539394</v>
      </c>
      <c r="J4208" s="30">
        <f ca="1">_xlfn.BETA.INV(I4208,'Input Parameters'!$L$26,'Input Parameters'!$M$26,'Input Parameters'!$J$26,'Input Parameters'!$K$26)</f>
        <v>0.4513119290109735</v>
      </c>
      <c r="K4208" s="168">
        <f ca="1">('Input Parameters'!$E$27/'Input Parameters'!$E$38)^$J4208</f>
        <v>3.9270911936992163E-2</v>
      </c>
      <c r="L4208" s="69">
        <f ca="1">$H4208*$C4208*'Input Parameters'!$E$25*K4208</f>
        <v>5.7733968270670877</v>
      </c>
      <c r="M4208" s="24">
        <f t="shared" ca="1" si="627"/>
        <v>0.96216272364948163</v>
      </c>
      <c r="N4208" s="15">
        <f ca="1">_xlfn.NORM.INV(M4208,'Input Parameters'!$E$29,'Input Parameters'!$F$29)</f>
        <v>0.1001776354213834</v>
      </c>
      <c r="O4208" s="8">
        <f t="shared" ca="1" si="628"/>
        <v>0.18884916817072295</v>
      </c>
      <c r="P4208" s="30">
        <f ca="1">_xlfn.LOGNORM.INV(O4208,'Input Parameters'!$H$30,'Input Parameters'!$I$30)</f>
        <v>1.7688544981574197</v>
      </c>
      <c r="Q4208" s="10">
        <f t="shared" ca="1" si="629"/>
        <v>0.80089450075187352</v>
      </c>
      <c r="R4208" s="30">
        <f>IF('Input Parameters'!$E$32=0,0,_xlfn.BETA.INV(Q4208,'Input Parameters'!$L$32,'Input Parameters'!$M$32,'Input Parameters'!$J$32,'Input Parameters'!$K$32))</f>
        <v>0</v>
      </c>
      <c r="S4208" s="10">
        <f t="shared" ca="1" si="630"/>
        <v>0.44156133734790493</v>
      </c>
      <c r="T4208" s="26">
        <f ca="1">_xlfn.LOGNORM.INV(S4208,'Input Parameters'!$H$34,'Input Parameters'!$I$34)</f>
        <v>49.493381976219958</v>
      </c>
      <c r="U4208" s="10">
        <f t="shared" ca="1" si="631"/>
        <v>0.79651291719381123</v>
      </c>
      <c r="V4208" s="30">
        <f ca="1">_xlfn.BETA.INV(U4208,'Input Parameters'!$L$36,'Input Parameters'!$M$36,'Input Parameters'!$J$36,'Input Parameters'!$K$36)</f>
        <v>0.72152737356594754</v>
      </c>
      <c r="W4208" s="2">
        <f ca="1">N4208+(P4208-N4208)*(1-ERF((T4208-R4208)/(2*SQRT(L4208*'Input Parameters'!$E$38))))</f>
        <v>0.34255119271719353</v>
      </c>
      <c r="X4208">
        <f t="shared" ca="1" si="632"/>
        <v>1</v>
      </c>
      <c r="Y4208" s="7"/>
    </row>
    <row r="4209" spans="1:25" ht="15" customHeight="1" x14ac:dyDescent="0.25">
      <c r="A4209" s="139">
        <v>4202</v>
      </c>
      <c r="B4209" s="10">
        <f t="shared" ca="1" si="623"/>
        <v>0.92248904586543246</v>
      </c>
      <c r="C4209" s="60">
        <f ca="1">_xlfn.NORM.INV(B4209,'Input Parameters'!$E$15,'Input Parameters'!$F$15)</f>
        <v>348.03108237667743</v>
      </c>
      <c r="D4209" s="10">
        <f t="shared" ca="1" si="624"/>
        <v>0.34528407702311181</v>
      </c>
      <c r="E4209" s="62">
        <f ca="1">IF(_xlfn.NORM.INV(D4209,'Input Parameters'!$E$17,'Input Parameters'!$F$17)&lt;3500,3500,IF(_xlfn.NORM.INV(D4209,'Input Parameters'!$E$17,'Input Parameters'!$F$17)&gt;5500,5500,_xlfn.NORM.INV(D4209,'Input Parameters'!$E$17,'Input Parameters'!$F$17)))</f>
        <v>4521.3410917753299</v>
      </c>
      <c r="F4209" s="10">
        <f t="shared" ca="1" si="625"/>
        <v>0.63887668770929351</v>
      </c>
      <c r="G4209" s="64">
        <f ca="1">_xlfn.NORM.INV(F4209,'Input Parameters'!$E$20,'Input Parameters'!$F$20)</f>
        <v>285.03156752367636</v>
      </c>
      <c r="H4209" s="57">
        <f ca="1">EXP(E4209*(1/'Input Parameters'!$E$23-1/G4209))</f>
        <v>0.6520755551816938</v>
      </c>
      <c r="I4209" s="10">
        <f t="shared" ca="1" si="626"/>
        <v>0.83709139041143754</v>
      </c>
      <c r="J4209" s="30">
        <f ca="1">_xlfn.BETA.INV(I4209,'Input Parameters'!$L$26,'Input Parameters'!$M$26,'Input Parameters'!$J$26,'Input Parameters'!$K$26)</f>
        <v>0.80356704495070586</v>
      </c>
      <c r="K4209" s="168">
        <f ca="1">('Input Parameters'!$E$27/'Input Parameters'!$E$38)^$J4209</f>
        <v>3.1385150546573586E-3</v>
      </c>
      <c r="L4209" s="69">
        <f ca="1">$H4209*$C4209*'Input Parameters'!$E$25*K4209</f>
        <v>0.71226264506095727</v>
      </c>
      <c r="M4209" s="24">
        <f t="shared" ca="1" si="627"/>
        <v>0.91857519218086348</v>
      </c>
      <c r="N4209" s="15">
        <f ca="1">_xlfn.NORM.INV(M4209,'Input Parameters'!$E$29,'Input Parameters'!$F$29)</f>
        <v>0.10013955514351965</v>
      </c>
      <c r="O4209" s="8">
        <f t="shared" ca="1" si="628"/>
        <v>0.83602627656164885</v>
      </c>
      <c r="P4209" s="30">
        <f ca="1">_xlfn.LOGNORM.INV(O4209,'Input Parameters'!$H$30,'Input Parameters'!$I$30)</f>
        <v>4.2594926631542425</v>
      </c>
      <c r="Q4209" s="10">
        <f t="shared" ca="1" si="629"/>
        <v>2.847122255780965E-2</v>
      </c>
      <c r="R4209" s="30">
        <f>IF('Input Parameters'!$E$32=0,0,_xlfn.BETA.INV(Q4209,'Input Parameters'!$L$32,'Input Parameters'!$M$32,'Input Parameters'!$J$32,'Input Parameters'!$K$32))</f>
        <v>0</v>
      </c>
      <c r="S4209" s="10">
        <f t="shared" ca="1" si="630"/>
        <v>0.22400518522533552</v>
      </c>
      <c r="T4209" s="26">
        <f ca="1">_xlfn.LOGNORM.INV(S4209,'Input Parameters'!$H$34,'Input Parameters'!$I$34)</f>
        <v>45.863500679531938</v>
      </c>
      <c r="U4209" s="10">
        <f t="shared" ca="1" si="631"/>
        <v>0.8261295275953443</v>
      </c>
      <c r="V4209" s="30">
        <f ca="1">_xlfn.BETA.INV(U4209,'Input Parameters'!$L$36,'Input Parameters'!$M$36,'Input Parameters'!$J$36,'Input Parameters'!$K$36)</f>
        <v>0.74071844341738191</v>
      </c>
      <c r="W4209" s="2">
        <f ca="1">N4209+(P4209-N4209)*(1-ERF((T4209-R4209)/(2*SQRT(L4209*'Input Parameters'!$E$38))))</f>
        <v>0.10064577887031186</v>
      </c>
      <c r="X4209">
        <f t="shared" ca="1" si="632"/>
        <v>1</v>
      </c>
      <c r="Y4209" s="7"/>
    </row>
    <row r="4210" spans="1:25" ht="15" customHeight="1" x14ac:dyDescent="0.25">
      <c r="A4210" s="139">
        <v>4203</v>
      </c>
      <c r="B4210" s="10">
        <f t="shared" ca="1" si="623"/>
        <v>0.97613577392835682</v>
      </c>
      <c r="C4210" s="60">
        <f ca="1">_xlfn.NORM.INV(B4210,'Input Parameters'!$E$15,'Input Parameters'!$F$15)</f>
        <v>378.25819343535858</v>
      </c>
      <c r="D4210" s="10">
        <f t="shared" ca="1" si="624"/>
        <v>0.3903210825065706</v>
      </c>
      <c r="E4210" s="62">
        <f ca="1">IF(_xlfn.NORM.INV(D4210,'Input Parameters'!$E$17,'Input Parameters'!$F$17)&lt;3500,3500,IF(_xlfn.NORM.INV(D4210,'Input Parameters'!$E$17,'Input Parameters'!$F$17)&gt;5500,5500,_xlfn.NORM.INV(D4210,'Input Parameters'!$E$17,'Input Parameters'!$F$17)))</f>
        <v>4605.0624033048789</v>
      </c>
      <c r="F4210" s="10">
        <f t="shared" ca="1" si="625"/>
        <v>0.1924270191335401</v>
      </c>
      <c r="G4210" s="64">
        <f ca="1">_xlfn.NORM.INV(F4210,'Input Parameters'!$E$20,'Input Parameters'!$F$20)</f>
        <v>276.82778461244027</v>
      </c>
      <c r="H4210" s="57">
        <f ca="1">EXP(E4210*(1/'Input Parameters'!$E$23-1/G4210))</f>
        <v>0.40079518106098261</v>
      </c>
      <c r="I4210" s="10">
        <f t="shared" ca="1" si="626"/>
        <v>0.38103166921955478</v>
      </c>
      <c r="J4210" s="30">
        <f ca="1">_xlfn.BETA.INV(I4210,'Input Parameters'!$L$26,'Input Parameters'!$M$26,'Input Parameters'!$J$26,'Input Parameters'!$K$26)</f>
        <v>0.61165973078892666</v>
      </c>
      <c r="K4210" s="168">
        <f ca="1">('Input Parameters'!$E$27/'Input Parameters'!$E$38)^$J4210</f>
        <v>1.243239416845446E-2</v>
      </c>
      <c r="L4210" s="69">
        <f ca="1">$H4210*$C4210*'Input Parameters'!$E$25*K4210</f>
        <v>1.8848014454534734</v>
      </c>
      <c r="M4210" s="24">
        <f t="shared" ca="1" si="627"/>
        <v>2.433592089858605E-2</v>
      </c>
      <c r="N4210" s="15">
        <f ca="1">_xlfn.NORM.INV(M4210,'Input Parameters'!$E$29,'Input Parameters'!$F$29)</f>
        <v>9.9802854488138068E-2</v>
      </c>
      <c r="O4210" s="8">
        <f t="shared" ca="1" si="628"/>
        <v>8.3387834624136015E-2</v>
      </c>
      <c r="P4210" s="30">
        <f ca="1">_xlfn.LOGNORM.INV(O4210,'Input Parameters'!$H$30,'Input Parameters'!$I$30)</f>
        <v>1.3964155436747125</v>
      </c>
      <c r="Q4210" s="10">
        <f t="shared" ca="1" si="629"/>
        <v>0.57251480882670758</v>
      </c>
      <c r="R4210" s="30">
        <f>IF('Input Parameters'!$E$32=0,0,_xlfn.BETA.INV(Q4210,'Input Parameters'!$L$32,'Input Parameters'!$M$32,'Input Parameters'!$J$32,'Input Parameters'!$K$32))</f>
        <v>0</v>
      </c>
      <c r="S4210" s="10">
        <f t="shared" ca="1" si="630"/>
        <v>0.53083619491569078</v>
      </c>
      <c r="T4210" s="26">
        <f ca="1">_xlfn.LOGNORM.INV(S4210,'Input Parameters'!$H$34,'Input Parameters'!$I$34)</f>
        <v>50.895692800492093</v>
      </c>
      <c r="U4210" s="10">
        <f t="shared" ca="1" si="631"/>
        <v>0.62999224487867245</v>
      </c>
      <c r="V4210" s="30">
        <f ca="1">_xlfn.BETA.INV(U4210,'Input Parameters'!$L$36,'Input Parameters'!$M$36,'Input Parameters'!$J$36,'Input Parameters'!$K$36)</f>
        <v>0.63801743852478676</v>
      </c>
      <c r="W4210" s="2">
        <f ca="1">N4210+(P4210-N4210)*(1-ERF((T4210-R4210)/(2*SQRT(L4210*'Input Parameters'!$E$38))))</f>
        <v>0.11115723352047345</v>
      </c>
      <c r="X4210">
        <f t="shared" ca="1" si="632"/>
        <v>1</v>
      </c>
      <c r="Y4210" s="7"/>
    </row>
    <row r="4211" spans="1:25" ht="15" customHeight="1" x14ac:dyDescent="0.25">
      <c r="A4211" s="139">
        <v>4204</v>
      </c>
      <c r="B4211" s="10">
        <f t="shared" ca="1" si="623"/>
        <v>0.97238631542467524</v>
      </c>
      <c r="C4211" s="60">
        <f ca="1">_xlfn.NORM.INV(B4211,'Input Parameters'!$E$15,'Input Parameters'!$F$15)</f>
        <v>374.86053057080949</v>
      </c>
      <c r="D4211" s="10">
        <f t="shared" ca="1" si="624"/>
        <v>8.0576048422643987E-2</v>
      </c>
      <c r="E4211" s="62">
        <f ca="1">IF(_xlfn.NORM.INV(D4211,'Input Parameters'!$E$17,'Input Parameters'!$F$17)&lt;3500,3500,IF(_xlfn.NORM.INV(D4211,'Input Parameters'!$E$17,'Input Parameters'!$F$17)&gt;5500,5500,_xlfn.NORM.INV(D4211,'Input Parameters'!$E$17,'Input Parameters'!$F$17)))</f>
        <v>3819.1549013947724</v>
      </c>
      <c r="F4211" s="10">
        <f t="shared" ca="1" si="625"/>
        <v>0.35658570610640627</v>
      </c>
      <c r="G4211" s="64">
        <f ca="1">_xlfn.NORM.INV(F4211,'Input Parameters'!$E$20,'Input Parameters'!$F$20)</f>
        <v>280.18707907812416</v>
      </c>
      <c r="H4211" s="57">
        <f ca="1">EXP(E4211*(1/'Input Parameters'!$E$23-1/G4211))</f>
        <v>0.55274439375605555</v>
      </c>
      <c r="I4211" s="10">
        <f t="shared" ca="1" si="626"/>
        <v>0.40789823519751756</v>
      </c>
      <c r="J4211" s="30">
        <f ca="1">_xlfn.BETA.INV(I4211,'Input Parameters'!$L$26,'Input Parameters'!$M$26,'Input Parameters'!$J$26,'Input Parameters'!$K$26)</f>
        <v>0.62329485966803311</v>
      </c>
      <c r="K4211" s="168">
        <f ca="1">('Input Parameters'!$E$27/'Input Parameters'!$E$38)^$J4211</f>
        <v>1.1436916846672557E-2</v>
      </c>
      <c r="L4211" s="69">
        <f ca="1">$H4211*$C4211*'Input Parameters'!$E$25*K4211</f>
        <v>2.3697526930910922</v>
      </c>
      <c r="M4211" s="24">
        <f t="shared" ca="1" si="627"/>
        <v>0.55051637414593657</v>
      </c>
      <c r="N4211" s="15">
        <f ca="1">_xlfn.NORM.INV(M4211,'Input Parameters'!$E$29,'Input Parameters'!$F$29)</f>
        <v>0.10001269660721183</v>
      </c>
      <c r="O4211" s="8">
        <f t="shared" ca="1" si="628"/>
        <v>0.79940193972900053</v>
      </c>
      <c r="P4211" s="30">
        <f ca="1">_xlfn.LOGNORM.INV(O4211,'Input Parameters'!$H$30,'Input Parameters'!$I$30)</f>
        <v>3.9892289210073959</v>
      </c>
      <c r="Q4211" s="10">
        <f t="shared" ca="1" si="629"/>
        <v>0.36678900137600146</v>
      </c>
      <c r="R4211" s="30">
        <f>IF('Input Parameters'!$E$32=0,0,_xlfn.BETA.INV(Q4211,'Input Parameters'!$L$32,'Input Parameters'!$M$32,'Input Parameters'!$J$32,'Input Parameters'!$K$32))</f>
        <v>0</v>
      </c>
      <c r="S4211" s="10">
        <f t="shared" ca="1" si="630"/>
        <v>0.33910437236230218</v>
      </c>
      <c r="T4211" s="26">
        <f ca="1">_xlfn.LOGNORM.INV(S4211,'Input Parameters'!$H$34,'Input Parameters'!$I$34)</f>
        <v>47.869644155280369</v>
      </c>
      <c r="U4211" s="10">
        <f t="shared" ca="1" si="631"/>
        <v>0.61668992298824776</v>
      </c>
      <c r="V4211" s="30">
        <f ca="1">_xlfn.BETA.INV(U4211,'Input Parameters'!$L$36,'Input Parameters'!$M$36,'Input Parameters'!$J$36,'Input Parameters'!$K$36)</f>
        <v>0.63236988454700449</v>
      </c>
      <c r="W4211" s="2">
        <f ca="1">N4211+(P4211-N4211)*(1-ERF((T4211-R4211)/(2*SQRT(L4211*'Input Parameters'!$E$38))))</f>
        <v>0.20848013552561581</v>
      </c>
      <c r="X4211">
        <f t="shared" ca="1" si="632"/>
        <v>1</v>
      </c>
      <c r="Y4211" s="7"/>
    </row>
    <row r="4212" spans="1:25" ht="15" customHeight="1" x14ac:dyDescent="0.25">
      <c r="A4212" s="139">
        <v>4205</v>
      </c>
      <c r="B4212" s="10">
        <f t="shared" ca="1" si="623"/>
        <v>0.78775443676057622</v>
      </c>
      <c r="C4212" s="60">
        <f ca="1">_xlfn.NORM.INV(B4212,'Input Parameters'!$E$15,'Input Parameters'!$F$15)</f>
        <v>314.24900203613913</v>
      </c>
      <c r="D4212" s="10">
        <f t="shared" ca="1" si="624"/>
        <v>9.7107981872572191E-2</v>
      </c>
      <c r="E4212" s="62">
        <f ca="1">IF(_xlfn.NORM.INV(D4212,'Input Parameters'!$E$17,'Input Parameters'!$F$17)&lt;3500,3500,IF(_xlfn.NORM.INV(D4212,'Input Parameters'!$E$17,'Input Parameters'!$F$17)&gt;5500,5500,_xlfn.NORM.INV(D4212,'Input Parameters'!$E$17,'Input Parameters'!$F$17)))</f>
        <v>3891.2545913554914</v>
      </c>
      <c r="F4212" s="10">
        <f t="shared" ca="1" si="625"/>
        <v>0.71869173970071543</v>
      </c>
      <c r="G4212" s="64">
        <f ca="1">_xlfn.NORM.INV(F4212,'Input Parameters'!$E$20,'Input Parameters'!$F$20)</f>
        <v>286.52902845442577</v>
      </c>
      <c r="H4212" s="57">
        <f ca="1">EXP(E4212*(1/'Input Parameters'!$E$23-1/G4212))</f>
        <v>0.74329843372655025</v>
      </c>
      <c r="I4212" s="10">
        <f t="shared" ca="1" si="626"/>
        <v>9.0227352431978103E-2</v>
      </c>
      <c r="J4212" s="30">
        <f ca="1">_xlfn.BETA.INV(I4212,'Input Parameters'!$L$26,'Input Parameters'!$M$26,'Input Parameters'!$J$26,'Input Parameters'!$K$26)</f>
        <v>0.43486913074733663</v>
      </c>
      <c r="K4212" s="168">
        <f ca="1">('Input Parameters'!$E$27/'Input Parameters'!$E$38)^$J4212</f>
        <v>4.4186913612081581E-2</v>
      </c>
      <c r="L4212" s="69">
        <f ca="1">$H4212*$C4212*'Input Parameters'!$E$25*K4212</f>
        <v>10.321214233959347</v>
      </c>
      <c r="M4212" s="24">
        <f t="shared" ca="1" si="627"/>
        <v>0.80692376470611282</v>
      </c>
      <c r="N4212" s="15">
        <f ca="1">_xlfn.NORM.INV(M4212,'Input Parameters'!$E$29,'Input Parameters'!$F$29)</f>
        <v>0.10008666159513488</v>
      </c>
      <c r="O4212" s="8">
        <f t="shared" ca="1" si="628"/>
        <v>0.80779879633134155</v>
      </c>
      <c r="P4212" s="30">
        <f ca="1">_xlfn.LOGNORM.INV(O4212,'Input Parameters'!$H$30,'Input Parameters'!$I$30)</f>
        <v>4.0467884126652924</v>
      </c>
      <c r="Q4212" s="10">
        <f t="shared" ca="1" si="629"/>
        <v>6.0888377789727333E-2</v>
      </c>
      <c r="R4212" s="30">
        <f>IF('Input Parameters'!$E$32=0,0,_xlfn.BETA.INV(Q4212,'Input Parameters'!$L$32,'Input Parameters'!$M$32,'Input Parameters'!$J$32,'Input Parameters'!$K$32))</f>
        <v>0</v>
      </c>
      <c r="S4212" s="10">
        <f t="shared" ca="1" si="630"/>
        <v>5.7222129883273687E-2</v>
      </c>
      <c r="T4212" s="26">
        <f ca="1">_xlfn.LOGNORM.INV(S4212,'Input Parameters'!$H$34,'Input Parameters'!$I$34)</f>
        <v>41.412903729046938</v>
      </c>
      <c r="U4212" s="10">
        <f t="shared" ca="1" si="631"/>
        <v>0.70947048578225513</v>
      </c>
      <c r="V4212" s="30">
        <f ca="1">_xlfn.BETA.INV(U4212,'Input Parameters'!$L$36,'Input Parameters'!$M$36,'Input Parameters'!$J$36,'Input Parameters'!$K$36)</f>
        <v>0.67421349093207217</v>
      </c>
      <c r="W4212" s="2">
        <f ca="1">N4212+(P4212-N4212)*(1-ERF((T4212-R4212)/(2*SQRT(L4212*'Input Parameters'!$E$38))))</f>
        <v>1.5289249723706178</v>
      </c>
      <c r="X4212">
        <f t="shared" ca="1" si="632"/>
        <v>0</v>
      </c>
      <c r="Y4212" s="7"/>
    </row>
    <row r="4213" spans="1:25" ht="15" customHeight="1" x14ac:dyDescent="0.25">
      <c r="A4213" s="139">
        <v>4206</v>
      </c>
      <c r="B4213" s="10">
        <f t="shared" ca="1" si="623"/>
        <v>0.12617206992108365</v>
      </c>
      <c r="C4213" s="60">
        <f ca="1">_xlfn.NORM.INV(B4213,'Input Parameters'!$E$15,'Input Parameters'!$F$15)</f>
        <v>208.93336704391257</v>
      </c>
      <c r="D4213" s="10">
        <f t="shared" ca="1" si="624"/>
        <v>0.11202896418277297</v>
      </c>
      <c r="E4213" s="62">
        <f ca="1">IF(_xlfn.NORM.INV(D4213,'Input Parameters'!$E$17,'Input Parameters'!$F$17)&lt;3500,3500,IF(_xlfn.NORM.INV(D4213,'Input Parameters'!$E$17,'Input Parameters'!$F$17)&gt;5500,5500,_xlfn.NORM.INV(D4213,'Input Parameters'!$E$17,'Input Parameters'!$F$17)))</f>
        <v>3948.9341387080781</v>
      </c>
      <c r="F4213" s="10">
        <f t="shared" ca="1" si="625"/>
        <v>0.57775698085885718</v>
      </c>
      <c r="G4213" s="64">
        <f ca="1">_xlfn.NORM.INV(F4213,'Input Parameters'!$E$20,'Input Parameters'!$F$20)</f>
        <v>283.96426255686134</v>
      </c>
      <c r="H4213" s="57">
        <f ca="1">EXP(E4213*(1/'Input Parameters'!$E$23-1/G4213))</f>
        <v>0.65342093082018293</v>
      </c>
      <c r="I4213" s="10">
        <f t="shared" ca="1" si="626"/>
        <v>0.39771231908693538</v>
      </c>
      <c r="J4213" s="30">
        <f ca="1">_xlfn.BETA.INV(I4213,'Input Parameters'!$L$26,'Input Parameters'!$M$26,'Input Parameters'!$J$26,'Input Parameters'!$K$26)</f>
        <v>0.61891917963087284</v>
      </c>
      <c r="K4213" s="168">
        <f ca="1">('Input Parameters'!$E$27/'Input Parameters'!$E$38)^$J4213</f>
        <v>1.180157857511536E-2</v>
      </c>
      <c r="L4213" s="69">
        <f ca="1">$H4213*$C4213*'Input Parameters'!$E$25*K4213</f>
        <v>1.6111684443843712</v>
      </c>
      <c r="M4213" s="24">
        <f t="shared" ca="1" si="627"/>
        <v>4.4134336985184097E-2</v>
      </c>
      <c r="N4213" s="15">
        <f ca="1">_xlfn.NORM.INV(M4213,'Input Parameters'!$E$29,'Input Parameters'!$F$29)</f>
        <v>9.9829539797782238E-2</v>
      </c>
      <c r="O4213" s="8">
        <f t="shared" ca="1" si="628"/>
        <v>0.29007732465688862</v>
      </c>
      <c r="P4213" s="30">
        <f ca="1">_xlfn.LOGNORM.INV(O4213,'Input Parameters'!$H$30,'Input Parameters'!$I$30)</f>
        <v>2.0662573729950973</v>
      </c>
      <c r="Q4213" s="10">
        <f t="shared" ca="1" si="629"/>
        <v>0.35681043935311796</v>
      </c>
      <c r="R4213" s="30">
        <f>IF('Input Parameters'!$E$32=0,0,_xlfn.BETA.INV(Q4213,'Input Parameters'!$L$32,'Input Parameters'!$M$32,'Input Parameters'!$J$32,'Input Parameters'!$K$32))</f>
        <v>0</v>
      </c>
      <c r="S4213" s="10">
        <f t="shared" ca="1" si="630"/>
        <v>2.7303577618757457E-2</v>
      </c>
      <c r="T4213" s="26">
        <f ca="1">_xlfn.LOGNORM.INV(S4213,'Input Parameters'!$H$34,'Input Parameters'!$I$34)</f>
        <v>39.679165859241607</v>
      </c>
      <c r="U4213" s="10">
        <f t="shared" ca="1" si="631"/>
        <v>0.86345535288019726</v>
      </c>
      <c r="V4213" s="30">
        <f ca="1">_xlfn.BETA.INV(U4213,'Input Parameters'!$L$36,'Input Parameters'!$M$36,'Input Parameters'!$J$36,'Input Parameters'!$K$36)</f>
        <v>0.76859335781432914</v>
      </c>
      <c r="W4213" s="2">
        <f ca="1">N4213+(P4213-N4213)*(1-ERF((T4213-R4213)/(2*SQRT(L4213*'Input Parameters'!$E$38))))</f>
        <v>0.15307102406011033</v>
      </c>
      <c r="X4213">
        <f t="shared" ca="1" si="632"/>
        <v>1</v>
      </c>
      <c r="Y4213" s="7"/>
    </row>
    <row r="4214" spans="1:25" ht="15" customHeight="1" x14ac:dyDescent="0.25">
      <c r="A4214" s="139">
        <v>4207</v>
      </c>
      <c r="B4214" s="10">
        <f t="shared" ca="1" si="623"/>
        <v>0.12045848417024207</v>
      </c>
      <c r="C4214" s="60">
        <f ca="1">_xlfn.NORM.INV(B4214,'Input Parameters'!$E$15,'Input Parameters'!$F$15)</f>
        <v>207.41466597222262</v>
      </c>
      <c r="D4214" s="10">
        <f t="shared" ca="1" si="624"/>
        <v>0.52904077972256114</v>
      </c>
      <c r="E4214" s="62">
        <f ca="1">IF(_xlfn.NORM.INV(D4214,'Input Parameters'!$E$17,'Input Parameters'!$F$17)&lt;3500,3500,IF(_xlfn.NORM.INV(D4214,'Input Parameters'!$E$17,'Input Parameters'!$F$17)&gt;5500,5500,_xlfn.NORM.INV(D4214,'Input Parameters'!$E$17,'Input Parameters'!$F$17)))</f>
        <v>4851.0011943499894</v>
      </c>
      <c r="F4214" s="10">
        <f t="shared" ca="1" si="625"/>
        <v>0.22620502015077271</v>
      </c>
      <c r="G4214" s="64">
        <f ca="1">_xlfn.NORM.INV(F4214,'Input Parameters'!$E$20,'Input Parameters'!$F$20)</f>
        <v>277.61559859138487</v>
      </c>
      <c r="H4214" s="57">
        <f ca="1">EXP(E4214*(1/'Input Parameters'!$E$23-1/G4214))</f>
        <v>0.40115547203551655</v>
      </c>
      <c r="I4214" s="10">
        <f t="shared" ca="1" si="626"/>
        <v>0.84630174890234744</v>
      </c>
      <c r="J4214" s="30">
        <f ca="1">_xlfn.BETA.INV(I4214,'Input Parameters'!$L$26,'Input Parameters'!$M$26,'Input Parameters'!$J$26,'Input Parameters'!$K$26)</f>
        <v>0.80831491253514565</v>
      </c>
      <c r="K4214" s="168">
        <f ca="1">('Input Parameters'!$E$27/'Input Parameters'!$E$38)^$J4214</f>
        <v>3.0334276220257278E-3</v>
      </c>
      <c r="L4214" s="69">
        <f ca="1">$H4214*$C4214*'Input Parameters'!$E$25*K4214</f>
        <v>0.25239794765382439</v>
      </c>
      <c r="M4214" s="24">
        <f t="shared" ca="1" si="627"/>
        <v>0.52544897374194943</v>
      </c>
      <c r="N4214" s="15">
        <f ca="1">_xlfn.NORM.INV(M4214,'Input Parameters'!$E$29,'Input Parameters'!$F$29)</f>
        <v>0.10000638344431392</v>
      </c>
      <c r="O4214" s="8">
        <f t="shared" ca="1" si="628"/>
        <v>0.77274057382240668</v>
      </c>
      <c r="P4214" s="30">
        <f ca="1">_xlfn.LOGNORM.INV(O4214,'Input Parameters'!$H$30,'Input Parameters'!$I$30)</f>
        <v>3.8203243656728199</v>
      </c>
      <c r="Q4214" s="10">
        <f t="shared" ca="1" si="629"/>
        <v>0.52551663487790856</v>
      </c>
      <c r="R4214" s="30">
        <f>IF('Input Parameters'!$E$32=0,0,_xlfn.BETA.INV(Q4214,'Input Parameters'!$L$32,'Input Parameters'!$M$32,'Input Parameters'!$J$32,'Input Parameters'!$K$32))</f>
        <v>0</v>
      </c>
      <c r="S4214" s="10">
        <f t="shared" ca="1" si="630"/>
        <v>0.61902147420634801</v>
      </c>
      <c r="T4214" s="26">
        <f ca="1">_xlfn.LOGNORM.INV(S4214,'Input Parameters'!$H$34,'Input Parameters'!$I$34)</f>
        <v>52.345269660331354</v>
      </c>
      <c r="U4214" s="10">
        <f t="shared" ca="1" si="631"/>
        <v>0.6828399116642353</v>
      </c>
      <c r="V4214" s="30">
        <f ca="1">_xlfn.BETA.INV(U4214,'Input Parameters'!$L$36,'Input Parameters'!$M$36,'Input Parameters'!$J$36,'Input Parameters'!$K$36)</f>
        <v>0.66153994047920484</v>
      </c>
      <c r="W4214" s="2">
        <f ca="1">N4214+(P4214-N4214)*(1-ERF((T4214-R4214)/(2*SQRT(L4214*'Input Parameters'!$E$38))))</f>
        <v>0.10000638344496074</v>
      </c>
      <c r="X4214">
        <f t="shared" ca="1" si="632"/>
        <v>1</v>
      </c>
      <c r="Y4214" s="7"/>
    </row>
    <row r="4215" spans="1:25" ht="15" customHeight="1" x14ac:dyDescent="0.25">
      <c r="A4215" s="139">
        <v>4208</v>
      </c>
      <c r="B4215" s="10">
        <f t="shared" ca="1" si="623"/>
        <v>0.23853769216151421</v>
      </c>
      <c r="C4215" s="60">
        <f ca="1">_xlfn.NORM.INV(B4215,'Input Parameters'!$E$15,'Input Parameters'!$F$15)</f>
        <v>232.43489005956923</v>
      </c>
      <c r="D4215" s="10">
        <f t="shared" ca="1" si="624"/>
        <v>0.99826288468209723</v>
      </c>
      <c r="E4215" s="62">
        <f ca="1">IF(_xlfn.NORM.INV(D4215,'Input Parameters'!$E$17,'Input Parameters'!$F$17)&lt;3500,3500,IF(_xlfn.NORM.INV(D4215,'Input Parameters'!$E$17,'Input Parameters'!$F$17)&gt;5500,5500,_xlfn.NORM.INV(D4215,'Input Parameters'!$E$17,'Input Parameters'!$F$17)))</f>
        <v>5500</v>
      </c>
      <c r="F4215" s="10">
        <f t="shared" ca="1" si="625"/>
        <v>0.12361496329658428</v>
      </c>
      <c r="G4215" s="64">
        <f ca="1">_xlfn.NORM.INV(F4215,'Input Parameters'!$E$20,'Input Parameters'!$F$20)</f>
        <v>274.89740408493185</v>
      </c>
      <c r="H4215" s="57">
        <f ca="1">EXP(E4215*(1/'Input Parameters'!$E$23-1/G4215))</f>
        <v>0.29185297323074033</v>
      </c>
      <c r="I4215" s="10">
        <f t="shared" ca="1" si="626"/>
        <v>0.68622121134116865</v>
      </c>
      <c r="J4215" s="30">
        <f ca="1">_xlfn.BETA.INV(I4215,'Input Parameters'!$L$26,'Input Parameters'!$M$26,'Input Parameters'!$J$26,'Input Parameters'!$K$26)</f>
        <v>0.73599047097146975</v>
      </c>
      <c r="K4215" s="168">
        <f ca="1">('Input Parameters'!$E$27/'Input Parameters'!$E$38)^$J4215</f>
        <v>5.0961132741526582E-3</v>
      </c>
      <c r="L4215" s="69">
        <f ca="1">$H4215*$C4215*'Input Parameters'!$E$25*K4215</f>
        <v>0.34570408700948257</v>
      </c>
      <c r="M4215" s="24">
        <f t="shared" ca="1" si="627"/>
        <v>0.26866598040966916</v>
      </c>
      <c r="N4215" s="15">
        <f ca="1">_xlfn.NORM.INV(M4215,'Input Parameters'!$E$29,'Input Parameters'!$F$29)</f>
        <v>9.9938314741063294E-2</v>
      </c>
      <c r="O4215" s="8">
        <f t="shared" ca="1" si="628"/>
        <v>0.59956461800422867</v>
      </c>
      <c r="P4215" s="30">
        <f ca="1">_xlfn.LOGNORM.INV(O4215,'Input Parameters'!$H$30,'Input Parameters'!$I$30)</f>
        <v>3.0228029691584131</v>
      </c>
      <c r="Q4215" s="10">
        <f t="shared" ca="1" si="629"/>
        <v>0.28734287722279528</v>
      </c>
      <c r="R4215" s="30">
        <f>IF('Input Parameters'!$E$32=0,0,_xlfn.BETA.INV(Q4215,'Input Parameters'!$L$32,'Input Parameters'!$M$32,'Input Parameters'!$J$32,'Input Parameters'!$K$32))</f>
        <v>0</v>
      </c>
      <c r="S4215" s="10">
        <f t="shared" ca="1" si="630"/>
        <v>0.82324752027981885</v>
      </c>
      <c r="T4215" s="26">
        <f ca="1">_xlfn.LOGNORM.INV(S4215,'Input Parameters'!$H$34,'Input Parameters'!$I$34)</f>
        <v>56.580904718975845</v>
      </c>
      <c r="U4215" s="10">
        <f t="shared" ca="1" si="631"/>
        <v>7.9070496654772948E-2</v>
      </c>
      <c r="V4215" s="30">
        <f ca="1">_xlfn.BETA.INV(U4215,'Input Parameters'!$L$36,'Input Parameters'!$M$36,'Input Parameters'!$J$36,'Input Parameters'!$K$36)</f>
        <v>0.40282329797192262</v>
      </c>
      <c r="W4215" s="2">
        <f ca="1">N4215+(P4215-N4215)*(1-ERF((T4215-R4215)/(2*SQRT(L4215*'Input Parameters'!$E$38))))</f>
        <v>9.99383147706807E-2</v>
      </c>
      <c r="X4215">
        <f t="shared" ca="1" si="632"/>
        <v>1</v>
      </c>
      <c r="Y4215" s="7"/>
    </row>
    <row r="4216" spans="1:25" ht="15" customHeight="1" x14ac:dyDescent="0.25">
      <c r="A4216" s="139">
        <v>4209</v>
      </c>
      <c r="B4216" s="10">
        <f t="shared" ca="1" si="623"/>
        <v>0.53983209250658126</v>
      </c>
      <c r="C4216" s="60">
        <f ca="1">_xlfn.NORM.INV(B4216,'Input Parameters'!$E$15,'Input Parameters'!$F$15)</f>
        <v>276.38712494009599</v>
      </c>
      <c r="D4216" s="10">
        <f t="shared" ca="1" si="624"/>
        <v>0.22214678035710311</v>
      </c>
      <c r="E4216" s="62">
        <f ca="1">IF(_xlfn.NORM.INV(D4216,'Input Parameters'!$E$17,'Input Parameters'!$F$17)&lt;3500,3500,IF(_xlfn.NORM.INV(D4216,'Input Parameters'!$E$17,'Input Parameters'!$F$17)&gt;5500,5500,_xlfn.NORM.INV(D4216,'Input Parameters'!$E$17,'Input Parameters'!$F$17)))</f>
        <v>4264.5258804613686</v>
      </c>
      <c r="F4216" s="10">
        <f t="shared" ca="1" si="625"/>
        <v>0.44916336676607871</v>
      </c>
      <c r="G4216" s="64">
        <f ca="1">_xlfn.NORM.INV(F4216,'Input Parameters'!$E$20,'Input Parameters'!$F$20)</f>
        <v>281.79390494796013</v>
      </c>
      <c r="H4216" s="57">
        <f ca="1">EXP(E4216*(1/'Input Parameters'!$E$23-1/G4216))</f>
        <v>0.56258788228150869</v>
      </c>
      <c r="I4216" s="10">
        <f t="shared" ca="1" si="626"/>
        <v>0.12405001424407569</v>
      </c>
      <c r="J4216" s="30">
        <f ca="1">_xlfn.BETA.INV(I4216,'Input Parameters'!$L$26,'Input Parameters'!$M$26,'Input Parameters'!$J$26,'Input Parameters'!$K$26)</f>
        <v>0.46613405702193622</v>
      </c>
      <c r="K4216" s="168">
        <f ca="1">('Input Parameters'!$E$27/'Input Parameters'!$E$38)^$J4216</f>
        <v>3.5309943654626023E-2</v>
      </c>
      <c r="L4216" s="69">
        <f ca="1">$H4216*$C4216*'Input Parameters'!$E$25*K4216</f>
        <v>5.4904154292558376</v>
      </c>
      <c r="M4216" s="24">
        <f t="shared" ca="1" si="627"/>
        <v>0.74900335808659146</v>
      </c>
      <c r="N4216" s="15">
        <f ca="1">_xlfn.NORM.INV(M4216,'Input Parameters'!$E$29,'Input Parameters'!$F$29)</f>
        <v>0.10006713567600305</v>
      </c>
      <c r="O4216" s="8">
        <f t="shared" ca="1" si="628"/>
        <v>0.69193687367148082</v>
      </c>
      <c r="P4216" s="30">
        <f ca="1">_xlfn.LOGNORM.INV(O4216,'Input Parameters'!$H$30,'Input Parameters'!$I$30)</f>
        <v>3.4003134895062415</v>
      </c>
      <c r="Q4216" s="10">
        <f t="shared" ca="1" si="629"/>
        <v>0.96358281431463555</v>
      </c>
      <c r="R4216" s="30">
        <f>IF('Input Parameters'!$E$32=0,0,_xlfn.BETA.INV(Q4216,'Input Parameters'!$L$32,'Input Parameters'!$M$32,'Input Parameters'!$J$32,'Input Parameters'!$K$32))</f>
        <v>0</v>
      </c>
      <c r="S4216" s="10">
        <f t="shared" ca="1" si="630"/>
        <v>0.55655057015045784</v>
      </c>
      <c r="T4216" s="26">
        <f ca="1">_xlfn.LOGNORM.INV(S4216,'Input Parameters'!$H$34,'Input Parameters'!$I$34)</f>
        <v>51.308378488253673</v>
      </c>
      <c r="U4216" s="10">
        <f t="shared" ca="1" si="631"/>
        <v>0.45829920614560926</v>
      </c>
      <c r="V4216" s="30">
        <f ca="1">_xlfn.BETA.INV(U4216,'Input Parameters'!$L$36,'Input Parameters'!$M$36,'Input Parameters'!$J$36,'Input Parameters'!$K$36)</f>
        <v>0.57009662634815506</v>
      </c>
      <c r="W4216" s="2">
        <f ca="1">N4216+(P4216-N4216)*(1-ERF((T4216-R4216)/(2*SQRT(L4216*'Input Parameters'!$E$38))))</f>
        <v>0.50116826054341135</v>
      </c>
      <c r="X4216">
        <f t="shared" ca="1" si="632"/>
        <v>1</v>
      </c>
      <c r="Y4216" s="7"/>
    </row>
    <row r="4217" spans="1:25" ht="15" customHeight="1" x14ac:dyDescent="0.25">
      <c r="A4217" s="139">
        <v>4210</v>
      </c>
      <c r="B4217" s="10">
        <f t="shared" ca="1" si="623"/>
        <v>0.94171605230041122</v>
      </c>
      <c r="C4217" s="60">
        <f ca="1">_xlfn.NORM.INV(B4217,'Input Parameters'!$E$15,'Input Parameters'!$F$15)</f>
        <v>356.01532887643623</v>
      </c>
      <c r="D4217" s="10">
        <f t="shared" ca="1" si="624"/>
        <v>0.58945257482309532</v>
      </c>
      <c r="E4217" s="62">
        <f ca="1">IF(_xlfn.NORM.INV(D4217,'Input Parameters'!$E$17,'Input Parameters'!$F$17)&lt;3500,3500,IF(_xlfn.NORM.INV(D4217,'Input Parameters'!$E$17,'Input Parameters'!$F$17)&gt;5500,5500,_xlfn.NORM.INV(D4217,'Input Parameters'!$E$17,'Input Parameters'!$F$17)))</f>
        <v>4958.2959158935964</v>
      </c>
      <c r="F4217" s="10">
        <f t="shared" ca="1" si="625"/>
        <v>0.39927065924694172</v>
      </c>
      <c r="G4217" s="64">
        <f ca="1">_xlfn.NORM.INV(F4217,'Input Parameters'!$E$20,'Input Parameters'!$F$20)</f>
        <v>280.93992305829886</v>
      </c>
      <c r="H4217" s="57">
        <f ca="1">EXP(E4217*(1/'Input Parameters'!$E$23-1/G4217))</f>
        <v>0.4856483223580087</v>
      </c>
      <c r="I4217" s="10">
        <f t="shared" ca="1" si="626"/>
        <v>0.99177570690031014</v>
      </c>
      <c r="J4217" s="30">
        <f ca="1">_xlfn.BETA.INV(I4217,'Input Parameters'!$L$26,'Input Parameters'!$M$26,'Input Parameters'!$J$26,'Input Parameters'!$K$26)</f>
        <v>0.93477562070598608</v>
      </c>
      <c r="K4217" s="168">
        <f ca="1">('Input Parameters'!$E$27/'Input Parameters'!$E$38)^$J4217</f>
        <v>1.2245672846463091E-3</v>
      </c>
      <c r="L4217" s="69">
        <f ca="1">$H4217*$C4217*'Input Parameters'!$E$25*K4217</f>
        <v>0.21172553709696479</v>
      </c>
      <c r="M4217" s="24">
        <f t="shared" ca="1" si="627"/>
        <v>0.2897524433932348</v>
      </c>
      <c r="N4217" s="15">
        <f ca="1">_xlfn.NORM.INV(M4217,'Input Parameters'!$E$29,'Input Parameters'!$F$29)</f>
        <v>9.9944589192888594E-2</v>
      </c>
      <c r="O4217" s="8">
        <f t="shared" ca="1" si="628"/>
        <v>0.3182016661955509</v>
      </c>
      <c r="P4217" s="30">
        <f ca="1">_xlfn.LOGNORM.INV(O4217,'Input Parameters'!$H$30,'Input Parameters'!$I$30)</f>
        <v>2.1462675810165144</v>
      </c>
      <c r="Q4217" s="10">
        <f t="shared" ca="1" si="629"/>
        <v>0.83391210640014424</v>
      </c>
      <c r="R4217" s="30">
        <f>IF('Input Parameters'!$E$32=0,0,_xlfn.BETA.INV(Q4217,'Input Parameters'!$L$32,'Input Parameters'!$M$32,'Input Parameters'!$J$32,'Input Parameters'!$K$32))</f>
        <v>0</v>
      </c>
      <c r="S4217" s="10">
        <f t="shared" ca="1" si="630"/>
        <v>0.60932068064883593</v>
      </c>
      <c r="T4217" s="26">
        <f ca="1">_xlfn.LOGNORM.INV(S4217,'Input Parameters'!$H$34,'Input Parameters'!$I$34)</f>
        <v>52.180219742586637</v>
      </c>
      <c r="U4217" s="10">
        <f t="shared" ca="1" si="631"/>
        <v>0.26354195453243368</v>
      </c>
      <c r="V4217" s="30">
        <f ca="1">_xlfn.BETA.INV(U4217,'Input Parameters'!$L$36,'Input Parameters'!$M$36,'Input Parameters'!$J$36,'Input Parameters'!$K$36)</f>
        <v>0.4956927385738587</v>
      </c>
      <c r="W4217" s="2">
        <f ca="1">N4217+(P4217-N4217)*(1-ERF((T4217-R4217)/(2*SQRT(L4217*'Input Parameters'!$E$38))))</f>
        <v>9.994458919289087E-2</v>
      </c>
      <c r="X4217">
        <f t="shared" ca="1" si="632"/>
        <v>1</v>
      </c>
      <c r="Y4217" s="7"/>
    </row>
    <row r="4218" spans="1:25" ht="15" customHeight="1" x14ac:dyDescent="0.25">
      <c r="A4218" s="139">
        <v>4211</v>
      </c>
      <c r="B4218" s="10">
        <f t="shared" ca="1" si="623"/>
        <v>0.75354868316339996</v>
      </c>
      <c r="C4218" s="60">
        <f ca="1">_xlfn.NORM.INV(B4218,'Input Parameters'!$E$15,'Input Parameters'!$F$15)</f>
        <v>308.12761371957646</v>
      </c>
      <c r="D4218" s="10">
        <f t="shared" ca="1" si="624"/>
        <v>0.75023644724651795</v>
      </c>
      <c r="E4218" s="62">
        <f ca="1">IF(_xlfn.NORM.INV(D4218,'Input Parameters'!$E$17,'Input Parameters'!$F$17)&lt;3500,3500,IF(_xlfn.NORM.INV(D4218,'Input Parameters'!$E$17,'Input Parameters'!$F$17)&gt;5500,5500,_xlfn.NORM.INV(D4218,'Input Parameters'!$E$17,'Input Parameters'!$F$17)))</f>
        <v>5272.6638032352948</v>
      </c>
      <c r="F4218" s="10">
        <f t="shared" ca="1" si="625"/>
        <v>0.96358487371502777</v>
      </c>
      <c r="G4218" s="64">
        <f ca="1">_xlfn.NORM.INV(F4218,'Input Parameters'!$E$20,'Input Parameters'!$F$20)</f>
        <v>294.66908294835383</v>
      </c>
      <c r="H4218" s="57">
        <f ca="1">EXP(E4218*(1/'Input Parameters'!$E$23-1/G4218))</f>
        <v>1.1122307885285092</v>
      </c>
      <c r="I4218" s="10">
        <f t="shared" ca="1" si="626"/>
        <v>0.59605861238047952</v>
      </c>
      <c r="J4218" s="30">
        <f ca="1">_xlfn.BETA.INV(I4218,'Input Parameters'!$L$26,'Input Parameters'!$M$26,'Input Parameters'!$J$26,'Input Parameters'!$K$26)</f>
        <v>0.69970463625824408</v>
      </c>
      <c r="K4218" s="168">
        <f ca="1">('Input Parameters'!$E$27/'Input Parameters'!$E$38)^$J4218</f>
        <v>6.6111479039330573E-3</v>
      </c>
      <c r="L4218" s="69">
        <f ca="1">$H4218*$C4218*'Input Parameters'!$E$25*K4218</f>
        <v>2.2657000111315271</v>
      </c>
      <c r="M4218" s="24">
        <f t="shared" ca="1" si="627"/>
        <v>0.97570592717409954</v>
      </c>
      <c r="N4218" s="15">
        <f ca="1">_xlfn.NORM.INV(M4218,'Input Parameters'!$E$29,'Input Parameters'!$F$29)</f>
        <v>0.10019721880296897</v>
      </c>
      <c r="O4218" s="8">
        <f t="shared" ca="1" si="628"/>
        <v>2.7918601653911468E-2</v>
      </c>
      <c r="P4218" s="30">
        <f ca="1">_xlfn.LOGNORM.INV(O4218,'Input Parameters'!$H$30,'Input Parameters'!$I$30)</f>
        <v>1.087308006988472</v>
      </c>
      <c r="Q4218" s="10">
        <f t="shared" ca="1" si="629"/>
        <v>0.58130160000856257</v>
      </c>
      <c r="R4218" s="30">
        <f>IF('Input Parameters'!$E$32=0,0,_xlfn.BETA.INV(Q4218,'Input Parameters'!$L$32,'Input Parameters'!$M$32,'Input Parameters'!$J$32,'Input Parameters'!$K$32))</f>
        <v>0</v>
      </c>
      <c r="S4218" s="10">
        <f t="shared" ca="1" si="630"/>
        <v>0.47043219652151513</v>
      </c>
      <c r="T4218" s="26">
        <f ca="1">_xlfn.LOGNORM.INV(S4218,'Input Parameters'!$H$34,'Input Parameters'!$I$34)</f>
        <v>49.944243125314131</v>
      </c>
      <c r="U4218" s="10">
        <f t="shared" ca="1" si="631"/>
        <v>6.4692384004161108E-2</v>
      </c>
      <c r="V4218" s="30">
        <f ca="1">_xlfn.BETA.INV(U4218,'Input Parameters'!$L$36,'Input Parameters'!$M$36,'Input Parameters'!$J$36,'Input Parameters'!$K$36)</f>
        <v>0.39188763289157269</v>
      </c>
      <c r="W4218" s="2">
        <f ca="1">N4218+(P4218-N4218)*(1-ERF((T4218-R4218)/(2*SQRT(L4218*'Input Parameters'!$E$38))))</f>
        <v>0.11891754940772695</v>
      </c>
      <c r="X4218">
        <f t="shared" ca="1" si="632"/>
        <v>1</v>
      </c>
      <c r="Y4218" s="7"/>
    </row>
    <row r="4219" spans="1:25" ht="15" customHeight="1" x14ac:dyDescent="0.25">
      <c r="A4219" s="139">
        <v>4212</v>
      </c>
      <c r="B4219" s="10">
        <f t="shared" ca="1" si="623"/>
        <v>0.84280838089631949</v>
      </c>
      <c r="C4219" s="60">
        <f ca="1">_xlfn.NORM.INV(B4219,'Input Parameters'!$E$15,'Input Parameters'!$F$15)</f>
        <v>325.48944325097256</v>
      </c>
      <c r="D4219" s="10">
        <f t="shared" ca="1" si="624"/>
        <v>0.37096070886097743</v>
      </c>
      <c r="E4219" s="62">
        <f ca="1">IF(_xlfn.NORM.INV(D4219,'Input Parameters'!$E$17,'Input Parameters'!$F$17)&lt;3500,3500,IF(_xlfn.NORM.INV(D4219,'Input Parameters'!$E$17,'Input Parameters'!$F$17)&gt;5500,5500,_xlfn.NORM.INV(D4219,'Input Parameters'!$E$17,'Input Parameters'!$F$17)))</f>
        <v>4569.4830290356749</v>
      </c>
      <c r="F4219" s="10">
        <f t="shared" ca="1" si="625"/>
        <v>0.46199383215556322</v>
      </c>
      <c r="G4219" s="64">
        <f ca="1">_xlfn.NORM.INV(F4219,'Input Parameters'!$E$20,'Input Parameters'!$F$20)</f>
        <v>282.01074026952557</v>
      </c>
      <c r="H4219" s="57">
        <f ca="1">EXP(E4219*(1/'Input Parameters'!$E$23-1/G4219))</f>
        <v>0.54669015877813787</v>
      </c>
      <c r="I4219" s="10">
        <f t="shared" ca="1" si="626"/>
        <v>0.62625431292921063</v>
      </c>
      <c r="J4219" s="30">
        <f ca="1">_xlfn.BETA.INV(I4219,'Input Parameters'!$L$26,'Input Parameters'!$M$26,'Input Parameters'!$J$26,'Input Parameters'!$K$26)</f>
        <v>0.7117356266496615</v>
      </c>
      <c r="K4219" s="168">
        <f ca="1">('Input Parameters'!$E$27/'Input Parameters'!$E$38)^$J4219</f>
        <v>6.0645401582868057E-3</v>
      </c>
      <c r="L4219" s="69">
        <f ca="1">$H4219*$C4219*'Input Parameters'!$E$25*K4219</f>
        <v>1.0791356492737993</v>
      </c>
      <c r="M4219" s="24">
        <f t="shared" ca="1" si="627"/>
        <v>0.83648416789838831</v>
      </c>
      <c r="N4219" s="15">
        <f ca="1">_xlfn.NORM.INV(M4219,'Input Parameters'!$E$29,'Input Parameters'!$F$29)</f>
        <v>0.1000980110322735</v>
      </c>
      <c r="O4219" s="8">
        <f t="shared" ca="1" si="628"/>
        <v>5.7180000465588243E-2</v>
      </c>
      <c r="P4219" s="30">
        <f ca="1">_xlfn.LOGNORM.INV(O4219,'Input Parameters'!$H$30,'Input Parameters'!$I$30)</f>
        <v>1.2727763951482582</v>
      </c>
      <c r="Q4219" s="10">
        <f t="shared" ca="1" si="629"/>
        <v>0.14704424535334382</v>
      </c>
      <c r="R4219" s="30">
        <f>IF('Input Parameters'!$E$32=0,0,_xlfn.BETA.INV(Q4219,'Input Parameters'!$L$32,'Input Parameters'!$M$32,'Input Parameters'!$J$32,'Input Parameters'!$K$32))</f>
        <v>0</v>
      </c>
      <c r="S4219" s="10">
        <f t="shared" ca="1" si="630"/>
        <v>0.44108270267850047</v>
      </c>
      <c r="T4219" s="26">
        <f ca="1">_xlfn.LOGNORM.INV(S4219,'Input Parameters'!$H$34,'Input Parameters'!$I$34)</f>
        <v>49.485907774192555</v>
      </c>
      <c r="U4219" s="10">
        <f t="shared" ca="1" si="631"/>
        <v>0.63052326572025486</v>
      </c>
      <c r="V4219" s="30">
        <f ca="1">_xlfn.BETA.INV(U4219,'Input Parameters'!$L$36,'Input Parameters'!$M$36,'Input Parameters'!$J$36,'Input Parameters'!$K$36)</f>
        <v>0.63824489259565875</v>
      </c>
      <c r="W4219" s="2">
        <f ca="1">N4219+(P4219-N4219)*(1-ERF((T4219-R4219)/(2*SQRT(L4219*'Input Parameters'!$E$38))))</f>
        <v>0.10098450277087356</v>
      </c>
      <c r="X4219">
        <f t="shared" ca="1" si="632"/>
        <v>1</v>
      </c>
      <c r="Y4219" s="7"/>
    </row>
    <row r="4220" spans="1:25" ht="15" customHeight="1" x14ac:dyDescent="0.25">
      <c r="A4220" s="139">
        <v>4213</v>
      </c>
      <c r="B4220" s="10">
        <f t="shared" ca="1" si="623"/>
        <v>0.43722479533143233</v>
      </c>
      <c r="C4220" s="60">
        <f ca="1">_xlfn.NORM.INV(B4220,'Input Parameters'!$E$15,'Input Parameters'!$F$15)</f>
        <v>262.4041407493358</v>
      </c>
      <c r="D4220" s="10">
        <f t="shared" ca="1" si="624"/>
        <v>0.23604541425720471</v>
      </c>
      <c r="E4220" s="62">
        <f ca="1">IF(_xlfn.NORM.INV(D4220,'Input Parameters'!$E$17,'Input Parameters'!$F$17)&lt;3500,3500,IF(_xlfn.NORM.INV(D4220,'Input Parameters'!$E$17,'Input Parameters'!$F$17)&gt;5500,5500,_xlfn.NORM.INV(D4220,'Input Parameters'!$E$17,'Input Parameters'!$F$17)))</f>
        <v>4296.6430900125779</v>
      </c>
      <c r="F4220" s="10">
        <f t="shared" ca="1" si="625"/>
        <v>0.40757866916233554</v>
      </c>
      <c r="G4220" s="64">
        <f ca="1">_xlfn.NORM.INV(F4220,'Input Parameters'!$E$20,'Input Parameters'!$F$20)</f>
        <v>281.08368747340865</v>
      </c>
      <c r="H4220" s="57">
        <f ca="1">EXP(E4220*(1/'Input Parameters'!$E$23-1/G4220))</f>
        <v>0.53898587738608839</v>
      </c>
      <c r="I4220" s="10">
        <f t="shared" ca="1" si="626"/>
        <v>0.71765065774593084</v>
      </c>
      <c r="J4220" s="30">
        <f ca="1">_xlfn.BETA.INV(I4220,'Input Parameters'!$L$26,'Input Parameters'!$M$26,'Input Parameters'!$J$26,'Input Parameters'!$K$26)</f>
        <v>0.74905379007641182</v>
      </c>
      <c r="K4220" s="168">
        <f ca="1">('Input Parameters'!$E$27/'Input Parameters'!$E$38)^$J4220</f>
        <v>4.6402797148544566E-3</v>
      </c>
      <c r="L4220" s="69">
        <f ca="1">$H4220*$C4220*'Input Parameters'!$E$25*K4220</f>
        <v>0.65628462545281685</v>
      </c>
      <c r="M4220" s="24">
        <f t="shared" ca="1" si="627"/>
        <v>0.92991831381484213</v>
      </c>
      <c r="N4220" s="15">
        <f ca="1">_xlfn.NORM.INV(M4220,'Input Parameters'!$E$29,'Input Parameters'!$F$29)</f>
        <v>0.10014751829190742</v>
      </c>
      <c r="O4220" s="8">
        <f t="shared" ca="1" si="628"/>
        <v>0.15164816011376492</v>
      </c>
      <c r="P4220" s="30">
        <f ca="1">_xlfn.LOGNORM.INV(O4220,'Input Parameters'!$H$30,'Input Parameters'!$I$30)</f>
        <v>1.6500018177059184</v>
      </c>
      <c r="Q4220" s="10">
        <f t="shared" ca="1" si="629"/>
        <v>0.57684586449575992</v>
      </c>
      <c r="R4220" s="30">
        <f>IF('Input Parameters'!$E$32=0,0,_xlfn.BETA.INV(Q4220,'Input Parameters'!$L$32,'Input Parameters'!$M$32,'Input Parameters'!$J$32,'Input Parameters'!$K$32))</f>
        <v>0</v>
      </c>
      <c r="S4220" s="10">
        <f t="shared" ca="1" si="630"/>
        <v>0.92703249038583346</v>
      </c>
      <c r="T4220" s="26">
        <f ca="1">_xlfn.LOGNORM.INV(S4220,'Input Parameters'!$H$34,'Input Parameters'!$I$34)</f>
        <v>60.41245643278269</v>
      </c>
      <c r="U4220" s="10">
        <f t="shared" ca="1" si="631"/>
        <v>0.1787062339625588</v>
      </c>
      <c r="V4220" s="30">
        <f ca="1">_xlfn.BETA.INV(U4220,'Input Parameters'!$L$36,'Input Parameters'!$M$36,'Input Parameters'!$J$36,'Input Parameters'!$K$36)</f>
        <v>0.45895262185609692</v>
      </c>
      <c r="W4220" s="2">
        <f ca="1">N4220+(P4220-N4220)*(1-ERF((T4220-R4220)/(2*SQRT(L4220*'Input Parameters'!$E$38))))</f>
        <v>0.10014772619552784</v>
      </c>
      <c r="X4220">
        <f t="shared" ca="1" si="632"/>
        <v>1</v>
      </c>
      <c r="Y4220" s="7"/>
    </row>
    <row r="4221" spans="1:25" ht="15" customHeight="1" x14ac:dyDescent="0.25">
      <c r="A4221" s="139">
        <v>4214</v>
      </c>
      <c r="B4221" s="10">
        <f t="shared" ca="1" si="623"/>
        <v>0.8861847085470167</v>
      </c>
      <c r="C4221" s="60">
        <f ca="1">_xlfn.NORM.INV(B4221,'Input Parameters'!$E$15,'Input Parameters'!$F$15)</f>
        <v>336.35076633091671</v>
      </c>
      <c r="D4221" s="10">
        <f t="shared" ca="1" si="624"/>
        <v>0.19787300223921611</v>
      </c>
      <c r="E4221" s="62">
        <f ca="1">IF(_xlfn.NORM.INV(D4221,'Input Parameters'!$E$17,'Input Parameters'!$F$17)&lt;3500,3500,IF(_xlfn.NORM.INV(D4221,'Input Parameters'!$E$17,'Input Parameters'!$F$17)&gt;5500,5500,_xlfn.NORM.INV(D4221,'Input Parameters'!$E$17,'Input Parameters'!$F$17)))</f>
        <v>4205.5297914411758</v>
      </c>
      <c r="F4221" s="10">
        <f t="shared" ca="1" si="625"/>
        <v>0.18067691147319853</v>
      </c>
      <c r="G4221" s="64">
        <f ca="1">_xlfn.NORM.INV(F4221,'Input Parameters'!$E$20,'Input Parameters'!$F$20)</f>
        <v>276.53431749851336</v>
      </c>
      <c r="H4221" s="57">
        <f ca="1">EXP(E4221*(1/'Input Parameters'!$E$23-1/G4221))</f>
        <v>0.4269440594276484</v>
      </c>
      <c r="I4221" s="10">
        <f t="shared" ca="1" si="626"/>
        <v>0.75421780703391528</v>
      </c>
      <c r="J4221" s="30">
        <f ca="1">_xlfn.BETA.INV(I4221,'Input Parameters'!$L$26,'Input Parameters'!$M$26,'Input Parameters'!$J$26,'Input Parameters'!$K$26)</f>
        <v>0.76473885828932664</v>
      </c>
      <c r="K4221" s="168">
        <f ca="1">('Input Parameters'!$E$27/'Input Parameters'!$E$38)^$J4221</f>
        <v>4.1465028029138524E-3</v>
      </c>
      <c r="L4221" s="69">
        <f ca="1">$H4221*$C4221*'Input Parameters'!$E$25*K4221</f>
        <v>0.59545008265226529</v>
      </c>
      <c r="M4221" s="24">
        <f t="shared" ca="1" si="627"/>
        <v>0.1701812877570239</v>
      </c>
      <c r="N4221" s="15">
        <f ca="1">_xlfn.NORM.INV(M4221,'Input Parameters'!$E$29,'Input Parameters'!$F$29)</f>
        <v>9.9904655090297209E-2</v>
      </c>
      <c r="O4221" s="8">
        <f t="shared" ca="1" si="628"/>
        <v>0.60873036036525829</v>
      </c>
      <c r="P4221" s="30">
        <f ca="1">_xlfn.LOGNORM.INV(O4221,'Input Parameters'!$H$30,'Input Parameters'!$I$30)</f>
        <v>3.056966235608729</v>
      </c>
      <c r="Q4221" s="10">
        <f t="shared" ca="1" si="629"/>
        <v>0.22744959416736688</v>
      </c>
      <c r="R4221" s="30">
        <f>IF('Input Parameters'!$E$32=0,0,_xlfn.BETA.INV(Q4221,'Input Parameters'!$L$32,'Input Parameters'!$M$32,'Input Parameters'!$J$32,'Input Parameters'!$K$32))</f>
        <v>0</v>
      </c>
      <c r="S4221" s="10">
        <f t="shared" ca="1" si="630"/>
        <v>0.46412879828516207</v>
      </c>
      <c r="T4221" s="26">
        <f ca="1">_xlfn.LOGNORM.INV(S4221,'Input Parameters'!$H$34,'Input Parameters'!$I$34)</f>
        <v>49.845748038156962</v>
      </c>
      <c r="U4221" s="10">
        <f t="shared" ca="1" si="631"/>
        <v>0.15316667901610015</v>
      </c>
      <c r="V4221" s="30">
        <f ca="1">_xlfn.BETA.INV(U4221,'Input Parameters'!$L$36,'Input Parameters'!$M$36,'Input Parameters'!$J$36,'Input Parameters'!$K$36)</f>
        <v>0.44653225937878538</v>
      </c>
      <c r="W4221" s="2">
        <f ca="1">N4221+(P4221-N4221)*(1-ERF((T4221-R4221)/(2*SQRT(L4221*'Input Parameters'!$E$38))))</f>
        <v>9.9919241729348518E-2</v>
      </c>
      <c r="X4221">
        <f t="shared" ca="1" si="632"/>
        <v>1</v>
      </c>
      <c r="Y4221" s="7"/>
    </row>
    <row r="4222" spans="1:25" ht="15" customHeight="1" x14ac:dyDescent="0.25">
      <c r="A4222" s="139">
        <v>4215</v>
      </c>
      <c r="B4222" s="10">
        <f t="shared" ca="1" si="623"/>
        <v>8.9729677186861645E-3</v>
      </c>
      <c r="C4222" s="60">
        <f ca="1">_xlfn.NORM.INV(B4222,'Input Parameters'!$E$15,'Input Parameters'!$F$15)</f>
        <v>142.70586564110613</v>
      </c>
      <c r="D4222" s="10">
        <f t="shared" ca="1" si="624"/>
        <v>0.25406622289893921</v>
      </c>
      <c r="E4222" s="62">
        <f ca="1">IF(_xlfn.NORM.INV(D4222,'Input Parameters'!$E$17,'Input Parameters'!$F$17)&lt;3500,3500,IF(_xlfn.NORM.INV(D4222,'Input Parameters'!$E$17,'Input Parameters'!$F$17)&gt;5500,5500,_xlfn.NORM.INV(D4222,'Input Parameters'!$E$17,'Input Parameters'!$F$17)))</f>
        <v>4336.7760821286902</v>
      </c>
      <c r="F4222" s="10">
        <f t="shared" ca="1" si="625"/>
        <v>0.16544587341960038</v>
      </c>
      <c r="G4222" s="64">
        <f ca="1">_xlfn.NORM.INV(F4222,'Input Parameters'!$E$20,'Input Parameters'!$F$20)</f>
        <v>276.13546098134668</v>
      </c>
      <c r="H4222" s="57">
        <f ca="1">EXP(E4222*(1/'Input Parameters'!$E$23-1/G4222))</f>
        <v>0.40644127908281474</v>
      </c>
      <c r="I4222" s="10">
        <f t="shared" ca="1" si="626"/>
        <v>4.8529761762862167E-2</v>
      </c>
      <c r="J4222" s="30">
        <f ca="1">_xlfn.BETA.INV(I4222,'Input Parameters'!$L$26,'Input Parameters'!$M$26,'Input Parameters'!$J$26,'Input Parameters'!$K$26)</f>
        <v>0.38187979846454478</v>
      </c>
      <c r="K4222" s="168">
        <f ca="1">('Input Parameters'!$E$27/'Input Parameters'!$E$38)^$J4222</f>
        <v>6.4619899970587133E-2</v>
      </c>
      <c r="L4222" s="69">
        <f ca="1">$H4222*$C4222*'Input Parameters'!$E$25*K4222</f>
        <v>3.7480546540507569</v>
      </c>
      <c r="M4222" s="24">
        <f t="shared" ca="1" si="627"/>
        <v>0.58040861606461858</v>
      </c>
      <c r="N4222" s="15">
        <f ca="1">_xlfn.NORM.INV(M4222,'Input Parameters'!$E$29,'Input Parameters'!$F$29)</f>
        <v>0.10002029389270935</v>
      </c>
      <c r="O4222" s="8">
        <f t="shared" ca="1" si="628"/>
        <v>0.29602850326077024</v>
      </c>
      <c r="P4222" s="30">
        <f ca="1">_xlfn.LOGNORM.INV(O4222,'Input Parameters'!$H$30,'Input Parameters'!$I$30)</f>
        <v>2.0832136706002173</v>
      </c>
      <c r="Q4222" s="10">
        <f t="shared" ca="1" si="629"/>
        <v>0.66396388209665569</v>
      </c>
      <c r="R4222" s="30">
        <f>IF('Input Parameters'!$E$32=0,0,_xlfn.BETA.INV(Q4222,'Input Parameters'!$L$32,'Input Parameters'!$M$32,'Input Parameters'!$J$32,'Input Parameters'!$K$32))</f>
        <v>0</v>
      </c>
      <c r="S4222" s="10">
        <f t="shared" ca="1" si="630"/>
        <v>1.8632633990526615E-2</v>
      </c>
      <c r="T4222" s="26">
        <f ca="1">_xlfn.LOGNORM.INV(S4222,'Input Parameters'!$H$34,'Input Parameters'!$I$34)</f>
        <v>38.892328274305108</v>
      </c>
      <c r="U4222" s="10">
        <f t="shared" ca="1" si="631"/>
        <v>9.3701566381223955E-2</v>
      </c>
      <c r="V4222" s="30">
        <f ca="1">_xlfn.BETA.INV(U4222,'Input Parameters'!$L$36,'Input Parameters'!$M$36,'Input Parameters'!$J$36,'Input Parameters'!$K$36)</f>
        <v>0.41281820883179898</v>
      </c>
      <c r="W4222" s="2">
        <f ca="1">N4222+(P4222-N4222)*(1-ERF((T4222-R4222)/(2*SQRT(L4222*'Input Parameters'!$E$38))))</f>
        <v>0.40832287448101739</v>
      </c>
      <c r="X4222">
        <f t="shared" ca="1" si="632"/>
        <v>1</v>
      </c>
      <c r="Y4222" s="7"/>
    </row>
    <row r="4223" spans="1:25" ht="15" customHeight="1" x14ac:dyDescent="0.25">
      <c r="A4223" s="139">
        <v>4216</v>
      </c>
      <c r="B4223" s="10">
        <f t="shared" ca="1" si="623"/>
        <v>0.74089233036345159</v>
      </c>
      <c r="C4223" s="60">
        <f ca="1">_xlfn.NORM.INV(B4223,'Input Parameters'!$E$15,'Input Parameters'!$F$15)</f>
        <v>305.98151933086751</v>
      </c>
      <c r="D4223" s="10">
        <f t="shared" ca="1" si="624"/>
        <v>0.68960345070526452</v>
      </c>
      <c r="E4223" s="62">
        <f ca="1">IF(_xlfn.NORM.INV(D4223,'Input Parameters'!$E$17,'Input Parameters'!$F$17)&lt;3500,3500,IF(_xlfn.NORM.INV(D4223,'Input Parameters'!$E$17,'Input Parameters'!$F$17)&gt;5500,5500,_xlfn.NORM.INV(D4223,'Input Parameters'!$E$17,'Input Parameters'!$F$17)))</f>
        <v>5146.308643559003</v>
      </c>
      <c r="F4223" s="10">
        <f t="shared" ca="1" si="625"/>
        <v>0.89066170165187675</v>
      </c>
      <c r="G4223" s="64">
        <f ca="1">_xlfn.NORM.INV(F4223,'Input Parameters'!$E$20,'Input Parameters'!$F$20)</f>
        <v>290.89136694250732</v>
      </c>
      <c r="H4223" s="57">
        <f ca="1">EXP(E4223*(1/'Input Parameters'!$E$23-1/G4223))</f>
        <v>0.88427249593567958</v>
      </c>
      <c r="I4223" s="10">
        <f t="shared" ca="1" si="626"/>
        <v>0.50947349433095279</v>
      </c>
      <c r="J4223" s="30">
        <f ca="1">_xlfn.BETA.INV(I4223,'Input Parameters'!$L$26,'Input Parameters'!$M$26,'Input Parameters'!$J$26,'Input Parameters'!$K$26)</f>
        <v>0.66521177820417898</v>
      </c>
      <c r="K4223" s="168">
        <f ca="1">('Input Parameters'!$E$27/'Input Parameters'!$E$38)^$J4223</f>
        <v>8.4669926853218492E-3</v>
      </c>
      <c r="L4223" s="69">
        <f ca="1">$H4223*$C4223*'Input Parameters'!$E$25*K4223</f>
        <v>2.2909230318558484</v>
      </c>
      <c r="M4223" s="24">
        <f t="shared" ca="1" si="627"/>
        <v>0.26679040476453419</v>
      </c>
      <c r="N4223" s="15">
        <f ca="1">_xlfn.NORM.INV(M4223,'Input Parameters'!$E$29,'Input Parameters'!$F$29)</f>
        <v>9.9937745081017854E-2</v>
      </c>
      <c r="O4223" s="8">
        <f t="shared" ca="1" si="628"/>
        <v>0.34043461260975105</v>
      </c>
      <c r="P4223" s="30">
        <f ca="1">_xlfn.LOGNORM.INV(O4223,'Input Parameters'!$H$30,'Input Parameters'!$I$30)</f>
        <v>2.2094885227943712</v>
      </c>
      <c r="Q4223" s="10">
        <f t="shared" ca="1" si="629"/>
        <v>0.17745778337377738</v>
      </c>
      <c r="R4223" s="30">
        <f>IF('Input Parameters'!$E$32=0,0,_xlfn.BETA.INV(Q4223,'Input Parameters'!$L$32,'Input Parameters'!$M$32,'Input Parameters'!$J$32,'Input Parameters'!$K$32))</f>
        <v>0</v>
      </c>
      <c r="S4223" s="10">
        <f t="shared" ca="1" si="630"/>
        <v>8.9032891433908135E-2</v>
      </c>
      <c r="T4223" s="26">
        <f ca="1">_xlfn.LOGNORM.INV(S4223,'Input Parameters'!$H$34,'Input Parameters'!$I$34)</f>
        <v>42.625579741039175</v>
      </c>
      <c r="U4223" s="10">
        <f t="shared" ca="1" si="631"/>
        <v>0.92527164761244252</v>
      </c>
      <c r="V4223" s="30">
        <f ca="1">_xlfn.BETA.INV(U4223,'Input Parameters'!$L$36,'Input Parameters'!$M$36,'Input Parameters'!$J$36,'Input Parameters'!$K$36)</f>
        <v>0.83147545002932977</v>
      </c>
      <c r="W4223" s="2">
        <f ca="1">N4223+(P4223-N4223)*(1-ERF((T4223-R4223)/(2*SQRT(L4223*'Input Parameters'!$E$38))))</f>
        <v>0.19790778564662476</v>
      </c>
      <c r="X4223">
        <f t="shared" ca="1" si="632"/>
        <v>1</v>
      </c>
      <c r="Y4223" s="7"/>
    </row>
    <row r="4224" spans="1:25" ht="15" customHeight="1" x14ac:dyDescent="0.25">
      <c r="A4224" s="139">
        <v>4217</v>
      </c>
      <c r="B4224" s="10">
        <f t="shared" ca="1" si="623"/>
        <v>0.94973944859064707</v>
      </c>
      <c r="C4224" s="60">
        <f ca="1">_xlfn.NORM.INV(B4224,'Input Parameters'!$E$15,'Input Parameters'!$F$15)</f>
        <v>359.97085106169021</v>
      </c>
      <c r="D4224" s="10">
        <f t="shared" ca="1" si="624"/>
        <v>0.64737574323307445</v>
      </c>
      <c r="E4224" s="62">
        <f ca="1">IF(_xlfn.NORM.INV(D4224,'Input Parameters'!$E$17,'Input Parameters'!$F$17)&lt;3500,3500,IF(_xlfn.NORM.INV(D4224,'Input Parameters'!$E$17,'Input Parameters'!$F$17)&gt;5500,5500,_xlfn.NORM.INV(D4224,'Input Parameters'!$E$17,'Input Parameters'!$F$17)))</f>
        <v>5064.7715806335282</v>
      </c>
      <c r="F4224" s="10">
        <f t="shared" ca="1" si="625"/>
        <v>0.86800334338983864</v>
      </c>
      <c r="G4224" s="64">
        <f ca="1">_xlfn.NORM.INV(F4224,'Input Parameters'!$E$20,'Input Parameters'!$F$20)</f>
        <v>290.13391585748252</v>
      </c>
      <c r="H4224" s="57">
        <f ca="1">EXP(E4224*(1/'Input Parameters'!$E$23-1/G4224))</f>
        <v>0.84662557336286937</v>
      </c>
      <c r="I4224" s="10">
        <f t="shared" ca="1" si="626"/>
        <v>0.74636794316114985</v>
      </c>
      <c r="J4224" s="30">
        <f ca="1">_xlfn.BETA.INV(I4224,'Input Parameters'!$L$26,'Input Parameters'!$M$26,'Input Parameters'!$J$26,'Input Parameters'!$K$26)</f>
        <v>0.7613180569135457</v>
      </c>
      <c r="K4224" s="168">
        <f ca="1">('Input Parameters'!$E$27/'Input Parameters'!$E$38)^$J4224</f>
        <v>4.2495061254820953E-3</v>
      </c>
      <c r="L4224" s="69">
        <f ca="1">$H4224*$C4224*'Input Parameters'!$E$25*K4224</f>
        <v>1.2950817312806717</v>
      </c>
      <c r="M4224" s="24">
        <f t="shared" ca="1" si="627"/>
        <v>0.90061664852288503</v>
      </c>
      <c r="N4224" s="15">
        <f ca="1">_xlfn.NORM.INV(M4224,'Input Parameters'!$E$29,'Input Parameters'!$F$29)</f>
        <v>0.10012850732079299</v>
      </c>
      <c r="O4224" s="8">
        <f t="shared" ca="1" si="628"/>
        <v>0.20108992383234803</v>
      </c>
      <c r="P4224" s="30">
        <f ca="1">_xlfn.LOGNORM.INV(O4224,'Input Parameters'!$H$30,'Input Parameters'!$I$30)</f>
        <v>1.8063548026584835</v>
      </c>
      <c r="Q4224" s="10">
        <f t="shared" ca="1" si="629"/>
        <v>0.89617990475833531</v>
      </c>
      <c r="R4224" s="30">
        <f>IF('Input Parameters'!$E$32=0,0,_xlfn.BETA.INV(Q4224,'Input Parameters'!$L$32,'Input Parameters'!$M$32,'Input Parameters'!$J$32,'Input Parameters'!$K$32))</f>
        <v>0</v>
      </c>
      <c r="S4224" s="10">
        <f t="shared" ca="1" si="630"/>
        <v>0.71945748415266642</v>
      </c>
      <c r="T4224" s="26">
        <f ca="1">_xlfn.LOGNORM.INV(S4224,'Input Parameters'!$H$34,'Input Parameters'!$I$34)</f>
        <v>54.191098580371978</v>
      </c>
      <c r="U4224" s="10">
        <f t="shared" ca="1" si="631"/>
        <v>0.61878334435068361</v>
      </c>
      <c r="V4224" s="30">
        <f ca="1">_xlfn.BETA.INV(U4224,'Input Parameters'!$L$36,'Input Parameters'!$M$36,'Input Parameters'!$J$36,'Input Parameters'!$K$36)</f>
        <v>0.63325242001724824</v>
      </c>
      <c r="W4224" s="2">
        <f ca="1">N4224+(P4224-N4224)*(1-ERF((T4224-R4224)/(2*SQRT(L4224*'Input Parameters'!$E$38))))</f>
        <v>0.1014243059579891</v>
      </c>
      <c r="X4224">
        <f t="shared" ca="1" si="632"/>
        <v>1</v>
      </c>
      <c r="Y4224" s="7"/>
    </row>
    <row r="4225" spans="1:25" ht="15" customHeight="1" x14ac:dyDescent="0.25">
      <c r="A4225" s="139">
        <v>4218</v>
      </c>
      <c r="B4225" s="10">
        <f t="shared" ca="1" si="623"/>
        <v>5.110911519086736E-2</v>
      </c>
      <c r="C4225" s="60">
        <f ca="1">_xlfn.NORM.INV(B4225,'Input Parameters'!$E$15,'Input Parameters'!$F$15)</f>
        <v>182.40463349270263</v>
      </c>
      <c r="D4225" s="10">
        <f t="shared" ca="1" si="624"/>
        <v>0.45563560651318502</v>
      </c>
      <c r="E4225" s="62">
        <f ca="1">IF(_xlfn.NORM.INV(D4225,'Input Parameters'!$E$17,'Input Parameters'!$F$17)&lt;3500,3500,IF(_xlfn.NORM.INV(D4225,'Input Parameters'!$E$17,'Input Parameters'!$F$17)&gt;5500,5500,_xlfn.NORM.INV(D4225,'Input Parameters'!$E$17,'Input Parameters'!$F$17)))</f>
        <v>4721.9953288515671</v>
      </c>
      <c r="F4225" s="10">
        <f t="shared" ca="1" si="625"/>
        <v>0.65253576026080362</v>
      </c>
      <c r="G4225" s="64">
        <f ca="1">_xlfn.NORM.INV(F4225,'Input Parameters'!$E$20,'Input Parameters'!$F$20)</f>
        <v>285.27757644680884</v>
      </c>
      <c r="H4225" s="57">
        <f ca="1">EXP(E4225*(1/'Input Parameters'!$E$23-1/G4225))</f>
        <v>0.64902434061799719</v>
      </c>
      <c r="I4225" s="10">
        <f t="shared" ca="1" si="626"/>
        <v>0.83724541405749986</v>
      </c>
      <c r="J4225" s="30">
        <f ca="1">_xlfn.BETA.INV(I4225,'Input Parameters'!$L$26,'Input Parameters'!$M$26,'Input Parameters'!$J$26,'Input Parameters'!$K$26)</f>
        <v>0.80364550102789922</v>
      </c>
      <c r="K4225" s="168">
        <f ca="1">('Input Parameters'!$E$27/'Input Parameters'!$E$38)^$J4225</f>
        <v>3.1367492978982871E-3</v>
      </c>
      <c r="L4225" s="69">
        <f ca="1">$H4225*$C4225*'Input Parameters'!$E$25*K4225</f>
        <v>0.37134421299074033</v>
      </c>
      <c r="M4225" s="24">
        <f t="shared" ca="1" si="627"/>
        <v>1.3614024218999154E-2</v>
      </c>
      <c r="N4225" s="15">
        <f ca="1">_xlfn.NORM.INV(M4225,'Input Parameters'!$E$29,'Input Parameters'!$F$29)</f>
        <v>9.9779176719137108E-2</v>
      </c>
      <c r="O4225" s="8">
        <f t="shared" ca="1" si="628"/>
        <v>0.58479621725464948</v>
      </c>
      <c r="P4225" s="30">
        <f ca="1">_xlfn.LOGNORM.INV(O4225,'Input Parameters'!$H$30,'Input Parameters'!$I$30)</f>
        <v>2.9689682085563827</v>
      </c>
      <c r="Q4225" s="10">
        <f t="shared" ca="1" si="629"/>
        <v>0.62883588060709461</v>
      </c>
      <c r="R4225" s="30">
        <f>IF('Input Parameters'!$E$32=0,0,_xlfn.BETA.INV(Q4225,'Input Parameters'!$L$32,'Input Parameters'!$M$32,'Input Parameters'!$J$32,'Input Parameters'!$K$32))</f>
        <v>0</v>
      </c>
      <c r="S4225" s="10">
        <f t="shared" ca="1" si="630"/>
        <v>0.60823388791322452</v>
      </c>
      <c r="T4225" s="26">
        <f ca="1">_xlfn.LOGNORM.INV(S4225,'Input Parameters'!$H$34,'Input Parameters'!$I$34)</f>
        <v>52.161835398642303</v>
      </c>
      <c r="U4225" s="10">
        <f t="shared" ca="1" si="631"/>
        <v>0.20336068791652595</v>
      </c>
      <c r="V4225" s="30">
        <f ca="1">_xlfn.BETA.INV(U4225,'Input Parameters'!$L$36,'Input Parameters'!$M$36,'Input Parameters'!$J$36,'Input Parameters'!$K$36)</f>
        <v>0.47021881771259083</v>
      </c>
      <c r="W4225" s="2">
        <f ca="1">N4225+(P4225-N4225)*(1-ERF((T4225-R4225)/(2*SQRT(L4225*'Input Parameters'!$E$38))))</f>
        <v>9.9779180805815132E-2</v>
      </c>
      <c r="X4225">
        <f t="shared" ca="1" si="632"/>
        <v>1</v>
      </c>
      <c r="Y4225" s="7"/>
    </row>
    <row r="4226" spans="1:25" ht="15" customHeight="1" x14ac:dyDescent="0.25">
      <c r="A4226" s="139">
        <v>4219</v>
      </c>
      <c r="B4226" s="10">
        <f t="shared" ca="1" si="623"/>
        <v>0.99383095132312294</v>
      </c>
      <c r="C4226" s="60">
        <f ca="1">_xlfn.NORM.INV(B4226,'Input Parameters'!$E$15,'Input Parameters'!$F$15)</f>
        <v>406.57674251824216</v>
      </c>
      <c r="D4226" s="10">
        <f t="shared" ca="1" si="624"/>
        <v>0.41731258341814004</v>
      </c>
      <c r="E4226" s="62">
        <f ca="1">IF(_xlfn.NORM.INV(D4226,'Input Parameters'!$E$17,'Input Parameters'!$F$17)&lt;3500,3500,IF(_xlfn.NORM.INV(D4226,'Input Parameters'!$E$17,'Input Parameters'!$F$17)&gt;5500,5500,_xlfn.NORM.INV(D4226,'Input Parameters'!$E$17,'Input Parameters'!$F$17)))</f>
        <v>4653.8586463236179</v>
      </c>
      <c r="F4226" s="10">
        <f t="shared" ca="1" si="625"/>
        <v>0.33238352316745834</v>
      </c>
      <c r="G4226" s="64">
        <f ca="1">_xlfn.NORM.INV(F4226,'Input Parameters'!$E$20,'Input Parameters'!$F$20)</f>
        <v>279.74661520771878</v>
      </c>
      <c r="H4226" s="57">
        <f ca="1">EXP(E4226*(1/'Input Parameters'!$E$23-1/G4226))</f>
        <v>0.47303510932134274</v>
      </c>
      <c r="I4226" s="10">
        <f t="shared" ca="1" si="626"/>
        <v>0.74474081602734765</v>
      </c>
      <c r="J4226" s="30">
        <f ca="1">_xlfn.BETA.INV(I4226,'Input Parameters'!$L$26,'Input Parameters'!$M$26,'Input Parameters'!$J$26,'Input Parameters'!$K$26)</f>
        <v>0.76061299580186414</v>
      </c>
      <c r="K4226" s="168">
        <f ca="1">('Input Parameters'!$E$27/'Input Parameters'!$E$38)^$J4226</f>
        <v>4.271052100792966E-3</v>
      </c>
      <c r="L4226" s="69">
        <f ca="1">$H4226*$C4226*'Input Parameters'!$E$25*K4226</f>
        <v>0.82143041067927824</v>
      </c>
      <c r="M4226" s="24">
        <f t="shared" ca="1" si="627"/>
        <v>0.56563515472708392</v>
      </c>
      <c r="N4226" s="15">
        <f ca="1">_xlfn.NORM.INV(M4226,'Input Parameters'!$E$29,'Input Parameters'!$F$29)</f>
        <v>0.10001652722616663</v>
      </c>
      <c r="O4226" s="8">
        <f t="shared" ca="1" si="628"/>
        <v>0.58149894082943188</v>
      </c>
      <c r="P4226" s="30">
        <f ca="1">_xlfn.LOGNORM.INV(O4226,'Input Parameters'!$H$30,'Input Parameters'!$I$30)</f>
        <v>2.9571418821529236</v>
      </c>
      <c r="Q4226" s="10">
        <f t="shared" ca="1" si="629"/>
        <v>0.61696299540581867</v>
      </c>
      <c r="R4226" s="30">
        <f>IF('Input Parameters'!$E$32=0,0,_xlfn.BETA.INV(Q4226,'Input Parameters'!$L$32,'Input Parameters'!$M$32,'Input Parameters'!$J$32,'Input Parameters'!$K$32))</f>
        <v>0</v>
      </c>
      <c r="S4226" s="10">
        <f t="shared" ca="1" si="630"/>
        <v>0.29297032779789789</v>
      </c>
      <c r="T4226" s="26">
        <f ca="1">_xlfn.LOGNORM.INV(S4226,'Input Parameters'!$H$34,'Input Parameters'!$I$34)</f>
        <v>47.102073496223746</v>
      </c>
      <c r="U4226" s="10">
        <f t="shared" ca="1" si="631"/>
        <v>0.98249724289874507</v>
      </c>
      <c r="V4226" s="30">
        <f ca="1">_xlfn.BETA.INV(U4226,'Input Parameters'!$L$36,'Input Parameters'!$M$36,'Input Parameters'!$J$36,'Input Parameters'!$K$36)</f>
        <v>0.95720189625525909</v>
      </c>
      <c r="W4226" s="2">
        <f ca="1">N4226+(P4226-N4226)*(1-ERF((T4226-R4226)/(2*SQRT(L4226*'Input Parameters'!$E$38))))</f>
        <v>0.10069649167528037</v>
      </c>
      <c r="X4226">
        <f t="shared" ca="1" si="632"/>
        <v>1</v>
      </c>
      <c r="Y4226" s="7"/>
    </row>
    <row r="4227" spans="1:25" ht="15" customHeight="1" x14ac:dyDescent="0.25">
      <c r="A4227" s="139">
        <v>4220</v>
      </c>
      <c r="B4227" s="10">
        <f t="shared" ca="1" si="623"/>
        <v>1.0111335658449572E-2</v>
      </c>
      <c r="C4227" s="60">
        <f ca="1">_xlfn.NORM.INV(B4227,'Input Parameters'!$E$15,'Input Parameters'!$F$15)</f>
        <v>145.11969942590432</v>
      </c>
      <c r="D4227" s="10">
        <f t="shared" ca="1" si="624"/>
        <v>0.62218786774978174</v>
      </c>
      <c r="E4227" s="62">
        <f ca="1">IF(_xlfn.NORM.INV(D4227,'Input Parameters'!$E$17,'Input Parameters'!$F$17)&lt;3500,3500,IF(_xlfn.NORM.INV(D4227,'Input Parameters'!$E$17,'Input Parameters'!$F$17)&gt;5500,5500,_xlfn.NORM.INV(D4227,'Input Parameters'!$E$17,'Input Parameters'!$F$17)))</f>
        <v>5017.862393772939</v>
      </c>
      <c r="F4227" s="10">
        <f t="shared" ca="1" si="625"/>
        <v>0.9486092228089954</v>
      </c>
      <c r="G4227" s="64">
        <f ca="1">_xlfn.NORM.INV(F4227,'Input Parameters'!$E$20,'Input Parameters'!$F$20)</f>
        <v>293.58115504478536</v>
      </c>
      <c r="H4227" s="57">
        <f ca="1">EXP(E4227*(1/'Input Parameters'!$E$23-1/G4227))</f>
        <v>1.0388596399751453</v>
      </c>
      <c r="I4227" s="10">
        <f t="shared" ca="1" si="626"/>
        <v>0.63465587222795361</v>
      </c>
      <c r="J4227" s="30">
        <f ca="1">_xlfn.BETA.INV(I4227,'Input Parameters'!$L$26,'Input Parameters'!$M$26,'Input Parameters'!$J$26,'Input Parameters'!$K$26)</f>
        <v>0.71509793819210266</v>
      </c>
      <c r="K4227" s="168">
        <f ca="1">('Input Parameters'!$E$27/'Input Parameters'!$E$38)^$J4227</f>
        <v>5.9200256404086165E-3</v>
      </c>
      <c r="L4227" s="69">
        <f ca="1">$H4227*$C4227*'Input Parameters'!$E$25*K4227</f>
        <v>0.89249713781979501</v>
      </c>
      <c r="M4227" s="24">
        <f t="shared" ca="1" si="627"/>
        <v>0.97603125977710792</v>
      </c>
      <c r="N4227" s="15">
        <f ca="1">_xlfn.NORM.INV(M4227,'Input Parameters'!$E$29,'Input Parameters'!$F$29)</f>
        <v>0.10019779222323943</v>
      </c>
      <c r="O4227" s="8">
        <f t="shared" ca="1" si="628"/>
        <v>0.91050364588873745</v>
      </c>
      <c r="P4227" s="30">
        <f ca="1">_xlfn.LOGNORM.INV(O4227,'Input Parameters'!$H$30,'Input Parameters'!$I$30)</f>
        <v>5.0624748840736116</v>
      </c>
      <c r="Q4227" s="10">
        <f t="shared" ca="1" si="629"/>
        <v>0.487560383990984</v>
      </c>
      <c r="R4227" s="30">
        <f>IF('Input Parameters'!$E$32=0,0,_xlfn.BETA.INV(Q4227,'Input Parameters'!$L$32,'Input Parameters'!$M$32,'Input Parameters'!$J$32,'Input Parameters'!$K$32))</f>
        <v>0</v>
      </c>
      <c r="S4227" s="10">
        <f t="shared" ca="1" si="630"/>
        <v>0.24612671065551961</v>
      </c>
      <c r="T4227" s="26">
        <f ca="1">_xlfn.LOGNORM.INV(S4227,'Input Parameters'!$H$34,'Input Parameters'!$I$34)</f>
        <v>46.276562596881199</v>
      </c>
      <c r="U4227" s="10">
        <f t="shared" ca="1" si="631"/>
        <v>0.87541483327168357</v>
      </c>
      <c r="V4227" s="30">
        <f ca="1">_xlfn.BETA.INV(U4227,'Input Parameters'!$L$36,'Input Parameters'!$M$36,'Input Parameters'!$J$36,'Input Parameters'!$K$36)</f>
        <v>0.77871952453306026</v>
      </c>
      <c r="W4227" s="2">
        <f ca="1">N4227+(P4227-N4227)*(1-ERF((T4227-R4227)/(2*SQRT(L4227*'Input Parameters'!$E$38))))</f>
        <v>0.10284150642072898</v>
      </c>
      <c r="X4227">
        <f t="shared" ca="1" si="632"/>
        <v>1</v>
      </c>
      <c r="Y4227" s="7"/>
    </row>
    <row r="4228" spans="1:25" ht="15" customHeight="1" x14ac:dyDescent="0.25">
      <c r="A4228" s="139">
        <v>4221</v>
      </c>
      <c r="B4228" s="10">
        <f t="shared" ca="1" si="623"/>
        <v>0.76560607428023109</v>
      </c>
      <c r="C4228" s="60">
        <f ca="1">_xlfn.NORM.INV(B4228,'Input Parameters'!$E$15,'Input Parameters'!$F$15)</f>
        <v>310.22778432398468</v>
      </c>
      <c r="D4228" s="10">
        <f t="shared" ca="1" si="624"/>
        <v>0.63603787481512075</v>
      </c>
      <c r="E4228" s="62">
        <f ca="1">IF(_xlfn.NORM.INV(D4228,'Input Parameters'!$E$17,'Input Parameters'!$F$17)&lt;3500,3500,IF(_xlfn.NORM.INV(D4228,'Input Parameters'!$E$17,'Input Parameters'!$F$17)&gt;5500,5500,_xlfn.NORM.INV(D4228,'Input Parameters'!$E$17,'Input Parameters'!$F$17)))</f>
        <v>5043.521644077864</v>
      </c>
      <c r="F4228" s="10">
        <f t="shared" ca="1" si="625"/>
        <v>0.9752121244618811</v>
      </c>
      <c r="G4228" s="64">
        <f ca="1">_xlfn.NORM.INV(F4228,'Input Parameters'!$E$20,'Input Parameters'!$F$20)</f>
        <v>295.80616308541454</v>
      </c>
      <c r="H4228" s="57">
        <f ca="1">EXP(E4228*(1/'Input Parameters'!$E$23-1/G4228))</f>
        <v>1.1823910029968336</v>
      </c>
      <c r="I4228" s="10">
        <f t="shared" ca="1" si="626"/>
        <v>0.21969335110704724</v>
      </c>
      <c r="J4228" s="30">
        <f ca="1">_xlfn.BETA.INV(I4228,'Input Parameters'!$L$26,'Input Parameters'!$M$26,'Input Parameters'!$J$26,'Input Parameters'!$K$26)</f>
        <v>0.53163096020154466</v>
      </c>
      <c r="K4228" s="168">
        <f ca="1">('Input Parameters'!$E$27/'Input Parameters'!$E$38)^$J4228</f>
        <v>2.2072969750186015E-2</v>
      </c>
      <c r="L4228" s="69">
        <f ca="1">$H4228*$C4228*'Input Parameters'!$E$25*K4228</f>
        <v>8.096597976962137</v>
      </c>
      <c r="M4228" s="24">
        <f t="shared" ca="1" si="627"/>
        <v>0.92570051421659638</v>
      </c>
      <c r="N4228" s="15">
        <f ca="1">_xlfn.NORM.INV(M4228,'Input Parameters'!$E$29,'Input Parameters'!$F$29)</f>
        <v>0.10014444978945113</v>
      </c>
      <c r="O4228" s="8">
        <f t="shared" ca="1" si="628"/>
        <v>0.89401878144042224</v>
      </c>
      <c r="P4228" s="30">
        <f ca="1">_xlfn.LOGNORM.INV(O4228,'Input Parameters'!$H$30,'Input Parameters'!$I$30)</f>
        <v>4.8387682017041174</v>
      </c>
      <c r="Q4228" s="10">
        <f t="shared" ca="1" si="629"/>
        <v>0.40008816029179606</v>
      </c>
      <c r="R4228" s="30">
        <f>IF('Input Parameters'!$E$32=0,0,_xlfn.BETA.INV(Q4228,'Input Parameters'!$L$32,'Input Parameters'!$M$32,'Input Parameters'!$J$32,'Input Parameters'!$K$32))</f>
        <v>0</v>
      </c>
      <c r="S4228" s="10">
        <f t="shared" ca="1" si="630"/>
        <v>0.74567591357188256</v>
      </c>
      <c r="T4228" s="26">
        <f ca="1">_xlfn.LOGNORM.INV(S4228,'Input Parameters'!$H$34,'Input Parameters'!$I$34)</f>
        <v>54.73165523390773</v>
      </c>
      <c r="U4228" s="10">
        <f t="shared" ca="1" si="631"/>
        <v>1.7121021141934811E-2</v>
      </c>
      <c r="V4228" s="30">
        <f ca="1">_xlfn.BETA.INV(U4228,'Input Parameters'!$L$36,'Input Parameters'!$M$36,'Input Parameters'!$J$36,'Input Parameters'!$K$36)</f>
        <v>0.33673394088268793</v>
      </c>
      <c r="W4228" s="2">
        <f ca="1">N4228+(P4228-N4228)*(1-ERF((T4228-R4228)/(2*SQRT(L4228*'Input Parameters'!$E$38))))</f>
        <v>0.92370227442923147</v>
      </c>
      <c r="X4228">
        <f t="shared" ca="1" si="632"/>
        <v>0</v>
      </c>
      <c r="Y4228" s="7"/>
    </row>
    <row r="4229" spans="1:25" ht="15" customHeight="1" x14ac:dyDescent="0.25">
      <c r="A4229" s="139">
        <v>4222</v>
      </c>
      <c r="B4229" s="10">
        <f t="shared" ref="B4229:B4292" ca="1" si="633">RAND()</f>
        <v>0.51397187440541348</v>
      </c>
      <c r="C4229" s="60">
        <f ca="1">_xlfn.NORM.INV(B4229,'Input Parameters'!$E$15,'Input Parameters'!$F$15)</f>
        <v>272.86556683075474</v>
      </c>
      <c r="D4229" s="10">
        <f t="shared" ref="D4229:D4292" ca="1" si="634">RAND()</f>
        <v>0.20204638957334931</v>
      </c>
      <c r="E4229" s="62">
        <f ca="1">IF(_xlfn.NORM.INV(D4229,'Input Parameters'!$E$17,'Input Parameters'!$F$17)&lt;3500,3500,IF(_xlfn.NORM.INV(D4229,'Input Parameters'!$E$17,'Input Parameters'!$F$17)&gt;5500,5500,_xlfn.NORM.INV(D4229,'Input Parameters'!$E$17,'Input Parameters'!$F$17)))</f>
        <v>4215.9661771171623</v>
      </c>
      <c r="F4229" s="10">
        <f t="shared" ref="F4229:F4292" ca="1" si="635">RAND()</f>
        <v>0.73157418953228859</v>
      </c>
      <c r="G4229" s="64">
        <f ca="1">_xlfn.NORM.INV(F4229,'Input Parameters'!$E$20,'Input Parameters'!$F$20)</f>
        <v>286.7877922052985</v>
      </c>
      <c r="H4229" s="57">
        <f ca="1">EXP(E4229*(1/'Input Parameters'!$E$23-1/G4229))</f>
        <v>0.73481495372297378</v>
      </c>
      <c r="I4229" s="10">
        <f t="shared" ref="I4229:I4292" ca="1" si="636">RAND()</f>
        <v>0.8385451635662331</v>
      </c>
      <c r="J4229" s="30">
        <f ca="1">_xlfn.BETA.INV(I4229,'Input Parameters'!$L$26,'Input Parameters'!$M$26,'Input Parameters'!$J$26,'Input Parameters'!$K$26)</f>
        <v>0.80430880056697152</v>
      </c>
      <c r="K4229" s="168">
        <f ca="1">('Input Parameters'!$E$27/'Input Parameters'!$E$38)^$J4229</f>
        <v>3.1218605208410649E-3</v>
      </c>
      <c r="L4229" s="69">
        <f ca="1">$H4229*$C4229*'Input Parameters'!$E$25*K4229</f>
        <v>0.62595082548508973</v>
      </c>
      <c r="M4229" s="24">
        <f t="shared" ref="M4229:M4292" ca="1" si="637">RAND()</f>
        <v>0.82251307361058057</v>
      </c>
      <c r="N4229" s="15">
        <f ca="1">_xlfn.NORM.INV(M4229,'Input Parameters'!$E$29,'Input Parameters'!$F$29)</f>
        <v>0.10009249847255512</v>
      </c>
      <c r="O4229" s="8">
        <f t="shared" ref="O4229:O4292" ca="1" si="638">RAND()</f>
        <v>0.25537354970899695</v>
      </c>
      <c r="P4229" s="30">
        <f ca="1">_xlfn.LOGNORM.INV(O4229,'Input Parameters'!$H$30,'Input Parameters'!$I$30)</f>
        <v>1.9667208225136854</v>
      </c>
      <c r="Q4229" s="10">
        <f t="shared" ref="Q4229:Q4292" ca="1" si="639">RAND()</f>
        <v>0.73971923247183147</v>
      </c>
      <c r="R4229" s="30">
        <f>IF('Input Parameters'!$E$32=0,0,_xlfn.BETA.INV(Q4229,'Input Parameters'!$L$32,'Input Parameters'!$M$32,'Input Parameters'!$J$32,'Input Parameters'!$K$32))</f>
        <v>0</v>
      </c>
      <c r="S4229" s="10">
        <f t="shared" ref="S4229:S4292" ca="1" si="640">RAND()</f>
        <v>0.67663605427528084</v>
      </c>
      <c r="T4229" s="26">
        <f ca="1">_xlfn.LOGNORM.INV(S4229,'Input Parameters'!$H$34,'Input Parameters'!$I$34)</f>
        <v>53.368005689083816</v>
      </c>
      <c r="U4229" s="10">
        <f t="shared" ref="U4229:U4292" ca="1" si="641">RAND()</f>
        <v>0.28807700439950157</v>
      </c>
      <c r="V4229" s="30">
        <f ca="1">_xlfn.BETA.INV(U4229,'Input Parameters'!$L$36,'Input Parameters'!$M$36,'Input Parameters'!$J$36,'Input Parameters'!$K$36)</f>
        <v>0.50551177402624259</v>
      </c>
      <c r="W4229" s="2">
        <f ca="1">N4229+(P4229-N4229)*(1-ERF((T4229-R4229)/(2*SQRT(L4229*'Input Parameters'!$E$38))))</f>
        <v>0.10009594150898297</v>
      </c>
      <c r="X4229">
        <f t="shared" ca="1" si="632"/>
        <v>1</v>
      </c>
      <c r="Y4229" s="7"/>
    </row>
    <row r="4230" spans="1:25" ht="15" customHeight="1" x14ac:dyDescent="0.25">
      <c r="A4230" s="139">
        <v>4223</v>
      </c>
      <c r="B4230" s="10">
        <f t="shared" ca="1" si="633"/>
        <v>0.31492604369411903</v>
      </c>
      <c r="C4230" s="60">
        <f ca="1">_xlfn.NORM.INV(B4230,'Input Parameters'!$E$15,'Input Parameters'!$F$15)</f>
        <v>244.84948186998054</v>
      </c>
      <c r="D4230" s="10">
        <f t="shared" ca="1" si="634"/>
        <v>0.92491490932594023</v>
      </c>
      <c r="E4230" s="62">
        <f ca="1">IF(_xlfn.NORM.INV(D4230,'Input Parameters'!$E$17,'Input Parameters'!$F$17)&lt;3500,3500,IF(_xlfn.NORM.INV(D4230,'Input Parameters'!$E$17,'Input Parameters'!$F$17)&gt;5500,5500,_xlfn.NORM.INV(D4230,'Input Parameters'!$E$17,'Input Parameters'!$F$17)))</f>
        <v>5500</v>
      </c>
      <c r="F4230" s="10">
        <f t="shared" ca="1" si="635"/>
        <v>0.90855837325977296</v>
      </c>
      <c r="G4230" s="64">
        <f ca="1">_xlfn.NORM.INV(F4230,'Input Parameters'!$E$20,'Input Parameters'!$F$20)</f>
        <v>291.57392974321277</v>
      </c>
      <c r="H4230" s="57">
        <f ca="1">EXP(E4230*(1/'Input Parameters'!$E$23-1/G4230))</f>
        <v>0.9165109133685424</v>
      </c>
      <c r="I4230" s="10">
        <f t="shared" ca="1" si="636"/>
        <v>0.84974736192761346</v>
      </c>
      <c r="J4230" s="30">
        <f ca="1">_xlfn.BETA.INV(I4230,'Input Parameters'!$L$26,'Input Parameters'!$M$26,'Input Parameters'!$J$26,'Input Parameters'!$K$26)</f>
        <v>0.81012205194260867</v>
      </c>
      <c r="K4230" s="168">
        <f ca="1">('Input Parameters'!$E$27/'Input Parameters'!$E$38)^$J4230</f>
        <v>2.9943601060140931E-3</v>
      </c>
      <c r="L4230" s="69">
        <f ca="1">$H4230*$C4230*'Input Parameters'!$E$25*K4230</f>
        <v>0.67195603385615599</v>
      </c>
      <c r="M4230" s="24">
        <f t="shared" ca="1" si="637"/>
        <v>0.14826663806836293</v>
      </c>
      <c r="N4230" s="15">
        <f ca="1">_xlfn.NORM.INV(M4230,'Input Parameters'!$E$29,'Input Parameters'!$F$29)</f>
        <v>9.9895610349663058E-2</v>
      </c>
      <c r="O4230" s="8">
        <f t="shared" ca="1" si="638"/>
        <v>0.63348232333088328</v>
      </c>
      <c r="P4230" s="30">
        <f ca="1">_xlfn.LOGNORM.INV(O4230,'Input Parameters'!$H$30,'Input Parameters'!$I$30)</f>
        <v>3.1524034244335644</v>
      </c>
      <c r="Q4230" s="10">
        <f t="shared" ca="1" si="639"/>
        <v>0.19442660014999613</v>
      </c>
      <c r="R4230" s="30">
        <f>IF('Input Parameters'!$E$32=0,0,_xlfn.BETA.INV(Q4230,'Input Parameters'!$L$32,'Input Parameters'!$M$32,'Input Parameters'!$J$32,'Input Parameters'!$K$32))</f>
        <v>0</v>
      </c>
      <c r="S4230" s="10">
        <f t="shared" ca="1" si="640"/>
        <v>0.12551117895023933</v>
      </c>
      <c r="T4230" s="26">
        <f ca="1">_xlfn.LOGNORM.INV(S4230,'Input Parameters'!$H$34,'Input Parameters'!$I$34)</f>
        <v>43.694242269894758</v>
      </c>
      <c r="U4230" s="10">
        <f t="shared" ca="1" si="641"/>
        <v>0.57154712072590241</v>
      </c>
      <c r="V4230" s="30">
        <f ca="1">_xlfn.BETA.INV(U4230,'Input Parameters'!$L$36,'Input Parameters'!$M$36,'Input Parameters'!$J$36,'Input Parameters'!$K$36)</f>
        <v>0.61383224707900941</v>
      </c>
      <c r="W4230" s="2">
        <f ca="1">N4230+(P4230-N4230)*(1-ERF((T4230-R4230)/(2*SQRT(L4230*'Input Parameters'!$E$38))))</f>
        <v>0.10039570524507078</v>
      </c>
      <c r="X4230">
        <f t="shared" ca="1" si="632"/>
        <v>1</v>
      </c>
      <c r="Y4230" s="7"/>
    </row>
    <row r="4231" spans="1:25" ht="15" customHeight="1" x14ac:dyDescent="0.25">
      <c r="A4231" s="139">
        <v>4224</v>
      </c>
      <c r="B4231" s="10">
        <f t="shared" ca="1" si="633"/>
        <v>0.18081289026632308</v>
      </c>
      <c r="C4231" s="60">
        <f ca="1">_xlfn.NORM.INV(B4231,'Input Parameters'!$E$15,'Input Parameters'!$F$15)</f>
        <v>221.52806582803461</v>
      </c>
      <c r="D4231" s="10">
        <f t="shared" ca="1" si="634"/>
        <v>0.94304733964758025</v>
      </c>
      <c r="E4231" s="62">
        <f ca="1">IF(_xlfn.NORM.INV(D4231,'Input Parameters'!$E$17,'Input Parameters'!$F$17)&lt;3500,3500,IF(_xlfn.NORM.INV(D4231,'Input Parameters'!$E$17,'Input Parameters'!$F$17)&gt;5500,5500,_xlfn.NORM.INV(D4231,'Input Parameters'!$E$17,'Input Parameters'!$F$17)))</f>
        <v>5500</v>
      </c>
      <c r="F4231" s="10">
        <f t="shared" ca="1" si="635"/>
        <v>0.91776500825062513</v>
      </c>
      <c r="G4231" s="64">
        <f ca="1">_xlfn.NORM.INV(F4231,'Input Parameters'!$E$20,'Input Parameters'!$F$20)</f>
        <v>291.96429961126978</v>
      </c>
      <c r="H4231" s="57">
        <f ca="1">EXP(E4231*(1/'Input Parameters'!$E$23-1/G4231))</f>
        <v>0.93992010064067766</v>
      </c>
      <c r="I4231" s="10">
        <f t="shared" ca="1" si="636"/>
        <v>0.7883281140167514</v>
      </c>
      <c r="J4231" s="30">
        <f ca="1">_xlfn.BETA.INV(I4231,'Input Parameters'!$L$26,'Input Parameters'!$M$26,'Input Parameters'!$J$26,'Input Parameters'!$K$26)</f>
        <v>0.78003407947593695</v>
      </c>
      <c r="K4231" s="168">
        <f ca="1">('Input Parameters'!$E$27/'Input Parameters'!$E$38)^$J4231</f>
        <v>3.7156450460328135E-3</v>
      </c>
      <c r="L4231" s="69">
        <f ca="1">$H4231*$C4231*'Input Parameters'!$E$25*K4231</f>
        <v>0.77366671399659004</v>
      </c>
      <c r="M4231" s="24">
        <f t="shared" ca="1" si="637"/>
        <v>4.2587877721663281E-2</v>
      </c>
      <c r="N4231" s="15">
        <f ca="1">_xlfn.NORM.INV(M4231,'Input Parameters'!$E$29,'Input Parameters'!$F$29)</f>
        <v>9.9827858616460555E-2</v>
      </c>
      <c r="O4231" s="8">
        <f t="shared" ca="1" si="638"/>
        <v>0.46875210416022661</v>
      </c>
      <c r="P4231" s="30">
        <f ca="1">_xlfn.LOGNORM.INV(O4231,'Input Parameters'!$H$30,'Input Parameters'!$I$30)</f>
        <v>2.5857161226753007</v>
      </c>
      <c r="Q4231" s="10">
        <f t="shared" ca="1" si="639"/>
        <v>0.65188139223590402</v>
      </c>
      <c r="R4231" s="30">
        <f>IF('Input Parameters'!$E$32=0,0,_xlfn.BETA.INV(Q4231,'Input Parameters'!$L$32,'Input Parameters'!$M$32,'Input Parameters'!$J$32,'Input Parameters'!$K$32))</f>
        <v>0</v>
      </c>
      <c r="S4231" s="10">
        <f t="shared" ca="1" si="640"/>
        <v>0.49219731897254226</v>
      </c>
      <c r="T4231" s="26">
        <f ca="1">_xlfn.LOGNORM.INV(S4231,'Input Parameters'!$H$34,'Input Parameters'!$I$34)</f>
        <v>50.285098133647388</v>
      </c>
      <c r="U4231" s="10">
        <f t="shared" ca="1" si="641"/>
        <v>0.75772593368108443</v>
      </c>
      <c r="V4231" s="30">
        <f ca="1">_xlfn.BETA.INV(U4231,'Input Parameters'!$L$36,'Input Parameters'!$M$36,'Input Parameters'!$J$36,'Input Parameters'!$K$36)</f>
        <v>0.69909458924611445</v>
      </c>
      <c r="W4231" s="2">
        <f ca="1">N4231+(P4231-N4231)*(1-ERF((T4231-R4231)/(2*SQRT(L4231*'Input Parameters'!$E$38))))</f>
        <v>9.9959337103018644E-2</v>
      </c>
      <c r="X4231">
        <f t="shared" ca="1" si="632"/>
        <v>1</v>
      </c>
      <c r="Y4231" s="7"/>
    </row>
    <row r="4232" spans="1:25" ht="15" customHeight="1" x14ac:dyDescent="0.25">
      <c r="A4232" s="139">
        <v>4225</v>
      </c>
      <c r="B4232" s="10">
        <f t="shared" ca="1" si="633"/>
        <v>0.9654569747721703</v>
      </c>
      <c r="C4232" s="60">
        <f ca="1">_xlfn.NORM.INV(B4232,'Input Parameters'!$E$15,'Input Parameters'!$F$15)</f>
        <v>369.48310352450284</v>
      </c>
      <c r="D4232" s="10">
        <f t="shared" ca="1" si="634"/>
        <v>0.44931769895163487</v>
      </c>
      <c r="E4232" s="62">
        <f ca="1">IF(_xlfn.NORM.INV(D4232,'Input Parameters'!$E$17,'Input Parameters'!$F$17)&lt;3500,3500,IF(_xlfn.NORM.INV(D4232,'Input Parameters'!$E$17,'Input Parameters'!$F$17)&gt;5500,5500,_xlfn.NORM.INV(D4232,'Input Parameters'!$E$17,'Input Parameters'!$F$17)))</f>
        <v>4710.8302436079075</v>
      </c>
      <c r="F4232" s="10">
        <f t="shared" ca="1" si="635"/>
        <v>0.8934456023662023</v>
      </c>
      <c r="G4232" s="64">
        <f ca="1">_xlfn.NORM.INV(F4232,'Input Parameters'!$E$20,'Input Parameters'!$F$20)</f>
        <v>290.99191841954382</v>
      </c>
      <c r="H4232" s="57">
        <f ca="1">EXP(E4232*(1/'Input Parameters'!$E$23-1/G4232))</f>
        <v>0.89853762783015578</v>
      </c>
      <c r="I4232" s="10">
        <f t="shared" ca="1" si="636"/>
        <v>0.74247412105371602</v>
      </c>
      <c r="J4232" s="30">
        <f ca="1">_xlfn.BETA.INV(I4232,'Input Parameters'!$L$26,'Input Parameters'!$M$26,'Input Parameters'!$J$26,'Input Parameters'!$K$26)</f>
        <v>0.75963300491240959</v>
      </c>
      <c r="K4232" s="168">
        <f ca="1">('Input Parameters'!$E$27/'Input Parameters'!$E$38)^$J4232</f>
        <v>4.3011812249417183E-3</v>
      </c>
      <c r="L4232" s="69">
        <f ca="1">$H4232*$C4232*'Input Parameters'!$E$25*K4232</f>
        <v>1.4279683870162798</v>
      </c>
      <c r="M4232" s="24">
        <f t="shared" ca="1" si="637"/>
        <v>0.31355716340718487</v>
      </c>
      <c r="N4232" s="15">
        <f ca="1">_xlfn.NORM.INV(M4232,'Input Parameters'!$E$29,'Input Parameters'!$F$29)</f>
        <v>9.9951420754854928E-2</v>
      </c>
      <c r="O4232" s="8">
        <f t="shared" ca="1" si="638"/>
        <v>0.439031984238065</v>
      </c>
      <c r="P4232" s="30">
        <f ca="1">_xlfn.LOGNORM.INV(O4232,'Input Parameters'!$H$30,'Input Parameters'!$I$30)</f>
        <v>2.4956918904783532</v>
      </c>
      <c r="Q4232" s="10">
        <f t="shared" ca="1" si="639"/>
        <v>0.38000969929998418</v>
      </c>
      <c r="R4232" s="30">
        <f>IF('Input Parameters'!$E$32=0,0,_xlfn.BETA.INV(Q4232,'Input Parameters'!$L$32,'Input Parameters'!$M$32,'Input Parameters'!$J$32,'Input Parameters'!$K$32))</f>
        <v>0</v>
      </c>
      <c r="S4232" s="10">
        <f t="shared" ca="1" si="640"/>
        <v>0.92483166832314401</v>
      </c>
      <c r="T4232" s="26">
        <f ca="1">_xlfn.LOGNORM.INV(S4232,'Input Parameters'!$H$34,'Input Parameters'!$I$34)</f>
        <v>60.294491245670251</v>
      </c>
      <c r="U4232" s="10">
        <f t="shared" ca="1" si="641"/>
        <v>9.1279819329882494E-3</v>
      </c>
      <c r="V4232" s="30">
        <f ca="1">_xlfn.BETA.INV(U4232,'Input Parameters'!$L$36,'Input Parameters'!$M$36,'Input Parameters'!$J$36,'Input Parameters'!$K$36)</f>
        <v>0.31785597559806789</v>
      </c>
      <c r="W4232" s="2">
        <f ca="1">N4232+(P4232-N4232)*(1-ERF((T4232-R4232)/(2*SQRT(L4232*'Input Parameters'!$E$38))))</f>
        <v>0.10081378926238452</v>
      </c>
      <c r="X4232">
        <f t="shared" ref="X4232:X4295" ca="1" si="642">IF(W4232&gt;V4232,0,1)</f>
        <v>1</v>
      </c>
      <c r="Y4232" s="7"/>
    </row>
    <row r="4233" spans="1:25" ht="15" customHeight="1" x14ac:dyDescent="0.25">
      <c r="A4233" s="139">
        <v>4226</v>
      </c>
      <c r="B4233" s="10">
        <f t="shared" ca="1" si="633"/>
        <v>0.50244129117330183</v>
      </c>
      <c r="C4233" s="60">
        <f ca="1">_xlfn.NORM.INV(B4233,'Input Parameters'!$E$15,'Input Parameters'!$F$15)</f>
        <v>271.29883392038312</v>
      </c>
      <c r="D4233" s="10">
        <f t="shared" ca="1" si="634"/>
        <v>0.58586579059001276</v>
      </c>
      <c r="E4233" s="62">
        <f ca="1">IF(_xlfn.NORM.INV(D4233,'Input Parameters'!$E$17,'Input Parameters'!$F$17)&lt;3500,3500,IF(_xlfn.NORM.INV(D4233,'Input Parameters'!$E$17,'Input Parameters'!$F$17)&gt;5500,5500,_xlfn.NORM.INV(D4233,'Input Parameters'!$E$17,'Input Parameters'!$F$17)))</f>
        <v>4951.8460408275287</v>
      </c>
      <c r="F4233" s="10">
        <f t="shared" ca="1" si="635"/>
        <v>0.75028139980536646</v>
      </c>
      <c r="G4233" s="64">
        <f ca="1">_xlfn.NORM.INV(F4233,'Input Parameters'!$E$20,'Input Parameters'!$F$20)</f>
        <v>287.17501613201563</v>
      </c>
      <c r="H4233" s="57">
        <f ca="1">EXP(E4233*(1/'Input Parameters'!$E$23-1/G4233))</f>
        <v>0.71274007423620012</v>
      </c>
      <c r="I4233" s="10">
        <f t="shared" ca="1" si="636"/>
        <v>0.21191820641389114</v>
      </c>
      <c r="J4233" s="30">
        <f ca="1">_xlfn.BETA.INV(I4233,'Input Parameters'!$L$26,'Input Parameters'!$M$26,'Input Parameters'!$J$26,'Input Parameters'!$K$26)</f>
        <v>0.52706728255584445</v>
      </c>
      <c r="K4233" s="168">
        <f ca="1">('Input Parameters'!$E$27/'Input Parameters'!$E$38)^$J4233</f>
        <v>2.2807493400571907E-2</v>
      </c>
      <c r="L4233" s="69">
        <f ca="1">$H4233*$C4233*'Input Parameters'!$E$25*K4233</f>
        <v>4.4101835289829365</v>
      </c>
      <c r="M4233" s="24">
        <f t="shared" ca="1" si="637"/>
        <v>0.71759183817110006</v>
      </c>
      <c r="N4233" s="15">
        <f ca="1">_xlfn.NORM.INV(M4233,'Input Parameters'!$E$29,'Input Parameters'!$F$29)</f>
        <v>0.1000575702443204</v>
      </c>
      <c r="O4233" s="8">
        <f t="shared" ca="1" si="638"/>
        <v>0.26565876321220661</v>
      </c>
      <c r="P4233" s="30">
        <f ca="1">_xlfn.LOGNORM.INV(O4233,'Input Parameters'!$H$30,'Input Parameters'!$I$30)</f>
        <v>1.9963730108609161</v>
      </c>
      <c r="Q4233" s="10">
        <f t="shared" ca="1" si="639"/>
        <v>0.62710325673915357</v>
      </c>
      <c r="R4233" s="30">
        <f>IF('Input Parameters'!$E$32=0,0,_xlfn.BETA.INV(Q4233,'Input Parameters'!$L$32,'Input Parameters'!$M$32,'Input Parameters'!$J$32,'Input Parameters'!$K$32))</f>
        <v>0</v>
      </c>
      <c r="S4233" s="10">
        <f t="shared" ca="1" si="640"/>
        <v>0.19415958673234091</v>
      </c>
      <c r="T4233" s="26">
        <f ca="1">_xlfn.LOGNORM.INV(S4233,'Input Parameters'!$H$34,'Input Parameters'!$I$34)</f>
        <v>45.273789360998173</v>
      </c>
      <c r="U4233" s="10">
        <f t="shared" ca="1" si="641"/>
        <v>0.33735075786499091</v>
      </c>
      <c r="V4233" s="30">
        <f ca="1">_xlfn.BETA.INV(U4233,'Input Parameters'!$L$36,'Input Parameters'!$M$36,'Input Parameters'!$J$36,'Input Parameters'!$K$36)</f>
        <v>0.5246191608765215</v>
      </c>
      <c r="W4233" s="2">
        <f ca="1">N4233+(P4233-N4233)*(1-ERF((T4233-R4233)/(2*SQRT(L4233*'Input Parameters'!$E$38))))</f>
        <v>0.34165727819275649</v>
      </c>
      <c r="X4233">
        <f t="shared" ca="1" si="642"/>
        <v>1</v>
      </c>
      <c r="Y4233" s="7"/>
    </row>
    <row r="4234" spans="1:25" ht="15" customHeight="1" x14ac:dyDescent="0.25">
      <c r="A4234" s="139">
        <v>4227</v>
      </c>
      <c r="B4234" s="10">
        <f t="shared" ca="1" si="633"/>
        <v>0.17385699377732677</v>
      </c>
      <c r="C4234" s="60">
        <f ca="1">_xlfn.NORM.INV(B4234,'Input Parameters'!$E$15,'Input Parameters'!$F$15)</f>
        <v>220.07779108663584</v>
      </c>
      <c r="D4234" s="10">
        <f t="shared" ca="1" si="634"/>
        <v>0.70411409027642347</v>
      </c>
      <c r="E4234" s="62">
        <f ca="1">IF(_xlfn.NORM.INV(D4234,'Input Parameters'!$E$17,'Input Parameters'!$F$17)&lt;3500,3500,IF(_xlfn.NORM.INV(D4234,'Input Parameters'!$E$17,'Input Parameters'!$F$17)&gt;5500,5500,_xlfn.NORM.INV(D4234,'Input Parameters'!$E$17,'Input Parameters'!$F$17)))</f>
        <v>5175.3891434877251</v>
      </c>
      <c r="F4234" s="10">
        <f t="shared" ca="1" si="635"/>
        <v>0.48808132586275432</v>
      </c>
      <c r="G4234" s="64">
        <f ca="1">_xlfn.NORM.INV(F4234,'Input Parameters'!$E$20,'Input Parameters'!$F$20)</f>
        <v>282.44980312050808</v>
      </c>
      <c r="H4234" s="57">
        <f ca="1">EXP(E4234*(1/'Input Parameters'!$E$23-1/G4234))</f>
        <v>0.51922485858081369</v>
      </c>
      <c r="I4234" s="10">
        <f t="shared" ca="1" si="636"/>
        <v>0.12553202184117962</v>
      </c>
      <c r="J4234" s="30">
        <f ca="1">_xlfn.BETA.INV(I4234,'Input Parameters'!$L$26,'Input Parameters'!$M$26,'Input Parameters'!$J$26,'Input Parameters'!$K$26)</f>
        <v>0.46736372505854246</v>
      </c>
      <c r="K4234" s="168">
        <f ca="1">('Input Parameters'!$E$27/'Input Parameters'!$E$38)^$J4234</f>
        <v>3.4999864013928426E-2</v>
      </c>
      <c r="L4234" s="69">
        <f ca="1">$H4234*$C4234*'Input Parameters'!$E$25*K4234</f>
        <v>3.9994295592714182</v>
      </c>
      <c r="M4234" s="24">
        <f t="shared" ca="1" si="637"/>
        <v>0.38578836210600798</v>
      </c>
      <c r="N4234" s="15">
        <f ca="1">_xlfn.NORM.INV(M4234,'Input Parameters'!$E$29,'Input Parameters'!$F$29)</f>
        <v>9.9970968690830872E-2</v>
      </c>
      <c r="O4234" s="8">
        <f t="shared" ca="1" si="638"/>
        <v>0.41596693842257892</v>
      </c>
      <c r="P4234" s="30">
        <f ca="1">_xlfn.LOGNORM.INV(O4234,'Input Parameters'!$H$30,'Input Parameters'!$I$30)</f>
        <v>2.4273277239824327</v>
      </c>
      <c r="Q4234" s="10">
        <f t="shared" ca="1" si="639"/>
        <v>0.65445004713748267</v>
      </c>
      <c r="R4234" s="30">
        <f>IF('Input Parameters'!$E$32=0,0,_xlfn.BETA.INV(Q4234,'Input Parameters'!$L$32,'Input Parameters'!$M$32,'Input Parameters'!$J$32,'Input Parameters'!$K$32))</f>
        <v>0</v>
      </c>
      <c r="S4234" s="10">
        <f t="shared" ca="1" si="640"/>
        <v>0.67206901287123078</v>
      </c>
      <c r="T4234" s="26">
        <f ca="1">_xlfn.LOGNORM.INV(S4234,'Input Parameters'!$H$34,'Input Parameters'!$I$34)</f>
        <v>53.283817987653265</v>
      </c>
      <c r="U4234" s="10">
        <f t="shared" ca="1" si="641"/>
        <v>0.52203247119177865</v>
      </c>
      <c r="V4234" s="30">
        <f ca="1">_xlfn.BETA.INV(U4234,'Input Parameters'!$L$36,'Input Parameters'!$M$36,'Input Parameters'!$J$36,'Input Parameters'!$K$36)</f>
        <v>0.59435250979836263</v>
      </c>
      <c r="W4234" s="2">
        <f ca="1">N4234+(P4234-N4234)*(1-ERF((T4234-R4234)/(2*SQRT(L4234*'Input Parameters'!$E$38))))</f>
        <v>0.23859935163285073</v>
      </c>
      <c r="X4234">
        <f t="shared" ca="1" si="642"/>
        <v>1</v>
      </c>
      <c r="Y4234" s="7"/>
    </row>
    <row r="4235" spans="1:25" ht="15" customHeight="1" x14ac:dyDescent="0.25">
      <c r="A4235" s="139">
        <v>4228</v>
      </c>
      <c r="B4235" s="10">
        <f t="shared" ca="1" si="633"/>
        <v>0.71545644948126597</v>
      </c>
      <c r="C4235" s="60">
        <f ca="1">_xlfn.NORM.INV(B4235,'Input Parameters'!$E$15,'Input Parameters'!$F$15)</f>
        <v>301.82475429911159</v>
      </c>
      <c r="D4235" s="10">
        <f t="shared" ca="1" si="634"/>
        <v>8.6617936376255145E-2</v>
      </c>
      <c r="E4235" s="62">
        <f ca="1">IF(_xlfn.NORM.INV(D4235,'Input Parameters'!$E$17,'Input Parameters'!$F$17)&lt;3500,3500,IF(_xlfn.NORM.INV(D4235,'Input Parameters'!$E$17,'Input Parameters'!$F$17)&gt;5500,5500,_xlfn.NORM.INV(D4235,'Input Parameters'!$E$17,'Input Parameters'!$F$17)))</f>
        <v>3846.684252410209</v>
      </c>
      <c r="F4235" s="10">
        <f t="shared" ca="1" si="635"/>
        <v>0.58011303151577842</v>
      </c>
      <c r="G4235" s="64">
        <f ca="1">_xlfn.NORM.INV(F4235,'Input Parameters'!$E$20,'Input Parameters'!$F$20)</f>
        <v>284.00462374955316</v>
      </c>
      <c r="H4235" s="57">
        <f ca="1">EXP(E4235*(1/'Input Parameters'!$E$23-1/G4235))</f>
        <v>0.66193345401343295</v>
      </c>
      <c r="I4235" s="10">
        <f t="shared" ca="1" si="636"/>
        <v>0.37304242129282794</v>
      </c>
      <c r="J4235" s="30">
        <f ca="1">_xlfn.BETA.INV(I4235,'Input Parameters'!$L$26,'Input Parameters'!$M$26,'Input Parameters'!$J$26,'Input Parameters'!$K$26)</f>
        <v>0.60813794198135884</v>
      </c>
      <c r="K4235" s="168">
        <f ca="1">('Input Parameters'!$E$27/'Input Parameters'!$E$38)^$J4235</f>
        <v>1.2750460312090909E-2</v>
      </c>
      <c r="L4235" s="69">
        <f ca="1">$H4235*$C4235*'Input Parameters'!$E$25*K4235</f>
        <v>2.5473877168165382</v>
      </c>
      <c r="M4235" s="24">
        <f t="shared" ca="1" si="637"/>
        <v>8.5533232772366352E-2</v>
      </c>
      <c r="N4235" s="15">
        <f ca="1">_xlfn.NORM.INV(M4235,'Input Parameters'!$E$29,'Input Parameters'!$F$29)</f>
        <v>9.9863121491844301E-2</v>
      </c>
      <c r="O4235" s="8">
        <f t="shared" ca="1" si="638"/>
        <v>0.99598640339447864</v>
      </c>
      <c r="P4235" s="30">
        <f ca="1">_xlfn.LOGNORM.INV(O4235,'Input Parameters'!$H$30,'Input Parameters'!$I$30)</f>
        <v>9.3866255243338319</v>
      </c>
      <c r="Q4235" s="10">
        <f t="shared" ca="1" si="639"/>
        <v>0.60534569042079212</v>
      </c>
      <c r="R4235" s="30">
        <f>IF('Input Parameters'!$E$32=0,0,_xlfn.BETA.INV(Q4235,'Input Parameters'!$L$32,'Input Parameters'!$M$32,'Input Parameters'!$J$32,'Input Parameters'!$K$32))</f>
        <v>0</v>
      </c>
      <c r="S4235" s="10">
        <f t="shared" ca="1" si="640"/>
        <v>0.1341357544445505</v>
      </c>
      <c r="T4235" s="26">
        <f ca="1">_xlfn.LOGNORM.INV(S4235,'Input Parameters'!$H$34,'Input Parameters'!$I$34)</f>
        <v>43.916882112771766</v>
      </c>
      <c r="U4235" s="10">
        <f t="shared" ca="1" si="641"/>
        <v>0.47449739746043851</v>
      </c>
      <c r="V4235" s="30">
        <f ca="1">_xlfn.BETA.INV(U4235,'Input Parameters'!$L$36,'Input Parameters'!$M$36,'Input Parameters'!$J$36,'Input Parameters'!$K$36)</f>
        <v>0.57620321767798854</v>
      </c>
      <c r="W4235" s="2">
        <f ca="1">N4235+(P4235-N4235)*(1-ERF((T4235-R4235)/(2*SQRT(L4235*'Input Parameters'!$E$38))))</f>
        <v>0.57993769222398261</v>
      </c>
      <c r="X4235">
        <f t="shared" ca="1" si="642"/>
        <v>0</v>
      </c>
      <c r="Y4235" s="7"/>
    </row>
    <row r="4236" spans="1:25" ht="15" customHeight="1" x14ac:dyDescent="0.25">
      <c r="A4236" s="139">
        <v>4229</v>
      </c>
      <c r="B4236" s="10">
        <f t="shared" ca="1" si="633"/>
        <v>0.32093345948920216</v>
      </c>
      <c r="C4236" s="60">
        <f ca="1">_xlfn.NORM.INV(B4236,'Input Parameters'!$E$15,'Input Parameters'!$F$15)</f>
        <v>245.76236633609108</v>
      </c>
      <c r="D4236" s="10">
        <f t="shared" ca="1" si="634"/>
        <v>0.21625770921938148</v>
      </c>
      <c r="E4236" s="62">
        <f ca="1">IF(_xlfn.NORM.INV(D4236,'Input Parameters'!$E$17,'Input Parameters'!$F$17)&lt;3500,3500,IF(_xlfn.NORM.INV(D4236,'Input Parameters'!$E$17,'Input Parameters'!$F$17)&gt;5500,5500,_xlfn.NORM.INV(D4236,'Input Parameters'!$E$17,'Input Parameters'!$F$17)))</f>
        <v>4250.5738397406312</v>
      </c>
      <c r="F4236" s="10">
        <f t="shared" ca="1" si="635"/>
        <v>5.0604817432092775E-2</v>
      </c>
      <c r="G4236" s="64">
        <f ca="1">_xlfn.NORM.INV(F4236,'Input Parameters'!$E$20,'Input Parameters'!$F$20)</f>
        <v>271.66858338465443</v>
      </c>
      <c r="H4236" s="57">
        <f ca="1">EXP(E4236*(1/'Input Parameters'!$E$23-1/G4236))</f>
        <v>0.32125535691839091</v>
      </c>
      <c r="I4236" s="10">
        <f t="shared" ca="1" si="636"/>
        <v>2.8415961273570711E-2</v>
      </c>
      <c r="J4236" s="30">
        <f ca="1">_xlfn.BETA.INV(I4236,'Input Parameters'!$L$26,'Input Parameters'!$M$26,'Input Parameters'!$J$26,'Input Parameters'!$K$26)</f>
        <v>0.34278656888472131</v>
      </c>
      <c r="K4236" s="168">
        <f ca="1">('Input Parameters'!$E$27/'Input Parameters'!$E$38)^$J4236</f>
        <v>8.5536148573863754E-2</v>
      </c>
      <c r="L4236" s="69">
        <f ca="1">$H4236*$C4236*'Input Parameters'!$E$25*K4236</f>
        <v>6.7532907785182301</v>
      </c>
      <c r="M4236" s="24">
        <f t="shared" ca="1" si="637"/>
        <v>6.1026629658391895E-2</v>
      </c>
      <c r="N4236" s="15">
        <f ca="1">_xlfn.NORM.INV(M4236,'Input Parameters'!$E$29,'Input Parameters'!$F$29)</f>
        <v>9.9845378751527089E-2</v>
      </c>
      <c r="O4236" s="8">
        <f t="shared" ca="1" si="638"/>
        <v>0.1856337571058484</v>
      </c>
      <c r="P4236" s="30">
        <f ca="1">_xlfn.LOGNORM.INV(O4236,'Input Parameters'!$H$30,'Input Parameters'!$I$30)</f>
        <v>1.7588921176685273</v>
      </c>
      <c r="Q4236" s="10">
        <f t="shared" ca="1" si="639"/>
        <v>1.5720929106541881E-2</v>
      </c>
      <c r="R4236" s="30">
        <f>IF('Input Parameters'!$E$32=0,0,_xlfn.BETA.INV(Q4236,'Input Parameters'!$L$32,'Input Parameters'!$M$32,'Input Parameters'!$J$32,'Input Parameters'!$K$32))</f>
        <v>0</v>
      </c>
      <c r="S4236" s="10">
        <f t="shared" ca="1" si="640"/>
        <v>0.83429193357420806</v>
      </c>
      <c r="T4236" s="26">
        <f ca="1">_xlfn.LOGNORM.INV(S4236,'Input Parameters'!$H$34,'Input Parameters'!$I$34)</f>
        <v>56.887871173082722</v>
      </c>
      <c r="U4236" s="10">
        <f t="shared" ca="1" si="641"/>
        <v>0.25240896112375866</v>
      </c>
      <c r="V4236" s="30">
        <f ca="1">_xlfn.BETA.INV(U4236,'Input Parameters'!$L$36,'Input Parameters'!$M$36,'Input Parameters'!$J$36,'Input Parameters'!$K$36)</f>
        <v>0.49114711232287167</v>
      </c>
      <c r="W4236" s="2">
        <f ca="1">N4236+(P4236-N4236)*(1-ERF((T4236-R4236)/(2*SQRT(L4236*'Input Parameters'!$E$38))))</f>
        <v>0.30165662008967675</v>
      </c>
      <c r="X4236">
        <f t="shared" ca="1" si="642"/>
        <v>1</v>
      </c>
      <c r="Y4236" s="7"/>
    </row>
    <row r="4237" spans="1:25" ht="15" customHeight="1" x14ac:dyDescent="0.25">
      <c r="A4237" s="139">
        <v>4230</v>
      </c>
      <c r="B4237" s="10">
        <f t="shared" ca="1" si="633"/>
        <v>9.3040386763582172E-2</v>
      </c>
      <c r="C4237" s="60">
        <f ca="1">_xlfn.NORM.INV(B4237,'Input Parameters'!$E$15,'Input Parameters'!$F$15)</f>
        <v>199.30924949636253</v>
      </c>
      <c r="D4237" s="10">
        <f t="shared" ca="1" si="634"/>
        <v>5.2730317501162194E-2</v>
      </c>
      <c r="E4237" s="62">
        <f ca="1">IF(_xlfn.NORM.INV(D4237,'Input Parameters'!$E$17,'Input Parameters'!$F$17)&lt;3500,3500,IF(_xlfn.NORM.INV(D4237,'Input Parameters'!$E$17,'Input Parameters'!$F$17)&gt;5500,5500,_xlfn.NORM.INV(D4237,'Input Parameters'!$E$17,'Input Parameters'!$F$17)))</f>
        <v>3666.7435017499133</v>
      </c>
      <c r="F4237" s="10">
        <f t="shared" ca="1" si="635"/>
        <v>0.45587177370121956</v>
      </c>
      <c r="G4237" s="64">
        <f ca="1">_xlfn.NORM.INV(F4237,'Input Parameters'!$E$20,'Input Parameters'!$F$20)</f>
        <v>281.90737472102592</v>
      </c>
      <c r="H4237" s="57">
        <f ca="1">EXP(E4237*(1/'Input Parameters'!$E$23-1/G4237))</f>
        <v>0.61303065538825197</v>
      </c>
      <c r="I4237" s="10">
        <f t="shared" ca="1" si="636"/>
        <v>0.11164959564120802</v>
      </c>
      <c r="J4237" s="30">
        <f ca="1">_xlfn.BETA.INV(I4237,'Input Parameters'!$L$26,'Input Parameters'!$M$26,'Input Parameters'!$J$26,'Input Parameters'!$K$26)</f>
        <v>0.45543703295528121</v>
      </c>
      <c r="K4237" s="168">
        <f ca="1">('Input Parameters'!$E$27/'Input Parameters'!$E$38)^$J4237</f>
        <v>3.8125929766942387E-2</v>
      </c>
      <c r="L4237" s="69">
        <f ca="1">$H4237*$C4237*'Input Parameters'!$E$25*K4237</f>
        <v>4.6583282704575515</v>
      </c>
      <c r="M4237" s="24">
        <f t="shared" ca="1" si="637"/>
        <v>0.61006355852892002</v>
      </c>
      <c r="N4237" s="15">
        <f ca="1">_xlfn.NORM.INV(M4237,'Input Parameters'!$E$29,'Input Parameters'!$F$29)</f>
        <v>0.10002794846936088</v>
      </c>
      <c r="O4237" s="8">
        <f t="shared" ca="1" si="638"/>
        <v>0.3914810070065835</v>
      </c>
      <c r="P4237" s="30">
        <f ca="1">_xlfn.LOGNORM.INV(O4237,'Input Parameters'!$H$30,'Input Parameters'!$I$30)</f>
        <v>2.3558886493519453</v>
      </c>
      <c r="Q4237" s="10">
        <f t="shared" ca="1" si="639"/>
        <v>0.96729792893910116</v>
      </c>
      <c r="R4237" s="30">
        <f>IF('Input Parameters'!$E$32=0,0,_xlfn.BETA.INV(Q4237,'Input Parameters'!$L$32,'Input Parameters'!$M$32,'Input Parameters'!$J$32,'Input Parameters'!$K$32))</f>
        <v>0</v>
      </c>
      <c r="S4237" s="10">
        <f t="shared" ca="1" si="640"/>
        <v>0.63571587488421955</v>
      </c>
      <c r="T4237" s="26">
        <f ca="1">_xlfn.LOGNORM.INV(S4237,'Input Parameters'!$H$34,'Input Parameters'!$I$34)</f>
        <v>52.633619536372599</v>
      </c>
      <c r="U4237" s="10">
        <f t="shared" ca="1" si="641"/>
        <v>0.71640156879081529</v>
      </c>
      <c r="V4237" s="30">
        <f ca="1">_xlfn.BETA.INV(U4237,'Input Parameters'!$L$36,'Input Parameters'!$M$36,'Input Parameters'!$J$36,'Input Parameters'!$K$36)</f>
        <v>0.67762245449326342</v>
      </c>
      <c r="W4237" s="2">
        <f ca="1">N4237+(P4237-N4237)*(1-ERF((T4237-R4237)/(2*SQRT(L4237*'Input Parameters'!$E$38))))</f>
        <v>0.29096199102435238</v>
      </c>
      <c r="X4237">
        <f t="shared" ca="1" si="642"/>
        <v>1</v>
      </c>
      <c r="Y4237" s="7"/>
    </row>
    <row r="4238" spans="1:25" ht="15" customHeight="1" x14ac:dyDescent="0.25">
      <c r="A4238" s="139">
        <v>4231</v>
      </c>
      <c r="B4238" s="10">
        <f t="shared" ca="1" si="633"/>
        <v>0.45001925289662248</v>
      </c>
      <c r="C4238" s="60">
        <f ca="1">_xlfn.NORM.INV(B4238,'Input Parameters'!$E$15,'Input Parameters'!$F$15)</f>
        <v>264.15981542946491</v>
      </c>
      <c r="D4238" s="10">
        <f t="shared" ca="1" si="634"/>
        <v>0.13068929566602971</v>
      </c>
      <c r="E4238" s="62">
        <f ca="1">IF(_xlfn.NORM.INV(D4238,'Input Parameters'!$E$17,'Input Parameters'!$F$17)&lt;3500,3500,IF(_xlfn.NORM.INV(D4238,'Input Parameters'!$E$17,'Input Parameters'!$F$17)&gt;5500,5500,_xlfn.NORM.INV(D4238,'Input Parameters'!$E$17,'Input Parameters'!$F$17)))</f>
        <v>4013.8029085966782</v>
      </c>
      <c r="F4238" s="10">
        <f t="shared" ca="1" si="635"/>
        <v>0.19814563518903283</v>
      </c>
      <c r="G4238" s="64">
        <f ca="1">_xlfn.NORM.INV(F4238,'Input Parameters'!$E$20,'Input Parameters'!$F$20)</f>
        <v>276.9666349140096</v>
      </c>
      <c r="H4238" s="57">
        <f ca="1">EXP(E4238*(1/'Input Parameters'!$E$23-1/G4238))</f>
        <v>0.45400583393913391</v>
      </c>
      <c r="I4238" s="10">
        <f t="shared" ca="1" si="636"/>
        <v>0.76802839154697755</v>
      </c>
      <c r="J4238" s="30">
        <f ca="1">_xlfn.BETA.INV(I4238,'Input Parameters'!$L$26,'Input Parameters'!$M$26,'Input Parameters'!$J$26,'Input Parameters'!$K$26)</f>
        <v>0.77084115711057011</v>
      </c>
      <c r="K4238" s="168">
        <f ca="1">('Input Parameters'!$E$27/'Input Parameters'!$E$38)^$J4238</f>
        <v>3.9689173371656537E-3</v>
      </c>
      <c r="L4238" s="69">
        <f ca="1">$H4238*$C4238*'Input Parameters'!$E$25*K4238</f>
        <v>0.47599264241106648</v>
      </c>
      <c r="M4238" s="24">
        <f t="shared" ca="1" si="637"/>
        <v>0.12627300262062646</v>
      </c>
      <c r="N4238" s="15">
        <f ca="1">_xlfn.NORM.INV(M4238,'Input Parameters'!$E$29,'Input Parameters'!$F$29)</f>
        <v>9.9885581278774282E-2</v>
      </c>
      <c r="O4238" s="8">
        <f t="shared" ca="1" si="638"/>
        <v>0.48586273537211522</v>
      </c>
      <c r="P4238" s="30">
        <f ca="1">_xlfn.LOGNORM.INV(O4238,'Input Parameters'!$H$30,'Input Parameters'!$I$30)</f>
        <v>2.6387288759362684</v>
      </c>
      <c r="Q4238" s="10">
        <f t="shared" ca="1" si="639"/>
        <v>0.9198165608687181</v>
      </c>
      <c r="R4238" s="30">
        <f>IF('Input Parameters'!$E$32=0,0,_xlfn.BETA.INV(Q4238,'Input Parameters'!$L$32,'Input Parameters'!$M$32,'Input Parameters'!$J$32,'Input Parameters'!$K$32))</f>
        <v>0</v>
      </c>
      <c r="S4238" s="10">
        <f t="shared" ca="1" si="640"/>
        <v>0.265476774809423</v>
      </c>
      <c r="T4238" s="26">
        <f ca="1">_xlfn.LOGNORM.INV(S4238,'Input Parameters'!$H$34,'Input Parameters'!$I$34)</f>
        <v>46.624620950154345</v>
      </c>
      <c r="U4238" s="10">
        <f t="shared" ca="1" si="641"/>
        <v>0.43062812449518673</v>
      </c>
      <c r="V4238" s="30">
        <f ca="1">_xlfn.BETA.INV(U4238,'Input Parameters'!$L$36,'Input Parameters'!$M$36,'Input Parameters'!$J$36,'Input Parameters'!$K$36)</f>
        <v>0.55971585428824999</v>
      </c>
      <c r="W4238" s="2">
        <f ca="1">N4238+(P4238-N4238)*(1-ERF((T4238-R4238)/(2*SQRT(L4238*'Input Parameters'!$E$38))))</f>
        <v>9.9890062962363607E-2</v>
      </c>
      <c r="X4238">
        <f t="shared" ca="1" si="642"/>
        <v>1</v>
      </c>
      <c r="Y4238" s="7"/>
    </row>
    <row r="4239" spans="1:25" ht="15" customHeight="1" x14ac:dyDescent="0.25">
      <c r="A4239" s="139">
        <v>4232</v>
      </c>
      <c r="B4239" s="10">
        <f t="shared" ca="1" si="633"/>
        <v>7.2510121430490959E-2</v>
      </c>
      <c r="C4239" s="60">
        <f ca="1">_xlfn.NORM.INV(B4239,'Input Parameters'!$E$15,'Input Parameters'!$F$15)</f>
        <v>191.98847888179154</v>
      </c>
      <c r="D4239" s="10">
        <f t="shared" ca="1" si="634"/>
        <v>0.3436701345959946</v>
      </c>
      <c r="E4239" s="62">
        <f ca="1">IF(_xlfn.NORM.INV(D4239,'Input Parameters'!$E$17,'Input Parameters'!$F$17)&lt;3500,3500,IF(_xlfn.NORM.INV(D4239,'Input Parameters'!$E$17,'Input Parameters'!$F$17)&gt;5500,5500,_xlfn.NORM.INV(D4239,'Input Parameters'!$E$17,'Input Parameters'!$F$17)))</f>
        <v>4518.273004113521</v>
      </c>
      <c r="F4239" s="10">
        <f t="shared" ca="1" si="635"/>
        <v>8.917577401067478E-2</v>
      </c>
      <c r="G4239" s="64">
        <f ca="1">_xlfn.NORM.INV(F4239,'Input Parameters'!$E$20,'Input Parameters'!$F$20)</f>
        <v>273.6328185306013</v>
      </c>
      <c r="H4239" s="57">
        <f ca="1">EXP(E4239*(1/'Input Parameters'!$E$23-1/G4239))</f>
        <v>0.33700885746583664</v>
      </c>
      <c r="I4239" s="10">
        <f t="shared" ca="1" si="636"/>
        <v>0.91793573532366579</v>
      </c>
      <c r="J4239" s="30">
        <f ca="1">_xlfn.BETA.INV(I4239,'Input Parameters'!$L$26,'Input Parameters'!$M$26,'Input Parameters'!$J$26,'Input Parameters'!$K$26)</f>
        <v>0.85101238312314709</v>
      </c>
      <c r="K4239" s="168">
        <f ca="1">('Input Parameters'!$E$27/'Input Parameters'!$E$38)^$J4239</f>
        <v>2.2331725390164763E-3</v>
      </c>
      <c r="L4239" s="69">
        <f ca="1">$H4239*$C4239*'Input Parameters'!$E$25*K4239</f>
        <v>0.1444903229912318</v>
      </c>
      <c r="M4239" s="24">
        <f t="shared" ca="1" si="637"/>
        <v>0.32936219483099116</v>
      </c>
      <c r="N4239" s="15">
        <f ca="1">_xlfn.NORM.INV(M4239,'Input Parameters'!$E$29,'Input Parameters'!$F$29)</f>
        <v>9.9955832498161382E-2</v>
      </c>
      <c r="O4239" s="8">
        <f t="shared" ca="1" si="638"/>
        <v>0.51135100542651313</v>
      </c>
      <c r="P4239" s="30">
        <f ca="1">_xlfn.LOGNORM.INV(O4239,'Input Parameters'!$H$30,'Input Parameters'!$I$30)</f>
        <v>2.7195946902942083</v>
      </c>
      <c r="Q4239" s="10">
        <f t="shared" ca="1" si="639"/>
        <v>9.1915512111165887E-2</v>
      </c>
      <c r="R4239" s="30">
        <f>IF('Input Parameters'!$E$32=0,0,_xlfn.BETA.INV(Q4239,'Input Parameters'!$L$32,'Input Parameters'!$M$32,'Input Parameters'!$J$32,'Input Parameters'!$K$32))</f>
        <v>0</v>
      </c>
      <c r="S4239" s="10">
        <f t="shared" ca="1" si="640"/>
        <v>0.72453819222074345</v>
      </c>
      <c r="T4239" s="26">
        <f ca="1">_xlfn.LOGNORM.INV(S4239,'Input Parameters'!$H$34,'Input Parameters'!$I$34)</f>
        <v>54.293395284937944</v>
      </c>
      <c r="U4239" s="10">
        <f t="shared" ca="1" si="641"/>
        <v>0.15307710676543884</v>
      </c>
      <c r="V4239" s="30">
        <f ca="1">_xlfn.BETA.INV(U4239,'Input Parameters'!$L$36,'Input Parameters'!$M$36,'Input Parameters'!$J$36,'Input Parameters'!$K$36)</f>
        <v>0.44648707319320929</v>
      </c>
      <c r="W4239" s="2">
        <f ca="1">N4239+(P4239-N4239)*(1-ERF((T4239-R4239)/(2*SQRT(L4239*'Input Parameters'!$E$38))))</f>
        <v>9.9955832498161382E-2</v>
      </c>
      <c r="X4239">
        <f t="shared" ca="1" si="642"/>
        <v>1</v>
      </c>
      <c r="Y4239" s="7"/>
    </row>
    <row r="4240" spans="1:25" ht="15" customHeight="1" x14ac:dyDescent="0.25">
      <c r="A4240" s="139">
        <v>4233</v>
      </c>
      <c r="B4240" s="10">
        <f t="shared" ca="1" si="633"/>
        <v>0.22380776270634695</v>
      </c>
      <c r="C4240" s="60">
        <f ca="1">_xlfn.NORM.INV(B4240,'Input Parameters'!$E$15,'Input Parameters'!$F$15)</f>
        <v>229.81290210912567</v>
      </c>
      <c r="D4240" s="10">
        <f t="shared" ca="1" si="634"/>
        <v>0.77266533340257015</v>
      </c>
      <c r="E4240" s="62">
        <f ca="1">IF(_xlfn.NORM.INV(D4240,'Input Parameters'!$E$17,'Input Parameters'!$F$17)&lt;3500,3500,IF(_xlfn.NORM.INV(D4240,'Input Parameters'!$E$17,'Input Parameters'!$F$17)&gt;5500,5500,_xlfn.NORM.INV(D4240,'Input Parameters'!$E$17,'Input Parameters'!$F$17)))</f>
        <v>5323.3572788911579</v>
      </c>
      <c r="F4240" s="10">
        <f t="shared" ca="1" si="635"/>
        <v>0.12695820335789998</v>
      </c>
      <c r="G4240" s="64">
        <f ca="1">_xlfn.NORM.INV(F4240,'Input Parameters'!$E$20,'Input Parameters'!$F$20)</f>
        <v>275.00604835525701</v>
      </c>
      <c r="H4240" s="57">
        <f ca="1">EXP(E4240*(1/'Input Parameters'!$E$23-1/G4240))</f>
        <v>0.30595944298372679</v>
      </c>
      <c r="I4240" s="10">
        <f t="shared" ca="1" si="636"/>
        <v>0.36157147575586501</v>
      </c>
      <c r="J4240" s="30">
        <f ca="1">_xlfn.BETA.INV(I4240,'Input Parameters'!$L$26,'Input Parameters'!$M$26,'Input Parameters'!$J$26,'Input Parameters'!$K$26)</f>
        <v>0.60302602002724948</v>
      </c>
      <c r="K4240" s="168">
        <f ca="1">('Input Parameters'!$E$27/'Input Parameters'!$E$38)^$J4240</f>
        <v>1.3226670869202128E-2</v>
      </c>
      <c r="L4240" s="69">
        <f ca="1">$H4240*$C4240*'Input Parameters'!$E$25*K4240</f>
        <v>0.93001256348965355</v>
      </c>
      <c r="M4240" s="24">
        <f t="shared" ca="1" si="637"/>
        <v>0.61817505313332954</v>
      </c>
      <c r="N4240" s="15">
        <f ca="1">_xlfn.NORM.INV(M4240,'Input Parameters'!$E$29,'Input Parameters'!$F$29)</f>
        <v>0.10003006913128668</v>
      </c>
      <c r="O4240" s="8">
        <f t="shared" ca="1" si="638"/>
        <v>0.57114254945882703</v>
      </c>
      <c r="P4240" s="30">
        <f ca="1">_xlfn.LOGNORM.INV(O4240,'Input Parameters'!$H$30,'Input Parameters'!$I$30)</f>
        <v>2.9204295277201058</v>
      </c>
      <c r="Q4240" s="10">
        <f t="shared" ca="1" si="639"/>
        <v>0.23427638826942987</v>
      </c>
      <c r="R4240" s="30">
        <f>IF('Input Parameters'!$E$32=0,0,_xlfn.BETA.INV(Q4240,'Input Parameters'!$L$32,'Input Parameters'!$M$32,'Input Parameters'!$J$32,'Input Parameters'!$K$32))</f>
        <v>0</v>
      </c>
      <c r="S4240" s="10">
        <f t="shared" ca="1" si="640"/>
        <v>0.89626375518571644</v>
      </c>
      <c r="T4240" s="26">
        <f ca="1">_xlfn.LOGNORM.INV(S4240,'Input Parameters'!$H$34,'Input Parameters'!$I$34)</f>
        <v>58.974323654534601</v>
      </c>
      <c r="U4240" s="10">
        <f t="shared" ca="1" si="641"/>
        <v>0.70447418400980311</v>
      </c>
      <c r="V4240" s="30">
        <f ca="1">_xlfn.BETA.INV(U4240,'Input Parameters'!$L$36,'Input Parameters'!$M$36,'Input Parameters'!$J$36,'Input Parameters'!$K$36)</f>
        <v>0.67178593475734538</v>
      </c>
      <c r="W4240" s="2">
        <f ca="1">N4240+(P4240-N4240)*(1-ERF((T4240-R4240)/(2*SQRT(L4240*'Input Parameters'!$E$38))))</f>
        <v>0.10007324991009875</v>
      </c>
      <c r="X4240">
        <f t="shared" ca="1" si="642"/>
        <v>1</v>
      </c>
      <c r="Y4240" s="7"/>
    </row>
    <row r="4241" spans="1:25" ht="15" customHeight="1" x14ac:dyDescent="0.25">
      <c r="A4241" s="139">
        <v>4234</v>
      </c>
      <c r="B4241" s="10">
        <f t="shared" ca="1" si="633"/>
        <v>9.6765338227273068E-2</v>
      </c>
      <c r="C4241" s="60">
        <f ca="1">_xlfn.NORM.INV(B4241,'Input Parameters'!$E$15,'Input Parameters'!$F$15)</f>
        <v>200.50461186714747</v>
      </c>
      <c r="D4241" s="10">
        <f t="shared" ca="1" si="634"/>
        <v>0.72615740397804862</v>
      </c>
      <c r="E4241" s="62">
        <f ca="1">IF(_xlfn.NORM.INV(D4241,'Input Parameters'!$E$17,'Input Parameters'!$F$17)&lt;3500,3500,IF(_xlfn.NORM.INV(D4241,'Input Parameters'!$E$17,'Input Parameters'!$F$17)&gt;5500,5500,_xlfn.NORM.INV(D4241,'Input Parameters'!$E$17,'Input Parameters'!$F$17)))</f>
        <v>5220.8626960304937</v>
      </c>
      <c r="F4241" s="10">
        <f t="shared" ca="1" si="635"/>
        <v>0.63840760055277568</v>
      </c>
      <c r="G4241" s="64">
        <f ca="1">_xlfn.NORM.INV(F4241,'Input Parameters'!$E$20,'Input Parameters'!$F$20)</f>
        <v>285.02317759348239</v>
      </c>
      <c r="H4241" s="57">
        <f ca="1">EXP(E4241*(1/'Input Parameters'!$E$23-1/G4241))</f>
        <v>0.6100041193292578</v>
      </c>
      <c r="I4241" s="10">
        <f t="shared" ca="1" si="636"/>
        <v>0.89180373839683735</v>
      </c>
      <c r="J4241" s="30">
        <f ca="1">_xlfn.BETA.INV(I4241,'Input Parameters'!$L$26,'Input Parameters'!$M$26,'Input Parameters'!$J$26,'Input Parameters'!$K$26)</f>
        <v>0.83391214659483104</v>
      </c>
      <c r="K4241" s="168">
        <f ca="1">('Input Parameters'!$E$27/'Input Parameters'!$E$38)^$J4241</f>
        <v>2.5246025402688821E-3</v>
      </c>
      <c r="L4241" s="69">
        <f ca="1">$H4241*$C4241*'Input Parameters'!$E$25*K4241</f>
        <v>0.30878070117942846</v>
      </c>
      <c r="M4241" s="24">
        <f t="shared" ca="1" si="637"/>
        <v>5.2547893504878318E-2</v>
      </c>
      <c r="N4241" s="15">
        <f ca="1">_xlfn.NORM.INV(M4241,'Input Parameters'!$E$29,'Input Parameters'!$F$29)</f>
        <v>9.9837936428082419E-2</v>
      </c>
      <c r="O4241" s="8">
        <f t="shared" ca="1" si="638"/>
        <v>0.91251328621472882</v>
      </c>
      <c r="P4241" s="30">
        <f ca="1">_xlfn.LOGNORM.INV(O4241,'Input Parameters'!$H$30,'Input Parameters'!$I$30)</f>
        <v>5.092533826433713</v>
      </c>
      <c r="Q4241" s="10">
        <f t="shared" ca="1" si="639"/>
        <v>0.15455640788602099</v>
      </c>
      <c r="R4241" s="30">
        <f>IF('Input Parameters'!$E$32=0,0,_xlfn.BETA.INV(Q4241,'Input Parameters'!$L$32,'Input Parameters'!$M$32,'Input Parameters'!$J$32,'Input Parameters'!$K$32))</f>
        <v>0</v>
      </c>
      <c r="S4241" s="10">
        <f t="shared" ca="1" si="640"/>
        <v>0.51218278926392247</v>
      </c>
      <c r="T4241" s="26">
        <f ca="1">_xlfn.LOGNORM.INV(S4241,'Input Parameters'!$H$34,'Input Parameters'!$I$34)</f>
        <v>50.599782704039129</v>
      </c>
      <c r="U4241" s="10">
        <f t="shared" ca="1" si="641"/>
        <v>0.18437213705021838</v>
      </c>
      <c r="V4241" s="30">
        <f ca="1">_xlfn.BETA.INV(U4241,'Input Parameters'!$L$36,'Input Parameters'!$M$36,'Input Parameters'!$J$36,'Input Parameters'!$K$36)</f>
        <v>0.4615973685455102</v>
      </c>
      <c r="W4241" s="2">
        <f ca="1">N4241+(P4241-N4241)*(1-ERF((T4241-R4241)/(2*SQRT(L4241*'Input Parameters'!$E$38))))</f>
        <v>9.9837937029097809E-2</v>
      </c>
      <c r="X4241">
        <f t="shared" ca="1" si="642"/>
        <v>1</v>
      </c>
      <c r="Y4241" s="7"/>
    </row>
    <row r="4242" spans="1:25" ht="15" customHeight="1" x14ac:dyDescent="0.25">
      <c r="A4242" s="139">
        <v>4235</v>
      </c>
      <c r="B4242" s="10">
        <f t="shared" ca="1" si="633"/>
        <v>0.50769061237910718</v>
      </c>
      <c r="C4242" s="60">
        <f ca="1">_xlfn.NORM.INV(B4242,'Input Parameters'!$E$15,'Input Parameters'!$F$15)</f>
        <v>272.01197910347213</v>
      </c>
      <c r="D4242" s="10">
        <f t="shared" ca="1" si="634"/>
        <v>0.17804561362618931</v>
      </c>
      <c r="E4242" s="62">
        <f ca="1">IF(_xlfn.NORM.INV(D4242,'Input Parameters'!$E$17,'Input Parameters'!$F$17)&lt;3500,3500,IF(_xlfn.NORM.INV(D4242,'Input Parameters'!$E$17,'Input Parameters'!$F$17)&gt;5500,5500,_xlfn.NORM.INV(D4242,'Input Parameters'!$E$17,'Input Parameters'!$F$17)))</f>
        <v>4154.0128529282465</v>
      </c>
      <c r="F4242" s="10">
        <f t="shared" ca="1" si="635"/>
        <v>0.74174984587086923</v>
      </c>
      <c r="G4242" s="64">
        <f ca="1">_xlfn.NORM.INV(F4242,'Input Parameters'!$E$20,'Input Parameters'!$F$20)</f>
        <v>286.99662160216587</v>
      </c>
      <c r="H4242" s="57">
        <f ca="1">EXP(E4242*(1/'Input Parameters'!$E$23-1/G4242))</f>
        <v>0.74597068109656961</v>
      </c>
      <c r="I4242" s="10">
        <f t="shared" ca="1" si="636"/>
        <v>4.2530411941843815E-2</v>
      </c>
      <c r="J4242" s="30">
        <f ca="1">_xlfn.BETA.INV(I4242,'Input Parameters'!$L$26,'Input Parameters'!$M$26,'Input Parameters'!$J$26,'Input Parameters'!$K$26)</f>
        <v>0.37173191912284725</v>
      </c>
      <c r="K4242" s="168">
        <f ca="1">('Input Parameters'!$E$27/'Input Parameters'!$E$38)^$J4242</f>
        <v>6.9499071448520508E-2</v>
      </c>
      <c r="L4242" s="69">
        <f ca="1">$H4242*$C4242*'Input Parameters'!$E$25*K4242</f>
        <v>14.102262396487445</v>
      </c>
      <c r="M4242" s="24">
        <f t="shared" ca="1" si="637"/>
        <v>0.92976086822921999</v>
      </c>
      <c r="N4242" s="15">
        <f ca="1">_xlfn.NORM.INV(M4242,'Input Parameters'!$E$29,'Input Parameters'!$F$29)</f>
        <v>0.10014740123591567</v>
      </c>
      <c r="O4242" s="8">
        <f t="shared" ca="1" si="638"/>
        <v>0.36004275850406375</v>
      </c>
      <c r="P4242" s="30">
        <f ca="1">_xlfn.LOGNORM.INV(O4242,'Input Parameters'!$H$30,'Input Parameters'!$I$30)</f>
        <v>2.2654320145910156</v>
      </c>
      <c r="Q4242" s="10">
        <f t="shared" ca="1" si="639"/>
        <v>0.32189188658105627</v>
      </c>
      <c r="R4242" s="30">
        <f>IF('Input Parameters'!$E$32=0,0,_xlfn.BETA.INV(Q4242,'Input Parameters'!$L$32,'Input Parameters'!$M$32,'Input Parameters'!$J$32,'Input Parameters'!$K$32))</f>
        <v>0</v>
      </c>
      <c r="S4242" s="10">
        <f t="shared" ca="1" si="640"/>
        <v>4.1156115641851176E-2</v>
      </c>
      <c r="T4242" s="26">
        <f ca="1">_xlfn.LOGNORM.INV(S4242,'Input Parameters'!$H$34,'Input Parameters'!$I$34)</f>
        <v>40.60159769697303</v>
      </c>
      <c r="U4242" s="10">
        <f t="shared" ca="1" si="641"/>
        <v>0.66565296884807568</v>
      </c>
      <c r="V4242" s="30">
        <f ca="1">_xlfn.BETA.INV(U4242,'Input Parameters'!$L$36,'Input Parameters'!$M$36,'Input Parameters'!$J$36,'Input Parameters'!$K$36)</f>
        <v>0.65367685541151277</v>
      </c>
      <c r="W4242" s="2">
        <f ca="1">N4242+(P4242-N4242)*(1-ERF((T4242-R4242)/(2*SQRT(L4242*'Input Parameters'!$E$38))))</f>
        <v>1.0627523760645246</v>
      </c>
      <c r="X4242">
        <f t="shared" ca="1" si="642"/>
        <v>0</v>
      </c>
      <c r="Y4242" s="7"/>
    </row>
    <row r="4243" spans="1:25" ht="15" customHeight="1" x14ac:dyDescent="0.25">
      <c r="A4243" s="139">
        <v>4236</v>
      </c>
      <c r="B4243" s="10">
        <f t="shared" ca="1" si="633"/>
        <v>0.72172243345480425</v>
      </c>
      <c r="C4243" s="60">
        <f ca="1">_xlfn.NORM.INV(B4243,'Input Parameters'!$E$15,'Input Parameters'!$F$15)</f>
        <v>302.83109863547929</v>
      </c>
      <c r="D4243" s="10">
        <f t="shared" ca="1" si="634"/>
        <v>9.9515416203887708E-2</v>
      </c>
      <c r="E4243" s="62">
        <f ca="1">IF(_xlfn.NORM.INV(D4243,'Input Parameters'!$E$17,'Input Parameters'!$F$17)&lt;3500,3500,IF(_xlfn.NORM.INV(D4243,'Input Parameters'!$E$17,'Input Parameters'!$F$17)&gt;5500,5500,_xlfn.NORM.INV(D4243,'Input Parameters'!$E$17,'Input Parameters'!$F$17)))</f>
        <v>3900.9776425633499</v>
      </c>
      <c r="F4243" s="10">
        <f t="shared" ca="1" si="635"/>
        <v>0.40077762290920615</v>
      </c>
      <c r="G4243" s="64">
        <f ca="1">_xlfn.NORM.INV(F4243,'Input Parameters'!$E$20,'Input Parameters'!$F$20)</f>
        <v>280.96605661354715</v>
      </c>
      <c r="H4243" s="57">
        <f ca="1">EXP(E4243*(1/'Input Parameters'!$E$23-1/G4243))</f>
        <v>0.56724702753929024</v>
      </c>
      <c r="I4243" s="10">
        <f t="shared" ca="1" si="636"/>
        <v>0.35883454990220764</v>
      </c>
      <c r="J4243" s="30">
        <f ca="1">_xlfn.BETA.INV(I4243,'Input Parameters'!$L$26,'Input Parameters'!$M$26,'Input Parameters'!$J$26,'Input Parameters'!$K$26)</f>
        <v>0.60179617773877492</v>
      </c>
      <c r="K4243" s="168">
        <f ca="1">('Input Parameters'!$E$27/'Input Parameters'!$E$38)^$J4243</f>
        <v>1.3343868613170632E-2</v>
      </c>
      <c r="L4243" s="69">
        <f ca="1">$H4243*$C4243*'Input Parameters'!$E$25*K4243</f>
        <v>2.2922102914300728</v>
      </c>
      <c r="M4243" s="24">
        <f t="shared" ca="1" si="637"/>
        <v>4.4025713337037531E-2</v>
      </c>
      <c r="N4243" s="15">
        <f ca="1">_xlfn.NORM.INV(M4243,'Input Parameters'!$E$29,'Input Parameters'!$F$29)</f>
        <v>9.9829423276984852E-2</v>
      </c>
      <c r="O4243" s="8">
        <f t="shared" ca="1" si="638"/>
        <v>0.5284906898425894</v>
      </c>
      <c r="P4243" s="30">
        <f ca="1">_xlfn.LOGNORM.INV(O4243,'Input Parameters'!$H$30,'Input Parameters'!$I$30)</f>
        <v>2.7754269151410726</v>
      </c>
      <c r="Q4243" s="10">
        <f t="shared" ca="1" si="639"/>
        <v>0.90703465490521573</v>
      </c>
      <c r="R4243" s="30">
        <f>IF('Input Parameters'!$E$32=0,0,_xlfn.BETA.INV(Q4243,'Input Parameters'!$L$32,'Input Parameters'!$M$32,'Input Parameters'!$J$32,'Input Parameters'!$K$32))</f>
        <v>0</v>
      </c>
      <c r="S4243" s="10">
        <f t="shared" ca="1" si="640"/>
        <v>0.49816547695481483</v>
      </c>
      <c r="T4243" s="26">
        <f ca="1">_xlfn.LOGNORM.INV(S4243,'Input Parameters'!$H$34,'Input Parameters'!$I$34)</f>
        <v>50.378861752148843</v>
      </c>
      <c r="U4243" s="10">
        <f t="shared" ca="1" si="641"/>
        <v>0.33777641337206288</v>
      </c>
      <c r="V4243" s="30">
        <f ca="1">_xlfn.BETA.INV(U4243,'Input Parameters'!$L$36,'Input Parameters'!$M$36,'Input Parameters'!$J$36,'Input Parameters'!$K$36)</f>
        <v>0.52478158926455654</v>
      </c>
      <c r="W4243" s="2">
        <f ca="1">N4243+(P4243-N4243)*(1-ERF((T4243-R4243)/(2*SQRT(L4243*'Input Parameters'!$E$38))))</f>
        <v>0.1496675704131176</v>
      </c>
      <c r="X4243">
        <f t="shared" ca="1" si="642"/>
        <v>1</v>
      </c>
      <c r="Y4243" s="7"/>
    </row>
    <row r="4244" spans="1:25" ht="15" customHeight="1" x14ac:dyDescent="0.25">
      <c r="A4244" s="139">
        <v>4237</v>
      </c>
      <c r="B4244" s="10">
        <f t="shared" ca="1" si="633"/>
        <v>0.55259014418197561</v>
      </c>
      <c r="C4244" s="60">
        <f ca="1">_xlfn.NORM.INV(B4244,'Input Parameters'!$E$15,'Input Parameters'!$F$15)</f>
        <v>278.13201056000679</v>
      </c>
      <c r="D4244" s="10">
        <f t="shared" ca="1" si="634"/>
        <v>5.6301150345945961E-2</v>
      </c>
      <c r="E4244" s="62">
        <f ca="1">IF(_xlfn.NORM.INV(D4244,'Input Parameters'!$E$17,'Input Parameters'!$F$17)&lt;3500,3500,IF(_xlfn.NORM.INV(D4244,'Input Parameters'!$E$17,'Input Parameters'!$F$17)&gt;5500,5500,_xlfn.NORM.INV(D4244,'Input Parameters'!$E$17,'Input Parameters'!$F$17)))</f>
        <v>3689.3770139244962</v>
      </c>
      <c r="F4244" s="10">
        <f t="shared" ca="1" si="635"/>
        <v>0.73647949724061079</v>
      </c>
      <c r="G4244" s="64">
        <f ca="1">_xlfn.NORM.INV(F4244,'Input Parameters'!$E$20,'Input Parameters'!$F$20)</f>
        <v>286.88794695980312</v>
      </c>
      <c r="H4244" s="57">
        <f ca="1">EXP(E4244*(1/'Input Parameters'!$E$23-1/G4244))</f>
        <v>0.76708463927415627</v>
      </c>
      <c r="I4244" s="10">
        <f t="shared" ca="1" si="636"/>
        <v>0.21889404065287843</v>
      </c>
      <c r="J4244" s="30">
        <f ca="1">_xlfn.BETA.INV(I4244,'Input Parameters'!$L$26,'Input Parameters'!$M$26,'Input Parameters'!$J$26,'Input Parameters'!$K$26)</f>
        <v>0.53116622253073931</v>
      </c>
      <c r="K4244" s="168">
        <f ca="1">('Input Parameters'!$E$27/'Input Parameters'!$E$38)^$J4244</f>
        <v>2.2146674417785679E-2</v>
      </c>
      <c r="L4244" s="69">
        <f ca="1">$H4244*$C4244*'Input Parameters'!$E$25*K4244</f>
        <v>4.7250105491484806</v>
      </c>
      <c r="M4244" s="24">
        <f t="shared" ca="1" si="637"/>
        <v>0.55086419209822313</v>
      </c>
      <c r="N4244" s="15">
        <f ca="1">_xlfn.NORM.INV(M4244,'Input Parameters'!$E$29,'Input Parameters'!$F$29)</f>
        <v>0.10001278450272655</v>
      </c>
      <c r="O4244" s="8">
        <f t="shared" ca="1" si="638"/>
        <v>0.11230796444845403</v>
      </c>
      <c r="P4244" s="30">
        <f ca="1">_xlfn.LOGNORM.INV(O4244,'Input Parameters'!$H$30,'Input Parameters'!$I$30)</f>
        <v>1.5119606321812091</v>
      </c>
      <c r="Q4244" s="10">
        <f t="shared" ca="1" si="639"/>
        <v>1.2118187488036947E-2</v>
      </c>
      <c r="R4244" s="30">
        <f>IF('Input Parameters'!$E$32=0,0,_xlfn.BETA.INV(Q4244,'Input Parameters'!$L$32,'Input Parameters'!$M$32,'Input Parameters'!$J$32,'Input Parameters'!$K$32))</f>
        <v>0</v>
      </c>
      <c r="S4244" s="10">
        <f t="shared" ca="1" si="640"/>
        <v>0.8311126070617475</v>
      </c>
      <c r="T4244" s="26">
        <f ca="1">_xlfn.LOGNORM.INV(S4244,'Input Parameters'!$H$34,'Input Parameters'!$I$34)</f>
        <v>56.798023885904186</v>
      </c>
      <c r="U4244" s="10">
        <f t="shared" ca="1" si="641"/>
        <v>0.75137316569042789</v>
      </c>
      <c r="V4244" s="30">
        <f ca="1">_xlfn.BETA.INV(U4244,'Input Parameters'!$L$36,'Input Parameters'!$M$36,'Input Parameters'!$J$36,'Input Parameters'!$K$36)</f>
        <v>0.69565108850911139</v>
      </c>
      <c r="W4244" s="2">
        <f ca="1">N4244+(P4244-N4244)*(1-ERF((T4244-R4244)/(2*SQRT(L4244*'Input Parameters'!$E$38))))</f>
        <v>0.19130193181934407</v>
      </c>
      <c r="X4244">
        <f t="shared" ca="1" si="642"/>
        <v>1</v>
      </c>
      <c r="Y4244" s="7"/>
    </row>
    <row r="4245" spans="1:25" ht="15" customHeight="1" x14ac:dyDescent="0.25">
      <c r="A4245" s="139">
        <v>4238</v>
      </c>
      <c r="B4245" s="10">
        <f t="shared" ca="1" si="633"/>
        <v>0.7110301193310361</v>
      </c>
      <c r="C4245" s="60">
        <f ca="1">_xlfn.NORM.INV(B4245,'Input Parameters'!$E$15,'Input Parameters'!$F$15)</f>
        <v>301.12024586478731</v>
      </c>
      <c r="D4245" s="10">
        <f t="shared" ca="1" si="634"/>
        <v>0.44372985499085882</v>
      </c>
      <c r="E4245" s="62">
        <f ca="1">IF(_xlfn.NORM.INV(D4245,'Input Parameters'!$E$17,'Input Parameters'!$F$17)&lt;3500,3500,IF(_xlfn.NORM.INV(D4245,'Input Parameters'!$E$17,'Input Parameters'!$F$17)&gt;5500,5500,_xlfn.NORM.INV(D4245,'Input Parameters'!$E$17,'Input Parameters'!$F$17)))</f>
        <v>4700.9364861863287</v>
      </c>
      <c r="F4245" s="10">
        <f t="shared" ca="1" si="635"/>
        <v>0.16162844853018077</v>
      </c>
      <c r="G4245" s="64">
        <f ca="1">_xlfn.NORM.INV(F4245,'Input Parameters'!$E$20,'Input Parameters'!$F$20)</f>
        <v>276.0318260258025</v>
      </c>
      <c r="H4245" s="57">
        <f ca="1">EXP(E4245*(1/'Input Parameters'!$E$23-1/G4245))</f>
        <v>0.37444617791884188</v>
      </c>
      <c r="I4245" s="10">
        <f t="shared" ca="1" si="636"/>
        <v>9.9466242294746432E-2</v>
      </c>
      <c r="J4245" s="30">
        <f ca="1">_xlfn.BETA.INV(I4245,'Input Parameters'!$L$26,'Input Parameters'!$M$26,'Input Parameters'!$J$26,'Input Parameters'!$K$26)</f>
        <v>0.44411123292450805</v>
      </c>
      <c r="K4245" s="168">
        <f ca="1">('Input Parameters'!$E$27/'Input Parameters'!$E$38)^$J4245</f>
        <v>4.1352581692308751E-2</v>
      </c>
      <c r="L4245" s="69">
        <f ca="1">$H4245*$C4245*'Input Parameters'!$E$25*K4245</f>
        <v>4.6626410896777788</v>
      </c>
      <c r="M4245" s="24">
        <f t="shared" ca="1" si="637"/>
        <v>0.17585161395044091</v>
      </c>
      <c r="N4245" s="15">
        <f ca="1">_xlfn.NORM.INV(M4245,'Input Parameters'!$E$29,'Input Parameters'!$F$29)</f>
        <v>9.9906870933199707E-2</v>
      </c>
      <c r="O4245" s="8">
        <f t="shared" ca="1" si="638"/>
        <v>0.67730075957674529</v>
      </c>
      <c r="P4245" s="30">
        <f ca="1">_xlfn.LOGNORM.INV(O4245,'Input Parameters'!$H$30,'Input Parameters'!$I$30)</f>
        <v>3.3348014300704367</v>
      </c>
      <c r="Q4245" s="10">
        <f t="shared" ca="1" si="639"/>
        <v>0.19033672066753959</v>
      </c>
      <c r="R4245" s="30">
        <f>IF('Input Parameters'!$E$32=0,0,_xlfn.BETA.INV(Q4245,'Input Parameters'!$L$32,'Input Parameters'!$M$32,'Input Parameters'!$J$32,'Input Parameters'!$K$32))</f>
        <v>0</v>
      </c>
      <c r="S4245" s="10">
        <f t="shared" ca="1" si="640"/>
        <v>0.97721482010388294</v>
      </c>
      <c r="T4245" s="26">
        <f ca="1">_xlfn.LOGNORM.INV(S4245,'Input Parameters'!$H$34,'Input Parameters'!$I$34)</f>
        <v>64.656917693786951</v>
      </c>
      <c r="U4245" s="10">
        <f t="shared" ca="1" si="641"/>
        <v>0.15440496313157803</v>
      </c>
      <c r="V4245" s="30">
        <f ca="1">_xlfn.BETA.INV(U4245,'Input Parameters'!$L$36,'Input Parameters'!$M$36,'Input Parameters'!$J$36,'Input Parameters'!$K$36)</f>
        <v>0.4471556497374487</v>
      </c>
      <c r="W4245" s="2">
        <f ca="1">N4245+(P4245-N4245)*(1-ERF((T4245-R4245)/(2*SQRT(L4245*'Input Parameters'!$E$38))))</f>
        <v>0.21064937711436912</v>
      </c>
      <c r="X4245">
        <f t="shared" ca="1" si="642"/>
        <v>1</v>
      </c>
      <c r="Y4245" s="7"/>
    </row>
    <row r="4246" spans="1:25" ht="15" customHeight="1" x14ac:dyDescent="0.25">
      <c r="A4246" s="139">
        <v>4239</v>
      </c>
      <c r="B4246" s="10">
        <f t="shared" ca="1" si="633"/>
        <v>0.29270181342490054</v>
      </c>
      <c r="C4246" s="60">
        <f ca="1">_xlfn.NORM.INV(B4246,'Input Parameters'!$E$15,'Input Parameters'!$F$15)</f>
        <v>241.40420134262348</v>
      </c>
      <c r="D4246" s="10">
        <f t="shared" ca="1" si="634"/>
        <v>0.81499032642286329</v>
      </c>
      <c r="E4246" s="62">
        <f ca="1">IF(_xlfn.NORM.INV(D4246,'Input Parameters'!$E$17,'Input Parameters'!$F$17)&lt;3500,3500,IF(_xlfn.NORM.INV(D4246,'Input Parameters'!$E$17,'Input Parameters'!$F$17)&gt;5500,5500,_xlfn.NORM.INV(D4246,'Input Parameters'!$E$17,'Input Parameters'!$F$17)))</f>
        <v>5427.5059870748937</v>
      </c>
      <c r="F4246" s="10">
        <f t="shared" ca="1" si="635"/>
        <v>0.70755018841064121</v>
      </c>
      <c r="G4246" s="64">
        <f ca="1">_xlfn.NORM.INV(F4246,'Input Parameters'!$E$20,'Input Parameters'!$F$20)</f>
        <v>286.30982116562967</v>
      </c>
      <c r="H4246" s="57">
        <f ca="1">EXP(E4246*(1/'Input Parameters'!$E$23-1/G4246))</f>
        <v>0.65162917084178829</v>
      </c>
      <c r="I4246" s="10">
        <f t="shared" ca="1" si="636"/>
        <v>0.72047386341869879</v>
      </c>
      <c r="J4246" s="30">
        <f ca="1">_xlfn.BETA.INV(I4246,'Input Parameters'!$L$26,'Input Parameters'!$M$26,'Input Parameters'!$J$26,'Input Parameters'!$K$26)</f>
        <v>0.75024394955991025</v>
      </c>
      <c r="K4246" s="168">
        <f ca="1">('Input Parameters'!$E$27/'Input Parameters'!$E$38)^$J4246</f>
        <v>4.6008340650396783E-3</v>
      </c>
      <c r="L4246" s="69">
        <f ca="1">$H4246*$C4246*'Input Parameters'!$E$25*K4246</f>
        <v>0.72373889342108699</v>
      </c>
      <c r="M4246" s="24">
        <f t="shared" ca="1" si="637"/>
        <v>0.33883801870221852</v>
      </c>
      <c r="N4246" s="15">
        <f ca="1">_xlfn.NORM.INV(M4246,'Input Parameters'!$E$29,'Input Parameters'!$F$29)</f>
        <v>9.9958436353245902E-2</v>
      </c>
      <c r="O4246" s="8">
        <f t="shared" ca="1" si="638"/>
        <v>0.36160390262133879</v>
      </c>
      <c r="P4246" s="30">
        <f ca="1">_xlfn.LOGNORM.INV(O4246,'Input Parameters'!$H$30,'Input Parameters'!$I$30)</f>
        <v>2.2698984876746984</v>
      </c>
      <c r="Q4246" s="10">
        <f t="shared" ca="1" si="639"/>
        <v>0.45813077018515691</v>
      </c>
      <c r="R4246" s="30">
        <f>IF('Input Parameters'!$E$32=0,0,_xlfn.BETA.INV(Q4246,'Input Parameters'!$L$32,'Input Parameters'!$M$32,'Input Parameters'!$J$32,'Input Parameters'!$K$32))</f>
        <v>0</v>
      </c>
      <c r="S4246" s="10">
        <f t="shared" ca="1" si="640"/>
        <v>0.82379527180622458</v>
      </c>
      <c r="T4246" s="26">
        <f ca="1">_xlfn.LOGNORM.INV(S4246,'Input Parameters'!$H$34,'Input Parameters'!$I$34)</f>
        <v>56.595797617356332</v>
      </c>
      <c r="U4246" s="10">
        <f t="shared" ca="1" si="641"/>
        <v>0.65191200188685361</v>
      </c>
      <c r="V4246" s="30">
        <f ca="1">_xlfn.BETA.INV(U4246,'Input Parameters'!$L$36,'Input Parameters'!$M$36,'Input Parameters'!$J$36,'Input Parameters'!$K$36)</f>
        <v>0.64754565900981043</v>
      </c>
      <c r="W4246" s="2">
        <f ca="1">N4246+(P4246-N4246)*(1-ERF((T4246-R4246)/(2*SQRT(L4246*'Input Parameters'!$E$38))))</f>
        <v>9.9963968950399107E-2</v>
      </c>
      <c r="X4246">
        <f t="shared" ca="1" si="642"/>
        <v>1</v>
      </c>
      <c r="Y4246" s="7"/>
    </row>
    <row r="4247" spans="1:25" ht="15" customHeight="1" x14ac:dyDescent="0.25">
      <c r="A4247" s="139">
        <v>4240</v>
      </c>
      <c r="B4247" s="10">
        <f t="shared" ca="1" si="633"/>
        <v>0.70721507220747992</v>
      </c>
      <c r="C4247" s="60">
        <f ca="1">_xlfn.NORM.INV(B4247,'Input Parameters'!$E$15,'Input Parameters'!$F$15)</f>
        <v>300.51709770792729</v>
      </c>
      <c r="D4247" s="10">
        <f t="shared" ca="1" si="634"/>
        <v>9.4157118730275435E-2</v>
      </c>
      <c r="E4247" s="62">
        <f ca="1">IF(_xlfn.NORM.INV(D4247,'Input Parameters'!$E$17,'Input Parameters'!$F$17)&lt;3500,3500,IF(_xlfn.NORM.INV(D4247,'Input Parameters'!$E$17,'Input Parameters'!$F$17)&gt;5500,5500,_xlfn.NORM.INV(D4247,'Input Parameters'!$E$17,'Input Parameters'!$F$17)))</f>
        <v>3879.092306374378</v>
      </c>
      <c r="F4247" s="10">
        <f t="shared" ca="1" si="635"/>
        <v>8.6496703974827782E-2</v>
      </c>
      <c r="G4247" s="64">
        <f ca="1">_xlfn.NORM.INV(F4247,'Input Parameters'!$E$20,'Input Parameters'!$F$20)</f>
        <v>273.52025700855421</v>
      </c>
      <c r="H4247" s="57">
        <f ca="1">EXP(E4247*(1/'Input Parameters'!$E$23-1/G4247))</f>
        <v>0.390778104101349</v>
      </c>
      <c r="I4247" s="10">
        <f t="shared" ca="1" si="636"/>
        <v>0.46206824257126911</v>
      </c>
      <c r="J4247" s="30">
        <f ca="1">_xlfn.BETA.INV(I4247,'Input Parameters'!$L$26,'Input Parameters'!$M$26,'Input Parameters'!$J$26,'Input Parameters'!$K$26)</f>
        <v>0.64596934219016511</v>
      </c>
      <c r="K4247" s="168">
        <f ca="1">('Input Parameters'!$E$27/'Input Parameters'!$E$38)^$J4247</f>
        <v>9.7201576883179618E-3</v>
      </c>
      <c r="L4247" s="69">
        <f ca="1">$H4247*$C4247*'Input Parameters'!$E$25*K4247</f>
        <v>1.1414915946563113</v>
      </c>
      <c r="M4247" s="24">
        <f t="shared" ca="1" si="637"/>
        <v>0.12687243004828708</v>
      </c>
      <c r="N4247" s="15">
        <f ca="1">_xlfn.NORM.INV(M4247,'Input Parameters'!$E$29,'Input Parameters'!$F$29)</f>
        <v>9.9885869941813477E-2</v>
      </c>
      <c r="O4247" s="8">
        <f t="shared" ca="1" si="638"/>
        <v>0.58256593333401085</v>
      </c>
      <c r="P4247" s="30">
        <f ca="1">_xlfn.LOGNORM.INV(O4247,'Input Parameters'!$H$30,'Input Parameters'!$I$30)</f>
        <v>2.9609614062228085</v>
      </c>
      <c r="Q4247" s="10">
        <f t="shared" ca="1" si="639"/>
        <v>0.58754537092553649</v>
      </c>
      <c r="R4247" s="30">
        <f>IF('Input Parameters'!$E$32=0,0,_xlfn.BETA.INV(Q4247,'Input Parameters'!$L$32,'Input Parameters'!$M$32,'Input Parameters'!$J$32,'Input Parameters'!$K$32))</f>
        <v>0</v>
      </c>
      <c r="S4247" s="10">
        <f t="shared" ca="1" si="640"/>
        <v>0.54470580345807773</v>
      </c>
      <c r="T4247" s="26">
        <f ca="1">_xlfn.LOGNORM.INV(S4247,'Input Parameters'!$H$34,'Input Parameters'!$I$34)</f>
        <v>51.11750176275163</v>
      </c>
      <c r="U4247" s="10">
        <f t="shared" ca="1" si="641"/>
        <v>0.58169549265438947</v>
      </c>
      <c r="V4247" s="30">
        <f ca="1">_xlfn.BETA.INV(U4247,'Input Parameters'!$L$36,'Input Parameters'!$M$36,'Input Parameters'!$J$36,'Input Parameters'!$K$36)</f>
        <v>0.61792465187126988</v>
      </c>
      <c r="W4247" s="2">
        <f ca="1">N4247+(P4247-N4247)*(1-ERF((T4247-R4247)/(2*SQRT(L4247*'Input Parameters'!$E$38))))</f>
        <v>0.10193627572922875</v>
      </c>
      <c r="X4247">
        <f t="shared" ca="1" si="642"/>
        <v>1</v>
      </c>
      <c r="Y4247" s="7"/>
    </row>
    <row r="4248" spans="1:25" ht="15" customHeight="1" x14ac:dyDescent="0.25">
      <c r="A4248" s="139">
        <v>4241</v>
      </c>
      <c r="B4248" s="10">
        <f t="shared" ca="1" si="633"/>
        <v>0.71967936111587572</v>
      </c>
      <c r="C4248" s="60">
        <f ca="1">_xlfn.NORM.INV(B4248,'Input Parameters'!$E$15,'Input Parameters'!$F$15)</f>
        <v>302.50178048916047</v>
      </c>
      <c r="D4248" s="10">
        <f t="shared" ca="1" si="634"/>
        <v>0.32719430276223749</v>
      </c>
      <c r="E4248" s="62">
        <f ca="1">IF(_xlfn.NORM.INV(D4248,'Input Parameters'!$E$17,'Input Parameters'!$F$17)&lt;3500,3500,IF(_xlfn.NORM.INV(D4248,'Input Parameters'!$E$17,'Input Parameters'!$F$17)&gt;5500,5500,_xlfn.NORM.INV(D4248,'Input Parameters'!$E$17,'Input Parameters'!$F$17)))</f>
        <v>4486.6283134446385</v>
      </c>
      <c r="F4248" s="10">
        <f t="shared" ca="1" si="635"/>
        <v>0.4188537921233122</v>
      </c>
      <c r="G4248" s="64">
        <f ca="1">_xlfn.NORM.INV(F4248,'Input Parameters'!$E$20,'Input Parameters'!$F$20)</f>
        <v>281.27766161233137</v>
      </c>
      <c r="H4248" s="57">
        <f ca="1">EXP(E4248*(1/'Input Parameters'!$E$23-1/G4248))</f>
        <v>0.53026022621139646</v>
      </c>
      <c r="I4248" s="10">
        <f t="shared" ca="1" si="636"/>
        <v>0.33679765845448695</v>
      </c>
      <c r="J4248" s="30">
        <f ca="1">_xlfn.BETA.INV(I4248,'Input Parameters'!$L$26,'Input Parameters'!$M$26,'Input Parameters'!$J$26,'Input Parameters'!$K$26)</f>
        <v>0.59173858668708901</v>
      </c>
      <c r="K4248" s="168">
        <f ca="1">('Input Parameters'!$E$27/'Input Parameters'!$E$38)^$J4248</f>
        <v>1.4342115360629527E-2</v>
      </c>
      <c r="L4248" s="69">
        <f ca="1">$H4248*$C4248*'Input Parameters'!$E$25*K4248</f>
        <v>2.300542174696929</v>
      </c>
      <c r="M4248" s="24">
        <f t="shared" ca="1" si="637"/>
        <v>0.8385528738129846</v>
      </c>
      <c r="N4248" s="15">
        <f ca="1">_xlfn.NORM.INV(M4248,'Input Parameters'!$E$29,'Input Parameters'!$F$29)</f>
        <v>0.10009885277468422</v>
      </c>
      <c r="O4248" s="8">
        <f t="shared" ca="1" si="638"/>
        <v>3.0486129526289041E-2</v>
      </c>
      <c r="P4248" s="30">
        <f ca="1">_xlfn.LOGNORM.INV(O4248,'Input Parameters'!$H$30,'Input Parameters'!$I$30)</f>
        <v>1.1073196497902227</v>
      </c>
      <c r="Q4248" s="10">
        <f t="shared" ca="1" si="639"/>
        <v>0.84775429494910537</v>
      </c>
      <c r="R4248" s="30">
        <f>IF('Input Parameters'!$E$32=0,0,_xlfn.BETA.INV(Q4248,'Input Parameters'!$L$32,'Input Parameters'!$M$32,'Input Parameters'!$J$32,'Input Parameters'!$K$32))</f>
        <v>0</v>
      </c>
      <c r="S4248" s="10">
        <f t="shared" ca="1" si="640"/>
        <v>0.92764505594708624</v>
      </c>
      <c r="T4248" s="26">
        <f ca="1">_xlfn.LOGNORM.INV(S4248,'Input Parameters'!$H$34,'Input Parameters'!$I$34)</f>
        <v>60.44581551061821</v>
      </c>
      <c r="U4248" s="10">
        <f t="shared" ca="1" si="641"/>
        <v>0.73533820412087803</v>
      </c>
      <c r="V4248" s="30">
        <f ca="1">_xlfn.BETA.INV(U4248,'Input Parameters'!$L$36,'Input Parameters'!$M$36,'Input Parameters'!$J$36,'Input Parameters'!$K$36)</f>
        <v>0.68720132941804124</v>
      </c>
      <c r="W4248" s="2">
        <f ca="1">N4248+(P4248-N4248)*(1-ERF((T4248-R4248)/(2*SQRT(L4248*'Input Parameters'!$E$38))))</f>
        <v>0.10496660398545293</v>
      </c>
      <c r="X4248">
        <f t="shared" ca="1" si="642"/>
        <v>1</v>
      </c>
      <c r="Y4248" s="7"/>
    </row>
    <row r="4249" spans="1:25" ht="15" customHeight="1" x14ac:dyDescent="0.25">
      <c r="A4249" s="139">
        <v>4242</v>
      </c>
      <c r="B4249" s="10">
        <f t="shared" ca="1" si="633"/>
        <v>0.57772717981204424</v>
      </c>
      <c r="C4249" s="60">
        <f ca="1">_xlfn.NORM.INV(B4249,'Input Parameters'!$E$15,'Input Parameters'!$F$15)</f>
        <v>281.59358194292241</v>
      </c>
      <c r="D4249" s="10">
        <f t="shared" ca="1" si="634"/>
        <v>0.61876180983753726</v>
      </c>
      <c r="E4249" s="62">
        <f ca="1">IF(_xlfn.NORM.INV(D4249,'Input Parameters'!$E$17,'Input Parameters'!$F$17)&lt;3500,3500,IF(_xlfn.NORM.INV(D4249,'Input Parameters'!$E$17,'Input Parameters'!$F$17)&gt;5500,5500,_xlfn.NORM.INV(D4249,'Input Parameters'!$E$17,'Input Parameters'!$F$17)))</f>
        <v>5011.561326832425</v>
      </c>
      <c r="F4249" s="10">
        <f t="shared" ca="1" si="635"/>
        <v>2.2687332308732988E-2</v>
      </c>
      <c r="G4249" s="64">
        <f ca="1">_xlfn.NORM.INV(F4249,'Input Parameters'!$E$20,'Input Parameters'!$F$20)</f>
        <v>269.24219780878849</v>
      </c>
      <c r="H4249" s="57">
        <f ca="1">EXP(E4249*(1/'Input Parameters'!$E$23-1/G4249))</f>
        <v>0.22200430017014758</v>
      </c>
      <c r="I4249" s="10">
        <f t="shared" ca="1" si="636"/>
        <v>0.3043199781256497</v>
      </c>
      <c r="J4249" s="30">
        <f ca="1">_xlfn.BETA.INV(I4249,'Input Parameters'!$L$26,'Input Parameters'!$M$26,'Input Parameters'!$J$26,'Input Parameters'!$K$26)</f>
        <v>0.5763389184407125</v>
      </c>
      <c r="K4249" s="168">
        <f ca="1">('Input Parameters'!$E$27/'Input Parameters'!$E$38)^$J4249</f>
        <v>1.6017190074375347E-2</v>
      </c>
      <c r="L4249" s="69">
        <f ca="1">$H4249*$C4249*'Input Parameters'!$E$25*K4249</f>
        <v>1.0013144147267865</v>
      </c>
      <c r="M4249" s="24">
        <f t="shared" ca="1" si="637"/>
        <v>0.66790431812939766</v>
      </c>
      <c r="N4249" s="15">
        <f ca="1">_xlfn.NORM.INV(M4249,'Input Parameters'!$E$29,'Input Parameters'!$F$29)</f>
        <v>0.10004341336876424</v>
      </c>
      <c r="O4249" s="8">
        <f t="shared" ca="1" si="638"/>
        <v>0.97010924516646091</v>
      </c>
      <c r="P4249" s="30">
        <f ca="1">_xlfn.LOGNORM.INV(O4249,'Input Parameters'!$H$30,'Input Parameters'!$I$30)</f>
        <v>6.5289801153506835</v>
      </c>
      <c r="Q4249" s="10">
        <f t="shared" ca="1" si="639"/>
        <v>9.6822557575689361E-2</v>
      </c>
      <c r="R4249" s="30">
        <f>IF('Input Parameters'!$E$32=0,0,_xlfn.BETA.INV(Q4249,'Input Parameters'!$L$32,'Input Parameters'!$M$32,'Input Parameters'!$J$32,'Input Parameters'!$K$32))</f>
        <v>0</v>
      </c>
      <c r="S4249" s="10">
        <f t="shared" ca="1" si="640"/>
        <v>0.95619113979888148</v>
      </c>
      <c r="T4249" s="26">
        <f ca="1">_xlfn.LOGNORM.INV(S4249,'Input Parameters'!$H$34,'Input Parameters'!$I$34)</f>
        <v>62.354120689823624</v>
      </c>
      <c r="U4249" s="10">
        <f t="shared" ca="1" si="641"/>
        <v>0.89009057602367536</v>
      </c>
      <c r="V4249" s="30">
        <f ca="1">_xlfn.BETA.INV(U4249,'Input Parameters'!$L$36,'Input Parameters'!$M$36,'Input Parameters'!$J$36,'Input Parameters'!$K$36)</f>
        <v>0.79221019862273523</v>
      </c>
      <c r="W4249" s="2">
        <f ca="1">N4249+(P4249-N4249)*(1-ERF((T4249-R4249)/(2*SQRT(L4249*'Input Parameters'!$E$38))))</f>
        <v>0.10011104339472228</v>
      </c>
      <c r="X4249">
        <f t="shared" ca="1" si="642"/>
        <v>1</v>
      </c>
      <c r="Y4249" s="7"/>
    </row>
    <row r="4250" spans="1:25" ht="15" customHeight="1" x14ac:dyDescent="0.25">
      <c r="A4250" s="139">
        <v>4243</v>
      </c>
      <c r="B4250" s="10">
        <f t="shared" ca="1" si="633"/>
        <v>0.44023769322703321</v>
      </c>
      <c r="C4250" s="60">
        <f ca="1">_xlfn.NORM.INV(B4250,'Input Parameters'!$E$15,'Input Parameters'!$F$15)</f>
        <v>262.81831637448329</v>
      </c>
      <c r="D4250" s="10">
        <f t="shared" ca="1" si="634"/>
        <v>0.75051779288357889</v>
      </c>
      <c r="E4250" s="62">
        <f ca="1">IF(_xlfn.NORM.INV(D4250,'Input Parameters'!$E$17,'Input Parameters'!$F$17)&lt;3500,3500,IF(_xlfn.NORM.INV(D4250,'Input Parameters'!$E$17,'Input Parameters'!$F$17)&gt;5500,5500,_xlfn.NORM.INV(D4250,'Input Parameters'!$E$17,'Input Parameters'!$F$17)))</f>
        <v>5273.2840499187596</v>
      </c>
      <c r="F4250" s="10">
        <f t="shared" ca="1" si="635"/>
        <v>0.84833713841944325</v>
      </c>
      <c r="G4250" s="64">
        <f ca="1">_xlfn.NORM.INV(F4250,'Input Parameters'!$E$20,'Input Parameters'!$F$20)</f>
        <v>289.54649541619625</v>
      </c>
      <c r="H4250" s="57">
        <f ca="1">EXP(E4250*(1/'Input Parameters'!$E$23-1/G4250))</f>
        <v>0.81040213068284084</v>
      </c>
      <c r="I4250" s="10">
        <f t="shared" ca="1" si="636"/>
        <v>0.81439451628819037</v>
      </c>
      <c r="J4250" s="30">
        <f ca="1">_xlfn.BETA.INV(I4250,'Input Parameters'!$L$26,'Input Parameters'!$M$26,'Input Parameters'!$J$26,'Input Parameters'!$K$26)</f>
        <v>0.79231615772876718</v>
      </c>
      <c r="K4250" s="168">
        <f ca="1">('Input Parameters'!$E$27/'Input Parameters'!$E$38)^$J4250</f>
        <v>3.4023033456559446E-3</v>
      </c>
      <c r="L4250" s="69">
        <f ca="1">$H4250*$C4250*'Input Parameters'!$E$25*K4250</f>
        <v>0.72465156633655436</v>
      </c>
      <c r="M4250" s="24">
        <f t="shared" ca="1" si="637"/>
        <v>0.21358009771275255</v>
      </c>
      <c r="N4250" s="15">
        <f ca="1">_xlfn.NORM.INV(M4250,'Input Parameters'!$E$29,'Input Parameters'!$F$29)</f>
        <v>9.9920593947239802E-2</v>
      </c>
      <c r="O4250" s="8">
        <f t="shared" ca="1" si="638"/>
        <v>0.35025021680337121</v>
      </c>
      <c r="P4250" s="30">
        <f ca="1">_xlfn.LOGNORM.INV(O4250,'Input Parameters'!$H$30,'Input Parameters'!$I$30)</f>
        <v>2.2374607257345915</v>
      </c>
      <c r="Q4250" s="10">
        <f t="shared" ca="1" si="639"/>
        <v>0.76505110440518598</v>
      </c>
      <c r="R4250" s="30">
        <f>IF('Input Parameters'!$E$32=0,0,_xlfn.BETA.INV(Q4250,'Input Parameters'!$L$32,'Input Parameters'!$M$32,'Input Parameters'!$J$32,'Input Parameters'!$K$32))</f>
        <v>0</v>
      </c>
      <c r="S4250" s="10">
        <f t="shared" ca="1" si="640"/>
        <v>6.171589785010656E-2</v>
      </c>
      <c r="T4250" s="26">
        <f ca="1">_xlfn.LOGNORM.INV(S4250,'Input Parameters'!$H$34,'Input Parameters'!$I$34)</f>
        <v>41.609321614126543</v>
      </c>
      <c r="U4250" s="10">
        <f t="shared" ca="1" si="641"/>
        <v>0.97123967817789281</v>
      </c>
      <c r="V4250" s="30">
        <f ca="1">_xlfn.BETA.INV(U4250,'Input Parameters'!$L$36,'Input Parameters'!$M$36,'Input Parameters'!$J$36,'Input Parameters'!$K$36)</f>
        <v>0.91735304889849179</v>
      </c>
      <c r="W4250" s="2">
        <f ca="1">N4250+(P4250-N4250)*(1-ERF((T4250-R4250)/(2*SQRT(L4250*'Input Parameters'!$E$38))))</f>
        <v>0.10109122228427228</v>
      </c>
      <c r="X4250">
        <f t="shared" ca="1" si="642"/>
        <v>1</v>
      </c>
      <c r="Y4250" s="7"/>
    </row>
    <row r="4251" spans="1:25" ht="15" customHeight="1" x14ac:dyDescent="0.25">
      <c r="A4251" s="139">
        <v>4244</v>
      </c>
      <c r="B4251" s="10">
        <f t="shared" ca="1" si="633"/>
        <v>3.8527962818435513E-2</v>
      </c>
      <c r="C4251" s="60">
        <f ca="1">_xlfn.NORM.INV(B4251,'Input Parameters'!$E$15,'Input Parameters'!$F$15)</f>
        <v>175.15158431975038</v>
      </c>
      <c r="D4251" s="10">
        <f t="shared" ca="1" si="634"/>
        <v>0.68632123524600863</v>
      </c>
      <c r="E4251" s="62">
        <f ca="1">IF(_xlfn.NORM.INV(D4251,'Input Parameters'!$E$17,'Input Parameters'!$F$17)&lt;3500,3500,IF(_xlfn.NORM.INV(D4251,'Input Parameters'!$E$17,'Input Parameters'!$F$17)&gt;5500,5500,_xlfn.NORM.INV(D4251,'Input Parameters'!$E$17,'Input Parameters'!$F$17)))</f>
        <v>5139.8146472264962</v>
      </c>
      <c r="F4251" s="10">
        <f t="shared" ca="1" si="635"/>
        <v>4.2042461367905126E-2</v>
      </c>
      <c r="G4251" s="64">
        <f ca="1">_xlfn.NORM.INV(F4251,'Input Parameters'!$E$20,'Input Parameters'!$F$20)</f>
        <v>271.07601201665886</v>
      </c>
      <c r="H4251" s="57">
        <f ca="1">EXP(E4251*(1/'Input Parameters'!$E$23-1/G4251))</f>
        <v>0.24306341576855192</v>
      </c>
      <c r="I4251" s="10">
        <f t="shared" ca="1" si="636"/>
        <v>0.63291361704159887</v>
      </c>
      <c r="J4251" s="30">
        <f ca="1">_xlfn.BETA.INV(I4251,'Input Parameters'!$L$26,'Input Parameters'!$M$26,'Input Parameters'!$J$26,'Input Parameters'!$K$26)</f>
        <v>0.71439998863160281</v>
      </c>
      <c r="K4251" s="168">
        <f ca="1">('Input Parameters'!$E$27/'Input Parameters'!$E$38)^$J4251</f>
        <v>5.9497380228495282E-3</v>
      </c>
      <c r="L4251" s="69">
        <f ca="1">$H4251*$C4251*'Input Parameters'!$E$25*K4251</f>
        <v>0.2532978539159636</v>
      </c>
      <c r="M4251" s="24">
        <f t="shared" ca="1" si="637"/>
        <v>0.4268456904994703</v>
      </c>
      <c r="N4251" s="15">
        <f ca="1">_xlfn.NORM.INV(M4251,'Input Parameters'!$E$29,'Input Parameters'!$F$29)</f>
        <v>9.998155894333631E-2</v>
      </c>
      <c r="O4251" s="8">
        <f t="shared" ca="1" si="638"/>
        <v>0.49366665322453673</v>
      </c>
      <c r="P4251" s="30">
        <f ca="1">_xlfn.LOGNORM.INV(O4251,'Input Parameters'!$H$30,'Input Parameters'!$I$30)</f>
        <v>2.6632335117119434</v>
      </c>
      <c r="Q4251" s="10">
        <f t="shared" ca="1" si="639"/>
        <v>0.8386585857601252</v>
      </c>
      <c r="R4251" s="30">
        <f>IF('Input Parameters'!$E$32=0,0,_xlfn.BETA.INV(Q4251,'Input Parameters'!$L$32,'Input Parameters'!$M$32,'Input Parameters'!$J$32,'Input Parameters'!$K$32))</f>
        <v>0</v>
      </c>
      <c r="S4251" s="10">
        <f t="shared" ca="1" si="640"/>
        <v>0.40360099271364736</v>
      </c>
      <c r="T4251" s="26">
        <f ca="1">_xlfn.LOGNORM.INV(S4251,'Input Parameters'!$H$34,'Input Parameters'!$I$34)</f>
        <v>48.899040188936837</v>
      </c>
      <c r="U4251" s="10">
        <f t="shared" ca="1" si="641"/>
        <v>0.34341680570473854</v>
      </c>
      <c r="V4251" s="30">
        <f ca="1">_xlfn.BETA.INV(U4251,'Input Parameters'!$L$36,'Input Parameters'!$M$36,'Input Parameters'!$J$36,'Input Parameters'!$K$36)</f>
        <v>0.52693066560617452</v>
      </c>
      <c r="W4251" s="2">
        <f ca="1">N4251+(P4251-N4251)*(1-ERF((T4251-R4251)/(2*SQRT(L4251*'Input Parameters'!$E$38))))</f>
        <v>9.9981558959769554E-2</v>
      </c>
      <c r="X4251">
        <f t="shared" ca="1" si="642"/>
        <v>1</v>
      </c>
      <c r="Y4251" s="7"/>
    </row>
    <row r="4252" spans="1:25" ht="15" customHeight="1" x14ac:dyDescent="0.25">
      <c r="A4252" s="139">
        <v>4245</v>
      </c>
      <c r="B4252" s="10">
        <f t="shared" ca="1" si="633"/>
        <v>0.84615282756374954</v>
      </c>
      <c r="C4252" s="60">
        <f ca="1">_xlfn.NORM.INV(B4252,'Input Parameters'!$E$15,'Input Parameters'!$F$15)</f>
        <v>326.24840731374331</v>
      </c>
      <c r="D4252" s="10">
        <f t="shared" ca="1" si="634"/>
        <v>0.11033860730386968</v>
      </c>
      <c r="E4252" s="62">
        <f ca="1">IF(_xlfn.NORM.INV(D4252,'Input Parameters'!$E$17,'Input Parameters'!$F$17)&lt;3500,3500,IF(_xlfn.NORM.INV(D4252,'Input Parameters'!$E$17,'Input Parameters'!$F$17)&gt;5500,5500,_xlfn.NORM.INV(D4252,'Input Parameters'!$E$17,'Input Parameters'!$F$17)))</f>
        <v>3942.6894600391802</v>
      </c>
      <c r="F4252" s="10">
        <f t="shared" ca="1" si="635"/>
        <v>0.2476983992784787</v>
      </c>
      <c r="G4252" s="64">
        <f ca="1">_xlfn.NORM.INV(F4252,'Input Parameters'!$E$20,'Input Parameters'!$F$20)</f>
        <v>278.08227238558902</v>
      </c>
      <c r="H4252" s="57">
        <f ca="1">EXP(E4252*(1/'Input Parameters'!$E$23-1/G4252))</f>
        <v>0.48746121645413365</v>
      </c>
      <c r="I4252" s="10">
        <f t="shared" ca="1" si="636"/>
        <v>5.9265079253765784E-2</v>
      </c>
      <c r="J4252" s="30">
        <f ca="1">_xlfn.BETA.INV(I4252,'Input Parameters'!$L$26,'Input Parameters'!$M$26,'Input Parameters'!$J$26,'Input Parameters'!$K$26)</f>
        <v>0.39795210238660805</v>
      </c>
      <c r="K4252" s="168">
        <f ca="1">('Input Parameters'!$E$27/'Input Parameters'!$E$38)^$J4252</f>
        <v>5.7583461202771885E-2</v>
      </c>
      <c r="L4252" s="69">
        <f ca="1">$H4252*$C4252*'Input Parameters'!$E$25*K4252</f>
        <v>9.1576962386264089</v>
      </c>
      <c r="M4252" s="24">
        <f t="shared" ca="1" si="637"/>
        <v>0.83331275582156039</v>
      </c>
      <c r="N4252" s="15">
        <f ca="1">_xlfn.NORM.INV(M4252,'Input Parameters'!$E$29,'Input Parameters'!$F$29)</f>
        <v>0.10009673392102299</v>
      </c>
      <c r="O4252" s="8">
        <f t="shared" ca="1" si="638"/>
        <v>0.73213024343863786</v>
      </c>
      <c r="P4252" s="30">
        <f ca="1">_xlfn.LOGNORM.INV(O4252,'Input Parameters'!$H$30,'Input Parameters'!$I$30)</f>
        <v>3.5950971064262096</v>
      </c>
      <c r="Q4252" s="10">
        <f t="shared" ca="1" si="639"/>
        <v>0.95853198260992412</v>
      </c>
      <c r="R4252" s="30">
        <f>IF('Input Parameters'!$E$32=0,0,_xlfn.BETA.INV(Q4252,'Input Parameters'!$L$32,'Input Parameters'!$M$32,'Input Parameters'!$J$32,'Input Parameters'!$K$32))</f>
        <v>0</v>
      </c>
      <c r="S4252" s="10">
        <f t="shared" ca="1" si="640"/>
        <v>0.86444888274975984</v>
      </c>
      <c r="T4252" s="26">
        <f ca="1">_xlfn.LOGNORM.INV(S4252,'Input Parameters'!$H$34,'Input Parameters'!$I$34)</f>
        <v>57.81090160294098</v>
      </c>
      <c r="U4252" s="10">
        <f t="shared" ca="1" si="641"/>
        <v>0.10311567565644808</v>
      </c>
      <c r="V4252" s="30">
        <f ca="1">_xlfn.BETA.INV(U4252,'Input Parameters'!$L$36,'Input Parameters'!$M$36,'Input Parameters'!$J$36,'Input Parameters'!$K$36)</f>
        <v>0.41879014718144669</v>
      </c>
      <c r="W4252" s="2">
        <f ca="1">N4252+(P4252-N4252)*(1-ERF((T4252-R4252)/(2*SQRT(L4252*'Input Parameters'!$E$38))))</f>
        <v>0.71783444354191095</v>
      </c>
      <c r="X4252">
        <f t="shared" ca="1" si="642"/>
        <v>0</v>
      </c>
      <c r="Y4252" s="7"/>
    </row>
    <row r="4253" spans="1:25" ht="15" customHeight="1" x14ac:dyDescent="0.25">
      <c r="A4253" s="139">
        <v>4246</v>
      </c>
      <c r="B4253" s="10">
        <f t="shared" ca="1" si="633"/>
        <v>0.79543803942897473</v>
      </c>
      <c r="C4253" s="60">
        <f ca="1">_xlfn.NORM.INV(B4253,'Input Parameters'!$E$15,'Input Parameters'!$F$15)</f>
        <v>315.70043376096254</v>
      </c>
      <c r="D4253" s="10">
        <f t="shared" ca="1" si="634"/>
        <v>0.44274993476001767</v>
      </c>
      <c r="E4253" s="62">
        <f ca="1">IF(_xlfn.NORM.INV(D4253,'Input Parameters'!$E$17,'Input Parameters'!$F$17)&lt;3500,3500,IF(_xlfn.NORM.INV(D4253,'Input Parameters'!$E$17,'Input Parameters'!$F$17)&gt;5500,5500,_xlfn.NORM.INV(D4253,'Input Parameters'!$E$17,'Input Parameters'!$F$17)))</f>
        <v>4699.1994680188054</v>
      </c>
      <c r="F4253" s="10">
        <f t="shared" ca="1" si="635"/>
        <v>0.23635561526227655</v>
      </c>
      <c r="G4253" s="64">
        <f ca="1">_xlfn.NORM.INV(F4253,'Input Parameters'!$E$20,'Input Parameters'!$F$20)</f>
        <v>277.83889952779145</v>
      </c>
      <c r="H4253" s="57">
        <f ca="1">EXP(E4253*(1/'Input Parameters'!$E$23-1/G4253))</f>
        <v>0.41844125159032503</v>
      </c>
      <c r="I4253" s="10">
        <f t="shared" ca="1" si="636"/>
        <v>0.93068693497780941</v>
      </c>
      <c r="J4253" s="30">
        <f ca="1">_xlfn.BETA.INV(I4253,'Input Parameters'!$L$26,'Input Parameters'!$M$26,'Input Parameters'!$J$26,'Input Parameters'!$K$26)</f>
        <v>0.86037369101469885</v>
      </c>
      <c r="K4253" s="168">
        <f ca="1">('Input Parameters'!$E$27/'Input Parameters'!$E$38)^$J4253</f>
        <v>2.0881413284783421E-3</v>
      </c>
      <c r="L4253" s="69">
        <f ca="1">$H4253*$C4253*'Input Parameters'!$E$25*K4253</f>
        <v>0.27584782249518602</v>
      </c>
      <c r="M4253" s="24">
        <f t="shared" ca="1" si="637"/>
        <v>0.47900418718927351</v>
      </c>
      <c r="N4253" s="15">
        <f ca="1">_xlfn.NORM.INV(M4253,'Input Parameters'!$E$29,'Input Parameters'!$F$29)</f>
        <v>9.9994734698339485E-2</v>
      </c>
      <c r="O4253" s="8">
        <f t="shared" ca="1" si="638"/>
        <v>0.75829350689270258</v>
      </c>
      <c r="P4253" s="30">
        <f ca="1">_xlfn.LOGNORM.INV(O4253,'Input Parameters'!$H$30,'Input Parameters'!$I$30)</f>
        <v>3.7363013077888163</v>
      </c>
      <c r="Q4253" s="10">
        <f t="shared" ca="1" si="639"/>
        <v>0.13658656358361654</v>
      </c>
      <c r="R4253" s="30">
        <f>IF('Input Parameters'!$E$32=0,0,_xlfn.BETA.INV(Q4253,'Input Parameters'!$L$32,'Input Parameters'!$M$32,'Input Parameters'!$J$32,'Input Parameters'!$K$32))</f>
        <v>0</v>
      </c>
      <c r="S4253" s="10">
        <f t="shared" ca="1" si="640"/>
        <v>0.70683360349323554</v>
      </c>
      <c r="T4253" s="26">
        <f ca="1">_xlfn.LOGNORM.INV(S4253,'Input Parameters'!$H$34,'Input Parameters'!$I$34)</f>
        <v>53.941521628869417</v>
      </c>
      <c r="U4253" s="10">
        <f t="shared" ca="1" si="641"/>
        <v>0.39528747283179255</v>
      </c>
      <c r="V4253" s="30">
        <f ca="1">_xlfn.BETA.INV(U4253,'Input Parameters'!$L$36,'Input Parameters'!$M$36,'Input Parameters'!$J$36,'Input Parameters'!$K$36)</f>
        <v>0.54648698432111109</v>
      </c>
      <c r="W4253" s="2">
        <f ca="1">N4253+(P4253-N4253)*(1-ERF((T4253-R4253)/(2*SQRT(L4253*'Input Parameters'!$E$38))))</f>
        <v>9.9994734699723406E-2</v>
      </c>
      <c r="X4253">
        <f t="shared" ca="1" si="642"/>
        <v>1</v>
      </c>
      <c r="Y4253" s="7"/>
    </row>
    <row r="4254" spans="1:25" ht="15" customHeight="1" x14ac:dyDescent="0.25">
      <c r="A4254" s="139">
        <v>4247</v>
      </c>
      <c r="B4254" s="10">
        <f t="shared" ca="1" si="633"/>
        <v>0.76793222424532404</v>
      </c>
      <c r="C4254" s="60">
        <f ca="1">_xlfn.NORM.INV(B4254,'Input Parameters'!$E$15,'Input Parameters'!$F$15)</f>
        <v>310.63972962045807</v>
      </c>
      <c r="D4254" s="10">
        <f t="shared" ca="1" si="634"/>
        <v>0.18741874645745626</v>
      </c>
      <c r="E4254" s="62">
        <f ca="1">IF(_xlfn.NORM.INV(D4254,'Input Parameters'!$E$17,'Input Parameters'!$F$17)&lt;3500,3500,IF(_xlfn.NORM.INV(D4254,'Input Parameters'!$E$17,'Input Parameters'!$F$17)&gt;5500,5500,_xlfn.NORM.INV(D4254,'Input Parameters'!$E$17,'Input Parameters'!$F$17)))</f>
        <v>4178.7860648311926</v>
      </c>
      <c r="F4254" s="10">
        <f t="shared" ca="1" si="635"/>
        <v>3.1756263684777242E-2</v>
      </c>
      <c r="G4254" s="64">
        <f ca="1">_xlfn.NORM.INV(F4254,'Input Parameters'!$E$20,'Input Parameters'!$F$20)</f>
        <v>270.21757082474176</v>
      </c>
      <c r="H4254" s="57">
        <f ca="1">EXP(E4254*(1/'Input Parameters'!$E$23-1/G4254))</f>
        <v>0.30151394879118099</v>
      </c>
      <c r="I4254" s="10">
        <f t="shared" ca="1" si="636"/>
        <v>0.71612488548385878</v>
      </c>
      <c r="J4254" s="30">
        <f ca="1">_xlfn.BETA.INV(I4254,'Input Parameters'!$L$26,'Input Parameters'!$M$26,'Input Parameters'!$J$26,'Input Parameters'!$K$26)</f>
        <v>0.74841185158902679</v>
      </c>
      <c r="K4254" s="168">
        <f ca="1">('Input Parameters'!$E$27/'Input Parameters'!$E$38)^$J4254</f>
        <v>4.6616958013794389E-3</v>
      </c>
      <c r="L4254" s="69">
        <f ca="1">$H4254*$C4254*'Input Parameters'!$E$25*K4254</f>
        <v>0.43662473823399983</v>
      </c>
      <c r="M4254" s="24">
        <f t="shared" ca="1" si="637"/>
        <v>0.30576350907675676</v>
      </c>
      <c r="N4254" s="15">
        <f ca="1">_xlfn.NORM.INV(M4254,'Input Parameters'!$E$29,'Input Parameters'!$F$29)</f>
        <v>9.9949210505241248E-2</v>
      </c>
      <c r="O4254" s="8">
        <f t="shared" ca="1" si="638"/>
        <v>0.44035603262258216</v>
      </c>
      <c r="P4254" s="30">
        <f ca="1">_xlfn.LOGNORM.INV(O4254,'Input Parameters'!$H$30,'Input Parameters'!$I$30)</f>
        <v>2.4996530444475842</v>
      </c>
      <c r="Q4254" s="10">
        <f t="shared" ca="1" si="639"/>
        <v>0.89886772379348834</v>
      </c>
      <c r="R4254" s="30">
        <f>IF('Input Parameters'!$E$32=0,0,_xlfn.BETA.INV(Q4254,'Input Parameters'!$L$32,'Input Parameters'!$M$32,'Input Parameters'!$J$32,'Input Parameters'!$K$32))</f>
        <v>0</v>
      </c>
      <c r="S4254" s="10">
        <f t="shared" ca="1" si="640"/>
        <v>0.45527911760416162</v>
      </c>
      <c r="T4254" s="26">
        <f ca="1">_xlfn.LOGNORM.INV(S4254,'Input Parameters'!$H$34,'Input Parameters'!$I$34)</f>
        <v>49.707550727746913</v>
      </c>
      <c r="U4254" s="10">
        <f t="shared" ca="1" si="641"/>
        <v>0.90337314263389434</v>
      </c>
      <c r="V4254" s="30">
        <f ca="1">_xlfn.BETA.INV(U4254,'Input Parameters'!$L$36,'Input Parameters'!$M$36,'Input Parameters'!$J$36,'Input Parameters'!$K$36)</f>
        <v>0.80567860959317272</v>
      </c>
      <c r="W4254" s="2">
        <f ca="1">N4254+(P4254-N4254)*(1-ERF((T4254-R4254)/(2*SQRT(L4254*'Input Parameters'!$E$38))))</f>
        <v>9.9949460497451362E-2</v>
      </c>
      <c r="X4254">
        <f t="shared" ca="1" si="642"/>
        <v>1</v>
      </c>
      <c r="Y4254" s="7"/>
    </row>
    <row r="4255" spans="1:25" ht="15" customHeight="1" x14ac:dyDescent="0.25">
      <c r="A4255" s="139">
        <v>4248</v>
      </c>
      <c r="B4255" s="10">
        <f t="shared" ca="1" si="633"/>
        <v>0.38470309056093421</v>
      </c>
      <c r="C4255" s="60">
        <f ca="1">_xlfn.NORM.INV(B4255,'Input Parameters'!$E$15,'Input Parameters'!$F$15)</f>
        <v>255.08029954029274</v>
      </c>
      <c r="D4255" s="10">
        <f t="shared" ca="1" si="634"/>
        <v>0.15177069780905672</v>
      </c>
      <c r="E4255" s="62">
        <f ca="1">IF(_xlfn.NORM.INV(D4255,'Input Parameters'!$E$17,'Input Parameters'!$F$17)&lt;3500,3500,IF(_xlfn.NORM.INV(D4255,'Input Parameters'!$E$17,'Input Parameters'!$F$17)&gt;5500,5500,_xlfn.NORM.INV(D4255,'Input Parameters'!$E$17,'Input Parameters'!$F$17)))</f>
        <v>4079.7919357145215</v>
      </c>
      <c r="F4255" s="10">
        <f t="shared" ca="1" si="635"/>
        <v>0.78431544641916284</v>
      </c>
      <c r="G4255" s="64">
        <f ca="1">_xlfn.NORM.INV(F4255,'Input Parameters'!$E$20,'Input Parameters'!$F$20)</f>
        <v>287.92190155490067</v>
      </c>
      <c r="H4255" s="57">
        <f ca="1">EXP(E4255*(1/'Input Parameters'!$E$23-1/G4255))</f>
        <v>0.78493913266571758</v>
      </c>
      <c r="I4255" s="10">
        <f t="shared" ca="1" si="636"/>
        <v>0.71068115792947839</v>
      </c>
      <c r="J4255" s="30">
        <f ca="1">_xlfn.BETA.INV(I4255,'Input Parameters'!$L$26,'Input Parameters'!$M$26,'Input Parameters'!$J$26,'Input Parameters'!$K$26)</f>
        <v>0.74612853610270025</v>
      </c>
      <c r="K4255" s="168">
        <f ca="1">('Input Parameters'!$E$27/'Input Parameters'!$E$38)^$J4255</f>
        <v>4.7386750155330856E-3</v>
      </c>
      <c r="L4255" s="69">
        <f ca="1">$H4255*$C4255*'Input Parameters'!$E$25*K4255</f>
        <v>0.94878940133075484</v>
      </c>
      <c r="M4255" s="24">
        <f t="shared" ca="1" si="637"/>
        <v>0.35722280625279279</v>
      </c>
      <c r="N4255" s="15">
        <f ca="1">_xlfn.NORM.INV(M4255,'Input Parameters'!$E$29,'Input Parameters'!$F$29)</f>
        <v>9.9963410792812429E-2</v>
      </c>
      <c r="O4255" s="8">
        <f t="shared" ca="1" si="638"/>
        <v>0.56549901280031412</v>
      </c>
      <c r="P4255" s="30">
        <f ca="1">_xlfn.LOGNORM.INV(O4255,'Input Parameters'!$H$30,'Input Parameters'!$I$30)</f>
        <v>2.9006896781062776</v>
      </c>
      <c r="Q4255" s="10">
        <f t="shared" ca="1" si="639"/>
        <v>0.87706552817802697</v>
      </c>
      <c r="R4255" s="30">
        <f>IF('Input Parameters'!$E$32=0,0,_xlfn.BETA.INV(Q4255,'Input Parameters'!$L$32,'Input Parameters'!$M$32,'Input Parameters'!$J$32,'Input Parameters'!$K$32))</f>
        <v>0</v>
      </c>
      <c r="S4255" s="10">
        <f t="shared" ca="1" si="640"/>
        <v>0.93675405247943244</v>
      </c>
      <c r="T4255" s="26">
        <f ca="1">_xlfn.LOGNORM.INV(S4255,'Input Parameters'!$H$34,'Input Parameters'!$I$34)</f>
        <v>60.972001666154235</v>
      </c>
      <c r="U4255" s="10">
        <f t="shared" ca="1" si="641"/>
        <v>5.8752579832489049E-2</v>
      </c>
      <c r="V4255" s="30">
        <f ca="1">_xlfn.BETA.INV(U4255,'Input Parameters'!$L$36,'Input Parameters'!$M$36,'Input Parameters'!$J$36,'Input Parameters'!$K$36)</f>
        <v>0.38694436227089735</v>
      </c>
      <c r="W4255" s="2">
        <f ca="1">N4255+(P4255-N4255)*(1-ERF((T4255-R4255)/(2*SQRT(L4255*'Input Parameters'!$E$38))))</f>
        <v>9.9990272511578687E-2</v>
      </c>
      <c r="X4255">
        <f t="shared" ca="1" si="642"/>
        <v>1</v>
      </c>
      <c r="Y4255" s="7"/>
    </row>
    <row r="4256" spans="1:25" ht="15" customHeight="1" x14ac:dyDescent="0.25">
      <c r="A4256" s="139">
        <v>4249</v>
      </c>
      <c r="B4256" s="10">
        <f t="shared" ca="1" si="633"/>
        <v>0.69905038282954612</v>
      </c>
      <c r="C4256" s="60">
        <f ca="1">_xlfn.NORM.INV(B4256,'Input Parameters'!$E$15,'Input Parameters'!$F$15)</f>
        <v>299.23836044846786</v>
      </c>
      <c r="D4256" s="10">
        <f t="shared" ca="1" si="634"/>
        <v>0.45626377915846028</v>
      </c>
      <c r="E4256" s="62">
        <f ca="1">IF(_xlfn.NORM.INV(D4256,'Input Parameters'!$E$17,'Input Parameters'!$F$17)&lt;3500,3500,IF(_xlfn.NORM.INV(D4256,'Input Parameters'!$E$17,'Input Parameters'!$F$17)&gt;5500,5500,_xlfn.NORM.INV(D4256,'Input Parameters'!$E$17,'Input Parameters'!$F$17)))</f>
        <v>4723.1043129885256</v>
      </c>
      <c r="F4256" s="10">
        <f t="shared" ca="1" si="635"/>
        <v>0.9916283736311603</v>
      </c>
      <c r="G4256" s="64">
        <f ca="1">_xlfn.NORM.INV(F4256,'Input Parameters'!$E$20,'Input Parameters'!$F$20)</f>
        <v>298.67839499074682</v>
      </c>
      <c r="H4256" s="57">
        <f ca="1">EXP(E4256*(1/'Input Parameters'!$E$23-1/G4256))</f>
        <v>1.3640251109930353</v>
      </c>
      <c r="I4256" s="10">
        <f t="shared" ca="1" si="636"/>
        <v>0.75588743990729867</v>
      </c>
      <c r="J4256" s="30">
        <f ca="1">_xlfn.BETA.INV(I4256,'Input Parameters'!$L$26,'Input Parameters'!$M$26,'Input Parameters'!$J$26,'Input Parameters'!$K$26)</f>
        <v>0.7654707310517177</v>
      </c>
      <c r="K4256" s="168">
        <f ca="1">('Input Parameters'!$E$27/'Input Parameters'!$E$38)^$J4256</f>
        <v>4.1247917768306259E-3</v>
      </c>
      <c r="L4256" s="69">
        <f ca="1">$H4256*$C4256*'Input Parameters'!$E$25*K4256</f>
        <v>1.683610640856986</v>
      </c>
      <c r="M4256" s="24">
        <f t="shared" ca="1" si="637"/>
        <v>0.42450501056324264</v>
      </c>
      <c r="N4256" s="15">
        <f ca="1">_xlfn.NORM.INV(M4256,'Input Parameters'!$E$29,'Input Parameters'!$F$29)</f>
        <v>9.9980961828011819E-2</v>
      </c>
      <c r="O4256" s="8">
        <f t="shared" ca="1" si="638"/>
        <v>0.50398131984737016</v>
      </c>
      <c r="P4256" s="30">
        <f ca="1">_xlfn.LOGNORM.INV(O4256,'Input Parameters'!$H$30,'Input Parameters'!$I$30)</f>
        <v>2.6959612073019388</v>
      </c>
      <c r="Q4256" s="10">
        <f t="shared" ca="1" si="639"/>
        <v>0.92579463869621392</v>
      </c>
      <c r="R4256" s="30">
        <f>IF('Input Parameters'!$E$32=0,0,_xlfn.BETA.INV(Q4256,'Input Parameters'!$L$32,'Input Parameters'!$M$32,'Input Parameters'!$J$32,'Input Parameters'!$K$32))</f>
        <v>0</v>
      </c>
      <c r="S4256" s="10">
        <f t="shared" ca="1" si="640"/>
        <v>0.82623738264316293</v>
      </c>
      <c r="T4256" s="26">
        <f ca="1">_xlfn.LOGNORM.INV(S4256,'Input Parameters'!$H$34,'Input Parameters'!$I$34)</f>
        <v>56.66260418533556</v>
      </c>
      <c r="U4256" s="10">
        <f t="shared" ca="1" si="641"/>
        <v>7.7212146000494974E-2</v>
      </c>
      <c r="V4256" s="30">
        <f ca="1">_xlfn.BETA.INV(U4256,'Input Parameters'!$L$36,'Input Parameters'!$M$36,'Input Parameters'!$J$36,'Input Parameters'!$K$36)</f>
        <v>0.40147983747064564</v>
      </c>
      <c r="W4256" s="2">
        <f ca="1">N4256+(P4256-N4256)*(1-ERF((T4256-R4256)/(2*SQRT(L4256*'Input Parameters'!$E$38))))</f>
        <v>0.10521415869205691</v>
      </c>
      <c r="X4256">
        <f t="shared" ca="1" si="642"/>
        <v>1</v>
      </c>
      <c r="Y4256" s="7"/>
    </row>
    <row r="4257" spans="1:25" ht="15" customHeight="1" x14ac:dyDescent="0.25">
      <c r="A4257" s="139">
        <v>4250</v>
      </c>
      <c r="B4257" s="10">
        <f t="shared" ca="1" si="633"/>
        <v>0.55843606887086417</v>
      </c>
      <c r="C4257" s="60">
        <f ca="1">_xlfn.NORM.INV(B4257,'Input Parameters'!$E$15,'Input Parameters'!$F$15)</f>
        <v>278.93392116949951</v>
      </c>
      <c r="D4257" s="10">
        <f t="shared" ca="1" si="634"/>
        <v>0.30171360970242145</v>
      </c>
      <c r="E4257" s="62">
        <f ca="1">IF(_xlfn.NORM.INV(D4257,'Input Parameters'!$E$17,'Input Parameters'!$F$17)&lt;3500,3500,IF(_xlfn.NORM.INV(D4257,'Input Parameters'!$E$17,'Input Parameters'!$F$17)&gt;5500,5500,_xlfn.NORM.INV(D4257,'Input Parameters'!$E$17,'Input Parameters'!$F$17)))</f>
        <v>4436.3651678238584</v>
      </c>
      <c r="F4257" s="10">
        <f t="shared" ca="1" si="635"/>
        <v>1.9456104642501915E-2</v>
      </c>
      <c r="G4257" s="64">
        <f ca="1">_xlfn.NORM.INV(F4257,'Input Parameters'!$E$20,'Input Parameters'!$F$20)</f>
        <v>268.81373579012006</v>
      </c>
      <c r="H4257" s="57">
        <f ca="1">EXP(E4257*(1/'Input Parameters'!$E$23-1/G4257))</f>
        <v>0.25702543849533716</v>
      </c>
      <c r="I4257" s="10">
        <f t="shared" ca="1" si="636"/>
        <v>0.36157109137900789</v>
      </c>
      <c r="J4257" s="30">
        <f ca="1">_xlfn.BETA.INV(I4257,'Input Parameters'!$L$26,'Input Parameters'!$M$26,'Input Parameters'!$J$26,'Input Parameters'!$K$26)</f>
        <v>0.60302584758900757</v>
      </c>
      <c r="K4257" s="168">
        <f ca="1">('Input Parameters'!$E$27/'Input Parameters'!$E$38)^$J4257</f>
        <v>1.3226687229329131E-2</v>
      </c>
      <c r="L4257" s="69">
        <f ca="1">$H4257*$C4257*'Input Parameters'!$E$25*K4257</f>
        <v>0.94826238743617064</v>
      </c>
      <c r="M4257" s="24">
        <f t="shared" ca="1" si="637"/>
        <v>0.83589286552550524</v>
      </c>
      <c r="N4257" s="15">
        <f ca="1">_xlfn.NORM.INV(M4257,'Input Parameters'!$E$29,'Input Parameters'!$F$29)</f>
        <v>0.10009777170858372</v>
      </c>
      <c r="O4257" s="8">
        <f t="shared" ca="1" si="638"/>
        <v>0.23672401467902526</v>
      </c>
      <c r="P4257" s="30">
        <f ca="1">_xlfn.LOGNORM.INV(O4257,'Input Parameters'!$H$30,'Input Parameters'!$I$30)</f>
        <v>1.9124786627970962</v>
      </c>
      <c r="Q4257" s="10">
        <f t="shared" ca="1" si="639"/>
        <v>0.96702780506060015</v>
      </c>
      <c r="R4257" s="30">
        <f>IF('Input Parameters'!$E$32=0,0,_xlfn.BETA.INV(Q4257,'Input Parameters'!$L$32,'Input Parameters'!$M$32,'Input Parameters'!$J$32,'Input Parameters'!$K$32))</f>
        <v>0</v>
      </c>
      <c r="S4257" s="10">
        <f t="shared" ca="1" si="640"/>
        <v>0.29100745887664814</v>
      </c>
      <c r="T4257" s="26">
        <f ca="1">_xlfn.LOGNORM.INV(S4257,'Input Parameters'!$H$34,'Input Parameters'!$I$34)</f>
        <v>47.068561268371916</v>
      </c>
      <c r="U4257" s="10">
        <f t="shared" ca="1" si="641"/>
        <v>0.28659994481361728</v>
      </c>
      <c r="V4257" s="30">
        <f ca="1">_xlfn.BETA.INV(U4257,'Input Parameters'!$L$36,'Input Parameters'!$M$36,'Input Parameters'!$J$36,'Input Parameters'!$K$36)</f>
        <v>0.50492749644941115</v>
      </c>
      <c r="W4257" s="2">
        <f ca="1">N4257+(P4257-N4257)*(1-ERF((T4257-R4257)/(2*SQRT(L4257*'Input Parameters'!$E$38))))</f>
        <v>0.10124175231781543</v>
      </c>
      <c r="X4257">
        <f t="shared" ca="1" si="642"/>
        <v>1</v>
      </c>
      <c r="Y4257" s="7"/>
    </row>
    <row r="4258" spans="1:25" ht="15" customHeight="1" x14ac:dyDescent="0.25">
      <c r="A4258" s="139">
        <v>4251</v>
      </c>
      <c r="B4258" s="10">
        <f t="shared" ca="1" si="633"/>
        <v>0.37730307095468829</v>
      </c>
      <c r="C4258" s="60">
        <f ca="1">_xlfn.NORM.INV(B4258,'Input Parameters'!$E$15,'Input Parameters'!$F$15)</f>
        <v>254.02786863021427</v>
      </c>
      <c r="D4258" s="10">
        <f t="shared" ca="1" si="634"/>
        <v>0.53478700765498766</v>
      </c>
      <c r="E4258" s="62">
        <f ca="1">IF(_xlfn.NORM.INV(D4258,'Input Parameters'!$E$17,'Input Parameters'!$F$17)&lt;3500,3500,IF(_xlfn.NORM.INV(D4258,'Input Parameters'!$E$17,'Input Parameters'!$F$17)&gt;5500,5500,_xlfn.NORM.INV(D4258,'Input Parameters'!$E$17,'Input Parameters'!$F$17)))</f>
        <v>4861.1162257470105</v>
      </c>
      <c r="F4258" s="10">
        <f t="shared" ca="1" si="635"/>
        <v>0.61666083370386326</v>
      </c>
      <c r="G4258" s="64">
        <f ca="1">_xlfn.NORM.INV(F4258,'Input Parameters'!$E$20,'Input Parameters'!$F$20)</f>
        <v>284.63804114615345</v>
      </c>
      <c r="H4258" s="57">
        <f ca="1">EXP(E4258*(1/'Input Parameters'!$E$23-1/G4258))</f>
        <v>0.61674034950414358</v>
      </c>
      <c r="I4258" s="10">
        <f t="shared" ca="1" si="636"/>
        <v>6.1954771302041856E-4</v>
      </c>
      <c r="J4258" s="30">
        <f ca="1">_xlfn.BETA.INV(I4258,'Input Parameters'!$L$26,'Input Parameters'!$M$26,'Input Parameters'!$J$26,'Input Parameters'!$K$26)</f>
        <v>0.16744366629055729</v>
      </c>
      <c r="K4258" s="168">
        <f ca="1">('Input Parameters'!$E$27/'Input Parameters'!$E$38)^$J4258</f>
        <v>0.30086988116240282</v>
      </c>
      <c r="L4258" s="69">
        <f ca="1">$H4258*$C4258*'Input Parameters'!$E$25*K4258</f>
        <v>47.137054562381721</v>
      </c>
      <c r="M4258" s="24">
        <f t="shared" ca="1" si="637"/>
        <v>0.9521666944915923</v>
      </c>
      <c r="N4258" s="15">
        <f ca="1">_xlfn.NORM.INV(M4258,'Input Parameters'!$E$29,'Input Parameters'!$F$29)</f>
        <v>0.10016662350319293</v>
      </c>
      <c r="O4258" s="8">
        <f t="shared" ca="1" si="638"/>
        <v>0.10320269715794206</v>
      </c>
      <c r="P4258" s="30">
        <f ca="1">_xlfn.LOGNORM.INV(O4258,'Input Parameters'!$H$30,'Input Parameters'!$I$30)</f>
        <v>1.4772496332010543</v>
      </c>
      <c r="Q4258" s="10">
        <f t="shared" ca="1" si="639"/>
        <v>0.32380842739266513</v>
      </c>
      <c r="R4258" s="30">
        <f>IF('Input Parameters'!$E$32=0,0,_xlfn.BETA.INV(Q4258,'Input Parameters'!$L$32,'Input Parameters'!$M$32,'Input Parameters'!$J$32,'Input Parameters'!$K$32))</f>
        <v>0</v>
      </c>
      <c r="S4258" s="10">
        <f t="shared" ca="1" si="640"/>
        <v>0.4690368830327547</v>
      </c>
      <c r="T4258" s="26">
        <f ca="1">_xlfn.LOGNORM.INV(S4258,'Input Parameters'!$H$34,'Input Parameters'!$I$34)</f>
        <v>49.922434453684346</v>
      </c>
      <c r="U4258" s="10">
        <f t="shared" ca="1" si="641"/>
        <v>0.68562828666936171</v>
      </c>
      <c r="V4258" s="30">
        <f ca="1">_xlfn.BETA.INV(U4258,'Input Parameters'!$L$36,'Input Parameters'!$M$36,'Input Parameters'!$J$36,'Input Parameters'!$K$36)</f>
        <v>0.66283767720381259</v>
      </c>
      <c r="W4258" s="2">
        <f ca="1">N4258+(P4258-N4258)*(1-ERF((T4258-R4258)/(2*SQRT(L4258*'Input Parameters'!$E$38))))</f>
        <v>0.93624755799877724</v>
      </c>
      <c r="X4258">
        <f t="shared" ca="1" si="642"/>
        <v>0</v>
      </c>
      <c r="Y4258" s="7"/>
    </row>
    <row r="4259" spans="1:25" ht="15" customHeight="1" x14ac:dyDescent="0.25">
      <c r="A4259" s="139">
        <v>4252</v>
      </c>
      <c r="B4259" s="10">
        <f t="shared" ca="1" si="633"/>
        <v>0.90462987882184809</v>
      </c>
      <c r="C4259" s="60">
        <f ca="1">_xlfn.NORM.INV(B4259,'Input Parameters'!$E$15,'Input Parameters'!$F$15)</f>
        <v>341.87348610006018</v>
      </c>
      <c r="D4259" s="10">
        <f t="shared" ca="1" si="634"/>
        <v>0.43146226964126277</v>
      </c>
      <c r="E4259" s="62">
        <f ca="1">IF(_xlfn.NORM.INV(D4259,'Input Parameters'!$E$17,'Input Parameters'!$F$17)&lt;3500,3500,IF(_xlfn.NORM.INV(D4259,'Input Parameters'!$E$17,'Input Parameters'!$F$17)&gt;5500,5500,_xlfn.NORM.INV(D4259,'Input Parameters'!$E$17,'Input Parameters'!$F$17)))</f>
        <v>4679.1432115393673</v>
      </c>
      <c r="F4259" s="10">
        <f t="shared" ca="1" si="635"/>
        <v>0.30587938751694543</v>
      </c>
      <c r="G4259" s="64">
        <f ca="1">_xlfn.NORM.INV(F4259,'Input Parameters'!$E$20,'Input Parameters'!$F$20)</f>
        <v>279.24931768822853</v>
      </c>
      <c r="H4259" s="57">
        <f ca="1">EXP(E4259*(1/'Input Parameters'!$E$23-1/G4259))</f>
        <v>0.45728900979292791</v>
      </c>
      <c r="I4259" s="10">
        <f t="shared" ca="1" si="636"/>
        <v>0.72135830077884378</v>
      </c>
      <c r="J4259" s="30">
        <f ca="1">_xlfn.BETA.INV(I4259,'Input Parameters'!$L$26,'Input Parameters'!$M$26,'Input Parameters'!$J$26,'Input Parameters'!$K$26)</f>
        <v>0.75061743518621282</v>
      </c>
      <c r="K4259" s="168">
        <f ca="1">('Input Parameters'!$E$27/'Input Parameters'!$E$38)^$J4259</f>
        <v>4.5885248284341556E-3</v>
      </c>
      <c r="L4259" s="69">
        <f ca="1">$H4259*$C4259*'Input Parameters'!$E$25*K4259</f>
        <v>0.71734697368422584</v>
      </c>
      <c r="M4259" s="24">
        <f t="shared" ca="1" si="637"/>
        <v>0.89273726043174728</v>
      </c>
      <c r="N4259" s="15">
        <f ca="1">_xlfn.NORM.INV(M4259,'Input Parameters'!$E$29,'Input Parameters'!$F$29)</f>
        <v>0.10012412173174991</v>
      </c>
      <c r="O4259" s="8">
        <f t="shared" ca="1" si="638"/>
        <v>0.8341150668372378</v>
      </c>
      <c r="P4259" s="30">
        <f ca="1">_xlfn.LOGNORM.INV(O4259,'Input Parameters'!$H$30,'Input Parameters'!$I$30)</f>
        <v>4.244024714662225</v>
      </c>
      <c r="Q4259" s="10">
        <f t="shared" ca="1" si="639"/>
        <v>0.75176189658973003</v>
      </c>
      <c r="R4259" s="30">
        <f>IF('Input Parameters'!$E$32=0,0,_xlfn.BETA.INV(Q4259,'Input Parameters'!$L$32,'Input Parameters'!$M$32,'Input Parameters'!$J$32,'Input Parameters'!$K$32))</f>
        <v>0</v>
      </c>
      <c r="S4259" s="10">
        <f t="shared" ca="1" si="640"/>
        <v>0.23972750066146942</v>
      </c>
      <c r="T4259" s="26">
        <f ca="1">_xlfn.LOGNORM.INV(S4259,'Input Parameters'!$H$34,'Input Parameters'!$I$34)</f>
        <v>46.158874864650585</v>
      </c>
      <c r="U4259" s="10">
        <f t="shared" ca="1" si="641"/>
        <v>0.80202615535362742</v>
      </c>
      <c r="V4259" s="30">
        <f ca="1">_xlfn.BETA.INV(U4259,'Input Parameters'!$L$36,'Input Parameters'!$M$36,'Input Parameters'!$J$36,'Input Parameters'!$K$36)</f>
        <v>0.72494480952508966</v>
      </c>
      <c r="W4259" s="2">
        <f ca="1">N4259+(P4259-N4259)*(1-ERF((T4259-R4259)/(2*SQRT(L4259*'Input Parameters'!$E$38))))</f>
        <v>0.10060628916587143</v>
      </c>
      <c r="X4259">
        <f t="shared" ca="1" si="642"/>
        <v>1</v>
      </c>
      <c r="Y4259" s="7"/>
    </row>
    <row r="4260" spans="1:25" ht="15" customHeight="1" x14ac:dyDescent="0.25">
      <c r="A4260" s="139">
        <v>4253</v>
      </c>
      <c r="B4260" s="10">
        <f t="shared" ca="1" si="633"/>
        <v>0.23167593197649761</v>
      </c>
      <c r="C4260" s="60">
        <f ca="1">_xlfn.NORM.INV(B4260,'Input Parameters'!$E$15,'Input Parameters'!$F$15)</f>
        <v>231.22505201421777</v>
      </c>
      <c r="D4260" s="10">
        <f t="shared" ca="1" si="634"/>
        <v>0.62974055857536404</v>
      </c>
      <c r="E4260" s="62">
        <f ca="1">IF(_xlfn.NORM.INV(D4260,'Input Parameters'!$E$17,'Input Parameters'!$F$17)&lt;3500,3500,IF(_xlfn.NORM.INV(D4260,'Input Parameters'!$E$17,'Input Parameters'!$F$17)&gt;5500,5500,_xlfn.NORM.INV(D4260,'Input Parameters'!$E$17,'Input Parameters'!$F$17)))</f>
        <v>5031.8164018241532</v>
      </c>
      <c r="F4260" s="10">
        <f t="shared" ca="1" si="635"/>
        <v>0.41729403554693822</v>
      </c>
      <c r="G4260" s="64">
        <f ca="1">_xlfn.NORM.INV(F4260,'Input Parameters'!$E$20,'Input Parameters'!$F$20)</f>
        <v>281.25090010673887</v>
      </c>
      <c r="H4260" s="57">
        <f ca="1">EXP(E4260*(1/'Input Parameters'!$E$23-1/G4260))</f>
        <v>0.49008495558115234</v>
      </c>
      <c r="I4260" s="10">
        <f t="shared" ca="1" si="636"/>
        <v>1.8252584237927638E-2</v>
      </c>
      <c r="J4260" s="30">
        <f ca="1">_xlfn.BETA.INV(I4260,'Input Parameters'!$L$26,'Input Parameters'!$M$26,'Input Parameters'!$J$26,'Input Parameters'!$K$26)</f>
        <v>0.3141764455888974</v>
      </c>
      <c r="K4260" s="168">
        <f ca="1">('Input Parameters'!$E$27/'Input Parameters'!$E$38)^$J4260</f>
        <v>0.10502098328586466</v>
      </c>
      <c r="L4260" s="69">
        <f ca="1">$H4260*$C4260*'Input Parameters'!$E$25*K4260</f>
        <v>11.900969355553734</v>
      </c>
      <c r="M4260" s="24">
        <f t="shared" ca="1" si="637"/>
        <v>0.93706578105796356</v>
      </c>
      <c r="N4260" s="15">
        <f ca="1">_xlfn.NORM.INV(M4260,'Input Parameters'!$E$29,'Input Parameters'!$F$29)</f>
        <v>0.10015305993685893</v>
      </c>
      <c r="O4260" s="8">
        <f t="shared" ca="1" si="638"/>
        <v>0.89457341645795385</v>
      </c>
      <c r="P4260" s="30">
        <f ca="1">_xlfn.LOGNORM.INV(O4260,'Input Parameters'!$H$30,'Input Parameters'!$I$30)</f>
        <v>4.8457115354081717</v>
      </c>
      <c r="Q4260" s="10">
        <f t="shared" ca="1" si="639"/>
        <v>0.59550794030105225</v>
      </c>
      <c r="R4260" s="30">
        <f>IF('Input Parameters'!$E$32=0,0,_xlfn.BETA.INV(Q4260,'Input Parameters'!$L$32,'Input Parameters'!$M$32,'Input Parameters'!$J$32,'Input Parameters'!$K$32))</f>
        <v>0</v>
      </c>
      <c r="S4260" s="10">
        <f t="shared" ca="1" si="640"/>
        <v>0.41232695445869816</v>
      </c>
      <c r="T4260" s="26">
        <f ca="1">_xlfn.LOGNORM.INV(S4260,'Input Parameters'!$H$34,'Input Parameters'!$I$34)</f>
        <v>49.036069353659641</v>
      </c>
      <c r="U4260" s="10">
        <f t="shared" ca="1" si="641"/>
        <v>6.5825895728639283E-2</v>
      </c>
      <c r="V4260" s="30">
        <f ca="1">_xlfn.BETA.INV(U4260,'Input Parameters'!$L$36,'Input Parameters'!$M$36,'Input Parameters'!$J$36,'Input Parameters'!$K$36)</f>
        <v>0.39279936074413835</v>
      </c>
      <c r="W4260" s="2">
        <f ca="1">N4260+(P4260-N4260)*(1-ERF((T4260-R4260)/(2*SQRT(L4260*'Input Parameters'!$E$38))))</f>
        <v>1.5942848596642778</v>
      </c>
      <c r="X4260">
        <f t="shared" ca="1" si="642"/>
        <v>0</v>
      </c>
      <c r="Y4260" s="7"/>
    </row>
    <row r="4261" spans="1:25" ht="15" customHeight="1" x14ac:dyDescent="0.25">
      <c r="A4261" s="139">
        <v>4254</v>
      </c>
      <c r="B4261" s="10">
        <f t="shared" ca="1" si="633"/>
        <v>0.19416997083404974</v>
      </c>
      <c r="C4261" s="60">
        <f ca="1">_xlfn.NORM.INV(B4261,'Input Parameters'!$E$15,'Input Parameters'!$F$15)</f>
        <v>224.21821541957368</v>
      </c>
      <c r="D4261" s="10">
        <f t="shared" ca="1" si="634"/>
        <v>2.0209663983259962E-2</v>
      </c>
      <c r="E4261" s="62">
        <f ca="1">IF(_xlfn.NORM.INV(D4261,'Input Parameters'!$E$17,'Input Parameters'!$F$17)&lt;3500,3500,IF(_xlfn.NORM.INV(D4261,'Input Parameters'!$E$17,'Input Parameters'!$F$17)&gt;5500,5500,_xlfn.NORM.INV(D4261,'Input Parameters'!$E$17,'Input Parameters'!$F$17)))</f>
        <v>3500</v>
      </c>
      <c r="F4261" s="10">
        <f t="shared" ca="1" si="635"/>
        <v>0.55020596678670364</v>
      </c>
      <c r="G4261" s="64">
        <f ca="1">_xlfn.NORM.INV(F4261,'Input Parameters'!$E$20,'Input Parameters'!$F$20)</f>
        <v>283.49541764758931</v>
      </c>
      <c r="H4261" s="57">
        <f ca="1">EXP(E4261*(1/'Input Parameters'!$E$23-1/G4261))</f>
        <v>0.67197045772414199</v>
      </c>
      <c r="I4261" s="10">
        <f t="shared" ca="1" si="636"/>
        <v>0.7424952498709142</v>
      </c>
      <c r="J4261" s="30">
        <f ca="1">_xlfn.BETA.INV(I4261,'Input Parameters'!$L$26,'Input Parameters'!$M$26,'Input Parameters'!$J$26,'Input Parameters'!$K$26)</f>
        <v>0.75964212811391363</v>
      </c>
      <c r="K4261" s="168">
        <f ca="1">('Input Parameters'!$E$27/'Input Parameters'!$E$38)^$J4261</f>
        <v>4.3008997608041492E-3</v>
      </c>
      <c r="L4261" s="69">
        <f ca="1">$H4261*$C4261*'Input Parameters'!$E$25*K4261</f>
        <v>0.64800803761199577</v>
      </c>
      <c r="M4261" s="24">
        <f t="shared" ca="1" si="637"/>
        <v>0.63745397008481242</v>
      </c>
      <c r="N4261" s="15">
        <f ca="1">_xlfn.NORM.INV(M4261,'Input Parameters'!$E$29,'Input Parameters'!$F$29)</f>
        <v>0.10003516616029373</v>
      </c>
      <c r="O4261" s="8">
        <f t="shared" ca="1" si="638"/>
        <v>9.810991099685884E-2</v>
      </c>
      <c r="P4261" s="30">
        <f ca="1">_xlfn.LOGNORM.INV(O4261,'Input Parameters'!$H$30,'Input Parameters'!$I$30)</f>
        <v>1.4572298226196618</v>
      </c>
      <c r="Q4261" s="10">
        <f t="shared" ca="1" si="639"/>
        <v>0.13422525683956565</v>
      </c>
      <c r="R4261" s="30">
        <f>IF('Input Parameters'!$E$32=0,0,_xlfn.BETA.INV(Q4261,'Input Parameters'!$L$32,'Input Parameters'!$M$32,'Input Parameters'!$J$32,'Input Parameters'!$K$32))</f>
        <v>0</v>
      </c>
      <c r="S4261" s="10">
        <f t="shared" ca="1" si="640"/>
        <v>0.26462066748838931</v>
      </c>
      <c r="T4261" s="26">
        <f ca="1">_xlfn.LOGNORM.INV(S4261,'Input Parameters'!$H$34,'Input Parameters'!$I$34)</f>
        <v>46.609450866138012</v>
      </c>
      <c r="U4261" s="10">
        <f t="shared" ca="1" si="641"/>
        <v>0.48591500783514741</v>
      </c>
      <c r="V4261" s="30">
        <f ca="1">_xlfn.BETA.INV(U4261,'Input Parameters'!$L$36,'Input Parameters'!$M$36,'Input Parameters'!$J$36,'Input Parameters'!$K$36)</f>
        <v>0.58052716209841815</v>
      </c>
      <c r="W4261" s="2">
        <f ca="1">N4261+(P4261-N4261)*(1-ERF((T4261-R4261)/(2*SQRT(L4261*'Input Parameters'!$E$38))))</f>
        <v>0.10009266141002719</v>
      </c>
      <c r="X4261">
        <f t="shared" ca="1" si="642"/>
        <v>1</v>
      </c>
      <c r="Y4261" s="7"/>
    </row>
    <row r="4262" spans="1:25" ht="15" customHeight="1" x14ac:dyDescent="0.25">
      <c r="A4262" s="139">
        <v>4255</v>
      </c>
      <c r="B4262" s="10">
        <f t="shared" ca="1" si="633"/>
        <v>0.4538243560036912</v>
      </c>
      <c r="C4262" s="60">
        <f ca="1">_xlfn.NORM.INV(B4262,'Input Parameters'!$E$15,'Input Parameters'!$F$15)</f>
        <v>264.68049907927571</v>
      </c>
      <c r="D4262" s="10">
        <f t="shared" ca="1" si="634"/>
        <v>7.6560072801713064E-2</v>
      </c>
      <c r="E4262" s="62">
        <f ca="1">IF(_xlfn.NORM.INV(D4262,'Input Parameters'!$E$17,'Input Parameters'!$F$17)&lt;3500,3500,IF(_xlfn.NORM.INV(D4262,'Input Parameters'!$E$17,'Input Parameters'!$F$17)&gt;5500,5500,_xlfn.NORM.INV(D4262,'Input Parameters'!$E$17,'Input Parameters'!$F$17)))</f>
        <v>3799.9822184973391</v>
      </c>
      <c r="F4262" s="10">
        <f t="shared" ca="1" si="635"/>
        <v>0.66758290700584566</v>
      </c>
      <c r="G4262" s="64">
        <f ca="1">_xlfn.NORM.INV(F4262,'Input Parameters'!$E$20,'Input Parameters'!$F$20)</f>
        <v>285.55276551947276</v>
      </c>
      <c r="H4262" s="57">
        <f ca="1">EXP(E4262*(1/'Input Parameters'!$E$23-1/G4262))</f>
        <v>0.71530907421108747</v>
      </c>
      <c r="I4262" s="10">
        <f t="shared" ca="1" si="636"/>
        <v>0.3774118955669411</v>
      </c>
      <c r="J4262" s="30">
        <f ca="1">_xlfn.BETA.INV(I4262,'Input Parameters'!$L$26,'Input Parameters'!$M$26,'Input Parameters'!$J$26,'Input Parameters'!$K$26)</f>
        <v>0.61006785248900741</v>
      </c>
      <c r="K4262" s="168">
        <f ca="1">('Input Parameters'!$E$27/'Input Parameters'!$E$38)^$J4262</f>
        <v>1.2575168052876654E-2</v>
      </c>
      <c r="L4262" s="69">
        <f ca="1">$H4262*$C4262*'Input Parameters'!$E$25*K4262</f>
        <v>2.3808359788594191</v>
      </c>
      <c r="M4262" s="24">
        <f t="shared" ca="1" si="637"/>
        <v>7.3380989675451147E-2</v>
      </c>
      <c r="N4262" s="15">
        <f ca="1">_xlfn.NORM.INV(M4262,'Input Parameters'!$E$29,'Input Parameters'!$F$29)</f>
        <v>9.9854893578291942E-2</v>
      </c>
      <c r="O4262" s="8">
        <f t="shared" ca="1" si="638"/>
        <v>0.67898058851191723</v>
      </c>
      <c r="P4262" s="30">
        <f ca="1">_xlfn.LOGNORM.INV(O4262,'Input Parameters'!$H$30,'Input Parameters'!$I$30)</f>
        <v>3.3421915040842478</v>
      </c>
      <c r="Q4262" s="10">
        <f t="shared" ca="1" si="639"/>
        <v>0.47452777560845905</v>
      </c>
      <c r="R4262" s="30">
        <f>IF('Input Parameters'!$E$32=0,0,_xlfn.BETA.INV(Q4262,'Input Parameters'!$L$32,'Input Parameters'!$M$32,'Input Parameters'!$J$32,'Input Parameters'!$K$32))</f>
        <v>0</v>
      </c>
      <c r="S4262" s="10">
        <f t="shared" ca="1" si="640"/>
        <v>0.39379375183632537</v>
      </c>
      <c r="T4262" s="26">
        <f ca="1">_xlfn.LOGNORM.INV(S4262,'Input Parameters'!$H$34,'Input Parameters'!$I$34)</f>
        <v>48.744586180927065</v>
      </c>
      <c r="U4262" s="10">
        <f t="shared" ca="1" si="641"/>
        <v>8.492764751335391E-2</v>
      </c>
      <c r="V4262" s="30">
        <f ca="1">_xlfn.BETA.INV(U4262,'Input Parameters'!$L$36,'Input Parameters'!$M$36,'Input Parameters'!$J$36,'Input Parameters'!$K$36)</f>
        <v>0.40694177702578654</v>
      </c>
      <c r="W4262" s="2">
        <f ca="1">N4262+(P4262-N4262)*(1-ERF((T4262-R4262)/(2*SQRT(L4262*'Input Parameters'!$E$38))))</f>
        <v>0.18251967539785477</v>
      </c>
      <c r="X4262">
        <f t="shared" ca="1" si="642"/>
        <v>1</v>
      </c>
      <c r="Y4262" s="7"/>
    </row>
    <row r="4263" spans="1:25" ht="15" customHeight="1" x14ac:dyDescent="0.25">
      <c r="A4263" s="139">
        <v>4256</v>
      </c>
      <c r="B4263" s="10">
        <f t="shared" ca="1" si="633"/>
        <v>0.7424343801531339</v>
      </c>
      <c r="C4263" s="60">
        <f ca="1">_xlfn.NORM.INV(B4263,'Input Parameters'!$E$15,'Input Parameters'!$F$15)</f>
        <v>306.24001453002313</v>
      </c>
      <c r="D4263" s="10">
        <f t="shared" ca="1" si="634"/>
        <v>0.44184932345281924</v>
      </c>
      <c r="E4263" s="62">
        <f ca="1">IF(_xlfn.NORM.INV(D4263,'Input Parameters'!$E$17,'Input Parameters'!$F$17)&lt;3500,3500,IF(_xlfn.NORM.INV(D4263,'Input Parameters'!$E$17,'Input Parameters'!$F$17)&gt;5500,5500,_xlfn.NORM.INV(D4263,'Input Parameters'!$E$17,'Input Parameters'!$F$17)))</f>
        <v>4697.6024864829214</v>
      </c>
      <c r="F4263" s="10">
        <f t="shared" ca="1" si="635"/>
        <v>0.48582024746062125</v>
      </c>
      <c r="G4263" s="64">
        <f ca="1">_xlfn.NORM.INV(F4263,'Input Parameters'!$E$20,'Input Parameters'!$F$20)</f>
        <v>282.41180926618279</v>
      </c>
      <c r="H4263" s="57">
        <f ca="1">EXP(E4263*(1/'Input Parameters'!$E$23-1/G4263))</f>
        <v>0.55037896850491286</v>
      </c>
      <c r="I4263" s="10">
        <f t="shared" ca="1" si="636"/>
        <v>0.22189088340272056</v>
      </c>
      <c r="J4263" s="30">
        <f ca="1">_xlfn.BETA.INV(I4263,'Input Parameters'!$L$26,'Input Parameters'!$M$26,'Input Parameters'!$J$26,'Input Parameters'!$K$26)</f>
        <v>0.53290358400189863</v>
      </c>
      <c r="K4263" s="168">
        <f ca="1">('Input Parameters'!$E$27/'Input Parameters'!$E$38)^$J4263</f>
        <v>2.1872392189893879E-2</v>
      </c>
      <c r="L4263" s="69">
        <f ca="1">$H4263*$C4263*'Input Parameters'!$E$25*K4263</f>
        <v>3.686549343606333</v>
      </c>
      <c r="M4263" s="24">
        <f t="shared" ca="1" si="637"/>
        <v>0.54297467498450525</v>
      </c>
      <c r="N4263" s="15">
        <f ca="1">_xlfn.NORM.INV(M4263,'Input Parameters'!$E$29,'Input Parameters'!$F$29)</f>
        <v>0.10001079307179675</v>
      </c>
      <c r="O4263" s="8">
        <f t="shared" ca="1" si="638"/>
        <v>0.89552072710682684</v>
      </c>
      <c r="P4263" s="30">
        <f ca="1">_xlfn.LOGNORM.INV(O4263,'Input Parameters'!$H$30,'Input Parameters'!$I$30)</f>
        <v>4.8576552839841787</v>
      </c>
      <c r="Q4263" s="10">
        <f t="shared" ca="1" si="639"/>
        <v>0.90460097263305317</v>
      </c>
      <c r="R4263" s="30">
        <f>IF('Input Parameters'!$E$32=0,0,_xlfn.BETA.INV(Q4263,'Input Parameters'!$L$32,'Input Parameters'!$M$32,'Input Parameters'!$J$32,'Input Parameters'!$K$32))</f>
        <v>0</v>
      </c>
      <c r="S4263" s="10">
        <f t="shared" ca="1" si="640"/>
        <v>0.59566456657355549</v>
      </c>
      <c r="T4263" s="26">
        <f ca="1">_xlfn.LOGNORM.INV(S4263,'Input Parameters'!$H$34,'Input Parameters'!$I$34)</f>
        <v>51.950671875898834</v>
      </c>
      <c r="U4263" s="10">
        <f t="shared" ca="1" si="641"/>
        <v>0.36905298669401154</v>
      </c>
      <c r="V4263" s="30">
        <f ca="1">_xlfn.BETA.INV(U4263,'Input Parameters'!$L$36,'Input Parameters'!$M$36,'Input Parameters'!$J$36,'Input Parameters'!$K$36)</f>
        <v>0.53663355063203033</v>
      </c>
      <c r="W4263" s="2">
        <f ca="1">N4263+(P4263-N4263)*(1-ERF((T4263-R4263)/(2*SQRT(L4263*'Input Parameters'!$E$38))))</f>
        <v>0.36510293356708923</v>
      </c>
      <c r="X4263">
        <f t="shared" ca="1" si="642"/>
        <v>1</v>
      </c>
      <c r="Y4263" s="7"/>
    </row>
    <row r="4264" spans="1:25" ht="15" customHeight="1" x14ac:dyDescent="0.25">
      <c r="A4264" s="139">
        <v>4257</v>
      </c>
      <c r="B4264" s="10">
        <f t="shared" ca="1" si="633"/>
        <v>0.39952220522726745</v>
      </c>
      <c r="C4264" s="60">
        <f ca="1">_xlfn.NORM.INV(B4264,'Input Parameters'!$E$15,'Input Parameters'!$F$15)</f>
        <v>257.17041672498476</v>
      </c>
      <c r="D4264" s="10">
        <f t="shared" ca="1" si="634"/>
        <v>0.63384010476756458</v>
      </c>
      <c r="E4264" s="62">
        <f ca="1">IF(_xlfn.NORM.INV(D4264,'Input Parameters'!$E$17,'Input Parameters'!$F$17)&lt;3500,3500,IF(_xlfn.NORM.INV(D4264,'Input Parameters'!$E$17,'Input Parameters'!$F$17)&gt;5500,5500,_xlfn.NORM.INV(D4264,'Input Parameters'!$E$17,'Input Parameters'!$F$17)))</f>
        <v>5039.4289297643227</v>
      </c>
      <c r="F4264" s="10">
        <f t="shared" ca="1" si="635"/>
        <v>0.96993534399306169</v>
      </c>
      <c r="G4264" s="64">
        <f ca="1">_xlfn.NORM.INV(F4264,'Input Parameters'!$E$20,'Input Parameters'!$F$20)</f>
        <v>295.24495626550208</v>
      </c>
      <c r="H4264" s="57">
        <f ca="1">EXP(E4264*(1/'Input Parameters'!$E$23-1/G4264))</f>
        <v>1.1445595560860453</v>
      </c>
      <c r="I4264" s="10">
        <f t="shared" ca="1" si="636"/>
        <v>0.69605961659538107</v>
      </c>
      <c r="J4264" s="30">
        <f ca="1">_xlfn.BETA.INV(I4264,'Input Parameters'!$L$26,'Input Parameters'!$M$26,'Input Parameters'!$J$26,'Input Parameters'!$K$26)</f>
        <v>0.74004607312508286</v>
      </c>
      <c r="K4264" s="168">
        <f ca="1">('Input Parameters'!$E$27/'Input Parameters'!$E$38)^$J4264</f>
        <v>4.9499982125502983E-3</v>
      </c>
      <c r="L4264" s="69">
        <f ca="1">$H4264*$C4264*'Input Parameters'!$E$25*K4264</f>
        <v>1.4570164209955951</v>
      </c>
      <c r="M4264" s="24">
        <f t="shared" ca="1" si="637"/>
        <v>0.7426770110699491</v>
      </c>
      <c r="N4264" s="15">
        <f ca="1">_xlfn.NORM.INV(M4264,'Input Parameters'!$E$29,'Input Parameters'!$F$29)</f>
        <v>0.10006516205649099</v>
      </c>
      <c r="O4264" s="8">
        <f t="shared" ca="1" si="638"/>
        <v>0.86521036339673907</v>
      </c>
      <c r="P4264" s="30">
        <f ca="1">_xlfn.LOGNORM.INV(O4264,'Input Parameters'!$H$30,'Input Parameters'!$I$30)</f>
        <v>4.5202347752977943</v>
      </c>
      <c r="Q4264" s="10">
        <f t="shared" ca="1" si="639"/>
        <v>0.89851432213666982</v>
      </c>
      <c r="R4264" s="30">
        <f>IF('Input Parameters'!$E$32=0,0,_xlfn.BETA.INV(Q4264,'Input Parameters'!$L$32,'Input Parameters'!$M$32,'Input Parameters'!$J$32,'Input Parameters'!$K$32))</f>
        <v>0</v>
      </c>
      <c r="S4264" s="10">
        <f t="shared" ca="1" si="640"/>
        <v>7.1360026961674095E-2</v>
      </c>
      <c r="T4264" s="26">
        <f ca="1">_xlfn.LOGNORM.INV(S4264,'Input Parameters'!$H$34,'Input Parameters'!$I$34)</f>
        <v>41.998625071000781</v>
      </c>
      <c r="U4264" s="10">
        <f t="shared" ca="1" si="641"/>
        <v>0.89929589073833538</v>
      </c>
      <c r="V4264" s="30">
        <f ca="1">_xlfn.BETA.INV(U4264,'Input Parameters'!$L$36,'Input Parameters'!$M$36,'Input Parameters'!$J$36,'Input Parameters'!$K$36)</f>
        <v>0.80139849187740064</v>
      </c>
      <c r="W4264" s="2">
        <f ca="1">N4264+(P4264-N4264)*(1-ERF((T4264-R4264)/(2*SQRT(L4264*'Input Parameters'!$E$38))))</f>
        <v>0.16142657171187866</v>
      </c>
      <c r="X4264">
        <f t="shared" ca="1" si="642"/>
        <v>1</v>
      </c>
      <c r="Y4264" s="7"/>
    </row>
    <row r="4265" spans="1:25" ht="15" customHeight="1" x14ac:dyDescent="0.25">
      <c r="A4265" s="139">
        <v>4258</v>
      </c>
      <c r="B4265" s="10">
        <f t="shared" ca="1" si="633"/>
        <v>0.39952967237616832</v>
      </c>
      <c r="C4265" s="60">
        <f ca="1">_xlfn.NORM.INV(B4265,'Input Parameters'!$E$15,'Input Parameters'!$F$15)</f>
        <v>257.17146449113648</v>
      </c>
      <c r="D4265" s="10">
        <f t="shared" ca="1" si="634"/>
        <v>7.2468599971011072E-2</v>
      </c>
      <c r="E4265" s="62">
        <f ca="1">IF(_xlfn.NORM.INV(D4265,'Input Parameters'!$E$17,'Input Parameters'!$F$17)&lt;3500,3500,IF(_xlfn.NORM.INV(D4265,'Input Parameters'!$E$17,'Input Parameters'!$F$17)&gt;5500,5500,_xlfn.NORM.INV(D4265,'Input Parameters'!$E$17,'Input Parameters'!$F$17)))</f>
        <v>3779.6454051972833</v>
      </c>
      <c r="F4265" s="10">
        <f t="shared" ca="1" si="635"/>
        <v>0.16616156440289742</v>
      </c>
      <c r="G4265" s="64">
        <f ca="1">_xlfn.NORM.INV(F4265,'Input Parameters'!$E$20,'Input Parameters'!$F$20)</f>
        <v>276.15471741880827</v>
      </c>
      <c r="H4265" s="57">
        <f ca="1">EXP(E4265*(1/'Input Parameters'!$E$23-1/G4265))</f>
        <v>0.45671263321379252</v>
      </c>
      <c r="I4265" s="10">
        <f t="shared" ca="1" si="636"/>
        <v>0.41318202196291953</v>
      </c>
      <c r="J4265" s="30">
        <f ca="1">_xlfn.BETA.INV(I4265,'Input Parameters'!$L$26,'Input Parameters'!$M$26,'Input Parameters'!$J$26,'Input Parameters'!$K$26)</f>
        <v>0.62554888955211552</v>
      </c>
      <c r="K4265" s="168">
        <f ca="1">('Input Parameters'!$E$27/'Input Parameters'!$E$38)^$J4265</f>
        <v>1.1253489218425358E-2</v>
      </c>
      <c r="L4265" s="69">
        <f ca="1">$H4265*$C4265*'Input Parameters'!$E$25*K4265</f>
        <v>1.321761209036298</v>
      </c>
      <c r="M4265" s="24">
        <f t="shared" ca="1" si="637"/>
        <v>0.57010591524475562</v>
      </c>
      <c r="N4265" s="15">
        <f ca="1">_xlfn.NORM.INV(M4265,'Input Parameters'!$E$29,'Input Parameters'!$F$29)</f>
        <v>0.10001766438230386</v>
      </c>
      <c r="O4265" s="8">
        <f t="shared" ca="1" si="638"/>
        <v>0.87694234078027766</v>
      </c>
      <c r="P4265" s="30">
        <f ca="1">_xlfn.LOGNORM.INV(O4265,'Input Parameters'!$H$30,'Input Parameters'!$I$30)</f>
        <v>4.6409774152081118</v>
      </c>
      <c r="Q4265" s="10">
        <f t="shared" ca="1" si="639"/>
        <v>9.5393274034713538E-2</v>
      </c>
      <c r="R4265" s="30">
        <f>IF('Input Parameters'!$E$32=0,0,_xlfn.BETA.INV(Q4265,'Input Parameters'!$L$32,'Input Parameters'!$M$32,'Input Parameters'!$J$32,'Input Parameters'!$K$32))</f>
        <v>0</v>
      </c>
      <c r="S4265" s="10">
        <f t="shared" ca="1" si="640"/>
        <v>0.12988246493126832</v>
      </c>
      <c r="T4265" s="26">
        <f ca="1">_xlfn.LOGNORM.INV(S4265,'Input Parameters'!$H$34,'Input Parameters'!$I$34)</f>
        <v>43.808223738033526</v>
      </c>
      <c r="U4265" s="10">
        <f t="shared" ca="1" si="641"/>
        <v>0.26103642181838327</v>
      </c>
      <c r="V4265" s="30">
        <f ca="1">_xlfn.BETA.INV(U4265,'Input Parameters'!$L$36,'Input Parameters'!$M$36,'Input Parameters'!$J$36,'Input Parameters'!$K$36)</f>
        <v>0.4946751001005455</v>
      </c>
      <c r="W4265" s="2">
        <f ca="1">N4265+(P4265-N4265)*(1-ERF((T4265-R4265)/(2*SQRT(L4265*'Input Parameters'!$E$38))))</f>
        <v>0.13203722394546863</v>
      </c>
      <c r="X4265">
        <f t="shared" ca="1" si="642"/>
        <v>1</v>
      </c>
      <c r="Y4265" s="7"/>
    </row>
    <row r="4266" spans="1:25" ht="15" customHeight="1" x14ac:dyDescent="0.25">
      <c r="A4266" s="139">
        <v>4259</v>
      </c>
      <c r="B4266" s="10">
        <f t="shared" ca="1" si="633"/>
        <v>0.74056233748799505</v>
      </c>
      <c r="C4266" s="60">
        <f ca="1">_xlfn.NORM.INV(B4266,'Input Parameters'!$E$15,'Input Parameters'!$F$15)</f>
        <v>305.92630585371984</v>
      </c>
      <c r="D4266" s="10">
        <f t="shared" ca="1" si="634"/>
        <v>0.28953672731350821</v>
      </c>
      <c r="E4266" s="62">
        <f ca="1">IF(_xlfn.NORM.INV(D4266,'Input Parameters'!$E$17,'Input Parameters'!$F$17)&lt;3500,3500,IF(_xlfn.NORM.INV(D4266,'Input Parameters'!$E$17,'Input Parameters'!$F$17)&gt;5500,5500,_xlfn.NORM.INV(D4266,'Input Parameters'!$E$17,'Input Parameters'!$F$17)))</f>
        <v>4411.6829644206437</v>
      </c>
      <c r="F4266" s="10">
        <f t="shared" ca="1" si="635"/>
        <v>0.89328450907979773</v>
      </c>
      <c r="G4266" s="64">
        <f ca="1">_xlfn.NORM.INV(F4266,'Input Parameters'!$E$20,'Input Parameters'!$F$20)</f>
        <v>290.98604862674165</v>
      </c>
      <c r="H4266" s="57">
        <f ca="1">EXP(E4266*(1/'Input Parameters'!$E$23-1/G4266))</f>
        <v>0.90438633459446693</v>
      </c>
      <c r="I4266" s="10">
        <f t="shared" ca="1" si="636"/>
        <v>0.2593570388386599</v>
      </c>
      <c r="J4266" s="30">
        <f ca="1">_xlfn.BETA.INV(I4266,'Input Parameters'!$L$26,'Input Parameters'!$M$26,'Input Parameters'!$J$26,'Input Parameters'!$K$26)</f>
        <v>0.55357728908383919</v>
      </c>
      <c r="K4266" s="168">
        <f ca="1">('Input Parameters'!$E$27/'Input Parameters'!$E$38)^$J4266</f>
        <v>1.8857905827677067E-2</v>
      </c>
      <c r="L4266" s="69">
        <f ca="1">$H4266*$C4266*'Input Parameters'!$E$25*K4266</f>
        <v>5.2175218515553903</v>
      </c>
      <c r="M4266" s="24">
        <f t="shared" ca="1" si="637"/>
        <v>0.44383124887181136</v>
      </c>
      <c r="N4266" s="15">
        <f ca="1">_xlfn.NORM.INV(M4266,'Input Parameters'!$E$29,'Input Parameters'!$F$29)</f>
        <v>9.9985873740453576E-2</v>
      </c>
      <c r="O4266" s="8">
        <f t="shared" ca="1" si="638"/>
        <v>0.88691353542370044</v>
      </c>
      <c r="P4266" s="30">
        <f ca="1">_xlfn.LOGNORM.INV(O4266,'Input Parameters'!$H$30,'Input Parameters'!$I$30)</f>
        <v>4.7528843329112904</v>
      </c>
      <c r="Q4266" s="10">
        <f t="shared" ca="1" si="639"/>
        <v>8.1728977167301098E-2</v>
      </c>
      <c r="R4266" s="30">
        <f>IF('Input Parameters'!$E$32=0,0,_xlfn.BETA.INV(Q4266,'Input Parameters'!$L$32,'Input Parameters'!$M$32,'Input Parameters'!$J$32,'Input Parameters'!$K$32))</f>
        <v>0</v>
      </c>
      <c r="S4266" s="10">
        <f t="shared" ca="1" si="640"/>
        <v>0.69699038705324079</v>
      </c>
      <c r="T4266" s="26">
        <f ca="1">_xlfn.LOGNORM.INV(S4266,'Input Parameters'!$H$34,'Input Parameters'!$I$34)</f>
        <v>53.751148639062635</v>
      </c>
      <c r="U4266" s="10">
        <f t="shared" ca="1" si="641"/>
        <v>0.67213827080975885</v>
      </c>
      <c r="V4266" s="30">
        <f ca="1">_xlfn.BETA.INV(U4266,'Input Parameters'!$L$36,'Input Parameters'!$M$36,'Input Parameters'!$J$36,'Input Parameters'!$K$36)</f>
        <v>0.65661730751911818</v>
      </c>
      <c r="W4266" s="2">
        <f ca="1">N4266+(P4266-N4266)*(1-ERF((T4266-R4266)/(2*SQRT(L4266*'Input Parameters'!$E$38))))</f>
        <v>0.54723252639901743</v>
      </c>
      <c r="X4266">
        <f t="shared" ca="1" si="642"/>
        <v>1</v>
      </c>
      <c r="Y4266" s="7"/>
    </row>
    <row r="4267" spans="1:25" ht="15" customHeight="1" x14ac:dyDescent="0.25">
      <c r="A4267" s="139">
        <v>4260</v>
      </c>
      <c r="B4267" s="10">
        <f t="shared" ca="1" si="633"/>
        <v>0.19808342995800143</v>
      </c>
      <c r="C4267" s="60">
        <f ca="1">_xlfn.NORM.INV(B4267,'Input Parameters'!$E$15,'Input Parameters'!$F$15)</f>
        <v>224.98477559999071</v>
      </c>
      <c r="D4267" s="10">
        <f t="shared" ca="1" si="634"/>
        <v>2.286845170268359E-2</v>
      </c>
      <c r="E4267" s="62">
        <f ca="1">IF(_xlfn.NORM.INV(D4267,'Input Parameters'!$E$17,'Input Parameters'!$F$17)&lt;3500,3500,IF(_xlfn.NORM.INV(D4267,'Input Parameters'!$E$17,'Input Parameters'!$F$17)&gt;5500,5500,_xlfn.NORM.INV(D4267,'Input Parameters'!$E$17,'Input Parameters'!$F$17)))</f>
        <v>3500</v>
      </c>
      <c r="F4267" s="10">
        <f t="shared" ca="1" si="635"/>
        <v>0.1606522176156544</v>
      </c>
      <c r="G4267" s="64">
        <f ca="1">_xlfn.NORM.INV(F4267,'Input Parameters'!$E$20,'Input Parameters'!$F$20)</f>
        <v>276.00506822258586</v>
      </c>
      <c r="H4267" s="57">
        <f ca="1">EXP(E4267*(1/'Input Parameters'!$E$23-1/G4267))</f>
        <v>0.48066299187563827</v>
      </c>
      <c r="I4267" s="10">
        <f t="shared" ca="1" si="636"/>
        <v>0.77569102434872383</v>
      </c>
      <c r="J4267" s="30">
        <f ca="1">_xlfn.BETA.INV(I4267,'Input Parameters'!$L$26,'Input Parameters'!$M$26,'Input Parameters'!$J$26,'Input Parameters'!$K$26)</f>
        <v>0.7742777772013385</v>
      </c>
      <c r="K4267" s="168">
        <f ca="1">('Input Parameters'!$E$27/'Input Parameters'!$E$38)^$J4267</f>
        <v>3.8722757717142607E-3</v>
      </c>
      <c r="L4267" s="69">
        <f ca="1">$H4267*$C4267*'Input Parameters'!$E$25*K4267</f>
        <v>0.4187550864433861</v>
      </c>
      <c r="M4267" s="24">
        <f t="shared" ca="1" si="637"/>
        <v>0.42322262870746274</v>
      </c>
      <c r="N4267" s="15">
        <f ca="1">_xlfn.NORM.INV(M4267,'Input Parameters'!$E$29,'Input Parameters'!$F$29)</f>
        <v>9.9980634401400328E-2</v>
      </c>
      <c r="O4267" s="8">
        <f t="shared" ca="1" si="638"/>
        <v>8.4860785861151089E-2</v>
      </c>
      <c r="P4267" s="30">
        <f ca="1">_xlfn.LOGNORM.INV(O4267,'Input Parameters'!$H$30,'Input Parameters'!$I$30)</f>
        <v>1.4027225247681807</v>
      </c>
      <c r="Q4267" s="10">
        <f t="shared" ca="1" si="639"/>
        <v>0.27914164001939479</v>
      </c>
      <c r="R4267" s="30">
        <f>IF('Input Parameters'!$E$32=0,0,_xlfn.BETA.INV(Q4267,'Input Parameters'!$L$32,'Input Parameters'!$M$32,'Input Parameters'!$J$32,'Input Parameters'!$K$32))</f>
        <v>0</v>
      </c>
      <c r="S4267" s="10">
        <f t="shared" ca="1" si="640"/>
        <v>5.682547704471852E-3</v>
      </c>
      <c r="T4267" s="26">
        <f ca="1">_xlfn.LOGNORM.INV(S4267,'Input Parameters'!$H$34,'Input Parameters'!$I$34)</f>
        <v>36.780263091827685</v>
      </c>
      <c r="U4267" s="10">
        <f t="shared" ca="1" si="641"/>
        <v>0.85061991461233266</v>
      </c>
      <c r="V4267" s="30">
        <f ca="1">_xlfn.BETA.INV(U4267,'Input Parameters'!$L$36,'Input Parameters'!$M$36,'Input Parameters'!$J$36,'Input Parameters'!$K$36)</f>
        <v>0.7584390408903694</v>
      </c>
      <c r="W4267" s="2">
        <f ca="1">N4267+(P4267-N4267)*(1-ERF((T4267-R4267)/(2*SQRT(L4267*'Input Parameters'!$E$38))))</f>
        <v>0.10005676870354113</v>
      </c>
      <c r="X4267">
        <f t="shared" ca="1" si="642"/>
        <v>1</v>
      </c>
      <c r="Y4267" s="7"/>
    </row>
    <row r="4268" spans="1:25" ht="15" customHeight="1" x14ac:dyDescent="0.25">
      <c r="A4268" s="139">
        <v>4261</v>
      </c>
      <c r="B4268" s="10">
        <f t="shared" ca="1" si="633"/>
        <v>0.53626006260397263</v>
      </c>
      <c r="C4268" s="60">
        <f ca="1">_xlfn.NORM.INV(B4268,'Input Parameters'!$E$15,'Input Parameters'!$F$15)</f>
        <v>275.89967033083468</v>
      </c>
      <c r="D4268" s="10">
        <f t="shared" ca="1" si="634"/>
        <v>0.50165755698170522</v>
      </c>
      <c r="E4268" s="62">
        <f ca="1">IF(_xlfn.NORM.INV(D4268,'Input Parameters'!$E$17,'Input Parameters'!$F$17)&lt;3500,3500,IF(_xlfn.NORM.INV(D4268,'Input Parameters'!$E$17,'Input Parameters'!$F$17)&gt;5500,5500,_xlfn.NORM.INV(D4268,'Input Parameters'!$E$17,'Input Parameters'!$F$17)))</f>
        <v>4802.908423806065</v>
      </c>
      <c r="F4268" s="10">
        <f t="shared" ca="1" si="635"/>
        <v>0.55053567502393908</v>
      </c>
      <c r="G4268" s="64">
        <f ca="1">_xlfn.NORM.INV(F4268,'Input Parameters'!$E$20,'Input Parameters'!$F$20)</f>
        <v>283.50099945429594</v>
      </c>
      <c r="H4268" s="57">
        <f ca="1">EXP(E4268*(1/'Input Parameters'!$E$23-1/G4268))</f>
        <v>0.57972829939153403</v>
      </c>
      <c r="I4268" s="10">
        <f t="shared" ca="1" si="636"/>
        <v>0.43598368935702381</v>
      </c>
      <c r="J4268" s="30">
        <f ca="1">_xlfn.BETA.INV(I4268,'Input Parameters'!$L$26,'Input Parameters'!$M$26,'Input Parameters'!$J$26,'Input Parameters'!$K$26)</f>
        <v>0.63516369354896285</v>
      </c>
      <c r="K4268" s="168">
        <f ca="1">('Input Parameters'!$E$27/'Input Parameters'!$E$38)^$J4268</f>
        <v>1.0503526057891552E-2</v>
      </c>
      <c r="L4268" s="69">
        <f ca="1">$H4268*$C4268*'Input Parameters'!$E$25*K4268</f>
        <v>1.680005872018564</v>
      </c>
      <c r="M4268" s="24">
        <f t="shared" ca="1" si="637"/>
        <v>0.58387138938364602</v>
      </c>
      <c r="N4268" s="15">
        <f ca="1">_xlfn.NORM.INV(M4268,'Input Parameters'!$E$29,'Input Parameters'!$F$29)</f>
        <v>0.10002118074947282</v>
      </c>
      <c r="O4268" s="8">
        <f t="shared" ca="1" si="638"/>
        <v>0.96198854879159301</v>
      </c>
      <c r="P4268" s="30">
        <f ca="1">_xlfn.LOGNORM.INV(O4268,'Input Parameters'!$H$30,'Input Parameters'!$I$30)</f>
        <v>6.2037806498405663</v>
      </c>
      <c r="Q4268" s="10">
        <f t="shared" ca="1" si="639"/>
        <v>0.7188067836847275</v>
      </c>
      <c r="R4268" s="30">
        <f>IF('Input Parameters'!$E$32=0,0,_xlfn.BETA.INV(Q4268,'Input Parameters'!$L$32,'Input Parameters'!$M$32,'Input Parameters'!$J$32,'Input Parameters'!$K$32))</f>
        <v>0</v>
      </c>
      <c r="S4268" s="10">
        <f t="shared" ca="1" si="640"/>
        <v>0.68902666731348217</v>
      </c>
      <c r="T4268" s="26">
        <f ca="1">_xlfn.LOGNORM.INV(S4268,'Input Parameters'!$H$34,'Input Parameters'!$I$34)</f>
        <v>53.59963037483142</v>
      </c>
      <c r="U4268" s="10">
        <f t="shared" ca="1" si="641"/>
        <v>3.6498784664604322E-2</v>
      </c>
      <c r="V4268" s="30">
        <f ca="1">_xlfn.BETA.INV(U4268,'Input Parameters'!$L$36,'Input Parameters'!$M$36,'Input Parameters'!$J$36,'Input Parameters'!$K$36)</f>
        <v>0.36498417862632682</v>
      </c>
      <c r="W4268" s="2">
        <f ca="1">N4268+(P4268-N4268)*(1-ERF((T4268-R4268)/(2*SQRT(L4268*'Input Parameters'!$E$38))))</f>
        <v>0.1211072223096365</v>
      </c>
      <c r="X4268">
        <f t="shared" ca="1" si="642"/>
        <v>1</v>
      </c>
      <c r="Y4268" s="7"/>
    </row>
    <row r="4269" spans="1:25" ht="15" customHeight="1" x14ac:dyDescent="0.25">
      <c r="A4269" s="139">
        <v>4262</v>
      </c>
      <c r="B4269" s="10">
        <f t="shared" ca="1" si="633"/>
        <v>0.22002965550769371</v>
      </c>
      <c r="C4269" s="60">
        <f ca="1">_xlfn.NORM.INV(B4269,'Input Parameters'!$E$15,'Input Parameters'!$F$15)</f>
        <v>229.1248209592072</v>
      </c>
      <c r="D4269" s="10">
        <f t="shared" ca="1" si="634"/>
        <v>0.3967759698117127</v>
      </c>
      <c r="E4269" s="62">
        <f ca="1">IF(_xlfn.NORM.INV(D4269,'Input Parameters'!$E$17,'Input Parameters'!$F$17)&lt;3500,3500,IF(_xlfn.NORM.INV(D4269,'Input Parameters'!$E$17,'Input Parameters'!$F$17)&gt;5500,5500,_xlfn.NORM.INV(D4269,'Input Parameters'!$E$17,'Input Parameters'!$F$17)))</f>
        <v>4616.8092728685106</v>
      </c>
      <c r="F4269" s="10">
        <f t="shared" ca="1" si="635"/>
        <v>0.63096602607442565</v>
      </c>
      <c r="G4269" s="64">
        <f ca="1">_xlfn.NORM.INV(F4269,'Input Parameters'!$E$20,'Input Parameters'!$F$20)</f>
        <v>284.89056694998021</v>
      </c>
      <c r="H4269" s="57">
        <f ca="1">EXP(E4269*(1/'Input Parameters'!$E$23-1/G4269))</f>
        <v>0.64105492348821036</v>
      </c>
      <c r="I4269" s="10">
        <f t="shared" ca="1" si="636"/>
        <v>0.54442738521258982</v>
      </c>
      <c r="J4269" s="30">
        <f ca="1">_xlfn.BETA.INV(I4269,'Input Parameters'!$L$26,'Input Parameters'!$M$26,'Input Parameters'!$J$26,'Input Parameters'!$K$26)</f>
        <v>0.67918671341938652</v>
      </c>
      <c r="K4269" s="168">
        <f ca="1">('Input Parameters'!$E$27/'Input Parameters'!$E$38)^$J4269</f>
        <v>7.6593938476424636E-3</v>
      </c>
      <c r="L4269" s="69">
        <f ca="1">$H4269*$C4269*'Input Parameters'!$E$25*K4269</f>
        <v>1.1250239817756624</v>
      </c>
      <c r="M4269" s="24">
        <f t="shared" ca="1" si="637"/>
        <v>0.22401349256823588</v>
      </c>
      <c r="N4269" s="15">
        <f ca="1">_xlfn.NORM.INV(M4269,'Input Parameters'!$E$29,'Input Parameters'!$F$29)</f>
        <v>9.9924129155692445E-2</v>
      </c>
      <c r="O4269" s="8">
        <f t="shared" ca="1" si="638"/>
        <v>0.82867932504994402</v>
      </c>
      <c r="P4269" s="30">
        <f ca="1">_xlfn.LOGNORM.INV(O4269,'Input Parameters'!$H$30,'Input Parameters'!$I$30)</f>
        <v>4.2009494631865945</v>
      </c>
      <c r="Q4269" s="10">
        <f t="shared" ca="1" si="639"/>
        <v>0.16554530160693126</v>
      </c>
      <c r="R4269" s="30">
        <f>IF('Input Parameters'!$E$32=0,0,_xlfn.BETA.INV(Q4269,'Input Parameters'!$L$32,'Input Parameters'!$M$32,'Input Parameters'!$J$32,'Input Parameters'!$K$32))</f>
        <v>0</v>
      </c>
      <c r="S4269" s="10">
        <f t="shared" ca="1" si="640"/>
        <v>0.61919906989388107</v>
      </c>
      <c r="T4269" s="26">
        <f ca="1">_xlfn.LOGNORM.INV(S4269,'Input Parameters'!$H$34,'Input Parameters'!$I$34)</f>
        <v>52.348307690142434</v>
      </c>
      <c r="U4269" s="10">
        <f t="shared" ca="1" si="641"/>
        <v>0.29328119512922679</v>
      </c>
      <c r="V4269" s="30">
        <f ca="1">_xlfn.BETA.INV(U4269,'Input Parameters'!$L$36,'Input Parameters'!$M$36,'Input Parameters'!$J$36,'Input Parameters'!$K$36)</f>
        <v>0.50756411545423707</v>
      </c>
      <c r="W4269" s="2">
        <f ca="1">N4269+(P4269-N4269)*(1-ERF((T4269-R4269)/(2*SQRT(L4269*'Input Parameters'!$E$38))))</f>
        <v>0.10190612093172795</v>
      </c>
      <c r="X4269">
        <f t="shared" ca="1" si="642"/>
        <v>1</v>
      </c>
      <c r="Y4269" s="7"/>
    </row>
    <row r="4270" spans="1:25" ht="15" customHeight="1" x14ac:dyDescent="0.25">
      <c r="A4270" s="139">
        <v>4263</v>
      </c>
      <c r="B4270" s="10">
        <f t="shared" ca="1" si="633"/>
        <v>0.40204434490607199</v>
      </c>
      <c r="C4270" s="60">
        <f ca="1">_xlfn.NORM.INV(B4270,'Input Parameters'!$E$15,'Input Parameters'!$F$15)</f>
        <v>257.52402472097839</v>
      </c>
      <c r="D4270" s="10">
        <f t="shared" ca="1" si="634"/>
        <v>0.85403367565510047</v>
      </c>
      <c r="E4270" s="62">
        <f ca="1">IF(_xlfn.NORM.INV(D4270,'Input Parameters'!$E$17,'Input Parameters'!$F$17)&lt;3500,3500,IF(_xlfn.NORM.INV(D4270,'Input Parameters'!$E$17,'Input Parameters'!$F$17)&gt;5500,5500,_xlfn.NORM.INV(D4270,'Input Parameters'!$E$17,'Input Parameters'!$F$17)))</f>
        <v>5500</v>
      </c>
      <c r="F4270" s="10">
        <f t="shared" ca="1" si="635"/>
        <v>5.3168767384372484E-2</v>
      </c>
      <c r="G4270" s="64">
        <f ca="1">_xlfn.NORM.INV(F4270,'Input Parameters'!$E$20,'Input Parameters'!$F$20)</f>
        <v>271.83033031137381</v>
      </c>
      <c r="H4270" s="57">
        <f ca="1">EXP(E4270*(1/'Input Parameters'!$E$23-1/G4270))</f>
        <v>0.23287574885273205</v>
      </c>
      <c r="I4270" s="10">
        <f t="shared" ca="1" si="636"/>
        <v>0.37613400589450019</v>
      </c>
      <c r="J4270" s="30">
        <f ca="1">_xlfn.BETA.INV(I4270,'Input Parameters'!$L$26,'Input Parameters'!$M$26,'Input Parameters'!$J$26,'Input Parameters'!$K$26)</f>
        <v>0.60950438803201645</v>
      </c>
      <c r="K4270" s="168">
        <f ca="1">('Input Parameters'!$E$27/'Input Parameters'!$E$38)^$J4270</f>
        <v>1.2626096512665948E-2</v>
      </c>
      <c r="L4270" s="69">
        <f ca="1">$H4270*$C4270*'Input Parameters'!$E$25*K4270</f>
        <v>0.75720089788975531</v>
      </c>
      <c r="M4270" s="24">
        <f t="shared" ca="1" si="637"/>
        <v>0.15351503003422395</v>
      </c>
      <c r="N4270" s="15">
        <f ca="1">_xlfn.NORM.INV(M4270,'Input Parameters'!$E$29,'Input Parameters'!$F$29)</f>
        <v>9.989785262931318E-2</v>
      </c>
      <c r="O4270" s="8">
        <f t="shared" ca="1" si="638"/>
        <v>0.89253793158611772</v>
      </c>
      <c r="P4270" s="30">
        <f ca="1">_xlfn.LOGNORM.INV(O4270,'Input Parameters'!$H$30,'Input Parameters'!$I$30)</f>
        <v>4.8204056432267324</v>
      </c>
      <c r="Q4270" s="10">
        <f t="shared" ca="1" si="639"/>
        <v>0.5255686971246698</v>
      </c>
      <c r="R4270" s="30">
        <f>IF('Input Parameters'!$E$32=0,0,_xlfn.BETA.INV(Q4270,'Input Parameters'!$L$32,'Input Parameters'!$M$32,'Input Parameters'!$J$32,'Input Parameters'!$K$32))</f>
        <v>0</v>
      </c>
      <c r="S4270" s="10">
        <f t="shared" ca="1" si="640"/>
        <v>0.50436392113304485</v>
      </c>
      <c r="T4270" s="26">
        <f ca="1">_xlfn.LOGNORM.INV(S4270,'Input Parameters'!$H$34,'Input Parameters'!$I$34)</f>
        <v>50.476421842905083</v>
      </c>
      <c r="U4270" s="10">
        <f t="shared" ca="1" si="641"/>
        <v>0.45548511583863704</v>
      </c>
      <c r="V4270" s="30">
        <f ca="1">_xlfn.BETA.INV(U4270,'Input Parameters'!$L$36,'Input Parameters'!$M$36,'Input Parameters'!$J$36,'Input Parameters'!$K$36)</f>
        <v>0.5690384672927784</v>
      </c>
      <c r="W4270" s="2">
        <f ca="1">N4270+(P4270-N4270)*(1-ERF((T4270-R4270)/(2*SQRT(L4270*'Input Parameters'!$E$38))))</f>
        <v>0.10009142034443706</v>
      </c>
      <c r="X4270">
        <f t="shared" ca="1" si="642"/>
        <v>1</v>
      </c>
      <c r="Y4270" s="7"/>
    </row>
    <row r="4271" spans="1:25" ht="15" customHeight="1" x14ac:dyDescent="0.25">
      <c r="A4271" s="139">
        <v>4264</v>
      </c>
      <c r="B4271" s="10">
        <f t="shared" ca="1" si="633"/>
        <v>0.1419428275365231</v>
      </c>
      <c r="C4271" s="60">
        <f ca="1">_xlfn.NORM.INV(B4271,'Input Parameters'!$E$15,'Input Parameters'!$F$15)</f>
        <v>212.89181176649382</v>
      </c>
      <c r="D4271" s="10">
        <f t="shared" ca="1" si="634"/>
        <v>3.7172661972805554E-2</v>
      </c>
      <c r="E4271" s="62">
        <f ca="1">IF(_xlfn.NORM.INV(D4271,'Input Parameters'!$E$17,'Input Parameters'!$F$17)&lt;3500,3500,IF(_xlfn.NORM.INV(D4271,'Input Parameters'!$E$17,'Input Parameters'!$F$17)&gt;5500,5500,_xlfn.NORM.INV(D4271,'Input Parameters'!$E$17,'Input Parameters'!$F$17)))</f>
        <v>3550.8623707247434</v>
      </c>
      <c r="F4271" s="10">
        <f t="shared" ca="1" si="635"/>
        <v>0.94133160385829318</v>
      </c>
      <c r="G4271" s="64">
        <f ca="1">_xlfn.NORM.INV(F4271,'Input Parameters'!$E$20,'Input Parameters'!$F$20)</f>
        <v>293.14253843143888</v>
      </c>
      <c r="H4271" s="57">
        <f ca="1">EXP(E4271*(1/'Input Parameters'!$E$23-1/G4271))</f>
        <v>1.0089202907670043</v>
      </c>
      <c r="I4271" s="10">
        <f t="shared" ca="1" si="636"/>
        <v>0.23216261423397921</v>
      </c>
      <c r="J4271" s="30">
        <f ca="1">_xlfn.BETA.INV(I4271,'Input Parameters'!$L$26,'Input Parameters'!$M$26,'Input Parameters'!$J$26,'Input Parameters'!$K$26)</f>
        <v>0.53875713904981037</v>
      </c>
      <c r="K4271" s="168">
        <f ca="1">('Input Parameters'!$E$27/'Input Parameters'!$E$38)^$J4271</f>
        <v>2.0973034088360001E-2</v>
      </c>
      <c r="L4271" s="69">
        <f ca="1">$H4271*$C4271*'Input Parameters'!$E$25*K4271</f>
        <v>4.5048162096321329</v>
      </c>
      <c r="M4271" s="24">
        <f t="shared" ca="1" si="637"/>
        <v>0.57162544569022933</v>
      </c>
      <c r="N4271" s="15">
        <f ca="1">_xlfn.NORM.INV(M4271,'Input Parameters'!$E$29,'Input Parameters'!$F$29)</f>
        <v>0.10001805139438187</v>
      </c>
      <c r="O4271" s="8">
        <f t="shared" ca="1" si="638"/>
        <v>0.50533851219891912</v>
      </c>
      <c r="P4271" s="30">
        <f ca="1">_xlfn.LOGNORM.INV(O4271,'Input Parameters'!$H$30,'Input Parameters'!$I$30)</f>
        <v>2.7002974743196715</v>
      </c>
      <c r="Q4271" s="10">
        <f t="shared" ca="1" si="639"/>
        <v>0.17340243270163302</v>
      </c>
      <c r="R4271" s="30">
        <f>IF('Input Parameters'!$E$32=0,0,_xlfn.BETA.INV(Q4271,'Input Parameters'!$L$32,'Input Parameters'!$M$32,'Input Parameters'!$J$32,'Input Parameters'!$K$32))</f>
        <v>0</v>
      </c>
      <c r="S4271" s="10">
        <f t="shared" ca="1" si="640"/>
        <v>0.26700840983834628</v>
      </c>
      <c r="T4271" s="26">
        <f ca="1">_xlfn.LOGNORM.INV(S4271,'Input Parameters'!$H$34,'Input Parameters'!$I$34)</f>
        <v>46.651711796457228</v>
      </c>
      <c r="U4271" s="10">
        <f t="shared" ca="1" si="641"/>
        <v>0.6359162052688172</v>
      </c>
      <c r="V4271" s="30">
        <f ca="1">_xlfn.BETA.INV(U4271,'Input Parameters'!$L$36,'Input Parameters'!$M$36,'Input Parameters'!$J$36,'Input Parameters'!$K$36)</f>
        <v>0.64056400256916923</v>
      </c>
      <c r="W4271" s="2">
        <f ca="1">N4271+(P4271-N4271)*(1-ERF((T4271-R4271)/(2*SQRT(L4271*'Input Parameters'!$E$38))))</f>
        <v>0.41239123583325954</v>
      </c>
      <c r="X4271">
        <f t="shared" ca="1" si="642"/>
        <v>1</v>
      </c>
      <c r="Y4271" s="7"/>
    </row>
    <row r="4272" spans="1:25" ht="15" customHeight="1" x14ac:dyDescent="0.25">
      <c r="A4272" s="139">
        <v>4265</v>
      </c>
      <c r="B4272" s="10">
        <f t="shared" ca="1" si="633"/>
        <v>0.10544702677942219</v>
      </c>
      <c r="C4272" s="60">
        <f ca="1">_xlfn.NORM.INV(B4272,'Input Parameters'!$E$15,'Input Parameters'!$F$15)</f>
        <v>203.16520159588023</v>
      </c>
      <c r="D4272" s="10">
        <f t="shared" ca="1" si="634"/>
        <v>0.3576188726248446</v>
      </c>
      <c r="E4272" s="62">
        <f ca="1">IF(_xlfn.NORM.INV(D4272,'Input Parameters'!$E$17,'Input Parameters'!$F$17)&lt;3500,3500,IF(_xlfn.NORM.INV(D4272,'Input Parameters'!$E$17,'Input Parameters'!$F$17)&gt;5500,5500,_xlfn.NORM.INV(D4272,'Input Parameters'!$E$17,'Input Parameters'!$F$17)))</f>
        <v>4544.6184708365599</v>
      </c>
      <c r="F4272" s="10">
        <f t="shared" ca="1" si="635"/>
        <v>0.10756217296080095</v>
      </c>
      <c r="G4272" s="64">
        <f ca="1">_xlfn.NORM.INV(F4272,'Input Parameters'!$E$20,'Input Parameters'!$F$20)</f>
        <v>274.34469747615395</v>
      </c>
      <c r="H4272" s="57">
        <f ca="1">EXP(E4272*(1/'Input Parameters'!$E$23-1/G4272))</f>
        <v>0.34962581203403542</v>
      </c>
      <c r="I4272" s="10">
        <f t="shared" ca="1" si="636"/>
        <v>0.6662345272120993</v>
      </c>
      <c r="J4272" s="30">
        <f ca="1">_xlfn.BETA.INV(I4272,'Input Parameters'!$L$26,'Input Parameters'!$M$26,'Input Parameters'!$J$26,'Input Parameters'!$K$26)</f>
        <v>0.72782912642659281</v>
      </c>
      <c r="K4272" s="168">
        <f ca="1">('Input Parameters'!$E$27/'Input Parameters'!$E$38)^$J4272</f>
        <v>5.4033528788542291E-3</v>
      </c>
      <c r="L4272" s="69">
        <f ca="1">$H4272*$C4272*'Input Parameters'!$E$25*K4272</f>
        <v>0.38380987337455152</v>
      </c>
      <c r="M4272" s="24">
        <f t="shared" ca="1" si="637"/>
        <v>0.26549494089459913</v>
      </c>
      <c r="N4272" s="15">
        <f ca="1">_xlfn.NORM.INV(M4272,'Input Parameters'!$E$29,'Input Parameters'!$F$29)</f>
        <v>9.9937350433866964E-2</v>
      </c>
      <c r="O4272" s="8">
        <f t="shared" ca="1" si="638"/>
        <v>0.75011125797052569</v>
      </c>
      <c r="P4272" s="30">
        <f ca="1">_xlfn.LOGNORM.INV(O4272,'Input Parameters'!$H$30,'Input Parameters'!$I$30)</f>
        <v>3.690721170701813</v>
      </c>
      <c r="Q4272" s="10">
        <f t="shared" ca="1" si="639"/>
        <v>0.22322398836641233</v>
      </c>
      <c r="R4272" s="30">
        <f>IF('Input Parameters'!$E$32=0,0,_xlfn.BETA.INV(Q4272,'Input Parameters'!$L$32,'Input Parameters'!$M$32,'Input Parameters'!$J$32,'Input Parameters'!$K$32))</f>
        <v>0</v>
      </c>
      <c r="S4272" s="10">
        <f t="shared" ca="1" si="640"/>
        <v>0.97352686191645343</v>
      </c>
      <c r="T4272" s="26">
        <f ca="1">_xlfn.LOGNORM.INV(S4272,'Input Parameters'!$H$34,'Input Parameters'!$I$34)</f>
        <v>64.143773970749876</v>
      </c>
      <c r="U4272" s="10">
        <f t="shared" ca="1" si="641"/>
        <v>0.89646176251800735</v>
      </c>
      <c r="V4272" s="30">
        <f ca="1">_xlfn.BETA.INV(U4272,'Input Parameters'!$L$36,'Input Parameters'!$M$36,'Input Parameters'!$J$36,'Input Parameters'!$K$36)</f>
        <v>0.79850242184321485</v>
      </c>
      <c r="W4272" s="2">
        <f ca="1">N4272+(P4272-N4272)*(1-ERF((T4272-R4272)/(2*SQRT(L4272*'Input Parameters'!$E$38))))</f>
        <v>9.9937350434749592E-2</v>
      </c>
      <c r="X4272">
        <f t="shared" ca="1" si="642"/>
        <v>1</v>
      </c>
      <c r="Y4272" s="7"/>
    </row>
    <row r="4273" spans="1:25" ht="15" customHeight="1" x14ac:dyDescent="0.25">
      <c r="A4273" s="139">
        <v>4266</v>
      </c>
      <c r="B4273" s="10">
        <f t="shared" ca="1" si="633"/>
        <v>0.69315186520718375</v>
      </c>
      <c r="C4273" s="60">
        <f ca="1">_xlfn.NORM.INV(B4273,'Input Parameters'!$E$15,'Input Parameters'!$F$15)</f>
        <v>298.32428353186691</v>
      </c>
      <c r="D4273" s="10">
        <f t="shared" ca="1" si="634"/>
        <v>0.55053991240571021</v>
      </c>
      <c r="E4273" s="62">
        <f ca="1">IF(_xlfn.NORM.INV(D4273,'Input Parameters'!$E$17,'Input Parameters'!$F$17)&lt;3500,3500,IF(_xlfn.NORM.INV(D4273,'Input Parameters'!$E$17,'Input Parameters'!$F$17)&gt;5500,5500,_xlfn.NORM.INV(D4273,'Input Parameters'!$E$17,'Input Parameters'!$F$17)))</f>
        <v>4888.9178860478532</v>
      </c>
      <c r="F4273" s="10">
        <f t="shared" ca="1" si="635"/>
        <v>0.15671987523876252</v>
      </c>
      <c r="G4273" s="64">
        <f ca="1">_xlfn.NORM.INV(F4273,'Input Parameters'!$E$20,'Input Parameters'!$F$20)</f>
        <v>275.89619467519765</v>
      </c>
      <c r="H4273" s="57">
        <f ca="1">EXP(E4273*(1/'Input Parameters'!$E$23-1/G4273))</f>
        <v>0.3569017426512901</v>
      </c>
      <c r="I4273" s="10">
        <f t="shared" ca="1" si="636"/>
        <v>0.40811104136178977</v>
      </c>
      <c r="J4273" s="30">
        <f ca="1">_xlfn.BETA.INV(I4273,'Input Parameters'!$L$26,'Input Parameters'!$M$26,'Input Parameters'!$J$26,'Input Parameters'!$K$26)</f>
        <v>0.62338584443246936</v>
      </c>
      <c r="K4273" s="168">
        <f ca="1">('Input Parameters'!$E$27/'Input Parameters'!$E$38)^$J4273</f>
        <v>1.1429455139572282E-2</v>
      </c>
      <c r="L4273" s="69">
        <f ca="1">$H4273*$C4273*'Input Parameters'!$E$25*K4273</f>
        <v>1.2169221670837693</v>
      </c>
      <c r="M4273" s="24">
        <f t="shared" ca="1" si="637"/>
        <v>0.41718763714078788</v>
      </c>
      <c r="N4273" s="15">
        <f ca="1">_xlfn.NORM.INV(M4273,'Input Parameters'!$E$29,'Input Parameters'!$F$29)</f>
        <v>9.9979090653263089E-2</v>
      </c>
      <c r="O4273" s="8">
        <f t="shared" ca="1" si="638"/>
        <v>7.5456189287442021E-2</v>
      </c>
      <c r="P4273" s="30">
        <f ca="1">_xlfn.LOGNORM.INV(O4273,'Input Parameters'!$H$30,'Input Parameters'!$I$30)</f>
        <v>1.3614528603607403</v>
      </c>
      <c r="Q4273" s="10">
        <f t="shared" ca="1" si="639"/>
        <v>0.30319273902853094</v>
      </c>
      <c r="R4273" s="30">
        <f>IF('Input Parameters'!$E$32=0,0,_xlfn.BETA.INV(Q4273,'Input Parameters'!$L$32,'Input Parameters'!$M$32,'Input Parameters'!$J$32,'Input Parameters'!$K$32))</f>
        <v>0</v>
      </c>
      <c r="S4273" s="10">
        <f t="shared" ca="1" si="640"/>
        <v>0.12072427475195424</v>
      </c>
      <c r="T4273" s="26">
        <f ca="1">_xlfn.LOGNORM.INV(S4273,'Input Parameters'!$H$34,'Input Parameters'!$I$34)</f>
        <v>43.566552124201202</v>
      </c>
      <c r="U4273" s="10">
        <f t="shared" ca="1" si="641"/>
        <v>0.87789099590350572</v>
      </c>
      <c r="V4273" s="30">
        <f ca="1">_xlfn.BETA.INV(U4273,'Input Parameters'!$L$36,'Input Parameters'!$M$36,'Input Parameters'!$J$36,'Input Parameters'!$K$36)</f>
        <v>0.78090729899265132</v>
      </c>
      <c r="W4273" s="2">
        <f ca="1">N4273+(P4273-N4273)*(1-ERF((T4273-R4273)/(2*SQRT(L4273*'Input Parameters'!$E$38))))</f>
        <v>0.10657512522109686</v>
      </c>
      <c r="X4273">
        <f t="shared" ca="1" si="642"/>
        <v>1</v>
      </c>
      <c r="Y4273" s="7"/>
    </row>
    <row r="4274" spans="1:25" ht="15" customHeight="1" x14ac:dyDescent="0.25">
      <c r="A4274" s="139">
        <v>4267</v>
      </c>
      <c r="B4274" s="10">
        <f t="shared" ca="1" si="633"/>
        <v>0.91413000217770157</v>
      </c>
      <c r="C4274" s="60">
        <f ca="1">_xlfn.NORM.INV(B4274,'Input Parameters'!$E$15,'Input Parameters'!$F$15)</f>
        <v>345.02980786336616</v>
      </c>
      <c r="D4274" s="10">
        <f t="shared" ca="1" si="634"/>
        <v>0.54643309091330239</v>
      </c>
      <c r="E4274" s="62">
        <f ca="1">IF(_xlfn.NORM.INV(D4274,'Input Parameters'!$E$17,'Input Parameters'!$F$17)&lt;3500,3500,IF(_xlfn.NORM.INV(D4274,'Input Parameters'!$E$17,'Input Parameters'!$F$17)&gt;5500,5500,_xlfn.NORM.INV(D4274,'Input Parameters'!$E$17,'Input Parameters'!$F$17)))</f>
        <v>4881.6581761263651</v>
      </c>
      <c r="F4274" s="10">
        <f t="shared" ca="1" si="635"/>
        <v>0.82599685941509171</v>
      </c>
      <c r="G4274" s="64">
        <f ca="1">_xlfn.NORM.INV(F4274,'Input Parameters'!$E$20,'Input Parameters'!$F$20)</f>
        <v>288.93770525325112</v>
      </c>
      <c r="H4274" s="57">
        <f ca="1">EXP(E4274*(1/'Input Parameters'!$E$23-1/G4274))</f>
        <v>0.79442605046337122</v>
      </c>
      <c r="I4274" s="10">
        <f t="shared" ca="1" si="636"/>
        <v>0.46338686265699403</v>
      </c>
      <c r="J4274" s="30">
        <f ca="1">_xlfn.BETA.INV(I4274,'Input Parameters'!$L$26,'Input Parameters'!$M$26,'Input Parameters'!$J$26,'Input Parameters'!$K$26)</f>
        <v>0.64651085169369038</v>
      </c>
      <c r="K4274" s="168">
        <f ca="1">('Input Parameters'!$E$27/'Input Parameters'!$E$38)^$J4274</f>
        <v>9.6824752949270631E-3</v>
      </c>
      <c r="L4274" s="69">
        <f ca="1">$H4274*$C4274*'Input Parameters'!$E$25*K4274</f>
        <v>2.6539729419052267</v>
      </c>
      <c r="M4274" s="24">
        <f t="shared" ca="1" si="637"/>
        <v>0.16219122515854145</v>
      </c>
      <c r="N4274" s="15">
        <f ca="1">_xlfn.NORM.INV(M4274,'Input Parameters'!$E$29,'Input Parameters'!$F$29)</f>
        <v>9.9901450798208793E-2</v>
      </c>
      <c r="O4274" s="8">
        <f t="shared" ca="1" si="638"/>
        <v>4.6338544315255747E-2</v>
      </c>
      <c r="P4274" s="30">
        <f ca="1">_xlfn.LOGNORM.INV(O4274,'Input Parameters'!$H$30,'Input Parameters'!$I$30)</f>
        <v>1.2125913813941001</v>
      </c>
      <c r="Q4274" s="10">
        <f t="shared" ca="1" si="639"/>
        <v>0.90390675693962053</v>
      </c>
      <c r="R4274" s="30">
        <f>IF('Input Parameters'!$E$32=0,0,_xlfn.BETA.INV(Q4274,'Input Parameters'!$L$32,'Input Parameters'!$M$32,'Input Parameters'!$J$32,'Input Parameters'!$K$32))</f>
        <v>0</v>
      </c>
      <c r="S4274" s="10">
        <f t="shared" ca="1" si="640"/>
        <v>1.7578298733747832E-2</v>
      </c>
      <c r="T4274" s="26">
        <f ca="1">_xlfn.LOGNORM.INV(S4274,'Input Parameters'!$H$34,'Input Parameters'!$I$34)</f>
        <v>38.777705260659928</v>
      </c>
      <c r="U4274" s="10">
        <f t="shared" ca="1" si="641"/>
        <v>0.78158145893750031</v>
      </c>
      <c r="V4274" s="30">
        <f ca="1">_xlfn.BETA.INV(U4274,'Input Parameters'!$L$36,'Input Parameters'!$M$36,'Input Parameters'!$J$36,'Input Parameters'!$K$36)</f>
        <v>0.71257882698781616</v>
      </c>
      <c r="W4274" s="2">
        <f ca="1">N4274+(P4274-N4274)*(1-ERF((T4274-R4274)/(2*SQRT(L4274*'Input Parameters'!$E$38))))</f>
        <v>0.20265728327164539</v>
      </c>
      <c r="X4274">
        <f t="shared" ca="1" si="642"/>
        <v>1</v>
      </c>
      <c r="Y4274" s="7"/>
    </row>
    <row r="4275" spans="1:25" ht="15" customHeight="1" x14ac:dyDescent="0.25">
      <c r="A4275" s="139">
        <v>4268</v>
      </c>
      <c r="B4275" s="10">
        <f t="shared" ca="1" si="633"/>
        <v>0.44147333897389873</v>
      </c>
      <c r="C4275" s="60">
        <f ca="1">_xlfn.NORM.INV(B4275,'Input Parameters'!$E$15,'Input Parameters'!$F$15)</f>
        <v>262.98803863378356</v>
      </c>
      <c r="D4275" s="10">
        <f t="shared" ca="1" si="634"/>
        <v>0.95807103141409322</v>
      </c>
      <c r="E4275" s="62">
        <f ca="1">IF(_xlfn.NORM.INV(D4275,'Input Parameters'!$E$17,'Input Parameters'!$F$17)&lt;3500,3500,IF(_xlfn.NORM.INV(D4275,'Input Parameters'!$E$17,'Input Parameters'!$F$17)&gt;5500,5500,_xlfn.NORM.INV(D4275,'Input Parameters'!$E$17,'Input Parameters'!$F$17)))</f>
        <v>5500</v>
      </c>
      <c r="F4275" s="10">
        <f t="shared" ca="1" si="635"/>
        <v>0.83412523493854529</v>
      </c>
      <c r="G4275" s="64">
        <f ca="1">_xlfn.NORM.INV(F4275,'Input Parameters'!$E$20,'Input Parameters'!$F$20)</f>
        <v>289.15299277657812</v>
      </c>
      <c r="H4275" s="57">
        <f ca="1">EXP(E4275*(1/'Input Parameters'!$E$23-1/G4275))</f>
        <v>0.78261595796648264</v>
      </c>
      <c r="I4275" s="10">
        <f t="shared" ca="1" si="636"/>
        <v>0.35892974488539675</v>
      </c>
      <c r="J4275" s="30">
        <f ca="1">_xlfn.BETA.INV(I4275,'Input Parameters'!$L$26,'Input Parameters'!$M$26,'Input Parameters'!$J$26,'Input Parameters'!$K$26)</f>
        <v>0.60183902164151493</v>
      </c>
      <c r="K4275" s="168">
        <f ca="1">('Input Parameters'!$E$27/'Input Parameters'!$E$38)^$J4275</f>
        <v>1.333976840110742E-2</v>
      </c>
      <c r="L4275" s="69">
        <f ca="1">$H4275*$C4275*'Input Parameters'!$E$25*K4275</f>
        <v>2.7455729340585378</v>
      </c>
      <c r="M4275" s="24">
        <f t="shared" ca="1" si="637"/>
        <v>0.56010789654514404</v>
      </c>
      <c r="N4275" s="15">
        <f ca="1">_xlfn.NORM.INV(M4275,'Input Parameters'!$E$29,'Input Parameters'!$F$29)</f>
        <v>0.10001512427773909</v>
      </c>
      <c r="O4275" s="8">
        <f t="shared" ca="1" si="638"/>
        <v>0.77776533918572888</v>
      </c>
      <c r="P4275" s="30">
        <f ca="1">_xlfn.LOGNORM.INV(O4275,'Input Parameters'!$H$30,'Input Parameters'!$I$30)</f>
        <v>3.8506997867970543</v>
      </c>
      <c r="Q4275" s="10">
        <f t="shared" ca="1" si="639"/>
        <v>0.54909944786052933</v>
      </c>
      <c r="R4275" s="30">
        <f>IF('Input Parameters'!$E$32=0,0,_xlfn.BETA.INV(Q4275,'Input Parameters'!$L$32,'Input Parameters'!$M$32,'Input Parameters'!$J$32,'Input Parameters'!$K$32))</f>
        <v>0</v>
      </c>
      <c r="S4275" s="10">
        <f t="shared" ca="1" si="640"/>
        <v>0.33063697946319037</v>
      </c>
      <c r="T4275" s="26">
        <f ca="1">_xlfn.LOGNORM.INV(S4275,'Input Parameters'!$H$34,'Input Parameters'!$I$34)</f>
        <v>47.7312845172126</v>
      </c>
      <c r="U4275" s="10">
        <f t="shared" ca="1" si="641"/>
        <v>0.22429393717903889</v>
      </c>
      <c r="V4275" s="30">
        <f ca="1">_xlfn.BETA.INV(U4275,'Input Parameters'!$L$36,'Input Parameters'!$M$36,'Input Parameters'!$J$36,'Input Parameters'!$K$36)</f>
        <v>0.47935555427234849</v>
      </c>
      <c r="W4275" s="2">
        <f ca="1">N4275+(P4275-N4275)*(1-ERF((T4275-R4275)/(2*SQRT(L4275*'Input Parameters'!$E$38))))</f>
        <v>0.25626549632338691</v>
      </c>
      <c r="X4275">
        <f t="shared" ca="1" si="642"/>
        <v>1</v>
      </c>
      <c r="Y4275" s="7"/>
    </row>
    <row r="4276" spans="1:25" ht="15" customHeight="1" x14ac:dyDescent="0.25">
      <c r="A4276" s="139">
        <v>4269</v>
      </c>
      <c r="B4276" s="10">
        <f t="shared" ca="1" si="633"/>
        <v>0.83695645338245339</v>
      </c>
      <c r="C4276" s="60">
        <f ca="1">_xlfn.NORM.INV(B4276,'Input Parameters'!$E$15,'Input Parameters'!$F$15)</f>
        <v>324.18656119136398</v>
      </c>
      <c r="D4276" s="10">
        <f t="shared" ca="1" si="634"/>
        <v>0.34471153325064452</v>
      </c>
      <c r="E4276" s="62">
        <f ca="1">IF(_xlfn.NORM.INV(D4276,'Input Parameters'!$E$17,'Input Parameters'!$F$17)&lt;3500,3500,IF(_xlfn.NORM.INV(D4276,'Input Parameters'!$E$17,'Input Parameters'!$F$17)&gt;5500,5500,_xlfn.NORM.INV(D4276,'Input Parameters'!$E$17,'Input Parameters'!$F$17)))</f>
        <v>4520.2533076748796</v>
      </c>
      <c r="F4276" s="10">
        <f t="shared" ca="1" si="635"/>
        <v>0.23376038256611298</v>
      </c>
      <c r="G4276" s="64">
        <f ca="1">_xlfn.NORM.INV(F4276,'Input Parameters'!$E$20,'Input Parameters'!$F$20)</f>
        <v>277.78232380465153</v>
      </c>
      <c r="H4276" s="57">
        <f ca="1">EXP(E4276*(1/'Input Parameters'!$E$23-1/G4276))</f>
        <v>0.43112543020796651</v>
      </c>
      <c r="I4276" s="10">
        <f t="shared" ca="1" si="636"/>
        <v>0.84940587926199407</v>
      </c>
      <c r="J4276" s="30">
        <f ca="1">_xlfn.BETA.INV(I4276,'Input Parameters'!$L$26,'Input Parameters'!$M$26,'Input Parameters'!$J$26,'Input Parameters'!$K$26)</f>
        <v>0.80994216232878791</v>
      </c>
      <c r="K4276" s="168">
        <f ca="1">('Input Parameters'!$E$27/'Input Parameters'!$E$38)^$J4276</f>
        <v>2.9982263798750126E-3</v>
      </c>
      <c r="L4276" s="69">
        <f ca="1">$H4276*$C4276*'Input Parameters'!$E$25*K4276</f>
        <v>0.41904732184170906</v>
      </c>
      <c r="M4276" s="24">
        <f t="shared" ca="1" si="637"/>
        <v>0.81966324545052627</v>
      </c>
      <c r="N4276" s="15">
        <f ca="1">_xlfn.NORM.INV(M4276,'Input Parameters'!$E$29,'Input Parameters'!$F$29)</f>
        <v>0.10009140824774254</v>
      </c>
      <c r="O4276" s="8">
        <f t="shared" ca="1" si="638"/>
        <v>8.6211406547911817E-2</v>
      </c>
      <c r="P4276" s="30">
        <f ca="1">_xlfn.LOGNORM.INV(O4276,'Input Parameters'!$H$30,'Input Parameters'!$I$30)</f>
        <v>1.408458540931544</v>
      </c>
      <c r="Q4276" s="10">
        <f t="shared" ca="1" si="639"/>
        <v>0.37094646423161226</v>
      </c>
      <c r="R4276" s="30">
        <f>IF('Input Parameters'!$E$32=0,0,_xlfn.BETA.INV(Q4276,'Input Parameters'!$L$32,'Input Parameters'!$M$32,'Input Parameters'!$J$32,'Input Parameters'!$K$32))</f>
        <v>0</v>
      </c>
      <c r="S4276" s="10">
        <f t="shared" ca="1" si="640"/>
        <v>0.55182508201828873</v>
      </c>
      <c r="T4276" s="26">
        <f ca="1">_xlfn.LOGNORM.INV(S4276,'Input Parameters'!$H$34,'Input Parameters'!$I$34)</f>
        <v>51.232054696037167</v>
      </c>
      <c r="U4276" s="10">
        <f t="shared" ca="1" si="641"/>
        <v>0.79588754219057412</v>
      </c>
      <c r="V4276" s="30">
        <f ca="1">_xlfn.BETA.INV(U4276,'Input Parameters'!$L$36,'Input Parameters'!$M$36,'Input Parameters'!$J$36,'Input Parameters'!$K$36)</f>
        <v>0.72114376569836569</v>
      </c>
      <c r="W4276" s="2">
        <f ca="1">N4276+(P4276-N4276)*(1-ERF((T4276-R4276)/(2*SQRT(L4276*'Input Parameters'!$E$38))))</f>
        <v>0.10009143690990004</v>
      </c>
      <c r="X4276">
        <f t="shared" ca="1" si="642"/>
        <v>1</v>
      </c>
      <c r="Y4276" s="7"/>
    </row>
    <row r="4277" spans="1:25" ht="15" customHeight="1" x14ac:dyDescent="0.25">
      <c r="A4277" s="139">
        <v>4270</v>
      </c>
      <c r="B4277" s="10">
        <f t="shared" ca="1" si="633"/>
        <v>5.3026366572071604E-2</v>
      </c>
      <c r="C4277" s="60">
        <f ca="1">_xlfn.NORM.INV(B4277,'Input Parameters'!$E$15,'Input Parameters'!$F$15)</f>
        <v>183.38017707427593</v>
      </c>
      <c r="D4277" s="10">
        <f t="shared" ca="1" si="634"/>
        <v>0.59436920136600346</v>
      </c>
      <c r="E4277" s="62">
        <f ca="1">IF(_xlfn.NORM.INV(D4277,'Input Parameters'!$E$17,'Input Parameters'!$F$17)&lt;3500,3500,IF(_xlfn.NORM.INV(D4277,'Input Parameters'!$E$17,'Input Parameters'!$F$17)&gt;5500,5500,_xlfn.NORM.INV(D4277,'Input Parameters'!$E$17,'Input Parameters'!$F$17)))</f>
        <v>4967.1591631683332</v>
      </c>
      <c r="F4277" s="10">
        <f t="shared" ca="1" si="635"/>
        <v>0.95673315817432492</v>
      </c>
      <c r="G4277" s="64">
        <f ca="1">_xlfn.NORM.INV(F4277,'Input Parameters'!$E$20,'Input Parameters'!$F$20)</f>
        <v>294.13361913830602</v>
      </c>
      <c r="H4277" s="57">
        <f ca="1">EXP(E4277*(1/'Input Parameters'!$E$23-1/G4277))</f>
        <v>1.0719906292618517</v>
      </c>
      <c r="I4277" s="10">
        <f t="shared" ca="1" si="636"/>
        <v>0.14327885861950529</v>
      </c>
      <c r="J4277" s="30">
        <f ca="1">_xlfn.BETA.INV(I4277,'Input Parameters'!$L$26,'Input Parameters'!$M$26,'Input Parameters'!$J$26,'Input Parameters'!$K$26)</f>
        <v>0.4813939665234932</v>
      </c>
      <c r="K4277" s="168">
        <f ca="1">('Input Parameters'!$E$27/'Input Parameters'!$E$38)^$J4277</f>
        <v>3.1648948358756077E-2</v>
      </c>
      <c r="L4277" s="69">
        <f ca="1">$H4277*$C4277*'Input Parameters'!$E$25*K4277</f>
        <v>6.2216082307547671</v>
      </c>
      <c r="M4277" s="24">
        <f t="shared" ca="1" si="637"/>
        <v>0.20796789943702521</v>
      </c>
      <c r="N4277" s="15">
        <f ca="1">_xlfn.NORM.INV(M4277,'Input Parameters'!$E$29,'Input Parameters'!$F$29)</f>
        <v>9.9918650759469235E-2</v>
      </c>
      <c r="O4277" s="8">
        <f t="shared" ca="1" si="638"/>
        <v>0.77643152979212471</v>
      </c>
      <c r="P4277" s="30">
        <f ca="1">_xlfn.LOGNORM.INV(O4277,'Input Parameters'!$H$30,'Input Parameters'!$I$30)</f>
        <v>3.8425754950489801</v>
      </c>
      <c r="Q4277" s="10">
        <f t="shared" ca="1" si="639"/>
        <v>0.25298250278411782</v>
      </c>
      <c r="R4277" s="30">
        <f>IF('Input Parameters'!$E$32=0,0,_xlfn.BETA.INV(Q4277,'Input Parameters'!$L$32,'Input Parameters'!$M$32,'Input Parameters'!$J$32,'Input Parameters'!$K$32))</f>
        <v>0</v>
      </c>
      <c r="S4277" s="10">
        <f t="shared" ca="1" si="640"/>
        <v>0.49622520953937121</v>
      </c>
      <c r="T4277" s="26">
        <f ca="1">_xlfn.LOGNORM.INV(S4277,'Input Parameters'!$H$34,'Input Parameters'!$I$34)</f>
        <v>50.348361457823451</v>
      </c>
      <c r="U4277" s="10">
        <f t="shared" ca="1" si="641"/>
        <v>0.6651220820863657</v>
      </c>
      <c r="V4277" s="30">
        <f ca="1">_xlfn.BETA.INV(U4277,'Input Parameters'!$L$36,'Input Parameters'!$M$36,'Input Parameters'!$J$36,'Input Parameters'!$K$36)</f>
        <v>0.65343751824760699</v>
      </c>
      <c r="W4277" s="2">
        <f ca="1">N4277+(P4277-N4277)*(1-ERF((T4277-R4277)/(2*SQRT(L4277*'Input Parameters'!$E$38))))</f>
        <v>0.67437864603955278</v>
      </c>
      <c r="X4277">
        <f t="shared" ca="1" si="642"/>
        <v>0</v>
      </c>
      <c r="Y4277" s="7"/>
    </row>
    <row r="4278" spans="1:25" ht="15" customHeight="1" x14ac:dyDescent="0.25">
      <c r="A4278" s="139">
        <v>4271</v>
      </c>
      <c r="B4278" s="10">
        <f t="shared" ca="1" si="633"/>
        <v>0.44137759642792818</v>
      </c>
      <c r="C4278" s="60">
        <f ca="1">_xlfn.NORM.INV(B4278,'Input Parameters'!$E$15,'Input Parameters'!$F$15)</f>
        <v>262.97489072373287</v>
      </c>
      <c r="D4278" s="10">
        <f t="shared" ca="1" si="634"/>
        <v>0.62630073458240976</v>
      </c>
      <c r="E4278" s="62">
        <f ca="1">IF(_xlfn.NORM.INV(D4278,'Input Parameters'!$E$17,'Input Parameters'!$F$17)&lt;3500,3500,IF(_xlfn.NORM.INV(D4278,'Input Parameters'!$E$17,'Input Parameters'!$F$17)&gt;5500,5500,_xlfn.NORM.INV(D4278,'Input Parameters'!$E$17,'Input Parameters'!$F$17)))</f>
        <v>5025.4500478968039</v>
      </c>
      <c r="F4278" s="10">
        <f t="shared" ca="1" si="635"/>
        <v>0.44231788794033389</v>
      </c>
      <c r="G4278" s="64">
        <f ca="1">_xlfn.NORM.INV(F4278,'Input Parameters'!$E$20,'Input Parameters'!$F$20)</f>
        <v>281.67786273577462</v>
      </c>
      <c r="H4278" s="57">
        <f ca="1">EXP(E4278*(1/'Input Parameters'!$E$23-1/G4278))</f>
        <v>0.50399453033984087</v>
      </c>
      <c r="I4278" s="10">
        <f t="shared" ca="1" si="636"/>
        <v>0.33477417374930385</v>
      </c>
      <c r="J4278" s="30">
        <f ca="1">_xlfn.BETA.INV(I4278,'Input Parameters'!$L$26,'Input Parameters'!$M$26,'Input Parameters'!$J$26,'Input Parameters'!$K$26)</f>
        <v>0.59080033321882464</v>
      </c>
      <c r="K4278" s="168">
        <f ca="1">('Input Parameters'!$E$27/'Input Parameters'!$E$38)^$J4278</f>
        <v>1.4438964976933909E-2</v>
      </c>
      <c r="L4278" s="69">
        <f ca="1">$H4278*$C4278*'Input Parameters'!$E$25*K4278</f>
        <v>1.913710190668551</v>
      </c>
      <c r="M4278" s="24">
        <f t="shared" ca="1" si="637"/>
        <v>0.80790565222026622</v>
      </c>
      <c r="N4278" s="15">
        <f ca="1">_xlfn.NORM.INV(M4278,'Input Parameters'!$E$29,'Input Parameters'!$F$29)</f>
        <v>0.10008702044297528</v>
      </c>
      <c r="O4278" s="8">
        <f t="shared" ca="1" si="638"/>
        <v>0.71257991181270153</v>
      </c>
      <c r="P4278" s="30">
        <f ca="1">_xlfn.LOGNORM.INV(O4278,'Input Parameters'!$H$30,'Input Parameters'!$I$30)</f>
        <v>3.4973885282229435</v>
      </c>
      <c r="Q4278" s="10">
        <f t="shared" ca="1" si="639"/>
        <v>0.31781984746680991</v>
      </c>
      <c r="R4278" s="30">
        <f>IF('Input Parameters'!$E$32=0,0,_xlfn.BETA.INV(Q4278,'Input Parameters'!$L$32,'Input Parameters'!$M$32,'Input Parameters'!$J$32,'Input Parameters'!$K$32))</f>
        <v>0</v>
      </c>
      <c r="S4278" s="10">
        <f t="shared" ca="1" si="640"/>
        <v>0.68412834766125319</v>
      </c>
      <c r="T4278" s="26">
        <f ca="1">_xlfn.LOGNORM.INV(S4278,'Input Parameters'!$H$34,'Input Parameters'!$I$34)</f>
        <v>53.507483514431719</v>
      </c>
      <c r="U4278" s="10">
        <f t="shared" ca="1" si="641"/>
        <v>2.7606995035011739E-2</v>
      </c>
      <c r="V4278" s="30">
        <f ca="1">_xlfn.BETA.INV(U4278,'Input Parameters'!$L$36,'Input Parameters'!$M$36,'Input Parameters'!$J$36,'Input Parameters'!$K$36)</f>
        <v>0.3537334610519971</v>
      </c>
      <c r="W4278" s="2">
        <f ca="1">N4278+(P4278-N4278)*(1-ERF((T4278-R4278)/(2*SQRT(L4278*'Input Parameters'!$E$38))))</f>
        <v>0.12127781343653339</v>
      </c>
      <c r="X4278">
        <f t="shared" ca="1" si="642"/>
        <v>1</v>
      </c>
      <c r="Y4278" s="7"/>
    </row>
    <row r="4279" spans="1:25" ht="15" customHeight="1" x14ac:dyDescent="0.25">
      <c r="A4279" s="139">
        <v>4272</v>
      </c>
      <c r="B4279" s="10">
        <f t="shared" ca="1" si="633"/>
        <v>0.62251781320882538</v>
      </c>
      <c r="C4279" s="60">
        <f ca="1">_xlfn.NORM.INV(B4279,'Input Parameters'!$E$15,'Input Parameters'!$F$15)</f>
        <v>287.88098353116737</v>
      </c>
      <c r="D4279" s="10">
        <f t="shared" ca="1" si="634"/>
        <v>0.34268170897692085</v>
      </c>
      <c r="E4279" s="62">
        <f ca="1">IF(_xlfn.NORM.INV(D4279,'Input Parameters'!$E$17,'Input Parameters'!$F$17)&lt;3500,3500,IF(_xlfn.NORM.INV(D4279,'Input Parameters'!$E$17,'Input Parameters'!$F$17)&gt;5500,5500,_xlfn.NORM.INV(D4279,'Input Parameters'!$E$17,'Input Parameters'!$F$17)))</f>
        <v>4516.391345385653</v>
      </c>
      <c r="F4279" s="10">
        <f t="shared" ca="1" si="635"/>
        <v>0.94425441635590535</v>
      </c>
      <c r="G4279" s="64">
        <f ca="1">_xlfn.NORM.INV(F4279,'Input Parameters'!$E$20,'Input Parameters'!$F$20)</f>
        <v>293.31322663154606</v>
      </c>
      <c r="H4279" s="57">
        <f ca="1">EXP(E4279*(1/'Input Parameters'!$E$23-1/G4279))</f>
        <v>1.0204678969878367</v>
      </c>
      <c r="I4279" s="10">
        <f t="shared" ca="1" si="636"/>
        <v>0.14317927459196533</v>
      </c>
      <c r="J4279" s="30">
        <f ca="1">_xlfn.BETA.INV(I4279,'Input Parameters'!$L$26,'Input Parameters'!$M$26,'Input Parameters'!$J$26,'Input Parameters'!$K$26)</f>
        <v>0.48131851716998014</v>
      </c>
      <c r="K4279" s="168">
        <f ca="1">('Input Parameters'!$E$27/'Input Parameters'!$E$38)^$J4279</f>
        <v>3.1666081405555761E-2</v>
      </c>
      <c r="L4279" s="69">
        <f ca="1">$H4279*$C4279*'Input Parameters'!$E$25*K4279</f>
        <v>9.3026492910609537</v>
      </c>
      <c r="M4279" s="24">
        <f t="shared" ca="1" si="637"/>
        <v>0.84743063342256886</v>
      </c>
      <c r="N4279" s="15">
        <f ca="1">_xlfn.NORM.INV(M4279,'Input Parameters'!$E$29,'Input Parameters'!$F$29)</f>
        <v>0.10010254758110389</v>
      </c>
      <c r="O4279" s="8">
        <f t="shared" ca="1" si="638"/>
        <v>0.50240860970961443</v>
      </c>
      <c r="P4279" s="30">
        <f ca="1">_xlfn.LOGNORM.INV(O4279,'Input Parameters'!$H$30,'Input Parameters'!$I$30)</f>
        <v>2.6909452444422999</v>
      </c>
      <c r="Q4279" s="10">
        <f t="shared" ca="1" si="639"/>
        <v>0.37560945893870468</v>
      </c>
      <c r="R4279" s="30">
        <f>IF('Input Parameters'!$E$32=0,0,_xlfn.BETA.INV(Q4279,'Input Parameters'!$L$32,'Input Parameters'!$M$32,'Input Parameters'!$J$32,'Input Parameters'!$K$32))</f>
        <v>0</v>
      </c>
      <c r="S4279" s="10">
        <f t="shared" ca="1" si="640"/>
        <v>0.4453582514705402</v>
      </c>
      <c r="T4279" s="26">
        <f ca="1">_xlfn.LOGNORM.INV(S4279,'Input Parameters'!$H$34,'Input Parameters'!$I$34)</f>
        <v>49.552667019393489</v>
      </c>
      <c r="U4279" s="10">
        <f t="shared" ca="1" si="641"/>
        <v>0.2277951967889873</v>
      </c>
      <c r="V4279" s="30">
        <f ca="1">_xlfn.BETA.INV(U4279,'Input Parameters'!$L$36,'Input Parameters'!$M$36,'Input Parameters'!$J$36,'Input Parameters'!$K$36)</f>
        <v>0.48085148534418298</v>
      </c>
      <c r="W4279" s="2">
        <f ca="1">N4279+(P4279-N4279)*(1-ERF((T4279-R4279)/(2*SQRT(L4279*'Input Parameters'!$E$38))))</f>
        <v>0.74945525749741682</v>
      </c>
      <c r="X4279">
        <f t="shared" ca="1" si="642"/>
        <v>0</v>
      </c>
      <c r="Y4279" s="7"/>
    </row>
    <row r="4280" spans="1:25" ht="15" customHeight="1" x14ac:dyDescent="0.25">
      <c r="A4280" s="139">
        <v>4273</v>
      </c>
      <c r="B4280" s="10">
        <f t="shared" ca="1" si="633"/>
        <v>0.438722490351932</v>
      </c>
      <c r="C4280" s="60">
        <f ca="1">_xlfn.NORM.INV(B4280,'Input Parameters'!$E$15,'Input Parameters'!$F$15)</f>
        <v>262.61008618935756</v>
      </c>
      <c r="D4280" s="10">
        <f t="shared" ca="1" si="634"/>
        <v>0.27266889639990455</v>
      </c>
      <c r="E4280" s="62">
        <f ca="1">IF(_xlfn.NORM.INV(D4280,'Input Parameters'!$E$17,'Input Parameters'!$F$17)&lt;3500,3500,IF(_xlfn.NORM.INV(D4280,'Input Parameters'!$E$17,'Input Parameters'!$F$17)&gt;5500,5500,_xlfn.NORM.INV(D4280,'Input Parameters'!$E$17,'Input Parameters'!$F$17)))</f>
        <v>4376.6672814333806</v>
      </c>
      <c r="F4280" s="10">
        <f t="shared" ca="1" si="635"/>
        <v>0.41396477499417472</v>
      </c>
      <c r="G4280" s="64">
        <f ca="1">_xlfn.NORM.INV(F4280,'Input Parameters'!$E$20,'Input Parameters'!$F$20)</f>
        <v>281.19370303463393</v>
      </c>
      <c r="H4280" s="57">
        <f ca="1">EXP(E4280*(1/'Input Parameters'!$E$23-1/G4280))</f>
        <v>0.53607279091373861</v>
      </c>
      <c r="I4280" s="10">
        <f t="shared" ca="1" si="636"/>
        <v>8.2324369227071204E-2</v>
      </c>
      <c r="J4280" s="30">
        <f ca="1">_xlfn.BETA.INV(I4280,'Input Parameters'!$L$26,'Input Parameters'!$M$26,'Input Parameters'!$J$26,'Input Parameters'!$K$26)</f>
        <v>0.42642582512036431</v>
      </c>
      <c r="K4280" s="168">
        <f ca="1">('Input Parameters'!$E$27/'Input Parameters'!$E$38)^$J4280</f>
        <v>4.6945751185008898E-2</v>
      </c>
      <c r="L4280" s="69">
        <f ca="1">$H4280*$C4280*'Input Parameters'!$E$25*K4280</f>
        <v>6.6089346795187254</v>
      </c>
      <c r="M4280" s="24">
        <f t="shared" ca="1" si="637"/>
        <v>0.83202316125998499</v>
      </c>
      <c r="N4280" s="15">
        <f ca="1">_xlfn.NORM.INV(M4280,'Input Parameters'!$E$29,'Input Parameters'!$F$29)</f>
        <v>0.10009621909834986</v>
      </c>
      <c r="O4280" s="8">
        <f t="shared" ca="1" si="638"/>
        <v>0.21578093885313898</v>
      </c>
      <c r="P4280" s="30">
        <f ca="1">_xlfn.LOGNORM.INV(O4280,'Input Parameters'!$H$30,'Input Parameters'!$I$30)</f>
        <v>1.850586828671559</v>
      </c>
      <c r="Q4280" s="10">
        <f t="shared" ca="1" si="639"/>
        <v>0.66798311607627459</v>
      </c>
      <c r="R4280" s="30">
        <f>IF('Input Parameters'!$E$32=0,0,_xlfn.BETA.INV(Q4280,'Input Parameters'!$L$32,'Input Parameters'!$M$32,'Input Parameters'!$J$32,'Input Parameters'!$K$32))</f>
        <v>0</v>
      </c>
      <c r="S4280" s="10">
        <f t="shared" ca="1" si="640"/>
        <v>0.40163071621295376</v>
      </c>
      <c r="T4280" s="26">
        <f ca="1">_xlfn.LOGNORM.INV(S4280,'Input Parameters'!$H$34,'Input Parameters'!$I$34)</f>
        <v>48.868051161005504</v>
      </c>
      <c r="U4280" s="10">
        <f t="shared" ca="1" si="641"/>
        <v>0.44067393366839658</v>
      </c>
      <c r="V4280" s="30">
        <f ca="1">_xlfn.BETA.INV(U4280,'Input Parameters'!$L$36,'Input Parameters'!$M$36,'Input Parameters'!$J$36,'Input Parameters'!$K$36)</f>
        <v>0.56347926123565206</v>
      </c>
      <c r="W4280" s="2">
        <f ca="1">N4280+(P4280-N4280)*(1-ERF((T4280-R4280)/(2*SQRT(L4280*'Input Parameters'!$E$38))))</f>
        <v>0.41326482286319444</v>
      </c>
      <c r="X4280">
        <f t="shared" ca="1" si="642"/>
        <v>1</v>
      </c>
      <c r="Y4280" s="7"/>
    </row>
    <row r="4281" spans="1:25" ht="15" customHeight="1" x14ac:dyDescent="0.25">
      <c r="A4281" s="139">
        <v>4274</v>
      </c>
      <c r="B4281" s="10">
        <f t="shared" ca="1" si="633"/>
        <v>0.98874724580870232</v>
      </c>
      <c r="C4281" s="60">
        <f ca="1">_xlfn.NORM.INV(B4281,'Input Parameters'!$E$15,'Input Parameters'!$F$15)</f>
        <v>394.62179362400099</v>
      </c>
      <c r="D4281" s="10">
        <f t="shared" ca="1" si="634"/>
        <v>0.47092382476427219</v>
      </c>
      <c r="E4281" s="62">
        <f ca="1">IF(_xlfn.NORM.INV(D4281,'Input Parameters'!$E$17,'Input Parameters'!$F$17)&lt;3500,3500,IF(_xlfn.NORM.INV(D4281,'Input Parameters'!$E$17,'Input Parameters'!$F$17)&gt;5500,5500,_xlfn.NORM.INV(D4281,'Input Parameters'!$E$17,'Input Parameters'!$F$17)))</f>
        <v>4748.936534010184</v>
      </c>
      <c r="F4281" s="10">
        <f t="shared" ca="1" si="635"/>
        <v>0.24099175555633723</v>
      </c>
      <c r="G4281" s="64">
        <f ca="1">_xlfn.NORM.INV(F4281,'Input Parameters'!$E$20,'Input Parameters'!$F$20)</f>
        <v>277.93912333013969</v>
      </c>
      <c r="H4281" s="57">
        <f ca="1">EXP(E4281*(1/'Input Parameters'!$E$23-1/G4281))</f>
        <v>0.41716375559667013</v>
      </c>
      <c r="I4281" s="10">
        <f t="shared" ca="1" si="636"/>
        <v>0.89335263868127934</v>
      </c>
      <c r="J4281" s="30">
        <f ca="1">_xlfn.BETA.INV(I4281,'Input Parameters'!$L$26,'Input Parameters'!$M$26,'Input Parameters'!$J$26,'Input Parameters'!$K$26)</f>
        <v>0.83486443021663836</v>
      </c>
      <c r="K4281" s="168">
        <f ca="1">('Input Parameters'!$E$27/'Input Parameters'!$E$38)^$J4281</f>
        <v>2.5074163678605712E-3</v>
      </c>
      <c r="L4281" s="69">
        <f ca="1">$H4281*$C4281*'Input Parameters'!$E$25*K4281</f>
        <v>0.41277567030973378</v>
      </c>
      <c r="M4281" s="24">
        <f t="shared" ca="1" si="637"/>
        <v>0.76105475604354333</v>
      </c>
      <c r="N4281" s="15">
        <f ca="1">_xlfn.NORM.INV(M4281,'Input Parameters'!$E$29,'Input Parameters'!$F$29)</f>
        <v>0.10007096995231773</v>
      </c>
      <c r="O4281" s="8">
        <f t="shared" ca="1" si="638"/>
        <v>0.38031594219541376</v>
      </c>
      <c r="P4281" s="30">
        <f ca="1">_xlfn.LOGNORM.INV(O4281,'Input Parameters'!$H$30,'Input Parameters'!$I$30)</f>
        <v>2.32362669866369</v>
      </c>
      <c r="Q4281" s="10">
        <f t="shared" ca="1" si="639"/>
        <v>0.93878721237025231</v>
      </c>
      <c r="R4281" s="30">
        <f>IF('Input Parameters'!$E$32=0,0,_xlfn.BETA.INV(Q4281,'Input Parameters'!$L$32,'Input Parameters'!$M$32,'Input Parameters'!$J$32,'Input Parameters'!$K$32))</f>
        <v>0</v>
      </c>
      <c r="S4281" s="10">
        <f t="shared" ca="1" si="640"/>
        <v>0.11134546447475746</v>
      </c>
      <c r="T4281" s="26">
        <f ca="1">_xlfn.LOGNORM.INV(S4281,'Input Parameters'!$H$34,'Input Parameters'!$I$34)</f>
        <v>43.30677972925124</v>
      </c>
      <c r="U4281" s="10">
        <f t="shared" ca="1" si="641"/>
        <v>0.74312738868607153</v>
      </c>
      <c r="V4281" s="30">
        <f ca="1">_xlfn.BETA.INV(U4281,'Input Parameters'!$L$36,'Input Parameters'!$M$36,'Input Parameters'!$J$36,'Input Parameters'!$K$36)</f>
        <v>0.69126432201143706</v>
      </c>
      <c r="W4281" s="2">
        <f ca="1">N4281+(P4281-N4281)*(1-ERF((T4281-R4281)/(2*SQRT(L4281*'Input Parameters'!$E$38))))</f>
        <v>0.10007514166623777</v>
      </c>
      <c r="X4281">
        <f t="shared" ca="1" si="642"/>
        <v>1</v>
      </c>
      <c r="Y4281" s="7"/>
    </row>
    <row r="4282" spans="1:25" ht="15" customHeight="1" x14ac:dyDescent="0.25">
      <c r="A4282" s="139">
        <v>4275</v>
      </c>
      <c r="B4282" s="10">
        <f t="shared" ca="1" si="633"/>
        <v>0.82437719076850258</v>
      </c>
      <c r="C4282" s="60">
        <f ca="1">_xlfn.NORM.INV(B4282,'Input Parameters'!$E$15,'Input Parameters'!$F$15)</f>
        <v>321.48501971990549</v>
      </c>
      <c r="D4282" s="10">
        <f t="shared" ca="1" si="634"/>
        <v>1.6027063629525884E-2</v>
      </c>
      <c r="E4282" s="62">
        <f ca="1">IF(_xlfn.NORM.INV(D4282,'Input Parameters'!$E$17,'Input Parameters'!$F$17)&lt;3500,3500,IF(_xlfn.NORM.INV(D4282,'Input Parameters'!$E$17,'Input Parameters'!$F$17)&gt;5500,5500,_xlfn.NORM.INV(D4282,'Input Parameters'!$E$17,'Input Parameters'!$F$17)))</f>
        <v>3500</v>
      </c>
      <c r="F4282" s="10">
        <f t="shared" ca="1" si="635"/>
        <v>5.1023795745421707E-2</v>
      </c>
      <c r="G4282" s="64">
        <f ca="1">_xlfn.NORM.INV(F4282,'Input Parameters'!$E$20,'Input Parameters'!$F$20)</f>
        <v>271.69545346054667</v>
      </c>
      <c r="H4282" s="57">
        <f ca="1">EXP(E4282*(1/'Input Parameters'!$E$23-1/G4282))</f>
        <v>0.39308363121332979</v>
      </c>
      <c r="I4282" s="10">
        <f t="shared" ca="1" si="636"/>
        <v>0.71219069292938941</v>
      </c>
      <c r="J4282" s="30">
        <f ca="1">_xlfn.BETA.INV(I4282,'Input Parameters'!$L$26,'Input Parameters'!$M$26,'Input Parameters'!$J$26,'Input Parameters'!$K$26)</f>
        <v>0.74676061609447986</v>
      </c>
      <c r="K4282" s="168">
        <f ca="1">('Input Parameters'!$E$27/'Input Parameters'!$E$38)^$J4282</f>
        <v>4.7172388510745228E-3</v>
      </c>
      <c r="L4282" s="69">
        <f ca="1">$H4282*$C4282*'Input Parameters'!$E$25*K4282</f>
        <v>0.59611982719259526</v>
      </c>
      <c r="M4282" s="24">
        <f t="shared" ca="1" si="637"/>
        <v>0.5975547497877538</v>
      </c>
      <c r="N4282" s="15">
        <f ca="1">_xlfn.NORM.INV(M4282,'Input Parameters'!$E$29,'Input Parameters'!$F$29)</f>
        <v>0.10002470229014115</v>
      </c>
      <c r="O4282" s="8">
        <f t="shared" ca="1" si="638"/>
        <v>0.77527278883389783</v>
      </c>
      <c r="P4282" s="30">
        <f ca="1">_xlfn.LOGNORM.INV(O4282,'Input Parameters'!$H$30,'Input Parameters'!$I$30)</f>
        <v>3.8355537548396472</v>
      </c>
      <c r="Q4282" s="10">
        <f t="shared" ca="1" si="639"/>
        <v>0.52611448384052018</v>
      </c>
      <c r="R4282" s="30">
        <f>IF('Input Parameters'!$E$32=0,0,_xlfn.BETA.INV(Q4282,'Input Parameters'!$L$32,'Input Parameters'!$M$32,'Input Parameters'!$J$32,'Input Parameters'!$K$32))</f>
        <v>0</v>
      </c>
      <c r="S4282" s="10">
        <f t="shared" ca="1" si="640"/>
        <v>0.13250958659622492</v>
      </c>
      <c r="T4282" s="26">
        <f ca="1">_xlfn.LOGNORM.INV(S4282,'Input Parameters'!$H$34,'Input Parameters'!$I$34)</f>
        <v>43.875591270119244</v>
      </c>
      <c r="U4282" s="10">
        <f t="shared" ca="1" si="641"/>
        <v>0.16561299020609821</v>
      </c>
      <c r="V4282" s="30">
        <f ca="1">_xlfn.BETA.INV(U4282,'Input Parameters'!$L$36,'Input Parameters'!$M$36,'Input Parameters'!$J$36,'Input Parameters'!$K$36)</f>
        <v>0.45269476604639086</v>
      </c>
      <c r="W4282" s="2">
        <f ca="1">N4282+(P4282-N4282)*(1-ERF((T4282-R4282)/(2*SQRT(L4282*'Input Parameters'!$E$38))))</f>
        <v>0.1002436872067977</v>
      </c>
      <c r="X4282">
        <f t="shared" ca="1" si="642"/>
        <v>1</v>
      </c>
      <c r="Y4282" s="7"/>
    </row>
    <row r="4283" spans="1:25" ht="15" customHeight="1" x14ac:dyDescent="0.25">
      <c r="A4283" s="139">
        <v>4276</v>
      </c>
      <c r="B4283" s="10">
        <f t="shared" ca="1" si="633"/>
        <v>0.94879168955117255</v>
      </c>
      <c r="C4283" s="60">
        <f ca="1">_xlfn.NORM.INV(B4283,'Input Parameters'!$E$15,'Input Parameters'!$F$15)</f>
        <v>359.47858614622328</v>
      </c>
      <c r="D4283" s="10">
        <f t="shared" ca="1" si="634"/>
        <v>0.48547548640646743</v>
      </c>
      <c r="E4283" s="62">
        <f ca="1">IF(_xlfn.NORM.INV(D4283,'Input Parameters'!$E$17,'Input Parameters'!$F$17)&lt;3500,3500,IF(_xlfn.NORM.INV(D4283,'Input Parameters'!$E$17,'Input Parameters'!$F$17)&gt;5500,5500,_xlfn.NORM.INV(D4283,'Input Parameters'!$E$17,'Input Parameters'!$F$17)))</f>
        <v>4774.5090777039486</v>
      </c>
      <c r="F4283" s="10">
        <f t="shared" ca="1" si="635"/>
        <v>0.26268653040778422</v>
      </c>
      <c r="G4283" s="64">
        <f ca="1">_xlfn.NORM.INV(F4283,'Input Parameters'!$E$20,'Input Parameters'!$F$20)</f>
        <v>278.3949313355443</v>
      </c>
      <c r="H4283" s="57">
        <f ca="1">EXP(E4283*(1/'Input Parameters'!$E$23-1/G4283))</f>
        <v>0.42704799852542608</v>
      </c>
      <c r="I4283" s="10">
        <f t="shared" ca="1" si="636"/>
        <v>0.57260191014540263</v>
      </c>
      <c r="J4283" s="30">
        <f ca="1">_xlfn.BETA.INV(I4283,'Input Parameters'!$L$26,'Input Parameters'!$M$26,'Input Parameters'!$J$26,'Input Parameters'!$K$26)</f>
        <v>0.69038724659236506</v>
      </c>
      <c r="K4283" s="168">
        <f ca="1">('Input Parameters'!$E$27/'Input Parameters'!$E$38)^$J4283</f>
        <v>7.0680961499520224E-3</v>
      </c>
      <c r="L4283" s="69">
        <f ca="1">$H4283*$C4283*'Input Parameters'!$E$25*K4283</f>
        <v>1.0850560290373199</v>
      </c>
      <c r="M4283" s="24">
        <f t="shared" ca="1" si="637"/>
        <v>0.40049225571126768</v>
      </c>
      <c r="N4283" s="15">
        <f ca="1">_xlfn.NORM.INV(M4283,'Input Parameters'!$E$29,'Input Parameters'!$F$29)</f>
        <v>9.9974792683480432E-2</v>
      </c>
      <c r="O4283" s="8">
        <f t="shared" ca="1" si="638"/>
        <v>0.58127554024987904</v>
      </c>
      <c r="P4283" s="30">
        <f ca="1">_xlfn.LOGNORM.INV(O4283,'Input Parameters'!$H$30,'Input Parameters'!$I$30)</f>
        <v>2.9563430692744914</v>
      </c>
      <c r="Q4283" s="10">
        <f t="shared" ca="1" si="639"/>
        <v>0.54105912016942281</v>
      </c>
      <c r="R4283" s="30">
        <f>IF('Input Parameters'!$E$32=0,0,_xlfn.BETA.INV(Q4283,'Input Parameters'!$L$32,'Input Parameters'!$M$32,'Input Parameters'!$J$32,'Input Parameters'!$K$32))</f>
        <v>0</v>
      </c>
      <c r="S4283" s="10">
        <f t="shared" ca="1" si="640"/>
        <v>0.37913945630296686</v>
      </c>
      <c r="T4283" s="26">
        <f ca="1">_xlfn.LOGNORM.INV(S4283,'Input Parameters'!$H$34,'Input Parameters'!$I$34)</f>
        <v>48.512697074816316</v>
      </c>
      <c r="U4283" s="10">
        <f t="shared" ca="1" si="641"/>
        <v>0.31402706268091085</v>
      </c>
      <c r="V4283" s="30">
        <f ca="1">_xlfn.BETA.INV(U4283,'Input Parameters'!$L$36,'Input Parameters'!$M$36,'Input Parameters'!$J$36,'Input Parameters'!$K$36)</f>
        <v>0.51565779991819949</v>
      </c>
      <c r="W4283" s="2">
        <f ca="1">N4283+(P4283-N4283)*(1-ERF((T4283-R4283)/(2*SQRT(L4283*'Input Parameters'!$E$38))))</f>
        <v>0.10280442679520398</v>
      </c>
      <c r="X4283">
        <f t="shared" ca="1" si="642"/>
        <v>1</v>
      </c>
      <c r="Y4283" s="7"/>
    </row>
    <row r="4284" spans="1:25" ht="15" customHeight="1" x14ac:dyDescent="0.25">
      <c r="A4284" s="139">
        <v>4277</v>
      </c>
      <c r="B4284" s="10">
        <f t="shared" ca="1" si="633"/>
        <v>0.94434369044135047</v>
      </c>
      <c r="C4284" s="60">
        <f ca="1">_xlfn.NORM.INV(B4284,'Input Parameters'!$E$15,'Input Parameters'!$F$15)</f>
        <v>357.26054717674538</v>
      </c>
      <c r="D4284" s="10">
        <f t="shared" ca="1" si="634"/>
        <v>0.56882700474859815</v>
      </c>
      <c r="E4284" s="62">
        <f ca="1">IF(_xlfn.NORM.INV(D4284,'Input Parameters'!$E$17,'Input Parameters'!$F$17)&lt;3500,3500,IF(_xlfn.NORM.INV(D4284,'Input Parameters'!$E$17,'Input Parameters'!$F$17)&gt;5500,5500,_xlfn.NORM.INV(D4284,'Input Parameters'!$E$17,'Input Parameters'!$F$17)))</f>
        <v>4921.3720153441982</v>
      </c>
      <c r="F4284" s="10">
        <f t="shared" ca="1" si="635"/>
        <v>0.64690836022583298</v>
      </c>
      <c r="G4284" s="64">
        <f ca="1">_xlfn.NORM.INV(F4284,'Input Parameters'!$E$20,'Input Parameters'!$F$20)</f>
        <v>285.17581277696701</v>
      </c>
      <c r="H4284" s="57">
        <f ca="1">EXP(E4284*(1/'Input Parameters'!$E$23-1/G4284))</f>
        <v>0.63337449070709306</v>
      </c>
      <c r="I4284" s="10">
        <f t="shared" ca="1" si="636"/>
        <v>0.48961321740591035</v>
      </c>
      <c r="J4284" s="30">
        <f ca="1">_xlfn.BETA.INV(I4284,'Input Parameters'!$L$26,'Input Parameters'!$M$26,'Input Parameters'!$J$26,'Input Parameters'!$K$26)</f>
        <v>0.65720134322878121</v>
      </c>
      <c r="K4284" s="168">
        <f ca="1">('Input Parameters'!$E$27/'Input Parameters'!$E$38)^$J4284</f>
        <v>8.9677466160108243E-3</v>
      </c>
      <c r="L4284" s="69">
        <f ca="1">$H4284*$C4284*'Input Parameters'!$E$25*K4284</f>
        <v>2.0292191674551137</v>
      </c>
      <c r="M4284" s="24">
        <f t="shared" ca="1" si="637"/>
        <v>0.17309583271053641</v>
      </c>
      <c r="N4284" s="15">
        <f ca="1">_xlfn.NORM.INV(M4284,'Input Parameters'!$E$29,'Input Parameters'!$F$29)</f>
        <v>9.990579980966173E-2</v>
      </c>
      <c r="O4284" s="8">
        <f t="shared" ca="1" si="638"/>
        <v>0.15053550546875261</v>
      </c>
      <c r="P4284" s="30">
        <f ca="1">_xlfn.LOGNORM.INV(O4284,'Input Parameters'!$H$30,'Input Parameters'!$I$30)</f>
        <v>1.6463043749225079</v>
      </c>
      <c r="Q4284" s="10">
        <f t="shared" ca="1" si="639"/>
        <v>0.45846803710155148</v>
      </c>
      <c r="R4284" s="30">
        <f>IF('Input Parameters'!$E$32=0,0,_xlfn.BETA.INV(Q4284,'Input Parameters'!$L$32,'Input Parameters'!$M$32,'Input Parameters'!$J$32,'Input Parameters'!$K$32))</f>
        <v>0</v>
      </c>
      <c r="S4284" s="10">
        <f t="shared" ca="1" si="640"/>
        <v>0.87686463161386252</v>
      </c>
      <c r="T4284" s="26">
        <f ca="1">_xlfn.LOGNORM.INV(S4284,'Input Parameters'!$H$34,'Input Parameters'!$I$34)</f>
        <v>58.23664220547294</v>
      </c>
      <c r="U4284" s="10">
        <f t="shared" ca="1" si="641"/>
        <v>0.50202863868249237</v>
      </c>
      <c r="V4284" s="30">
        <f ca="1">_xlfn.BETA.INV(U4284,'Input Parameters'!$L$36,'Input Parameters'!$M$36,'Input Parameters'!$J$36,'Input Parameters'!$K$36)</f>
        <v>0.58666425413972556</v>
      </c>
      <c r="W4284" s="2">
        <f ca="1">N4284+(P4284-N4284)*(1-ERF((T4284-R4284)/(2*SQRT(L4284*'Input Parameters'!$E$38))))</f>
        <v>0.10584818127517485</v>
      </c>
      <c r="X4284">
        <f t="shared" ca="1" si="642"/>
        <v>1</v>
      </c>
      <c r="Y4284" s="7"/>
    </row>
    <row r="4285" spans="1:25" ht="15" customHeight="1" x14ac:dyDescent="0.25">
      <c r="A4285" s="139">
        <v>4278</v>
      </c>
      <c r="B4285" s="10">
        <f t="shared" ca="1" si="633"/>
        <v>0.47353193148574391</v>
      </c>
      <c r="C4285" s="60">
        <f ca="1">_xlfn.NORM.INV(B4285,'Input Parameters'!$E$15,'Input Parameters'!$F$15)</f>
        <v>267.3690614124335</v>
      </c>
      <c r="D4285" s="10">
        <f t="shared" ca="1" si="634"/>
        <v>6.5880856737076443E-2</v>
      </c>
      <c r="E4285" s="62">
        <f ca="1">IF(_xlfn.NORM.INV(D4285,'Input Parameters'!$E$17,'Input Parameters'!$F$17)&lt;3500,3500,IF(_xlfn.NORM.INV(D4285,'Input Parameters'!$E$17,'Input Parameters'!$F$17)&gt;5500,5500,_xlfn.NORM.INV(D4285,'Input Parameters'!$E$17,'Input Parameters'!$F$17)))</f>
        <v>3744.9663190425713</v>
      </c>
      <c r="F4285" s="10">
        <f t="shared" ca="1" si="635"/>
        <v>0.88134269642070662</v>
      </c>
      <c r="G4285" s="64">
        <f ca="1">_xlfn.NORM.INV(F4285,'Input Parameters'!$E$20,'Input Parameters'!$F$20)</f>
        <v>290.56756135055264</v>
      </c>
      <c r="H4285" s="57">
        <f ca="1">EXP(E4285*(1/'Input Parameters'!$E$23-1/G4285))</f>
        <v>0.90136360395898807</v>
      </c>
      <c r="I4285" s="10">
        <f t="shared" ca="1" si="636"/>
        <v>0.95459209210421436</v>
      </c>
      <c r="J4285" s="30">
        <f ca="1">_xlfn.BETA.INV(I4285,'Input Parameters'!$L$26,'Input Parameters'!$M$26,'Input Parameters'!$J$26,'Input Parameters'!$K$26)</f>
        <v>0.88084229538990344</v>
      </c>
      <c r="K4285" s="168">
        <f ca="1">('Input Parameters'!$E$27/'Input Parameters'!$E$38)^$J4285</f>
        <v>1.8030011252774102E-3</v>
      </c>
      <c r="L4285" s="69">
        <f ca="1">$H4285*$C4285*'Input Parameters'!$E$25*K4285</f>
        <v>0.4345173948178514</v>
      </c>
      <c r="M4285" s="24">
        <f t="shared" ca="1" si="637"/>
        <v>0.28544622990947277</v>
      </c>
      <c r="N4285" s="15">
        <f ca="1">_xlfn.NORM.INV(M4285,'Input Parameters'!$E$29,'Input Parameters'!$F$29)</f>
        <v>9.994332623833882E-2</v>
      </c>
      <c r="O4285" s="8">
        <f t="shared" ca="1" si="638"/>
        <v>0.4108802093899937</v>
      </c>
      <c r="P4285" s="30">
        <f ca="1">_xlfn.LOGNORM.INV(O4285,'Input Parameters'!$H$30,'Input Parameters'!$I$30)</f>
        <v>2.4123996368349991</v>
      </c>
      <c r="Q4285" s="10">
        <f t="shared" ca="1" si="639"/>
        <v>0.97902832105096405</v>
      </c>
      <c r="R4285" s="30">
        <f>IF('Input Parameters'!$E$32=0,0,_xlfn.BETA.INV(Q4285,'Input Parameters'!$L$32,'Input Parameters'!$M$32,'Input Parameters'!$J$32,'Input Parameters'!$K$32))</f>
        <v>0</v>
      </c>
      <c r="S4285" s="10">
        <f t="shared" ca="1" si="640"/>
        <v>0.27011617960182377</v>
      </c>
      <c r="T4285" s="26">
        <f ca="1">_xlfn.LOGNORM.INV(S4285,'Input Parameters'!$H$34,'Input Parameters'!$I$34)</f>
        <v>46.70648887169682</v>
      </c>
      <c r="U4285" s="10">
        <f t="shared" ca="1" si="641"/>
        <v>0.33738196185262559</v>
      </c>
      <c r="V4285" s="30">
        <f ca="1">_xlfn.BETA.INV(U4285,'Input Parameters'!$L$36,'Input Parameters'!$M$36,'Input Parameters'!$J$36,'Input Parameters'!$K$36)</f>
        <v>0.52463106940342286</v>
      </c>
      <c r="W4285" s="2">
        <f ca="1">N4285+(P4285-N4285)*(1-ERF((T4285-R4285)/(2*SQRT(L4285*'Input Parameters'!$E$38))))</f>
        <v>9.9944583332154543E-2</v>
      </c>
      <c r="X4285">
        <f t="shared" ca="1" si="642"/>
        <v>1</v>
      </c>
      <c r="Y4285" s="7"/>
    </row>
    <row r="4286" spans="1:25" ht="15" customHeight="1" x14ac:dyDescent="0.25">
      <c r="A4286" s="139">
        <v>4279</v>
      </c>
      <c r="B4286" s="10">
        <f t="shared" ca="1" si="633"/>
        <v>0.87568450449057011</v>
      </c>
      <c r="C4286" s="60">
        <f ca="1">_xlfn.NORM.INV(B4286,'Input Parameters'!$E$15,'Input Parameters'!$F$15)</f>
        <v>333.48914010760382</v>
      </c>
      <c r="D4286" s="10">
        <f t="shared" ca="1" si="634"/>
        <v>0.95541276814090359</v>
      </c>
      <c r="E4286" s="62">
        <f ca="1">IF(_xlfn.NORM.INV(D4286,'Input Parameters'!$E$17,'Input Parameters'!$F$17)&lt;3500,3500,IF(_xlfn.NORM.INV(D4286,'Input Parameters'!$E$17,'Input Parameters'!$F$17)&gt;5500,5500,_xlfn.NORM.INV(D4286,'Input Parameters'!$E$17,'Input Parameters'!$F$17)))</f>
        <v>5500</v>
      </c>
      <c r="F4286" s="10">
        <f t="shared" ca="1" si="635"/>
        <v>0.30278395410948256</v>
      </c>
      <c r="G4286" s="64">
        <f ca="1">_xlfn.NORM.INV(F4286,'Input Parameters'!$E$20,'Input Parameters'!$F$20)</f>
        <v>279.19005132357091</v>
      </c>
      <c r="H4286" s="57">
        <f ca="1">EXP(E4286*(1/'Input Parameters'!$E$23-1/G4286))</f>
        <v>0.3969745224277072</v>
      </c>
      <c r="I4286" s="10">
        <f t="shared" ca="1" si="636"/>
        <v>0.32667482171342754</v>
      </c>
      <c r="J4286" s="30">
        <f ca="1">_xlfn.BETA.INV(I4286,'Input Parameters'!$L$26,'Input Parameters'!$M$26,'Input Parameters'!$J$26,'Input Parameters'!$K$26)</f>
        <v>0.5870180710701397</v>
      </c>
      <c r="K4286" s="168">
        <f ca="1">('Input Parameters'!$E$27/'Input Parameters'!$E$38)^$J4286</f>
        <v>1.4836060086172762E-2</v>
      </c>
      <c r="L4286" s="69">
        <f ca="1">$H4286*$C4286*'Input Parameters'!$E$25*K4286</f>
        <v>1.964096919036133</v>
      </c>
      <c r="M4286" s="24">
        <f t="shared" ca="1" si="637"/>
        <v>0.86065471724620435</v>
      </c>
      <c r="N4286" s="15">
        <f ca="1">_xlfn.NORM.INV(M4286,'Input Parameters'!$E$29,'Input Parameters'!$F$29)</f>
        <v>0.10010832655640918</v>
      </c>
      <c r="O4286" s="8">
        <f t="shared" ca="1" si="638"/>
        <v>0.45778067381977072</v>
      </c>
      <c r="P4286" s="30">
        <f ca="1">_xlfn.LOGNORM.INV(O4286,'Input Parameters'!$H$30,'Input Parameters'!$I$30)</f>
        <v>2.5521997906767115</v>
      </c>
      <c r="Q4286" s="10">
        <f t="shared" ca="1" si="639"/>
        <v>0.99423806062257458</v>
      </c>
      <c r="R4286" s="30">
        <f>IF('Input Parameters'!$E$32=0,0,_xlfn.BETA.INV(Q4286,'Input Parameters'!$L$32,'Input Parameters'!$M$32,'Input Parameters'!$J$32,'Input Parameters'!$K$32))</f>
        <v>0</v>
      </c>
      <c r="S4286" s="10">
        <f t="shared" ca="1" si="640"/>
        <v>0.8521636948945277</v>
      </c>
      <c r="T4286" s="26">
        <f ca="1">_xlfn.LOGNORM.INV(S4286,'Input Parameters'!$H$34,'Input Parameters'!$I$34)</f>
        <v>57.417992304565125</v>
      </c>
      <c r="U4286" s="10">
        <f t="shared" ca="1" si="641"/>
        <v>0.77354099464407711</v>
      </c>
      <c r="V4286" s="30">
        <f ca="1">_xlfn.BETA.INV(U4286,'Input Parameters'!$L$36,'Input Parameters'!$M$36,'Input Parameters'!$J$36,'Input Parameters'!$K$36)</f>
        <v>0.7079299407271038</v>
      </c>
      <c r="W4286" s="2">
        <f ca="1">N4286+(P4286-N4286)*(1-ERF((T4286-R4286)/(2*SQRT(L4286*'Input Parameters'!$E$38))))</f>
        <v>0.10934597555725845</v>
      </c>
      <c r="X4286">
        <f t="shared" ca="1" si="642"/>
        <v>1</v>
      </c>
      <c r="Y4286" s="7"/>
    </row>
    <row r="4287" spans="1:25" ht="15" customHeight="1" x14ac:dyDescent="0.25">
      <c r="A4287" s="139">
        <v>4280</v>
      </c>
      <c r="B4287" s="10">
        <f t="shared" ca="1" si="633"/>
        <v>0.51020871228722664</v>
      </c>
      <c r="C4287" s="60">
        <f ca="1">_xlfn.NORM.INV(B4287,'Input Parameters'!$E$15,'Input Parameters'!$F$15)</f>
        <v>272.35413153661756</v>
      </c>
      <c r="D4287" s="10">
        <f t="shared" ca="1" si="634"/>
        <v>0.49149207473736212</v>
      </c>
      <c r="E4287" s="62">
        <f ca="1">IF(_xlfn.NORM.INV(D4287,'Input Parameters'!$E$17,'Input Parameters'!$F$17)&lt;3500,3500,IF(_xlfn.NORM.INV(D4287,'Input Parameters'!$E$17,'Input Parameters'!$F$17)&gt;5500,5500,_xlfn.NORM.INV(D4287,'Input Parameters'!$E$17,'Input Parameters'!$F$17)))</f>
        <v>4785.070524018528</v>
      </c>
      <c r="F4287" s="10">
        <f t="shared" ca="1" si="635"/>
        <v>4.4031464136785159E-2</v>
      </c>
      <c r="G4287" s="64">
        <f ca="1">_xlfn.NORM.INV(F4287,'Input Parameters'!$E$20,'Input Parameters'!$F$20)</f>
        <v>271.22177326302267</v>
      </c>
      <c r="H4287" s="57">
        <f ca="1">EXP(E4287*(1/'Input Parameters'!$E$23-1/G4287))</f>
        <v>0.27054315151806346</v>
      </c>
      <c r="I4287" s="10">
        <f t="shared" ca="1" si="636"/>
        <v>0.89422580110964811</v>
      </c>
      <c r="J4287" s="30">
        <f ca="1">_xlfn.BETA.INV(I4287,'Input Parameters'!$L$26,'Input Parameters'!$M$26,'Input Parameters'!$J$26,'Input Parameters'!$K$26)</f>
        <v>0.83540421296825151</v>
      </c>
      <c r="K4287" s="168">
        <f ca="1">('Input Parameters'!$E$27/'Input Parameters'!$E$38)^$J4287</f>
        <v>2.497726736985611E-3</v>
      </c>
      <c r="L4287" s="69">
        <f ca="1">$H4287*$C4287*'Input Parameters'!$E$25*K4287</f>
        <v>0.18404136060941648</v>
      </c>
      <c r="M4287" s="24">
        <f t="shared" ca="1" si="637"/>
        <v>0.88033870714879481</v>
      </c>
      <c r="N4287" s="15">
        <f ca="1">_xlfn.NORM.INV(M4287,'Input Parameters'!$E$29,'Input Parameters'!$F$29)</f>
        <v>0.10011766816724112</v>
      </c>
      <c r="O4287" s="8">
        <f t="shared" ca="1" si="638"/>
        <v>0.33686532193322394</v>
      </c>
      <c r="P4287" s="30">
        <f ca="1">_xlfn.LOGNORM.INV(O4287,'Input Parameters'!$H$30,'Input Parameters'!$I$30)</f>
        <v>2.1993292285826631</v>
      </c>
      <c r="Q4287" s="10">
        <f t="shared" ca="1" si="639"/>
        <v>3.5686584400767107E-2</v>
      </c>
      <c r="R4287" s="30">
        <f>IF('Input Parameters'!$E$32=0,0,_xlfn.BETA.INV(Q4287,'Input Parameters'!$L$32,'Input Parameters'!$M$32,'Input Parameters'!$J$32,'Input Parameters'!$K$32))</f>
        <v>0</v>
      </c>
      <c r="S4287" s="10">
        <f t="shared" ca="1" si="640"/>
        <v>4.1943450726186327E-2</v>
      </c>
      <c r="T4287" s="26">
        <f ca="1">_xlfn.LOGNORM.INV(S4287,'Input Parameters'!$H$34,'Input Parameters'!$I$34)</f>
        <v>40.646410910073094</v>
      </c>
      <c r="U4287" s="10">
        <f t="shared" ca="1" si="641"/>
        <v>0.97397346739786184</v>
      </c>
      <c r="V4287" s="30">
        <f ca="1">_xlfn.BETA.INV(U4287,'Input Parameters'!$L$36,'Input Parameters'!$M$36,'Input Parameters'!$J$36,'Input Parameters'!$K$36)</f>
        <v>0.92559604492671177</v>
      </c>
      <c r="W4287" s="2">
        <f ca="1">N4287+(P4287-N4287)*(1-ERF((T4287-R4287)/(2*SQRT(L4287*'Input Parameters'!$E$38))))</f>
        <v>0.10011766821110987</v>
      </c>
      <c r="X4287">
        <f t="shared" ca="1" si="642"/>
        <v>1</v>
      </c>
      <c r="Y4287" s="7"/>
    </row>
    <row r="4288" spans="1:25" ht="15" customHeight="1" x14ac:dyDescent="0.25">
      <c r="A4288" s="139">
        <v>4281</v>
      </c>
      <c r="B4288" s="10">
        <f t="shared" ca="1" si="633"/>
        <v>0.65731879067779253</v>
      </c>
      <c r="C4288" s="60">
        <f ca="1">_xlfn.NORM.INV(B4288,'Input Parameters'!$E$15,'Input Parameters'!$F$15)</f>
        <v>292.92402883366304</v>
      </c>
      <c r="D4288" s="10">
        <f t="shared" ca="1" si="634"/>
        <v>0.33384336751012988</v>
      </c>
      <c r="E4288" s="62">
        <f ca="1">IF(_xlfn.NORM.INV(D4288,'Input Parameters'!$E$17,'Input Parameters'!$F$17)&lt;3500,3500,IF(_xlfn.NORM.INV(D4288,'Input Parameters'!$E$17,'Input Parameters'!$F$17)&gt;5500,5500,_xlfn.NORM.INV(D4288,'Input Parameters'!$E$17,'Input Parameters'!$F$17)))</f>
        <v>4499.4725088899231</v>
      </c>
      <c r="F4288" s="10">
        <f t="shared" ca="1" si="635"/>
        <v>0.77115755428394384</v>
      </c>
      <c r="G4288" s="64">
        <f ca="1">_xlfn.NORM.INV(F4288,'Input Parameters'!$E$20,'Input Parameters'!$F$20)</f>
        <v>287.6258514438677</v>
      </c>
      <c r="H4288" s="57">
        <f ca="1">EXP(E4288*(1/'Input Parameters'!$E$23-1/G4288))</f>
        <v>0.7534115567131443</v>
      </c>
      <c r="I4288" s="10">
        <f t="shared" ca="1" si="636"/>
        <v>0.2643348719652503</v>
      </c>
      <c r="J4288" s="30">
        <f ca="1">_xlfn.BETA.INV(I4288,'Input Parameters'!$L$26,'Input Parameters'!$M$26,'Input Parameters'!$J$26,'Input Parameters'!$K$26)</f>
        <v>0.55619523544294003</v>
      </c>
      <c r="K4288" s="168">
        <f ca="1">('Input Parameters'!$E$27/'Input Parameters'!$E$38)^$J4288</f>
        <v>1.8507085186959236E-2</v>
      </c>
      <c r="L4288" s="69">
        <f ca="1">$H4288*$C4288*'Input Parameters'!$E$25*K4288</f>
        <v>4.0843720949517728</v>
      </c>
      <c r="M4288" s="24">
        <f t="shared" ca="1" si="637"/>
        <v>0.53315179903935472</v>
      </c>
      <c r="N4288" s="15">
        <f ca="1">_xlfn.NORM.INV(M4288,'Input Parameters'!$E$29,'Input Parameters'!$F$29)</f>
        <v>0.10000831951087365</v>
      </c>
      <c r="O4288" s="8">
        <f t="shared" ca="1" si="638"/>
        <v>0.59244166289610645</v>
      </c>
      <c r="P4288" s="30">
        <f ca="1">_xlfn.LOGNORM.INV(O4288,'Input Parameters'!$H$30,'Input Parameters'!$I$30)</f>
        <v>2.9966574116871332</v>
      </c>
      <c r="Q4288" s="10">
        <f t="shared" ca="1" si="639"/>
        <v>1.5051017107918452E-2</v>
      </c>
      <c r="R4288" s="30">
        <f>IF('Input Parameters'!$E$32=0,0,_xlfn.BETA.INV(Q4288,'Input Parameters'!$L$32,'Input Parameters'!$M$32,'Input Parameters'!$J$32,'Input Parameters'!$K$32))</f>
        <v>0</v>
      </c>
      <c r="S4288" s="10">
        <f t="shared" ca="1" si="640"/>
        <v>0.32653922858756779</v>
      </c>
      <c r="T4288" s="26">
        <f ca="1">_xlfn.LOGNORM.INV(S4288,'Input Parameters'!$H$34,'Input Parameters'!$I$34)</f>
        <v>47.663966422623112</v>
      </c>
      <c r="U4288" s="10">
        <f t="shared" ca="1" si="641"/>
        <v>9.8150703594509725E-2</v>
      </c>
      <c r="V4288" s="30">
        <f ca="1">_xlfn.BETA.INV(U4288,'Input Parameters'!$L$36,'Input Parameters'!$M$36,'Input Parameters'!$J$36,'Input Parameters'!$K$36)</f>
        <v>0.41568003318361507</v>
      </c>
      <c r="W4288" s="2">
        <f ca="1">N4288+(P4288-N4288)*(1-ERF((T4288-R4288)/(2*SQRT(L4288*'Input Parameters'!$E$38))))</f>
        <v>0.37628900525273634</v>
      </c>
      <c r="X4288">
        <f t="shared" ca="1" si="642"/>
        <v>1</v>
      </c>
      <c r="Y4288" s="7"/>
    </row>
    <row r="4289" spans="1:25" ht="15" customHeight="1" x14ac:dyDescent="0.25">
      <c r="A4289" s="139">
        <v>4282</v>
      </c>
      <c r="B4289" s="10">
        <f t="shared" ca="1" si="633"/>
        <v>0.76702056936746499</v>
      </c>
      <c r="C4289" s="60">
        <f ca="1">_xlfn.NORM.INV(B4289,'Input Parameters'!$E$15,'Input Parameters'!$F$15)</f>
        <v>310.47800981651437</v>
      </c>
      <c r="D4289" s="10">
        <f t="shared" ca="1" si="634"/>
        <v>0.65197463271884892</v>
      </c>
      <c r="E4289" s="62">
        <f ca="1">IF(_xlfn.NORM.INV(D4289,'Input Parameters'!$E$17,'Input Parameters'!$F$17)&lt;3500,3500,IF(_xlfn.NORM.INV(D4289,'Input Parameters'!$E$17,'Input Parameters'!$F$17)&gt;5500,5500,_xlfn.NORM.INV(D4289,'Input Parameters'!$E$17,'Input Parameters'!$F$17)))</f>
        <v>5073.4599496731835</v>
      </c>
      <c r="F4289" s="10">
        <f t="shared" ca="1" si="635"/>
        <v>0.61793213335590969</v>
      </c>
      <c r="G4289" s="64">
        <f ca="1">_xlfn.NORM.INV(F4289,'Input Parameters'!$E$20,'Input Parameters'!$F$20)</f>
        <v>284.66036384473597</v>
      </c>
      <c r="H4289" s="57">
        <f ca="1">EXP(E4289*(1/'Input Parameters'!$E$23-1/G4289))</f>
        <v>0.6047009236052886</v>
      </c>
      <c r="I4289" s="10">
        <f t="shared" ca="1" si="636"/>
        <v>0.31332941205473297</v>
      </c>
      <c r="J4289" s="30">
        <f ca="1">_xlfn.BETA.INV(I4289,'Input Parameters'!$L$26,'Input Parameters'!$M$26,'Input Parameters'!$J$26,'Input Parameters'!$K$26)</f>
        <v>0.58068734702230573</v>
      </c>
      <c r="K4289" s="168">
        <f ca="1">('Input Parameters'!$E$27/'Input Parameters'!$E$38)^$J4289</f>
        <v>1.552530298600454E-2</v>
      </c>
      <c r="L4289" s="69">
        <f ca="1">$H4289*$C4289*'Input Parameters'!$E$25*K4289</f>
        <v>2.9148188020708501</v>
      </c>
      <c r="M4289" s="24">
        <f t="shared" ca="1" si="637"/>
        <v>0.11181122590349279</v>
      </c>
      <c r="N4289" s="15">
        <f ca="1">_xlfn.NORM.INV(M4289,'Input Parameters'!$E$29,'Input Parameters'!$F$29)</f>
        <v>9.9878304792807765E-2</v>
      </c>
      <c r="O4289" s="8">
        <f t="shared" ca="1" si="638"/>
        <v>0.62106653184561766</v>
      </c>
      <c r="P4289" s="30">
        <f ca="1">_xlfn.LOGNORM.INV(O4289,'Input Parameters'!$H$30,'Input Parameters'!$I$30)</f>
        <v>3.1039251891389221</v>
      </c>
      <c r="Q4289" s="10">
        <f t="shared" ca="1" si="639"/>
        <v>0.73573470740755254</v>
      </c>
      <c r="R4289" s="30">
        <f>IF('Input Parameters'!$E$32=0,0,_xlfn.BETA.INV(Q4289,'Input Parameters'!$L$32,'Input Parameters'!$M$32,'Input Parameters'!$J$32,'Input Parameters'!$K$32))</f>
        <v>0</v>
      </c>
      <c r="S4289" s="10">
        <f t="shared" ca="1" si="640"/>
        <v>0.95829115271652143</v>
      </c>
      <c r="T4289" s="26">
        <f ca="1">_xlfn.LOGNORM.INV(S4289,'Input Parameters'!$H$34,'Input Parameters'!$I$34)</f>
        <v>62.533656434372453</v>
      </c>
      <c r="U4289" s="10">
        <f t="shared" ca="1" si="641"/>
        <v>0.77824352409989261</v>
      </c>
      <c r="V4289" s="30">
        <f ca="1">_xlfn.BETA.INV(U4289,'Input Parameters'!$L$36,'Input Parameters'!$M$36,'Input Parameters'!$J$36,'Input Parameters'!$K$36)</f>
        <v>0.71063524340178907</v>
      </c>
      <c r="W4289" s="2">
        <f ca="1">N4289+(P4289-N4289)*(1-ERF((T4289-R4289)/(2*SQRT(L4289*'Input Parameters'!$E$38))))</f>
        <v>0.12871328126819534</v>
      </c>
      <c r="X4289">
        <f t="shared" ca="1" si="642"/>
        <v>1</v>
      </c>
      <c r="Y4289" s="7"/>
    </row>
    <row r="4290" spans="1:25" ht="15" customHeight="1" x14ac:dyDescent="0.25">
      <c r="A4290" s="139">
        <v>4283</v>
      </c>
      <c r="B4290" s="10">
        <f t="shared" ca="1" si="633"/>
        <v>0.86962858657557229</v>
      </c>
      <c r="C4290" s="60">
        <f ca="1">_xlfn.NORM.INV(B4290,'Input Parameters'!$E$15,'Input Parameters'!$F$15)</f>
        <v>331.91515561501387</v>
      </c>
      <c r="D4290" s="10">
        <f t="shared" ca="1" si="634"/>
        <v>6.4653824167600571E-2</v>
      </c>
      <c r="E4290" s="62">
        <f ca="1">IF(_xlfn.NORM.INV(D4290,'Input Parameters'!$E$17,'Input Parameters'!$F$17)&lt;3500,3500,IF(_xlfn.NORM.INV(D4290,'Input Parameters'!$E$17,'Input Parameters'!$F$17)&gt;5500,5500,_xlfn.NORM.INV(D4290,'Input Parameters'!$E$17,'Input Parameters'!$F$17)))</f>
        <v>3738.2135608587314</v>
      </c>
      <c r="F4290" s="10">
        <f t="shared" ca="1" si="635"/>
        <v>0.35662995722828339</v>
      </c>
      <c r="G4290" s="64">
        <f ca="1">_xlfn.NORM.INV(F4290,'Input Parameters'!$E$20,'Input Parameters'!$F$20)</f>
        <v>280.18787417972385</v>
      </c>
      <c r="H4290" s="57">
        <f ca="1">EXP(E4290*(1/'Input Parameters'!$E$23-1/G4290))</f>
        <v>0.55975451444133328</v>
      </c>
      <c r="I4290" s="10">
        <f t="shared" ca="1" si="636"/>
        <v>0.50985557739723764</v>
      </c>
      <c r="J4290" s="30">
        <f ca="1">_xlfn.BETA.INV(I4290,'Input Parameters'!$L$26,'Input Parameters'!$M$26,'Input Parameters'!$J$26,'Input Parameters'!$K$26)</f>
        <v>0.66536529686283186</v>
      </c>
      <c r="K4290" s="168">
        <f ca="1">('Input Parameters'!$E$27/'Input Parameters'!$E$38)^$J4290</f>
        <v>8.4576740241315059E-3</v>
      </c>
      <c r="L4290" s="69">
        <f ca="1">$H4290*$C4290*'Input Parameters'!$E$25*K4290</f>
        <v>1.571359771850511</v>
      </c>
      <c r="M4290" s="24">
        <f t="shared" ca="1" si="637"/>
        <v>0.80145979684861501</v>
      </c>
      <c r="N4290" s="15">
        <f ca="1">_xlfn.NORM.INV(M4290,'Input Parameters'!$E$29,'Input Parameters'!$F$29)</f>
        <v>0.10008468470015272</v>
      </c>
      <c r="O4290" s="8">
        <f t="shared" ca="1" si="638"/>
        <v>0.82583635525007482</v>
      </c>
      <c r="P4290" s="30">
        <f ca="1">_xlfn.LOGNORM.INV(O4290,'Input Parameters'!$H$30,'Input Parameters'!$I$30)</f>
        <v>4.1789393002763147</v>
      </c>
      <c r="Q4290" s="10">
        <f t="shared" ca="1" si="639"/>
        <v>0.55094039518193338</v>
      </c>
      <c r="R4290" s="30">
        <f>IF('Input Parameters'!$E$32=0,0,_xlfn.BETA.INV(Q4290,'Input Parameters'!$L$32,'Input Parameters'!$M$32,'Input Parameters'!$J$32,'Input Parameters'!$K$32))</f>
        <v>0</v>
      </c>
      <c r="S4290" s="10">
        <f t="shared" ca="1" si="640"/>
        <v>0.58060663560736792</v>
      </c>
      <c r="T4290" s="26">
        <f ca="1">_xlfn.LOGNORM.INV(S4290,'Input Parameters'!$H$34,'Input Parameters'!$I$34)</f>
        <v>51.7009656787788</v>
      </c>
      <c r="U4290" s="10">
        <f t="shared" ca="1" si="641"/>
        <v>0.46225965155244986</v>
      </c>
      <c r="V4290" s="30">
        <f ca="1">_xlfn.BETA.INV(U4290,'Input Parameters'!$L$36,'Input Parameters'!$M$36,'Input Parameters'!$J$36,'Input Parameters'!$K$36)</f>
        <v>0.57158708998744312</v>
      </c>
      <c r="W4290" s="2">
        <f ca="1">N4290+(P4290-N4290)*(1-ERF((T4290-R4290)/(2*SQRT(L4290*'Input Parameters'!$E$38))))</f>
        <v>0.11452814232684125</v>
      </c>
      <c r="X4290">
        <f t="shared" ca="1" si="642"/>
        <v>1</v>
      </c>
      <c r="Y4290" s="7"/>
    </row>
    <row r="4291" spans="1:25" ht="15" customHeight="1" x14ac:dyDescent="0.25">
      <c r="A4291" s="139">
        <v>4284</v>
      </c>
      <c r="B4291" s="10">
        <f t="shared" ca="1" si="633"/>
        <v>0.58190717944661896</v>
      </c>
      <c r="C4291" s="60">
        <f ca="1">_xlfn.NORM.INV(B4291,'Input Parameters'!$E$15,'Input Parameters'!$F$15)</f>
        <v>282.17304440689747</v>
      </c>
      <c r="D4291" s="10">
        <f t="shared" ca="1" si="634"/>
        <v>0.14625164481245734</v>
      </c>
      <c r="E4291" s="62">
        <f ca="1">IF(_xlfn.NORM.INV(D4291,'Input Parameters'!$E$17,'Input Parameters'!$F$17)&lt;3500,3500,IF(_xlfn.NORM.INV(D4291,'Input Parameters'!$E$17,'Input Parameters'!$F$17)&gt;5500,5500,_xlfn.NORM.INV(D4291,'Input Parameters'!$E$17,'Input Parameters'!$F$17)))</f>
        <v>4063.1478356614816</v>
      </c>
      <c r="F4291" s="10">
        <f t="shared" ca="1" si="635"/>
        <v>0.49888611876651956</v>
      </c>
      <c r="G4291" s="64">
        <f ca="1">_xlfn.NORM.INV(F4291,'Input Parameters'!$E$20,'Input Parameters'!$F$20)</f>
        <v>282.6312929981915</v>
      </c>
      <c r="H4291" s="57">
        <f ca="1">EXP(E4291*(1/'Input Parameters'!$E$23-1/G4291))</f>
        <v>0.60330945458270124</v>
      </c>
      <c r="I4291" s="10">
        <f t="shared" ca="1" si="636"/>
        <v>2.4346062984180072E-2</v>
      </c>
      <c r="J4291" s="30">
        <f ca="1">_xlfn.BETA.INV(I4291,'Input Parameters'!$L$26,'Input Parameters'!$M$26,'Input Parameters'!$J$26,'Input Parameters'!$K$26)</f>
        <v>0.33244502524110842</v>
      </c>
      <c r="K4291" s="168">
        <f ca="1">('Input Parameters'!$E$27/'Input Parameters'!$E$38)^$J4291</f>
        <v>9.2122500190320394E-2</v>
      </c>
      <c r="L4291" s="69">
        <f ca="1">$H4291*$C4291*'Input Parameters'!$E$25*K4291</f>
        <v>15.682719374179824</v>
      </c>
      <c r="M4291" s="24">
        <f t="shared" ca="1" si="637"/>
        <v>0.56719400711511359</v>
      </c>
      <c r="N4291" s="15">
        <f ca="1">_xlfn.NORM.INV(M4291,'Input Parameters'!$E$29,'Input Parameters'!$F$29)</f>
        <v>0.10001692347648387</v>
      </c>
      <c r="O4291" s="8">
        <f t="shared" ca="1" si="638"/>
        <v>0.84368702142071039</v>
      </c>
      <c r="P4291" s="30">
        <f ca="1">_xlfn.LOGNORM.INV(O4291,'Input Parameters'!$H$30,'Input Parameters'!$I$30)</f>
        <v>4.3232880314814777</v>
      </c>
      <c r="Q4291" s="10">
        <f t="shared" ca="1" si="639"/>
        <v>0.77520350507493962</v>
      </c>
      <c r="R4291" s="30">
        <f>IF('Input Parameters'!$E$32=0,0,_xlfn.BETA.INV(Q4291,'Input Parameters'!$L$32,'Input Parameters'!$M$32,'Input Parameters'!$J$32,'Input Parameters'!$K$32))</f>
        <v>0</v>
      </c>
      <c r="S4291" s="10">
        <f t="shared" ca="1" si="640"/>
        <v>0.93629394897083951</v>
      </c>
      <c r="T4291" s="26">
        <f ca="1">_xlfn.LOGNORM.INV(S4291,'Input Parameters'!$H$34,'Input Parameters'!$I$34)</f>
        <v>60.943945942076731</v>
      </c>
      <c r="U4291" s="10">
        <f t="shared" ca="1" si="641"/>
        <v>0.36893994966536248</v>
      </c>
      <c r="V4291" s="30">
        <f ca="1">_xlfn.BETA.INV(U4291,'Input Parameters'!$L$36,'Input Parameters'!$M$36,'Input Parameters'!$J$36,'Input Parameters'!$K$36)</f>
        <v>0.53659096105277682</v>
      </c>
      <c r="W4291" s="2">
        <f ca="1">N4291+(P4291-N4291)*(1-ERF((T4291-R4291)/(2*SQRT(L4291*'Input Parameters'!$E$38))))</f>
        <v>1.2677981190853596</v>
      </c>
      <c r="X4291">
        <f t="shared" ca="1" si="642"/>
        <v>0</v>
      </c>
      <c r="Y4291" s="7"/>
    </row>
    <row r="4292" spans="1:25" ht="15" customHeight="1" x14ac:dyDescent="0.25">
      <c r="A4292" s="139">
        <v>4285</v>
      </c>
      <c r="B4292" s="10">
        <f t="shared" ca="1" si="633"/>
        <v>7.3613218035594952E-2</v>
      </c>
      <c r="C4292" s="60">
        <f ca="1">_xlfn.NORM.INV(B4292,'Input Parameters'!$E$15,'Input Parameters'!$F$15)</f>
        <v>192.41933046463873</v>
      </c>
      <c r="D4292" s="10">
        <f t="shared" ca="1" si="634"/>
        <v>0.65886951986080988</v>
      </c>
      <c r="E4292" s="62">
        <f ca="1">IF(_xlfn.NORM.INV(D4292,'Input Parameters'!$E$17,'Input Parameters'!$F$17)&lt;3500,3500,IF(_xlfn.NORM.INV(D4292,'Input Parameters'!$E$17,'Input Parameters'!$F$17)&gt;5500,5500,_xlfn.NORM.INV(D4292,'Input Parameters'!$E$17,'Input Parameters'!$F$17)))</f>
        <v>5086.5658610109012</v>
      </c>
      <c r="F4292" s="10">
        <f t="shared" ca="1" si="635"/>
        <v>6.0342492708400641E-3</v>
      </c>
      <c r="G4292" s="64">
        <f ca="1">_xlfn.NORM.INV(F4292,'Input Parameters'!$E$20,'Input Parameters'!$F$20)</f>
        <v>265.83209494325598</v>
      </c>
      <c r="H4292" s="57">
        <f ca="1">EXP(E4292*(1/'Input Parameters'!$E$23-1/G4292))</f>
        <v>0.17034441903013423</v>
      </c>
      <c r="I4292" s="10">
        <f t="shared" ca="1" si="636"/>
        <v>0.81530385566617503</v>
      </c>
      <c r="J4292" s="30">
        <f ca="1">_xlfn.BETA.INV(I4292,'Input Parameters'!$L$26,'Input Parameters'!$M$26,'Input Parameters'!$J$26,'Input Parameters'!$K$26)</f>
        <v>0.79275599276361941</v>
      </c>
      <c r="K4292" s="168">
        <f ca="1">('Input Parameters'!$E$27/'Input Parameters'!$E$38)^$J4292</f>
        <v>3.3915861733443543E-3</v>
      </c>
      <c r="L4292" s="69">
        <f ca="1">$H4292*$C4292*'Input Parameters'!$E$25*K4292</f>
        <v>0.11116791609765478</v>
      </c>
      <c r="M4292" s="24">
        <f t="shared" ca="1" si="637"/>
        <v>0.36160781518150986</v>
      </c>
      <c r="N4292" s="15">
        <f ca="1">_xlfn.NORM.INV(M4292,'Input Parameters'!$E$29,'Input Parameters'!$F$29)</f>
        <v>9.9964583553190683E-2</v>
      </c>
      <c r="O4292" s="8">
        <f t="shared" ca="1" si="638"/>
        <v>0.49404744132087075</v>
      </c>
      <c r="P4292" s="30">
        <f ca="1">_xlfn.LOGNORM.INV(O4292,'Input Parameters'!$H$30,'Input Parameters'!$I$30)</f>
        <v>2.6644347361116831</v>
      </c>
      <c r="Q4292" s="10">
        <f t="shared" ca="1" si="639"/>
        <v>0.6403385875028853</v>
      </c>
      <c r="R4292" s="30">
        <f>IF('Input Parameters'!$E$32=0,0,_xlfn.BETA.INV(Q4292,'Input Parameters'!$L$32,'Input Parameters'!$M$32,'Input Parameters'!$J$32,'Input Parameters'!$K$32))</f>
        <v>0</v>
      </c>
      <c r="S4292" s="10">
        <f t="shared" ca="1" si="640"/>
        <v>9.7385671288862996E-2</v>
      </c>
      <c r="T4292" s="26">
        <f ca="1">_xlfn.LOGNORM.INV(S4292,'Input Parameters'!$H$34,'Input Parameters'!$I$34)</f>
        <v>42.892542007273896</v>
      </c>
      <c r="U4292" s="10">
        <f t="shared" ca="1" si="641"/>
        <v>0.65001213240197919</v>
      </c>
      <c r="V4292" s="30">
        <f ca="1">_xlfn.BETA.INV(U4292,'Input Parameters'!$L$36,'Input Parameters'!$M$36,'Input Parameters'!$J$36,'Input Parameters'!$K$36)</f>
        <v>0.64670798514302719</v>
      </c>
      <c r="W4292" s="2">
        <f ca="1">N4292+(P4292-N4292)*(1-ERF((T4292-R4292)/(2*SQRT(L4292*'Input Parameters'!$E$38))))</f>
        <v>9.9964583553190683E-2</v>
      </c>
      <c r="X4292">
        <f t="shared" ca="1" si="642"/>
        <v>1</v>
      </c>
      <c r="Y4292" s="7"/>
    </row>
    <row r="4293" spans="1:25" ht="15" customHeight="1" x14ac:dyDescent="0.25">
      <c r="A4293" s="139">
        <v>4286</v>
      </c>
      <c r="B4293" s="10">
        <f t="shared" ref="B4293:B4356" ca="1" si="643">RAND()</f>
        <v>0.8181933532676493</v>
      </c>
      <c r="C4293" s="60">
        <f ca="1">_xlfn.NORM.INV(B4293,'Input Parameters'!$E$15,'Input Parameters'!$F$15)</f>
        <v>320.20202441914057</v>
      </c>
      <c r="D4293" s="10">
        <f t="shared" ref="D4293:D4356" ca="1" si="644">RAND()</f>
        <v>0.76392887099273854</v>
      </c>
      <c r="E4293" s="62">
        <f ca="1">IF(_xlfn.NORM.INV(D4293,'Input Parameters'!$E$17,'Input Parameters'!$F$17)&lt;3500,3500,IF(_xlfn.NORM.INV(D4293,'Input Parameters'!$E$17,'Input Parameters'!$F$17)&gt;5500,5500,_xlfn.NORM.INV(D4293,'Input Parameters'!$E$17,'Input Parameters'!$F$17)))</f>
        <v>5303.298479529356</v>
      </c>
      <c r="F4293" s="10">
        <f t="shared" ref="F4293:F4356" ca="1" si="645">RAND()</f>
        <v>8.6540855284072848E-2</v>
      </c>
      <c r="G4293" s="64">
        <f ca="1">_xlfn.NORM.INV(F4293,'Input Parameters'!$E$20,'Input Parameters'!$F$20)</f>
        <v>273.52213298195085</v>
      </c>
      <c r="H4293" s="57">
        <f ca="1">EXP(E4293*(1/'Input Parameters'!$E$23-1/G4293))</f>
        <v>0.27679957916752057</v>
      </c>
      <c r="I4293" s="10">
        <f t="shared" ref="I4293:I4356" ca="1" si="646">RAND()</f>
        <v>0.98454770903468103</v>
      </c>
      <c r="J4293" s="30">
        <f ca="1">_xlfn.BETA.INV(I4293,'Input Parameters'!$L$26,'Input Parameters'!$M$26,'Input Parameters'!$J$26,'Input Parameters'!$K$26)</f>
        <v>0.91895607117524947</v>
      </c>
      <c r="K4293" s="168">
        <f ca="1">('Input Parameters'!$E$27/'Input Parameters'!$E$38)^$J4293</f>
        <v>1.3717146809320829E-3</v>
      </c>
      <c r="L4293" s="69">
        <f ca="1">$H4293*$C4293*'Input Parameters'!$E$25*K4293</f>
        <v>0.12157752151545273</v>
      </c>
      <c r="M4293" s="24">
        <f t="shared" ref="M4293:M4356" ca="1" si="647">RAND()</f>
        <v>0.51556068690147405</v>
      </c>
      <c r="N4293" s="15">
        <f ca="1">_xlfn.NORM.INV(M4293,'Input Parameters'!$E$29,'Input Parameters'!$F$29)</f>
        <v>0.10000390147532245</v>
      </c>
      <c r="O4293" s="8">
        <f t="shared" ref="O4293:O4356" ca="1" si="648">RAND()</f>
        <v>0.92733710963904348</v>
      </c>
      <c r="P4293" s="30">
        <f ca="1">_xlfn.LOGNORM.INV(O4293,'Input Parameters'!$H$30,'Input Parameters'!$I$30)</f>
        <v>5.3384806275344445</v>
      </c>
      <c r="Q4293" s="10">
        <f t="shared" ref="Q4293:Q4356" ca="1" si="649">RAND()</f>
        <v>0.74901297413485879</v>
      </c>
      <c r="R4293" s="30">
        <f>IF('Input Parameters'!$E$32=0,0,_xlfn.BETA.INV(Q4293,'Input Parameters'!$L$32,'Input Parameters'!$M$32,'Input Parameters'!$J$32,'Input Parameters'!$K$32))</f>
        <v>0</v>
      </c>
      <c r="S4293" s="10">
        <f t="shared" ref="S4293:S4356" ca="1" si="650">RAND()</f>
        <v>0.79240727446390324</v>
      </c>
      <c r="T4293" s="26">
        <f ca="1">_xlfn.LOGNORM.INV(S4293,'Input Parameters'!$H$34,'Input Parameters'!$I$34)</f>
        <v>55.790300916185984</v>
      </c>
      <c r="U4293" s="10">
        <f t="shared" ref="U4293:U4356" ca="1" si="651">RAND()</f>
        <v>0.12964550760472371</v>
      </c>
      <c r="V4293" s="30">
        <f ca="1">_xlfn.BETA.INV(U4293,'Input Parameters'!$L$36,'Input Parameters'!$M$36,'Input Parameters'!$J$36,'Input Parameters'!$K$36)</f>
        <v>0.43418686686027935</v>
      </c>
      <c r="W4293" s="2">
        <f ca="1">N4293+(P4293-N4293)*(1-ERF((T4293-R4293)/(2*SQRT(L4293*'Input Parameters'!$E$38))))</f>
        <v>0.10000390147532245</v>
      </c>
      <c r="X4293">
        <f t="shared" ca="1" si="642"/>
        <v>1</v>
      </c>
      <c r="Y4293" s="7"/>
    </row>
    <row r="4294" spans="1:25" ht="15" customHeight="1" x14ac:dyDescent="0.25">
      <c r="A4294" s="139">
        <v>4287</v>
      </c>
      <c r="B4294" s="10">
        <f t="shared" ca="1" si="643"/>
        <v>6.7357452096761361E-2</v>
      </c>
      <c r="C4294" s="60">
        <f ca="1">_xlfn.NORM.INV(B4294,'Input Parameters'!$E$15,'Input Parameters'!$F$15)</f>
        <v>189.90654903849435</v>
      </c>
      <c r="D4294" s="10">
        <f t="shared" ca="1" si="644"/>
        <v>0.9852108485251585</v>
      </c>
      <c r="E4294" s="62">
        <f ca="1">IF(_xlfn.NORM.INV(D4294,'Input Parameters'!$E$17,'Input Parameters'!$F$17)&lt;3500,3500,IF(_xlfn.NORM.INV(D4294,'Input Parameters'!$E$17,'Input Parameters'!$F$17)&gt;5500,5500,_xlfn.NORM.INV(D4294,'Input Parameters'!$E$17,'Input Parameters'!$F$17)))</f>
        <v>5500</v>
      </c>
      <c r="F4294" s="10">
        <f t="shared" ca="1" si="645"/>
        <v>6.5862029905512931E-2</v>
      </c>
      <c r="G4294" s="64">
        <f ca="1">_xlfn.NORM.INV(F4294,'Input Parameters'!$E$20,'Input Parameters'!$F$20)</f>
        <v>272.550835865804</v>
      </c>
      <c r="H4294" s="57">
        <f ca="1">EXP(E4294*(1/'Input Parameters'!$E$23-1/G4294))</f>
        <v>0.24567089791080454</v>
      </c>
      <c r="I4294" s="10">
        <f t="shared" ca="1" si="646"/>
        <v>0.24095366022964648</v>
      </c>
      <c r="J4294" s="30">
        <f ca="1">_xlfn.BETA.INV(I4294,'Input Parameters'!$L$26,'Input Parameters'!$M$26,'Input Parameters'!$J$26,'Input Parameters'!$K$26)</f>
        <v>0.54364990882976694</v>
      </c>
      <c r="K4294" s="168">
        <f ca="1">('Input Parameters'!$E$27/'Input Parameters'!$E$38)^$J4294</f>
        <v>2.0249732177738917E-2</v>
      </c>
      <c r="L4294" s="69">
        <f ca="1">$H4294*$C4294*'Input Parameters'!$E$25*K4294</f>
        <v>0.94474138141693365</v>
      </c>
      <c r="M4294" s="24">
        <f t="shared" ca="1" si="647"/>
        <v>0.61948352685661567</v>
      </c>
      <c r="N4294" s="15">
        <f ca="1">_xlfn.NORM.INV(M4294,'Input Parameters'!$E$29,'Input Parameters'!$F$29)</f>
        <v>0.10003041246256827</v>
      </c>
      <c r="O4294" s="8">
        <f t="shared" ca="1" si="648"/>
        <v>0.93361823193737803</v>
      </c>
      <c r="P4294" s="30">
        <f ca="1">_xlfn.LOGNORM.INV(O4294,'Input Parameters'!$H$30,'Input Parameters'!$I$30)</f>
        <v>5.4584621647197107</v>
      </c>
      <c r="Q4294" s="10">
        <f t="shared" ca="1" si="649"/>
        <v>0.89677610285735965</v>
      </c>
      <c r="R4294" s="30">
        <f>IF('Input Parameters'!$E$32=0,0,_xlfn.BETA.INV(Q4294,'Input Parameters'!$L$32,'Input Parameters'!$M$32,'Input Parameters'!$J$32,'Input Parameters'!$K$32))</f>
        <v>0</v>
      </c>
      <c r="S4294" s="10">
        <f t="shared" ca="1" si="650"/>
        <v>0.26940016634008734</v>
      </c>
      <c r="T4294" s="26">
        <f ca="1">_xlfn.LOGNORM.INV(S4294,'Input Parameters'!$H$34,'Input Parameters'!$I$34)</f>
        <v>46.693891019197657</v>
      </c>
      <c r="U4294" s="10">
        <f t="shared" ca="1" si="651"/>
        <v>0.45875907911848979</v>
      </c>
      <c r="V4294" s="30">
        <f ca="1">_xlfn.BETA.INV(U4294,'Input Parameters'!$L$36,'Input Parameters'!$M$36,'Input Parameters'!$J$36,'Input Parameters'!$K$36)</f>
        <v>0.57026961681329436</v>
      </c>
      <c r="W4294" s="2">
        <f ca="1">N4294+(P4294-N4294)*(1-ERF((T4294-R4294)/(2*SQRT(L4294*'Input Parameters'!$E$38))))</f>
        <v>0.10368178182049834</v>
      </c>
      <c r="X4294">
        <f t="shared" ca="1" si="642"/>
        <v>1</v>
      </c>
      <c r="Y4294" s="7"/>
    </row>
    <row r="4295" spans="1:25" ht="15" customHeight="1" x14ac:dyDescent="0.25">
      <c r="A4295" s="139">
        <v>4288</v>
      </c>
      <c r="B4295" s="10">
        <f t="shared" ca="1" si="643"/>
        <v>0.85997532846208113</v>
      </c>
      <c r="C4295" s="60">
        <f ca="1">_xlfn.NORM.INV(B4295,'Input Parameters'!$E$15,'Input Parameters'!$F$15)</f>
        <v>329.50741465958987</v>
      </c>
      <c r="D4295" s="10">
        <f t="shared" ca="1" si="644"/>
        <v>0.49681257550962798</v>
      </c>
      <c r="E4295" s="62">
        <f ca="1">IF(_xlfn.NORM.INV(D4295,'Input Parameters'!$E$17,'Input Parameters'!$F$17)&lt;3500,3500,IF(_xlfn.NORM.INV(D4295,'Input Parameters'!$E$17,'Input Parameters'!$F$17)&gt;5500,5500,_xlfn.NORM.INV(D4295,'Input Parameters'!$E$17,'Input Parameters'!$F$17)))</f>
        <v>4794.4071586504479</v>
      </c>
      <c r="F4295" s="10">
        <f t="shared" ca="1" si="645"/>
        <v>0.36314879170950864</v>
      </c>
      <c r="G4295" s="64">
        <f ca="1">_xlfn.NORM.INV(F4295,'Input Parameters'!$E$20,'Input Parameters'!$F$20)</f>
        <v>280.30463294461447</v>
      </c>
      <c r="H4295" s="57">
        <f ca="1">EXP(E4295*(1/'Input Parameters'!$E$23-1/G4295))</f>
        <v>0.47851154570169419</v>
      </c>
      <c r="I4295" s="10">
        <f t="shared" ca="1" si="646"/>
        <v>1.1882096835832856E-2</v>
      </c>
      <c r="J4295" s="30">
        <f ca="1">_xlfn.BETA.INV(I4295,'Input Parameters'!$L$26,'Input Parameters'!$M$26,'Input Parameters'!$J$26,'Input Parameters'!$K$26)</f>
        <v>0.28914468064836779</v>
      </c>
      <c r="K4295" s="168">
        <f ca="1">('Input Parameters'!$E$27/'Input Parameters'!$E$38)^$J4295</f>
        <v>0.12567681048949109</v>
      </c>
      <c r="L4295" s="69">
        <f ca="1">$H4295*$C4295*'Input Parameters'!$E$25*K4295</f>
        <v>19.815852598169464</v>
      </c>
      <c r="M4295" s="24">
        <f t="shared" ca="1" si="647"/>
        <v>0.51915058107770229</v>
      </c>
      <c r="N4295" s="15">
        <f ca="1">_xlfn.NORM.INV(M4295,'Input Parameters'!$E$29,'Input Parameters'!$F$29)</f>
        <v>0.10000480218387919</v>
      </c>
      <c r="O4295" s="8">
        <f t="shared" ca="1" si="648"/>
        <v>0.54676566158372553</v>
      </c>
      <c r="P4295" s="30">
        <f ca="1">_xlfn.LOGNORM.INV(O4295,'Input Parameters'!$H$30,'Input Parameters'!$I$30)</f>
        <v>2.8364190747559048</v>
      </c>
      <c r="Q4295" s="10">
        <f t="shared" ca="1" si="649"/>
        <v>0.18342254297005922</v>
      </c>
      <c r="R4295" s="30">
        <f>IF('Input Parameters'!$E$32=0,0,_xlfn.BETA.INV(Q4295,'Input Parameters'!$L$32,'Input Parameters'!$M$32,'Input Parameters'!$J$32,'Input Parameters'!$K$32))</f>
        <v>0</v>
      </c>
      <c r="S4295" s="10">
        <f t="shared" ca="1" si="650"/>
        <v>0.64338326521703659</v>
      </c>
      <c r="T4295" s="26">
        <f ca="1">_xlfn.LOGNORM.INV(S4295,'Input Parameters'!$H$34,'Input Parameters'!$I$34)</f>
        <v>52.768051814755481</v>
      </c>
      <c r="U4295" s="10">
        <f t="shared" ca="1" si="651"/>
        <v>0.58788513261444131</v>
      </c>
      <c r="V4295" s="30">
        <f ca="1">_xlfn.BETA.INV(U4295,'Input Parameters'!$L$36,'Input Parameters'!$M$36,'Input Parameters'!$J$36,'Input Parameters'!$K$36)</f>
        <v>0.62044048557712295</v>
      </c>
      <c r="W4295" s="2">
        <f ca="1">N4295+(P4295-N4295)*(1-ERF((T4295-R4295)/(2*SQRT(L4295*'Input Parameters'!$E$38))))</f>
        <v>1.1998140087923383</v>
      </c>
      <c r="X4295">
        <f t="shared" ca="1" si="642"/>
        <v>0</v>
      </c>
      <c r="Y4295" s="7"/>
    </row>
    <row r="4296" spans="1:25" ht="15" customHeight="1" x14ac:dyDescent="0.25">
      <c r="A4296" s="139">
        <v>4289</v>
      </c>
      <c r="B4296" s="10">
        <f t="shared" ca="1" si="643"/>
        <v>0.1995859473814845</v>
      </c>
      <c r="C4296" s="60">
        <f ca="1">_xlfn.NORM.INV(B4296,'Input Parameters'!$E$15,'Input Parameters'!$F$15)</f>
        <v>225.27665026613062</v>
      </c>
      <c r="D4296" s="10">
        <f t="shared" ca="1" si="644"/>
        <v>0.24094475906003343</v>
      </c>
      <c r="E4296" s="62">
        <f ca="1">IF(_xlfn.NORM.INV(D4296,'Input Parameters'!$E$17,'Input Parameters'!$F$17)&lt;3500,3500,IF(_xlfn.NORM.INV(D4296,'Input Parameters'!$E$17,'Input Parameters'!$F$17)&gt;5500,5500,_xlfn.NORM.INV(D4296,'Input Parameters'!$E$17,'Input Parameters'!$F$17)))</f>
        <v>4307.713264120147</v>
      </c>
      <c r="F4296" s="10">
        <f t="shared" ca="1" si="645"/>
        <v>0.93823031284836844</v>
      </c>
      <c r="G4296" s="64">
        <f ca="1">_xlfn.NORM.INV(F4296,'Input Parameters'!$E$20,'Input Parameters'!$F$20)</f>
        <v>292.968576683062</v>
      </c>
      <c r="H4296" s="57">
        <f ca="1">EXP(E4296*(1/'Input Parameters'!$E$23-1/G4296))</f>
        <v>1.0020500217861461</v>
      </c>
      <c r="I4296" s="10">
        <f t="shared" ca="1" si="646"/>
        <v>0.51715091330643592</v>
      </c>
      <c r="J4296" s="30">
        <f ca="1">_xlfn.BETA.INV(I4296,'Input Parameters'!$L$26,'Input Parameters'!$M$26,'Input Parameters'!$J$26,'Input Parameters'!$K$26)</f>
        <v>0.66829278035553497</v>
      </c>
      <c r="K4296" s="168">
        <f ca="1">('Input Parameters'!$E$27/'Input Parameters'!$E$38)^$J4296</f>
        <v>8.2819238391298369E-3</v>
      </c>
      <c r="L4296" s="69">
        <f ca="1">$H4296*$C4296*'Input Parameters'!$E$25*K4296</f>
        <v>1.8695488352088077</v>
      </c>
      <c r="M4296" s="24">
        <f t="shared" ca="1" si="647"/>
        <v>0.78974223633841967</v>
      </c>
      <c r="N4296" s="15">
        <f ca="1">_xlfn.NORM.INV(M4296,'Input Parameters'!$E$29,'Input Parameters'!$F$29)</f>
        <v>0.10008055271816542</v>
      </c>
      <c r="O4296" s="8">
        <f t="shared" ca="1" si="648"/>
        <v>7.2442572034732589E-2</v>
      </c>
      <c r="P4296" s="30">
        <f ca="1">_xlfn.LOGNORM.INV(O4296,'Input Parameters'!$H$30,'Input Parameters'!$I$30)</f>
        <v>1.3476816776892524</v>
      </c>
      <c r="Q4296" s="10">
        <f t="shared" ca="1" si="649"/>
        <v>0.74849544158767267</v>
      </c>
      <c r="R4296" s="30">
        <f>IF('Input Parameters'!$E$32=0,0,_xlfn.BETA.INV(Q4296,'Input Parameters'!$L$32,'Input Parameters'!$M$32,'Input Parameters'!$J$32,'Input Parameters'!$K$32))</f>
        <v>0</v>
      </c>
      <c r="S4296" s="10">
        <f t="shared" ca="1" si="650"/>
        <v>0.75613768431177553</v>
      </c>
      <c r="T4296" s="26">
        <f ca="1">_xlfn.LOGNORM.INV(S4296,'Input Parameters'!$H$34,'Input Parameters'!$I$34)</f>
        <v>54.956931208671755</v>
      </c>
      <c r="U4296" s="10">
        <f t="shared" ca="1" si="651"/>
        <v>0.29917909266789511</v>
      </c>
      <c r="V4296" s="30">
        <f ca="1">_xlfn.BETA.INV(U4296,'Input Parameters'!$L$36,'Input Parameters'!$M$36,'Input Parameters'!$J$36,'Input Parameters'!$K$36)</f>
        <v>0.50987875753164191</v>
      </c>
      <c r="W4296" s="2">
        <f ca="1">N4296+(P4296-N4296)*(1-ERF((T4296-R4296)/(2*SQRT(L4296*'Input Parameters'!$E$38))))</f>
        <v>0.10567201330630249</v>
      </c>
      <c r="X4296">
        <f t="shared" ref="X4296:X4359" ca="1" si="652">IF(W4296&gt;V4296,0,1)</f>
        <v>1</v>
      </c>
      <c r="Y4296" s="7"/>
    </row>
    <row r="4297" spans="1:25" ht="15" customHeight="1" x14ac:dyDescent="0.25">
      <c r="A4297" s="139">
        <v>4290</v>
      </c>
      <c r="B4297" s="10">
        <f t="shared" ca="1" si="643"/>
        <v>0.89510076229004165</v>
      </c>
      <c r="C4297" s="60">
        <f ca="1">_xlfn.NORM.INV(B4297,'Input Parameters'!$E$15,'Input Parameters'!$F$15)</f>
        <v>338.93226452051988</v>
      </c>
      <c r="D4297" s="10">
        <f t="shared" ca="1" si="644"/>
        <v>0.91251786785388223</v>
      </c>
      <c r="E4297" s="62">
        <f ca="1">IF(_xlfn.NORM.INV(D4297,'Input Parameters'!$E$17,'Input Parameters'!$F$17)&lt;3500,3500,IF(_xlfn.NORM.INV(D4297,'Input Parameters'!$E$17,'Input Parameters'!$F$17)&gt;5500,5500,_xlfn.NORM.INV(D4297,'Input Parameters'!$E$17,'Input Parameters'!$F$17)))</f>
        <v>5500</v>
      </c>
      <c r="F4297" s="10">
        <f t="shared" ca="1" si="645"/>
        <v>0.85778257456127116</v>
      </c>
      <c r="G4297" s="64">
        <f ca="1">_xlfn.NORM.INV(F4297,'Input Parameters'!$E$20,'Input Parameters'!$F$20)</f>
        <v>289.82174624303144</v>
      </c>
      <c r="H4297" s="57">
        <f ca="1">EXP(E4297*(1/'Input Parameters'!$E$23-1/G4297))</f>
        <v>0.81773028290365679</v>
      </c>
      <c r="I4297" s="10">
        <f t="shared" ca="1" si="646"/>
        <v>0.19437148398196502</v>
      </c>
      <c r="J4297" s="30">
        <f ca="1">_xlfn.BETA.INV(I4297,'Input Parameters'!$L$26,'Input Parameters'!$M$26,'Input Parameters'!$J$26,'Input Parameters'!$K$26)</f>
        <v>0.51638805369453966</v>
      </c>
      <c r="K4297" s="168">
        <f ca="1">('Input Parameters'!$E$27/'Input Parameters'!$E$38)^$J4297</f>
        <v>2.4623259447088656E-2</v>
      </c>
      <c r="L4297" s="69">
        <f ca="1">$H4297*$C4297*'Input Parameters'!$E$25*K4297</f>
        <v>6.8244638193322755</v>
      </c>
      <c r="M4297" s="24">
        <f t="shared" ca="1" si="647"/>
        <v>0.19973469770361929</v>
      </c>
      <c r="N4297" s="15">
        <f ca="1">_xlfn.NORM.INV(M4297,'Input Parameters'!$E$29,'Input Parameters'!$F$29)</f>
        <v>9.9915743075111071E-2</v>
      </c>
      <c r="O4297" s="8">
        <f t="shared" ca="1" si="648"/>
        <v>0.23025601705944432</v>
      </c>
      <c r="P4297" s="30">
        <f ca="1">_xlfn.LOGNORM.INV(O4297,'Input Parameters'!$H$30,'Input Parameters'!$I$30)</f>
        <v>1.8934899469456921</v>
      </c>
      <c r="Q4297" s="10">
        <f t="shared" ca="1" si="649"/>
        <v>0.83446488685009756</v>
      </c>
      <c r="R4297" s="30">
        <f>IF('Input Parameters'!$E$32=0,0,_xlfn.BETA.INV(Q4297,'Input Parameters'!$L$32,'Input Parameters'!$M$32,'Input Parameters'!$J$32,'Input Parameters'!$K$32))</f>
        <v>0</v>
      </c>
      <c r="S4297" s="10">
        <f t="shared" ca="1" si="650"/>
        <v>1.6326145841891959E-2</v>
      </c>
      <c r="T4297" s="26">
        <f ca="1">_xlfn.LOGNORM.INV(S4297,'Input Parameters'!$H$34,'Input Parameters'!$I$34)</f>
        <v>38.634167268181258</v>
      </c>
      <c r="U4297" s="10">
        <f t="shared" ca="1" si="651"/>
        <v>0.98385700414149302</v>
      </c>
      <c r="V4297" s="30">
        <f ca="1">_xlfn.BETA.INV(U4297,'Input Parameters'!$L$36,'Input Parameters'!$M$36,'Input Parameters'!$J$36,'Input Parameters'!$K$36)</f>
        <v>0.96343553157950312</v>
      </c>
      <c r="W4297" s="2">
        <f ca="1">N4297+(P4297-N4297)*(1-ERF((T4297-R4297)/(2*SQRT(L4297*'Input Parameters'!$E$38))))</f>
        <v>0.63024457038242099</v>
      </c>
      <c r="X4297">
        <f t="shared" ca="1" si="652"/>
        <v>1</v>
      </c>
      <c r="Y4297" s="7"/>
    </row>
    <row r="4298" spans="1:25" ht="15" customHeight="1" x14ac:dyDescent="0.25">
      <c r="A4298" s="139">
        <v>4291</v>
      </c>
      <c r="B4298" s="10">
        <f t="shared" ca="1" si="643"/>
        <v>0.74216419726013283</v>
      </c>
      <c r="C4298" s="60">
        <f ca="1">_xlfn.NORM.INV(B4298,'Input Parameters'!$E$15,'Input Parameters'!$F$15)</f>
        <v>306.19466566922449</v>
      </c>
      <c r="D4298" s="10">
        <f t="shared" ca="1" si="644"/>
        <v>0.58508766465033657</v>
      </c>
      <c r="E4298" s="62">
        <f ca="1">IF(_xlfn.NORM.INV(D4298,'Input Parameters'!$E$17,'Input Parameters'!$F$17)&lt;3500,3500,IF(_xlfn.NORM.INV(D4298,'Input Parameters'!$E$17,'Input Parameters'!$F$17)&gt;5500,5500,_xlfn.NORM.INV(D4298,'Input Parameters'!$E$17,'Input Parameters'!$F$17)))</f>
        <v>4950.4485077580503</v>
      </c>
      <c r="F4298" s="10">
        <f t="shared" ca="1" si="645"/>
        <v>0.18098969559658185</v>
      </c>
      <c r="G4298" s="64">
        <f ca="1">_xlfn.NORM.INV(F4298,'Input Parameters'!$E$20,'Input Parameters'!$F$20)</f>
        <v>276.54228087527503</v>
      </c>
      <c r="H4298" s="57">
        <f ca="1">EXP(E4298*(1/'Input Parameters'!$E$23-1/G4298))</f>
        <v>0.36738638824533787</v>
      </c>
      <c r="I4298" s="10">
        <f t="shared" ca="1" si="646"/>
        <v>0.74034636621106997</v>
      </c>
      <c r="J4298" s="30">
        <f ca="1">_xlfn.BETA.INV(I4298,'Input Parameters'!$L$26,'Input Parameters'!$M$26,'Input Parameters'!$J$26,'Input Parameters'!$K$26)</f>
        <v>0.7587153745259263</v>
      </c>
      <c r="K4298" s="168">
        <f ca="1">('Input Parameters'!$E$27/'Input Parameters'!$E$38)^$J4298</f>
        <v>4.3295857730354121E-3</v>
      </c>
      <c r="L4298" s="69">
        <f ca="1">$H4298*$C4298*'Input Parameters'!$E$25*K4298</f>
        <v>0.48704269042938347</v>
      </c>
      <c r="M4298" s="24">
        <f t="shared" ca="1" si="647"/>
        <v>0.46591590149321904</v>
      </c>
      <c r="N4298" s="15">
        <f ca="1">_xlfn.NORM.INV(M4298,'Input Parameters'!$E$29,'Input Parameters'!$F$29)</f>
        <v>9.9991445963067832E-2</v>
      </c>
      <c r="O4298" s="8">
        <f t="shared" ca="1" si="648"/>
        <v>0.8277191929773775</v>
      </c>
      <c r="P4298" s="30">
        <f ca="1">_xlfn.LOGNORM.INV(O4298,'Input Parameters'!$H$30,'Input Parameters'!$I$30)</f>
        <v>4.1934773328167188</v>
      </c>
      <c r="Q4298" s="10">
        <f t="shared" ca="1" si="649"/>
        <v>0.56709974287023002</v>
      </c>
      <c r="R4298" s="30">
        <f>IF('Input Parameters'!$E$32=0,0,_xlfn.BETA.INV(Q4298,'Input Parameters'!$L$32,'Input Parameters'!$M$32,'Input Parameters'!$J$32,'Input Parameters'!$K$32))</f>
        <v>0</v>
      </c>
      <c r="S4298" s="10">
        <f t="shared" ca="1" si="650"/>
        <v>0.15350169695553773</v>
      </c>
      <c r="T4298" s="26">
        <f ca="1">_xlfn.LOGNORM.INV(S4298,'Input Parameters'!$H$34,'Input Parameters'!$I$34)</f>
        <v>44.387044004307427</v>
      </c>
      <c r="U4298" s="10">
        <f t="shared" ca="1" si="651"/>
        <v>0.26111160210205731</v>
      </c>
      <c r="V4298" s="30">
        <f ca="1">_xlfn.BETA.INV(U4298,'Input Parameters'!$L$36,'Input Parameters'!$M$36,'Input Parameters'!$J$36,'Input Parameters'!$K$36)</f>
        <v>0.49470567915519204</v>
      </c>
      <c r="W4298" s="2">
        <f ca="1">N4298+(P4298-N4298)*(1-ERF((T4298-R4298)/(2*SQRT(L4298*'Input Parameters'!$E$38))))</f>
        <v>0.10001961006345048</v>
      </c>
      <c r="X4298">
        <f t="shared" ca="1" si="652"/>
        <v>1</v>
      </c>
      <c r="Y4298" s="7"/>
    </row>
    <row r="4299" spans="1:25" ht="15" customHeight="1" x14ac:dyDescent="0.25">
      <c r="A4299" s="139">
        <v>4292</v>
      </c>
      <c r="B4299" s="10">
        <f t="shared" ca="1" si="643"/>
        <v>0.29666131583312416</v>
      </c>
      <c r="C4299" s="60">
        <f ca="1">_xlfn.NORM.INV(B4299,'Input Parameters'!$E$15,'Input Parameters'!$F$15)</f>
        <v>242.02642240615228</v>
      </c>
      <c r="D4299" s="10">
        <f t="shared" ca="1" si="644"/>
        <v>0.67201092295065723</v>
      </c>
      <c r="E4299" s="62">
        <f ca="1">IF(_xlfn.NORM.INV(D4299,'Input Parameters'!$E$17,'Input Parameters'!$F$17)&lt;3500,3500,IF(_xlfn.NORM.INV(D4299,'Input Parameters'!$E$17,'Input Parameters'!$F$17)&gt;5500,5500,_xlfn.NORM.INV(D4299,'Input Parameters'!$E$17,'Input Parameters'!$F$17)))</f>
        <v>5111.830919342895</v>
      </c>
      <c r="F4299" s="10">
        <f t="shared" ca="1" si="645"/>
        <v>0.7988956920584328</v>
      </c>
      <c r="G4299" s="64">
        <f ca="1">_xlfn.NORM.INV(F4299,'Input Parameters'!$E$20,'Input Parameters'!$F$20)</f>
        <v>288.26247786192135</v>
      </c>
      <c r="H4299" s="57">
        <f ca="1">EXP(E4299*(1/'Input Parameters'!$E$23-1/G4299))</f>
        <v>0.75395110795372733</v>
      </c>
      <c r="I4299" s="10">
        <f t="shared" ca="1" si="646"/>
        <v>0.53050937767316386</v>
      </c>
      <c r="J4299" s="30">
        <f ca="1">_xlfn.BETA.INV(I4299,'Input Parameters'!$L$26,'Input Parameters'!$M$26,'Input Parameters'!$J$26,'Input Parameters'!$K$26)</f>
        <v>0.67363687085998403</v>
      </c>
      <c r="K4299" s="168">
        <f ca="1">('Input Parameters'!$E$27/'Input Parameters'!$E$38)^$J4299</f>
        <v>7.9704583533873261E-3</v>
      </c>
      <c r="L4299" s="69">
        <f ca="1">$H4299*$C4299*'Input Parameters'!$E$25*K4299</f>
        <v>1.4544180704713958</v>
      </c>
      <c r="M4299" s="24">
        <f t="shared" ca="1" si="647"/>
        <v>0.19862882577470586</v>
      </c>
      <c r="N4299" s="15">
        <f ca="1">_xlfn.NORM.INV(M4299,'Input Parameters'!$E$29,'Input Parameters'!$F$29)</f>
        <v>9.9915347090774237E-2</v>
      </c>
      <c r="O4299" s="8">
        <f t="shared" ca="1" si="648"/>
        <v>0.17576729429385851</v>
      </c>
      <c r="P4299" s="30">
        <f ca="1">_xlfn.LOGNORM.INV(O4299,'Input Parameters'!$H$30,'Input Parameters'!$I$30)</f>
        <v>1.7279965663099386</v>
      </c>
      <c r="Q4299" s="10">
        <f t="shared" ca="1" si="649"/>
        <v>0.33119826804184005</v>
      </c>
      <c r="R4299" s="30">
        <f>IF('Input Parameters'!$E$32=0,0,_xlfn.BETA.INV(Q4299,'Input Parameters'!$L$32,'Input Parameters'!$M$32,'Input Parameters'!$J$32,'Input Parameters'!$K$32))</f>
        <v>0</v>
      </c>
      <c r="S4299" s="10">
        <f t="shared" ca="1" si="650"/>
        <v>0.74331790590513902</v>
      </c>
      <c r="T4299" s="26">
        <f ca="1">_xlfn.LOGNORM.INV(S4299,'Input Parameters'!$H$34,'Input Parameters'!$I$34)</f>
        <v>54.681685083390207</v>
      </c>
      <c r="U4299" s="10">
        <f t="shared" ca="1" si="651"/>
        <v>0.7897916303321767</v>
      </c>
      <c r="V4299" s="30">
        <f ca="1">_xlfn.BETA.INV(U4299,'Input Parameters'!$L$36,'Input Parameters'!$M$36,'Input Parameters'!$J$36,'Input Parameters'!$K$36)</f>
        <v>0.71744592260860585</v>
      </c>
      <c r="W4299" s="2">
        <f ca="1">N4299+(P4299-N4299)*(1-ERF((T4299-R4299)/(2*SQRT(L4299*'Input Parameters'!$E$38))))</f>
        <v>0.10210559310867179</v>
      </c>
      <c r="X4299">
        <f t="shared" ca="1" si="652"/>
        <v>1</v>
      </c>
      <c r="Y4299" s="7"/>
    </row>
    <row r="4300" spans="1:25" ht="15" customHeight="1" x14ac:dyDescent="0.25">
      <c r="A4300" s="139">
        <v>4293</v>
      </c>
      <c r="B4300" s="10">
        <f t="shared" ca="1" si="643"/>
        <v>0.31088308649221152</v>
      </c>
      <c r="C4300" s="60">
        <f ca="1">_xlfn.NORM.INV(B4300,'Input Parameters'!$E$15,'Input Parameters'!$F$15)</f>
        <v>244.23093296476409</v>
      </c>
      <c r="D4300" s="10">
        <f t="shared" ca="1" si="644"/>
        <v>0.73566248560708325</v>
      </c>
      <c r="E4300" s="62">
        <f ca="1">IF(_xlfn.NORM.INV(D4300,'Input Parameters'!$E$17,'Input Parameters'!$F$17)&lt;3500,3500,IF(_xlfn.NORM.INV(D4300,'Input Parameters'!$E$17,'Input Parameters'!$F$17)&gt;5500,5500,_xlfn.NORM.INV(D4300,'Input Parameters'!$E$17,'Input Parameters'!$F$17)))</f>
        <v>5241.0209225937342</v>
      </c>
      <c r="F4300" s="10">
        <f t="shared" ca="1" si="645"/>
        <v>0.45944044370945969</v>
      </c>
      <c r="G4300" s="64">
        <f ca="1">_xlfn.NORM.INV(F4300,'Input Parameters'!$E$20,'Input Parameters'!$F$20)</f>
        <v>281.967648468047</v>
      </c>
      <c r="H4300" s="57">
        <f ca="1">EXP(E4300*(1/'Input Parameters'!$E$23-1/G4300))</f>
        <v>0.49884526530304557</v>
      </c>
      <c r="I4300" s="10">
        <f t="shared" ca="1" si="646"/>
        <v>0.86823457592242914</v>
      </c>
      <c r="J4300" s="30">
        <f ca="1">_xlfn.BETA.INV(I4300,'Input Parameters'!$L$26,'Input Parameters'!$M$26,'Input Parameters'!$J$26,'Input Parameters'!$K$26)</f>
        <v>0.82014591997691566</v>
      </c>
      <c r="K4300" s="168">
        <f ca="1">('Input Parameters'!$E$27/'Input Parameters'!$E$38)^$J4300</f>
        <v>2.786619217614215E-3</v>
      </c>
      <c r="L4300" s="69">
        <f ca="1">$H4300*$C4300*'Input Parameters'!$E$25*K4300</f>
        <v>0.33950341793121624</v>
      </c>
      <c r="M4300" s="24">
        <f t="shared" ca="1" si="647"/>
        <v>0.53744143414000223</v>
      </c>
      <c r="N4300" s="15">
        <f ca="1">_xlfn.NORM.INV(M4300,'Input Parameters'!$E$29,'Input Parameters'!$F$29)</f>
        <v>0.100009398996059</v>
      </c>
      <c r="O4300" s="8">
        <f t="shared" ca="1" si="648"/>
        <v>0.12713406967047181</v>
      </c>
      <c r="P4300" s="30">
        <f ca="1">_xlfn.LOGNORM.INV(O4300,'Input Parameters'!$H$30,'Input Parameters'!$I$30)</f>
        <v>1.5659707055389913</v>
      </c>
      <c r="Q4300" s="10">
        <f t="shared" ca="1" si="649"/>
        <v>0.93249771945476045</v>
      </c>
      <c r="R4300" s="30">
        <f>IF('Input Parameters'!$E$32=0,0,_xlfn.BETA.INV(Q4300,'Input Parameters'!$L$32,'Input Parameters'!$M$32,'Input Parameters'!$J$32,'Input Parameters'!$K$32))</f>
        <v>0</v>
      </c>
      <c r="S4300" s="10">
        <f t="shared" ca="1" si="650"/>
        <v>0.59931211306656118</v>
      </c>
      <c r="T4300" s="26">
        <f ca="1">_xlfn.LOGNORM.INV(S4300,'Input Parameters'!$H$34,'Input Parameters'!$I$34)</f>
        <v>52.011681044819724</v>
      </c>
      <c r="U4300" s="10">
        <f t="shared" ca="1" si="651"/>
        <v>0.51959574269956743</v>
      </c>
      <c r="V4300" s="30">
        <f ca="1">_xlfn.BETA.INV(U4300,'Input Parameters'!$L$36,'Input Parameters'!$M$36,'Input Parameters'!$J$36,'Input Parameters'!$K$36)</f>
        <v>0.5934113032598618</v>
      </c>
      <c r="W4300" s="2">
        <f ca="1">N4300+(P4300-N4300)*(1-ERF((T4300-R4300)/(2*SQRT(L4300*'Input Parameters'!$E$38))))</f>
        <v>0.10000939939998173</v>
      </c>
      <c r="X4300">
        <f t="shared" ca="1" si="652"/>
        <v>1</v>
      </c>
      <c r="Y4300" s="7"/>
    </row>
    <row r="4301" spans="1:25" ht="15" customHeight="1" x14ac:dyDescent="0.25">
      <c r="A4301" s="139">
        <v>4294</v>
      </c>
      <c r="B4301" s="10">
        <f t="shared" ca="1" si="643"/>
        <v>0.70679963347029462</v>
      </c>
      <c r="C4301" s="60">
        <f ca="1">_xlfn.NORM.INV(B4301,'Input Parameters'!$E$15,'Input Parameters'!$F$15)</f>
        <v>300.45163980135533</v>
      </c>
      <c r="D4301" s="10">
        <f t="shared" ca="1" si="644"/>
        <v>0.50365855328390907</v>
      </c>
      <c r="E4301" s="62">
        <f ca="1">IF(_xlfn.NORM.INV(D4301,'Input Parameters'!$E$17,'Input Parameters'!$F$17)&lt;3500,3500,IF(_xlfn.NORM.INV(D4301,'Input Parameters'!$E$17,'Input Parameters'!$F$17)&gt;5500,5500,_xlfn.NORM.INV(D4301,'Input Parameters'!$E$17,'Input Parameters'!$F$17)))</f>
        <v>4806.4195331563742</v>
      </c>
      <c r="F4301" s="10">
        <f t="shared" ca="1" si="645"/>
        <v>0.74103605255304328</v>
      </c>
      <c r="G4301" s="64">
        <f ca="1">_xlfn.NORM.INV(F4301,'Input Parameters'!$E$20,'Input Parameters'!$F$20)</f>
        <v>286.98183669151291</v>
      </c>
      <c r="H4301" s="57">
        <f ca="1">EXP(E4301*(1/'Input Parameters'!$E$23-1/G4301))</f>
        <v>0.71179907859954228</v>
      </c>
      <c r="I4301" s="10">
        <f t="shared" ca="1" si="646"/>
        <v>0.36572385823961984</v>
      </c>
      <c r="J4301" s="30">
        <f ca="1">_xlfn.BETA.INV(I4301,'Input Parameters'!$L$26,'Input Parameters'!$M$26,'Input Parameters'!$J$26,'Input Parameters'!$K$26)</f>
        <v>0.60488430052558595</v>
      </c>
      <c r="K4301" s="168">
        <f ca="1">('Input Parameters'!$E$27/'Input Parameters'!$E$38)^$J4301</f>
        <v>1.3051535912915557E-2</v>
      </c>
      <c r="L4301" s="69">
        <f ca="1">$H4301*$C4301*'Input Parameters'!$E$25*K4301</f>
        <v>2.7912171370647494</v>
      </c>
      <c r="M4301" s="24">
        <f t="shared" ca="1" si="647"/>
        <v>0.58365654693430769</v>
      </c>
      <c r="N4301" s="15">
        <f ca="1">_xlfn.NORM.INV(M4301,'Input Parameters'!$E$29,'Input Parameters'!$F$29)</f>
        <v>0.1000211256780279</v>
      </c>
      <c r="O4301" s="8">
        <f t="shared" ca="1" si="648"/>
        <v>0.10667468055980489</v>
      </c>
      <c r="P4301" s="30">
        <f ca="1">_xlfn.LOGNORM.INV(O4301,'Input Parameters'!$H$30,'Input Parameters'!$I$30)</f>
        <v>1.490640742146307</v>
      </c>
      <c r="Q4301" s="10">
        <f t="shared" ca="1" si="649"/>
        <v>0.68328559965577285</v>
      </c>
      <c r="R4301" s="30">
        <f>IF('Input Parameters'!$E$32=0,0,_xlfn.BETA.INV(Q4301,'Input Parameters'!$L$32,'Input Parameters'!$M$32,'Input Parameters'!$J$32,'Input Parameters'!$K$32))</f>
        <v>0</v>
      </c>
      <c r="S4301" s="10">
        <f t="shared" ca="1" si="650"/>
        <v>0.99744488233059303</v>
      </c>
      <c r="T4301" s="26">
        <f ca="1">_xlfn.LOGNORM.INV(S4301,'Input Parameters'!$H$34,'Input Parameters'!$I$34)</f>
        <v>71.435055621066468</v>
      </c>
      <c r="U4301" s="10">
        <f t="shared" ca="1" si="651"/>
        <v>0.89024467989808476</v>
      </c>
      <c r="V4301" s="30">
        <f ca="1">_xlfn.BETA.INV(U4301,'Input Parameters'!$L$36,'Input Parameters'!$M$36,'Input Parameters'!$J$36,'Input Parameters'!$K$36)</f>
        <v>0.79235901631266792</v>
      </c>
      <c r="W4301" s="2">
        <f ca="1">N4301+(P4301-N4301)*(1-ERF((T4301-R4301)/(2*SQRT(L4301*'Input Parameters'!$E$38))))</f>
        <v>0.10349668455474863</v>
      </c>
      <c r="X4301">
        <f t="shared" ca="1" si="652"/>
        <v>1</v>
      </c>
      <c r="Y4301" s="7"/>
    </row>
    <row r="4302" spans="1:25" ht="15" customHeight="1" x14ac:dyDescent="0.25">
      <c r="A4302" s="139">
        <v>4295</v>
      </c>
      <c r="B4302" s="10">
        <f t="shared" ca="1" si="643"/>
        <v>0.62212649517585772</v>
      </c>
      <c r="C4302" s="60">
        <f ca="1">_xlfn.NORM.INV(B4302,'Input Parameters'!$E$15,'Input Parameters'!$F$15)</f>
        <v>287.82518171069285</v>
      </c>
      <c r="D4302" s="10">
        <f t="shared" ca="1" si="644"/>
        <v>0.43557062126991775</v>
      </c>
      <c r="E4302" s="62">
        <f ca="1">IF(_xlfn.NORM.INV(D4302,'Input Parameters'!$E$17,'Input Parameters'!$F$17)&lt;3500,3500,IF(_xlfn.NORM.INV(D4302,'Input Parameters'!$E$17,'Input Parameters'!$F$17)&gt;5500,5500,_xlfn.NORM.INV(D4302,'Input Parameters'!$E$17,'Input Parameters'!$F$17)))</f>
        <v>4686.4536732013639</v>
      </c>
      <c r="F4302" s="10">
        <f t="shared" ca="1" si="645"/>
        <v>0.93548328112402268</v>
      </c>
      <c r="G4302" s="64">
        <f ca="1">_xlfn.NORM.INV(F4302,'Input Parameters'!$E$20,'Input Parameters'!$F$20)</f>
        <v>292.8200940197504</v>
      </c>
      <c r="H4302" s="57">
        <f ca="1">EXP(E4302*(1/'Input Parameters'!$E$23-1/G4302))</f>
        <v>0.99413380969965925</v>
      </c>
      <c r="I4302" s="10">
        <f t="shared" ca="1" si="646"/>
        <v>0.58582289617443384</v>
      </c>
      <c r="J4302" s="30">
        <f ca="1">_xlfn.BETA.INV(I4302,'Input Parameters'!$L$26,'Input Parameters'!$M$26,'Input Parameters'!$J$26,'Input Parameters'!$K$26)</f>
        <v>0.69563774338018369</v>
      </c>
      <c r="K4302" s="168">
        <f ca="1">('Input Parameters'!$E$27/'Input Parameters'!$E$38)^$J4302</f>
        <v>6.806848377565667E-3</v>
      </c>
      <c r="L4302" s="69">
        <f ca="1">$H4302*$C4302*'Input Parameters'!$E$25*K4302</f>
        <v>1.9476894345277342</v>
      </c>
      <c r="M4302" s="24">
        <f t="shared" ca="1" si="647"/>
        <v>0.41629662180582838</v>
      </c>
      <c r="N4302" s="15">
        <f ca="1">_xlfn.NORM.INV(M4302,'Input Parameters'!$E$29,'Input Parameters'!$F$29)</f>
        <v>9.9978862318070127E-2</v>
      </c>
      <c r="O4302" s="8">
        <f t="shared" ca="1" si="648"/>
        <v>0.85194538413741661</v>
      </c>
      <c r="P4302" s="30">
        <f ca="1">_xlfn.LOGNORM.INV(O4302,'Input Parameters'!$H$30,'Input Parameters'!$I$30)</f>
        <v>4.3955392288838553</v>
      </c>
      <c r="Q4302" s="10">
        <f t="shared" ca="1" si="649"/>
        <v>0.21268921631767856</v>
      </c>
      <c r="R4302" s="30">
        <f>IF('Input Parameters'!$E$32=0,0,_xlfn.BETA.INV(Q4302,'Input Parameters'!$L$32,'Input Parameters'!$M$32,'Input Parameters'!$J$32,'Input Parameters'!$K$32))</f>
        <v>0</v>
      </c>
      <c r="S4302" s="10">
        <f t="shared" ca="1" si="650"/>
        <v>0.69396641927574776</v>
      </c>
      <c r="T4302" s="26">
        <f ca="1">_xlfn.LOGNORM.INV(S4302,'Input Parameters'!$H$34,'Input Parameters'!$I$34)</f>
        <v>53.693359375990319</v>
      </c>
      <c r="U4302" s="10">
        <f t="shared" ca="1" si="651"/>
        <v>0.79845943362787708</v>
      </c>
      <c r="V4302" s="30">
        <f ca="1">_xlfn.BETA.INV(U4302,'Input Parameters'!$L$36,'Input Parameters'!$M$36,'Input Parameters'!$J$36,'Input Parameters'!$K$36)</f>
        <v>0.72272657892654268</v>
      </c>
      <c r="W4302" s="2">
        <f ca="1">N4302+(P4302-N4302)*(1-ERF((T4302-R4302)/(2*SQRT(L4302*'Input Parameters'!$E$38))))</f>
        <v>0.12798032466727366</v>
      </c>
      <c r="X4302">
        <f t="shared" ca="1" si="652"/>
        <v>1</v>
      </c>
      <c r="Y4302" s="7"/>
    </row>
    <row r="4303" spans="1:25" ht="15" customHeight="1" x14ac:dyDescent="0.25">
      <c r="A4303" s="139">
        <v>4296</v>
      </c>
      <c r="B4303" s="10">
        <f t="shared" ca="1" si="643"/>
        <v>0.67768197958077703</v>
      </c>
      <c r="C4303" s="60">
        <f ca="1">_xlfn.NORM.INV(B4303,'Input Parameters'!$E$15,'Input Parameters'!$F$15)</f>
        <v>295.96265596466867</v>
      </c>
      <c r="D4303" s="10">
        <f t="shared" ca="1" si="644"/>
        <v>0.88933649503665047</v>
      </c>
      <c r="E4303" s="62">
        <f ca="1">IF(_xlfn.NORM.INV(D4303,'Input Parameters'!$E$17,'Input Parameters'!$F$17)&lt;3500,3500,IF(_xlfn.NORM.INV(D4303,'Input Parameters'!$E$17,'Input Parameters'!$F$17)&gt;5500,5500,_xlfn.NORM.INV(D4303,'Input Parameters'!$E$17,'Input Parameters'!$F$17)))</f>
        <v>5500</v>
      </c>
      <c r="F4303" s="10">
        <f t="shared" ca="1" si="645"/>
        <v>0.60272670103852211</v>
      </c>
      <c r="G4303" s="64">
        <f ca="1">_xlfn.NORM.INV(F4303,'Input Parameters'!$E$20,'Input Parameters'!$F$20)</f>
        <v>284.39475509763287</v>
      </c>
      <c r="H4303" s="57">
        <f ca="1">EXP(E4303*(1/'Input Parameters'!$E$23-1/G4303))</f>
        <v>0.56929491113325192</v>
      </c>
      <c r="I4303" s="10">
        <f t="shared" ca="1" si="646"/>
        <v>0.41008207940376551</v>
      </c>
      <c r="J4303" s="30">
        <f ca="1">_xlfn.BETA.INV(I4303,'Input Parameters'!$L$26,'Input Parameters'!$M$26,'Input Parameters'!$J$26,'Input Parameters'!$K$26)</f>
        <v>0.62422774092777233</v>
      </c>
      <c r="K4303" s="168">
        <f ca="1">('Input Parameters'!$E$27/'Input Parameters'!$E$38)^$J4303</f>
        <v>1.1360641295636655E-2</v>
      </c>
      <c r="L4303" s="69">
        <f ca="1">$H4303*$C4303*'Input Parameters'!$E$25*K4303</f>
        <v>1.9141548373248367</v>
      </c>
      <c r="M4303" s="24">
        <f t="shared" ca="1" si="647"/>
        <v>1.8625311176343251E-2</v>
      </c>
      <c r="N4303" s="15">
        <f ca="1">_xlfn.NORM.INV(M4303,'Input Parameters'!$E$29,'Input Parameters'!$F$29)</f>
        <v>9.9791699340424408E-2</v>
      </c>
      <c r="O4303" s="8">
        <f t="shared" ca="1" si="648"/>
        <v>0.91145241173979419</v>
      </c>
      <c r="P4303" s="30">
        <f ca="1">_xlfn.LOGNORM.INV(O4303,'Input Parameters'!$H$30,'Input Parameters'!$I$30)</f>
        <v>5.076580416445946</v>
      </c>
      <c r="Q4303" s="10">
        <f t="shared" ca="1" si="649"/>
        <v>0.102521410464672</v>
      </c>
      <c r="R4303" s="30">
        <f>IF('Input Parameters'!$E$32=0,0,_xlfn.BETA.INV(Q4303,'Input Parameters'!$L$32,'Input Parameters'!$M$32,'Input Parameters'!$J$32,'Input Parameters'!$K$32))</f>
        <v>0</v>
      </c>
      <c r="S4303" s="10">
        <f t="shared" ca="1" si="650"/>
        <v>0.56923672738876685</v>
      </c>
      <c r="T4303" s="26">
        <f ca="1">_xlfn.LOGNORM.INV(S4303,'Input Parameters'!$H$34,'Input Parameters'!$I$34)</f>
        <v>51.514520081073606</v>
      </c>
      <c r="U4303" s="10">
        <f t="shared" ca="1" si="651"/>
        <v>0.45268316491816263</v>
      </c>
      <c r="V4303" s="30">
        <f ca="1">_xlfn.BETA.INV(U4303,'Input Parameters'!$L$36,'Input Parameters'!$M$36,'Input Parameters'!$J$36,'Input Parameters'!$K$36)</f>
        <v>0.56798555146896157</v>
      </c>
      <c r="W4303" s="2">
        <f ca="1">N4303+(P4303-N4303)*(1-ERF((T4303-R4303)/(2*SQRT(L4303*'Input Parameters'!$E$38))))</f>
        <v>0.14193102368689872</v>
      </c>
      <c r="X4303">
        <f t="shared" ca="1" si="652"/>
        <v>1</v>
      </c>
      <c r="Y4303" s="7"/>
    </row>
    <row r="4304" spans="1:25" ht="15" customHeight="1" x14ac:dyDescent="0.25">
      <c r="A4304" s="139">
        <v>4297</v>
      </c>
      <c r="B4304" s="10">
        <f t="shared" ca="1" si="643"/>
        <v>0.13986940799213565</v>
      </c>
      <c r="C4304" s="60">
        <f ca="1">_xlfn.NORM.INV(B4304,'Input Parameters'!$E$15,'Input Parameters'!$F$15)</f>
        <v>212.38917172584536</v>
      </c>
      <c r="D4304" s="10">
        <f t="shared" ca="1" si="644"/>
        <v>0.39559121389291385</v>
      </c>
      <c r="E4304" s="62">
        <f ca="1">IF(_xlfn.NORM.INV(D4304,'Input Parameters'!$E$17,'Input Parameters'!$F$17)&lt;3500,3500,IF(_xlfn.NORM.INV(D4304,'Input Parameters'!$E$17,'Input Parameters'!$F$17)&gt;5500,5500,_xlfn.NORM.INV(D4304,'Input Parameters'!$E$17,'Input Parameters'!$F$17)))</f>
        <v>4614.6571646596431</v>
      </c>
      <c r="F4304" s="10">
        <f t="shared" ca="1" si="645"/>
        <v>0.6061729804152588</v>
      </c>
      <c r="G4304" s="64">
        <f ca="1">_xlfn.NORM.INV(F4304,'Input Parameters'!$E$20,'Input Parameters'!$F$20)</f>
        <v>284.45470002860054</v>
      </c>
      <c r="H4304" s="57">
        <f ca="1">EXP(E4304*(1/'Input Parameters'!$E$23-1/G4304))</f>
        <v>0.62546938398338514</v>
      </c>
      <c r="I4304" s="10">
        <f t="shared" ca="1" si="646"/>
        <v>0.11403539094015902</v>
      </c>
      <c r="J4304" s="30">
        <f ca="1">_xlfn.BETA.INV(I4304,'Input Parameters'!$L$26,'Input Parameters'!$M$26,'Input Parameters'!$J$26,'Input Parameters'!$K$26)</f>
        <v>0.45755513354651622</v>
      </c>
      <c r="K4304" s="168">
        <f ca="1">('Input Parameters'!$E$27/'Input Parameters'!$E$38)^$J4304</f>
        <v>3.7551053588546844E-2</v>
      </c>
      <c r="L4304" s="69">
        <f ca="1">$H4304*$C4304*'Input Parameters'!$E$25*K4304</f>
        <v>4.9883917731578578</v>
      </c>
      <c r="M4304" s="24">
        <f t="shared" ca="1" si="647"/>
        <v>0.10973625491506922</v>
      </c>
      <c r="N4304" s="15">
        <f ca="1">_xlfn.NORM.INV(M4304,'Input Parameters'!$E$29,'Input Parameters'!$F$29)</f>
        <v>9.987720680375628E-2</v>
      </c>
      <c r="O4304" s="8">
        <f t="shared" ca="1" si="648"/>
        <v>0.51184479088876511</v>
      </c>
      <c r="P4304" s="30">
        <f ca="1">_xlfn.LOGNORM.INV(O4304,'Input Parameters'!$H$30,'Input Parameters'!$I$30)</f>
        <v>2.7211859285605371</v>
      </c>
      <c r="Q4304" s="10">
        <f t="shared" ca="1" si="649"/>
        <v>0.71470164437670192</v>
      </c>
      <c r="R4304" s="30">
        <f>IF('Input Parameters'!$E$32=0,0,_xlfn.BETA.INV(Q4304,'Input Parameters'!$L$32,'Input Parameters'!$M$32,'Input Parameters'!$J$32,'Input Parameters'!$K$32))</f>
        <v>0</v>
      </c>
      <c r="S4304" s="10">
        <f t="shared" ca="1" si="650"/>
        <v>0.66317043350912686</v>
      </c>
      <c r="T4304" s="26">
        <f ca="1">_xlfn.LOGNORM.INV(S4304,'Input Parameters'!$H$34,'Input Parameters'!$I$34)</f>
        <v>53.121501882944692</v>
      </c>
      <c r="U4304" s="10">
        <f t="shared" ca="1" si="651"/>
        <v>0.25050179958022178</v>
      </c>
      <c r="V4304" s="30">
        <f ca="1">_xlfn.BETA.INV(U4304,'Input Parameters'!$L$36,'Input Parameters'!$M$36,'Input Parameters'!$J$36,'Input Parameters'!$K$36)</f>
        <v>0.49036200052652545</v>
      </c>
      <c r="W4304" s="2">
        <f ca="1">N4304+(P4304-N4304)*(1-ERF((T4304-R4304)/(2*SQRT(L4304*'Input Parameters'!$E$38))))</f>
        <v>0.34262897000059062</v>
      </c>
      <c r="X4304">
        <f t="shared" ca="1" si="652"/>
        <v>1</v>
      </c>
      <c r="Y4304" s="7"/>
    </row>
    <row r="4305" spans="1:25" ht="15" customHeight="1" x14ac:dyDescent="0.25">
      <c r="A4305" s="139">
        <v>4298</v>
      </c>
      <c r="B4305" s="10">
        <f t="shared" ca="1" si="643"/>
        <v>0.71346368411846206</v>
      </c>
      <c r="C4305" s="60">
        <f ca="1">_xlfn.NORM.INV(B4305,'Input Parameters'!$E$15,'Input Parameters'!$F$15)</f>
        <v>301.50694117001063</v>
      </c>
      <c r="D4305" s="10">
        <f t="shared" ca="1" si="644"/>
        <v>0.47941804865916715</v>
      </c>
      <c r="E4305" s="62">
        <f ca="1">IF(_xlfn.NORM.INV(D4305,'Input Parameters'!$E$17,'Input Parameters'!$F$17)&lt;3500,3500,IF(_xlfn.NORM.INV(D4305,'Input Parameters'!$E$17,'Input Parameters'!$F$17)&gt;5500,5500,_xlfn.NORM.INV(D4305,'Input Parameters'!$E$17,'Input Parameters'!$F$17)))</f>
        <v>4763.8700537276291</v>
      </c>
      <c r="F4305" s="10">
        <f t="shared" ca="1" si="645"/>
        <v>0.94941531605011975</v>
      </c>
      <c r="G4305" s="64">
        <f ca="1">_xlfn.NORM.INV(F4305,'Input Parameters'!$E$20,'Input Parameters'!$F$20)</f>
        <v>293.63271227830199</v>
      </c>
      <c r="H4305" s="57">
        <f ca="1">EXP(E4305*(1/'Input Parameters'!$E$23-1/G4305))</f>
        <v>1.0398152413152699</v>
      </c>
      <c r="I4305" s="10">
        <f t="shared" ca="1" si="646"/>
        <v>0.77099219927079754</v>
      </c>
      <c r="J4305" s="30">
        <f ca="1">_xlfn.BETA.INV(I4305,'Input Parameters'!$L$26,'Input Parameters'!$M$26,'Input Parameters'!$J$26,'Input Parameters'!$K$26)</f>
        <v>0.7721658548541811</v>
      </c>
      <c r="K4305" s="168">
        <f ca="1">('Input Parameters'!$E$27/'Input Parameters'!$E$38)^$J4305</f>
        <v>3.9313829438094184E-3</v>
      </c>
      <c r="L4305" s="69">
        <f ca="1">$H4305*$C4305*'Input Parameters'!$E$25*K4305</f>
        <v>1.2325338140741251</v>
      </c>
      <c r="M4305" s="24">
        <f t="shared" ca="1" si="647"/>
        <v>0.85155873924433312</v>
      </c>
      <c r="N4305" s="15">
        <f ca="1">_xlfn.NORM.INV(M4305,'Input Parameters'!$E$29,'Input Parameters'!$F$29)</f>
        <v>0.10010431420206839</v>
      </c>
      <c r="O4305" s="8">
        <f t="shared" ca="1" si="648"/>
        <v>0.4157981878255228</v>
      </c>
      <c r="P4305" s="30">
        <f ca="1">_xlfn.LOGNORM.INV(O4305,'Input Parameters'!$H$30,'Input Parameters'!$I$30)</f>
        <v>2.4268316901219302</v>
      </c>
      <c r="Q4305" s="10">
        <f t="shared" ca="1" si="649"/>
        <v>0.79978227775526201</v>
      </c>
      <c r="R4305" s="30">
        <f>IF('Input Parameters'!$E$32=0,0,_xlfn.BETA.INV(Q4305,'Input Parameters'!$L$32,'Input Parameters'!$M$32,'Input Parameters'!$J$32,'Input Parameters'!$K$32))</f>
        <v>0</v>
      </c>
      <c r="S4305" s="10">
        <f t="shared" ca="1" si="650"/>
        <v>0.9911095726728304</v>
      </c>
      <c r="T4305" s="26">
        <f ca="1">_xlfn.LOGNORM.INV(S4305,'Input Parameters'!$H$34,'Input Parameters'!$I$34)</f>
        <v>67.712137262071565</v>
      </c>
      <c r="U4305" s="10">
        <f t="shared" ca="1" si="651"/>
        <v>0.31705989289031822</v>
      </c>
      <c r="V4305" s="30">
        <f ca="1">_xlfn.BETA.INV(U4305,'Input Parameters'!$L$36,'Input Parameters'!$M$36,'Input Parameters'!$J$36,'Input Parameters'!$K$36)</f>
        <v>0.51683051718482664</v>
      </c>
      <c r="W4305" s="2">
        <f ca="1">N4305+(P4305-N4305)*(1-ERF((T4305-R4305)/(2*SQRT(L4305*'Input Parameters'!$E$38))))</f>
        <v>0.10014183319364832</v>
      </c>
      <c r="X4305">
        <f t="shared" ca="1" si="652"/>
        <v>1</v>
      </c>
      <c r="Y4305" s="7"/>
    </row>
    <row r="4306" spans="1:25" ht="15" customHeight="1" x14ac:dyDescent="0.25">
      <c r="A4306" s="139">
        <v>4299</v>
      </c>
      <c r="B4306" s="10">
        <f t="shared" ca="1" si="643"/>
        <v>0.77816645717836819</v>
      </c>
      <c r="C4306" s="60">
        <f ca="1">_xlfn.NORM.INV(B4306,'Input Parameters'!$E$15,'Input Parameters'!$F$15)</f>
        <v>312.48021448003249</v>
      </c>
      <c r="D4306" s="10">
        <f t="shared" ca="1" si="644"/>
        <v>0.32037322579812189</v>
      </c>
      <c r="E4306" s="62">
        <f ca="1">IF(_xlfn.NORM.INV(D4306,'Input Parameters'!$E$17,'Input Parameters'!$F$17)&lt;3500,3500,IF(_xlfn.NORM.INV(D4306,'Input Parameters'!$E$17,'Input Parameters'!$F$17)&gt;5500,5500,_xlfn.NORM.INV(D4306,'Input Parameters'!$E$17,'Input Parameters'!$F$17)))</f>
        <v>4473.3412275512701</v>
      </c>
      <c r="F4306" s="10">
        <f t="shared" ca="1" si="645"/>
        <v>0.82877948339234009</v>
      </c>
      <c r="G4306" s="64">
        <f ca="1">_xlfn.NORM.INV(F4306,'Input Parameters'!$E$20,'Input Parameters'!$F$20)</f>
        <v>289.010666060034</v>
      </c>
      <c r="H4306" s="57">
        <f ca="1">EXP(E4306*(1/'Input Parameters'!$E$23-1/G4306))</f>
        <v>0.81303778011034367</v>
      </c>
      <c r="I4306" s="10">
        <f t="shared" ca="1" si="646"/>
        <v>0.41711539579646573</v>
      </c>
      <c r="J4306" s="30">
        <f ca="1">_xlfn.BETA.INV(I4306,'Input Parameters'!$L$26,'Input Parameters'!$M$26,'Input Parameters'!$J$26,'Input Parameters'!$K$26)</f>
        <v>0.62722017545792519</v>
      </c>
      <c r="K4306" s="168">
        <f ca="1">('Input Parameters'!$E$27/'Input Parameters'!$E$38)^$J4306</f>
        <v>1.1119385870290599E-2</v>
      </c>
      <c r="L4306" s="69">
        <f ca="1">$H4306*$C4306*'Input Parameters'!$E$25*K4306</f>
        <v>2.8249713806900929</v>
      </c>
      <c r="M4306" s="24">
        <f t="shared" ca="1" si="647"/>
        <v>0.94463807950602952</v>
      </c>
      <c r="N4306" s="15">
        <f ca="1">_xlfn.NORM.INV(M4306,'Input Parameters'!$E$29,'Input Parameters'!$F$29)</f>
        <v>0.10015949481053352</v>
      </c>
      <c r="O4306" s="8">
        <f t="shared" ca="1" si="648"/>
        <v>0.77743184650837782</v>
      </c>
      <c r="P4306" s="30">
        <f ca="1">_xlfn.LOGNORM.INV(O4306,'Input Parameters'!$H$30,'Input Parameters'!$I$30)</f>
        <v>3.8486642584380597</v>
      </c>
      <c r="Q4306" s="10">
        <f t="shared" ca="1" si="649"/>
        <v>0.49896299591765159</v>
      </c>
      <c r="R4306" s="30">
        <f>IF('Input Parameters'!$E$32=0,0,_xlfn.BETA.INV(Q4306,'Input Parameters'!$L$32,'Input Parameters'!$M$32,'Input Parameters'!$J$32,'Input Parameters'!$K$32))</f>
        <v>0</v>
      </c>
      <c r="S4306" s="10">
        <f t="shared" ca="1" si="650"/>
        <v>0.29627704411428324</v>
      </c>
      <c r="T4306" s="26">
        <f ca="1">_xlfn.LOGNORM.INV(S4306,'Input Parameters'!$H$34,'Input Parameters'!$I$34)</f>
        <v>47.15834860595789</v>
      </c>
      <c r="U4306" s="10">
        <f t="shared" ca="1" si="651"/>
        <v>0.38669110796938466</v>
      </c>
      <c r="V4306" s="30">
        <f ca="1">_xlfn.BETA.INV(U4306,'Input Parameters'!$L$36,'Input Parameters'!$M$36,'Input Parameters'!$J$36,'Input Parameters'!$K$36)</f>
        <v>0.54326398821257871</v>
      </c>
      <c r="W4306" s="2">
        <f ca="1">N4306+(P4306-N4306)*(1-ERF((T4306-R4306)/(2*SQRT(L4306*'Input Parameters'!$E$38))))</f>
        <v>0.27730797836226012</v>
      </c>
      <c r="X4306">
        <f t="shared" ca="1" si="652"/>
        <v>1</v>
      </c>
      <c r="Y4306" s="7"/>
    </row>
    <row r="4307" spans="1:25" ht="15" customHeight="1" x14ac:dyDescent="0.25">
      <c r="A4307" s="139">
        <v>4300</v>
      </c>
      <c r="B4307" s="10">
        <f t="shared" ca="1" si="643"/>
        <v>0.30536163959101914</v>
      </c>
      <c r="C4307" s="60">
        <f ca="1">_xlfn.NORM.INV(B4307,'Input Parameters'!$E$15,'Input Parameters'!$F$15)</f>
        <v>243.38050113065822</v>
      </c>
      <c r="D4307" s="10">
        <f t="shared" ca="1" si="644"/>
        <v>0.16431120509479846</v>
      </c>
      <c r="E4307" s="62">
        <f ca="1">IF(_xlfn.NORM.INV(D4307,'Input Parameters'!$E$17,'Input Parameters'!$F$17)&lt;3500,3500,IF(_xlfn.NORM.INV(D4307,'Input Parameters'!$E$17,'Input Parameters'!$F$17)&gt;5500,5500,_xlfn.NORM.INV(D4307,'Input Parameters'!$E$17,'Input Parameters'!$F$17)))</f>
        <v>4116.1752994669068</v>
      </c>
      <c r="F4307" s="10">
        <f t="shared" ca="1" si="645"/>
        <v>0.30510306742064774</v>
      </c>
      <c r="G4307" s="64">
        <f ca="1">_xlfn.NORM.INV(F4307,'Input Parameters'!$E$20,'Input Parameters'!$F$20)</f>
        <v>279.23447912518623</v>
      </c>
      <c r="H4307" s="57">
        <f ca="1">EXP(E4307*(1/'Input Parameters'!$E$23-1/G4307))</f>
        <v>0.50203558248141489</v>
      </c>
      <c r="I4307" s="10">
        <f t="shared" ca="1" si="646"/>
        <v>0.41768667815803562</v>
      </c>
      <c r="J4307" s="30">
        <f ca="1">_xlfn.BETA.INV(I4307,'Input Parameters'!$L$26,'Input Parameters'!$M$26,'Input Parameters'!$J$26,'Input Parameters'!$K$26)</f>
        <v>0.62746245119500887</v>
      </c>
      <c r="K4307" s="168">
        <f ca="1">('Input Parameters'!$E$27/'Input Parameters'!$E$38)^$J4307</f>
        <v>1.1100078831030855E-2</v>
      </c>
      <c r="L4307" s="69">
        <f ca="1">$H4307*$C4307*'Input Parameters'!$E$25*K4307</f>
        <v>1.3562705873346619</v>
      </c>
      <c r="M4307" s="24">
        <f t="shared" ca="1" si="647"/>
        <v>0.24401777526936075</v>
      </c>
      <c r="N4307" s="15">
        <f ca="1">_xlfn.NORM.INV(M4307,'Input Parameters'!$E$29,'Input Parameters'!$F$29)</f>
        <v>9.9930656332080148E-2</v>
      </c>
      <c r="O4307" s="8">
        <f t="shared" ca="1" si="648"/>
        <v>0.80714403707246463</v>
      </c>
      <c r="P4307" s="30">
        <f ca="1">_xlfn.LOGNORM.INV(O4307,'Input Parameters'!$H$30,'Input Parameters'!$I$30)</f>
        <v>4.0422157907596468</v>
      </c>
      <c r="Q4307" s="10">
        <f t="shared" ca="1" si="649"/>
        <v>0.50466265240690411</v>
      </c>
      <c r="R4307" s="30">
        <f>IF('Input Parameters'!$E$32=0,0,_xlfn.BETA.INV(Q4307,'Input Parameters'!$L$32,'Input Parameters'!$M$32,'Input Parameters'!$J$32,'Input Parameters'!$K$32))</f>
        <v>0</v>
      </c>
      <c r="S4307" s="10">
        <f t="shared" ca="1" si="650"/>
        <v>0.89443659433376244</v>
      </c>
      <c r="T4307" s="26">
        <f ca="1">_xlfn.LOGNORM.INV(S4307,'Input Parameters'!$H$34,'Input Parameters'!$I$34)</f>
        <v>58.900402139007888</v>
      </c>
      <c r="U4307" s="10">
        <f t="shared" ca="1" si="651"/>
        <v>0.31459395975788984</v>
      </c>
      <c r="V4307" s="30">
        <f ca="1">_xlfn.BETA.INV(U4307,'Input Parameters'!$L$36,'Input Parameters'!$M$36,'Input Parameters'!$J$36,'Input Parameters'!$K$36)</f>
        <v>0.51587719073849136</v>
      </c>
      <c r="W4307" s="2">
        <f ca="1">N4307+(P4307-N4307)*(1-ERF((T4307-R4307)/(2*SQRT(L4307*'Input Parameters'!$E$38))))</f>
        <v>0.10130467665389654</v>
      </c>
      <c r="X4307">
        <f t="shared" ca="1" si="652"/>
        <v>1</v>
      </c>
      <c r="Y4307" s="7"/>
    </row>
    <row r="4308" spans="1:25" ht="15" customHeight="1" x14ac:dyDescent="0.25">
      <c r="A4308" s="139">
        <v>4301</v>
      </c>
      <c r="B4308" s="10">
        <f t="shared" ca="1" si="643"/>
        <v>0.98062351555086913</v>
      </c>
      <c r="C4308" s="60">
        <f ca="1">_xlfn.NORM.INV(B4308,'Input Parameters'!$E$15,'Input Parameters'!$F$15)</f>
        <v>382.9742216796302</v>
      </c>
      <c r="D4308" s="10">
        <f t="shared" ca="1" si="644"/>
        <v>7.6084867420714852E-2</v>
      </c>
      <c r="E4308" s="62">
        <f ca="1">IF(_xlfn.NORM.INV(D4308,'Input Parameters'!$E$17,'Input Parameters'!$F$17)&lt;3500,3500,IF(_xlfn.NORM.INV(D4308,'Input Parameters'!$E$17,'Input Parameters'!$F$17)&gt;5500,5500,_xlfn.NORM.INV(D4308,'Input Parameters'!$E$17,'Input Parameters'!$F$17)))</f>
        <v>3797.6633787470018</v>
      </c>
      <c r="F4308" s="10">
        <f t="shared" ca="1" si="645"/>
        <v>0.77897662521098543</v>
      </c>
      <c r="G4308" s="64">
        <f ca="1">_xlfn.NORM.INV(F4308,'Input Parameters'!$E$20,'Input Parameters'!$F$20)</f>
        <v>287.80056843066768</v>
      </c>
      <c r="H4308" s="57">
        <f ca="1">EXP(E4308*(1/'Input Parameters'!$E$23-1/G4308))</f>
        <v>0.79376761046485522</v>
      </c>
      <c r="I4308" s="10">
        <f t="shared" ca="1" si="646"/>
        <v>0.82098521652552803</v>
      </c>
      <c r="J4308" s="30">
        <f ca="1">_xlfn.BETA.INV(I4308,'Input Parameters'!$L$26,'Input Parameters'!$M$26,'Input Parameters'!$J$26,'Input Parameters'!$K$26)</f>
        <v>0.79552342540670473</v>
      </c>
      <c r="K4308" s="168">
        <f ca="1">('Input Parameters'!$E$27/'Input Parameters'!$E$38)^$J4308</f>
        <v>3.3249241094122015E-3</v>
      </c>
      <c r="L4308" s="69">
        <f ca="1">$H4308*$C4308*'Input Parameters'!$E$25*K4308</f>
        <v>1.0107521014288223</v>
      </c>
      <c r="M4308" s="24">
        <f t="shared" ca="1" si="647"/>
        <v>0.57376651658582833</v>
      </c>
      <c r="N4308" s="15">
        <f ca="1">_xlfn.NORM.INV(M4308,'Input Parameters'!$E$29,'Input Parameters'!$F$29)</f>
        <v>0.10001859716840085</v>
      </c>
      <c r="O4308" s="8">
        <f t="shared" ca="1" si="648"/>
        <v>0.60336865537510298</v>
      </c>
      <c r="P4308" s="30">
        <f ca="1">_xlfn.LOGNORM.INV(O4308,'Input Parameters'!$H$30,'Input Parameters'!$I$30)</f>
        <v>3.0369091238808119</v>
      </c>
      <c r="Q4308" s="10">
        <f t="shared" ca="1" si="649"/>
        <v>0.99802392503168225</v>
      </c>
      <c r="R4308" s="30">
        <f>IF('Input Parameters'!$E$32=0,0,_xlfn.BETA.INV(Q4308,'Input Parameters'!$L$32,'Input Parameters'!$M$32,'Input Parameters'!$J$32,'Input Parameters'!$K$32))</f>
        <v>0</v>
      </c>
      <c r="S4308" s="10">
        <f t="shared" ca="1" si="650"/>
        <v>0.64074101112352866</v>
      </c>
      <c r="T4308" s="26">
        <f ca="1">_xlfn.LOGNORM.INV(S4308,'Input Parameters'!$H$34,'Input Parameters'!$I$34)</f>
        <v>52.721574901693842</v>
      </c>
      <c r="U4308" s="10">
        <f t="shared" ca="1" si="651"/>
        <v>0.14315252782439258</v>
      </c>
      <c r="V4308" s="30">
        <f ca="1">_xlfn.BETA.INV(U4308,'Input Parameters'!$L$36,'Input Parameters'!$M$36,'Input Parameters'!$J$36,'Input Parameters'!$K$36)</f>
        <v>0.44139911413484861</v>
      </c>
      <c r="W4308" s="2">
        <f ca="1">N4308+(P4308-N4308)*(1-ERF((T4308-R4308)/(2*SQRT(L4308*'Input Parameters'!$E$38))))</f>
        <v>0.10063188722335535</v>
      </c>
      <c r="X4308">
        <f t="shared" ca="1" si="652"/>
        <v>1</v>
      </c>
      <c r="Y4308" s="7"/>
    </row>
    <row r="4309" spans="1:25" ht="15" customHeight="1" x14ac:dyDescent="0.25">
      <c r="A4309" s="139">
        <v>4302</v>
      </c>
      <c r="B4309" s="10">
        <f t="shared" ca="1" si="643"/>
        <v>0.6861943063572804</v>
      </c>
      <c r="C4309" s="60">
        <f ca="1">_xlfn.NORM.INV(B4309,'Input Parameters'!$E$15,'Input Parameters'!$F$15)</f>
        <v>297.25598122469279</v>
      </c>
      <c r="D4309" s="10">
        <f t="shared" ca="1" si="644"/>
        <v>0.66111298274157571</v>
      </c>
      <c r="E4309" s="62">
        <f ca="1">IF(_xlfn.NORM.INV(D4309,'Input Parameters'!$E$17,'Input Parameters'!$F$17)&lt;3500,3500,IF(_xlfn.NORM.INV(D4309,'Input Parameters'!$E$17,'Input Parameters'!$F$17)&gt;5500,5500,_xlfn.NORM.INV(D4309,'Input Parameters'!$E$17,'Input Parameters'!$F$17)))</f>
        <v>5090.851798672863</v>
      </c>
      <c r="F4309" s="10">
        <f t="shared" ca="1" si="645"/>
        <v>7.0365171604394372E-2</v>
      </c>
      <c r="G4309" s="64">
        <f ca="1">_xlfn.NORM.INV(F4309,'Input Parameters'!$E$20,'Input Parameters'!$F$20)</f>
        <v>272.78038580909555</v>
      </c>
      <c r="H4309" s="57">
        <f ca="1">EXP(E4309*(1/'Input Parameters'!$E$23-1/G4309))</f>
        <v>0.27703334663882695</v>
      </c>
      <c r="I4309" s="10">
        <f t="shared" ca="1" si="646"/>
        <v>0.14048198689179014</v>
      </c>
      <c r="J4309" s="30">
        <f ca="1">_xlfn.BETA.INV(I4309,'Input Parameters'!$L$26,'Input Parameters'!$M$26,'Input Parameters'!$J$26,'Input Parameters'!$K$26)</f>
        <v>0.47926177290153343</v>
      </c>
      <c r="K4309" s="168">
        <f ca="1">('Input Parameters'!$E$27/'Input Parameters'!$E$38)^$J4309</f>
        <v>3.2136716617448068E-2</v>
      </c>
      <c r="L4309" s="69">
        <f ca="1">$H4309*$C4309*'Input Parameters'!$E$25*K4309</f>
        <v>2.6464528059271086</v>
      </c>
      <c r="M4309" s="24">
        <f t="shared" ca="1" si="647"/>
        <v>0.32779103545783261</v>
      </c>
      <c r="N4309" s="15">
        <f ca="1">_xlfn.NORM.INV(M4309,'Input Parameters'!$E$29,'Input Parameters'!$F$29)</f>
        <v>9.9955397899198425E-2</v>
      </c>
      <c r="O4309" s="8">
        <f t="shared" ca="1" si="648"/>
        <v>0.2875728051044103</v>
      </c>
      <c r="P4309" s="30">
        <f ca="1">_xlfn.LOGNORM.INV(O4309,'Input Parameters'!$H$30,'Input Parameters'!$I$30)</f>
        <v>2.0591145963313635</v>
      </c>
      <c r="Q4309" s="10">
        <f t="shared" ca="1" si="649"/>
        <v>0.48756859705281008</v>
      </c>
      <c r="R4309" s="30">
        <f>IF('Input Parameters'!$E$32=0,0,_xlfn.BETA.INV(Q4309,'Input Parameters'!$L$32,'Input Parameters'!$M$32,'Input Parameters'!$J$32,'Input Parameters'!$K$32))</f>
        <v>0</v>
      </c>
      <c r="S4309" s="10">
        <f t="shared" ca="1" si="650"/>
        <v>0.20019797007163931</v>
      </c>
      <c r="T4309" s="26">
        <f ca="1">_xlfn.LOGNORM.INV(S4309,'Input Parameters'!$H$34,'Input Parameters'!$I$34)</f>
        <v>45.396596533613284</v>
      </c>
      <c r="U4309" s="10">
        <f t="shared" ca="1" si="651"/>
        <v>7.6113980148326821E-3</v>
      </c>
      <c r="V4309" s="30">
        <f ca="1">_xlfn.BETA.INV(U4309,'Input Parameters'!$L$36,'Input Parameters'!$M$36,'Input Parameters'!$J$36,'Input Parameters'!$K$36)</f>
        <v>0.31301719000460637</v>
      </c>
      <c r="W4309" s="2">
        <f ca="1">N4309+(P4309-N4309)*(1-ERF((T4309-R4309)/(2*SQRT(L4309*'Input Parameters'!$E$38))))</f>
        <v>0.19491610868590234</v>
      </c>
      <c r="X4309">
        <f t="shared" ca="1" si="652"/>
        <v>1</v>
      </c>
      <c r="Y4309" s="7"/>
    </row>
    <row r="4310" spans="1:25" ht="15" customHeight="1" x14ac:dyDescent="0.25">
      <c r="A4310" s="139">
        <v>4303</v>
      </c>
      <c r="B4310" s="10">
        <f t="shared" ca="1" si="643"/>
        <v>0.82432928618354906</v>
      </c>
      <c r="C4310" s="60">
        <f ca="1">_xlfn.NORM.INV(B4310,'Input Parameters'!$E$15,'Input Parameters'!$F$15)</f>
        <v>321.47497201839735</v>
      </c>
      <c r="D4310" s="10">
        <f t="shared" ca="1" si="644"/>
        <v>1.5646839966373061E-2</v>
      </c>
      <c r="E4310" s="62">
        <f ca="1">IF(_xlfn.NORM.INV(D4310,'Input Parameters'!$E$17,'Input Parameters'!$F$17)&lt;3500,3500,IF(_xlfn.NORM.INV(D4310,'Input Parameters'!$E$17,'Input Parameters'!$F$17)&gt;5500,5500,_xlfn.NORM.INV(D4310,'Input Parameters'!$E$17,'Input Parameters'!$F$17)))</f>
        <v>3500</v>
      </c>
      <c r="F4310" s="10">
        <f t="shared" ca="1" si="645"/>
        <v>0.60081648803222676</v>
      </c>
      <c r="G4310" s="64">
        <f ca="1">_xlfn.NORM.INV(F4310,'Input Parameters'!$E$20,'Input Parameters'!$F$20)</f>
        <v>284.36158903001899</v>
      </c>
      <c r="H4310" s="57">
        <f ca="1">EXP(E4310*(1/'Input Parameters'!$E$23-1/G4310))</f>
        <v>0.69772161000581778</v>
      </c>
      <c r="I4310" s="10">
        <f t="shared" ca="1" si="646"/>
        <v>0.10036622163824449</v>
      </c>
      <c r="J4310" s="30">
        <f ca="1">_xlfn.BETA.INV(I4310,'Input Parameters'!$L$26,'Input Parameters'!$M$26,'Input Parameters'!$J$26,'Input Parameters'!$K$26)</f>
        <v>0.44497935300823449</v>
      </c>
      <c r="K4310" s="168">
        <f ca="1">('Input Parameters'!$E$27/'Input Parameters'!$E$38)^$J4310</f>
        <v>4.1095877348921735E-2</v>
      </c>
      <c r="L4310" s="69">
        <f ca="1">$H4310*$C4310*'Input Parameters'!$E$25*K4310</f>
        <v>9.2178067299072666</v>
      </c>
      <c r="M4310" s="24">
        <f t="shared" ca="1" si="647"/>
        <v>0.45172189657526085</v>
      </c>
      <c r="N4310" s="15">
        <f ca="1">_xlfn.NORM.INV(M4310,'Input Parameters'!$E$29,'Input Parameters'!$F$29)</f>
        <v>9.998786878454094E-2</v>
      </c>
      <c r="O4310" s="8">
        <f t="shared" ca="1" si="648"/>
        <v>0.20534585624826451</v>
      </c>
      <c r="P4310" s="30">
        <f ca="1">_xlfn.LOGNORM.INV(O4310,'Input Parameters'!$H$30,'Input Parameters'!$I$30)</f>
        <v>1.819248976348087</v>
      </c>
      <c r="Q4310" s="10">
        <f t="shared" ca="1" si="649"/>
        <v>0.48734623115454023</v>
      </c>
      <c r="R4310" s="30">
        <f>IF('Input Parameters'!$E$32=0,0,_xlfn.BETA.INV(Q4310,'Input Parameters'!$L$32,'Input Parameters'!$M$32,'Input Parameters'!$J$32,'Input Parameters'!$K$32))</f>
        <v>0</v>
      </c>
      <c r="S4310" s="10">
        <f t="shared" ca="1" si="650"/>
        <v>0.58814581388800469</v>
      </c>
      <c r="T4310" s="26">
        <f ca="1">_xlfn.LOGNORM.INV(S4310,'Input Parameters'!$H$34,'Input Parameters'!$I$34)</f>
        <v>51.825568668003847</v>
      </c>
      <c r="U4310" s="10">
        <f t="shared" ca="1" si="651"/>
        <v>0.72228998312766579</v>
      </c>
      <c r="V4310" s="30">
        <f ca="1">_xlfn.BETA.INV(U4310,'Input Parameters'!$L$36,'Input Parameters'!$M$36,'Input Parameters'!$J$36,'Input Parameters'!$K$36)</f>
        <v>0.68055808652253336</v>
      </c>
      <c r="W4310" s="2">
        <f ca="1">N4310+(P4310-N4310)*(1-ERF((T4310-R4310)/(2*SQRT(L4310*'Input Parameters'!$E$38))))</f>
        <v>0.49098837033398468</v>
      </c>
      <c r="X4310">
        <f t="shared" ca="1" si="652"/>
        <v>1</v>
      </c>
      <c r="Y4310" s="7"/>
    </row>
    <row r="4311" spans="1:25" ht="15" customHeight="1" x14ac:dyDescent="0.25">
      <c r="A4311" s="139">
        <v>4304</v>
      </c>
      <c r="B4311" s="10">
        <f t="shared" ca="1" si="643"/>
        <v>0.65789365055080529</v>
      </c>
      <c r="C4311" s="60">
        <f ca="1">_xlfn.NORM.INV(B4311,'Input Parameters'!$E$15,'Input Parameters'!$F$15)</f>
        <v>293.00882605116095</v>
      </c>
      <c r="D4311" s="10">
        <f t="shared" ca="1" si="644"/>
        <v>0.86341933610373711</v>
      </c>
      <c r="E4311" s="62">
        <f ca="1">IF(_xlfn.NORM.INV(D4311,'Input Parameters'!$E$17,'Input Parameters'!$F$17)&lt;3500,3500,IF(_xlfn.NORM.INV(D4311,'Input Parameters'!$E$17,'Input Parameters'!$F$17)&gt;5500,5500,_xlfn.NORM.INV(D4311,'Input Parameters'!$E$17,'Input Parameters'!$F$17)))</f>
        <v>5500</v>
      </c>
      <c r="F4311" s="10">
        <f t="shared" ca="1" si="645"/>
        <v>0.24067592855296993</v>
      </c>
      <c r="G4311" s="64">
        <f ca="1">_xlfn.NORM.INV(F4311,'Input Parameters'!$E$20,'Input Parameters'!$F$20)</f>
        <v>277.93232941063349</v>
      </c>
      <c r="H4311" s="57">
        <f ca="1">EXP(E4311*(1/'Input Parameters'!$E$23-1/G4311))</f>
        <v>0.36311688489265859</v>
      </c>
      <c r="I4311" s="10">
        <f t="shared" ca="1" si="646"/>
        <v>0.8798592709429649</v>
      </c>
      <c r="J4311" s="30">
        <f ca="1">_xlfn.BETA.INV(I4311,'Input Parameters'!$L$26,'Input Parameters'!$M$26,'Input Parameters'!$J$26,'Input Parameters'!$K$26)</f>
        <v>0.82677714731247343</v>
      </c>
      <c r="K4311" s="168">
        <f ca="1">('Input Parameters'!$E$27/'Input Parameters'!$E$38)^$J4311</f>
        <v>2.657174020919896E-3</v>
      </c>
      <c r="L4311" s="69">
        <f ca="1">$H4311*$C4311*'Input Parameters'!$E$25*K4311</f>
        <v>0.2827138886022551</v>
      </c>
      <c r="M4311" s="24">
        <f t="shared" ca="1" si="647"/>
        <v>0.12842322788861127</v>
      </c>
      <c r="N4311" s="15">
        <f ca="1">_xlfn.NORM.INV(M4311,'Input Parameters'!$E$29,'Input Parameters'!$F$29)</f>
        <v>9.9886612373815478E-2</v>
      </c>
      <c r="O4311" s="8">
        <f t="shared" ca="1" si="648"/>
        <v>0.59131308777801794</v>
      </c>
      <c r="P4311" s="30">
        <f ca="1">_xlfn.LOGNORM.INV(O4311,'Input Parameters'!$H$30,'Input Parameters'!$I$30)</f>
        <v>2.9925461275013063</v>
      </c>
      <c r="Q4311" s="10">
        <f t="shared" ca="1" si="649"/>
        <v>0.69989078352039935</v>
      </c>
      <c r="R4311" s="30">
        <f>IF('Input Parameters'!$E$32=0,0,_xlfn.BETA.INV(Q4311,'Input Parameters'!$L$32,'Input Parameters'!$M$32,'Input Parameters'!$J$32,'Input Parameters'!$K$32))</f>
        <v>0</v>
      </c>
      <c r="S4311" s="10">
        <f t="shared" ca="1" si="650"/>
        <v>5.9243113304893402E-2</v>
      </c>
      <c r="T4311" s="26">
        <f ca="1">_xlfn.LOGNORM.INV(S4311,'Input Parameters'!$H$34,'Input Parameters'!$I$34)</f>
        <v>41.502566940355898</v>
      </c>
      <c r="U4311" s="10">
        <f t="shared" ca="1" si="651"/>
        <v>0.70805081349054821</v>
      </c>
      <c r="V4311" s="30">
        <f ca="1">_xlfn.BETA.INV(U4311,'Input Parameters'!$L$36,'Input Parameters'!$M$36,'Input Parameters'!$J$36,'Input Parameters'!$K$36)</f>
        <v>0.67352122664779956</v>
      </c>
      <c r="W4311" s="2">
        <f ca="1">N4311+(P4311-N4311)*(1-ERF((T4311-R4311)/(2*SQRT(L4311*'Input Parameters'!$E$38))))</f>
        <v>9.9886710809265741E-2</v>
      </c>
      <c r="X4311">
        <f t="shared" ca="1" si="652"/>
        <v>1</v>
      </c>
      <c r="Y4311" s="7"/>
    </row>
    <row r="4312" spans="1:25" ht="15" customHeight="1" x14ac:dyDescent="0.25">
      <c r="A4312" s="139">
        <v>4305</v>
      </c>
      <c r="B4312" s="10">
        <f t="shared" ca="1" si="643"/>
        <v>0.82367601101668086</v>
      </c>
      <c r="C4312" s="60">
        <f ca="1">_xlfn.NORM.INV(B4312,'Input Parameters'!$E$15,'Input Parameters'!$F$15)</f>
        <v>321.33812429145587</v>
      </c>
      <c r="D4312" s="10">
        <f t="shared" ca="1" si="644"/>
        <v>0.73659673546737692</v>
      </c>
      <c r="E4312" s="62">
        <f ca="1">IF(_xlfn.NORM.INV(D4312,'Input Parameters'!$E$17,'Input Parameters'!$F$17)&lt;3500,3500,IF(_xlfn.NORM.INV(D4312,'Input Parameters'!$E$17,'Input Parameters'!$F$17)&gt;5500,5500,_xlfn.NORM.INV(D4312,'Input Parameters'!$E$17,'Input Parameters'!$F$17)))</f>
        <v>5243.0218739724532</v>
      </c>
      <c r="F4312" s="10">
        <f t="shared" ca="1" si="645"/>
        <v>0.71903926466313395</v>
      </c>
      <c r="G4312" s="64">
        <f ca="1">_xlfn.NORM.INV(F4312,'Input Parameters'!$E$20,'Input Parameters'!$F$20)</f>
        <v>286.5359319144884</v>
      </c>
      <c r="H4312" s="57">
        <f ca="1">EXP(E4312*(1/'Input Parameters'!$E$23-1/G4312))</f>
        <v>0.67080854952627988</v>
      </c>
      <c r="I4312" s="10">
        <f t="shared" ca="1" si="646"/>
        <v>0.23914449163882234</v>
      </c>
      <c r="J4312" s="30">
        <f ca="1">_xlfn.BETA.INV(I4312,'Input Parameters'!$L$26,'Input Parameters'!$M$26,'Input Parameters'!$J$26,'Input Parameters'!$K$26)</f>
        <v>0.54265139145177621</v>
      </c>
      <c r="K4312" s="168">
        <f ca="1">('Input Parameters'!$E$27/'Input Parameters'!$E$38)^$J4312</f>
        <v>2.0395289280216021E-2</v>
      </c>
      <c r="L4312" s="69">
        <f ca="1">$H4312*$C4312*'Input Parameters'!$E$25*K4312</f>
        <v>4.3963343400796937</v>
      </c>
      <c r="M4312" s="24">
        <f t="shared" ca="1" si="647"/>
        <v>0.59301542758307491</v>
      </c>
      <c r="N4312" s="15">
        <f ca="1">_xlfn.NORM.INV(M4312,'Input Parameters'!$E$29,'Input Parameters'!$F$29)</f>
        <v>0.10002353086977173</v>
      </c>
      <c r="O4312" s="8">
        <f t="shared" ca="1" si="648"/>
        <v>0.55363050510954448</v>
      </c>
      <c r="P4312" s="30">
        <f ca="1">_xlfn.LOGNORM.INV(O4312,'Input Parameters'!$H$30,'Input Parameters'!$I$30)</f>
        <v>2.8597550246801786</v>
      </c>
      <c r="Q4312" s="10">
        <f t="shared" ca="1" si="649"/>
        <v>0.95515541153505135</v>
      </c>
      <c r="R4312" s="30">
        <f>IF('Input Parameters'!$E$32=0,0,_xlfn.BETA.INV(Q4312,'Input Parameters'!$L$32,'Input Parameters'!$M$32,'Input Parameters'!$J$32,'Input Parameters'!$K$32))</f>
        <v>0</v>
      </c>
      <c r="S4312" s="10">
        <f t="shared" ca="1" si="650"/>
        <v>7.1474286299056056E-2</v>
      </c>
      <c r="T4312" s="26">
        <f ca="1">_xlfn.LOGNORM.INV(S4312,'Input Parameters'!$H$34,'Input Parameters'!$I$34)</f>
        <v>42.003007478856048</v>
      </c>
      <c r="U4312" s="10">
        <f t="shared" ca="1" si="651"/>
        <v>0.43914474327544051</v>
      </c>
      <c r="V4312" s="30">
        <f ca="1">_xlfn.BETA.INV(U4312,'Input Parameters'!$L$36,'Input Parameters'!$M$36,'Input Parameters'!$J$36,'Input Parameters'!$K$36)</f>
        <v>0.56290609230915645</v>
      </c>
      <c r="W4312" s="2">
        <f ca="1">N4312+(P4312-N4312)*(1-ERF((T4312-R4312)/(2*SQRT(L4312*'Input Parameters'!$E$38))))</f>
        <v>0.53226887062680484</v>
      </c>
      <c r="X4312">
        <f t="shared" ca="1" si="652"/>
        <v>1</v>
      </c>
      <c r="Y4312" s="7"/>
    </row>
    <row r="4313" spans="1:25" ht="15" customHeight="1" x14ac:dyDescent="0.25">
      <c r="A4313" s="139">
        <v>4306</v>
      </c>
      <c r="B4313" s="10">
        <f t="shared" ca="1" si="643"/>
        <v>0.33821904856626051</v>
      </c>
      <c r="C4313" s="60">
        <f ca="1">_xlfn.NORM.INV(B4313,'Input Parameters'!$E$15,'Input Parameters'!$F$15)</f>
        <v>248.35072941913106</v>
      </c>
      <c r="D4313" s="10">
        <f t="shared" ca="1" si="644"/>
        <v>0.88493031706471192</v>
      </c>
      <c r="E4313" s="62">
        <f ca="1">IF(_xlfn.NORM.INV(D4313,'Input Parameters'!$E$17,'Input Parameters'!$F$17)&lt;3500,3500,IF(_xlfn.NORM.INV(D4313,'Input Parameters'!$E$17,'Input Parameters'!$F$17)&gt;5500,5500,_xlfn.NORM.INV(D4313,'Input Parameters'!$E$17,'Input Parameters'!$F$17)))</f>
        <v>5500</v>
      </c>
      <c r="F4313" s="10">
        <f t="shared" ca="1" si="645"/>
        <v>0.74582346993577908</v>
      </c>
      <c r="G4313" s="64">
        <f ca="1">_xlfn.NORM.INV(F4313,'Input Parameters'!$E$20,'Input Parameters'!$F$20)</f>
        <v>287.08140890326854</v>
      </c>
      <c r="H4313" s="57">
        <f ca="1">EXP(E4313*(1/'Input Parameters'!$E$23-1/G4313))</f>
        <v>0.68224289744839139</v>
      </c>
      <c r="I4313" s="10">
        <f t="shared" ca="1" si="646"/>
        <v>0.82824996671080386</v>
      </c>
      <c r="J4313" s="30">
        <f ca="1">_xlfn.BETA.INV(I4313,'Input Parameters'!$L$26,'Input Parameters'!$M$26,'Input Parameters'!$J$26,'Input Parameters'!$K$26)</f>
        <v>0.7991134949163029</v>
      </c>
      <c r="K4313" s="168">
        <f ca="1">('Input Parameters'!$E$27/'Input Parameters'!$E$38)^$J4313</f>
        <v>3.2403948696602914E-3</v>
      </c>
      <c r="L4313" s="69">
        <f ca="1">$H4313*$C4313*'Input Parameters'!$E$25*K4313</f>
        <v>0.54903799370705375</v>
      </c>
      <c r="M4313" s="24">
        <f t="shared" ca="1" si="647"/>
        <v>0.44965436378288659</v>
      </c>
      <c r="N4313" s="15">
        <f ca="1">_xlfn.NORM.INV(M4313,'Input Parameters'!$E$29,'Input Parameters'!$F$29)</f>
        <v>9.9987346535611102E-2</v>
      </c>
      <c r="O4313" s="8">
        <f t="shared" ca="1" si="648"/>
        <v>0.75479555287742872</v>
      </c>
      <c r="P4313" s="30">
        <f ca="1">_xlfn.LOGNORM.INV(O4313,'Input Parameters'!$H$30,'Input Parameters'!$I$30)</f>
        <v>3.716647131663001</v>
      </c>
      <c r="Q4313" s="10">
        <f t="shared" ca="1" si="649"/>
        <v>0.21954940803890255</v>
      </c>
      <c r="R4313" s="30">
        <f>IF('Input Parameters'!$E$32=0,0,_xlfn.BETA.INV(Q4313,'Input Parameters'!$L$32,'Input Parameters'!$M$32,'Input Parameters'!$J$32,'Input Parameters'!$K$32))</f>
        <v>0</v>
      </c>
      <c r="S4313" s="10">
        <f t="shared" ca="1" si="650"/>
        <v>0.723769118872015</v>
      </c>
      <c r="T4313" s="26">
        <f ca="1">_xlfn.LOGNORM.INV(S4313,'Input Parameters'!$H$34,'Input Parameters'!$I$34)</f>
        <v>54.277839175665221</v>
      </c>
      <c r="U4313" s="10">
        <f t="shared" ca="1" si="651"/>
        <v>0.70695170867885482</v>
      </c>
      <c r="V4313" s="30">
        <f ca="1">_xlfn.BETA.INV(U4313,'Input Parameters'!$L$36,'Input Parameters'!$M$36,'Input Parameters'!$J$36,'Input Parameters'!$K$36)</f>
        <v>0.67298664273667841</v>
      </c>
      <c r="W4313" s="2">
        <f ca="1">N4313+(P4313-N4313)*(1-ERF((T4313-R4313)/(2*SQRT(L4313*'Input Parameters'!$E$38))))</f>
        <v>9.9988150223306649E-2</v>
      </c>
      <c r="X4313">
        <f t="shared" ca="1" si="652"/>
        <v>1</v>
      </c>
      <c r="Y4313" s="7"/>
    </row>
    <row r="4314" spans="1:25" ht="15" customHeight="1" x14ac:dyDescent="0.25">
      <c r="A4314" s="139">
        <v>4307</v>
      </c>
      <c r="B4314" s="10">
        <f t="shared" ca="1" si="643"/>
        <v>0.17382224436668359</v>
      </c>
      <c r="C4314" s="60">
        <f ca="1">_xlfn.NORM.INV(B4314,'Input Parameters'!$E$15,'Input Parameters'!$F$15)</f>
        <v>220.07045459723392</v>
      </c>
      <c r="D4314" s="10">
        <f t="shared" ca="1" si="644"/>
        <v>0.21826285171978521</v>
      </c>
      <c r="E4314" s="62">
        <f ca="1">IF(_xlfn.NORM.INV(D4314,'Input Parameters'!$E$17,'Input Parameters'!$F$17)&lt;3500,3500,IF(_xlfn.NORM.INV(D4314,'Input Parameters'!$E$17,'Input Parameters'!$F$17)&gt;5500,5500,_xlfn.NORM.INV(D4314,'Input Parameters'!$E$17,'Input Parameters'!$F$17)))</f>
        <v>4255.3485728963988</v>
      </c>
      <c r="F4314" s="10">
        <f t="shared" ca="1" si="645"/>
        <v>0.55076264677333231</v>
      </c>
      <c r="G4314" s="64">
        <f ca="1">_xlfn.NORM.INV(F4314,'Input Parameters'!$E$20,'Input Parameters'!$F$20)</f>
        <v>283.50484232322162</v>
      </c>
      <c r="H4314" s="57">
        <f ca="1">EXP(E4314*(1/'Input Parameters'!$E$23-1/G4314))</f>
        <v>0.61703054476349084</v>
      </c>
      <c r="I4314" s="10">
        <f t="shared" ca="1" si="646"/>
        <v>0.36171466111021999</v>
      </c>
      <c r="J4314" s="30">
        <f ca="1">_xlfn.BETA.INV(I4314,'Input Parameters'!$L$26,'Input Parameters'!$M$26,'Input Parameters'!$J$26,'Input Parameters'!$K$26)</f>
        <v>0.60309025002710492</v>
      </c>
      <c r="K4314" s="168">
        <f ca="1">('Input Parameters'!$E$27/'Input Parameters'!$E$38)^$J4314</f>
        <v>1.3220578437125369E-2</v>
      </c>
      <c r="L4314" s="69">
        <f ca="1">$H4314*$C4314*'Input Parameters'!$E$25*K4314</f>
        <v>1.7952248907598651</v>
      </c>
      <c r="M4314" s="24">
        <f t="shared" ca="1" si="647"/>
        <v>0.76627906031291804</v>
      </c>
      <c r="N4314" s="15">
        <f ca="1">_xlfn.NORM.INV(M4314,'Input Parameters'!$E$29,'Input Parameters'!$F$29)</f>
        <v>0.10007266475698184</v>
      </c>
      <c r="O4314" s="8">
        <f t="shared" ca="1" si="648"/>
        <v>0.20688265530711958</v>
      </c>
      <c r="P4314" s="30">
        <f ca="1">_xlfn.LOGNORM.INV(O4314,'Input Parameters'!$H$30,'Input Parameters'!$I$30)</f>
        <v>1.8238882263506113</v>
      </c>
      <c r="Q4314" s="10">
        <f t="shared" ca="1" si="649"/>
        <v>0.72552069265292984</v>
      </c>
      <c r="R4314" s="30">
        <f>IF('Input Parameters'!$E$32=0,0,_xlfn.BETA.INV(Q4314,'Input Parameters'!$L$32,'Input Parameters'!$M$32,'Input Parameters'!$J$32,'Input Parameters'!$K$32))</f>
        <v>0</v>
      </c>
      <c r="S4314" s="10">
        <f t="shared" ca="1" si="650"/>
        <v>0.83971017506999213</v>
      </c>
      <c r="T4314" s="26">
        <f ca="1">_xlfn.LOGNORM.INV(S4314,'Input Parameters'!$H$34,'Input Parameters'!$I$34)</f>
        <v>57.043934814777764</v>
      </c>
      <c r="U4314" s="10">
        <f t="shared" ca="1" si="651"/>
        <v>0.82442950709547469</v>
      </c>
      <c r="V4314" s="30">
        <f ca="1">_xlfn.BETA.INV(U4314,'Input Parameters'!$L$36,'Input Parameters'!$M$36,'Input Parameters'!$J$36,'Input Parameters'!$K$36)</f>
        <v>0.7395569790804708</v>
      </c>
      <c r="W4314" s="2">
        <f ca="1">N4314+(P4314-N4314)*(1-ERF((T4314-R4314)/(2*SQRT(L4314*'Input Parameters'!$E$38))))</f>
        <v>0.10456905305625402</v>
      </c>
      <c r="X4314">
        <f t="shared" ca="1" si="652"/>
        <v>1</v>
      </c>
      <c r="Y4314" s="7"/>
    </row>
    <row r="4315" spans="1:25" ht="15" customHeight="1" x14ac:dyDescent="0.25">
      <c r="A4315" s="139">
        <v>4308</v>
      </c>
      <c r="B4315" s="10">
        <f t="shared" ca="1" si="643"/>
        <v>6.9661281404388431E-2</v>
      </c>
      <c r="C4315" s="60">
        <f ca="1">_xlfn.NORM.INV(B4315,'Input Parameters'!$E$15,'Input Parameters'!$F$15)</f>
        <v>190.85203802438599</v>
      </c>
      <c r="D4315" s="10">
        <f t="shared" ca="1" si="644"/>
        <v>6.6382185782954184E-2</v>
      </c>
      <c r="E4315" s="62">
        <f ca="1">IF(_xlfn.NORM.INV(D4315,'Input Parameters'!$E$17,'Input Parameters'!$F$17)&lt;3500,3500,IF(_xlfn.NORM.INV(D4315,'Input Parameters'!$E$17,'Input Parameters'!$F$17)&gt;5500,5500,_xlfn.NORM.INV(D4315,'Input Parameters'!$E$17,'Input Parameters'!$F$17)))</f>
        <v>3747.6972549075681</v>
      </c>
      <c r="F4315" s="10">
        <f t="shared" ca="1" si="645"/>
        <v>0.52195828727300608</v>
      </c>
      <c r="G4315" s="64">
        <f ca="1">_xlfn.NORM.INV(F4315,'Input Parameters'!$E$20,'Input Parameters'!$F$20)</f>
        <v>283.01896286864957</v>
      </c>
      <c r="H4315" s="57">
        <f ca="1">EXP(E4315*(1/'Input Parameters'!$E$23-1/G4315))</f>
        <v>0.6389494257557139</v>
      </c>
      <c r="I4315" s="10">
        <f t="shared" ca="1" si="646"/>
        <v>0.26369739337541465</v>
      </c>
      <c r="J4315" s="30">
        <f ca="1">_xlfn.BETA.INV(I4315,'Input Parameters'!$L$26,'Input Parameters'!$M$26,'Input Parameters'!$J$26,'Input Parameters'!$K$26)</f>
        <v>0.5558614775659555</v>
      </c>
      <c r="K4315" s="168">
        <f ca="1">('Input Parameters'!$E$27/'Input Parameters'!$E$38)^$J4315</f>
        <v>1.8551445212056164E-2</v>
      </c>
      <c r="L4315" s="69">
        <f ca="1">$H4315*$C4315*'Input Parameters'!$E$25*K4315</f>
        <v>2.2622522779500889</v>
      </c>
      <c r="M4315" s="24">
        <f t="shared" ca="1" si="647"/>
        <v>0.49574736383427365</v>
      </c>
      <c r="N4315" s="15">
        <f ca="1">_xlfn.NORM.INV(M4315,'Input Parameters'!$E$29,'Input Parameters'!$F$29)</f>
        <v>9.9998934002005727E-2</v>
      </c>
      <c r="O4315" s="8">
        <f t="shared" ca="1" si="648"/>
        <v>0.91470676622015901</v>
      </c>
      <c r="P4315" s="30">
        <f ca="1">_xlfn.LOGNORM.INV(O4315,'Input Parameters'!$H$30,'Input Parameters'!$I$30)</f>
        <v>5.1261460845229347</v>
      </c>
      <c r="Q4315" s="10">
        <f t="shared" ca="1" si="649"/>
        <v>0.91231550941788608</v>
      </c>
      <c r="R4315" s="30">
        <f>IF('Input Parameters'!$E$32=0,0,_xlfn.BETA.INV(Q4315,'Input Parameters'!$L$32,'Input Parameters'!$M$32,'Input Parameters'!$J$32,'Input Parameters'!$K$32))</f>
        <v>0</v>
      </c>
      <c r="S4315" s="10">
        <f t="shared" ca="1" si="650"/>
        <v>0.99187680525762734</v>
      </c>
      <c r="T4315" s="26">
        <f ca="1">_xlfn.LOGNORM.INV(S4315,'Input Parameters'!$H$34,'Input Parameters'!$I$34)</f>
        <v>67.992486192768553</v>
      </c>
      <c r="U4315" s="10">
        <f t="shared" ca="1" si="651"/>
        <v>0.47205590079113402</v>
      </c>
      <c r="V4315" s="30">
        <f ca="1">_xlfn.BETA.INV(U4315,'Input Parameters'!$L$36,'Input Parameters'!$M$36,'Input Parameters'!$J$36,'Input Parameters'!$K$36)</f>
        <v>0.5752808755986617</v>
      </c>
      <c r="W4315" s="2">
        <f ca="1">N4315+(P4315-N4315)*(1-ERF((T4315-R4315)/(2*SQRT(L4315*'Input Parameters'!$E$38))))</f>
        <v>0.1069904730221989</v>
      </c>
      <c r="X4315">
        <f t="shared" ca="1" si="652"/>
        <v>1</v>
      </c>
      <c r="Y4315" s="7"/>
    </row>
    <row r="4316" spans="1:25" ht="15" customHeight="1" x14ac:dyDescent="0.25">
      <c r="A4316" s="139">
        <v>4309</v>
      </c>
      <c r="B4316" s="10">
        <f t="shared" ca="1" si="643"/>
        <v>0.28345129421873094</v>
      </c>
      <c r="C4316" s="60">
        <f ca="1">_xlfn.NORM.INV(B4316,'Input Parameters'!$E$15,'Input Parameters'!$F$15)</f>
        <v>239.93499827813321</v>
      </c>
      <c r="D4316" s="10">
        <f t="shared" ca="1" si="644"/>
        <v>0.50745216433255014</v>
      </c>
      <c r="E4316" s="62">
        <f ca="1">IF(_xlfn.NORM.INV(D4316,'Input Parameters'!$E$17,'Input Parameters'!$F$17)&lt;3500,3500,IF(_xlfn.NORM.INV(D4316,'Input Parameters'!$E$17,'Input Parameters'!$F$17)&gt;5500,5500,_xlfn.NORM.INV(D4316,'Input Parameters'!$E$17,'Input Parameters'!$F$17)))</f>
        <v>4813.0766246071898</v>
      </c>
      <c r="F4316" s="10">
        <f t="shared" ca="1" si="645"/>
        <v>0.73222212633886297</v>
      </c>
      <c r="G4316" s="64">
        <f ca="1">_xlfn.NORM.INV(F4316,'Input Parameters'!$E$20,'Input Parameters'!$F$20)</f>
        <v>286.80096817759755</v>
      </c>
      <c r="H4316" s="57">
        <f ca="1">EXP(E4316*(1/'Input Parameters'!$E$23-1/G4316))</f>
        <v>0.70397870514985716</v>
      </c>
      <c r="I4316" s="10">
        <f t="shared" ca="1" si="646"/>
        <v>0.21745724433545233</v>
      </c>
      <c r="J4316" s="30">
        <f ca="1">_xlfn.BETA.INV(I4316,'Input Parameters'!$L$26,'Input Parameters'!$M$26,'Input Parameters'!$J$26,'Input Parameters'!$K$26)</f>
        <v>0.53032832872930236</v>
      </c>
      <c r="K4316" s="168">
        <f ca="1">('Input Parameters'!$E$27/'Input Parameters'!$E$38)^$J4316</f>
        <v>2.2280181875754985E-2</v>
      </c>
      <c r="L4316" s="69">
        <f ca="1">$H4316*$C4316*'Input Parameters'!$E$25*K4316</f>
        <v>3.7633261236850828</v>
      </c>
      <c r="M4316" s="24">
        <f t="shared" ca="1" si="647"/>
        <v>6.6638580168043915E-2</v>
      </c>
      <c r="N4316" s="15">
        <f ca="1">_xlfn.NORM.INV(M4316,'Input Parameters'!$E$29,'Input Parameters'!$F$29)</f>
        <v>9.9849869681018735E-2</v>
      </c>
      <c r="O4316" s="8">
        <f t="shared" ca="1" si="648"/>
        <v>4.7973777542352769E-2</v>
      </c>
      <c r="P4316" s="30">
        <f ca="1">_xlfn.LOGNORM.INV(O4316,'Input Parameters'!$H$30,'Input Parameters'!$I$30)</f>
        <v>1.2221468017495756</v>
      </c>
      <c r="Q4316" s="10">
        <f t="shared" ca="1" si="649"/>
        <v>0.15622315342354143</v>
      </c>
      <c r="R4316" s="30">
        <f>IF('Input Parameters'!$E$32=0,0,_xlfn.BETA.INV(Q4316,'Input Parameters'!$L$32,'Input Parameters'!$M$32,'Input Parameters'!$J$32,'Input Parameters'!$K$32))</f>
        <v>0</v>
      </c>
      <c r="S4316" s="10">
        <f t="shared" ca="1" si="650"/>
        <v>0.2265494206249995</v>
      </c>
      <c r="T4316" s="26">
        <f ca="1">_xlfn.LOGNORM.INV(S4316,'Input Parameters'!$H$34,'Input Parameters'!$I$34)</f>
        <v>45.911938362695103</v>
      </c>
      <c r="U4316" s="10">
        <f t="shared" ca="1" si="651"/>
        <v>0.90431899065594301</v>
      </c>
      <c r="V4316" s="30">
        <f ca="1">_xlfn.BETA.INV(U4316,'Input Parameters'!$L$36,'Input Parameters'!$M$36,'Input Parameters'!$J$36,'Input Parameters'!$K$36)</f>
        <v>0.80669168016374804</v>
      </c>
      <c r="W4316" s="2">
        <f ca="1">N4316+(P4316-N4316)*(1-ERF((T4316-R4316)/(2*SQRT(L4316*'Input Parameters'!$E$38))))</f>
        <v>0.2056035444813113</v>
      </c>
      <c r="X4316">
        <f t="shared" ca="1" si="652"/>
        <v>1</v>
      </c>
      <c r="Y4316" s="7"/>
    </row>
    <row r="4317" spans="1:25" ht="15" customHeight="1" x14ac:dyDescent="0.25">
      <c r="A4317" s="139">
        <v>4310</v>
      </c>
      <c r="B4317" s="10">
        <f t="shared" ca="1" si="643"/>
        <v>0.24099740846715489</v>
      </c>
      <c r="C4317" s="60">
        <f ca="1">_xlfn.NORM.INV(B4317,'Input Parameters'!$E$15,'Input Parameters'!$F$15)</f>
        <v>232.86391276449373</v>
      </c>
      <c r="D4317" s="10">
        <f t="shared" ca="1" si="644"/>
        <v>0.27295587990999703</v>
      </c>
      <c r="E4317" s="62">
        <f ca="1">IF(_xlfn.NORM.INV(D4317,'Input Parameters'!$E$17,'Input Parameters'!$F$17)&lt;3500,3500,IF(_xlfn.NORM.INV(D4317,'Input Parameters'!$E$17,'Input Parameters'!$F$17)&gt;5500,5500,_xlfn.NORM.INV(D4317,'Input Parameters'!$E$17,'Input Parameters'!$F$17)))</f>
        <v>4377.2717171423719</v>
      </c>
      <c r="F4317" s="10">
        <f t="shared" ca="1" si="645"/>
        <v>0.24873033268829103</v>
      </c>
      <c r="G4317" s="64">
        <f ca="1">_xlfn.NORM.INV(F4317,'Input Parameters'!$E$20,'Input Parameters'!$F$20)</f>
        <v>278.10411280577398</v>
      </c>
      <c r="H4317" s="57">
        <f ca="1">EXP(E4317*(1/'Input Parameters'!$E$23-1/G4317))</f>
        <v>0.45089994790742449</v>
      </c>
      <c r="I4317" s="10">
        <f t="shared" ca="1" si="646"/>
        <v>0.43063146115227857</v>
      </c>
      <c r="J4317" s="30">
        <f ca="1">_xlfn.BETA.INV(I4317,'Input Parameters'!$L$26,'Input Parameters'!$M$26,'Input Parameters'!$J$26,'Input Parameters'!$K$26)</f>
        <v>0.63292222882317106</v>
      </c>
      <c r="K4317" s="168">
        <f ca="1">('Input Parameters'!$E$27/'Input Parameters'!$E$38)^$J4317</f>
        <v>1.0673767497658354E-2</v>
      </c>
      <c r="L4317" s="69">
        <f ca="1">$H4317*$C4317*'Input Parameters'!$E$25*K4317</f>
        <v>1.1207277208086071</v>
      </c>
      <c r="M4317" s="24">
        <f t="shared" ca="1" si="647"/>
        <v>0.21853232335166983</v>
      </c>
      <c r="N4317" s="15">
        <f ca="1">_xlfn.NORM.INV(M4317,'Input Parameters'!$E$29,'Input Parameters'!$F$29)</f>
        <v>9.9922284045485227E-2</v>
      </c>
      <c r="O4317" s="8">
        <f t="shared" ca="1" si="648"/>
        <v>0.44953041464531174</v>
      </c>
      <c r="P4317" s="30">
        <f ca="1">_xlfn.LOGNORM.INV(O4317,'Input Parameters'!$H$30,'Input Parameters'!$I$30)</f>
        <v>2.5272203864624467</v>
      </c>
      <c r="Q4317" s="10">
        <f t="shared" ca="1" si="649"/>
        <v>0.22692527729962042</v>
      </c>
      <c r="R4317" s="30">
        <f>IF('Input Parameters'!$E$32=0,0,_xlfn.BETA.INV(Q4317,'Input Parameters'!$L$32,'Input Parameters'!$M$32,'Input Parameters'!$J$32,'Input Parameters'!$K$32))</f>
        <v>0</v>
      </c>
      <c r="S4317" s="10">
        <f t="shared" ca="1" si="650"/>
        <v>0.76817856163226939</v>
      </c>
      <c r="T4317" s="26">
        <f ca="1">_xlfn.LOGNORM.INV(S4317,'Input Parameters'!$H$34,'Input Parameters'!$I$34)</f>
        <v>55.223970630408218</v>
      </c>
      <c r="U4317" s="10">
        <f t="shared" ca="1" si="651"/>
        <v>0.71189457147374824</v>
      </c>
      <c r="V4317" s="30">
        <f ca="1">_xlfn.BETA.INV(U4317,'Input Parameters'!$L$36,'Input Parameters'!$M$36,'Input Parameters'!$J$36,'Input Parameters'!$K$36)</f>
        <v>0.67540017915134487</v>
      </c>
      <c r="W4317" s="2">
        <f ca="1">N4317+(P4317-N4317)*(1-ERF((T4317-R4317)/(2*SQRT(L4317*'Input Parameters'!$E$38))))</f>
        <v>0.10046960039441816</v>
      </c>
      <c r="X4317">
        <f t="shared" ca="1" si="652"/>
        <v>1</v>
      </c>
      <c r="Y4317" s="7"/>
    </row>
    <row r="4318" spans="1:25" ht="15" customHeight="1" x14ac:dyDescent="0.25">
      <c r="A4318" s="139">
        <v>4311</v>
      </c>
      <c r="B4318" s="10">
        <f t="shared" ca="1" si="643"/>
        <v>0.76333522039855184</v>
      </c>
      <c r="C4318" s="60">
        <f ca="1">_xlfn.NORM.INV(B4318,'Input Parameters'!$E$15,'Input Parameters'!$F$15)</f>
        <v>309.82780827705983</v>
      </c>
      <c r="D4318" s="10">
        <f t="shared" ca="1" si="644"/>
        <v>0.32868912212643542</v>
      </c>
      <c r="E4318" s="62">
        <f ca="1">IF(_xlfn.NORM.INV(D4318,'Input Parameters'!$E$17,'Input Parameters'!$F$17)&lt;3500,3500,IF(_xlfn.NORM.INV(D4318,'Input Parameters'!$E$17,'Input Parameters'!$F$17)&gt;5500,5500,_xlfn.NORM.INV(D4318,'Input Parameters'!$E$17,'Input Parameters'!$F$17)))</f>
        <v>4489.5249531913441</v>
      </c>
      <c r="F4318" s="10">
        <f t="shared" ca="1" si="645"/>
        <v>0.817452241041145</v>
      </c>
      <c r="G4318" s="64">
        <f ca="1">_xlfn.NORM.INV(F4318,'Input Parameters'!$E$20,'Input Parameters'!$F$20)</f>
        <v>288.71817917500641</v>
      </c>
      <c r="H4318" s="57">
        <f ca="1">EXP(E4318*(1/'Input Parameters'!$E$23-1/G4318))</f>
        <v>0.79974416732864728</v>
      </c>
      <c r="I4318" s="10">
        <f t="shared" ca="1" si="646"/>
        <v>0.51851929025097632</v>
      </c>
      <c r="J4318" s="30">
        <f ca="1">_xlfn.BETA.INV(I4318,'Input Parameters'!$L$26,'Input Parameters'!$M$26,'Input Parameters'!$J$26,'Input Parameters'!$K$26)</f>
        <v>0.66884113055624606</v>
      </c>
      <c r="K4318" s="168">
        <f ca="1">('Input Parameters'!$E$27/'Input Parameters'!$E$38)^$J4318</f>
        <v>8.2494122890072741E-3</v>
      </c>
      <c r="L4318" s="69">
        <f ca="1">$H4318*$C4318*'Input Parameters'!$E$25*K4318</f>
        <v>2.0440639812201726</v>
      </c>
      <c r="M4318" s="24">
        <f t="shared" ca="1" si="647"/>
        <v>0.42234444761857726</v>
      </c>
      <c r="N4318" s="15">
        <f ca="1">_xlfn.NORM.INV(M4318,'Input Parameters'!$E$29,'Input Parameters'!$F$29)</f>
        <v>9.9980410058509911E-2</v>
      </c>
      <c r="O4318" s="8">
        <f t="shared" ca="1" si="648"/>
        <v>0.86116850593625294</v>
      </c>
      <c r="P4318" s="30">
        <f ca="1">_xlfn.LOGNORM.INV(O4318,'Input Parameters'!$H$30,'Input Parameters'!$I$30)</f>
        <v>4.4810149499323444</v>
      </c>
      <c r="Q4318" s="10">
        <f t="shared" ca="1" si="649"/>
        <v>0.68418492950524579</v>
      </c>
      <c r="R4318" s="30">
        <f>IF('Input Parameters'!$E$32=0,0,_xlfn.BETA.INV(Q4318,'Input Parameters'!$L$32,'Input Parameters'!$M$32,'Input Parameters'!$J$32,'Input Parameters'!$K$32))</f>
        <v>0</v>
      </c>
      <c r="S4318" s="10">
        <f t="shared" ca="1" si="650"/>
        <v>0.25360106106674851</v>
      </c>
      <c r="T4318" s="26">
        <f ca="1">_xlfn.LOGNORM.INV(S4318,'Input Parameters'!$H$34,'Input Parameters'!$I$34)</f>
        <v>46.412337081528953</v>
      </c>
      <c r="U4318" s="10">
        <f t="shared" ca="1" si="651"/>
        <v>0.90251426442001992</v>
      </c>
      <c r="V4318" s="30">
        <f ca="1">_xlfn.BETA.INV(U4318,'Input Parameters'!$L$36,'Input Parameters'!$M$36,'Input Parameters'!$J$36,'Input Parameters'!$K$36)</f>
        <v>0.80476540461588164</v>
      </c>
      <c r="W4318" s="2">
        <f ca="1">N4318+(P4318-N4318)*(1-ERF((T4318-R4318)/(2*SQRT(L4318*'Input Parameters'!$E$38))))</f>
        <v>0.1950766006202847</v>
      </c>
      <c r="X4318">
        <f t="shared" ca="1" si="652"/>
        <v>1</v>
      </c>
      <c r="Y4318" s="7"/>
    </row>
    <row r="4319" spans="1:25" ht="15" customHeight="1" x14ac:dyDescent="0.25">
      <c r="A4319" s="139">
        <v>4312</v>
      </c>
      <c r="B4319" s="10">
        <f t="shared" ca="1" si="643"/>
        <v>0.88250529652678023</v>
      </c>
      <c r="C4319" s="60">
        <f ca="1">_xlfn.NORM.INV(B4319,'Input Parameters'!$E$15,'Input Parameters'!$F$15)</f>
        <v>335.32755357632794</v>
      </c>
      <c r="D4319" s="10">
        <f t="shared" ca="1" si="644"/>
        <v>0.8706673494092203</v>
      </c>
      <c r="E4319" s="62">
        <f ca="1">IF(_xlfn.NORM.INV(D4319,'Input Parameters'!$E$17,'Input Parameters'!$F$17)&lt;3500,3500,IF(_xlfn.NORM.INV(D4319,'Input Parameters'!$E$17,'Input Parameters'!$F$17)&gt;5500,5500,_xlfn.NORM.INV(D4319,'Input Parameters'!$E$17,'Input Parameters'!$F$17)))</f>
        <v>5500</v>
      </c>
      <c r="F4319" s="10">
        <f t="shared" ca="1" si="645"/>
        <v>0.22643917753623999</v>
      </c>
      <c r="G4319" s="64">
        <f ca="1">_xlfn.NORM.INV(F4319,'Input Parameters'!$E$20,'Input Parameters'!$F$20)</f>
        <v>277.6208123205264</v>
      </c>
      <c r="H4319" s="57">
        <f ca="1">EXP(E4319*(1/'Input Parameters'!$E$23-1/G4319))</f>
        <v>0.35514268605192589</v>
      </c>
      <c r="I4319" s="10">
        <f t="shared" ca="1" si="646"/>
        <v>0.76845700164358555</v>
      </c>
      <c r="J4319" s="30">
        <f ca="1">_xlfn.BETA.INV(I4319,'Input Parameters'!$L$26,'Input Parameters'!$M$26,'Input Parameters'!$J$26,'Input Parameters'!$K$26)</f>
        <v>0.77103238178486055</v>
      </c>
      <c r="K4319" s="168">
        <f ca="1">('Input Parameters'!$E$27/'Input Parameters'!$E$38)^$J4319</f>
        <v>3.9634770674086411E-3</v>
      </c>
      <c r="L4319" s="69">
        <f ca="1">$H4319*$C4319*'Input Parameters'!$E$25*K4319</f>
        <v>0.47200702813988549</v>
      </c>
      <c r="M4319" s="24">
        <f t="shared" ca="1" si="647"/>
        <v>0.54801230954714197</v>
      </c>
      <c r="N4319" s="15">
        <f ca="1">_xlfn.NORM.INV(M4319,'Input Parameters'!$E$29,'Input Parameters'!$F$29)</f>
        <v>0.10001206410148782</v>
      </c>
      <c r="O4319" s="8">
        <f t="shared" ca="1" si="648"/>
        <v>0.47880275849934706</v>
      </c>
      <c r="P4319" s="30">
        <f ca="1">_xlfn.LOGNORM.INV(O4319,'Input Parameters'!$H$30,'Input Parameters'!$I$30)</f>
        <v>2.6167403460290624</v>
      </c>
      <c r="Q4319" s="10">
        <f t="shared" ca="1" si="649"/>
        <v>0.2826885636893165</v>
      </c>
      <c r="R4319" s="30">
        <f>IF('Input Parameters'!$E$32=0,0,_xlfn.BETA.INV(Q4319,'Input Parameters'!$L$32,'Input Parameters'!$M$32,'Input Parameters'!$J$32,'Input Parameters'!$K$32))</f>
        <v>0</v>
      </c>
      <c r="S4319" s="10">
        <f t="shared" ca="1" si="650"/>
        <v>0.89115225459142011</v>
      </c>
      <c r="T4319" s="26">
        <f ca="1">_xlfn.LOGNORM.INV(S4319,'Input Parameters'!$H$34,'Input Parameters'!$I$34)</f>
        <v>58.770045987671615</v>
      </c>
      <c r="U4319" s="10">
        <f t="shared" ca="1" si="651"/>
        <v>0.6113352810606264</v>
      </c>
      <c r="V4319" s="30">
        <f ca="1">_xlfn.BETA.INV(U4319,'Input Parameters'!$L$36,'Input Parameters'!$M$36,'Input Parameters'!$J$36,'Input Parameters'!$K$36)</f>
        <v>0.63012263293683601</v>
      </c>
      <c r="W4319" s="2">
        <f ca="1">N4319+(P4319-N4319)*(1-ERF((T4319-R4319)/(2*SQRT(L4319*'Input Parameters'!$E$38))))</f>
        <v>0.10001206777488597</v>
      </c>
      <c r="X4319">
        <f t="shared" ca="1" si="652"/>
        <v>1</v>
      </c>
      <c r="Y4319" s="7"/>
    </row>
    <row r="4320" spans="1:25" ht="15" customHeight="1" x14ac:dyDescent="0.25">
      <c r="A4320" s="139">
        <v>4313</v>
      </c>
      <c r="B4320" s="10">
        <f t="shared" ca="1" si="643"/>
        <v>0.75821633080829076</v>
      </c>
      <c r="C4320" s="60">
        <f ca="1">_xlfn.NORM.INV(B4320,'Input Parameters'!$E$15,'Input Parameters'!$F$15)</f>
        <v>308.93385138043146</v>
      </c>
      <c r="D4320" s="10">
        <f t="shared" ca="1" si="644"/>
        <v>1.6145190157554334E-2</v>
      </c>
      <c r="E4320" s="62">
        <f ca="1">IF(_xlfn.NORM.INV(D4320,'Input Parameters'!$E$17,'Input Parameters'!$F$17)&lt;3500,3500,IF(_xlfn.NORM.INV(D4320,'Input Parameters'!$E$17,'Input Parameters'!$F$17)&gt;5500,5500,_xlfn.NORM.INV(D4320,'Input Parameters'!$E$17,'Input Parameters'!$F$17)))</f>
        <v>3500</v>
      </c>
      <c r="F4320" s="10">
        <f t="shared" ca="1" si="645"/>
        <v>0.81933839492907878</v>
      </c>
      <c r="G4320" s="64">
        <f ca="1">_xlfn.NORM.INV(F4320,'Input Parameters'!$E$20,'Input Parameters'!$F$20)</f>
        <v>288.76607241898444</v>
      </c>
      <c r="H4320" s="57">
        <f ca="1">EXP(E4320*(1/'Input Parameters'!$E$23-1/G4320))</f>
        <v>0.84181095971597475</v>
      </c>
      <c r="I4320" s="10">
        <f t="shared" ca="1" si="646"/>
        <v>0.94743495017108881</v>
      </c>
      <c r="J4320" s="30">
        <f ca="1">_xlfn.BETA.INV(I4320,'Input Parameters'!$L$26,'Input Parameters'!$M$26,'Input Parameters'!$J$26,'Input Parameters'!$K$26)</f>
        <v>0.87419660696324009</v>
      </c>
      <c r="K4320" s="168">
        <f ca="1">('Input Parameters'!$E$27/'Input Parameters'!$E$38)^$J4320</f>
        <v>1.8910311254013376E-3</v>
      </c>
      <c r="L4320" s="69">
        <f ca="1">$H4320*$C4320*'Input Parameters'!$E$25*K4320</f>
        <v>0.49178893312274213</v>
      </c>
      <c r="M4320" s="24">
        <f t="shared" ca="1" si="647"/>
        <v>0.73361969872697141</v>
      </c>
      <c r="N4320" s="15">
        <f ca="1">_xlfn.NORM.INV(M4320,'Input Parameters'!$E$29,'Input Parameters'!$F$29)</f>
        <v>0.10006237974682429</v>
      </c>
      <c r="O4320" s="8">
        <f t="shared" ca="1" si="648"/>
        <v>0.26384810146560966</v>
      </c>
      <c r="P4320" s="30">
        <f ca="1">_xlfn.LOGNORM.INV(O4320,'Input Parameters'!$H$30,'Input Parameters'!$I$30)</f>
        <v>1.9911641657156187</v>
      </c>
      <c r="Q4320" s="10">
        <f t="shared" ca="1" si="649"/>
        <v>0.46903483243227129</v>
      </c>
      <c r="R4320" s="30">
        <f>IF('Input Parameters'!$E$32=0,0,_xlfn.BETA.INV(Q4320,'Input Parameters'!$L$32,'Input Parameters'!$M$32,'Input Parameters'!$J$32,'Input Parameters'!$K$32))</f>
        <v>0</v>
      </c>
      <c r="S4320" s="10">
        <f t="shared" ca="1" si="650"/>
        <v>0.37240008776567757</v>
      </c>
      <c r="T4320" s="26">
        <f ca="1">_xlfn.LOGNORM.INV(S4320,'Input Parameters'!$H$34,'Input Parameters'!$I$34)</f>
        <v>48.405524663755287</v>
      </c>
      <c r="U4320" s="10">
        <f t="shared" ca="1" si="651"/>
        <v>0.35885364750551563</v>
      </c>
      <c r="V4320" s="30">
        <f ca="1">_xlfn.BETA.INV(U4320,'Input Parameters'!$L$36,'Input Parameters'!$M$36,'Input Parameters'!$J$36,'Input Parameters'!$K$36)</f>
        <v>0.53278450002874411</v>
      </c>
      <c r="W4320" s="2">
        <f ca="1">N4320+(P4320-N4320)*(1-ERF((T4320-R4320)/(2*SQRT(L4320*'Input Parameters'!$E$38))))</f>
        <v>0.10006437786766531</v>
      </c>
      <c r="X4320">
        <f t="shared" ca="1" si="652"/>
        <v>1</v>
      </c>
      <c r="Y4320" s="7"/>
    </row>
    <row r="4321" spans="1:25" ht="15" customHeight="1" x14ac:dyDescent="0.25">
      <c r="A4321" s="139">
        <v>4314</v>
      </c>
      <c r="B4321" s="10">
        <f t="shared" ca="1" si="643"/>
        <v>0.66866478245030947</v>
      </c>
      <c r="C4321" s="60">
        <f ca="1">_xlfn.NORM.INV(B4321,'Input Parameters'!$E$15,'Input Parameters'!$F$15)</f>
        <v>294.60796165322745</v>
      </c>
      <c r="D4321" s="10">
        <f t="shared" ca="1" si="644"/>
        <v>0.19168136206409503</v>
      </c>
      <c r="E4321" s="62">
        <f ca="1">IF(_xlfn.NORM.INV(D4321,'Input Parameters'!$E$17,'Input Parameters'!$F$17)&lt;3500,3500,IF(_xlfn.NORM.INV(D4321,'Input Parameters'!$E$17,'Input Parameters'!$F$17)&gt;5500,5500,_xlfn.NORM.INV(D4321,'Input Parameters'!$E$17,'Input Parameters'!$F$17)))</f>
        <v>4189.7980234889201</v>
      </c>
      <c r="F4321" s="10">
        <f t="shared" ca="1" si="645"/>
        <v>0.87570058154831454</v>
      </c>
      <c r="G4321" s="64">
        <f ca="1">_xlfn.NORM.INV(F4321,'Input Parameters'!$E$20,'Input Parameters'!$F$20)</f>
        <v>290.38018776211362</v>
      </c>
      <c r="H4321" s="57">
        <f ca="1">EXP(E4321*(1/'Input Parameters'!$E$23-1/G4321))</f>
        <v>0.8820681614346142</v>
      </c>
      <c r="I4321" s="10">
        <f t="shared" ca="1" si="646"/>
        <v>0.21470819673307129</v>
      </c>
      <c r="J4321" s="30">
        <f ca="1">_xlfn.BETA.INV(I4321,'Input Parameters'!$L$26,'Input Parameters'!$M$26,'Input Parameters'!$J$26,'Input Parameters'!$K$26)</f>
        <v>0.52871605922649367</v>
      </c>
      <c r="K4321" s="168">
        <f ca="1">('Input Parameters'!$E$27/'Input Parameters'!$E$38)^$J4321</f>
        <v>2.2539344479715576E-2</v>
      </c>
      <c r="L4321" s="69">
        <f ca="1">$H4321*$C4321*'Input Parameters'!$E$25*K4321</f>
        <v>5.8571710450891992</v>
      </c>
      <c r="M4321" s="24">
        <f t="shared" ca="1" si="647"/>
        <v>0.40921386752745659</v>
      </c>
      <c r="N4321" s="15">
        <f ca="1">_xlfn.NORM.INV(M4321,'Input Parameters'!$E$29,'Input Parameters'!$F$29)</f>
        <v>9.9977043233452925E-2</v>
      </c>
      <c r="O4321" s="8">
        <f t="shared" ca="1" si="648"/>
        <v>0.25453880972061638</v>
      </c>
      <c r="P4321" s="30">
        <f ca="1">_xlfn.LOGNORM.INV(O4321,'Input Parameters'!$H$30,'Input Parameters'!$I$30)</f>
        <v>1.964307001041411</v>
      </c>
      <c r="Q4321" s="10">
        <f t="shared" ca="1" si="649"/>
        <v>0.56137758145211958</v>
      </c>
      <c r="R4321" s="30">
        <f>IF('Input Parameters'!$E$32=0,0,_xlfn.BETA.INV(Q4321,'Input Parameters'!$L$32,'Input Parameters'!$M$32,'Input Parameters'!$J$32,'Input Parameters'!$K$32))</f>
        <v>0</v>
      </c>
      <c r="S4321" s="10">
        <f t="shared" ca="1" si="650"/>
        <v>4.2399508742185676E-2</v>
      </c>
      <c r="T4321" s="26">
        <f ca="1">_xlfn.LOGNORM.INV(S4321,'Input Parameters'!$H$34,'Input Parameters'!$I$34)</f>
        <v>40.672080193673693</v>
      </c>
      <c r="U4321" s="10">
        <f t="shared" ca="1" si="651"/>
        <v>0.66705529764254157</v>
      </c>
      <c r="V4321" s="30">
        <f ca="1">_xlfn.BETA.INV(U4321,'Input Parameters'!$L$36,'Input Parameters'!$M$36,'Input Parameters'!$J$36,'Input Parameters'!$K$36)</f>
        <v>0.65431004451585106</v>
      </c>
      <c r="W4321" s="2">
        <f ca="1">N4321+(P4321-N4321)*(1-ERF((T4321-R4321)/(2*SQRT(L4321*'Input Parameters'!$E$38))))</f>
        <v>0.5375409168851053</v>
      </c>
      <c r="X4321">
        <f t="shared" ca="1" si="652"/>
        <v>1</v>
      </c>
      <c r="Y4321" s="7"/>
    </row>
    <row r="4322" spans="1:25" ht="15" customHeight="1" x14ac:dyDescent="0.25">
      <c r="A4322" s="139">
        <v>4315</v>
      </c>
      <c r="B4322" s="10">
        <f t="shared" ca="1" si="643"/>
        <v>0.6262054784350557</v>
      </c>
      <c r="C4322" s="60">
        <f ca="1">_xlfn.NORM.INV(B4322,'Input Parameters'!$E$15,'Input Parameters'!$F$15)</f>
        <v>288.40773420214498</v>
      </c>
      <c r="D4322" s="10">
        <f t="shared" ca="1" si="644"/>
        <v>0.38279635316804717</v>
      </c>
      <c r="E4322" s="62">
        <f ca="1">IF(_xlfn.NORM.INV(D4322,'Input Parameters'!$E$17,'Input Parameters'!$F$17)&lt;3500,3500,IF(_xlfn.NORM.INV(D4322,'Input Parameters'!$E$17,'Input Parameters'!$F$17)&gt;5500,5500,_xlfn.NORM.INV(D4322,'Input Parameters'!$E$17,'Input Parameters'!$F$17)))</f>
        <v>4591.298691645361</v>
      </c>
      <c r="F4322" s="10">
        <f t="shared" ca="1" si="645"/>
        <v>8.1825118925675455E-2</v>
      </c>
      <c r="G4322" s="64">
        <f ca="1">_xlfn.NORM.INV(F4322,'Input Parameters'!$E$20,'Input Parameters'!$F$20)</f>
        <v>273.31757455035222</v>
      </c>
      <c r="H4322" s="57">
        <f ca="1">EXP(E4322*(1/'Input Parameters'!$E$23-1/G4322))</f>
        <v>0.32478954724741327</v>
      </c>
      <c r="I4322" s="10">
        <f t="shared" ca="1" si="646"/>
        <v>0.34927072239951673</v>
      </c>
      <c r="J4322" s="30">
        <f ca="1">_xlfn.BETA.INV(I4322,'Input Parameters'!$L$26,'Input Parameters'!$M$26,'Input Parameters'!$J$26,'Input Parameters'!$K$26)</f>
        <v>0.59746617388770717</v>
      </c>
      <c r="K4322" s="168">
        <f ca="1">('Input Parameters'!$E$27/'Input Parameters'!$E$38)^$J4322</f>
        <v>1.376482217562742E-2</v>
      </c>
      <c r="L4322" s="69">
        <f ca="1">$H4322*$C4322*'Input Parameters'!$E$25*K4322</f>
        <v>1.2893759095738484</v>
      </c>
      <c r="M4322" s="24">
        <f t="shared" ca="1" si="647"/>
        <v>0.68632891618280545</v>
      </c>
      <c r="N4322" s="15">
        <f ca="1">_xlfn.NORM.INV(M4322,'Input Parameters'!$E$29,'Input Parameters'!$F$29)</f>
        <v>0.10004854711570922</v>
      </c>
      <c r="O4322" s="8">
        <f t="shared" ca="1" si="648"/>
        <v>0.30388953173498867</v>
      </c>
      <c r="P4322" s="30">
        <f ca="1">_xlfn.LOGNORM.INV(O4322,'Input Parameters'!$H$30,'Input Parameters'!$I$30)</f>
        <v>2.1055840074864709</v>
      </c>
      <c r="Q4322" s="10">
        <f t="shared" ca="1" si="649"/>
        <v>0.80304372097101495</v>
      </c>
      <c r="R4322" s="30">
        <f>IF('Input Parameters'!$E$32=0,0,_xlfn.BETA.INV(Q4322,'Input Parameters'!$L$32,'Input Parameters'!$M$32,'Input Parameters'!$J$32,'Input Parameters'!$K$32))</f>
        <v>0</v>
      </c>
      <c r="S4322" s="10">
        <f t="shared" ca="1" si="650"/>
        <v>1.4556868584218785E-2</v>
      </c>
      <c r="T4322" s="26">
        <f ca="1">_xlfn.LOGNORM.INV(S4322,'Input Parameters'!$H$34,'Input Parameters'!$I$34)</f>
        <v>38.415378471258222</v>
      </c>
      <c r="U4322" s="10">
        <f t="shared" ca="1" si="651"/>
        <v>0.83225044779061197</v>
      </c>
      <c r="V4322" s="30">
        <f ca="1">_xlfn.BETA.INV(U4322,'Input Parameters'!$L$36,'Input Parameters'!$M$36,'Input Parameters'!$J$36,'Input Parameters'!$K$36)</f>
        <v>0.74496884913480077</v>
      </c>
      <c r="W4322" s="2">
        <f ca="1">N4322+(P4322-N4322)*(1-ERF((T4322-R4322)/(2*SQRT(L4322*'Input Parameters'!$E$38))))</f>
        <v>0.13363524019362788</v>
      </c>
      <c r="X4322">
        <f t="shared" ca="1" si="652"/>
        <v>1</v>
      </c>
      <c r="Y4322" s="7"/>
    </row>
    <row r="4323" spans="1:25" ht="15" customHeight="1" x14ac:dyDescent="0.25">
      <c r="A4323" s="139">
        <v>4316</v>
      </c>
      <c r="B4323" s="10">
        <f t="shared" ca="1" si="643"/>
        <v>0.73907209889346803</v>
      </c>
      <c r="C4323" s="60">
        <f ca="1">_xlfn.NORM.INV(B4323,'Input Parameters'!$E$15,'Input Parameters'!$F$15)</f>
        <v>305.67741347364847</v>
      </c>
      <c r="D4323" s="10">
        <f t="shared" ca="1" si="644"/>
        <v>0.23604569730731639</v>
      </c>
      <c r="E4323" s="62">
        <f ca="1">IF(_xlfn.NORM.INV(D4323,'Input Parameters'!$E$17,'Input Parameters'!$F$17)&lt;3500,3500,IF(_xlfn.NORM.INV(D4323,'Input Parameters'!$E$17,'Input Parameters'!$F$17)&gt;5500,5500,_xlfn.NORM.INV(D4323,'Input Parameters'!$E$17,'Input Parameters'!$F$17)))</f>
        <v>4296.643733193574</v>
      </c>
      <c r="F4323" s="10">
        <f t="shared" ca="1" si="645"/>
        <v>0.40506376462454108</v>
      </c>
      <c r="G4323" s="64">
        <f ca="1">_xlfn.NORM.INV(F4323,'Input Parameters'!$E$20,'Input Parameters'!$F$20)</f>
        <v>281.04024786158749</v>
      </c>
      <c r="H4323" s="57">
        <f ca="1">EXP(E4323*(1/'Input Parameters'!$E$23-1/G4323))</f>
        <v>0.53771386150283407</v>
      </c>
      <c r="I4323" s="10">
        <f t="shared" ca="1" si="646"/>
        <v>0.64702914416112289</v>
      </c>
      <c r="J4323" s="30">
        <f ca="1">_xlfn.BETA.INV(I4323,'Input Parameters'!$L$26,'Input Parameters'!$M$26,'Input Parameters'!$J$26,'Input Parameters'!$K$26)</f>
        <v>0.72006666296067512</v>
      </c>
      <c r="K4323" s="168">
        <f ca="1">('Input Parameters'!$E$27/'Input Parameters'!$E$38)^$J4323</f>
        <v>5.7127470310435E-3</v>
      </c>
      <c r="L4323" s="69">
        <f ca="1">$H4323*$C4323*'Input Parameters'!$E$25*K4323</f>
        <v>0.93898699055358603</v>
      </c>
      <c r="M4323" s="24">
        <f t="shared" ca="1" si="647"/>
        <v>0.69935332429717256</v>
      </c>
      <c r="N4323" s="15">
        <f ca="1">_xlfn.NORM.INV(M4323,'Input Parameters'!$E$29,'Input Parameters'!$F$29)</f>
        <v>0.10005225415117097</v>
      </c>
      <c r="O4323" s="8">
        <f t="shared" ca="1" si="648"/>
        <v>0.33149825652452558</v>
      </c>
      <c r="P4323" s="30">
        <f ca="1">_xlfn.LOGNORM.INV(O4323,'Input Parameters'!$H$30,'Input Parameters'!$I$30)</f>
        <v>2.1840622102393881</v>
      </c>
      <c r="Q4323" s="10">
        <f t="shared" ca="1" si="649"/>
        <v>3.231358511561333E-2</v>
      </c>
      <c r="R4323" s="30">
        <f>IF('Input Parameters'!$E$32=0,0,_xlfn.BETA.INV(Q4323,'Input Parameters'!$L$32,'Input Parameters'!$M$32,'Input Parameters'!$J$32,'Input Parameters'!$K$32))</f>
        <v>0</v>
      </c>
      <c r="S4323" s="10">
        <f t="shared" ca="1" si="650"/>
        <v>0.9981474722607856</v>
      </c>
      <c r="T4323" s="26">
        <f ca="1">_xlfn.LOGNORM.INV(S4323,'Input Parameters'!$H$34,'Input Parameters'!$I$34)</f>
        <v>72.350250698149338</v>
      </c>
      <c r="U4323" s="10">
        <f t="shared" ca="1" si="651"/>
        <v>0.13981275682445193</v>
      </c>
      <c r="V4323" s="30">
        <f ca="1">_xlfn.BETA.INV(U4323,'Input Parameters'!$L$36,'Input Parameters'!$M$36,'Input Parameters'!$J$36,'Input Parameters'!$K$36)</f>
        <v>0.43964851345897427</v>
      </c>
      <c r="W4323" s="2">
        <f ca="1">N4323+(P4323-N4323)*(1-ERF((T4323-R4323)/(2*SQRT(L4323*'Input Parameters'!$E$38))))</f>
        <v>0.10005252406325224</v>
      </c>
      <c r="X4323">
        <f t="shared" ca="1" si="652"/>
        <v>1</v>
      </c>
      <c r="Y4323" s="7"/>
    </row>
    <row r="4324" spans="1:25" ht="15" customHeight="1" x14ac:dyDescent="0.25">
      <c r="A4324" s="139">
        <v>4317</v>
      </c>
      <c r="B4324" s="10">
        <f t="shared" ca="1" si="643"/>
        <v>0.57544668210879713</v>
      </c>
      <c r="C4324" s="60">
        <f ca="1">_xlfn.NORM.INV(B4324,'Input Parameters'!$E$15,'Input Parameters'!$F$15)</f>
        <v>281.27795818047332</v>
      </c>
      <c r="D4324" s="10">
        <f t="shared" ca="1" si="644"/>
        <v>0.83650222868189594</v>
      </c>
      <c r="E4324" s="62">
        <f ca="1">IF(_xlfn.NORM.INV(D4324,'Input Parameters'!$E$17,'Input Parameters'!$F$17)&lt;3500,3500,IF(_xlfn.NORM.INV(D4324,'Input Parameters'!$E$17,'Input Parameters'!$F$17)&gt;5500,5500,_xlfn.NORM.INV(D4324,'Input Parameters'!$E$17,'Input Parameters'!$F$17)))</f>
        <v>5486.1284572060504</v>
      </c>
      <c r="F4324" s="10">
        <f t="shared" ca="1" si="645"/>
        <v>0.12920040252976495</v>
      </c>
      <c r="G4324" s="64">
        <f ca="1">_xlfn.NORM.INV(F4324,'Input Parameters'!$E$20,'Input Parameters'!$F$20)</f>
        <v>275.0778006742197</v>
      </c>
      <c r="H4324" s="57">
        <f ca="1">EXP(E4324*(1/'Input Parameters'!$E$23-1/G4324))</f>
        <v>0.29661766333864903</v>
      </c>
      <c r="I4324" s="10">
        <f t="shared" ca="1" si="646"/>
        <v>0.8141864328778422</v>
      </c>
      <c r="J4324" s="30">
        <f ca="1">_xlfn.BETA.INV(I4324,'Input Parameters'!$L$26,'Input Parameters'!$M$26,'Input Parameters'!$J$26,'Input Parameters'!$K$26)</f>
        <v>0.79221562838913306</v>
      </c>
      <c r="K4324" s="168">
        <f ca="1">('Input Parameters'!$E$27/'Input Parameters'!$E$38)^$J4324</f>
        <v>3.4047576291425983E-3</v>
      </c>
      <c r="L4324" s="69">
        <f ca="1">$H4324*$C4324*'Input Parameters'!$E$25*K4324</f>
        <v>0.28406577495968965</v>
      </c>
      <c r="M4324" s="24">
        <f t="shared" ca="1" si="647"/>
        <v>0.47404789403322012</v>
      </c>
      <c r="N4324" s="15">
        <f ca="1">_xlfn.NORM.INV(M4324,'Input Parameters'!$E$29,'Input Parameters'!$F$29)</f>
        <v>9.9993490176794764E-2</v>
      </c>
      <c r="O4324" s="8">
        <f t="shared" ca="1" si="648"/>
        <v>0.59604472309417345</v>
      </c>
      <c r="P4324" s="30">
        <f ca="1">_xlfn.LOGNORM.INV(O4324,'Input Parameters'!$H$30,'Input Parameters'!$I$30)</f>
        <v>3.0098398292575865</v>
      </c>
      <c r="Q4324" s="10">
        <f t="shared" ca="1" si="649"/>
        <v>0.28813376616328967</v>
      </c>
      <c r="R4324" s="30">
        <f>IF('Input Parameters'!$E$32=0,0,_xlfn.BETA.INV(Q4324,'Input Parameters'!$L$32,'Input Parameters'!$M$32,'Input Parameters'!$J$32,'Input Parameters'!$K$32))</f>
        <v>0</v>
      </c>
      <c r="S4324" s="10">
        <f t="shared" ca="1" si="650"/>
        <v>0.82664245224751054</v>
      </c>
      <c r="T4324" s="26">
        <f ca="1">_xlfn.LOGNORM.INV(S4324,'Input Parameters'!$H$34,'Input Parameters'!$I$34)</f>
        <v>56.673750525217251</v>
      </c>
      <c r="U4324" s="10">
        <f t="shared" ca="1" si="651"/>
        <v>0.12352317374857802</v>
      </c>
      <c r="V4324" s="30">
        <f ca="1">_xlfn.BETA.INV(U4324,'Input Parameters'!$L$36,'Input Parameters'!$M$36,'Input Parameters'!$J$36,'Input Parameters'!$K$36)</f>
        <v>0.43079272350324682</v>
      </c>
      <c r="W4324" s="2">
        <f ca="1">N4324+(P4324-N4324)*(1-ERF((T4324-R4324)/(2*SQRT(L4324*'Input Parameters'!$E$38))))</f>
        <v>9.999349017695533E-2</v>
      </c>
      <c r="X4324">
        <f t="shared" ca="1" si="652"/>
        <v>1</v>
      </c>
      <c r="Y4324" s="7"/>
    </row>
    <row r="4325" spans="1:25" ht="15" customHeight="1" x14ac:dyDescent="0.25">
      <c r="A4325" s="139">
        <v>4318</v>
      </c>
      <c r="B4325" s="10">
        <f t="shared" ca="1" si="643"/>
        <v>2.4052356500456784E-2</v>
      </c>
      <c r="C4325" s="60">
        <f ca="1">_xlfn.NORM.INV(B4325,'Input Parameters'!$E$15,'Input Parameters'!$F$15)</f>
        <v>163.85699677760954</v>
      </c>
      <c r="D4325" s="10">
        <f t="shared" ca="1" si="644"/>
        <v>0.1341961684895816</v>
      </c>
      <c r="E4325" s="62">
        <f ca="1">IF(_xlfn.NORM.INV(D4325,'Input Parameters'!$E$17,'Input Parameters'!$F$17)&lt;3500,3500,IF(_xlfn.NORM.INV(D4325,'Input Parameters'!$E$17,'Input Parameters'!$F$17)&gt;5500,5500,_xlfn.NORM.INV(D4325,'Input Parameters'!$E$17,'Input Parameters'!$F$17)))</f>
        <v>4025.2593086700767</v>
      </c>
      <c r="F4325" s="10">
        <f t="shared" ca="1" si="645"/>
        <v>0.16713108554030809</v>
      </c>
      <c r="G4325" s="64">
        <f ca="1">_xlfn.NORM.INV(F4325,'Input Parameters'!$E$20,'Input Parameters'!$F$20)</f>
        <v>276.18071818151151</v>
      </c>
      <c r="H4325" s="57">
        <f ca="1">EXP(E4325*(1/'Input Parameters'!$E$23-1/G4325))</f>
        <v>0.4346317622778415</v>
      </c>
      <c r="I4325" s="10">
        <f t="shared" ca="1" si="646"/>
        <v>0.61318962861328319</v>
      </c>
      <c r="J4325" s="30">
        <f ca="1">_xlfn.BETA.INV(I4325,'Input Parameters'!$L$26,'Input Parameters'!$M$26,'Input Parameters'!$J$26,'Input Parameters'!$K$26)</f>
        <v>0.70652180591592484</v>
      </c>
      <c r="K4325" s="168">
        <f ca="1">('Input Parameters'!$E$27/'Input Parameters'!$E$38)^$J4325</f>
        <v>6.2956415756379837E-3</v>
      </c>
      <c r="L4325" s="69">
        <f ca="1">$H4325*$C4325*'Input Parameters'!$E$25*K4325</f>
        <v>0.44835957231529028</v>
      </c>
      <c r="M4325" s="24">
        <f t="shared" ca="1" si="647"/>
        <v>0.44456539366363113</v>
      </c>
      <c r="N4325" s="15">
        <f ca="1">_xlfn.NORM.INV(M4325,'Input Parameters'!$E$29,'Input Parameters'!$F$29)</f>
        <v>9.998605958426228E-2</v>
      </c>
      <c r="O4325" s="8">
        <f t="shared" ca="1" si="648"/>
        <v>0.43669363278891637</v>
      </c>
      <c r="P4325" s="30">
        <f ca="1">_xlfn.LOGNORM.INV(O4325,'Input Parameters'!$H$30,'Input Parameters'!$I$30)</f>
        <v>2.4887065756813636</v>
      </c>
      <c r="Q4325" s="10">
        <f t="shared" ca="1" si="649"/>
        <v>0.55513221403786128</v>
      </c>
      <c r="R4325" s="30">
        <f>IF('Input Parameters'!$E$32=0,0,_xlfn.BETA.INV(Q4325,'Input Parameters'!$L$32,'Input Parameters'!$M$32,'Input Parameters'!$J$32,'Input Parameters'!$K$32))</f>
        <v>0</v>
      </c>
      <c r="S4325" s="10">
        <f t="shared" ca="1" si="650"/>
        <v>0.67844789431764085</v>
      </c>
      <c r="T4325" s="26">
        <f ca="1">_xlfn.LOGNORM.INV(S4325,'Input Parameters'!$H$34,'Input Parameters'!$I$34)</f>
        <v>53.401576981008674</v>
      </c>
      <c r="U4325" s="10">
        <f t="shared" ca="1" si="651"/>
        <v>0.91012761670734721</v>
      </c>
      <c r="V4325" s="30">
        <f ca="1">_xlfn.BETA.INV(U4325,'Input Parameters'!$L$36,'Input Parameters'!$M$36,'Input Parameters'!$J$36,'Input Parameters'!$K$36)</f>
        <v>0.81309200183441943</v>
      </c>
      <c r="W4325" s="2">
        <f ca="1">N4325+(P4325-N4325)*(1-ERF((T4325-R4325)/(2*SQRT(L4325*'Input Parameters'!$E$38))))</f>
        <v>9.9986100367917191E-2</v>
      </c>
      <c r="X4325">
        <f t="shared" ca="1" si="652"/>
        <v>1</v>
      </c>
      <c r="Y4325" s="7"/>
    </row>
    <row r="4326" spans="1:25" ht="15" customHeight="1" x14ac:dyDescent="0.25">
      <c r="A4326" s="139">
        <v>4319</v>
      </c>
      <c r="B4326" s="10">
        <f t="shared" ca="1" si="643"/>
        <v>0.16947887424674235</v>
      </c>
      <c r="C4326" s="60">
        <f ca="1">_xlfn.NORM.INV(B4326,'Input Parameters'!$E$15,'Input Parameters'!$F$15)</f>
        <v>219.14598948284544</v>
      </c>
      <c r="D4326" s="10">
        <f t="shared" ca="1" si="644"/>
        <v>0.64766490872191063</v>
      </c>
      <c r="E4326" s="62">
        <f ca="1">IF(_xlfn.NORM.INV(D4326,'Input Parameters'!$E$17,'Input Parameters'!$F$17)&lt;3500,3500,IF(_xlfn.NORM.INV(D4326,'Input Parameters'!$E$17,'Input Parameters'!$F$17)&gt;5500,5500,_xlfn.NORM.INV(D4326,'Input Parameters'!$E$17,'Input Parameters'!$F$17)))</f>
        <v>5065.3166672923717</v>
      </c>
      <c r="F4326" s="10">
        <f t="shared" ca="1" si="645"/>
        <v>0.61243516823259503</v>
      </c>
      <c r="G4326" s="64">
        <f ca="1">_xlfn.NORM.INV(F4326,'Input Parameters'!$E$20,'Input Parameters'!$F$20)</f>
        <v>284.56399967615482</v>
      </c>
      <c r="H4326" s="57">
        <f ca="1">EXP(E4326*(1/'Input Parameters'!$E$23-1/G4326))</f>
        <v>0.60155355929147591</v>
      </c>
      <c r="I4326" s="10">
        <f t="shared" ca="1" si="646"/>
        <v>0.83088818201177728</v>
      </c>
      <c r="J4326" s="30">
        <f ca="1">_xlfn.BETA.INV(I4326,'Input Parameters'!$L$26,'Input Parameters'!$M$26,'Input Parameters'!$J$26,'Input Parameters'!$K$26)</f>
        <v>0.80043234703418586</v>
      </c>
      <c r="K4326" s="168">
        <f ca="1">('Input Parameters'!$E$27/'Input Parameters'!$E$38)^$J4326</f>
        <v>3.2098847663274747E-3</v>
      </c>
      <c r="L4326" s="69">
        <f ca="1">$H4326*$C4326*'Input Parameters'!$E$25*K4326</f>
        <v>0.4231528493985835</v>
      </c>
      <c r="M4326" s="24">
        <f t="shared" ca="1" si="647"/>
        <v>0.91999867501716848</v>
      </c>
      <c r="N4326" s="15">
        <f ca="1">_xlfn.NORM.INV(M4326,'Input Parameters'!$E$29,'Input Parameters'!$F$29)</f>
        <v>0.10014050626478985</v>
      </c>
      <c r="O4326" s="8">
        <f t="shared" ca="1" si="648"/>
        <v>0.98821785164774723</v>
      </c>
      <c r="P4326" s="30">
        <f ca="1">_xlfn.LOGNORM.INV(O4326,'Input Parameters'!$H$30,'Input Parameters'!$I$30)</f>
        <v>7.819228553972815</v>
      </c>
      <c r="Q4326" s="10">
        <f t="shared" ca="1" si="649"/>
        <v>0.1460801416793488</v>
      </c>
      <c r="R4326" s="30">
        <f>IF('Input Parameters'!$E$32=0,0,_xlfn.BETA.INV(Q4326,'Input Parameters'!$L$32,'Input Parameters'!$M$32,'Input Parameters'!$J$32,'Input Parameters'!$K$32))</f>
        <v>0</v>
      </c>
      <c r="S4326" s="10">
        <f t="shared" ca="1" si="650"/>
        <v>0.78225721738241538</v>
      </c>
      <c r="T4326" s="26">
        <f ca="1">_xlfn.LOGNORM.INV(S4326,'Input Parameters'!$H$34,'Input Parameters'!$I$34)</f>
        <v>55.547947248063331</v>
      </c>
      <c r="U4326" s="10">
        <f t="shared" ca="1" si="651"/>
        <v>0.87265143630539821</v>
      </c>
      <c r="V4326" s="30">
        <f ca="1">_xlfn.BETA.INV(U4326,'Input Parameters'!$L$36,'Input Parameters'!$M$36,'Input Parameters'!$J$36,'Input Parameters'!$K$36)</f>
        <v>0.77631660245737399</v>
      </c>
      <c r="W4326" s="2">
        <f ca="1">N4326+(P4326-N4326)*(1-ERF((T4326-R4326)/(2*SQRT(L4326*'Input Parameters'!$E$38))))</f>
        <v>0.10014051829766063</v>
      </c>
      <c r="X4326">
        <f t="shared" ca="1" si="652"/>
        <v>1</v>
      </c>
      <c r="Y4326" s="7"/>
    </row>
    <row r="4327" spans="1:25" ht="15" customHeight="1" x14ac:dyDescent="0.25">
      <c r="A4327" s="139">
        <v>4320</v>
      </c>
      <c r="B4327" s="10">
        <f t="shared" ca="1" si="643"/>
        <v>0.86378597094627818</v>
      </c>
      <c r="C4327" s="60">
        <f ca="1">_xlfn.NORM.INV(B4327,'Input Parameters'!$E$15,'Input Parameters'!$F$15)</f>
        <v>330.4438582044142</v>
      </c>
      <c r="D4327" s="10">
        <f t="shared" ca="1" si="644"/>
        <v>5.8911118756722058E-2</v>
      </c>
      <c r="E4327" s="62">
        <f ca="1">IF(_xlfn.NORM.INV(D4327,'Input Parameters'!$E$17,'Input Parameters'!$F$17)&lt;3500,3500,IF(_xlfn.NORM.INV(D4327,'Input Parameters'!$E$17,'Input Parameters'!$F$17)&gt;5500,5500,_xlfn.NORM.INV(D4327,'Input Parameters'!$E$17,'Input Parameters'!$F$17)))</f>
        <v>3705.2139170392802</v>
      </c>
      <c r="F4327" s="10">
        <f t="shared" ca="1" si="645"/>
        <v>0.73604254955878745</v>
      </c>
      <c r="G4327" s="64">
        <f ca="1">_xlfn.NORM.INV(F4327,'Input Parameters'!$E$20,'Input Parameters'!$F$20)</f>
        <v>286.87898733539527</v>
      </c>
      <c r="H4327" s="57">
        <f ca="1">EXP(E4327*(1/'Input Parameters'!$E$23-1/G4327))</f>
        <v>0.76590303660479098</v>
      </c>
      <c r="I4327" s="10">
        <f t="shared" ca="1" si="646"/>
        <v>0.47504317800404849</v>
      </c>
      <c r="J4327" s="30">
        <f ca="1">_xlfn.BETA.INV(I4327,'Input Parameters'!$L$26,'Input Parameters'!$M$26,'Input Parameters'!$J$26,'Input Parameters'!$K$26)</f>
        <v>0.65128016237465414</v>
      </c>
      <c r="K4327" s="168">
        <f ca="1">('Input Parameters'!$E$27/'Input Parameters'!$E$38)^$J4327</f>
        <v>9.3568360272597191E-3</v>
      </c>
      <c r="L4327" s="69">
        <f ca="1">$H4327*$C4327*'Input Parameters'!$E$25*K4327</f>
        <v>2.3681024900401955</v>
      </c>
      <c r="M4327" s="24">
        <f t="shared" ca="1" si="647"/>
        <v>0.3754594964473974</v>
      </c>
      <c r="N4327" s="15">
        <f ca="1">_xlfn.NORM.INV(M4327,'Input Parameters'!$E$29,'Input Parameters'!$F$29)</f>
        <v>9.9968257216988862E-2</v>
      </c>
      <c r="O4327" s="8">
        <f t="shared" ca="1" si="648"/>
        <v>0.7964983233128895</v>
      </c>
      <c r="P4327" s="30">
        <f ca="1">_xlfn.LOGNORM.INV(O4327,'Input Parameters'!$H$30,'Input Parameters'!$I$30)</f>
        <v>3.9698507605009343</v>
      </c>
      <c r="Q4327" s="10">
        <f t="shared" ca="1" si="649"/>
        <v>6.5856180448143564E-2</v>
      </c>
      <c r="R4327" s="30">
        <f>IF('Input Parameters'!$E$32=0,0,_xlfn.BETA.INV(Q4327,'Input Parameters'!$L$32,'Input Parameters'!$M$32,'Input Parameters'!$J$32,'Input Parameters'!$K$32))</f>
        <v>0</v>
      </c>
      <c r="S4327" s="10">
        <f t="shared" ca="1" si="650"/>
        <v>0.24933763160485267</v>
      </c>
      <c r="T4327" s="26">
        <f ca="1">_xlfn.LOGNORM.INV(S4327,'Input Parameters'!$H$34,'Input Parameters'!$I$34)</f>
        <v>46.335106025372461</v>
      </c>
      <c r="U4327" s="10">
        <f t="shared" ca="1" si="651"/>
        <v>0.18901857371709485</v>
      </c>
      <c r="V4327" s="30">
        <f ca="1">_xlfn.BETA.INV(U4327,'Input Parameters'!$L$36,'Input Parameters'!$M$36,'Input Parameters'!$J$36,'Input Parameters'!$K$36)</f>
        <v>0.46374016610887281</v>
      </c>
      <c r="W4327" s="2">
        <f ca="1">N4327+(P4327-N4327)*(1-ERF((T4327-R4327)/(2*SQRT(L4327*'Input Parameters'!$E$38))))</f>
        <v>0.22862811873182931</v>
      </c>
      <c r="X4327">
        <f t="shared" ca="1" si="652"/>
        <v>1</v>
      </c>
      <c r="Y4327" s="7"/>
    </row>
    <row r="4328" spans="1:25" ht="15" customHeight="1" x14ac:dyDescent="0.25">
      <c r="A4328" s="139">
        <v>4321</v>
      </c>
      <c r="B4328" s="10">
        <f t="shared" ca="1" si="643"/>
        <v>0.62338781289567735</v>
      </c>
      <c r="C4328" s="60">
        <f ca="1">_xlfn.NORM.INV(B4328,'Input Parameters'!$E$15,'Input Parameters'!$F$15)</f>
        <v>288.00510957299349</v>
      </c>
      <c r="D4328" s="10">
        <f t="shared" ca="1" si="644"/>
        <v>0.96944888177610811</v>
      </c>
      <c r="E4328" s="62">
        <f ca="1">IF(_xlfn.NORM.INV(D4328,'Input Parameters'!$E$17,'Input Parameters'!$F$17)&lt;3500,3500,IF(_xlfn.NORM.INV(D4328,'Input Parameters'!$E$17,'Input Parameters'!$F$17)&gt;5500,5500,_xlfn.NORM.INV(D4328,'Input Parameters'!$E$17,'Input Parameters'!$F$17)))</f>
        <v>5500</v>
      </c>
      <c r="F4328" s="10">
        <f t="shared" ca="1" si="645"/>
        <v>0.13088979613559926</v>
      </c>
      <c r="G4328" s="64">
        <f ca="1">_xlfn.NORM.INV(F4328,'Input Parameters'!$E$20,'Input Parameters'!$F$20)</f>
        <v>275.13129435380392</v>
      </c>
      <c r="H4328" s="57">
        <f ca="1">EXP(E4328*(1/'Input Parameters'!$E$23-1/G4328))</f>
        <v>0.29685938887534857</v>
      </c>
      <c r="I4328" s="10">
        <f t="shared" ca="1" si="646"/>
        <v>0.27206279104809183</v>
      </c>
      <c r="J4328" s="30">
        <f ca="1">_xlfn.BETA.INV(I4328,'Input Parameters'!$L$26,'Input Parameters'!$M$26,'Input Parameters'!$J$26,'Input Parameters'!$K$26)</f>
        <v>0.56020721235938731</v>
      </c>
      <c r="K4328" s="168">
        <f ca="1">('Input Parameters'!$E$27/'Input Parameters'!$E$38)^$J4328</f>
        <v>1.798207873523475E-2</v>
      </c>
      <c r="L4328" s="69">
        <f ca="1">$H4328*$C4328*'Input Parameters'!$E$25*K4328</f>
        <v>1.5374141600279296</v>
      </c>
      <c r="M4328" s="24">
        <f t="shared" ca="1" si="647"/>
        <v>0.84726697118590577</v>
      </c>
      <c r="N4328" s="15">
        <f ca="1">_xlfn.NORM.INV(M4328,'Input Parameters'!$E$29,'Input Parameters'!$F$29)</f>
        <v>0.10010247820081182</v>
      </c>
      <c r="O4328" s="8">
        <f t="shared" ca="1" si="648"/>
        <v>0.23651025041220819</v>
      </c>
      <c r="P4328" s="30">
        <f ca="1">_xlfn.LOGNORM.INV(O4328,'Input Parameters'!$H$30,'Input Parameters'!$I$30)</f>
        <v>1.9118527031465817</v>
      </c>
      <c r="Q4328" s="10">
        <f t="shared" ca="1" si="649"/>
        <v>0.59683808221577173</v>
      </c>
      <c r="R4328" s="30">
        <f>IF('Input Parameters'!$E$32=0,0,_xlfn.BETA.INV(Q4328,'Input Parameters'!$L$32,'Input Parameters'!$M$32,'Input Parameters'!$J$32,'Input Parameters'!$K$32))</f>
        <v>0</v>
      </c>
      <c r="S4328" s="10">
        <f t="shared" ca="1" si="650"/>
        <v>0.58758312578121097</v>
      </c>
      <c r="T4328" s="26">
        <f ca="1">_xlfn.LOGNORM.INV(S4328,'Input Parameters'!$H$34,'Input Parameters'!$I$34)</f>
        <v>51.816240542475988</v>
      </c>
      <c r="U4328" s="10">
        <f t="shared" ca="1" si="651"/>
        <v>0.80328795378805151</v>
      </c>
      <c r="V4328" s="30">
        <f ca="1">_xlfn.BETA.INV(U4328,'Input Parameters'!$L$36,'Input Parameters'!$M$36,'Input Parameters'!$J$36,'Input Parameters'!$K$36)</f>
        <v>0.72573615893271004</v>
      </c>
      <c r="W4328" s="2">
        <f ca="1">N4328+(P4328-N4328)*(1-ERF((T4328-R4328)/(2*SQRT(L4328*'Input Parameters'!$E$38))))</f>
        <v>0.10576751296206212</v>
      </c>
      <c r="X4328">
        <f t="shared" ca="1" si="652"/>
        <v>1</v>
      </c>
      <c r="Y4328" s="7"/>
    </row>
    <row r="4329" spans="1:25" ht="15" customHeight="1" x14ac:dyDescent="0.25">
      <c r="A4329" s="139">
        <v>4322</v>
      </c>
      <c r="B4329" s="10">
        <f t="shared" ca="1" si="643"/>
        <v>0.82884143962050549</v>
      </c>
      <c r="C4329" s="60">
        <f ca="1">_xlfn.NORM.INV(B4329,'Input Parameters'!$E$15,'Input Parameters'!$F$15)</f>
        <v>322.42912192991582</v>
      </c>
      <c r="D4329" s="10">
        <f t="shared" ca="1" si="644"/>
        <v>0.89896998393630045</v>
      </c>
      <c r="E4329" s="62">
        <f ca="1">IF(_xlfn.NORM.INV(D4329,'Input Parameters'!$E$17,'Input Parameters'!$F$17)&lt;3500,3500,IF(_xlfn.NORM.INV(D4329,'Input Parameters'!$E$17,'Input Parameters'!$F$17)&gt;5500,5500,_xlfn.NORM.INV(D4329,'Input Parameters'!$E$17,'Input Parameters'!$F$17)))</f>
        <v>5500</v>
      </c>
      <c r="F4329" s="10">
        <f t="shared" ca="1" si="645"/>
        <v>0.70525594716459061</v>
      </c>
      <c r="G4329" s="64">
        <f ca="1">_xlfn.NORM.INV(F4329,'Input Parameters'!$E$20,'Input Parameters'!$F$20)</f>
        <v>286.26517246700121</v>
      </c>
      <c r="H4329" s="57">
        <f ca="1">EXP(E4329*(1/'Input Parameters'!$E$23-1/G4329))</f>
        <v>0.64597385716160294</v>
      </c>
      <c r="I4329" s="10">
        <f t="shared" ca="1" si="646"/>
        <v>0.58701115207257837</v>
      </c>
      <c r="J4329" s="30">
        <f ca="1">_xlfn.BETA.INV(I4329,'Input Parameters'!$L$26,'Input Parameters'!$M$26,'Input Parameters'!$J$26,'Input Parameters'!$K$26)</f>
        <v>0.69610972376613467</v>
      </c>
      <c r="K4329" s="168">
        <f ca="1">('Input Parameters'!$E$27/'Input Parameters'!$E$38)^$J4329</f>
        <v>6.7838425772060798E-3</v>
      </c>
      <c r="L4329" s="69">
        <f ca="1">$H4329*$C4329*'Input Parameters'!$E$25*K4329</f>
        <v>1.4129440474894805</v>
      </c>
      <c r="M4329" s="24">
        <f t="shared" ca="1" si="647"/>
        <v>0.57013598791281472</v>
      </c>
      <c r="N4329" s="15">
        <f ca="1">_xlfn.NORM.INV(M4329,'Input Parameters'!$E$29,'Input Parameters'!$F$29)</f>
        <v>0.10001767203898368</v>
      </c>
      <c r="O4329" s="8">
        <f t="shared" ca="1" si="648"/>
        <v>0.86455045125559327</v>
      </c>
      <c r="P4329" s="30">
        <f ca="1">_xlfn.LOGNORM.INV(O4329,'Input Parameters'!$H$30,'Input Parameters'!$I$30)</f>
        <v>4.5137533910041547</v>
      </c>
      <c r="Q4329" s="10">
        <f t="shared" ca="1" si="649"/>
        <v>0.70382286486393886</v>
      </c>
      <c r="R4329" s="30">
        <f>IF('Input Parameters'!$E$32=0,0,_xlfn.BETA.INV(Q4329,'Input Parameters'!$L$32,'Input Parameters'!$M$32,'Input Parameters'!$J$32,'Input Parameters'!$K$32))</f>
        <v>0</v>
      </c>
      <c r="S4329" s="10">
        <f t="shared" ca="1" si="650"/>
        <v>0.27614104984447285</v>
      </c>
      <c r="T4329" s="26">
        <f ca="1">_xlfn.LOGNORM.INV(S4329,'Input Parameters'!$H$34,'Input Parameters'!$I$34)</f>
        <v>46.811974986410789</v>
      </c>
      <c r="U4329" s="10">
        <f t="shared" ca="1" si="651"/>
        <v>0.82759821074869799</v>
      </c>
      <c r="V4329" s="30">
        <f ca="1">_xlfn.BETA.INV(U4329,'Input Parameters'!$L$36,'Input Parameters'!$M$36,'Input Parameters'!$J$36,'Input Parameters'!$K$36)</f>
        <v>0.74172840498504455</v>
      </c>
      <c r="W4329" s="2">
        <f ca="1">N4329+(P4329-N4329)*(1-ERF((T4329-R4329)/(2*SQRT(L4329*'Input Parameters'!$E$38))))</f>
        <v>0.12366476210912655</v>
      </c>
      <c r="X4329">
        <f t="shared" ca="1" si="652"/>
        <v>1</v>
      </c>
      <c r="Y4329" s="7"/>
    </row>
    <row r="4330" spans="1:25" ht="15" customHeight="1" x14ac:dyDescent="0.25">
      <c r="A4330" s="139">
        <v>4323</v>
      </c>
      <c r="B4330" s="10">
        <f t="shared" ca="1" si="643"/>
        <v>0.81545173856952136</v>
      </c>
      <c r="C4330" s="60">
        <f ca="1">_xlfn.NORM.INV(B4330,'Input Parameters'!$E$15,'Input Parameters'!$F$15)</f>
        <v>319.64195951289213</v>
      </c>
      <c r="D4330" s="10">
        <f t="shared" ca="1" si="644"/>
        <v>0.16309327752267511</v>
      </c>
      <c r="E4330" s="62">
        <f ca="1">IF(_xlfn.NORM.INV(D4330,'Input Parameters'!$E$17,'Input Parameters'!$F$17)&lt;3500,3500,IF(_xlfn.NORM.INV(D4330,'Input Parameters'!$E$17,'Input Parameters'!$F$17)&gt;5500,5500,_xlfn.NORM.INV(D4330,'Input Parameters'!$E$17,'Input Parameters'!$F$17)))</f>
        <v>4112.7231896088497</v>
      </c>
      <c r="F4330" s="10">
        <f t="shared" ca="1" si="645"/>
        <v>2.5937942406540904E-2</v>
      </c>
      <c r="G4330" s="64">
        <f ca="1">_xlfn.NORM.INV(F4330,'Input Parameters'!$E$20,'Input Parameters'!$F$20)</f>
        <v>269.62411272198148</v>
      </c>
      <c r="H4330" s="57">
        <f ca="1">EXP(E4330*(1/'Input Parameters'!$E$23-1/G4330))</f>
        <v>0.29715986131712685</v>
      </c>
      <c r="I4330" s="10">
        <f t="shared" ca="1" si="646"/>
        <v>0.76446213660498197</v>
      </c>
      <c r="J4330" s="30">
        <f ca="1">_xlfn.BETA.INV(I4330,'Input Parameters'!$L$26,'Input Parameters'!$M$26,'Input Parameters'!$J$26,'Input Parameters'!$K$26)</f>
        <v>0.76925451111728449</v>
      </c>
      <c r="K4330" s="168">
        <f ca="1">('Input Parameters'!$E$27/'Input Parameters'!$E$38)^$J4330</f>
        <v>4.0143458029085243E-3</v>
      </c>
      <c r="L4330" s="69">
        <f ca="1">$H4330*$C4330*'Input Parameters'!$E$25*K4330</f>
        <v>0.38130167409138055</v>
      </c>
      <c r="M4330" s="24">
        <f t="shared" ca="1" si="647"/>
        <v>0.71055014727100974</v>
      </c>
      <c r="N4330" s="15">
        <f ca="1">_xlfn.NORM.INV(M4330,'Input Parameters'!$E$29,'Input Parameters'!$F$29)</f>
        <v>0.1000554992624217</v>
      </c>
      <c r="O4330" s="8">
        <f t="shared" ca="1" si="648"/>
        <v>0.62907233781400906</v>
      </c>
      <c r="P4330" s="30">
        <f ca="1">_xlfn.LOGNORM.INV(O4330,'Input Parameters'!$H$30,'Input Parameters'!$I$30)</f>
        <v>3.135038646847947</v>
      </c>
      <c r="Q4330" s="10">
        <f t="shared" ca="1" si="649"/>
        <v>0.13628679076187145</v>
      </c>
      <c r="R4330" s="30">
        <f>IF('Input Parameters'!$E$32=0,0,_xlfn.BETA.INV(Q4330,'Input Parameters'!$L$32,'Input Parameters'!$M$32,'Input Parameters'!$J$32,'Input Parameters'!$K$32))</f>
        <v>0</v>
      </c>
      <c r="S4330" s="10">
        <f t="shared" ca="1" si="650"/>
        <v>0.88262615255691368</v>
      </c>
      <c r="T4330" s="26">
        <f ca="1">_xlfn.LOGNORM.INV(S4330,'Input Parameters'!$H$34,'Input Parameters'!$I$34)</f>
        <v>58.445584111489076</v>
      </c>
      <c r="U4330" s="10">
        <f t="shared" ca="1" si="651"/>
        <v>0.69206906849389482</v>
      </c>
      <c r="V4330" s="30">
        <f ca="1">_xlfn.BETA.INV(U4330,'Input Parameters'!$L$36,'Input Parameters'!$M$36,'Input Parameters'!$J$36,'Input Parameters'!$K$36)</f>
        <v>0.6658603348477613</v>
      </c>
      <c r="W4330" s="2">
        <f ca="1">N4330+(P4330-N4330)*(1-ERF((T4330-R4330)/(2*SQRT(L4330*'Input Parameters'!$E$38))))</f>
        <v>0.10005549932890816</v>
      </c>
      <c r="X4330">
        <f t="shared" ca="1" si="652"/>
        <v>1</v>
      </c>
      <c r="Y4330" s="7"/>
    </row>
    <row r="4331" spans="1:25" ht="15" customHeight="1" x14ac:dyDescent="0.25">
      <c r="A4331" s="139">
        <v>4324</v>
      </c>
      <c r="B4331" s="10">
        <f t="shared" ca="1" si="643"/>
        <v>0.1450783347411051</v>
      </c>
      <c r="C4331" s="60">
        <f ca="1">_xlfn.NORM.INV(B4331,'Input Parameters'!$E$15,'Input Parameters'!$F$15)</f>
        <v>213.6425719630758</v>
      </c>
      <c r="D4331" s="10">
        <f t="shared" ca="1" si="644"/>
        <v>0.78340294622483198</v>
      </c>
      <c r="E4331" s="62">
        <f ca="1">IF(_xlfn.NORM.INV(D4331,'Input Parameters'!$E$17,'Input Parameters'!$F$17)&lt;3500,3500,IF(_xlfn.NORM.INV(D4331,'Input Parameters'!$E$17,'Input Parameters'!$F$17)&gt;5500,5500,_xlfn.NORM.INV(D4331,'Input Parameters'!$E$17,'Input Parameters'!$F$17)))</f>
        <v>5348.616305095833</v>
      </c>
      <c r="F4331" s="10">
        <f t="shared" ca="1" si="645"/>
        <v>0.50725270088552554</v>
      </c>
      <c r="G4331" s="64">
        <f ca="1">_xlfn.NORM.INV(F4331,'Input Parameters'!$E$20,'Input Parameters'!$F$20)</f>
        <v>282.7718115385324</v>
      </c>
      <c r="H4331" s="57">
        <f ca="1">EXP(E4331*(1/'Input Parameters'!$E$23-1/G4331))</f>
        <v>0.5190309002406539</v>
      </c>
      <c r="I4331" s="10">
        <f t="shared" ca="1" si="646"/>
        <v>0.71523318971088279</v>
      </c>
      <c r="J4331" s="30">
        <f ca="1">_xlfn.BETA.INV(I4331,'Input Parameters'!$L$26,'Input Parameters'!$M$26,'Input Parameters'!$J$26,'Input Parameters'!$K$26)</f>
        <v>0.74803709369697846</v>
      </c>
      <c r="K4331" s="168">
        <f ca="1">('Input Parameters'!$E$27/'Input Parameters'!$E$38)^$J4331</f>
        <v>4.6742439843127171E-3</v>
      </c>
      <c r="L4331" s="69">
        <f ca="1">$H4331*$C4331*'Input Parameters'!$E$25*K4331</f>
        <v>0.5183133435460715</v>
      </c>
      <c r="M4331" s="24">
        <f t="shared" ca="1" si="647"/>
        <v>0.53800448274840251</v>
      </c>
      <c r="N4331" s="15">
        <f ca="1">_xlfn.NORM.INV(M4331,'Input Parameters'!$E$29,'Input Parameters'!$F$29)</f>
        <v>0.10000954076568926</v>
      </c>
      <c r="O4331" s="8">
        <f t="shared" ca="1" si="648"/>
        <v>0.78484999974408076</v>
      </c>
      <c r="P4331" s="30">
        <f ca="1">_xlfn.LOGNORM.INV(O4331,'Input Parameters'!$H$30,'Input Parameters'!$I$30)</f>
        <v>3.8946233939139798</v>
      </c>
      <c r="Q4331" s="10">
        <f t="shared" ca="1" si="649"/>
        <v>0.80074808302704104</v>
      </c>
      <c r="R4331" s="30">
        <f>IF('Input Parameters'!$E$32=0,0,_xlfn.BETA.INV(Q4331,'Input Parameters'!$L$32,'Input Parameters'!$M$32,'Input Parameters'!$J$32,'Input Parameters'!$K$32))</f>
        <v>0</v>
      </c>
      <c r="S4331" s="10">
        <f t="shared" ca="1" si="650"/>
        <v>0.1411978005629374</v>
      </c>
      <c r="T4331" s="26">
        <f ca="1">_xlfn.LOGNORM.INV(S4331,'Input Parameters'!$H$34,'Input Parameters'!$I$34)</f>
        <v>44.092758922976415</v>
      </c>
      <c r="U4331" s="10">
        <f t="shared" ca="1" si="651"/>
        <v>0.52813108901666161</v>
      </c>
      <c r="V4331" s="30">
        <f ca="1">_xlfn.BETA.INV(U4331,'Input Parameters'!$L$36,'Input Parameters'!$M$36,'Input Parameters'!$J$36,'Input Parameters'!$K$36)</f>
        <v>0.59671437640443514</v>
      </c>
      <c r="W4331" s="2">
        <f ca="1">N4331+(P4331-N4331)*(1-ERF((T4331-R4331)/(2*SQRT(L4331*'Input Parameters'!$E$38))))</f>
        <v>0.10006594757253261</v>
      </c>
      <c r="X4331">
        <f t="shared" ca="1" si="652"/>
        <v>1</v>
      </c>
      <c r="Y4331" s="7"/>
    </row>
    <row r="4332" spans="1:25" ht="15" customHeight="1" x14ac:dyDescent="0.25">
      <c r="A4332" s="139">
        <v>4325</v>
      </c>
      <c r="B4332" s="10">
        <f t="shared" ca="1" si="643"/>
        <v>7.8852253895052238E-2</v>
      </c>
      <c r="C4332" s="60">
        <f ca="1">_xlfn.NORM.INV(B4332,'Input Parameters'!$E$15,'Input Parameters'!$F$15)</f>
        <v>194.40085969727716</v>
      </c>
      <c r="D4332" s="10">
        <f t="shared" ca="1" si="644"/>
        <v>0.81231427412004242</v>
      </c>
      <c r="E4332" s="62">
        <f ca="1">IF(_xlfn.NORM.INV(D4332,'Input Parameters'!$E$17,'Input Parameters'!$F$17)&lt;3500,3500,IF(_xlfn.NORM.INV(D4332,'Input Parameters'!$E$17,'Input Parameters'!$F$17)&gt;5500,5500,_xlfn.NORM.INV(D4332,'Input Parameters'!$E$17,'Input Parameters'!$F$17)))</f>
        <v>5420.5197229858022</v>
      </c>
      <c r="F4332" s="10">
        <f t="shared" ca="1" si="645"/>
        <v>0.59286679075714854</v>
      </c>
      <c r="G4332" s="64">
        <f ca="1">_xlfn.NORM.INV(F4332,'Input Parameters'!$E$20,'Input Parameters'!$F$20)</f>
        <v>284.22400204763744</v>
      </c>
      <c r="H4332" s="57">
        <f ca="1">EXP(E4332*(1/'Input Parameters'!$E$23-1/G4332))</f>
        <v>0.56741393004531171</v>
      </c>
      <c r="I4332" s="10">
        <f t="shared" ca="1" si="646"/>
        <v>0.27852244775010837</v>
      </c>
      <c r="J4332" s="30">
        <f ca="1">_xlfn.BETA.INV(I4332,'Input Parameters'!$L$26,'Input Parameters'!$M$26,'Input Parameters'!$J$26,'Input Parameters'!$K$26)</f>
        <v>0.56351427581684266</v>
      </c>
      <c r="K4332" s="168">
        <f ca="1">('Input Parameters'!$E$27/'Input Parameters'!$E$38)^$J4332</f>
        <v>1.7560533887594786E-2</v>
      </c>
      <c r="L4332" s="69">
        <f ca="1">$H4332*$C4332*'Input Parameters'!$E$25*K4332</f>
        <v>1.9370279628107963</v>
      </c>
      <c r="M4332" s="24">
        <f t="shared" ca="1" si="647"/>
        <v>0.19801297741934321</v>
      </c>
      <c r="N4332" s="15">
        <f ca="1">_xlfn.NORM.INV(M4332,'Input Parameters'!$E$29,'Input Parameters'!$F$29)</f>
        <v>9.9915125994897699E-2</v>
      </c>
      <c r="O4332" s="8">
        <f t="shared" ca="1" si="648"/>
        <v>0.76531836736081083</v>
      </c>
      <c r="P4332" s="30">
        <f ca="1">_xlfn.LOGNORM.INV(O4332,'Input Parameters'!$H$30,'Input Parameters'!$I$30)</f>
        <v>3.7765665151996242</v>
      </c>
      <c r="Q4332" s="10">
        <f t="shared" ca="1" si="649"/>
        <v>0.8625250892606926</v>
      </c>
      <c r="R4332" s="30">
        <f>IF('Input Parameters'!$E$32=0,0,_xlfn.BETA.INV(Q4332,'Input Parameters'!$L$32,'Input Parameters'!$M$32,'Input Parameters'!$J$32,'Input Parameters'!$K$32))</f>
        <v>0</v>
      </c>
      <c r="S4332" s="10">
        <f t="shared" ca="1" si="650"/>
        <v>7.0863922775335375E-2</v>
      </c>
      <c r="T4332" s="26">
        <f ca="1">_xlfn.LOGNORM.INV(S4332,'Input Parameters'!$H$34,'Input Parameters'!$I$34)</f>
        <v>41.97953965569701</v>
      </c>
      <c r="U4332" s="10">
        <f t="shared" ca="1" si="651"/>
        <v>0.30927103964044911</v>
      </c>
      <c r="V4332" s="30">
        <f ca="1">_xlfn.BETA.INV(U4332,'Input Parameters'!$L$36,'Input Parameters'!$M$36,'Input Parameters'!$J$36,'Input Parameters'!$K$36)</f>
        <v>0.51381372046207618</v>
      </c>
      <c r="W4332" s="2">
        <f ca="1">N4332+(P4332-N4332)*(1-ERF((T4332-R4332)/(2*SQRT(L4332*'Input Parameters'!$E$38))))</f>
        <v>0.22102138892905857</v>
      </c>
      <c r="X4332">
        <f t="shared" ca="1" si="652"/>
        <v>1</v>
      </c>
      <c r="Y4332" s="7"/>
    </row>
    <row r="4333" spans="1:25" ht="15" customHeight="1" x14ac:dyDescent="0.25">
      <c r="A4333" s="139">
        <v>4326</v>
      </c>
      <c r="B4333" s="10">
        <f t="shared" ca="1" si="643"/>
        <v>0.64268683752636546</v>
      </c>
      <c r="C4333" s="60">
        <f ca="1">_xlfn.NORM.INV(B4333,'Input Parameters'!$E$15,'Input Parameters'!$F$15)</f>
        <v>290.78302663967446</v>
      </c>
      <c r="D4333" s="10">
        <f t="shared" ca="1" si="644"/>
        <v>0.9109369457152463</v>
      </c>
      <c r="E4333" s="62">
        <f ca="1">IF(_xlfn.NORM.INV(D4333,'Input Parameters'!$E$17,'Input Parameters'!$F$17)&lt;3500,3500,IF(_xlfn.NORM.INV(D4333,'Input Parameters'!$E$17,'Input Parameters'!$F$17)&gt;5500,5500,_xlfn.NORM.INV(D4333,'Input Parameters'!$E$17,'Input Parameters'!$F$17)))</f>
        <v>5500</v>
      </c>
      <c r="F4333" s="10">
        <f t="shared" ca="1" si="645"/>
        <v>0.85612075013884847</v>
      </c>
      <c r="G4333" s="64">
        <f ca="1">_xlfn.NORM.INV(F4333,'Input Parameters'!$E$20,'Input Parameters'!$F$20)</f>
        <v>289.77244648870726</v>
      </c>
      <c r="H4333" s="57">
        <f ca="1">EXP(E4333*(1/'Input Parameters'!$E$23-1/G4333))</f>
        <v>0.81509438510008903</v>
      </c>
      <c r="I4333" s="10">
        <f t="shared" ca="1" si="646"/>
        <v>0.94817475402904638</v>
      </c>
      <c r="J4333" s="30">
        <f ca="1">_xlfn.BETA.INV(I4333,'Input Parameters'!$L$26,'Input Parameters'!$M$26,'Input Parameters'!$J$26,'Input Parameters'!$K$26)</f>
        <v>0.87485924441686191</v>
      </c>
      <c r="K4333" s="168">
        <f ca="1">('Input Parameters'!$E$27/'Input Parameters'!$E$38)^$J4333</f>
        <v>1.8820641658856738E-3</v>
      </c>
      <c r="L4333" s="69">
        <f ca="1">$H4333*$C4333*'Input Parameters'!$E$25*K4333</f>
        <v>0.44607859065852185</v>
      </c>
      <c r="M4333" s="24">
        <f t="shared" ca="1" si="647"/>
        <v>0.88271355512748173</v>
      </c>
      <c r="N4333" s="15">
        <f ca="1">_xlfn.NORM.INV(M4333,'Input Parameters'!$E$29,'Input Parameters'!$F$29)</f>
        <v>0.10011886615170709</v>
      </c>
      <c r="O4333" s="8">
        <f t="shared" ca="1" si="648"/>
        <v>0.42456614932645675</v>
      </c>
      <c r="P4333" s="30">
        <f ca="1">_xlfn.LOGNORM.INV(O4333,'Input Parameters'!$H$30,'Input Parameters'!$I$30)</f>
        <v>2.4526806614290857</v>
      </c>
      <c r="Q4333" s="10">
        <f t="shared" ca="1" si="649"/>
        <v>6.9568557408964393E-3</v>
      </c>
      <c r="R4333" s="30">
        <f>IF('Input Parameters'!$E$32=0,0,_xlfn.BETA.INV(Q4333,'Input Parameters'!$L$32,'Input Parameters'!$M$32,'Input Parameters'!$J$32,'Input Parameters'!$K$32))</f>
        <v>0</v>
      </c>
      <c r="S4333" s="10">
        <f t="shared" ca="1" si="650"/>
        <v>0.34912945360250169</v>
      </c>
      <c r="T4333" s="26">
        <f ca="1">_xlfn.LOGNORM.INV(S4333,'Input Parameters'!$H$34,'Input Parameters'!$I$34)</f>
        <v>48.032265854928355</v>
      </c>
      <c r="U4333" s="10">
        <f t="shared" ca="1" si="651"/>
        <v>0.47808360799388594</v>
      </c>
      <c r="V4333" s="30">
        <f ca="1">_xlfn.BETA.INV(U4333,'Input Parameters'!$L$36,'Input Parameters'!$M$36,'Input Parameters'!$J$36,'Input Parameters'!$K$36)</f>
        <v>0.57755939664984035</v>
      </c>
      <c r="W4333" s="2">
        <f ca="1">N4333+(P4333-N4333)*(1-ERF((T4333-R4333)/(2*SQRT(L4333*'Input Parameters'!$E$38))))</f>
        <v>0.10011972987212679</v>
      </c>
      <c r="X4333">
        <f t="shared" ca="1" si="652"/>
        <v>1</v>
      </c>
      <c r="Y4333" s="7"/>
    </row>
    <row r="4334" spans="1:25" ht="15" customHeight="1" x14ac:dyDescent="0.25">
      <c r="A4334" s="139">
        <v>4327</v>
      </c>
      <c r="B4334" s="10">
        <f t="shared" ca="1" si="643"/>
        <v>0.2498742244004144</v>
      </c>
      <c r="C4334" s="60">
        <f ca="1">_xlfn.NORM.INV(B4334,'Input Parameters'!$E$15,'Input Parameters'!$F$15)</f>
        <v>234.39282762711986</v>
      </c>
      <c r="D4334" s="10">
        <f t="shared" ca="1" si="644"/>
        <v>4.9274024721322252E-2</v>
      </c>
      <c r="E4334" s="62">
        <f ca="1">IF(_xlfn.NORM.INV(D4334,'Input Parameters'!$E$17,'Input Parameters'!$F$17)&lt;3500,3500,IF(_xlfn.NORM.INV(D4334,'Input Parameters'!$E$17,'Input Parameters'!$F$17)&gt;5500,5500,_xlfn.NORM.INV(D4334,'Input Parameters'!$E$17,'Input Parameters'!$F$17)))</f>
        <v>3643.6463489814123</v>
      </c>
      <c r="F4334" s="10">
        <f t="shared" ca="1" si="645"/>
        <v>0.7156204758956235</v>
      </c>
      <c r="G4334" s="64">
        <f ca="1">_xlfn.NORM.INV(F4334,'Input Parameters'!$E$20,'Input Parameters'!$F$20)</f>
        <v>286.46819641982694</v>
      </c>
      <c r="H4334" s="57">
        <f ca="1">EXP(E4334*(1/'Input Parameters'!$E$23-1/G4334))</f>
        <v>0.75542021272619586</v>
      </c>
      <c r="I4334" s="10">
        <f t="shared" ca="1" si="646"/>
        <v>0.18738178869150035</v>
      </c>
      <c r="J4334" s="30">
        <f ca="1">_xlfn.BETA.INV(I4334,'Input Parameters'!$L$26,'Input Parameters'!$M$26,'Input Parameters'!$J$26,'Input Parameters'!$K$26)</f>
        <v>0.51197172627412213</v>
      </c>
      <c r="K4334" s="168">
        <f ca="1">('Input Parameters'!$E$27/'Input Parameters'!$E$38)^$J4334</f>
        <v>2.5415771936765474E-2</v>
      </c>
      <c r="L4334" s="69">
        <f ca="1">$H4334*$C4334*'Input Parameters'!$E$25*K4334</f>
        <v>4.5002456838128868</v>
      </c>
      <c r="M4334" s="24">
        <f t="shared" ca="1" si="647"/>
        <v>0.60874385569585854</v>
      </c>
      <c r="N4334" s="15">
        <f ca="1">_xlfn.NORM.INV(M4334,'Input Parameters'!$E$29,'Input Parameters'!$F$29)</f>
        <v>0.10002760465817334</v>
      </c>
      <c r="O4334" s="8">
        <f t="shared" ca="1" si="648"/>
        <v>0.62648484579622921</v>
      </c>
      <c r="P4334" s="30">
        <f ca="1">_xlfn.LOGNORM.INV(O4334,'Input Parameters'!$H$30,'Input Parameters'!$I$30)</f>
        <v>3.1249257000714357</v>
      </c>
      <c r="Q4334" s="10">
        <f t="shared" ca="1" si="649"/>
        <v>0.76824884149439854</v>
      </c>
      <c r="R4334" s="30">
        <f>IF('Input Parameters'!$E$32=0,0,_xlfn.BETA.INV(Q4334,'Input Parameters'!$L$32,'Input Parameters'!$M$32,'Input Parameters'!$J$32,'Input Parameters'!$K$32))</f>
        <v>0</v>
      </c>
      <c r="S4334" s="10">
        <f t="shared" ca="1" si="650"/>
        <v>0.58950821534872366</v>
      </c>
      <c r="T4334" s="26">
        <f ca="1">_xlfn.LOGNORM.INV(S4334,'Input Parameters'!$H$34,'Input Parameters'!$I$34)</f>
        <v>51.848173725414199</v>
      </c>
      <c r="U4334" s="10">
        <f t="shared" ca="1" si="651"/>
        <v>0.59135788213814744</v>
      </c>
      <c r="V4334" s="30">
        <f ca="1">_xlfn.BETA.INV(U4334,'Input Parameters'!$L$36,'Input Parameters'!$M$36,'Input Parameters'!$J$36,'Input Parameters'!$K$36)</f>
        <v>0.62185892839413748</v>
      </c>
      <c r="W4334" s="2">
        <f ca="1">N4334+(P4334-N4334)*(1-ERF((T4334-R4334)/(2*SQRT(L4334*'Input Parameters'!$E$38))))</f>
        <v>0.35396127499890112</v>
      </c>
      <c r="X4334">
        <f t="shared" ca="1" si="652"/>
        <v>1</v>
      </c>
      <c r="Y4334" s="7"/>
    </row>
    <row r="4335" spans="1:25" ht="15" customHeight="1" x14ac:dyDescent="0.25">
      <c r="A4335" s="139">
        <v>4328</v>
      </c>
      <c r="B4335" s="10">
        <f t="shared" ca="1" si="643"/>
        <v>0.33936803160766627</v>
      </c>
      <c r="C4335" s="60">
        <f ca="1">_xlfn.NORM.INV(B4335,'Input Parameters'!$E$15,'Input Parameters'!$F$15)</f>
        <v>248.52090037577403</v>
      </c>
      <c r="D4335" s="10">
        <f t="shared" ca="1" si="644"/>
        <v>0.7700720375765896</v>
      </c>
      <c r="E4335" s="62">
        <f ca="1">IF(_xlfn.NORM.INV(D4335,'Input Parameters'!$E$17,'Input Parameters'!$F$17)&lt;3500,3500,IF(_xlfn.NORM.INV(D4335,'Input Parameters'!$E$17,'Input Parameters'!$F$17)&gt;5500,5500,_xlfn.NORM.INV(D4335,'Input Parameters'!$E$17,'Input Parameters'!$F$17)))</f>
        <v>5317.3588772298554</v>
      </c>
      <c r="F4335" s="10">
        <f t="shared" ca="1" si="645"/>
        <v>0.7013059646836951</v>
      </c>
      <c r="G4335" s="64">
        <f ca="1">_xlfn.NORM.INV(F4335,'Input Parameters'!$E$20,'Input Parameters'!$F$20)</f>
        <v>286.18867411329614</v>
      </c>
      <c r="H4335" s="57">
        <f ca="1">EXP(E4335*(1/'Input Parameters'!$E$23-1/G4335))</f>
        <v>0.65217014540848917</v>
      </c>
      <c r="I4335" s="10">
        <f t="shared" ca="1" si="646"/>
        <v>0.97687899015300261</v>
      </c>
      <c r="J4335" s="30">
        <f ca="1">_xlfn.BETA.INV(I4335,'Input Parameters'!$L$26,'Input Parameters'!$M$26,'Input Parameters'!$J$26,'Input Parameters'!$K$26)</f>
        <v>0.90662782254373697</v>
      </c>
      <c r="K4335" s="168">
        <f ca="1">('Input Parameters'!$E$27/'Input Parameters'!$E$38)^$J4335</f>
        <v>1.498541601499156E-3</v>
      </c>
      <c r="L4335" s="69">
        <f ca="1">$H4335*$C4335*'Input Parameters'!$E$25*K4335</f>
        <v>0.24288049341918136</v>
      </c>
      <c r="M4335" s="24">
        <f t="shared" ca="1" si="647"/>
        <v>0.2293830472013475</v>
      </c>
      <c r="N4335" s="15">
        <f ca="1">_xlfn.NORM.INV(M4335,'Input Parameters'!$E$29,'Input Parameters'!$F$29)</f>
        <v>9.9925911982077731E-2</v>
      </c>
      <c r="O4335" s="8">
        <f t="shared" ca="1" si="648"/>
        <v>0.60512754686427472</v>
      </c>
      <c r="P4335" s="30">
        <f ca="1">_xlfn.LOGNORM.INV(O4335,'Input Parameters'!$H$30,'Input Parameters'!$I$30)</f>
        <v>3.0434660033508774</v>
      </c>
      <c r="Q4335" s="10">
        <f t="shared" ca="1" si="649"/>
        <v>0.28504566824152033</v>
      </c>
      <c r="R4335" s="30">
        <f>IF('Input Parameters'!$E$32=0,0,_xlfn.BETA.INV(Q4335,'Input Parameters'!$L$32,'Input Parameters'!$M$32,'Input Parameters'!$J$32,'Input Parameters'!$K$32))</f>
        <v>0</v>
      </c>
      <c r="S4335" s="10">
        <f t="shared" ca="1" si="650"/>
        <v>7.0262501761580998E-2</v>
      </c>
      <c r="T4335" s="26">
        <f ca="1">_xlfn.LOGNORM.INV(S4335,'Input Parameters'!$H$34,'Input Parameters'!$I$34)</f>
        <v>41.956276230868895</v>
      </c>
      <c r="U4335" s="10">
        <f t="shared" ca="1" si="651"/>
        <v>0.22659590123231643</v>
      </c>
      <c r="V4335" s="30">
        <f ca="1">_xlfn.BETA.INV(U4335,'Input Parameters'!$L$36,'Input Parameters'!$M$36,'Input Parameters'!$J$36,'Input Parameters'!$K$36)</f>
        <v>0.48034003982649248</v>
      </c>
      <c r="W4335" s="2">
        <f ca="1">N4335+(P4335-N4335)*(1-ERF((T4335-R4335)/(2*SQRT(L4335*'Input Parameters'!$E$38))))</f>
        <v>9.9925917120895824E-2</v>
      </c>
      <c r="X4335">
        <f t="shared" ca="1" si="652"/>
        <v>1</v>
      </c>
      <c r="Y4335" s="7"/>
    </row>
    <row r="4336" spans="1:25" ht="15" customHeight="1" x14ac:dyDescent="0.25">
      <c r="A4336" s="139">
        <v>4329</v>
      </c>
      <c r="B4336" s="10">
        <f t="shared" ca="1" si="643"/>
        <v>0.81615852800896294</v>
      </c>
      <c r="C4336" s="60">
        <f ca="1">_xlfn.NORM.INV(B4336,'Input Parameters'!$E$15,'Input Parameters'!$F$15)</f>
        <v>319.7858454923043</v>
      </c>
      <c r="D4336" s="10">
        <f t="shared" ca="1" si="644"/>
        <v>0.25170852033184454</v>
      </c>
      <c r="E4336" s="62">
        <f ca="1">IF(_xlfn.NORM.INV(D4336,'Input Parameters'!$E$17,'Input Parameters'!$F$17)&lt;3500,3500,IF(_xlfn.NORM.INV(D4336,'Input Parameters'!$E$17,'Input Parameters'!$F$17)&gt;5500,5500,_xlfn.NORM.INV(D4336,'Input Parameters'!$E$17,'Input Parameters'!$F$17)))</f>
        <v>4331.6139233987369</v>
      </c>
      <c r="F4336" s="10">
        <f t="shared" ca="1" si="645"/>
        <v>0.28867058441889937</v>
      </c>
      <c r="G4336" s="64">
        <f ca="1">_xlfn.NORM.INV(F4336,'Input Parameters'!$E$20,'Input Parameters'!$F$20)</f>
        <v>278.91627333941989</v>
      </c>
      <c r="H4336" s="57">
        <f ca="1">EXP(E4336*(1/'Input Parameters'!$E$23-1/G4336))</f>
        <v>0.47575691388658875</v>
      </c>
      <c r="I4336" s="10">
        <f t="shared" ca="1" si="646"/>
        <v>0.16358016228203875</v>
      </c>
      <c r="J4336" s="30">
        <f ca="1">_xlfn.BETA.INV(I4336,'Input Parameters'!$L$26,'Input Parameters'!$M$26,'Input Parameters'!$J$26,'Input Parameters'!$K$26)</f>
        <v>0.49611779770727127</v>
      </c>
      <c r="K4336" s="168">
        <f ca="1">('Input Parameters'!$E$27/'Input Parameters'!$E$38)^$J4336</f>
        <v>2.84768230456252E-2</v>
      </c>
      <c r="L4336" s="69">
        <f ca="1">$H4336*$C4336*'Input Parameters'!$E$25*K4336</f>
        <v>4.3324731688304903</v>
      </c>
      <c r="M4336" s="24">
        <f t="shared" ca="1" si="647"/>
        <v>9.7759056217046614E-2</v>
      </c>
      <c r="N4336" s="15">
        <f ca="1">_xlfn.NORM.INV(M4336,'Input Parameters'!$E$29,'Input Parameters'!$F$29)</f>
        <v>9.9870557341419045E-2</v>
      </c>
      <c r="O4336" s="8">
        <f t="shared" ca="1" si="648"/>
        <v>0.59263074583612629</v>
      </c>
      <c r="P4336" s="30">
        <f ca="1">_xlfn.LOGNORM.INV(O4336,'Input Parameters'!$H$30,'Input Parameters'!$I$30)</f>
        <v>2.9973470464537546</v>
      </c>
      <c r="Q4336" s="10">
        <f t="shared" ca="1" si="649"/>
        <v>1.7480062555075171E-2</v>
      </c>
      <c r="R4336" s="30">
        <f>IF('Input Parameters'!$E$32=0,0,_xlfn.BETA.INV(Q4336,'Input Parameters'!$L$32,'Input Parameters'!$M$32,'Input Parameters'!$J$32,'Input Parameters'!$K$32))</f>
        <v>0</v>
      </c>
      <c r="S4336" s="10">
        <f t="shared" ca="1" si="650"/>
        <v>0.6636475101953071</v>
      </c>
      <c r="T4336" s="26">
        <f ca="1">_xlfn.LOGNORM.INV(S4336,'Input Parameters'!$H$34,'Input Parameters'!$I$34)</f>
        <v>53.130148363721823</v>
      </c>
      <c r="U4336" s="10">
        <f t="shared" ca="1" si="651"/>
        <v>0.44406979285782977</v>
      </c>
      <c r="V4336" s="30">
        <f ca="1">_xlfn.BETA.INV(U4336,'Input Parameters'!$L$36,'Input Parameters'!$M$36,'Input Parameters'!$J$36,'Input Parameters'!$K$36)</f>
        <v>0.56475255505186261</v>
      </c>
      <c r="W4336" s="2">
        <f ca="1">N4336+(P4336-N4336)*(1-ERF((T4336-R4336)/(2*SQRT(L4336*'Input Parameters'!$E$38))))</f>
        <v>0.30584380278333168</v>
      </c>
      <c r="X4336">
        <f t="shared" ca="1" si="652"/>
        <v>1</v>
      </c>
      <c r="Y4336" s="7"/>
    </row>
    <row r="4337" spans="1:25" ht="15" customHeight="1" x14ac:dyDescent="0.25">
      <c r="A4337" s="139">
        <v>4330</v>
      </c>
      <c r="B4337" s="10">
        <f t="shared" ca="1" si="643"/>
        <v>0.41184438628592945</v>
      </c>
      <c r="C4337" s="60">
        <f ca="1">_xlfn.NORM.INV(B4337,'Input Parameters'!$E$15,'Input Parameters'!$F$15)</f>
        <v>258.89273477779619</v>
      </c>
      <c r="D4337" s="10">
        <f t="shared" ca="1" si="644"/>
        <v>0.8097205430519786</v>
      </c>
      <c r="E4337" s="62">
        <f ca="1">IF(_xlfn.NORM.INV(D4337,'Input Parameters'!$E$17,'Input Parameters'!$F$17)&lt;3500,3500,IF(_xlfn.NORM.INV(D4337,'Input Parameters'!$E$17,'Input Parameters'!$F$17)&gt;5500,5500,_xlfn.NORM.INV(D4337,'Input Parameters'!$E$17,'Input Parameters'!$F$17)))</f>
        <v>5413.8068592084501</v>
      </c>
      <c r="F4337" s="10">
        <f t="shared" ca="1" si="645"/>
        <v>0.57878819386470381</v>
      </c>
      <c r="G4337" s="64">
        <f ca="1">_xlfn.NORM.INV(F4337,'Input Parameters'!$E$20,'Input Parameters'!$F$20)</f>
        <v>283.98192217551752</v>
      </c>
      <c r="H4337" s="57">
        <f ca="1">EXP(E4337*(1/'Input Parameters'!$E$23-1/G4337))</f>
        <v>0.55866705340629619</v>
      </c>
      <c r="I4337" s="10">
        <f t="shared" ca="1" si="646"/>
        <v>0.42696994460005244</v>
      </c>
      <c r="J4337" s="30">
        <f ca="1">_xlfn.BETA.INV(I4337,'Input Parameters'!$L$26,'Input Parameters'!$M$26,'Input Parameters'!$J$26,'Input Parameters'!$K$26)</f>
        <v>0.63138357147824342</v>
      </c>
      <c r="K4337" s="168">
        <f ca="1">('Input Parameters'!$E$27/'Input Parameters'!$E$38)^$J4337</f>
        <v>1.0792224501168606E-2</v>
      </c>
      <c r="L4337" s="69">
        <f ca="1">$H4337*$C4337*'Input Parameters'!$E$25*K4337</f>
        <v>1.5609316778559759</v>
      </c>
      <c r="M4337" s="24">
        <f t="shared" ca="1" si="647"/>
        <v>0.51681710871946585</v>
      </c>
      <c r="N4337" s="15">
        <f ca="1">_xlfn.NORM.INV(M4337,'Input Parameters'!$E$29,'Input Parameters'!$F$29)</f>
        <v>0.10000421667325245</v>
      </c>
      <c r="O4337" s="8">
        <f t="shared" ca="1" si="648"/>
        <v>0.19584985819898071</v>
      </c>
      <c r="P4337" s="30">
        <f ca="1">_xlfn.LOGNORM.INV(O4337,'Input Parameters'!$H$30,'Input Parameters'!$I$30)</f>
        <v>1.7903802055442919</v>
      </c>
      <c r="Q4337" s="10">
        <f t="shared" ca="1" si="649"/>
        <v>0.14072108811260486</v>
      </c>
      <c r="R4337" s="30">
        <f>IF('Input Parameters'!$E$32=0,0,_xlfn.BETA.INV(Q4337,'Input Parameters'!$L$32,'Input Parameters'!$M$32,'Input Parameters'!$J$32,'Input Parameters'!$K$32))</f>
        <v>0</v>
      </c>
      <c r="S4337" s="10">
        <f t="shared" ca="1" si="650"/>
        <v>0.87778452818856101</v>
      </c>
      <c r="T4337" s="26">
        <f ca="1">_xlfn.LOGNORM.INV(S4337,'Input Parameters'!$H$34,'Input Parameters'!$I$34)</f>
        <v>58.269484388609165</v>
      </c>
      <c r="U4337" s="10">
        <f t="shared" ca="1" si="651"/>
        <v>0.63377944706661782</v>
      </c>
      <c r="V4337" s="30">
        <f ca="1">_xlfn.BETA.INV(U4337,'Input Parameters'!$L$36,'Input Parameters'!$M$36,'Input Parameters'!$J$36,'Input Parameters'!$K$36)</f>
        <v>0.63964313193133715</v>
      </c>
      <c r="W4337" s="2">
        <f ca="1">N4337+(P4337-N4337)*(1-ERF((T4337-R4337)/(2*SQRT(L4337*'Input Parameters'!$E$38))))</f>
        <v>0.10165097061879176</v>
      </c>
      <c r="X4337">
        <f t="shared" ca="1" si="652"/>
        <v>1</v>
      </c>
      <c r="Y4337" s="7"/>
    </row>
    <row r="4338" spans="1:25" ht="15" customHeight="1" x14ac:dyDescent="0.25">
      <c r="A4338" s="139">
        <v>4331</v>
      </c>
      <c r="B4338" s="10">
        <f t="shared" ca="1" si="643"/>
        <v>0.95256041189612195</v>
      </c>
      <c r="C4338" s="60">
        <f ca="1">_xlfn.NORM.INV(B4338,'Input Parameters'!$E$15,'Input Parameters'!$F$15)</f>
        <v>361.48125441569027</v>
      </c>
      <c r="D4338" s="10">
        <f t="shared" ca="1" si="644"/>
        <v>7.9604761091078169E-2</v>
      </c>
      <c r="E4338" s="62">
        <f ca="1">IF(_xlfn.NORM.INV(D4338,'Input Parameters'!$E$17,'Input Parameters'!$F$17)&lt;3500,3500,IF(_xlfn.NORM.INV(D4338,'Input Parameters'!$E$17,'Input Parameters'!$F$17)&gt;5500,5500,_xlfn.NORM.INV(D4338,'Input Parameters'!$E$17,'Input Parameters'!$F$17)))</f>
        <v>3814.5854251533488</v>
      </c>
      <c r="F4338" s="10">
        <f t="shared" ca="1" si="645"/>
        <v>0.20743888954567469</v>
      </c>
      <c r="G4338" s="64">
        <f ca="1">_xlfn.NORM.INV(F4338,'Input Parameters'!$E$20,'Input Parameters'!$F$20)</f>
        <v>277.18722271006214</v>
      </c>
      <c r="H4338" s="57">
        <f ca="1">EXP(E4338*(1/'Input Parameters'!$E$23-1/G4338))</f>
        <v>0.47735623385502934</v>
      </c>
      <c r="I4338" s="10">
        <f t="shared" ca="1" si="646"/>
        <v>0.27678896942765308</v>
      </c>
      <c r="J4338" s="30">
        <f ca="1">_xlfn.BETA.INV(I4338,'Input Parameters'!$L$26,'Input Parameters'!$M$26,'Input Parameters'!$J$26,'Input Parameters'!$K$26)</f>
        <v>0.56263083703222749</v>
      </c>
      <c r="K4338" s="168">
        <f ca="1">('Input Parameters'!$E$27/'Input Parameters'!$E$38)^$J4338</f>
        <v>1.7672167047809807E-2</v>
      </c>
      <c r="L4338" s="69">
        <f ca="1">$H4338*$C4338*'Input Parameters'!$E$25*K4338</f>
        <v>3.0494266205859666</v>
      </c>
      <c r="M4338" s="24">
        <f t="shared" ca="1" si="647"/>
        <v>0.61113068418820948</v>
      </c>
      <c r="N4338" s="15">
        <f ca="1">_xlfn.NORM.INV(M4338,'Input Parameters'!$E$29,'Input Parameters'!$F$29)</f>
        <v>0.10002822672030957</v>
      </c>
      <c r="O4338" s="8">
        <f t="shared" ca="1" si="648"/>
        <v>0.77976685215030206</v>
      </c>
      <c r="P4338" s="30">
        <f ca="1">_xlfn.LOGNORM.INV(O4338,'Input Parameters'!$H$30,'Input Parameters'!$I$30)</f>
        <v>3.8629759556085421</v>
      </c>
      <c r="Q4338" s="10">
        <f t="shared" ca="1" si="649"/>
        <v>0.81228942046473285</v>
      </c>
      <c r="R4338" s="30">
        <f>IF('Input Parameters'!$E$32=0,0,_xlfn.BETA.INV(Q4338,'Input Parameters'!$L$32,'Input Parameters'!$M$32,'Input Parameters'!$J$32,'Input Parameters'!$K$32))</f>
        <v>0</v>
      </c>
      <c r="S4338" s="10">
        <f t="shared" ca="1" si="650"/>
        <v>8.3902160253461311E-2</v>
      </c>
      <c r="T4338" s="26">
        <f ca="1">_xlfn.LOGNORM.INV(S4338,'Input Parameters'!$H$34,'Input Parameters'!$I$34)</f>
        <v>42.453121032590843</v>
      </c>
      <c r="U4338" s="10">
        <f t="shared" ca="1" si="651"/>
        <v>0.11185230579511296</v>
      </c>
      <c r="V4338" s="30">
        <f ca="1">_xlfn.BETA.INV(U4338,'Input Parameters'!$L$36,'Input Parameters'!$M$36,'Input Parameters'!$J$36,'Input Parameters'!$K$36)</f>
        <v>0.42407075220884938</v>
      </c>
      <c r="W4338" s="2">
        <f ca="1">N4338+(P4338-N4338)*(1-ERF((T4338-R4338)/(2*SQRT(L4338*'Input Parameters'!$E$38))))</f>
        <v>0.42216444689361082</v>
      </c>
      <c r="X4338">
        <f t="shared" ca="1" si="652"/>
        <v>1</v>
      </c>
      <c r="Y4338" s="7"/>
    </row>
    <row r="4339" spans="1:25" ht="15" customHeight="1" x14ac:dyDescent="0.25">
      <c r="A4339" s="139">
        <v>4332</v>
      </c>
      <c r="B4339" s="10">
        <f t="shared" ca="1" si="643"/>
        <v>0.91860386618791123</v>
      </c>
      <c r="C4339" s="60">
        <f ca="1">_xlfn.NORM.INV(B4339,'Input Parameters'!$E$15,'Input Parameters'!$F$15)</f>
        <v>346.60724848327595</v>
      </c>
      <c r="D4339" s="10">
        <f t="shared" ca="1" si="644"/>
        <v>0.55824643539977103</v>
      </c>
      <c r="E4339" s="62">
        <f ca="1">IF(_xlfn.NORM.INV(D4339,'Input Parameters'!$E$17,'Input Parameters'!$F$17)&lt;3500,3500,IF(_xlfn.NORM.INV(D4339,'Input Parameters'!$E$17,'Input Parameters'!$F$17)&gt;5500,5500,_xlfn.NORM.INV(D4339,'Input Parameters'!$E$17,'Input Parameters'!$F$17)))</f>
        <v>4902.5673461871975</v>
      </c>
      <c r="F4339" s="10">
        <f t="shared" ca="1" si="645"/>
        <v>8.807357577428343E-3</v>
      </c>
      <c r="G4339" s="64">
        <f ca="1">_xlfn.NORM.INV(F4339,'Input Parameters'!$E$20,'Input Parameters'!$F$20)</f>
        <v>266.74675258782645</v>
      </c>
      <c r="H4339" s="57">
        <f ca="1">EXP(E4339*(1/'Input Parameters'!$E$23-1/G4339))</f>
        <v>0.19346266504698639</v>
      </c>
      <c r="I4339" s="10">
        <f t="shared" ca="1" si="646"/>
        <v>0.20864259928932527</v>
      </c>
      <c r="J4339" s="30">
        <f ca="1">_xlfn.BETA.INV(I4339,'Input Parameters'!$L$26,'Input Parameters'!$M$26,'Input Parameters'!$J$26,'Input Parameters'!$K$26)</f>
        <v>0.52511502956636713</v>
      </c>
      <c r="K4339" s="168">
        <f ca="1">('Input Parameters'!$E$27/'Input Parameters'!$E$38)^$J4339</f>
        <v>2.3129126181600051E-2</v>
      </c>
      <c r="L4339" s="69">
        <f ca="1">$H4339*$C4339*'Input Parameters'!$E$25*K4339</f>
        <v>1.5509365550502794</v>
      </c>
      <c r="M4339" s="24">
        <f t="shared" ca="1" si="647"/>
        <v>0.72945703758689084</v>
      </c>
      <c r="N4339" s="15">
        <f ca="1">_xlfn.NORM.INV(M4339,'Input Parameters'!$E$29,'Input Parameters'!$F$29)</f>
        <v>0.10006111716875338</v>
      </c>
      <c r="O4339" s="8">
        <f t="shared" ca="1" si="648"/>
        <v>0.40071071896453136</v>
      </c>
      <c r="P4339" s="30">
        <f ca="1">_xlfn.LOGNORM.INV(O4339,'Input Parameters'!$H$30,'Input Parameters'!$I$30)</f>
        <v>2.3826969486403091</v>
      </c>
      <c r="Q4339" s="10">
        <f t="shared" ca="1" si="649"/>
        <v>0.89922698193728923</v>
      </c>
      <c r="R4339" s="30">
        <f>IF('Input Parameters'!$E$32=0,0,_xlfn.BETA.INV(Q4339,'Input Parameters'!$L$32,'Input Parameters'!$M$32,'Input Parameters'!$J$32,'Input Parameters'!$K$32))</f>
        <v>0</v>
      </c>
      <c r="S4339" s="10">
        <f t="shared" ca="1" si="650"/>
        <v>0.26700138864738721</v>
      </c>
      <c r="T4339" s="26">
        <f ca="1">_xlfn.LOGNORM.INV(S4339,'Input Parameters'!$H$34,'Input Parameters'!$I$34)</f>
        <v>46.651587752644183</v>
      </c>
      <c r="U4339" s="10">
        <f t="shared" ca="1" si="651"/>
        <v>0.64142958888577328</v>
      </c>
      <c r="V4339" s="30">
        <f ca="1">_xlfn.BETA.INV(U4339,'Input Parameters'!$L$36,'Input Parameters'!$M$36,'Input Parameters'!$J$36,'Input Parameters'!$K$36)</f>
        <v>0.6429525669535292</v>
      </c>
      <c r="W4339" s="2">
        <f ca="1">N4339+(P4339-N4339)*(1-ERF((T4339-R4339)/(2*SQRT(L4339*'Input Parameters'!$E$38))))</f>
        <v>0.11849807420981265</v>
      </c>
      <c r="X4339">
        <f t="shared" ca="1" si="652"/>
        <v>1</v>
      </c>
      <c r="Y4339" s="7"/>
    </row>
    <row r="4340" spans="1:25" ht="15" customHeight="1" x14ac:dyDescent="0.25">
      <c r="A4340" s="139">
        <v>4333</v>
      </c>
      <c r="B4340" s="10">
        <f t="shared" ca="1" si="643"/>
        <v>0.69343627587849821</v>
      </c>
      <c r="C4340" s="60">
        <f ca="1">_xlfn.NORM.INV(B4340,'Input Parameters'!$E$15,'Input Parameters'!$F$15)</f>
        <v>298.36817766137443</v>
      </c>
      <c r="D4340" s="10">
        <f t="shared" ca="1" si="644"/>
        <v>0.37977030167002856</v>
      </c>
      <c r="E4340" s="62">
        <f ca="1">IF(_xlfn.NORM.INV(D4340,'Input Parameters'!$E$17,'Input Parameters'!$F$17)&lt;3500,3500,IF(_xlfn.NORM.INV(D4340,'Input Parameters'!$E$17,'Input Parameters'!$F$17)&gt;5500,5500,_xlfn.NORM.INV(D4340,'Input Parameters'!$E$17,'Input Parameters'!$F$17)))</f>
        <v>4585.7411204856226</v>
      </c>
      <c r="F4340" s="10">
        <f t="shared" ca="1" si="645"/>
        <v>0.43105821811058276</v>
      </c>
      <c r="G4340" s="64">
        <f ca="1">_xlfn.NORM.INV(F4340,'Input Parameters'!$E$20,'Input Parameters'!$F$20)</f>
        <v>281.48633956630027</v>
      </c>
      <c r="H4340" s="57">
        <f ca="1">EXP(E4340*(1/'Input Parameters'!$E$23-1/G4340))</f>
        <v>0.52923899444800548</v>
      </c>
      <c r="I4340" s="10">
        <f t="shared" ca="1" si="646"/>
        <v>0.26387516681931689</v>
      </c>
      <c r="J4340" s="30">
        <f ca="1">_xlfn.BETA.INV(I4340,'Input Parameters'!$L$26,'Input Parameters'!$M$26,'Input Parameters'!$J$26,'Input Parameters'!$K$26)</f>
        <v>0.55595459646277079</v>
      </c>
      <c r="K4340" s="168">
        <f ca="1">('Input Parameters'!$E$27/'Input Parameters'!$E$38)^$J4340</f>
        <v>1.8539058021875676E-2</v>
      </c>
      <c r="L4340" s="69">
        <f ca="1">$H4340*$C4340*'Input Parameters'!$E$25*K4340</f>
        <v>2.9274669519557759</v>
      </c>
      <c r="M4340" s="24">
        <f t="shared" ca="1" si="647"/>
        <v>0.99597821818731014</v>
      </c>
      <c r="N4340" s="15">
        <f ca="1">_xlfn.NORM.INV(M4340,'Input Parameters'!$E$29,'Input Parameters'!$F$29)</f>
        <v>0.100265023569084</v>
      </c>
      <c r="O4340" s="8">
        <f t="shared" ca="1" si="648"/>
        <v>8.6946617711721408E-2</v>
      </c>
      <c r="P4340" s="30">
        <f ca="1">_xlfn.LOGNORM.INV(O4340,'Input Parameters'!$H$30,'Input Parameters'!$I$30)</f>
        <v>1.4115624617082347</v>
      </c>
      <c r="Q4340" s="10">
        <f t="shared" ca="1" si="649"/>
        <v>0.60861564818708702</v>
      </c>
      <c r="R4340" s="30">
        <f>IF('Input Parameters'!$E$32=0,0,_xlfn.BETA.INV(Q4340,'Input Parameters'!$L$32,'Input Parameters'!$M$32,'Input Parameters'!$J$32,'Input Parameters'!$K$32))</f>
        <v>0</v>
      </c>
      <c r="S4340" s="10">
        <f t="shared" ca="1" si="650"/>
        <v>0.17437221610556453</v>
      </c>
      <c r="T4340" s="26">
        <f ca="1">_xlfn.LOGNORM.INV(S4340,'Input Parameters'!$H$34,'Input Parameters'!$I$34)</f>
        <v>44.856545930178257</v>
      </c>
      <c r="U4340" s="10">
        <f t="shared" ca="1" si="651"/>
        <v>0.1005114730274862</v>
      </c>
      <c r="V4340" s="30">
        <f ca="1">_xlfn.BETA.INV(U4340,'Input Parameters'!$L$36,'Input Parameters'!$M$36,'Input Parameters'!$J$36,'Input Parameters'!$K$36)</f>
        <v>0.41716937858925229</v>
      </c>
      <c r="W4340" s="2">
        <f ca="1">N4340+(P4340-N4340)*(1-ERF((T4340-R4340)/(2*SQRT(L4340*'Input Parameters'!$E$38))))</f>
        <v>0.18388198399025546</v>
      </c>
      <c r="X4340">
        <f t="shared" ca="1" si="652"/>
        <v>1</v>
      </c>
      <c r="Y4340" s="7"/>
    </row>
    <row r="4341" spans="1:25" ht="15" customHeight="1" x14ac:dyDescent="0.25">
      <c r="A4341" s="139">
        <v>4334</v>
      </c>
      <c r="B4341" s="10">
        <f t="shared" ca="1" si="643"/>
        <v>0.13977536122727363</v>
      </c>
      <c r="C4341" s="60">
        <f ca="1">_xlfn.NORM.INV(B4341,'Input Parameters'!$E$15,'Input Parameters'!$F$15)</f>
        <v>212.36625325839194</v>
      </c>
      <c r="D4341" s="10">
        <f t="shared" ca="1" si="644"/>
        <v>0.39860947788629786</v>
      </c>
      <c r="E4341" s="62">
        <f ca="1">IF(_xlfn.NORM.INV(D4341,'Input Parameters'!$E$17,'Input Parameters'!$F$17)&lt;3500,3500,IF(_xlfn.NORM.INV(D4341,'Input Parameters'!$E$17,'Input Parameters'!$F$17)&gt;5500,5500,_xlfn.NORM.INV(D4341,'Input Parameters'!$E$17,'Input Parameters'!$F$17)))</f>
        <v>4620.136436491428</v>
      </c>
      <c r="F4341" s="10">
        <f t="shared" ca="1" si="645"/>
        <v>7.9918262722923017E-2</v>
      </c>
      <c r="G4341" s="64">
        <f ca="1">_xlfn.NORM.INV(F4341,'Input Parameters'!$E$20,'Input Parameters'!$F$20)</f>
        <v>273.23233543575293</v>
      </c>
      <c r="H4341" s="57">
        <f ca="1">EXP(E4341*(1/'Input Parameters'!$E$23-1/G4341))</f>
        <v>0.32080727738351295</v>
      </c>
      <c r="I4341" s="10">
        <f t="shared" ca="1" si="646"/>
        <v>0.6385277351009645</v>
      </c>
      <c r="J4341" s="30">
        <f ca="1">_xlfn.BETA.INV(I4341,'Input Parameters'!$L$26,'Input Parameters'!$M$26,'Input Parameters'!$J$26,'Input Parameters'!$K$26)</f>
        <v>0.71665042564827686</v>
      </c>
      <c r="K4341" s="168">
        <f ca="1">('Input Parameters'!$E$27/'Input Parameters'!$E$38)^$J4341</f>
        <v>5.854465776595979E-3</v>
      </c>
      <c r="L4341" s="69">
        <f ca="1">$H4341*$C4341*'Input Parameters'!$E$25*K4341</f>
        <v>0.39885678845224576</v>
      </c>
      <c r="M4341" s="24">
        <f t="shared" ca="1" si="647"/>
        <v>0.12207598071193382</v>
      </c>
      <c r="N4341" s="15">
        <f ca="1">_xlfn.NORM.INV(M4341,'Input Parameters'!$E$29,'Input Parameters'!$F$29)</f>
        <v>9.9883532843056816E-2</v>
      </c>
      <c r="O4341" s="8">
        <f t="shared" ca="1" si="648"/>
        <v>0.75068726704548883</v>
      </c>
      <c r="P4341" s="30">
        <f ca="1">_xlfn.LOGNORM.INV(O4341,'Input Parameters'!$H$30,'Input Parameters'!$I$30)</f>
        <v>3.6938853829893055</v>
      </c>
      <c r="Q4341" s="10">
        <f t="shared" ca="1" si="649"/>
        <v>0.98027308375369082</v>
      </c>
      <c r="R4341" s="30">
        <f>IF('Input Parameters'!$E$32=0,0,_xlfn.BETA.INV(Q4341,'Input Parameters'!$L$32,'Input Parameters'!$M$32,'Input Parameters'!$J$32,'Input Parameters'!$K$32))</f>
        <v>0</v>
      </c>
      <c r="S4341" s="10">
        <f t="shared" ca="1" si="650"/>
        <v>0.94071498863806358</v>
      </c>
      <c r="T4341" s="26">
        <f ca="1">_xlfn.LOGNORM.INV(S4341,'Input Parameters'!$H$34,'Input Parameters'!$I$34)</f>
        <v>61.220923778418154</v>
      </c>
      <c r="U4341" s="10">
        <f t="shared" ca="1" si="651"/>
        <v>0.23387903557062739</v>
      </c>
      <c r="V4341" s="30">
        <f ca="1">_xlfn.BETA.INV(U4341,'Input Parameters'!$L$36,'Input Parameters'!$M$36,'Input Parameters'!$J$36,'Input Parameters'!$K$36)</f>
        <v>0.48343106080543868</v>
      </c>
      <c r="W4341" s="2">
        <f ca="1">N4341+(P4341-N4341)*(1-ERF((T4341-R4341)/(2*SQRT(L4341*'Input Parameters'!$E$38))))</f>
        <v>9.9883532868774494E-2</v>
      </c>
      <c r="X4341">
        <f t="shared" ca="1" si="652"/>
        <v>1</v>
      </c>
      <c r="Y4341" s="7"/>
    </row>
    <row r="4342" spans="1:25" ht="15" customHeight="1" x14ac:dyDescent="0.25">
      <c r="A4342" s="139">
        <v>4335</v>
      </c>
      <c r="B4342" s="10">
        <f t="shared" ca="1" si="643"/>
        <v>0.40583061075236515</v>
      </c>
      <c r="C4342" s="60">
        <f ca="1">_xlfn.NORM.INV(B4342,'Input Parameters'!$E$15,'Input Parameters'!$F$15)</f>
        <v>258.0537976900273</v>
      </c>
      <c r="D4342" s="10">
        <f t="shared" ca="1" si="644"/>
        <v>5.3701978769592595E-2</v>
      </c>
      <c r="E4342" s="62">
        <f ca="1">IF(_xlfn.NORM.INV(D4342,'Input Parameters'!$E$17,'Input Parameters'!$F$17)&lt;3500,3500,IF(_xlfn.NORM.INV(D4342,'Input Parameters'!$E$17,'Input Parameters'!$F$17)&gt;5500,5500,_xlfn.NORM.INV(D4342,'Input Parameters'!$E$17,'Input Parameters'!$F$17)))</f>
        <v>3673.0195629295013</v>
      </c>
      <c r="F4342" s="10">
        <f t="shared" ca="1" si="645"/>
        <v>7.203464185590025E-2</v>
      </c>
      <c r="G4342" s="64">
        <f ca="1">_xlfn.NORM.INV(F4342,'Input Parameters'!$E$20,'Input Parameters'!$F$20)</f>
        <v>272.86261432059894</v>
      </c>
      <c r="H4342" s="57">
        <f ca="1">EXP(E4342*(1/'Input Parameters'!$E$23-1/G4342))</f>
        <v>0.39769710592522578</v>
      </c>
      <c r="I4342" s="10">
        <f t="shared" ca="1" si="646"/>
        <v>0.42316535031617053</v>
      </c>
      <c r="J4342" s="30">
        <f ca="1">_xlfn.BETA.INV(I4342,'Input Parameters'!$L$26,'Input Parameters'!$M$26,'Input Parameters'!$J$26,'Input Parameters'!$K$26)</f>
        <v>0.62978011475850537</v>
      </c>
      <c r="K4342" s="168">
        <f ca="1">('Input Parameters'!$E$27/'Input Parameters'!$E$38)^$J4342</f>
        <v>1.0917069291388869E-2</v>
      </c>
      <c r="L4342" s="69">
        <f ca="1">$H4342*$C4342*'Input Parameters'!$E$25*K4342</f>
        <v>1.1203887832156085</v>
      </c>
      <c r="M4342" s="24">
        <f t="shared" ca="1" si="647"/>
        <v>0.49697796364400415</v>
      </c>
      <c r="N4342" s="15">
        <f ca="1">_xlfn.NORM.INV(M4342,'Input Parameters'!$E$29,'Input Parameters'!$F$29)</f>
        <v>9.999924248057751E-2</v>
      </c>
      <c r="O4342" s="8">
        <f t="shared" ca="1" si="648"/>
        <v>0.39927288241654257</v>
      </c>
      <c r="P4342" s="30">
        <f ca="1">_xlfn.LOGNORM.INV(O4342,'Input Parameters'!$H$30,'Input Parameters'!$I$30)</f>
        <v>2.3785117228595922</v>
      </c>
      <c r="Q4342" s="10">
        <f t="shared" ca="1" si="649"/>
        <v>0.94383282596478979</v>
      </c>
      <c r="R4342" s="30">
        <f>IF('Input Parameters'!$E$32=0,0,_xlfn.BETA.INV(Q4342,'Input Parameters'!$L$32,'Input Parameters'!$M$32,'Input Parameters'!$J$32,'Input Parameters'!$K$32))</f>
        <v>0</v>
      </c>
      <c r="S4342" s="10">
        <f t="shared" ca="1" si="650"/>
        <v>0.91219035817430749</v>
      </c>
      <c r="T4342" s="26">
        <f ca="1">_xlfn.LOGNORM.INV(S4342,'Input Parameters'!$H$34,'Input Parameters'!$I$34)</f>
        <v>59.667314669498111</v>
      </c>
      <c r="U4342" s="10">
        <f t="shared" ca="1" si="651"/>
        <v>0.59312777659480731</v>
      </c>
      <c r="V4342" s="30">
        <f ca="1">_xlfn.BETA.INV(U4342,'Input Parameters'!$L$36,'Input Parameters'!$M$36,'Input Parameters'!$J$36,'Input Parameters'!$K$36)</f>
        <v>0.62258380798073376</v>
      </c>
      <c r="W4342" s="2">
        <f ca="1">N4342+(P4342-N4342)*(1-ERF((T4342-R4342)/(2*SQRT(L4342*'Input Parameters'!$E$38))))</f>
        <v>0.10015235160935979</v>
      </c>
      <c r="X4342">
        <f t="shared" ca="1" si="652"/>
        <v>1</v>
      </c>
      <c r="Y4342" s="7"/>
    </row>
    <row r="4343" spans="1:25" ht="15" customHeight="1" x14ac:dyDescent="0.25">
      <c r="A4343" s="139">
        <v>4336</v>
      </c>
      <c r="B4343" s="10">
        <f t="shared" ca="1" si="643"/>
        <v>0.64874320394590757</v>
      </c>
      <c r="C4343" s="60">
        <f ca="1">_xlfn.NORM.INV(B4343,'Input Parameters'!$E$15,'Input Parameters'!$F$15)</f>
        <v>291.66527826921526</v>
      </c>
      <c r="D4343" s="10">
        <f t="shared" ca="1" si="644"/>
        <v>0.38615026024258614</v>
      </c>
      <c r="E4343" s="62">
        <f ca="1">IF(_xlfn.NORM.INV(D4343,'Input Parameters'!$E$17,'Input Parameters'!$F$17)&lt;3500,3500,IF(_xlfn.NORM.INV(D4343,'Input Parameters'!$E$17,'Input Parameters'!$F$17)&gt;5500,5500,_xlfn.NORM.INV(D4343,'Input Parameters'!$E$17,'Input Parameters'!$F$17)))</f>
        <v>4597.4430771456891</v>
      </c>
      <c r="F4343" s="10">
        <f t="shared" ca="1" si="645"/>
        <v>0.11138129531998942</v>
      </c>
      <c r="G4343" s="64">
        <f ca="1">_xlfn.NORM.INV(F4343,'Input Parameters'!$E$20,'Input Parameters'!$F$20)</f>
        <v>274.48125933179233</v>
      </c>
      <c r="H4343" s="57">
        <f ca="1">EXP(E4343*(1/'Input Parameters'!$E$23-1/G4343))</f>
        <v>0.34827273419913873</v>
      </c>
      <c r="I4343" s="10">
        <f t="shared" ca="1" si="646"/>
        <v>0.10726847770060133</v>
      </c>
      <c r="J4343" s="30">
        <f ca="1">_xlfn.BETA.INV(I4343,'Input Parameters'!$L$26,'Input Parameters'!$M$26,'Input Parameters'!$J$26,'Input Parameters'!$K$26)</f>
        <v>0.45146612751658283</v>
      </c>
      <c r="K4343" s="168">
        <f ca="1">('Input Parameters'!$E$27/'Input Parameters'!$E$38)^$J4343</f>
        <v>3.9227499590297935E-2</v>
      </c>
      <c r="L4343" s="69">
        <f ca="1">$H4343*$C4343*'Input Parameters'!$E$25*K4343</f>
        <v>3.9846926888448984</v>
      </c>
      <c r="M4343" s="24">
        <f t="shared" ca="1" si="647"/>
        <v>0.52165846990245635</v>
      </c>
      <c r="N4343" s="15">
        <f ca="1">_xlfn.NORM.INV(M4343,'Input Parameters'!$E$29,'Input Parameters'!$F$29)</f>
        <v>0.10000543164292902</v>
      </c>
      <c r="O4343" s="8">
        <f t="shared" ca="1" si="648"/>
        <v>0.65004651439304595</v>
      </c>
      <c r="P4343" s="30">
        <f ca="1">_xlfn.LOGNORM.INV(O4343,'Input Parameters'!$H$30,'Input Parameters'!$I$30)</f>
        <v>3.2191514426422372</v>
      </c>
      <c r="Q4343" s="10">
        <f t="shared" ca="1" si="649"/>
        <v>0.94446327034792699</v>
      </c>
      <c r="R4343" s="30">
        <f>IF('Input Parameters'!$E$32=0,0,_xlfn.BETA.INV(Q4343,'Input Parameters'!$L$32,'Input Parameters'!$M$32,'Input Parameters'!$J$32,'Input Parameters'!$K$32))</f>
        <v>0</v>
      </c>
      <c r="S4343" s="10">
        <f t="shared" ca="1" si="650"/>
        <v>0.59983374071572937</v>
      </c>
      <c r="T4343" s="26">
        <f ca="1">_xlfn.LOGNORM.INV(S4343,'Input Parameters'!$H$34,'Input Parameters'!$I$34)</f>
        <v>52.020423404129794</v>
      </c>
      <c r="U4343" s="10">
        <f t="shared" ca="1" si="651"/>
        <v>0.75520201797684827</v>
      </c>
      <c r="V4343" s="30">
        <f ca="1">_xlfn.BETA.INV(U4343,'Input Parameters'!$L$36,'Input Parameters'!$M$36,'Input Parameters'!$J$36,'Input Parameters'!$K$36)</f>
        <v>0.69771963375786394</v>
      </c>
      <c r="W4343" s="2">
        <f ca="1">N4343+(P4343-N4343)*(1-ERF((T4343-R4343)/(2*SQRT(L4343*'Input Parameters'!$E$38))))</f>
        <v>0.3038996054546122</v>
      </c>
      <c r="X4343">
        <f t="shared" ca="1" si="652"/>
        <v>1</v>
      </c>
      <c r="Y4343" s="7"/>
    </row>
    <row r="4344" spans="1:25" ht="15" customHeight="1" x14ac:dyDescent="0.25">
      <c r="A4344" s="139">
        <v>4337</v>
      </c>
      <c r="B4344" s="10">
        <f t="shared" ca="1" si="643"/>
        <v>9.0542091195979335E-2</v>
      </c>
      <c r="C4344" s="60">
        <f ca="1">_xlfn.NORM.INV(B4344,'Input Parameters'!$E$15,'Input Parameters'!$F$15)</f>
        <v>198.48757736084181</v>
      </c>
      <c r="D4344" s="10">
        <f t="shared" ca="1" si="644"/>
        <v>0.22371488893567937</v>
      </c>
      <c r="E4344" s="62">
        <f ca="1">IF(_xlfn.NORM.INV(D4344,'Input Parameters'!$E$17,'Input Parameters'!$F$17)&lt;3500,3500,IF(_xlfn.NORM.INV(D4344,'Input Parameters'!$E$17,'Input Parameters'!$F$17)&gt;5500,5500,_xlfn.NORM.INV(D4344,'Input Parameters'!$E$17,'Input Parameters'!$F$17)))</f>
        <v>4268.205140120569</v>
      </c>
      <c r="F4344" s="10">
        <f t="shared" ca="1" si="645"/>
        <v>0.21132723200023507</v>
      </c>
      <c r="G4344" s="64">
        <f ca="1">_xlfn.NORM.INV(F4344,'Input Parameters'!$E$20,'Input Parameters'!$F$20)</f>
        <v>277.27777561419856</v>
      </c>
      <c r="H4344" s="57">
        <f ca="1">EXP(E4344*(1/'Input Parameters'!$E$23-1/G4344))</f>
        <v>0.43937508186806734</v>
      </c>
      <c r="I4344" s="10">
        <f t="shared" ca="1" si="646"/>
        <v>0.94349240870076678</v>
      </c>
      <c r="J4344" s="30">
        <f ca="1">_xlfn.BETA.INV(I4344,'Input Parameters'!$L$26,'Input Parameters'!$M$26,'Input Parameters'!$J$26,'Input Parameters'!$K$26)</f>
        <v>0.87074896206238095</v>
      </c>
      <c r="K4344" s="168">
        <f ca="1">('Input Parameters'!$E$27/'Input Parameters'!$E$38)^$J4344</f>
        <v>1.9383794483320898E-3</v>
      </c>
      <c r="L4344" s="69">
        <f ca="1">$H4344*$C4344*'Input Parameters'!$E$25*K4344</f>
        <v>0.16904703225823836</v>
      </c>
      <c r="M4344" s="24">
        <f t="shared" ca="1" si="647"/>
        <v>0.37431269802226685</v>
      </c>
      <c r="N4344" s="15">
        <f ca="1">_xlfn.NORM.INV(M4344,'Input Parameters'!$E$29,'Input Parameters'!$F$29)</f>
        <v>9.9967954758347771E-2</v>
      </c>
      <c r="O4344" s="8">
        <f t="shared" ca="1" si="648"/>
        <v>0.25767081531312885</v>
      </c>
      <c r="P4344" s="30">
        <f ca="1">_xlfn.LOGNORM.INV(O4344,'Input Parameters'!$H$30,'Input Parameters'!$I$30)</f>
        <v>1.9733578955885911</v>
      </c>
      <c r="Q4344" s="10">
        <f t="shared" ca="1" si="649"/>
        <v>0.21401076957464105</v>
      </c>
      <c r="R4344" s="30">
        <f>IF('Input Parameters'!$E$32=0,0,_xlfn.BETA.INV(Q4344,'Input Parameters'!$L$32,'Input Parameters'!$M$32,'Input Parameters'!$J$32,'Input Parameters'!$K$32))</f>
        <v>0</v>
      </c>
      <c r="S4344" s="10">
        <f t="shared" ca="1" si="650"/>
        <v>6.6081583847718561E-2</v>
      </c>
      <c r="T4344" s="26">
        <f ca="1">_xlfn.LOGNORM.INV(S4344,'Input Parameters'!$H$34,'Input Parameters'!$I$34)</f>
        <v>41.790540171641915</v>
      </c>
      <c r="U4344" s="10">
        <f t="shared" ca="1" si="651"/>
        <v>8.9136855453285313E-2</v>
      </c>
      <c r="V4344" s="30">
        <f ca="1">_xlfn.BETA.INV(U4344,'Input Parameters'!$L$36,'Input Parameters'!$M$36,'Input Parameters'!$J$36,'Input Parameters'!$K$36)</f>
        <v>0.40980180310746134</v>
      </c>
      <c r="W4344" s="2">
        <f ca="1">N4344+(P4344-N4344)*(1-ERF((T4344-R4344)/(2*SQRT(L4344*'Input Parameters'!$E$38))))</f>
        <v>9.9967954759586752E-2</v>
      </c>
      <c r="X4344">
        <f t="shared" ca="1" si="652"/>
        <v>1</v>
      </c>
      <c r="Y4344" s="7"/>
    </row>
    <row r="4345" spans="1:25" ht="15" customHeight="1" x14ac:dyDescent="0.25">
      <c r="A4345" s="139">
        <v>4338</v>
      </c>
      <c r="B4345" s="10">
        <f t="shared" ca="1" si="643"/>
        <v>0.79617450714961902</v>
      </c>
      <c r="C4345" s="60">
        <f ca="1">_xlfn.NORM.INV(B4345,'Input Parameters'!$E$15,'Input Parameters'!$F$15)</f>
        <v>315.84123571480467</v>
      </c>
      <c r="D4345" s="10">
        <f t="shared" ca="1" si="644"/>
        <v>0.17627684450664227</v>
      </c>
      <c r="E4345" s="62">
        <f ca="1">IF(_xlfn.NORM.INV(D4345,'Input Parameters'!$E$17,'Input Parameters'!$F$17)&lt;3500,3500,IF(_xlfn.NORM.INV(D4345,'Input Parameters'!$E$17,'Input Parameters'!$F$17)&gt;5500,5500,_xlfn.NORM.INV(D4345,'Input Parameters'!$E$17,'Input Parameters'!$F$17)))</f>
        <v>4149.2468362575082</v>
      </c>
      <c r="F4345" s="10">
        <f t="shared" ca="1" si="645"/>
        <v>0.80087641538852894</v>
      </c>
      <c r="G4345" s="64">
        <f ca="1">_xlfn.NORM.INV(F4345,'Input Parameters'!$E$20,'Input Parameters'!$F$20)</f>
        <v>288.30986419884056</v>
      </c>
      <c r="H4345" s="57">
        <f ca="1">EXP(E4345*(1/'Input Parameters'!$E$23-1/G4345))</f>
        <v>0.7970169178870975</v>
      </c>
      <c r="I4345" s="10">
        <f t="shared" ca="1" si="646"/>
        <v>0.95905321462219306</v>
      </c>
      <c r="J4345" s="30">
        <f ca="1">_xlfn.BETA.INV(I4345,'Input Parameters'!$L$26,'Input Parameters'!$M$26,'Input Parameters'!$J$26,'Input Parameters'!$K$26)</f>
        <v>0.88528673732828722</v>
      </c>
      <c r="K4345" s="168">
        <f ca="1">('Input Parameters'!$E$27/'Input Parameters'!$E$38)^$J4345</f>
        <v>1.7464278631129956E-3</v>
      </c>
      <c r="L4345" s="69">
        <f ca="1">$H4345*$C4345*'Input Parameters'!$E$25*K4345</f>
        <v>0.43962969749868769</v>
      </c>
      <c r="M4345" s="24">
        <f t="shared" ca="1" si="647"/>
        <v>0.81993074226378027</v>
      </c>
      <c r="N4345" s="15">
        <f ca="1">_xlfn.NORM.INV(M4345,'Input Parameters'!$E$29,'Input Parameters'!$F$29)</f>
        <v>0.10009151011801928</v>
      </c>
      <c r="O4345" s="8">
        <f t="shared" ca="1" si="648"/>
        <v>0.11647942147960688</v>
      </c>
      <c r="P4345" s="30">
        <f ca="1">_xlfn.LOGNORM.INV(O4345,'Input Parameters'!$H$30,'Input Parameters'!$I$30)</f>
        <v>1.5274477517037739</v>
      </c>
      <c r="Q4345" s="10">
        <f t="shared" ca="1" si="649"/>
        <v>0.28307001326918679</v>
      </c>
      <c r="R4345" s="30">
        <f>IF('Input Parameters'!$E$32=0,0,_xlfn.BETA.INV(Q4345,'Input Parameters'!$L$32,'Input Parameters'!$M$32,'Input Parameters'!$J$32,'Input Parameters'!$K$32))</f>
        <v>0</v>
      </c>
      <c r="S4345" s="10">
        <f t="shared" ca="1" si="650"/>
        <v>0.64823418378625619</v>
      </c>
      <c r="T4345" s="26">
        <f ca="1">_xlfn.LOGNORM.INV(S4345,'Input Parameters'!$H$34,'Input Parameters'!$I$34)</f>
        <v>52.853803860762717</v>
      </c>
      <c r="U4345" s="10">
        <f t="shared" ca="1" si="651"/>
        <v>0.12374526299020583</v>
      </c>
      <c r="V4345" s="30">
        <f ca="1">_xlfn.BETA.INV(U4345,'Input Parameters'!$L$36,'Input Parameters'!$M$36,'Input Parameters'!$J$36,'Input Parameters'!$K$36)</f>
        <v>0.43091734110004898</v>
      </c>
      <c r="W4345" s="2">
        <f ca="1">N4345+(P4345-N4345)*(1-ERF((T4345-R4345)/(2*SQRT(L4345*'Input Parameters'!$E$38))))</f>
        <v>0.10009153487315765</v>
      </c>
      <c r="X4345">
        <f t="shared" ca="1" si="652"/>
        <v>1</v>
      </c>
      <c r="Y4345" s="7"/>
    </row>
    <row r="4346" spans="1:25" ht="15" customHeight="1" x14ac:dyDescent="0.25">
      <c r="A4346" s="139">
        <v>4339</v>
      </c>
      <c r="B4346" s="10">
        <f t="shared" ca="1" si="643"/>
        <v>0.93206550189783188</v>
      </c>
      <c r="C4346" s="60">
        <f ca="1">_xlfn.NORM.INV(B4346,'Input Parameters'!$E$15,'Input Parameters'!$F$15)</f>
        <v>351.78871723451959</v>
      </c>
      <c r="D4346" s="10">
        <f t="shared" ca="1" si="644"/>
        <v>0.12864906501692763</v>
      </c>
      <c r="E4346" s="62">
        <f ca="1">IF(_xlfn.NORM.INV(D4346,'Input Parameters'!$E$17,'Input Parameters'!$F$17)&lt;3500,3500,IF(_xlfn.NORM.INV(D4346,'Input Parameters'!$E$17,'Input Parameters'!$F$17)&gt;5500,5500,_xlfn.NORM.INV(D4346,'Input Parameters'!$E$17,'Input Parameters'!$F$17)))</f>
        <v>4007.039797630252</v>
      </c>
      <c r="F4346" s="10">
        <f t="shared" ca="1" si="645"/>
        <v>1.4947581303831003E-2</v>
      </c>
      <c r="G4346" s="64">
        <f ca="1">_xlfn.NORM.INV(F4346,'Input Parameters'!$E$20,'Input Parameters'!$F$20)</f>
        <v>268.10110664606776</v>
      </c>
      <c r="H4346" s="57">
        <f ca="1">EXP(E4346*(1/'Input Parameters'!$E$23-1/G4346))</f>
        <v>0.28175232561830343</v>
      </c>
      <c r="I4346" s="10">
        <f t="shared" ca="1" si="646"/>
        <v>0.85825383770575014</v>
      </c>
      <c r="J4346" s="30">
        <f ca="1">_xlfn.BETA.INV(I4346,'Input Parameters'!$L$26,'Input Parameters'!$M$26,'Input Parameters'!$J$26,'Input Parameters'!$K$26)</f>
        <v>0.81466215769911265</v>
      </c>
      <c r="K4346" s="168">
        <f ca="1">('Input Parameters'!$E$27/'Input Parameters'!$E$38)^$J4346</f>
        <v>2.8984156734507545E-3</v>
      </c>
      <c r="L4346" s="69">
        <f ca="1">$H4346*$C4346*'Input Parameters'!$E$25*K4346</f>
        <v>0.2872831045478263</v>
      </c>
      <c r="M4346" s="24">
        <f t="shared" ca="1" si="647"/>
        <v>0.65295473298903273</v>
      </c>
      <c r="N4346" s="15">
        <f ca="1">_xlfn.NORM.INV(M4346,'Input Parameters'!$E$29,'Input Parameters'!$F$29)</f>
        <v>0.10003933099989498</v>
      </c>
      <c r="O4346" s="8">
        <f t="shared" ca="1" si="648"/>
        <v>9.558708886806655E-3</v>
      </c>
      <c r="P4346" s="30">
        <f ca="1">_xlfn.LOGNORM.INV(O4346,'Input Parameters'!$H$30,'Input Parameters'!$I$30)</f>
        <v>0.88704656529040748</v>
      </c>
      <c r="Q4346" s="10">
        <f t="shared" ca="1" si="649"/>
        <v>0.62107871502509104</v>
      </c>
      <c r="R4346" s="30">
        <f>IF('Input Parameters'!$E$32=0,0,_xlfn.BETA.INV(Q4346,'Input Parameters'!$L$32,'Input Parameters'!$M$32,'Input Parameters'!$J$32,'Input Parameters'!$K$32))</f>
        <v>0</v>
      </c>
      <c r="S4346" s="10">
        <f t="shared" ca="1" si="650"/>
        <v>0.27723721760414399</v>
      </c>
      <c r="T4346" s="26">
        <f ca="1">_xlfn.LOGNORM.INV(S4346,'Input Parameters'!$H$34,'Input Parameters'!$I$34)</f>
        <v>46.831070049119219</v>
      </c>
      <c r="U4346" s="10">
        <f t="shared" ca="1" si="651"/>
        <v>0.64803523536750274</v>
      </c>
      <c r="V4346" s="30">
        <f ca="1">_xlfn.BETA.INV(U4346,'Input Parameters'!$L$36,'Input Parameters'!$M$36,'Input Parameters'!$J$36,'Input Parameters'!$K$36)</f>
        <v>0.64583883371449202</v>
      </c>
      <c r="W4346" s="2">
        <f ca="1">N4346+(P4346-N4346)*(1-ERF((T4346-R4346)/(2*SQRT(L4346*'Input Parameters'!$E$38))))</f>
        <v>0.1000393315100678</v>
      </c>
      <c r="X4346">
        <f t="shared" ca="1" si="652"/>
        <v>1</v>
      </c>
      <c r="Y4346" s="7"/>
    </row>
    <row r="4347" spans="1:25" ht="15" customHeight="1" x14ac:dyDescent="0.25">
      <c r="A4347" s="139">
        <v>4340</v>
      </c>
      <c r="B4347" s="10">
        <f t="shared" ca="1" si="643"/>
        <v>0.40297406068129871</v>
      </c>
      <c r="C4347" s="60">
        <f ca="1">_xlfn.NORM.INV(B4347,'Input Parameters'!$E$15,'Input Parameters'!$F$15)</f>
        <v>257.65422731577269</v>
      </c>
      <c r="D4347" s="10">
        <f t="shared" ca="1" si="644"/>
        <v>0.97810061654211333</v>
      </c>
      <c r="E4347" s="62">
        <f ca="1">IF(_xlfn.NORM.INV(D4347,'Input Parameters'!$E$17,'Input Parameters'!$F$17)&lt;3500,3500,IF(_xlfn.NORM.INV(D4347,'Input Parameters'!$E$17,'Input Parameters'!$F$17)&gt;5500,5500,_xlfn.NORM.INV(D4347,'Input Parameters'!$E$17,'Input Parameters'!$F$17)))</f>
        <v>5500</v>
      </c>
      <c r="F4347" s="10">
        <f t="shared" ca="1" si="645"/>
        <v>1.0222517357042493E-3</v>
      </c>
      <c r="G4347" s="64">
        <f ca="1">_xlfn.NORM.INV(F4347,'Input Parameters'!$E$20,'Input Parameters'!$F$20)</f>
        <v>261.98927539053705</v>
      </c>
      <c r="H4347" s="57">
        <f ca="1">EXP(E4347*(1/'Input Parameters'!$E$23-1/G4347))</f>
        <v>0.10890639196617065</v>
      </c>
      <c r="I4347" s="10">
        <f t="shared" ca="1" si="646"/>
        <v>0.63231104682184647</v>
      </c>
      <c r="J4347" s="30">
        <f ca="1">_xlfn.BETA.INV(I4347,'Input Parameters'!$L$26,'Input Parameters'!$M$26,'Input Parameters'!$J$26,'Input Parameters'!$K$26)</f>
        <v>0.71415868663717741</v>
      </c>
      <c r="K4347" s="168">
        <f ca="1">('Input Parameters'!$E$27/'Input Parameters'!$E$38)^$J4347</f>
        <v>5.9600451333215176E-3</v>
      </c>
      <c r="L4347" s="69">
        <f ca="1">$H4347*$C4347*'Input Parameters'!$E$25*K4347</f>
        <v>0.16724001238956221</v>
      </c>
      <c r="M4347" s="24">
        <f t="shared" ca="1" si="647"/>
        <v>0.54800875395444482</v>
      </c>
      <c r="N4347" s="15">
        <f ca="1">_xlfn.NORM.INV(M4347,'Input Parameters'!$E$29,'Input Parameters'!$F$29)</f>
        <v>0.10001206320372394</v>
      </c>
      <c r="O4347" s="8">
        <f t="shared" ca="1" si="648"/>
        <v>0.28197931505703611</v>
      </c>
      <c r="P4347" s="30">
        <f ca="1">_xlfn.LOGNORM.INV(O4347,'Input Parameters'!$H$30,'Input Parameters'!$I$30)</f>
        <v>2.0431449065795237</v>
      </c>
      <c r="Q4347" s="10">
        <f t="shared" ca="1" si="649"/>
        <v>0.63626456459976066</v>
      </c>
      <c r="R4347" s="30">
        <f>IF('Input Parameters'!$E$32=0,0,_xlfn.BETA.INV(Q4347,'Input Parameters'!$L$32,'Input Parameters'!$M$32,'Input Parameters'!$J$32,'Input Parameters'!$K$32))</f>
        <v>0</v>
      </c>
      <c r="S4347" s="10">
        <f t="shared" ca="1" si="650"/>
        <v>0.12354140566229843</v>
      </c>
      <c r="T4347" s="26">
        <f ca="1">_xlfn.LOGNORM.INV(S4347,'Input Parameters'!$H$34,'Input Parameters'!$I$34)</f>
        <v>43.642074092748473</v>
      </c>
      <c r="U4347" s="10">
        <f t="shared" ca="1" si="651"/>
        <v>0.86563437320840286</v>
      </c>
      <c r="V4347" s="30">
        <f ca="1">_xlfn.BETA.INV(U4347,'Input Parameters'!$L$36,'Input Parameters'!$M$36,'Input Parameters'!$J$36,'Input Parameters'!$K$36)</f>
        <v>0.77038717700600312</v>
      </c>
      <c r="W4347" s="2">
        <f ca="1">N4347+(P4347-N4347)*(1-ERF((T4347-R4347)/(2*SQRT(L4347*'Input Parameters'!$E$38))))</f>
        <v>0.10001206320381109</v>
      </c>
      <c r="X4347">
        <f t="shared" ca="1" si="652"/>
        <v>1</v>
      </c>
      <c r="Y4347" s="7"/>
    </row>
    <row r="4348" spans="1:25" ht="15" customHeight="1" x14ac:dyDescent="0.25">
      <c r="A4348" s="139">
        <v>4341</v>
      </c>
      <c r="B4348" s="10">
        <f t="shared" ca="1" si="643"/>
        <v>0.16634184459774115</v>
      </c>
      <c r="C4348" s="60">
        <f ca="1">_xlfn.NORM.INV(B4348,'Input Parameters'!$E$15,'Input Parameters'!$F$15)</f>
        <v>218.46879813071223</v>
      </c>
      <c r="D4348" s="10">
        <f t="shared" ca="1" si="644"/>
        <v>0.69164543863024319</v>
      </c>
      <c r="E4348" s="62">
        <f ca="1">IF(_xlfn.NORM.INV(D4348,'Input Parameters'!$E$17,'Input Parameters'!$F$17)&lt;3500,3500,IF(_xlfn.NORM.INV(D4348,'Input Parameters'!$E$17,'Input Parameters'!$F$17)&gt;5500,5500,_xlfn.NORM.INV(D4348,'Input Parameters'!$E$17,'Input Parameters'!$F$17)))</f>
        <v>5150.3638552008033</v>
      </c>
      <c r="F4348" s="10">
        <f t="shared" ca="1" si="645"/>
        <v>0.26626786784000878</v>
      </c>
      <c r="G4348" s="64">
        <f ca="1">_xlfn.NORM.INV(F4348,'Input Parameters'!$E$20,'Input Parameters'!$F$20)</f>
        <v>278.46826290874088</v>
      </c>
      <c r="H4348" s="57">
        <f ca="1">EXP(E4348*(1/'Input Parameters'!$E$23-1/G4348))</f>
        <v>0.40133145894923195</v>
      </c>
      <c r="I4348" s="10">
        <f t="shared" ca="1" si="646"/>
        <v>0.32579427119104531</v>
      </c>
      <c r="J4348" s="30">
        <f ca="1">_xlfn.BETA.INV(I4348,'Input Parameters'!$L$26,'Input Parameters'!$M$26,'Input Parameters'!$J$26,'Input Parameters'!$K$26)</f>
        <v>0.58660422281673552</v>
      </c>
      <c r="K4348" s="168">
        <f ca="1">('Input Parameters'!$E$27/'Input Parameters'!$E$38)^$J4348</f>
        <v>1.4880167007995349E-2</v>
      </c>
      <c r="L4348" s="69">
        <f ca="1">$H4348*$C4348*'Input Parameters'!$E$25*K4348</f>
        <v>1.3046692571456855</v>
      </c>
      <c r="M4348" s="24">
        <f t="shared" ca="1" si="647"/>
        <v>0.54845664759673807</v>
      </c>
      <c r="N4348" s="15">
        <f ca="1">_xlfn.NORM.INV(M4348,'Input Parameters'!$E$29,'Input Parameters'!$F$29)</f>
        <v>0.10001217630161222</v>
      </c>
      <c r="O4348" s="8">
        <f t="shared" ca="1" si="648"/>
        <v>0.92462324364939663</v>
      </c>
      <c r="P4348" s="30">
        <f ca="1">_xlfn.LOGNORM.INV(O4348,'Input Parameters'!$H$30,'Input Parameters'!$I$30)</f>
        <v>5.289864194968251</v>
      </c>
      <c r="Q4348" s="10">
        <f t="shared" ca="1" si="649"/>
        <v>0.90470446765765</v>
      </c>
      <c r="R4348" s="30">
        <f>IF('Input Parameters'!$E$32=0,0,_xlfn.BETA.INV(Q4348,'Input Parameters'!$L$32,'Input Parameters'!$M$32,'Input Parameters'!$J$32,'Input Parameters'!$K$32))</f>
        <v>0</v>
      </c>
      <c r="S4348" s="10">
        <f t="shared" ca="1" si="650"/>
        <v>0.63278237184011732</v>
      </c>
      <c r="T4348" s="26">
        <f ca="1">_xlfn.LOGNORM.INV(S4348,'Input Parameters'!$H$34,'Input Parameters'!$I$34)</f>
        <v>52.582531287331989</v>
      </c>
      <c r="U4348" s="10">
        <f t="shared" ca="1" si="651"/>
        <v>5.009021359679533E-2</v>
      </c>
      <c r="V4348" s="30">
        <f ca="1">_xlfn.BETA.INV(U4348,'Input Parameters'!$L$36,'Input Parameters'!$M$36,'Input Parameters'!$J$36,'Input Parameters'!$K$36)</f>
        <v>0.37915106942280186</v>
      </c>
      <c r="W4348" s="2">
        <f ca="1">N4348+(P4348-N4348)*(1-ERF((T4348-R4348)/(2*SQRT(L4348*'Input Parameters'!$E$38))))</f>
        <v>0.10589314673558324</v>
      </c>
      <c r="X4348">
        <f t="shared" ca="1" si="652"/>
        <v>1</v>
      </c>
      <c r="Y4348" s="7"/>
    </row>
    <row r="4349" spans="1:25" ht="15" customHeight="1" x14ac:dyDescent="0.25">
      <c r="A4349" s="139">
        <v>4342</v>
      </c>
      <c r="B4349" s="10">
        <f t="shared" ca="1" si="643"/>
        <v>0.61397163184716474</v>
      </c>
      <c r="C4349" s="60">
        <f ca="1">_xlfn.NORM.INV(B4349,'Input Parameters'!$E$15,'Input Parameters'!$F$15)</f>
        <v>286.66626183299815</v>
      </c>
      <c r="D4349" s="10">
        <f t="shared" ca="1" si="644"/>
        <v>0.57881561797035164</v>
      </c>
      <c r="E4349" s="62">
        <f ca="1">IF(_xlfn.NORM.INV(D4349,'Input Parameters'!$E$17,'Input Parameters'!$F$17)&lt;3500,3500,IF(_xlfn.NORM.INV(D4349,'Input Parameters'!$E$17,'Input Parameters'!$F$17)&gt;5500,5500,_xlfn.NORM.INV(D4349,'Input Parameters'!$E$17,'Input Parameters'!$F$17)))</f>
        <v>4939.2051282341381</v>
      </c>
      <c r="F4349" s="10">
        <f t="shared" ca="1" si="645"/>
        <v>0.12564094699912054</v>
      </c>
      <c r="G4349" s="64">
        <f ca="1">_xlfn.NORM.INV(F4349,'Input Parameters'!$E$20,'Input Parameters'!$F$20)</f>
        <v>274.96348308146548</v>
      </c>
      <c r="H4349" s="57">
        <f ca="1">EXP(E4349*(1/'Input Parameters'!$E$23-1/G4349))</f>
        <v>0.33233240023923583</v>
      </c>
      <c r="I4349" s="10">
        <f t="shared" ca="1" si="646"/>
        <v>0.36700666686722727</v>
      </c>
      <c r="J4349" s="30">
        <f ca="1">_xlfn.BETA.INV(I4349,'Input Parameters'!$L$26,'Input Parameters'!$M$26,'Input Parameters'!$J$26,'Input Parameters'!$K$26)</f>
        <v>0.60545656790859492</v>
      </c>
      <c r="K4349" s="168">
        <f ca="1">('Input Parameters'!$E$27/'Input Parameters'!$E$38)^$J4349</f>
        <v>1.2998070635404433E-2</v>
      </c>
      <c r="L4349" s="69">
        <f ca="1">$H4349*$C4349*'Input Parameters'!$E$25*K4349</f>
        <v>1.2383065215677778</v>
      </c>
      <c r="M4349" s="24">
        <f t="shared" ca="1" si="647"/>
        <v>2.0497776422793157E-3</v>
      </c>
      <c r="N4349" s="15">
        <f ca="1">_xlfn.NORM.INV(M4349,'Input Parameters'!$E$29,'Input Parameters'!$F$29)</f>
        <v>9.9712960207120532E-2</v>
      </c>
      <c r="O4349" s="8">
        <f t="shared" ca="1" si="648"/>
        <v>0.33587500450379493</v>
      </c>
      <c r="P4349" s="30">
        <f ca="1">_xlfn.LOGNORM.INV(O4349,'Input Parameters'!$H$30,'Input Parameters'!$I$30)</f>
        <v>2.1965114259866536</v>
      </c>
      <c r="Q4349" s="10">
        <f t="shared" ca="1" si="649"/>
        <v>7.3802325040562389E-2</v>
      </c>
      <c r="R4349" s="30">
        <f>IF('Input Parameters'!$E$32=0,0,_xlfn.BETA.INV(Q4349,'Input Parameters'!$L$32,'Input Parameters'!$M$32,'Input Parameters'!$J$32,'Input Parameters'!$K$32))</f>
        <v>0</v>
      </c>
      <c r="S4349" s="10">
        <f t="shared" ca="1" si="650"/>
        <v>0.48181911226044971</v>
      </c>
      <c r="T4349" s="26">
        <f ca="1">_xlfn.LOGNORM.INV(S4349,'Input Parameters'!$H$34,'Input Parameters'!$I$34)</f>
        <v>50.122387807373144</v>
      </c>
      <c r="U4349" s="10">
        <f t="shared" ca="1" si="651"/>
        <v>0.62308027635652874</v>
      </c>
      <c r="V4349" s="30">
        <f ca="1">_xlfn.BETA.INV(U4349,'Input Parameters'!$L$36,'Input Parameters'!$M$36,'Input Parameters'!$J$36,'Input Parameters'!$K$36)</f>
        <v>0.63507107810354779</v>
      </c>
      <c r="W4349" s="2">
        <f ca="1">N4349+(P4349-N4349)*(1-ERF((T4349-R4349)/(2*SQRT(L4349*'Input Parameters'!$E$38))))</f>
        <v>0.10274868020522175</v>
      </c>
      <c r="X4349">
        <f t="shared" ca="1" si="652"/>
        <v>1</v>
      </c>
      <c r="Y4349" s="7"/>
    </row>
    <row r="4350" spans="1:25" ht="15" customHeight="1" x14ac:dyDescent="0.25">
      <c r="A4350" s="139">
        <v>4343</v>
      </c>
      <c r="B4350" s="10">
        <f t="shared" ca="1" si="643"/>
        <v>0.76543001644685393</v>
      </c>
      <c r="C4350" s="60">
        <f ca="1">_xlfn.NORM.INV(B4350,'Input Parameters'!$E$15,'Input Parameters'!$F$15)</f>
        <v>310.1966981301187</v>
      </c>
      <c r="D4350" s="10">
        <f t="shared" ca="1" si="644"/>
        <v>0.90824865137112543</v>
      </c>
      <c r="E4350" s="62">
        <f ca="1">IF(_xlfn.NORM.INV(D4350,'Input Parameters'!$E$17,'Input Parameters'!$F$17)&lt;3500,3500,IF(_xlfn.NORM.INV(D4350,'Input Parameters'!$E$17,'Input Parameters'!$F$17)&gt;5500,5500,_xlfn.NORM.INV(D4350,'Input Parameters'!$E$17,'Input Parameters'!$F$17)))</f>
        <v>5500</v>
      </c>
      <c r="F4350" s="10">
        <f t="shared" ca="1" si="645"/>
        <v>0.50188375540685815</v>
      </c>
      <c r="G4350" s="64">
        <f ca="1">_xlfn.NORM.INV(F4350,'Input Parameters'!$E$20,'Input Parameters'!$F$20)</f>
        <v>282.68163667715049</v>
      </c>
      <c r="H4350" s="57">
        <f ca="1">EXP(E4350*(1/'Input Parameters'!$E$23-1/G4350))</f>
        <v>0.50633459777700773</v>
      </c>
      <c r="I4350" s="10">
        <f t="shared" ca="1" si="646"/>
        <v>0.17082407618935924</v>
      </c>
      <c r="J4350" s="30">
        <f ca="1">_xlfn.BETA.INV(I4350,'Input Parameters'!$L$26,'Input Parameters'!$M$26,'Input Parameters'!$J$26,'Input Parameters'!$K$26)</f>
        <v>0.50108756325871873</v>
      </c>
      <c r="K4350" s="168">
        <f ca="1">('Input Parameters'!$E$27/'Input Parameters'!$E$38)^$J4350</f>
        <v>2.7479555273815841E-2</v>
      </c>
      <c r="L4350" s="69">
        <f ca="1">$H4350*$C4350*'Input Parameters'!$E$25*K4350</f>
        <v>4.3160301938566787</v>
      </c>
      <c r="M4350" s="24">
        <f t="shared" ca="1" si="647"/>
        <v>0.37403878675034563</v>
      </c>
      <c r="N4350" s="15">
        <f ca="1">_xlfn.NORM.INV(M4350,'Input Parameters'!$E$29,'Input Parameters'!$F$29)</f>
        <v>9.9967882473216904E-2</v>
      </c>
      <c r="O4350" s="8">
        <f t="shared" ca="1" si="648"/>
        <v>0.87499599091216518</v>
      </c>
      <c r="P4350" s="30">
        <f ca="1">_xlfn.LOGNORM.INV(O4350,'Input Parameters'!$H$30,'Input Parameters'!$I$30)</f>
        <v>4.6201824238096929</v>
      </c>
      <c r="Q4350" s="10">
        <f t="shared" ca="1" si="649"/>
        <v>0.17606390117710768</v>
      </c>
      <c r="R4350" s="30">
        <f>IF('Input Parameters'!$E$32=0,0,_xlfn.BETA.INV(Q4350,'Input Parameters'!$L$32,'Input Parameters'!$M$32,'Input Parameters'!$J$32,'Input Parameters'!$K$32))</f>
        <v>0</v>
      </c>
      <c r="S4350" s="10">
        <f t="shared" ca="1" si="650"/>
        <v>0.59992545985167778</v>
      </c>
      <c r="T4350" s="26">
        <f ca="1">_xlfn.LOGNORM.INV(S4350,'Input Parameters'!$H$34,'Input Parameters'!$I$34)</f>
        <v>52.021961055783514</v>
      </c>
      <c r="U4350" s="10">
        <f t="shared" ca="1" si="651"/>
        <v>0.32522933695162515</v>
      </c>
      <c r="V4350" s="30">
        <f ca="1">_xlfn.BETA.INV(U4350,'Input Parameters'!$L$36,'Input Parameters'!$M$36,'Input Parameters'!$J$36,'Input Parameters'!$K$36)</f>
        <v>0.51997776313689303</v>
      </c>
      <c r="W4350" s="2">
        <f ca="1">N4350+(P4350-N4350)*(1-ERF((T4350-R4350)/(2*SQRT(L4350*'Input Parameters'!$E$38))))</f>
        <v>0.44631177999039706</v>
      </c>
      <c r="X4350">
        <f t="shared" ca="1" si="652"/>
        <v>1</v>
      </c>
      <c r="Y4350" s="7"/>
    </row>
    <row r="4351" spans="1:25" ht="15" customHeight="1" x14ac:dyDescent="0.25">
      <c r="A4351" s="139">
        <v>4344</v>
      </c>
      <c r="B4351" s="10">
        <f t="shared" ca="1" si="643"/>
        <v>0.56708870594409444</v>
      </c>
      <c r="C4351" s="60">
        <f ca="1">_xlfn.NORM.INV(B4351,'Input Parameters'!$E$15,'Input Parameters'!$F$15)</f>
        <v>280.12410368020068</v>
      </c>
      <c r="D4351" s="10">
        <f t="shared" ca="1" si="644"/>
        <v>0.79381763625201429</v>
      </c>
      <c r="E4351" s="62">
        <f ca="1">IF(_xlfn.NORM.INV(D4351,'Input Parameters'!$E$17,'Input Parameters'!$F$17)&lt;3500,3500,IF(_xlfn.NORM.INV(D4351,'Input Parameters'!$E$17,'Input Parameters'!$F$17)&gt;5500,5500,_xlfn.NORM.INV(D4351,'Input Parameters'!$E$17,'Input Parameters'!$F$17)))</f>
        <v>5373.8175265950767</v>
      </c>
      <c r="F4351" s="10">
        <f t="shared" ca="1" si="645"/>
        <v>0.19814332199282769</v>
      </c>
      <c r="G4351" s="64">
        <f ca="1">_xlfn.NORM.INV(F4351,'Input Parameters'!$E$20,'Input Parameters'!$F$20)</f>
        <v>276.96657924324001</v>
      </c>
      <c r="H4351" s="57">
        <f ca="1">EXP(E4351*(1/'Input Parameters'!$E$23-1/G4351))</f>
        <v>0.34742442416225894</v>
      </c>
      <c r="I4351" s="10">
        <f t="shared" ca="1" si="646"/>
        <v>0.79030213813031791</v>
      </c>
      <c r="J4351" s="30">
        <f ca="1">_xlfn.BETA.INV(I4351,'Input Parameters'!$L$26,'Input Parameters'!$M$26,'Input Parameters'!$J$26,'Input Parameters'!$K$26)</f>
        <v>0.78094399883410004</v>
      </c>
      <c r="K4351" s="168">
        <f ca="1">('Input Parameters'!$E$27/'Input Parameters'!$E$38)^$J4351</f>
        <v>3.6914724735328196E-3</v>
      </c>
      <c r="L4351" s="69">
        <f ca="1">$H4351*$C4351*'Input Parameters'!$E$25*K4351</f>
        <v>0.3592613194850921</v>
      </c>
      <c r="M4351" s="24">
        <f t="shared" ca="1" si="647"/>
        <v>0.13022921806915111</v>
      </c>
      <c r="N4351" s="15">
        <f ca="1">_xlfn.NORM.INV(M4351,'Input Parameters'!$E$29,'Input Parameters'!$F$29)</f>
        <v>9.9887469175275911E-2</v>
      </c>
      <c r="O4351" s="8">
        <f t="shared" ca="1" si="648"/>
        <v>0.79987593123453049</v>
      </c>
      <c r="P4351" s="30">
        <f ca="1">_xlfn.LOGNORM.INV(O4351,'Input Parameters'!$H$30,'Input Parameters'!$I$30)</f>
        <v>3.9924171944297067</v>
      </c>
      <c r="Q4351" s="10">
        <f t="shared" ca="1" si="649"/>
        <v>0.63725719062413</v>
      </c>
      <c r="R4351" s="30">
        <f>IF('Input Parameters'!$E$32=0,0,_xlfn.BETA.INV(Q4351,'Input Parameters'!$L$32,'Input Parameters'!$M$32,'Input Parameters'!$J$32,'Input Parameters'!$K$32))</f>
        <v>0</v>
      </c>
      <c r="S4351" s="10">
        <f t="shared" ca="1" si="650"/>
        <v>0.1264063876964483</v>
      </c>
      <c r="T4351" s="26">
        <f ca="1">_xlfn.LOGNORM.INV(S4351,'Input Parameters'!$H$34,'Input Parameters'!$I$34)</f>
        <v>43.717782835302231</v>
      </c>
      <c r="U4351" s="10">
        <f t="shared" ca="1" si="651"/>
        <v>0.45189368081602843</v>
      </c>
      <c r="V4351" s="30">
        <f ca="1">_xlfn.BETA.INV(U4351,'Input Parameters'!$L$36,'Input Parameters'!$M$36,'Input Parameters'!$J$36,'Input Parameters'!$K$36)</f>
        <v>0.56768899517785565</v>
      </c>
      <c r="W4351" s="2">
        <f ca="1">N4351+(P4351-N4351)*(1-ERF((T4351-R4351)/(2*SQRT(L4351*'Input Parameters'!$E$38))))</f>
        <v>9.9888443436760177E-2</v>
      </c>
      <c r="X4351">
        <f t="shared" ca="1" si="652"/>
        <v>1</v>
      </c>
      <c r="Y4351" s="7"/>
    </row>
    <row r="4352" spans="1:25" ht="15" customHeight="1" x14ac:dyDescent="0.25">
      <c r="A4352" s="139">
        <v>4345</v>
      </c>
      <c r="B4352" s="10">
        <f t="shared" ca="1" si="643"/>
        <v>0.93774376509354285</v>
      </c>
      <c r="C4352" s="60">
        <f ca="1">_xlfn.NORM.INV(B4352,'Input Parameters'!$E$15,'Input Parameters'!$F$15)</f>
        <v>354.21404959636834</v>
      </c>
      <c r="D4352" s="10">
        <f t="shared" ca="1" si="644"/>
        <v>6.1662093278244123E-2</v>
      </c>
      <c r="E4352" s="62">
        <f ca="1">IF(_xlfn.NORM.INV(D4352,'Input Parameters'!$E$17,'Input Parameters'!$F$17)&lt;3500,3500,IF(_xlfn.NORM.INV(D4352,'Input Parameters'!$E$17,'Input Parameters'!$F$17)&gt;5500,5500,_xlfn.NORM.INV(D4352,'Input Parameters'!$E$17,'Input Parameters'!$F$17)))</f>
        <v>3721.3212847461746</v>
      </c>
      <c r="F4352" s="10">
        <f t="shared" ca="1" si="645"/>
        <v>0.2691932949493937</v>
      </c>
      <c r="G4352" s="64">
        <f ca="1">_xlfn.NORM.INV(F4352,'Input Parameters'!$E$20,'Input Parameters'!$F$20)</f>
        <v>278.52779413037393</v>
      </c>
      <c r="H4352" s="57">
        <f ca="1">EXP(E4352*(1/'Input Parameters'!$E$23-1/G4352))</f>
        <v>0.51851031902709255</v>
      </c>
      <c r="I4352" s="10">
        <f t="shared" ca="1" si="646"/>
        <v>0.76263228811561878</v>
      </c>
      <c r="J4352" s="30">
        <f ca="1">_xlfn.BETA.INV(I4352,'Input Parameters'!$L$26,'Input Parameters'!$M$26,'Input Parameters'!$J$26,'Input Parameters'!$K$26)</f>
        <v>0.7684434213729</v>
      </c>
      <c r="K4352" s="168">
        <f ca="1">('Input Parameters'!$E$27/'Input Parameters'!$E$38)^$J4352</f>
        <v>4.037769202523328E-3</v>
      </c>
      <c r="L4352" s="69">
        <f ca="1">$H4352*$C4352*'Input Parameters'!$E$25*K4352</f>
        <v>0.74159138865041274</v>
      </c>
      <c r="M4352" s="24">
        <f t="shared" ca="1" si="647"/>
        <v>7.5727944017349724E-2</v>
      </c>
      <c r="N4352" s="15">
        <f ca="1">_xlfn.NORM.INV(M4352,'Input Parameters'!$E$29,'Input Parameters'!$F$29)</f>
        <v>9.9856559207717702E-2</v>
      </c>
      <c r="O4352" s="8">
        <f t="shared" ca="1" si="648"/>
        <v>0.700422747127323</v>
      </c>
      <c r="P4352" s="30">
        <f ca="1">_xlfn.LOGNORM.INV(O4352,'Input Parameters'!$H$30,'Input Parameters'!$I$30)</f>
        <v>3.4395193672162891</v>
      </c>
      <c r="Q4352" s="10">
        <f t="shared" ca="1" si="649"/>
        <v>0.95173479982810294</v>
      </c>
      <c r="R4352" s="30">
        <f>IF('Input Parameters'!$E$32=0,0,_xlfn.BETA.INV(Q4352,'Input Parameters'!$L$32,'Input Parameters'!$M$32,'Input Parameters'!$J$32,'Input Parameters'!$K$32))</f>
        <v>0</v>
      </c>
      <c r="S4352" s="10">
        <f t="shared" ca="1" si="650"/>
        <v>0.96692845625632784</v>
      </c>
      <c r="T4352" s="26">
        <f ca="1">_xlfn.LOGNORM.INV(S4352,'Input Parameters'!$H$34,'Input Parameters'!$I$34)</f>
        <v>63.366553461363473</v>
      </c>
      <c r="U4352" s="10">
        <f t="shared" ca="1" si="651"/>
        <v>0.70627851464644431</v>
      </c>
      <c r="V4352" s="30">
        <f ca="1">_xlfn.BETA.INV(U4352,'Input Parameters'!$L$36,'Input Parameters'!$M$36,'Input Parameters'!$J$36,'Input Parameters'!$K$36)</f>
        <v>0.67265979719447255</v>
      </c>
      <c r="W4352" s="2">
        <f ca="1">N4352+(P4352-N4352)*(1-ERF((T4352-R4352)/(2*SQRT(L4352*'Input Parameters'!$E$38))))</f>
        <v>9.9857213728356709E-2</v>
      </c>
      <c r="X4352">
        <f t="shared" ca="1" si="652"/>
        <v>1</v>
      </c>
      <c r="Y4352" s="7"/>
    </row>
    <row r="4353" spans="1:25" ht="15" customHeight="1" x14ac:dyDescent="0.25">
      <c r="A4353" s="139">
        <v>4346</v>
      </c>
      <c r="B4353" s="10">
        <f t="shared" ca="1" si="643"/>
        <v>6.06762794567417E-3</v>
      </c>
      <c r="C4353" s="60">
        <f ca="1">_xlfn.NORM.INV(B4353,'Input Parameters'!$E$15,'Input Parameters'!$F$15)</f>
        <v>135.03993919706664</v>
      </c>
      <c r="D4353" s="10">
        <f t="shared" ca="1" si="644"/>
        <v>0.47196856108128582</v>
      </c>
      <c r="E4353" s="62">
        <f ca="1">IF(_xlfn.NORM.INV(D4353,'Input Parameters'!$E$17,'Input Parameters'!$F$17)&lt;3500,3500,IF(_xlfn.NORM.INV(D4353,'Input Parameters'!$E$17,'Input Parameters'!$F$17)&gt;5500,5500,_xlfn.NORM.INV(D4353,'Input Parameters'!$E$17,'Input Parameters'!$F$17)))</f>
        <v>4750.7743799324198</v>
      </c>
      <c r="F4353" s="10">
        <f t="shared" ca="1" si="645"/>
        <v>0.356988677072268</v>
      </c>
      <c r="G4353" s="64">
        <f ca="1">_xlfn.NORM.INV(F4353,'Input Parameters'!$E$20,'Input Parameters'!$F$20)</f>
        <v>280.19431835859876</v>
      </c>
      <c r="H4353" s="57">
        <f ca="1">EXP(E4353*(1/'Input Parameters'!$E$23-1/G4353))</f>
        <v>0.47852836677688948</v>
      </c>
      <c r="I4353" s="10">
        <f t="shared" ca="1" si="646"/>
        <v>0.34617475189081726</v>
      </c>
      <c r="J4353" s="30">
        <f ca="1">_xlfn.BETA.INV(I4353,'Input Parameters'!$L$26,'Input Parameters'!$M$26,'Input Parameters'!$J$26,'Input Parameters'!$K$26)</f>
        <v>0.59605326176309803</v>
      </c>
      <c r="K4353" s="168">
        <f ca="1">('Input Parameters'!$E$27/'Input Parameters'!$E$38)^$J4353</f>
        <v>1.3905035937134685E-2</v>
      </c>
      <c r="L4353" s="69">
        <f ca="1">$H4353*$C4353*'Input Parameters'!$E$25*K4353</f>
        <v>0.89854956207663594</v>
      </c>
      <c r="M4353" s="24">
        <f t="shared" ca="1" si="647"/>
        <v>0.50664680945958285</v>
      </c>
      <c r="N4353" s="15">
        <f ca="1">_xlfn.NORM.INV(M4353,'Input Parameters'!$E$29,'Input Parameters'!$F$29)</f>
        <v>0.10000166618514318</v>
      </c>
      <c r="O4353" s="8">
        <f t="shared" ca="1" si="648"/>
        <v>0.14609203141482385</v>
      </c>
      <c r="P4353" s="30">
        <f ca="1">_xlfn.LOGNORM.INV(O4353,'Input Parameters'!$H$30,'Input Parameters'!$I$30)</f>
        <v>1.6314379979697113</v>
      </c>
      <c r="Q4353" s="10">
        <f t="shared" ca="1" si="649"/>
        <v>0.45977378694339432</v>
      </c>
      <c r="R4353" s="30">
        <f>IF('Input Parameters'!$E$32=0,0,_xlfn.BETA.INV(Q4353,'Input Parameters'!$L$32,'Input Parameters'!$M$32,'Input Parameters'!$J$32,'Input Parameters'!$K$32))</f>
        <v>0</v>
      </c>
      <c r="S4353" s="10">
        <f t="shared" ca="1" si="650"/>
        <v>0.18357623450967142</v>
      </c>
      <c r="T4353" s="26">
        <f ca="1">_xlfn.LOGNORM.INV(S4353,'Input Parameters'!$H$34,'Input Parameters'!$I$34)</f>
        <v>45.053623299167221</v>
      </c>
      <c r="U4353" s="10">
        <f t="shared" ca="1" si="651"/>
        <v>0.61873681160945837</v>
      </c>
      <c r="V4353" s="30">
        <f ca="1">_xlfn.BETA.INV(U4353,'Input Parameters'!$L$36,'Input Parameters'!$M$36,'Input Parameters'!$J$36,'Input Parameters'!$K$36)</f>
        <v>0.63323277831147795</v>
      </c>
      <c r="W4353" s="2">
        <f ca="1">N4353+(P4353-N4353)*(1-ERF((T4353-R4353)/(2*SQRT(L4353*'Input Parameters'!$E$38))))</f>
        <v>0.10119181913732742</v>
      </c>
      <c r="X4353">
        <f t="shared" ca="1" si="652"/>
        <v>1</v>
      </c>
      <c r="Y4353" s="7"/>
    </row>
    <row r="4354" spans="1:25" ht="15" customHeight="1" x14ac:dyDescent="0.25">
      <c r="A4354" s="139">
        <v>4347</v>
      </c>
      <c r="B4354" s="10">
        <f t="shared" ca="1" si="643"/>
        <v>0.3767325917818356</v>
      </c>
      <c r="C4354" s="60">
        <f ca="1">_xlfn.NORM.INV(B4354,'Input Parameters'!$E$15,'Input Parameters'!$F$15)</f>
        <v>253.94647431859295</v>
      </c>
      <c r="D4354" s="10">
        <f t="shared" ca="1" si="644"/>
        <v>0.90186504905095866</v>
      </c>
      <c r="E4354" s="62">
        <f ca="1">IF(_xlfn.NORM.INV(D4354,'Input Parameters'!$E$17,'Input Parameters'!$F$17)&lt;3500,3500,IF(_xlfn.NORM.INV(D4354,'Input Parameters'!$E$17,'Input Parameters'!$F$17)&gt;5500,5500,_xlfn.NORM.INV(D4354,'Input Parameters'!$E$17,'Input Parameters'!$F$17)))</f>
        <v>5500</v>
      </c>
      <c r="F4354" s="10">
        <f t="shared" ca="1" si="645"/>
        <v>0.17966555771712756</v>
      </c>
      <c r="G4354" s="64">
        <f ca="1">_xlfn.NORM.INV(F4354,'Input Parameters'!$E$20,'Input Parameters'!$F$20)</f>
        <v>276.50850943013529</v>
      </c>
      <c r="H4354" s="57">
        <f ca="1">EXP(E4354*(1/'Input Parameters'!$E$23-1/G4354))</f>
        <v>0.32793837616297705</v>
      </c>
      <c r="I4354" s="10">
        <f t="shared" ca="1" si="646"/>
        <v>2.7660086898356973E-2</v>
      </c>
      <c r="J4354" s="30">
        <f ca="1">_xlfn.BETA.INV(I4354,'Input Parameters'!$L$26,'Input Parameters'!$M$26,'Input Parameters'!$J$26,'Input Parameters'!$K$26)</f>
        <v>0.34095444815883919</v>
      </c>
      <c r="K4354" s="168">
        <f ca="1">('Input Parameters'!$E$27/'Input Parameters'!$E$38)^$J4354</f>
        <v>8.6667670278885667E-2</v>
      </c>
      <c r="L4354" s="69">
        <f ca="1">$H4354*$C4354*'Input Parameters'!$E$25*K4354</f>
        <v>7.2175790960462161</v>
      </c>
      <c r="M4354" s="24">
        <f t="shared" ca="1" si="647"/>
        <v>0.34069474416625045</v>
      </c>
      <c r="N4354" s="15">
        <f ca="1">_xlfn.NORM.INV(M4354,'Input Parameters'!$E$29,'Input Parameters'!$F$29)</f>
        <v>9.9958943221301208E-2</v>
      </c>
      <c r="O4354" s="8">
        <f t="shared" ca="1" si="648"/>
        <v>0.91835868557179678</v>
      </c>
      <c r="P4354" s="30">
        <f ca="1">_xlfn.LOGNORM.INV(O4354,'Input Parameters'!$H$30,'Input Parameters'!$I$30)</f>
        <v>5.1840881526001681</v>
      </c>
      <c r="Q4354" s="10">
        <f t="shared" ca="1" si="649"/>
        <v>0.1899933234028266</v>
      </c>
      <c r="R4354" s="30">
        <f>IF('Input Parameters'!$E$32=0,0,_xlfn.BETA.INV(Q4354,'Input Parameters'!$L$32,'Input Parameters'!$M$32,'Input Parameters'!$J$32,'Input Parameters'!$K$32))</f>
        <v>0</v>
      </c>
      <c r="S4354" s="10">
        <f t="shared" ca="1" si="650"/>
        <v>0.60872564084247838</v>
      </c>
      <c r="T4354" s="26">
        <f ca="1">_xlfn.LOGNORM.INV(S4354,'Input Parameters'!$H$34,'Input Parameters'!$I$34)</f>
        <v>52.170151380944738</v>
      </c>
      <c r="U4354" s="10">
        <f t="shared" ca="1" si="651"/>
        <v>6.4289061120141433E-2</v>
      </c>
      <c r="V4354" s="30">
        <f ca="1">_xlfn.BETA.INV(U4354,'Input Parameters'!$L$36,'Input Parameters'!$M$36,'Input Parameters'!$J$36,'Input Parameters'!$K$36)</f>
        <v>0.39156090528718185</v>
      </c>
      <c r="W4354" s="2">
        <f ca="1">N4354+(P4354-N4354)*(1-ERF((T4354-R4354)/(2*SQRT(L4354*'Input Parameters'!$E$38))))</f>
        <v>0.96279801689513722</v>
      </c>
      <c r="X4354">
        <f t="shared" ca="1" si="652"/>
        <v>0</v>
      </c>
      <c r="Y4354" s="7"/>
    </row>
    <row r="4355" spans="1:25" ht="15" customHeight="1" x14ac:dyDescent="0.25">
      <c r="A4355" s="139">
        <v>4348</v>
      </c>
      <c r="B4355" s="10">
        <f t="shared" ca="1" si="643"/>
        <v>0.38663321751005586</v>
      </c>
      <c r="C4355" s="60">
        <f ca="1">_xlfn.NORM.INV(B4355,'Input Parameters'!$E$15,'Input Parameters'!$F$15)</f>
        <v>255.35380389931845</v>
      </c>
      <c r="D4355" s="10">
        <f t="shared" ca="1" si="644"/>
        <v>0.24125944593096638</v>
      </c>
      <c r="E4355" s="62">
        <f ca="1">IF(_xlfn.NORM.INV(D4355,'Input Parameters'!$E$17,'Input Parameters'!$F$17)&lt;3500,3500,IF(_xlfn.NORM.INV(D4355,'Input Parameters'!$E$17,'Input Parameters'!$F$17)&gt;5500,5500,_xlfn.NORM.INV(D4355,'Input Parameters'!$E$17,'Input Parameters'!$F$17)))</f>
        <v>4308.4200860971114</v>
      </c>
      <c r="F4355" s="10">
        <f t="shared" ca="1" si="645"/>
        <v>0.85626602700133314</v>
      </c>
      <c r="G4355" s="64">
        <f ca="1">_xlfn.NORM.INV(F4355,'Input Parameters'!$E$20,'Input Parameters'!$F$20)</f>
        <v>289.77674089067489</v>
      </c>
      <c r="H4355" s="57">
        <f ca="1">EXP(E4355*(1/'Input Parameters'!$E$23-1/G4355))</f>
        <v>0.85219794551821215</v>
      </c>
      <c r="I4355" s="10">
        <f t="shared" ca="1" si="646"/>
        <v>0.63630797934160366</v>
      </c>
      <c r="J4355" s="30">
        <f ca="1">_xlfn.BETA.INV(I4355,'Input Parameters'!$L$26,'Input Parameters'!$M$26,'Input Parameters'!$J$26,'Input Parameters'!$K$26)</f>
        <v>0.71576013415695328</v>
      </c>
      <c r="K4355" s="168">
        <f ca="1">('Input Parameters'!$E$27/'Input Parameters'!$E$38)^$J4355</f>
        <v>5.8919725082800141E-3</v>
      </c>
      <c r="L4355" s="69">
        <f ca="1">$H4355*$C4355*'Input Parameters'!$E$25*K4355</f>
        <v>1.2821638452489117</v>
      </c>
      <c r="M4355" s="24">
        <f t="shared" ca="1" si="647"/>
        <v>0.61728550194728171</v>
      </c>
      <c r="N4355" s="15">
        <f ca="1">_xlfn.NORM.INV(M4355,'Input Parameters'!$E$29,'Input Parameters'!$F$29)</f>
        <v>0.10002983592383871</v>
      </c>
      <c r="O4355" s="8">
        <f t="shared" ca="1" si="648"/>
        <v>0.39894961927288231</v>
      </c>
      <c r="P4355" s="30">
        <f ca="1">_xlfn.LOGNORM.INV(O4355,'Input Parameters'!$H$30,'Input Parameters'!$I$30)</f>
        <v>2.3775712427690281</v>
      </c>
      <c r="Q4355" s="10">
        <f t="shared" ca="1" si="649"/>
        <v>0.13744055138508604</v>
      </c>
      <c r="R4355" s="30">
        <f>IF('Input Parameters'!$E$32=0,0,_xlfn.BETA.INV(Q4355,'Input Parameters'!$L$32,'Input Parameters'!$M$32,'Input Parameters'!$J$32,'Input Parameters'!$K$32))</f>
        <v>0</v>
      </c>
      <c r="S4355" s="10">
        <f t="shared" ca="1" si="650"/>
        <v>0.89728832987330387</v>
      </c>
      <c r="T4355" s="26">
        <f ca="1">_xlfn.LOGNORM.INV(S4355,'Input Parameters'!$H$34,'Input Parameters'!$I$34)</f>
        <v>59.016230019102778</v>
      </c>
      <c r="U4355" s="10">
        <f t="shared" ca="1" si="651"/>
        <v>0.90287571490251128</v>
      </c>
      <c r="V4355" s="30">
        <f ca="1">_xlfn.BETA.INV(U4355,'Input Parameters'!$L$36,'Input Parameters'!$M$36,'Input Parameters'!$J$36,'Input Parameters'!$K$36)</f>
        <v>0.80514894643519264</v>
      </c>
      <c r="W4355" s="2">
        <f ca="1">N4355+(P4355-N4355)*(1-ERF((T4355-R4355)/(2*SQRT(L4355*'Input Parameters'!$E$38))))</f>
        <v>0.10054989699515116</v>
      </c>
      <c r="X4355">
        <f t="shared" ca="1" si="652"/>
        <v>1</v>
      </c>
      <c r="Y4355" s="7"/>
    </row>
    <row r="4356" spans="1:25" ht="15" customHeight="1" x14ac:dyDescent="0.25">
      <c r="A4356" s="139">
        <v>4349</v>
      </c>
      <c r="B4356" s="10">
        <f t="shared" ca="1" si="643"/>
        <v>0.11882960998852121</v>
      </c>
      <c r="C4356" s="60">
        <f ca="1">_xlfn.NORM.INV(B4356,'Input Parameters'!$E$15,'Input Parameters'!$F$15)</f>
        <v>206.97245393779116</v>
      </c>
      <c r="D4356" s="10">
        <f t="shared" ca="1" si="644"/>
        <v>0.84635182546526944</v>
      </c>
      <c r="E4356" s="62">
        <f ca="1">IF(_xlfn.NORM.INV(D4356,'Input Parameters'!$E$17,'Input Parameters'!$F$17)&lt;3500,3500,IF(_xlfn.NORM.INV(D4356,'Input Parameters'!$E$17,'Input Parameters'!$F$17)&gt;5500,5500,_xlfn.NORM.INV(D4356,'Input Parameters'!$E$17,'Input Parameters'!$F$17)))</f>
        <v>5500</v>
      </c>
      <c r="F4356" s="10">
        <f t="shared" ca="1" si="645"/>
        <v>6.9352842737839815E-3</v>
      </c>
      <c r="G4356" s="64">
        <f ca="1">_xlfn.NORM.INV(F4356,'Input Parameters'!$E$20,'Input Parameters'!$F$20)</f>
        <v>266.16399340978057</v>
      </c>
      <c r="H4356" s="57">
        <f ca="1">EXP(E4356*(1/'Input Parameters'!$E$23-1/G4356))</f>
        <v>0.15137533344862258</v>
      </c>
      <c r="I4356" s="10">
        <f t="shared" ca="1" si="646"/>
        <v>0.34824367678871082</v>
      </c>
      <c r="J4356" s="30">
        <f ca="1">_xlfn.BETA.INV(I4356,'Input Parameters'!$L$26,'Input Parameters'!$M$26,'Input Parameters'!$J$26,'Input Parameters'!$K$26)</f>
        <v>0.59699808298269919</v>
      </c>
      <c r="K4356" s="168">
        <f ca="1">('Input Parameters'!$E$27/'Input Parameters'!$E$38)^$J4356</f>
        <v>1.3811116993594837E-2</v>
      </c>
      <c r="L4356" s="69">
        <f ca="1">$H4356*$C4356*'Input Parameters'!$E$25*K4356</f>
        <v>0.43270953560445918</v>
      </c>
      <c r="M4356" s="24">
        <f t="shared" ca="1" si="647"/>
        <v>0.94839252397904994</v>
      </c>
      <c r="N4356" s="15">
        <f ca="1">_xlfn.NORM.INV(M4356,'Input Parameters'!$E$29,'Input Parameters'!$F$29)</f>
        <v>0.10016294634225653</v>
      </c>
      <c r="O4356" s="8">
        <f t="shared" ca="1" si="648"/>
        <v>0.83195091268951171</v>
      </c>
      <c r="P4356" s="30">
        <f ca="1">_xlfn.LOGNORM.INV(O4356,'Input Parameters'!$H$30,'Input Parameters'!$I$30)</f>
        <v>4.2267150144098</v>
      </c>
      <c r="Q4356" s="10">
        <f t="shared" ca="1" si="649"/>
        <v>0.42577475307040558</v>
      </c>
      <c r="R4356" s="30">
        <f>IF('Input Parameters'!$E$32=0,0,_xlfn.BETA.INV(Q4356,'Input Parameters'!$L$32,'Input Parameters'!$M$32,'Input Parameters'!$J$32,'Input Parameters'!$K$32))</f>
        <v>0</v>
      </c>
      <c r="S4356" s="10">
        <f t="shared" ca="1" si="650"/>
        <v>0.81362701190142794</v>
      </c>
      <c r="T4356" s="26">
        <f ca="1">_xlfn.LOGNORM.INV(S4356,'Input Parameters'!$H$34,'Input Parameters'!$I$34)</f>
        <v>56.32454297565446</v>
      </c>
      <c r="U4356" s="10">
        <f t="shared" ca="1" si="651"/>
        <v>0.90140145367958979</v>
      </c>
      <c r="V4356" s="30">
        <f ca="1">_xlfn.BETA.INV(U4356,'Input Parameters'!$L$36,'Input Parameters'!$M$36,'Input Parameters'!$J$36,'Input Parameters'!$K$36)</f>
        <v>0.80359153130268646</v>
      </c>
      <c r="W4356" s="2">
        <f ca="1">N4356+(P4356-N4356)*(1-ERF((T4356-R4356)/(2*SQRT(L4356*'Input Parameters'!$E$38))))</f>
        <v>0.10016295215158899</v>
      </c>
      <c r="X4356">
        <f t="shared" ca="1" si="652"/>
        <v>1</v>
      </c>
      <c r="Y4356" s="7"/>
    </row>
    <row r="4357" spans="1:25" ht="15" customHeight="1" x14ac:dyDescent="0.25">
      <c r="A4357" s="139">
        <v>4350</v>
      </c>
      <c r="B4357" s="10">
        <f t="shared" ref="B4357:B4420" ca="1" si="653">RAND()</f>
        <v>0.26340183163501685</v>
      </c>
      <c r="C4357" s="60">
        <f ca="1">_xlfn.NORM.INV(B4357,'Input Parameters'!$E$15,'Input Parameters'!$F$15)</f>
        <v>236.66856312447942</v>
      </c>
      <c r="D4357" s="10">
        <f t="shared" ref="D4357:D4420" ca="1" si="654">RAND()</f>
        <v>0.94068309426319785</v>
      </c>
      <c r="E4357" s="62">
        <f ca="1">IF(_xlfn.NORM.INV(D4357,'Input Parameters'!$E$17,'Input Parameters'!$F$17)&lt;3500,3500,IF(_xlfn.NORM.INV(D4357,'Input Parameters'!$E$17,'Input Parameters'!$F$17)&gt;5500,5500,_xlfn.NORM.INV(D4357,'Input Parameters'!$E$17,'Input Parameters'!$F$17)))</f>
        <v>5500</v>
      </c>
      <c r="F4357" s="10">
        <f t="shared" ref="F4357:F4420" ca="1" si="655">RAND()</f>
        <v>0.92455359014419047</v>
      </c>
      <c r="G4357" s="64">
        <f ca="1">_xlfn.NORM.INV(F4357,'Input Parameters'!$E$20,'Input Parameters'!$F$20)</f>
        <v>292.27377948404148</v>
      </c>
      <c r="H4357" s="57">
        <f ca="1">EXP(E4357*(1/'Input Parameters'!$E$23-1/G4357))</f>
        <v>0.95885683317336878</v>
      </c>
      <c r="I4357" s="10">
        <f t="shared" ref="I4357:I4420" ca="1" si="656">RAND()</f>
        <v>0.79772329566999445</v>
      </c>
      <c r="J4357" s="30">
        <f ca="1">_xlfn.BETA.INV(I4357,'Input Parameters'!$L$26,'Input Parameters'!$M$26,'Input Parameters'!$J$26,'Input Parameters'!$K$26)</f>
        <v>0.78439269117432331</v>
      </c>
      <c r="K4357" s="168">
        <f ca="1">('Input Parameters'!$E$27/'Input Parameters'!$E$38)^$J4357</f>
        <v>3.601274716439676E-3</v>
      </c>
      <c r="L4357" s="69">
        <f ca="1">$H4357*$C4357*'Input Parameters'!$E$25*K4357</f>
        <v>0.81724184123643362</v>
      </c>
      <c r="M4357" s="24">
        <f t="shared" ref="M4357:M4420" ca="1" si="657">RAND()</f>
        <v>0.75340613384119615</v>
      </c>
      <c r="N4357" s="15">
        <f ca="1">_xlfn.NORM.INV(M4357,'Input Parameters'!$E$29,'Input Parameters'!$F$29)</f>
        <v>0.1000685247535312</v>
      </c>
      <c r="O4357" s="8">
        <f t="shared" ref="O4357:O4420" ca="1" si="658">RAND()</f>
        <v>0.29891187138298758</v>
      </c>
      <c r="P4357" s="30">
        <f ca="1">_xlfn.LOGNORM.INV(O4357,'Input Parameters'!$H$30,'Input Parameters'!$I$30)</f>
        <v>2.0914220719791667</v>
      </c>
      <c r="Q4357" s="10">
        <f t="shared" ref="Q4357:Q4420" ca="1" si="659">RAND()</f>
        <v>0.59853143541768261</v>
      </c>
      <c r="R4357" s="30">
        <f>IF('Input Parameters'!$E$32=0,0,_xlfn.BETA.INV(Q4357,'Input Parameters'!$L$32,'Input Parameters'!$M$32,'Input Parameters'!$J$32,'Input Parameters'!$K$32))</f>
        <v>0</v>
      </c>
      <c r="S4357" s="10">
        <f t="shared" ref="S4357:S4420" ca="1" si="660">RAND()</f>
        <v>0.96599789765432609</v>
      </c>
      <c r="T4357" s="26">
        <f ca="1">_xlfn.LOGNORM.INV(S4357,'Input Parameters'!$H$34,'Input Parameters'!$I$34)</f>
        <v>63.268210017748949</v>
      </c>
      <c r="U4357" s="10">
        <f t="shared" ref="U4357:U4420" ca="1" si="661">RAND()</f>
        <v>0.84562202178214851</v>
      </c>
      <c r="V4357" s="30">
        <f ca="1">_xlfn.BETA.INV(U4357,'Input Parameters'!$L$36,'Input Parameters'!$M$36,'Input Parameters'!$J$36,'Input Parameters'!$K$36)</f>
        <v>0.75465951810698173</v>
      </c>
      <c r="W4357" s="2">
        <f ca="1">N4357+(P4357-N4357)*(1-ERF((T4357-R4357)/(2*SQRT(L4357*'Input Parameters'!$E$38))))</f>
        <v>0.10007001215033715</v>
      </c>
      <c r="X4357">
        <f t="shared" ca="1" si="652"/>
        <v>1</v>
      </c>
      <c r="Y4357" s="7"/>
    </row>
    <row r="4358" spans="1:25" ht="15" customHeight="1" x14ac:dyDescent="0.25">
      <c r="A4358" s="139">
        <v>4351</v>
      </c>
      <c r="B4358" s="10">
        <f t="shared" ca="1" si="653"/>
        <v>0.74173798876216246</v>
      </c>
      <c r="C4358" s="60">
        <f ca="1">_xlfn.NORM.INV(B4358,'Input Parameters'!$E$15,'Input Parameters'!$F$15)</f>
        <v>306.12317878068859</v>
      </c>
      <c r="D4358" s="10">
        <f t="shared" ca="1" si="654"/>
        <v>0.89259598678028107</v>
      </c>
      <c r="E4358" s="62">
        <f ca="1">IF(_xlfn.NORM.INV(D4358,'Input Parameters'!$E$17,'Input Parameters'!$F$17)&lt;3500,3500,IF(_xlfn.NORM.INV(D4358,'Input Parameters'!$E$17,'Input Parameters'!$F$17)&gt;5500,5500,_xlfn.NORM.INV(D4358,'Input Parameters'!$E$17,'Input Parameters'!$F$17)))</f>
        <v>5500</v>
      </c>
      <c r="F4358" s="10">
        <f t="shared" ca="1" si="655"/>
        <v>1.0429411558504409E-2</v>
      </c>
      <c r="G4358" s="64">
        <f ca="1">_xlfn.NORM.INV(F4358,'Input Parameters'!$E$20,'Input Parameters'!$F$20)</f>
        <v>267.16944821219977</v>
      </c>
      <c r="H4358" s="57">
        <f ca="1">EXP(E4358*(1/'Input Parameters'!$E$23-1/G4358))</f>
        <v>0.16361699404441341</v>
      </c>
      <c r="I4358" s="10">
        <f t="shared" ca="1" si="656"/>
        <v>0.75043142325946843</v>
      </c>
      <c r="J4358" s="30">
        <f ca="1">_xlfn.BETA.INV(I4358,'Input Parameters'!$L$26,'Input Parameters'!$M$26,'Input Parameters'!$J$26,'Input Parameters'!$K$26)</f>
        <v>0.76308476195949715</v>
      </c>
      <c r="K4358" s="168">
        <f ca="1">('Input Parameters'!$E$27/'Input Parameters'!$E$38)^$J4358</f>
        <v>4.1959935491393168E-3</v>
      </c>
      <c r="L4358" s="69">
        <f ca="1">$H4358*$C4358*'Input Parameters'!$E$25*K4358</f>
        <v>0.21016453722030864</v>
      </c>
      <c r="M4358" s="24">
        <f t="shared" ca="1" si="657"/>
        <v>0.24960326982133096</v>
      </c>
      <c r="N4358" s="15">
        <f ca="1">_xlfn.NORM.INV(M4358,'Input Parameters'!$E$29,'Input Parameters'!$F$29)</f>
        <v>9.9932426126719376E-2</v>
      </c>
      <c r="O4358" s="8">
        <f t="shared" ca="1" si="658"/>
        <v>0.89146281565023378</v>
      </c>
      <c r="P4358" s="30">
        <f ca="1">_xlfn.LOGNORM.INV(O4358,'Input Parameters'!$H$30,'Input Parameters'!$I$30)</f>
        <v>4.8072313170546428</v>
      </c>
      <c r="Q4358" s="10">
        <f t="shared" ca="1" si="659"/>
        <v>0.99967158022468061</v>
      </c>
      <c r="R4358" s="30">
        <f>IF('Input Parameters'!$E$32=0,0,_xlfn.BETA.INV(Q4358,'Input Parameters'!$L$32,'Input Parameters'!$M$32,'Input Parameters'!$J$32,'Input Parameters'!$K$32))</f>
        <v>0</v>
      </c>
      <c r="S4358" s="10">
        <f t="shared" ca="1" si="660"/>
        <v>0.42648442760370286</v>
      </c>
      <c r="T4358" s="26">
        <f ca="1">_xlfn.LOGNORM.INV(S4358,'Input Parameters'!$H$34,'Input Parameters'!$I$34)</f>
        <v>49.257790193226739</v>
      </c>
      <c r="U4358" s="10">
        <f t="shared" ca="1" si="661"/>
        <v>0.59151527510425128</v>
      </c>
      <c r="V4358" s="30">
        <f ca="1">_xlfn.BETA.INV(U4358,'Input Parameters'!$L$36,'Input Parameters'!$M$36,'Input Parameters'!$J$36,'Input Parameters'!$K$36)</f>
        <v>0.62192333611033712</v>
      </c>
      <c r="W4358" s="2">
        <f ca="1">N4358+(P4358-N4358)*(1-ERF((T4358-R4358)/(2*SQRT(L4358*'Input Parameters'!$E$38))))</f>
        <v>9.9932426126861526E-2</v>
      </c>
      <c r="X4358">
        <f t="shared" ca="1" si="652"/>
        <v>1</v>
      </c>
      <c r="Y4358" s="7"/>
    </row>
    <row r="4359" spans="1:25" ht="15" customHeight="1" x14ac:dyDescent="0.25">
      <c r="A4359" s="139">
        <v>4352</v>
      </c>
      <c r="B4359" s="10">
        <f t="shared" ca="1" si="653"/>
        <v>0.75533625402305671</v>
      </c>
      <c r="C4359" s="60">
        <f ca="1">_xlfn.NORM.INV(B4359,'Input Parameters'!$E$15,'Input Parameters'!$F$15)</f>
        <v>308.43539821129707</v>
      </c>
      <c r="D4359" s="10">
        <f t="shared" ca="1" si="654"/>
        <v>0.20258559508062013</v>
      </c>
      <c r="E4359" s="62">
        <f ca="1">IF(_xlfn.NORM.INV(D4359,'Input Parameters'!$E$17,'Input Parameters'!$F$17)&lt;3500,3500,IF(_xlfn.NORM.INV(D4359,'Input Parameters'!$E$17,'Input Parameters'!$F$17)&gt;5500,5500,_xlfn.NORM.INV(D4359,'Input Parameters'!$E$17,'Input Parameters'!$F$17)))</f>
        <v>4217.305098420873</v>
      </c>
      <c r="F4359" s="10">
        <f t="shared" ca="1" si="655"/>
        <v>0.69163647861093103</v>
      </c>
      <c r="G4359" s="64">
        <f ca="1">_xlfn.NORM.INV(F4359,'Input Parameters'!$E$20,'Input Parameters'!$F$20)</f>
        <v>286.00331205662968</v>
      </c>
      <c r="H4359" s="57">
        <f ca="1">EXP(E4359*(1/'Input Parameters'!$E$23-1/G4359))</f>
        <v>0.70569670443282917</v>
      </c>
      <c r="I4359" s="10">
        <f t="shared" ca="1" si="656"/>
        <v>0.32622939009948626</v>
      </c>
      <c r="J4359" s="30">
        <f ca="1">_xlfn.BETA.INV(I4359,'Input Parameters'!$L$26,'Input Parameters'!$M$26,'Input Parameters'!$J$26,'Input Parameters'!$K$26)</f>
        <v>0.58680878967542249</v>
      </c>
      <c r="K4359" s="168">
        <f ca="1">('Input Parameters'!$E$27/'Input Parameters'!$E$38)^$J4359</f>
        <v>1.4858348414241671E-2</v>
      </c>
      <c r="L4359" s="69">
        <f ca="1">$H4359*$C4359*'Input Parameters'!$E$25*K4359</f>
        <v>3.234095515353594</v>
      </c>
      <c r="M4359" s="24">
        <f t="shared" ca="1" si="657"/>
        <v>0.77070749009421768</v>
      </c>
      <c r="N4359" s="15">
        <f ca="1">_xlfn.NORM.INV(M4359,'Input Parameters'!$E$29,'Input Parameters'!$F$29)</f>
        <v>0.10007411788263705</v>
      </c>
      <c r="O4359" s="8">
        <f t="shared" ca="1" si="658"/>
        <v>0.46127439700951534</v>
      </c>
      <c r="P4359" s="30">
        <f ca="1">_xlfn.LOGNORM.INV(O4359,'Input Parameters'!$H$30,'Input Parameters'!$I$30)</f>
        <v>2.5628346695639102</v>
      </c>
      <c r="Q4359" s="10">
        <f t="shared" ca="1" si="659"/>
        <v>0.64346127569329403</v>
      </c>
      <c r="R4359" s="30">
        <f>IF('Input Parameters'!$E$32=0,0,_xlfn.BETA.INV(Q4359,'Input Parameters'!$L$32,'Input Parameters'!$M$32,'Input Parameters'!$J$32,'Input Parameters'!$K$32))</f>
        <v>0</v>
      </c>
      <c r="S4359" s="10">
        <f t="shared" ca="1" si="660"/>
        <v>1.6142525681797415E-2</v>
      </c>
      <c r="T4359" s="26">
        <f ca="1">_xlfn.LOGNORM.INV(S4359,'Input Parameters'!$H$34,'Input Parameters'!$I$34)</f>
        <v>38.612378754905812</v>
      </c>
      <c r="U4359" s="10">
        <f t="shared" ca="1" si="661"/>
        <v>0.86773686153281426</v>
      </c>
      <c r="V4359" s="30">
        <f ca="1">_xlfn.BETA.INV(U4359,'Input Parameters'!$L$36,'Input Parameters'!$M$36,'Input Parameters'!$J$36,'Input Parameters'!$K$36)</f>
        <v>0.77213880752736119</v>
      </c>
      <c r="W4359" s="2">
        <f ca="1">N4359+(P4359-N4359)*(1-ERF((T4359-R4359)/(2*SQRT(L4359*'Input Parameters'!$E$38))))</f>
        <v>0.41766819200357419</v>
      </c>
      <c r="X4359">
        <f t="shared" ca="1" si="652"/>
        <v>1</v>
      </c>
      <c r="Y4359" s="7"/>
    </row>
    <row r="4360" spans="1:25" ht="15" customHeight="1" x14ac:dyDescent="0.25">
      <c r="A4360" s="139">
        <v>4353</v>
      </c>
      <c r="B4360" s="10">
        <f t="shared" ca="1" si="653"/>
        <v>0.5308385087694466</v>
      </c>
      <c r="C4360" s="60">
        <f ca="1">_xlfn.NORM.INV(B4360,'Input Parameters'!$E$15,'Input Parameters'!$F$15)</f>
        <v>275.16057041496583</v>
      </c>
      <c r="D4360" s="10">
        <f t="shared" ca="1" si="654"/>
        <v>0.18208540105017923</v>
      </c>
      <c r="E4360" s="62">
        <f ca="1">IF(_xlfn.NORM.INV(D4360,'Input Parameters'!$E$17,'Input Parameters'!$F$17)&lt;3500,3500,IF(_xlfn.NORM.INV(D4360,'Input Parameters'!$E$17,'Input Parameters'!$F$17)&gt;5500,5500,_xlfn.NORM.INV(D4360,'Input Parameters'!$E$17,'Input Parameters'!$F$17)))</f>
        <v>4164.787546853343</v>
      </c>
      <c r="F4360" s="10">
        <f t="shared" ca="1" si="655"/>
        <v>0.38826123155491177</v>
      </c>
      <c r="G4360" s="64">
        <f ca="1">_xlfn.NORM.INV(F4360,'Input Parameters'!$E$20,'Input Parameters'!$F$20)</f>
        <v>280.74817989069425</v>
      </c>
      <c r="H4360" s="57">
        <f ca="1">EXP(E4360*(1/'Input Parameters'!$E$23-1/G4360))</f>
        <v>0.5396656040760982</v>
      </c>
      <c r="I4360" s="10">
        <f t="shared" ca="1" si="656"/>
        <v>0.93343767344278161</v>
      </c>
      <c r="J4360" s="30">
        <f ca="1">_xlfn.BETA.INV(I4360,'Input Parameters'!$L$26,'Input Parameters'!$M$26,'Input Parameters'!$J$26,'Input Parameters'!$K$26)</f>
        <v>0.86250933952975983</v>
      </c>
      <c r="K4360" s="168">
        <f ca="1">('Input Parameters'!$E$27/'Input Parameters'!$E$38)^$J4360</f>
        <v>2.0563967407096631E-3</v>
      </c>
      <c r="L4360" s="69">
        <f ca="1">$H4360*$C4360*'Input Parameters'!$E$25*K4360</f>
        <v>0.30536400773793826</v>
      </c>
      <c r="M4360" s="24">
        <f t="shared" ca="1" si="657"/>
        <v>0.47882315498581485</v>
      </c>
      <c r="N4360" s="15">
        <f ca="1">_xlfn.NORM.INV(M4360,'Input Parameters'!$E$29,'Input Parameters'!$F$29)</f>
        <v>9.9994689256805019E-2</v>
      </c>
      <c r="O4360" s="8">
        <f t="shared" ca="1" si="658"/>
        <v>0.78598173121037851</v>
      </c>
      <c r="P4360" s="30">
        <f ca="1">_xlfn.LOGNORM.INV(O4360,'Input Parameters'!$H$30,'Input Parameters'!$I$30)</f>
        <v>3.9017637901913775</v>
      </c>
      <c r="Q4360" s="10">
        <f t="shared" ca="1" si="659"/>
        <v>1.5006847212934216E-2</v>
      </c>
      <c r="R4360" s="30">
        <f>IF('Input Parameters'!$E$32=0,0,_xlfn.BETA.INV(Q4360,'Input Parameters'!$L$32,'Input Parameters'!$M$32,'Input Parameters'!$J$32,'Input Parameters'!$K$32))</f>
        <v>0</v>
      </c>
      <c r="S4360" s="10">
        <f t="shared" ca="1" si="660"/>
        <v>0.35499991969225231</v>
      </c>
      <c r="T4360" s="26">
        <f ca="1">_xlfn.LOGNORM.INV(S4360,'Input Parameters'!$H$34,'Input Parameters'!$I$34)</f>
        <v>48.1269481528578</v>
      </c>
      <c r="U4360" s="10">
        <f t="shared" ca="1" si="661"/>
        <v>0.37173613068173306</v>
      </c>
      <c r="V4360" s="30">
        <f ca="1">_xlfn.BETA.INV(U4360,'Input Parameters'!$L$36,'Input Parameters'!$M$36,'Input Parameters'!$J$36,'Input Parameters'!$K$36)</f>
        <v>0.53764408323519786</v>
      </c>
      <c r="W4360" s="2">
        <f ca="1">N4360+(P4360-N4360)*(1-ERF((T4360-R4360)/(2*SQRT(L4360*'Input Parameters'!$E$38))))</f>
        <v>9.9994692051353723E-2</v>
      </c>
      <c r="X4360">
        <f t="shared" ref="X4360:X4423" ca="1" si="662">IF(W4360&gt;V4360,0,1)</f>
        <v>1</v>
      </c>
      <c r="Y4360" s="7"/>
    </row>
    <row r="4361" spans="1:25" ht="15" customHeight="1" x14ac:dyDescent="0.25">
      <c r="A4361" s="139">
        <v>4354</v>
      </c>
      <c r="B4361" s="10">
        <f t="shared" ca="1" si="653"/>
        <v>0.7955598494819206</v>
      </c>
      <c r="C4361" s="60">
        <f ca="1">_xlfn.NORM.INV(B4361,'Input Parameters'!$E$15,'Input Parameters'!$F$15)</f>
        <v>315.72370122038615</v>
      </c>
      <c r="D4361" s="10">
        <f t="shared" ca="1" si="654"/>
        <v>0.34416147170760625</v>
      </c>
      <c r="E4361" s="62">
        <f ca="1">IF(_xlfn.NORM.INV(D4361,'Input Parameters'!$E$17,'Input Parameters'!$F$17)&lt;3500,3500,IF(_xlfn.NORM.INV(D4361,'Input Parameters'!$E$17,'Input Parameters'!$F$17)&gt;5500,5500,_xlfn.NORM.INV(D4361,'Input Parameters'!$E$17,'Input Parameters'!$F$17)))</f>
        <v>4519.2076012549969</v>
      </c>
      <c r="F4361" s="10">
        <f t="shared" ca="1" si="655"/>
        <v>0.90989758105683238</v>
      </c>
      <c r="G4361" s="64">
        <f ca="1">_xlfn.NORM.INV(F4361,'Input Parameters'!$E$20,'Input Parameters'!$F$20)</f>
        <v>291.62883485513231</v>
      </c>
      <c r="H4361" s="57">
        <f ca="1">EXP(E4361*(1/'Input Parameters'!$E$23-1/G4361))</f>
        <v>0.93359126998869213</v>
      </c>
      <c r="I4361" s="10">
        <f t="shared" ca="1" si="656"/>
        <v>0.49633604611040061</v>
      </c>
      <c r="J4361" s="30">
        <f ca="1">_xlfn.BETA.INV(I4361,'Input Parameters'!$L$26,'Input Parameters'!$M$26,'Input Parameters'!$J$26,'Input Parameters'!$K$26)</f>
        <v>0.65992008968343918</v>
      </c>
      <c r="K4361" s="168">
        <f ca="1">('Input Parameters'!$E$27/'Input Parameters'!$E$38)^$J4361</f>
        <v>8.7945551604813998E-3</v>
      </c>
      <c r="L4361" s="69">
        <f ca="1">$H4361*$C4361*'Input Parameters'!$E$25*K4361</f>
        <v>2.5922557384837424</v>
      </c>
      <c r="M4361" s="24">
        <f t="shared" ca="1" si="657"/>
        <v>4.2845778147134972E-2</v>
      </c>
      <c r="N4361" s="15">
        <f ca="1">_xlfn.NORM.INV(M4361,'Input Parameters'!$E$29,'Input Parameters'!$F$29)</f>
        <v>9.9828142373345752E-2</v>
      </c>
      <c r="O4361" s="8">
        <f t="shared" ca="1" si="658"/>
        <v>0.3204643814377296</v>
      </c>
      <c r="P4361" s="30">
        <f ca="1">_xlfn.LOGNORM.INV(O4361,'Input Parameters'!$H$30,'Input Parameters'!$I$30)</f>
        <v>2.1526977989940286</v>
      </c>
      <c r="Q4361" s="10">
        <f t="shared" ca="1" si="659"/>
        <v>0.3089514529407259</v>
      </c>
      <c r="R4361" s="30">
        <f>IF('Input Parameters'!$E$32=0,0,_xlfn.BETA.INV(Q4361,'Input Parameters'!$L$32,'Input Parameters'!$M$32,'Input Parameters'!$J$32,'Input Parameters'!$K$32))</f>
        <v>0</v>
      </c>
      <c r="S4361" s="10">
        <f t="shared" ca="1" si="660"/>
        <v>0.54280441017364278</v>
      </c>
      <c r="T4361" s="26">
        <f ca="1">_xlfn.LOGNORM.INV(S4361,'Input Parameters'!$H$34,'Input Parameters'!$I$34)</f>
        <v>51.086991255488449</v>
      </c>
      <c r="U4361" s="10">
        <f t="shared" ca="1" si="661"/>
        <v>0.67123384658803475</v>
      </c>
      <c r="V4361" s="30">
        <f ca="1">_xlfn.BETA.INV(U4361,'Input Parameters'!$L$36,'Input Parameters'!$M$36,'Input Parameters'!$J$36,'Input Parameters'!$K$36)</f>
        <v>0.65620535823117199</v>
      </c>
      <c r="W4361" s="2">
        <f ca="1">N4361+(P4361-N4361)*(1-ERF((T4361-R4361)/(2*SQRT(L4361*'Input Parameters'!$E$38))))</f>
        <v>0.15085118794179284</v>
      </c>
      <c r="X4361">
        <f t="shared" ca="1" si="662"/>
        <v>1</v>
      </c>
      <c r="Y4361" s="7"/>
    </row>
    <row r="4362" spans="1:25" ht="15" customHeight="1" x14ac:dyDescent="0.25">
      <c r="A4362" s="139">
        <v>4355</v>
      </c>
      <c r="B4362" s="10">
        <f t="shared" ca="1" si="653"/>
        <v>0.67764225362303199</v>
      </c>
      <c r="C4362" s="60">
        <f ca="1">_xlfn.NORM.INV(B4362,'Input Parameters'!$E$15,'Input Parameters'!$F$15)</f>
        <v>295.95665399680752</v>
      </c>
      <c r="D4362" s="10">
        <f t="shared" ca="1" si="654"/>
        <v>0.5837439006112608</v>
      </c>
      <c r="E4362" s="62">
        <f ca="1">IF(_xlfn.NORM.INV(D4362,'Input Parameters'!$E$17,'Input Parameters'!$F$17)&lt;3500,3500,IF(_xlfn.NORM.INV(D4362,'Input Parameters'!$E$17,'Input Parameters'!$F$17)&gt;5500,5500,_xlfn.NORM.INV(D4362,'Input Parameters'!$E$17,'Input Parameters'!$F$17)))</f>
        <v>4948.0364828584625</v>
      </c>
      <c r="F4362" s="10">
        <f t="shared" ca="1" si="655"/>
        <v>0.35437756340334281</v>
      </c>
      <c r="G4362" s="64">
        <f ca="1">_xlfn.NORM.INV(F4362,'Input Parameters'!$E$20,'Input Parameters'!$F$20)</f>
        <v>280.14735895102018</v>
      </c>
      <c r="H4362" s="57">
        <f ca="1">EXP(E4362*(1/'Input Parameters'!$E$23-1/G4362))</f>
        <v>0.46273379590681624</v>
      </c>
      <c r="I4362" s="10">
        <f t="shared" ca="1" si="656"/>
        <v>0.79277984647694466</v>
      </c>
      <c r="J4362" s="30">
        <f ca="1">_xlfn.BETA.INV(I4362,'Input Parameters'!$L$26,'Input Parameters'!$M$26,'Input Parameters'!$J$26,'Input Parameters'!$K$26)</f>
        <v>0.78209043498947461</v>
      </c>
      <c r="K4362" s="168">
        <f ca="1">('Input Parameters'!$E$27/'Input Parameters'!$E$38)^$J4362</f>
        <v>3.6612404435478222E-3</v>
      </c>
      <c r="L4362" s="69">
        <f ca="1">$H4362*$C4362*'Input Parameters'!$E$25*K4362</f>
        <v>0.50140375178027796</v>
      </c>
      <c r="M4362" s="24">
        <f t="shared" ca="1" si="657"/>
        <v>0.45002345993074855</v>
      </c>
      <c r="N4362" s="15">
        <f ca="1">_xlfn.NORM.INV(M4362,'Input Parameters'!$E$29,'Input Parameters'!$F$29)</f>
        <v>9.9987439792437849E-2</v>
      </c>
      <c r="O4362" s="8">
        <f t="shared" ca="1" si="658"/>
        <v>0.64140613842930694</v>
      </c>
      <c r="P4362" s="30">
        <f ca="1">_xlfn.LOGNORM.INV(O4362,'Input Parameters'!$H$30,'Input Parameters'!$I$30)</f>
        <v>3.1840252693098337</v>
      </c>
      <c r="Q4362" s="10">
        <f t="shared" ca="1" si="659"/>
        <v>0.15654283154340665</v>
      </c>
      <c r="R4362" s="30">
        <f>IF('Input Parameters'!$E$32=0,0,_xlfn.BETA.INV(Q4362,'Input Parameters'!$L$32,'Input Parameters'!$M$32,'Input Parameters'!$J$32,'Input Parameters'!$K$32))</f>
        <v>0</v>
      </c>
      <c r="S4362" s="10">
        <f t="shared" ca="1" si="660"/>
        <v>5.4200006962238811E-2</v>
      </c>
      <c r="T4362" s="26">
        <f ca="1">_xlfn.LOGNORM.INV(S4362,'Input Parameters'!$H$34,'Input Parameters'!$I$34)</f>
        <v>41.274435127366665</v>
      </c>
      <c r="U4362" s="10">
        <f t="shared" ca="1" si="661"/>
        <v>0.83662352664636497</v>
      </c>
      <c r="V4362" s="30">
        <f ca="1">_xlfn.BETA.INV(U4362,'Input Parameters'!$L$36,'Input Parameters'!$M$36,'Input Parameters'!$J$36,'Input Parameters'!$K$36)</f>
        <v>0.74807438722010589</v>
      </c>
      <c r="W4362" s="2">
        <f ca="1">N4362+(P4362-N4362)*(1-ERF((T4362-R4362)/(2*SQRT(L4362*'Input Parameters'!$E$38))))</f>
        <v>0.1001034456219498</v>
      </c>
      <c r="X4362">
        <f t="shared" ca="1" si="662"/>
        <v>1</v>
      </c>
      <c r="Y4362" s="7"/>
    </row>
    <row r="4363" spans="1:25" ht="15" customHeight="1" x14ac:dyDescent="0.25">
      <c r="A4363" s="139">
        <v>4356</v>
      </c>
      <c r="B4363" s="10">
        <f t="shared" ca="1" si="653"/>
        <v>0.4594638169681613</v>
      </c>
      <c r="C4363" s="60">
        <f ca="1">_xlfn.NORM.INV(B4363,'Input Parameters'!$E$15,'Input Parameters'!$F$15)</f>
        <v>265.45114131896912</v>
      </c>
      <c r="D4363" s="10">
        <f t="shared" ca="1" si="654"/>
        <v>0.59549291137075666</v>
      </c>
      <c r="E4363" s="62">
        <f ca="1">IF(_xlfn.NORM.INV(D4363,'Input Parameters'!$E$17,'Input Parameters'!$F$17)&lt;3500,3500,IF(_xlfn.NORM.INV(D4363,'Input Parameters'!$E$17,'Input Parameters'!$F$17)&gt;5500,5500,_xlfn.NORM.INV(D4363,'Input Parameters'!$E$17,'Input Parameters'!$F$17)))</f>
        <v>4969.1886019290896</v>
      </c>
      <c r="F4363" s="10">
        <f t="shared" ca="1" si="655"/>
        <v>0.81567013151823164</v>
      </c>
      <c r="G4363" s="64">
        <f ca="1">_xlfn.NORM.INV(F4363,'Input Parameters'!$E$20,'Input Parameters'!$F$20)</f>
        <v>288.67321099023809</v>
      </c>
      <c r="H4363" s="57">
        <f ca="1">EXP(E4363*(1/'Input Parameters'!$E$23-1/G4363))</f>
        <v>0.778785639806442</v>
      </c>
      <c r="I4363" s="10">
        <f t="shared" ca="1" si="656"/>
        <v>0.94077739429961071</v>
      </c>
      <c r="J4363" s="30">
        <f ca="1">_xlfn.BETA.INV(I4363,'Input Parameters'!$L$26,'Input Parameters'!$M$26,'Input Parameters'!$J$26,'Input Parameters'!$K$26)</f>
        <v>0.86845074780750808</v>
      </c>
      <c r="K4363" s="168">
        <f ca="1">('Input Parameters'!$E$27/'Input Parameters'!$E$38)^$J4363</f>
        <v>1.9705987557994157E-3</v>
      </c>
      <c r="L4363" s="69">
        <f ca="1">$H4363*$C4363*'Input Parameters'!$E$25*K4363</f>
        <v>0.40738096826015097</v>
      </c>
      <c r="M4363" s="24">
        <f t="shared" ca="1" si="657"/>
        <v>0.67644198787684284</v>
      </c>
      <c r="N4363" s="15">
        <f ca="1">_xlfn.NORM.INV(M4363,'Input Parameters'!$E$29,'Input Parameters'!$F$29)</f>
        <v>0.10004577723198946</v>
      </c>
      <c r="O4363" s="8">
        <f t="shared" ca="1" si="658"/>
        <v>8.9930426913470862E-2</v>
      </c>
      <c r="P4363" s="30">
        <f ca="1">_xlfn.LOGNORM.INV(O4363,'Input Parameters'!$H$30,'Input Parameters'!$I$30)</f>
        <v>1.4240305051708626</v>
      </c>
      <c r="Q4363" s="10">
        <f t="shared" ca="1" si="659"/>
        <v>0.78368222602244975</v>
      </c>
      <c r="R4363" s="30">
        <f>IF('Input Parameters'!$E$32=0,0,_xlfn.BETA.INV(Q4363,'Input Parameters'!$L$32,'Input Parameters'!$M$32,'Input Parameters'!$J$32,'Input Parameters'!$K$32))</f>
        <v>0</v>
      </c>
      <c r="S4363" s="10">
        <f t="shared" ca="1" si="660"/>
        <v>0.64004278933788639</v>
      </c>
      <c r="T4363" s="26">
        <f ca="1">_xlfn.LOGNORM.INV(S4363,'Input Parameters'!$H$34,'Input Parameters'!$I$34)</f>
        <v>52.709319967642706</v>
      </c>
      <c r="U4363" s="10">
        <f t="shared" ca="1" si="661"/>
        <v>0.62926453713097275</v>
      </c>
      <c r="V4363" s="30">
        <f ca="1">_xlfn.BETA.INV(U4363,'Input Parameters'!$L$36,'Input Parameters'!$M$36,'Input Parameters'!$J$36,'Input Parameters'!$K$36)</f>
        <v>0.63770599460469879</v>
      </c>
      <c r="W4363" s="2">
        <f ca="1">N4363+(P4363-N4363)*(1-ERF((T4363-R4363)/(2*SQRT(L4363*'Input Parameters'!$E$38))))</f>
        <v>0.10004578416609398</v>
      </c>
      <c r="X4363">
        <f t="shared" ca="1" si="662"/>
        <v>1</v>
      </c>
      <c r="Y4363" s="7"/>
    </row>
    <row r="4364" spans="1:25" ht="15" customHeight="1" x14ac:dyDescent="0.25">
      <c r="A4364" s="139">
        <v>4357</v>
      </c>
      <c r="B4364" s="10">
        <f t="shared" ca="1" si="653"/>
        <v>0.6458175033341218</v>
      </c>
      <c r="C4364" s="60">
        <f ca="1">_xlfn.NORM.INV(B4364,'Input Parameters'!$E$15,'Input Parameters'!$F$15)</f>
        <v>291.23841093332516</v>
      </c>
      <c r="D4364" s="10">
        <f t="shared" ca="1" si="654"/>
        <v>0.88388731645361129</v>
      </c>
      <c r="E4364" s="62">
        <f ca="1">IF(_xlfn.NORM.INV(D4364,'Input Parameters'!$E$17,'Input Parameters'!$F$17)&lt;3500,3500,IF(_xlfn.NORM.INV(D4364,'Input Parameters'!$E$17,'Input Parameters'!$F$17)&gt;5500,5500,_xlfn.NORM.INV(D4364,'Input Parameters'!$E$17,'Input Parameters'!$F$17)))</f>
        <v>5500</v>
      </c>
      <c r="F4364" s="10">
        <f t="shared" ca="1" si="655"/>
        <v>0.46921200852018752</v>
      </c>
      <c r="G4364" s="64">
        <f ca="1">_xlfn.NORM.INV(F4364,'Input Parameters'!$E$20,'Input Parameters'!$F$20)</f>
        <v>282.1324195325696</v>
      </c>
      <c r="H4364" s="57">
        <f ca="1">EXP(E4364*(1/'Input Parameters'!$E$23-1/G4364))</f>
        <v>0.4875156547147359</v>
      </c>
      <c r="I4364" s="10">
        <f t="shared" ca="1" si="656"/>
        <v>0.74126951643823391</v>
      </c>
      <c r="J4364" s="30">
        <f ca="1">_xlfn.BETA.INV(I4364,'Input Parameters'!$L$26,'Input Parameters'!$M$26,'Input Parameters'!$J$26,'Input Parameters'!$K$26)</f>
        <v>0.75911322941453163</v>
      </c>
      <c r="K4364" s="168">
        <f ca="1">('Input Parameters'!$E$27/'Input Parameters'!$E$38)^$J4364</f>
        <v>4.3172475174178089E-3</v>
      </c>
      <c r="L4364" s="69">
        <f ca="1">$H4364*$C4364*'Input Parameters'!$E$25*K4364</f>
        <v>0.61297698288613334</v>
      </c>
      <c r="M4364" s="24">
        <f t="shared" ca="1" si="657"/>
        <v>0.24171267825655907</v>
      </c>
      <c r="N4364" s="15">
        <f ca="1">_xlfn.NORM.INV(M4364,'Input Parameters'!$E$29,'Input Parameters'!$F$29)</f>
        <v>9.9929919602414805E-2</v>
      </c>
      <c r="O4364" s="8">
        <f t="shared" ca="1" si="658"/>
        <v>0.63370836220768034</v>
      </c>
      <c r="P4364" s="30">
        <f ca="1">_xlfn.LOGNORM.INV(O4364,'Input Parameters'!$H$30,'Input Parameters'!$I$30)</f>
        <v>3.1532979168757977</v>
      </c>
      <c r="Q4364" s="10">
        <f t="shared" ca="1" si="659"/>
        <v>0.86486618741395072</v>
      </c>
      <c r="R4364" s="30">
        <f>IF('Input Parameters'!$E$32=0,0,_xlfn.BETA.INV(Q4364,'Input Parameters'!$L$32,'Input Parameters'!$M$32,'Input Parameters'!$J$32,'Input Parameters'!$K$32))</f>
        <v>0</v>
      </c>
      <c r="S4364" s="10">
        <f t="shared" ca="1" si="660"/>
        <v>0.1641773165546152</v>
      </c>
      <c r="T4364" s="26">
        <f ca="1">_xlfn.LOGNORM.INV(S4364,'Input Parameters'!$H$34,'Input Parameters'!$I$34)</f>
        <v>44.631431414791543</v>
      </c>
      <c r="U4364" s="10">
        <f t="shared" ca="1" si="661"/>
        <v>0.41528082922435006</v>
      </c>
      <c r="V4364" s="30">
        <f ca="1">_xlfn.BETA.INV(U4364,'Input Parameters'!$L$36,'Input Parameters'!$M$36,'Input Parameters'!$J$36,'Input Parameters'!$K$36)</f>
        <v>0.55397185044600028</v>
      </c>
      <c r="W4364" s="2">
        <f ca="1">N4364+(P4364-N4364)*(1-ERF((T4364-R4364)/(2*SQRT(L4364*'Input Parameters'!$E$38))))</f>
        <v>0.10009956451179715</v>
      </c>
      <c r="X4364">
        <f t="shared" ca="1" si="662"/>
        <v>1</v>
      </c>
      <c r="Y4364" s="7"/>
    </row>
    <row r="4365" spans="1:25" ht="15" customHeight="1" x14ac:dyDescent="0.25">
      <c r="A4365" s="139">
        <v>4358</v>
      </c>
      <c r="B4365" s="10">
        <f t="shared" ca="1" si="653"/>
        <v>0.32143700212935766</v>
      </c>
      <c r="C4365" s="60">
        <f ca="1">_xlfn.NORM.INV(B4365,'Input Parameters'!$E$15,'Input Parameters'!$F$15)</f>
        <v>245.83855702826989</v>
      </c>
      <c r="D4365" s="10">
        <f t="shared" ca="1" si="654"/>
        <v>0.25205388804909201</v>
      </c>
      <c r="E4365" s="62">
        <f ca="1">IF(_xlfn.NORM.INV(D4365,'Input Parameters'!$E$17,'Input Parameters'!$F$17)&lt;3500,3500,IF(_xlfn.NORM.INV(D4365,'Input Parameters'!$E$17,'Input Parameters'!$F$17)&gt;5500,5500,_xlfn.NORM.INV(D4365,'Input Parameters'!$E$17,'Input Parameters'!$F$17)))</f>
        <v>4332.3716889670795</v>
      </c>
      <c r="F4365" s="10">
        <f t="shared" ca="1" si="655"/>
        <v>0.50545144019584332</v>
      </c>
      <c r="G4365" s="64">
        <f ca="1">_xlfn.NORM.INV(F4365,'Input Parameters'!$E$20,'Input Parameters'!$F$20)</f>
        <v>282.74155656810041</v>
      </c>
      <c r="H4365" s="57">
        <f ca="1">EXP(E4365*(1/'Input Parameters'!$E$23-1/G4365))</f>
        <v>0.5869416142195365</v>
      </c>
      <c r="I4365" s="10">
        <f t="shared" ca="1" si="656"/>
        <v>0.76645992191374601</v>
      </c>
      <c r="J4365" s="30">
        <f ca="1">_xlfn.BETA.INV(I4365,'Input Parameters'!$L$26,'Input Parameters'!$M$26,'Input Parameters'!$J$26,'Input Parameters'!$K$26)</f>
        <v>0.77014236617811371</v>
      </c>
      <c r="K4365" s="168">
        <f ca="1">('Input Parameters'!$E$27/'Input Parameters'!$E$38)^$J4365</f>
        <v>3.9888612550261207E-3</v>
      </c>
      <c r="L4365" s="69">
        <f ca="1">$H4365*$C4365*'Input Parameters'!$E$25*K4365</f>
        <v>0.57556427641200469</v>
      </c>
      <c r="M4365" s="24">
        <f t="shared" ca="1" si="657"/>
        <v>0.93128687877772864</v>
      </c>
      <c r="N4365" s="15">
        <f ca="1">_xlfn.NORM.INV(M4365,'Input Parameters'!$E$29,'Input Parameters'!$F$29)</f>
        <v>0.10014854440186832</v>
      </c>
      <c r="O4365" s="8">
        <f t="shared" ca="1" si="658"/>
        <v>0.39515153390453417</v>
      </c>
      <c r="P4365" s="30">
        <f ca="1">_xlfn.LOGNORM.INV(O4365,'Input Parameters'!$H$30,'Input Parameters'!$I$30)</f>
        <v>2.3665339295568955</v>
      </c>
      <c r="Q4365" s="10">
        <f t="shared" ca="1" si="659"/>
        <v>0.32150667615395379</v>
      </c>
      <c r="R4365" s="30">
        <f>IF('Input Parameters'!$E$32=0,0,_xlfn.BETA.INV(Q4365,'Input Parameters'!$L$32,'Input Parameters'!$M$32,'Input Parameters'!$J$32,'Input Parameters'!$K$32))</f>
        <v>0</v>
      </c>
      <c r="S4365" s="10">
        <f t="shared" ca="1" si="660"/>
        <v>0.21224299923285228</v>
      </c>
      <c r="T4365" s="26">
        <f ca="1">_xlfn.LOGNORM.INV(S4365,'Input Parameters'!$H$34,'Input Parameters'!$I$34)</f>
        <v>45.63605686819578</v>
      </c>
      <c r="U4365" s="10">
        <f t="shared" ca="1" si="661"/>
        <v>0.99858179189618967</v>
      </c>
      <c r="V4365" s="30">
        <f ca="1">_xlfn.BETA.INV(U4365,'Input Parameters'!$L$36,'Input Parameters'!$M$36,'Input Parameters'!$J$36,'Input Parameters'!$K$36)</f>
        <v>1.1256258739032197</v>
      </c>
      <c r="W4365" s="2">
        <f ca="1">N4365+(P4365-N4365)*(1-ERF((T4365-R4365)/(2*SQRT(L4365*'Input Parameters'!$E$38))))</f>
        <v>0.10019624209763357</v>
      </c>
      <c r="X4365">
        <f t="shared" ca="1" si="662"/>
        <v>1</v>
      </c>
      <c r="Y4365" s="7"/>
    </row>
    <row r="4366" spans="1:25" ht="15" customHeight="1" x14ac:dyDescent="0.25">
      <c r="A4366" s="139">
        <v>4359</v>
      </c>
      <c r="B4366" s="10">
        <f t="shared" ca="1" si="653"/>
        <v>0.90680072535564771</v>
      </c>
      <c r="C4366" s="60">
        <f ca="1">_xlfn.NORM.INV(B4366,'Input Parameters'!$E$15,'Input Parameters'!$F$15)</f>
        <v>342.57344830762543</v>
      </c>
      <c r="D4366" s="10">
        <f t="shared" ca="1" si="654"/>
        <v>0.94230154403530686</v>
      </c>
      <c r="E4366" s="62">
        <f ca="1">IF(_xlfn.NORM.INV(D4366,'Input Parameters'!$E$17,'Input Parameters'!$F$17)&lt;3500,3500,IF(_xlfn.NORM.INV(D4366,'Input Parameters'!$E$17,'Input Parameters'!$F$17)&gt;5500,5500,_xlfn.NORM.INV(D4366,'Input Parameters'!$E$17,'Input Parameters'!$F$17)))</f>
        <v>5500</v>
      </c>
      <c r="F4366" s="10">
        <f t="shared" ca="1" si="655"/>
        <v>0.69345824843806358</v>
      </c>
      <c r="G4366" s="64">
        <f ca="1">_xlfn.NORM.INV(F4366,'Input Parameters'!$E$20,'Input Parameters'!$F$20)</f>
        <v>286.0380350784701</v>
      </c>
      <c r="H4366" s="57">
        <f ca="1">EXP(E4366*(1/'Input Parameters'!$E$23-1/G4366))</f>
        <v>0.63619326311076774</v>
      </c>
      <c r="I4366" s="10">
        <f t="shared" ca="1" si="656"/>
        <v>0.42308617892737599</v>
      </c>
      <c r="J4366" s="30">
        <f ca="1">_xlfn.BETA.INV(I4366,'Input Parameters'!$L$26,'Input Parameters'!$M$26,'Input Parameters'!$J$26,'Input Parameters'!$K$26)</f>
        <v>0.62974669613345025</v>
      </c>
      <c r="K4366" s="168">
        <f ca="1">('Input Parameters'!$E$27/'Input Parameters'!$E$38)^$J4366</f>
        <v>1.091968656404364E-2</v>
      </c>
      <c r="L4366" s="69">
        <f ca="1">$H4366*$C4366*'Input Parameters'!$E$25*K4366</f>
        <v>2.3798683745310409</v>
      </c>
      <c r="M4366" s="24">
        <f t="shared" ca="1" si="657"/>
        <v>0.72889398939700845</v>
      </c>
      <c r="N4366" s="15">
        <f ca="1">_xlfn.NORM.INV(M4366,'Input Parameters'!$E$29,'Input Parameters'!$F$29)</f>
        <v>0.10006094714044723</v>
      </c>
      <c r="O4366" s="8">
        <f t="shared" ca="1" si="658"/>
        <v>0.14960541268597549</v>
      </c>
      <c r="P4366" s="30">
        <f ca="1">_xlfn.LOGNORM.INV(O4366,'Input Parameters'!$H$30,'Input Parameters'!$I$30)</f>
        <v>1.6432060087596707</v>
      </c>
      <c r="Q4366" s="10">
        <f t="shared" ca="1" si="659"/>
        <v>0.24048051476763921</v>
      </c>
      <c r="R4366" s="30">
        <f>IF('Input Parameters'!$E$32=0,0,_xlfn.BETA.INV(Q4366,'Input Parameters'!$L$32,'Input Parameters'!$M$32,'Input Parameters'!$J$32,'Input Parameters'!$K$32))</f>
        <v>0</v>
      </c>
      <c r="S4366" s="10">
        <f t="shared" ca="1" si="660"/>
        <v>0.16264687778116105</v>
      </c>
      <c r="T4366" s="26">
        <f ca="1">_xlfn.LOGNORM.INV(S4366,'Input Parameters'!$H$34,'Input Parameters'!$I$34)</f>
        <v>44.596966304999761</v>
      </c>
      <c r="U4366" s="10">
        <f t="shared" ca="1" si="661"/>
        <v>0.83802805731557639</v>
      </c>
      <c r="V4366" s="30">
        <f ca="1">_xlfn.BETA.INV(U4366,'Input Parameters'!$L$36,'Input Parameters'!$M$36,'Input Parameters'!$J$36,'Input Parameters'!$K$36)</f>
        <v>0.74908455813427977</v>
      </c>
      <c r="W4366" s="2">
        <f ca="1">N4366+(P4366-N4366)*(1-ERF((T4366-R4366)/(2*SQRT(L4366*'Input Parameters'!$E$38))))</f>
        <v>0.16323456643115408</v>
      </c>
      <c r="X4366">
        <f t="shared" ca="1" si="662"/>
        <v>1</v>
      </c>
      <c r="Y4366" s="7"/>
    </row>
    <row r="4367" spans="1:25" ht="15" customHeight="1" x14ac:dyDescent="0.25">
      <c r="A4367" s="139">
        <v>4360</v>
      </c>
      <c r="B4367" s="10">
        <f t="shared" ca="1" si="653"/>
        <v>0.56553450854856946</v>
      </c>
      <c r="C4367" s="60">
        <f ca="1">_xlfn.NORM.INV(B4367,'Input Parameters'!$E$15,'Input Parameters'!$F$15)</f>
        <v>279.91001262290064</v>
      </c>
      <c r="D4367" s="10">
        <f t="shared" ca="1" si="654"/>
        <v>0.71357413018453175</v>
      </c>
      <c r="E4367" s="62">
        <f ca="1">IF(_xlfn.NORM.INV(D4367,'Input Parameters'!$E$17,'Input Parameters'!$F$17)&lt;3500,3500,IF(_xlfn.NORM.INV(D4367,'Input Parameters'!$E$17,'Input Parameters'!$F$17)&gt;5500,5500,_xlfn.NORM.INV(D4367,'Input Parameters'!$E$17,'Input Parameters'!$F$17)))</f>
        <v>5194.6996084353359</v>
      </c>
      <c r="F4367" s="10">
        <f t="shared" ca="1" si="655"/>
        <v>0.58486515088520286</v>
      </c>
      <c r="G4367" s="64">
        <f ca="1">_xlfn.NORM.INV(F4367,'Input Parameters'!$E$20,'Input Parameters'!$F$20)</f>
        <v>284.08618307625329</v>
      </c>
      <c r="H4367" s="57">
        <f ca="1">EXP(E4367*(1/'Input Parameters'!$E$23-1/G4367))</f>
        <v>0.57584002572837489</v>
      </c>
      <c r="I4367" s="10">
        <f t="shared" ca="1" si="656"/>
        <v>0.29374183235530638</v>
      </c>
      <c r="J4367" s="30">
        <f ca="1">_xlfn.BETA.INV(I4367,'Input Parameters'!$L$26,'Input Parameters'!$M$26,'Input Parameters'!$J$26,'Input Parameters'!$K$26)</f>
        <v>0.57115037928438961</v>
      </c>
      <c r="K4367" s="168">
        <f ca="1">('Input Parameters'!$E$27/'Input Parameters'!$E$38)^$J4367</f>
        <v>1.6624542041487424E-2</v>
      </c>
      <c r="L4367" s="69">
        <f ca="1">$H4367*$C4367*'Input Parameters'!$E$25*K4367</f>
        <v>2.6796000246653948</v>
      </c>
      <c r="M4367" s="24">
        <f t="shared" ca="1" si="657"/>
        <v>0.44014307570459532</v>
      </c>
      <c r="N4367" s="15">
        <f ca="1">_xlfn.NORM.INV(M4367,'Input Parameters'!$E$29,'Input Parameters'!$F$29)</f>
        <v>9.9984939352254248E-2</v>
      </c>
      <c r="O4367" s="8">
        <f t="shared" ca="1" si="658"/>
        <v>0.1880728862669524</v>
      </c>
      <c r="P4367" s="30">
        <f ca="1">_xlfn.LOGNORM.INV(O4367,'Input Parameters'!$H$30,'Input Parameters'!$I$30)</f>
        <v>1.7664538437173367</v>
      </c>
      <c r="Q4367" s="10">
        <f t="shared" ca="1" si="659"/>
        <v>0.84031919818434242</v>
      </c>
      <c r="R4367" s="30">
        <f>IF('Input Parameters'!$E$32=0,0,_xlfn.BETA.INV(Q4367,'Input Parameters'!$L$32,'Input Parameters'!$M$32,'Input Parameters'!$J$32,'Input Parameters'!$K$32))</f>
        <v>0</v>
      </c>
      <c r="S4367" s="10">
        <f t="shared" ca="1" si="660"/>
        <v>0.39341836899824989</v>
      </c>
      <c r="T4367" s="26">
        <f ca="1">_xlfn.LOGNORM.INV(S4367,'Input Parameters'!$H$34,'Input Parameters'!$I$34)</f>
        <v>48.738663600162738</v>
      </c>
      <c r="U4367" s="10">
        <f t="shared" ca="1" si="661"/>
        <v>3.7667926611911096E-2</v>
      </c>
      <c r="V4367" s="30">
        <f ca="1">_xlfn.BETA.INV(U4367,'Input Parameters'!$L$36,'Input Parameters'!$M$36,'Input Parameters'!$J$36,'Input Parameters'!$K$36)</f>
        <v>0.3663242157952456</v>
      </c>
      <c r="W4367" s="2">
        <f ca="1">N4367+(P4367-N4367)*(1-ERF((T4367-R4367)/(2*SQRT(L4367*'Input Parameters'!$E$38))))</f>
        <v>0.15874652637625958</v>
      </c>
      <c r="X4367">
        <f t="shared" ca="1" si="662"/>
        <v>1</v>
      </c>
      <c r="Y4367" s="7"/>
    </row>
    <row r="4368" spans="1:25" ht="15" customHeight="1" x14ac:dyDescent="0.25">
      <c r="A4368" s="139">
        <v>4361</v>
      </c>
      <c r="B4368" s="10">
        <f t="shared" ca="1" si="653"/>
        <v>0.44150660368097783</v>
      </c>
      <c r="C4368" s="60">
        <f ca="1">_xlfn.NORM.INV(B4368,'Input Parameters'!$E$15,'Input Parameters'!$F$15)</f>
        <v>262.9926066222688</v>
      </c>
      <c r="D4368" s="10">
        <f t="shared" ca="1" si="654"/>
        <v>0.4439964010494476</v>
      </c>
      <c r="E4368" s="62">
        <f ca="1">IF(_xlfn.NORM.INV(D4368,'Input Parameters'!$E$17,'Input Parameters'!$F$17)&lt;3500,3500,IF(_xlfn.NORM.INV(D4368,'Input Parameters'!$E$17,'Input Parameters'!$F$17)&gt;5500,5500,_xlfn.NORM.INV(D4368,'Input Parameters'!$E$17,'Input Parameters'!$F$17)))</f>
        <v>4701.4088629181133</v>
      </c>
      <c r="F4368" s="10">
        <f t="shared" ca="1" si="655"/>
        <v>7.4237571470769703E-2</v>
      </c>
      <c r="G4368" s="64">
        <f ca="1">_xlfn.NORM.INV(F4368,'Input Parameters'!$E$20,'Input Parameters'!$F$20)</f>
        <v>272.96891162077429</v>
      </c>
      <c r="H4368" s="57">
        <f ca="1">EXP(E4368*(1/'Input Parameters'!$E$23-1/G4368))</f>
        <v>0.30927666527228354</v>
      </c>
      <c r="I4368" s="10">
        <f t="shared" ca="1" si="656"/>
        <v>0.88486959066477611</v>
      </c>
      <c r="J4368" s="30">
        <f ca="1">_xlfn.BETA.INV(I4368,'Input Parameters'!$L$26,'Input Parameters'!$M$26,'Input Parameters'!$J$26,'Input Parameters'!$K$26)</f>
        <v>0.82972704470295144</v>
      </c>
      <c r="K4368" s="168">
        <f ca="1">('Input Parameters'!$E$27/'Input Parameters'!$E$38)^$J4368</f>
        <v>2.6015397358449804E-3</v>
      </c>
      <c r="L4368" s="69">
        <f ca="1">$H4368*$C4368*'Input Parameters'!$E$25*K4368</f>
        <v>0.21160267678314512</v>
      </c>
      <c r="M4368" s="24">
        <f t="shared" ca="1" si="657"/>
        <v>0.40243930173476139</v>
      </c>
      <c r="N4368" s="15">
        <f ca="1">_xlfn.NORM.INV(M4368,'Input Parameters'!$E$29,'Input Parameters'!$F$29)</f>
        <v>9.9975296172600106E-2</v>
      </c>
      <c r="O4368" s="8">
        <f t="shared" ca="1" si="658"/>
        <v>3.7638579100083613E-2</v>
      </c>
      <c r="P4368" s="30">
        <f ca="1">_xlfn.LOGNORM.INV(O4368,'Input Parameters'!$H$30,'Input Parameters'!$I$30)</f>
        <v>1.1581025435252865</v>
      </c>
      <c r="Q4368" s="10">
        <f t="shared" ca="1" si="659"/>
        <v>0.66129988879953794</v>
      </c>
      <c r="R4368" s="30">
        <f>IF('Input Parameters'!$E$32=0,0,_xlfn.BETA.INV(Q4368,'Input Parameters'!$L$32,'Input Parameters'!$M$32,'Input Parameters'!$J$32,'Input Parameters'!$K$32))</f>
        <v>0</v>
      </c>
      <c r="S4368" s="10">
        <f t="shared" ca="1" si="660"/>
        <v>0.61107033126421706</v>
      </c>
      <c r="T4368" s="26">
        <f ca="1">_xlfn.LOGNORM.INV(S4368,'Input Parameters'!$H$34,'Input Parameters'!$I$34)</f>
        <v>52.209861157683967</v>
      </c>
      <c r="U4368" s="10">
        <f t="shared" ca="1" si="661"/>
        <v>0.13852950497539707</v>
      </c>
      <c r="V4368" s="30">
        <f ca="1">_xlfn.BETA.INV(U4368,'Input Parameters'!$L$36,'Input Parameters'!$M$36,'Input Parameters'!$J$36,'Input Parameters'!$K$36)</f>
        <v>0.43897038986606318</v>
      </c>
      <c r="W4368" s="2">
        <f ca="1">N4368+(P4368-N4368)*(1-ERF((T4368-R4368)/(2*SQRT(L4368*'Input Parameters'!$E$38))))</f>
        <v>9.9975296172601161E-2</v>
      </c>
      <c r="X4368">
        <f t="shared" ca="1" si="662"/>
        <v>1</v>
      </c>
      <c r="Y4368" s="7"/>
    </row>
    <row r="4369" spans="1:25" ht="15" customHeight="1" x14ac:dyDescent="0.25">
      <c r="A4369" s="139">
        <v>4362</v>
      </c>
      <c r="B4369" s="10">
        <f t="shared" ca="1" si="653"/>
        <v>0.51696872699188967</v>
      </c>
      <c r="C4369" s="60">
        <f ca="1">_xlfn.NORM.INV(B4369,'Input Parameters'!$E$15,'Input Parameters'!$F$15)</f>
        <v>273.27297502546099</v>
      </c>
      <c r="D4369" s="10">
        <f t="shared" ca="1" si="654"/>
        <v>0.20221606488876842</v>
      </c>
      <c r="E4369" s="62">
        <f ca="1">IF(_xlfn.NORM.INV(D4369,'Input Parameters'!$E$17,'Input Parameters'!$F$17)&lt;3500,3500,IF(_xlfn.NORM.INV(D4369,'Input Parameters'!$E$17,'Input Parameters'!$F$17)&gt;5500,5500,_xlfn.NORM.INV(D4369,'Input Parameters'!$E$17,'Input Parameters'!$F$17)))</f>
        <v>4216.3877344341272</v>
      </c>
      <c r="F4369" s="10">
        <f t="shared" ca="1" si="655"/>
        <v>0.54469839396424746</v>
      </c>
      <c r="G4369" s="64">
        <f ca="1">_xlfn.NORM.INV(F4369,'Input Parameters'!$E$20,'Input Parameters'!$F$20)</f>
        <v>283.40226068074247</v>
      </c>
      <c r="H4369" s="57">
        <f ca="1">EXP(E4369*(1/'Input Parameters'!$E$23-1/G4369))</f>
        <v>0.61643690887362146</v>
      </c>
      <c r="I4369" s="10">
        <f t="shared" ca="1" si="656"/>
        <v>0.91132152889206675</v>
      </c>
      <c r="J4369" s="30">
        <f ca="1">_xlfn.BETA.INV(I4369,'Input Parameters'!$L$26,'Input Parameters'!$M$26,'Input Parameters'!$J$26,'Input Parameters'!$K$26)</f>
        <v>0.84645289395487455</v>
      </c>
      <c r="K4369" s="168">
        <f ca="1">('Input Parameters'!$E$27/'Input Parameters'!$E$38)^$J4369</f>
        <v>2.3074166417036664E-3</v>
      </c>
      <c r="L4369" s="69">
        <f ca="1">$H4369*$C4369*'Input Parameters'!$E$25*K4369</f>
        <v>0.38869713485034108</v>
      </c>
      <c r="M4369" s="24">
        <f t="shared" ca="1" si="657"/>
        <v>0.49604743235470616</v>
      </c>
      <c r="N4369" s="15">
        <f ca="1">_xlfn.NORM.INV(M4369,'Input Parameters'!$E$29,'Input Parameters'!$F$29)</f>
        <v>9.9999009222008731E-2</v>
      </c>
      <c r="O4369" s="8">
        <f t="shared" ca="1" si="658"/>
        <v>0.17475994870683254</v>
      </c>
      <c r="P4369" s="30">
        <f ca="1">_xlfn.LOGNORM.INV(O4369,'Input Parameters'!$H$30,'Input Parameters'!$I$30)</f>
        <v>1.7248126770234118</v>
      </c>
      <c r="Q4369" s="10">
        <f t="shared" ca="1" si="659"/>
        <v>0.95988011941000562</v>
      </c>
      <c r="R4369" s="30">
        <f>IF('Input Parameters'!$E$32=0,0,_xlfn.BETA.INV(Q4369,'Input Parameters'!$L$32,'Input Parameters'!$M$32,'Input Parameters'!$J$32,'Input Parameters'!$K$32))</f>
        <v>0</v>
      </c>
      <c r="S4369" s="10">
        <f t="shared" ca="1" si="660"/>
        <v>0.17824257280114331</v>
      </c>
      <c r="T4369" s="26">
        <f ca="1">_xlfn.LOGNORM.INV(S4369,'Input Parameters'!$H$34,'Input Parameters'!$I$34)</f>
        <v>44.94009219337515</v>
      </c>
      <c r="U4369" s="10">
        <f t="shared" ca="1" si="661"/>
        <v>0.26243797795739565</v>
      </c>
      <c r="V4369" s="30">
        <f ca="1">_xlfn.BETA.INV(U4369,'Input Parameters'!$L$36,'Input Parameters'!$M$36,'Input Parameters'!$J$36,'Input Parameters'!$K$36)</f>
        <v>0.49524472295531002</v>
      </c>
      <c r="W4369" s="2">
        <f ca="1">N4369+(P4369-N4369)*(1-ERF((T4369-R4369)/(2*SQRT(L4369*'Input Parameters'!$E$38))))</f>
        <v>9.9999569956628939E-2</v>
      </c>
      <c r="X4369">
        <f t="shared" ca="1" si="662"/>
        <v>1</v>
      </c>
      <c r="Y4369" s="7"/>
    </row>
    <row r="4370" spans="1:25" ht="15" customHeight="1" x14ac:dyDescent="0.25">
      <c r="A4370" s="139">
        <v>4363</v>
      </c>
      <c r="B4370" s="10">
        <f t="shared" ca="1" si="653"/>
        <v>0.39523628547181533</v>
      </c>
      <c r="C4370" s="60">
        <f ca="1">_xlfn.NORM.INV(B4370,'Input Parameters'!$E$15,'Input Parameters'!$F$15)</f>
        <v>256.56816535591651</v>
      </c>
      <c r="D4370" s="10">
        <f t="shared" ca="1" si="654"/>
        <v>0.76557213752235986</v>
      </c>
      <c r="E4370" s="62">
        <f ca="1">IF(_xlfn.NORM.INV(D4370,'Input Parameters'!$E$17,'Input Parameters'!$F$17)&lt;3500,3500,IF(_xlfn.NORM.INV(D4370,'Input Parameters'!$E$17,'Input Parameters'!$F$17)&gt;5500,5500,_xlfn.NORM.INV(D4370,'Input Parameters'!$E$17,'Input Parameters'!$F$17)))</f>
        <v>5307.0394833702721</v>
      </c>
      <c r="F4370" s="10">
        <f t="shared" ca="1" si="655"/>
        <v>0.99380593161802255</v>
      </c>
      <c r="G4370" s="64">
        <f ca="1">_xlfn.NORM.INV(F4370,'Input Parameters'!$E$20,'Input Parameters'!$F$20)</f>
        <v>299.40596840187345</v>
      </c>
      <c r="H4370" s="57">
        <f ca="1">EXP(E4370*(1/'Input Parameters'!$E$23-1/G4370))</f>
        <v>1.479936328256696</v>
      </c>
      <c r="I4370" s="10">
        <f t="shared" ca="1" si="656"/>
        <v>0.89951439812510225</v>
      </c>
      <c r="J4370" s="30">
        <f ca="1">_xlfn.BETA.INV(I4370,'Input Parameters'!$L$26,'Input Parameters'!$M$26,'Input Parameters'!$J$26,'Input Parameters'!$K$26)</f>
        <v>0.838721054852404</v>
      </c>
      <c r="K4370" s="168">
        <f ca="1">('Input Parameters'!$E$27/'Input Parameters'!$E$38)^$J4370</f>
        <v>2.4390027027402002E-3</v>
      </c>
      <c r="L4370" s="69">
        <f ca="1">$H4370*$C4370*'Input Parameters'!$E$25*K4370</f>
        <v>0.92610042024007944</v>
      </c>
      <c r="M4370" s="24">
        <f t="shared" ca="1" si="657"/>
        <v>0.94500074018206326</v>
      </c>
      <c r="N4370" s="15">
        <f ca="1">_xlfn.NORM.INV(M4370,'Input Parameters'!$E$29,'Input Parameters'!$F$29)</f>
        <v>0.10015981997937715</v>
      </c>
      <c r="O4370" s="8">
        <f t="shared" ca="1" si="658"/>
        <v>0.1319191874604656</v>
      </c>
      <c r="P4370" s="30">
        <f ca="1">_xlfn.LOGNORM.INV(O4370,'Input Parameters'!$H$30,'Input Parameters'!$I$30)</f>
        <v>1.5828371663308858</v>
      </c>
      <c r="Q4370" s="10">
        <f t="shared" ca="1" si="659"/>
        <v>0.44175356318081127</v>
      </c>
      <c r="R4370" s="30">
        <f>IF('Input Parameters'!$E$32=0,0,_xlfn.BETA.INV(Q4370,'Input Parameters'!$L$32,'Input Parameters'!$M$32,'Input Parameters'!$J$32,'Input Parameters'!$K$32))</f>
        <v>0</v>
      </c>
      <c r="S4370" s="10">
        <f t="shared" ca="1" si="660"/>
        <v>5.4022098560499665E-2</v>
      </c>
      <c r="T4370" s="26">
        <f ca="1">_xlfn.LOGNORM.INV(S4370,'Input Parameters'!$H$34,'Input Parameters'!$I$34)</f>
        <v>41.266110074759489</v>
      </c>
      <c r="U4370" s="10">
        <f t="shared" ca="1" si="661"/>
        <v>0.53067472304250674</v>
      </c>
      <c r="V4370" s="30">
        <f ca="1">_xlfn.BETA.INV(U4370,'Input Parameters'!$L$36,'Input Parameters'!$M$36,'Input Parameters'!$J$36,'Input Parameters'!$K$36)</f>
        <v>0.59770219971758642</v>
      </c>
      <c r="W4370" s="2">
        <f ca="1">N4370+(P4370-N4370)*(1-ERF((T4370-R4370)/(2*SQRT(L4370*'Input Parameters'!$E$38))))</f>
        <v>0.10376013393336403</v>
      </c>
      <c r="X4370">
        <f t="shared" ca="1" si="662"/>
        <v>1</v>
      </c>
      <c r="Y4370" s="7"/>
    </row>
    <row r="4371" spans="1:25" ht="15" customHeight="1" x14ac:dyDescent="0.25">
      <c r="A4371" s="139">
        <v>4364</v>
      </c>
      <c r="B4371" s="10">
        <f t="shared" ca="1" si="653"/>
        <v>0.4130332381201024</v>
      </c>
      <c r="C4371" s="60">
        <f ca="1">_xlfn.NORM.INV(B4371,'Input Parameters'!$E$15,'Input Parameters'!$F$15)</f>
        <v>259.05823430414307</v>
      </c>
      <c r="D4371" s="10">
        <f t="shared" ca="1" si="654"/>
        <v>0.35596560611344685</v>
      </c>
      <c r="E4371" s="62">
        <f ca="1">IF(_xlfn.NORM.INV(D4371,'Input Parameters'!$E$17,'Input Parameters'!$F$17)&lt;3500,3500,IF(_xlfn.NORM.INV(D4371,'Input Parameters'!$E$17,'Input Parameters'!$F$17)&gt;5500,5500,_xlfn.NORM.INV(D4371,'Input Parameters'!$E$17,'Input Parameters'!$F$17)))</f>
        <v>4541.5154405113908</v>
      </c>
      <c r="F4371" s="10">
        <f t="shared" ca="1" si="655"/>
        <v>0.18325499417135627</v>
      </c>
      <c r="G4371" s="64">
        <f ca="1">_xlfn.NORM.INV(F4371,'Input Parameters'!$E$20,'Input Parameters'!$F$20)</f>
        <v>276.59969919172158</v>
      </c>
      <c r="H4371" s="57">
        <f ca="1">EXP(E4371*(1/'Input Parameters'!$E$23-1/G4371))</f>
        <v>0.40043011316237342</v>
      </c>
      <c r="I4371" s="10">
        <f t="shared" ca="1" si="656"/>
        <v>0.4780207439393851</v>
      </c>
      <c r="J4371" s="30">
        <f ca="1">_xlfn.BETA.INV(I4371,'Input Parameters'!$L$26,'Input Parameters'!$M$26,'Input Parameters'!$J$26,'Input Parameters'!$K$26)</f>
        <v>0.65249368244047135</v>
      </c>
      <c r="K4371" s="168">
        <f ca="1">('Input Parameters'!$E$27/'Input Parameters'!$E$38)^$J4371</f>
        <v>9.2757418934541584E-3</v>
      </c>
      <c r="L4371" s="69">
        <f ca="1">$H4371*$C4371*'Input Parameters'!$E$25*K4371</f>
        <v>0.96221647028224955</v>
      </c>
      <c r="M4371" s="24">
        <f t="shared" ca="1" si="657"/>
        <v>0.90798781562729614</v>
      </c>
      <c r="N4371" s="15">
        <f ca="1">_xlfn.NORM.INV(M4371,'Input Parameters'!$E$29,'Input Parameters'!$F$29)</f>
        <v>0.10013284655145864</v>
      </c>
      <c r="O4371" s="8">
        <f t="shared" ca="1" si="658"/>
        <v>6.5134101230012287E-2</v>
      </c>
      <c r="P4371" s="30">
        <f ca="1">_xlfn.LOGNORM.INV(O4371,'Input Parameters'!$H$30,'Input Parameters'!$I$30)</f>
        <v>1.3129902465923109</v>
      </c>
      <c r="Q4371" s="10">
        <f t="shared" ca="1" si="659"/>
        <v>0.27882046051342535</v>
      </c>
      <c r="R4371" s="30">
        <f>IF('Input Parameters'!$E$32=0,0,_xlfn.BETA.INV(Q4371,'Input Parameters'!$L$32,'Input Parameters'!$M$32,'Input Parameters'!$J$32,'Input Parameters'!$K$32))</f>
        <v>0</v>
      </c>
      <c r="S4371" s="10">
        <f t="shared" ca="1" si="660"/>
        <v>0.39328561118402827</v>
      </c>
      <c r="T4371" s="26">
        <f ca="1">_xlfn.LOGNORM.INV(S4371,'Input Parameters'!$H$34,'Input Parameters'!$I$34)</f>
        <v>48.736568819932444</v>
      </c>
      <c r="U4371" s="10">
        <f t="shared" ca="1" si="661"/>
        <v>0.41584751470008618</v>
      </c>
      <c r="V4371" s="30">
        <f ca="1">_xlfn.BETA.INV(U4371,'Input Parameters'!$L$36,'Input Parameters'!$M$36,'Input Parameters'!$J$36,'Input Parameters'!$K$36)</f>
        <v>0.55418390184056876</v>
      </c>
      <c r="W4371" s="2">
        <f ca="1">N4371+(P4371-N4371)*(1-ERF((T4371-R4371)/(2*SQRT(L4371*'Input Parameters'!$E$38))))</f>
        <v>0.10066982077537803</v>
      </c>
      <c r="X4371">
        <f t="shared" ca="1" si="662"/>
        <v>1</v>
      </c>
      <c r="Y4371" s="7"/>
    </row>
    <row r="4372" spans="1:25" ht="15" customHeight="1" x14ac:dyDescent="0.25">
      <c r="A4372" s="139">
        <v>4365</v>
      </c>
      <c r="B4372" s="10">
        <f t="shared" ca="1" si="653"/>
        <v>0.70603527239809827</v>
      </c>
      <c r="C4372" s="60">
        <f ca="1">_xlfn.NORM.INV(B4372,'Input Parameters'!$E$15,'Input Parameters'!$F$15)</f>
        <v>300.33131672805831</v>
      </c>
      <c r="D4372" s="10">
        <f t="shared" ca="1" si="654"/>
        <v>0.49448090363448183</v>
      </c>
      <c r="E4372" s="62">
        <f ca="1">IF(_xlfn.NORM.INV(D4372,'Input Parameters'!$E$17,'Input Parameters'!$F$17)&lt;3500,3500,IF(_xlfn.NORM.INV(D4372,'Input Parameters'!$E$17,'Input Parameters'!$F$17)&gt;5500,5500,_xlfn.NORM.INV(D4372,'Input Parameters'!$E$17,'Input Parameters'!$F$17)))</f>
        <v>4790.3156649772918</v>
      </c>
      <c r="F4372" s="10">
        <f t="shared" ca="1" si="655"/>
        <v>0.56748191258594505</v>
      </c>
      <c r="G4372" s="64">
        <f ca="1">_xlfn.NORM.INV(F4372,'Input Parameters'!$E$20,'Input Parameters'!$F$20)</f>
        <v>283.78877817031167</v>
      </c>
      <c r="H4372" s="57">
        <f ca="1">EXP(E4372*(1/'Input Parameters'!$E$23-1/G4372))</f>
        <v>0.59059089697534761</v>
      </c>
      <c r="I4372" s="10">
        <f t="shared" ca="1" si="656"/>
        <v>0.59751822319762782</v>
      </c>
      <c r="J4372" s="30">
        <f ca="1">_xlfn.BETA.INV(I4372,'Input Parameters'!$L$26,'Input Parameters'!$M$26,'Input Parameters'!$J$26,'Input Parameters'!$K$26)</f>
        <v>0.70028486361968467</v>
      </c>
      <c r="K4372" s="168">
        <f ca="1">('Input Parameters'!$E$27/'Input Parameters'!$E$38)^$J4372</f>
        <v>6.5836895880332343E-3</v>
      </c>
      <c r="L4372" s="69">
        <f ca="1">$H4372*$C4372*'Input Parameters'!$E$25*K4372</f>
        <v>1.1677683897075191</v>
      </c>
      <c r="M4372" s="24">
        <f t="shared" ca="1" si="657"/>
        <v>0.10952030665280788</v>
      </c>
      <c r="N4372" s="15">
        <f ca="1">_xlfn.NORM.INV(M4372,'Input Parameters'!$E$29,'Input Parameters'!$F$29)</f>
        <v>9.9877091679998656E-2</v>
      </c>
      <c r="O4372" s="8">
        <f t="shared" ca="1" si="658"/>
        <v>6.1258316672269109E-3</v>
      </c>
      <c r="P4372" s="30">
        <f ca="1">_xlfn.LOGNORM.INV(O4372,'Input Parameters'!$H$30,'Input Parameters'!$I$30)</f>
        <v>0.82186082337196975</v>
      </c>
      <c r="Q4372" s="10">
        <f t="shared" ca="1" si="659"/>
        <v>0.37393650526853972</v>
      </c>
      <c r="R4372" s="30">
        <f>IF('Input Parameters'!$E$32=0,0,_xlfn.BETA.INV(Q4372,'Input Parameters'!$L$32,'Input Parameters'!$M$32,'Input Parameters'!$J$32,'Input Parameters'!$K$32))</f>
        <v>0</v>
      </c>
      <c r="S4372" s="10">
        <f t="shared" ca="1" si="660"/>
        <v>0.2213107707917924</v>
      </c>
      <c r="T4372" s="26">
        <f ca="1">_xlfn.LOGNORM.INV(S4372,'Input Parameters'!$H$34,'Input Parameters'!$I$34)</f>
        <v>45.811918080702057</v>
      </c>
      <c r="U4372" s="10">
        <f t="shared" ca="1" si="661"/>
        <v>0.57882793147518341</v>
      </c>
      <c r="V4372" s="30">
        <f ca="1">_xlfn.BETA.INV(U4372,'Input Parameters'!$L$36,'Input Parameters'!$M$36,'Input Parameters'!$J$36,'Input Parameters'!$K$36)</f>
        <v>0.61676429038360481</v>
      </c>
      <c r="W4372" s="2">
        <f ca="1">N4372+(P4372-N4372)*(1-ERF((T4372-R4372)/(2*SQRT(L4372*'Input Parameters'!$E$38))))</f>
        <v>0.10184120568951202</v>
      </c>
      <c r="X4372">
        <f t="shared" ca="1" si="662"/>
        <v>1</v>
      </c>
      <c r="Y4372" s="7"/>
    </row>
    <row r="4373" spans="1:25" ht="15" customHeight="1" x14ac:dyDescent="0.25">
      <c r="A4373" s="139">
        <v>4366</v>
      </c>
      <c r="B4373" s="10">
        <f t="shared" ca="1" si="653"/>
        <v>0.58847596360415189</v>
      </c>
      <c r="C4373" s="60">
        <f ca="1">_xlfn.NORM.INV(B4373,'Input Parameters'!$E$15,'Input Parameters'!$F$15)</f>
        <v>283.08628018788454</v>
      </c>
      <c r="D4373" s="10">
        <f t="shared" ca="1" si="654"/>
        <v>0.9652659588857333</v>
      </c>
      <c r="E4373" s="62">
        <f ca="1">IF(_xlfn.NORM.INV(D4373,'Input Parameters'!$E$17,'Input Parameters'!$F$17)&lt;3500,3500,IF(_xlfn.NORM.INV(D4373,'Input Parameters'!$E$17,'Input Parameters'!$F$17)&gt;5500,5500,_xlfn.NORM.INV(D4373,'Input Parameters'!$E$17,'Input Parameters'!$F$17)))</f>
        <v>5500</v>
      </c>
      <c r="F4373" s="10">
        <f t="shared" ca="1" si="655"/>
        <v>0.97110504761395944</v>
      </c>
      <c r="G4373" s="64">
        <f ca="1">_xlfn.NORM.INV(F4373,'Input Parameters'!$E$20,'Input Parameters'!$F$20)</f>
        <v>295.36183128222393</v>
      </c>
      <c r="H4373" s="57">
        <f ca="1">EXP(E4373*(1/'Input Parameters'!$E$23-1/G4373))</f>
        <v>1.1673441315587394</v>
      </c>
      <c r="I4373" s="10">
        <f t="shared" ca="1" si="656"/>
        <v>0.43910573014222465</v>
      </c>
      <c r="J4373" s="30">
        <f ca="1">_xlfn.BETA.INV(I4373,'Input Parameters'!$L$26,'Input Parameters'!$M$26,'Input Parameters'!$J$26,'Input Parameters'!$K$26)</f>
        <v>0.63646710694203901</v>
      </c>
      <c r="K4373" s="168">
        <f ca="1">('Input Parameters'!$E$27/'Input Parameters'!$E$38)^$J4373</f>
        <v>1.0405781868865163E-2</v>
      </c>
      <c r="L4373" s="69">
        <f ca="1">$H4373*$C4373*'Input Parameters'!$E$25*K4373</f>
        <v>3.4386853934092372</v>
      </c>
      <c r="M4373" s="24">
        <f t="shared" ca="1" si="657"/>
        <v>0.89582069807227638</v>
      </c>
      <c r="N4373" s="15">
        <f ca="1">_xlfn.NORM.INV(M4373,'Input Parameters'!$E$29,'Input Parameters'!$F$29)</f>
        <v>0.10012580916746519</v>
      </c>
      <c r="O4373" s="8">
        <f t="shared" ca="1" si="658"/>
        <v>0.34992993100389602</v>
      </c>
      <c r="P4373" s="30">
        <f ca="1">_xlfn.LOGNORM.INV(O4373,'Input Parameters'!$H$30,'Input Parameters'!$I$30)</f>
        <v>2.2365470625719341</v>
      </c>
      <c r="Q4373" s="10">
        <f t="shared" ca="1" si="659"/>
        <v>0.20270138703174512</v>
      </c>
      <c r="R4373" s="30">
        <f>IF('Input Parameters'!$E$32=0,0,_xlfn.BETA.INV(Q4373,'Input Parameters'!$L$32,'Input Parameters'!$M$32,'Input Parameters'!$J$32,'Input Parameters'!$K$32))</f>
        <v>0</v>
      </c>
      <c r="S4373" s="10">
        <f t="shared" ca="1" si="660"/>
        <v>0.13442375179842503</v>
      </c>
      <c r="T4373" s="26">
        <f ca="1">_xlfn.LOGNORM.INV(S4373,'Input Parameters'!$H$34,'Input Parameters'!$I$34)</f>
        <v>43.924162898792225</v>
      </c>
      <c r="U4373" s="10">
        <f t="shared" ca="1" si="661"/>
        <v>0.78273380472437859</v>
      </c>
      <c r="V4373" s="30">
        <f ca="1">_xlfn.BETA.INV(U4373,'Input Parameters'!$L$36,'Input Parameters'!$M$36,'Input Parameters'!$J$36,'Input Parameters'!$K$36)</f>
        <v>0.71325442601627187</v>
      </c>
      <c r="W4373" s="2">
        <f ca="1">N4373+(P4373-N4373)*(1-ERF((T4373-R4373)/(2*SQRT(L4373*'Input Parameters'!$E$38))))</f>
        <v>0.30084533592122092</v>
      </c>
      <c r="X4373">
        <f t="shared" ca="1" si="662"/>
        <v>1</v>
      </c>
      <c r="Y4373" s="7"/>
    </row>
    <row r="4374" spans="1:25" ht="15" customHeight="1" x14ac:dyDescent="0.25">
      <c r="A4374" s="139">
        <v>4367</v>
      </c>
      <c r="B4374" s="10">
        <f t="shared" ca="1" si="653"/>
        <v>0.57074143803456734</v>
      </c>
      <c r="C4374" s="60">
        <f ca="1">_xlfn.NORM.INV(B4374,'Input Parameters'!$E$15,'Input Parameters'!$F$15)</f>
        <v>280.62783765814663</v>
      </c>
      <c r="D4374" s="10">
        <f t="shared" ca="1" si="654"/>
        <v>0.41791918468992173</v>
      </c>
      <c r="E4374" s="62">
        <f ca="1">IF(_xlfn.NORM.INV(D4374,'Input Parameters'!$E$17,'Input Parameters'!$F$17)&lt;3500,3500,IF(_xlfn.NORM.INV(D4374,'Input Parameters'!$E$17,'Input Parameters'!$F$17)&gt;5500,5500,_xlfn.NORM.INV(D4374,'Input Parameters'!$E$17,'Input Parameters'!$F$17)))</f>
        <v>4654.9462875787467</v>
      </c>
      <c r="F4374" s="10">
        <f t="shared" ca="1" si="655"/>
        <v>0.7778434284071325</v>
      </c>
      <c r="G4374" s="64">
        <f ca="1">_xlfn.NORM.INV(F4374,'Input Parameters'!$E$20,'Input Parameters'!$F$20)</f>
        <v>287.77503196164997</v>
      </c>
      <c r="H4374" s="57">
        <f ca="1">EXP(E4374*(1/'Input Parameters'!$E$23-1/G4374))</f>
        <v>0.75236203572961735</v>
      </c>
      <c r="I4374" s="10">
        <f t="shared" ca="1" si="656"/>
        <v>0.11442294749343107</v>
      </c>
      <c r="J4374" s="30">
        <f ca="1">_xlfn.BETA.INV(I4374,'Input Parameters'!$L$26,'Input Parameters'!$M$26,'Input Parameters'!$J$26,'Input Parameters'!$K$26)</f>
        <v>0.45789636751975898</v>
      </c>
      <c r="K4374" s="168">
        <f ca="1">('Input Parameters'!$E$27/'Input Parameters'!$E$38)^$J4374</f>
        <v>3.7459253043340468E-2</v>
      </c>
      <c r="L4374" s="69">
        <f ca="1">$H4374*$C4374*'Input Parameters'!$E$25*K4374</f>
        <v>7.9089118638626372</v>
      </c>
      <c r="M4374" s="24">
        <f t="shared" ca="1" si="657"/>
        <v>0.33989263022070737</v>
      </c>
      <c r="N4374" s="15">
        <f ca="1">_xlfn.NORM.INV(M4374,'Input Parameters'!$E$29,'Input Parameters'!$F$29)</f>
        <v>9.9958724382131631E-2</v>
      </c>
      <c r="O4374" s="8">
        <f t="shared" ca="1" si="658"/>
        <v>0.63102185295989666</v>
      </c>
      <c r="P4374" s="30">
        <f ca="1">_xlfn.LOGNORM.INV(O4374,'Input Parameters'!$H$30,'Input Parameters'!$I$30)</f>
        <v>3.1426948535239081</v>
      </c>
      <c r="Q4374" s="10">
        <f t="shared" ca="1" si="659"/>
        <v>0.31512677688187485</v>
      </c>
      <c r="R4374" s="30">
        <f>IF('Input Parameters'!$E$32=0,0,_xlfn.BETA.INV(Q4374,'Input Parameters'!$L$32,'Input Parameters'!$M$32,'Input Parameters'!$J$32,'Input Parameters'!$K$32))</f>
        <v>0</v>
      </c>
      <c r="S4374" s="10">
        <f t="shared" ca="1" si="660"/>
        <v>0.37271173470336239</v>
      </c>
      <c r="T4374" s="26">
        <f ca="1">_xlfn.LOGNORM.INV(S4374,'Input Parameters'!$H$34,'Input Parameters'!$I$34)</f>
        <v>48.410488798931347</v>
      </c>
      <c r="U4374" s="10">
        <f t="shared" ca="1" si="661"/>
        <v>0.75297366771351237</v>
      </c>
      <c r="V4374" s="30">
        <f ca="1">_xlfn.BETA.INV(U4374,'Input Parameters'!$L$36,'Input Parameters'!$M$36,'Input Parameters'!$J$36,'Input Parameters'!$K$36)</f>
        <v>0.6965132595749941</v>
      </c>
      <c r="W4374" s="2">
        <f ca="1">N4374+(P4374-N4374)*(1-ERF((T4374-R4374)/(2*SQRT(L4374*'Input Parameters'!$E$38))))</f>
        <v>0.78008235316536423</v>
      </c>
      <c r="X4374">
        <f t="shared" ca="1" si="662"/>
        <v>0</v>
      </c>
      <c r="Y4374" s="7"/>
    </row>
    <row r="4375" spans="1:25" ht="15" customHeight="1" x14ac:dyDescent="0.25">
      <c r="A4375" s="139">
        <v>4368</v>
      </c>
      <c r="B4375" s="10">
        <f t="shared" ca="1" si="653"/>
        <v>0.80125123103943363</v>
      </c>
      <c r="C4375" s="60">
        <f ca="1">_xlfn.NORM.INV(B4375,'Input Parameters'!$E$15,'Input Parameters'!$F$15)</f>
        <v>316.82021350965272</v>
      </c>
      <c r="D4375" s="10">
        <f t="shared" ca="1" si="654"/>
        <v>0.7657782921567724</v>
      </c>
      <c r="E4375" s="62">
        <f ca="1">IF(_xlfn.NORM.INV(D4375,'Input Parameters'!$E$17,'Input Parameters'!$F$17)&lt;3500,3500,IF(_xlfn.NORM.INV(D4375,'Input Parameters'!$E$17,'Input Parameters'!$F$17)&gt;5500,5500,_xlfn.NORM.INV(D4375,'Input Parameters'!$E$17,'Input Parameters'!$F$17)))</f>
        <v>5307.5098297014765</v>
      </c>
      <c r="F4375" s="10">
        <f t="shared" ca="1" si="655"/>
        <v>0.89438797143675364</v>
      </c>
      <c r="G4375" s="64">
        <f ca="1">_xlfn.NORM.INV(F4375,'Input Parameters'!$E$20,'Input Parameters'!$F$20)</f>
        <v>291.02638475845225</v>
      </c>
      <c r="H4375" s="57">
        <f ca="1">EXP(E4375*(1/'Input Parameters'!$E$23-1/G4375))</f>
        <v>0.88836048374964471</v>
      </c>
      <c r="I4375" s="10">
        <f t="shared" ca="1" si="656"/>
        <v>0.21786671713401184</v>
      </c>
      <c r="J4375" s="30">
        <f ca="1">_xlfn.BETA.INV(I4375,'Input Parameters'!$L$26,'Input Parameters'!$M$26,'Input Parameters'!$J$26,'Input Parameters'!$K$26)</f>
        <v>0.53056745022916041</v>
      </c>
      <c r="K4375" s="168">
        <f ca="1">('Input Parameters'!$E$27/'Input Parameters'!$E$38)^$J4375</f>
        <v>2.2241999123990251E-2</v>
      </c>
      <c r="L4375" s="69">
        <f ca="1">$H4375*$C4375*'Input Parameters'!$E$25*K4375</f>
        <v>6.2600230674874799</v>
      </c>
      <c r="M4375" s="24">
        <f t="shared" ca="1" si="657"/>
        <v>0.30369832753873027</v>
      </c>
      <c r="N4375" s="15">
        <f ca="1">_xlfn.NORM.INV(M4375,'Input Parameters'!$E$29,'Input Parameters'!$F$29)</f>
        <v>9.994862069035694E-2</v>
      </c>
      <c r="O4375" s="8">
        <f t="shared" ca="1" si="658"/>
        <v>0.25033080022362086</v>
      </c>
      <c r="P4375" s="30">
        <f ca="1">_xlfn.LOGNORM.INV(O4375,'Input Parameters'!$H$30,'Input Parameters'!$I$30)</f>
        <v>1.9521203144002244</v>
      </c>
      <c r="Q4375" s="10">
        <f t="shared" ca="1" si="659"/>
        <v>0.7135311396060724</v>
      </c>
      <c r="R4375" s="30">
        <f>IF('Input Parameters'!$E$32=0,0,_xlfn.BETA.INV(Q4375,'Input Parameters'!$L$32,'Input Parameters'!$M$32,'Input Parameters'!$J$32,'Input Parameters'!$K$32))</f>
        <v>0</v>
      </c>
      <c r="S4375" s="10">
        <f t="shared" ca="1" si="660"/>
        <v>0.40287381882974471</v>
      </c>
      <c r="T4375" s="26">
        <f ca="1">_xlfn.LOGNORM.INV(S4375,'Input Parameters'!$H$34,'Input Parameters'!$I$34)</f>
        <v>48.887605244493713</v>
      </c>
      <c r="U4375" s="10">
        <f t="shared" ca="1" si="661"/>
        <v>0.22247932972477424</v>
      </c>
      <c r="V4375" s="30">
        <f ca="1">_xlfn.BETA.INV(U4375,'Input Parameters'!$L$36,'Input Parameters'!$M$36,'Input Parameters'!$J$36,'Input Parameters'!$K$36)</f>
        <v>0.47857685319510096</v>
      </c>
      <c r="W4375" s="2">
        <f ca="1">N4375+(P4375-N4375)*(1-ERF((T4375-R4375)/(2*SQRT(L4375*'Input Parameters'!$E$38))))</f>
        <v>0.40941203223860145</v>
      </c>
      <c r="X4375">
        <f t="shared" ca="1" si="662"/>
        <v>1</v>
      </c>
      <c r="Y4375" s="7"/>
    </row>
    <row r="4376" spans="1:25" ht="15" customHeight="1" x14ac:dyDescent="0.25">
      <c r="A4376" s="139">
        <v>4369</v>
      </c>
      <c r="B4376" s="10">
        <f t="shared" ca="1" si="653"/>
        <v>0.29429348207487749</v>
      </c>
      <c r="C4376" s="60">
        <f ca="1">_xlfn.NORM.INV(B4376,'Input Parameters'!$E$15,'Input Parameters'!$F$15)</f>
        <v>241.6547901436744</v>
      </c>
      <c r="D4376" s="10">
        <f t="shared" ca="1" si="654"/>
        <v>1.3664480837477067E-2</v>
      </c>
      <c r="E4376" s="62">
        <f ca="1">IF(_xlfn.NORM.INV(D4376,'Input Parameters'!$E$17,'Input Parameters'!$F$17)&lt;3500,3500,IF(_xlfn.NORM.INV(D4376,'Input Parameters'!$E$17,'Input Parameters'!$F$17)&gt;5500,5500,_xlfn.NORM.INV(D4376,'Input Parameters'!$E$17,'Input Parameters'!$F$17)))</f>
        <v>3500</v>
      </c>
      <c r="F4376" s="10">
        <f t="shared" ca="1" si="655"/>
        <v>7.0234706652002821E-2</v>
      </c>
      <c r="G4376" s="64">
        <f ca="1">_xlfn.NORM.INV(F4376,'Input Parameters'!$E$20,'Input Parameters'!$F$20)</f>
        <v>272.77389695238116</v>
      </c>
      <c r="H4376" s="57">
        <f ca="1">EXP(E4376*(1/'Input Parameters'!$E$23-1/G4376))</f>
        <v>0.41362226885856329</v>
      </c>
      <c r="I4376" s="10">
        <f t="shared" ca="1" si="656"/>
        <v>0.54993246331393242</v>
      </c>
      <c r="J4376" s="30">
        <f ca="1">_xlfn.BETA.INV(I4376,'Input Parameters'!$L$26,'Input Parameters'!$M$26,'Input Parameters'!$J$26,'Input Parameters'!$K$26)</f>
        <v>0.6813779749733222</v>
      </c>
      <c r="K4376" s="168">
        <f ca="1">('Input Parameters'!$E$27/'Input Parameters'!$E$38)^$J4376</f>
        <v>7.5399449224364144E-3</v>
      </c>
      <c r="L4376" s="69">
        <f ca="1">$H4376*$C4376*'Input Parameters'!$E$25*K4376</f>
        <v>0.75364616623952285</v>
      </c>
      <c r="M4376" s="24">
        <f t="shared" ca="1" si="657"/>
        <v>0.68430524857208663</v>
      </c>
      <c r="N4376" s="15">
        <f ca="1">_xlfn.NORM.INV(M4376,'Input Parameters'!$E$29,'Input Parameters'!$F$29)</f>
        <v>0.10004797720307673</v>
      </c>
      <c r="O4376" s="8">
        <f t="shared" ca="1" si="658"/>
        <v>0.83609983967018875</v>
      </c>
      <c r="P4376" s="30">
        <f ca="1">_xlfn.LOGNORM.INV(O4376,'Input Parameters'!$H$30,'Input Parameters'!$I$30)</f>
        <v>4.2600914891533996</v>
      </c>
      <c r="Q4376" s="10">
        <f t="shared" ca="1" si="659"/>
        <v>0.6977567468875604</v>
      </c>
      <c r="R4376" s="30">
        <f>IF('Input Parameters'!$E$32=0,0,_xlfn.BETA.INV(Q4376,'Input Parameters'!$L$32,'Input Parameters'!$M$32,'Input Parameters'!$J$32,'Input Parameters'!$K$32))</f>
        <v>0</v>
      </c>
      <c r="S4376" s="10">
        <f t="shared" ca="1" si="660"/>
        <v>0.74370425177936805</v>
      </c>
      <c r="T4376" s="26">
        <f ca="1">_xlfn.LOGNORM.INV(S4376,'Input Parameters'!$H$34,'Input Parameters'!$I$34)</f>
        <v>54.689852815738277</v>
      </c>
      <c r="U4376" s="10">
        <f t="shared" ca="1" si="661"/>
        <v>0.73569922334239146</v>
      </c>
      <c r="V4376" s="30">
        <f ca="1">_xlfn.BETA.INV(U4376,'Input Parameters'!$L$36,'Input Parameters'!$M$36,'Input Parameters'!$J$36,'Input Parameters'!$K$36)</f>
        <v>0.68738797981724586</v>
      </c>
      <c r="W4376" s="2">
        <f ca="1">N4376+(P4376-N4376)*(1-ERF((T4376-R4376)/(2*SQRT(L4376*'Input Parameters'!$E$38))))</f>
        <v>0.1000829434389746</v>
      </c>
      <c r="X4376">
        <f t="shared" ca="1" si="662"/>
        <v>1</v>
      </c>
      <c r="Y4376" s="7"/>
    </row>
    <row r="4377" spans="1:25" ht="15" customHeight="1" x14ac:dyDescent="0.25">
      <c r="A4377" s="139">
        <v>4370</v>
      </c>
      <c r="B4377" s="10">
        <f t="shared" ca="1" si="653"/>
        <v>0.61840820477720537</v>
      </c>
      <c r="C4377" s="60">
        <f ca="1">_xlfn.NORM.INV(B4377,'Input Parameters'!$E$15,'Input Parameters'!$F$15)</f>
        <v>287.29583631798511</v>
      </c>
      <c r="D4377" s="10">
        <f t="shared" ca="1" si="654"/>
        <v>0.46990799731628008</v>
      </c>
      <c r="E4377" s="62">
        <f ca="1">IF(_xlfn.NORM.INV(D4377,'Input Parameters'!$E$17,'Input Parameters'!$F$17)&lt;3500,3500,IF(_xlfn.NORM.INV(D4377,'Input Parameters'!$E$17,'Input Parameters'!$F$17)&gt;5500,5500,_xlfn.NORM.INV(D4377,'Input Parameters'!$E$17,'Input Parameters'!$F$17)))</f>
        <v>4747.1492056019342</v>
      </c>
      <c r="F4377" s="10">
        <f t="shared" ca="1" si="655"/>
        <v>0.50131568777386992</v>
      </c>
      <c r="G4377" s="64">
        <f ca="1">_xlfn.NORM.INV(F4377,'Input Parameters'!$E$20,'Input Parameters'!$F$20)</f>
        <v>282.67209623922429</v>
      </c>
      <c r="H4377" s="57">
        <f ca="1">EXP(E4377*(1/'Input Parameters'!$E$23-1/G4377))</f>
        <v>0.55545465618802659</v>
      </c>
      <c r="I4377" s="10">
        <f t="shared" ca="1" si="656"/>
        <v>0.8634874511162085</v>
      </c>
      <c r="J4377" s="30">
        <f ca="1">_xlfn.BETA.INV(I4377,'Input Parameters'!$L$26,'Input Parameters'!$M$26,'Input Parameters'!$J$26,'Input Parameters'!$K$26)</f>
        <v>0.81751529193640071</v>
      </c>
      <c r="K4377" s="168">
        <f ca="1">('Input Parameters'!$E$27/'Input Parameters'!$E$38)^$J4377</f>
        <v>2.8397007262543146E-3</v>
      </c>
      <c r="L4377" s="69">
        <f ca="1">$H4377*$C4377*'Input Parameters'!$E$25*K4377</f>
        <v>0.45315890231350231</v>
      </c>
      <c r="M4377" s="24">
        <f t="shared" ca="1" si="657"/>
        <v>0.30154247961598946</v>
      </c>
      <c r="N4377" s="15">
        <f ca="1">_xlfn.NORM.INV(M4377,'Input Parameters'!$E$29,'Input Parameters'!$F$29)</f>
        <v>9.994800306806699E-2</v>
      </c>
      <c r="O4377" s="8">
        <f t="shared" ca="1" si="658"/>
        <v>0.56452165083576189</v>
      </c>
      <c r="P4377" s="30">
        <f ca="1">_xlfn.LOGNORM.INV(O4377,'Input Parameters'!$H$30,'Input Parameters'!$I$30)</f>
        <v>2.8972894956630819</v>
      </c>
      <c r="Q4377" s="10">
        <f t="shared" ca="1" si="659"/>
        <v>0.7321622649929852</v>
      </c>
      <c r="R4377" s="30">
        <f>IF('Input Parameters'!$E$32=0,0,_xlfn.BETA.INV(Q4377,'Input Parameters'!$L$32,'Input Parameters'!$M$32,'Input Parameters'!$J$32,'Input Parameters'!$K$32))</f>
        <v>0</v>
      </c>
      <c r="S4377" s="10">
        <f t="shared" ca="1" si="660"/>
        <v>5.1714043843080093E-2</v>
      </c>
      <c r="T4377" s="26">
        <f ca="1">_xlfn.LOGNORM.INV(S4377,'Input Parameters'!$H$34,'Input Parameters'!$I$34)</f>
        <v>41.156244340603251</v>
      </c>
      <c r="U4377" s="10">
        <f t="shared" ca="1" si="661"/>
        <v>0.5005979759845266</v>
      </c>
      <c r="V4377" s="30">
        <f ca="1">_xlfn.BETA.INV(U4377,'Input Parameters'!$L$36,'Input Parameters'!$M$36,'Input Parameters'!$J$36,'Input Parameters'!$K$36)</f>
        <v>0.58611751770481202</v>
      </c>
      <c r="W4377" s="2">
        <f ca="1">N4377+(P4377-N4377)*(1-ERF((T4377-R4377)/(2*SQRT(L4377*'Input Parameters'!$E$38))))</f>
        <v>9.9991040326110836E-2</v>
      </c>
      <c r="X4377">
        <f t="shared" ca="1" si="662"/>
        <v>1</v>
      </c>
      <c r="Y4377" s="7"/>
    </row>
    <row r="4378" spans="1:25" ht="15" customHeight="1" x14ac:dyDescent="0.25">
      <c r="A4378" s="139">
        <v>4371</v>
      </c>
      <c r="B4378" s="10">
        <f t="shared" ca="1" si="653"/>
        <v>0.95309647009157861</v>
      </c>
      <c r="C4378" s="60">
        <f ca="1">_xlfn.NORM.INV(B4378,'Input Parameters'!$E$15,'Input Parameters'!$F$15)</f>
        <v>361.7763572991941</v>
      </c>
      <c r="D4378" s="10">
        <f t="shared" ca="1" si="654"/>
        <v>0.21923570260201941</v>
      </c>
      <c r="E4378" s="62">
        <f ca="1">IF(_xlfn.NORM.INV(D4378,'Input Parameters'!$E$17,'Input Parameters'!$F$17)&lt;3500,3500,IF(_xlfn.NORM.INV(D4378,'Input Parameters'!$E$17,'Input Parameters'!$F$17)&gt;5500,5500,_xlfn.NORM.INV(D4378,'Input Parameters'!$E$17,'Input Parameters'!$F$17)))</f>
        <v>4257.6560560829957</v>
      </c>
      <c r="F4378" s="10">
        <f t="shared" ca="1" si="655"/>
        <v>0.97897545248568429</v>
      </c>
      <c r="G4378" s="64">
        <f ca="1">_xlfn.NORM.INV(F4378,'Input Parameters'!$E$20,'Input Parameters'!$F$20)</f>
        <v>296.27132734011241</v>
      </c>
      <c r="H4378" s="57">
        <f ca="1">EXP(E4378*(1/'Input Parameters'!$E$23-1/G4378))</f>
        <v>1.1782518316811885</v>
      </c>
      <c r="I4378" s="10">
        <f t="shared" ca="1" si="656"/>
        <v>0.20505184998197556</v>
      </c>
      <c r="J4378" s="30">
        <f ca="1">_xlfn.BETA.INV(I4378,'Input Parameters'!$L$26,'Input Parameters'!$M$26,'Input Parameters'!$J$26,'Input Parameters'!$K$26)</f>
        <v>0.52295387288688722</v>
      </c>
      <c r="K4378" s="168">
        <f ca="1">('Input Parameters'!$E$27/'Input Parameters'!$E$38)^$J4378</f>
        <v>2.34904680778962E-2</v>
      </c>
      <c r="L4378" s="69">
        <f ca="1">$H4378*$C4378*'Input Parameters'!$E$25*K4378</f>
        <v>10.013132795736698</v>
      </c>
      <c r="M4378" s="24">
        <f t="shared" ca="1" si="657"/>
        <v>0.77625607058687129</v>
      </c>
      <c r="N4378" s="15">
        <f ca="1">_xlfn.NORM.INV(M4378,'Input Parameters'!$E$29,'Input Parameters'!$F$29)</f>
        <v>0.10007596098010968</v>
      </c>
      <c r="O4378" s="8">
        <f t="shared" ca="1" si="658"/>
        <v>0.40731512940822723</v>
      </c>
      <c r="P4378" s="30">
        <f ca="1">_xlfn.LOGNORM.INV(O4378,'Input Parameters'!$H$30,'Input Parameters'!$I$30)</f>
        <v>2.401966011383466</v>
      </c>
      <c r="Q4378" s="10">
        <f t="shared" ca="1" si="659"/>
        <v>0.71188543830081352</v>
      </c>
      <c r="R4378" s="30">
        <f>IF('Input Parameters'!$E$32=0,0,_xlfn.BETA.INV(Q4378,'Input Parameters'!$L$32,'Input Parameters'!$M$32,'Input Parameters'!$J$32,'Input Parameters'!$K$32))</f>
        <v>0</v>
      </c>
      <c r="S4378" s="10">
        <f t="shared" ca="1" si="660"/>
        <v>0.22340787953467478</v>
      </c>
      <c r="T4378" s="26">
        <f ca="1">_xlfn.LOGNORM.INV(S4378,'Input Parameters'!$H$34,'Input Parameters'!$I$34)</f>
        <v>45.852091322487404</v>
      </c>
      <c r="U4378" s="10">
        <f t="shared" ca="1" si="661"/>
        <v>0.38154534479288249</v>
      </c>
      <c r="V4378" s="30">
        <f ca="1">_xlfn.BETA.INV(U4378,'Input Parameters'!$L$36,'Input Parameters'!$M$36,'Input Parameters'!$J$36,'Input Parameters'!$K$36)</f>
        <v>0.54133239918156562</v>
      </c>
      <c r="W4378" s="2">
        <f ca="1">N4378+(P4378-N4378)*(1-ERF((T4378-R4378)/(2*SQRT(L4378*'Input Parameters'!$E$38))))</f>
        <v>0.80341065401789558</v>
      </c>
      <c r="X4378">
        <f t="shared" ca="1" si="662"/>
        <v>0</v>
      </c>
      <c r="Y4378" s="7"/>
    </row>
    <row r="4379" spans="1:25" ht="15" customHeight="1" x14ac:dyDescent="0.25">
      <c r="A4379" s="139">
        <v>4372</v>
      </c>
      <c r="B4379" s="10">
        <f t="shared" ca="1" si="653"/>
        <v>0.17450408724039812</v>
      </c>
      <c r="C4379" s="60">
        <f ca="1">_xlfn.NORM.INV(B4379,'Input Parameters'!$E$15,'Input Parameters'!$F$15)</f>
        <v>220.2142391000171</v>
      </c>
      <c r="D4379" s="10">
        <f t="shared" ca="1" si="654"/>
        <v>0.64457383051121886</v>
      </c>
      <c r="E4379" s="62">
        <f ca="1">IF(_xlfn.NORM.INV(D4379,'Input Parameters'!$E$17,'Input Parameters'!$F$17)&lt;3500,3500,IF(_xlfn.NORM.INV(D4379,'Input Parameters'!$E$17,'Input Parameters'!$F$17)&gt;5500,5500,_xlfn.NORM.INV(D4379,'Input Parameters'!$E$17,'Input Parameters'!$F$17)))</f>
        <v>5059.4981298595631</v>
      </c>
      <c r="F4379" s="10">
        <f t="shared" ca="1" si="655"/>
        <v>0.25867508086591628</v>
      </c>
      <c r="G4379" s="64">
        <f ca="1">_xlfn.NORM.INV(F4379,'Input Parameters'!$E$20,'Input Parameters'!$F$20)</f>
        <v>278.31218251539474</v>
      </c>
      <c r="H4379" s="57">
        <f ca="1">EXP(E4379*(1/'Input Parameters'!$E$23-1/G4379))</f>
        <v>0.40371346922614404</v>
      </c>
      <c r="I4379" s="10">
        <f t="shared" ca="1" si="656"/>
        <v>0.11743909452184287</v>
      </c>
      <c r="J4379" s="30">
        <f ca="1">_xlfn.BETA.INV(I4379,'Input Parameters'!$L$26,'Input Parameters'!$M$26,'Input Parameters'!$J$26,'Input Parameters'!$K$26)</f>
        <v>0.46052572641061512</v>
      </c>
      <c r="K4379" s="168">
        <f ca="1">('Input Parameters'!$E$27/'Input Parameters'!$E$38)^$J4379</f>
        <v>3.6759375284812636E-2</v>
      </c>
      <c r="L4379" s="69">
        <f ca="1">$H4379*$C4379*'Input Parameters'!$E$25*K4379</f>
        <v>3.2680354458785357</v>
      </c>
      <c r="M4379" s="24">
        <f t="shared" ca="1" si="657"/>
        <v>0.20200464556731668</v>
      </c>
      <c r="N4379" s="15">
        <f ca="1">_xlfn.NORM.INV(M4379,'Input Parameters'!$E$29,'Input Parameters'!$F$29)</f>
        <v>9.99165517759876E-2</v>
      </c>
      <c r="O4379" s="8">
        <f t="shared" ca="1" si="658"/>
        <v>0.86003992995942602</v>
      </c>
      <c r="P4379" s="30">
        <f ca="1">_xlfn.LOGNORM.INV(O4379,'Input Parameters'!$H$30,'Input Parameters'!$I$30)</f>
        <v>4.4702632583436115</v>
      </c>
      <c r="Q4379" s="10">
        <f t="shared" ca="1" si="659"/>
        <v>0.13484277887157969</v>
      </c>
      <c r="R4379" s="30">
        <f>IF('Input Parameters'!$E$32=0,0,_xlfn.BETA.INV(Q4379,'Input Parameters'!$L$32,'Input Parameters'!$M$32,'Input Parameters'!$J$32,'Input Parameters'!$K$32))</f>
        <v>0</v>
      </c>
      <c r="S4379" s="10">
        <f t="shared" ca="1" si="660"/>
        <v>0.73901186390759988</v>
      </c>
      <c r="T4379" s="26">
        <f ca="1">_xlfn.LOGNORM.INV(S4379,'Input Parameters'!$H$34,'Input Parameters'!$I$34)</f>
        <v>54.591161048856286</v>
      </c>
      <c r="U4379" s="10">
        <f t="shared" ca="1" si="661"/>
        <v>0.76722137331078666</v>
      </c>
      <c r="V4379" s="30">
        <f ca="1">_xlfn.BETA.INV(U4379,'Input Parameters'!$L$36,'Input Parameters'!$M$36,'Input Parameters'!$J$36,'Input Parameters'!$K$36)</f>
        <v>0.70435232484148314</v>
      </c>
      <c r="W4379" s="2">
        <f ca="1">N4379+(P4379-N4379)*(1-ERF((T4379-R4379)/(2*SQRT(L4379*'Input Parameters'!$E$38))))</f>
        <v>0.24297759847389941</v>
      </c>
      <c r="X4379">
        <f t="shared" ca="1" si="662"/>
        <v>1</v>
      </c>
      <c r="Y4379" s="7"/>
    </row>
    <row r="4380" spans="1:25" ht="15" customHeight="1" x14ac:dyDescent="0.25">
      <c r="A4380" s="139">
        <v>4373</v>
      </c>
      <c r="B4380" s="10">
        <f t="shared" ca="1" si="653"/>
        <v>0.49796348098757537</v>
      </c>
      <c r="C4380" s="60">
        <f ca="1">_xlfn.NORM.INV(B4380,'Input Parameters'!$E$15,'Input Parameters'!$F$15)</f>
        <v>270.69055233523312</v>
      </c>
      <c r="D4380" s="10">
        <f t="shared" ca="1" si="654"/>
        <v>0.98764587526948588</v>
      </c>
      <c r="E4380" s="62">
        <f ca="1">IF(_xlfn.NORM.INV(D4380,'Input Parameters'!$E$17,'Input Parameters'!$F$17)&lt;3500,3500,IF(_xlfn.NORM.INV(D4380,'Input Parameters'!$E$17,'Input Parameters'!$F$17)&gt;5500,5500,_xlfn.NORM.INV(D4380,'Input Parameters'!$E$17,'Input Parameters'!$F$17)))</f>
        <v>5500</v>
      </c>
      <c r="F4380" s="10">
        <f t="shared" ca="1" si="655"/>
        <v>0.7173045526634515</v>
      </c>
      <c r="G4380" s="64">
        <f ca="1">_xlfn.NORM.INV(F4380,'Input Parameters'!$E$20,'Input Parameters'!$F$20)</f>
        <v>286.50151335736382</v>
      </c>
      <c r="H4380" s="57">
        <f ca="1">EXP(E4380*(1/'Input Parameters'!$E$23-1/G4380))</f>
        <v>0.65629356044438658</v>
      </c>
      <c r="I4380" s="10">
        <f t="shared" ca="1" si="656"/>
        <v>1.4483702028502687E-3</v>
      </c>
      <c r="J4380" s="30">
        <f ca="1">_xlfn.BETA.INV(I4380,'Input Parameters'!$L$26,'Input Parameters'!$M$26,'Input Parameters'!$J$26,'Input Parameters'!$K$26)</f>
        <v>0.19527310370003742</v>
      </c>
      <c r="K4380" s="168">
        <f ca="1">('Input Parameters'!$E$27/'Input Parameters'!$E$38)^$J4380</f>
        <v>0.24642474853963867</v>
      </c>
      <c r="L4380" s="69">
        <f ca="1">$H4380*$C4380*'Input Parameters'!$E$25*K4380</f>
        <v>43.77796435285812</v>
      </c>
      <c r="M4380" s="24">
        <f t="shared" ca="1" si="657"/>
        <v>8.5416584470623613E-2</v>
      </c>
      <c r="N4380" s="15">
        <f ca="1">_xlfn.NORM.INV(M4380,'Input Parameters'!$E$29,'Input Parameters'!$F$29)</f>
        <v>9.9863046841575112E-2</v>
      </c>
      <c r="O4380" s="8">
        <f t="shared" ca="1" si="658"/>
        <v>0.91057712751317588</v>
      </c>
      <c r="P4380" s="30">
        <f ca="1">_xlfn.LOGNORM.INV(O4380,'Input Parameters'!$H$30,'Input Parameters'!$I$30)</f>
        <v>5.0635619700553649</v>
      </c>
      <c r="Q4380" s="10">
        <f t="shared" ca="1" si="659"/>
        <v>0.47079412455834202</v>
      </c>
      <c r="R4380" s="30">
        <f>IF('Input Parameters'!$E$32=0,0,_xlfn.BETA.INV(Q4380,'Input Parameters'!$L$32,'Input Parameters'!$M$32,'Input Parameters'!$J$32,'Input Parameters'!$K$32))</f>
        <v>0</v>
      </c>
      <c r="S4380" s="10">
        <f t="shared" ca="1" si="660"/>
        <v>0.51050122654727381</v>
      </c>
      <c r="T4380" s="26">
        <f ca="1">_xlfn.LOGNORM.INV(S4380,'Input Parameters'!$H$34,'Input Parameters'!$I$34)</f>
        <v>50.573222095337236</v>
      </c>
      <c r="U4380" s="10">
        <f t="shared" ca="1" si="661"/>
        <v>0.1207516928739345</v>
      </c>
      <c r="V4380" s="30">
        <f ca="1">_xlfn.BETA.INV(U4380,'Input Parameters'!$L$36,'Input Parameters'!$M$36,'Input Parameters'!$J$36,'Input Parameters'!$K$36)</f>
        <v>0.42922771787611669</v>
      </c>
      <c r="W4380" s="2">
        <f ca="1">N4380+(P4380-N4380)*(1-ERF((T4380-R4380)/(2*SQRT(L4380*'Input Parameters'!$E$38))))</f>
        <v>3.0228244205298269</v>
      </c>
      <c r="X4380">
        <f t="shared" ca="1" si="662"/>
        <v>0</v>
      </c>
      <c r="Y4380" s="7"/>
    </row>
    <row r="4381" spans="1:25" ht="15" customHeight="1" x14ac:dyDescent="0.25">
      <c r="A4381" s="139">
        <v>4374</v>
      </c>
      <c r="B4381" s="10">
        <f t="shared" ca="1" si="653"/>
        <v>0.89053075637241763</v>
      </c>
      <c r="C4381" s="60">
        <f ca="1">_xlfn.NORM.INV(B4381,'Input Parameters'!$E$15,'Input Parameters'!$F$15)</f>
        <v>337.59021216385645</v>
      </c>
      <c r="D4381" s="10">
        <f t="shared" ca="1" si="654"/>
        <v>0.1163502877355046</v>
      </c>
      <c r="E4381" s="62">
        <f ca="1">IF(_xlfn.NORM.INV(D4381,'Input Parameters'!$E$17,'Input Parameters'!$F$17)&lt;3500,3500,IF(_xlfn.NORM.INV(D4381,'Input Parameters'!$E$17,'Input Parameters'!$F$17)&gt;5500,5500,_xlfn.NORM.INV(D4381,'Input Parameters'!$E$17,'Input Parameters'!$F$17)))</f>
        <v>3964.5982199855898</v>
      </c>
      <c r="F4381" s="10">
        <f t="shared" ca="1" si="655"/>
        <v>0.50519958181432978</v>
      </c>
      <c r="G4381" s="64">
        <f ca="1">_xlfn.NORM.INV(F4381,'Input Parameters'!$E$20,'Input Parameters'!$F$20)</f>
        <v>282.73732637833916</v>
      </c>
      <c r="H4381" s="57">
        <f ca="1">EXP(E4381*(1/'Input Parameters'!$E$23-1/G4381))</f>
        <v>0.61397075690050529</v>
      </c>
      <c r="I4381" s="10">
        <f t="shared" ca="1" si="656"/>
        <v>4.7292837382869823E-2</v>
      </c>
      <c r="J4381" s="30">
        <f ca="1">_xlfn.BETA.INV(I4381,'Input Parameters'!$L$26,'Input Parameters'!$M$26,'Input Parameters'!$J$26,'Input Parameters'!$K$26)</f>
        <v>0.37986616728514422</v>
      </c>
      <c r="K4381" s="168">
        <f ca="1">('Input Parameters'!$E$27/'Input Parameters'!$E$38)^$J4381</f>
        <v>6.5560031655175821E-2</v>
      </c>
      <c r="L4381" s="69">
        <f ca="1">$H4381*$C4381*'Input Parameters'!$E$25*K4381</f>
        <v>13.588661726800915</v>
      </c>
      <c r="M4381" s="24">
        <f t="shared" ca="1" si="657"/>
        <v>0.87678793481622086</v>
      </c>
      <c r="N4381" s="15">
        <f ca="1">_xlfn.NORM.INV(M4381,'Input Parameters'!$E$29,'Input Parameters'!$F$29)</f>
        <v>0.10011590786431521</v>
      </c>
      <c r="O4381" s="8">
        <f t="shared" ca="1" si="658"/>
        <v>0.46721926022778704</v>
      </c>
      <c r="P4381" s="30">
        <f ca="1">_xlfn.LOGNORM.INV(O4381,'Input Parameters'!$H$30,'Input Parameters'!$I$30)</f>
        <v>2.5810121238791894</v>
      </c>
      <c r="Q4381" s="10">
        <f t="shared" ca="1" si="659"/>
        <v>0.48269574173339735</v>
      </c>
      <c r="R4381" s="30">
        <f>IF('Input Parameters'!$E$32=0,0,_xlfn.BETA.INV(Q4381,'Input Parameters'!$L$32,'Input Parameters'!$M$32,'Input Parameters'!$J$32,'Input Parameters'!$K$32))</f>
        <v>0</v>
      </c>
      <c r="S4381" s="10">
        <f t="shared" ca="1" si="660"/>
        <v>8.7939801873082257E-2</v>
      </c>
      <c r="T4381" s="26">
        <f ca="1">_xlfn.LOGNORM.INV(S4381,'Input Parameters'!$H$34,'Input Parameters'!$I$34)</f>
        <v>42.589414608575645</v>
      </c>
      <c r="U4381" s="10">
        <f t="shared" ca="1" si="661"/>
        <v>0.82991270227595171</v>
      </c>
      <c r="V4381" s="30">
        <f ca="1">_xlfn.BETA.INV(U4381,'Input Parameters'!$L$36,'Input Parameters'!$M$36,'Input Parameters'!$J$36,'Input Parameters'!$K$36)</f>
        <v>0.74333257521379847</v>
      </c>
      <c r="W4381" s="2">
        <f ca="1">N4381+(P4381-N4381)*(1-ERF((T4381-R4381)/(2*SQRT(L4381*'Input Parameters'!$E$38))))</f>
        <v>1.1270926620154891</v>
      </c>
      <c r="X4381">
        <f t="shared" ca="1" si="662"/>
        <v>0</v>
      </c>
      <c r="Y4381" s="7"/>
    </row>
    <row r="4382" spans="1:25" ht="15" customHeight="1" x14ac:dyDescent="0.25">
      <c r="A4382" s="139">
        <v>4375</v>
      </c>
      <c r="B4382" s="10">
        <f t="shared" ca="1" si="653"/>
        <v>0.69200412404341394</v>
      </c>
      <c r="C4382" s="60">
        <f ca="1">_xlfn.NORM.INV(B4382,'Input Parameters'!$E$15,'Input Parameters'!$F$15)</f>
        <v>298.14733030674245</v>
      </c>
      <c r="D4382" s="10">
        <f t="shared" ca="1" si="654"/>
        <v>0.71008522141982733</v>
      </c>
      <c r="E4382" s="62">
        <f ca="1">IF(_xlfn.NORM.INV(D4382,'Input Parameters'!$E$17,'Input Parameters'!$F$17)&lt;3500,3500,IF(_xlfn.NORM.INV(D4382,'Input Parameters'!$E$17,'Input Parameters'!$F$17)&gt;5500,5500,_xlfn.NORM.INV(D4382,'Input Parameters'!$E$17,'Input Parameters'!$F$17)))</f>
        <v>5187.5435905594586</v>
      </c>
      <c r="F4382" s="10">
        <f t="shared" ca="1" si="655"/>
        <v>0.82973340653170802</v>
      </c>
      <c r="G4382" s="64">
        <f ca="1">_xlfn.NORM.INV(F4382,'Input Parameters'!$E$20,'Input Parameters'!$F$20)</f>
        <v>289.03585224861422</v>
      </c>
      <c r="H4382" s="57">
        <f ca="1">EXP(E4382*(1/'Input Parameters'!$E$23-1/G4382))</f>
        <v>0.78784086405936393</v>
      </c>
      <c r="I4382" s="10">
        <f t="shared" ca="1" si="656"/>
        <v>0.74157928408453655</v>
      </c>
      <c r="J4382" s="30">
        <f ca="1">_xlfn.BETA.INV(I4382,'Input Parameters'!$L$26,'Input Parameters'!$M$26,'Input Parameters'!$J$26,'Input Parameters'!$K$26)</f>
        <v>0.75924682381970088</v>
      </c>
      <c r="K4382" s="168">
        <f ca="1">('Input Parameters'!$E$27/'Input Parameters'!$E$38)^$J4382</f>
        <v>4.3131123850329882E-3</v>
      </c>
      <c r="L4382" s="69">
        <f ca="1">$H4382*$C4382*'Input Parameters'!$E$25*K4382</f>
        <v>1.0131183992736748</v>
      </c>
      <c r="M4382" s="24">
        <f t="shared" ca="1" si="657"/>
        <v>0.19876502855226685</v>
      </c>
      <c r="N4382" s="15">
        <f ca="1">_xlfn.NORM.INV(M4382,'Input Parameters'!$E$29,'Input Parameters'!$F$29)</f>
        <v>9.9915395933100545E-2</v>
      </c>
      <c r="O4382" s="8">
        <f t="shared" ca="1" si="658"/>
        <v>0.81771549280127431</v>
      </c>
      <c r="P4382" s="30">
        <f ca="1">_xlfn.LOGNORM.INV(O4382,'Input Parameters'!$H$30,'Input Parameters'!$I$30)</f>
        <v>4.1179066810514575</v>
      </c>
      <c r="Q4382" s="10">
        <f t="shared" ca="1" si="659"/>
        <v>0.22844465132835223</v>
      </c>
      <c r="R4382" s="30">
        <f>IF('Input Parameters'!$E$32=0,0,_xlfn.BETA.INV(Q4382,'Input Parameters'!$L$32,'Input Parameters'!$M$32,'Input Parameters'!$J$32,'Input Parameters'!$K$32))</f>
        <v>0</v>
      </c>
      <c r="S4382" s="10">
        <f t="shared" ca="1" si="660"/>
        <v>0.35522976592285593</v>
      </c>
      <c r="T4382" s="26">
        <f ca="1">_xlfn.LOGNORM.INV(S4382,'Input Parameters'!$H$34,'Input Parameters'!$I$34)</f>
        <v>48.130647571664426</v>
      </c>
      <c r="U4382" s="10">
        <f t="shared" ca="1" si="661"/>
        <v>0.6364578987776035</v>
      </c>
      <c r="V4382" s="30">
        <f ca="1">_xlfn.BETA.INV(U4382,'Input Parameters'!$L$36,'Input Parameters'!$M$36,'Input Parameters'!$J$36,'Input Parameters'!$K$36)</f>
        <v>0.64079787854165271</v>
      </c>
      <c r="W4382" s="2">
        <f ca="1">N4382+(P4382-N4382)*(1-ERF((T4382-R4382)/(2*SQRT(L4382*'Input Parameters'!$E$38))))</f>
        <v>0.1028147078781184</v>
      </c>
      <c r="X4382">
        <f t="shared" ca="1" si="662"/>
        <v>1</v>
      </c>
      <c r="Y4382" s="7"/>
    </row>
    <row r="4383" spans="1:25" ht="15" customHeight="1" x14ac:dyDescent="0.25">
      <c r="A4383" s="139">
        <v>4376</v>
      </c>
      <c r="B4383" s="10">
        <f t="shared" ca="1" si="653"/>
        <v>0.44122549476655115</v>
      </c>
      <c r="C4383" s="60">
        <f ca="1">_xlfn.NORM.INV(B4383,'Input Parameters'!$E$15,'Input Parameters'!$F$15)</f>
        <v>262.95400229227141</v>
      </c>
      <c r="D4383" s="10">
        <f t="shared" ca="1" si="654"/>
        <v>0.18648760802785713</v>
      </c>
      <c r="E4383" s="62">
        <f ca="1">IF(_xlfn.NORM.INV(D4383,'Input Parameters'!$E$17,'Input Parameters'!$F$17)&lt;3500,3500,IF(_xlfn.NORM.INV(D4383,'Input Parameters'!$E$17,'Input Parameters'!$F$17)&gt;5500,5500,_xlfn.NORM.INV(D4383,'Input Parameters'!$E$17,'Input Parameters'!$F$17)))</f>
        <v>4176.3600787195282</v>
      </c>
      <c r="F4383" s="10">
        <f t="shared" ca="1" si="655"/>
        <v>0.84205504135840747</v>
      </c>
      <c r="G4383" s="64">
        <f ca="1">_xlfn.NORM.INV(F4383,'Input Parameters'!$E$20,'Input Parameters'!$F$20)</f>
        <v>289.36969653112118</v>
      </c>
      <c r="H4383" s="57">
        <f ca="1">EXP(E4383*(1/'Input Parameters'!$E$23-1/G4383))</f>
        <v>0.83919903100307913</v>
      </c>
      <c r="I4383" s="10">
        <f t="shared" ca="1" si="656"/>
        <v>0.89542191187463982</v>
      </c>
      <c r="J4383" s="30">
        <f ca="1">_xlfn.BETA.INV(I4383,'Input Parameters'!$L$26,'Input Parameters'!$M$26,'Input Parameters'!$J$26,'Input Parameters'!$K$26)</f>
        <v>0.8361471633285783</v>
      </c>
      <c r="K4383" s="168">
        <f ca="1">('Input Parameters'!$E$27/'Input Parameters'!$E$38)^$J4383</f>
        <v>2.4844512554696766E-3</v>
      </c>
      <c r="L4383" s="69">
        <f ca="1">$H4383*$C4383*'Input Parameters'!$E$25*K4383</f>
        <v>0.54824570678257856</v>
      </c>
      <c r="M4383" s="24">
        <f t="shared" ca="1" si="657"/>
        <v>0.87577349945289384</v>
      </c>
      <c r="N4383" s="15">
        <f ca="1">_xlfn.NORM.INV(M4383,'Input Parameters'!$E$29,'Input Parameters'!$F$29)</f>
        <v>0.10011541150570262</v>
      </c>
      <c r="O4383" s="8">
        <f t="shared" ca="1" si="658"/>
        <v>0.93645782859173599</v>
      </c>
      <c r="P4383" s="30">
        <f ca="1">_xlfn.LOGNORM.INV(O4383,'Input Parameters'!$H$30,'Input Parameters'!$I$30)</f>
        <v>5.5165477968861101</v>
      </c>
      <c r="Q4383" s="10">
        <f t="shared" ca="1" si="659"/>
        <v>0.86332484621954497</v>
      </c>
      <c r="R4383" s="30">
        <f>IF('Input Parameters'!$E$32=0,0,_xlfn.BETA.INV(Q4383,'Input Parameters'!$L$32,'Input Parameters'!$M$32,'Input Parameters'!$J$32,'Input Parameters'!$K$32))</f>
        <v>0</v>
      </c>
      <c r="S4383" s="10">
        <f t="shared" ca="1" si="660"/>
        <v>0.16884565031517129</v>
      </c>
      <c r="T4383" s="26">
        <f ca="1">_xlfn.LOGNORM.INV(S4383,'Input Parameters'!$H$34,'Input Parameters'!$I$34)</f>
        <v>44.735454836090014</v>
      </c>
      <c r="U4383" s="10">
        <f t="shared" ca="1" si="661"/>
        <v>5.6536853763095474E-2</v>
      </c>
      <c r="V4383" s="30">
        <f ca="1">_xlfn.BETA.INV(U4383,'Input Parameters'!$L$36,'Input Parameters'!$M$36,'Input Parameters'!$J$36,'Input Parameters'!$K$36)</f>
        <v>0.38502246999727474</v>
      </c>
      <c r="W4383" s="2">
        <f ca="1">N4383+(P4383-N4383)*(1-ERF((T4383-R4383)/(2*SQRT(L4383*'Input Parameters'!$E$38))))</f>
        <v>0.10022025945012834</v>
      </c>
      <c r="X4383">
        <f t="shared" ca="1" si="662"/>
        <v>1</v>
      </c>
      <c r="Y4383" s="7"/>
    </row>
    <row r="4384" spans="1:25" ht="15" customHeight="1" x14ac:dyDescent="0.25">
      <c r="A4384" s="139">
        <v>4377</v>
      </c>
      <c r="B4384" s="10">
        <f t="shared" ca="1" si="653"/>
        <v>0.93147813881836272</v>
      </c>
      <c r="C4384" s="60">
        <f ca="1">_xlfn.NORM.INV(B4384,'Input Parameters'!$E$15,'Input Parameters'!$F$15)</f>
        <v>351.54691343314397</v>
      </c>
      <c r="D4384" s="10">
        <f t="shared" ca="1" si="654"/>
        <v>0.41261177796510151</v>
      </c>
      <c r="E4384" s="62">
        <f ca="1">IF(_xlfn.NORM.INV(D4384,'Input Parameters'!$E$17,'Input Parameters'!$F$17)&lt;3500,3500,IF(_xlfn.NORM.INV(D4384,'Input Parameters'!$E$17,'Input Parameters'!$F$17)&gt;5500,5500,_xlfn.NORM.INV(D4384,'Input Parameters'!$E$17,'Input Parameters'!$F$17)))</f>
        <v>4645.4178784198612</v>
      </c>
      <c r="F4384" s="10">
        <f t="shared" ca="1" si="655"/>
        <v>0.45881712658400953</v>
      </c>
      <c r="G4384" s="64">
        <f ca="1">_xlfn.NORM.INV(F4384,'Input Parameters'!$E$20,'Input Parameters'!$F$20)</f>
        <v>281.95712494920997</v>
      </c>
      <c r="H4384" s="57">
        <f ca="1">EXP(E4384*(1/'Input Parameters'!$E$23-1/G4384))</f>
        <v>0.53953887441769277</v>
      </c>
      <c r="I4384" s="10">
        <f t="shared" ca="1" si="656"/>
        <v>0.51329579587401231</v>
      </c>
      <c r="J4384" s="30">
        <f ca="1">_xlfn.BETA.INV(I4384,'Input Parameters'!$L$26,'Input Parameters'!$M$26,'Input Parameters'!$J$26,'Input Parameters'!$K$26)</f>
        <v>0.66674666059150023</v>
      </c>
      <c r="K4384" s="168">
        <f ca="1">('Input Parameters'!$E$27/'Input Parameters'!$E$38)^$J4384</f>
        <v>8.3742845142518643E-3</v>
      </c>
      <c r="L4384" s="69">
        <f ca="1">$H4384*$C4384*'Input Parameters'!$E$25*K4384</f>
        <v>1.5883775590818947</v>
      </c>
      <c r="M4384" s="24">
        <f t="shared" ca="1" si="657"/>
        <v>0.82856840299305723</v>
      </c>
      <c r="N4384" s="15">
        <f ca="1">_xlfn.NORM.INV(M4384,'Input Parameters'!$E$29,'Input Parameters'!$F$29)</f>
        <v>0.10009485231484863</v>
      </c>
      <c r="O4384" s="8">
        <f t="shared" ca="1" si="658"/>
        <v>0.37397473942268122</v>
      </c>
      <c r="P4384" s="30">
        <f ca="1">_xlfn.LOGNORM.INV(O4384,'Input Parameters'!$H$30,'Input Parameters'!$I$30)</f>
        <v>2.3053756913076144</v>
      </c>
      <c r="Q4384" s="10">
        <f t="shared" ca="1" si="659"/>
        <v>0.652640077265499</v>
      </c>
      <c r="R4384" s="30">
        <f>IF('Input Parameters'!$E$32=0,0,_xlfn.BETA.INV(Q4384,'Input Parameters'!$L$32,'Input Parameters'!$M$32,'Input Parameters'!$J$32,'Input Parameters'!$K$32))</f>
        <v>0</v>
      </c>
      <c r="S4384" s="10">
        <f t="shared" ca="1" si="660"/>
        <v>0.76395293657524455</v>
      </c>
      <c r="T4384" s="26">
        <f ca="1">_xlfn.LOGNORM.INV(S4384,'Input Parameters'!$H$34,'Input Parameters'!$I$34)</f>
        <v>55.129258588020626</v>
      </c>
      <c r="U4384" s="10">
        <f t="shared" ca="1" si="661"/>
        <v>0.90097874520939636</v>
      </c>
      <c r="V4384" s="30">
        <f ca="1">_xlfn.BETA.INV(U4384,'Input Parameters'!$L$36,'Input Parameters'!$M$36,'Input Parameters'!$J$36,'Input Parameters'!$K$36)</f>
        <v>0.80314834444233929</v>
      </c>
      <c r="W4384" s="2">
        <f ca="1">N4384+(P4384-N4384)*(1-ERF((T4384-R4384)/(2*SQRT(L4384*'Input Parameters'!$E$38))))</f>
        <v>0.10446340039453265</v>
      </c>
      <c r="X4384">
        <f t="shared" ca="1" si="662"/>
        <v>1</v>
      </c>
      <c r="Y4384" s="7"/>
    </row>
    <row r="4385" spans="1:25" ht="15" customHeight="1" x14ac:dyDescent="0.25">
      <c r="A4385" s="139">
        <v>4378</v>
      </c>
      <c r="B4385" s="10">
        <f t="shared" ca="1" si="653"/>
        <v>0.34691542597872149</v>
      </c>
      <c r="C4385" s="60">
        <f ca="1">_xlfn.NORM.INV(B4385,'Input Parameters'!$E$15,'Input Parameters'!$F$15)</f>
        <v>249.63332050235789</v>
      </c>
      <c r="D4385" s="10">
        <f t="shared" ca="1" si="654"/>
        <v>0.28860796138938305</v>
      </c>
      <c r="E4385" s="62">
        <f ca="1">IF(_xlfn.NORM.INV(D4385,'Input Parameters'!$E$17,'Input Parameters'!$F$17)&lt;3500,3500,IF(_xlfn.NORM.INV(D4385,'Input Parameters'!$E$17,'Input Parameters'!$F$17)&gt;5500,5500,_xlfn.NORM.INV(D4385,'Input Parameters'!$E$17,'Input Parameters'!$F$17)))</f>
        <v>4409.780809579659</v>
      </c>
      <c r="F4385" s="10">
        <f t="shared" ca="1" si="655"/>
        <v>0.1868517603023151</v>
      </c>
      <c r="G4385" s="64">
        <f ca="1">_xlfn.NORM.INV(F4385,'Input Parameters'!$E$20,'Input Parameters'!$F$20)</f>
        <v>276.68996456595551</v>
      </c>
      <c r="H4385" s="57">
        <f ca="1">EXP(E4385*(1/'Input Parameters'!$E$23-1/G4385))</f>
        <v>0.41334714098149405</v>
      </c>
      <c r="I4385" s="10">
        <f t="shared" ca="1" si="656"/>
        <v>6.2557550294002562E-2</v>
      </c>
      <c r="J4385" s="30">
        <f ca="1">_xlfn.BETA.INV(I4385,'Input Parameters'!$L$26,'Input Parameters'!$M$26,'Input Parameters'!$J$26,'Input Parameters'!$K$26)</f>
        <v>0.40245478188335898</v>
      </c>
      <c r="K4385" s="168">
        <f ca="1">('Input Parameters'!$E$27/'Input Parameters'!$E$38)^$J4385</f>
        <v>5.5753353866813758E-2</v>
      </c>
      <c r="L4385" s="69">
        <f ca="1">$H4385*$C4385*'Input Parameters'!$E$25*K4385</f>
        <v>5.7529220467604478</v>
      </c>
      <c r="M4385" s="24">
        <f t="shared" ca="1" si="657"/>
        <v>0.93004825334276942</v>
      </c>
      <c r="N4385" s="15">
        <f ca="1">_xlfn.NORM.INV(M4385,'Input Parameters'!$E$29,'Input Parameters'!$F$29)</f>
        <v>0.10014761505045633</v>
      </c>
      <c r="O4385" s="8">
        <f t="shared" ca="1" si="658"/>
        <v>0.99523389778150018</v>
      </c>
      <c r="P4385" s="30">
        <f ca="1">_xlfn.LOGNORM.INV(O4385,'Input Parameters'!$H$30,'Input Parameters'!$I$30)</f>
        <v>9.1304764276633321</v>
      </c>
      <c r="Q4385" s="10">
        <f t="shared" ca="1" si="659"/>
        <v>0.55983441382184518</v>
      </c>
      <c r="R4385" s="30">
        <f>IF('Input Parameters'!$E$32=0,0,_xlfn.BETA.INV(Q4385,'Input Parameters'!$L$32,'Input Parameters'!$M$32,'Input Parameters'!$J$32,'Input Parameters'!$K$32))</f>
        <v>0</v>
      </c>
      <c r="S4385" s="10">
        <f t="shared" ca="1" si="660"/>
        <v>0.58441992554546729</v>
      </c>
      <c r="T4385" s="26">
        <f ca="1">_xlfn.LOGNORM.INV(S4385,'Input Parameters'!$H$34,'Input Parameters'!$I$34)</f>
        <v>51.763887773681105</v>
      </c>
      <c r="U4385" s="10">
        <f t="shared" ca="1" si="661"/>
        <v>5.7084512228233297E-2</v>
      </c>
      <c r="V4385" s="30">
        <f ca="1">_xlfn.BETA.INV(U4385,'Input Parameters'!$L$36,'Input Parameters'!$M$36,'Input Parameters'!$J$36,'Input Parameters'!$K$36)</f>
        <v>0.38550174413762289</v>
      </c>
      <c r="W4385" s="2">
        <f ca="1">N4385+(P4385-N4385)*(1-ERF((T4385-R4385)/(2*SQRT(L4385*'Input Parameters'!$E$38))))</f>
        <v>1.246984851175952</v>
      </c>
      <c r="X4385">
        <f t="shared" ca="1" si="662"/>
        <v>0</v>
      </c>
      <c r="Y4385" s="7"/>
    </row>
    <row r="4386" spans="1:25" ht="15" customHeight="1" x14ac:dyDescent="0.25">
      <c r="A4386" s="139">
        <v>4379</v>
      </c>
      <c r="B4386" s="10">
        <f t="shared" ca="1" si="653"/>
        <v>0.31501561552662505</v>
      </c>
      <c r="C4386" s="60">
        <f ca="1">_xlfn.NORM.INV(B4386,'Input Parameters'!$E$15,'Input Parameters'!$F$15)</f>
        <v>244.86314709064322</v>
      </c>
      <c r="D4386" s="10">
        <f t="shared" ca="1" si="654"/>
        <v>0.14565098037113289</v>
      </c>
      <c r="E4386" s="62">
        <f ca="1">IF(_xlfn.NORM.INV(D4386,'Input Parameters'!$E$17,'Input Parameters'!$F$17)&lt;3500,3500,IF(_xlfn.NORM.INV(D4386,'Input Parameters'!$E$17,'Input Parameters'!$F$17)&gt;5500,5500,_xlfn.NORM.INV(D4386,'Input Parameters'!$E$17,'Input Parameters'!$F$17)))</f>
        <v>4061.3111580192735</v>
      </c>
      <c r="F4386" s="10">
        <f t="shared" ca="1" si="655"/>
        <v>0.23475166220439148</v>
      </c>
      <c r="G4386" s="64">
        <f ca="1">_xlfn.NORM.INV(F4386,'Input Parameters'!$E$20,'Input Parameters'!$F$20)</f>
        <v>277.80397433453271</v>
      </c>
      <c r="H4386" s="57">
        <f ca="1">EXP(E4386*(1/'Input Parameters'!$E$23-1/G4386))</f>
        <v>0.470107579264119</v>
      </c>
      <c r="I4386" s="10">
        <f t="shared" ca="1" si="656"/>
        <v>0.82052587630768792</v>
      </c>
      <c r="J4386" s="30">
        <f ca="1">_xlfn.BETA.INV(I4386,'Input Parameters'!$L$26,'Input Parameters'!$M$26,'Input Parameters'!$J$26,'Input Parameters'!$K$26)</f>
        <v>0.79529840447699129</v>
      </c>
      <c r="K4386" s="168">
        <f ca="1">('Input Parameters'!$E$27/'Input Parameters'!$E$38)^$J4386</f>
        <v>3.3302951379667002E-3</v>
      </c>
      <c r="L4386" s="69">
        <f ca="1">$H4386*$C4386*'Input Parameters'!$E$25*K4386</f>
        <v>0.38335700495607272</v>
      </c>
      <c r="M4386" s="24">
        <f t="shared" ca="1" si="657"/>
        <v>0.60708104135053009</v>
      </c>
      <c r="N4386" s="15">
        <f ca="1">_xlfn.NORM.INV(M4386,'Input Parameters'!$E$29,'Input Parameters'!$F$29)</f>
        <v>0.10002717192257289</v>
      </c>
      <c r="O4386" s="8">
        <f t="shared" ca="1" si="658"/>
        <v>0.90549037672721389</v>
      </c>
      <c r="P4386" s="30">
        <f ca="1">_xlfn.LOGNORM.INV(O4386,'Input Parameters'!$H$30,'Input Parameters'!$I$30)</f>
        <v>4.9903496079427079</v>
      </c>
      <c r="Q4386" s="10">
        <f t="shared" ca="1" si="659"/>
        <v>0.29941740547071993</v>
      </c>
      <c r="R4386" s="30">
        <f>IF('Input Parameters'!$E$32=0,0,_xlfn.BETA.INV(Q4386,'Input Parameters'!$L$32,'Input Parameters'!$M$32,'Input Parameters'!$J$32,'Input Parameters'!$K$32))</f>
        <v>0</v>
      </c>
      <c r="S4386" s="10">
        <f t="shared" ca="1" si="660"/>
        <v>0.48383205648052219</v>
      </c>
      <c r="T4386" s="26">
        <f ca="1">_xlfn.LOGNORM.INV(S4386,'Input Parameters'!$H$34,'Input Parameters'!$I$34)</f>
        <v>50.153917347012793</v>
      </c>
      <c r="U4386" s="10">
        <f t="shared" ca="1" si="661"/>
        <v>0.9654204166217093</v>
      </c>
      <c r="V4386" s="30">
        <f ca="1">_xlfn.BETA.INV(U4386,'Input Parameters'!$L$36,'Input Parameters'!$M$36,'Input Parameters'!$J$36,'Input Parameters'!$K$36)</f>
        <v>0.90181708067212374</v>
      </c>
      <c r="W4386" s="2">
        <f ca="1">N4386+(P4386-N4386)*(1-ERF((T4386-R4386)/(2*SQRT(L4386*'Input Parameters'!$E$38))))</f>
        <v>0.10002722167618495</v>
      </c>
      <c r="X4386">
        <f t="shared" ca="1" si="662"/>
        <v>1</v>
      </c>
      <c r="Y4386" s="7"/>
    </row>
    <row r="4387" spans="1:25" ht="15" customHeight="1" x14ac:dyDescent="0.25">
      <c r="A4387" s="139">
        <v>4380</v>
      </c>
      <c r="B4387" s="10">
        <f t="shared" ca="1" si="653"/>
        <v>0.92208440573700601</v>
      </c>
      <c r="C4387" s="60">
        <f ca="1">_xlfn.NORM.INV(B4387,'Input Parameters'!$E$15,'Input Parameters'!$F$15)</f>
        <v>347.88030160791857</v>
      </c>
      <c r="D4387" s="10">
        <f t="shared" ca="1" si="654"/>
        <v>0.91944205255818512</v>
      </c>
      <c r="E4387" s="62">
        <f ca="1">IF(_xlfn.NORM.INV(D4387,'Input Parameters'!$E$17,'Input Parameters'!$F$17)&lt;3500,3500,IF(_xlfn.NORM.INV(D4387,'Input Parameters'!$E$17,'Input Parameters'!$F$17)&gt;5500,5500,_xlfn.NORM.INV(D4387,'Input Parameters'!$E$17,'Input Parameters'!$F$17)))</f>
        <v>5500</v>
      </c>
      <c r="F4387" s="10">
        <f t="shared" ca="1" si="655"/>
        <v>0.72227341700648529</v>
      </c>
      <c r="G4387" s="64">
        <f ca="1">_xlfn.NORM.INV(F4387,'Input Parameters'!$E$20,'Input Parameters'!$F$20)</f>
        <v>286.60037680776605</v>
      </c>
      <c r="H4387" s="57">
        <f ca="1">EXP(E4387*(1/'Input Parameters'!$E$23-1/G4387))</f>
        <v>0.66065401414743752</v>
      </c>
      <c r="I4387" s="10">
        <f t="shared" ca="1" si="656"/>
        <v>0.74616581295944118</v>
      </c>
      <c r="J4387" s="30">
        <f ca="1">_xlfn.BETA.INV(I4387,'Input Parameters'!$L$26,'Input Parameters'!$M$26,'Input Parameters'!$J$26,'Input Parameters'!$K$26)</f>
        <v>0.76123039769707912</v>
      </c>
      <c r="K4387" s="168">
        <f ca="1">('Input Parameters'!$E$27/'Input Parameters'!$E$38)^$J4387</f>
        <v>4.2521789771541828E-3</v>
      </c>
      <c r="L4387" s="69">
        <f ca="1">$H4387*$C4387*'Input Parameters'!$E$25*K4387</f>
        <v>0.9772719913148421</v>
      </c>
      <c r="M4387" s="24">
        <f t="shared" ca="1" si="657"/>
        <v>0.9900641711586966</v>
      </c>
      <c r="N4387" s="15">
        <f ca="1">_xlfn.NORM.INV(M4387,'Input Parameters'!$E$29,'Input Parameters'!$F$29)</f>
        <v>0.10023287623746482</v>
      </c>
      <c r="O4387" s="8">
        <f t="shared" ca="1" si="658"/>
        <v>0.33409143274694242</v>
      </c>
      <c r="P4387" s="30">
        <f ca="1">_xlfn.LOGNORM.INV(O4387,'Input Parameters'!$H$30,'Input Parameters'!$I$30)</f>
        <v>2.1914374596804422</v>
      </c>
      <c r="Q4387" s="10">
        <f t="shared" ca="1" si="659"/>
        <v>0.36224012187124077</v>
      </c>
      <c r="R4387" s="30">
        <f>IF('Input Parameters'!$E$32=0,0,_xlfn.BETA.INV(Q4387,'Input Parameters'!$L$32,'Input Parameters'!$M$32,'Input Parameters'!$J$32,'Input Parameters'!$K$32))</f>
        <v>0</v>
      </c>
      <c r="S4387" s="10">
        <f t="shared" ca="1" si="660"/>
        <v>0.40248285739588185</v>
      </c>
      <c r="T4387" s="26">
        <f ca="1">_xlfn.LOGNORM.INV(S4387,'Input Parameters'!$H$34,'Input Parameters'!$I$34)</f>
        <v>48.881456227825154</v>
      </c>
      <c r="U4387" s="10">
        <f t="shared" ca="1" si="661"/>
        <v>0.66951739021760392</v>
      </c>
      <c r="V4387" s="30">
        <f ca="1">_xlfn.BETA.INV(U4387,'Input Parameters'!$L$36,'Input Parameters'!$M$36,'Input Parameters'!$J$36,'Input Parameters'!$K$36)</f>
        <v>0.65542523450938317</v>
      </c>
      <c r="W4387" s="2">
        <f ca="1">N4387+(P4387-N4387)*(1-ERF((T4387-R4387)/(2*SQRT(L4387*'Input Parameters'!$E$38))))</f>
        <v>0.10121904009878484</v>
      </c>
      <c r="X4387">
        <f t="shared" ca="1" si="662"/>
        <v>1</v>
      </c>
      <c r="Y4387" s="7"/>
    </row>
    <row r="4388" spans="1:25" ht="15" customHeight="1" x14ac:dyDescent="0.25">
      <c r="A4388" s="139">
        <v>4381</v>
      </c>
      <c r="B4388" s="10">
        <f t="shared" ca="1" si="653"/>
        <v>0.96600727066097736</v>
      </c>
      <c r="C4388" s="60">
        <f ca="1">_xlfn.NORM.INV(B4388,'Input Parameters'!$E$15,'Input Parameters'!$F$15)</f>
        <v>369.87582030240151</v>
      </c>
      <c r="D4388" s="10">
        <f t="shared" ca="1" si="654"/>
        <v>0.79282609258530579</v>
      </c>
      <c r="E4388" s="62">
        <f ca="1">IF(_xlfn.NORM.INV(D4388,'Input Parameters'!$E$17,'Input Parameters'!$F$17)&lt;3500,3500,IF(_xlfn.NORM.INV(D4388,'Input Parameters'!$E$17,'Input Parameters'!$F$17)&gt;5500,5500,_xlfn.NORM.INV(D4388,'Input Parameters'!$E$17,'Input Parameters'!$F$17)))</f>
        <v>5371.386446150731</v>
      </c>
      <c r="F4388" s="10">
        <f t="shared" ca="1" si="655"/>
        <v>0.30843099553928777</v>
      </c>
      <c r="G4388" s="64">
        <f ca="1">_xlfn.NORM.INV(F4388,'Input Parameters'!$E$20,'Input Parameters'!$F$20)</f>
        <v>279.29797227014683</v>
      </c>
      <c r="H4388" s="57">
        <f ca="1">EXP(E4388*(1/'Input Parameters'!$E$23-1/G4388))</f>
        <v>0.40867102009413797</v>
      </c>
      <c r="I4388" s="10">
        <f t="shared" ca="1" si="656"/>
        <v>0.91648111137095822</v>
      </c>
      <c r="J4388" s="30">
        <f ca="1">_xlfn.BETA.INV(I4388,'Input Parameters'!$L$26,'Input Parameters'!$M$26,'Input Parameters'!$J$26,'Input Parameters'!$K$26)</f>
        <v>0.8499939863534024</v>
      </c>
      <c r="K4388" s="168">
        <f ca="1">('Input Parameters'!$E$27/'Input Parameters'!$E$38)^$J4388</f>
        <v>2.2495455586973904E-3</v>
      </c>
      <c r="L4388" s="69">
        <f ca="1">$H4388*$C4388*'Input Parameters'!$E$25*K4388</f>
        <v>0.34003574755577853</v>
      </c>
      <c r="M4388" s="24">
        <f t="shared" ca="1" si="657"/>
        <v>0.67624117347822021</v>
      </c>
      <c r="N4388" s="15">
        <f ca="1">_xlfn.NORM.INV(M4388,'Input Parameters'!$E$29,'Input Parameters'!$F$29)</f>
        <v>0.10004572134204916</v>
      </c>
      <c r="O4388" s="8">
        <f t="shared" ca="1" si="658"/>
        <v>0.2127652179141194</v>
      </c>
      <c r="P4388" s="30">
        <f ca="1">_xlfn.LOGNORM.INV(O4388,'Input Parameters'!$H$30,'Input Parameters'!$I$30)</f>
        <v>1.8415685014508161</v>
      </c>
      <c r="Q4388" s="10">
        <f t="shared" ca="1" si="659"/>
        <v>0.52601249562475416</v>
      </c>
      <c r="R4388" s="30">
        <f>IF('Input Parameters'!$E$32=0,0,_xlfn.BETA.INV(Q4388,'Input Parameters'!$L$32,'Input Parameters'!$M$32,'Input Parameters'!$J$32,'Input Parameters'!$K$32))</f>
        <v>0</v>
      </c>
      <c r="S4388" s="10">
        <f t="shared" ca="1" si="660"/>
        <v>0.42761406195293195</v>
      </c>
      <c r="T4388" s="26">
        <f ca="1">_xlfn.LOGNORM.INV(S4388,'Input Parameters'!$H$34,'Input Parameters'!$I$34)</f>
        <v>49.275456604947898</v>
      </c>
      <c r="U4388" s="10">
        <f t="shared" ca="1" si="661"/>
        <v>0.85805808607288447</v>
      </c>
      <c r="V4388" s="30">
        <f ca="1">_xlfn.BETA.INV(U4388,'Input Parameters'!$L$36,'Input Parameters'!$M$36,'Input Parameters'!$J$36,'Input Parameters'!$K$36)</f>
        <v>0.76424058358872071</v>
      </c>
      <c r="W4388" s="2">
        <f ca="1">N4388+(P4388-N4388)*(1-ERF((T4388-R4388)/(2*SQRT(L4388*'Input Parameters'!$E$38))))</f>
        <v>0.10004572534389664</v>
      </c>
      <c r="X4388">
        <f t="shared" ca="1" si="662"/>
        <v>1</v>
      </c>
      <c r="Y4388" s="7"/>
    </row>
    <row r="4389" spans="1:25" ht="15" customHeight="1" x14ac:dyDescent="0.25">
      <c r="A4389" s="139">
        <v>4382</v>
      </c>
      <c r="B4389" s="10">
        <f t="shared" ca="1" si="653"/>
        <v>9.6515652643414107E-3</v>
      </c>
      <c r="C4389" s="60">
        <f ca="1">_xlfn.NORM.INV(B4389,'Input Parameters'!$E$15,'Input Parameters'!$F$15)</f>
        <v>144.17489360820878</v>
      </c>
      <c r="D4389" s="10">
        <f t="shared" ca="1" si="654"/>
        <v>0.84033191243490279</v>
      </c>
      <c r="E4389" s="62">
        <f ca="1">IF(_xlfn.NORM.INV(D4389,'Input Parameters'!$E$17,'Input Parameters'!$F$17)&lt;3500,3500,IF(_xlfn.NORM.INV(D4389,'Input Parameters'!$E$17,'Input Parameters'!$F$17)&gt;5500,5500,_xlfn.NORM.INV(D4389,'Input Parameters'!$E$17,'Input Parameters'!$F$17)))</f>
        <v>5497.0760681603933</v>
      </c>
      <c r="F4389" s="10">
        <f t="shared" ca="1" si="655"/>
        <v>3.6172151003382225E-2</v>
      </c>
      <c r="G4389" s="64">
        <f ca="1">_xlfn.NORM.INV(F4389,'Input Parameters'!$E$20,'Input Parameters'!$F$20)</f>
        <v>270.61046640327532</v>
      </c>
      <c r="H4389" s="57">
        <f ca="1">EXP(E4389*(1/'Input Parameters'!$E$23-1/G4389))</f>
        <v>0.21275058738468947</v>
      </c>
      <c r="I4389" s="10">
        <f t="shared" ca="1" si="656"/>
        <v>0.7107294412704529</v>
      </c>
      <c r="J4389" s="30">
        <f ca="1">_xlfn.BETA.INV(I4389,'Input Parameters'!$L$26,'Input Parameters'!$M$26,'Input Parameters'!$J$26,'Input Parameters'!$K$26)</f>
        <v>0.74614874096540951</v>
      </c>
      <c r="K4389" s="168">
        <f ca="1">('Input Parameters'!$E$27/'Input Parameters'!$E$38)^$J4389</f>
        <v>4.7379882893164322E-3</v>
      </c>
      <c r="L4389" s="69">
        <f ca="1">$H4389*$C4389*'Input Parameters'!$E$25*K4389</f>
        <v>0.14532970445619267</v>
      </c>
      <c r="M4389" s="24">
        <f t="shared" ca="1" si="657"/>
        <v>0.28316991857433915</v>
      </c>
      <c r="N4389" s="15">
        <f ca="1">_xlfn.NORM.INV(M4389,'Input Parameters'!$E$29,'Input Parameters'!$F$29)</f>
        <v>9.9942654969409031E-2</v>
      </c>
      <c r="O4389" s="8">
        <f t="shared" ca="1" si="658"/>
        <v>0.63080581623434528</v>
      </c>
      <c r="P4389" s="30">
        <f ca="1">_xlfn.LOGNORM.INV(O4389,'Input Parameters'!$H$30,'Input Parameters'!$I$30)</f>
        <v>3.1418448570875146</v>
      </c>
      <c r="Q4389" s="10">
        <f t="shared" ca="1" si="659"/>
        <v>0.75714317308648704</v>
      </c>
      <c r="R4389" s="30">
        <f>IF('Input Parameters'!$E$32=0,0,_xlfn.BETA.INV(Q4389,'Input Parameters'!$L$32,'Input Parameters'!$M$32,'Input Parameters'!$J$32,'Input Parameters'!$K$32))</f>
        <v>0</v>
      </c>
      <c r="S4389" s="10">
        <f t="shared" ca="1" si="660"/>
        <v>0.70801375668178579</v>
      </c>
      <c r="T4389" s="26">
        <f ca="1">_xlfn.LOGNORM.INV(S4389,'Input Parameters'!$H$34,'Input Parameters'!$I$34)</f>
        <v>53.964587738143237</v>
      </c>
      <c r="U4389" s="10">
        <f t="shared" ca="1" si="661"/>
        <v>0.99470757481425087</v>
      </c>
      <c r="V4389" s="30">
        <f ca="1">_xlfn.BETA.INV(U4389,'Input Parameters'!$L$36,'Input Parameters'!$M$36,'Input Parameters'!$J$36,'Input Parameters'!$K$36)</f>
        <v>1.0432647906453831</v>
      </c>
      <c r="W4389" s="2">
        <f ca="1">N4389+(P4389-N4389)*(1-ERF((T4389-R4389)/(2*SQRT(L4389*'Input Parameters'!$E$38))))</f>
        <v>9.9942654969409031E-2</v>
      </c>
      <c r="X4389">
        <f t="shared" ca="1" si="662"/>
        <v>1</v>
      </c>
      <c r="Y4389" s="7"/>
    </row>
    <row r="4390" spans="1:25" ht="15" customHeight="1" x14ac:dyDescent="0.25">
      <c r="A4390" s="139">
        <v>4383</v>
      </c>
      <c r="B4390" s="10">
        <f t="shared" ca="1" si="653"/>
        <v>0.38428346964701821</v>
      </c>
      <c r="C4390" s="60">
        <f ca="1">_xlfn.NORM.INV(B4390,'Input Parameters'!$E$15,'Input Parameters'!$F$15)</f>
        <v>255.02078474320598</v>
      </c>
      <c r="D4390" s="10">
        <f t="shared" ca="1" si="654"/>
        <v>3.0936763837296266E-2</v>
      </c>
      <c r="E4390" s="62">
        <f ca="1">IF(_xlfn.NORM.INV(D4390,'Input Parameters'!$E$17,'Input Parameters'!$F$17)&lt;3500,3500,IF(_xlfn.NORM.INV(D4390,'Input Parameters'!$E$17,'Input Parameters'!$F$17)&gt;5500,5500,_xlfn.NORM.INV(D4390,'Input Parameters'!$E$17,'Input Parameters'!$F$17)))</f>
        <v>3500</v>
      </c>
      <c r="F4390" s="10">
        <f t="shared" ca="1" si="655"/>
        <v>0.30200048565454296</v>
      </c>
      <c r="G4390" s="64">
        <f ca="1">_xlfn.NORM.INV(F4390,'Input Parameters'!$E$20,'Input Parameters'!$F$20)</f>
        <v>279.17500788557885</v>
      </c>
      <c r="H4390" s="57">
        <f ca="1">EXP(E4390*(1/'Input Parameters'!$E$23-1/G4390))</f>
        <v>0.55510323256491945</v>
      </c>
      <c r="I4390" s="10">
        <f t="shared" ca="1" si="656"/>
        <v>0.77101330069364038</v>
      </c>
      <c r="J4390" s="30">
        <f ca="1">_xlfn.BETA.INV(I4390,'Input Parameters'!$L$26,'Input Parameters'!$M$26,'Input Parameters'!$J$26,'Input Parameters'!$K$26)</f>
        <v>0.7721753065342899</v>
      </c>
      <c r="K4390" s="168">
        <f ca="1">('Input Parameters'!$E$27/'Input Parameters'!$E$38)^$J4390</f>
        <v>3.9311164163797806E-3</v>
      </c>
      <c r="L4390" s="69">
        <f ca="1">$H4390*$C4390*'Input Parameters'!$E$25*K4390</f>
        <v>0.55650009068791628</v>
      </c>
      <c r="M4390" s="24">
        <f t="shared" ca="1" si="657"/>
        <v>0.72917095752348793</v>
      </c>
      <c r="N4390" s="15">
        <f ca="1">_xlfn.NORM.INV(M4390,'Input Parameters'!$E$29,'Input Parameters'!$F$29)</f>
        <v>0.10006103075674778</v>
      </c>
      <c r="O4390" s="8">
        <f t="shared" ca="1" si="658"/>
        <v>0.36584014986489599</v>
      </c>
      <c r="P4390" s="30">
        <f ca="1">_xlfn.LOGNORM.INV(O4390,'Input Parameters'!$H$30,'Input Parameters'!$I$30)</f>
        <v>2.2820298015922078</v>
      </c>
      <c r="Q4390" s="10">
        <f t="shared" ca="1" si="659"/>
        <v>0.22999606955993068</v>
      </c>
      <c r="R4390" s="30">
        <f>IF('Input Parameters'!$E$32=0,0,_xlfn.BETA.INV(Q4390,'Input Parameters'!$L$32,'Input Parameters'!$M$32,'Input Parameters'!$J$32,'Input Parameters'!$K$32))</f>
        <v>0</v>
      </c>
      <c r="S4390" s="10">
        <f t="shared" ca="1" si="660"/>
        <v>0.94893784821370708</v>
      </c>
      <c r="T4390" s="26">
        <f ca="1">_xlfn.LOGNORM.INV(S4390,'Input Parameters'!$H$34,'Input Parameters'!$I$34)</f>
        <v>61.786378095710276</v>
      </c>
      <c r="U4390" s="10">
        <f t="shared" ca="1" si="661"/>
        <v>0.55410365461416811</v>
      </c>
      <c r="V4390" s="30">
        <f ca="1">_xlfn.BETA.INV(U4390,'Input Parameters'!$L$36,'Input Parameters'!$M$36,'Input Parameters'!$J$36,'Input Parameters'!$K$36)</f>
        <v>0.60688444922551732</v>
      </c>
      <c r="W4390" s="2">
        <f ca="1">N4390+(P4390-N4390)*(1-ERF((T4390-R4390)/(2*SQRT(L4390*'Input Parameters'!$E$38))))</f>
        <v>0.10006104106559348</v>
      </c>
      <c r="X4390">
        <f t="shared" ca="1" si="662"/>
        <v>1</v>
      </c>
      <c r="Y4390" s="7"/>
    </row>
    <row r="4391" spans="1:25" ht="15" customHeight="1" x14ac:dyDescent="0.25">
      <c r="A4391" s="139">
        <v>4384</v>
      </c>
      <c r="B4391" s="10">
        <f t="shared" ca="1" si="653"/>
        <v>0.78029190486250322</v>
      </c>
      <c r="C4391" s="60">
        <f ca="1">_xlfn.NORM.INV(B4391,'Input Parameters'!$E$15,'Input Parameters'!$F$15)</f>
        <v>312.86845376301017</v>
      </c>
      <c r="D4391" s="10">
        <f t="shared" ca="1" si="654"/>
        <v>0.48779190528405225</v>
      </c>
      <c r="E4391" s="62">
        <f ca="1">IF(_xlfn.NORM.INV(D4391,'Input Parameters'!$E$17,'Input Parameters'!$F$17)&lt;3500,3500,IF(_xlfn.NORM.INV(D4391,'Input Parameters'!$E$17,'Input Parameters'!$F$17)&gt;5500,5500,_xlfn.NORM.INV(D4391,'Input Parameters'!$E$17,'Input Parameters'!$F$17)))</f>
        <v>4778.5758469439006</v>
      </c>
      <c r="F4391" s="10">
        <f t="shared" ca="1" si="655"/>
        <v>7.3803532466921173E-2</v>
      </c>
      <c r="G4391" s="64">
        <f ca="1">_xlfn.NORM.INV(F4391,'Input Parameters'!$E$20,'Input Parameters'!$F$20)</f>
        <v>272.94816076971716</v>
      </c>
      <c r="H4391" s="57">
        <f ca="1">EXP(E4391*(1/'Input Parameters'!$E$23-1/G4391))</f>
        <v>0.30297299905521297</v>
      </c>
      <c r="I4391" s="10">
        <f t="shared" ca="1" si="656"/>
        <v>0.87244368592868304</v>
      </c>
      <c r="J4391" s="30">
        <f ca="1">_xlfn.BETA.INV(I4391,'Input Parameters'!$L$26,'Input Parameters'!$M$26,'Input Parameters'!$J$26,'Input Parameters'!$K$26)</f>
        <v>0.82251461811518334</v>
      </c>
      <c r="K4391" s="168">
        <f ca="1">('Input Parameters'!$E$27/'Input Parameters'!$E$38)^$J4391</f>
        <v>2.7396724873559094E-3</v>
      </c>
      <c r="L4391" s="69">
        <f ca="1">$H4391*$C4391*'Input Parameters'!$E$25*K4391</f>
        <v>0.25969545571424513</v>
      </c>
      <c r="M4391" s="24">
        <f t="shared" ca="1" si="657"/>
        <v>0.60998050335622722</v>
      </c>
      <c r="N4391" s="15">
        <f ca="1">_xlfn.NORM.INV(M4391,'Input Parameters'!$E$29,'Input Parameters'!$F$29)</f>
        <v>0.10002792682198668</v>
      </c>
      <c r="O4391" s="8">
        <f t="shared" ca="1" si="658"/>
        <v>0.79068517026013652</v>
      </c>
      <c r="P4391" s="30">
        <f ca="1">_xlfn.LOGNORM.INV(O4391,'Input Parameters'!$H$30,'Input Parameters'!$I$30)</f>
        <v>3.9318202468839489</v>
      </c>
      <c r="Q4391" s="10">
        <f t="shared" ca="1" si="659"/>
        <v>0.28066327840905836</v>
      </c>
      <c r="R4391" s="30">
        <f>IF('Input Parameters'!$E$32=0,0,_xlfn.BETA.INV(Q4391,'Input Parameters'!$L$32,'Input Parameters'!$M$32,'Input Parameters'!$J$32,'Input Parameters'!$K$32))</f>
        <v>0</v>
      </c>
      <c r="S4391" s="10">
        <f t="shared" ca="1" si="660"/>
        <v>0.49753428685294643</v>
      </c>
      <c r="T4391" s="26">
        <f ca="1">_xlfn.LOGNORM.INV(S4391,'Input Parameters'!$H$34,'Input Parameters'!$I$34)</f>
        <v>50.368937757270714</v>
      </c>
      <c r="U4391" s="10">
        <f t="shared" ca="1" si="661"/>
        <v>0.84544092976786056</v>
      </c>
      <c r="V4391" s="30">
        <f ca="1">_xlfn.BETA.INV(U4391,'Input Parameters'!$L$36,'Input Parameters'!$M$36,'Input Parameters'!$J$36,'Input Parameters'!$K$36)</f>
        <v>0.754524268252033</v>
      </c>
      <c r="W4391" s="2">
        <f ca="1">N4391+(P4391-N4391)*(1-ERF((T4391-R4391)/(2*SQRT(L4391*'Input Parameters'!$E$38))))</f>
        <v>0.10002792683259439</v>
      </c>
      <c r="X4391">
        <f t="shared" ca="1" si="662"/>
        <v>1</v>
      </c>
      <c r="Y4391" s="7"/>
    </row>
    <row r="4392" spans="1:25" ht="15" customHeight="1" x14ac:dyDescent="0.25">
      <c r="A4392" s="139">
        <v>4385</v>
      </c>
      <c r="B4392" s="10">
        <f t="shared" ca="1" si="653"/>
        <v>0.42707517214459323</v>
      </c>
      <c r="C4392" s="60">
        <f ca="1">_xlfn.NORM.INV(B4392,'Input Parameters'!$E$15,'Input Parameters'!$F$15)</f>
        <v>261.00506333780044</v>
      </c>
      <c r="D4392" s="10">
        <f t="shared" ca="1" si="654"/>
        <v>1.7451574728810315E-2</v>
      </c>
      <c r="E4392" s="62">
        <f ca="1">IF(_xlfn.NORM.INV(D4392,'Input Parameters'!$E$17,'Input Parameters'!$F$17)&lt;3500,3500,IF(_xlfn.NORM.INV(D4392,'Input Parameters'!$E$17,'Input Parameters'!$F$17)&gt;5500,5500,_xlfn.NORM.INV(D4392,'Input Parameters'!$E$17,'Input Parameters'!$F$17)))</f>
        <v>3500</v>
      </c>
      <c r="F4392" s="10">
        <f t="shared" ca="1" si="655"/>
        <v>0.29568654842887021</v>
      </c>
      <c r="G4392" s="64">
        <f ca="1">_xlfn.NORM.INV(F4392,'Input Parameters'!$E$20,'Input Parameters'!$F$20)</f>
        <v>279.05312309776377</v>
      </c>
      <c r="H4392" s="57">
        <f ca="1">EXP(E4392*(1/'Input Parameters'!$E$23-1/G4392))</f>
        <v>0.55207185974922468</v>
      </c>
      <c r="I4392" s="10">
        <f t="shared" ca="1" si="656"/>
        <v>0.20321717054087052</v>
      </c>
      <c r="J4392" s="30">
        <f ca="1">_xlfn.BETA.INV(I4392,'Input Parameters'!$L$26,'Input Parameters'!$M$26,'Input Parameters'!$J$26,'Input Parameters'!$K$26)</f>
        <v>0.52184089743818118</v>
      </c>
      <c r="K4392" s="168">
        <f ca="1">('Input Parameters'!$E$27/'Input Parameters'!$E$38)^$J4392</f>
        <v>2.367875243971182E-2</v>
      </c>
      <c r="L4392" s="69">
        <f ca="1">$H4392*$C4392*'Input Parameters'!$E$25*K4392</f>
        <v>3.4119555156783896</v>
      </c>
      <c r="M4392" s="24">
        <f t="shared" ca="1" si="657"/>
        <v>0.44934010311459682</v>
      </c>
      <c r="N4392" s="15">
        <f ca="1">_xlfn.NORM.INV(M4392,'Input Parameters'!$E$29,'Input Parameters'!$F$29)</f>
        <v>9.9987267124992951E-2</v>
      </c>
      <c r="O4392" s="8">
        <f t="shared" ca="1" si="658"/>
        <v>0.56435554768126939</v>
      </c>
      <c r="P4392" s="30">
        <f ca="1">_xlfn.LOGNORM.INV(O4392,'Input Parameters'!$H$30,'Input Parameters'!$I$30)</f>
        <v>2.8967121661156257</v>
      </c>
      <c r="Q4392" s="10">
        <f t="shared" ca="1" si="659"/>
        <v>0.91006059018472019</v>
      </c>
      <c r="R4392" s="30">
        <f>IF('Input Parameters'!$E$32=0,0,_xlfn.BETA.INV(Q4392,'Input Parameters'!$L$32,'Input Parameters'!$M$32,'Input Parameters'!$J$32,'Input Parameters'!$K$32))</f>
        <v>0</v>
      </c>
      <c r="S4392" s="10">
        <f t="shared" ca="1" si="660"/>
        <v>0.46349870742934507</v>
      </c>
      <c r="T4392" s="26">
        <f ca="1">_xlfn.LOGNORM.INV(S4392,'Input Parameters'!$H$34,'Input Parameters'!$I$34)</f>
        <v>49.835905788436946</v>
      </c>
      <c r="U4392" s="10">
        <f t="shared" ca="1" si="661"/>
        <v>0.50289998044533823</v>
      </c>
      <c r="V4392" s="30">
        <f ca="1">_xlfn.BETA.INV(U4392,'Input Parameters'!$L$36,'Input Parameters'!$M$36,'Input Parameters'!$J$36,'Input Parameters'!$K$36)</f>
        <v>0.58699743217377409</v>
      </c>
      <c r="W4392" s="2">
        <f ca="1">N4392+(P4392-N4392)*(1-ERF((T4392-R4392)/(2*SQRT(L4392*'Input Parameters'!$E$38))))</f>
        <v>0.25778167759145565</v>
      </c>
      <c r="X4392">
        <f t="shared" ca="1" si="662"/>
        <v>1</v>
      </c>
      <c r="Y4392" s="7"/>
    </row>
    <row r="4393" spans="1:25" ht="15" customHeight="1" x14ac:dyDescent="0.25">
      <c r="A4393" s="139">
        <v>4386</v>
      </c>
      <c r="B4393" s="10">
        <f t="shared" ca="1" si="653"/>
        <v>0.52609846640225932</v>
      </c>
      <c r="C4393" s="60">
        <f ca="1">_xlfn.NORM.INV(B4393,'Input Parameters'!$E$15,'Input Parameters'!$F$15)</f>
        <v>274.51502155686319</v>
      </c>
      <c r="D4393" s="10">
        <f t="shared" ca="1" si="654"/>
        <v>0.42116919341529024</v>
      </c>
      <c r="E4393" s="62">
        <f ca="1">IF(_xlfn.NORM.INV(D4393,'Input Parameters'!$E$17,'Input Parameters'!$F$17)&lt;3500,3500,IF(_xlfn.NORM.INV(D4393,'Input Parameters'!$E$17,'Input Parameters'!$F$17)&gt;5500,5500,_xlfn.NORM.INV(D4393,'Input Parameters'!$E$17,'Input Parameters'!$F$17)))</f>
        <v>4660.7676888935366</v>
      </c>
      <c r="F4393" s="10">
        <f t="shared" ca="1" si="655"/>
        <v>0.72452652783054328</v>
      </c>
      <c r="G4393" s="64">
        <f ca="1">_xlfn.NORM.INV(F4393,'Input Parameters'!$E$20,'Input Parameters'!$F$20)</f>
        <v>286.64548973669315</v>
      </c>
      <c r="H4393" s="57">
        <f ca="1">EXP(E4393*(1/'Input Parameters'!$E$23-1/G4393))</f>
        <v>0.70559476099561702</v>
      </c>
      <c r="I4393" s="10">
        <f t="shared" ca="1" si="656"/>
        <v>0.65336009321193778</v>
      </c>
      <c r="J4393" s="30">
        <f ca="1">_xlfn.BETA.INV(I4393,'Input Parameters'!$L$26,'Input Parameters'!$M$26,'Input Parameters'!$J$26,'Input Parameters'!$K$26)</f>
        <v>0.72261811092789086</v>
      </c>
      <c r="K4393" s="168">
        <f ca="1">('Input Parameters'!$E$27/'Input Parameters'!$E$38)^$J4393</f>
        <v>5.6091455656635805E-3</v>
      </c>
      <c r="L4393" s="69">
        <f ca="1">$H4393*$C4393*'Input Parameters'!$E$25*K4393</f>
        <v>1.0864710845292325</v>
      </c>
      <c r="M4393" s="24">
        <f t="shared" ca="1" si="657"/>
        <v>0.58590001912009759</v>
      </c>
      <c r="N4393" s="15">
        <f ca="1">_xlfn.NORM.INV(M4393,'Input Parameters'!$E$29,'Input Parameters'!$F$29)</f>
        <v>0.10002170107570815</v>
      </c>
      <c r="O4393" s="8">
        <f t="shared" ca="1" si="658"/>
        <v>0.55966804462359421</v>
      </c>
      <c r="P4393" s="30">
        <f ca="1">_xlfn.LOGNORM.INV(O4393,'Input Parameters'!$H$30,'Input Parameters'!$I$30)</f>
        <v>2.8804827983600556</v>
      </c>
      <c r="Q4393" s="10">
        <f t="shared" ca="1" si="659"/>
        <v>0.47521995024701147</v>
      </c>
      <c r="R4393" s="30">
        <f>IF('Input Parameters'!$E$32=0,0,_xlfn.BETA.INV(Q4393,'Input Parameters'!$L$32,'Input Parameters'!$M$32,'Input Parameters'!$J$32,'Input Parameters'!$K$32))</f>
        <v>0</v>
      </c>
      <c r="S4393" s="10">
        <f t="shared" ca="1" si="660"/>
        <v>0.37625259362113173</v>
      </c>
      <c r="T4393" s="26">
        <f ca="1">_xlfn.LOGNORM.INV(S4393,'Input Parameters'!$H$34,'Input Parameters'!$I$34)</f>
        <v>48.466833573491456</v>
      </c>
      <c r="U4393" s="10">
        <f t="shared" ca="1" si="661"/>
        <v>0.66755705889884764</v>
      </c>
      <c r="V4393" s="30">
        <f ca="1">_xlfn.BETA.INV(U4393,'Input Parameters'!$L$36,'Input Parameters'!$M$36,'Input Parameters'!$J$36,'Input Parameters'!$K$36)</f>
        <v>0.65453695192421124</v>
      </c>
      <c r="W4393" s="2">
        <f ca="1">N4393+(P4393-N4393)*(1-ERF((T4393-R4393)/(2*SQRT(L4393*'Input Parameters'!$E$38))))</f>
        <v>0.10282808600936663</v>
      </c>
      <c r="X4393">
        <f t="shared" ca="1" si="662"/>
        <v>1</v>
      </c>
      <c r="Y4393" s="7"/>
    </row>
    <row r="4394" spans="1:25" ht="15" customHeight="1" x14ac:dyDescent="0.25">
      <c r="A4394" s="139">
        <v>4387</v>
      </c>
      <c r="B4394" s="10">
        <f t="shared" ca="1" si="653"/>
        <v>0.4441865333150401</v>
      </c>
      <c r="C4394" s="60">
        <f ca="1">_xlfn.NORM.INV(B4394,'Input Parameters'!$E$15,'Input Parameters'!$F$15)</f>
        <v>263.3604377107543</v>
      </c>
      <c r="D4394" s="10">
        <f t="shared" ca="1" si="654"/>
        <v>0.71198694038514754</v>
      </c>
      <c r="E4394" s="62">
        <f ca="1">IF(_xlfn.NORM.INV(D4394,'Input Parameters'!$E$17,'Input Parameters'!$F$17)&lt;3500,3500,IF(_xlfn.NORM.INV(D4394,'Input Parameters'!$E$17,'Input Parameters'!$F$17)&gt;5500,5500,_xlfn.NORM.INV(D4394,'Input Parameters'!$E$17,'Input Parameters'!$F$17)))</f>
        <v>5191.4390910641878</v>
      </c>
      <c r="F4394" s="10">
        <f t="shared" ca="1" si="655"/>
        <v>0.58340728388737484</v>
      </c>
      <c r="G4394" s="64">
        <f ca="1">_xlfn.NORM.INV(F4394,'Input Parameters'!$E$20,'Input Parameters'!$F$20)</f>
        <v>284.06114002629312</v>
      </c>
      <c r="H4394" s="57">
        <f ca="1">EXP(E4394*(1/'Input Parameters'!$E$23-1/G4394))</f>
        <v>0.57511225444361014</v>
      </c>
      <c r="I4394" s="10">
        <f t="shared" ca="1" si="656"/>
        <v>0.8229402826940504</v>
      </c>
      <c r="J4394" s="30">
        <f ca="1">_xlfn.BETA.INV(I4394,'Input Parameters'!$L$26,'Input Parameters'!$M$26,'Input Parameters'!$J$26,'Input Parameters'!$K$26)</f>
        <v>0.7964837457702153</v>
      </c>
      <c r="K4394" s="168">
        <f ca="1">('Input Parameters'!$E$27/'Input Parameters'!$E$38)^$J4394</f>
        <v>3.3020994026953521E-3</v>
      </c>
      <c r="L4394" s="69">
        <f ca="1">$H4394*$C4394*'Input Parameters'!$E$25*K4394</f>
        <v>0.5001419690509763</v>
      </c>
      <c r="M4394" s="24">
        <f t="shared" ca="1" si="657"/>
        <v>8.6659204273917489E-2</v>
      </c>
      <c r="N4394" s="15">
        <f ca="1">_xlfn.NORM.INV(M4394,'Input Parameters'!$E$29,'Input Parameters'!$F$29)</f>
        <v>9.9863838180024103E-2</v>
      </c>
      <c r="O4394" s="8">
        <f t="shared" ca="1" si="658"/>
        <v>0.85380002004705491</v>
      </c>
      <c r="P4394" s="30">
        <f ca="1">_xlfn.LOGNORM.INV(O4394,'Input Parameters'!$H$30,'Input Parameters'!$I$30)</f>
        <v>4.4123024263092328</v>
      </c>
      <c r="Q4394" s="10">
        <f t="shared" ca="1" si="659"/>
        <v>0.40927812015367093</v>
      </c>
      <c r="R4394" s="30">
        <f>IF('Input Parameters'!$E$32=0,0,_xlfn.BETA.INV(Q4394,'Input Parameters'!$L$32,'Input Parameters'!$M$32,'Input Parameters'!$J$32,'Input Parameters'!$K$32))</f>
        <v>0</v>
      </c>
      <c r="S4394" s="10">
        <f t="shared" ca="1" si="660"/>
        <v>0.7940069070313126</v>
      </c>
      <c r="T4394" s="26">
        <f ca="1">_xlfn.LOGNORM.INV(S4394,'Input Parameters'!$H$34,'Input Parameters'!$I$34)</f>
        <v>55.829223565274965</v>
      </c>
      <c r="U4394" s="10">
        <f t="shared" ca="1" si="661"/>
        <v>0.31710622855505521</v>
      </c>
      <c r="V4394" s="30">
        <f ca="1">_xlfn.BETA.INV(U4394,'Input Parameters'!$L$36,'Input Parameters'!$M$36,'Input Parameters'!$J$36,'Input Parameters'!$K$36)</f>
        <v>0.51684841517250146</v>
      </c>
      <c r="W4394" s="2">
        <f ca="1">N4394+(P4394-N4394)*(1-ERF((T4394-R4394)/(2*SQRT(L4394*'Input Parameters'!$E$38))))</f>
        <v>9.9863940639589061E-2</v>
      </c>
      <c r="X4394">
        <f t="shared" ca="1" si="662"/>
        <v>1</v>
      </c>
      <c r="Y4394" s="7"/>
    </row>
    <row r="4395" spans="1:25" ht="15" customHeight="1" x14ac:dyDescent="0.25">
      <c r="A4395" s="139">
        <v>4388</v>
      </c>
      <c r="B4395" s="10">
        <f t="shared" ca="1" si="653"/>
        <v>0.14964735133219409</v>
      </c>
      <c r="C4395" s="60">
        <f ca="1">_xlfn.NORM.INV(B4395,'Input Parameters'!$E$15,'Input Parameters'!$F$15)</f>
        <v>214.7172782959754</v>
      </c>
      <c r="D4395" s="10">
        <f t="shared" ca="1" si="654"/>
        <v>0.24373587089690352</v>
      </c>
      <c r="E4395" s="62">
        <f ca="1">IF(_xlfn.NORM.INV(D4395,'Input Parameters'!$E$17,'Input Parameters'!$F$17)&lt;3500,3500,IF(_xlfn.NORM.INV(D4395,'Input Parameters'!$E$17,'Input Parameters'!$F$17)&gt;5500,5500,_xlfn.NORM.INV(D4395,'Input Parameters'!$E$17,'Input Parameters'!$F$17)))</f>
        <v>4313.9650482045854</v>
      </c>
      <c r="F4395" s="10">
        <f t="shared" ca="1" si="655"/>
        <v>0.66954074115517559</v>
      </c>
      <c r="G4395" s="64">
        <f ca="1">_xlfn.NORM.INV(F4395,'Input Parameters'!$E$20,'Input Parameters'!$F$20)</f>
        <v>285.58892397282648</v>
      </c>
      <c r="H4395" s="57">
        <f ca="1">EXP(E4395*(1/'Input Parameters'!$E$23-1/G4395))</f>
        <v>0.68492553967655356</v>
      </c>
      <c r="I4395" s="10">
        <f t="shared" ca="1" si="656"/>
        <v>0.1919681800446652</v>
      </c>
      <c r="J4395" s="30">
        <f ca="1">_xlfn.BETA.INV(I4395,'Input Parameters'!$L$26,'Input Parameters'!$M$26,'Input Parameters'!$J$26,'Input Parameters'!$K$26)</f>
        <v>0.51488067309054641</v>
      </c>
      <c r="K4395" s="168">
        <f ca="1">('Input Parameters'!$E$27/'Input Parameters'!$E$38)^$J4395</f>
        <v>2.4890942420730026E-2</v>
      </c>
      <c r="L4395" s="69">
        <f ca="1">$H4395*$C4395*'Input Parameters'!$E$25*K4395</f>
        <v>3.6605951020525245</v>
      </c>
      <c r="M4395" s="24">
        <f t="shared" ca="1" si="657"/>
        <v>0.78192287674033034</v>
      </c>
      <c r="N4395" s="15">
        <f ca="1">_xlfn.NORM.INV(M4395,'Input Parameters'!$E$29,'Input Parameters'!$F$29)</f>
        <v>0.1000778703750129</v>
      </c>
      <c r="O4395" s="8">
        <f t="shared" ca="1" si="658"/>
        <v>0.85335745271646402</v>
      </c>
      <c r="P4395" s="30">
        <f ca="1">_xlfn.LOGNORM.INV(O4395,'Input Parameters'!$H$30,'Input Parameters'!$I$30)</f>
        <v>4.4082835558157765</v>
      </c>
      <c r="Q4395" s="10">
        <f t="shared" ca="1" si="659"/>
        <v>0.33100905326730456</v>
      </c>
      <c r="R4395" s="30">
        <f>IF('Input Parameters'!$E$32=0,0,_xlfn.BETA.INV(Q4395,'Input Parameters'!$L$32,'Input Parameters'!$M$32,'Input Parameters'!$J$32,'Input Parameters'!$K$32))</f>
        <v>0</v>
      </c>
      <c r="S4395" s="10">
        <f t="shared" ca="1" si="660"/>
        <v>0.525607186949969</v>
      </c>
      <c r="T4395" s="26">
        <f ca="1">_xlfn.LOGNORM.INV(S4395,'Input Parameters'!$H$34,'Input Parameters'!$I$34)</f>
        <v>50.812487466075744</v>
      </c>
      <c r="U4395" s="10">
        <f t="shared" ca="1" si="661"/>
        <v>2.0127660042829176E-2</v>
      </c>
      <c r="V4395" s="30">
        <f ca="1">_xlfn.BETA.INV(U4395,'Input Parameters'!$L$36,'Input Parameters'!$M$36,'Input Parameters'!$J$36,'Input Parameters'!$K$36)</f>
        <v>0.34220217132180908</v>
      </c>
      <c r="W4395" s="2">
        <f ca="1">N4395+(P4395-N4395)*(1-ERF((T4395-R4395)/(2*SQRT(L4395*'Input Parameters'!$E$38))))</f>
        <v>0.36025306954671843</v>
      </c>
      <c r="X4395">
        <f t="shared" ca="1" si="662"/>
        <v>0</v>
      </c>
      <c r="Y4395" s="7"/>
    </row>
    <row r="4396" spans="1:25" ht="15" customHeight="1" x14ac:dyDescent="0.25">
      <c r="A4396" s="139">
        <v>4389</v>
      </c>
      <c r="B4396" s="10">
        <f t="shared" ca="1" si="653"/>
        <v>0.28782737405051118</v>
      </c>
      <c r="C4396" s="60">
        <f ca="1">_xlfn.NORM.INV(B4396,'Input Parameters'!$E$15,'Input Parameters'!$F$15)</f>
        <v>240.63280133429967</v>
      </c>
      <c r="D4396" s="10">
        <f t="shared" ca="1" si="654"/>
        <v>0.40276426573999224</v>
      </c>
      <c r="E4396" s="62">
        <f ca="1">IF(_xlfn.NORM.INV(D4396,'Input Parameters'!$E$17,'Input Parameters'!$F$17)&lt;3500,3500,IF(_xlfn.NORM.INV(D4396,'Input Parameters'!$E$17,'Input Parameters'!$F$17)&gt;5500,5500,_xlfn.NORM.INV(D4396,'Input Parameters'!$E$17,'Input Parameters'!$F$17)))</f>
        <v>4627.6610091455759</v>
      </c>
      <c r="F4396" s="10">
        <f t="shared" ca="1" si="655"/>
        <v>0.62886584401538248</v>
      </c>
      <c r="G4396" s="64">
        <f ca="1">_xlfn.NORM.INV(F4396,'Input Parameters'!$E$20,'Input Parameters'!$F$20)</f>
        <v>284.85330170468785</v>
      </c>
      <c r="H4396" s="57">
        <f ca="1">EXP(E4396*(1/'Input Parameters'!$E$23-1/G4396))</f>
        <v>0.63902589784058761</v>
      </c>
      <c r="I4396" s="10">
        <f t="shared" ca="1" si="656"/>
        <v>4.6956918493066713E-2</v>
      </c>
      <c r="J4396" s="30">
        <f ca="1">_xlfn.BETA.INV(I4396,'Input Parameters'!$L$26,'Input Parameters'!$M$26,'Input Parameters'!$J$26,'Input Parameters'!$K$26)</f>
        <v>0.3793126616440029</v>
      </c>
      <c r="K4396" s="168">
        <f ca="1">('Input Parameters'!$E$27/'Input Parameters'!$E$38)^$J4396</f>
        <v>6.5820842653863593E-2</v>
      </c>
      <c r="L4396" s="69">
        <f ca="1">$H4396*$C4396*'Input Parameters'!$E$25*K4396</f>
        <v>10.121309935725408</v>
      </c>
      <c r="M4396" s="24">
        <f t="shared" ca="1" si="657"/>
        <v>0.50698566481003937</v>
      </c>
      <c r="N4396" s="15">
        <f ca="1">_xlfn.NORM.INV(M4396,'Input Parameters'!$E$29,'Input Parameters'!$F$29)</f>
        <v>0.10000175113598586</v>
      </c>
      <c r="O4396" s="8">
        <f t="shared" ca="1" si="658"/>
        <v>0.12545319681229683</v>
      </c>
      <c r="P4396" s="30">
        <f ca="1">_xlfn.LOGNORM.INV(O4396,'Input Parameters'!$H$30,'Input Parameters'!$I$30)</f>
        <v>1.5599851347515405</v>
      </c>
      <c r="Q4396" s="10">
        <f t="shared" ca="1" si="659"/>
        <v>0.38039305403856416</v>
      </c>
      <c r="R4396" s="30">
        <f>IF('Input Parameters'!$E$32=0,0,_xlfn.BETA.INV(Q4396,'Input Parameters'!$L$32,'Input Parameters'!$M$32,'Input Parameters'!$J$32,'Input Parameters'!$K$32))</f>
        <v>0</v>
      </c>
      <c r="S4396" s="10">
        <f t="shared" ca="1" si="660"/>
        <v>0.4342338101286356</v>
      </c>
      <c r="T4396" s="26">
        <f ca="1">_xlfn.LOGNORM.INV(S4396,'Input Parameters'!$H$34,'Input Parameters'!$I$34)</f>
        <v>49.378928790808295</v>
      </c>
      <c r="U4396" s="10">
        <f t="shared" ca="1" si="661"/>
        <v>0.58793748616903518</v>
      </c>
      <c r="V4396" s="30">
        <f ca="1">_xlfn.BETA.INV(U4396,'Input Parameters'!$L$36,'Input Parameters'!$M$36,'Input Parameters'!$J$36,'Input Parameters'!$K$36)</f>
        <v>0.6204618318879277</v>
      </c>
      <c r="W4396" s="2">
        <f ca="1">N4396+(P4396-N4396)*(1-ERF((T4396-R4396)/(2*SQRT(L4396*'Input Parameters'!$E$38))))</f>
        <v>0.49772854443807474</v>
      </c>
      <c r="X4396">
        <f t="shared" ca="1" si="662"/>
        <v>1</v>
      </c>
      <c r="Y4396" s="7"/>
    </row>
    <row r="4397" spans="1:25" ht="15" customHeight="1" x14ac:dyDescent="0.25">
      <c r="A4397" s="139">
        <v>4390</v>
      </c>
      <c r="B4397" s="10">
        <f t="shared" ca="1" si="653"/>
        <v>0.24740885915598576</v>
      </c>
      <c r="C4397" s="60">
        <f ca="1">_xlfn.NORM.INV(B4397,'Input Parameters'!$E$15,'Input Parameters'!$F$15)</f>
        <v>233.97116390401447</v>
      </c>
      <c r="D4397" s="10">
        <f t="shared" ca="1" si="654"/>
        <v>0.15250516257077407</v>
      </c>
      <c r="E4397" s="62">
        <f ca="1">IF(_xlfn.NORM.INV(D4397,'Input Parameters'!$E$17,'Input Parameters'!$F$17)&lt;3500,3500,IF(_xlfn.NORM.INV(D4397,'Input Parameters'!$E$17,'Input Parameters'!$F$17)&gt;5500,5500,_xlfn.NORM.INV(D4397,'Input Parameters'!$E$17,'Input Parameters'!$F$17)))</f>
        <v>4081.9763147046674</v>
      </c>
      <c r="F4397" s="10">
        <f t="shared" ca="1" si="655"/>
        <v>0.54270371816277918</v>
      </c>
      <c r="G4397" s="64">
        <f ca="1">_xlfn.NORM.INV(F4397,'Input Parameters'!$E$20,'Input Parameters'!$F$20)</f>
        <v>283.36855883679198</v>
      </c>
      <c r="H4397" s="57">
        <f ca="1">EXP(E4397*(1/'Input Parameters'!$E$23-1/G4397))</f>
        <v>0.62494625198676756</v>
      </c>
      <c r="I4397" s="10">
        <f t="shared" ca="1" si="656"/>
        <v>0.81001304738966329</v>
      </c>
      <c r="J4397" s="30">
        <f ca="1">_xlfn.BETA.INV(I4397,'Input Parameters'!$L$26,'Input Parameters'!$M$26,'Input Parameters'!$J$26,'Input Parameters'!$K$26)</f>
        <v>0.79020846929893485</v>
      </c>
      <c r="K4397" s="168">
        <f ca="1">('Input Parameters'!$E$27/'Input Parameters'!$E$38)^$J4397</f>
        <v>3.4541318634994421E-3</v>
      </c>
      <c r="L4397" s="69">
        <f ca="1">$H4397*$C4397*'Input Parameters'!$E$25*K4397</f>
        <v>0.50506109535389188</v>
      </c>
      <c r="M4397" s="24">
        <f t="shared" ca="1" si="657"/>
        <v>0.78938553367794684</v>
      </c>
      <c r="N4397" s="15">
        <f ca="1">_xlfn.NORM.INV(M4397,'Input Parameters'!$E$29,'Input Parameters'!$F$29)</f>
        <v>0.10008042910026785</v>
      </c>
      <c r="O4397" s="8">
        <f t="shared" ca="1" si="658"/>
        <v>0.11829927691951303</v>
      </c>
      <c r="P4397" s="30">
        <f ca="1">_xlfn.LOGNORM.INV(O4397,'Input Parameters'!$H$30,'Input Parameters'!$I$30)</f>
        <v>1.5341293526339757</v>
      </c>
      <c r="Q4397" s="10">
        <f t="shared" ca="1" si="659"/>
        <v>0.68244062559651975</v>
      </c>
      <c r="R4397" s="30">
        <f>IF('Input Parameters'!$E$32=0,0,_xlfn.BETA.INV(Q4397,'Input Parameters'!$L$32,'Input Parameters'!$M$32,'Input Parameters'!$J$32,'Input Parameters'!$K$32))</f>
        <v>0</v>
      </c>
      <c r="S4397" s="10">
        <f t="shared" ca="1" si="660"/>
        <v>2.9053855806493556E-2</v>
      </c>
      <c r="T4397" s="26">
        <f ca="1">_xlfn.LOGNORM.INV(S4397,'Input Parameters'!$H$34,'Input Parameters'!$I$34)</f>
        <v>39.813306562284531</v>
      </c>
      <c r="U4397" s="10">
        <f t="shared" ca="1" si="661"/>
        <v>0.22650046595727158</v>
      </c>
      <c r="V4397" s="30">
        <f ca="1">_xlfn.BETA.INV(U4397,'Input Parameters'!$L$36,'Input Parameters'!$M$36,'Input Parameters'!$J$36,'Input Parameters'!$K$36)</f>
        <v>0.48029929835470758</v>
      </c>
      <c r="W4397" s="2">
        <f ca="1">N4397+(P4397-N4397)*(1-ERF((T4397-R4397)/(2*SQRT(L4397*'Input Parameters'!$E$38))))</f>
        <v>0.1001873125990478</v>
      </c>
      <c r="X4397">
        <f t="shared" ca="1" si="662"/>
        <v>1</v>
      </c>
      <c r="Y4397" s="7"/>
    </row>
    <row r="4398" spans="1:25" ht="15" customHeight="1" x14ac:dyDescent="0.25">
      <c r="A4398" s="139">
        <v>4391</v>
      </c>
      <c r="B4398" s="10">
        <f t="shared" ca="1" si="653"/>
        <v>0.81585839348019906</v>
      </c>
      <c r="C4398" s="60">
        <f ca="1">_xlfn.NORM.INV(B4398,'Input Parameters'!$E$15,'Input Parameters'!$F$15)</f>
        <v>319.72470305937122</v>
      </c>
      <c r="D4398" s="10">
        <f t="shared" ca="1" si="654"/>
        <v>0.64283452949191955</v>
      </c>
      <c r="E4398" s="62">
        <f ca="1">IF(_xlfn.NORM.INV(D4398,'Input Parameters'!$E$17,'Input Parameters'!$F$17)&lt;3500,3500,IF(_xlfn.NORM.INV(D4398,'Input Parameters'!$E$17,'Input Parameters'!$F$17)&gt;5500,5500,_xlfn.NORM.INV(D4398,'Input Parameters'!$E$17,'Input Parameters'!$F$17)))</f>
        <v>5056.2320216747639</v>
      </c>
      <c r="F4398" s="10">
        <f t="shared" ca="1" si="655"/>
        <v>0.20649948708678367</v>
      </c>
      <c r="G4398" s="64">
        <f ca="1">_xlfn.NORM.INV(F4398,'Input Parameters'!$E$20,'Input Parameters'!$F$20)</f>
        <v>277.16519577334464</v>
      </c>
      <c r="H4398" s="57">
        <f ca="1">EXP(E4398*(1/'Input Parameters'!$E$23-1/G4398))</f>
        <v>0.37469367430396683</v>
      </c>
      <c r="I4398" s="10">
        <f t="shared" ca="1" si="656"/>
        <v>0.28647083774172477</v>
      </c>
      <c r="J4398" s="30">
        <f ca="1">_xlfn.BETA.INV(I4398,'Input Parameters'!$L$26,'Input Parameters'!$M$26,'Input Parameters'!$J$26,'Input Parameters'!$K$26)</f>
        <v>0.56752855028393845</v>
      </c>
      <c r="K4398" s="168">
        <f ca="1">('Input Parameters'!$E$27/'Input Parameters'!$E$38)^$J4398</f>
        <v>1.7062097880911932E-2</v>
      </c>
      <c r="L4398" s="69">
        <f ca="1">$H4398*$C4398*'Input Parameters'!$E$25*K4398</f>
        <v>2.0440192569269606</v>
      </c>
      <c r="M4398" s="24">
        <f t="shared" ca="1" si="657"/>
        <v>0.16483815207805408</v>
      </c>
      <c r="N4398" s="15">
        <f ca="1">_xlfn.NORM.INV(M4398,'Input Parameters'!$E$29,'Input Parameters'!$F$29)</f>
        <v>9.990252339157342E-2</v>
      </c>
      <c r="O4398" s="8">
        <f t="shared" ca="1" si="658"/>
        <v>0.40318561967916799</v>
      </c>
      <c r="P4398" s="30">
        <f ca="1">_xlfn.LOGNORM.INV(O4398,'Input Parameters'!$H$30,'Input Parameters'!$I$30)</f>
        <v>2.3899089292245783</v>
      </c>
      <c r="Q4398" s="10">
        <f t="shared" ca="1" si="659"/>
        <v>0.58172973282877716</v>
      </c>
      <c r="R4398" s="30">
        <f>IF('Input Parameters'!$E$32=0,0,_xlfn.BETA.INV(Q4398,'Input Parameters'!$L$32,'Input Parameters'!$M$32,'Input Parameters'!$J$32,'Input Parameters'!$K$32))</f>
        <v>0</v>
      </c>
      <c r="S4398" s="10">
        <f t="shared" ca="1" si="660"/>
        <v>0.45356714468207393</v>
      </c>
      <c r="T4398" s="26">
        <f ca="1">_xlfn.LOGNORM.INV(S4398,'Input Parameters'!$H$34,'Input Parameters'!$I$34)</f>
        <v>49.68082289194389</v>
      </c>
      <c r="U4398" s="10">
        <f t="shared" ca="1" si="661"/>
        <v>0.83667794951395058</v>
      </c>
      <c r="V4398" s="30">
        <f ca="1">_xlfn.BETA.INV(U4398,'Input Parameters'!$L$36,'Input Parameters'!$M$36,'Input Parameters'!$J$36,'Input Parameters'!$K$36)</f>
        <v>0.74811341199318049</v>
      </c>
      <c r="W4398" s="2">
        <f ca="1">N4398+(P4398-N4398)*(1-ERF((T4398-R4398)/(2*SQRT(L4398*'Input Parameters'!$E$38))))</f>
        <v>0.13197292555286938</v>
      </c>
      <c r="X4398">
        <f t="shared" ca="1" si="662"/>
        <v>1</v>
      </c>
      <c r="Y4398" s="7"/>
    </row>
    <row r="4399" spans="1:25" ht="15" customHeight="1" x14ac:dyDescent="0.25">
      <c r="A4399" s="139">
        <v>4392</v>
      </c>
      <c r="B4399" s="10">
        <f t="shared" ca="1" si="653"/>
        <v>0.49504603263640412</v>
      </c>
      <c r="C4399" s="60">
        <f ca="1">_xlfn.NORM.INV(B4399,'Input Parameters'!$E$15,'Input Parameters'!$F$15)</f>
        <v>270.29422186151947</v>
      </c>
      <c r="D4399" s="10">
        <f t="shared" ca="1" si="654"/>
        <v>0.62940272185222246</v>
      </c>
      <c r="E4399" s="62">
        <f ca="1">IF(_xlfn.NORM.INV(D4399,'Input Parameters'!$E$17,'Input Parameters'!$F$17)&lt;3500,3500,IF(_xlfn.NORM.INV(D4399,'Input Parameters'!$E$17,'Input Parameters'!$F$17)&gt;5500,5500,_xlfn.NORM.INV(D4399,'Input Parameters'!$E$17,'Input Parameters'!$F$17)))</f>
        <v>5031.1902994576485</v>
      </c>
      <c r="F4399" s="10">
        <f t="shared" ca="1" si="655"/>
        <v>9.3867359673872608E-3</v>
      </c>
      <c r="G4399" s="64">
        <f ca="1">_xlfn.NORM.INV(F4399,'Input Parameters'!$E$20,'Input Parameters'!$F$20)</f>
        <v>266.90500808533619</v>
      </c>
      <c r="H4399" s="57">
        <f ca="1">EXP(E4399*(1/'Input Parameters'!$E$23-1/G4399))</f>
        <v>0.18738608308508506</v>
      </c>
      <c r="I4399" s="10">
        <f t="shared" ca="1" si="656"/>
        <v>0.25404988408517504</v>
      </c>
      <c r="J4399" s="30">
        <f ca="1">_xlfn.BETA.INV(I4399,'Input Parameters'!$L$26,'Input Parameters'!$M$26,'Input Parameters'!$J$26,'Input Parameters'!$K$26)</f>
        <v>0.55075569154717763</v>
      </c>
      <c r="K4399" s="168">
        <f ca="1">('Input Parameters'!$E$27/'Input Parameters'!$E$38)^$J4399</f>
        <v>1.9243466863834675E-2</v>
      </c>
      <c r="L4399" s="69">
        <f ca="1">$H4399*$C4399*'Input Parameters'!$E$25*K4399</f>
        <v>0.97466957939992205</v>
      </c>
      <c r="M4399" s="24">
        <f t="shared" ca="1" si="657"/>
        <v>0.82719302495717173</v>
      </c>
      <c r="N4399" s="15">
        <f ca="1">_xlfn.NORM.INV(M4399,'Input Parameters'!$E$29,'Input Parameters'!$F$29)</f>
        <v>0.10009431309042355</v>
      </c>
      <c r="O4399" s="8">
        <f t="shared" ca="1" si="658"/>
        <v>0.59881179368501969</v>
      </c>
      <c r="P4399" s="30">
        <f ca="1">_xlfn.LOGNORM.INV(O4399,'Input Parameters'!$H$30,'Input Parameters'!$I$30)</f>
        <v>3.0200232989436304</v>
      </c>
      <c r="Q4399" s="10">
        <f t="shared" ca="1" si="659"/>
        <v>0.48275422897682374</v>
      </c>
      <c r="R4399" s="30">
        <f>IF('Input Parameters'!$E$32=0,0,_xlfn.BETA.INV(Q4399,'Input Parameters'!$L$32,'Input Parameters'!$M$32,'Input Parameters'!$J$32,'Input Parameters'!$K$32))</f>
        <v>0</v>
      </c>
      <c r="S4399" s="10">
        <f t="shared" ca="1" si="660"/>
        <v>0.40413100226648901</v>
      </c>
      <c r="T4399" s="26">
        <f ca="1">_xlfn.LOGNORM.INV(S4399,'Input Parameters'!$H$34,'Input Parameters'!$I$34)</f>
        <v>48.907373068399338</v>
      </c>
      <c r="U4399" s="10">
        <f t="shared" ca="1" si="661"/>
        <v>0.22235183179248674</v>
      </c>
      <c r="V4399" s="30">
        <f ca="1">_xlfn.BETA.INV(U4399,'Input Parameters'!$L$36,'Input Parameters'!$M$36,'Input Parameters'!$J$36,'Input Parameters'!$K$36)</f>
        <v>0.47852205117225077</v>
      </c>
      <c r="W4399" s="2">
        <f ca="1">N4399+(P4399-N4399)*(1-ERF((T4399-R4399)/(2*SQRT(L4399*'Input Parameters'!$E$38))))</f>
        <v>0.1014380115146562</v>
      </c>
      <c r="X4399">
        <f t="shared" ca="1" si="662"/>
        <v>1</v>
      </c>
      <c r="Y4399" s="7"/>
    </row>
    <row r="4400" spans="1:25" ht="15" customHeight="1" x14ac:dyDescent="0.25">
      <c r="A4400" s="139">
        <v>4393</v>
      </c>
      <c r="B4400" s="10">
        <f t="shared" ca="1" si="653"/>
        <v>0.57168565856997655</v>
      </c>
      <c r="C4400" s="60">
        <f ca="1">_xlfn.NORM.INV(B4400,'Input Parameters'!$E$15,'Input Parameters'!$F$15)</f>
        <v>280.75818554236236</v>
      </c>
      <c r="D4400" s="10">
        <f t="shared" ca="1" si="654"/>
        <v>0.8933201726843738</v>
      </c>
      <c r="E4400" s="62">
        <f ca="1">IF(_xlfn.NORM.INV(D4400,'Input Parameters'!$E$17,'Input Parameters'!$F$17)&lt;3500,3500,IF(_xlfn.NORM.INV(D4400,'Input Parameters'!$E$17,'Input Parameters'!$F$17)&gt;5500,5500,_xlfn.NORM.INV(D4400,'Input Parameters'!$E$17,'Input Parameters'!$F$17)))</f>
        <v>5500</v>
      </c>
      <c r="F4400" s="10">
        <f t="shared" ca="1" si="655"/>
        <v>0.54325751572911596</v>
      </c>
      <c r="G4400" s="64">
        <f ca="1">_xlfn.NORM.INV(F4400,'Input Parameters'!$E$20,'Input Parameters'!$F$20)</f>
        <v>283.37791388597378</v>
      </c>
      <c r="H4400" s="57">
        <f ca="1">EXP(E4400*(1/'Input Parameters'!$E$23-1/G4400))</f>
        <v>0.53112828656951094</v>
      </c>
      <c r="I4400" s="10">
        <f t="shared" ca="1" si="656"/>
        <v>0.78716789855605485</v>
      </c>
      <c r="J4400" s="30">
        <f ca="1">_xlfn.BETA.INV(I4400,'Input Parameters'!$L$26,'Input Parameters'!$M$26,'Input Parameters'!$J$26,'Input Parameters'!$K$26)</f>
        <v>0.77950068799944694</v>
      </c>
      <c r="K4400" s="168">
        <f ca="1">('Input Parameters'!$E$27/'Input Parameters'!$E$38)^$J4400</f>
        <v>3.7298884449127241E-3</v>
      </c>
      <c r="L4400" s="69">
        <f ca="1">$H4400*$C4400*'Input Parameters'!$E$25*K4400</f>
        <v>0.55619579538249719</v>
      </c>
      <c r="M4400" s="24">
        <f t="shared" ca="1" si="657"/>
        <v>1.1091585148390593E-3</v>
      </c>
      <c r="N4400" s="15">
        <f ca="1">_xlfn.NORM.INV(M4400,'Input Parameters'!$E$29,'Input Parameters'!$F$29)</f>
        <v>9.9694066872482584E-2</v>
      </c>
      <c r="O4400" s="8">
        <f t="shared" ca="1" si="658"/>
        <v>6.4502609794411914E-2</v>
      </c>
      <c r="P4400" s="30">
        <f ca="1">_xlfn.LOGNORM.INV(O4400,'Input Parameters'!$H$30,'Input Parameters'!$I$30)</f>
        <v>1.309898127370116</v>
      </c>
      <c r="Q4400" s="10">
        <f t="shared" ca="1" si="659"/>
        <v>0.74947250479586547</v>
      </c>
      <c r="R4400" s="30">
        <f>IF('Input Parameters'!$E$32=0,0,_xlfn.BETA.INV(Q4400,'Input Parameters'!$L$32,'Input Parameters'!$M$32,'Input Parameters'!$J$32,'Input Parameters'!$K$32))</f>
        <v>0</v>
      </c>
      <c r="S4400" s="10">
        <f t="shared" ca="1" si="660"/>
        <v>0.57221286168564489</v>
      </c>
      <c r="T4400" s="26">
        <f ca="1">_xlfn.LOGNORM.INV(S4400,'Input Parameters'!$H$34,'Input Parameters'!$I$34)</f>
        <v>51.563160774541352</v>
      </c>
      <c r="U4400" s="10">
        <f t="shared" ca="1" si="661"/>
        <v>0.84359751075514289</v>
      </c>
      <c r="V4400" s="30">
        <f ca="1">_xlfn.BETA.INV(U4400,'Input Parameters'!$L$36,'Input Parameters'!$M$36,'Input Parameters'!$J$36,'Input Parameters'!$K$36)</f>
        <v>0.75315405139908553</v>
      </c>
      <c r="W4400" s="2">
        <f ca="1">N4400+(P4400-N4400)*(1-ERF((T4400-R4400)/(2*SQRT(L4400*'Input Parameters'!$E$38))))</f>
        <v>9.9695294064397338E-2</v>
      </c>
      <c r="X4400">
        <f t="shared" ca="1" si="662"/>
        <v>1</v>
      </c>
      <c r="Y4400" s="7"/>
    </row>
    <row r="4401" spans="1:25" ht="15" customHeight="1" x14ac:dyDescent="0.25">
      <c r="A4401" s="139">
        <v>4394</v>
      </c>
      <c r="B4401" s="10">
        <f t="shared" ca="1" si="653"/>
        <v>0.14148698202324561</v>
      </c>
      <c r="C4401" s="60">
        <f ca="1">_xlfn.NORM.INV(B4401,'Input Parameters'!$E$15,'Input Parameters'!$F$15)</f>
        <v>212.78173447415242</v>
      </c>
      <c r="D4401" s="10">
        <f t="shared" ca="1" si="654"/>
        <v>7.8644783176511024E-2</v>
      </c>
      <c r="E4401" s="62">
        <f ca="1">IF(_xlfn.NORM.INV(D4401,'Input Parameters'!$E$17,'Input Parameters'!$F$17)&lt;3500,3500,IF(_xlfn.NORM.INV(D4401,'Input Parameters'!$E$17,'Input Parameters'!$F$17)&gt;5500,5500,_xlfn.NORM.INV(D4401,'Input Parameters'!$E$17,'Input Parameters'!$F$17)))</f>
        <v>3810.027514643687</v>
      </c>
      <c r="F4401" s="10">
        <f t="shared" ca="1" si="655"/>
        <v>5.4956059532419221E-2</v>
      </c>
      <c r="G4401" s="64">
        <f ca="1">_xlfn.NORM.INV(F4401,'Input Parameters'!$E$20,'Input Parameters'!$F$20)</f>
        <v>271.93945862904337</v>
      </c>
      <c r="H4401" s="57">
        <f ca="1">EXP(E4401*(1/'Input Parameters'!$E$23-1/G4401))</f>
        <v>0.36646230229823157</v>
      </c>
      <c r="I4401" s="10">
        <f t="shared" ca="1" si="656"/>
        <v>0.59699164464943999</v>
      </c>
      <c r="J4401" s="30">
        <f ca="1">_xlfn.BETA.INV(I4401,'Input Parameters'!$L$26,'Input Parameters'!$M$26,'Input Parameters'!$J$26,'Input Parameters'!$K$26)</f>
        <v>0.70007552678116292</v>
      </c>
      <c r="K4401" s="168">
        <f ca="1">('Input Parameters'!$E$27/'Input Parameters'!$E$38)^$J4401</f>
        <v>6.5935829382002976E-3</v>
      </c>
      <c r="L4401" s="69">
        <f ca="1">$H4401*$C4401*'Input Parameters'!$E$25*K4401</f>
        <v>0.51414441647720655</v>
      </c>
      <c r="M4401" s="24">
        <f t="shared" ca="1" si="657"/>
        <v>0.54356720221789001</v>
      </c>
      <c r="N4401" s="15">
        <f ca="1">_xlfn.NORM.INV(M4401,'Input Parameters'!$E$29,'Input Parameters'!$F$29)</f>
        <v>0.10001094247605775</v>
      </c>
      <c r="O4401" s="8">
        <f t="shared" ca="1" si="658"/>
        <v>0.59488620383605628</v>
      </c>
      <c r="P4401" s="30">
        <f ca="1">_xlfn.LOGNORM.INV(O4401,'Input Parameters'!$H$30,'Input Parameters'!$I$30)</f>
        <v>3.0055916765770196</v>
      </c>
      <c r="Q4401" s="10">
        <f t="shared" ca="1" si="659"/>
        <v>0.44033045537449489</v>
      </c>
      <c r="R4401" s="30">
        <f>IF('Input Parameters'!$E$32=0,0,_xlfn.BETA.INV(Q4401,'Input Parameters'!$L$32,'Input Parameters'!$M$32,'Input Parameters'!$J$32,'Input Parameters'!$K$32))</f>
        <v>0</v>
      </c>
      <c r="S4401" s="10">
        <f t="shared" ca="1" si="660"/>
        <v>0.63713654192404434</v>
      </c>
      <c r="T4401" s="26">
        <f ca="1">_xlfn.LOGNORM.INV(S4401,'Input Parameters'!$H$34,'Input Parameters'!$I$34)</f>
        <v>52.658428556475492</v>
      </c>
      <c r="U4401" s="10">
        <f t="shared" ca="1" si="661"/>
        <v>0.56842668042298383</v>
      </c>
      <c r="V4401" s="30">
        <f ca="1">_xlfn.BETA.INV(U4401,'Input Parameters'!$L$36,'Input Parameters'!$M$36,'Input Parameters'!$J$36,'Input Parameters'!$K$36)</f>
        <v>0.61258162209937028</v>
      </c>
      <c r="W4401" s="2">
        <f ca="1">N4401+(P4401-N4401)*(1-ERF((T4401-R4401)/(2*SQRT(L4401*'Input Parameters'!$E$38))))</f>
        <v>0.10001154404287718</v>
      </c>
      <c r="X4401">
        <f t="shared" ca="1" si="662"/>
        <v>1</v>
      </c>
      <c r="Y4401" s="7"/>
    </row>
    <row r="4402" spans="1:25" ht="15" customHeight="1" x14ac:dyDescent="0.25">
      <c r="A4402" s="139">
        <v>4395</v>
      </c>
      <c r="B4402" s="10">
        <f t="shared" ca="1" si="653"/>
        <v>0.3432509711720928</v>
      </c>
      <c r="C4402" s="60">
        <f ca="1">_xlfn.NORM.INV(B4402,'Input Parameters'!$E$15,'Input Parameters'!$F$15)</f>
        <v>249.09436336587922</v>
      </c>
      <c r="D4402" s="10">
        <f t="shared" ca="1" si="654"/>
        <v>0.84007727051754544</v>
      </c>
      <c r="E4402" s="62">
        <f ca="1">IF(_xlfn.NORM.INV(D4402,'Input Parameters'!$E$17,'Input Parameters'!$F$17)&lt;3500,3500,IF(_xlfn.NORM.INV(D4402,'Input Parameters'!$E$17,'Input Parameters'!$F$17)&gt;5500,5500,_xlfn.NORM.INV(D4402,'Input Parameters'!$E$17,'Input Parameters'!$F$17)))</f>
        <v>5496.3428581389262</v>
      </c>
      <c r="F4402" s="10">
        <f t="shared" ca="1" si="655"/>
        <v>0.31404767641153053</v>
      </c>
      <c r="G4402" s="64">
        <f ca="1">_xlfn.NORM.INV(F4402,'Input Parameters'!$E$20,'Input Parameters'!$F$20)</f>
        <v>279.40445705988839</v>
      </c>
      <c r="H4402" s="57">
        <f ca="1">EXP(E4402*(1/'Input Parameters'!$E$23-1/G4402))</f>
        <v>0.4032647850160222</v>
      </c>
      <c r="I4402" s="10">
        <f t="shared" ca="1" si="656"/>
        <v>0.50320406394247996</v>
      </c>
      <c r="J4402" s="30">
        <f ca="1">_xlfn.BETA.INV(I4402,'Input Parameters'!$L$26,'Input Parameters'!$M$26,'Input Parameters'!$J$26,'Input Parameters'!$K$26)</f>
        <v>0.66268977383602112</v>
      </c>
      <c r="K4402" s="168">
        <f ca="1">('Input Parameters'!$E$27/'Input Parameters'!$E$38)^$J4402</f>
        <v>8.6215578034233454E-3</v>
      </c>
      <c r="L4402" s="69">
        <f ca="1">$H4402*$C4402*'Input Parameters'!$E$25*K4402</f>
        <v>0.8660439726523913</v>
      </c>
      <c r="M4402" s="24">
        <f t="shared" ca="1" si="657"/>
        <v>0.33093805561060552</v>
      </c>
      <c r="N4402" s="15">
        <f ca="1">_xlfn.NORM.INV(M4402,'Input Parameters'!$E$29,'Input Parameters'!$F$29)</f>
        <v>9.9956267561227316E-2</v>
      </c>
      <c r="O4402" s="8">
        <f t="shared" ca="1" si="658"/>
        <v>6.4980726895980556E-2</v>
      </c>
      <c r="P4402" s="30">
        <f ca="1">_xlfn.LOGNORM.INV(O4402,'Input Parameters'!$H$30,'Input Parameters'!$I$30)</f>
        <v>1.3122407220155274</v>
      </c>
      <c r="Q4402" s="10">
        <f t="shared" ca="1" si="659"/>
        <v>0.56096093877632169</v>
      </c>
      <c r="R4402" s="30">
        <f>IF('Input Parameters'!$E$32=0,0,_xlfn.BETA.INV(Q4402,'Input Parameters'!$L$32,'Input Parameters'!$M$32,'Input Parameters'!$J$32,'Input Parameters'!$K$32))</f>
        <v>0</v>
      </c>
      <c r="S4402" s="10">
        <f t="shared" ca="1" si="660"/>
        <v>2.6574401705210637E-2</v>
      </c>
      <c r="T4402" s="26">
        <f ca="1">_xlfn.LOGNORM.INV(S4402,'Input Parameters'!$H$34,'Input Parameters'!$I$34)</f>
        <v>39.621298214843826</v>
      </c>
      <c r="U4402" s="10">
        <f t="shared" ca="1" si="661"/>
        <v>7.7639513140069338E-2</v>
      </c>
      <c r="V4402" s="30">
        <f ca="1">_xlfn.BETA.INV(U4402,'Input Parameters'!$L$36,'Input Parameters'!$M$36,'Input Parameters'!$J$36,'Input Parameters'!$K$36)</f>
        <v>0.40179044884252235</v>
      </c>
      <c r="W4402" s="2">
        <f ca="1">N4402+(P4402-N4402)*(1-ERF((T4402-R4402)/(2*SQRT(L4402*'Input Parameters'!$E$38))))</f>
        <v>0.10311775492316499</v>
      </c>
      <c r="X4402">
        <f t="shared" ca="1" si="662"/>
        <v>1</v>
      </c>
      <c r="Y4402" s="7"/>
    </row>
    <row r="4403" spans="1:25" ht="15" customHeight="1" x14ac:dyDescent="0.25">
      <c r="A4403" s="139">
        <v>4396</v>
      </c>
      <c r="B4403" s="10">
        <f t="shared" ca="1" si="653"/>
        <v>0.28355419058119069</v>
      </c>
      <c r="C4403" s="60">
        <f ca="1">_xlfn.NORM.INV(B4403,'Input Parameters'!$E$15,'Input Parameters'!$F$15)</f>
        <v>239.95146472490646</v>
      </c>
      <c r="D4403" s="10">
        <f t="shared" ca="1" si="654"/>
        <v>0.33096058998826194</v>
      </c>
      <c r="E4403" s="62">
        <f ca="1">IF(_xlfn.NORM.INV(D4403,'Input Parameters'!$E$17,'Input Parameters'!$F$17)&lt;3500,3500,IF(_xlfn.NORM.INV(D4403,'Input Parameters'!$E$17,'Input Parameters'!$F$17)&gt;5500,5500,_xlfn.NORM.INV(D4403,'Input Parameters'!$E$17,'Input Parameters'!$F$17)))</f>
        <v>4493.9164354390923</v>
      </c>
      <c r="F4403" s="10">
        <f t="shared" ca="1" si="655"/>
        <v>0.64714687815257466</v>
      </c>
      <c r="G4403" s="64">
        <f ca="1">_xlfn.NORM.INV(F4403,'Input Parameters'!$E$20,'Input Parameters'!$F$20)</f>
        <v>285.18011407102398</v>
      </c>
      <c r="H4403" s="57">
        <f ca="1">EXP(E4403*(1/'Input Parameters'!$E$23-1/G4403))</f>
        <v>0.65916017133224591</v>
      </c>
      <c r="I4403" s="10">
        <f t="shared" ca="1" si="656"/>
        <v>0.2082108269940689</v>
      </c>
      <c r="J4403" s="30">
        <f ca="1">_xlfn.BETA.INV(I4403,'Input Parameters'!$L$26,'Input Parameters'!$M$26,'Input Parameters'!$J$26,'Input Parameters'!$K$26)</f>
        <v>0.52485633907787621</v>
      </c>
      <c r="K4403" s="168">
        <f ca="1">('Input Parameters'!$E$27/'Input Parameters'!$E$38)^$J4403</f>
        <v>2.317208427072991E-2</v>
      </c>
      <c r="L4403" s="69">
        <f ca="1">$H4403*$C4403*'Input Parameters'!$E$25*K4403</f>
        <v>3.6650462757495155</v>
      </c>
      <c r="M4403" s="24">
        <f t="shared" ca="1" si="657"/>
        <v>0.33230818496908865</v>
      </c>
      <c r="N4403" s="15">
        <f ca="1">_xlfn.NORM.INV(M4403,'Input Parameters'!$E$29,'Input Parameters'!$F$29)</f>
        <v>9.995664515419013E-2</v>
      </c>
      <c r="O4403" s="8">
        <f t="shared" ca="1" si="658"/>
        <v>0.39035314407475463</v>
      </c>
      <c r="P4403" s="30">
        <f ca="1">_xlfn.LOGNORM.INV(O4403,'Input Parameters'!$H$30,'Input Parameters'!$I$30)</f>
        <v>2.3526216797410497</v>
      </c>
      <c r="Q4403" s="10">
        <f t="shared" ca="1" si="659"/>
        <v>0.17994315691037976</v>
      </c>
      <c r="R4403" s="30">
        <f>IF('Input Parameters'!$E$32=0,0,_xlfn.BETA.INV(Q4403,'Input Parameters'!$L$32,'Input Parameters'!$M$32,'Input Parameters'!$J$32,'Input Parameters'!$K$32))</f>
        <v>0</v>
      </c>
      <c r="S4403" s="10">
        <f t="shared" ca="1" si="660"/>
        <v>7.6587041188784788E-3</v>
      </c>
      <c r="T4403" s="26">
        <f ca="1">_xlfn.LOGNORM.INV(S4403,'Input Parameters'!$H$34,'Input Parameters'!$I$34)</f>
        <v>37.271168245188555</v>
      </c>
      <c r="U4403" s="10">
        <f t="shared" ca="1" si="661"/>
        <v>0.37267973170608837</v>
      </c>
      <c r="V4403" s="30">
        <f ca="1">_xlfn.BETA.INV(U4403,'Input Parameters'!$L$36,'Input Parameters'!$M$36,'Input Parameters'!$J$36,'Input Parameters'!$K$36)</f>
        <v>0.53799928294925625</v>
      </c>
      <c r="W4403" s="2">
        <f ca="1">N4403+(P4403-N4403)*(1-ERF((T4403-R4403)/(2*SQRT(L4403*'Input Parameters'!$E$38))))</f>
        <v>0.47981373782970543</v>
      </c>
      <c r="X4403">
        <f t="shared" ca="1" si="662"/>
        <v>1</v>
      </c>
      <c r="Y4403" s="7"/>
    </row>
    <row r="4404" spans="1:25" ht="15" customHeight="1" x14ac:dyDescent="0.25">
      <c r="A4404" s="139">
        <v>4397</v>
      </c>
      <c r="B4404" s="10">
        <f t="shared" ca="1" si="653"/>
        <v>0.71521055983223059</v>
      </c>
      <c r="C4404" s="60">
        <f ca="1">_xlfn.NORM.INV(B4404,'Input Parameters'!$E$15,'Input Parameters'!$F$15)</f>
        <v>301.78548174436025</v>
      </c>
      <c r="D4404" s="10">
        <f t="shared" ca="1" si="654"/>
        <v>0.95339981717703559</v>
      </c>
      <c r="E4404" s="62">
        <f ca="1">IF(_xlfn.NORM.INV(D4404,'Input Parameters'!$E$17,'Input Parameters'!$F$17)&lt;3500,3500,IF(_xlfn.NORM.INV(D4404,'Input Parameters'!$E$17,'Input Parameters'!$F$17)&gt;5500,5500,_xlfn.NORM.INV(D4404,'Input Parameters'!$E$17,'Input Parameters'!$F$17)))</f>
        <v>5500</v>
      </c>
      <c r="F4404" s="10">
        <f t="shared" ca="1" si="655"/>
        <v>0.96559125091392417</v>
      </c>
      <c r="G4404" s="64">
        <f ca="1">_xlfn.NORM.INV(F4404,'Input Parameters'!$E$20,'Input Parameters'!$F$20)</f>
        <v>294.84142742825514</v>
      </c>
      <c r="H4404" s="57">
        <f ca="1">EXP(E4404*(1/'Input Parameters'!$E$23-1/G4404))</f>
        <v>1.1296006649756194</v>
      </c>
      <c r="I4404" s="10">
        <f t="shared" ca="1" si="656"/>
        <v>0.84293838282312517</v>
      </c>
      <c r="J4404" s="30">
        <f ca="1">_xlfn.BETA.INV(I4404,'Input Parameters'!$L$26,'Input Parameters'!$M$26,'Input Parameters'!$J$26,'Input Parameters'!$K$26)</f>
        <v>0.80656754372119277</v>
      </c>
      <c r="K4404" s="168">
        <f ca="1">('Input Parameters'!$E$27/'Input Parameters'!$E$38)^$J4404</f>
        <v>3.0716876281485757E-3</v>
      </c>
      <c r="L4404" s="69">
        <f ca="1">$H4404*$C4404*'Input Parameters'!$E$25*K4404</f>
        <v>1.0471293457447641</v>
      </c>
      <c r="M4404" s="24">
        <f t="shared" ca="1" si="657"/>
        <v>0.13995978360450345</v>
      </c>
      <c r="N4404" s="15">
        <f ca="1">_xlfn.NORM.INV(M4404,'Input Parameters'!$E$29,'Input Parameters'!$F$29)</f>
        <v>9.989194999559961E-2</v>
      </c>
      <c r="O4404" s="8">
        <f t="shared" ca="1" si="658"/>
        <v>0.38594122727145475</v>
      </c>
      <c r="P4404" s="30">
        <f ca="1">_xlfn.LOGNORM.INV(O4404,'Input Parameters'!$H$30,'Input Parameters'!$I$30)</f>
        <v>2.3398597424811198</v>
      </c>
      <c r="Q4404" s="10">
        <f t="shared" ca="1" si="659"/>
        <v>0.99038142756320646</v>
      </c>
      <c r="R4404" s="30">
        <f>IF('Input Parameters'!$E$32=0,0,_xlfn.BETA.INV(Q4404,'Input Parameters'!$L$32,'Input Parameters'!$M$32,'Input Parameters'!$J$32,'Input Parameters'!$K$32))</f>
        <v>0</v>
      </c>
      <c r="S4404" s="10">
        <f t="shared" ca="1" si="660"/>
        <v>0.13626307316486552</v>
      </c>
      <c r="T4404" s="26">
        <f ca="1">_xlfn.LOGNORM.INV(S4404,'Input Parameters'!$H$34,'Input Parameters'!$I$34)</f>
        <v>43.970439919844139</v>
      </c>
      <c r="U4404" s="10">
        <f t="shared" ca="1" si="661"/>
        <v>0.24444876641156699</v>
      </c>
      <c r="V4404" s="30">
        <f ca="1">_xlfn.BETA.INV(U4404,'Input Parameters'!$L$36,'Input Parameters'!$M$36,'Input Parameters'!$J$36,'Input Parameters'!$K$36)</f>
        <v>0.48785691935903186</v>
      </c>
      <c r="W4404" s="2">
        <f ca="1">N4404+(P4404-N4404)*(1-ERF((T4404-R4404)/(2*SQRT(L4404*'Input Parameters'!$E$38))))</f>
        <v>0.10521935859664718</v>
      </c>
      <c r="X4404">
        <f t="shared" ca="1" si="662"/>
        <v>1</v>
      </c>
      <c r="Y4404" s="7"/>
    </row>
    <row r="4405" spans="1:25" ht="15" customHeight="1" x14ac:dyDescent="0.25">
      <c r="A4405" s="139">
        <v>4398</v>
      </c>
      <c r="B4405" s="10">
        <f t="shared" ca="1" si="653"/>
        <v>1.4048308689533551E-2</v>
      </c>
      <c r="C4405" s="60">
        <f ca="1">_xlfn.NORM.INV(B4405,'Input Parameters'!$E$15,'Input Parameters'!$F$15)</f>
        <v>151.96194441355522</v>
      </c>
      <c r="D4405" s="10">
        <f t="shared" ca="1" si="654"/>
        <v>0.5949775527479404</v>
      </c>
      <c r="E4405" s="62">
        <f ca="1">IF(_xlfn.NORM.INV(D4405,'Input Parameters'!$E$17,'Input Parameters'!$F$17)&lt;3500,3500,IF(_xlfn.NORM.INV(D4405,'Input Parameters'!$E$17,'Input Parameters'!$F$17)&gt;5500,5500,_xlfn.NORM.INV(D4405,'Input Parameters'!$E$17,'Input Parameters'!$F$17)))</f>
        <v>4968.2576802579024</v>
      </c>
      <c r="F4405" s="10">
        <f t="shared" ca="1" si="655"/>
        <v>0.29555602147978099</v>
      </c>
      <c r="G4405" s="64">
        <f ca="1">_xlfn.NORM.INV(F4405,'Input Parameters'!$E$20,'Input Parameters'!$F$20)</f>
        <v>279.05059093325912</v>
      </c>
      <c r="H4405" s="57">
        <f ca="1">EXP(E4405*(1/'Input Parameters'!$E$23-1/G4405))</f>
        <v>0.430221430531391</v>
      </c>
      <c r="I4405" s="10">
        <f t="shared" ca="1" si="656"/>
        <v>0.38661385431042328</v>
      </c>
      <c r="J4405" s="30">
        <f ca="1">_xlfn.BETA.INV(I4405,'Input Parameters'!$L$26,'Input Parameters'!$M$26,'Input Parameters'!$J$26,'Input Parameters'!$K$26)</f>
        <v>0.61410275049061214</v>
      </c>
      <c r="K4405" s="168">
        <f ca="1">('Input Parameters'!$E$27/'Input Parameters'!$E$38)^$J4405</f>
        <v>1.2216428701228906E-2</v>
      </c>
      <c r="L4405" s="69">
        <f ca="1">$H4405*$C4405*'Input Parameters'!$E$25*K4405</f>
        <v>0.79867694224982455</v>
      </c>
      <c r="M4405" s="24">
        <f t="shared" ca="1" si="657"/>
        <v>8.4907301570780747E-2</v>
      </c>
      <c r="N4405" s="15">
        <f ca="1">_xlfn.NORM.INV(M4405,'Input Parameters'!$E$29,'Input Parameters'!$F$29)</f>
        <v>9.9862720023274371E-2</v>
      </c>
      <c r="O4405" s="8">
        <f t="shared" ca="1" si="658"/>
        <v>2.9783141855216355E-3</v>
      </c>
      <c r="P4405" s="30">
        <f ca="1">_xlfn.LOGNORM.INV(O4405,'Input Parameters'!$H$30,'Input Parameters'!$I$30)</f>
        <v>0.73192167192202739</v>
      </c>
      <c r="Q4405" s="10">
        <f t="shared" ca="1" si="659"/>
        <v>0.14539950065529361</v>
      </c>
      <c r="R4405" s="30">
        <f>IF('Input Parameters'!$E$32=0,0,_xlfn.BETA.INV(Q4405,'Input Parameters'!$L$32,'Input Parameters'!$M$32,'Input Parameters'!$J$32,'Input Parameters'!$K$32))</f>
        <v>0</v>
      </c>
      <c r="S4405" s="10">
        <f t="shared" ca="1" si="660"/>
        <v>0.46767354447067222</v>
      </c>
      <c r="T4405" s="26">
        <f ca="1">_xlfn.LOGNORM.INV(S4405,'Input Parameters'!$H$34,'Input Parameters'!$I$34)</f>
        <v>49.901129010268818</v>
      </c>
      <c r="U4405" s="10">
        <f t="shared" ca="1" si="661"/>
        <v>0.76312418160910234</v>
      </c>
      <c r="V4405" s="30">
        <f ca="1">_xlfn.BETA.INV(U4405,'Input Parameters'!$L$36,'Input Parameters'!$M$36,'Input Parameters'!$J$36,'Input Parameters'!$K$36)</f>
        <v>0.70206683671513348</v>
      </c>
      <c r="W4405" s="2">
        <f ca="1">N4405+(P4405-N4405)*(1-ERF((T4405-R4405)/(2*SQRT(L4405*'Input Parameters'!$E$38))))</f>
        <v>9.9912468851551056E-2</v>
      </c>
      <c r="X4405">
        <f t="shared" ca="1" si="662"/>
        <v>1</v>
      </c>
      <c r="Y4405" s="7"/>
    </row>
    <row r="4406" spans="1:25" ht="15" customHeight="1" x14ac:dyDescent="0.25">
      <c r="A4406" s="139">
        <v>4399</v>
      </c>
      <c r="B4406" s="10">
        <f t="shared" ca="1" si="653"/>
        <v>0.7951606271206777</v>
      </c>
      <c r="C4406" s="60">
        <f ca="1">_xlfn.NORM.INV(B4406,'Input Parameters'!$E$15,'Input Parameters'!$F$15)</f>
        <v>315.64747479561862</v>
      </c>
      <c r="D4406" s="10">
        <f t="shared" ca="1" si="654"/>
        <v>4.1226715314482743E-2</v>
      </c>
      <c r="E4406" s="62">
        <f ca="1">IF(_xlfn.NORM.INV(D4406,'Input Parameters'!$E$17,'Input Parameters'!$F$17)&lt;3500,3500,IF(_xlfn.NORM.INV(D4406,'Input Parameters'!$E$17,'Input Parameters'!$F$17)&gt;5500,5500,_xlfn.NORM.INV(D4406,'Input Parameters'!$E$17,'Input Parameters'!$F$17)))</f>
        <v>3584.3626855678067</v>
      </c>
      <c r="F4406" s="10">
        <f t="shared" ca="1" si="655"/>
        <v>0.97800265301481226</v>
      </c>
      <c r="G4406" s="64">
        <f ca="1">_xlfn.NORM.INV(F4406,'Input Parameters'!$E$20,'Input Parameters'!$F$20)</f>
        <v>296.14474712689383</v>
      </c>
      <c r="H4406" s="57">
        <f ca="1">EXP(E4406*(1/'Input Parameters'!$E$23-1/G4406))</f>
        <v>1.1421600018280036</v>
      </c>
      <c r="I4406" s="10">
        <f t="shared" ca="1" si="656"/>
        <v>0.65484444651140084</v>
      </c>
      <c r="J4406" s="30">
        <f ca="1">_xlfn.BETA.INV(I4406,'Input Parameters'!$L$26,'Input Parameters'!$M$26,'Input Parameters'!$J$26,'Input Parameters'!$K$26)</f>
        <v>0.72321731823519131</v>
      </c>
      <c r="K4406" s="168">
        <f ca="1">('Input Parameters'!$E$27/'Input Parameters'!$E$38)^$J4406</f>
        <v>5.5850884759114693E-3</v>
      </c>
      <c r="L4406" s="69">
        <f ca="1">$H4406*$C4406*'Input Parameters'!$E$25*K4406</f>
        <v>2.0135356527042991</v>
      </c>
      <c r="M4406" s="24">
        <f t="shared" ca="1" si="657"/>
        <v>0.18330886848308048</v>
      </c>
      <c r="N4406" s="15">
        <f ca="1">_xlfn.NORM.INV(M4406,'Input Parameters'!$E$29,'Input Parameters'!$F$29)</f>
        <v>9.9909717303394138E-2</v>
      </c>
      <c r="O4406" s="8">
        <f t="shared" ca="1" si="658"/>
        <v>0.32996383962812903</v>
      </c>
      <c r="P4406" s="30">
        <f ca="1">_xlfn.LOGNORM.INV(O4406,'Input Parameters'!$H$30,'Input Parameters'!$I$30)</f>
        <v>2.1796991091284847</v>
      </c>
      <c r="Q4406" s="10">
        <f t="shared" ca="1" si="659"/>
        <v>0.22595908706933154</v>
      </c>
      <c r="R4406" s="30">
        <f>IF('Input Parameters'!$E$32=0,0,_xlfn.BETA.INV(Q4406,'Input Parameters'!$L$32,'Input Parameters'!$M$32,'Input Parameters'!$J$32,'Input Parameters'!$K$32))</f>
        <v>0</v>
      </c>
      <c r="S4406" s="10">
        <f t="shared" ca="1" si="660"/>
        <v>0.53738366531525572</v>
      </c>
      <c r="T4406" s="26">
        <f ca="1">_xlfn.LOGNORM.INV(S4406,'Input Parameters'!$H$34,'Input Parameters'!$I$34)</f>
        <v>51.000191470289444</v>
      </c>
      <c r="U4406" s="10">
        <f t="shared" ca="1" si="661"/>
        <v>0.8292618816195092</v>
      </c>
      <c r="V4406" s="30">
        <f ca="1">_xlfn.BETA.INV(U4406,'Input Parameters'!$L$36,'Input Parameters'!$M$36,'Input Parameters'!$J$36,'Input Parameters'!$K$36)</f>
        <v>0.74287991897166195</v>
      </c>
      <c r="W4406" s="2">
        <f ca="1">N4406+(P4406-N4406)*(1-ERF((T4406-R4406)/(2*SQRT(L4406*'Input Parameters'!$E$38))))</f>
        <v>0.12287098908939761</v>
      </c>
      <c r="X4406">
        <f t="shared" ca="1" si="662"/>
        <v>1</v>
      </c>
      <c r="Y4406" s="7"/>
    </row>
    <row r="4407" spans="1:25" ht="15" customHeight="1" x14ac:dyDescent="0.25">
      <c r="A4407" s="139">
        <v>4400</v>
      </c>
      <c r="B4407" s="10">
        <f t="shared" ca="1" si="653"/>
        <v>0.77092063109395692</v>
      </c>
      <c r="C4407" s="60">
        <f ca="1">_xlfn.NORM.INV(B4407,'Input Parameters'!$E$15,'Input Parameters'!$F$15)</f>
        <v>311.17234612818396</v>
      </c>
      <c r="D4407" s="10">
        <f t="shared" ca="1" si="654"/>
        <v>0.35813127857135452</v>
      </c>
      <c r="E4407" s="62">
        <f ca="1">IF(_xlfn.NORM.INV(D4407,'Input Parameters'!$E$17,'Input Parameters'!$F$17)&lt;3500,3500,IF(_xlfn.NORM.INV(D4407,'Input Parameters'!$E$17,'Input Parameters'!$F$17)&gt;5500,5500,_xlfn.NORM.INV(D4407,'Input Parameters'!$E$17,'Input Parameters'!$F$17)))</f>
        <v>4545.5791893454798</v>
      </c>
      <c r="F4407" s="10">
        <f t="shared" ca="1" si="655"/>
        <v>0.73248062938367942</v>
      </c>
      <c r="G4407" s="64">
        <f ca="1">_xlfn.NORM.INV(F4407,'Input Parameters'!$E$20,'Input Parameters'!$F$20)</f>
        <v>286.80622938815009</v>
      </c>
      <c r="H4407" s="57">
        <f ca="1">EXP(E4407*(1/'Input Parameters'!$E$23-1/G4407))</f>
        <v>0.71805549129235957</v>
      </c>
      <c r="I4407" s="10">
        <f t="shared" ca="1" si="656"/>
        <v>0.23684066686042149</v>
      </c>
      <c r="J4407" s="30">
        <f ca="1">_xlfn.BETA.INV(I4407,'Input Parameters'!$L$26,'Input Parameters'!$M$26,'Input Parameters'!$J$26,'Input Parameters'!$K$26)</f>
        <v>0.54137364435507984</v>
      </c>
      <c r="K4407" s="168">
        <f ca="1">('Input Parameters'!$E$27/'Input Parameters'!$E$38)^$J4407</f>
        <v>2.0583077689667044E-2</v>
      </c>
      <c r="L4407" s="69">
        <f ca="1">$H4407*$C4407*'Input Parameters'!$E$25*K4407</f>
        <v>4.5990625403393386</v>
      </c>
      <c r="M4407" s="24">
        <f t="shared" ca="1" si="657"/>
        <v>0.25849687473450833</v>
      </c>
      <c r="N4407" s="15">
        <f ca="1">_xlfn.NORM.INV(M4407,'Input Parameters'!$E$29,'Input Parameters'!$F$29)</f>
        <v>9.9935201360447062E-2</v>
      </c>
      <c r="O4407" s="8">
        <f t="shared" ca="1" si="658"/>
        <v>0.73755981795874304</v>
      </c>
      <c r="P4407" s="30">
        <f ca="1">_xlfn.LOGNORM.INV(O4407,'Input Parameters'!$H$30,'Input Parameters'!$I$30)</f>
        <v>3.6233511418610669</v>
      </c>
      <c r="Q4407" s="10">
        <f t="shared" ca="1" si="659"/>
        <v>2.4071171251715318E-2</v>
      </c>
      <c r="R4407" s="30">
        <f>IF('Input Parameters'!$E$32=0,0,_xlfn.BETA.INV(Q4407,'Input Parameters'!$L$32,'Input Parameters'!$M$32,'Input Parameters'!$J$32,'Input Parameters'!$K$32))</f>
        <v>0</v>
      </c>
      <c r="S4407" s="10">
        <f t="shared" ca="1" si="660"/>
        <v>0.35650512525031641</v>
      </c>
      <c r="T4407" s="26">
        <f ca="1">_xlfn.LOGNORM.INV(S4407,'Input Parameters'!$H$34,'Input Parameters'!$I$34)</f>
        <v>48.151164532317665</v>
      </c>
      <c r="U4407" s="10">
        <f t="shared" ca="1" si="661"/>
        <v>2.4401933129533759E-2</v>
      </c>
      <c r="V4407" s="30">
        <f ca="1">_xlfn.BETA.INV(U4407,'Input Parameters'!$L$36,'Input Parameters'!$M$36,'Input Parameters'!$J$36,'Input Parameters'!$K$36)</f>
        <v>0.34908806008016735</v>
      </c>
      <c r="W4407" s="2">
        <f ca="1">N4407+(P4407-N4407)*(1-ERF((T4407-R4407)/(2*SQRT(L4407*'Input Parameters'!$E$38))))</f>
        <v>0.49583870172582645</v>
      </c>
      <c r="X4407">
        <f t="shared" ca="1" si="662"/>
        <v>0</v>
      </c>
      <c r="Y4407" s="7"/>
    </row>
    <row r="4408" spans="1:25" ht="15" customHeight="1" x14ac:dyDescent="0.25">
      <c r="A4408" s="139">
        <v>4401</v>
      </c>
      <c r="B4408" s="10">
        <f t="shared" ca="1" si="653"/>
        <v>4.4213296351551024E-2</v>
      </c>
      <c r="C4408" s="60">
        <f ca="1">_xlfn.NORM.INV(B4408,'Input Parameters'!$E$15,'Input Parameters'!$F$15)</f>
        <v>178.6347757587024</v>
      </c>
      <c r="D4408" s="10">
        <f t="shared" ca="1" si="654"/>
        <v>0.27000522018503248</v>
      </c>
      <c r="E4408" s="62">
        <f ca="1">IF(_xlfn.NORM.INV(D4408,'Input Parameters'!$E$17,'Input Parameters'!$F$17)&lt;3500,3500,IF(_xlfn.NORM.INV(D4408,'Input Parameters'!$E$17,'Input Parameters'!$F$17)&gt;5500,5500,_xlfn.NORM.INV(D4408,'Input Parameters'!$E$17,'Input Parameters'!$F$17)))</f>
        <v>4371.041957736591</v>
      </c>
      <c r="F4408" s="10">
        <f t="shared" ca="1" si="655"/>
        <v>0.31025299379782245</v>
      </c>
      <c r="G4408" s="64">
        <f ca="1">_xlfn.NORM.INV(F4408,'Input Parameters'!$E$20,'Input Parameters'!$F$20)</f>
        <v>279.33260649480985</v>
      </c>
      <c r="H4408" s="57">
        <f ca="1">EXP(E4408*(1/'Input Parameters'!$E$23-1/G4408))</f>
        <v>0.48371847155822512</v>
      </c>
      <c r="I4408" s="10">
        <f t="shared" ca="1" si="656"/>
        <v>9.3300887681699862E-2</v>
      </c>
      <c r="J4408" s="30">
        <f ca="1">_xlfn.BETA.INV(I4408,'Input Parameters'!$L$26,'Input Parameters'!$M$26,'Input Parameters'!$J$26,'Input Parameters'!$K$26)</f>
        <v>0.43801356011742487</v>
      </c>
      <c r="K4408" s="168">
        <f ca="1">('Input Parameters'!$E$27/'Input Parameters'!$E$38)^$J4408</f>
        <v>4.3201430431761577E-2</v>
      </c>
      <c r="L4408" s="69">
        <f ca="1">$H4408*$C4408*'Input Parameters'!$E$25*K4408</f>
        <v>3.7329898402099562</v>
      </c>
      <c r="M4408" s="24">
        <f t="shared" ca="1" si="657"/>
        <v>0.70638188110857769</v>
      </c>
      <c r="N4408" s="15">
        <f ca="1">_xlfn.NORM.INV(M4408,'Input Parameters'!$E$29,'Input Parameters'!$F$29)</f>
        <v>0.10005428454200185</v>
      </c>
      <c r="O4408" s="8">
        <f t="shared" ca="1" si="658"/>
        <v>0.75098079109519789</v>
      </c>
      <c r="P4408" s="30">
        <f ca="1">_xlfn.LOGNORM.INV(O4408,'Input Parameters'!$H$30,'Input Parameters'!$I$30)</f>
        <v>3.6955003488258864</v>
      </c>
      <c r="Q4408" s="10">
        <f t="shared" ca="1" si="659"/>
        <v>0.85481749338306379</v>
      </c>
      <c r="R4408" s="30">
        <f>IF('Input Parameters'!$E$32=0,0,_xlfn.BETA.INV(Q4408,'Input Parameters'!$L$32,'Input Parameters'!$M$32,'Input Parameters'!$J$32,'Input Parameters'!$K$32))</f>
        <v>0</v>
      </c>
      <c r="S4408" s="10">
        <f t="shared" ca="1" si="660"/>
        <v>0.80945955764888855</v>
      </c>
      <c r="T4408" s="26">
        <f ca="1">_xlfn.LOGNORM.INV(S4408,'Input Parameters'!$H$34,'Input Parameters'!$I$34)</f>
        <v>56.216396266168339</v>
      </c>
      <c r="U4408" s="10">
        <f t="shared" ca="1" si="661"/>
        <v>0.44998750154406764</v>
      </c>
      <c r="V4408" s="30">
        <f ca="1">_xlfn.BETA.INV(U4408,'Input Parameters'!$L$36,'Input Parameters'!$M$36,'Input Parameters'!$J$36,'Input Parameters'!$K$36)</f>
        <v>0.56697317071559805</v>
      </c>
      <c r="W4408" s="2">
        <f ca="1">N4408+(P4408-N4408)*(1-ERF((T4408-R4408)/(2*SQRT(L4408*'Input Parameters'!$E$38))))</f>
        <v>0.24260427039674365</v>
      </c>
      <c r="X4408">
        <f t="shared" ca="1" si="662"/>
        <v>1</v>
      </c>
      <c r="Y4408" s="7"/>
    </row>
    <row r="4409" spans="1:25" ht="15" customHeight="1" x14ac:dyDescent="0.25">
      <c r="A4409" s="139">
        <v>4402</v>
      </c>
      <c r="B4409" s="10">
        <f t="shared" ca="1" si="653"/>
        <v>0.45623713210462324</v>
      </c>
      <c r="C4409" s="60">
        <f ca="1">_xlfn.NORM.INV(B4409,'Input Parameters'!$E$15,'Input Parameters'!$F$15)</f>
        <v>265.01035569745227</v>
      </c>
      <c r="D4409" s="10">
        <f t="shared" ca="1" si="654"/>
        <v>0.14037058993440554</v>
      </c>
      <c r="E4409" s="62">
        <f ca="1">IF(_xlfn.NORM.INV(D4409,'Input Parameters'!$E$17,'Input Parameters'!$F$17)&lt;3500,3500,IF(_xlfn.NORM.INV(D4409,'Input Parameters'!$E$17,'Input Parameters'!$F$17)&gt;5500,5500,_xlfn.NORM.INV(D4409,'Input Parameters'!$E$17,'Input Parameters'!$F$17)))</f>
        <v>4044.940914106839</v>
      </c>
      <c r="F4409" s="10">
        <f t="shared" ca="1" si="655"/>
        <v>0.22214871850730256</v>
      </c>
      <c r="G4409" s="64">
        <f ca="1">_xlfn.NORM.INV(F4409,'Input Parameters'!$E$20,'Input Parameters'!$F$20)</f>
        <v>277.52479132627207</v>
      </c>
      <c r="H4409" s="57">
        <f ca="1">EXP(E4409*(1/'Input Parameters'!$E$23-1/G4409))</f>
        <v>0.46468351157234306</v>
      </c>
      <c r="I4409" s="10">
        <f t="shared" ca="1" si="656"/>
        <v>0.12964842606324278</v>
      </c>
      <c r="J4409" s="30">
        <f ca="1">_xlfn.BETA.INV(I4409,'Input Parameters'!$L$26,'Input Parameters'!$M$26,'Input Parameters'!$J$26,'Input Parameters'!$K$26)</f>
        <v>0.47072931498862225</v>
      </c>
      <c r="K4409" s="168">
        <f ca="1">('Input Parameters'!$E$27/'Input Parameters'!$E$38)^$J4409</f>
        <v>3.4165033871517834E-2</v>
      </c>
      <c r="L4409" s="69">
        <f ca="1">$H4409*$C4409*'Input Parameters'!$E$25*K4409</f>
        <v>4.2072853030935464</v>
      </c>
      <c r="M4409" s="24">
        <f t="shared" ca="1" si="657"/>
        <v>0.66316865068951514</v>
      </c>
      <c r="N4409" s="15">
        <f ca="1">_xlfn.NORM.INV(M4409,'Input Parameters'!$E$29,'Input Parameters'!$F$29)</f>
        <v>0.10004211265179346</v>
      </c>
      <c r="O4409" s="8">
        <f t="shared" ca="1" si="658"/>
        <v>0.83522344261823944</v>
      </c>
      <c r="P4409" s="30">
        <f ca="1">_xlfn.LOGNORM.INV(O4409,'Input Parameters'!$H$30,'Input Parameters'!$I$30)</f>
        <v>4.2529740998209942</v>
      </c>
      <c r="Q4409" s="10">
        <f t="shared" ca="1" si="659"/>
        <v>1.7573149258315324E-3</v>
      </c>
      <c r="R4409" s="30">
        <f>IF('Input Parameters'!$E$32=0,0,_xlfn.BETA.INV(Q4409,'Input Parameters'!$L$32,'Input Parameters'!$M$32,'Input Parameters'!$J$32,'Input Parameters'!$K$32))</f>
        <v>0</v>
      </c>
      <c r="S4409" s="10">
        <f t="shared" ca="1" si="660"/>
        <v>0.43785822521680129</v>
      </c>
      <c r="T4409" s="26">
        <f ca="1">_xlfn.LOGNORM.INV(S4409,'Input Parameters'!$H$34,'Input Parameters'!$I$34)</f>
        <v>49.435549238780681</v>
      </c>
      <c r="U4409" s="10">
        <f t="shared" ca="1" si="661"/>
        <v>0.26558267526984614</v>
      </c>
      <c r="V4409" s="30">
        <f ca="1">_xlfn.BETA.INV(U4409,'Input Parameters'!$L$36,'Input Parameters'!$M$36,'Input Parameters'!$J$36,'Input Parameters'!$K$36)</f>
        <v>0.49651938601484025</v>
      </c>
      <c r="W4409" s="2">
        <f ca="1">N4409+(P4409-N4409)*(1-ERF((T4409-R4409)/(2*SQRT(L4409*'Input Parameters'!$E$38))))</f>
        <v>0.46691901932798707</v>
      </c>
      <c r="X4409">
        <f t="shared" ca="1" si="662"/>
        <v>1</v>
      </c>
      <c r="Y4409" s="7"/>
    </row>
    <row r="4410" spans="1:25" ht="15" customHeight="1" x14ac:dyDescent="0.25">
      <c r="A4410" s="139">
        <v>4403</v>
      </c>
      <c r="B4410" s="10">
        <f t="shared" ca="1" si="653"/>
        <v>0.28740562657487501</v>
      </c>
      <c r="C4410" s="60">
        <f ca="1">_xlfn.NORM.INV(B4410,'Input Parameters'!$E$15,'Input Parameters'!$F$15)</f>
        <v>240.56577052369383</v>
      </c>
      <c r="D4410" s="10">
        <f t="shared" ca="1" si="654"/>
        <v>0.9519021102082833</v>
      </c>
      <c r="E4410" s="62">
        <f ca="1">IF(_xlfn.NORM.INV(D4410,'Input Parameters'!$E$17,'Input Parameters'!$F$17)&lt;3500,3500,IF(_xlfn.NORM.INV(D4410,'Input Parameters'!$E$17,'Input Parameters'!$F$17)&gt;5500,5500,_xlfn.NORM.INV(D4410,'Input Parameters'!$E$17,'Input Parameters'!$F$17)))</f>
        <v>5500</v>
      </c>
      <c r="F4410" s="10">
        <f t="shared" ca="1" si="655"/>
        <v>8.488784985846165E-2</v>
      </c>
      <c r="G4410" s="64">
        <f ca="1">_xlfn.NORM.INV(F4410,'Input Parameters'!$E$20,'Input Parameters'!$F$20)</f>
        <v>273.4514032756345</v>
      </c>
      <c r="H4410" s="57">
        <f ca="1">EXP(E4410*(1/'Input Parameters'!$E$23-1/G4410))</f>
        <v>0.26255259792251218</v>
      </c>
      <c r="I4410" s="10">
        <f t="shared" ca="1" si="656"/>
        <v>0.44631020918407893</v>
      </c>
      <c r="J4410" s="30">
        <f ca="1">_xlfn.BETA.INV(I4410,'Input Parameters'!$L$26,'Input Parameters'!$M$26,'Input Parameters'!$J$26,'Input Parameters'!$K$26)</f>
        <v>0.6394639353619852</v>
      </c>
      <c r="K4410" s="168">
        <f ca="1">('Input Parameters'!$E$27/'Input Parameters'!$E$38)^$J4410</f>
        <v>1.0184482915225727E-2</v>
      </c>
      <c r="L4410" s="69">
        <f ca="1">$H4410*$C4410*'Input Parameters'!$E$25*K4410</f>
        <v>0.64326383662806952</v>
      </c>
      <c r="M4410" s="24">
        <f t="shared" ca="1" si="657"/>
        <v>0.37605811293665481</v>
      </c>
      <c r="N4410" s="15">
        <f ca="1">_xlfn.NORM.INV(M4410,'Input Parameters'!$E$29,'Input Parameters'!$F$29)</f>
        <v>9.996841498170822E-2</v>
      </c>
      <c r="O4410" s="8">
        <f t="shared" ca="1" si="658"/>
        <v>6.8603456301851606E-2</v>
      </c>
      <c r="P4410" s="30">
        <f ca="1">_xlfn.LOGNORM.INV(O4410,'Input Parameters'!$H$30,'Input Parameters'!$I$30)</f>
        <v>1.3297005544310945</v>
      </c>
      <c r="Q4410" s="10">
        <f t="shared" ca="1" si="659"/>
        <v>0.58818613310415879</v>
      </c>
      <c r="R4410" s="30">
        <f>IF('Input Parameters'!$E$32=0,0,_xlfn.BETA.INV(Q4410,'Input Parameters'!$L$32,'Input Parameters'!$M$32,'Input Parameters'!$J$32,'Input Parameters'!$K$32))</f>
        <v>0</v>
      </c>
      <c r="S4410" s="10">
        <f t="shared" ca="1" si="660"/>
        <v>0.94996311345169993</v>
      </c>
      <c r="T4410" s="26">
        <f ca="1">_xlfn.LOGNORM.INV(S4410,'Input Parameters'!$H$34,'Input Parameters'!$I$34)</f>
        <v>61.862242650744278</v>
      </c>
      <c r="U4410" s="10">
        <f t="shared" ca="1" si="661"/>
        <v>0.86588243060331405</v>
      </c>
      <c r="V4410" s="30">
        <f ca="1">_xlfn.BETA.INV(U4410,'Input Parameters'!$L$36,'Input Parameters'!$M$36,'Input Parameters'!$J$36,'Input Parameters'!$K$36)</f>
        <v>0.77059276333446203</v>
      </c>
      <c r="W4410" s="2">
        <f ca="1">N4410+(P4410-N4410)*(1-ERF((T4410-R4410)/(2*SQRT(L4410*'Input Parameters'!$E$38))))</f>
        <v>9.9968475540924515E-2</v>
      </c>
      <c r="X4410">
        <f t="shared" ca="1" si="662"/>
        <v>1</v>
      </c>
      <c r="Y4410" s="7"/>
    </row>
    <row r="4411" spans="1:25" ht="15" customHeight="1" x14ac:dyDescent="0.25">
      <c r="A4411" s="139">
        <v>4404</v>
      </c>
      <c r="B4411" s="10">
        <f t="shared" ca="1" si="653"/>
        <v>0.46403665774116798</v>
      </c>
      <c r="C4411" s="60">
        <f ca="1">_xlfn.NORM.INV(B4411,'Input Parameters'!$E$15,'Input Parameters'!$F$15)</f>
        <v>266.07520291993228</v>
      </c>
      <c r="D4411" s="10">
        <f t="shared" ca="1" si="654"/>
        <v>0.81926345536781431</v>
      </c>
      <c r="E4411" s="62">
        <f ca="1">IF(_xlfn.NORM.INV(D4411,'Input Parameters'!$E$17,'Input Parameters'!$F$17)&lt;3500,3500,IF(_xlfn.NORM.INV(D4411,'Input Parameters'!$E$17,'Input Parameters'!$F$17)&gt;5500,5500,_xlfn.NORM.INV(D4411,'Input Parameters'!$E$17,'Input Parameters'!$F$17)))</f>
        <v>5438.7932114492623</v>
      </c>
      <c r="F4411" s="10">
        <f t="shared" ca="1" si="655"/>
        <v>0.50595671277035603</v>
      </c>
      <c r="G4411" s="64">
        <f ca="1">_xlfn.NORM.INV(F4411,'Input Parameters'!$E$20,'Input Parameters'!$F$20)</f>
        <v>282.75004319064982</v>
      </c>
      <c r="H4411" s="57">
        <f ca="1">EXP(E4411*(1/'Input Parameters'!$E$23-1/G4411))</f>
        <v>0.51256425917681203</v>
      </c>
      <c r="I4411" s="10">
        <f t="shared" ca="1" si="656"/>
        <v>0.24844950872655081</v>
      </c>
      <c r="J4411" s="30">
        <f ca="1">_xlfn.BETA.INV(I4411,'Input Parameters'!$L$26,'Input Parameters'!$M$26,'Input Parameters'!$J$26,'Input Parameters'!$K$26)</f>
        <v>0.54774266992919574</v>
      </c>
      <c r="K4411" s="168">
        <f ca="1">('Input Parameters'!$E$27/'Input Parameters'!$E$38)^$J4411</f>
        <v>1.9663892679184534E-2</v>
      </c>
      <c r="L4411" s="69">
        <f ca="1">$H4411*$C4411*'Input Parameters'!$E$25*K4411</f>
        <v>2.6817742541233689</v>
      </c>
      <c r="M4411" s="24">
        <f t="shared" ca="1" si="657"/>
        <v>0.62157560282497049</v>
      </c>
      <c r="N4411" s="15">
        <f ca="1">_xlfn.NORM.INV(M4411,'Input Parameters'!$E$29,'Input Parameters'!$F$29)</f>
        <v>0.10003096215134596</v>
      </c>
      <c r="O4411" s="8">
        <f t="shared" ca="1" si="658"/>
        <v>0.36684179152300778</v>
      </c>
      <c r="P4411" s="30">
        <f ca="1">_xlfn.LOGNORM.INV(O4411,'Input Parameters'!$H$30,'Input Parameters'!$I$30)</f>
        <v>2.2849007283499616</v>
      </c>
      <c r="Q4411" s="10">
        <f t="shared" ca="1" si="659"/>
        <v>0.51826697821769885</v>
      </c>
      <c r="R4411" s="30">
        <f>IF('Input Parameters'!$E$32=0,0,_xlfn.BETA.INV(Q4411,'Input Parameters'!$L$32,'Input Parameters'!$M$32,'Input Parameters'!$J$32,'Input Parameters'!$K$32))</f>
        <v>0</v>
      </c>
      <c r="S4411" s="10">
        <f t="shared" ca="1" si="660"/>
        <v>0.74128516215521134</v>
      </c>
      <c r="T4411" s="26">
        <f ca="1">_xlfn.LOGNORM.INV(S4411,'Input Parameters'!$H$34,'Input Parameters'!$I$34)</f>
        <v>54.638835768627544</v>
      </c>
      <c r="U4411" s="10">
        <f t="shared" ca="1" si="661"/>
        <v>0.95434017610415067</v>
      </c>
      <c r="V4411" s="30">
        <f ca="1">_xlfn.BETA.INV(U4411,'Input Parameters'!$L$36,'Input Parameters'!$M$36,'Input Parameters'!$J$36,'Input Parameters'!$K$36)</f>
        <v>0.87751253169006205</v>
      </c>
      <c r="W4411" s="2">
        <f ca="1">N4411+(P4411-N4411)*(1-ERF((T4411-R4411)/(2*SQRT(L4411*'Input Parameters'!$E$38))))</f>
        <v>0.14003931030299507</v>
      </c>
      <c r="X4411">
        <f t="shared" ca="1" si="662"/>
        <v>1</v>
      </c>
      <c r="Y4411" s="7"/>
    </row>
    <row r="4412" spans="1:25" ht="15" customHeight="1" x14ac:dyDescent="0.25">
      <c r="A4412" s="139">
        <v>4405</v>
      </c>
      <c r="B4412" s="10">
        <f t="shared" ca="1" si="653"/>
        <v>0.19529763749650031</v>
      </c>
      <c r="C4412" s="60">
        <f ca="1">_xlfn.NORM.INV(B4412,'Input Parameters'!$E$15,'Input Parameters'!$F$15)</f>
        <v>224.4400545553321</v>
      </c>
      <c r="D4412" s="10">
        <f t="shared" ca="1" si="654"/>
        <v>0.16165265019384878</v>
      </c>
      <c r="E4412" s="62">
        <f ca="1">IF(_xlfn.NORM.INV(D4412,'Input Parameters'!$E$17,'Input Parameters'!$F$17)&lt;3500,3500,IF(_xlfn.NORM.INV(D4412,'Input Parameters'!$E$17,'Input Parameters'!$F$17)&gt;5500,5500,_xlfn.NORM.INV(D4412,'Input Parameters'!$E$17,'Input Parameters'!$F$17)))</f>
        <v>4108.6181529744708</v>
      </c>
      <c r="F4412" s="10">
        <f t="shared" ca="1" si="655"/>
        <v>0.83657005196133427</v>
      </c>
      <c r="G4412" s="64">
        <f ca="1">_xlfn.NORM.INV(F4412,'Input Parameters'!$E$20,'Input Parameters'!$F$20)</f>
        <v>289.2190712591202</v>
      </c>
      <c r="H4412" s="57">
        <f ca="1">EXP(E4412*(1/'Input Parameters'!$E$23-1/G4412))</f>
        <v>0.83538848072791094</v>
      </c>
      <c r="I4412" s="10">
        <f t="shared" ca="1" si="656"/>
        <v>0.63174528835743249</v>
      </c>
      <c r="J4412" s="30">
        <f ca="1">_xlfn.BETA.INV(I4412,'Input Parameters'!$L$26,'Input Parameters'!$M$26,'Input Parameters'!$J$26,'Input Parameters'!$K$26)</f>
        <v>0.71393216664482129</v>
      </c>
      <c r="K4412" s="168">
        <f ca="1">('Input Parameters'!$E$27/'Input Parameters'!$E$38)^$J4412</f>
        <v>5.9697370848136718E-3</v>
      </c>
      <c r="L4412" s="69">
        <f ca="1">$H4412*$C4412*'Input Parameters'!$E$25*K4412</f>
        <v>1.1192936828639166</v>
      </c>
      <c r="M4412" s="24">
        <f t="shared" ca="1" si="657"/>
        <v>0.39141272020608886</v>
      </c>
      <c r="N4412" s="15">
        <f ca="1">_xlfn.NORM.INV(M4412,'Input Parameters'!$E$29,'Input Parameters'!$F$29)</f>
        <v>9.9972436111517862E-2</v>
      </c>
      <c r="O4412" s="8">
        <f t="shared" ca="1" si="658"/>
        <v>0.76315990937886291</v>
      </c>
      <c r="P4412" s="30">
        <f ca="1">_xlfn.LOGNORM.INV(O4412,'Input Parameters'!$H$30,'Input Parameters'!$I$30)</f>
        <v>3.764078988248337</v>
      </c>
      <c r="Q4412" s="10">
        <f t="shared" ca="1" si="659"/>
        <v>0.39349349769563235</v>
      </c>
      <c r="R4412" s="30">
        <f>IF('Input Parameters'!$E$32=0,0,_xlfn.BETA.INV(Q4412,'Input Parameters'!$L$32,'Input Parameters'!$M$32,'Input Parameters'!$J$32,'Input Parameters'!$K$32))</f>
        <v>0</v>
      </c>
      <c r="S4412" s="10">
        <f t="shared" ca="1" si="660"/>
        <v>0.7706354145590455</v>
      </c>
      <c r="T4412" s="26">
        <f ca="1">_xlfn.LOGNORM.INV(S4412,'Input Parameters'!$H$34,'Input Parameters'!$I$34)</f>
        <v>55.279555461924403</v>
      </c>
      <c r="U4412" s="10">
        <f t="shared" ca="1" si="661"/>
        <v>0.19007134422432392</v>
      </c>
      <c r="V4412" s="30">
        <f ca="1">_xlfn.BETA.INV(U4412,'Input Parameters'!$L$36,'Input Parameters'!$M$36,'Input Parameters'!$J$36,'Input Parameters'!$K$36)</f>
        <v>0.46422254185881717</v>
      </c>
      <c r="W4412" s="2">
        <f ca="1">N4412+(P4412-N4412)*(1-ERF((T4412-R4412)/(2*SQRT(L4412*'Input Parameters'!$E$38))))</f>
        <v>0.10077912145425168</v>
      </c>
      <c r="X4412">
        <f t="shared" ca="1" si="662"/>
        <v>1</v>
      </c>
      <c r="Y4412" s="7"/>
    </row>
    <row r="4413" spans="1:25" ht="15" customHeight="1" x14ac:dyDescent="0.25">
      <c r="A4413" s="139">
        <v>4406</v>
      </c>
      <c r="B4413" s="10">
        <f t="shared" ca="1" si="653"/>
        <v>0.33834543589063781</v>
      </c>
      <c r="C4413" s="60">
        <f ca="1">_xlfn.NORM.INV(B4413,'Input Parameters'!$E$15,'Input Parameters'!$F$15)</f>
        <v>248.36945899339929</v>
      </c>
      <c r="D4413" s="10">
        <f t="shared" ca="1" si="654"/>
        <v>0.32225750304645884</v>
      </c>
      <c r="E4413" s="62">
        <f ca="1">IF(_xlfn.NORM.INV(D4413,'Input Parameters'!$E$17,'Input Parameters'!$F$17)&lt;3500,3500,IF(_xlfn.NORM.INV(D4413,'Input Parameters'!$E$17,'Input Parameters'!$F$17)&gt;5500,5500,_xlfn.NORM.INV(D4413,'Input Parameters'!$E$17,'Input Parameters'!$F$17)))</f>
        <v>4477.0232735819773</v>
      </c>
      <c r="F4413" s="10">
        <f t="shared" ca="1" si="655"/>
        <v>0.21877987716606317</v>
      </c>
      <c r="G4413" s="64">
        <f ca="1">_xlfn.NORM.INV(F4413,'Input Parameters'!$E$20,'Input Parameters'!$F$20)</f>
        <v>277.44865245078216</v>
      </c>
      <c r="H4413" s="57">
        <f ca="1">EXP(E4413*(1/'Input Parameters'!$E$23-1/G4413))</f>
        <v>0.42626554066755656</v>
      </c>
      <c r="I4413" s="10">
        <f t="shared" ca="1" si="656"/>
        <v>0.19505002147235606</v>
      </c>
      <c r="J4413" s="30">
        <f ca="1">_xlfn.BETA.INV(I4413,'Input Parameters'!$L$26,'Input Parameters'!$M$26,'Input Parameters'!$J$26,'Input Parameters'!$K$26)</f>
        <v>0.51681158535566407</v>
      </c>
      <c r="K4413" s="168">
        <f ca="1">('Input Parameters'!$E$27/'Input Parameters'!$E$38)^$J4413</f>
        <v>2.4548567433935038E-2</v>
      </c>
      <c r="L4413" s="69">
        <f ca="1">$H4413*$C4413*'Input Parameters'!$E$25*K4413</f>
        <v>2.5989897716114339</v>
      </c>
      <c r="M4413" s="24">
        <f t="shared" ca="1" si="657"/>
        <v>0.5961600275303276</v>
      </c>
      <c r="N4413" s="15">
        <f ca="1">_xlfn.NORM.INV(M4413,'Input Parameters'!$E$29,'Input Parameters'!$F$29)</f>
        <v>0.10002434201381084</v>
      </c>
      <c r="O4413" s="8">
        <f t="shared" ca="1" si="658"/>
        <v>0.66440876258881554</v>
      </c>
      <c r="P4413" s="30">
        <f ca="1">_xlfn.LOGNORM.INV(O4413,'Input Parameters'!$H$30,'Input Parameters'!$I$30)</f>
        <v>3.2791304039252318</v>
      </c>
      <c r="Q4413" s="10">
        <f t="shared" ca="1" si="659"/>
        <v>0.58057693789892406</v>
      </c>
      <c r="R4413" s="30">
        <f>IF('Input Parameters'!$E$32=0,0,_xlfn.BETA.INV(Q4413,'Input Parameters'!$L$32,'Input Parameters'!$M$32,'Input Parameters'!$J$32,'Input Parameters'!$K$32))</f>
        <v>0</v>
      </c>
      <c r="S4413" s="10">
        <f t="shared" ca="1" si="660"/>
        <v>0.6920502784774254</v>
      </c>
      <c r="T4413" s="26">
        <f ca="1">_xlfn.LOGNORM.INV(S4413,'Input Parameters'!$H$34,'Input Parameters'!$I$34)</f>
        <v>53.65690402444649</v>
      </c>
      <c r="U4413" s="10">
        <f t="shared" ca="1" si="661"/>
        <v>0.12430596726817866</v>
      </c>
      <c r="V4413" s="30">
        <f ca="1">_xlfn.BETA.INV(U4413,'Input Parameters'!$L$36,'Input Parameters'!$M$36,'Input Parameters'!$J$36,'Input Parameters'!$K$36)</f>
        <v>0.43123144691713478</v>
      </c>
      <c r="W4413" s="2">
        <f ca="1">N4413+(P4413-N4413)*(1-ERF((T4413-R4413)/(2*SQRT(L4413*'Input Parameters'!$E$38))))</f>
        <v>0.15915317327012179</v>
      </c>
      <c r="X4413">
        <f t="shared" ca="1" si="662"/>
        <v>1</v>
      </c>
      <c r="Y4413" s="7"/>
    </row>
    <row r="4414" spans="1:25" ht="15" customHeight="1" x14ac:dyDescent="0.25">
      <c r="A4414" s="139">
        <v>4407</v>
      </c>
      <c r="B4414" s="10">
        <f t="shared" ca="1" si="653"/>
        <v>0.18289220459230549</v>
      </c>
      <c r="C4414" s="60">
        <f ca="1">_xlfn.NORM.INV(B4414,'Input Parameters'!$E$15,'Input Parameters'!$F$15)</f>
        <v>221.95476236287999</v>
      </c>
      <c r="D4414" s="10">
        <f t="shared" ca="1" si="654"/>
        <v>2.2749629218093981E-2</v>
      </c>
      <c r="E4414" s="62">
        <f ca="1">IF(_xlfn.NORM.INV(D4414,'Input Parameters'!$E$17,'Input Parameters'!$F$17)&lt;3500,3500,IF(_xlfn.NORM.INV(D4414,'Input Parameters'!$E$17,'Input Parameters'!$F$17)&gt;5500,5500,_xlfn.NORM.INV(D4414,'Input Parameters'!$E$17,'Input Parameters'!$F$17)))</f>
        <v>3500</v>
      </c>
      <c r="F4414" s="10">
        <f t="shared" ca="1" si="655"/>
        <v>6.5211046866255229E-2</v>
      </c>
      <c r="G4414" s="64">
        <f ca="1">_xlfn.NORM.INV(F4414,'Input Parameters'!$E$20,'Input Parameters'!$F$20)</f>
        <v>272.51665537816581</v>
      </c>
      <c r="H4414" s="57">
        <f ca="1">EXP(E4414*(1/'Input Parameters'!$E$23-1/G4414))</f>
        <v>0.40864272181601846</v>
      </c>
      <c r="I4414" s="10">
        <f t="shared" ca="1" si="656"/>
        <v>0.19497717314415652</v>
      </c>
      <c r="J4414" s="30">
        <f ca="1">_xlfn.BETA.INV(I4414,'Input Parameters'!$L$26,'Input Parameters'!$M$26,'Input Parameters'!$J$26,'Input Parameters'!$K$26)</f>
        <v>0.51676615759717481</v>
      </c>
      <c r="K4414" s="168">
        <f ca="1">('Input Parameters'!$E$27/'Input Parameters'!$E$38)^$J4414</f>
        <v>2.4556567995860847E-2</v>
      </c>
      <c r="L4414" s="69">
        <f ca="1">$H4414*$C4414*'Input Parameters'!$E$25*K4414</f>
        <v>2.2272855846309079</v>
      </c>
      <c r="M4414" s="24">
        <f t="shared" ca="1" si="657"/>
        <v>0.63447074064551745</v>
      </c>
      <c r="N4414" s="15">
        <f ca="1">_xlfn.NORM.INV(M4414,'Input Parameters'!$E$29,'Input Parameters'!$F$29)</f>
        <v>0.10003437178062893</v>
      </c>
      <c r="O4414" s="8">
        <f t="shared" ca="1" si="658"/>
        <v>0.35144545202819133</v>
      </c>
      <c r="P4414" s="30">
        <f ca="1">_xlfn.LOGNORM.INV(O4414,'Input Parameters'!$H$30,'Input Parameters'!$I$30)</f>
        <v>2.2408709302301473</v>
      </c>
      <c r="Q4414" s="10">
        <f t="shared" ca="1" si="659"/>
        <v>0.30287682653590298</v>
      </c>
      <c r="R4414" s="30">
        <f>IF('Input Parameters'!$E$32=0,0,_xlfn.BETA.INV(Q4414,'Input Parameters'!$L$32,'Input Parameters'!$M$32,'Input Parameters'!$J$32,'Input Parameters'!$K$32))</f>
        <v>0</v>
      </c>
      <c r="S4414" s="10">
        <f t="shared" ca="1" si="660"/>
        <v>0.56328012100536351</v>
      </c>
      <c r="T4414" s="26">
        <f ca="1">_xlfn.LOGNORM.INV(S4414,'Input Parameters'!$H$34,'Input Parameters'!$I$34)</f>
        <v>51.417495079609679</v>
      </c>
      <c r="U4414" s="10">
        <f t="shared" ca="1" si="661"/>
        <v>0.86284098911508111</v>
      </c>
      <c r="V4414" s="30">
        <f ca="1">_xlfn.BETA.INV(U4414,'Input Parameters'!$L$36,'Input Parameters'!$M$36,'Input Parameters'!$J$36,'Input Parameters'!$K$36)</f>
        <v>0.76809147693040125</v>
      </c>
      <c r="W4414" s="2">
        <f ca="1">N4414+(P4414-N4414)*(1-ERF((T4414-R4414)/(2*SQRT(L4414*'Input Parameters'!$E$38))))</f>
        <v>0.13181213750387183</v>
      </c>
      <c r="X4414">
        <f t="shared" ca="1" si="662"/>
        <v>1</v>
      </c>
      <c r="Y4414" s="7"/>
    </row>
    <row r="4415" spans="1:25" ht="15" customHeight="1" x14ac:dyDescent="0.25">
      <c r="A4415" s="139">
        <v>4408</v>
      </c>
      <c r="B4415" s="10">
        <f t="shared" ca="1" si="653"/>
        <v>0.89883666727730216</v>
      </c>
      <c r="C4415" s="60">
        <f ca="1">_xlfn.NORM.INV(B4415,'Input Parameters'!$E$15,'Input Parameters'!$F$15)</f>
        <v>340.06116835968714</v>
      </c>
      <c r="D4415" s="10">
        <f t="shared" ca="1" si="654"/>
        <v>0.25736618074166495</v>
      </c>
      <c r="E4415" s="62">
        <f ca="1">IF(_xlfn.NORM.INV(D4415,'Input Parameters'!$E$17,'Input Parameters'!$F$17)&lt;3500,3500,IF(_xlfn.NORM.INV(D4415,'Input Parameters'!$E$17,'Input Parameters'!$F$17)&gt;5500,5500,_xlfn.NORM.INV(D4415,'Input Parameters'!$E$17,'Input Parameters'!$F$17)))</f>
        <v>4343.9593118156645</v>
      </c>
      <c r="F4415" s="10">
        <f t="shared" ca="1" si="655"/>
        <v>4.8713586987445767E-2</v>
      </c>
      <c r="G4415" s="64">
        <f ca="1">_xlfn.NORM.INV(F4415,'Input Parameters'!$E$20,'Input Parameters'!$F$20)</f>
        <v>271.54504003721127</v>
      </c>
      <c r="H4415" s="57">
        <f ca="1">EXP(E4415*(1/'Input Parameters'!$E$23-1/G4415))</f>
        <v>0.31106877084417794</v>
      </c>
      <c r="I4415" s="10">
        <f t="shared" ca="1" si="656"/>
        <v>0.55052943885353944</v>
      </c>
      <c r="J4415" s="30">
        <f ca="1">_xlfn.BETA.INV(I4415,'Input Parameters'!$L$26,'Input Parameters'!$M$26,'Input Parameters'!$J$26,'Input Parameters'!$K$26)</f>
        <v>0.6816154891426951</v>
      </c>
      <c r="K4415" s="168">
        <f ca="1">('Input Parameters'!$E$27/'Input Parameters'!$E$38)^$J4415</f>
        <v>7.527110094054352E-3</v>
      </c>
      <c r="L4415" s="69">
        <f ca="1">$H4415*$C4415*'Input Parameters'!$E$25*K4415</f>
        <v>0.79623584347612386</v>
      </c>
      <c r="M4415" s="24">
        <f t="shared" ca="1" si="657"/>
        <v>0.68922731204777321</v>
      </c>
      <c r="N4415" s="15">
        <f ca="1">_xlfn.NORM.INV(M4415,'Input Parameters'!$E$29,'Input Parameters'!$F$29)</f>
        <v>0.10004936613352187</v>
      </c>
      <c r="O4415" s="8">
        <f t="shared" ca="1" si="658"/>
        <v>0.21685558532174887</v>
      </c>
      <c r="P4415" s="30">
        <f ca="1">_xlfn.LOGNORM.INV(O4415,'Input Parameters'!$H$30,'Input Parameters'!$I$30)</f>
        <v>1.8537933853767228</v>
      </c>
      <c r="Q4415" s="10">
        <f t="shared" ca="1" si="659"/>
        <v>0.66431646965621316</v>
      </c>
      <c r="R4415" s="30">
        <f>IF('Input Parameters'!$E$32=0,0,_xlfn.BETA.INV(Q4415,'Input Parameters'!$L$32,'Input Parameters'!$M$32,'Input Parameters'!$J$32,'Input Parameters'!$K$32))</f>
        <v>0</v>
      </c>
      <c r="S4415" s="10">
        <f t="shared" ca="1" si="660"/>
        <v>7.7572637817593715E-2</v>
      </c>
      <c r="T4415" s="26">
        <f ca="1">_xlfn.LOGNORM.INV(S4415,'Input Parameters'!$H$34,'Input Parameters'!$I$34)</f>
        <v>42.230124571493604</v>
      </c>
      <c r="U4415" s="10">
        <f t="shared" ca="1" si="661"/>
        <v>0.23665201014500459</v>
      </c>
      <c r="V4415" s="30">
        <f ca="1">_xlfn.BETA.INV(U4415,'Input Parameters'!$L$36,'Input Parameters'!$M$36,'Input Parameters'!$J$36,'Input Parameters'!$K$36)</f>
        <v>0.48459882976707674</v>
      </c>
      <c r="W4415" s="2">
        <f ca="1">N4415+(P4415-N4415)*(1-ERF((T4415-R4415)/(2*SQRT(L4415*'Input Parameters'!$E$38))))</f>
        <v>0.10148477968114306</v>
      </c>
      <c r="X4415">
        <f t="shared" ca="1" si="662"/>
        <v>1</v>
      </c>
      <c r="Y4415" s="7"/>
    </row>
    <row r="4416" spans="1:25" ht="15" customHeight="1" x14ac:dyDescent="0.25">
      <c r="A4416" s="139">
        <v>4409</v>
      </c>
      <c r="B4416" s="10">
        <f t="shared" ca="1" si="653"/>
        <v>0.18246738318925748</v>
      </c>
      <c r="C4416" s="60">
        <f ca="1">_xlfn.NORM.INV(B4416,'Input Parameters'!$E$15,'Input Parameters'!$F$15)</f>
        <v>221.86783216023795</v>
      </c>
      <c r="D4416" s="10">
        <f t="shared" ca="1" si="654"/>
        <v>0.99396981043329036</v>
      </c>
      <c r="E4416" s="62">
        <f ca="1">IF(_xlfn.NORM.INV(D4416,'Input Parameters'!$E$17,'Input Parameters'!$F$17)&lt;3500,3500,IF(_xlfn.NORM.INV(D4416,'Input Parameters'!$E$17,'Input Parameters'!$F$17)&gt;5500,5500,_xlfn.NORM.INV(D4416,'Input Parameters'!$E$17,'Input Parameters'!$F$17)))</f>
        <v>5500</v>
      </c>
      <c r="F4416" s="10">
        <f t="shared" ca="1" si="655"/>
        <v>0.11076488532658924</v>
      </c>
      <c r="G4416" s="64">
        <f ca="1">_xlfn.NORM.INV(F4416,'Input Parameters'!$E$20,'Input Parameters'!$F$20)</f>
        <v>274.45944796215389</v>
      </c>
      <c r="H4416" s="57">
        <f ca="1">EXP(E4416*(1/'Input Parameters'!$E$23-1/G4416))</f>
        <v>0.28268244416704169</v>
      </c>
      <c r="I4416" s="10">
        <f t="shared" ca="1" si="656"/>
        <v>0.29839360797490855</v>
      </c>
      <c r="J4416" s="30">
        <f ca="1">_xlfn.BETA.INV(I4416,'Input Parameters'!$L$26,'Input Parameters'!$M$26,'Input Parameters'!$J$26,'Input Parameters'!$K$26)</f>
        <v>0.57344349497605007</v>
      </c>
      <c r="K4416" s="168">
        <f ca="1">('Input Parameters'!$E$27/'Input Parameters'!$E$38)^$J4416</f>
        <v>1.6353328693740805E-2</v>
      </c>
      <c r="L4416" s="69">
        <f ca="1">$H4416*$C4416*'Input Parameters'!$E$25*K4416</f>
        <v>1.0256503760942075</v>
      </c>
      <c r="M4416" s="24">
        <f t="shared" ca="1" si="657"/>
        <v>0.74154228103928044</v>
      </c>
      <c r="N4416" s="15">
        <f ca="1">_xlfn.NORM.INV(M4416,'Input Parameters'!$E$29,'Input Parameters'!$F$29)</f>
        <v>0.10006481074776309</v>
      </c>
      <c r="O4416" s="8">
        <f t="shared" ca="1" si="658"/>
        <v>0.42752132013529442</v>
      </c>
      <c r="P4416" s="30">
        <f ca="1">_xlfn.LOGNORM.INV(O4416,'Input Parameters'!$H$30,'Input Parameters'!$I$30)</f>
        <v>2.4614290782067618</v>
      </c>
      <c r="Q4416" s="10">
        <f t="shared" ca="1" si="659"/>
        <v>0.33809081889326198</v>
      </c>
      <c r="R4416" s="30">
        <f>IF('Input Parameters'!$E$32=0,0,_xlfn.BETA.INV(Q4416,'Input Parameters'!$L$32,'Input Parameters'!$M$32,'Input Parameters'!$J$32,'Input Parameters'!$K$32))</f>
        <v>0</v>
      </c>
      <c r="S4416" s="10">
        <f t="shared" ca="1" si="660"/>
        <v>0.62205178090150237</v>
      </c>
      <c r="T4416" s="26">
        <f ca="1">_xlfn.LOGNORM.INV(S4416,'Input Parameters'!$H$34,'Input Parameters'!$I$34)</f>
        <v>52.397191064105243</v>
      </c>
      <c r="U4416" s="10">
        <f t="shared" ca="1" si="661"/>
        <v>0.64853800984815413</v>
      </c>
      <c r="V4416" s="30">
        <f ca="1">_xlfn.BETA.INV(U4416,'Input Parameters'!$L$36,'Input Parameters'!$M$36,'Input Parameters'!$J$36,'Input Parameters'!$K$36)</f>
        <v>0.64605964232436908</v>
      </c>
      <c r="W4416" s="2">
        <f ca="1">N4416+(P4416-N4416)*(1-ERF((T4416-R4416)/(2*SQRT(L4416*'Input Parameters'!$E$38))))</f>
        <v>0.10066407025780519</v>
      </c>
      <c r="X4416">
        <f t="shared" ca="1" si="662"/>
        <v>1</v>
      </c>
      <c r="Y4416" s="7"/>
    </row>
    <row r="4417" spans="1:25" ht="15" customHeight="1" x14ac:dyDescent="0.25">
      <c r="A4417" s="139">
        <v>4410</v>
      </c>
      <c r="B4417" s="10">
        <f t="shared" ca="1" si="653"/>
        <v>0.39921369701855425</v>
      </c>
      <c r="C4417" s="60">
        <f ca="1">_xlfn.NORM.INV(B4417,'Input Parameters'!$E$15,'Input Parameters'!$F$15)</f>
        <v>257.12712333891051</v>
      </c>
      <c r="D4417" s="10">
        <f t="shared" ca="1" si="654"/>
        <v>0.15450822930133701</v>
      </c>
      <c r="E4417" s="62">
        <f ca="1">IF(_xlfn.NORM.INV(D4417,'Input Parameters'!$E$17,'Input Parameters'!$F$17)&lt;3500,3500,IF(_xlfn.NORM.INV(D4417,'Input Parameters'!$E$17,'Input Parameters'!$F$17)&gt;5500,5500,_xlfn.NORM.INV(D4417,'Input Parameters'!$E$17,'Input Parameters'!$F$17)))</f>
        <v>4087.8984222460249</v>
      </c>
      <c r="F4417" s="10">
        <f t="shared" ca="1" si="655"/>
        <v>0.48105110082522029</v>
      </c>
      <c r="G4417" s="64">
        <f ca="1">_xlfn.NORM.INV(F4417,'Input Parameters'!$E$20,'Input Parameters'!$F$20)</f>
        <v>282.33164467526046</v>
      </c>
      <c r="H4417" s="57">
        <f ca="1">EXP(E4417*(1/'Input Parameters'!$E$23-1/G4417))</f>
        <v>0.59229287818030529</v>
      </c>
      <c r="I4417" s="10">
        <f t="shared" ca="1" si="656"/>
        <v>0.76056322347544292</v>
      </c>
      <c r="J4417" s="30">
        <f ca="1">_xlfn.BETA.INV(I4417,'Input Parameters'!$L$26,'Input Parameters'!$M$26,'Input Parameters'!$J$26,'Input Parameters'!$K$26)</f>
        <v>0.76752870515171812</v>
      </c>
      <c r="K4417" s="168">
        <f ca="1">('Input Parameters'!$E$27/'Input Parameters'!$E$38)^$J4417</f>
        <v>4.0643492458338369E-3</v>
      </c>
      <c r="L4417" s="69">
        <f ca="1">$H4417*$C4417*'Input Parameters'!$E$25*K4417</f>
        <v>0.61897829609667498</v>
      </c>
      <c r="M4417" s="24">
        <f t="shared" ca="1" si="657"/>
        <v>0.82696961929506352</v>
      </c>
      <c r="N4417" s="15">
        <f ca="1">_xlfn.NORM.INV(M4417,'Input Parameters'!$E$29,'Input Parameters'!$F$29)</f>
        <v>0.10009422576174541</v>
      </c>
      <c r="O4417" s="8">
        <f t="shared" ca="1" si="658"/>
        <v>0.89947298618615212</v>
      </c>
      <c r="P4417" s="30">
        <f ca="1">_xlfn.LOGNORM.INV(O4417,'Input Parameters'!$H$30,'Input Parameters'!$I$30)</f>
        <v>4.9086794531423177</v>
      </c>
      <c r="Q4417" s="10">
        <f t="shared" ca="1" si="659"/>
        <v>0.55443530979225664</v>
      </c>
      <c r="R4417" s="30">
        <f>IF('Input Parameters'!$E$32=0,0,_xlfn.BETA.INV(Q4417,'Input Parameters'!$L$32,'Input Parameters'!$M$32,'Input Parameters'!$J$32,'Input Parameters'!$K$32))</f>
        <v>0</v>
      </c>
      <c r="S4417" s="10">
        <f t="shared" ca="1" si="660"/>
        <v>0.43790902697617085</v>
      </c>
      <c r="T4417" s="26">
        <f ca="1">_xlfn.LOGNORM.INV(S4417,'Input Parameters'!$H$34,'Input Parameters'!$I$34)</f>
        <v>49.436342732315914</v>
      </c>
      <c r="U4417" s="10">
        <f t="shared" ca="1" si="661"/>
        <v>0.83958944242141575</v>
      </c>
      <c r="V4417" s="30">
        <f ca="1">_xlfn.BETA.INV(U4417,'Input Parameters'!$L$36,'Input Parameters'!$M$36,'Input Parameters'!$J$36,'Input Parameters'!$K$36)</f>
        <v>0.75021502843228927</v>
      </c>
      <c r="W4417" s="2">
        <f ca="1">N4417+(P4417-N4417)*(1-ERF((T4417-R4417)/(2*SQRT(L4417*'Input Parameters'!$E$38))))</f>
        <v>0.10013684912689186</v>
      </c>
      <c r="X4417">
        <f t="shared" ca="1" si="662"/>
        <v>1</v>
      </c>
      <c r="Y4417" s="7"/>
    </row>
    <row r="4418" spans="1:25" ht="15" customHeight="1" x14ac:dyDescent="0.25">
      <c r="A4418" s="139">
        <v>4411</v>
      </c>
      <c r="B4418" s="10">
        <f t="shared" ca="1" si="653"/>
        <v>8.1248674175900093E-2</v>
      </c>
      <c r="C4418" s="60">
        <f ca="1">_xlfn.NORM.INV(B4418,'Input Parameters'!$E$15,'Input Parameters'!$F$15)</f>
        <v>195.27405937439022</v>
      </c>
      <c r="D4418" s="10">
        <f t="shared" ca="1" si="654"/>
        <v>0.74980166443424046</v>
      </c>
      <c r="E4418" s="62">
        <f ca="1">IF(_xlfn.NORM.INV(D4418,'Input Parameters'!$E$17,'Input Parameters'!$F$17)&lt;3500,3500,IF(_xlfn.NORM.INV(D4418,'Input Parameters'!$E$17,'Input Parameters'!$F$17)&gt;5500,5500,_xlfn.NORM.INV(D4418,'Input Parameters'!$E$17,'Input Parameters'!$F$17)))</f>
        <v>5271.7060223572262</v>
      </c>
      <c r="F4418" s="10">
        <f t="shared" ca="1" si="655"/>
        <v>0.7345703433364108</v>
      </c>
      <c r="G4418" s="64">
        <f ca="1">_xlfn.NORM.INV(F4418,'Input Parameters'!$E$20,'Input Parameters'!$F$20)</f>
        <v>286.84885515790978</v>
      </c>
      <c r="H4418" s="57">
        <f ca="1">EXP(E4418*(1/'Input Parameters'!$E$23-1/G4418))</f>
        <v>0.68291460911893342</v>
      </c>
      <c r="I4418" s="10">
        <f t="shared" ca="1" si="656"/>
        <v>0.23167368069362038</v>
      </c>
      <c r="J4418" s="30">
        <f ca="1">_xlfn.BETA.INV(I4418,'Input Parameters'!$L$26,'Input Parameters'!$M$26,'Input Parameters'!$J$26,'Input Parameters'!$K$26)</f>
        <v>0.53848193659027832</v>
      </c>
      <c r="K4418" s="168">
        <f ca="1">('Input Parameters'!$E$27/'Input Parameters'!$E$38)^$J4418</f>
        <v>2.1014476456981603E-2</v>
      </c>
      <c r="L4418" s="69">
        <f ca="1">$H4418*$C4418*'Input Parameters'!$E$25*K4418</f>
        <v>2.8023961817771008</v>
      </c>
      <c r="M4418" s="24">
        <f t="shared" ca="1" si="657"/>
        <v>0.72945576563907188</v>
      </c>
      <c r="N4418" s="15">
        <f ca="1">_xlfn.NORM.INV(M4418,'Input Parameters'!$E$29,'Input Parameters'!$F$29)</f>
        <v>0.10006111678445379</v>
      </c>
      <c r="O4418" s="8">
        <f t="shared" ca="1" si="658"/>
        <v>0.23610088057832501</v>
      </c>
      <c r="P4418" s="30">
        <f ca="1">_xlfn.LOGNORM.INV(O4418,'Input Parameters'!$H$30,'Input Parameters'!$I$30)</f>
        <v>1.9106536601400974</v>
      </c>
      <c r="Q4418" s="10">
        <f t="shared" ca="1" si="659"/>
        <v>0.23558714316936324</v>
      </c>
      <c r="R4418" s="30">
        <f>IF('Input Parameters'!$E$32=0,0,_xlfn.BETA.INV(Q4418,'Input Parameters'!$L$32,'Input Parameters'!$M$32,'Input Parameters'!$J$32,'Input Parameters'!$K$32))</f>
        <v>0</v>
      </c>
      <c r="S4418" s="10">
        <f t="shared" ca="1" si="660"/>
        <v>0.49055790719194592</v>
      </c>
      <c r="T4418" s="26">
        <f ca="1">_xlfn.LOGNORM.INV(S4418,'Input Parameters'!$H$34,'Input Parameters'!$I$34)</f>
        <v>50.259368570943053</v>
      </c>
      <c r="U4418" s="10">
        <f t="shared" ca="1" si="661"/>
        <v>0.89461799779425188</v>
      </c>
      <c r="V4418" s="30">
        <f ca="1">_xlfn.BETA.INV(U4418,'Input Parameters'!$L$36,'Input Parameters'!$M$36,'Input Parameters'!$J$36,'Input Parameters'!$K$36)</f>
        <v>0.79665132410798645</v>
      </c>
      <c r="W4418" s="2">
        <f ca="1">N4418+(P4418-N4418)*(1-ERF((T4418-R4418)/(2*SQRT(L4418*'Input Parameters'!$E$38))))</f>
        <v>0.16118503148800659</v>
      </c>
      <c r="X4418">
        <f t="shared" ca="1" si="662"/>
        <v>1</v>
      </c>
      <c r="Y4418" s="7"/>
    </row>
    <row r="4419" spans="1:25" ht="15" customHeight="1" x14ac:dyDescent="0.25">
      <c r="A4419" s="139">
        <v>4412</v>
      </c>
      <c r="B4419" s="10">
        <f t="shared" ca="1" si="653"/>
        <v>0.55613741070841971</v>
      </c>
      <c r="C4419" s="60">
        <f ca="1">_xlfn.NORM.INV(B4419,'Input Parameters'!$E$15,'Input Parameters'!$F$15)</f>
        <v>278.61840595418209</v>
      </c>
      <c r="D4419" s="10">
        <f t="shared" ca="1" si="654"/>
        <v>8.205566388166563E-2</v>
      </c>
      <c r="E4419" s="62">
        <f ca="1">IF(_xlfn.NORM.INV(D4419,'Input Parameters'!$E$17,'Input Parameters'!$F$17)&lt;3500,3500,IF(_xlfn.NORM.INV(D4419,'Input Parameters'!$E$17,'Input Parameters'!$F$17)&gt;5500,5500,_xlfn.NORM.INV(D4419,'Input Parameters'!$E$17,'Input Parameters'!$F$17)))</f>
        <v>3826.036544340941</v>
      </c>
      <c r="F4419" s="10">
        <f t="shared" ca="1" si="655"/>
        <v>4.9543946471729883E-2</v>
      </c>
      <c r="G4419" s="64">
        <f ca="1">_xlfn.NORM.INV(F4419,'Input Parameters'!$E$20,'Input Parameters'!$F$20)</f>
        <v>271.59974573137805</v>
      </c>
      <c r="H4419" s="57">
        <f ca="1">EXP(E4419*(1/'Input Parameters'!$E$23-1/G4419))</f>
        <v>0.35855417961056579</v>
      </c>
      <c r="I4419" s="10">
        <f t="shared" ca="1" si="656"/>
        <v>0.40445026700710252</v>
      </c>
      <c r="J4419" s="30">
        <f ca="1">_xlfn.BETA.INV(I4419,'Input Parameters'!$L$26,'Input Parameters'!$M$26,'Input Parameters'!$J$26,'Input Parameters'!$K$26)</f>
        <v>0.62181826194870404</v>
      </c>
      <c r="K4419" s="168">
        <f ca="1">('Input Parameters'!$E$27/'Input Parameters'!$E$38)^$J4419</f>
        <v>1.1558696689185662E-2</v>
      </c>
      <c r="L4419" s="69">
        <f ca="1">$H4419*$C4419*'Input Parameters'!$E$25*K4419</f>
        <v>1.1547114178264568</v>
      </c>
      <c r="M4419" s="24">
        <f t="shared" ca="1" si="657"/>
        <v>7.5653749482419541E-2</v>
      </c>
      <c r="N4419" s="15">
        <f ca="1">_xlfn.NORM.INV(M4419,'Input Parameters'!$E$29,'Input Parameters'!$F$29)</f>
        <v>9.9856507158992844E-2</v>
      </c>
      <c r="O4419" s="8">
        <f t="shared" ca="1" si="658"/>
        <v>0.68530970317080198</v>
      </c>
      <c r="P4419" s="30">
        <f ca="1">_xlfn.LOGNORM.INV(O4419,'Input Parameters'!$H$30,'Input Parameters'!$I$30)</f>
        <v>3.3703308347621257</v>
      </c>
      <c r="Q4419" s="10">
        <f t="shared" ca="1" si="659"/>
        <v>0.54007687712718189</v>
      </c>
      <c r="R4419" s="30">
        <f>IF('Input Parameters'!$E$32=0,0,_xlfn.BETA.INV(Q4419,'Input Parameters'!$L$32,'Input Parameters'!$M$32,'Input Parameters'!$J$32,'Input Parameters'!$K$32))</f>
        <v>0</v>
      </c>
      <c r="S4419" s="10">
        <f t="shared" ca="1" si="660"/>
        <v>0.82038603170415825</v>
      </c>
      <c r="T4419" s="26">
        <f ca="1">_xlfn.LOGNORM.INV(S4419,'Input Parameters'!$H$34,'Input Parameters'!$I$34)</f>
        <v>56.503636055695871</v>
      </c>
      <c r="U4419" s="10">
        <f t="shared" ca="1" si="661"/>
        <v>0.77024269787124422</v>
      </c>
      <c r="V4419" s="30">
        <f ca="1">_xlfn.BETA.INV(U4419,'Input Parameters'!$L$36,'Input Parameters'!$M$36,'Input Parameters'!$J$36,'Input Parameters'!$K$36)</f>
        <v>0.70605463413964231</v>
      </c>
      <c r="W4419" s="2">
        <f ca="1">N4419+(P4419-N4419)*(1-ERF((T4419-R4419)/(2*SQRT(L4419*'Input Parameters'!$E$38))))</f>
        <v>0.10051289894551566</v>
      </c>
      <c r="X4419">
        <f t="shared" ca="1" si="662"/>
        <v>1</v>
      </c>
      <c r="Y4419" s="7"/>
    </row>
    <row r="4420" spans="1:25" ht="15" customHeight="1" x14ac:dyDescent="0.25">
      <c r="A4420" s="139">
        <v>4413</v>
      </c>
      <c r="B4420" s="10">
        <f t="shared" ca="1" si="653"/>
        <v>0.25491438121678456</v>
      </c>
      <c r="C4420" s="60">
        <f ca="1">_xlfn.NORM.INV(B4420,'Input Parameters'!$E$15,'Input Parameters'!$F$15)</f>
        <v>235.2480679480343</v>
      </c>
      <c r="D4420" s="10">
        <f t="shared" ca="1" si="654"/>
        <v>0.21380387209259921</v>
      </c>
      <c r="E4420" s="62">
        <f ca="1">IF(_xlfn.NORM.INV(D4420,'Input Parameters'!$E$17,'Input Parameters'!$F$17)&lt;3500,3500,IF(_xlfn.NORM.INV(D4420,'Input Parameters'!$E$17,'Input Parameters'!$F$17)&gt;5500,5500,_xlfn.NORM.INV(D4420,'Input Parameters'!$E$17,'Input Parameters'!$F$17)))</f>
        <v>4244.6956330118201</v>
      </c>
      <c r="F4420" s="10">
        <f t="shared" ca="1" si="655"/>
        <v>0.2700667404012318</v>
      </c>
      <c r="G4420" s="64">
        <f ca="1">_xlfn.NORM.INV(F4420,'Input Parameters'!$E$20,'Input Parameters'!$F$20)</f>
        <v>278.54550526351858</v>
      </c>
      <c r="H4420" s="57">
        <f ca="1">EXP(E4420*(1/'Input Parameters'!$E$23-1/G4420))</f>
        <v>0.4732178617031419</v>
      </c>
      <c r="I4420" s="10">
        <f t="shared" ca="1" si="656"/>
        <v>0.7905938598316814</v>
      </c>
      <c r="J4420" s="30">
        <f ca="1">_xlfn.BETA.INV(I4420,'Input Parameters'!$L$26,'Input Parameters'!$M$26,'Input Parameters'!$J$26,'Input Parameters'!$K$26)</f>
        <v>0.78107872537770495</v>
      </c>
      <c r="K4420" s="168">
        <f ca="1">('Input Parameters'!$E$27/'Input Parameters'!$E$38)^$J4420</f>
        <v>3.6879067699435203E-3</v>
      </c>
      <c r="L4420" s="69">
        <f ca="1">$H4420*$C4420*'Input Parameters'!$E$25*K4420</f>
        <v>0.41055101267483035</v>
      </c>
      <c r="M4420" s="24">
        <f t="shared" ca="1" si="657"/>
        <v>0.94141179911603201</v>
      </c>
      <c r="N4420" s="15">
        <f ca="1">_xlfn.NORM.INV(M4420,'Input Parameters'!$E$29,'Input Parameters'!$F$29)</f>
        <v>0.10015667360452932</v>
      </c>
      <c r="O4420" s="8">
        <f t="shared" ca="1" si="658"/>
        <v>0.46578900806343193</v>
      </c>
      <c r="P4420" s="30">
        <f ca="1">_xlfn.LOGNORM.INV(O4420,'Input Parameters'!$H$30,'Input Parameters'!$I$30)</f>
        <v>2.576629336469082</v>
      </c>
      <c r="Q4420" s="10">
        <f t="shared" ca="1" si="659"/>
        <v>3.8608249003145079E-2</v>
      </c>
      <c r="R4420" s="30">
        <f>IF('Input Parameters'!$E$32=0,0,_xlfn.BETA.INV(Q4420,'Input Parameters'!$L$32,'Input Parameters'!$M$32,'Input Parameters'!$J$32,'Input Parameters'!$K$32))</f>
        <v>0</v>
      </c>
      <c r="S4420" s="10">
        <f t="shared" ca="1" si="660"/>
        <v>0.97993485571548655</v>
      </c>
      <c r="T4420" s="26">
        <f ca="1">_xlfn.LOGNORM.INV(S4420,'Input Parameters'!$H$34,'Input Parameters'!$I$34)</f>
        <v>65.085459510506325</v>
      </c>
      <c r="U4420" s="10">
        <f t="shared" ca="1" si="661"/>
        <v>0.54789196773508264</v>
      </c>
      <c r="V4420" s="30">
        <f ca="1">_xlfn.BETA.INV(U4420,'Input Parameters'!$L$36,'Input Parameters'!$M$36,'Input Parameters'!$J$36,'Input Parameters'!$K$36)</f>
        <v>0.60443438073684219</v>
      </c>
      <c r="W4420" s="2">
        <f ca="1">N4420+(P4420-N4420)*(1-ERF((T4420-R4420)/(2*SQRT(L4420*'Input Parameters'!$E$38))))</f>
        <v>0.10015667360622242</v>
      </c>
      <c r="X4420">
        <f t="shared" ca="1" si="662"/>
        <v>1</v>
      </c>
      <c r="Y4420" s="7"/>
    </row>
    <row r="4421" spans="1:25" ht="15" customHeight="1" x14ac:dyDescent="0.25">
      <c r="A4421" s="139">
        <v>4414</v>
      </c>
      <c r="B4421" s="10">
        <f t="shared" ref="B4421:B4484" ca="1" si="663">RAND()</f>
        <v>0.86461463360514546</v>
      </c>
      <c r="C4421" s="60">
        <f ca="1">_xlfn.NORM.INV(B4421,'Input Parameters'!$E$15,'Input Parameters'!$F$15)</f>
        <v>330.64985981156241</v>
      </c>
      <c r="D4421" s="10">
        <f t="shared" ref="D4421:D4484" ca="1" si="664">RAND()</f>
        <v>0.61355695256699061</v>
      </c>
      <c r="E4421" s="62">
        <f ca="1">IF(_xlfn.NORM.INV(D4421,'Input Parameters'!$E$17,'Input Parameters'!$F$17)&lt;3500,3500,IF(_xlfn.NORM.INV(D4421,'Input Parameters'!$E$17,'Input Parameters'!$F$17)&gt;5500,5500,_xlfn.NORM.INV(D4421,'Input Parameters'!$E$17,'Input Parameters'!$F$17)))</f>
        <v>5002.0212810591847</v>
      </c>
      <c r="F4421" s="10">
        <f t="shared" ref="F4421:F4484" ca="1" si="665">RAND()</f>
        <v>0.4419934063335994</v>
      </c>
      <c r="G4421" s="64">
        <f ca="1">_xlfn.NORM.INV(F4421,'Input Parameters'!$E$20,'Input Parameters'!$F$20)</f>
        <v>281.67235526399196</v>
      </c>
      <c r="H4421" s="57">
        <f ca="1">EXP(E4421*(1/'Input Parameters'!$E$23-1/G4421))</f>
        <v>0.5054315252944338</v>
      </c>
      <c r="I4421" s="10">
        <f t="shared" ref="I4421:I4484" ca="1" si="666">RAND()</f>
        <v>0.12147937669180731</v>
      </c>
      <c r="J4421" s="30">
        <f ca="1">_xlfn.BETA.INV(I4421,'Input Parameters'!$L$26,'Input Parameters'!$M$26,'Input Parameters'!$J$26,'Input Parameters'!$K$26)</f>
        <v>0.46397764174462369</v>
      </c>
      <c r="K4421" s="168">
        <f ca="1">('Input Parameters'!$E$27/'Input Parameters'!$E$38)^$J4421</f>
        <v>3.5860364484366317E-2</v>
      </c>
      <c r="L4421" s="69">
        <f ca="1">$H4421*$C4421*'Input Parameters'!$E$25*K4421</f>
        <v>5.993015059510383</v>
      </c>
      <c r="M4421" s="24">
        <f t="shared" ref="M4421:M4484" ca="1" si="667">RAND()</f>
        <v>0.75465793290267169</v>
      </c>
      <c r="N4421" s="15">
        <f ca="1">_xlfn.NORM.INV(M4421,'Input Parameters'!$E$29,'Input Parameters'!$F$29)</f>
        <v>0.10006892211101533</v>
      </c>
      <c r="O4421" s="8">
        <f t="shared" ref="O4421:O4484" ca="1" si="668">RAND()</f>
        <v>0.51308325879746353</v>
      </c>
      <c r="P4421" s="30">
        <f ca="1">_xlfn.LOGNORM.INV(O4421,'Input Parameters'!$H$30,'Input Parameters'!$I$30)</f>
        <v>2.7251812885007682</v>
      </c>
      <c r="Q4421" s="10">
        <f t="shared" ref="Q4421:Q4484" ca="1" si="669">RAND()</f>
        <v>0.31042434108784489</v>
      </c>
      <c r="R4421" s="30">
        <f>IF('Input Parameters'!$E$32=0,0,_xlfn.BETA.INV(Q4421,'Input Parameters'!$L$32,'Input Parameters'!$M$32,'Input Parameters'!$J$32,'Input Parameters'!$K$32))</f>
        <v>0</v>
      </c>
      <c r="S4421" s="10">
        <f t="shared" ref="S4421:S4484" ca="1" si="670">RAND()</f>
        <v>0.9223394911669015</v>
      </c>
      <c r="T4421" s="26">
        <f ca="1">_xlfn.LOGNORM.INV(S4421,'Input Parameters'!$H$34,'Input Parameters'!$I$34)</f>
        <v>60.164314924068641</v>
      </c>
      <c r="U4421" s="10">
        <f t="shared" ref="U4421:U4484" ca="1" si="671">RAND()</f>
        <v>0.66857638394462859</v>
      </c>
      <c r="V4421" s="30">
        <f ca="1">_xlfn.BETA.INV(U4421,'Input Parameters'!$L$36,'Input Parameters'!$M$36,'Input Parameters'!$J$36,'Input Parameters'!$K$36)</f>
        <v>0.65499848285820839</v>
      </c>
      <c r="W4421" s="2">
        <f ca="1">N4421+(P4421-N4421)*(1-ERF((T4421-R4421)/(2*SQRT(L4421*'Input Parameters'!$E$38))))</f>
        <v>0.31597129463626034</v>
      </c>
      <c r="X4421">
        <f t="shared" ca="1" si="662"/>
        <v>1</v>
      </c>
      <c r="Y4421" s="7"/>
    </row>
    <row r="4422" spans="1:25" ht="15" customHeight="1" x14ac:dyDescent="0.25">
      <c r="A4422" s="139">
        <v>4415</v>
      </c>
      <c r="B4422" s="10">
        <f t="shared" ca="1" si="663"/>
        <v>0.26431538159913559</v>
      </c>
      <c r="C4422" s="60">
        <f ca="1">_xlfn.NORM.INV(B4422,'Input Parameters'!$E$15,'Input Parameters'!$F$15)</f>
        <v>236.82004628372849</v>
      </c>
      <c r="D4422" s="10">
        <f t="shared" ca="1" si="664"/>
        <v>0.14868714098756208</v>
      </c>
      <c r="E4422" s="62">
        <f ca="1">IF(_xlfn.NORM.INV(D4422,'Input Parameters'!$E$17,'Input Parameters'!$F$17)&lt;3500,3500,IF(_xlfn.NORM.INV(D4422,'Input Parameters'!$E$17,'Input Parameters'!$F$17)&gt;5500,5500,_xlfn.NORM.INV(D4422,'Input Parameters'!$E$17,'Input Parameters'!$F$17)))</f>
        <v>4070.5435344803091</v>
      </c>
      <c r="F4422" s="10">
        <f t="shared" ca="1" si="665"/>
        <v>0.68205177715950005</v>
      </c>
      <c r="G4422" s="64">
        <f ca="1">_xlfn.NORM.INV(F4422,'Input Parameters'!$E$20,'Input Parameters'!$F$20)</f>
        <v>285.82207479121092</v>
      </c>
      <c r="H4422" s="57">
        <f ca="1">EXP(E4422*(1/'Input Parameters'!$E$23-1/G4422))</f>
        <v>0.7078916281862393</v>
      </c>
      <c r="I4422" s="10">
        <f t="shared" ca="1" si="666"/>
        <v>0.36920678199630896</v>
      </c>
      <c r="J4422" s="30">
        <f ca="1">_xlfn.BETA.INV(I4422,'Input Parameters'!$L$26,'Input Parameters'!$M$26,'Input Parameters'!$J$26,'Input Parameters'!$K$26)</f>
        <v>0.60643608881473099</v>
      </c>
      <c r="K4422" s="168">
        <f ca="1">('Input Parameters'!$E$27/'Input Parameters'!$E$38)^$J4422</f>
        <v>1.2907064628134046E-2</v>
      </c>
      <c r="L4422" s="69">
        <f ca="1">$H4422*$C4422*'Input Parameters'!$E$25*K4422</f>
        <v>2.1637781080936742</v>
      </c>
      <c r="M4422" s="24">
        <f t="shared" ca="1" si="667"/>
        <v>0.6974088628784586</v>
      </c>
      <c r="N4422" s="15">
        <f ca="1">_xlfn.NORM.INV(M4422,'Input Parameters'!$E$29,'Input Parameters'!$F$29)</f>
        <v>0.10005169625894744</v>
      </c>
      <c r="O4422" s="8">
        <f t="shared" ca="1" si="668"/>
        <v>0.8388759005324542</v>
      </c>
      <c r="P4422" s="30">
        <f ca="1">_xlfn.LOGNORM.INV(O4422,'Input Parameters'!$H$30,'Input Parameters'!$I$30)</f>
        <v>4.2828806996900397</v>
      </c>
      <c r="Q4422" s="10">
        <f t="shared" ca="1" si="669"/>
        <v>0.69024988329364445</v>
      </c>
      <c r="R4422" s="30">
        <f>IF('Input Parameters'!$E$32=0,0,_xlfn.BETA.INV(Q4422,'Input Parameters'!$L$32,'Input Parameters'!$M$32,'Input Parameters'!$J$32,'Input Parameters'!$K$32))</f>
        <v>0</v>
      </c>
      <c r="S4422" s="10">
        <f t="shared" ca="1" si="670"/>
        <v>0.2790856925302504</v>
      </c>
      <c r="T4422" s="26">
        <f ca="1">_xlfn.LOGNORM.INV(S4422,'Input Parameters'!$H$34,'Input Parameters'!$I$34)</f>
        <v>46.863204360924094</v>
      </c>
      <c r="U4422" s="10">
        <f t="shared" ca="1" si="671"/>
        <v>0.49937625850922196</v>
      </c>
      <c r="V4422" s="30">
        <f ca="1">_xlfn.BETA.INV(U4422,'Input Parameters'!$L$36,'Input Parameters'!$M$36,'Input Parameters'!$J$36,'Input Parameters'!$K$36)</f>
        <v>0.58565093272954305</v>
      </c>
      <c r="W4422" s="2">
        <f ca="1">N4422+(P4422-N4422)*(1-ERF((T4422-R4422)/(2*SQRT(L4422*'Input Parameters'!$E$38))))</f>
        <v>0.2015927736033615</v>
      </c>
      <c r="X4422">
        <f t="shared" ca="1" si="662"/>
        <v>1</v>
      </c>
      <c r="Y4422" s="7"/>
    </row>
    <row r="4423" spans="1:25" ht="15" customHeight="1" x14ac:dyDescent="0.25">
      <c r="A4423" s="139">
        <v>4416</v>
      </c>
      <c r="B4423" s="10">
        <f t="shared" ca="1" si="663"/>
        <v>0.48087948511574108</v>
      </c>
      <c r="C4423" s="60">
        <f ca="1">_xlfn.NORM.INV(B4423,'Input Parameters'!$E$15,'Input Parameters'!$F$15)</f>
        <v>268.36882034159731</v>
      </c>
      <c r="D4423" s="10">
        <f t="shared" ca="1" si="664"/>
        <v>0.84876405721311898</v>
      </c>
      <c r="E4423" s="62">
        <f ca="1">IF(_xlfn.NORM.INV(D4423,'Input Parameters'!$E$17,'Input Parameters'!$F$17)&lt;3500,3500,IF(_xlfn.NORM.INV(D4423,'Input Parameters'!$E$17,'Input Parameters'!$F$17)&gt;5500,5500,_xlfn.NORM.INV(D4423,'Input Parameters'!$E$17,'Input Parameters'!$F$17)))</f>
        <v>5500</v>
      </c>
      <c r="F4423" s="10">
        <f t="shared" ca="1" si="665"/>
        <v>0.7122958044571257</v>
      </c>
      <c r="G4423" s="64">
        <f ca="1">_xlfn.NORM.INV(F4423,'Input Parameters'!$E$20,'Input Parameters'!$F$20)</f>
        <v>286.40269789189972</v>
      </c>
      <c r="H4423" s="57">
        <f ca="1">EXP(E4423*(1/'Input Parameters'!$E$23-1/G4423))</f>
        <v>0.65196100369107868</v>
      </c>
      <c r="I4423" s="10">
        <f t="shared" ca="1" si="666"/>
        <v>0.64728615973076642</v>
      </c>
      <c r="J4423" s="30">
        <f ca="1">_xlfn.BETA.INV(I4423,'Input Parameters'!$L$26,'Input Parameters'!$M$26,'Input Parameters'!$J$26,'Input Parameters'!$K$26)</f>
        <v>0.72017011450395008</v>
      </c>
      <c r="K4423" s="168">
        <f ca="1">('Input Parameters'!$E$27/'Input Parameters'!$E$38)^$J4423</f>
        <v>5.7085094003080823E-3</v>
      </c>
      <c r="L4423" s="69">
        <f ca="1">$H4423*$C4423*'Input Parameters'!$E$25*K4423</f>
        <v>0.99879508695584618</v>
      </c>
      <c r="M4423" s="24">
        <f t="shared" ca="1" si="667"/>
        <v>0.44520947749189288</v>
      </c>
      <c r="N4423" s="15">
        <f ca="1">_xlfn.NORM.INV(M4423,'Input Parameters'!$E$29,'Input Parameters'!$F$29)</f>
        <v>9.9986222590082621E-2</v>
      </c>
      <c r="O4423" s="8">
        <f t="shared" ca="1" si="668"/>
        <v>0.21926769578907201</v>
      </c>
      <c r="P4423" s="30">
        <f ca="1">_xlfn.LOGNORM.INV(O4423,'Input Parameters'!$H$30,'Input Parameters'!$I$30)</f>
        <v>1.8609775272111206</v>
      </c>
      <c r="Q4423" s="10">
        <f t="shared" ca="1" si="669"/>
        <v>0.17144197587748045</v>
      </c>
      <c r="R4423" s="30">
        <f>IF('Input Parameters'!$E$32=0,0,_xlfn.BETA.INV(Q4423,'Input Parameters'!$L$32,'Input Parameters'!$M$32,'Input Parameters'!$J$32,'Input Parameters'!$K$32))</f>
        <v>0</v>
      </c>
      <c r="S4423" s="10">
        <f t="shared" ca="1" si="670"/>
        <v>0.29098059324633563</v>
      </c>
      <c r="T4423" s="26">
        <f ca="1">_xlfn.LOGNORM.INV(S4423,'Input Parameters'!$H$34,'Input Parameters'!$I$34)</f>
        <v>47.068102025149329</v>
      </c>
      <c r="U4423" s="10">
        <f t="shared" ca="1" si="671"/>
        <v>0.36413317678161838</v>
      </c>
      <c r="V4423" s="30">
        <f ca="1">_xlfn.BETA.INV(U4423,'Input Parameters'!$L$36,'Input Parameters'!$M$36,'Input Parameters'!$J$36,'Input Parameters'!$K$36)</f>
        <v>0.53477851765888262</v>
      </c>
      <c r="W4423" s="2">
        <f ca="1">N4423+(P4423-N4423)*(1-ERF((T4423-R4423)/(2*SQRT(L4423*'Input Parameters'!$E$38))))</f>
        <v>0.10151434112543825</v>
      </c>
      <c r="X4423">
        <f t="shared" ca="1" si="662"/>
        <v>1</v>
      </c>
      <c r="Y4423" s="7"/>
    </row>
    <row r="4424" spans="1:25" ht="15" customHeight="1" x14ac:dyDescent="0.25">
      <c r="A4424" s="139">
        <v>4417</v>
      </c>
      <c r="B4424" s="10">
        <f t="shared" ca="1" si="663"/>
        <v>0.54269301401147296</v>
      </c>
      <c r="C4424" s="60">
        <f ca="1">_xlfn.NORM.INV(B4424,'Input Parameters'!$E$15,'Input Parameters'!$F$15)</f>
        <v>276.77785323629411</v>
      </c>
      <c r="D4424" s="10">
        <f t="shared" ca="1" si="664"/>
        <v>0.27276145221475623</v>
      </c>
      <c r="E4424" s="62">
        <f ca="1">IF(_xlfn.NORM.INV(D4424,'Input Parameters'!$E$17,'Input Parameters'!$F$17)&lt;3500,3500,IF(_xlfn.NORM.INV(D4424,'Input Parameters'!$E$17,'Input Parameters'!$F$17)&gt;5500,5500,_xlfn.NORM.INV(D4424,'Input Parameters'!$E$17,'Input Parameters'!$F$17)))</f>
        <v>4376.8622540642536</v>
      </c>
      <c r="F4424" s="10">
        <f t="shared" ca="1" si="665"/>
        <v>0.35592966558434602</v>
      </c>
      <c r="G4424" s="64">
        <f ca="1">_xlfn.NORM.INV(F4424,'Input Parameters'!$E$20,'Input Parameters'!$F$20)</f>
        <v>280.1752873031736</v>
      </c>
      <c r="H4424" s="57">
        <f ca="1">EXP(E4424*(1/'Input Parameters'!$E$23-1/G4424))</f>
        <v>0.50657051451622581</v>
      </c>
      <c r="I4424" s="10">
        <f t="shared" ca="1" si="666"/>
        <v>0.21397199441593595</v>
      </c>
      <c r="J4424" s="30">
        <f ca="1">_xlfn.BETA.INV(I4424,'Input Parameters'!$L$26,'Input Parameters'!$M$26,'Input Parameters'!$J$26,'Input Parameters'!$K$26)</f>
        <v>0.52828222731007857</v>
      </c>
      <c r="K4424" s="168">
        <f ca="1">('Input Parameters'!$E$27/'Input Parameters'!$E$38)^$J4424</f>
        <v>2.2609593611717504E-2</v>
      </c>
      <c r="L4424" s="69">
        <f ca="1">$H4424*$C4424*'Input Parameters'!$E$25*K4424</f>
        <v>3.1700345854759773</v>
      </c>
      <c r="M4424" s="24">
        <f t="shared" ca="1" si="667"/>
        <v>0.82982636798690346</v>
      </c>
      <c r="N4424" s="15">
        <f ca="1">_xlfn.NORM.INV(M4424,'Input Parameters'!$E$29,'Input Parameters'!$F$29)</f>
        <v>0.10009534793302607</v>
      </c>
      <c r="O4424" s="8">
        <f t="shared" ca="1" si="668"/>
        <v>0.96432327582978139</v>
      </c>
      <c r="P4424" s="30">
        <f ca="1">_xlfn.LOGNORM.INV(O4424,'Input Parameters'!$H$30,'Input Parameters'!$I$30)</f>
        <v>6.2892860378057298</v>
      </c>
      <c r="Q4424" s="10">
        <f t="shared" ca="1" si="669"/>
        <v>3.5510551161537673E-2</v>
      </c>
      <c r="R4424" s="30">
        <f>IF('Input Parameters'!$E$32=0,0,_xlfn.BETA.INV(Q4424,'Input Parameters'!$L$32,'Input Parameters'!$M$32,'Input Parameters'!$J$32,'Input Parameters'!$K$32))</f>
        <v>0</v>
      </c>
      <c r="S4424" s="10">
        <f t="shared" ca="1" si="670"/>
        <v>0.94041366029028051</v>
      </c>
      <c r="T4424" s="26">
        <f ca="1">_xlfn.LOGNORM.INV(S4424,'Input Parameters'!$H$34,'Input Parameters'!$I$34)</f>
        <v>61.201500783468767</v>
      </c>
      <c r="U4424" s="10">
        <f t="shared" ca="1" si="671"/>
        <v>0.31459284689603639</v>
      </c>
      <c r="V4424" s="30">
        <f ca="1">_xlfn.BETA.INV(U4424,'Input Parameters'!$L$36,'Input Parameters'!$M$36,'Input Parameters'!$J$36,'Input Parameters'!$K$36)</f>
        <v>0.51587676014249928</v>
      </c>
      <c r="W4424" s="2">
        <f ca="1">N4424+(P4424-N4424)*(1-ERF((T4424-R4424)/(2*SQRT(L4424*'Input Parameters'!$E$38))))</f>
        <v>0.19338797638577282</v>
      </c>
      <c r="X4424">
        <f t="shared" ref="X4424:X4487" ca="1" si="672">IF(W4424&gt;V4424,0,1)</f>
        <v>1</v>
      </c>
      <c r="Y4424" s="7"/>
    </row>
    <row r="4425" spans="1:25" ht="15" customHeight="1" x14ac:dyDescent="0.25">
      <c r="A4425" s="139">
        <v>4418</v>
      </c>
      <c r="B4425" s="10">
        <f t="shared" ca="1" si="663"/>
        <v>0.98219631338996283</v>
      </c>
      <c r="C4425" s="60">
        <f ca="1">_xlfn.NORM.INV(B4425,'Input Parameters'!$E$15,'Input Parameters'!$F$15)</f>
        <v>384.84836476226263</v>
      </c>
      <c r="D4425" s="10">
        <f t="shared" ca="1" si="664"/>
        <v>0.12137400818141697</v>
      </c>
      <c r="E4425" s="62">
        <f ca="1">IF(_xlfn.NORM.INV(D4425,'Input Parameters'!$E$17,'Input Parameters'!$F$17)&lt;3500,3500,IF(_xlfn.NORM.INV(D4425,'Input Parameters'!$E$17,'Input Parameters'!$F$17)&gt;5500,5500,_xlfn.NORM.INV(D4425,'Input Parameters'!$E$17,'Input Parameters'!$F$17)))</f>
        <v>3982.2980401045343</v>
      </c>
      <c r="F4425" s="10">
        <f t="shared" ca="1" si="665"/>
        <v>0.98338554887124952</v>
      </c>
      <c r="G4425" s="64">
        <f ca="1">_xlfn.NORM.INV(F4425,'Input Parameters'!$E$20,'Input Parameters'!$F$20)</f>
        <v>296.91635420813469</v>
      </c>
      <c r="H4425" s="57">
        <f ca="1">EXP(E4425*(1/'Input Parameters'!$E$23-1/G4425))</f>
        <v>1.200362558450516</v>
      </c>
      <c r="I4425" s="10">
        <f t="shared" ca="1" si="666"/>
        <v>0.10352838846782875</v>
      </c>
      <c r="J4425" s="30">
        <f ca="1">_xlfn.BETA.INV(I4425,'Input Parameters'!$L$26,'Input Parameters'!$M$26,'Input Parameters'!$J$26,'Input Parameters'!$K$26)</f>
        <v>0.44798786579748168</v>
      </c>
      <c r="K4425" s="168">
        <f ca="1">('Input Parameters'!$E$27/'Input Parameters'!$E$38)^$J4425</f>
        <v>4.0218523575236552E-2</v>
      </c>
      <c r="L4425" s="69">
        <f ca="1">$H4425*$C4425*'Input Parameters'!$E$25*K4425</f>
        <v>18.579251328971541</v>
      </c>
      <c r="M4425" s="24">
        <f t="shared" ca="1" si="667"/>
        <v>2.2129075862043046E-2</v>
      </c>
      <c r="N4425" s="15">
        <f ca="1">_xlfn.NORM.INV(M4425,'Input Parameters'!$E$29,'Input Parameters'!$F$29)</f>
        <v>9.9798836238962546E-2</v>
      </c>
      <c r="O4425" s="8">
        <f t="shared" ca="1" si="668"/>
        <v>0.94687397924257022</v>
      </c>
      <c r="P4425" s="30">
        <f ca="1">_xlfn.LOGNORM.INV(O4425,'Input Parameters'!$H$30,'Input Parameters'!$I$30)</f>
        <v>5.7549672844601982</v>
      </c>
      <c r="Q4425" s="10">
        <f t="shared" ca="1" si="669"/>
        <v>0.22840028574277638</v>
      </c>
      <c r="R4425" s="30">
        <f>IF('Input Parameters'!$E$32=0,0,_xlfn.BETA.INV(Q4425,'Input Parameters'!$L$32,'Input Parameters'!$M$32,'Input Parameters'!$J$32,'Input Parameters'!$K$32))</f>
        <v>0</v>
      </c>
      <c r="S4425" s="10">
        <f t="shared" ca="1" si="670"/>
        <v>0.94359465073953208</v>
      </c>
      <c r="T4425" s="26">
        <f ca="1">_xlfn.LOGNORM.INV(S4425,'Input Parameters'!$H$34,'Input Parameters'!$I$34)</f>
        <v>61.410888560647827</v>
      </c>
      <c r="U4425" s="10">
        <f t="shared" ca="1" si="671"/>
        <v>0.61603958862729491</v>
      </c>
      <c r="V4425" s="30">
        <f ca="1">_xlfn.BETA.INV(U4425,'Input Parameters'!$L$36,'Input Parameters'!$M$36,'Input Parameters'!$J$36,'Input Parameters'!$K$36)</f>
        <v>0.63209617797259576</v>
      </c>
      <c r="W4425" s="2">
        <f ca="1">N4425+(P4425-N4425)*(1-ERF((T4425-R4425)/(2*SQRT(L4425*'Input Parameters'!$E$38))))</f>
        <v>1.8739757287213132</v>
      </c>
      <c r="X4425">
        <f t="shared" ca="1" si="672"/>
        <v>0</v>
      </c>
      <c r="Y4425" s="7"/>
    </row>
    <row r="4426" spans="1:25" ht="15" customHeight="1" x14ac:dyDescent="0.25">
      <c r="A4426" s="139">
        <v>4419</v>
      </c>
      <c r="B4426" s="10">
        <f t="shared" ca="1" si="663"/>
        <v>0.5551956883164364</v>
      </c>
      <c r="C4426" s="60">
        <f ca="1">_xlfn.NORM.INV(B4426,'Input Parameters'!$E$15,'Input Parameters'!$F$15)</f>
        <v>278.48922002551012</v>
      </c>
      <c r="D4426" s="10">
        <f t="shared" ca="1" si="664"/>
        <v>0.19009808121843896</v>
      </c>
      <c r="E4426" s="62">
        <f ca="1">IF(_xlfn.NORM.INV(D4426,'Input Parameters'!$E$17,'Input Parameters'!$F$17)&lt;3500,3500,IF(_xlfn.NORM.INV(D4426,'Input Parameters'!$E$17,'Input Parameters'!$F$17)&gt;5500,5500,_xlfn.NORM.INV(D4426,'Input Parameters'!$E$17,'Input Parameters'!$F$17)))</f>
        <v>4185.7255586383035</v>
      </c>
      <c r="F4426" s="10">
        <f t="shared" ca="1" si="665"/>
        <v>6.3151081999009206E-2</v>
      </c>
      <c r="G4426" s="64">
        <f ca="1">_xlfn.NORM.INV(F4426,'Input Parameters'!$E$20,'Input Parameters'!$F$20)</f>
        <v>272.4067193246853</v>
      </c>
      <c r="H4426" s="57">
        <f ca="1">EXP(E4426*(1/'Input Parameters'!$E$23-1/G4426))</f>
        <v>0.34080469145250458</v>
      </c>
      <c r="I4426" s="10">
        <f t="shared" ca="1" si="666"/>
        <v>0.53105969829516009</v>
      </c>
      <c r="J4426" s="30">
        <f ca="1">_xlfn.BETA.INV(I4426,'Input Parameters'!$L$26,'Input Parameters'!$M$26,'Input Parameters'!$J$26,'Input Parameters'!$K$26)</f>
        <v>0.67385662841909943</v>
      </c>
      <c r="K4426" s="168">
        <f ca="1">('Input Parameters'!$E$27/'Input Parameters'!$E$38)^$J4426</f>
        <v>7.9579042084341311E-3</v>
      </c>
      <c r="L4426" s="69">
        <f ca="1">$H4426*$C4426*'Input Parameters'!$E$25*K4426</f>
        <v>0.75528813183662213</v>
      </c>
      <c r="M4426" s="24">
        <f t="shared" ca="1" si="667"/>
        <v>0.91606042006119925</v>
      </c>
      <c r="N4426" s="15">
        <f ca="1">_xlfn.NORM.INV(M4426,'Input Parameters'!$E$29,'Input Parameters'!$F$29)</f>
        <v>0.10013790505788901</v>
      </c>
      <c r="O4426" s="8">
        <f t="shared" ca="1" si="668"/>
        <v>0.3708293483717422</v>
      </c>
      <c r="P4426" s="30">
        <f ca="1">_xlfn.LOGNORM.INV(O4426,'Input Parameters'!$H$30,'Input Parameters'!$I$30)</f>
        <v>2.2963401525626925</v>
      </c>
      <c r="Q4426" s="10">
        <f t="shared" ca="1" si="669"/>
        <v>5.7753457229950289E-2</v>
      </c>
      <c r="R4426" s="30">
        <f>IF('Input Parameters'!$E$32=0,0,_xlfn.BETA.INV(Q4426,'Input Parameters'!$L$32,'Input Parameters'!$M$32,'Input Parameters'!$J$32,'Input Parameters'!$K$32))</f>
        <v>0</v>
      </c>
      <c r="S4426" s="10">
        <f t="shared" ca="1" si="670"/>
        <v>0.10378520096069743</v>
      </c>
      <c r="T4426" s="26">
        <f ca="1">_xlfn.LOGNORM.INV(S4426,'Input Parameters'!$H$34,'Input Parameters'!$I$34)</f>
        <v>43.086950522528817</v>
      </c>
      <c r="U4426" s="10">
        <f t="shared" ca="1" si="671"/>
        <v>0.94958041452477748</v>
      </c>
      <c r="V4426" s="30">
        <f ca="1">_xlfn.BETA.INV(U4426,'Input Parameters'!$L$36,'Input Parameters'!$M$36,'Input Parameters'!$J$36,'Input Parameters'!$K$36)</f>
        <v>0.86856799804030138</v>
      </c>
      <c r="W4426" s="2">
        <f ca="1">N4426+(P4426-N4426)*(1-ERF((T4426-R4426)/(2*SQRT(L4426*'Input Parameters'!$E$38))))</f>
        <v>0.10113808325652135</v>
      </c>
      <c r="X4426">
        <f t="shared" ca="1" si="672"/>
        <v>1</v>
      </c>
      <c r="Y4426" s="7"/>
    </row>
    <row r="4427" spans="1:25" ht="15" customHeight="1" x14ac:dyDescent="0.25">
      <c r="A4427" s="139">
        <v>4420</v>
      </c>
      <c r="B4427" s="10">
        <f t="shared" ca="1" si="663"/>
        <v>0.30980484579661183</v>
      </c>
      <c r="C4427" s="60">
        <f ca="1">_xlfn.NORM.INV(B4427,'Input Parameters'!$E$15,'Input Parameters'!$F$15)</f>
        <v>244.0653817437389</v>
      </c>
      <c r="D4427" s="10">
        <f t="shared" ca="1" si="664"/>
        <v>1.5948844864837164E-2</v>
      </c>
      <c r="E4427" s="62">
        <f ca="1">IF(_xlfn.NORM.INV(D4427,'Input Parameters'!$E$17,'Input Parameters'!$F$17)&lt;3500,3500,IF(_xlfn.NORM.INV(D4427,'Input Parameters'!$E$17,'Input Parameters'!$F$17)&gt;5500,5500,_xlfn.NORM.INV(D4427,'Input Parameters'!$E$17,'Input Parameters'!$F$17)))</f>
        <v>3500</v>
      </c>
      <c r="F4427" s="10">
        <f t="shared" ca="1" si="665"/>
        <v>3.1548182453746798E-2</v>
      </c>
      <c r="G4427" s="64">
        <f ca="1">_xlfn.NORM.INV(F4427,'Input Parameters'!$E$20,'Input Parameters'!$F$20)</f>
        <v>270.19797073403498</v>
      </c>
      <c r="H4427" s="57">
        <f ca="1">EXP(E4427*(1/'Input Parameters'!$E$23-1/G4427))</f>
        <v>0.36599796876374224</v>
      </c>
      <c r="I4427" s="10">
        <f t="shared" ca="1" si="666"/>
        <v>0.64952528954473143</v>
      </c>
      <c r="J4427" s="30">
        <f ca="1">_xlfn.BETA.INV(I4427,'Input Parameters'!$L$26,'Input Parameters'!$M$26,'Input Parameters'!$J$26,'Input Parameters'!$K$26)</f>
        <v>0.72107184030998772</v>
      </c>
      <c r="K4427" s="168">
        <f ca="1">('Input Parameters'!$E$27/'Input Parameters'!$E$38)^$J4427</f>
        <v>5.6717053415572226E-3</v>
      </c>
      <c r="L4427" s="69">
        <f ca="1">$H4427*$C4427*'Input Parameters'!$E$25*K4427</f>
        <v>0.50663888435983373</v>
      </c>
      <c r="M4427" s="24">
        <f t="shared" ca="1" si="667"/>
        <v>0.18042183543414791</v>
      </c>
      <c r="N4427" s="15">
        <f ca="1">_xlfn.NORM.INV(M4427,'Input Parameters'!$E$29,'Input Parameters'!$F$29)</f>
        <v>9.9908624133561955E-2</v>
      </c>
      <c r="O4427" s="8">
        <f t="shared" ca="1" si="668"/>
        <v>0.37784650168509204</v>
      </c>
      <c r="P4427" s="30">
        <f ca="1">_xlfn.LOGNORM.INV(O4427,'Input Parameters'!$H$30,'Input Parameters'!$I$30)</f>
        <v>2.3165134544735149</v>
      </c>
      <c r="Q4427" s="10">
        <f t="shared" ca="1" si="669"/>
        <v>0.47221593444504628</v>
      </c>
      <c r="R4427" s="30">
        <f>IF('Input Parameters'!$E$32=0,0,_xlfn.BETA.INV(Q4427,'Input Parameters'!$L$32,'Input Parameters'!$M$32,'Input Parameters'!$J$32,'Input Parameters'!$K$32))</f>
        <v>0</v>
      </c>
      <c r="S4427" s="10">
        <f t="shared" ca="1" si="670"/>
        <v>0.27511235238232845</v>
      </c>
      <c r="T4427" s="26">
        <f ca="1">_xlfn.LOGNORM.INV(S4427,'Input Parameters'!$H$34,'Input Parameters'!$I$34)</f>
        <v>46.794028477477468</v>
      </c>
      <c r="U4427" s="10">
        <f t="shared" ca="1" si="671"/>
        <v>3.0203695239244044E-2</v>
      </c>
      <c r="V4427" s="30">
        <f ca="1">_xlfn.BETA.INV(U4427,'Input Parameters'!$L$36,'Input Parameters'!$M$36,'Input Parameters'!$J$36,'Input Parameters'!$K$36)</f>
        <v>0.3572395875689216</v>
      </c>
      <c r="W4427" s="2">
        <f ca="1">N4427+(P4427-N4427)*(1-ERF((T4427-R4427)/(2*SQRT(L4427*'Input Parameters'!$E$38))))</f>
        <v>9.9916030391894617E-2</v>
      </c>
      <c r="X4427">
        <f t="shared" ca="1" si="672"/>
        <v>1</v>
      </c>
      <c r="Y4427" s="7"/>
    </row>
    <row r="4428" spans="1:25" ht="15" customHeight="1" x14ac:dyDescent="0.25">
      <c r="A4428" s="139">
        <v>4421</v>
      </c>
      <c r="B4428" s="10">
        <f t="shared" ca="1" si="663"/>
        <v>0.99876859821260333</v>
      </c>
      <c r="C4428" s="60">
        <f ca="1">_xlfn.NORM.INV(B4428,'Input Parameters'!$E$15,'Input Parameters'!$F$15)</f>
        <v>435.05813412313955</v>
      </c>
      <c r="D4428" s="10">
        <f t="shared" ca="1" si="664"/>
        <v>0.59000696231876149</v>
      </c>
      <c r="E4428" s="62">
        <f ca="1">IF(_xlfn.NORM.INV(D4428,'Input Parameters'!$E$17,'Input Parameters'!$F$17)&lt;3500,3500,IF(_xlfn.NORM.INV(D4428,'Input Parameters'!$E$17,'Input Parameters'!$F$17)&gt;5500,5500,_xlfn.NORM.INV(D4428,'Input Parameters'!$E$17,'Input Parameters'!$F$17)))</f>
        <v>4959.2940204267416</v>
      </c>
      <c r="F4428" s="10">
        <f t="shared" ca="1" si="665"/>
        <v>0.39935907537673987</v>
      </c>
      <c r="G4428" s="64">
        <f ca="1">_xlfn.NORM.INV(F4428,'Input Parameters'!$E$20,'Input Parameters'!$F$20)</f>
        <v>280.94145707337765</v>
      </c>
      <c r="H4428" s="57">
        <f ca="1">EXP(E4428*(1/'Input Parameters'!$E$23-1/G4428))</f>
        <v>0.48562452344860602</v>
      </c>
      <c r="I4428" s="10">
        <f t="shared" ca="1" si="666"/>
        <v>9.7318700549458348E-2</v>
      </c>
      <c r="J4428" s="30">
        <f ca="1">_xlfn.BETA.INV(I4428,'Input Parameters'!$L$26,'Input Parameters'!$M$26,'Input Parameters'!$J$26,'Input Parameters'!$K$26)</f>
        <v>0.4420176533425163</v>
      </c>
      <c r="K4428" s="168">
        <f ca="1">('Input Parameters'!$E$27/'Input Parameters'!$E$38)^$J4428</f>
        <v>4.1978271984637064E-2</v>
      </c>
      <c r="L4428" s="69">
        <f ca="1">$H4428*$C4428*'Input Parameters'!$E$25*K4428</f>
        <v>8.8689551760990621</v>
      </c>
      <c r="M4428" s="24">
        <f t="shared" ca="1" si="667"/>
        <v>0.95010935913734063</v>
      </c>
      <c r="N4428" s="15">
        <f ca="1">_xlfn.NORM.INV(M4428,'Input Parameters'!$E$29,'Input Parameters'!$F$29)</f>
        <v>0.10016459148957393</v>
      </c>
      <c r="O4428" s="8">
        <f t="shared" ca="1" si="668"/>
        <v>8.0126933414134682E-2</v>
      </c>
      <c r="P4428" s="30">
        <f ca="1">_xlfn.LOGNORM.INV(O4428,'Input Parameters'!$H$30,'Input Parameters'!$I$30)</f>
        <v>1.3822531314319431</v>
      </c>
      <c r="Q4428" s="10">
        <f t="shared" ca="1" si="669"/>
        <v>0.88342110391898598</v>
      </c>
      <c r="R4428" s="30">
        <f>IF('Input Parameters'!$E$32=0,0,_xlfn.BETA.INV(Q4428,'Input Parameters'!$L$32,'Input Parameters'!$M$32,'Input Parameters'!$J$32,'Input Parameters'!$K$32))</f>
        <v>0</v>
      </c>
      <c r="S4428" s="10">
        <f t="shared" ca="1" si="670"/>
        <v>0.77289088816967444</v>
      </c>
      <c r="T4428" s="26">
        <f ca="1">_xlfn.LOGNORM.INV(S4428,'Input Parameters'!$H$34,'Input Parameters'!$I$34)</f>
        <v>55.330928429223221</v>
      </c>
      <c r="U4428" s="10">
        <f t="shared" ca="1" si="671"/>
        <v>4.1207991703775759E-2</v>
      </c>
      <c r="V4428" s="30">
        <f ca="1">_xlfn.BETA.INV(U4428,'Input Parameters'!$L$36,'Input Parameters'!$M$36,'Input Parameters'!$J$36,'Input Parameters'!$K$36)</f>
        <v>0.37022480209321917</v>
      </c>
      <c r="W4428" s="2">
        <f ca="1">N4428+(P4428-N4428)*(1-ERF((T4428-R4428)/(2*SQRT(L4428*'Input Parameters'!$E$38))))</f>
        <v>0.34238480325540865</v>
      </c>
      <c r="X4428">
        <f t="shared" ca="1" si="672"/>
        <v>1</v>
      </c>
      <c r="Y4428" s="7"/>
    </row>
    <row r="4429" spans="1:25" ht="15" customHeight="1" x14ac:dyDescent="0.25">
      <c r="A4429" s="139">
        <v>4422</v>
      </c>
      <c r="B4429" s="10">
        <f t="shared" ca="1" si="663"/>
        <v>0.1629160886958716</v>
      </c>
      <c r="C4429" s="60">
        <f ca="1">_xlfn.NORM.INV(B4429,'Input Parameters'!$E$15,'Input Parameters'!$F$15)</f>
        <v>217.7197893030899</v>
      </c>
      <c r="D4429" s="10">
        <f t="shared" ca="1" si="664"/>
        <v>0.78645017498714276</v>
      </c>
      <c r="E4429" s="62">
        <f ca="1">IF(_xlfn.NORM.INV(D4429,'Input Parameters'!$E$17,'Input Parameters'!$F$17)&lt;3500,3500,IF(_xlfn.NORM.INV(D4429,'Input Parameters'!$E$17,'Input Parameters'!$F$17)&gt;5500,5500,_xlfn.NORM.INV(D4429,'Input Parameters'!$E$17,'Input Parameters'!$F$17)))</f>
        <v>5355.9151766967161</v>
      </c>
      <c r="F4429" s="10">
        <f t="shared" ca="1" si="665"/>
        <v>0.61128147283181766</v>
      </c>
      <c r="G4429" s="64">
        <f ca="1">_xlfn.NORM.INV(F4429,'Input Parameters'!$E$20,'Input Parameters'!$F$20)</f>
        <v>284.54382573421793</v>
      </c>
      <c r="H4429" s="57">
        <f ca="1">EXP(E4429*(1/'Input Parameters'!$E$23-1/G4429))</f>
        <v>0.58348766057190549</v>
      </c>
      <c r="I4429" s="10">
        <f t="shared" ca="1" si="666"/>
        <v>0.44055686254129311</v>
      </c>
      <c r="J4429" s="30">
        <f ca="1">_xlfn.BETA.INV(I4429,'Input Parameters'!$L$26,'Input Parameters'!$M$26,'Input Parameters'!$J$26,'Input Parameters'!$K$26)</f>
        <v>0.63707194392325517</v>
      </c>
      <c r="K4429" s="168">
        <f ca="1">('Input Parameters'!$E$27/'Input Parameters'!$E$38)^$J4429</f>
        <v>1.0360734070626019E-2</v>
      </c>
      <c r="L4429" s="69">
        <f ca="1">$H4429*$C4429*'Input Parameters'!$E$25*K4429</f>
        <v>1.3161946109851479</v>
      </c>
      <c r="M4429" s="24">
        <f t="shared" ca="1" si="667"/>
        <v>0.68413325102851386</v>
      </c>
      <c r="N4429" s="15">
        <f ca="1">_xlfn.NORM.INV(M4429,'Input Parameters'!$E$29,'Input Parameters'!$F$29)</f>
        <v>0.10004792883653692</v>
      </c>
      <c r="O4429" s="8">
        <f t="shared" ca="1" si="668"/>
        <v>0.70685433648275642</v>
      </c>
      <c r="P4429" s="30">
        <f ca="1">_xlfn.LOGNORM.INV(O4429,'Input Parameters'!$H$30,'Input Parameters'!$I$30)</f>
        <v>3.469875462038372</v>
      </c>
      <c r="Q4429" s="10">
        <f t="shared" ca="1" si="669"/>
        <v>0.50635218078002997</v>
      </c>
      <c r="R4429" s="30">
        <f>IF('Input Parameters'!$E$32=0,0,_xlfn.BETA.INV(Q4429,'Input Parameters'!$L$32,'Input Parameters'!$M$32,'Input Parameters'!$J$32,'Input Parameters'!$K$32))</f>
        <v>0</v>
      </c>
      <c r="S4429" s="10">
        <f t="shared" ca="1" si="670"/>
        <v>8.9407158632646144E-2</v>
      </c>
      <c r="T4429" s="26">
        <f ca="1">_xlfn.LOGNORM.INV(S4429,'Input Parameters'!$H$34,'Input Parameters'!$I$34)</f>
        <v>42.637893470703105</v>
      </c>
      <c r="U4429" s="10">
        <f t="shared" ca="1" si="671"/>
        <v>0.88956244329797085</v>
      </c>
      <c r="V4429" s="30">
        <f ca="1">_xlfn.BETA.INV(U4429,'Input Parameters'!$L$36,'Input Parameters'!$M$36,'Input Parameters'!$J$36,'Input Parameters'!$K$36)</f>
        <v>0.79170140147812362</v>
      </c>
      <c r="W4429" s="2">
        <f ca="1">N4429+(P4429-N4429)*(1-ERF((T4429-R4429)/(2*SQRT(L4429*'Input Parameters'!$E$38))))</f>
        <v>0.12899328317932673</v>
      </c>
      <c r="X4429">
        <f t="shared" ca="1" si="672"/>
        <v>1</v>
      </c>
      <c r="Y4429" s="7"/>
    </row>
    <row r="4430" spans="1:25" ht="15" customHeight="1" x14ac:dyDescent="0.25">
      <c r="A4430" s="139">
        <v>4423</v>
      </c>
      <c r="B4430" s="10">
        <f t="shared" ca="1" si="663"/>
        <v>0.7369758095480089</v>
      </c>
      <c r="C4430" s="60">
        <f ca="1">_xlfn.NORM.INV(B4430,'Input Parameters'!$E$15,'Input Parameters'!$F$15)</f>
        <v>305.32853493878133</v>
      </c>
      <c r="D4430" s="10">
        <f t="shared" ca="1" si="664"/>
        <v>0.46302305020999368</v>
      </c>
      <c r="E4430" s="62">
        <f ca="1">IF(_xlfn.NORM.INV(D4430,'Input Parameters'!$E$17,'Input Parameters'!$F$17)&lt;3500,3500,IF(_xlfn.NORM.INV(D4430,'Input Parameters'!$E$17,'Input Parameters'!$F$17)&gt;5500,5500,_xlfn.NORM.INV(D4430,'Input Parameters'!$E$17,'Input Parameters'!$F$17)))</f>
        <v>4735.025593386219</v>
      </c>
      <c r="F4430" s="10">
        <f t="shared" ca="1" si="665"/>
        <v>0.52873388875145244</v>
      </c>
      <c r="G4430" s="64">
        <f ca="1">_xlfn.NORM.INV(F4430,'Input Parameters'!$E$20,'Input Parameters'!$F$20)</f>
        <v>283.13298668275525</v>
      </c>
      <c r="H4430" s="57">
        <f ca="1">EXP(E4430*(1/'Input Parameters'!$E$23-1/G4430))</f>
        <v>0.57166671550944737</v>
      </c>
      <c r="I4430" s="10">
        <f t="shared" ca="1" si="666"/>
        <v>4.2508499080671114E-2</v>
      </c>
      <c r="J4430" s="30">
        <f ca="1">_xlfn.BETA.INV(I4430,'Input Parameters'!$L$26,'Input Parameters'!$M$26,'Input Parameters'!$J$26,'Input Parameters'!$K$26)</f>
        <v>0.37169297695553127</v>
      </c>
      <c r="K4430" s="168">
        <f ca="1">('Input Parameters'!$E$27/'Input Parameters'!$E$38)^$J4430</f>
        <v>6.9518487550643729E-2</v>
      </c>
      <c r="L4430" s="69">
        <f ca="1">$H4430*$C4430*'Input Parameters'!$E$25*K4430</f>
        <v>12.134185101009619</v>
      </c>
      <c r="M4430" s="24">
        <f t="shared" ca="1" si="667"/>
        <v>0.24663224254792759</v>
      </c>
      <c r="N4430" s="15">
        <f ca="1">_xlfn.NORM.INV(M4430,'Input Parameters'!$E$29,'Input Parameters'!$F$29)</f>
        <v>9.9931487411143799E-2</v>
      </c>
      <c r="O4430" s="8">
        <f t="shared" ca="1" si="668"/>
        <v>0.45078330216244089</v>
      </c>
      <c r="P4430" s="30">
        <f ca="1">_xlfn.LOGNORM.INV(O4430,'Input Parameters'!$H$30,'Input Parameters'!$I$30)</f>
        <v>2.5310019337943617</v>
      </c>
      <c r="Q4430" s="10">
        <f t="shared" ca="1" si="669"/>
        <v>8.36866931366258E-2</v>
      </c>
      <c r="R4430" s="30">
        <f>IF('Input Parameters'!$E$32=0,0,_xlfn.BETA.INV(Q4430,'Input Parameters'!$L$32,'Input Parameters'!$M$32,'Input Parameters'!$J$32,'Input Parameters'!$K$32))</f>
        <v>0</v>
      </c>
      <c r="S4430" s="10">
        <f t="shared" ca="1" si="670"/>
        <v>0.92553452912812428</v>
      </c>
      <c r="T4430" s="26">
        <f ca="1">_xlfn.LOGNORM.INV(S4430,'Input Parameters'!$H$34,'Input Parameters'!$I$34)</f>
        <v>60.331849926760114</v>
      </c>
      <c r="U4430" s="10">
        <f t="shared" ca="1" si="671"/>
        <v>0.939059940818331</v>
      </c>
      <c r="V4430" s="30">
        <f ca="1">_xlfn.BETA.INV(U4430,'Input Parameters'!$L$36,'Input Parameters'!$M$36,'Input Parameters'!$J$36,'Input Parameters'!$K$36)</f>
        <v>0.85103735743907283</v>
      </c>
      <c r="W4430" s="2">
        <f ca="1">N4430+(P4430-N4430)*(1-ERF((T4430-R4430)/(2*SQRT(L4430*'Input Parameters'!$E$38))))</f>
        <v>0.63644896594613076</v>
      </c>
      <c r="X4430">
        <f t="shared" ca="1" si="672"/>
        <v>1</v>
      </c>
      <c r="Y4430" s="7"/>
    </row>
    <row r="4431" spans="1:25" ht="15" customHeight="1" x14ac:dyDescent="0.25">
      <c r="A4431" s="139">
        <v>4424</v>
      </c>
      <c r="B4431" s="10">
        <f t="shared" ca="1" si="663"/>
        <v>0.42551310141791598</v>
      </c>
      <c r="C4431" s="60">
        <f ca="1">_xlfn.NORM.INV(B4431,'Input Parameters'!$E$15,'Input Parameters'!$F$15)</f>
        <v>260.78917195657505</v>
      </c>
      <c r="D4431" s="10">
        <f t="shared" ca="1" si="664"/>
        <v>0.90680585697698868</v>
      </c>
      <c r="E4431" s="62">
        <f ca="1">IF(_xlfn.NORM.INV(D4431,'Input Parameters'!$E$17,'Input Parameters'!$F$17)&lt;3500,3500,IF(_xlfn.NORM.INV(D4431,'Input Parameters'!$E$17,'Input Parameters'!$F$17)&gt;5500,5500,_xlfn.NORM.INV(D4431,'Input Parameters'!$E$17,'Input Parameters'!$F$17)))</f>
        <v>5500</v>
      </c>
      <c r="F4431" s="10">
        <f t="shared" ca="1" si="665"/>
        <v>0.31481833728229469</v>
      </c>
      <c r="G4431" s="64">
        <f ca="1">_xlfn.NORM.INV(F4431,'Input Parameters'!$E$20,'Input Parameters'!$F$20)</f>
        <v>279.41900341306359</v>
      </c>
      <c r="H4431" s="57">
        <f ca="1">EXP(E4431*(1/'Input Parameters'!$E$23-1/G4431))</f>
        <v>0.40343439447420076</v>
      </c>
      <c r="I4431" s="10">
        <f t="shared" ca="1" si="666"/>
        <v>0.6884298896604959</v>
      </c>
      <c r="J4431" s="30">
        <f ca="1">_xlfn.BETA.INV(I4431,'Input Parameters'!$L$26,'Input Parameters'!$M$26,'Input Parameters'!$J$26,'Input Parameters'!$K$26)</f>
        <v>0.73689854700355462</v>
      </c>
      <c r="K4431" s="168">
        <f ca="1">('Input Parameters'!$E$27/'Input Parameters'!$E$38)^$J4431</f>
        <v>5.0630268447859582E-3</v>
      </c>
      <c r="L4431" s="69">
        <f ca="1">$H4431*$C4431*'Input Parameters'!$E$25*K4431</f>
        <v>0.53268774600950097</v>
      </c>
      <c r="M4431" s="24">
        <f t="shared" ca="1" si="667"/>
        <v>8.8002211293856103E-3</v>
      </c>
      <c r="N4431" s="15">
        <f ca="1">_xlfn.NORM.INV(M4431,'Input Parameters'!$E$29,'Input Parameters'!$F$29)</f>
        <v>9.9762608165447672E-2</v>
      </c>
      <c r="O4431" s="8">
        <f t="shared" ca="1" si="668"/>
        <v>0.72765593756299829</v>
      </c>
      <c r="P4431" s="30">
        <f ca="1">_xlfn.LOGNORM.INV(O4431,'Input Parameters'!$H$30,'Input Parameters'!$I$30)</f>
        <v>3.5721937816917722</v>
      </c>
      <c r="Q4431" s="10">
        <f t="shared" ca="1" si="669"/>
        <v>0.27178235053574673</v>
      </c>
      <c r="R4431" s="30">
        <f>IF('Input Parameters'!$E$32=0,0,_xlfn.BETA.INV(Q4431,'Input Parameters'!$L$32,'Input Parameters'!$M$32,'Input Parameters'!$J$32,'Input Parameters'!$K$32))</f>
        <v>0</v>
      </c>
      <c r="S4431" s="10">
        <f t="shared" ca="1" si="670"/>
        <v>0.50177095838074803</v>
      </c>
      <c r="T4431" s="26">
        <f ca="1">_xlfn.LOGNORM.INV(S4431,'Input Parameters'!$H$34,'Input Parameters'!$I$34)</f>
        <v>50.435586412525154</v>
      </c>
      <c r="U4431" s="10">
        <f t="shared" ca="1" si="671"/>
        <v>0.69014917104368179</v>
      </c>
      <c r="V4431" s="30">
        <f ca="1">_xlfn.BETA.INV(U4431,'Input Parameters'!$L$36,'Input Parameters'!$M$36,'Input Parameters'!$J$36,'Input Parameters'!$K$36)</f>
        <v>0.66495560393473652</v>
      </c>
      <c r="W4431" s="2">
        <f ca="1">N4431+(P4431-N4431)*(1-ERF((T4431-R4431)/(2*SQRT(L4431*'Input Parameters'!$E$38))))</f>
        <v>9.9766174899556498E-2</v>
      </c>
      <c r="X4431">
        <f t="shared" ca="1" si="672"/>
        <v>1</v>
      </c>
      <c r="Y4431" s="7"/>
    </row>
    <row r="4432" spans="1:25" ht="15" customHeight="1" x14ac:dyDescent="0.25">
      <c r="A4432" s="139">
        <v>4425</v>
      </c>
      <c r="B4432" s="10">
        <f t="shared" ca="1" si="663"/>
        <v>0.56351809277914544</v>
      </c>
      <c r="C4432" s="60">
        <f ca="1">_xlfn.NORM.INV(B4432,'Input Parameters'!$E$15,'Input Parameters'!$F$15)</f>
        <v>279.63245821935772</v>
      </c>
      <c r="D4432" s="10">
        <f t="shared" ca="1" si="664"/>
        <v>0.63152896461590258</v>
      </c>
      <c r="E4432" s="62">
        <f ca="1">IF(_xlfn.NORM.INV(D4432,'Input Parameters'!$E$17,'Input Parameters'!$F$17)&lt;3500,3500,IF(_xlfn.NORM.INV(D4432,'Input Parameters'!$E$17,'Input Parameters'!$F$17)&gt;5500,5500,_xlfn.NORM.INV(D4432,'Input Parameters'!$E$17,'Input Parameters'!$F$17)))</f>
        <v>5035.1339044320639</v>
      </c>
      <c r="F4432" s="10">
        <f t="shared" ca="1" si="665"/>
        <v>5.8126627333770053E-2</v>
      </c>
      <c r="G4432" s="64">
        <f ca="1">_xlfn.NORM.INV(F4432,'Input Parameters'!$E$20,'Input Parameters'!$F$20)</f>
        <v>272.12633610521618</v>
      </c>
      <c r="H4432" s="57">
        <f ca="1">EXP(E4432*(1/'Input Parameters'!$E$23-1/G4432))</f>
        <v>0.26876085002990585</v>
      </c>
      <c r="I4432" s="10">
        <f t="shared" ca="1" si="666"/>
        <v>7.3047428413175686E-2</v>
      </c>
      <c r="J4432" s="30">
        <f ca="1">_xlfn.BETA.INV(I4432,'Input Parameters'!$L$26,'Input Parameters'!$M$26,'Input Parameters'!$J$26,'Input Parameters'!$K$26)</f>
        <v>0.41575368014767816</v>
      </c>
      <c r="K4432" s="168">
        <f ca="1">('Input Parameters'!$E$27/'Input Parameters'!$E$38)^$J4432</f>
        <v>5.0680653722356764E-2</v>
      </c>
      <c r="L4432" s="69">
        <f ca="1">$H4432*$C4432*'Input Parameters'!$E$25*K4432</f>
        <v>3.8088668832410026</v>
      </c>
      <c r="M4432" s="24">
        <f t="shared" ca="1" si="667"/>
        <v>0.10367006091911424</v>
      </c>
      <c r="N4432" s="15">
        <f ca="1">_xlfn.NORM.INV(M4432,'Input Parameters'!$E$29,'Input Parameters'!$F$29)</f>
        <v>9.9873908679996889E-2</v>
      </c>
      <c r="O4432" s="8">
        <f t="shared" ca="1" si="668"/>
        <v>6.8576554401196033E-2</v>
      </c>
      <c r="P4432" s="30">
        <f ca="1">_xlfn.LOGNORM.INV(O4432,'Input Parameters'!$H$30,'Input Parameters'!$I$30)</f>
        <v>1.3295727212403172</v>
      </c>
      <c r="Q4432" s="10">
        <f t="shared" ca="1" si="669"/>
        <v>0.27494901228617474</v>
      </c>
      <c r="R4432" s="30">
        <f>IF('Input Parameters'!$E$32=0,0,_xlfn.BETA.INV(Q4432,'Input Parameters'!$L$32,'Input Parameters'!$M$32,'Input Parameters'!$J$32,'Input Parameters'!$K$32))</f>
        <v>0</v>
      </c>
      <c r="S4432" s="10">
        <f t="shared" ca="1" si="670"/>
        <v>0.30935800308088779</v>
      </c>
      <c r="T4432" s="26">
        <f ca="1">_xlfn.LOGNORM.INV(S4432,'Input Parameters'!$H$34,'Input Parameters'!$I$34)</f>
        <v>47.378870728883108</v>
      </c>
      <c r="U4432" s="10">
        <f t="shared" ca="1" si="671"/>
        <v>1.0197594751905403E-2</v>
      </c>
      <c r="V4432" s="30">
        <f ca="1">_xlfn.BETA.INV(U4432,'Input Parameters'!$L$36,'Input Parameters'!$M$36,'Input Parameters'!$J$36,'Input Parameters'!$K$36)</f>
        <v>0.32093266077119842</v>
      </c>
      <c r="W4432" s="2">
        <f ca="1">N4432+(P4432-N4432)*(1-ERF((T4432-R4432)/(2*SQRT(L4432*'Input Parameters'!$E$38))))</f>
        <v>0.20568989724678063</v>
      </c>
      <c r="X4432">
        <f t="shared" ca="1" si="672"/>
        <v>1</v>
      </c>
      <c r="Y4432" s="7"/>
    </row>
    <row r="4433" spans="1:25" ht="15" customHeight="1" x14ac:dyDescent="0.25">
      <c r="A4433" s="139">
        <v>4426</v>
      </c>
      <c r="B4433" s="10">
        <f t="shared" ca="1" si="663"/>
        <v>0.16388844191618568</v>
      </c>
      <c r="C4433" s="60">
        <f ca="1">_xlfn.NORM.INV(B4433,'Input Parameters'!$E$15,'Input Parameters'!$F$15)</f>
        <v>217.93341459646751</v>
      </c>
      <c r="D4433" s="10">
        <f t="shared" ca="1" si="664"/>
        <v>0.65154740355269714</v>
      </c>
      <c r="E4433" s="62">
        <f ca="1">IF(_xlfn.NORM.INV(D4433,'Input Parameters'!$E$17,'Input Parameters'!$F$17)&lt;3500,3500,IF(_xlfn.NORM.INV(D4433,'Input Parameters'!$E$17,'Input Parameters'!$F$17)&gt;5500,5500,_xlfn.NORM.INV(D4433,'Input Parameters'!$E$17,'Input Parameters'!$F$17)))</f>
        <v>5072.6510579067399</v>
      </c>
      <c r="F4433" s="10">
        <f t="shared" ca="1" si="665"/>
        <v>0.68210438930612816</v>
      </c>
      <c r="G4433" s="64">
        <f ca="1">_xlfn.NORM.INV(F4433,'Input Parameters'!$E$20,'Input Parameters'!$F$20)</f>
        <v>285.8230632061742</v>
      </c>
      <c r="H4433" s="57">
        <f ca="1">EXP(E4433*(1/'Input Parameters'!$E$23-1/G4433))</f>
        <v>0.65021573202200611</v>
      </c>
      <c r="I4433" s="10">
        <f t="shared" ca="1" si="666"/>
        <v>0.10552744249216983</v>
      </c>
      <c r="J4433" s="30">
        <f ca="1">_xlfn.BETA.INV(I4433,'Input Parameters'!$L$26,'Input Parameters'!$M$26,'Input Parameters'!$J$26,'Input Parameters'!$K$26)</f>
        <v>0.44985745256052678</v>
      </c>
      <c r="K4433" s="168">
        <f ca="1">('Input Parameters'!$E$27/'Input Parameters'!$E$38)^$J4433</f>
        <v>3.9682769850608104E-2</v>
      </c>
      <c r="L4433" s="69">
        <f ca="1">$H4433*$C4433*'Input Parameters'!$E$25*K4433</f>
        <v>5.6231966912263927</v>
      </c>
      <c r="M4433" s="24">
        <f t="shared" ca="1" si="667"/>
        <v>0.48326218586833425</v>
      </c>
      <c r="N4433" s="15">
        <f ca="1">_xlfn.NORM.INV(M4433,'Input Parameters'!$E$29,'Input Parameters'!$F$29)</f>
        <v>9.9995803220547963E-2</v>
      </c>
      <c r="O4433" s="8">
        <f t="shared" ca="1" si="668"/>
        <v>0.70824590426729961</v>
      </c>
      <c r="P4433" s="30">
        <f ca="1">_xlfn.LOGNORM.INV(O4433,'Input Parameters'!$H$30,'Input Parameters'!$I$30)</f>
        <v>3.4765191415698689</v>
      </c>
      <c r="Q4433" s="10">
        <f t="shared" ca="1" si="669"/>
        <v>0.26905448013488698</v>
      </c>
      <c r="R4433" s="30">
        <f>IF('Input Parameters'!$E$32=0,0,_xlfn.BETA.INV(Q4433,'Input Parameters'!$L$32,'Input Parameters'!$M$32,'Input Parameters'!$J$32,'Input Parameters'!$K$32))</f>
        <v>0</v>
      </c>
      <c r="S4433" s="10">
        <f t="shared" ca="1" si="670"/>
        <v>0.8976779439869923</v>
      </c>
      <c r="T4433" s="26">
        <f ca="1">_xlfn.LOGNORM.INV(S4433,'Input Parameters'!$H$34,'Input Parameters'!$I$34)</f>
        <v>59.032253287143746</v>
      </c>
      <c r="U4433" s="10">
        <f t="shared" ca="1" si="671"/>
        <v>0.93054290592551658</v>
      </c>
      <c r="V4433" s="30">
        <f ca="1">_xlfn.BETA.INV(U4433,'Input Parameters'!$L$36,'Input Parameters'!$M$36,'Input Parameters'!$J$36,'Input Parameters'!$K$36)</f>
        <v>0.83857834278943222</v>
      </c>
      <c r="W4433" s="2">
        <f ca="1">N4433+(P4433-N4433)*(1-ERF((T4433-R4433)/(2*SQRT(L4433*'Input Parameters'!$E$38))))</f>
        <v>0.36457908004124095</v>
      </c>
      <c r="X4433">
        <f t="shared" ca="1" si="672"/>
        <v>1</v>
      </c>
      <c r="Y4433" s="7"/>
    </row>
    <row r="4434" spans="1:25" ht="15" customHeight="1" x14ac:dyDescent="0.25">
      <c r="A4434" s="139">
        <v>4427</v>
      </c>
      <c r="B4434" s="10">
        <f t="shared" ca="1" si="663"/>
        <v>0.37149653789751047</v>
      </c>
      <c r="C4434" s="60">
        <f ca="1">_xlfn.NORM.INV(B4434,'Input Parameters'!$E$15,'Input Parameters'!$F$15)</f>
        <v>253.19758687309388</v>
      </c>
      <c r="D4434" s="10">
        <f t="shared" ca="1" si="664"/>
        <v>0.70516035023769852</v>
      </c>
      <c r="E4434" s="62">
        <f ca="1">IF(_xlfn.NORM.INV(D4434,'Input Parameters'!$E$17,'Input Parameters'!$F$17)&lt;3500,3500,IF(_xlfn.NORM.INV(D4434,'Input Parameters'!$E$17,'Input Parameters'!$F$17)&gt;5500,5500,_xlfn.NORM.INV(D4434,'Input Parameters'!$E$17,'Input Parameters'!$F$17)))</f>
        <v>5177.5105776574455</v>
      </c>
      <c r="F4434" s="10">
        <f t="shared" ca="1" si="665"/>
        <v>0.41216322441865427</v>
      </c>
      <c r="G4434" s="64">
        <f ca="1">_xlfn.NORM.INV(F4434,'Input Parameters'!$E$20,'Input Parameters'!$F$20)</f>
        <v>281.1627081473365</v>
      </c>
      <c r="H4434" s="57">
        <f ca="1">EXP(E4434*(1/'Input Parameters'!$E$23-1/G4434))</f>
        <v>0.47730453957529351</v>
      </c>
      <c r="I4434" s="10">
        <f t="shared" ca="1" si="666"/>
        <v>0.86288313316532528</v>
      </c>
      <c r="J4434" s="30">
        <f ca="1">_xlfn.BETA.INV(I4434,'Input Parameters'!$L$26,'Input Parameters'!$M$26,'Input Parameters'!$J$26,'Input Parameters'!$K$26)</f>
        <v>0.81718338259262413</v>
      </c>
      <c r="K4434" s="168">
        <f ca="1">('Input Parameters'!$E$27/'Input Parameters'!$E$38)^$J4434</f>
        <v>2.8464695219473928E-3</v>
      </c>
      <c r="L4434" s="69">
        <f ca="1">$H4434*$C4434*'Input Parameters'!$E$25*K4434</f>
        <v>0.34400255263230922</v>
      </c>
      <c r="M4434" s="24">
        <f t="shared" ca="1" si="667"/>
        <v>0.78978396310864485</v>
      </c>
      <c r="N4434" s="15">
        <f ca="1">_xlfn.NORM.INV(M4434,'Input Parameters'!$E$29,'Input Parameters'!$F$29)</f>
        <v>0.10008056718692239</v>
      </c>
      <c r="O4434" s="8">
        <f t="shared" ca="1" si="668"/>
        <v>0.93472313014418129</v>
      </c>
      <c r="P4434" s="30">
        <f ca="1">_xlfn.LOGNORM.INV(O4434,'Input Parameters'!$H$30,'Input Parameters'!$I$30)</f>
        <v>5.4807571921783582</v>
      </c>
      <c r="Q4434" s="10">
        <f t="shared" ca="1" si="669"/>
        <v>0.19575920493360943</v>
      </c>
      <c r="R4434" s="30">
        <f>IF('Input Parameters'!$E$32=0,0,_xlfn.BETA.INV(Q4434,'Input Parameters'!$L$32,'Input Parameters'!$M$32,'Input Parameters'!$J$32,'Input Parameters'!$K$32))</f>
        <v>0</v>
      </c>
      <c r="S4434" s="10">
        <f t="shared" ca="1" si="670"/>
        <v>0.54263292926565665</v>
      </c>
      <c r="T4434" s="26">
        <f ca="1">_xlfn.LOGNORM.INV(S4434,'Input Parameters'!$H$34,'Input Parameters'!$I$34)</f>
        <v>51.084241283724772</v>
      </c>
      <c r="U4434" s="10">
        <f t="shared" ca="1" si="671"/>
        <v>0.16863486847272557</v>
      </c>
      <c r="V4434" s="30">
        <f ca="1">_xlfn.BETA.INV(U4434,'Input Parameters'!$L$36,'Input Parameters'!$M$36,'Input Parameters'!$J$36,'Input Parameters'!$K$36)</f>
        <v>0.45415828898790689</v>
      </c>
      <c r="W4434" s="2">
        <f ca="1">N4434+(P4434-N4434)*(1-ERF((T4434-R4434)/(2*SQRT(L4434*'Input Parameters'!$E$38))))</f>
        <v>0.10008057113262321</v>
      </c>
      <c r="X4434">
        <f t="shared" ca="1" si="672"/>
        <v>1</v>
      </c>
      <c r="Y4434" s="7"/>
    </row>
    <row r="4435" spans="1:25" ht="15" customHeight="1" x14ac:dyDescent="0.25">
      <c r="A4435" s="139">
        <v>4428</v>
      </c>
      <c r="B4435" s="10">
        <f t="shared" ca="1" si="663"/>
        <v>0.26811846714405996</v>
      </c>
      <c r="C4435" s="60">
        <f ca="1">_xlfn.NORM.INV(B4435,'Input Parameters'!$E$15,'Input Parameters'!$F$15)</f>
        <v>237.44782843562862</v>
      </c>
      <c r="D4435" s="10">
        <f t="shared" ca="1" si="664"/>
        <v>3.1804097516137109E-2</v>
      </c>
      <c r="E4435" s="62">
        <f ca="1">IF(_xlfn.NORM.INV(D4435,'Input Parameters'!$E$17,'Input Parameters'!$F$17)&lt;3500,3500,IF(_xlfn.NORM.INV(D4435,'Input Parameters'!$E$17,'Input Parameters'!$F$17)&gt;5500,5500,_xlfn.NORM.INV(D4435,'Input Parameters'!$E$17,'Input Parameters'!$F$17)))</f>
        <v>3501.5586639631711</v>
      </c>
      <c r="F4435" s="10">
        <f t="shared" ca="1" si="665"/>
        <v>0.97858997265697134</v>
      </c>
      <c r="G4435" s="64">
        <f ca="1">_xlfn.NORM.INV(F4435,'Input Parameters'!$E$20,'Input Parameters'!$F$20)</f>
        <v>296.22058834337264</v>
      </c>
      <c r="H4435" s="57">
        <f ca="1">EXP(E4435*(1/'Input Parameters'!$E$23-1/G4435))</f>
        <v>1.1421103984570302</v>
      </c>
      <c r="I4435" s="10">
        <f t="shared" ca="1" si="666"/>
        <v>0.93262538223306268</v>
      </c>
      <c r="J4435" s="30">
        <f ca="1">_xlfn.BETA.INV(I4435,'Input Parameters'!$L$26,'Input Parameters'!$M$26,'Input Parameters'!$J$26,'Input Parameters'!$K$26)</f>
        <v>0.86187387626602652</v>
      </c>
      <c r="K4435" s="168">
        <f ca="1">('Input Parameters'!$E$27/'Input Parameters'!$E$38)^$J4435</f>
        <v>2.0657915896189006E-3</v>
      </c>
      <c r="L4435" s="69">
        <f ca="1">$H4435*$C4435*'Input Parameters'!$E$25*K4435</f>
        <v>0.56022539658348935</v>
      </c>
      <c r="M4435" s="24">
        <f t="shared" ca="1" si="667"/>
        <v>0.42712361874145521</v>
      </c>
      <c r="N4435" s="15">
        <f ca="1">_xlfn.NORM.INV(M4435,'Input Parameters'!$E$29,'Input Parameters'!$F$29)</f>
        <v>9.9981629799699656E-2</v>
      </c>
      <c r="O4435" s="8">
        <f t="shared" ca="1" si="668"/>
        <v>0.76077271015553882</v>
      </c>
      <c r="P4435" s="30">
        <f ca="1">_xlfn.LOGNORM.INV(O4435,'Input Parameters'!$H$30,'Input Parameters'!$I$30)</f>
        <v>3.7503884433094958</v>
      </c>
      <c r="Q4435" s="10">
        <f t="shared" ca="1" si="669"/>
        <v>0.45293468599614306</v>
      </c>
      <c r="R4435" s="30">
        <f>IF('Input Parameters'!$E$32=0,0,_xlfn.BETA.INV(Q4435,'Input Parameters'!$L$32,'Input Parameters'!$M$32,'Input Parameters'!$J$32,'Input Parameters'!$K$32))</f>
        <v>0</v>
      </c>
      <c r="S4435" s="10">
        <f t="shared" ca="1" si="670"/>
        <v>0.49708354632585039</v>
      </c>
      <c r="T4435" s="26">
        <f ca="1">_xlfn.LOGNORM.INV(S4435,'Input Parameters'!$H$34,'Input Parameters'!$I$34)</f>
        <v>50.361852050406505</v>
      </c>
      <c r="U4435" s="10">
        <f t="shared" ca="1" si="671"/>
        <v>0.93413688002676587</v>
      </c>
      <c r="V4435" s="30">
        <f ca="1">_xlfn.BETA.INV(U4435,'Input Parameters'!$L$36,'Input Parameters'!$M$36,'Input Parameters'!$J$36,'Input Parameters'!$K$36)</f>
        <v>0.84367527402274622</v>
      </c>
      <c r="W4435" s="2">
        <f ca="1">N4435+(P4435-N4435)*(1-ERF((T4435-R4435)/(2*SQRT(L4435*'Input Parameters'!$E$38))))</f>
        <v>9.9988774508923836E-2</v>
      </c>
      <c r="X4435">
        <f t="shared" ca="1" si="672"/>
        <v>1</v>
      </c>
      <c r="Y4435" s="7"/>
    </row>
    <row r="4436" spans="1:25" ht="15" customHeight="1" x14ac:dyDescent="0.25">
      <c r="A4436" s="139">
        <v>4429</v>
      </c>
      <c r="B4436" s="10">
        <f t="shared" ca="1" si="663"/>
        <v>0.18582525836834385</v>
      </c>
      <c r="C4436" s="60">
        <f ca="1">_xlfn.NORM.INV(B4436,'Input Parameters'!$E$15,'Input Parameters'!$F$15)</f>
        <v>222.55154137694578</v>
      </c>
      <c r="D4436" s="10">
        <f t="shared" ca="1" si="664"/>
        <v>6.2022281839920756E-3</v>
      </c>
      <c r="E4436" s="62">
        <f ca="1">IF(_xlfn.NORM.INV(D4436,'Input Parameters'!$E$17,'Input Parameters'!$F$17)&lt;3500,3500,IF(_xlfn.NORM.INV(D4436,'Input Parameters'!$E$17,'Input Parameters'!$F$17)&gt;5500,5500,_xlfn.NORM.INV(D4436,'Input Parameters'!$E$17,'Input Parameters'!$F$17)))</f>
        <v>3500</v>
      </c>
      <c r="F4436" s="10">
        <f t="shared" ca="1" si="665"/>
        <v>9.5753568685193802E-2</v>
      </c>
      <c r="G4436" s="64">
        <f ca="1">_xlfn.NORM.INV(F4436,'Input Parameters'!$E$20,'Input Parameters'!$F$20)</f>
        <v>273.89890505606468</v>
      </c>
      <c r="H4436" s="57">
        <f ca="1">EXP(E4436*(1/'Input Parameters'!$E$23-1/G4436))</f>
        <v>0.43600581799876131</v>
      </c>
      <c r="I4436" s="10">
        <f t="shared" ca="1" si="666"/>
        <v>0.2381525828807306</v>
      </c>
      <c r="J4436" s="30">
        <f ca="1">_xlfn.BETA.INV(I4436,'Input Parameters'!$L$26,'Input Parameters'!$M$26,'Input Parameters'!$J$26,'Input Parameters'!$K$26)</f>
        <v>0.54210211973517286</v>
      </c>
      <c r="K4436" s="168">
        <f ca="1">('Input Parameters'!$E$27/'Input Parameters'!$E$38)^$J4436</f>
        <v>2.0475803984698122E-2</v>
      </c>
      <c r="L4436" s="69">
        <f ca="1">$H4436*$C4436*'Input Parameters'!$E$25*K4436</f>
        <v>1.9868443898138994</v>
      </c>
      <c r="M4436" s="24">
        <f t="shared" ca="1" si="667"/>
        <v>0.87423572537553529</v>
      </c>
      <c r="N4436" s="15">
        <f ca="1">_xlfn.NORM.INV(M4436,'Input Parameters'!$E$29,'Input Parameters'!$F$29)</f>
        <v>0.10011466445669442</v>
      </c>
      <c r="O4436" s="8">
        <f t="shared" ca="1" si="668"/>
        <v>0.77184515821588273</v>
      </c>
      <c r="P4436" s="30">
        <f ca="1">_xlfn.LOGNORM.INV(O4436,'Input Parameters'!$H$30,'Input Parameters'!$I$30)</f>
        <v>3.8149764453481874</v>
      </c>
      <c r="Q4436" s="10">
        <f t="shared" ca="1" si="669"/>
        <v>1.6124658336209574E-2</v>
      </c>
      <c r="R4436" s="30">
        <f>IF('Input Parameters'!$E$32=0,0,_xlfn.BETA.INV(Q4436,'Input Parameters'!$L$32,'Input Parameters'!$M$32,'Input Parameters'!$J$32,'Input Parameters'!$K$32))</f>
        <v>0</v>
      </c>
      <c r="S4436" s="10">
        <f t="shared" ca="1" si="670"/>
        <v>0.11338181304781225</v>
      </c>
      <c r="T4436" s="26">
        <f ca="1">_xlfn.LOGNORM.INV(S4436,'Input Parameters'!$H$34,'Input Parameters'!$I$34)</f>
        <v>43.364334053565493</v>
      </c>
      <c r="U4436" s="10">
        <f t="shared" ca="1" si="671"/>
        <v>0.57824837970583798</v>
      </c>
      <c r="V4436" s="30">
        <f ca="1">_xlfn.BETA.INV(U4436,'Input Parameters'!$L$36,'Input Parameters'!$M$36,'Input Parameters'!$J$36,'Input Parameters'!$K$36)</f>
        <v>0.61653016322757426</v>
      </c>
      <c r="W4436" s="2">
        <f ca="1">N4436+(P4436-N4436)*(1-ERF((T4436-R4436)/(2*SQRT(L4436*'Input Parameters'!$E$38))))</f>
        <v>0.21007983943745262</v>
      </c>
      <c r="X4436">
        <f t="shared" ca="1" si="672"/>
        <v>1</v>
      </c>
      <c r="Y4436" s="7"/>
    </row>
    <row r="4437" spans="1:25" ht="15" customHeight="1" x14ac:dyDescent="0.25">
      <c r="A4437" s="139">
        <v>4430</v>
      </c>
      <c r="B4437" s="10">
        <f t="shared" ca="1" si="663"/>
        <v>4.7964634893099767E-2</v>
      </c>
      <c r="C4437" s="60">
        <f ca="1">_xlfn.NORM.INV(B4437,'Input Parameters'!$E$15,'Input Parameters'!$F$15)</f>
        <v>180.73960788122633</v>
      </c>
      <c r="D4437" s="10">
        <f t="shared" ca="1" si="664"/>
        <v>0.73230706370540577</v>
      </c>
      <c r="E4437" s="62">
        <f ca="1">IF(_xlfn.NORM.INV(D4437,'Input Parameters'!$E$17,'Input Parameters'!$F$17)&lt;3500,3500,IF(_xlfn.NORM.INV(D4437,'Input Parameters'!$E$17,'Input Parameters'!$F$17)&gt;5500,5500,_xlfn.NORM.INV(D4437,'Input Parameters'!$E$17,'Input Parameters'!$F$17)))</f>
        <v>5233.8638230289198</v>
      </c>
      <c r="F4437" s="10">
        <f t="shared" ca="1" si="665"/>
        <v>0.63827076183208775</v>
      </c>
      <c r="G4437" s="64">
        <f ca="1">_xlfn.NORM.INV(F4437,'Input Parameters'!$E$20,'Input Parameters'!$F$20)</f>
        <v>285.02073084511727</v>
      </c>
      <c r="H4437" s="57">
        <f ca="1">EXP(E4437*(1/'Input Parameters'!$E$23-1/G4437))</f>
        <v>0.60915769898350802</v>
      </c>
      <c r="I4437" s="10">
        <f t="shared" ca="1" si="666"/>
        <v>0.45918672886203449</v>
      </c>
      <c r="J4437" s="30">
        <f ca="1">_xlfn.BETA.INV(I4437,'Input Parameters'!$L$26,'Input Parameters'!$M$26,'Input Parameters'!$J$26,'Input Parameters'!$K$26)</f>
        <v>0.64478453378926315</v>
      </c>
      <c r="K4437" s="168">
        <f ca="1">('Input Parameters'!$E$27/'Input Parameters'!$E$38)^$J4437</f>
        <v>9.8031180184963845E-3</v>
      </c>
      <c r="L4437" s="69">
        <f ca="1">$H4437*$C4437*'Input Parameters'!$E$25*K4437</f>
        <v>1.0793127422710509</v>
      </c>
      <c r="M4437" s="24">
        <f t="shared" ca="1" si="667"/>
        <v>0.48931208811255023</v>
      </c>
      <c r="N4437" s="15">
        <f ca="1">_xlfn.NORM.INV(M4437,'Input Parameters'!$E$29,'Input Parameters'!$F$29)</f>
        <v>9.999732061722888E-2</v>
      </c>
      <c r="O4437" s="8">
        <f t="shared" ca="1" si="668"/>
        <v>0.37136466287747194</v>
      </c>
      <c r="P4437" s="30">
        <f ca="1">_xlfn.LOGNORM.INV(O4437,'Input Parameters'!$H$30,'Input Parameters'!$I$30)</f>
        <v>2.2978771377118727</v>
      </c>
      <c r="Q4437" s="10">
        <f t="shared" ca="1" si="669"/>
        <v>0.63763231352350325</v>
      </c>
      <c r="R4437" s="30">
        <f>IF('Input Parameters'!$E$32=0,0,_xlfn.BETA.INV(Q4437,'Input Parameters'!$L$32,'Input Parameters'!$M$32,'Input Parameters'!$J$32,'Input Parameters'!$K$32))</f>
        <v>0</v>
      </c>
      <c r="S4437" s="10">
        <f t="shared" ca="1" si="670"/>
        <v>0.68585294071015535</v>
      </c>
      <c r="T4437" s="26">
        <f ca="1">_xlfn.LOGNORM.INV(S4437,'Input Parameters'!$H$34,'Input Parameters'!$I$34)</f>
        <v>53.539837912287531</v>
      </c>
      <c r="U4437" s="10">
        <f t="shared" ca="1" si="671"/>
        <v>0.60090182530029712</v>
      </c>
      <c r="V4437" s="30">
        <f ca="1">_xlfn.BETA.INV(U4437,'Input Parameters'!$L$36,'Input Parameters'!$M$36,'Input Parameters'!$J$36,'Input Parameters'!$K$36)</f>
        <v>0.62578400041620896</v>
      </c>
      <c r="W4437" s="2">
        <f ca="1">N4437+(P4437-N4437)*(1-ERF((T4437-R4437)/(2*SQRT(L4437*'Input Parameters'!$E$38))))</f>
        <v>0.10058711194711274</v>
      </c>
      <c r="X4437">
        <f t="shared" ca="1" si="672"/>
        <v>1</v>
      </c>
      <c r="Y4437" s="7"/>
    </row>
    <row r="4438" spans="1:25" ht="15" customHeight="1" x14ac:dyDescent="0.25">
      <c r="A4438" s="139">
        <v>4431</v>
      </c>
      <c r="B4438" s="10">
        <f t="shared" ca="1" si="663"/>
        <v>0.56027098262705388</v>
      </c>
      <c r="C4438" s="60">
        <f ca="1">_xlfn.NORM.INV(B4438,'Input Parameters'!$E$15,'Input Parameters'!$F$15)</f>
        <v>279.18597598963873</v>
      </c>
      <c r="D4438" s="10">
        <f t="shared" ca="1" si="664"/>
        <v>0.58697001731201959</v>
      </c>
      <c r="E4438" s="62">
        <f ca="1">IF(_xlfn.NORM.INV(D4438,'Input Parameters'!$E$17,'Input Parameters'!$F$17)&lt;3500,3500,IF(_xlfn.NORM.INV(D4438,'Input Parameters'!$E$17,'Input Parameters'!$F$17)&gt;5500,5500,_xlfn.NORM.INV(D4438,'Input Parameters'!$E$17,'Input Parameters'!$F$17)))</f>
        <v>4953.8302995997556</v>
      </c>
      <c r="F4438" s="10">
        <f t="shared" ca="1" si="665"/>
        <v>0.27473045252583861</v>
      </c>
      <c r="G4438" s="64">
        <f ca="1">_xlfn.NORM.INV(F4438,'Input Parameters'!$E$20,'Input Parameters'!$F$20)</f>
        <v>278.63959344080325</v>
      </c>
      <c r="H4438" s="57">
        <f ca="1">EXP(E4438*(1/'Input Parameters'!$E$23-1/G4438))</f>
        <v>0.42013001924977977</v>
      </c>
      <c r="I4438" s="10">
        <f t="shared" ca="1" si="666"/>
        <v>0.93181423350348191</v>
      </c>
      <c r="J4438" s="30">
        <f ca="1">_xlfn.BETA.INV(I4438,'Input Parameters'!$L$26,'Input Parameters'!$M$26,'Input Parameters'!$J$26,'Input Parameters'!$K$26)</f>
        <v>0.8612433651665069</v>
      </c>
      <c r="K4438" s="168">
        <f ca="1">('Input Parameters'!$E$27/'Input Parameters'!$E$38)^$J4438</f>
        <v>2.0751556448403976E-3</v>
      </c>
      <c r="L4438" s="69">
        <f ca="1">$H4438*$C4438*'Input Parameters'!$E$25*K4438</f>
        <v>0.2434041559132416</v>
      </c>
      <c r="M4438" s="24">
        <f t="shared" ca="1" si="667"/>
        <v>0.83114683666413303</v>
      </c>
      <c r="N4438" s="15">
        <f ca="1">_xlfn.NORM.INV(M4438,'Input Parameters'!$E$29,'Input Parameters'!$F$29)</f>
        <v>0.10009587070881036</v>
      </c>
      <c r="O4438" s="8">
        <f t="shared" ca="1" si="668"/>
        <v>0.13987785587710788</v>
      </c>
      <c r="P4438" s="30">
        <f ca="1">_xlfn.LOGNORM.INV(O4438,'Input Parameters'!$H$30,'Input Parameters'!$I$30)</f>
        <v>1.6103622771940049</v>
      </c>
      <c r="Q4438" s="10">
        <f t="shared" ca="1" si="669"/>
        <v>0.72847088722754683</v>
      </c>
      <c r="R4438" s="30">
        <f>IF('Input Parameters'!$E$32=0,0,_xlfn.BETA.INV(Q4438,'Input Parameters'!$L$32,'Input Parameters'!$M$32,'Input Parameters'!$J$32,'Input Parameters'!$K$32))</f>
        <v>0</v>
      </c>
      <c r="S4438" s="10">
        <f t="shared" ca="1" si="670"/>
        <v>3.7675823262498076E-2</v>
      </c>
      <c r="T4438" s="26">
        <f ca="1">_xlfn.LOGNORM.INV(S4438,'Input Parameters'!$H$34,'Input Parameters'!$I$34)</f>
        <v>40.395385642032252</v>
      </c>
      <c r="U4438" s="10">
        <f t="shared" ca="1" si="671"/>
        <v>0.29812092449303107</v>
      </c>
      <c r="V4438" s="30">
        <f ca="1">_xlfn.BETA.INV(U4438,'Input Parameters'!$L$36,'Input Parameters'!$M$36,'Input Parameters'!$J$36,'Input Parameters'!$K$36)</f>
        <v>0.50946432606929992</v>
      </c>
      <c r="W4438" s="2">
        <f ca="1">N4438+(P4438-N4438)*(1-ERF((T4438-R4438)/(2*SQRT(L4438*'Input Parameters'!$E$38))))</f>
        <v>0.10009588136082373</v>
      </c>
      <c r="X4438">
        <f t="shared" ca="1" si="672"/>
        <v>1</v>
      </c>
      <c r="Y4438" s="7"/>
    </row>
    <row r="4439" spans="1:25" ht="15" customHeight="1" x14ac:dyDescent="0.25">
      <c r="A4439" s="139">
        <v>4432</v>
      </c>
      <c r="B4439" s="10">
        <f t="shared" ca="1" si="663"/>
        <v>0.30739419755823782</v>
      </c>
      <c r="C4439" s="60">
        <f ca="1">_xlfn.NORM.INV(B4439,'Input Parameters'!$E$15,'Input Parameters'!$F$15)</f>
        <v>243.69434206346247</v>
      </c>
      <c r="D4439" s="10">
        <f t="shared" ca="1" si="664"/>
        <v>0.65861800719552055</v>
      </c>
      <c r="E4439" s="62">
        <f ca="1">IF(_xlfn.NORM.INV(D4439,'Input Parameters'!$E$17,'Input Parameters'!$F$17)&lt;3500,3500,IF(_xlfn.NORM.INV(D4439,'Input Parameters'!$E$17,'Input Parameters'!$F$17)&gt;5500,5500,_xlfn.NORM.INV(D4439,'Input Parameters'!$E$17,'Input Parameters'!$F$17)))</f>
        <v>5086.0860402515664</v>
      </c>
      <c r="F4439" s="10">
        <f t="shared" ca="1" si="665"/>
        <v>1.5374381578486696E-2</v>
      </c>
      <c r="G4439" s="64">
        <f ca="1">_xlfn.NORM.INV(F4439,'Input Parameters'!$E$20,'Input Parameters'!$F$20)</f>
        <v>268.17593025815285</v>
      </c>
      <c r="H4439" s="57">
        <f ca="1">EXP(E4439*(1/'Input Parameters'!$E$23-1/G4439))</f>
        <v>0.2013827966167186</v>
      </c>
      <c r="I4439" s="10">
        <f t="shared" ca="1" si="666"/>
        <v>0.33868688960268445</v>
      </c>
      <c r="J4439" s="30">
        <f ca="1">_xlfn.BETA.INV(I4439,'Input Parameters'!$L$26,'Input Parameters'!$M$26,'Input Parameters'!$J$26,'Input Parameters'!$K$26)</f>
        <v>0.59261224537983104</v>
      </c>
      <c r="K4439" s="168">
        <f ca="1">('Input Parameters'!$E$27/'Input Parameters'!$E$38)^$J4439</f>
        <v>1.4252517594703695E-2</v>
      </c>
      <c r="L4439" s="69">
        <f ca="1">$H4439*$C4439*'Input Parameters'!$E$25*K4439</f>
        <v>0.69945438886817857</v>
      </c>
      <c r="M4439" s="24">
        <f t="shared" ca="1" si="667"/>
        <v>0.54340796243383083</v>
      </c>
      <c r="N4439" s="15">
        <f ca="1">_xlfn.NORM.INV(M4439,'Input Parameters'!$E$29,'Input Parameters'!$F$29)</f>
        <v>0.10001090232175792</v>
      </c>
      <c r="O4439" s="8">
        <f t="shared" ca="1" si="668"/>
        <v>0.670472751701508</v>
      </c>
      <c r="P4439" s="30">
        <f ca="1">_xlfn.LOGNORM.INV(O4439,'Input Parameters'!$H$30,'Input Parameters'!$I$30)</f>
        <v>3.3050904507303005</v>
      </c>
      <c r="Q4439" s="10">
        <f t="shared" ca="1" si="669"/>
        <v>0.82209533024638315</v>
      </c>
      <c r="R4439" s="30">
        <f>IF('Input Parameters'!$E$32=0,0,_xlfn.BETA.INV(Q4439,'Input Parameters'!$L$32,'Input Parameters'!$M$32,'Input Parameters'!$J$32,'Input Parameters'!$K$32))</f>
        <v>0</v>
      </c>
      <c r="S4439" s="10">
        <f t="shared" ca="1" si="670"/>
        <v>0.30802288172207937</v>
      </c>
      <c r="T4439" s="26">
        <f ca="1">_xlfn.LOGNORM.INV(S4439,'Input Parameters'!$H$34,'Input Parameters'!$I$34)</f>
        <v>47.356508746092835</v>
      </c>
      <c r="U4439" s="10">
        <f t="shared" ca="1" si="671"/>
        <v>0.33269257749402559</v>
      </c>
      <c r="V4439" s="30">
        <f ca="1">_xlfn.BETA.INV(U4439,'Input Parameters'!$L$36,'Input Parameters'!$M$36,'Input Parameters'!$J$36,'Input Parameters'!$K$36)</f>
        <v>0.52283922869623289</v>
      </c>
      <c r="W4439" s="2">
        <f ca="1">N4439+(P4439-N4439)*(1-ERF((T4439-R4439)/(2*SQRT(L4439*'Input Parameters'!$E$38))))</f>
        <v>0.10021058659950116</v>
      </c>
      <c r="X4439">
        <f t="shared" ca="1" si="672"/>
        <v>1</v>
      </c>
      <c r="Y4439" s="7"/>
    </row>
    <row r="4440" spans="1:25" ht="15" customHeight="1" x14ac:dyDescent="0.25">
      <c r="A4440" s="139">
        <v>4433</v>
      </c>
      <c r="B4440" s="10">
        <f t="shared" ca="1" si="663"/>
        <v>0.68886674841388196</v>
      </c>
      <c r="C4440" s="60">
        <f ca="1">_xlfn.NORM.INV(B4440,'Input Parameters'!$E$15,'Input Parameters'!$F$15)</f>
        <v>297.66509280634142</v>
      </c>
      <c r="D4440" s="10">
        <f t="shared" ca="1" si="664"/>
        <v>0.18567946144107617</v>
      </c>
      <c r="E4440" s="62">
        <f ca="1">IF(_xlfn.NORM.INV(D4440,'Input Parameters'!$E$17,'Input Parameters'!$F$17)&lt;3500,3500,IF(_xlfn.NORM.INV(D4440,'Input Parameters'!$E$17,'Input Parameters'!$F$17)&gt;5500,5500,_xlfn.NORM.INV(D4440,'Input Parameters'!$E$17,'Input Parameters'!$F$17)))</f>
        <v>4174.248447388497</v>
      </c>
      <c r="F4440" s="10">
        <f t="shared" ca="1" si="665"/>
        <v>0.60836695841743926</v>
      </c>
      <c r="G4440" s="64">
        <f ca="1">_xlfn.NORM.INV(F4440,'Input Parameters'!$E$20,'Input Parameters'!$F$20)</f>
        <v>284.49293739706559</v>
      </c>
      <c r="H4440" s="57">
        <f ca="1">EXP(E4440*(1/'Input Parameters'!$E$23-1/G4440))</f>
        <v>0.65540854768722445</v>
      </c>
      <c r="I4440" s="10">
        <f t="shared" ca="1" si="666"/>
        <v>4.4714468070222502E-2</v>
      </c>
      <c r="J4440" s="30">
        <f ca="1">_xlfn.BETA.INV(I4440,'Input Parameters'!$L$26,'Input Parameters'!$M$26,'Input Parameters'!$J$26,'Input Parameters'!$K$26)</f>
        <v>0.37554125834495483</v>
      </c>
      <c r="K4440" s="168">
        <f ca="1">('Input Parameters'!$E$27/'Input Parameters'!$E$38)^$J4440</f>
        <v>6.7625755654410979E-2</v>
      </c>
      <c r="L4440" s="69">
        <f ca="1">$H4440*$C4440*'Input Parameters'!$E$25*K4440</f>
        <v>13.193260569791672</v>
      </c>
      <c r="M4440" s="24">
        <f t="shared" ca="1" si="667"/>
        <v>0.97259110865145582</v>
      </c>
      <c r="N4440" s="15">
        <f ca="1">_xlfn.NORM.INV(M4440,'Input Parameters'!$E$29,'Input Parameters'!$F$29)</f>
        <v>0.10019203176942083</v>
      </c>
      <c r="O4440" s="8">
        <f t="shared" ca="1" si="668"/>
        <v>0.79108186657405899</v>
      </c>
      <c r="P4440" s="30">
        <f ca="1">_xlfn.LOGNORM.INV(O4440,'Input Parameters'!$H$30,'Input Parameters'!$I$30)</f>
        <v>3.9343839441841268</v>
      </c>
      <c r="Q4440" s="10">
        <f t="shared" ca="1" si="669"/>
        <v>0.63666674630104947</v>
      </c>
      <c r="R4440" s="30">
        <f>IF('Input Parameters'!$E$32=0,0,_xlfn.BETA.INV(Q4440,'Input Parameters'!$L$32,'Input Parameters'!$M$32,'Input Parameters'!$J$32,'Input Parameters'!$K$32))</f>
        <v>0</v>
      </c>
      <c r="S4440" s="10">
        <f t="shared" ca="1" si="670"/>
        <v>0.41310126782203693</v>
      </c>
      <c r="T4440" s="26">
        <f ca="1">_xlfn.LOGNORM.INV(S4440,'Input Parameters'!$H$34,'Input Parameters'!$I$34)</f>
        <v>49.048213444916087</v>
      </c>
      <c r="U4440" s="10">
        <f t="shared" ca="1" si="671"/>
        <v>7.1026920111374237E-2</v>
      </c>
      <c r="V4440" s="30">
        <f ca="1">_xlfn.BETA.INV(U4440,'Input Parameters'!$L$36,'Input Parameters'!$M$36,'Input Parameters'!$J$36,'Input Parameters'!$K$36)</f>
        <v>0.39686656059059178</v>
      </c>
      <c r="W4440" s="2">
        <f ca="1">N4440+(P4440-N4440)*(1-ERF((T4440-R4440)/(2*SQRT(L4440*'Input Parameters'!$E$38))))</f>
        <v>1.4025018636803974</v>
      </c>
      <c r="X4440">
        <f t="shared" ca="1" si="672"/>
        <v>0</v>
      </c>
      <c r="Y4440" s="7"/>
    </row>
    <row r="4441" spans="1:25" ht="15" customHeight="1" x14ac:dyDescent="0.25">
      <c r="A4441" s="139">
        <v>4434</v>
      </c>
      <c r="B4441" s="10">
        <f t="shared" ca="1" si="663"/>
        <v>0.89830751492076333</v>
      </c>
      <c r="C4441" s="60">
        <f ca="1">_xlfn.NORM.INV(B4441,'Input Parameters'!$E$15,'Input Parameters'!$F$15)</f>
        <v>339.89944813490058</v>
      </c>
      <c r="D4441" s="10">
        <f t="shared" ca="1" si="664"/>
        <v>0.93705294876140488</v>
      </c>
      <c r="E4441" s="62">
        <f ca="1">IF(_xlfn.NORM.INV(D4441,'Input Parameters'!$E$17,'Input Parameters'!$F$17)&lt;3500,3500,IF(_xlfn.NORM.INV(D4441,'Input Parameters'!$E$17,'Input Parameters'!$F$17)&gt;5500,5500,_xlfn.NORM.INV(D4441,'Input Parameters'!$E$17,'Input Parameters'!$F$17)))</f>
        <v>5500</v>
      </c>
      <c r="F4441" s="10">
        <f t="shared" ca="1" si="665"/>
        <v>0.29783310728770163</v>
      </c>
      <c r="G4441" s="64">
        <f ca="1">_xlfn.NORM.INV(F4441,'Input Parameters'!$E$20,'Input Parameters'!$F$20)</f>
        <v>279.09469211739128</v>
      </c>
      <c r="H4441" s="57">
        <f ca="1">EXP(E4441*(1/'Input Parameters'!$E$23-1/G4441))</f>
        <v>0.39431149489154504</v>
      </c>
      <c r="I4441" s="10">
        <f t="shared" ca="1" si="666"/>
        <v>0.78965751332832479</v>
      </c>
      <c r="J4441" s="30">
        <f ca="1">_xlfn.BETA.INV(I4441,'Input Parameters'!$L$26,'Input Parameters'!$M$26,'Input Parameters'!$J$26,'Input Parameters'!$K$26)</f>
        <v>0.78064652728206885</v>
      </c>
      <c r="K4441" s="168">
        <f ca="1">('Input Parameters'!$E$27/'Input Parameters'!$E$38)^$J4441</f>
        <v>3.6993576382081382E-3</v>
      </c>
      <c r="L4441" s="69">
        <f ca="1">$H4441*$C4441*'Input Parameters'!$E$25*K4441</f>
        <v>0.49581106682725679</v>
      </c>
      <c r="M4441" s="24">
        <f t="shared" ca="1" si="667"/>
        <v>0.23884882639902272</v>
      </c>
      <c r="N4441" s="15">
        <f ca="1">_xlfn.NORM.INV(M4441,'Input Parameters'!$E$29,'Input Parameters'!$F$29)</f>
        <v>9.9928998954492684E-2</v>
      </c>
      <c r="O4441" s="8">
        <f t="shared" ca="1" si="668"/>
        <v>0.64035138693208615</v>
      </c>
      <c r="P4441" s="30">
        <f ca="1">_xlfn.LOGNORM.INV(O4441,'Input Parameters'!$H$30,'Input Parameters'!$I$30)</f>
        <v>3.1797840728076374</v>
      </c>
      <c r="Q4441" s="10">
        <f t="shared" ca="1" si="669"/>
        <v>0.26090886336499219</v>
      </c>
      <c r="R4441" s="30">
        <f>IF('Input Parameters'!$E$32=0,0,_xlfn.BETA.INV(Q4441,'Input Parameters'!$L$32,'Input Parameters'!$M$32,'Input Parameters'!$J$32,'Input Parameters'!$K$32))</f>
        <v>0</v>
      </c>
      <c r="S4441" s="10">
        <f t="shared" ca="1" si="670"/>
        <v>0.28704544079592897</v>
      </c>
      <c r="T4441" s="26">
        <f ca="1">_xlfn.LOGNORM.INV(S4441,'Input Parameters'!$H$34,'Input Parameters'!$I$34)</f>
        <v>47.000666523257145</v>
      </c>
      <c r="U4441" s="10">
        <f t="shared" ca="1" si="671"/>
        <v>0.29373243940641214</v>
      </c>
      <c r="V4441" s="30">
        <f ca="1">_xlfn.BETA.INV(U4441,'Input Parameters'!$L$36,'Input Parameters'!$M$36,'Input Parameters'!$J$36,'Input Parameters'!$K$36)</f>
        <v>0.50774162136805634</v>
      </c>
      <c r="W4441" s="2">
        <f ca="1">N4441+(P4441-N4441)*(1-ERF((T4441-R4441)/(2*SQRT(L4441*'Input Parameters'!$E$38))))</f>
        <v>9.9936266931976381E-2</v>
      </c>
      <c r="X4441">
        <f t="shared" ca="1" si="672"/>
        <v>1</v>
      </c>
      <c r="Y4441" s="7"/>
    </row>
    <row r="4442" spans="1:25" ht="15" customHeight="1" x14ac:dyDescent="0.25">
      <c r="A4442" s="139">
        <v>4435</v>
      </c>
      <c r="B4442" s="10">
        <f t="shared" ca="1" si="663"/>
        <v>0.57699324754070991</v>
      </c>
      <c r="C4442" s="60">
        <f ca="1">_xlfn.NORM.INV(B4442,'Input Parameters'!$E$15,'Input Parameters'!$F$15)</f>
        <v>281.49196596539531</v>
      </c>
      <c r="D4442" s="10">
        <f t="shared" ca="1" si="664"/>
        <v>4.7120345822674103E-2</v>
      </c>
      <c r="E4442" s="62">
        <f ca="1">IF(_xlfn.NORM.INV(D4442,'Input Parameters'!$E$17,'Input Parameters'!$F$17)&lt;3500,3500,IF(_xlfn.NORM.INV(D4442,'Input Parameters'!$E$17,'Input Parameters'!$F$17)&gt;5500,5500,_xlfn.NORM.INV(D4442,'Input Parameters'!$E$17,'Input Parameters'!$F$17)))</f>
        <v>3628.5919384521076</v>
      </c>
      <c r="F4442" s="10">
        <f t="shared" ca="1" si="665"/>
        <v>0.48469532732215503</v>
      </c>
      <c r="G4442" s="64">
        <f ca="1">_xlfn.NORM.INV(F4442,'Input Parameters'!$E$20,'Input Parameters'!$F$20)</f>
        <v>282.39290398105129</v>
      </c>
      <c r="H4442" s="57">
        <f ca="1">EXP(E4442*(1/'Input Parameters'!$E$23-1/G4442))</f>
        <v>0.62994783601697757</v>
      </c>
      <c r="I4442" s="10">
        <f t="shared" ca="1" si="666"/>
        <v>6.1104297332757684E-2</v>
      </c>
      <c r="J4442" s="30">
        <f ca="1">_xlfn.BETA.INV(I4442,'Input Parameters'!$L$26,'Input Parameters'!$M$26,'Input Parameters'!$J$26,'Input Parameters'!$K$26)</f>
        <v>0.40048893579655126</v>
      </c>
      <c r="K4442" s="168">
        <f ca="1">('Input Parameters'!$E$27/'Input Parameters'!$E$38)^$J4442</f>
        <v>5.6545104435088415E-2</v>
      </c>
      <c r="L4442" s="69">
        <f ca="1">$H4442*$C4442*'Input Parameters'!$E$25*K4442</f>
        <v>10.026875052553088</v>
      </c>
      <c r="M4442" s="24">
        <f t="shared" ca="1" si="667"/>
        <v>0.94200129424827228</v>
      </c>
      <c r="N4442" s="15">
        <f ca="1">_xlfn.NORM.INV(M4442,'Input Parameters'!$E$29,'Input Parameters'!$F$29)</f>
        <v>0.1001571797974259</v>
      </c>
      <c r="O4442" s="8">
        <f t="shared" ca="1" si="668"/>
        <v>0.79654297119770967</v>
      </c>
      <c r="P4442" s="30">
        <f ca="1">_xlfn.LOGNORM.INV(O4442,'Input Parameters'!$H$30,'Input Parameters'!$I$30)</f>
        <v>3.9701467651830709</v>
      </c>
      <c r="Q4442" s="10">
        <f t="shared" ca="1" si="669"/>
        <v>0.83649411835340237</v>
      </c>
      <c r="R4442" s="30">
        <f>IF('Input Parameters'!$E$32=0,0,_xlfn.BETA.INV(Q4442,'Input Parameters'!$L$32,'Input Parameters'!$M$32,'Input Parameters'!$J$32,'Input Parameters'!$K$32))</f>
        <v>0</v>
      </c>
      <c r="S4442" s="10">
        <f t="shared" ca="1" si="670"/>
        <v>0.20847803982490587</v>
      </c>
      <c r="T4442" s="26">
        <f ca="1">_xlfn.LOGNORM.INV(S4442,'Input Parameters'!$H$34,'Input Parameters'!$I$34)</f>
        <v>45.561957636190741</v>
      </c>
      <c r="U4442" s="10">
        <f t="shared" ca="1" si="671"/>
        <v>0.71761037103296021</v>
      </c>
      <c r="V4442" s="30">
        <f ca="1">_xlfn.BETA.INV(U4442,'Input Parameters'!$L$36,'Input Parameters'!$M$36,'Input Parameters'!$J$36,'Input Parameters'!$K$36)</f>
        <v>0.67822207476582519</v>
      </c>
      <c r="W4442" s="2">
        <f ca="1">N4442+(P4442-N4442)*(1-ERF((T4442-R4442)/(2*SQRT(L4442*'Input Parameters'!$E$38))))</f>
        <v>1.2957861081898812</v>
      </c>
      <c r="X4442">
        <f t="shared" ca="1" si="672"/>
        <v>0</v>
      </c>
      <c r="Y4442" s="7"/>
    </row>
    <row r="4443" spans="1:25" ht="15" customHeight="1" x14ac:dyDescent="0.25">
      <c r="A4443" s="139">
        <v>4436</v>
      </c>
      <c r="B4443" s="10">
        <f t="shared" ca="1" si="663"/>
        <v>0.89356025108240955</v>
      </c>
      <c r="C4443" s="60">
        <f ca="1">_xlfn.NORM.INV(B4443,'Input Parameters'!$E$15,'Input Parameters'!$F$15)</f>
        <v>338.4752386509777</v>
      </c>
      <c r="D4443" s="10">
        <f t="shared" ca="1" si="664"/>
        <v>0.93287656122912099</v>
      </c>
      <c r="E4443" s="62">
        <f ca="1">IF(_xlfn.NORM.INV(D4443,'Input Parameters'!$E$17,'Input Parameters'!$F$17)&lt;3500,3500,IF(_xlfn.NORM.INV(D4443,'Input Parameters'!$E$17,'Input Parameters'!$F$17)&gt;5500,5500,_xlfn.NORM.INV(D4443,'Input Parameters'!$E$17,'Input Parameters'!$F$17)))</f>
        <v>5500</v>
      </c>
      <c r="F4443" s="10">
        <f t="shared" ca="1" si="665"/>
        <v>0.2715918938888725</v>
      </c>
      <c r="G4443" s="64">
        <f ca="1">_xlfn.NORM.INV(F4443,'Input Parameters'!$E$20,'Input Parameters'!$F$20)</f>
        <v>278.57636276287229</v>
      </c>
      <c r="H4443" s="57">
        <f ca="1">EXP(E4443*(1/'Input Parameters'!$E$23-1/G4443))</f>
        <v>0.38011522223751287</v>
      </c>
      <c r="I4443" s="10">
        <f t="shared" ca="1" si="666"/>
        <v>0.53574745125456236</v>
      </c>
      <c r="J4443" s="30">
        <f ca="1">_xlfn.BETA.INV(I4443,'Input Parameters'!$L$26,'Input Parameters'!$M$26,'Input Parameters'!$J$26,'Input Parameters'!$K$26)</f>
        <v>0.67572744554738817</v>
      </c>
      <c r="K4443" s="168">
        <f ca="1">('Input Parameters'!$E$27/'Input Parameters'!$E$38)^$J4443</f>
        <v>7.8518271218428384E-3</v>
      </c>
      <c r="L4443" s="69">
        <f ca="1">$H4443*$C4443*'Input Parameters'!$E$25*K4443</f>
        <v>1.0102128626576419</v>
      </c>
      <c r="M4443" s="24">
        <f t="shared" ca="1" si="667"/>
        <v>0.87959481654558247</v>
      </c>
      <c r="N4443" s="15">
        <f ca="1">_xlfn.NORM.INV(M4443,'Input Parameters'!$E$29,'Input Parameters'!$F$29)</f>
        <v>0.10011729636898957</v>
      </c>
      <c r="O4443" s="8">
        <f t="shared" ca="1" si="668"/>
        <v>0.23912177407870405</v>
      </c>
      <c r="P4443" s="30">
        <f ca="1">_xlfn.LOGNORM.INV(O4443,'Input Parameters'!$H$30,'Input Parameters'!$I$30)</f>
        <v>1.919492773092448</v>
      </c>
      <c r="Q4443" s="10">
        <f t="shared" ca="1" si="669"/>
        <v>0.8146181377004954</v>
      </c>
      <c r="R4443" s="30">
        <f>IF('Input Parameters'!$E$32=0,0,_xlfn.BETA.INV(Q4443,'Input Parameters'!$L$32,'Input Parameters'!$M$32,'Input Parameters'!$J$32,'Input Parameters'!$K$32))</f>
        <v>0</v>
      </c>
      <c r="S4443" s="10">
        <f t="shared" ca="1" si="670"/>
        <v>0.53269268550777393</v>
      </c>
      <c r="T4443" s="26">
        <f ca="1">_xlfn.LOGNORM.INV(S4443,'Input Parameters'!$H$34,'Input Parameters'!$I$34)</f>
        <v>50.925286167778061</v>
      </c>
      <c r="U4443" s="10">
        <f t="shared" ca="1" si="671"/>
        <v>0.9565260850189603</v>
      </c>
      <c r="V4443" s="30">
        <f ca="1">_xlfn.BETA.INV(U4443,'Input Parameters'!$L$36,'Input Parameters'!$M$36,'Input Parameters'!$J$36,'Input Parameters'!$K$36)</f>
        <v>0.88188260922296213</v>
      </c>
      <c r="W4443" s="2">
        <f ca="1">N4443+(P4443-N4443)*(1-ERF((T4443-R4443)/(2*SQRT(L4443*'Input Parameters'!$E$38))))</f>
        <v>0.10073596407708368</v>
      </c>
      <c r="X4443">
        <f t="shared" ca="1" si="672"/>
        <v>1</v>
      </c>
      <c r="Y4443" s="7"/>
    </row>
    <row r="4444" spans="1:25" ht="15" customHeight="1" x14ac:dyDescent="0.25">
      <c r="A4444" s="139">
        <v>4437</v>
      </c>
      <c r="B4444" s="10">
        <f t="shared" ca="1" si="663"/>
        <v>0.61778545611013325</v>
      </c>
      <c r="C4444" s="60">
        <f ca="1">_xlfn.NORM.INV(B4444,'Input Parameters'!$E$15,'Input Parameters'!$F$15)</f>
        <v>287.20733369071866</v>
      </c>
      <c r="D4444" s="10">
        <f t="shared" ca="1" si="664"/>
        <v>0.39565564247205542</v>
      </c>
      <c r="E4444" s="62">
        <f ca="1">IF(_xlfn.NORM.INV(D4444,'Input Parameters'!$E$17,'Input Parameters'!$F$17)&lt;3500,3500,IF(_xlfn.NORM.INV(D4444,'Input Parameters'!$E$17,'Input Parameters'!$F$17)&gt;5500,5500,_xlfn.NORM.INV(D4444,'Input Parameters'!$E$17,'Input Parameters'!$F$17)))</f>
        <v>4614.7742439954118</v>
      </c>
      <c r="F4444" s="10">
        <f t="shared" ca="1" si="665"/>
        <v>0.24956685824264291</v>
      </c>
      <c r="G4444" s="64">
        <f ca="1">_xlfn.NORM.INV(F4444,'Input Parameters'!$E$20,'Input Parameters'!$F$20)</f>
        <v>278.12178211123961</v>
      </c>
      <c r="H4444" s="57">
        <f ca="1">EXP(E4444*(1/'Input Parameters'!$E$23-1/G4444))</f>
        <v>0.43228390390828192</v>
      </c>
      <c r="I4444" s="10">
        <f t="shared" ca="1" si="666"/>
        <v>8.4081663394202311E-2</v>
      </c>
      <c r="J4444" s="30">
        <f ca="1">_xlfn.BETA.INV(I4444,'Input Parameters'!$L$26,'Input Parameters'!$M$26,'Input Parameters'!$J$26,'Input Parameters'!$K$26)</f>
        <v>0.42835072944176078</v>
      </c>
      <c r="K4444" s="168">
        <f ca="1">('Input Parameters'!$E$27/'Input Parameters'!$E$38)^$J4444</f>
        <v>4.6302007585990859E-2</v>
      </c>
      <c r="L4444" s="69">
        <f ca="1">$H4444*$C4444*'Input Parameters'!$E$25*K4444</f>
        <v>5.7486307264760361</v>
      </c>
      <c r="M4444" s="24">
        <f t="shared" ca="1" si="667"/>
        <v>0.31276773008748993</v>
      </c>
      <c r="N4444" s="15">
        <f ca="1">_xlfn.NORM.INV(M4444,'Input Parameters'!$E$29,'Input Parameters'!$F$29)</f>
        <v>9.9951197969699326E-2</v>
      </c>
      <c r="O4444" s="8">
        <f t="shared" ca="1" si="668"/>
        <v>0.74159817731703848</v>
      </c>
      <c r="P4444" s="30">
        <f ca="1">_xlfn.LOGNORM.INV(O4444,'Input Parameters'!$H$30,'Input Parameters'!$I$30)</f>
        <v>3.6447058144518287</v>
      </c>
      <c r="Q4444" s="10">
        <f t="shared" ca="1" si="669"/>
        <v>0.45057296467140739</v>
      </c>
      <c r="R4444" s="30">
        <f>IF('Input Parameters'!$E$32=0,0,_xlfn.BETA.INV(Q4444,'Input Parameters'!$L$32,'Input Parameters'!$M$32,'Input Parameters'!$J$32,'Input Parameters'!$K$32))</f>
        <v>0</v>
      </c>
      <c r="S4444" s="10">
        <f t="shared" ca="1" si="670"/>
        <v>0.98247479092951651</v>
      </c>
      <c r="T4444" s="26">
        <f ca="1">_xlfn.LOGNORM.INV(S4444,'Input Parameters'!$H$34,'Input Parameters'!$I$34)</f>
        <v>65.535738790736175</v>
      </c>
      <c r="U4444" s="10">
        <f t="shared" ca="1" si="671"/>
        <v>0.80621398116948884</v>
      </c>
      <c r="V4444" s="30">
        <f ca="1">_xlfn.BETA.INV(U4444,'Input Parameters'!$L$36,'Input Parameters'!$M$36,'Input Parameters'!$J$36,'Input Parameters'!$K$36)</f>
        <v>0.72758487981615705</v>
      </c>
      <c r="W4444" s="2">
        <f ca="1">N4444+(P4444-N4444)*(1-ERF((T4444-R4444)/(2*SQRT(L4444*'Input Parameters'!$E$38))))</f>
        <v>0.28875931932310134</v>
      </c>
      <c r="X4444">
        <f t="shared" ca="1" si="672"/>
        <v>1</v>
      </c>
      <c r="Y4444" s="7"/>
    </row>
    <row r="4445" spans="1:25" ht="15" customHeight="1" x14ac:dyDescent="0.25">
      <c r="A4445" s="139">
        <v>4438</v>
      </c>
      <c r="B4445" s="10">
        <f t="shared" ca="1" si="663"/>
        <v>0.7473816596274675</v>
      </c>
      <c r="C4445" s="60">
        <f ca="1">_xlfn.NORM.INV(B4445,'Input Parameters'!$E$15,'Input Parameters'!$F$15)</f>
        <v>307.07482071119125</v>
      </c>
      <c r="D4445" s="10">
        <f t="shared" ca="1" si="664"/>
        <v>0.99659063636883471</v>
      </c>
      <c r="E4445" s="62">
        <f ca="1">IF(_xlfn.NORM.INV(D4445,'Input Parameters'!$E$17,'Input Parameters'!$F$17)&lt;3500,3500,IF(_xlfn.NORM.INV(D4445,'Input Parameters'!$E$17,'Input Parameters'!$F$17)&gt;5500,5500,_xlfn.NORM.INV(D4445,'Input Parameters'!$E$17,'Input Parameters'!$F$17)))</f>
        <v>5500</v>
      </c>
      <c r="F4445" s="10">
        <f t="shared" ca="1" si="665"/>
        <v>0.88060665815002537</v>
      </c>
      <c r="G4445" s="64">
        <f ca="1">_xlfn.NORM.INV(F4445,'Input Parameters'!$E$20,'Input Parameters'!$F$20)</f>
        <v>290.54276676129507</v>
      </c>
      <c r="H4445" s="57">
        <f ca="1">EXP(E4445*(1/'Input Parameters'!$E$23-1/G4445))</f>
        <v>0.85716202004819564</v>
      </c>
      <c r="I4445" s="10">
        <f t="shared" ca="1" si="666"/>
        <v>9.9266613644195423E-2</v>
      </c>
      <c r="J4445" s="30">
        <f ca="1">_xlfn.BETA.INV(I4445,'Input Parameters'!$L$26,'Input Parameters'!$M$26,'Input Parameters'!$J$26,'Input Parameters'!$K$26)</f>
        <v>0.44391793994200091</v>
      </c>
      <c r="K4445" s="168">
        <f ca="1">('Input Parameters'!$E$27/'Input Parameters'!$E$38)^$J4445</f>
        <v>4.1409956612325875E-2</v>
      </c>
      <c r="L4445" s="69">
        <f ca="1">$H4445*$C4445*'Input Parameters'!$E$25*K4445</f>
        <v>10.899633676689007</v>
      </c>
      <c r="M4445" s="24">
        <f t="shared" ca="1" si="667"/>
        <v>0.30501630186760265</v>
      </c>
      <c r="N4445" s="15">
        <f ca="1">_xlfn.NORM.INV(M4445,'Input Parameters'!$E$29,'Input Parameters'!$F$29)</f>
        <v>9.9948997308217741E-2</v>
      </c>
      <c r="O4445" s="8">
        <f t="shared" ca="1" si="668"/>
        <v>0.86454794161920834</v>
      </c>
      <c r="P4445" s="30">
        <f ca="1">_xlfn.LOGNORM.INV(O4445,'Input Parameters'!$H$30,'Input Parameters'!$I$30)</f>
        <v>4.5137288014748318</v>
      </c>
      <c r="Q4445" s="10">
        <f t="shared" ca="1" si="669"/>
        <v>0.99014367144054416</v>
      </c>
      <c r="R4445" s="30">
        <f>IF('Input Parameters'!$E$32=0,0,_xlfn.BETA.INV(Q4445,'Input Parameters'!$L$32,'Input Parameters'!$M$32,'Input Parameters'!$J$32,'Input Parameters'!$K$32))</f>
        <v>0</v>
      </c>
      <c r="S4445" s="10">
        <f t="shared" ca="1" si="670"/>
        <v>0.35043208941595105</v>
      </c>
      <c r="T4445" s="26">
        <f ca="1">_xlfn.LOGNORM.INV(S4445,'Input Parameters'!$H$34,'Input Parameters'!$I$34)</f>
        <v>48.053308741203026</v>
      </c>
      <c r="U4445" s="10">
        <f t="shared" ca="1" si="671"/>
        <v>0.96154083188779815</v>
      </c>
      <c r="V4445" s="30">
        <f ca="1">_xlfn.BETA.INV(U4445,'Input Parameters'!$L$36,'Input Parameters'!$M$36,'Input Parameters'!$J$36,'Input Parameters'!$K$36)</f>
        <v>0.89264768742238387</v>
      </c>
      <c r="W4445" s="2">
        <f ca="1">N4445+(P4445-N4445)*(1-ERF((T4445-R4445)/(2*SQRT(L4445*'Input Parameters'!$E$38))))</f>
        <v>1.4390140524108119</v>
      </c>
      <c r="X4445">
        <f t="shared" ca="1" si="672"/>
        <v>0</v>
      </c>
      <c r="Y4445" s="7"/>
    </row>
    <row r="4446" spans="1:25" ht="15" customHeight="1" x14ac:dyDescent="0.25">
      <c r="A4446" s="139">
        <v>4439</v>
      </c>
      <c r="B4446" s="10">
        <f t="shared" ca="1" si="663"/>
        <v>0.12633618484316589</v>
      </c>
      <c r="C4446" s="60">
        <f ca="1">_xlfn.NORM.INV(B4446,'Input Parameters'!$E$15,'Input Parameters'!$F$15)</f>
        <v>208.9762723934395</v>
      </c>
      <c r="D4446" s="10">
        <f t="shared" ca="1" si="664"/>
        <v>0.90233869850965776</v>
      </c>
      <c r="E4446" s="62">
        <f ca="1">IF(_xlfn.NORM.INV(D4446,'Input Parameters'!$E$17,'Input Parameters'!$F$17)&lt;3500,3500,IF(_xlfn.NORM.INV(D4446,'Input Parameters'!$E$17,'Input Parameters'!$F$17)&gt;5500,5500,_xlfn.NORM.INV(D4446,'Input Parameters'!$E$17,'Input Parameters'!$F$17)))</f>
        <v>5500</v>
      </c>
      <c r="F4446" s="10">
        <f t="shared" ca="1" si="665"/>
        <v>0.23035173526423802</v>
      </c>
      <c r="G4446" s="64">
        <f ca="1">_xlfn.NORM.INV(F4446,'Input Parameters'!$E$20,'Input Parameters'!$F$20)</f>
        <v>277.70748383735196</v>
      </c>
      <c r="H4446" s="57">
        <f ca="1">EXP(E4446*(1/'Input Parameters'!$E$23-1/G4446))</f>
        <v>0.35734533695463</v>
      </c>
      <c r="I4446" s="10">
        <f t="shared" ca="1" si="666"/>
        <v>0.93226485141657622</v>
      </c>
      <c r="J4446" s="30">
        <f ca="1">_xlfn.BETA.INV(I4446,'Input Parameters'!$L$26,'Input Parameters'!$M$26,'Input Parameters'!$J$26,'Input Parameters'!$K$26)</f>
        <v>0.86159313757009848</v>
      </c>
      <c r="K4446" s="168">
        <f ca="1">('Input Parameters'!$E$27/'Input Parameters'!$E$38)^$J4446</f>
        <v>2.0699557591774844E-3</v>
      </c>
      <c r="L4446" s="69">
        <f ca="1">$H4446*$C4446*'Input Parameters'!$E$25*K4446</f>
        <v>0.15457745794261454</v>
      </c>
      <c r="M4446" s="24">
        <f t="shared" ca="1" si="667"/>
        <v>0.32826041986288934</v>
      </c>
      <c r="N4446" s="15">
        <f ca="1">_xlfn.NORM.INV(M4446,'Input Parameters'!$E$29,'Input Parameters'!$F$29)</f>
        <v>9.9955527823682749E-2</v>
      </c>
      <c r="O4446" s="8">
        <f t="shared" ca="1" si="668"/>
        <v>0.46765294337590169</v>
      </c>
      <c r="P4446" s="30">
        <f ca="1">_xlfn.LOGNORM.INV(O4446,'Input Parameters'!$H$30,'Input Parameters'!$I$30)</f>
        <v>2.5823422922645212</v>
      </c>
      <c r="Q4446" s="10">
        <f t="shared" ca="1" si="669"/>
        <v>0.19962805760685864</v>
      </c>
      <c r="R4446" s="30">
        <f>IF('Input Parameters'!$E$32=0,0,_xlfn.BETA.INV(Q4446,'Input Parameters'!$L$32,'Input Parameters'!$M$32,'Input Parameters'!$J$32,'Input Parameters'!$K$32))</f>
        <v>0</v>
      </c>
      <c r="S4446" s="10">
        <f t="shared" ca="1" si="670"/>
        <v>0.95658794707211015</v>
      </c>
      <c r="T4446" s="26">
        <f ca="1">_xlfn.LOGNORM.INV(S4446,'Input Parameters'!$H$34,'Input Parameters'!$I$34)</f>
        <v>62.387464747505696</v>
      </c>
      <c r="U4446" s="10">
        <f t="shared" ca="1" si="671"/>
        <v>0.96440970973028917</v>
      </c>
      <c r="V4446" s="30">
        <f ca="1">_xlfn.BETA.INV(U4446,'Input Parameters'!$L$36,'Input Parameters'!$M$36,'Input Parameters'!$J$36,'Input Parameters'!$K$36)</f>
        <v>0.89934795940750578</v>
      </c>
      <c r="W4446" s="2">
        <f ca="1">N4446+(P4446-N4446)*(1-ERF((T4446-R4446)/(2*SQRT(L4446*'Input Parameters'!$E$38))))</f>
        <v>9.9955527823682749E-2</v>
      </c>
      <c r="X4446">
        <f t="shared" ca="1" si="672"/>
        <v>1</v>
      </c>
      <c r="Y4446" s="7"/>
    </row>
    <row r="4447" spans="1:25" ht="15" customHeight="1" x14ac:dyDescent="0.25">
      <c r="A4447" s="139">
        <v>4440</v>
      </c>
      <c r="B4447" s="10">
        <f t="shared" ca="1" si="663"/>
        <v>3.6132419000592497E-2</v>
      </c>
      <c r="C4447" s="60">
        <f ca="1">_xlfn.NORM.INV(B4447,'Input Parameters'!$E$15,'Input Parameters'!$F$15)</f>
        <v>173.55741613636553</v>
      </c>
      <c r="D4447" s="10">
        <f t="shared" ca="1" si="664"/>
        <v>0.56552069907977964</v>
      </c>
      <c r="E4447" s="62">
        <f ca="1">IF(_xlfn.NORM.INV(D4447,'Input Parameters'!$E$17,'Input Parameters'!$F$17)&lt;3500,3500,IF(_xlfn.NORM.INV(D4447,'Input Parameters'!$E$17,'Input Parameters'!$F$17)&gt;5500,5500,_xlfn.NORM.INV(D4447,'Input Parameters'!$E$17,'Input Parameters'!$F$17)))</f>
        <v>4915.4869980014846</v>
      </c>
      <c r="F4447" s="10">
        <f t="shared" ca="1" si="665"/>
        <v>0.69775770422803807</v>
      </c>
      <c r="G4447" s="64">
        <f ca="1">_xlfn.NORM.INV(F4447,'Input Parameters'!$E$20,'Input Parameters'!$F$20)</f>
        <v>286.12034723396454</v>
      </c>
      <c r="H4447" s="57">
        <f ca="1">EXP(E4447*(1/'Input Parameters'!$E$23-1/G4447))</f>
        <v>0.67082572173681831</v>
      </c>
      <c r="I4447" s="10">
        <f t="shared" ca="1" si="666"/>
        <v>0.35914591386103711</v>
      </c>
      <c r="J4447" s="30">
        <f ca="1">_xlfn.BETA.INV(I4447,'Input Parameters'!$L$26,'Input Parameters'!$M$26,'Input Parameters'!$J$26,'Input Parameters'!$K$26)</f>
        <v>0.6019362933998198</v>
      </c>
      <c r="K4447" s="168">
        <f ca="1">('Input Parameters'!$E$27/'Input Parameters'!$E$38)^$J4447</f>
        <v>1.3330464055725246E-2</v>
      </c>
      <c r="L4447" s="69">
        <f ca="1">$H4447*$C4447*'Input Parameters'!$E$25*K4447</f>
        <v>1.5520229918162618</v>
      </c>
      <c r="M4447" s="24">
        <f t="shared" ca="1" si="667"/>
        <v>2.7910146064052621E-2</v>
      </c>
      <c r="N4447" s="15">
        <f ca="1">_xlfn.NORM.INV(M4447,'Input Parameters'!$E$29,'Input Parameters'!$F$29)</f>
        <v>9.9808756398397286E-2</v>
      </c>
      <c r="O4447" s="8">
        <f t="shared" ca="1" si="668"/>
        <v>0.91682965186507925</v>
      </c>
      <c r="P4447" s="30">
        <f ca="1">_xlfn.LOGNORM.INV(O4447,'Input Parameters'!$H$30,'Input Parameters'!$I$30)</f>
        <v>5.1595163103383772</v>
      </c>
      <c r="Q4447" s="10">
        <f t="shared" ca="1" si="669"/>
        <v>9.1586250584682727E-2</v>
      </c>
      <c r="R4447" s="30">
        <f>IF('Input Parameters'!$E$32=0,0,_xlfn.BETA.INV(Q4447,'Input Parameters'!$L$32,'Input Parameters'!$M$32,'Input Parameters'!$J$32,'Input Parameters'!$K$32))</f>
        <v>0</v>
      </c>
      <c r="S4447" s="10">
        <f t="shared" ca="1" si="670"/>
        <v>0.44152980027808941</v>
      </c>
      <c r="T4447" s="26">
        <f ca="1">_xlfn.LOGNORM.INV(S4447,'Input Parameters'!$H$34,'Input Parameters'!$I$34)</f>
        <v>49.492889510076438</v>
      </c>
      <c r="U4447" s="10">
        <f t="shared" ca="1" si="671"/>
        <v>0.63848485436895419</v>
      </c>
      <c r="V4447" s="30">
        <f ca="1">_xlfn.BETA.INV(U4447,'Input Parameters'!$L$36,'Input Parameters'!$M$36,'Input Parameters'!$J$36,'Input Parameters'!$K$36)</f>
        <v>0.64167455564309617</v>
      </c>
      <c r="W4447" s="2">
        <f ca="1">N4447+(P4447-N4447)*(1-ERF((T4447-R4447)/(2*SQRT(L4447*'Input Parameters'!$E$38))))</f>
        <v>0.12493966495526317</v>
      </c>
      <c r="X4447">
        <f t="shared" ca="1" si="672"/>
        <v>1</v>
      </c>
      <c r="Y4447" s="7"/>
    </row>
    <row r="4448" spans="1:25" ht="15" customHeight="1" x14ac:dyDescent="0.25">
      <c r="A4448" s="139">
        <v>4441</v>
      </c>
      <c r="B4448" s="10">
        <f t="shared" ca="1" si="663"/>
        <v>0.42514002136804652</v>
      </c>
      <c r="C4448" s="60">
        <f ca="1">_xlfn.NORM.INV(B4448,'Input Parameters'!$E$15,'Input Parameters'!$F$15)</f>
        <v>260.73758536323896</v>
      </c>
      <c r="D4448" s="10">
        <f t="shared" ca="1" si="664"/>
        <v>0.67537391031021199</v>
      </c>
      <c r="E4448" s="62">
        <f ca="1">IF(_xlfn.NORM.INV(D4448,'Input Parameters'!$E$17,'Input Parameters'!$F$17)&lt;3500,3500,IF(_xlfn.NORM.INV(D4448,'Input Parameters'!$E$17,'Input Parameters'!$F$17)&gt;5500,5500,_xlfn.NORM.INV(D4448,'Input Parameters'!$E$17,'Input Parameters'!$F$17)))</f>
        <v>5118.3609251216858</v>
      </c>
      <c r="F4448" s="10">
        <f t="shared" ca="1" si="665"/>
        <v>0.97956370657919911</v>
      </c>
      <c r="G4448" s="64">
        <f ca="1">_xlfn.NORM.INV(F4448,'Input Parameters'!$E$20,'Input Parameters'!$F$20)</f>
        <v>296.35029538608137</v>
      </c>
      <c r="H4448" s="57">
        <f ca="1">EXP(E4448*(1/'Input Parameters'!$E$23-1/G4448))</f>
        <v>1.2235973017732484</v>
      </c>
      <c r="I4448" s="10">
        <f t="shared" ca="1" si="666"/>
        <v>0.8576610227468443</v>
      </c>
      <c r="J4448" s="30">
        <f ca="1">_xlfn.BETA.INV(I4448,'Input Parameters'!$L$26,'Input Parameters'!$M$26,'Input Parameters'!$J$26,'Input Parameters'!$K$26)</f>
        <v>0.81434195257069431</v>
      </c>
      <c r="K4448" s="168">
        <f ca="1">('Input Parameters'!$E$27/'Input Parameters'!$E$38)^$J4448</f>
        <v>2.9050805186960397E-3</v>
      </c>
      <c r="L4448" s="69">
        <f ca="1">$H4448*$C4448*'Input Parameters'!$E$25*K4448</f>
        <v>0.92683051470958744</v>
      </c>
      <c r="M4448" s="24">
        <f t="shared" ca="1" si="667"/>
        <v>0.39067210709500955</v>
      </c>
      <c r="N4448" s="15">
        <f ca="1">_xlfn.NORM.INV(M4448,'Input Parameters'!$E$29,'Input Parameters'!$F$29)</f>
        <v>9.9972243227966009E-2</v>
      </c>
      <c r="O4448" s="8">
        <f t="shared" ca="1" si="668"/>
        <v>0.52676598663892227</v>
      </c>
      <c r="P4448" s="30">
        <f ca="1">_xlfn.LOGNORM.INV(O4448,'Input Parameters'!$H$30,'Input Parameters'!$I$30)</f>
        <v>2.7697511384886147</v>
      </c>
      <c r="Q4448" s="10">
        <f t="shared" ca="1" si="669"/>
        <v>0.69810104612446588</v>
      </c>
      <c r="R4448" s="30">
        <f>IF('Input Parameters'!$E$32=0,0,_xlfn.BETA.INV(Q4448,'Input Parameters'!$L$32,'Input Parameters'!$M$32,'Input Parameters'!$J$32,'Input Parameters'!$K$32))</f>
        <v>0</v>
      </c>
      <c r="S4448" s="10">
        <f t="shared" ca="1" si="670"/>
        <v>0.82123452631786675</v>
      </c>
      <c r="T4448" s="26">
        <f ca="1">_xlfn.LOGNORM.INV(S4448,'Input Parameters'!$H$34,'Input Parameters'!$I$34)</f>
        <v>56.526455533781245</v>
      </c>
      <c r="U4448" s="10">
        <f t="shared" ca="1" si="671"/>
        <v>0.43847119558798642</v>
      </c>
      <c r="V4448" s="30">
        <f ca="1">_xlfn.BETA.INV(U4448,'Input Parameters'!$L$36,'Input Parameters'!$M$36,'Input Parameters'!$J$36,'Input Parameters'!$K$36)</f>
        <v>0.56265367217470685</v>
      </c>
      <c r="W4448" s="2">
        <f ca="1">N4448+(P4448-N4448)*(1-ERF((T4448-R4448)/(2*SQRT(L4448*'Input Parameters'!$E$38))))</f>
        <v>0.10006031072902627</v>
      </c>
      <c r="X4448">
        <f t="shared" ca="1" si="672"/>
        <v>1</v>
      </c>
      <c r="Y4448" s="7"/>
    </row>
    <row r="4449" spans="1:25" ht="15" customHeight="1" x14ac:dyDescent="0.25">
      <c r="A4449" s="139">
        <v>4442</v>
      </c>
      <c r="B4449" s="10">
        <f t="shared" ca="1" si="663"/>
        <v>0.83206061990982172</v>
      </c>
      <c r="C4449" s="60">
        <f ca="1">_xlfn.NORM.INV(B4449,'Input Parameters'!$E$15,'Input Parameters'!$F$15)</f>
        <v>323.11972391074193</v>
      </c>
      <c r="D4449" s="10">
        <f t="shared" ca="1" si="664"/>
        <v>0.50453288814919106</v>
      </c>
      <c r="E4449" s="62">
        <f ca="1">IF(_xlfn.NORM.INV(D4449,'Input Parameters'!$E$17,'Input Parameters'!$F$17)&lt;3500,3500,IF(_xlfn.NORM.INV(D4449,'Input Parameters'!$E$17,'Input Parameters'!$F$17)&gt;5500,5500,_xlfn.NORM.INV(D4449,'Input Parameters'!$E$17,'Input Parameters'!$F$17)))</f>
        <v>4807.9537570641733</v>
      </c>
      <c r="F4449" s="10">
        <f t="shared" ca="1" si="665"/>
        <v>0.81835993385117523</v>
      </c>
      <c r="G4449" s="64">
        <f ca="1">_xlfn.NORM.INV(F4449,'Input Parameters'!$E$20,'Input Parameters'!$F$20)</f>
        <v>288.74118847116296</v>
      </c>
      <c r="H4449" s="57">
        <f ca="1">EXP(E4449*(1/'Input Parameters'!$E$23-1/G4449))</f>
        <v>0.78821375383755254</v>
      </c>
      <c r="I4449" s="10">
        <f t="shared" ca="1" si="666"/>
        <v>0.15851638700045256</v>
      </c>
      <c r="J4449" s="30">
        <f ca="1">_xlfn.BETA.INV(I4449,'Input Parameters'!$L$26,'Input Parameters'!$M$26,'Input Parameters'!$J$26,'Input Parameters'!$K$26)</f>
        <v>0.49256028779357963</v>
      </c>
      <c r="K4449" s="168">
        <f ca="1">('Input Parameters'!$E$27/'Input Parameters'!$E$38)^$J4449</f>
        <v>2.9212848601197647E-2</v>
      </c>
      <c r="L4449" s="69">
        <f ca="1">$H4449*$C4449*'Input Parameters'!$E$25*K4449</f>
        <v>7.4401447642289398</v>
      </c>
      <c r="M4449" s="24">
        <f t="shared" ca="1" si="667"/>
        <v>0.90383539322147899</v>
      </c>
      <c r="N4449" s="15">
        <f ca="1">_xlfn.NORM.INV(M4449,'Input Parameters'!$E$29,'Input Parameters'!$F$29)</f>
        <v>0.10013037195724275</v>
      </c>
      <c r="O4449" s="8">
        <f t="shared" ca="1" si="668"/>
        <v>0.97404368330381208</v>
      </c>
      <c r="P4449" s="30">
        <f ca="1">_xlfn.LOGNORM.INV(O4449,'Input Parameters'!$H$30,'Input Parameters'!$I$30)</f>
        <v>6.721298388642535</v>
      </c>
      <c r="Q4449" s="10">
        <f t="shared" ca="1" si="669"/>
        <v>0.184681707341812</v>
      </c>
      <c r="R4449" s="30">
        <f>IF('Input Parameters'!$E$32=0,0,_xlfn.BETA.INV(Q4449,'Input Parameters'!$L$32,'Input Parameters'!$M$32,'Input Parameters'!$J$32,'Input Parameters'!$K$32))</f>
        <v>0</v>
      </c>
      <c r="S4449" s="10">
        <f t="shared" ca="1" si="670"/>
        <v>0.64500799224706451</v>
      </c>
      <c r="T4449" s="26">
        <f ca="1">_xlfn.LOGNORM.INV(S4449,'Input Parameters'!$H$34,'Input Parameters'!$I$34)</f>
        <v>52.796710939726864</v>
      </c>
      <c r="U4449" s="10">
        <f t="shared" ca="1" si="671"/>
        <v>0.17991856071495804</v>
      </c>
      <c r="V4449" s="30">
        <f ca="1">_xlfn.BETA.INV(U4449,'Input Parameters'!$L$36,'Input Parameters'!$M$36,'Input Parameters'!$J$36,'Input Parameters'!$K$36)</f>
        <v>0.4595215549067368</v>
      </c>
      <c r="W4449" s="2">
        <f ca="1">N4449+(P4449-N4449)*(1-ERF((T4449-R4449)/(2*SQRT(L4449*'Input Parameters'!$E$38))))</f>
        <v>1.2330126006619044</v>
      </c>
      <c r="X4449">
        <f t="shared" ca="1" si="672"/>
        <v>0</v>
      </c>
      <c r="Y4449" s="7"/>
    </row>
    <row r="4450" spans="1:25" ht="15" customHeight="1" x14ac:dyDescent="0.25">
      <c r="A4450" s="139">
        <v>4443</v>
      </c>
      <c r="B4450" s="10">
        <f t="shared" ca="1" si="663"/>
        <v>0.60930874363466225</v>
      </c>
      <c r="C4450" s="60">
        <f ca="1">_xlfn.NORM.INV(B4450,'Input Parameters'!$E$15,'Input Parameters'!$F$15)</f>
        <v>286.00684616441129</v>
      </c>
      <c r="D4450" s="10">
        <f t="shared" ca="1" si="664"/>
        <v>0.18317956918209721</v>
      </c>
      <c r="E4450" s="62">
        <f ca="1">IF(_xlfn.NORM.INV(D4450,'Input Parameters'!$E$17,'Input Parameters'!$F$17)&lt;3500,3500,IF(_xlfn.NORM.INV(D4450,'Input Parameters'!$E$17,'Input Parameters'!$F$17)&gt;5500,5500,_xlfn.NORM.INV(D4450,'Input Parameters'!$E$17,'Input Parameters'!$F$17)))</f>
        <v>4167.6800285205099</v>
      </c>
      <c r="F4450" s="10">
        <f t="shared" ca="1" si="665"/>
        <v>0.15819804379149105</v>
      </c>
      <c r="G4450" s="64">
        <f ca="1">_xlfn.NORM.INV(F4450,'Input Parameters'!$E$20,'Input Parameters'!$F$20)</f>
        <v>275.93732818805</v>
      </c>
      <c r="H4450" s="57">
        <f ca="1">EXP(E4450*(1/'Input Parameters'!$E$23-1/G4450))</f>
        <v>0.41642510361788959</v>
      </c>
      <c r="I4450" s="10">
        <f t="shared" ca="1" si="666"/>
        <v>0.39902885882508499</v>
      </c>
      <c r="J4450" s="30">
        <f ca="1">_xlfn.BETA.INV(I4450,'Input Parameters'!$L$26,'Input Parameters'!$M$26,'Input Parameters'!$J$26,'Input Parameters'!$K$26)</f>
        <v>0.61948707645752021</v>
      </c>
      <c r="K4450" s="168">
        <f ca="1">('Input Parameters'!$E$27/'Input Parameters'!$E$38)^$J4450</f>
        <v>1.1753602186220345E-2</v>
      </c>
      <c r="L4450" s="69">
        <f ca="1">$H4450*$C4450*'Input Parameters'!$E$25*K4450</f>
        <v>1.3998590808856914</v>
      </c>
      <c r="M4450" s="24">
        <f t="shared" ca="1" si="667"/>
        <v>3.9098741709247653E-2</v>
      </c>
      <c r="N4450" s="15">
        <f ca="1">_xlfn.NORM.INV(M4450,'Input Parameters'!$E$29,'Input Parameters'!$F$29)</f>
        <v>9.9823875818487839E-2</v>
      </c>
      <c r="O4450" s="8">
        <f t="shared" ca="1" si="668"/>
        <v>0.32933806975777369</v>
      </c>
      <c r="P4450" s="30">
        <f ca="1">_xlfn.LOGNORM.INV(O4450,'Input Parameters'!$H$30,'Input Parameters'!$I$30)</f>
        <v>2.1779199140803587</v>
      </c>
      <c r="Q4450" s="10">
        <f t="shared" ca="1" si="669"/>
        <v>0.50713657103115628</v>
      </c>
      <c r="R4450" s="30">
        <f>IF('Input Parameters'!$E$32=0,0,_xlfn.BETA.INV(Q4450,'Input Parameters'!$L$32,'Input Parameters'!$M$32,'Input Parameters'!$J$32,'Input Parameters'!$K$32))</f>
        <v>0</v>
      </c>
      <c r="S4450" s="10">
        <f t="shared" ca="1" si="670"/>
        <v>0.61775215384460269</v>
      </c>
      <c r="T4450" s="26">
        <f ca="1">_xlfn.LOGNORM.INV(S4450,'Input Parameters'!$H$34,'Input Parameters'!$I$34)</f>
        <v>52.323573676188836</v>
      </c>
      <c r="U4450" s="10">
        <f t="shared" ca="1" si="671"/>
        <v>0.89851087929027729</v>
      </c>
      <c r="V4450" s="30">
        <f ca="1">_xlfn.BETA.INV(U4450,'Input Parameters'!$L$36,'Input Parameters'!$M$36,'Input Parameters'!$J$36,'Input Parameters'!$K$36)</f>
        <v>0.80059002721946126</v>
      </c>
      <c r="W4450" s="2">
        <f ca="1">N4450+(P4450-N4450)*(1-ERF((T4450-R4450)/(2*SQRT(L4450*'Input Parameters'!$E$38))))</f>
        <v>0.10349268116186452</v>
      </c>
      <c r="X4450">
        <f t="shared" ca="1" si="672"/>
        <v>1</v>
      </c>
      <c r="Y4450" s="7"/>
    </row>
    <row r="4451" spans="1:25" ht="15" customHeight="1" x14ac:dyDescent="0.25">
      <c r="A4451" s="139">
        <v>4444</v>
      </c>
      <c r="B4451" s="10">
        <f t="shared" ca="1" si="663"/>
        <v>0.89687177270103513</v>
      </c>
      <c r="C4451" s="60">
        <f ca="1">_xlfn.NORM.INV(B4451,'Input Parameters'!$E$15,'Input Parameters'!$F$15)</f>
        <v>339.46371809275826</v>
      </c>
      <c r="D4451" s="10">
        <f t="shared" ca="1" si="664"/>
        <v>0.50839902660496128</v>
      </c>
      <c r="E4451" s="62">
        <f ca="1">IF(_xlfn.NORM.INV(D4451,'Input Parameters'!$E$17,'Input Parameters'!$F$17)&lt;3500,3500,IF(_xlfn.NORM.INV(D4451,'Input Parameters'!$E$17,'Input Parameters'!$F$17)&gt;5500,5500,_xlfn.NORM.INV(D4451,'Input Parameters'!$E$17,'Input Parameters'!$F$17)))</f>
        <v>4814.7383551541543</v>
      </c>
      <c r="F4451" s="10">
        <f t="shared" ca="1" si="665"/>
        <v>0.735515877759648</v>
      </c>
      <c r="G4451" s="64">
        <f ca="1">_xlfn.NORM.INV(F4451,'Input Parameters'!$E$20,'Input Parameters'!$F$20)</f>
        <v>286.86819795569551</v>
      </c>
      <c r="H4451" s="57">
        <f ca="1">EXP(E4451*(1/'Input Parameters'!$E$23-1/G4451))</f>
        <v>0.70666820514254591</v>
      </c>
      <c r="I4451" s="10">
        <f t="shared" ca="1" si="666"/>
        <v>7.0227572204823674E-2</v>
      </c>
      <c r="J4451" s="30">
        <f ca="1">_xlfn.BETA.INV(I4451,'Input Parameters'!$L$26,'Input Parameters'!$M$26,'Input Parameters'!$J$26,'Input Parameters'!$K$26)</f>
        <v>0.41232030531468095</v>
      </c>
      <c r="K4451" s="168">
        <f ca="1">('Input Parameters'!$E$27/'Input Parameters'!$E$38)^$J4451</f>
        <v>5.1944297038790714E-2</v>
      </c>
      <c r="L4451" s="69">
        <f ca="1">$H4451*$C4451*'Input Parameters'!$E$25*K4451</f>
        <v>12.460824767521146</v>
      </c>
      <c r="M4451" s="24">
        <f t="shared" ca="1" si="667"/>
        <v>0.87670822636340084</v>
      </c>
      <c r="N4451" s="15">
        <f ca="1">_xlfn.NORM.INV(M4451,'Input Parameters'!$E$29,'Input Parameters'!$F$29)</f>
        <v>0.10011586875994931</v>
      </c>
      <c r="O4451" s="8">
        <f t="shared" ca="1" si="668"/>
        <v>0.43046224296789992</v>
      </c>
      <c r="P4451" s="30">
        <f ca="1">_xlfn.LOGNORM.INV(O4451,'Input Parameters'!$H$30,'Input Parameters'!$I$30)</f>
        <v>2.4701542868152195</v>
      </c>
      <c r="Q4451" s="10">
        <f t="shared" ca="1" si="669"/>
        <v>0.28742502268947323</v>
      </c>
      <c r="R4451" s="30">
        <f>IF('Input Parameters'!$E$32=0,0,_xlfn.BETA.INV(Q4451,'Input Parameters'!$L$32,'Input Parameters'!$M$32,'Input Parameters'!$J$32,'Input Parameters'!$K$32))</f>
        <v>0</v>
      </c>
      <c r="S4451" s="10">
        <f t="shared" ca="1" si="670"/>
        <v>0.17357821662183559</v>
      </c>
      <c r="T4451" s="26">
        <f ca="1">_xlfn.LOGNORM.INV(S4451,'Input Parameters'!$H$34,'Input Parameters'!$I$34)</f>
        <v>44.839280944417183</v>
      </c>
      <c r="U4451" s="10">
        <f t="shared" ca="1" si="671"/>
        <v>0.13241055739620933</v>
      </c>
      <c r="V4451" s="30">
        <f ca="1">_xlfn.BETA.INV(U4451,'Input Parameters'!$L$36,'Input Parameters'!$M$36,'Input Parameters'!$J$36,'Input Parameters'!$K$36)</f>
        <v>0.43569290913770947</v>
      </c>
      <c r="W4451" s="2">
        <f ca="1">N4451+(P4451-N4451)*(1-ERF((T4451-R4451)/(2*SQRT(L4451*'Input Parameters'!$E$38))))</f>
        <v>0.97485444481889416</v>
      </c>
      <c r="X4451">
        <f t="shared" ca="1" si="672"/>
        <v>0</v>
      </c>
      <c r="Y4451" s="7"/>
    </row>
    <row r="4452" spans="1:25" ht="15" customHeight="1" x14ac:dyDescent="0.25">
      <c r="A4452" s="139">
        <v>4445</v>
      </c>
      <c r="B4452" s="10">
        <f t="shared" ca="1" si="663"/>
        <v>0.34175331993734237</v>
      </c>
      <c r="C4452" s="60">
        <f ca="1">_xlfn.NORM.INV(B4452,'Input Parameters'!$E$15,'Input Parameters'!$F$15)</f>
        <v>248.87347204219466</v>
      </c>
      <c r="D4452" s="10">
        <f t="shared" ca="1" si="664"/>
        <v>0.2579628425346675</v>
      </c>
      <c r="E4452" s="62">
        <f ca="1">IF(_xlfn.NORM.INV(D4452,'Input Parameters'!$E$17,'Input Parameters'!$F$17)&lt;3500,3500,IF(_xlfn.NORM.INV(D4452,'Input Parameters'!$E$17,'Input Parameters'!$F$17)&gt;5500,5500,_xlfn.NORM.INV(D4452,'Input Parameters'!$E$17,'Input Parameters'!$F$17)))</f>
        <v>4345.2529709205983</v>
      </c>
      <c r="F4452" s="10">
        <f t="shared" ca="1" si="665"/>
        <v>0.28762714204734141</v>
      </c>
      <c r="G4452" s="64">
        <f ca="1">_xlfn.NORM.INV(F4452,'Input Parameters'!$E$20,'Input Parameters'!$F$20)</f>
        <v>278.89578817293039</v>
      </c>
      <c r="H4452" s="57">
        <f ca="1">EXP(E4452*(1/'Input Parameters'!$E$23-1/G4452))</f>
        <v>0.47410258350927753</v>
      </c>
      <c r="I4452" s="10">
        <f t="shared" ca="1" si="666"/>
        <v>0.72151689604999281</v>
      </c>
      <c r="J4452" s="30">
        <f ca="1">_xlfn.BETA.INV(I4452,'Input Parameters'!$L$26,'Input Parameters'!$M$26,'Input Parameters'!$J$26,'Input Parameters'!$K$26)</f>
        <v>0.75068444045349669</v>
      </c>
      <c r="K4452" s="168">
        <f ca="1">('Input Parameters'!$E$27/'Input Parameters'!$E$38)^$J4452</f>
        <v>4.5863199739320211E-3</v>
      </c>
      <c r="L4452" s="69">
        <f ca="1">$H4452*$C4452*'Input Parameters'!$E$25*K4452</f>
        <v>0.54114703032305955</v>
      </c>
      <c r="M4452" s="24">
        <f t="shared" ca="1" si="667"/>
        <v>0.38624223546513936</v>
      </c>
      <c r="N4452" s="15">
        <f ca="1">_xlfn.NORM.INV(M4452,'Input Parameters'!$E$29,'Input Parameters'!$F$29)</f>
        <v>9.9971087336384587E-2</v>
      </c>
      <c r="O4452" s="8">
        <f t="shared" ca="1" si="668"/>
        <v>2.6047742881184277E-2</v>
      </c>
      <c r="P4452" s="30">
        <f ca="1">_xlfn.LOGNORM.INV(O4452,'Input Parameters'!$H$30,'Input Parameters'!$I$30)</f>
        <v>1.0719878242406424</v>
      </c>
      <c r="Q4452" s="10">
        <f t="shared" ca="1" si="669"/>
        <v>0.5065717179761311</v>
      </c>
      <c r="R4452" s="30">
        <f>IF('Input Parameters'!$E$32=0,0,_xlfn.BETA.INV(Q4452,'Input Parameters'!$L$32,'Input Parameters'!$M$32,'Input Parameters'!$J$32,'Input Parameters'!$K$32))</f>
        <v>0</v>
      </c>
      <c r="S4452" s="10">
        <f t="shared" ca="1" si="670"/>
        <v>0.16125633685007335</v>
      </c>
      <c r="T4452" s="26">
        <f ca="1">_xlfn.LOGNORM.INV(S4452,'Input Parameters'!$H$34,'Input Parameters'!$I$34)</f>
        <v>44.565491552393368</v>
      </c>
      <c r="U4452" s="10">
        <f t="shared" ca="1" si="671"/>
        <v>8.0386350267688034E-2</v>
      </c>
      <c r="V4452" s="30">
        <f ca="1">_xlfn.BETA.INV(U4452,'Input Parameters'!$L$36,'Input Parameters'!$M$36,'Input Parameters'!$J$36,'Input Parameters'!$K$36)</f>
        <v>0.40376350404649231</v>
      </c>
      <c r="W4452" s="2">
        <f ca="1">N4452+(P4452-N4452)*(1-ERF((T4452-R4452)/(2*SQRT(L4452*'Input Parameters'!$E$38))))</f>
        <v>9.9988948487279003E-2</v>
      </c>
      <c r="X4452">
        <f t="shared" ca="1" si="672"/>
        <v>1</v>
      </c>
      <c r="Y4452" s="7"/>
    </row>
    <row r="4453" spans="1:25" ht="15" customHeight="1" x14ac:dyDescent="0.25">
      <c r="A4453" s="139">
        <v>4446</v>
      </c>
      <c r="B4453" s="10">
        <f t="shared" ca="1" si="663"/>
        <v>0.2137430086179809</v>
      </c>
      <c r="C4453" s="60">
        <f ca="1">_xlfn.NORM.INV(B4453,'Input Parameters'!$E$15,'Input Parameters'!$F$15)</f>
        <v>227.96465398869771</v>
      </c>
      <c r="D4453" s="10">
        <f t="shared" ca="1" si="664"/>
        <v>0.94799439546141018</v>
      </c>
      <c r="E4453" s="62">
        <f ca="1">IF(_xlfn.NORM.INV(D4453,'Input Parameters'!$E$17,'Input Parameters'!$F$17)&lt;3500,3500,IF(_xlfn.NORM.INV(D4453,'Input Parameters'!$E$17,'Input Parameters'!$F$17)&gt;5500,5500,_xlfn.NORM.INV(D4453,'Input Parameters'!$E$17,'Input Parameters'!$F$17)))</f>
        <v>5500</v>
      </c>
      <c r="F4453" s="10">
        <f t="shared" ca="1" si="665"/>
        <v>0.79821146448416957</v>
      </c>
      <c r="G4453" s="64">
        <f ca="1">_xlfn.NORM.INV(F4453,'Input Parameters'!$E$20,'Input Parameters'!$F$20)</f>
        <v>288.24617371381601</v>
      </c>
      <c r="H4453" s="57">
        <f ca="1">EXP(E4453*(1/'Input Parameters'!$E$23-1/G4453))</f>
        <v>0.73715783736226315</v>
      </c>
      <c r="I4453" s="10">
        <f t="shared" ca="1" si="666"/>
        <v>0.96368217472094631</v>
      </c>
      <c r="J4453" s="30">
        <f ca="1">_xlfn.BETA.INV(I4453,'Input Parameters'!$L$26,'Input Parameters'!$M$26,'Input Parameters'!$J$26,'Input Parameters'!$K$26)</f>
        <v>0.89020005028637161</v>
      </c>
      <c r="K4453" s="168">
        <f ca="1">('Input Parameters'!$E$27/'Input Parameters'!$E$38)^$J4453</f>
        <v>1.6859499443716217E-3</v>
      </c>
      <c r="L4453" s="69">
        <f ca="1">$H4453*$C4453*'Input Parameters'!$E$25*K4453</f>
        <v>0.28331702857658658</v>
      </c>
      <c r="M4453" s="24">
        <f t="shared" ca="1" si="667"/>
        <v>0.7719531453829368</v>
      </c>
      <c r="N4453" s="15">
        <f ca="1">_xlfn.NORM.INV(M4453,'Input Parameters'!$E$29,'Input Parameters'!$F$29)</f>
        <v>0.10007452944935034</v>
      </c>
      <c r="O4453" s="8">
        <f t="shared" ca="1" si="668"/>
        <v>0.50863895488189781</v>
      </c>
      <c r="P4453" s="30">
        <f ca="1">_xlfn.LOGNORM.INV(O4453,'Input Parameters'!$H$30,'Input Parameters'!$I$30)</f>
        <v>2.7108725337218682</v>
      </c>
      <c r="Q4453" s="10">
        <f t="shared" ca="1" si="669"/>
        <v>3.8531987981989424E-2</v>
      </c>
      <c r="R4453" s="30">
        <f>IF('Input Parameters'!$E$32=0,0,_xlfn.BETA.INV(Q4453,'Input Parameters'!$L$32,'Input Parameters'!$M$32,'Input Parameters'!$J$32,'Input Parameters'!$K$32))</f>
        <v>0</v>
      </c>
      <c r="S4453" s="10">
        <f t="shared" ca="1" si="670"/>
        <v>2.4330458566721891E-2</v>
      </c>
      <c r="T4453" s="26">
        <f ca="1">_xlfn.LOGNORM.INV(S4453,'Input Parameters'!$H$34,'Input Parameters'!$I$34)</f>
        <v>39.435050569286879</v>
      </c>
      <c r="U4453" s="10">
        <f t="shared" ca="1" si="671"/>
        <v>0.58781188598433609</v>
      </c>
      <c r="V4453" s="30">
        <f ca="1">_xlfn.BETA.INV(U4453,'Input Parameters'!$L$36,'Input Parameters'!$M$36,'Input Parameters'!$J$36,'Input Parameters'!$K$36)</f>
        <v>0.62041062236254119</v>
      </c>
      <c r="W4453" s="2">
        <f ca="1">N4453+(P4453-N4453)*(1-ERF((T4453-R4453)/(2*SQRT(L4453*'Input Parameters'!$E$38))))</f>
        <v>0.10007495143795193</v>
      </c>
      <c r="X4453">
        <f t="shared" ca="1" si="672"/>
        <v>1</v>
      </c>
      <c r="Y4453" s="7"/>
    </row>
    <row r="4454" spans="1:25" ht="15" customHeight="1" x14ac:dyDescent="0.25">
      <c r="A4454" s="139">
        <v>4447</v>
      </c>
      <c r="B4454" s="10">
        <f t="shared" ca="1" si="663"/>
        <v>0.3115231165880723</v>
      </c>
      <c r="C4454" s="60">
        <f ca="1">_xlfn.NORM.INV(B4454,'Input Parameters'!$E$15,'Input Parameters'!$F$15)</f>
        <v>244.32908410936432</v>
      </c>
      <c r="D4454" s="10">
        <f t="shared" ca="1" si="664"/>
        <v>0.73593922407134138</v>
      </c>
      <c r="E4454" s="62">
        <f ca="1">IF(_xlfn.NORM.INV(D4454,'Input Parameters'!$E$17,'Input Parameters'!$F$17)&lt;3500,3500,IF(_xlfn.NORM.INV(D4454,'Input Parameters'!$E$17,'Input Parameters'!$F$17)&gt;5500,5500,_xlfn.NORM.INV(D4454,'Input Parameters'!$E$17,'Input Parameters'!$F$17)))</f>
        <v>5241.6132573718651</v>
      </c>
      <c r="F4454" s="10">
        <f t="shared" ca="1" si="665"/>
        <v>5.4490434303875457E-3</v>
      </c>
      <c r="G4454" s="64">
        <f ca="1">_xlfn.NORM.INV(F4454,'Input Parameters'!$E$20,'Input Parameters'!$F$20)</f>
        <v>265.59213653772593</v>
      </c>
      <c r="H4454" s="57">
        <f ca="1">EXP(E4454*(1/'Input Parameters'!$E$23-1/G4454))</f>
        <v>0.15854794650043205</v>
      </c>
      <c r="I4454" s="10">
        <f t="shared" ca="1" si="666"/>
        <v>0.93319796838206848</v>
      </c>
      <c r="J4454" s="30">
        <f ca="1">_xlfn.BETA.INV(I4454,'Input Parameters'!$L$26,'Input Parameters'!$M$26,'Input Parameters'!$J$26,'Input Parameters'!$K$26)</f>
        <v>0.86232138801554703</v>
      </c>
      <c r="K4454" s="168">
        <f ca="1">('Input Parameters'!$E$27/'Input Parameters'!$E$38)^$J4454</f>
        <v>2.0591710047431558E-3</v>
      </c>
      <c r="L4454" s="69">
        <f ca="1">$H4454*$C4454*'Input Parameters'!$E$25*K4454</f>
        <v>7.9767908070827342E-2</v>
      </c>
      <c r="M4454" s="24">
        <f t="shared" ca="1" si="667"/>
        <v>0.49633407611603053</v>
      </c>
      <c r="N4454" s="15">
        <f ca="1">_xlfn.NORM.INV(M4454,'Input Parameters'!$E$29,'Input Parameters'!$F$29)</f>
        <v>9.9999081076221505E-2</v>
      </c>
      <c r="O4454" s="8">
        <f t="shared" ca="1" si="668"/>
        <v>0.45072436344899747</v>
      </c>
      <c r="P4454" s="30">
        <f ca="1">_xlfn.LOGNORM.INV(O4454,'Input Parameters'!$H$30,'Input Parameters'!$I$30)</f>
        <v>2.5308239478340306</v>
      </c>
      <c r="Q4454" s="10">
        <f t="shared" ca="1" si="669"/>
        <v>0.54207563901452416</v>
      </c>
      <c r="R4454" s="30">
        <f>IF('Input Parameters'!$E$32=0,0,_xlfn.BETA.INV(Q4454,'Input Parameters'!$L$32,'Input Parameters'!$M$32,'Input Parameters'!$J$32,'Input Parameters'!$K$32))</f>
        <v>0</v>
      </c>
      <c r="S4454" s="10">
        <f t="shared" ca="1" si="670"/>
        <v>0.20455677204990019</v>
      </c>
      <c r="T4454" s="26">
        <f ca="1">_xlfn.LOGNORM.INV(S4454,'Input Parameters'!$H$34,'Input Parameters'!$I$34)</f>
        <v>45.48406813428425</v>
      </c>
      <c r="U4454" s="10">
        <f t="shared" ca="1" si="671"/>
        <v>0.84200316095623418</v>
      </c>
      <c r="V4454" s="30">
        <f ca="1">_xlfn.BETA.INV(U4454,'Input Parameters'!$L$36,'Input Parameters'!$M$36,'Input Parameters'!$J$36,'Input Parameters'!$K$36)</f>
        <v>0.75197845097219407</v>
      </c>
      <c r="W4454" s="2">
        <f ca="1">N4454+(P4454-N4454)*(1-ERF((T4454-R4454)/(2*SQRT(L4454*'Input Parameters'!$E$38))))</f>
        <v>9.9999081076221505E-2</v>
      </c>
      <c r="X4454">
        <f t="shared" ca="1" si="672"/>
        <v>1</v>
      </c>
      <c r="Y4454" s="7"/>
    </row>
    <row r="4455" spans="1:25" ht="15" customHeight="1" x14ac:dyDescent="0.25">
      <c r="A4455" s="139">
        <v>4448</v>
      </c>
      <c r="B4455" s="10">
        <f t="shared" ca="1" si="663"/>
        <v>0.44566328731606919</v>
      </c>
      <c r="C4455" s="60">
        <f ca="1">_xlfn.NORM.INV(B4455,'Input Parameters'!$E$15,'Input Parameters'!$F$15)</f>
        <v>263.56297738091729</v>
      </c>
      <c r="D4455" s="10">
        <f t="shared" ca="1" si="664"/>
        <v>0.56912329735211264</v>
      </c>
      <c r="E4455" s="62">
        <f ca="1">IF(_xlfn.NORM.INV(D4455,'Input Parameters'!$E$17,'Input Parameters'!$F$17)&lt;3500,3500,IF(_xlfn.NORM.INV(D4455,'Input Parameters'!$E$17,'Input Parameters'!$F$17)&gt;5500,5500,_xlfn.NORM.INV(D4455,'Input Parameters'!$E$17,'Input Parameters'!$F$17)))</f>
        <v>4921.8998105516539</v>
      </c>
      <c r="F4455" s="10">
        <f t="shared" ca="1" si="665"/>
        <v>0.48047218026228433</v>
      </c>
      <c r="G4455" s="64">
        <f ca="1">_xlfn.NORM.INV(F4455,'Input Parameters'!$E$20,'Input Parameters'!$F$20)</f>
        <v>282.32191072509971</v>
      </c>
      <c r="H4455" s="57">
        <f ca="1">EXP(E4455*(1/'Input Parameters'!$E$23-1/G4455))</f>
        <v>0.53194780438668354</v>
      </c>
      <c r="I4455" s="10">
        <f t="shared" ca="1" si="666"/>
        <v>0.88306456815290124</v>
      </c>
      <c r="J4455" s="30">
        <f ca="1">_xlfn.BETA.INV(I4455,'Input Parameters'!$L$26,'Input Parameters'!$M$26,'Input Parameters'!$J$26,'Input Parameters'!$K$26)</f>
        <v>0.82865746733701362</v>
      </c>
      <c r="K4455" s="168">
        <f ca="1">('Input Parameters'!$E$27/'Input Parameters'!$E$38)^$J4455</f>
        <v>2.6215757799091001E-3</v>
      </c>
      <c r="L4455" s="69">
        <f ca="1">$H4455*$C4455*'Input Parameters'!$E$25*K4455</f>
        <v>0.36754950459109442</v>
      </c>
      <c r="M4455" s="24">
        <f t="shared" ca="1" si="667"/>
        <v>0.54672207242104987</v>
      </c>
      <c r="N4455" s="15">
        <f ca="1">_xlfn.NORM.INV(M4455,'Input Parameters'!$E$29,'Input Parameters'!$F$29)</f>
        <v>0.10001173838831481</v>
      </c>
      <c r="O4455" s="8">
        <f t="shared" ca="1" si="668"/>
        <v>0.88895573776818226</v>
      </c>
      <c r="P4455" s="30">
        <f ca="1">_xlfn.LOGNORM.INV(O4455,'Input Parameters'!$H$30,'Input Parameters'!$I$30)</f>
        <v>4.7770072681399007</v>
      </c>
      <c r="Q4455" s="10">
        <f t="shared" ca="1" si="669"/>
        <v>0.11023740296374385</v>
      </c>
      <c r="R4455" s="30">
        <f>IF('Input Parameters'!$E$32=0,0,_xlfn.BETA.INV(Q4455,'Input Parameters'!$L$32,'Input Parameters'!$M$32,'Input Parameters'!$J$32,'Input Parameters'!$K$32))</f>
        <v>0</v>
      </c>
      <c r="S4455" s="10">
        <f t="shared" ca="1" si="670"/>
        <v>0.18168970964330855</v>
      </c>
      <c r="T4455" s="26">
        <f ca="1">_xlfn.LOGNORM.INV(S4455,'Input Parameters'!$H$34,'Input Parameters'!$I$34)</f>
        <v>45.013673598437578</v>
      </c>
      <c r="U4455" s="10">
        <f t="shared" ca="1" si="671"/>
        <v>0.36010452286099537</v>
      </c>
      <c r="V4455" s="30">
        <f ca="1">_xlfn.BETA.INV(U4455,'Input Parameters'!$L$36,'Input Parameters'!$M$36,'Input Parameters'!$J$36,'Input Parameters'!$K$36)</f>
        <v>0.53325727444461357</v>
      </c>
      <c r="W4455" s="2">
        <f ca="1">N4455+(P4455-N4455)*(1-ERF((T4455-R4455)/(2*SQRT(L4455*'Input Parameters'!$E$38))))</f>
        <v>0.10001244918466826</v>
      </c>
      <c r="X4455">
        <f t="shared" ca="1" si="672"/>
        <v>1</v>
      </c>
      <c r="Y4455" s="7"/>
    </row>
    <row r="4456" spans="1:25" ht="15" customHeight="1" x14ac:dyDescent="0.25">
      <c r="A4456" s="139">
        <v>4449</v>
      </c>
      <c r="B4456" s="10">
        <f t="shared" ca="1" si="663"/>
        <v>0.78726854996438644</v>
      </c>
      <c r="C4456" s="60">
        <f ca="1">_xlfn.NORM.INV(B4456,'Input Parameters'!$E$15,'Input Parameters'!$F$15)</f>
        <v>314.15826418437138</v>
      </c>
      <c r="D4456" s="10">
        <f t="shared" ca="1" si="664"/>
        <v>0.74519119946945345</v>
      </c>
      <c r="E4456" s="62">
        <f ca="1">IF(_xlfn.NORM.INV(D4456,'Input Parameters'!$E$17,'Input Parameters'!$F$17)&lt;3500,3500,IF(_xlfn.NORM.INV(D4456,'Input Parameters'!$E$17,'Input Parameters'!$F$17)&gt;5500,5500,_xlfn.NORM.INV(D4456,'Input Parameters'!$E$17,'Input Parameters'!$F$17)))</f>
        <v>5261.6032699993248</v>
      </c>
      <c r="F4456" s="10">
        <f t="shared" ca="1" si="665"/>
        <v>0.10986907892332543</v>
      </c>
      <c r="G4456" s="64">
        <f ca="1">_xlfn.NORM.INV(F4456,'Input Parameters'!$E$20,'Input Parameters'!$F$20)</f>
        <v>274.42759468058102</v>
      </c>
      <c r="H4456" s="57">
        <f ca="1">EXP(E4456*(1/'Input Parameters'!$E$23-1/G4456))</f>
        <v>0.29793109087539837</v>
      </c>
      <c r="I4456" s="10">
        <f t="shared" ca="1" si="666"/>
        <v>0.10915816591829497</v>
      </c>
      <c r="J4456" s="30">
        <f ca="1">_xlfn.BETA.INV(I4456,'Input Parameters'!$L$26,'Input Parameters'!$M$26,'Input Parameters'!$J$26,'Input Parameters'!$K$26)</f>
        <v>0.45319214873853875</v>
      </c>
      <c r="K4456" s="168">
        <f ca="1">('Input Parameters'!$E$27/'Input Parameters'!$E$38)^$J4456</f>
        <v>3.8744826212072592E-2</v>
      </c>
      <c r="L4456" s="69">
        <f ca="1">$H4456*$C4456*'Input Parameters'!$E$25*K4456</f>
        <v>3.6264194276040795</v>
      </c>
      <c r="M4456" s="24">
        <f t="shared" ca="1" si="667"/>
        <v>0.26840074917600432</v>
      </c>
      <c r="N4456" s="15">
        <f ca="1">_xlfn.NORM.INV(M4456,'Input Parameters'!$E$29,'Input Parameters'!$F$29)</f>
        <v>9.9938234305435775E-2</v>
      </c>
      <c r="O4456" s="8">
        <f t="shared" ca="1" si="668"/>
        <v>0.3644225955286754</v>
      </c>
      <c r="P4456" s="30">
        <f ca="1">_xlfn.LOGNORM.INV(O4456,'Input Parameters'!$H$30,'Input Parameters'!$I$30)</f>
        <v>2.2779684638222331</v>
      </c>
      <c r="Q4456" s="10">
        <f t="shared" ca="1" si="669"/>
        <v>0.10731316373635502</v>
      </c>
      <c r="R4456" s="30">
        <f>IF('Input Parameters'!$E$32=0,0,_xlfn.BETA.INV(Q4456,'Input Parameters'!$L$32,'Input Parameters'!$M$32,'Input Parameters'!$J$32,'Input Parameters'!$K$32))</f>
        <v>0</v>
      </c>
      <c r="S4456" s="10">
        <f t="shared" ca="1" si="670"/>
        <v>0.33662086619367115</v>
      </c>
      <c r="T4456" s="26">
        <f ca="1">_xlfn.LOGNORM.INV(S4456,'Input Parameters'!$H$34,'Input Parameters'!$I$34)</f>
        <v>47.829162967328479</v>
      </c>
      <c r="U4456" s="10">
        <f t="shared" ca="1" si="671"/>
        <v>0.32480626306814364</v>
      </c>
      <c r="V4456" s="30">
        <f ca="1">_xlfn.BETA.INV(U4456,'Input Parameters'!$L$36,'Input Parameters'!$M$36,'Input Parameters'!$J$36,'Input Parameters'!$K$36)</f>
        <v>0.51981517445076819</v>
      </c>
      <c r="W4456" s="2">
        <f ca="1">N4456+(P4456-N4456)*(1-ERF((T4456-R4456)/(2*SQRT(L4456*'Input Parameters'!$E$38))))</f>
        <v>0.26489297581393623</v>
      </c>
      <c r="X4456">
        <f t="shared" ca="1" si="672"/>
        <v>1</v>
      </c>
      <c r="Y4456" s="7"/>
    </row>
    <row r="4457" spans="1:25" ht="15" customHeight="1" x14ac:dyDescent="0.25">
      <c r="A4457" s="139">
        <v>4450</v>
      </c>
      <c r="B4457" s="10">
        <f t="shared" ca="1" si="663"/>
        <v>0.20516470666898479</v>
      </c>
      <c r="C4457" s="60">
        <f ca="1">_xlfn.NORM.INV(B4457,'Input Parameters'!$E$15,'Input Parameters'!$F$15)</f>
        <v>226.34897823757933</v>
      </c>
      <c r="D4457" s="10">
        <f t="shared" ca="1" si="664"/>
        <v>0.92644803763088757</v>
      </c>
      <c r="E4457" s="62">
        <f ca="1">IF(_xlfn.NORM.INV(D4457,'Input Parameters'!$E$17,'Input Parameters'!$F$17)&lt;3500,3500,IF(_xlfn.NORM.INV(D4457,'Input Parameters'!$E$17,'Input Parameters'!$F$17)&gt;5500,5500,_xlfn.NORM.INV(D4457,'Input Parameters'!$E$17,'Input Parameters'!$F$17)))</f>
        <v>5500</v>
      </c>
      <c r="F4457" s="10">
        <f t="shared" ca="1" si="665"/>
        <v>0.85052892408305758</v>
      </c>
      <c r="G4457" s="64">
        <f ca="1">_xlfn.NORM.INV(F4457,'Input Parameters'!$E$20,'Input Parameters'!$F$20)</f>
        <v>289.60932066622513</v>
      </c>
      <c r="H4457" s="57">
        <f ca="1">EXP(E4457*(1/'Input Parameters'!$E$23-1/G4457))</f>
        <v>0.80642667767020382</v>
      </c>
      <c r="I4457" s="10">
        <f t="shared" ca="1" si="666"/>
        <v>0.78763455307196228</v>
      </c>
      <c r="J4457" s="30">
        <f ca="1">_xlfn.BETA.INV(I4457,'Input Parameters'!$L$26,'Input Parameters'!$M$26,'Input Parameters'!$J$26,'Input Parameters'!$K$26)</f>
        <v>0.77971510134940369</v>
      </c>
      <c r="K4457" s="168">
        <f ca="1">('Input Parameters'!$E$27/'Input Parameters'!$E$38)^$J4457</f>
        <v>3.724156315240828E-3</v>
      </c>
      <c r="L4457" s="69">
        <f ca="1">$H4457*$C4457*'Input Parameters'!$E$25*K4457</f>
        <v>0.67978460703422039</v>
      </c>
      <c r="M4457" s="24">
        <f t="shared" ca="1" si="667"/>
        <v>0.89982178561327575</v>
      </c>
      <c r="N4457" s="15">
        <f ca="1">_xlfn.NORM.INV(M4457,'Input Parameters'!$E$29,'Input Parameters'!$F$29)</f>
        <v>0.10012805367493179</v>
      </c>
      <c r="O4457" s="8">
        <f t="shared" ca="1" si="668"/>
        <v>0.62919691433630032</v>
      </c>
      <c r="P4457" s="30">
        <f ca="1">_xlfn.LOGNORM.INV(O4457,'Input Parameters'!$H$30,'Input Parameters'!$I$30)</f>
        <v>3.1355269389135105</v>
      </c>
      <c r="Q4457" s="10">
        <f t="shared" ca="1" si="669"/>
        <v>0.98128325112516623</v>
      </c>
      <c r="R4457" s="30">
        <f>IF('Input Parameters'!$E$32=0,0,_xlfn.BETA.INV(Q4457,'Input Parameters'!$L$32,'Input Parameters'!$M$32,'Input Parameters'!$J$32,'Input Parameters'!$K$32))</f>
        <v>0</v>
      </c>
      <c r="S4457" s="10">
        <f t="shared" ca="1" si="670"/>
        <v>0.14982288541089239</v>
      </c>
      <c r="T4457" s="26">
        <f ca="1">_xlfn.LOGNORM.INV(S4457,'Input Parameters'!$H$34,'Input Parameters'!$I$34)</f>
        <v>44.300559053393485</v>
      </c>
      <c r="U4457" s="10">
        <f t="shared" ca="1" si="671"/>
        <v>0.93574053189980866</v>
      </c>
      <c r="V4457" s="30">
        <f ca="1">_xlfn.BETA.INV(U4457,'Input Parameters'!$L$36,'Input Parameters'!$M$36,'Input Parameters'!$J$36,'Input Parameters'!$K$36)</f>
        <v>0.84602269773729177</v>
      </c>
      <c r="W4457" s="2">
        <f ca="1">N4457+(P4457-N4457)*(1-ERF((T4457-R4457)/(2*SQRT(L4457*'Input Parameters'!$E$38))))</f>
        <v>0.10056842923923727</v>
      </c>
      <c r="X4457">
        <f t="shared" ca="1" si="672"/>
        <v>1</v>
      </c>
      <c r="Y4457" s="7"/>
    </row>
    <row r="4458" spans="1:25" ht="15" customHeight="1" x14ac:dyDescent="0.25">
      <c r="A4458" s="139">
        <v>4451</v>
      </c>
      <c r="B4458" s="10">
        <f t="shared" ca="1" si="663"/>
        <v>0.44936763625470255</v>
      </c>
      <c r="C4458" s="60">
        <f ca="1">_xlfn.NORM.INV(B4458,'Input Parameters'!$E$15,'Input Parameters'!$F$15)</f>
        <v>264.07058762742395</v>
      </c>
      <c r="D4458" s="10">
        <f t="shared" ca="1" si="664"/>
        <v>0.66189470976602161</v>
      </c>
      <c r="E4458" s="62">
        <f ca="1">IF(_xlfn.NORM.INV(D4458,'Input Parameters'!$E$17,'Input Parameters'!$F$17)&lt;3500,3500,IF(_xlfn.NORM.INV(D4458,'Input Parameters'!$E$17,'Input Parameters'!$F$17)&gt;5500,5500,_xlfn.NORM.INV(D4458,'Input Parameters'!$E$17,'Input Parameters'!$F$17)))</f>
        <v>5092.3477761508357</v>
      </c>
      <c r="F4458" s="10">
        <f t="shared" ca="1" si="665"/>
        <v>0.31046152097114244</v>
      </c>
      <c r="G4458" s="64">
        <f ca="1">_xlfn.NORM.INV(F4458,'Input Parameters'!$E$20,'Input Parameters'!$F$20)</f>
        <v>279.33656470701629</v>
      </c>
      <c r="H4458" s="57">
        <f ca="1">EXP(E4458*(1/'Input Parameters'!$E$23-1/G4458))</f>
        <v>0.42919692174776153</v>
      </c>
      <c r="I4458" s="10">
        <f t="shared" ca="1" si="666"/>
        <v>0.72358885432083286</v>
      </c>
      <c r="J4458" s="30">
        <f ca="1">_xlfn.BETA.INV(I4458,'Input Parameters'!$L$26,'Input Parameters'!$M$26,'Input Parameters'!$J$26,'Input Parameters'!$K$26)</f>
        <v>0.75156074961640595</v>
      </c>
      <c r="K4458" s="168">
        <f ca="1">('Input Parameters'!$E$27/'Input Parameters'!$E$38)^$J4458</f>
        <v>4.5575817617689142E-3</v>
      </c>
      <c r="L4458" s="69">
        <f ca="1">$H4458*$C4458*'Input Parameters'!$E$25*K4458</f>
        <v>0.51654849303238326</v>
      </c>
      <c r="M4458" s="24">
        <f t="shared" ca="1" si="667"/>
        <v>0.62231246945637031</v>
      </c>
      <c r="N4458" s="15">
        <f ca="1">_xlfn.NORM.INV(M4458,'Input Parameters'!$E$29,'Input Parameters'!$F$29)</f>
        <v>0.10003115598372884</v>
      </c>
      <c r="O4458" s="8">
        <f t="shared" ca="1" si="668"/>
        <v>0.70753389985119119</v>
      </c>
      <c r="P4458" s="30">
        <f ca="1">_xlfn.LOGNORM.INV(O4458,'Input Parameters'!$H$30,'Input Parameters'!$I$30)</f>
        <v>3.4731164376556714</v>
      </c>
      <c r="Q4458" s="10">
        <f t="shared" ca="1" si="669"/>
        <v>6.7683867664605768E-2</v>
      </c>
      <c r="R4458" s="30">
        <f>IF('Input Parameters'!$E$32=0,0,_xlfn.BETA.INV(Q4458,'Input Parameters'!$L$32,'Input Parameters'!$M$32,'Input Parameters'!$J$32,'Input Parameters'!$K$32))</f>
        <v>0</v>
      </c>
      <c r="S4458" s="10">
        <f t="shared" ca="1" si="670"/>
        <v>0.77135229217124957</v>
      </c>
      <c r="T4458" s="26">
        <f ca="1">_xlfn.LOGNORM.INV(S4458,'Input Parameters'!$H$34,'Input Parameters'!$I$34)</f>
        <v>55.295847730521054</v>
      </c>
      <c r="U4458" s="10">
        <f t="shared" ca="1" si="671"/>
        <v>0.55519606119451737</v>
      </c>
      <c r="V4458" s="30">
        <f ca="1">_xlfn.BETA.INV(U4458,'Input Parameters'!$L$36,'Input Parameters'!$M$36,'Input Parameters'!$J$36,'Input Parameters'!$K$36)</f>
        <v>0.60731657393692062</v>
      </c>
      <c r="W4458" s="2">
        <f ca="1">N4458+(P4458-N4458)*(1-ERF((T4458-R4458)/(2*SQRT(L4458*'Input Parameters'!$E$38))))</f>
        <v>0.10003133541230058</v>
      </c>
      <c r="X4458">
        <f t="shared" ca="1" si="672"/>
        <v>1</v>
      </c>
      <c r="Y4458" s="7"/>
    </row>
    <row r="4459" spans="1:25" ht="15" customHeight="1" x14ac:dyDescent="0.25">
      <c r="A4459" s="139">
        <v>4452</v>
      </c>
      <c r="B4459" s="10">
        <f t="shared" ca="1" si="663"/>
        <v>0.60269678111562519</v>
      </c>
      <c r="C4459" s="60">
        <f ca="1">_xlfn.NORM.INV(B4459,'Input Parameters'!$E$15,'Input Parameters'!$F$15)</f>
        <v>285.07557466994751</v>
      </c>
      <c r="D4459" s="10">
        <f t="shared" ca="1" si="664"/>
        <v>0.69988204282215938</v>
      </c>
      <c r="E4459" s="62">
        <f ca="1">IF(_xlfn.NORM.INV(D4459,'Input Parameters'!$E$17,'Input Parameters'!$F$17)&lt;3500,3500,IF(_xlfn.NORM.INV(D4459,'Input Parameters'!$E$17,'Input Parameters'!$F$17)&gt;5500,5500,_xlfn.NORM.INV(D4459,'Input Parameters'!$E$17,'Input Parameters'!$F$17)))</f>
        <v>5166.8429000636161</v>
      </c>
      <c r="F4459" s="10">
        <f t="shared" ca="1" si="665"/>
        <v>0.61665937563131878</v>
      </c>
      <c r="G4459" s="64">
        <f ca="1">_xlfn.NORM.INV(F4459,'Input Parameters'!$E$20,'Input Parameters'!$F$20)</f>
        <v>284.63801555663019</v>
      </c>
      <c r="H4459" s="57">
        <f ca="1">EXP(E4459*(1/'Input Parameters'!$E$23-1/G4459))</f>
        <v>0.59827480404597189</v>
      </c>
      <c r="I4459" s="10">
        <f t="shared" ca="1" si="666"/>
        <v>0.65138689654249626</v>
      </c>
      <c r="J4459" s="30">
        <f ca="1">_xlfn.BETA.INV(I4459,'Input Parameters'!$L$26,'Input Parameters'!$M$26,'Input Parameters'!$J$26,'Input Parameters'!$K$26)</f>
        <v>0.72182216444185232</v>
      </c>
      <c r="K4459" s="168">
        <f ca="1">('Input Parameters'!$E$27/'Input Parameters'!$E$38)^$J4459</f>
        <v>5.6412616956963276E-3</v>
      </c>
      <c r="L4459" s="69">
        <f ca="1">$H4459*$C4459*'Input Parameters'!$E$25*K4459</f>
        <v>0.96213711601641372</v>
      </c>
      <c r="M4459" s="24">
        <f t="shared" ca="1" si="667"/>
        <v>0.56560592235502327</v>
      </c>
      <c r="N4459" s="15">
        <f ca="1">_xlfn.NORM.INV(M4459,'Input Parameters'!$E$29,'Input Parameters'!$F$29)</f>
        <v>0.10001651979798207</v>
      </c>
      <c r="O4459" s="8">
        <f t="shared" ca="1" si="668"/>
        <v>0.87505123529289985</v>
      </c>
      <c r="P4459" s="30">
        <f ca="1">_xlfn.LOGNORM.INV(O4459,'Input Parameters'!$H$30,'Input Parameters'!$I$30)</f>
        <v>4.6207682461575734</v>
      </c>
      <c r="Q4459" s="10">
        <f t="shared" ca="1" si="669"/>
        <v>0.76019583047164108</v>
      </c>
      <c r="R4459" s="30">
        <f>IF('Input Parameters'!$E$32=0,0,_xlfn.BETA.INV(Q4459,'Input Parameters'!$L$32,'Input Parameters'!$M$32,'Input Parameters'!$J$32,'Input Parameters'!$K$32))</f>
        <v>0</v>
      </c>
      <c r="S4459" s="10">
        <f t="shared" ca="1" si="670"/>
        <v>0.23858477166303727</v>
      </c>
      <c r="T4459" s="26">
        <f ca="1">_xlfn.LOGNORM.INV(S4459,'Input Parameters'!$H$34,'Input Parameters'!$I$34)</f>
        <v>46.137711941598944</v>
      </c>
      <c r="U4459" s="10">
        <f t="shared" ca="1" si="671"/>
        <v>0.9302191701203294</v>
      </c>
      <c r="V4459" s="30">
        <f ca="1">_xlfn.BETA.INV(U4459,'Input Parameters'!$L$36,'Input Parameters'!$M$36,'Input Parameters'!$J$36,'Input Parameters'!$K$36)</f>
        <v>0.83812979240302554</v>
      </c>
      <c r="W4459" s="2">
        <f ca="1">N4459+(P4459-N4459)*(1-ERF((T4459-R4459)/(2*SQRT(L4459*'Input Parameters'!$E$38))))</f>
        <v>0.10399935355978052</v>
      </c>
      <c r="X4459">
        <f t="shared" ca="1" si="672"/>
        <v>1</v>
      </c>
      <c r="Y4459" s="7"/>
    </row>
    <row r="4460" spans="1:25" ht="15" customHeight="1" x14ac:dyDescent="0.25">
      <c r="A4460" s="139">
        <v>4453</v>
      </c>
      <c r="B4460" s="10">
        <f t="shared" ca="1" si="663"/>
        <v>0.49368047075430088</v>
      </c>
      <c r="C4460" s="60">
        <f ca="1">_xlfn.NORM.INV(B4460,'Input Parameters'!$E$15,'Input Parameters'!$F$15)</f>
        <v>270.10870149046372</v>
      </c>
      <c r="D4460" s="10">
        <f t="shared" ca="1" si="664"/>
        <v>0.47019580144279904</v>
      </c>
      <c r="E4460" s="62">
        <f ca="1">IF(_xlfn.NORM.INV(D4460,'Input Parameters'!$E$17,'Input Parameters'!$F$17)&lt;3500,3500,IF(_xlfn.NORM.INV(D4460,'Input Parameters'!$E$17,'Input Parameters'!$F$17)&gt;5500,5500,_xlfn.NORM.INV(D4460,'Input Parameters'!$E$17,'Input Parameters'!$F$17)))</f>
        <v>4747.6556257761977</v>
      </c>
      <c r="F4460" s="10">
        <f t="shared" ca="1" si="665"/>
        <v>0.55120408356597161</v>
      </c>
      <c r="G4460" s="64">
        <f ca="1">_xlfn.NORM.INV(F4460,'Input Parameters'!$E$20,'Input Parameters'!$F$20)</f>
        <v>283.51231711605368</v>
      </c>
      <c r="H4460" s="57">
        <f ca="1">EXP(E4460*(1/'Input Parameters'!$E$23-1/G4460))</f>
        <v>0.58376587549034442</v>
      </c>
      <c r="I4460" s="10">
        <f t="shared" ca="1" si="666"/>
        <v>0.22365852343377524</v>
      </c>
      <c r="J4460" s="30">
        <f ca="1">_xlfn.BETA.INV(I4460,'Input Parameters'!$L$26,'Input Parameters'!$M$26,'Input Parameters'!$J$26,'Input Parameters'!$K$26)</f>
        <v>0.53392192664328086</v>
      </c>
      <c r="K4460" s="168">
        <f ca="1">('Input Parameters'!$E$27/'Input Parameters'!$E$38)^$J4460</f>
        <v>2.1713205308029324E-2</v>
      </c>
      <c r="L4460" s="69">
        <f ca="1">$H4460*$C4460*'Input Parameters'!$E$25*K4460</f>
        <v>3.423743480661865</v>
      </c>
      <c r="M4460" s="24">
        <f t="shared" ca="1" si="667"/>
        <v>5.023002144075972E-2</v>
      </c>
      <c r="N4460" s="15">
        <f ca="1">_xlfn.NORM.INV(M4460,'Input Parameters'!$E$29,'Input Parameters'!$F$29)</f>
        <v>9.9835737257480836E-2</v>
      </c>
      <c r="O4460" s="8">
        <f t="shared" ca="1" si="668"/>
        <v>0.89571881520802876</v>
      </c>
      <c r="P4460" s="30">
        <f ca="1">_xlfn.LOGNORM.INV(O4460,'Input Parameters'!$H$30,'Input Parameters'!$I$30)</f>
        <v>4.8601664330951602</v>
      </c>
      <c r="Q4460" s="10">
        <f t="shared" ca="1" si="669"/>
        <v>0.37966461515202543</v>
      </c>
      <c r="R4460" s="30">
        <f>IF('Input Parameters'!$E$32=0,0,_xlfn.BETA.INV(Q4460,'Input Parameters'!$L$32,'Input Parameters'!$M$32,'Input Parameters'!$J$32,'Input Parameters'!$K$32))</f>
        <v>0</v>
      </c>
      <c r="S4460" s="10">
        <f t="shared" ca="1" si="670"/>
        <v>0.20829375130412997</v>
      </c>
      <c r="T4460" s="26">
        <f ca="1">_xlfn.LOGNORM.INV(S4460,'Input Parameters'!$H$34,'Input Parameters'!$I$34)</f>
        <v>45.558313583397727</v>
      </c>
      <c r="U4460" s="10">
        <f t="shared" ca="1" si="671"/>
        <v>0.77749901670024357</v>
      </c>
      <c r="V4460" s="30">
        <f ca="1">_xlfn.BETA.INV(U4460,'Input Parameters'!$L$36,'Input Parameters'!$M$36,'Input Parameters'!$J$36,'Input Parameters'!$K$36)</f>
        <v>0.71020440981119903</v>
      </c>
      <c r="W4460" s="2">
        <f ca="1">N4460+(P4460-N4460)*(1-ERF((T4460-R4460)/(2*SQRT(L4460*'Input Parameters'!$E$38))))</f>
        <v>0.48866567377622977</v>
      </c>
      <c r="X4460">
        <f t="shared" ca="1" si="672"/>
        <v>1</v>
      </c>
      <c r="Y4460" s="7"/>
    </row>
    <row r="4461" spans="1:25" ht="15" customHeight="1" x14ac:dyDescent="0.25">
      <c r="A4461" s="139">
        <v>4454</v>
      </c>
      <c r="B4461" s="10">
        <f t="shared" ca="1" si="663"/>
        <v>0.73094595956338415</v>
      </c>
      <c r="C4461" s="60">
        <f ca="1">_xlfn.NORM.INV(B4461,'Input Parameters'!$E$15,'Input Parameters'!$F$15)</f>
        <v>304.33282494660386</v>
      </c>
      <c r="D4461" s="10">
        <f t="shared" ca="1" si="664"/>
        <v>1.6388542118964344E-2</v>
      </c>
      <c r="E4461" s="62">
        <f ca="1">IF(_xlfn.NORM.INV(D4461,'Input Parameters'!$E$17,'Input Parameters'!$F$17)&lt;3500,3500,IF(_xlfn.NORM.INV(D4461,'Input Parameters'!$E$17,'Input Parameters'!$F$17)&gt;5500,5500,_xlfn.NORM.INV(D4461,'Input Parameters'!$E$17,'Input Parameters'!$F$17)))</f>
        <v>3500</v>
      </c>
      <c r="F4461" s="10">
        <f t="shared" ca="1" si="665"/>
        <v>0.29568282465509721</v>
      </c>
      <c r="G4461" s="64">
        <f ca="1">_xlfn.NORM.INV(F4461,'Input Parameters'!$E$20,'Input Parameters'!$F$20)</f>
        <v>279.05305086533667</v>
      </c>
      <c r="H4461" s="57">
        <f ca="1">EXP(E4461*(1/'Input Parameters'!$E$23-1/G4461))</f>
        <v>0.55207006740469067</v>
      </c>
      <c r="I4461" s="10">
        <f t="shared" ca="1" si="666"/>
        <v>0.12364123266336147</v>
      </c>
      <c r="J4461" s="30">
        <f ca="1">_xlfn.BETA.INV(I4461,'Input Parameters'!$L$26,'Input Parameters'!$M$26,'Input Parameters'!$J$26,'Input Parameters'!$K$26)</f>
        <v>0.46579315484728018</v>
      </c>
      <c r="K4461" s="168">
        <f ca="1">('Input Parameters'!$E$27/'Input Parameters'!$E$38)^$J4461</f>
        <v>3.5396392692383073E-2</v>
      </c>
      <c r="L4461" s="69">
        <f ca="1">$H4461*$C4461*'Input Parameters'!$E$25*K4461</f>
        <v>5.9470556539028836</v>
      </c>
      <c r="M4461" s="24">
        <f t="shared" ca="1" si="667"/>
        <v>0.9290832872459851</v>
      </c>
      <c r="N4461" s="15">
        <f ca="1">_xlfn.NORM.INV(M4461,'Input Parameters'!$E$29,'Input Parameters'!$F$29)</f>
        <v>0.10014689976541197</v>
      </c>
      <c r="O4461" s="8">
        <f t="shared" ca="1" si="668"/>
        <v>0.92268465897780561</v>
      </c>
      <c r="P4461" s="30">
        <f ca="1">_xlfn.LOGNORM.INV(O4461,'Input Parameters'!$H$30,'Input Parameters'!$I$30)</f>
        <v>5.2562098328103799</v>
      </c>
      <c r="Q4461" s="10">
        <f t="shared" ca="1" si="669"/>
        <v>0.26742446255430985</v>
      </c>
      <c r="R4461" s="30">
        <f>IF('Input Parameters'!$E$32=0,0,_xlfn.BETA.INV(Q4461,'Input Parameters'!$L$32,'Input Parameters'!$M$32,'Input Parameters'!$J$32,'Input Parameters'!$K$32))</f>
        <v>0</v>
      </c>
      <c r="S4461" s="10">
        <f t="shared" ca="1" si="670"/>
        <v>0.47305685432346545</v>
      </c>
      <c r="T4461" s="26">
        <f ca="1">_xlfn.LOGNORM.INV(S4461,'Input Parameters'!$H$34,'Input Parameters'!$I$34)</f>
        <v>49.985277025488159</v>
      </c>
      <c r="U4461" s="10">
        <f t="shared" ca="1" si="671"/>
        <v>0.87139487026834783</v>
      </c>
      <c r="V4461" s="30">
        <f ca="1">_xlfn.BETA.INV(U4461,'Input Parameters'!$L$36,'Input Parameters'!$M$36,'Input Parameters'!$J$36,'Input Parameters'!$K$36)</f>
        <v>0.77523699281267011</v>
      </c>
      <c r="W4461" s="2">
        <f ca="1">N4461+(P4461-N4461)*(1-ERF((T4461-R4461)/(2*SQRT(L4461*'Input Parameters'!$E$38))))</f>
        <v>0.85931131790862159</v>
      </c>
      <c r="X4461">
        <f t="shared" ca="1" si="672"/>
        <v>0</v>
      </c>
      <c r="Y4461" s="7"/>
    </row>
    <row r="4462" spans="1:25" ht="15" customHeight="1" x14ac:dyDescent="0.25">
      <c r="A4462" s="139">
        <v>4455</v>
      </c>
      <c r="B4462" s="10">
        <f t="shared" ca="1" si="663"/>
        <v>0.34498054161776137</v>
      </c>
      <c r="C4462" s="60">
        <f ca="1">_xlfn.NORM.INV(B4462,'Input Parameters'!$E$15,'Input Parameters'!$F$15)</f>
        <v>249.34900977801928</v>
      </c>
      <c r="D4462" s="10">
        <f t="shared" ca="1" si="664"/>
        <v>0.25827743284913218</v>
      </c>
      <c r="E4462" s="62">
        <f ca="1">IF(_xlfn.NORM.INV(D4462,'Input Parameters'!$E$17,'Input Parameters'!$F$17)&lt;3500,3500,IF(_xlfn.NORM.INV(D4462,'Input Parameters'!$E$17,'Input Parameters'!$F$17)&gt;5500,5500,_xlfn.NORM.INV(D4462,'Input Parameters'!$E$17,'Input Parameters'!$F$17)))</f>
        <v>4345.9344284177396</v>
      </c>
      <c r="F4462" s="10">
        <f t="shared" ca="1" si="665"/>
        <v>0.8264626251648407</v>
      </c>
      <c r="G4462" s="64">
        <f ca="1">_xlfn.NORM.INV(F4462,'Input Parameters'!$E$20,'Input Parameters'!$F$20)</f>
        <v>288.94986562591612</v>
      </c>
      <c r="H4462" s="57">
        <f ca="1">EXP(E4462*(1/'Input Parameters'!$E$23-1/G4462))</f>
        <v>0.81526112360403424</v>
      </c>
      <c r="I4462" s="10">
        <f t="shared" ca="1" si="666"/>
        <v>0.23890111683380566</v>
      </c>
      <c r="J4462" s="30">
        <f ca="1">_xlfn.BETA.INV(I4462,'Input Parameters'!$L$26,'Input Parameters'!$M$26,'Input Parameters'!$J$26,'Input Parameters'!$K$26)</f>
        <v>0.54251674190354615</v>
      </c>
      <c r="K4462" s="168">
        <f ca="1">('Input Parameters'!$E$27/'Input Parameters'!$E$38)^$J4462</f>
        <v>2.0414997472313848E-2</v>
      </c>
      <c r="L4462" s="69">
        <f ca="1">$H4462*$C4462*'Input Parameters'!$E$25*K4462</f>
        <v>4.1500536536447648</v>
      </c>
      <c r="M4462" s="24">
        <f t="shared" ca="1" si="667"/>
        <v>0.9458297968289745</v>
      </c>
      <c r="N4462" s="15">
        <f ca="1">_xlfn.NORM.INV(M4462,'Input Parameters'!$E$29,'Input Parameters'!$F$29)</f>
        <v>0.1001605697429595</v>
      </c>
      <c r="O4462" s="8">
        <f t="shared" ca="1" si="668"/>
        <v>5.9990818244540667E-2</v>
      </c>
      <c r="P4462" s="30">
        <f ca="1">_xlfn.LOGNORM.INV(O4462,'Input Parameters'!$H$30,'Input Parameters'!$I$30)</f>
        <v>1.2873154707937888</v>
      </c>
      <c r="Q4462" s="10">
        <f t="shared" ca="1" si="669"/>
        <v>0.73414573539797123</v>
      </c>
      <c r="R4462" s="30">
        <f>IF('Input Parameters'!$E$32=0,0,_xlfn.BETA.INV(Q4462,'Input Parameters'!$L$32,'Input Parameters'!$M$32,'Input Parameters'!$J$32,'Input Parameters'!$K$32))</f>
        <v>0</v>
      </c>
      <c r="S4462" s="10">
        <f t="shared" ca="1" si="670"/>
        <v>0.22148374330051546</v>
      </c>
      <c r="T4462" s="26">
        <f ca="1">_xlfn.LOGNORM.INV(S4462,'Input Parameters'!$H$34,'Input Parameters'!$I$34)</f>
        <v>45.815238492476489</v>
      </c>
      <c r="U4462" s="10">
        <f t="shared" ca="1" si="671"/>
        <v>5.5110848431059845E-2</v>
      </c>
      <c r="V4462" s="30">
        <f ca="1">_xlfn.BETA.INV(U4462,'Input Parameters'!$L$36,'Input Parameters'!$M$36,'Input Parameters'!$J$36,'Input Parameters'!$K$36)</f>
        <v>0.38376095498349072</v>
      </c>
      <c r="W4462" s="2">
        <f ca="1">N4462+(P4462-N4462)*(1-ERF((T4462-R4462)/(2*SQRT(L4462*'Input Parameters'!$E$38))))</f>
        <v>0.23285628280759871</v>
      </c>
      <c r="X4462">
        <f t="shared" ca="1" si="672"/>
        <v>1</v>
      </c>
      <c r="Y4462" s="7"/>
    </row>
    <row r="4463" spans="1:25" ht="15" customHeight="1" x14ac:dyDescent="0.25">
      <c r="A4463" s="139">
        <v>4456</v>
      </c>
      <c r="B4463" s="10">
        <f t="shared" ca="1" si="663"/>
        <v>0.69711372163577823</v>
      </c>
      <c r="C4463" s="60">
        <f ca="1">_xlfn.NORM.INV(B4463,'Input Parameters'!$E$15,'Input Parameters'!$F$15)</f>
        <v>298.93736642507997</v>
      </c>
      <c r="D4463" s="10">
        <f t="shared" ca="1" si="664"/>
        <v>2.3283199242827401E-2</v>
      </c>
      <c r="E4463" s="62">
        <f ca="1">IF(_xlfn.NORM.INV(D4463,'Input Parameters'!$E$17,'Input Parameters'!$F$17)&lt;3500,3500,IF(_xlfn.NORM.INV(D4463,'Input Parameters'!$E$17,'Input Parameters'!$F$17)&gt;5500,5500,_xlfn.NORM.INV(D4463,'Input Parameters'!$E$17,'Input Parameters'!$F$17)))</f>
        <v>3500</v>
      </c>
      <c r="F4463" s="10">
        <f t="shared" ca="1" si="665"/>
        <v>0.38583418867114594</v>
      </c>
      <c r="G4463" s="64">
        <f ca="1">_xlfn.NORM.INV(F4463,'Input Parameters'!$E$20,'Input Parameters'!$F$20)</f>
        <v>280.70570502774535</v>
      </c>
      <c r="H4463" s="57">
        <f ca="1">EXP(E4463*(1/'Input Parameters'!$E$23-1/G4463))</f>
        <v>0.59437975158792</v>
      </c>
      <c r="I4463" s="10">
        <f t="shared" ca="1" si="666"/>
        <v>0.92525608591424446</v>
      </c>
      <c r="J4463" s="30">
        <f ca="1">_xlfn.BETA.INV(I4463,'Input Parameters'!$L$26,'Input Parameters'!$M$26,'Input Parameters'!$J$26,'Input Parameters'!$K$26)</f>
        <v>0.85628509212234016</v>
      </c>
      <c r="K4463" s="168">
        <f ca="1">('Input Parameters'!$E$27/'Input Parameters'!$E$38)^$J4463</f>
        <v>2.1502883958933214E-3</v>
      </c>
      <c r="L4463" s="69">
        <f ca="1">$H4463*$C4463*'Input Parameters'!$E$25*K4463</f>
        <v>0.38206822568229554</v>
      </c>
      <c r="M4463" s="24">
        <f t="shared" ca="1" si="667"/>
        <v>0.82023803836516995</v>
      </c>
      <c r="N4463" s="15">
        <f ca="1">_xlfn.NORM.INV(M4463,'Input Parameters'!$E$29,'Input Parameters'!$F$29)</f>
        <v>0.1000916272623163</v>
      </c>
      <c r="O4463" s="8">
        <f t="shared" ca="1" si="668"/>
        <v>9.870991545921981E-2</v>
      </c>
      <c r="P4463" s="30">
        <f ca="1">_xlfn.LOGNORM.INV(O4463,'Input Parameters'!$H$30,'Input Parameters'!$I$30)</f>
        <v>1.4596129534994617</v>
      </c>
      <c r="Q4463" s="10">
        <f t="shared" ca="1" si="669"/>
        <v>0.23827251710140485</v>
      </c>
      <c r="R4463" s="30">
        <f>IF('Input Parameters'!$E$32=0,0,_xlfn.BETA.INV(Q4463,'Input Parameters'!$L$32,'Input Parameters'!$M$32,'Input Parameters'!$J$32,'Input Parameters'!$K$32))</f>
        <v>0</v>
      </c>
      <c r="S4463" s="10">
        <f t="shared" ca="1" si="670"/>
        <v>0.20247024789241685</v>
      </c>
      <c r="T4463" s="26">
        <f ca="1">_xlfn.LOGNORM.INV(S4463,'Input Parameters'!$H$34,'Input Parameters'!$I$34)</f>
        <v>45.442315699444357</v>
      </c>
      <c r="U4463" s="10">
        <f t="shared" ca="1" si="671"/>
        <v>0.53033213959928871</v>
      </c>
      <c r="V4463" s="30">
        <f ca="1">_xlfn.BETA.INV(U4463,'Input Parameters'!$L$36,'Input Parameters'!$M$36,'Input Parameters'!$J$36,'Input Parameters'!$K$36)</f>
        <v>0.59756906092947393</v>
      </c>
      <c r="W4463" s="2">
        <f ca="1">N4463+(P4463-N4463)*(1-ERF((T4463-R4463)/(2*SQRT(L4463*'Input Parameters'!$E$38))))</f>
        <v>0.10009190044808085</v>
      </c>
      <c r="X4463">
        <f t="shared" ca="1" si="672"/>
        <v>1</v>
      </c>
      <c r="Y4463" s="7"/>
    </row>
    <row r="4464" spans="1:25" ht="15" customHeight="1" x14ac:dyDescent="0.25">
      <c r="A4464" s="139">
        <v>4457</v>
      </c>
      <c r="B4464" s="10">
        <f t="shared" ca="1" si="663"/>
        <v>0.7494627085346578</v>
      </c>
      <c r="C4464" s="60">
        <f ca="1">_xlfn.NORM.INV(B4464,'Input Parameters'!$E$15,'Input Parameters'!$F$15)</f>
        <v>307.42854258470231</v>
      </c>
      <c r="D4464" s="10">
        <f t="shared" ca="1" si="664"/>
        <v>0.15511076587289718</v>
      </c>
      <c r="E4464" s="62">
        <f ca="1">IF(_xlfn.NORM.INV(D4464,'Input Parameters'!$E$17,'Input Parameters'!$F$17)&lt;3500,3500,IF(_xlfn.NORM.INV(D4464,'Input Parameters'!$E$17,'Input Parameters'!$F$17)&gt;5500,5500,_xlfn.NORM.INV(D4464,'Input Parameters'!$E$17,'Input Parameters'!$F$17)))</f>
        <v>4089.6698886180711</v>
      </c>
      <c r="F4464" s="10">
        <f t="shared" ca="1" si="665"/>
        <v>0.89183931953236473</v>
      </c>
      <c r="G4464" s="64">
        <f ca="1">_xlfn.NORM.INV(F4464,'Input Parameters'!$E$20,'Input Parameters'!$F$20)</f>
        <v>290.9336736119198</v>
      </c>
      <c r="H4464" s="57">
        <f ca="1">EXP(E4464*(1/'Input Parameters'!$E$23-1/G4464))</f>
        <v>0.90874268164180627</v>
      </c>
      <c r="I4464" s="10">
        <f t="shared" ca="1" si="666"/>
        <v>0.76521837036357621</v>
      </c>
      <c r="J4464" s="30">
        <f ca="1">_xlfn.BETA.INV(I4464,'Input Parameters'!$L$26,'Input Parameters'!$M$26,'Input Parameters'!$J$26,'Input Parameters'!$K$26)</f>
        <v>0.76959030818400465</v>
      </c>
      <c r="K4464" s="168">
        <f ca="1">('Input Parameters'!$E$27/'Input Parameters'!$E$38)^$J4464</f>
        <v>4.0046881628603278E-3</v>
      </c>
      <c r="L4464" s="69">
        <f ca="1">$H4464*$C4464*'Input Parameters'!$E$25*K4464</f>
        <v>1.1188035009837576</v>
      </c>
      <c r="M4464" s="24">
        <f t="shared" ca="1" si="667"/>
        <v>0.53716713019617912</v>
      </c>
      <c r="N4464" s="15">
        <f ca="1">_xlfn.NORM.INV(M4464,'Input Parameters'!$E$29,'Input Parameters'!$F$29)</f>
        <v>0.10000932993611392</v>
      </c>
      <c r="O4464" s="8">
        <f t="shared" ca="1" si="668"/>
        <v>0.65841756891392589</v>
      </c>
      <c r="P4464" s="30">
        <f ca="1">_xlfn.LOGNORM.INV(O4464,'Input Parameters'!$H$30,'Input Parameters'!$I$30)</f>
        <v>3.2538596125551007</v>
      </c>
      <c r="Q4464" s="10">
        <f t="shared" ca="1" si="669"/>
        <v>0.18382763417927594</v>
      </c>
      <c r="R4464" s="30">
        <f>IF('Input Parameters'!$E$32=0,0,_xlfn.BETA.INV(Q4464,'Input Parameters'!$L$32,'Input Parameters'!$M$32,'Input Parameters'!$J$32,'Input Parameters'!$K$32))</f>
        <v>0</v>
      </c>
      <c r="S4464" s="10">
        <f t="shared" ca="1" si="670"/>
        <v>9.311792887238779E-2</v>
      </c>
      <c r="T4464" s="26">
        <f ca="1">_xlfn.LOGNORM.INV(S4464,'Input Parameters'!$H$34,'Input Parameters'!$I$34)</f>
        <v>42.758143855680281</v>
      </c>
      <c r="U4464" s="10">
        <f t="shared" ca="1" si="671"/>
        <v>0.18252139445645421</v>
      </c>
      <c r="V4464" s="30">
        <f ca="1">_xlfn.BETA.INV(U4464,'Input Parameters'!$L$36,'Input Parameters'!$M$36,'Input Parameters'!$J$36,'Input Parameters'!$K$36)</f>
        <v>0.46073741004816793</v>
      </c>
      <c r="W4464" s="2">
        <f ca="1">N4464+(P4464-N4464)*(1-ERF((T4464-R4464)/(2*SQRT(L4464*'Input Parameters'!$E$38))))</f>
        <v>0.11343680134310689</v>
      </c>
      <c r="X4464">
        <f t="shared" ca="1" si="672"/>
        <v>1</v>
      </c>
      <c r="Y4464" s="7"/>
    </row>
    <row r="4465" spans="1:25" ht="15" customHeight="1" x14ac:dyDescent="0.25">
      <c r="A4465" s="139">
        <v>4458</v>
      </c>
      <c r="B4465" s="10">
        <f t="shared" ca="1" si="663"/>
        <v>8.7194447915570406E-2</v>
      </c>
      <c r="C4465" s="60">
        <f ca="1">_xlfn.NORM.INV(B4465,'Input Parameters'!$E$15,'Input Parameters'!$F$15)</f>
        <v>197.35973335647492</v>
      </c>
      <c r="D4465" s="10">
        <f t="shared" ca="1" si="664"/>
        <v>0.71054387698157428</v>
      </c>
      <c r="E4465" s="62">
        <f ca="1">IF(_xlfn.NORM.INV(D4465,'Input Parameters'!$E$17,'Input Parameters'!$F$17)&lt;3500,3500,IF(_xlfn.NORM.INV(D4465,'Input Parameters'!$E$17,'Input Parameters'!$F$17)&gt;5500,5500,_xlfn.NORM.INV(D4465,'Input Parameters'!$E$17,'Input Parameters'!$F$17)))</f>
        <v>5188.4820030606325</v>
      </c>
      <c r="F4465" s="10">
        <f t="shared" ca="1" si="665"/>
        <v>0.67476205687602953</v>
      </c>
      <c r="G4465" s="64">
        <f ca="1">_xlfn.NORM.INV(F4465,'Input Parameters'!$E$20,'Input Parameters'!$F$20)</f>
        <v>285.68577790095611</v>
      </c>
      <c r="H4465" s="57">
        <f ca="1">EXP(E4465*(1/'Input Parameters'!$E$23-1/G4465))</f>
        <v>0.63826391510338543</v>
      </c>
      <c r="I4465" s="10">
        <f t="shared" ca="1" si="666"/>
        <v>0.32711885688703923</v>
      </c>
      <c r="J4465" s="30">
        <f ca="1">_xlfn.BETA.INV(I4465,'Input Parameters'!$L$26,'Input Parameters'!$M$26,'Input Parameters'!$J$26,'Input Parameters'!$K$26)</f>
        <v>0.58722656196728673</v>
      </c>
      <c r="K4465" s="168">
        <f ca="1">('Input Parameters'!$E$27/'Input Parameters'!$E$38)^$J4465</f>
        <v>1.4813889190137505E-2</v>
      </c>
      <c r="L4465" s="69">
        <f ca="1">$H4465*$C4465*'Input Parameters'!$E$25*K4465</f>
        <v>1.8660700101121255</v>
      </c>
      <c r="M4465" s="24">
        <f t="shared" ca="1" si="667"/>
        <v>0.51334086113023991</v>
      </c>
      <c r="N4465" s="15">
        <f ca="1">_xlfn.NORM.INV(M4465,'Input Parameters'!$E$29,'Input Parameters'!$F$29)</f>
        <v>0.10000334468147704</v>
      </c>
      <c r="O4465" s="8">
        <f t="shared" ca="1" si="668"/>
        <v>0.69520022262474213</v>
      </c>
      <c r="P4465" s="30">
        <f ca="1">_xlfn.LOGNORM.INV(O4465,'Input Parameters'!$H$30,'Input Parameters'!$I$30)</f>
        <v>3.4152798608070354</v>
      </c>
      <c r="Q4465" s="10">
        <f t="shared" ca="1" si="669"/>
        <v>0.53408893256907408</v>
      </c>
      <c r="R4465" s="30">
        <f>IF('Input Parameters'!$E$32=0,0,_xlfn.BETA.INV(Q4465,'Input Parameters'!$L$32,'Input Parameters'!$M$32,'Input Parameters'!$J$32,'Input Parameters'!$K$32))</f>
        <v>0</v>
      </c>
      <c r="S4465" s="10">
        <f t="shared" ca="1" si="670"/>
        <v>0.63317705657394385</v>
      </c>
      <c r="T4465" s="26">
        <f ca="1">_xlfn.LOGNORM.INV(S4465,'Input Parameters'!$H$34,'Input Parameters'!$I$34)</f>
        <v>52.589394078073909</v>
      </c>
      <c r="U4465" s="10">
        <f t="shared" ca="1" si="671"/>
        <v>0.90762671720830046</v>
      </c>
      <c r="V4465" s="30">
        <f ca="1">_xlfn.BETA.INV(U4465,'Input Parameters'!$L$36,'Input Parameters'!$M$36,'Input Parameters'!$J$36,'Input Parameters'!$K$36)</f>
        <v>0.81029754378148833</v>
      </c>
      <c r="W4465" s="2">
        <f ca="1">N4465+(P4465-N4465)*(1-ERF((T4465-R4465)/(2*SQRT(L4465*'Input Parameters'!$E$38))))</f>
        <v>0.12150287982703765</v>
      </c>
      <c r="X4465">
        <f t="shared" ca="1" si="672"/>
        <v>1</v>
      </c>
      <c r="Y4465" s="7"/>
    </row>
    <row r="4466" spans="1:25" ht="15" customHeight="1" x14ac:dyDescent="0.25">
      <c r="A4466" s="139">
        <v>4459</v>
      </c>
      <c r="B4466" s="10">
        <f t="shared" ca="1" si="663"/>
        <v>0.18089593846693364</v>
      </c>
      <c r="C4466" s="60">
        <f ca="1">_xlfn.NORM.INV(B4466,'Input Parameters'!$E$15,'Input Parameters'!$F$15)</f>
        <v>221.54516688154001</v>
      </c>
      <c r="D4466" s="10">
        <f t="shared" ca="1" si="664"/>
        <v>0.23545510589671548</v>
      </c>
      <c r="E4466" s="62">
        <f ca="1">IF(_xlfn.NORM.INV(D4466,'Input Parameters'!$E$17,'Input Parameters'!$F$17)&lt;3500,3500,IF(_xlfn.NORM.INV(D4466,'Input Parameters'!$E$17,'Input Parameters'!$F$17)&gt;5500,5500,_xlfn.NORM.INV(D4466,'Input Parameters'!$E$17,'Input Parameters'!$F$17)))</f>
        <v>4295.3007930599269</v>
      </c>
      <c r="F4466" s="10">
        <f t="shared" ca="1" si="665"/>
        <v>0.69861337497613896</v>
      </c>
      <c r="G4466" s="64">
        <f ca="1">_xlfn.NORM.INV(F4466,'Input Parameters'!$E$20,'Input Parameters'!$F$20)</f>
        <v>286.13679114828972</v>
      </c>
      <c r="H4466" s="57">
        <f ca="1">EXP(E4466*(1/'Input Parameters'!$E$23-1/G4466))</f>
        <v>0.70609154669972507</v>
      </c>
      <c r="I4466" s="10">
        <f t="shared" ca="1" si="666"/>
        <v>0.44231663840885704</v>
      </c>
      <c r="J4466" s="30">
        <f ca="1">_xlfn.BETA.INV(I4466,'Input Parameters'!$L$26,'Input Parameters'!$M$26,'Input Parameters'!$J$26,'Input Parameters'!$K$26)</f>
        <v>0.63780459414477642</v>
      </c>
      <c r="K4466" s="168">
        <f ca="1">('Input Parameters'!$E$27/'Input Parameters'!$E$38)^$J4466</f>
        <v>1.0306427947075768E-2</v>
      </c>
      <c r="L4466" s="69">
        <f ca="1">$H4466*$C4466*'Input Parameters'!$E$25*K4466</f>
        <v>1.6122465776153738</v>
      </c>
      <c r="M4466" s="24">
        <f t="shared" ca="1" si="667"/>
        <v>0.49736450596604997</v>
      </c>
      <c r="N4466" s="15">
        <f ca="1">_xlfn.NORM.INV(M4466,'Input Parameters'!$E$29,'Input Parameters'!$F$29)</f>
        <v>9.9999339374808496E-2</v>
      </c>
      <c r="O4466" s="8">
        <f t="shared" ca="1" si="668"/>
        <v>0.64514100120622986</v>
      </c>
      <c r="P4466" s="30">
        <f ca="1">_xlfn.LOGNORM.INV(O4466,'Input Parameters'!$H$30,'Input Parameters'!$I$30)</f>
        <v>3.1991241977985219</v>
      </c>
      <c r="Q4466" s="10">
        <f t="shared" ca="1" si="669"/>
        <v>0.657022728302743</v>
      </c>
      <c r="R4466" s="30">
        <f>IF('Input Parameters'!$E$32=0,0,_xlfn.BETA.INV(Q4466,'Input Parameters'!$L$32,'Input Parameters'!$M$32,'Input Parameters'!$J$32,'Input Parameters'!$K$32))</f>
        <v>0</v>
      </c>
      <c r="S4466" s="10">
        <f t="shared" ca="1" si="670"/>
        <v>0.62678956348534431</v>
      </c>
      <c r="T4466" s="26">
        <f ca="1">_xlfn.LOGNORM.INV(S4466,'Input Parameters'!$H$34,'Input Parameters'!$I$34)</f>
        <v>52.478731866463519</v>
      </c>
      <c r="U4466" s="10">
        <f t="shared" ca="1" si="671"/>
        <v>0.25203705212433769</v>
      </c>
      <c r="V4466" s="30">
        <f ca="1">_xlfn.BETA.INV(U4466,'Input Parameters'!$L$36,'Input Parameters'!$M$36,'Input Parameters'!$J$36,'Input Parameters'!$K$36)</f>
        <v>0.49099416346335384</v>
      </c>
      <c r="W4466" s="2">
        <f ca="1">N4466+(P4466-N4466)*(1-ERF((T4466-R4466)/(2*SQRT(L4466*'Input Parameters'!$E$38))))</f>
        <v>0.1107609887727162</v>
      </c>
      <c r="X4466">
        <f t="shared" ca="1" si="672"/>
        <v>1</v>
      </c>
      <c r="Y4466" s="7"/>
    </row>
    <row r="4467" spans="1:25" ht="15" customHeight="1" x14ac:dyDescent="0.25">
      <c r="A4467" s="139">
        <v>4460</v>
      </c>
      <c r="B4467" s="10">
        <f t="shared" ca="1" si="663"/>
        <v>0.1320662356709621</v>
      </c>
      <c r="C4467" s="60">
        <f ca="1">_xlfn.NORM.INV(B4467,'Input Parameters'!$E$15,'Input Parameters'!$F$15)</f>
        <v>210.45063402011868</v>
      </c>
      <c r="D4467" s="10">
        <f t="shared" ca="1" si="664"/>
        <v>0.41295063031901502</v>
      </c>
      <c r="E4467" s="62">
        <f ca="1">IF(_xlfn.NORM.INV(D4467,'Input Parameters'!$E$17,'Input Parameters'!$F$17)&lt;3500,3500,IF(_xlfn.NORM.INV(D4467,'Input Parameters'!$E$17,'Input Parameters'!$F$17)&gt;5500,5500,_xlfn.NORM.INV(D4467,'Input Parameters'!$E$17,'Input Parameters'!$F$17)))</f>
        <v>4646.0270594004778</v>
      </c>
      <c r="F4467" s="10">
        <f t="shared" ca="1" si="665"/>
        <v>0.53883395908445542</v>
      </c>
      <c r="G4467" s="64">
        <f ca="1">_xlfn.NORM.INV(F4467,'Input Parameters'!$E$20,'Input Parameters'!$F$20)</f>
        <v>283.30322681792177</v>
      </c>
      <c r="H4467" s="57">
        <f ca="1">EXP(E4467*(1/'Input Parameters'!$E$23-1/G4467))</f>
        <v>0.58343164996591423</v>
      </c>
      <c r="I4467" s="10">
        <f t="shared" ca="1" si="666"/>
        <v>0.86709632186175289</v>
      </c>
      <c r="J4467" s="30">
        <f ca="1">_xlfn.BETA.INV(I4467,'Input Parameters'!$L$26,'Input Parameters'!$M$26,'Input Parameters'!$J$26,'Input Parameters'!$K$26)</f>
        <v>0.81951130414282392</v>
      </c>
      <c r="K4467" s="168">
        <f ca="1">('Input Parameters'!$E$27/'Input Parameters'!$E$38)^$J4467</f>
        <v>2.7993331429001936E-3</v>
      </c>
      <c r="L4467" s="69">
        <f ca="1">$H4467*$C4467*'Input Parameters'!$E$25*K4467</f>
        <v>0.34371209071049158</v>
      </c>
      <c r="M4467" s="24">
        <f t="shared" ca="1" si="667"/>
        <v>4.6628621641445656E-2</v>
      </c>
      <c r="N4467" s="15">
        <f ca="1">_xlfn.NORM.INV(M4467,'Input Parameters'!$E$29,'Input Parameters'!$F$29)</f>
        <v>9.9832153954041492E-2</v>
      </c>
      <c r="O4467" s="8">
        <f t="shared" ca="1" si="668"/>
        <v>9.0324091738215984E-2</v>
      </c>
      <c r="P4467" s="30">
        <f ca="1">_xlfn.LOGNORM.INV(O4467,'Input Parameters'!$H$30,'Input Parameters'!$I$30)</f>
        <v>1.4256604394256946</v>
      </c>
      <c r="Q4467" s="10">
        <f t="shared" ca="1" si="669"/>
        <v>0.97664568593191725</v>
      </c>
      <c r="R4467" s="30">
        <f>IF('Input Parameters'!$E$32=0,0,_xlfn.BETA.INV(Q4467,'Input Parameters'!$L$32,'Input Parameters'!$M$32,'Input Parameters'!$J$32,'Input Parameters'!$K$32))</f>
        <v>0</v>
      </c>
      <c r="S4467" s="10">
        <f t="shared" ca="1" si="670"/>
        <v>0.44599740883202388</v>
      </c>
      <c r="T4467" s="26">
        <f ca="1">_xlfn.LOGNORM.INV(S4467,'Input Parameters'!$H$34,'Input Parameters'!$I$34)</f>
        <v>49.562645955704014</v>
      </c>
      <c r="U4467" s="10">
        <f t="shared" ca="1" si="671"/>
        <v>0.26788534462983871</v>
      </c>
      <c r="V4467" s="30">
        <f ca="1">_xlfn.BETA.INV(U4467,'Input Parameters'!$L$36,'Input Parameters'!$M$36,'Input Parameters'!$J$36,'Input Parameters'!$K$36)</f>
        <v>0.49744982165794294</v>
      </c>
      <c r="W4467" s="2">
        <f ca="1">N4467+(P4467-N4467)*(1-ERF((T4467-R4467)/(2*SQRT(L4467*'Input Parameters'!$E$38))))</f>
        <v>9.983215695250533E-2</v>
      </c>
      <c r="X4467">
        <f t="shared" ca="1" si="672"/>
        <v>1</v>
      </c>
      <c r="Y4467" s="7"/>
    </row>
    <row r="4468" spans="1:25" ht="15" customHeight="1" x14ac:dyDescent="0.25">
      <c r="A4468" s="139">
        <v>4461</v>
      </c>
      <c r="B4468" s="10">
        <f t="shared" ca="1" si="663"/>
        <v>0.61717783113977254</v>
      </c>
      <c r="C4468" s="60">
        <f ca="1">_xlfn.NORM.INV(B4468,'Input Parameters'!$E$15,'Input Parameters'!$F$15)</f>
        <v>287.12102211342113</v>
      </c>
      <c r="D4468" s="10">
        <f t="shared" ca="1" si="664"/>
        <v>3.7890695064082047E-2</v>
      </c>
      <c r="E4468" s="62">
        <f ca="1">IF(_xlfn.NORM.INV(D4468,'Input Parameters'!$E$17,'Input Parameters'!$F$17)&lt;3500,3500,IF(_xlfn.NORM.INV(D4468,'Input Parameters'!$E$17,'Input Parameters'!$F$17)&gt;5500,5500,_xlfn.NORM.INV(D4468,'Input Parameters'!$E$17,'Input Parameters'!$F$17)))</f>
        <v>3557.0058092780773</v>
      </c>
      <c r="F4468" s="10">
        <f t="shared" ca="1" si="665"/>
        <v>0.25083157448096849</v>
      </c>
      <c r="G4468" s="64">
        <f ca="1">_xlfn.NORM.INV(F4468,'Input Parameters'!$E$20,'Input Parameters'!$F$20)</f>
        <v>278.1484361517326</v>
      </c>
      <c r="H4468" s="57">
        <f ca="1">EXP(E4468*(1/'Input Parameters'!$E$23-1/G4468))</f>
        <v>0.52455128882524205</v>
      </c>
      <c r="I4468" s="10">
        <f t="shared" ca="1" si="666"/>
        <v>0.87233849908940819</v>
      </c>
      <c r="J4468" s="30">
        <f ca="1">_xlfn.BETA.INV(I4468,'Input Parameters'!$L$26,'Input Parameters'!$M$26,'Input Parameters'!$J$26,'Input Parameters'!$K$26)</f>
        <v>0.82245499193273153</v>
      </c>
      <c r="K4468" s="168">
        <f ca="1">('Input Parameters'!$E$27/'Input Parameters'!$E$38)^$J4468</f>
        <v>2.740844495958615E-3</v>
      </c>
      <c r="L4468" s="69">
        <f ca="1">$H4468*$C4468*'Input Parameters'!$E$25*K4468</f>
        <v>0.41279777330849426</v>
      </c>
      <c r="M4468" s="24">
        <f t="shared" ca="1" si="667"/>
        <v>8.2821407078007225E-2</v>
      </c>
      <c r="N4468" s="15">
        <f ca="1">_xlfn.NORM.INV(M4468,'Input Parameters'!$E$29,'Input Parameters'!$F$29)</f>
        <v>9.9861365903659252E-2</v>
      </c>
      <c r="O4468" s="8">
        <f t="shared" ca="1" si="668"/>
        <v>0.57277322633944971</v>
      </c>
      <c r="P4468" s="30">
        <f ca="1">_xlfn.LOGNORM.INV(O4468,'Input Parameters'!$H$30,'Input Parameters'!$I$30)</f>
        <v>2.9261675965262044</v>
      </c>
      <c r="Q4468" s="10">
        <f t="shared" ca="1" si="669"/>
        <v>0.74079861901558475</v>
      </c>
      <c r="R4468" s="30">
        <f>IF('Input Parameters'!$E$32=0,0,_xlfn.BETA.INV(Q4468,'Input Parameters'!$L$32,'Input Parameters'!$M$32,'Input Parameters'!$J$32,'Input Parameters'!$K$32))</f>
        <v>0</v>
      </c>
      <c r="S4468" s="10">
        <f t="shared" ca="1" si="670"/>
        <v>0.44358359652381374</v>
      </c>
      <c r="T4468" s="26">
        <f ca="1">_xlfn.LOGNORM.INV(S4468,'Input Parameters'!$H$34,'Input Parameters'!$I$34)</f>
        <v>49.524958792311153</v>
      </c>
      <c r="U4468" s="10">
        <f t="shared" ca="1" si="671"/>
        <v>0.7904250025638313</v>
      </c>
      <c r="V4468" s="30">
        <f ca="1">_xlfn.BETA.INV(U4468,'Input Parameters'!$L$36,'Input Parameters'!$M$36,'Input Parameters'!$J$36,'Input Parameters'!$K$36)</f>
        <v>0.7178267028037717</v>
      </c>
      <c r="W4468" s="2">
        <f ca="1">N4468+(P4468-N4468)*(1-ERF((T4468-R4468)/(2*SQRT(L4468*'Input Parameters'!$E$38))))</f>
        <v>9.9861507823355247E-2</v>
      </c>
      <c r="X4468">
        <f t="shared" ca="1" si="672"/>
        <v>1</v>
      </c>
      <c r="Y4468" s="7"/>
    </row>
    <row r="4469" spans="1:25" ht="15" customHeight="1" x14ac:dyDescent="0.25">
      <c r="A4469" s="139">
        <v>4462</v>
      </c>
      <c r="B4469" s="10">
        <f t="shared" ca="1" si="663"/>
        <v>0.91382644874796626</v>
      </c>
      <c r="C4469" s="60">
        <f ca="1">_xlfn.NORM.INV(B4469,'Input Parameters'!$E$15,'Input Parameters'!$F$15)</f>
        <v>344.92503188915936</v>
      </c>
      <c r="D4469" s="10">
        <f t="shared" ca="1" si="664"/>
        <v>0.93222220320043714</v>
      </c>
      <c r="E4469" s="62">
        <f ca="1">IF(_xlfn.NORM.INV(D4469,'Input Parameters'!$E$17,'Input Parameters'!$F$17)&lt;3500,3500,IF(_xlfn.NORM.INV(D4469,'Input Parameters'!$E$17,'Input Parameters'!$F$17)&gt;5500,5500,_xlfn.NORM.INV(D4469,'Input Parameters'!$E$17,'Input Parameters'!$F$17)))</f>
        <v>5500</v>
      </c>
      <c r="F4469" s="10">
        <f t="shared" ca="1" si="665"/>
        <v>0.50284191241563037</v>
      </c>
      <c r="G4469" s="64">
        <f ca="1">_xlfn.NORM.INV(F4469,'Input Parameters'!$E$20,'Input Parameters'!$F$20)</f>
        <v>282.69772864437698</v>
      </c>
      <c r="H4469" s="57">
        <f ca="1">EXP(E4469*(1/'Input Parameters'!$E$23-1/G4469))</f>
        <v>0.50689568455361211</v>
      </c>
      <c r="I4469" s="10">
        <f t="shared" ca="1" si="666"/>
        <v>0.14801597816037082</v>
      </c>
      <c r="J4469" s="30">
        <f ca="1">_xlfn.BETA.INV(I4469,'Input Parameters'!$L$26,'Input Parameters'!$M$26,'Input Parameters'!$J$26,'Input Parameters'!$K$26)</f>
        <v>0.48494431948012706</v>
      </c>
      <c r="K4469" s="168">
        <f ca="1">('Input Parameters'!$E$27/'Input Parameters'!$E$38)^$J4469</f>
        <v>3.0853128483525793E-2</v>
      </c>
      <c r="L4469" s="69">
        <f ca="1">$H4469*$C4469*'Input Parameters'!$E$25*K4469</f>
        <v>5.3943921506291357</v>
      </c>
      <c r="M4469" s="24">
        <f t="shared" ca="1" si="667"/>
        <v>0.85142584773948959</v>
      </c>
      <c r="N4469" s="15">
        <f ca="1">_xlfn.NORM.INV(M4469,'Input Parameters'!$E$29,'Input Parameters'!$F$29)</f>
        <v>0.10010425682412927</v>
      </c>
      <c r="O4469" s="8">
        <f t="shared" ca="1" si="668"/>
        <v>0.82945707816768377</v>
      </c>
      <c r="P4469" s="30">
        <f ca="1">_xlfn.LOGNORM.INV(O4469,'Input Parameters'!$H$30,'Input Parameters'!$I$30)</f>
        <v>4.2070317008589457</v>
      </c>
      <c r="Q4469" s="10">
        <f t="shared" ca="1" si="669"/>
        <v>0.68336741487875086</v>
      </c>
      <c r="R4469" s="30">
        <f>IF('Input Parameters'!$E$32=0,0,_xlfn.BETA.INV(Q4469,'Input Parameters'!$L$32,'Input Parameters'!$M$32,'Input Parameters'!$J$32,'Input Parameters'!$K$32))</f>
        <v>0</v>
      </c>
      <c r="S4469" s="10">
        <f t="shared" ca="1" si="670"/>
        <v>0.62464789710775737</v>
      </c>
      <c r="T4469" s="26">
        <f ca="1">_xlfn.LOGNORM.INV(S4469,'Input Parameters'!$H$34,'Input Parameters'!$I$34)</f>
        <v>52.441816446021434</v>
      </c>
      <c r="U4469" s="10">
        <f t="shared" ca="1" si="671"/>
        <v>0.50077029907243109</v>
      </c>
      <c r="V4469" s="30">
        <f ca="1">_xlfn.BETA.INV(U4469,'Input Parameters'!$L$36,'Input Parameters'!$M$36,'Input Parameters'!$J$36,'Input Parameters'!$K$36)</f>
        <v>0.58618335171015401</v>
      </c>
      <c r="W4469" s="2">
        <f ca="1">N4469+(P4469-N4469)*(1-ERF((T4469-R4469)/(2*SQRT(L4469*'Input Parameters'!$E$38))))</f>
        <v>0.55333949332099186</v>
      </c>
      <c r="X4469">
        <f t="shared" ca="1" si="672"/>
        <v>1</v>
      </c>
      <c r="Y4469" s="7"/>
    </row>
    <row r="4470" spans="1:25" ht="15" customHeight="1" x14ac:dyDescent="0.25">
      <c r="A4470" s="139">
        <v>4463</v>
      </c>
      <c r="B4470" s="10">
        <f t="shared" ca="1" si="663"/>
        <v>0.63679269621534051</v>
      </c>
      <c r="C4470" s="60">
        <f ca="1">_xlfn.NORM.INV(B4470,'Input Parameters'!$E$15,'Input Parameters'!$F$15)</f>
        <v>289.92942251733291</v>
      </c>
      <c r="D4470" s="10">
        <f t="shared" ca="1" si="664"/>
        <v>7.9752918043016319E-2</v>
      </c>
      <c r="E4470" s="62">
        <f ca="1">IF(_xlfn.NORM.INV(D4470,'Input Parameters'!$E$17,'Input Parameters'!$F$17)&lt;3500,3500,IF(_xlfn.NORM.INV(D4470,'Input Parameters'!$E$17,'Input Parameters'!$F$17)&gt;5500,5500,_xlfn.NORM.INV(D4470,'Input Parameters'!$E$17,'Input Parameters'!$F$17)))</f>
        <v>3815.2851529119357</v>
      </c>
      <c r="F4470" s="10">
        <f t="shared" ca="1" si="665"/>
        <v>0.54057714998764006</v>
      </c>
      <c r="G4470" s="64">
        <f ca="1">_xlfn.NORM.INV(F4470,'Input Parameters'!$E$20,'Input Parameters'!$F$20)</f>
        <v>283.33264854470866</v>
      </c>
      <c r="H4470" s="57">
        <f ca="1">EXP(E4470*(1/'Input Parameters'!$E$23-1/G4470))</f>
        <v>0.64333908966250541</v>
      </c>
      <c r="I4470" s="10">
        <f t="shared" ca="1" si="666"/>
        <v>0.25050708018431789</v>
      </c>
      <c r="J4470" s="30">
        <f ca="1">_xlfn.BETA.INV(I4470,'Input Parameters'!$L$26,'Input Parameters'!$M$26,'Input Parameters'!$J$26,'Input Parameters'!$K$26)</f>
        <v>0.5488539904112345</v>
      </c>
      <c r="K4470" s="168">
        <f ca="1">('Input Parameters'!$E$27/'Input Parameters'!$E$38)^$J4470</f>
        <v>1.9507764520577071E-2</v>
      </c>
      <c r="L4470" s="69">
        <f ca="1">$H4470*$C4470*'Input Parameters'!$E$25*K4470</f>
        <v>3.6386454107330923</v>
      </c>
      <c r="M4470" s="24">
        <f t="shared" ca="1" si="667"/>
        <v>0.3085791533209199</v>
      </c>
      <c r="N4470" s="15">
        <f ca="1">_xlfn.NORM.INV(M4470,'Input Parameters'!$E$29,'Input Parameters'!$F$29)</f>
        <v>9.9950011819785189E-2</v>
      </c>
      <c r="O4470" s="8">
        <f t="shared" ca="1" si="668"/>
        <v>0.392037193348861</v>
      </c>
      <c r="P4470" s="30">
        <f ca="1">_xlfn.LOGNORM.INV(O4470,'Input Parameters'!$H$30,'Input Parameters'!$I$30)</f>
        <v>2.3575003935821797</v>
      </c>
      <c r="Q4470" s="10">
        <f t="shared" ca="1" si="669"/>
        <v>0.55937811808868265</v>
      </c>
      <c r="R4470" s="30">
        <f>IF('Input Parameters'!$E$32=0,0,_xlfn.BETA.INV(Q4470,'Input Parameters'!$L$32,'Input Parameters'!$M$32,'Input Parameters'!$J$32,'Input Parameters'!$K$32))</f>
        <v>0</v>
      </c>
      <c r="S4470" s="10">
        <f t="shared" ca="1" si="670"/>
        <v>0.32796551560036469</v>
      </c>
      <c r="T4470" s="26">
        <f ca="1">_xlfn.LOGNORM.INV(S4470,'Input Parameters'!$H$34,'Input Parameters'!$I$34)</f>
        <v>47.687425254864237</v>
      </c>
      <c r="U4470" s="10">
        <f t="shared" ca="1" si="671"/>
        <v>0.37403947574718166</v>
      </c>
      <c r="V4470" s="30">
        <f ca="1">_xlfn.BETA.INV(U4470,'Input Parameters'!$L$36,'Input Parameters'!$M$36,'Input Parameters'!$J$36,'Input Parameters'!$K$36)</f>
        <v>0.53851097158793282</v>
      </c>
      <c r="W4470" s="2">
        <f ca="1">N4470+(P4470-N4470)*(1-ERF((T4470-R4470)/(2*SQRT(L4470*'Input Parameters'!$E$38))))</f>
        <v>0.27401608061305061</v>
      </c>
      <c r="X4470">
        <f t="shared" ca="1" si="672"/>
        <v>1</v>
      </c>
      <c r="Y4470" s="7"/>
    </row>
    <row r="4471" spans="1:25" ht="15" customHeight="1" x14ac:dyDescent="0.25">
      <c r="A4471" s="139">
        <v>4464</v>
      </c>
      <c r="B4471" s="10">
        <f t="shared" ca="1" si="663"/>
        <v>0.99324384605722327</v>
      </c>
      <c r="C4471" s="60">
        <f ca="1">_xlfn.NORM.INV(B4471,'Input Parameters'!$E$15,'Input Parameters'!$F$15)</f>
        <v>404.82355818496728</v>
      </c>
      <c r="D4471" s="10">
        <f t="shared" ca="1" si="664"/>
        <v>0.17725191208485092</v>
      </c>
      <c r="E4471" s="62">
        <f ca="1">IF(_xlfn.NORM.INV(D4471,'Input Parameters'!$E$17,'Input Parameters'!$F$17)&lt;3500,3500,IF(_xlfn.NORM.INV(D4471,'Input Parameters'!$E$17,'Input Parameters'!$F$17)&gt;5500,5500,_xlfn.NORM.INV(D4471,'Input Parameters'!$E$17,'Input Parameters'!$F$17)))</f>
        <v>4151.8779097593579</v>
      </c>
      <c r="F4471" s="10">
        <f t="shared" ca="1" si="665"/>
        <v>3.8361701101983225E-3</v>
      </c>
      <c r="G4471" s="64">
        <f ca="1">_xlfn.NORM.INV(F4471,'Input Parameters'!$E$20,'Input Parameters'!$F$20)</f>
        <v>264.78673485430039</v>
      </c>
      <c r="H4471" s="57">
        <f ca="1">EXP(E4471*(1/'Input Parameters'!$E$23-1/G4471))</f>
        <v>0.22171616562324881</v>
      </c>
      <c r="I4471" s="10">
        <f t="shared" ca="1" si="666"/>
        <v>0.40599727218391068</v>
      </c>
      <c r="J4471" s="30">
        <f ca="1">_xlfn.BETA.INV(I4471,'Input Parameters'!$L$26,'Input Parameters'!$M$26,'Input Parameters'!$J$26,'Input Parameters'!$K$26)</f>
        <v>0.62248133781503467</v>
      </c>
      <c r="K4471" s="168">
        <f ca="1">('Input Parameters'!$E$27/'Input Parameters'!$E$38)^$J4471</f>
        <v>1.1503851068085281E-2</v>
      </c>
      <c r="L4471" s="69">
        <f ca="1">$H4471*$C4471*'Input Parameters'!$E$25*K4471</f>
        <v>1.03253881754563</v>
      </c>
      <c r="M4471" s="24">
        <f t="shared" ca="1" si="667"/>
        <v>0.44187698659013308</v>
      </c>
      <c r="N4471" s="15">
        <f ca="1">_xlfn.NORM.INV(M4471,'Input Parameters'!$E$29,'Input Parameters'!$F$29)</f>
        <v>9.998537879245567E-2</v>
      </c>
      <c r="O4471" s="8">
        <f t="shared" ca="1" si="668"/>
        <v>0.4077428269697877</v>
      </c>
      <c r="P4471" s="30">
        <f ca="1">_xlfn.LOGNORM.INV(O4471,'Input Parameters'!$H$30,'Input Parameters'!$I$30)</f>
        <v>2.4032164988654667</v>
      </c>
      <c r="Q4471" s="10">
        <f t="shared" ca="1" si="669"/>
        <v>0.72239971898872279</v>
      </c>
      <c r="R4471" s="30">
        <f>IF('Input Parameters'!$E$32=0,0,_xlfn.BETA.INV(Q4471,'Input Parameters'!$L$32,'Input Parameters'!$M$32,'Input Parameters'!$J$32,'Input Parameters'!$K$32))</f>
        <v>0</v>
      </c>
      <c r="S4471" s="10">
        <f t="shared" ca="1" si="670"/>
        <v>0.90398435837164992</v>
      </c>
      <c r="T4471" s="26">
        <f ca="1">_xlfn.LOGNORM.INV(S4471,'Input Parameters'!$H$34,'Input Parameters'!$I$34)</f>
        <v>59.298664383635071</v>
      </c>
      <c r="U4471" s="10">
        <f t="shared" ca="1" si="671"/>
        <v>0.56182387787923027</v>
      </c>
      <c r="V4471" s="30">
        <f ca="1">_xlfn.BETA.INV(U4471,'Input Parameters'!$L$36,'Input Parameters'!$M$36,'Input Parameters'!$J$36,'Input Parameters'!$K$36)</f>
        <v>0.60994667068630393</v>
      </c>
      <c r="W4471" s="2">
        <f ca="1">N4471+(P4471-N4471)*(1-ERF((T4471-R4471)/(2*SQRT(L4471*'Input Parameters'!$E$38))))</f>
        <v>0.10007023075630397</v>
      </c>
      <c r="X4471">
        <f t="shared" ca="1" si="672"/>
        <v>1</v>
      </c>
      <c r="Y4471" s="7"/>
    </row>
    <row r="4472" spans="1:25" ht="15" customHeight="1" x14ac:dyDescent="0.25">
      <c r="A4472" s="139">
        <v>4465</v>
      </c>
      <c r="B4472" s="10">
        <f t="shared" ca="1" si="663"/>
        <v>0.48205283737012117</v>
      </c>
      <c r="C4472" s="60">
        <f ca="1">_xlfn.NORM.INV(B4472,'Input Parameters'!$E$15,'Input Parameters'!$F$15)</f>
        <v>268.52838408934161</v>
      </c>
      <c r="D4472" s="10">
        <f t="shared" ca="1" si="664"/>
        <v>0.98356479901809468</v>
      </c>
      <c r="E4472" s="62">
        <f ca="1">IF(_xlfn.NORM.INV(D4472,'Input Parameters'!$E$17,'Input Parameters'!$F$17)&lt;3500,3500,IF(_xlfn.NORM.INV(D4472,'Input Parameters'!$E$17,'Input Parameters'!$F$17)&gt;5500,5500,_xlfn.NORM.INV(D4472,'Input Parameters'!$E$17,'Input Parameters'!$F$17)))</f>
        <v>5500</v>
      </c>
      <c r="F4472" s="10">
        <f t="shared" ca="1" si="665"/>
        <v>0.42362643624155627</v>
      </c>
      <c r="G4472" s="64">
        <f ca="1">_xlfn.NORM.INV(F4472,'Input Parameters'!$E$20,'Input Parameters'!$F$20)</f>
        <v>281.35941427988513</v>
      </c>
      <c r="H4472" s="57">
        <f ca="1">EXP(E4472*(1/'Input Parameters'!$E$23-1/G4472))</f>
        <v>0.46209182207259608</v>
      </c>
      <c r="I4472" s="10">
        <f t="shared" ca="1" si="666"/>
        <v>0.71830125322397553</v>
      </c>
      <c r="J4472" s="30">
        <f ca="1">_xlfn.BETA.INV(I4472,'Input Parameters'!$L$26,'Input Parameters'!$M$26,'Input Parameters'!$J$26,'Input Parameters'!$K$26)</f>
        <v>0.74932778441010028</v>
      </c>
      <c r="K4472" s="168">
        <f ca="1">('Input Parameters'!$E$27/'Input Parameters'!$E$38)^$J4472</f>
        <v>4.631168814287866E-3</v>
      </c>
      <c r="L4472" s="69">
        <f ca="1">$H4472*$C4472*'Input Parameters'!$E$25*K4472</f>
        <v>0.57465751845832125</v>
      </c>
      <c r="M4472" s="24">
        <f t="shared" ca="1" si="667"/>
        <v>0.85751207986490907</v>
      </c>
      <c r="N4472" s="15">
        <f ca="1">_xlfn.NORM.INV(M4472,'Input Parameters'!$E$29,'Input Parameters'!$F$29)</f>
        <v>0.10010692082540251</v>
      </c>
      <c r="O4472" s="8">
        <f t="shared" ca="1" si="668"/>
        <v>0.83798978413373448</v>
      </c>
      <c r="P4472" s="30">
        <f ca="1">_xlfn.LOGNORM.INV(O4472,'Input Parameters'!$H$30,'Input Parameters'!$I$30)</f>
        <v>4.2755655798657122</v>
      </c>
      <c r="Q4472" s="10">
        <f t="shared" ca="1" si="669"/>
        <v>8.2642274241568781E-2</v>
      </c>
      <c r="R4472" s="30">
        <f>IF('Input Parameters'!$E$32=0,0,_xlfn.BETA.INV(Q4472,'Input Parameters'!$L$32,'Input Parameters'!$M$32,'Input Parameters'!$J$32,'Input Parameters'!$K$32))</f>
        <v>0</v>
      </c>
      <c r="S4472" s="10">
        <f t="shared" ca="1" si="670"/>
        <v>0.3057603201783915</v>
      </c>
      <c r="T4472" s="26">
        <f ca="1">_xlfn.LOGNORM.INV(S4472,'Input Parameters'!$H$34,'Input Parameters'!$I$34)</f>
        <v>47.318539723175249</v>
      </c>
      <c r="U4472" s="10">
        <f t="shared" ca="1" si="671"/>
        <v>0.3587544512994072</v>
      </c>
      <c r="V4472" s="30">
        <f ca="1">_xlfn.BETA.INV(U4472,'Input Parameters'!$L$36,'Input Parameters'!$M$36,'Input Parameters'!$J$36,'Input Parameters'!$K$36)</f>
        <v>0.53274699917211021</v>
      </c>
      <c r="W4472" s="2">
        <f ca="1">N4472+(P4472-N4472)*(1-ERF((T4472-R4472)/(2*SQRT(L4472*'Input Parameters'!$E$38))))</f>
        <v>0.10014933342601554</v>
      </c>
      <c r="X4472">
        <f t="shared" ca="1" si="672"/>
        <v>1</v>
      </c>
      <c r="Y4472" s="7"/>
    </row>
    <row r="4473" spans="1:25" ht="15" customHeight="1" x14ac:dyDescent="0.25">
      <c r="A4473" s="139">
        <v>4466</v>
      </c>
      <c r="B4473" s="10">
        <f t="shared" ca="1" si="663"/>
        <v>0.42279155233513144</v>
      </c>
      <c r="C4473" s="60">
        <f ca="1">_xlfn.NORM.INV(B4473,'Input Parameters'!$E$15,'Input Parameters'!$F$15)</f>
        <v>260.41264253184011</v>
      </c>
      <c r="D4473" s="10">
        <f t="shared" ca="1" si="664"/>
        <v>0.76256254695991155</v>
      </c>
      <c r="E4473" s="62">
        <f ca="1">IF(_xlfn.NORM.INV(D4473,'Input Parameters'!$E$17,'Input Parameters'!$F$17)&lt;3500,3500,IF(_xlfn.NORM.INV(D4473,'Input Parameters'!$E$17,'Input Parameters'!$F$17)&gt;5500,5500,_xlfn.NORM.INV(D4473,'Input Parameters'!$E$17,'Input Parameters'!$F$17)))</f>
        <v>5300.1988659452554</v>
      </c>
      <c r="F4473" s="10">
        <f t="shared" ca="1" si="665"/>
        <v>0.99302002502498388</v>
      </c>
      <c r="G4473" s="64">
        <f ca="1">_xlfn.NORM.INV(F4473,'Input Parameters'!$E$20,'Input Parameters'!$F$20)</f>
        <v>299.12055842346382</v>
      </c>
      <c r="H4473" s="57">
        <f ca="1">EXP(E4473*(1/'Input Parameters'!$E$23-1/G4473))</f>
        <v>1.4544136355129778</v>
      </c>
      <c r="I4473" s="10">
        <f t="shared" ca="1" si="666"/>
        <v>0.67816656555174637</v>
      </c>
      <c r="J4473" s="30">
        <f ca="1">_xlfn.BETA.INV(I4473,'Input Parameters'!$L$26,'Input Parameters'!$M$26,'Input Parameters'!$J$26,'Input Parameters'!$K$26)</f>
        <v>0.73268981636893948</v>
      </c>
      <c r="K4473" s="168">
        <f ca="1">('Input Parameters'!$E$27/'Input Parameters'!$E$38)^$J4473</f>
        <v>5.2182068103262631E-3</v>
      </c>
      <c r="L4473" s="69">
        <f ca="1">$H4473*$C4473*'Input Parameters'!$E$25*K4473</f>
        <v>1.9763838179249067</v>
      </c>
      <c r="M4473" s="24">
        <f t="shared" ca="1" si="667"/>
        <v>0.52171966147136395</v>
      </c>
      <c r="N4473" s="15">
        <f ca="1">_xlfn.NORM.INV(M4473,'Input Parameters'!$E$29,'Input Parameters'!$F$29)</f>
        <v>0.10000544700408785</v>
      </c>
      <c r="O4473" s="8">
        <f t="shared" ca="1" si="668"/>
        <v>0.61088458039833771</v>
      </c>
      <c r="P4473" s="30">
        <f ca="1">_xlfn.LOGNORM.INV(O4473,'Input Parameters'!$H$30,'Input Parameters'!$I$30)</f>
        <v>3.0650836976370353</v>
      </c>
      <c r="Q4473" s="10">
        <f t="shared" ca="1" si="669"/>
        <v>0.85804029739476906</v>
      </c>
      <c r="R4473" s="30">
        <f>IF('Input Parameters'!$E$32=0,0,_xlfn.BETA.INV(Q4473,'Input Parameters'!$L$32,'Input Parameters'!$M$32,'Input Parameters'!$J$32,'Input Parameters'!$K$32))</f>
        <v>0</v>
      </c>
      <c r="S4473" s="10">
        <f t="shared" ca="1" si="670"/>
        <v>0.61346775189148939</v>
      </c>
      <c r="T4473" s="26">
        <f ca="1">_xlfn.LOGNORM.INV(S4473,'Input Parameters'!$H$34,'Input Parameters'!$I$34)</f>
        <v>52.250566227781299</v>
      </c>
      <c r="U4473" s="10">
        <f t="shared" ca="1" si="671"/>
        <v>0.14161316027766879</v>
      </c>
      <c r="V4473" s="30">
        <f ca="1">_xlfn.BETA.INV(U4473,'Input Parameters'!$L$36,'Input Parameters'!$M$36,'Input Parameters'!$J$36,'Input Parameters'!$K$36)</f>
        <v>0.44059475383719093</v>
      </c>
      <c r="W4473" s="2">
        <f ca="1">N4473+(P4473-N4473)*(1-ERF((T4473-R4473)/(2*SQRT(L4473*'Input Parameters'!$E$38))))</f>
        <v>0.1254652704380847</v>
      </c>
      <c r="X4473">
        <f t="shared" ca="1" si="672"/>
        <v>1</v>
      </c>
      <c r="Y4473" s="7"/>
    </row>
    <row r="4474" spans="1:25" ht="15" customHeight="1" x14ac:dyDescent="0.25">
      <c r="A4474" s="139">
        <v>4467</v>
      </c>
      <c r="B4474" s="10">
        <f t="shared" ca="1" si="663"/>
        <v>0.51442976901833026</v>
      </c>
      <c r="C4474" s="60">
        <f ca="1">_xlfn.NORM.INV(B4474,'Input Parameters'!$E$15,'Input Parameters'!$F$15)</f>
        <v>272.92780796129165</v>
      </c>
      <c r="D4474" s="10">
        <f t="shared" ca="1" si="664"/>
        <v>0.98072234104509337</v>
      </c>
      <c r="E4474" s="62">
        <f ca="1">IF(_xlfn.NORM.INV(D4474,'Input Parameters'!$E$17,'Input Parameters'!$F$17)&lt;3500,3500,IF(_xlfn.NORM.INV(D4474,'Input Parameters'!$E$17,'Input Parameters'!$F$17)&gt;5500,5500,_xlfn.NORM.INV(D4474,'Input Parameters'!$E$17,'Input Parameters'!$F$17)))</f>
        <v>5500</v>
      </c>
      <c r="F4474" s="10">
        <f t="shared" ca="1" si="665"/>
        <v>4.1304909576025395E-3</v>
      </c>
      <c r="G4474" s="64">
        <f ca="1">_xlfn.NORM.INV(F4474,'Input Parameters'!$E$20,'Input Parameters'!$F$20)</f>
        <v>264.95387438567769</v>
      </c>
      <c r="H4474" s="57">
        <f ca="1">EXP(E4474*(1/'Input Parameters'!$E$23-1/G4474))</f>
        <v>0.13774226737895451</v>
      </c>
      <c r="I4474" s="10">
        <f t="shared" ca="1" si="666"/>
        <v>0.43468212428210828</v>
      </c>
      <c r="J4474" s="30">
        <f ca="1">_xlfn.BETA.INV(I4474,'Input Parameters'!$L$26,'Input Parameters'!$M$26,'Input Parameters'!$J$26,'Input Parameters'!$K$26)</f>
        <v>0.63461943063271453</v>
      </c>
      <c r="K4474" s="168">
        <f ca="1">('Input Parameters'!$E$27/'Input Parameters'!$E$38)^$J4474</f>
        <v>1.0544612085318905E-2</v>
      </c>
      <c r="L4474" s="69">
        <f ca="1">$H4474*$C4474*'Input Parameters'!$E$25*K4474</f>
        <v>0.39641093167646529</v>
      </c>
      <c r="M4474" s="24">
        <f t="shared" ca="1" si="667"/>
        <v>0.28809251450850115</v>
      </c>
      <c r="N4474" s="15">
        <f ca="1">_xlfn.NORM.INV(M4474,'Input Parameters'!$E$29,'Input Parameters'!$F$29)</f>
        <v>9.9944103415314733E-2</v>
      </c>
      <c r="O4474" s="8">
        <f t="shared" ca="1" si="668"/>
        <v>0.70015283356573654</v>
      </c>
      <c r="P4474" s="30">
        <f ca="1">_xlfn.LOGNORM.INV(O4474,'Input Parameters'!$H$30,'Input Parameters'!$I$30)</f>
        <v>3.4382577482128309</v>
      </c>
      <c r="Q4474" s="10">
        <f t="shared" ca="1" si="669"/>
        <v>0.85046861060658208</v>
      </c>
      <c r="R4474" s="30">
        <f>IF('Input Parameters'!$E$32=0,0,_xlfn.BETA.INV(Q4474,'Input Parameters'!$L$32,'Input Parameters'!$M$32,'Input Parameters'!$J$32,'Input Parameters'!$K$32))</f>
        <v>0</v>
      </c>
      <c r="S4474" s="10">
        <f t="shared" ca="1" si="670"/>
        <v>0.72693159006944963</v>
      </c>
      <c r="T4474" s="26">
        <f ca="1">_xlfn.LOGNORM.INV(S4474,'Input Parameters'!$H$34,'Input Parameters'!$I$34)</f>
        <v>54.341972853627887</v>
      </c>
      <c r="U4474" s="10">
        <f t="shared" ca="1" si="671"/>
        <v>0.2235563182835002</v>
      </c>
      <c r="V4474" s="30">
        <f ca="1">_xlfn.BETA.INV(U4474,'Input Parameters'!$L$36,'Input Parameters'!$M$36,'Input Parameters'!$J$36,'Input Parameters'!$K$36)</f>
        <v>0.47903930460033473</v>
      </c>
      <c r="W4474" s="2">
        <f ca="1">N4474+(P4474-N4474)*(1-ERF((T4474-R4474)/(2*SQRT(L4474*'Input Parameters'!$E$38))))</f>
        <v>9.9944106889070308E-2</v>
      </c>
      <c r="X4474">
        <f t="shared" ca="1" si="672"/>
        <v>1</v>
      </c>
      <c r="Y4474" s="7"/>
    </row>
    <row r="4475" spans="1:25" ht="15" customHeight="1" x14ac:dyDescent="0.25">
      <c r="A4475" s="139">
        <v>4468</v>
      </c>
      <c r="B4475" s="10">
        <f t="shared" ca="1" si="663"/>
        <v>0.8001046555314566</v>
      </c>
      <c r="C4475" s="60">
        <f ca="1">_xlfn.NORM.INV(B4475,'Input Parameters'!$E$15,'Input Parameters'!$F$15)</f>
        <v>316.5978116362831</v>
      </c>
      <c r="D4475" s="10">
        <f t="shared" ca="1" si="664"/>
        <v>0.72887611731128499</v>
      </c>
      <c r="E4475" s="62">
        <f ca="1">IF(_xlfn.NORM.INV(D4475,'Input Parameters'!$E$17,'Input Parameters'!$F$17)&lt;3500,3500,IF(_xlfn.NORM.INV(D4475,'Input Parameters'!$E$17,'Input Parameters'!$F$17)&gt;5500,5500,_xlfn.NORM.INV(D4475,'Input Parameters'!$E$17,'Input Parameters'!$F$17)))</f>
        <v>5226.5922244693493</v>
      </c>
      <c r="F4475" s="10">
        <f t="shared" ca="1" si="665"/>
        <v>0.20764121192472096</v>
      </c>
      <c r="G4475" s="64">
        <f ca="1">_xlfn.NORM.INV(F4475,'Input Parameters'!$E$20,'Input Parameters'!$F$20)</f>
        <v>277.19195900227919</v>
      </c>
      <c r="H4475" s="57">
        <f ca="1">EXP(E4475*(1/'Input Parameters'!$E$23-1/G4475))</f>
        <v>0.36316409885251905</v>
      </c>
      <c r="I4475" s="10">
        <f t="shared" ca="1" si="666"/>
        <v>0.73528885832772861</v>
      </c>
      <c r="J4475" s="30">
        <f ca="1">_xlfn.BETA.INV(I4475,'Input Parameters'!$L$26,'Input Parameters'!$M$26,'Input Parameters'!$J$26,'Input Parameters'!$K$26)</f>
        <v>0.75654286767060563</v>
      </c>
      <c r="K4475" s="168">
        <f ca="1">('Input Parameters'!$E$27/'Input Parameters'!$E$38)^$J4475</f>
        <v>4.3975840751430319E-3</v>
      </c>
      <c r="L4475" s="69">
        <f ca="1">$H4475*$C4475*'Input Parameters'!$E$25*K4475</f>
        <v>0.50562084373777549</v>
      </c>
      <c r="M4475" s="24">
        <f t="shared" ca="1" si="667"/>
        <v>0.80675881684165696</v>
      </c>
      <c r="N4475" s="15">
        <f ca="1">_xlfn.NORM.INV(M4475,'Input Parameters'!$E$29,'Input Parameters'!$F$29)</f>
        <v>0.10008660142152954</v>
      </c>
      <c r="O4475" s="8">
        <f t="shared" ca="1" si="668"/>
        <v>0.29433424073864622</v>
      </c>
      <c r="P4475" s="30">
        <f ca="1">_xlfn.LOGNORM.INV(O4475,'Input Parameters'!$H$30,'Input Parameters'!$I$30)</f>
        <v>2.0783884365527348</v>
      </c>
      <c r="Q4475" s="10">
        <f t="shared" ca="1" si="669"/>
        <v>0.72468491251732148</v>
      </c>
      <c r="R4475" s="30">
        <f>IF('Input Parameters'!$E$32=0,0,_xlfn.BETA.INV(Q4475,'Input Parameters'!$L$32,'Input Parameters'!$M$32,'Input Parameters'!$J$32,'Input Parameters'!$K$32))</f>
        <v>0</v>
      </c>
      <c r="S4475" s="10">
        <f t="shared" ca="1" si="670"/>
        <v>1.4626238819071546E-2</v>
      </c>
      <c r="T4475" s="26">
        <f ca="1">_xlfn.LOGNORM.INV(S4475,'Input Parameters'!$H$34,'Input Parameters'!$I$34)</f>
        <v>38.424352048004074</v>
      </c>
      <c r="U4475" s="10">
        <f t="shared" ca="1" si="671"/>
        <v>0.25316814898376583</v>
      </c>
      <c r="V4475" s="30">
        <f ca="1">_xlfn.BETA.INV(U4475,'Input Parameters'!$L$36,'Input Parameters'!$M$36,'Input Parameters'!$J$36,'Input Parameters'!$K$36)</f>
        <v>0.49145910280328303</v>
      </c>
      <c r="W4475" s="2">
        <f ca="1">N4475+(P4475-N4475)*(1-ERF((T4475-R4475)/(2*SQRT(L4475*'Input Parameters'!$E$38))))</f>
        <v>0.1003495217183045</v>
      </c>
      <c r="X4475">
        <f t="shared" ca="1" si="672"/>
        <v>1</v>
      </c>
      <c r="Y4475" s="7"/>
    </row>
    <row r="4476" spans="1:25" ht="15" customHeight="1" x14ac:dyDescent="0.25">
      <c r="A4476" s="139">
        <v>4469</v>
      </c>
      <c r="B4476" s="10">
        <f t="shared" ca="1" si="663"/>
        <v>0.12720289509279703</v>
      </c>
      <c r="C4476" s="60">
        <f ca="1">_xlfn.NORM.INV(B4476,'Input Parameters'!$E$15,'Input Parameters'!$F$15)</f>
        <v>209.20221902115503</v>
      </c>
      <c r="D4476" s="10">
        <f t="shared" ca="1" si="664"/>
        <v>0.21320134282875802</v>
      </c>
      <c r="E4476" s="62">
        <f ca="1">IF(_xlfn.NORM.INV(D4476,'Input Parameters'!$E$17,'Input Parameters'!$F$17)&lt;3500,3500,IF(_xlfn.NORM.INV(D4476,'Input Parameters'!$E$17,'Input Parameters'!$F$17)&gt;5500,5500,_xlfn.NORM.INV(D4476,'Input Parameters'!$E$17,'Input Parameters'!$F$17)))</f>
        <v>4243.2462724466041</v>
      </c>
      <c r="F4476" s="10">
        <f t="shared" ca="1" si="665"/>
        <v>0.30633325488553065</v>
      </c>
      <c r="G4476" s="64">
        <f ca="1">_xlfn.NORM.INV(F4476,'Input Parameters'!$E$20,'Input Parameters'!$F$20)</f>
        <v>279.25798517284602</v>
      </c>
      <c r="H4476" s="57">
        <f ca="1">EXP(E4476*(1/'Input Parameters'!$E$23-1/G4476))</f>
        <v>0.49209770592430369</v>
      </c>
      <c r="I4476" s="10">
        <f t="shared" ca="1" si="666"/>
        <v>3.7757665039921839E-2</v>
      </c>
      <c r="J4476" s="30">
        <f ca="1">_xlfn.BETA.INV(I4476,'Input Parameters'!$L$26,'Input Parameters'!$M$26,'Input Parameters'!$J$26,'Input Parameters'!$K$26)</f>
        <v>0.36287530391324202</v>
      </c>
      <c r="K4476" s="168">
        <f ca="1">('Input Parameters'!$E$27/'Input Parameters'!$E$38)^$J4476</f>
        <v>7.4057521093660164E-2</v>
      </c>
      <c r="L4476" s="69">
        <f ca="1">$H4476*$C4476*'Input Parameters'!$E$25*K4476</f>
        <v>7.6240686496810568</v>
      </c>
      <c r="M4476" s="24">
        <f t="shared" ca="1" si="667"/>
        <v>0.34905837850786348</v>
      </c>
      <c r="N4476" s="15">
        <f ca="1">_xlfn.NORM.INV(M4476,'Input Parameters'!$E$29,'Input Parameters'!$F$29)</f>
        <v>9.9961213610344518E-2</v>
      </c>
      <c r="O4476" s="8">
        <f t="shared" ca="1" si="668"/>
        <v>0.53960407578972935</v>
      </c>
      <c r="P4476" s="30">
        <f ca="1">_xlfn.LOGNORM.INV(O4476,'Input Parameters'!$H$30,'Input Parameters'!$I$30)</f>
        <v>2.8123271643970762</v>
      </c>
      <c r="Q4476" s="10">
        <f t="shared" ca="1" si="669"/>
        <v>0.44133877518632292</v>
      </c>
      <c r="R4476" s="30">
        <f>IF('Input Parameters'!$E$32=0,0,_xlfn.BETA.INV(Q4476,'Input Parameters'!$L$32,'Input Parameters'!$M$32,'Input Parameters'!$J$32,'Input Parameters'!$K$32))</f>
        <v>0</v>
      </c>
      <c r="S4476" s="10">
        <f t="shared" ca="1" si="670"/>
        <v>0.87899773750974641</v>
      </c>
      <c r="T4476" s="26">
        <f ca="1">_xlfn.LOGNORM.INV(S4476,'Input Parameters'!$H$34,'Input Parameters'!$I$34)</f>
        <v>58.313093519558024</v>
      </c>
      <c r="U4476" s="10">
        <f t="shared" ca="1" si="671"/>
        <v>0.26750572530330563</v>
      </c>
      <c r="V4476" s="30">
        <f ca="1">_xlfn.BETA.INV(U4476,'Input Parameters'!$L$36,'Input Parameters'!$M$36,'Input Parameters'!$J$36,'Input Parameters'!$K$36)</f>
        <v>0.49729659662568387</v>
      </c>
      <c r="W4476" s="2">
        <f ca="1">N4476+(P4476-N4476)*(1-ERF((T4476-R4476)/(2*SQRT(L4476*'Input Parameters'!$E$38))))</f>
        <v>0.46707756338346218</v>
      </c>
      <c r="X4476">
        <f t="shared" ca="1" si="672"/>
        <v>1</v>
      </c>
      <c r="Y4476" s="7"/>
    </row>
    <row r="4477" spans="1:25" ht="15" customHeight="1" x14ac:dyDescent="0.25">
      <c r="A4477" s="139">
        <v>4470</v>
      </c>
      <c r="B4477" s="10">
        <f t="shared" ca="1" si="663"/>
        <v>0.37117750424325791</v>
      </c>
      <c r="C4477" s="60">
        <f ca="1">_xlfn.NORM.INV(B4477,'Input Parameters'!$E$15,'Input Parameters'!$F$15)</f>
        <v>253.15184862481513</v>
      </c>
      <c r="D4477" s="10">
        <f t="shared" ca="1" si="664"/>
        <v>0.25079438519533881</v>
      </c>
      <c r="E4477" s="62">
        <f ca="1">IF(_xlfn.NORM.INV(D4477,'Input Parameters'!$E$17,'Input Parameters'!$F$17)&lt;3500,3500,IF(_xlfn.NORM.INV(D4477,'Input Parameters'!$E$17,'Input Parameters'!$F$17)&gt;5500,5500,_xlfn.NORM.INV(D4477,'Input Parameters'!$E$17,'Input Parameters'!$F$17)))</f>
        <v>4329.6055792208444</v>
      </c>
      <c r="F4477" s="10">
        <f t="shared" ca="1" si="665"/>
        <v>0.35055259737849931</v>
      </c>
      <c r="G4477" s="64">
        <f ca="1">_xlfn.NORM.INV(F4477,'Input Parameters'!$E$20,'Input Parameters'!$F$20)</f>
        <v>280.07834572060244</v>
      </c>
      <c r="H4477" s="57">
        <f ca="1">EXP(E4477*(1/'Input Parameters'!$E$23-1/G4477))</f>
        <v>0.50758172158535497</v>
      </c>
      <c r="I4477" s="10">
        <f t="shared" ca="1" si="666"/>
        <v>0.67533076686827487</v>
      </c>
      <c r="J4477" s="30">
        <f ca="1">_xlfn.BETA.INV(I4477,'Input Parameters'!$L$26,'Input Parameters'!$M$26,'Input Parameters'!$J$26,'Input Parameters'!$K$26)</f>
        <v>0.73153163132107224</v>
      </c>
      <c r="K4477" s="168">
        <f ca="1">('Input Parameters'!$E$27/'Input Parameters'!$E$38)^$J4477</f>
        <v>5.2617386229342209E-3</v>
      </c>
      <c r="L4477" s="69">
        <f ca="1">$H4477*$C4477*'Input Parameters'!$E$25*K4477</f>
        <v>0.67610842582642738</v>
      </c>
      <c r="M4477" s="24">
        <f t="shared" ca="1" si="667"/>
        <v>0.73477108446366712</v>
      </c>
      <c r="N4477" s="15">
        <f ca="1">_xlfn.NORM.INV(M4477,'Input Parameters'!$E$29,'Input Parameters'!$F$29)</f>
        <v>0.10006273072818687</v>
      </c>
      <c r="O4477" s="8">
        <f t="shared" ca="1" si="668"/>
        <v>0.56297891031252456</v>
      </c>
      <c r="P4477" s="30">
        <f ca="1">_xlfn.LOGNORM.INV(O4477,'Input Parameters'!$H$30,'Input Parameters'!$I$30)</f>
        <v>2.8919332792960444</v>
      </c>
      <c r="Q4477" s="10">
        <f t="shared" ca="1" si="669"/>
        <v>0.36262987298069393</v>
      </c>
      <c r="R4477" s="30">
        <f>IF('Input Parameters'!$E$32=0,0,_xlfn.BETA.INV(Q4477,'Input Parameters'!$L$32,'Input Parameters'!$M$32,'Input Parameters'!$J$32,'Input Parameters'!$K$32))</f>
        <v>0</v>
      </c>
      <c r="S4477" s="10">
        <f t="shared" ca="1" si="670"/>
        <v>0.56230768937881193</v>
      </c>
      <c r="T4477" s="26">
        <f ca="1">_xlfn.LOGNORM.INV(S4477,'Input Parameters'!$H$34,'Input Parameters'!$I$34)</f>
        <v>51.401695608523518</v>
      </c>
      <c r="U4477" s="10">
        <f t="shared" ca="1" si="671"/>
        <v>0.35009775797289611</v>
      </c>
      <c r="V4477" s="30">
        <f ca="1">_xlfn.BETA.INV(U4477,'Input Parameters'!$L$36,'Input Parameters'!$M$36,'Input Parameters'!$J$36,'Input Parameters'!$K$36)</f>
        <v>0.52946883344066631</v>
      </c>
      <c r="W4477" s="2">
        <f ca="1">N4477+(P4477-N4477)*(1-ERF((T4477-R4477)/(2*SQRT(L4477*'Input Parameters'!$E$38))))</f>
        <v>0.10009024523640081</v>
      </c>
      <c r="X4477">
        <f t="shared" ca="1" si="672"/>
        <v>1</v>
      </c>
      <c r="Y4477" s="7"/>
    </row>
    <row r="4478" spans="1:25" ht="15" customHeight="1" x14ac:dyDescent="0.25">
      <c r="A4478" s="139">
        <v>4471</v>
      </c>
      <c r="B4478" s="10">
        <f t="shared" ca="1" si="663"/>
        <v>0.35606324550993196</v>
      </c>
      <c r="C4478" s="60">
        <f ca="1">_xlfn.NORM.INV(B4478,'Input Parameters'!$E$15,'Input Parameters'!$F$15)</f>
        <v>250.96973093799735</v>
      </c>
      <c r="D4478" s="10">
        <f t="shared" ca="1" si="664"/>
        <v>0.58362908628611188</v>
      </c>
      <c r="E4478" s="62">
        <f ca="1">IF(_xlfn.NORM.INV(D4478,'Input Parameters'!$E$17,'Input Parameters'!$F$17)&lt;3500,3500,IF(_xlfn.NORM.INV(D4478,'Input Parameters'!$E$17,'Input Parameters'!$F$17)&gt;5500,5500,_xlfn.NORM.INV(D4478,'Input Parameters'!$E$17,'Input Parameters'!$F$17)))</f>
        <v>4947.830475727339</v>
      </c>
      <c r="F4478" s="10">
        <f t="shared" ca="1" si="665"/>
        <v>0.63616338180252818</v>
      </c>
      <c r="G4478" s="64">
        <f ca="1">_xlfn.NORM.INV(F4478,'Input Parameters'!$E$20,'Input Parameters'!$F$20)</f>
        <v>284.98308945649006</v>
      </c>
      <c r="H4478" s="57">
        <f ca="1">EXP(E4478*(1/'Input Parameters'!$E$23-1/G4478))</f>
        <v>0.62445130080324551</v>
      </c>
      <c r="I4478" s="10">
        <f t="shared" ca="1" si="666"/>
        <v>0.71613373697906169</v>
      </c>
      <c r="J4478" s="30">
        <f ca="1">_xlfn.BETA.INV(I4478,'Input Parameters'!$L$26,'Input Parameters'!$M$26,'Input Parameters'!$J$26,'Input Parameters'!$K$26)</f>
        <v>0.74841557314711094</v>
      </c>
      <c r="K4478" s="168">
        <f ca="1">('Input Parameters'!$E$27/'Input Parameters'!$E$38)^$J4478</f>
        <v>4.6615713598888988E-3</v>
      </c>
      <c r="L4478" s="69">
        <f ca="1">$H4478*$C4478*'Input Parameters'!$E$25*K4478</f>
        <v>0.7305538882188084</v>
      </c>
      <c r="M4478" s="24">
        <f t="shared" ca="1" si="667"/>
        <v>0.57306710234785896</v>
      </c>
      <c r="N4478" s="15">
        <f ca="1">_xlfn.NORM.INV(M4478,'Input Parameters'!$E$29,'Input Parameters'!$F$29)</f>
        <v>0.10001841882265745</v>
      </c>
      <c r="O4478" s="8">
        <f t="shared" ca="1" si="668"/>
        <v>0.85954387493445772</v>
      </c>
      <c r="P4478" s="30">
        <f ca="1">_xlfn.LOGNORM.INV(O4478,'Input Parameters'!$H$30,'Input Parameters'!$I$30)</f>
        <v>4.4655642188142499</v>
      </c>
      <c r="Q4478" s="10">
        <f t="shared" ca="1" si="669"/>
        <v>0.87210807438775739</v>
      </c>
      <c r="R4478" s="30">
        <f>IF('Input Parameters'!$E$32=0,0,_xlfn.BETA.INV(Q4478,'Input Parameters'!$L$32,'Input Parameters'!$M$32,'Input Parameters'!$J$32,'Input Parameters'!$K$32))</f>
        <v>0</v>
      </c>
      <c r="S4478" s="10">
        <f t="shared" ca="1" si="670"/>
        <v>0.71976754869251292</v>
      </c>
      <c r="T4478" s="26">
        <f ca="1">_xlfn.LOGNORM.INV(S4478,'Input Parameters'!$H$34,'Input Parameters'!$I$34)</f>
        <v>54.197310048314613</v>
      </c>
      <c r="U4478" s="10">
        <f t="shared" ca="1" si="671"/>
        <v>0.91322367026318896</v>
      </c>
      <c r="V4478" s="30">
        <f ca="1">_xlfn.BETA.INV(U4478,'Input Parameters'!$L$36,'Input Parameters'!$M$36,'Input Parameters'!$J$36,'Input Parameters'!$K$36)</f>
        <v>0.81663792812397684</v>
      </c>
      <c r="W4478" s="2">
        <f ca="1">N4478+(P4478-N4478)*(1-ERF((T4478-R4478)/(2*SQRT(L4478*'Input Parameters'!$E$38))))</f>
        <v>0.10005044427895864</v>
      </c>
      <c r="X4478">
        <f t="shared" ca="1" si="672"/>
        <v>1</v>
      </c>
      <c r="Y4478" s="7"/>
    </row>
    <row r="4479" spans="1:25" ht="15" customHeight="1" x14ac:dyDescent="0.25">
      <c r="A4479" s="139">
        <v>4472</v>
      </c>
      <c r="B4479" s="10">
        <f t="shared" ca="1" si="663"/>
        <v>6.7612758349576363E-2</v>
      </c>
      <c r="C4479" s="60">
        <f ca="1">_xlfn.NORM.INV(B4479,'Input Parameters'!$E$15,'Input Parameters'!$F$15)</f>
        <v>190.01254499237731</v>
      </c>
      <c r="D4479" s="10">
        <f t="shared" ca="1" si="664"/>
        <v>0.57284896497774618</v>
      </c>
      <c r="E4479" s="62">
        <f ca="1">IF(_xlfn.NORM.INV(D4479,'Input Parameters'!$E$17,'Input Parameters'!$F$17)&lt;3500,3500,IF(_xlfn.NORM.INV(D4479,'Input Parameters'!$E$17,'Input Parameters'!$F$17)&gt;5500,5500,_xlfn.NORM.INV(D4479,'Input Parameters'!$E$17,'Input Parameters'!$F$17)))</f>
        <v>4928.5424781349029</v>
      </c>
      <c r="F4479" s="10">
        <f t="shared" ca="1" si="665"/>
        <v>2.0203387673690565E-2</v>
      </c>
      <c r="G4479" s="64">
        <f ca="1">_xlfn.NORM.INV(F4479,'Input Parameters'!$E$20,'Input Parameters'!$F$20)</f>
        <v>268.91790603151844</v>
      </c>
      <c r="H4479" s="57">
        <f ca="1">EXP(E4479*(1/'Input Parameters'!$E$23-1/G4479))</f>
        <v>0.22263957564128012</v>
      </c>
      <c r="I4479" s="10">
        <f t="shared" ca="1" si="666"/>
        <v>0.88141442288460459</v>
      </c>
      <c r="J4479" s="30">
        <f ca="1">_xlfn.BETA.INV(I4479,'Input Parameters'!$L$26,'Input Parameters'!$M$26,'Input Parameters'!$J$26,'Input Parameters'!$K$26)</f>
        <v>0.82768646087450526</v>
      </c>
      <c r="K4479" s="168">
        <f ca="1">('Input Parameters'!$E$27/'Input Parameters'!$E$38)^$J4479</f>
        <v>2.6398989294222361E-3</v>
      </c>
      <c r="L4479" s="69">
        <f ca="1">$H4479*$C4479*'Input Parameters'!$E$25*K4479</f>
        <v>0.11167910897146896</v>
      </c>
      <c r="M4479" s="24">
        <f t="shared" ca="1" si="667"/>
        <v>0.23042289752837275</v>
      </c>
      <c r="N4479" s="15">
        <f ca="1">_xlfn.NORM.INV(M4479,'Input Parameters'!$E$29,'Input Parameters'!$F$29)</f>
        <v>9.9926254515772556E-2</v>
      </c>
      <c r="O4479" s="8">
        <f t="shared" ca="1" si="668"/>
        <v>0.97096700043746575</v>
      </c>
      <c r="P4479" s="30">
        <f ca="1">_xlfn.LOGNORM.INV(O4479,'Input Parameters'!$H$30,'Input Parameters'!$I$30)</f>
        <v>6.5685699794380463</v>
      </c>
      <c r="Q4479" s="10">
        <f t="shared" ca="1" si="669"/>
        <v>0.93882909293118788</v>
      </c>
      <c r="R4479" s="30">
        <f>IF('Input Parameters'!$E$32=0,0,_xlfn.BETA.INV(Q4479,'Input Parameters'!$L$32,'Input Parameters'!$M$32,'Input Parameters'!$J$32,'Input Parameters'!$K$32))</f>
        <v>0</v>
      </c>
      <c r="S4479" s="10">
        <f t="shared" ca="1" si="670"/>
        <v>0.92975790009960324</v>
      </c>
      <c r="T4479" s="26">
        <f ca="1">_xlfn.LOGNORM.INV(S4479,'Input Parameters'!$H$34,'Input Parameters'!$I$34)</f>
        <v>60.562709960340804</v>
      </c>
      <c r="U4479" s="10">
        <f t="shared" ca="1" si="671"/>
        <v>0.25115902453860917</v>
      </c>
      <c r="V4479" s="30">
        <f ca="1">_xlfn.BETA.INV(U4479,'Input Parameters'!$L$36,'Input Parameters'!$M$36,'Input Parameters'!$J$36,'Input Parameters'!$K$36)</f>
        <v>0.49063277799990707</v>
      </c>
      <c r="W4479" s="2">
        <f ca="1">N4479+(P4479-N4479)*(1-ERF((T4479-R4479)/(2*SQRT(L4479*'Input Parameters'!$E$38))))</f>
        <v>9.9926254515772556E-2</v>
      </c>
      <c r="X4479">
        <f t="shared" ca="1" si="672"/>
        <v>1</v>
      </c>
      <c r="Y4479" s="7"/>
    </row>
    <row r="4480" spans="1:25" ht="15" customHeight="1" x14ac:dyDescent="0.25">
      <c r="A4480" s="139">
        <v>4473</v>
      </c>
      <c r="B4480" s="10">
        <f t="shared" ca="1" si="663"/>
        <v>0.9058198263669911</v>
      </c>
      <c r="C4480" s="60">
        <f ca="1">_xlfn.NORM.INV(B4480,'Input Parameters'!$E$15,'Input Parameters'!$F$15)</f>
        <v>342.25569662444298</v>
      </c>
      <c r="D4480" s="10">
        <f t="shared" ca="1" si="664"/>
        <v>0.32804209657247951</v>
      </c>
      <c r="E4480" s="62">
        <f ca="1">IF(_xlfn.NORM.INV(D4480,'Input Parameters'!$E$17,'Input Parameters'!$F$17)&lt;3500,3500,IF(_xlfn.NORM.INV(D4480,'Input Parameters'!$E$17,'Input Parameters'!$F$17)&gt;5500,5500,_xlfn.NORM.INV(D4480,'Input Parameters'!$E$17,'Input Parameters'!$F$17)))</f>
        <v>4488.2718116747192</v>
      </c>
      <c r="F4480" s="10">
        <f t="shared" ca="1" si="665"/>
        <v>0.17928804628072814</v>
      </c>
      <c r="G4480" s="64">
        <f ca="1">_xlfn.NORM.INV(F4480,'Input Parameters'!$E$20,'Input Parameters'!$F$20)</f>
        <v>276.49885258214425</v>
      </c>
      <c r="H4480" s="57">
        <f ca="1">EXP(E4480*(1/'Input Parameters'!$E$23-1/G4480))</f>
        <v>0.40236142222450799</v>
      </c>
      <c r="I4480" s="10">
        <f t="shared" ca="1" si="666"/>
        <v>0.21837946495369676</v>
      </c>
      <c r="J4480" s="30">
        <f ca="1">_xlfn.BETA.INV(I4480,'Input Parameters'!$L$26,'Input Parameters'!$M$26,'Input Parameters'!$J$26,'Input Parameters'!$K$26)</f>
        <v>0.53086651012575548</v>
      </c>
      <c r="K4480" s="168">
        <f ca="1">('Input Parameters'!$E$27/'Input Parameters'!$E$38)^$J4480</f>
        <v>2.2194337533134816E-2</v>
      </c>
      <c r="L4480" s="69">
        <f ca="1">$H4480*$C4480*'Input Parameters'!$E$25*K4480</f>
        <v>3.0563930715730154</v>
      </c>
      <c r="M4480" s="24">
        <f t="shared" ca="1" si="667"/>
        <v>0.42082755362893054</v>
      </c>
      <c r="N4480" s="15">
        <f ca="1">_xlfn.NORM.INV(M4480,'Input Parameters'!$E$29,'Input Parameters'!$F$29)</f>
        <v>9.9980022314985775E-2</v>
      </c>
      <c r="O4480" s="8">
        <f t="shared" ca="1" si="668"/>
        <v>0.8491819661486909</v>
      </c>
      <c r="P4480" s="30">
        <f ca="1">_xlfn.LOGNORM.INV(O4480,'Input Parameters'!$H$30,'Input Parameters'!$I$30)</f>
        <v>4.3709366979012003</v>
      </c>
      <c r="Q4480" s="10">
        <f t="shared" ca="1" si="669"/>
        <v>0.53856221150548789</v>
      </c>
      <c r="R4480" s="30">
        <f>IF('Input Parameters'!$E$32=0,0,_xlfn.BETA.INV(Q4480,'Input Parameters'!$L$32,'Input Parameters'!$M$32,'Input Parameters'!$J$32,'Input Parameters'!$K$32))</f>
        <v>0</v>
      </c>
      <c r="S4480" s="10">
        <f t="shared" ca="1" si="670"/>
        <v>0.56635233815629427</v>
      </c>
      <c r="T4480" s="26">
        <f ca="1">_xlfn.LOGNORM.INV(S4480,'Input Parameters'!$H$34,'Input Parameters'!$I$34)</f>
        <v>51.467483843727557</v>
      </c>
      <c r="U4480" s="10">
        <f t="shared" ca="1" si="671"/>
        <v>0.65394946677043753</v>
      </c>
      <c r="V4480" s="30">
        <f ca="1">_xlfn.BETA.INV(U4480,'Input Parameters'!$L$36,'Input Parameters'!$M$36,'Input Parameters'!$J$36,'Input Parameters'!$K$36)</f>
        <v>0.64844663754114751</v>
      </c>
      <c r="W4480" s="2">
        <f ca="1">N4480+(P4480-N4480)*(1-ERF((T4480-R4480)/(2*SQRT(L4480*'Input Parameters'!$E$38))))</f>
        <v>0.25959415700221355</v>
      </c>
      <c r="X4480">
        <f t="shared" ca="1" si="672"/>
        <v>1</v>
      </c>
      <c r="Y4480" s="7"/>
    </row>
    <row r="4481" spans="1:25" ht="15" customHeight="1" x14ac:dyDescent="0.25">
      <c r="A4481" s="139">
        <v>4474</v>
      </c>
      <c r="B4481" s="10">
        <f t="shared" ca="1" si="663"/>
        <v>0.13582239425557885</v>
      </c>
      <c r="C4481" s="60">
        <f ca="1">_xlfn.NORM.INV(B4481,'Input Parameters'!$E$15,'Input Parameters'!$F$15)</f>
        <v>211.39329051818552</v>
      </c>
      <c r="D4481" s="10">
        <f t="shared" ca="1" si="664"/>
        <v>0.34657427171207789</v>
      </c>
      <c r="E4481" s="62">
        <f ca="1">IF(_xlfn.NORM.INV(D4481,'Input Parameters'!$E$17,'Input Parameters'!$F$17)&lt;3500,3500,IF(_xlfn.NORM.INV(D4481,'Input Parameters'!$E$17,'Input Parameters'!$F$17)&gt;5500,5500,_xlfn.NORM.INV(D4481,'Input Parameters'!$E$17,'Input Parameters'!$F$17)))</f>
        <v>4523.7898911877055</v>
      </c>
      <c r="F4481" s="10">
        <f t="shared" ca="1" si="665"/>
        <v>0.51030798848703218</v>
      </c>
      <c r="G4481" s="64">
        <f ca="1">_xlfn.NORM.INV(F4481,'Input Parameters'!$E$20,'Input Parameters'!$F$20)</f>
        <v>282.8231358462665</v>
      </c>
      <c r="H4481" s="57">
        <f ca="1">EXP(E4481*(1/'Input Parameters'!$E$23-1/G4481))</f>
        <v>0.57593699053278813</v>
      </c>
      <c r="I4481" s="10">
        <f t="shared" ca="1" si="666"/>
        <v>0.40658982356176909</v>
      </c>
      <c r="J4481" s="30">
        <f ca="1">_xlfn.BETA.INV(I4481,'Input Parameters'!$L$26,'Input Parameters'!$M$26,'Input Parameters'!$J$26,'Input Parameters'!$K$26)</f>
        <v>0.62273507072786516</v>
      </c>
      <c r="K4481" s="168">
        <f ca="1">('Input Parameters'!$E$27/'Input Parameters'!$E$38)^$J4481</f>
        <v>1.1482932730382905E-2</v>
      </c>
      <c r="L4481" s="69">
        <f ca="1">$H4481*$C4481*'Input Parameters'!$E$25*K4481</f>
        <v>1.3980380522508422</v>
      </c>
      <c r="M4481" s="24">
        <f t="shared" ca="1" si="667"/>
        <v>0.73478511676954239</v>
      </c>
      <c r="N4481" s="15">
        <f ca="1">_xlfn.NORM.INV(M4481,'Input Parameters'!$E$29,'Input Parameters'!$F$29)</f>
        <v>0.10006273501047004</v>
      </c>
      <c r="O4481" s="8">
        <f t="shared" ca="1" si="668"/>
        <v>0.17189629635363568</v>
      </c>
      <c r="P4481" s="30">
        <f ca="1">_xlfn.LOGNORM.INV(O4481,'Input Parameters'!$H$30,'Input Parameters'!$I$30)</f>
        <v>1.7157298067488809</v>
      </c>
      <c r="Q4481" s="10">
        <f t="shared" ca="1" si="669"/>
        <v>0.27947229567549914</v>
      </c>
      <c r="R4481" s="30">
        <f>IF('Input Parameters'!$E$32=0,0,_xlfn.BETA.INV(Q4481,'Input Parameters'!$L$32,'Input Parameters'!$M$32,'Input Parameters'!$J$32,'Input Parameters'!$K$32))</f>
        <v>0</v>
      </c>
      <c r="S4481" s="10">
        <f t="shared" ca="1" si="670"/>
        <v>0.49266822777042873</v>
      </c>
      <c r="T4481" s="26">
        <f ca="1">_xlfn.LOGNORM.INV(S4481,'Input Parameters'!$H$34,'Input Parameters'!$I$34)</f>
        <v>50.292490791688287</v>
      </c>
      <c r="U4481" s="10">
        <f t="shared" ca="1" si="671"/>
        <v>0.66703803588785315</v>
      </c>
      <c r="V4481" s="30">
        <f ca="1">_xlfn.BETA.INV(U4481,'Input Parameters'!$L$36,'Input Parameters'!$M$36,'Input Parameters'!$J$36,'Input Parameters'!$K$36)</f>
        <v>0.65430224165396833</v>
      </c>
      <c r="W4481" s="2">
        <f ca="1">N4481+(P4481-N4481)*(1-ERF((T4481-R4481)/(2*SQRT(L4481*'Input Parameters'!$E$38))))</f>
        <v>0.10431626990731264</v>
      </c>
      <c r="X4481">
        <f t="shared" ca="1" si="672"/>
        <v>1</v>
      </c>
      <c r="Y4481" s="7"/>
    </row>
    <row r="4482" spans="1:25" ht="15" customHeight="1" x14ac:dyDescent="0.25">
      <c r="A4482" s="139">
        <v>4475</v>
      </c>
      <c r="B4482" s="10">
        <f t="shared" ca="1" si="663"/>
        <v>1.2141116594558521E-2</v>
      </c>
      <c r="C4482" s="60">
        <f ca="1">_xlfn.NORM.INV(B4482,'Input Parameters'!$E$15,'Input Parameters'!$F$15)</f>
        <v>148.8892124875523</v>
      </c>
      <c r="D4482" s="10">
        <f t="shared" ca="1" si="664"/>
        <v>0.64553867174872026</v>
      </c>
      <c r="E4482" s="62">
        <f ca="1">IF(_xlfn.NORM.INV(D4482,'Input Parameters'!$E$17,'Input Parameters'!$F$17)&lt;3500,3500,IF(_xlfn.NORM.INV(D4482,'Input Parameters'!$E$17,'Input Parameters'!$F$17)&gt;5500,5500,_xlfn.NORM.INV(D4482,'Input Parameters'!$E$17,'Input Parameters'!$F$17)))</f>
        <v>5061.3123703337251</v>
      </c>
      <c r="F4482" s="10">
        <f t="shared" ca="1" si="665"/>
        <v>0.2792391556689412</v>
      </c>
      <c r="G4482" s="64">
        <f ca="1">_xlfn.NORM.INV(F4482,'Input Parameters'!$E$20,'Input Parameters'!$F$20)</f>
        <v>278.72980840078156</v>
      </c>
      <c r="H4482" s="57">
        <f ca="1">EXP(E4482*(1/'Input Parameters'!$E$23-1/G4482))</f>
        <v>0.4147301877522328</v>
      </c>
      <c r="I4482" s="10">
        <f t="shared" ca="1" si="666"/>
        <v>0.85966814953592563</v>
      </c>
      <c r="J4482" s="30">
        <f ca="1">_xlfn.BETA.INV(I4482,'Input Parameters'!$L$26,'Input Parameters'!$M$26,'Input Parameters'!$J$26,'Input Parameters'!$K$26)</f>
        <v>0.81542849057468447</v>
      </c>
      <c r="K4482" s="168">
        <f ca="1">('Input Parameters'!$E$27/'Input Parameters'!$E$38)^$J4482</f>
        <v>2.8825270123880413E-3</v>
      </c>
      <c r="L4482" s="69">
        <f ca="1">$H4482*$C4482*'Input Parameters'!$E$25*K4482</f>
        <v>0.17799273113337336</v>
      </c>
      <c r="M4482" s="24">
        <f t="shared" ca="1" si="667"/>
        <v>0.63171520575140172</v>
      </c>
      <c r="N4482" s="15">
        <f ca="1">_xlfn.NORM.INV(M4482,'Input Parameters'!$E$29,'Input Parameters'!$F$29)</f>
        <v>0.10003363995503733</v>
      </c>
      <c r="O4482" s="8">
        <f t="shared" ca="1" si="668"/>
        <v>0.81242150669905622</v>
      </c>
      <c r="P4482" s="30">
        <f ca="1">_xlfn.LOGNORM.INV(O4482,'Input Parameters'!$H$30,'Input Parameters'!$I$30)</f>
        <v>4.0794970538457438</v>
      </c>
      <c r="Q4482" s="10">
        <f t="shared" ca="1" si="669"/>
        <v>0.82914764122313345</v>
      </c>
      <c r="R4482" s="30">
        <f>IF('Input Parameters'!$E$32=0,0,_xlfn.BETA.INV(Q4482,'Input Parameters'!$L$32,'Input Parameters'!$M$32,'Input Parameters'!$J$32,'Input Parameters'!$K$32))</f>
        <v>0</v>
      </c>
      <c r="S4482" s="10">
        <f t="shared" ca="1" si="670"/>
        <v>9.209188397020529E-2</v>
      </c>
      <c r="T4482" s="26">
        <f ca="1">_xlfn.LOGNORM.INV(S4482,'Input Parameters'!$H$34,'Input Parameters'!$I$34)</f>
        <v>42.725220994887778</v>
      </c>
      <c r="U4482" s="10">
        <f t="shared" ca="1" si="671"/>
        <v>0.28166166817137317</v>
      </c>
      <c r="V4482" s="30">
        <f ca="1">_xlfn.BETA.INV(U4482,'Input Parameters'!$L$36,'Input Parameters'!$M$36,'Input Parameters'!$J$36,'Input Parameters'!$K$36)</f>
        <v>0.50296811146919373</v>
      </c>
      <c r="W4482" s="2">
        <f ca="1">N4482+(P4482-N4482)*(1-ERF((T4482-R4482)/(2*SQRT(L4482*'Input Parameters'!$E$38))))</f>
        <v>0.10003363995822676</v>
      </c>
      <c r="X4482">
        <f t="shared" ca="1" si="672"/>
        <v>1</v>
      </c>
      <c r="Y4482" s="7"/>
    </row>
    <row r="4483" spans="1:25" ht="15" customHeight="1" x14ac:dyDescent="0.25">
      <c r="A4483" s="139">
        <v>4476</v>
      </c>
      <c r="B4483" s="10">
        <f t="shared" ca="1" si="663"/>
        <v>0.87320081420136653</v>
      </c>
      <c r="C4483" s="60">
        <f ca="1">_xlfn.NORM.INV(B4483,'Input Parameters'!$E$15,'Input Parameters'!$F$15)</f>
        <v>332.8372919851131</v>
      </c>
      <c r="D4483" s="10">
        <f t="shared" ca="1" si="664"/>
        <v>0.22751650321965589</v>
      </c>
      <c r="E4483" s="62">
        <f ca="1">IF(_xlfn.NORM.INV(D4483,'Input Parameters'!$E$17,'Input Parameters'!$F$17)&lt;3500,3500,IF(_xlfn.NORM.INV(D4483,'Input Parameters'!$E$17,'Input Parameters'!$F$17)&gt;5500,5500,_xlfn.NORM.INV(D4483,'Input Parameters'!$E$17,'Input Parameters'!$F$17)))</f>
        <v>4277.0645668305397</v>
      </c>
      <c r="F4483" s="10">
        <f t="shared" ca="1" si="665"/>
        <v>0.56950107665849803</v>
      </c>
      <c r="G4483" s="64">
        <f ca="1">_xlfn.NORM.INV(F4483,'Input Parameters'!$E$20,'Input Parameters'!$F$20)</f>
        <v>283.82319738497711</v>
      </c>
      <c r="H4483" s="57">
        <f ca="1">EXP(E4483*(1/'Input Parameters'!$E$23-1/G4483))</f>
        <v>0.6260162987050909</v>
      </c>
      <c r="I4483" s="10">
        <f t="shared" ca="1" si="666"/>
        <v>0.18944577107229077</v>
      </c>
      <c r="J4483" s="30">
        <f ca="1">_xlfn.BETA.INV(I4483,'Input Parameters'!$L$26,'Input Parameters'!$M$26,'Input Parameters'!$J$26,'Input Parameters'!$K$26)</f>
        <v>0.51328615217302176</v>
      </c>
      <c r="K4483" s="168">
        <f ca="1">('Input Parameters'!$E$27/'Input Parameters'!$E$38)^$J4483</f>
        <v>2.5177267788298922E-2</v>
      </c>
      <c r="L4483" s="69">
        <f ca="1">$H4483*$C4483*'Input Parameters'!$E$25*K4483</f>
        <v>5.2459750345980565</v>
      </c>
      <c r="M4483" s="24">
        <f t="shared" ca="1" si="667"/>
        <v>0.30416146631282925</v>
      </c>
      <c r="N4483" s="15">
        <f ca="1">_xlfn.NORM.INV(M4483,'Input Parameters'!$E$29,'Input Parameters'!$F$29)</f>
        <v>9.9948753117406294E-2</v>
      </c>
      <c r="O4483" s="8">
        <f t="shared" ca="1" si="668"/>
        <v>0.83334100777534625</v>
      </c>
      <c r="P4483" s="30">
        <f ca="1">_xlfn.LOGNORM.INV(O4483,'Input Parameters'!$H$30,'Input Parameters'!$I$30)</f>
        <v>4.2378087257939647</v>
      </c>
      <c r="Q4483" s="10">
        <f t="shared" ca="1" si="669"/>
        <v>0.88726337412640133</v>
      </c>
      <c r="R4483" s="30">
        <f>IF('Input Parameters'!$E$32=0,0,_xlfn.BETA.INV(Q4483,'Input Parameters'!$L$32,'Input Parameters'!$M$32,'Input Parameters'!$J$32,'Input Parameters'!$K$32))</f>
        <v>0</v>
      </c>
      <c r="S4483" s="10">
        <f t="shared" ca="1" si="670"/>
        <v>0.94525393301914251</v>
      </c>
      <c r="T4483" s="26">
        <f ca="1">_xlfn.LOGNORM.INV(S4483,'Input Parameters'!$H$34,'Input Parameters'!$I$34)</f>
        <v>61.524122018769923</v>
      </c>
      <c r="U4483" s="10">
        <f t="shared" ca="1" si="671"/>
        <v>0.29119628911595608</v>
      </c>
      <c r="V4483" s="30">
        <f ca="1">_xlfn.BETA.INV(U4483,'Input Parameters'!$L$36,'Input Parameters'!$M$36,'Input Parameters'!$J$36,'Input Parameters'!$K$36)</f>
        <v>0.5067430582155612</v>
      </c>
      <c r="W4483" s="2">
        <f ca="1">N4483+(P4483-N4483)*(1-ERF((T4483-R4483)/(2*SQRT(L4483*'Input Parameters'!$E$38))))</f>
        <v>0.337922855775804</v>
      </c>
      <c r="X4483">
        <f t="shared" ca="1" si="672"/>
        <v>1</v>
      </c>
      <c r="Y4483" s="7"/>
    </row>
    <row r="4484" spans="1:25" ht="15" customHeight="1" x14ac:dyDescent="0.25">
      <c r="A4484" s="139">
        <v>4477</v>
      </c>
      <c r="B4484" s="10">
        <f t="shared" ca="1" si="663"/>
        <v>0.49929982532363926</v>
      </c>
      <c r="C4484" s="60">
        <f ca="1">_xlfn.NORM.INV(B4484,'Input Parameters'!$E$15,'Input Parameters'!$F$15)</f>
        <v>270.8720862563402</v>
      </c>
      <c r="D4484" s="10">
        <f t="shared" ca="1" si="664"/>
        <v>0.61701495759919289</v>
      </c>
      <c r="E4484" s="62">
        <f ca="1">IF(_xlfn.NORM.INV(D4484,'Input Parameters'!$E$17,'Input Parameters'!$F$17)&lt;3500,3500,IF(_xlfn.NORM.INV(D4484,'Input Parameters'!$E$17,'Input Parameters'!$F$17)&gt;5500,5500,_xlfn.NORM.INV(D4484,'Input Parameters'!$E$17,'Input Parameters'!$F$17)))</f>
        <v>5008.3552053429585</v>
      </c>
      <c r="F4484" s="10">
        <f t="shared" ca="1" si="665"/>
        <v>0.55051443750339846</v>
      </c>
      <c r="G4484" s="64">
        <f ca="1">_xlfn.NORM.INV(F4484,'Input Parameters'!$E$20,'Input Parameters'!$F$20)</f>
        <v>283.5006398952201</v>
      </c>
      <c r="H4484" s="57">
        <f ca="1">EXP(E4484*(1/'Input Parameters'!$E$23-1/G4484))</f>
        <v>0.56635218623482797</v>
      </c>
      <c r="I4484" s="10">
        <f t="shared" ca="1" si="666"/>
        <v>0.33570236228002837</v>
      </c>
      <c r="J4484" s="30">
        <f ca="1">_xlfn.BETA.INV(I4484,'Input Parameters'!$L$26,'Input Parameters'!$M$26,'Input Parameters'!$J$26,'Input Parameters'!$K$26)</f>
        <v>0.59123104214634903</v>
      </c>
      <c r="K4484" s="168">
        <f ca="1">('Input Parameters'!$E$27/'Input Parameters'!$E$38)^$J4484</f>
        <v>1.4394424844361303E-2</v>
      </c>
      <c r="L4484" s="69">
        <f ca="1">$H4484*$C4484*'Input Parameters'!$E$25*K4484</f>
        <v>2.2082342956326757</v>
      </c>
      <c r="M4484" s="24">
        <f t="shared" ca="1" si="667"/>
        <v>0.46016759531903573</v>
      </c>
      <c r="N4484" s="15">
        <f ca="1">_xlfn.NORM.INV(M4484,'Input Parameters'!$E$29,'Input Parameters'!$F$29)</f>
        <v>9.9989998849382228E-2</v>
      </c>
      <c r="O4484" s="8">
        <f t="shared" ca="1" si="668"/>
        <v>0.52069383554593507</v>
      </c>
      <c r="P4484" s="30">
        <f ca="1">_xlfn.LOGNORM.INV(O4484,'Input Parameters'!$H$30,'Input Parameters'!$I$30)</f>
        <v>2.7498729986032884</v>
      </c>
      <c r="Q4484" s="10">
        <f t="shared" ca="1" si="669"/>
        <v>0.89623104869144754</v>
      </c>
      <c r="R4484" s="30">
        <f>IF('Input Parameters'!$E$32=0,0,_xlfn.BETA.INV(Q4484,'Input Parameters'!$L$32,'Input Parameters'!$M$32,'Input Parameters'!$J$32,'Input Parameters'!$K$32))</f>
        <v>0</v>
      </c>
      <c r="S4484" s="10">
        <f t="shared" ca="1" si="670"/>
        <v>0.7671140711524258</v>
      </c>
      <c r="T4484" s="26">
        <f ca="1">_xlfn.LOGNORM.INV(S4484,'Input Parameters'!$H$34,'Input Parameters'!$I$34)</f>
        <v>55.200006461173089</v>
      </c>
      <c r="U4484" s="10">
        <f t="shared" ca="1" si="671"/>
        <v>0.35689789801457261</v>
      </c>
      <c r="V4484" s="30">
        <f ca="1">_xlfn.BETA.INV(U4484,'Input Parameters'!$L$36,'Input Parameters'!$M$36,'Input Parameters'!$J$36,'Input Parameters'!$K$36)</f>
        <v>0.5320448805166027</v>
      </c>
      <c r="W4484" s="2">
        <f ca="1">N4484+(P4484-N4484)*(1-ERF((T4484-R4484)/(2*SQRT(L4484*'Input Parameters'!$E$38))))</f>
        <v>0.12284019860913423</v>
      </c>
      <c r="X4484">
        <f t="shared" ca="1" si="672"/>
        <v>1</v>
      </c>
      <c r="Y4484" s="7"/>
    </row>
    <row r="4485" spans="1:25" ht="15" customHeight="1" x14ac:dyDescent="0.25">
      <c r="A4485" s="139">
        <v>4478</v>
      </c>
      <c r="B4485" s="10">
        <f t="shared" ref="B4485:B4548" ca="1" si="673">RAND()</f>
        <v>0.12763850301439583</v>
      </c>
      <c r="C4485" s="60">
        <f ca="1">_xlfn.NORM.INV(B4485,'Input Parameters'!$E$15,'Input Parameters'!$F$15)</f>
        <v>209.31537525428882</v>
      </c>
      <c r="D4485" s="10">
        <f t="shared" ref="D4485:D4548" ca="1" si="674">RAND()</f>
        <v>0.79666859185364691</v>
      </c>
      <c r="E4485" s="62">
        <f ca="1">IF(_xlfn.NORM.INV(D4485,'Input Parameters'!$E$17,'Input Parameters'!$F$17)&lt;3500,3500,IF(_xlfn.NORM.INV(D4485,'Input Parameters'!$E$17,'Input Parameters'!$F$17)&gt;5500,5500,_xlfn.NORM.INV(D4485,'Input Parameters'!$E$17,'Input Parameters'!$F$17)))</f>
        <v>5380.8464509420392</v>
      </c>
      <c r="F4485" s="10">
        <f t="shared" ref="F4485:F4548" ca="1" si="675">RAND()</f>
        <v>7.6126572907557311E-2</v>
      </c>
      <c r="G4485" s="64">
        <f ca="1">_xlfn.NORM.INV(F4485,'Input Parameters'!$E$20,'Input Parameters'!$F$20)</f>
        <v>273.05815870860039</v>
      </c>
      <c r="H4485" s="57">
        <f ca="1">EXP(E4485*(1/'Input Parameters'!$E$23-1/G4485))</f>
        <v>0.26271888614838884</v>
      </c>
      <c r="I4485" s="10">
        <f t="shared" ref="I4485:I4548" ca="1" si="676">RAND()</f>
        <v>0.54334242764534224</v>
      </c>
      <c r="J4485" s="30">
        <f ca="1">_xlfn.BETA.INV(I4485,'Input Parameters'!$L$26,'Input Parameters'!$M$26,'Input Parameters'!$J$26,'Input Parameters'!$K$26)</f>
        <v>0.6787546231244741</v>
      </c>
      <c r="K4485" s="168">
        <f ca="1">('Input Parameters'!$E$27/'Input Parameters'!$E$38)^$J4485</f>
        <v>7.6831701536336557E-3</v>
      </c>
      <c r="L4485" s="69">
        <f ca="1">$H4485*$C4485*'Input Parameters'!$E$25*K4485</f>
        <v>0.42250599544992451</v>
      </c>
      <c r="M4485" s="24">
        <f t="shared" ref="M4485:M4548" ca="1" si="677">RAND()</f>
        <v>7.5128159427259034E-3</v>
      </c>
      <c r="N4485" s="15">
        <f ca="1">_xlfn.NORM.INV(M4485,'Input Parameters'!$E$29,'Input Parameters'!$F$29)</f>
        <v>9.9756823932582991E-2</v>
      </c>
      <c r="O4485" s="8">
        <f t="shared" ref="O4485:O4548" ca="1" si="678">RAND()</f>
        <v>0.13600082894256083</v>
      </c>
      <c r="P4485" s="30">
        <f ca="1">_xlfn.LOGNORM.INV(O4485,'Input Parameters'!$H$30,'Input Parameters'!$I$30)</f>
        <v>1.5970321433346317</v>
      </c>
      <c r="Q4485" s="10">
        <f t="shared" ref="Q4485:Q4548" ca="1" si="679">RAND()</f>
        <v>0.69625700628145626</v>
      </c>
      <c r="R4485" s="30">
        <f>IF('Input Parameters'!$E$32=0,0,_xlfn.BETA.INV(Q4485,'Input Parameters'!$L$32,'Input Parameters'!$M$32,'Input Parameters'!$J$32,'Input Parameters'!$K$32))</f>
        <v>0</v>
      </c>
      <c r="S4485" s="10">
        <f t="shared" ref="S4485:S4548" ca="1" si="680">RAND()</f>
        <v>0.47915255256582523</v>
      </c>
      <c r="T4485" s="26">
        <f ca="1">_xlfn.LOGNORM.INV(S4485,'Input Parameters'!$H$34,'Input Parameters'!$I$34)</f>
        <v>50.080639646653502</v>
      </c>
      <c r="U4485" s="10">
        <f t="shared" ref="U4485:U4548" ca="1" si="681">RAND()</f>
        <v>0.7627906480025084</v>
      </c>
      <c r="V4485" s="30">
        <f ca="1">_xlfn.BETA.INV(U4485,'Input Parameters'!$L$36,'Input Parameters'!$M$36,'Input Parameters'!$J$36,'Input Parameters'!$K$36)</f>
        <v>0.70188192605480726</v>
      </c>
      <c r="W4485" s="2">
        <f ca="1">N4485+(P4485-N4485)*(1-ERF((T4485-R4485)/(2*SQRT(L4485*'Input Parameters'!$E$38))))</f>
        <v>9.9756900195661719E-2</v>
      </c>
      <c r="X4485">
        <f t="shared" ca="1" si="672"/>
        <v>1</v>
      </c>
      <c r="Y4485" s="7"/>
    </row>
    <row r="4486" spans="1:25" ht="15" customHeight="1" x14ac:dyDescent="0.25">
      <c r="A4486" s="139">
        <v>4479</v>
      </c>
      <c r="B4486" s="10">
        <f t="shared" ca="1" si="673"/>
        <v>9.6930566402541496E-2</v>
      </c>
      <c r="C4486" s="60">
        <f ca="1">_xlfn.NORM.INV(B4486,'Input Parameters'!$E$15,'Input Parameters'!$F$15)</f>
        <v>200.55684466997525</v>
      </c>
      <c r="D4486" s="10">
        <f t="shared" ca="1" si="674"/>
        <v>0.68051505315225702</v>
      </c>
      <c r="E4486" s="62">
        <f ca="1">IF(_xlfn.NORM.INV(D4486,'Input Parameters'!$E$17,'Input Parameters'!$F$17)&lt;3500,3500,IF(_xlfn.NORM.INV(D4486,'Input Parameters'!$E$17,'Input Parameters'!$F$17)&gt;5500,5500,_xlfn.NORM.INV(D4486,'Input Parameters'!$E$17,'Input Parameters'!$F$17)))</f>
        <v>5128.3976822366658</v>
      </c>
      <c r="F4486" s="10">
        <f t="shared" ca="1" si="675"/>
        <v>0.3704624178627961</v>
      </c>
      <c r="G4486" s="64">
        <f ca="1">_xlfn.NORM.INV(F4486,'Input Parameters'!$E$20,'Input Parameters'!$F$20)</f>
        <v>280.43478656475668</v>
      </c>
      <c r="H4486" s="57">
        <f ca="1">EXP(E4486*(1/'Input Parameters'!$E$23-1/G4486))</f>
        <v>0.45843804958722401</v>
      </c>
      <c r="I4486" s="10">
        <f t="shared" ca="1" si="676"/>
        <v>1.418631134492998E-2</v>
      </c>
      <c r="J4486" s="30">
        <f ca="1">_xlfn.BETA.INV(I4486,'Input Parameters'!$L$26,'Input Parameters'!$M$26,'Input Parameters'!$J$26,'Input Parameters'!$K$26)</f>
        <v>0.29918090392541186</v>
      </c>
      <c r="K4486" s="168">
        <f ca="1">('Input Parameters'!$E$27/'Input Parameters'!$E$38)^$J4486</f>
        <v>0.11694731656330924</v>
      </c>
      <c r="L4486" s="69">
        <f ca="1">$H4486*$C4486*'Input Parameters'!$E$25*K4486</f>
        <v>10.752474110762851</v>
      </c>
      <c r="M4486" s="24">
        <f t="shared" ca="1" si="677"/>
        <v>0.79571217231249769</v>
      </c>
      <c r="N4486" s="15">
        <f ca="1">_xlfn.NORM.INV(M4486,'Input Parameters'!$E$29,'Input Parameters'!$F$29)</f>
        <v>0.10008264027651728</v>
      </c>
      <c r="O4486" s="8">
        <f t="shared" ca="1" si="678"/>
        <v>0.40070790462207428</v>
      </c>
      <c r="P4486" s="30">
        <f ca="1">_xlfn.LOGNORM.INV(O4486,'Input Parameters'!$H$30,'Input Parameters'!$I$30)</f>
        <v>2.3826887533673475</v>
      </c>
      <c r="Q4486" s="10">
        <f t="shared" ca="1" si="679"/>
        <v>0.31243264798389481</v>
      </c>
      <c r="R4486" s="30">
        <f>IF('Input Parameters'!$E$32=0,0,_xlfn.BETA.INV(Q4486,'Input Parameters'!$L$32,'Input Parameters'!$M$32,'Input Parameters'!$J$32,'Input Parameters'!$K$32))</f>
        <v>0</v>
      </c>
      <c r="S4486" s="10">
        <f t="shared" ca="1" si="680"/>
        <v>4.7422543398290884E-2</v>
      </c>
      <c r="T4486" s="26">
        <f ca="1">_xlfn.LOGNORM.INV(S4486,'Input Parameters'!$H$34,'Input Parameters'!$I$34)</f>
        <v>40.941986496013598</v>
      </c>
      <c r="U4486" s="10">
        <f t="shared" ca="1" si="681"/>
        <v>0.24731738234565737</v>
      </c>
      <c r="V4486" s="30">
        <f ca="1">_xlfn.BETA.INV(U4486,'Input Parameters'!$L$36,'Input Parameters'!$M$36,'Input Parameters'!$J$36,'Input Parameters'!$K$36)</f>
        <v>0.48904666934866925</v>
      </c>
      <c r="W4486" s="2">
        <f ca="1">N4486+(P4486-N4486)*(1-ERF((T4486-R4486)/(2*SQRT(L4486*'Input Parameters'!$E$38))))</f>
        <v>0.96131739819904349</v>
      </c>
      <c r="X4486">
        <f t="shared" ca="1" si="672"/>
        <v>0</v>
      </c>
      <c r="Y4486" s="7"/>
    </row>
    <row r="4487" spans="1:25" ht="15" customHeight="1" x14ac:dyDescent="0.25">
      <c r="A4487" s="139">
        <v>4480</v>
      </c>
      <c r="B4487" s="10">
        <f t="shared" ca="1" si="673"/>
        <v>0.76836206586147116</v>
      </c>
      <c r="C4487" s="60">
        <f ca="1">_xlfn.NORM.INV(B4487,'Input Parameters'!$E$15,'Input Parameters'!$F$15)</f>
        <v>310.71610249914329</v>
      </c>
      <c r="D4487" s="10">
        <f t="shared" ca="1" si="674"/>
        <v>0.25658252924348546</v>
      </c>
      <c r="E4487" s="62">
        <f ca="1">IF(_xlfn.NORM.INV(D4487,'Input Parameters'!$E$17,'Input Parameters'!$F$17)&lt;3500,3500,IF(_xlfn.NORM.INV(D4487,'Input Parameters'!$E$17,'Input Parameters'!$F$17)&gt;5500,5500,_xlfn.NORM.INV(D4487,'Input Parameters'!$E$17,'Input Parameters'!$F$17)))</f>
        <v>4342.2578584279745</v>
      </c>
      <c r="F4487" s="10">
        <f t="shared" ca="1" si="675"/>
        <v>0.43461170825890016</v>
      </c>
      <c r="G4487" s="64">
        <f ca="1">_xlfn.NORM.INV(F4487,'Input Parameters'!$E$20,'Input Parameters'!$F$20)</f>
        <v>281.54687855845646</v>
      </c>
      <c r="H4487" s="57">
        <f ca="1">EXP(E4487*(1/'Input Parameters'!$E$23-1/G4487))</f>
        <v>0.54924395821465888</v>
      </c>
      <c r="I4487" s="10">
        <f t="shared" ca="1" si="676"/>
        <v>0.22959244119759714</v>
      </c>
      <c r="J4487" s="30">
        <f ca="1">_xlfn.BETA.INV(I4487,'Input Parameters'!$L$26,'Input Parameters'!$M$26,'Input Parameters'!$J$26,'Input Parameters'!$K$26)</f>
        <v>0.53730673641694005</v>
      </c>
      <c r="K4487" s="168">
        <f ca="1">('Input Parameters'!$E$27/'Input Parameters'!$E$38)^$J4487</f>
        <v>2.1192371755741537E-2</v>
      </c>
      <c r="L4487" s="69">
        <f ca="1">$H4487*$C4487*'Input Parameters'!$E$25*K4487</f>
        <v>3.6166677426798146</v>
      </c>
      <c r="M4487" s="24">
        <f t="shared" ca="1" si="677"/>
        <v>0.45237216503934685</v>
      </c>
      <c r="N4487" s="15">
        <f ca="1">_xlfn.NORM.INV(M4487,'Input Parameters'!$E$29,'Input Parameters'!$F$29)</f>
        <v>9.9988032970210347E-2</v>
      </c>
      <c r="O4487" s="8">
        <f t="shared" ca="1" si="678"/>
        <v>0.94592308793612179</v>
      </c>
      <c r="P4487" s="30">
        <f ca="1">_xlfn.LOGNORM.INV(O4487,'Input Parameters'!$H$30,'Input Parameters'!$I$30)</f>
        <v>5.731299255942127</v>
      </c>
      <c r="Q4487" s="10">
        <f t="shared" ca="1" si="679"/>
        <v>0.97469432118584276</v>
      </c>
      <c r="R4487" s="30">
        <f>IF('Input Parameters'!$E$32=0,0,_xlfn.BETA.INV(Q4487,'Input Parameters'!$L$32,'Input Parameters'!$M$32,'Input Parameters'!$J$32,'Input Parameters'!$K$32))</f>
        <v>0</v>
      </c>
      <c r="S4487" s="10">
        <f t="shared" ca="1" si="680"/>
        <v>0.61142056512142495</v>
      </c>
      <c r="T4487" s="26">
        <f ca="1">_xlfn.LOGNORM.INV(S4487,'Input Parameters'!$H$34,'Input Parameters'!$I$34)</f>
        <v>52.215801174711707</v>
      </c>
      <c r="U4487" s="10">
        <f t="shared" ca="1" si="681"/>
        <v>0.70597152221733328</v>
      </c>
      <c r="V4487" s="30">
        <f ca="1">_xlfn.BETA.INV(U4487,'Input Parameters'!$L$36,'Input Parameters'!$M$36,'Input Parameters'!$J$36,'Input Parameters'!$K$36)</f>
        <v>0.67251089425674793</v>
      </c>
      <c r="W4487" s="2">
        <f ca="1">N4487+(P4487-N4487)*(1-ERF((T4487-R4487)/(2*SQRT(L4487*'Input Parameters'!$E$38))))</f>
        <v>0.39394379810201474</v>
      </c>
      <c r="X4487">
        <f t="shared" ca="1" si="672"/>
        <v>1</v>
      </c>
      <c r="Y4487" s="7"/>
    </row>
    <row r="4488" spans="1:25" ht="15" customHeight="1" x14ac:dyDescent="0.25">
      <c r="A4488" s="139">
        <v>4481</v>
      </c>
      <c r="B4488" s="10">
        <f t="shared" ca="1" si="673"/>
        <v>0.56210071052030719</v>
      </c>
      <c r="C4488" s="60">
        <f ca="1">_xlfn.NORM.INV(B4488,'Input Parameters'!$E$15,'Input Parameters'!$F$15)</f>
        <v>279.43749560446287</v>
      </c>
      <c r="D4488" s="10">
        <f t="shared" ca="1" si="674"/>
        <v>0.31540188937009395</v>
      </c>
      <c r="E4488" s="62">
        <f ca="1">IF(_xlfn.NORM.INV(D4488,'Input Parameters'!$E$17,'Input Parameters'!$F$17)&lt;3500,3500,IF(_xlfn.NORM.INV(D4488,'Input Parameters'!$E$17,'Input Parameters'!$F$17)&gt;5500,5500,_xlfn.NORM.INV(D4488,'Input Parameters'!$E$17,'Input Parameters'!$F$17)))</f>
        <v>4463.5829180116816</v>
      </c>
      <c r="F4488" s="10">
        <f t="shared" ca="1" si="675"/>
        <v>0.64133386997660702</v>
      </c>
      <c r="G4488" s="64">
        <f ca="1">_xlfn.NORM.INV(F4488,'Input Parameters'!$E$20,'Input Parameters'!$F$20)</f>
        <v>285.07557725887813</v>
      </c>
      <c r="H4488" s="57">
        <f ca="1">EXP(E4488*(1/'Input Parameters'!$E$23-1/G4488))</f>
        <v>0.65723415027167176</v>
      </c>
      <c r="I4488" s="10">
        <f t="shared" ca="1" si="676"/>
        <v>0.63604478217337901</v>
      </c>
      <c r="J4488" s="30">
        <f ca="1">_xlfn.BETA.INV(I4488,'Input Parameters'!$L$26,'Input Parameters'!$M$26,'Input Parameters'!$J$26,'Input Parameters'!$K$26)</f>
        <v>0.71565461580247391</v>
      </c>
      <c r="K4488" s="168">
        <f ca="1">('Input Parameters'!$E$27/'Input Parameters'!$E$38)^$J4488</f>
        <v>5.8964337459113244E-3</v>
      </c>
      <c r="L4488" s="69">
        <f ca="1">$H4488*$C4488*'Input Parameters'!$E$25*K4488</f>
        <v>1.0829146398887091</v>
      </c>
      <c r="M4488" s="24">
        <f t="shared" ca="1" si="677"/>
        <v>0.90790711899436294</v>
      </c>
      <c r="N4488" s="15">
        <f ca="1">_xlfn.NORM.INV(M4488,'Input Parameters'!$E$29,'Input Parameters'!$F$29)</f>
        <v>0.10013279768281171</v>
      </c>
      <c r="O4488" s="8">
        <f t="shared" ca="1" si="678"/>
        <v>0.70272880812027538</v>
      </c>
      <c r="P4488" s="30">
        <f ca="1">_xlfn.LOGNORM.INV(O4488,'Input Parameters'!$H$30,'Input Parameters'!$I$30)</f>
        <v>3.45033835188746</v>
      </c>
      <c r="Q4488" s="10">
        <f t="shared" ca="1" si="679"/>
        <v>0.58622972145663232</v>
      </c>
      <c r="R4488" s="30">
        <f>IF('Input Parameters'!$E$32=0,0,_xlfn.BETA.INV(Q4488,'Input Parameters'!$L$32,'Input Parameters'!$M$32,'Input Parameters'!$J$32,'Input Parameters'!$K$32))</f>
        <v>0</v>
      </c>
      <c r="S4488" s="10">
        <f t="shared" ca="1" si="680"/>
        <v>0.57640263233348743</v>
      </c>
      <c r="T4488" s="26">
        <f ca="1">_xlfn.LOGNORM.INV(S4488,'Input Parameters'!$H$34,'Input Parameters'!$I$34)</f>
        <v>51.631829263947978</v>
      </c>
      <c r="U4488" s="10">
        <f t="shared" ca="1" si="681"/>
        <v>3.2405213163507751E-2</v>
      </c>
      <c r="V4488" s="30">
        <f ca="1">_xlfn.BETA.INV(U4488,'Input Parameters'!$L$36,'Input Parameters'!$M$36,'Input Parameters'!$J$36,'Input Parameters'!$K$36)</f>
        <v>0.36005897851186641</v>
      </c>
      <c r="W4488" s="2">
        <f ca="1">N4488+(P4488-N4488)*(1-ERF((T4488-R4488)/(2*SQRT(L4488*'Input Parameters'!$E$38))))</f>
        <v>0.10164327587021359</v>
      </c>
      <c r="X4488">
        <f t="shared" ref="X4488:X4551" ca="1" si="682">IF(W4488&gt;V4488,0,1)</f>
        <v>1</v>
      </c>
      <c r="Y4488" s="7"/>
    </row>
    <row r="4489" spans="1:25" ht="15" customHeight="1" x14ac:dyDescent="0.25">
      <c r="A4489" s="139">
        <v>4482</v>
      </c>
      <c r="B4489" s="10">
        <f t="shared" ca="1" si="673"/>
        <v>0.45071509123427778</v>
      </c>
      <c r="C4489" s="60">
        <f ca="1">_xlfn.NORM.INV(B4489,'Input Parameters'!$E$15,'Input Parameters'!$F$15)</f>
        <v>264.25507827516384</v>
      </c>
      <c r="D4489" s="10">
        <f t="shared" ca="1" si="674"/>
        <v>0.28043507507437371</v>
      </c>
      <c r="E4489" s="62">
        <f ca="1">IF(_xlfn.NORM.INV(D4489,'Input Parameters'!$E$17,'Input Parameters'!$F$17)&lt;3500,3500,IF(_xlfn.NORM.INV(D4489,'Input Parameters'!$E$17,'Input Parameters'!$F$17)&gt;5500,5500,_xlfn.NORM.INV(D4489,'Input Parameters'!$E$17,'Input Parameters'!$F$17)))</f>
        <v>4392.9153325247444</v>
      </c>
      <c r="F4489" s="10">
        <f t="shared" ca="1" si="675"/>
        <v>0.83256218759883238</v>
      </c>
      <c r="G4489" s="64">
        <f ca="1">_xlfn.NORM.INV(F4489,'Input Parameters'!$E$20,'Input Parameters'!$F$20)</f>
        <v>289.11107623608177</v>
      </c>
      <c r="H4489" s="57">
        <f ca="1">EXP(E4489*(1/'Input Parameters'!$E$23-1/G4489))</f>
        <v>0.82038834529325266</v>
      </c>
      <c r="I4489" s="10">
        <f t="shared" ca="1" si="676"/>
        <v>0.67493596598862371</v>
      </c>
      <c r="J4489" s="30">
        <f ca="1">_xlfn.BETA.INV(I4489,'Input Parameters'!$L$26,'Input Parameters'!$M$26,'Input Parameters'!$J$26,'Input Parameters'!$K$26)</f>
        <v>0.73137054122802103</v>
      </c>
      <c r="K4489" s="168">
        <f ca="1">('Input Parameters'!$E$27/'Input Parameters'!$E$38)^$J4489</f>
        <v>5.2678220920938908E-3</v>
      </c>
      <c r="L4489" s="69">
        <f ca="1">$H4489*$C4489*'Input Parameters'!$E$25*K4489</f>
        <v>1.142020561790325</v>
      </c>
      <c r="M4489" s="24">
        <f t="shared" ca="1" si="677"/>
        <v>0.79356504752489154</v>
      </c>
      <c r="N4489" s="15">
        <f ca="1">_xlfn.NORM.INV(M4489,'Input Parameters'!$E$29,'Input Parameters'!$F$29)</f>
        <v>0.10008188536713496</v>
      </c>
      <c r="O4489" s="8">
        <f t="shared" ca="1" si="678"/>
        <v>0.67213785678336935</v>
      </c>
      <c r="P4489" s="30">
        <f ca="1">_xlfn.LOGNORM.INV(O4489,'Input Parameters'!$H$30,'Input Parameters'!$I$30)</f>
        <v>3.3122881749898307</v>
      </c>
      <c r="Q4489" s="10">
        <f t="shared" ca="1" si="679"/>
        <v>0.60013149390623133</v>
      </c>
      <c r="R4489" s="30">
        <f>IF('Input Parameters'!$E$32=0,0,_xlfn.BETA.INV(Q4489,'Input Parameters'!$L$32,'Input Parameters'!$M$32,'Input Parameters'!$J$32,'Input Parameters'!$K$32))</f>
        <v>0</v>
      </c>
      <c r="S4489" s="10">
        <f t="shared" ca="1" si="680"/>
        <v>0.54520743154112072</v>
      </c>
      <c r="T4489" s="26">
        <f ca="1">_xlfn.LOGNORM.INV(S4489,'Input Parameters'!$H$34,'Input Parameters'!$I$34)</f>
        <v>51.125556834431507</v>
      </c>
      <c r="U4489" s="10">
        <f t="shared" ca="1" si="681"/>
        <v>0.12149567349952861</v>
      </c>
      <c r="V4489" s="30">
        <f ca="1">_xlfn.BETA.INV(U4489,'Input Parameters'!$L$36,'Input Parameters'!$M$36,'Input Parameters'!$J$36,'Input Parameters'!$K$36)</f>
        <v>0.4296496483180362</v>
      </c>
      <c r="W4489" s="2">
        <f ca="1">N4489+(P4489-N4489)*(1-ERF((T4489-R4489)/(2*SQRT(L4489*'Input Parameters'!$E$38))))</f>
        <v>0.10238603260763512</v>
      </c>
      <c r="X4489">
        <f t="shared" ca="1" si="682"/>
        <v>1</v>
      </c>
      <c r="Y4489" s="7"/>
    </row>
    <row r="4490" spans="1:25" ht="15" customHeight="1" x14ac:dyDescent="0.25">
      <c r="A4490" s="139">
        <v>4483</v>
      </c>
      <c r="B4490" s="10">
        <f t="shared" ca="1" si="673"/>
        <v>0.83707833503049867</v>
      </c>
      <c r="C4490" s="60">
        <f ca="1">_xlfn.NORM.INV(B4490,'Input Parameters'!$E$15,'Input Parameters'!$F$15)</f>
        <v>324.21338323496627</v>
      </c>
      <c r="D4490" s="10">
        <f t="shared" ca="1" si="674"/>
        <v>5.7574459310473447E-2</v>
      </c>
      <c r="E4490" s="62">
        <f ca="1">IF(_xlfn.NORM.INV(D4490,'Input Parameters'!$E$17,'Input Parameters'!$F$17)&lt;3500,3500,IF(_xlfn.NORM.INV(D4490,'Input Parameters'!$E$17,'Input Parameters'!$F$17)&gt;5500,5500,_xlfn.NORM.INV(D4490,'Input Parameters'!$E$17,'Input Parameters'!$F$17)))</f>
        <v>3697.1737943716907</v>
      </c>
      <c r="F4490" s="10">
        <f t="shared" ca="1" si="675"/>
        <v>0.94571382883777944</v>
      </c>
      <c r="G4490" s="64">
        <f ca="1">_xlfn.NORM.INV(F4490,'Input Parameters'!$E$20,'Input Parameters'!$F$20)</f>
        <v>293.40110963049295</v>
      </c>
      <c r="H4490" s="57">
        <f ca="1">EXP(E4490*(1/'Input Parameters'!$E$23-1/G4490))</f>
        <v>1.0205703778918707</v>
      </c>
      <c r="I4490" s="10">
        <f t="shared" ca="1" si="676"/>
        <v>0.98758652160321514</v>
      </c>
      <c r="J4490" s="30">
        <f ca="1">_xlfn.BETA.INV(I4490,'Input Parameters'!$L$26,'Input Parameters'!$M$26,'Input Parameters'!$J$26,'Input Parameters'!$K$26)</f>
        <v>0.92488366355664087</v>
      </c>
      <c r="K4490" s="168">
        <f ca="1">('Input Parameters'!$E$27/'Input Parameters'!$E$38)^$J4490</f>
        <v>1.3146136079610949E-3</v>
      </c>
      <c r="L4490" s="69">
        <f ca="1">$H4490*$C4490*'Input Parameters'!$E$25*K4490</f>
        <v>0.43498273579230046</v>
      </c>
      <c r="M4490" s="24">
        <f t="shared" ca="1" si="677"/>
        <v>0.26031543302413274</v>
      </c>
      <c r="N4490" s="15">
        <f ca="1">_xlfn.NORM.INV(M4490,'Input Parameters'!$E$29,'Input Parameters'!$F$29)</f>
        <v>9.9935762675323392E-2</v>
      </c>
      <c r="O4490" s="8">
        <f t="shared" ca="1" si="678"/>
        <v>6.61741980710433E-2</v>
      </c>
      <c r="P4490" s="30">
        <f ca="1">_xlfn.LOGNORM.INV(O4490,'Input Parameters'!$H$30,'Input Parameters'!$I$30)</f>
        <v>1.3180484547659699</v>
      </c>
      <c r="Q4490" s="10">
        <f t="shared" ca="1" si="679"/>
        <v>0.47556109651793721</v>
      </c>
      <c r="R4490" s="30">
        <f>IF('Input Parameters'!$E$32=0,0,_xlfn.BETA.INV(Q4490,'Input Parameters'!$L$32,'Input Parameters'!$M$32,'Input Parameters'!$J$32,'Input Parameters'!$K$32))</f>
        <v>0</v>
      </c>
      <c r="S4490" s="10">
        <f t="shared" ca="1" si="680"/>
        <v>0.43553694076454674</v>
      </c>
      <c r="T4490" s="26">
        <f ca="1">_xlfn.LOGNORM.INV(S4490,'Input Parameters'!$H$34,'Input Parameters'!$I$34)</f>
        <v>49.399288453650549</v>
      </c>
      <c r="U4490" s="10">
        <f t="shared" ca="1" si="681"/>
        <v>0.62938558948620182</v>
      </c>
      <c r="V4490" s="30">
        <f ca="1">_xlfn.BETA.INV(U4490,'Input Parameters'!$L$36,'Input Parameters'!$M$36,'Input Parameters'!$J$36,'Input Parameters'!$K$36)</f>
        <v>0.63775778190818677</v>
      </c>
      <c r="W4490" s="2">
        <f ca="1">N4490+(P4490-N4490)*(1-ERF((T4490-R4490)/(2*SQRT(L4490*'Input Parameters'!$E$38))))</f>
        <v>9.9935906650697653E-2</v>
      </c>
      <c r="X4490">
        <f t="shared" ca="1" si="682"/>
        <v>1</v>
      </c>
      <c r="Y4490" s="7"/>
    </row>
    <row r="4491" spans="1:25" ht="15" customHeight="1" x14ac:dyDescent="0.25">
      <c r="A4491" s="139">
        <v>4484</v>
      </c>
      <c r="B4491" s="10">
        <f t="shared" ca="1" si="673"/>
        <v>0.56011690820091942</v>
      </c>
      <c r="C4491" s="60">
        <f ca="1">_xlfn.NORM.INV(B4491,'Input Parameters'!$E$15,'Input Parameters'!$F$15)</f>
        <v>279.16480463415905</v>
      </c>
      <c r="D4491" s="10">
        <f t="shared" ca="1" si="674"/>
        <v>0.27321278636858115</v>
      </c>
      <c r="E4491" s="62">
        <f ca="1">IF(_xlfn.NORM.INV(D4491,'Input Parameters'!$E$17,'Input Parameters'!$F$17)&lt;3500,3500,IF(_xlfn.NORM.INV(D4491,'Input Parameters'!$E$17,'Input Parameters'!$F$17)&gt;5500,5500,_xlfn.NORM.INV(D4491,'Input Parameters'!$E$17,'Input Parameters'!$F$17)))</f>
        <v>4377.8125382538428</v>
      </c>
      <c r="F4491" s="10">
        <f t="shared" ca="1" si="675"/>
        <v>0.47542801322309403</v>
      </c>
      <c r="G4491" s="64">
        <f ca="1">_xlfn.NORM.INV(F4491,'Input Parameters'!$E$20,'Input Parameters'!$F$20)</f>
        <v>282.23706672220555</v>
      </c>
      <c r="H4491" s="57">
        <f ca="1">EXP(E4491*(1/'Input Parameters'!$E$23-1/G4491))</f>
        <v>0.56773826127073579</v>
      </c>
      <c r="I4491" s="10">
        <f t="shared" ca="1" si="676"/>
        <v>0.38320855011881427</v>
      </c>
      <c r="J4491" s="30">
        <f ca="1">_xlfn.BETA.INV(I4491,'Input Parameters'!$L$26,'Input Parameters'!$M$26,'Input Parameters'!$J$26,'Input Parameters'!$K$26)</f>
        <v>0.61261412341897969</v>
      </c>
      <c r="K4491" s="168">
        <f ca="1">('Input Parameters'!$E$27/'Input Parameters'!$E$38)^$J4491</f>
        <v>1.2347574142493947E-2</v>
      </c>
      <c r="L4491" s="69">
        <f ca="1">$H4491*$C4491*'Input Parameters'!$E$25*K4491</f>
        <v>1.9569983984488979</v>
      </c>
      <c r="M4491" s="24">
        <f t="shared" ca="1" si="677"/>
        <v>0.80053509309784576</v>
      </c>
      <c r="N4491" s="15">
        <f ca="1">_xlfn.NORM.INV(M4491,'Input Parameters'!$E$29,'Input Parameters'!$F$29)</f>
        <v>0.1000843534080364</v>
      </c>
      <c r="O4491" s="8">
        <f t="shared" ca="1" si="678"/>
        <v>0.82011885079243607</v>
      </c>
      <c r="P4491" s="30">
        <f ca="1">_xlfn.LOGNORM.INV(O4491,'Input Parameters'!$H$30,'Input Parameters'!$I$30)</f>
        <v>4.1356947944493534</v>
      </c>
      <c r="Q4491" s="10">
        <f t="shared" ca="1" si="679"/>
        <v>0.45745641820039262</v>
      </c>
      <c r="R4491" s="30">
        <f>IF('Input Parameters'!$E$32=0,0,_xlfn.BETA.INV(Q4491,'Input Parameters'!$L$32,'Input Parameters'!$M$32,'Input Parameters'!$J$32,'Input Parameters'!$K$32))</f>
        <v>0</v>
      </c>
      <c r="S4491" s="10">
        <f t="shared" ca="1" si="680"/>
        <v>1.8410275202460857E-2</v>
      </c>
      <c r="T4491" s="26">
        <f ca="1">_xlfn.LOGNORM.INV(S4491,'Input Parameters'!$H$34,'Input Parameters'!$I$34)</f>
        <v>38.868595111220245</v>
      </c>
      <c r="U4491" s="10">
        <f t="shared" ca="1" si="681"/>
        <v>0.84295480164243242</v>
      </c>
      <c r="V4491" s="30">
        <f ca="1">_xlfn.BETA.INV(U4491,'Input Parameters'!$L$36,'Input Parameters'!$M$36,'Input Parameters'!$J$36,'Input Parameters'!$K$36)</f>
        <v>0.75267909975435221</v>
      </c>
      <c r="W4491" s="2">
        <f ca="1">N4491+(P4491-N4491)*(1-ERF((T4491-R4491)/(2*SQRT(L4491*'Input Parameters'!$E$38))))</f>
        <v>0.29965727492468969</v>
      </c>
      <c r="X4491">
        <f t="shared" ca="1" si="682"/>
        <v>1</v>
      </c>
      <c r="Y4491" s="7"/>
    </row>
    <row r="4492" spans="1:25" ht="15" customHeight="1" x14ac:dyDescent="0.25">
      <c r="A4492" s="139">
        <v>4485</v>
      </c>
      <c r="B4492" s="10">
        <f t="shared" ca="1" si="673"/>
        <v>0.29438444713566791</v>
      </c>
      <c r="C4492" s="60">
        <f ca="1">_xlfn.NORM.INV(B4492,'Input Parameters'!$E$15,'Input Parameters'!$F$15)</f>
        <v>241.6690925163856</v>
      </c>
      <c r="D4492" s="10">
        <f t="shared" ca="1" si="674"/>
        <v>0.7523801337791669</v>
      </c>
      <c r="E4492" s="62">
        <f ca="1">IF(_xlfn.NORM.INV(D4492,'Input Parameters'!$E$17,'Input Parameters'!$F$17)&lt;3500,3500,IF(_xlfn.NORM.INV(D4492,'Input Parameters'!$E$17,'Input Parameters'!$F$17)&gt;5500,5500,_xlfn.NORM.INV(D4492,'Input Parameters'!$E$17,'Input Parameters'!$F$17)))</f>
        <v>5277.3991347704168</v>
      </c>
      <c r="F4492" s="10">
        <f t="shared" ca="1" si="675"/>
        <v>0.43852573849821241</v>
      </c>
      <c r="G4492" s="64">
        <f ca="1">_xlfn.NORM.INV(F4492,'Input Parameters'!$E$20,'Input Parameters'!$F$20)</f>
        <v>281.61345601035396</v>
      </c>
      <c r="H4492" s="57">
        <f ca="1">EXP(E4492*(1/'Input Parameters'!$E$23-1/G4492))</f>
        <v>0.48489323427671371</v>
      </c>
      <c r="I4492" s="10">
        <f t="shared" ca="1" si="676"/>
        <v>0.8597557055211984</v>
      </c>
      <c r="J4492" s="30">
        <f ca="1">_xlfn.BETA.INV(I4492,'Input Parameters'!$L$26,'Input Parameters'!$M$26,'Input Parameters'!$J$26,'Input Parameters'!$K$26)</f>
        <v>0.81547604430121268</v>
      </c>
      <c r="K4492" s="168">
        <f ca="1">('Input Parameters'!$E$27/'Input Parameters'!$E$38)^$J4492</f>
        <v>2.8815439385396378E-3</v>
      </c>
      <c r="L4492" s="69">
        <f ca="1">$H4492*$C4492*'Input Parameters'!$E$25*K4492</f>
        <v>0.3376700031804038</v>
      </c>
      <c r="M4492" s="24">
        <f t="shared" ca="1" si="677"/>
        <v>0.31986069518796645</v>
      </c>
      <c r="N4492" s="15">
        <f ca="1">_xlfn.NORM.INV(M4492,'Input Parameters'!$E$29,'Input Parameters'!$F$29)</f>
        <v>9.9953191162247032E-2</v>
      </c>
      <c r="O4492" s="8">
        <f t="shared" ca="1" si="678"/>
        <v>0.20119200321329112</v>
      </c>
      <c r="P4492" s="30">
        <f ca="1">_xlfn.LOGNORM.INV(O4492,'Input Parameters'!$H$30,'Input Parameters'!$I$30)</f>
        <v>1.8066648928983133</v>
      </c>
      <c r="Q4492" s="10">
        <f t="shared" ca="1" si="679"/>
        <v>0.87740420092080562</v>
      </c>
      <c r="R4492" s="30">
        <f>IF('Input Parameters'!$E$32=0,0,_xlfn.BETA.INV(Q4492,'Input Parameters'!$L$32,'Input Parameters'!$M$32,'Input Parameters'!$J$32,'Input Parameters'!$K$32))</f>
        <v>0</v>
      </c>
      <c r="S4492" s="10">
        <f t="shared" ca="1" si="680"/>
        <v>1.8183234131199377E-2</v>
      </c>
      <c r="T4492" s="26">
        <f ca="1">_xlfn.LOGNORM.INV(S4492,'Input Parameters'!$H$34,'Input Parameters'!$I$34)</f>
        <v>38.84412410395371</v>
      </c>
      <c r="U4492" s="10">
        <f t="shared" ca="1" si="681"/>
        <v>0.87201321546144739</v>
      </c>
      <c r="V4492" s="30">
        <f ca="1">_xlfn.BETA.INV(U4492,'Input Parameters'!$L$36,'Input Parameters'!$M$36,'Input Parameters'!$J$36,'Input Parameters'!$K$36)</f>
        <v>0.77576725764863341</v>
      </c>
      <c r="W4492" s="2">
        <f ca="1">N4492+(P4492-N4492)*(1-ERF((T4492-R4492)/(2*SQRT(L4492*'Input Parameters'!$E$38))))</f>
        <v>9.9957084581276431E-2</v>
      </c>
      <c r="X4492">
        <f t="shared" ca="1" si="682"/>
        <v>1</v>
      </c>
      <c r="Y4492" s="7"/>
    </row>
    <row r="4493" spans="1:25" ht="15" customHeight="1" x14ac:dyDescent="0.25">
      <c r="A4493" s="139">
        <v>4486</v>
      </c>
      <c r="B4493" s="10">
        <f t="shared" ca="1" si="673"/>
        <v>0.88845915043510959</v>
      </c>
      <c r="C4493" s="60">
        <f ca="1">_xlfn.NORM.INV(B4493,'Input Parameters'!$E$15,'Input Parameters'!$F$15)</f>
        <v>336.99510417995214</v>
      </c>
      <c r="D4493" s="10">
        <f t="shared" ca="1" si="674"/>
        <v>0.25213972942283336</v>
      </c>
      <c r="E4493" s="62">
        <f ca="1">IF(_xlfn.NORM.INV(D4493,'Input Parameters'!$E$17,'Input Parameters'!$F$17)&lt;3500,3500,IF(_xlfn.NORM.INV(D4493,'Input Parameters'!$E$17,'Input Parameters'!$F$17)&gt;5500,5500,_xlfn.NORM.INV(D4493,'Input Parameters'!$E$17,'Input Parameters'!$F$17)))</f>
        <v>4332.5599470659927</v>
      </c>
      <c r="F4493" s="10">
        <f t="shared" ca="1" si="675"/>
        <v>0.35884889735061587</v>
      </c>
      <c r="G4493" s="64">
        <f ca="1">_xlfn.NORM.INV(F4493,'Input Parameters'!$E$20,'Input Parameters'!$F$20)</f>
        <v>280.22769980469275</v>
      </c>
      <c r="H4493" s="57">
        <f ca="1">EXP(E4493*(1/'Input Parameters'!$E$23-1/G4493))</f>
        <v>0.51154709048619684</v>
      </c>
      <c r="I4493" s="10">
        <f t="shared" ca="1" si="676"/>
        <v>0.75952699489665854</v>
      </c>
      <c r="J4493" s="30">
        <f ca="1">_xlfn.BETA.INV(I4493,'Input Parameters'!$L$26,'Input Parameters'!$M$26,'Input Parameters'!$J$26,'Input Parameters'!$K$26)</f>
        <v>0.76707154193932015</v>
      </c>
      <c r="K4493" s="168">
        <f ca="1">('Input Parameters'!$E$27/'Input Parameters'!$E$38)^$J4493</f>
        <v>4.0776991097116484E-3</v>
      </c>
      <c r="L4493" s="69">
        <f ca="1">$H4493*$C4493*'Input Parameters'!$E$25*K4493</f>
        <v>0.70294992154408031</v>
      </c>
      <c r="M4493" s="24">
        <f t="shared" ca="1" si="677"/>
        <v>0.98011102325161525</v>
      </c>
      <c r="N4493" s="15">
        <f ca="1">_xlfn.NORM.INV(M4493,'Input Parameters'!$E$29,'Input Parameters'!$F$29)</f>
        <v>0.10020560473384904</v>
      </c>
      <c r="O4493" s="8">
        <f t="shared" ca="1" si="678"/>
        <v>0.5811836162236963</v>
      </c>
      <c r="P4493" s="30">
        <f ca="1">_xlfn.LOGNORM.INV(O4493,'Input Parameters'!$H$30,'Input Parameters'!$I$30)</f>
        <v>2.9560144666603292</v>
      </c>
      <c r="Q4493" s="10">
        <f t="shared" ca="1" si="679"/>
        <v>0.81823970922204747</v>
      </c>
      <c r="R4493" s="30">
        <f>IF('Input Parameters'!$E$32=0,0,_xlfn.BETA.INV(Q4493,'Input Parameters'!$L$32,'Input Parameters'!$M$32,'Input Parameters'!$J$32,'Input Parameters'!$K$32))</f>
        <v>0</v>
      </c>
      <c r="S4493" s="10">
        <f t="shared" ca="1" si="680"/>
        <v>0.50789942564595147</v>
      </c>
      <c r="T4493" s="26">
        <f ca="1">_xlfn.LOGNORM.INV(S4493,'Input Parameters'!$H$34,'Input Parameters'!$I$34)</f>
        <v>50.532159251936626</v>
      </c>
      <c r="U4493" s="10">
        <f t="shared" ca="1" si="681"/>
        <v>0.26166408198817015</v>
      </c>
      <c r="V4493" s="30">
        <f ca="1">_xlfn.BETA.INV(U4493,'Input Parameters'!$L$36,'Input Parameters'!$M$36,'Input Parameters'!$J$36,'Input Parameters'!$K$36)</f>
        <v>0.49493031226347733</v>
      </c>
      <c r="W4493" s="2">
        <f ca="1">N4493+(P4493-N4493)*(1-ERF((T4493-R4493)/(2*SQRT(L4493*'Input Parameters'!$E$38))))</f>
        <v>0.10026352289930383</v>
      </c>
      <c r="X4493">
        <f t="shared" ca="1" si="682"/>
        <v>1</v>
      </c>
      <c r="Y4493" s="7"/>
    </row>
    <row r="4494" spans="1:25" ht="15" customHeight="1" x14ac:dyDescent="0.25">
      <c r="A4494" s="139">
        <v>4487</v>
      </c>
      <c r="B4494" s="10">
        <f t="shared" ca="1" si="673"/>
        <v>0.82270685789429687</v>
      </c>
      <c r="C4494" s="60">
        <f ca="1">_xlfn.NORM.INV(B4494,'Input Parameters'!$E$15,'Input Parameters'!$F$15)</f>
        <v>321.13569623036051</v>
      </c>
      <c r="D4494" s="10">
        <f t="shared" ca="1" si="674"/>
        <v>9.747596943659631E-2</v>
      </c>
      <c r="E4494" s="62">
        <f ca="1">IF(_xlfn.NORM.INV(D4494,'Input Parameters'!$E$17,'Input Parameters'!$F$17)&lt;3500,3500,IF(_xlfn.NORM.INV(D4494,'Input Parameters'!$E$17,'Input Parameters'!$F$17)&gt;5500,5500,_xlfn.NORM.INV(D4494,'Input Parameters'!$E$17,'Input Parameters'!$F$17)))</f>
        <v>3892.7521569724217</v>
      </c>
      <c r="F4494" s="10">
        <f t="shared" ca="1" si="675"/>
        <v>6.3275758016239414E-2</v>
      </c>
      <c r="G4494" s="64">
        <f ca="1">_xlfn.NORM.INV(F4494,'Input Parameters'!$E$20,'Input Parameters'!$F$20)</f>
        <v>272.41345170746911</v>
      </c>
      <c r="H4494" s="57">
        <f ca="1">EXP(E4494*(1/'Input Parameters'!$E$23-1/G4494))</f>
        <v>0.36760422508929042</v>
      </c>
      <c r="I4494" s="10">
        <f t="shared" ca="1" si="676"/>
        <v>9.7111283262222625E-2</v>
      </c>
      <c r="J4494" s="30">
        <f ca="1">_xlfn.BETA.INV(I4494,'Input Parameters'!$L$26,'Input Parameters'!$M$26,'Input Parameters'!$J$26,'Input Parameters'!$K$26)</f>
        <v>0.4418137683794825</v>
      </c>
      <c r="K4494" s="168">
        <f ca="1">('Input Parameters'!$E$27/'Input Parameters'!$E$38)^$J4494</f>
        <v>4.2039708932683113E-2</v>
      </c>
      <c r="L4494" s="69">
        <f ca="1">$H4494*$C4494*'Input Parameters'!$E$25*K4494</f>
        <v>4.9628229007829567</v>
      </c>
      <c r="M4494" s="24">
        <f t="shared" ca="1" si="677"/>
        <v>0.77843825470699624</v>
      </c>
      <c r="N4494" s="15">
        <f ca="1">_xlfn.NORM.INV(M4494,'Input Parameters'!$E$29,'Input Parameters'!$F$29)</f>
        <v>0.10007669294032295</v>
      </c>
      <c r="O4494" s="8">
        <f t="shared" ca="1" si="678"/>
        <v>0.50548920795490915</v>
      </c>
      <c r="P4494" s="30">
        <f ca="1">_xlfn.LOGNORM.INV(O4494,'Input Parameters'!$H$30,'Input Parameters'!$I$30)</f>
        <v>2.7007793926905492</v>
      </c>
      <c r="Q4494" s="10">
        <f t="shared" ca="1" si="679"/>
        <v>0.84090742139409891</v>
      </c>
      <c r="R4494" s="30">
        <f>IF('Input Parameters'!$E$32=0,0,_xlfn.BETA.INV(Q4494,'Input Parameters'!$L$32,'Input Parameters'!$M$32,'Input Parameters'!$J$32,'Input Parameters'!$K$32))</f>
        <v>0</v>
      </c>
      <c r="S4494" s="10">
        <f t="shared" ca="1" si="680"/>
        <v>0.36311969062950245</v>
      </c>
      <c r="T4494" s="26">
        <f ca="1">_xlfn.LOGNORM.INV(S4494,'Input Parameters'!$H$34,'Input Parameters'!$I$34)</f>
        <v>48.257306672628616</v>
      </c>
      <c r="U4494" s="10">
        <f t="shared" ca="1" si="681"/>
        <v>0.37306454751993812</v>
      </c>
      <c r="V4494" s="30">
        <f ca="1">_xlfn.BETA.INV(U4494,'Input Parameters'!$L$36,'Input Parameters'!$M$36,'Input Parameters'!$J$36,'Input Parameters'!$K$36)</f>
        <v>0.53814411287058417</v>
      </c>
      <c r="W4494" s="2">
        <f ca="1">N4494+(P4494-N4494)*(1-ERF((T4494-R4494)/(2*SQRT(L4494*'Input Parameters'!$E$38))))</f>
        <v>0.42669320345811396</v>
      </c>
      <c r="X4494">
        <f t="shared" ca="1" si="682"/>
        <v>1</v>
      </c>
      <c r="Y4494" s="7"/>
    </row>
    <row r="4495" spans="1:25" ht="15" customHeight="1" x14ac:dyDescent="0.25">
      <c r="A4495" s="139">
        <v>4488</v>
      </c>
      <c r="B4495" s="10">
        <f t="shared" ca="1" si="673"/>
        <v>0.64255459282086647</v>
      </c>
      <c r="C4495" s="60">
        <f ca="1">_xlfn.NORM.INV(B4495,'Input Parameters'!$E$15,'Input Parameters'!$F$15)</f>
        <v>290.76382141581945</v>
      </c>
      <c r="D4495" s="10">
        <f t="shared" ca="1" si="674"/>
        <v>0.1741161187200011</v>
      </c>
      <c r="E4495" s="62">
        <f ca="1">IF(_xlfn.NORM.INV(D4495,'Input Parameters'!$E$17,'Input Parameters'!$F$17)&lt;3500,3500,IF(_xlfn.NORM.INV(D4495,'Input Parameters'!$E$17,'Input Parameters'!$F$17)&gt;5500,5500,_xlfn.NORM.INV(D4495,'Input Parameters'!$E$17,'Input Parameters'!$F$17)))</f>
        <v>4143.3834192476788</v>
      </c>
      <c r="F4495" s="10">
        <f t="shared" ca="1" si="675"/>
        <v>0.7512800733845918</v>
      </c>
      <c r="G4495" s="64">
        <f ca="1">_xlfn.NORM.INV(F4495,'Input Parameters'!$E$20,'Input Parameters'!$F$20)</f>
        <v>287.19610719290256</v>
      </c>
      <c r="H4495" s="57">
        <f ca="1">EXP(E4495*(1/'Input Parameters'!$E$23-1/G4495))</f>
        <v>0.75405412087084989</v>
      </c>
      <c r="I4495" s="10">
        <f t="shared" ca="1" si="676"/>
        <v>0.76872830858780505</v>
      </c>
      <c r="J4495" s="30">
        <f ca="1">_xlfn.BETA.INV(I4495,'Input Parameters'!$L$26,'Input Parameters'!$M$26,'Input Parameters'!$J$26,'Input Parameters'!$K$26)</f>
        <v>0.77115348558172081</v>
      </c>
      <c r="K4495" s="168">
        <f ca="1">('Input Parameters'!$E$27/'Input Parameters'!$E$38)^$J4495</f>
        <v>3.9600355675153843E-3</v>
      </c>
      <c r="L4495" s="69">
        <f ca="1">$H4495*$C4495*'Input Parameters'!$E$25*K4495</f>
        <v>0.86824436288217754</v>
      </c>
      <c r="M4495" s="24">
        <f t="shared" ca="1" si="677"/>
        <v>0.34823654618686883</v>
      </c>
      <c r="N4495" s="15">
        <f ca="1">_xlfn.NORM.INV(M4495,'Input Parameters'!$E$29,'Input Parameters'!$F$29)</f>
        <v>9.9960991418600917E-2</v>
      </c>
      <c r="O4495" s="8">
        <f t="shared" ca="1" si="678"/>
        <v>3.5380091381666312E-2</v>
      </c>
      <c r="P4495" s="30">
        <f ca="1">_xlfn.LOGNORM.INV(O4495,'Input Parameters'!$H$30,'Input Parameters'!$I$30)</f>
        <v>1.1427551988512754</v>
      </c>
      <c r="Q4495" s="10">
        <f t="shared" ca="1" si="679"/>
        <v>5.3092744836948258E-2</v>
      </c>
      <c r="R4495" s="30">
        <f>IF('Input Parameters'!$E$32=0,0,_xlfn.BETA.INV(Q4495,'Input Parameters'!$L$32,'Input Parameters'!$M$32,'Input Parameters'!$J$32,'Input Parameters'!$K$32))</f>
        <v>0</v>
      </c>
      <c r="S4495" s="10">
        <f t="shared" ca="1" si="680"/>
        <v>0.71170400421031899</v>
      </c>
      <c r="T4495" s="26">
        <f ca="1">_xlfn.LOGNORM.INV(S4495,'Input Parameters'!$H$34,'Input Parameters'!$I$34)</f>
        <v>54.03706013259724</v>
      </c>
      <c r="U4495" s="10">
        <f t="shared" ca="1" si="681"/>
        <v>0.23831414520346161</v>
      </c>
      <c r="V4495" s="30">
        <f ca="1">_xlfn.BETA.INV(U4495,'Input Parameters'!$L$36,'Input Parameters'!$M$36,'Input Parameters'!$J$36,'Input Parameters'!$K$36)</f>
        <v>0.48529648429310895</v>
      </c>
      <c r="W4495" s="2">
        <f ca="1">N4495+(P4495-N4495)*(1-ERF((T4495-R4495)/(2*SQRT(L4495*'Input Parameters'!$E$38))))</f>
        <v>0.10000394832530052</v>
      </c>
      <c r="X4495">
        <f t="shared" ca="1" si="682"/>
        <v>1</v>
      </c>
      <c r="Y4495" s="7"/>
    </row>
    <row r="4496" spans="1:25" ht="15" customHeight="1" x14ac:dyDescent="0.25">
      <c r="A4496" s="139">
        <v>4489</v>
      </c>
      <c r="B4496" s="10">
        <f t="shared" ca="1" si="673"/>
        <v>0.84677486011240999</v>
      </c>
      <c r="C4496" s="60">
        <f ca="1">_xlfn.NORM.INV(B4496,'Input Parameters'!$E$15,'Input Parameters'!$F$15)</f>
        <v>326.39076596191018</v>
      </c>
      <c r="D4496" s="10">
        <f t="shared" ca="1" si="674"/>
        <v>0.92741648362301377</v>
      </c>
      <c r="E4496" s="62">
        <f ca="1">IF(_xlfn.NORM.INV(D4496,'Input Parameters'!$E$17,'Input Parameters'!$F$17)&lt;3500,3500,IF(_xlfn.NORM.INV(D4496,'Input Parameters'!$E$17,'Input Parameters'!$F$17)&gt;5500,5500,_xlfn.NORM.INV(D4496,'Input Parameters'!$E$17,'Input Parameters'!$F$17)))</f>
        <v>5500</v>
      </c>
      <c r="F4496" s="10">
        <f t="shared" ca="1" si="675"/>
        <v>0.50104549731451131</v>
      </c>
      <c r="G4496" s="64">
        <f ca="1">_xlfn.NORM.INV(F4496,'Input Parameters'!$E$20,'Input Parameters'!$F$20)</f>
        <v>282.6675585300668</v>
      </c>
      <c r="H4496" s="57">
        <f ca="1">EXP(E4496*(1/'Input Parameters'!$E$23-1/G4496))</f>
        <v>0.50584418494810113</v>
      </c>
      <c r="I4496" s="10">
        <f t="shared" ca="1" si="676"/>
        <v>0.86355229610613493</v>
      </c>
      <c r="J4496" s="30">
        <f ca="1">_xlfn.BETA.INV(I4496,'Input Parameters'!$L$26,'Input Parameters'!$M$26,'Input Parameters'!$J$26,'Input Parameters'!$K$26)</f>
        <v>0.81755094580988652</v>
      </c>
      <c r="K4496" s="168">
        <f ca="1">('Input Parameters'!$E$27/'Input Parameters'!$E$38)^$J4496</f>
        <v>2.8389745767797617E-3</v>
      </c>
      <c r="L4496" s="69">
        <f ca="1">$H4496*$C4496*'Input Parameters'!$E$25*K4496</f>
        <v>0.46872285327291885</v>
      </c>
      <c r="M4496" s="24">
        <f t="shared" ca="1" si="677"/>
        <v>0.78353112206404196</v>
      </c>
      <c r="N4496" s="15">
        <f ca="1">_xlfn.NORM.INV(M4496,'Input Parameters'!$E$29,'Input Parameters'!$F$29)</f>
        <v>0.10007841744484676</v>
      </c>
      <c r="O4496" s="8">
        <f t="shared" ca="1" si="678"/>
        <v>0.33550075992260764</v>
      </c>
      <c r="P4496" s="30">
        <f ca="1">_xlfn.LOGNORM.INV(O4496,'Input Parameters'!$H$30,'Input Parameters'!$I$30)</f>
        <v>2.1954466660540888</v>
      </c>
      <c r="Q4496" s="10">
        <f t="shared" ca="1" si="679"/>
        <v>0.47967050121196408</v>
      </c>
      <c r="R4496" s="30">
        <f>IF('Input Parameters'!$E$32=0,0,_xlfn.BETA.INV(Q4496,'Input Parameters'!$L$32,'Input Parameters'!$M$32,'Input Parameters'!$J$32,'Input Parameters'!$K$32))</f>
        <v>0</v>
      </c>
      <c r="S4496" s="10">
        <f t="shared" ca="1" si="680"/>
        <v>0.33786112645065847</v>
      </c>
      <c r="T4496" s="26">
        <f ca="1">_xlfn.LOGNORM.INV(S4496,'Input Parameters'!$H$34,'Input Parameters'!$I$34)</f>
        <v>47.849389328921689</v>
      </c>
      <c r="U4496" s="10">
        <f t="shared" ca="1" si="681"/>
        <v>0.15223310118500588</v>
      </c>
      <c r="V4496" s="30">
        <f ca="1">_xlfn.BETA.INV(U4496,'Input Parameters'!$L$36,'Input Parameters'!$M$36,'Input Parameters'!$J$36,'Input Parameters'!$K$36)</f>
        <v>0.44606068066363858</v>
      </c>
      <c r="W4496" s="2">
        <f ca="1">N4496+(P4496-N4496)*(1-ERF((T4496-R4496)/(2*SQRT(L4496*'Input Parameters'!$E$38))))</f>
        <v>0.1000800376364666</v>
      </c>
      <c r="X4496">
        <f t="shared" ca="1" si="682"/>
        <v>1</v>
      </c>
      <c r="Y4496" s="7"/>
    </row>
    <row r="4497" spans="1:25" ht="15" customHeight="1" x14ac:dyDescent="0.25">
      <c r="A4497" s="139">
        <v>4490</v>
      </c>
      <c r="B4497" s="10">
        <f t="shared" ca="1" si="673"/>
        <v>0.63741562080543179</v>
      </c>
      <c r="C4497" s="60">
        <f ca="1">_xlfn.NORM.INV(B4497,'Input Parameters'!$E$15,'Input Parameters'!$F$15)</f>
        <v>290.01941032059443</v>
      </c>
      <c r="D4497" s="10">
        <f t="shared" ca="1" si="674"/>
        <v>0.16466459771775943</v>
      </c>
      <c r="E4497" s="62">
        <f ca="1">IF(_xlfn.NORM.INV(D4497,'Input Parameters'!$E$17,'Input Parameters'!$F$17)&lt;3500,3500,IF(_xlfn.NORM.INV(D4497,'Input Parameters'!$E$17,'Input Parameters'!$F$17)&gt;5500,5500,_xlfn.NORM.INV(D4497,'Input Parameters'!$E$17,'Input Parameters'!$F$17)))</f>
        <v>4117.1738514095523</v>
      </c>
      <c r="F4497" s="10">
        <f t="shared" ca="1" si="675"/>
        <v>0.72366215722275129</v>
      </c>
      <c r="G4497" s="64">
        <f ca="1">_xlfn.NORM.INV(F4497,'Input Parameters'!$E$20,'Input Parameters'!$F$20)</f>
        <v>286.62816155800539</v>
      </c>
      <c r="H4497" s="57">
        <f ca="1">EXP(E4497*(1/'Input Parameters'!$E$23-1/G4497))</f>
        <v>0.73424584868072573</v>
      </c>
      <c r="I4497" s="10">
        <f t="shared" ca="1" si="676"/>
        <v>0.79096207242089778</v>
      </c>
      <c r="J4497" s="30">
        <f ca="1">_xlfn.BETA.INV(I4497,'Input Parameters'!$L$26,'Input Parameters'!$M$26,'Input Parameters'!$J$26,'Input Parameters'!$K$26)</f>
        <v>0.78124887376381191</v>
      </c>
      <c r="K4497" s="168">
        <f ca="1">('Input Parameters'!$E$27/'Input Parameters'!$E$38)^$J4497</f>
        <v>3.6834085049077879E-3</v>
      </c>
      <c r="L4497" s="69">
        <f ca="1">$H4497*$C4497*'Input Parameters'!$E$25*K4497</f>
        <v>0.784365442823871</v>
      </c>
      <c r="M4497" s="24">
        <f t="shared" ca="1" si="677"/>
        <v>0.79276786832762691</v>
      </c>
      <c r="N4497" s="15">
        <f ca="1">_xlfn.NORM.INV(M4497,'Input Parameters'!$E$29,'Input Parameters'!$F$29)</f>
        <v>0.10008160627219995</v>
      </c>
      <c r="O4497" s="8">
        <f t="shared" ca="1" si="678"/>
        <v>0.73674240791559276</v>
      </c>
      <c r="P4497" s="30">
        <f ca="1">_xlfn.LOGNORM.INV(O4497,'Input Parameters'!$H$30,'Input Parameters'!$I$30)</f>
        <v>3.6190644622254293</v>
      </c>
      <c r="Q4497" s="10">
        <f t="shared" ca="1" si="679"/>
        <v>0.44202499555785357</v>
      </c>
      <c r="R4497" s="30">
        <f>IF('Input Parameters'!$E$32=0,0,_xlfn.BETA.INV(Q4497,'Input Parameters'!$L$32,'Input Parameters'!$M$32,'Input Parameters'!$J$32,'Input Parameters'!$K$32))</f>
        <v>0</v>
      </c>
      <c r="S4497" s="10">
        <f t="shared" ca="1" si="680"/>
        <v>0.58472869643810588</v>
      </c>
      <c r="T4497" s="26">
        <f ca="1">_xlfn.LOGNORM.INV(S4497,'Input Parameters'!$H$34,'Input Parameters'!$I$34)</f>
        <v>51.768991734479044</v>
      </c>
      <c r="U4497" s="10">
        <f t="shared" ca="1" si="681"/>
        <v>0.55945480279393911</v>
      </c>
      <c r="V4497" s="30">
        <f ca="1">_xlfn.BETA.INV(U4497,'Input Parameters'!$L$36,'Input Parameters'!$M$36,'Input Parameters'!$J$36,'Input Parameters'!$K$36)</f>
        <v>0.60900489220052711</v>
      </c>
      <c r="W4497" s="2">
        <f ca="1">N4497+(P4497-N4497)*(1-ERF((T4497-R4497)/(2*SQRT(L4497*'Input Parameters'!$E$38))))</f>
        <v>0.10020744963220066</v>
      </c>
      <c r="X4497">
        <f t="shared" ca="1" si="682"/>
        <v>1</v>
      </c>
      <c r="Y4497" s="7"/>
    </row>
    <row r="4498" spans="1:25" ht="15" customHeight="1" x14ac:dyDescent="0.25">
      <c r="A4498" s="139">
        <v>4491</v>
      </c>
      <c r="B4498" s="10">
        <f t="shared" ca="1" si="673"/>
        <v>0.45394854049050293</v>
      </c>
      <c r="C4498" s="60">
        <f ca="1">_xlfn.NORM.INV(B4498,'Input Parameters'!$E$15,'Input Parameters'!$F$15)</f>
        <v>264.6974822310242</v>
      </c>
      <c r="D4498" s="10">
        <f t="shared" ca="1" si="674"/>
        <v>0.86673891946342141</v>
      </c>
      <c r="E4498" s="62">
        <f ca="1">IF(_xlfn.NORM.INV(D4498,'Input Parameters'!$E$17,'Input Parameters'!$F$17)&lt;3500,3500,IF(_xlfn.NORM.INV(D4498,'Input Parameters'!$E$17,'Input Parameters'!$F$17)&gt;5500,5500,_xlfn.NORM.INV(D4498,'Input Parameters'!$E$17,'Input Parameters'!$F$17)))</f>
        <v>5500</v>
      </c>
      <c r="F4498" s="10">
        <f t="shared" ca="1" si="675"/>
        <v>0.2108017935316735</v>
      </c>
      <c r="G4498" s="64">
        <f ca="1">_xlfn.NORM.INV(F4498,'Input Parameters'!$E$20,'Input Parameters'!$F$20)</f>
        <v>277.26559659916938</v>
      </c>
      <c r="H4498" s="57">
        <f ca="1">EXP(E4498*(1/'Input Parameters'!$E$23-1/G4498))</f>
        <v>0.34624227623605697</v>
      </c>
      <c r="I4498" s="10">
        <f t="shared" ca="1" si="676"/>
        <v>0.26531210402285321</v>
      </c>
      <c r="J4498" s="30">
        <f ca="1">_xlfn.BETA.INV(I4498,'Input Parameters'!$L$26,'Input Parameters'!$M$26,'Input Parameters'!$J$26,'Input Parameters'!$K$26)</f>
        <v>0.55670602898819299</v>
      </c>
      <c r="K4498" s="168">
        <f ca="1">('Input Parameters'!$E$27/'Input Parameters'!$E$38)^$J4498</f>
        <v>1.8439400515766955E-2</v>
      </c>
      <c r="L4498" s="69">
        <f ca="1">$H4498*$C4498*'Input Parameters'!$E$25*K4498</f>
        <v>1.6899610771588347</v>
      </c>
      <c r="M4498" s="24">
        <f t="shared" ca="1" si="677"/>
        <v>0.78914487544587419</v>
      </c>
      <c r="N4498" s="15">
        <f ca="1">_xlfn.NORM.INV(M4498,'Input Parameters'!$E$29,'Input Parameters'!$F$29)</f>
        <v>0.10008034576780105</v>
      </c>
      <c r="O4498" s="8">
        <f t="shared" ca="1" si="678"/>
        <v>0.87466799517677274</v>
      </c>
      <c r="P4498" s="30">
        <f ca="1">_xlfn.LOGNORM.INV(O4498,'Input Parameters'!$H$30,'Input Parameters'!$I$30)</f>
        <v>4.616709536757492</v>
      </c>
      <c r="Q4498" s="10">
        <f t="shared" ca="1" si="679"/>
        <v>0.35832798872781102</v>
      </c>
      <c r="R4498" s="30">
        <f>IF('Input Parameters'!$E$32=0,0,_xlfn.BETA.INV(Q4498,'Input Parameters'!$L$32,'Input Parameters'!$M$32,'Input Parameters'!$J$32,'Input Parameters'!$K$32))</f>
        <v>0</v>
      </c>
      <c r="S4498" s="10">
        <f t="shared" ca="1" si="680"/>
        <v>0.66443833517454098</v>
      </c>
      <c r="T4498" s="26">
        <f ca="1">_xlfn.LOGNORM.INV(S4498,'Input Parameters'!$H$34,'Input Parameters'!$I$34)</f>
        <v>53.144494816902707</v>
      </c>
      <c r="U4498" s="10">
        <f t="shared" ca="1" si="681"/>
        <v>0.70541485647800539</v>
      </c>
      <c r="V4498" s="30">
        <f ca="1">_xlfn.BETA.INV(U4498,'Input Parameters'!$L$36,'Input Parameters'!$M$36,'Input Parameters'!$J$36,'Input Parameters'!$K$36)</f>
        <v>0.67224112329517793</v>
      </c>
      <c r="W4498" s="2">
        <f ca="1">N4498+(P4498-N4498)*(1-ERF((T4498-R4498)/(2*SQRT(L4498*'Input Parameters'!$E$38))))</f>
        <v>0.11744088172862827</v>
      </c>
      <c r="X4498">
        <f t="shared" ca="1" si="682"/>
        <v>1</v>
      </c>
      <c r="Y4498" s="7"/>
    </row>
    <row r="4499" spans="1:25" ht="15" customHeight="1" x14ac:dyDescent="0.25">
      <c r="A4499" s="139">
        <v>4492</v>
      </c>
      <c r="B4499" s="10">
        <f t="shared" ca="1" si="673"/>
        <v>0.48184302472106466</v>
      </c>
      <c r="C4499" s="60">
        <f ca="1">_xlfn.NORM.INV(B4499,'Input Parameters'!$E$15,'Input Parameters'!$F$15)</f>
        <v>268.49985333538564</v>
      </c>
      <c r="D4499" s="10">
        <f t="shared" ca="1" si="674"/>
        <v>0.7380279420071818</v>
      </c>
      <c r="E4499" s="62">
        <f ca="1">IF(_xlfn.NORM.INV(D4499,'Input Parameters'!$E$17,'Input Parameters'!$F$17)&lt;3500,3500,IF(_xlfn.NORM.INV(D4499,'Input Parameters'!$E$17,'Input Parameters'!$F$17)&gt;5500,5500,_xlfn.NORM.INV(D4499,'Input Parameters'!$E$17,'Input Parameters'!$F$17)))</f>
        <v>5246.0942372386835</v>
      </c>
      <c r="F4499" s="10">
        <f t="shared" ca="1" si="675"/>
        <v>0.48245577486015911</v>
      </c>
      <c r="G4499" s="64">
        <f ca="1">_xlfn.NORM.INV(F4499,'Input Parameters'!$E$20,'Input Parameters'!$F$20)</f>
        <v>282.35526006327854</v>
      </c>
      <c r="H4499" s="57">
        <f ca="1">EXP(E4499*(1/'Input Parameters'!$E$23-1/G4499))</f>
        <v>0.51140597173603197</v>
      </c>
      <c r="I4499" s="10">
        <f t="shared" ca="1" si="676"/>
        <v>0.13481568398891031</v>
      </c>
      <c r="J4499" s="30">
        <f ca="1">_xlfn.BETA.INV(I4499,'Input Parameters'!$L$26,'Input Parameters'!$M$26,'Input Parameters'!$J$26,'Input Parameters'!$K$26)</f>
        <v>0.47485531384970431</v>
      </c>
      <c r="K4499" s="168">
        <f ca="1">('Input Parameters'!$E$27/'Input Parameters'!$E$38)^$J4499</f>
        <v>3.3168705693140614E-2</v>
      </c>
      <c r="L4499" s="69">
        <f ca="1">$H4499*$C4499*'Input Parameters'!$E$25*K4499</f>
        <v>4.5544755258078933</v>
      </c>
      <c r="M4499" s="24">
        <f t="shared" ca="1" si="677"/>
        <v>0.30364014871852985</v>
      </c>
      <c r="N4499" s="15">
        <f ca="1">_xlfn.NORM.INV(M4499,'Input Parameters'!$E$29,'Input Parameters'!$F$29)</f>
        <v>9.9948604048696044E-2</v>
      </c>
      <c r="O4499" s="8">
        <f t="shared" ca="1" si="678"/>
        <v>0.33837963296224149</v>
      </c>
      <c r="P4499" s="30">
        <f ca="1">_xlfn.LOGNORM.INV(O4499,'Input Parameters'!$H$30,'Input Parameters'!$I$30)</f>
        <v>2.2036387437384883</v>
      </c>
      <c r="Q4499" s="10">
        <f t="shared" ca="1" si="679"/>
        <v>0.3368876224035422</v>
      </c>
      <c r="R4499" s="30">
        <f>IF('Input Parameters'!$E$32=0,0,_xlfn.BETA.INV(Q4499,'Input Parameters'!$L$32,'Input Parameters'!$M$32,'Input Parameters'!$J$32,'Input Parameters'!$K$32))</f>
        <v>0</v>
      </c>
      <c r="S4499" s="10">
        <f t="shared" ca="1" si="680"/>
        <v>0.11141423603637113</v>
      </c>
      <c r="T4499" s="26">
        <f ca="1">_xlfn.LOGNORM.INV(S4499,'Input Parameters'!$H$34,'Input Parameters'!$I$34)</f>
        <v>43.308734425249625</v>
      </c>
      <c r="U4499" s="10">
        <f t="shared" ca="1" si="681"/>
        <v>0.23874390487174313</v>
      </c>
      <c r="V4499" s="30">
        <f ca="1">_xlfn.BETA.INV(U4499,'Input Parameters'!$L$36,'Input Parameters'!$M$36,'Input Parameters'!$J$36,'Input Parameters'!$K$36)</f>
        <v>0.48547659168232932</v>
      </c>
      <c r="W4499" s="2">
        <f ca="1">N4499+(P4499-N4499)*(1-ERF((T4499-R4499)/(2*SQRT(L4499*'Input Parameters'!$E$38))))</f>
        <v>0.41823076081069466</v>
      </c>
      <c r="X4499">
        <f t="shared" ca="1" si="682"/>
        <v>1</v>
      </c>
      <c r="Y4499" s="7"/>
    </row>
    <row r="4500" spans="1:25" ht="15" customHeight="1" x14ac:dyDescent="0.25">
      <c r="A4500" s="139">
        <v>4493</v>
      </c>
      <c r="B4500" s="10">
        <f t="shared" ca="1" si="673"/>
        <v>6.4207592133192604E-2</v>
      </c>
      <c r="C4500" s="60">
        <f ca="1">_xlfn.NORM.INV(B4500,'Input Parameters'!$E$15,'Input Parameters'!$F$15)</f>
        <v>188.57250998411132</v>
      </c>
      <c r="D4500" s="10">
        <f t="shared" ca="1" si="674"/>
        <v>0.17928705906450204</v>
      </c>
      <c r="E4500" s="62">
        <f ca="1">IF(_xlfn.NORM.INV(D4500,'Input Parameters'!$E$17,'Input Parameters'!$F$17)&lt;3500,3500,IF(_xlfn.NORM.INV(D4500,'Input Parameters'!$E$17,'Input Parameters'!$F$17)&gt;5500,5500,_xlfn.NORM.INV(D4500,'Input Parameters'!$E$17,'Input Parameters'!$F$17)))</f>
        <v>4157.3401669386276</v>
      </c>
      <c r="F4500" s="10">
        <f t="shared" ca="1" si="675"/>
        <v>9.7929978263812445E-2</v>
      </c>
      <c r="G4500" s="64">
        <f ca="1">_xlfn.NORM.INV(F4500,'Input Parameters'!$E$20,'Input Parameters'!$F$20)</f>
        <v>273.98397202944847</v>
      </c>
      <c r="H4500" s="57">
        <f ca="1">EXP(E4500*(1/'Input Parameters'!$E$23-1/G4500))</f>
        <v>0.3748275090501173</v>
      </c>
      <c r="I4500" s="10">
        <f t="shared" ca="1" si="676"/>
        <v>0.3072499839015379</v>
      </c>
      <c r="J4500" s="30">
        <f ca="1">_xlfn.BETA.INV(I4500,'Input Parameters'!$L$26,'Input Parameters'!$M$26,'Input Parameters'!$J$26,'Input Parameters'!$K$26)</f>
        <v>0.57775999769420427</v>
      </c>
      <c r="K4500" s="168">
        <f ca="1">('Input Parameters'!$E$27/'Input Parameters'!$E$38)^$J4500</f>
        <v>1.5854749206322939E-2</v>
      </c>
      <c r="L4500" s="69">
        <f ca="1">$H4500*$C4500*'Input Parameters'!$E$25*K4500</f>
        <v>1.120647986634967</v>
      </c>
      <c r="M4500" s="24">
        <f t="shared" ca="1" si="677"/>
        <v>0.97130554996790242</v>
      </c>
      <c r="N4500" s="15">
        <f ca="1">_xlfn.NORM.INV(M4500,'Input Parameters'!$E$29,'Input Parameters'!$F$29)</f>
        <v>0.10019003370660716</v>
      </c>
      <c r="O4500" s="8">
        <f t="shared" ca="1" si="678"/>
        <v>0.23729315709648557</v>
      </c>
      <c r="P4500" s="30">
        <f ca="1">_xlfn.LOGNORM.INV(O4500,'Input Parameters'!$H$30,'Input Parameters'!$I$30)</f>
        <v>1.9141447499547275</v>
      </c>
      <c r="Q4500" s="10">
        <f t="shared" ca="1" si="679"/>
        <v>0.6820346210892132</v>
      </c>
      <c r="R4500" s="30">
        <f>IF('Input Parameters'!$E$32=0,0,_xlfn.BETA.INV(Q4500,'Input Parameters'!$L$32,'Input Parameters'!$M$32,'Input Parameters'!$J$32,'Input Parameters'!$K$32))</f>
        <v>0</v>
      </c>
      <c r="S4500" s="10">
        <f t="shared" ca="1" si="680"/>
        <v>0.22656224281430681</v>
      </c>
      <c r="T4500" s="26">
        <f ca="1">_xlfn.LOGNORM.INV(S4500,'Input Parameters'!$H$34,'Input Parameters'!$I$34)</f>
        <v>45.912181821840299</v>
      </c>
      <c r="U4500" s="10">
        <f t="shared" ca="1" si="681"/>
        <v>0.50192983844738637</v>
      </c>
      <c r="V4500" s="30">
        <f ca="1">_xlfn.BETA.INV(U4500,'Input Parameters'!$L$36,'Input Parameters'!$M$36,'Input Parameters'!$J$36,'Input Parameters'!$K$36)</f>
        <v>0.58662648464773048</v>
      </c>
      <c r="W4500" s="2">
        <f ca="1">N4500+(P4500-N4500)*(1-ERF((T4500-R4500)/(2*SQRT(L4500*'Input Parameters'!$E$38))))</f>
        <v>0.10411543184748361</v>
      </c>
      <c r="X4500">
        <f t="shared" ca="1" si="682"/>
        <v>1</v>
      </c>
      <c r="Y4500" s="7"/>
    </row>
    <row r="4501" spans="1:25" ht="15" customHeight="1" x14ac:dyDescent="0.25">
      <c r="A4501" s="139">
        <v>4494</v>
      </c>
      <c r="B4501" s="10">
        <f t="shared" ca="1" si="673"/>
        <v>0.28286991086396318</v>
      </c>
      <c r="C4501" s="60">
        <f ca="1">_xlfn.NORM.INV(B4501,'Input Parameters'!$E$15,'Input Parameters'!$F$15)</f>
        <v>239.84190592028096</v>
      </c>
      <c r="D4501" s="10">
        <f t="shared" ca="1" si="674"/>
        <v>0.21177617102724455</v>
      </c>
      <c r="E4501" s="62">
        <f ca="1">IF(_xlfn.NORM.INV(D4501,'Input Parameters'!$E$17,'Input Parameters'!$F$17)&lt;3500,3500,IF(_xlfn.NORM.INV(D4501,'Input Parameters'!$E$17,'Input Parameters'!$F$17)&gt;5500,5500,_xlfn.NORM.INV(D4501,'Input Parameters'!$E$17,'Input Parameters'!$F$17)))</f>
        <v>4239.8085365024808</v>
      </c>
      <c r="F4501" s="10">
        <f t="shared" ca="1" si="675"/>
        <v>0.30890342674246407</v>
      </c>
      <c r="G4501" s="64">
        <f ca="1">_xlfn.NORM.INV(F4501,'Input Parameters'!$E$20,'Input Parameters'!$F$20)</f>
        <v>279.30696124628315</v>
      </c>
      <c r="H4501" s="57">
        <f ca="1">EXP(E4501*(1/'Input Parameters'!$E$23-1/G4501))</f>
        <v>0.4936930513766622</v>
      </c>
      <c r="I4501" s="10">
        <f t="shared" ca="1" si="676"/>
        <v>0.28137400286139325</v>
      </c>
      <c r="J4501" s="30">
        <f ca="1">_xlfn.BETA.INV(I4501,'Input Parameters'!$L$26,'Input Parameters'!$M$26,'Input Parameters'!$J$26,'Input Parameters'!$K$26)</f>
        <v>0.56496124589395236</v>
      </c>
      <c r="K4501" s="168">
        <f ca="1">('Input Parameters'!$E$27/'Input Parameters'!$E$38)^$J4501</f>
        <v>1.7379213065162252E-2</v>
      </c>
      <c r="L4501" s="69">
        <f ca="1">$H4501*$C4501*'Input Parameters'!$E$25*K4501</f>
        <v>2.0578427681928151</v>
      </c>
      <c r="M4501" s="24">
        <f t="shared" ca="1" si="677"/>
        <v>0.77582733342274202</v>
      </c>
      <c r="N4501" s="15">
        <f ca="1">_xlfn.NORM.INV(M4501,'Input Parameters'!$E$29,'Input Parameters'!$F$29)</f>
        <v>0.1000758176490668</v>
      </c>
      <c r="O4501" s="8">
        <f t="shared" ca="1" si="678"/>
        <v>0.74697932791838995</v>
      </c>
      <c r="P4501" s="30">
        <f ca="1">_xlfn.LOGNORM.INV(O4501,'Input Parameters'!$H$30,'Input Parameters'!$I$30)</f>
        <v>3.6736306591768568</v>
      </c>
      <c r="Q4501" s="10">
        <f t="shared" ca="1" si="679"/>
        <v>0.71138551475653211</v>
      </c>
      <c r="R4501" s="30">
        <f>IF('Input Parameters'!$E$32=0,0,_xlfn.BETA.INV(Q4501,'Input Parameters'!$L$32,'Input Parameters'!$M$32,'Input Parameters'!$J$32,'Input Parameters'!$K$32))</f>
        <v>0</v>
      </c>
      <c r="S4501" s="10">
        <f t="shared" ca="1" si="680"/>
        <v>0.70117936153465643</v>
      </c>
      <c r="T4501" s="26">
        <f ca="1">_xlfn.LOGNORM.INV(S4501,'Input Parameters'!$H$34,'Input Parameters'!$I$34)</f>
        <v>53.831734041742557</v>
      </c>
      <c r="U4501" s="10">
        <f t="shared" ca="1" si="681"/>
        <v>0.59506121938243872</v>
      </c>
      <c r="V4501" s="30">
        <f ca="1">_xlfn.BETA.INV(U4501,'Input Parameters'!$L$36,'Input Parameters'!$M$36,'Input Parameters'!$J$36,'Input Parameters'!$K$36)</f>
        <v>0.62337721578295258</v>
      </c>
      <c r="W4501" s="2">
        <f ca="1">N4501+(P4501-N4501)*(1-ERF((T4501-R4501)/(2*SQRT(L4501*'Input Parameters'!$E$38))))</f>
        <v>0.12854432347209852</v>
      </c>
      <c r="X4501">
        <f t="shared" ca="1" si="682"/>
        <v>1</v>
      </c>
      <c r="Y4501" s="7"/>
    </row>
    <row r="4502" spans="1:25" ht="15" customHeight="1" x14ac:dyDescent="0.25">
      <c r="A4502" s="139">
        <v>4495</v>
      </c>
      <c r="B4502" s="10">
        <f t="shared" ca="1" si="673"/>
        <v>7.7887072402680002E-2</v>
      </c>
      <c r="C4502" s="60">
        <f ca="1">_xlfn.NORM.INV(B4502,'Input Parameters'!$E$15,'Input Parameters'!$F$15)</f>
        <v>194.04348980716665</v>
      </c>
      <c r="D4502" s="10">
        <f t="shared" ca="1" si="674"/>
        <v>6.0748870631665453E-2</v>
      </c>
      <c r="E4502" s="62">
        <f ca="1">IF(_xlfn.NORM.INV(D4502,'Input Parameters'!$E$17,'Input Parameters'!$F$17)&lt;3500,3500,IF(_xlfn.NORM.INV(D4502,'Input Parameters'!$E$17,'Input Parameters'!$F$17)&gt;5500,5500,_xlfn.NORM.INV(D4502,'Input Parameters'!$E$17,'Input Parameters'!$F$17)))</f>
        <v>3716.0377196418203</v>
      </c>
      <c r="F4502" s="10">
        <f t="shared" ca="1" si="675"/>
        <v>9.4007668726797222E-2</v>
      </c>
      <c r="G4502" s="64">
        <f ca="1">_xlfn.NORM.INV(F4502,'Input Parameters'!$E$20,'Input Parameters'!$F$20)</f>
        <v>273.82963095163757</v>
      </c>
      <c r="H4502" s="57">
        <f ca="1">EXP(E4502*(1/'Input Parameters'!$E$23-1/G4502))</f>
        <v>0.41280914636101629</v>
      </c>
      <c r="I4502" s="10">
        <f t="shared" ca="1" si="676"/>
        <v>0.14414101519216171</v>
      </c>
      <c r="J4502" s="30">
        <f ca="1">_xlfn.BETA.INV(I4502,'Input Parameters'!$L$26,'Input Parameters'!$M$26,'Input Parameters'!$J$26,'Input Parameters'!$K$26)</f>
        <v>0.4820457516262443</v>
      </c>
      <c r="K4502" s="168">
        <f ca="1">('Input Parameters'!$E$27/'Input Parameters'!$E$38)^$J4502</f>
        <v>3.15013263344407E-2</v>
      </c>
      <c r="L4502" s="69">
        <f ca="1">$H4502*$C4502*'Input Parameters'!$E$25*K4502</f>
        <v>2.5233484558739749</v>
      </c>
      <c r="M4502" s="24">
        <f t="shared" ca="1" si="677"/>
        <v>0.22676273324068508</v>
      </c>
      <c r="N4502" s="15">
        <f ca="1">_xlfn.NORM.INV(M4502,'Input Parameters'!$E$29,'Input Parameters'!$F$29)</f>
        <v>9.9925044948928843E-2</v>
      </c>
      <c r="O4502" s="8">
        <f t="shared" ca="1" si="678"/>
        <v>0.77101565364154645</v>
      </c>
      <c r="P4502" s="30">
        <f ca="1">_xlfn.LOGNORM.INV(O4502,'Input Parameters'!$H$30,'Input Parameters'!$I$30)</f>
        <v>3.8100393622850963</v>
      </c>
      <c r="Q4502" s="10">
        <f t="shared" ca="1" si="679"/>
        <v>0.56722297911345831</v>
      </c>
      <c r="R4502" s="30">
        <f>IF('Input Parameters'!$E$32=0,0,_xlfn.BETA.INV(Q4502,'Input Parameters'!$L$32,'Input Parameters'!$M$32,'Input Parameters'!$J$32,'Input Parameters'!$K$32))</f>
        <v>0</v>
      </c>
      <c r="S4502" s="10">
        <f t="shared" ca="1" si="680"/>
        <v>0.26418866946882569</v>
      </c>
      <c r="T4502" s="26">
        <f ca="1">_xlfn.LOGNORM.INV(S4502,'Input Parameters'!$H$34,'Input Parameters'!$I$34)</f>
        <v>46.601788334418238</v>
      </c>
      <c r="U4502" s="10">
        <f t="shared" ca="1" si="681"/>
        <v>0.40598137434402726</v>
      </c>
      <c r="V4502" s="30">
        <f ca="1">_xlfn.BETA.INV(U4502,'Input Parameters'!$L$36,'Input Parameters'!$M$36,'Input Parameters'!$J$36,'Input Parameters'!$K$36)</f>
        <v>0.55049163751806596</v>
      </c>
      <c r="W4502" s="2">
        <f ca="1">N4502+(P4502-N4502)*(1-ERF((T4502-R4502)/(2*SQRT(L4502*'Input Parameters'!$E$38))))</f>
        <v>0.24105523628628658</v>
      </c>
      <c r="X4502">
        <f t="shared" ca="1" si="682"/>
        <v>1</v>
      </c>
      <c r="Y4502" s="7"/>
    </row>
    <row r="4503" spans="1:25" ht="15" customHeight="1" x14ac:dyDescent="0.25">
      <c r="A4503" s="139">
        <v>4496</v>
      </c>
      <c r="B4503" s="10">
        <f t="shared" ca="1" si="673"/>
        <v>7.6217456933087568E-3</v>
      </c>
      <c r="C4503" s="60">
        <f ca="1">_xlfn.NORM.INV(B4503,'Input Parameters'!$E$15,'Input Parameters'!$F$15)</f>
        <v>139.46454891213398</v>
      </c>
      <c r="D4503" s="10">
        <f t="shared" ca="1" si="674"/>
        <v>0.99760200100535745</v>
      </c>
      <c r="E4503" s="62">
        <f ca="1">IF(_xlfn.NORM.INV(D4503,'Input Parameters'!$E$17,'Input Parameters'!$F$17)&lt;3500,3500,IF(_xlfn.NORM.INV(D4503,'Input Parameters'!$E$17,'Input Parameters'!$F$17)&gt;5500,5500,_xlfn.NORM.INV(D4503,'Input Parameters'!$E$17,'Input Parameters'!$F$17)))</f>
        <v>5500</v>
      </c>
      <c r="F4503" s="10">
        <f t="shared" ca="1" si="675"/>
        <v>0.83957215998442636</v>
      </c>
      <c r="G4503" s="64">
        <f ca="1">_xlfn.NORM.INV(F4503,'Input Parameters'!$E$20,'Input Parameters'!$F$20)</f>
        <v>289.30109680227218</v>
      </c>
      <c r="H4503" s="57">
        <f ca="1">EXP(E4503*(1/'Input Parameters'!$E$23-1/G4503))</f>
        <v>0.79027398135453641</v>
      </c>
      <c r="I4503" s="10">
        <f t="shared" ca="1" si="676"/>
        <v>0.20728408018605737</v>
      </c>
      <c r="J4503" s="30">
        <f ca="1">_xlfn.BETA.INV(I4503,'Input Parameters'!$L$26,'Input Parameters'!$M$26,'Input Parameters'!$J$26,'Input Parameters'!$K$26)</f>
        <v>0.52430001018477779</v>
      </c>
      <c r="K4503" s="168">
        <f ca="1">('Input Parameters'!$E$27/'Input Parameters'!$E$38)^$J4503</f>
        <v>2.3264738620264784E-2</v>
      </c>
      <c r="L4503" s="69">
        <f ca="1">$H4503*$C4503*'Input Parameters'!$E$25*K4503</f>
        <v>2.5641279206375787</v>
      </c>
      <c r="M4503" s="24">
        <f t="shared" ca="1" si="677"/>
        <v>0.1134462266263746</v>
      </c>
      <c r="N4503" s="15">
        <f ca="1">_xlfn.NORM.INV(M4503,'Input Parameters'!$E$29,'Input Parameters'!$F$29)</f>
        <v>9.9879159743393217E-2</v>
      </c>
      <c r="O4503" s="8">
        <f t="shared" ca="1" si="678"/>
        <v>0.3974518012109497</v>
      </c>
      <c r="P4503" s="30">
        <f ca="1">_xlfn.LOGNORM.INV(O4503,'Input Parameters'!$H$30,'Input Parameters'!$I$30)</f>
        <v>2.3732158040394955</v>
      </c>
      <c r="Q4503" s="10">
        <f t="shared" ca="1" si="679"/>
        <v>0.67784867764646417</v>
      </c>
      <c r="R4503" s="30">
        <f>IF('Input Parameters'!$E$32=0,0,_xlfn.BETA.INV(Q4503,'Input Parameters'!$L$32,'Input Parameters'!$M$32,'Input Parameters'!$J$32,'Input Parameters'!$K$32))</f>
        <v>0</v>
      </c>
      <c r="S4503" s="10">
        <f t="shared" ca="1" si="680"/>
        <v>8.365568826850367E-2</v>
      </c>
      <c r="T4503" s="26">
        <f ca="1">_xlfn.LOGNORM.INV(S4503,'Input Parameters'!$H$34,'Input Parameters'!$I$34)</f>
        <v>42.444657731206007</v>
      </c>
      <c r="U4503" s="10">
        <f t="shared" ca="1" si="681"/>
        <v>0.82396840565580376</v>
      </c>
      <c r="V4503" s="30">
        <f ca="1">_xlfn.BETA.INV(U4503,'Input Parameters'!$L$36,'Input Parameters'!$M$36,'Input Parameters'!$J$36,'Input Parameters'!$K$36)</f>
        <v>0.73924333514410989</v>
      </c>
      <c r="W4503" s="2">
        <f ca="1">N4503+(P4503-N4503)*(1-ERF((T4503-R4503)/(2*SQRT(L4503*'Input Parameters'!$E$38))))</f>
        <v>0.23830178495773419</v>
      </c>
      <c r="X4503">
        <f t="shared" ca="1" si="682"/>
        <v>1</v>
      </c>
      <c r="Y4503" s="7"/>
    </row>
    <row r="4504" spans="1:25" ht="15" customHeight="1" x14ac:dyDescent="0.25">
      <c r="A4504" s="139">
        <v>4497</v>
      </c>
      <c r="B4504" s="10">
        <f t="shared" ca="1" si="673"/>
        <v>0.80480250599052749</v>
      </c>
      <c r="C4504" s="60">
        <f ca="1">_xlfn.NORM.INV(B4504,'Input Parameters'!$E$15,'Input Parameters'!$F$15)</f>
        <v>317.51401450774392</v>
      </c>
      <c r="D4504" s="10">
        <f t="shared" ca="1" si="674"/>
        <v>4.388397655831755E-2</v>
      </c>
      <c r="E4504" s="62">
        <f ca="1">IF(_xlfn.NORM.INV(D4504,'Input Parameters'!$E$17,'Input Parameters'!$F$17)&lt;3500,3500,IF(_xlfn.NORM.INV(D4504,'Input Parameters'!$E$17,'Input Parameters'!$F$17)&gt;5500,5500,_xlfn.NORM.INV(D4504,'Input Parameters'!$E$17,'Input Parameters'!$F$17)))</f>
        <v>3604.896205883289</v>
      </c>
      <c r="F4504" s="10">
        <f t="shared" ca="1" si="675"/>
        <v>0.94631284368235302</v>
      </c>
      <c r="G4504" s="64">
        <f ca="1">_xlfn.NORM.INV(F4504,'Input Parameters'!$E$20,'Input Parameters'!$F$20)</f>
        <v>293.437722626371</v>
      </c>
      <c r="H4504" s="57">
        <f ca="1">EXP(E4504*(1/'Input Parameters'!$E$23-1/G4504))</f>
        <v>1.0216168180355918</v>
      </c>
      <c r="I4504" s="10">
        <f t="shared" ca="1" si="676"/>
        <v>0.67326952845626498</v>
      </c>
      <c r="J4504" s="30">
        <f ca="1">_xlfn.BETA.INV(I4504,'Input Parameters'!$L$26,'Input Parameters'!$M$26,'Input Parameters'!$J$26,'Input Parameters'!$K$26)</f>
        <v>0.7306909901540577</v>
      </c>
      <c r="K4504" s="168">
        <f ca="1">('Input Parameters'!$E$27/'Input Parameters'!$E$38)^$J4504</f>
        <v>5.2935624375944927E-3</v>
      </c>
      <c r="L4504" s="69">
        <f ca="1">$H4504*$C4504*'Input Parameters'!$E$25*K4504</f>
        <v>1.7171133816594042</v>
      </c>
      <c r="M4504" s="24">
        <f t="shared" ca="1" si="677"/>
        <v>0.18259161729601159</v>
      </c>
      <c r="N4504" s="15">
        <f ca="1">_xlfn.NORM.INV(M4504,'Input Parameters'!$E$29,'Input Parameters'!$F$29)</f>
        <v>9.9909446728157353E-2</v>
      </c>
      <c r="O4504" s="8">
        <f t="shared" ca="1" si="678"/>
        <v>0.81659025091060411</v>
      </c>
      <c r="P4504" s="30">
        <f ca="1">_xlfn.LOGNORM.INV(O4504,'Input Parameters'!$H$30,'Input Parameters'!$I$30)</f>
        <v>4.109654872348508</v>
      </c>
      <c r="Q4504" s="10">
        <f t="shared" ca="1" si="679"/>
        <v>0.24304051414081274</v>
      </c>
      <c r="R4504" s="30">
        <f>IF('Input Parameters'!$E$32=0,0,_xlfn.BETA.INV(Q4504,'Input Parameters'!$L$32,'Input Parameters'!$M$32,'Input Parameters'!$J$32,'Input Parameters'!$K$32))</f>
        <v>0</v>
      </c>
      <c r="S4504" s="10">
        <f t="shared" ca="1" si="680"/>
        <v>0.53962908252435426</v>
      </c>
      <c r="T4504" s="26">
        <f ca="1">_xlfn.LOGNORM.INV(S4504,'Input Parameters'!$H$34,'Input Parameters'!$I$34)</f>
        <v>51.036113932669977</v>
      </c>
      <c r="U4504" s="10">
        <f t="shared" ca="1" si="681"/>
        <v>0.55287112892084977</v>
      </c>
      <c r="V4504" s="30">
        <f ca="1">_xlfn.BETA.INV(U4504,'Input Parameters'!$L$36,'Input Parameters'!$M$36,'Input Parameters'!$J$36,'Input Parameters'!$K$36)</f>
        <v>0.60639735195554678</v>
      </c>
      <c r="W4504" s="2">
        <f ca="1">N4504+(P4504-N4504)*(1-ERF((T4504-R4504)/(2*SQRT(L4504*'Input Parameters'!$E$38))))</f>
        <v>0.12351590293631476</v>
      </c>
      <c r="X4504">
        <f t="shared" ca="1" si="682"/>
        <v>1</v>
      </c>
      <c r="Y4504" s="7"/>
    </row>
    <row r="4505" spans="1:25" ht="15" customHeight="1" x14ac:dyDescent="0.25">
      <c r="A4505" s="139">
        <v>4498</v>
      </c>
      <c r="B4505" s="10">
        <f t="shared" ca="1" si="673"/>
        <v>1.4776221196532768E-2</v>
      </c>
      <c r="C4505" s="60">
        <f ca="1">_xlfn.NORM.INV(B4505,'Input Parameters'!$E$15,'Input Parameters'!$F$15)</f>
        <v>153.04023198561168</v>
      </c>
      <c r="D4505" s="10">
        <f t="shared" ca="1" si="674"/>
        <v>0.35145485198933712</v>
      </c>
      <c r="E4505" s="62">
        <f ca="1">IF(_xlfn.NORM.INV(D4505,'Input Parameters'!$E$17,'Input Parameters'!$F$17)&lt;3500,3500,IF(_xlfn.NORM.INV(D4505,'Input Parameters'!$E$17,'Input Parameters'!$F$17)&gt;5500,5500,_xlfn.NORM.INV(D4505,'Input Parameters'!$E$17,'Input Parameters'!$F$17)))</f>
        <v>4533.0230597588834</v>
      </c>
      <c r="F4505" s="10">
        <f t="shared" ca="1" si="675"/>
        <v>0.42844995334870339</v>
      </c>
      <c r="G4505" s="64">
        <f ca="1">_xlfn.NORM.INV(F4505,'Input Parameters'!$E$20,'Input Parameters'!$F$20)</f>
        <v>281.44184363650749</v>
      </c>
      <c r="H4505" s="57">
        <f ca="1">EXP(E4505*(1/'Input Parameters'!$E$23-1/G4505))</f>
        <v>0.53176902137857984</v>
      </c>
      <c r="I4505" s="10">
        <f t="shared" ca="1" si="676"/>
        <v>0.39963872732313999</v>
      </c>
      <c r="J4505" s="30">
        <f ca="1">_xlfn.BETA.INV(I4505,'Input Parameters'!$L$26,'Input Parameters'!$M$26,'Input Parameters'!$J$26,'Input Parameters'!$K$26)</f>
        <v>0.61974990683201514</v>
      </c>
      <c r="K4505" s="168">
        <f ca="1">('Input Parameters'!$E$27/'Input Parameters'!$E$38)^$J4505</f>
        <v>1.1731464129816509E-2</v>
      </c>
      <c r="L4505" s="69">
        <f ca="1">$H4505*$C4505*'Input Parameters'!$E$25*K4505</f>
        <v>0.9547306519403167</v>
      </c>
      <c r="M4505" s="24">
        <f t="shared" ca="1" si="677"/>
        <v>0.69079940025009856</v>
      </c>
      <c r="N4505" s="15">
        <f ca="1">_xlfn.NORM.INV(M4505,'Input Parameters'!$E$29,'Input Parameters'!$F$29)</f>
        <v>0.10004981175385155</v>
      </c>
      <c r="O4505" s="8">
        <f t="shared" ca="1" si="678"/>
        <v>0.55406019344339574</v>
      </c>
      <c r="P4505" s="30">
        <f ca="1">_xlfn.LOGNORM.INV(O4505,'Input Parameters'!$H$30,'Input Parameters'!$I$30)</f>
        <v>2.8612238021510672</v>
      </c>
      <c r="Q4505" s="10">
        <f t="shared" ca="1" si="679"/>
        <v>0.31637696409960836</v>
      </c>
      <c r="R4505" s="30">
        <f>IF('Input Parameters'!$E$32=0,0,_xlfn.BETA.INV(Q4505,'Input Parameters'!$L$32,'Input Parameters'!$M$32,'Input Parameters'!$J$32,'Input Parameters'!$K$32))</f>
        <v>0</v>
      </c>
      <c r="S4505" s="10">
        <f t="shared" ca="1" si="680"/>
        <v>6.6432111935101568E-2</v>
      </c>
      <c r="T4505" s="26">
        <f ca="1">_xlfn.LOGNORM.INV(S4505,'Input Parameters'!$H$34,'Input Parameters'!$I$34)</f>
        <v>41.804716111888609</v>
      </c>
      <c r="U4505" s="10">
        <f t="shared" ca="1" si="681"/>
        <v>0.61343666596716162</v>
      </c>
      <c r="V4505" s="30">
        <f ca="1">_xlfn.BETA.INV(U4505,'Input Parameters'!$L$36,'Input Parameters'!$M$36,'Input Parameters'!$J$36,'Input Parameters'!$K$36)</f>
        <v>0.6310028330565931</v>
      </c>
      <c r="W4505" s="2">
        <f ca="1">N4505+(P4505-N4505)*(1-ERF((T4505-R4505)/(2*SQRT(L4505*'Input Parameters'!$E$38))))</f>
        <v>0.10690797725538899</v>
      </c>
      <c r="X4505">
        <f t="shared" ca="1" si="682"/>
        <v>1</v>
      </c>
      <c r="Y4505" s="7"/>
    </row>
    <row r="4506" spans="1:25" ht="15" customHeight="1" x14ac:dyDescent="0.25">
      <c r="A4506" s="139">
        <v>4499</v>
      </c>
      <c r="B4506" s="10">
        <f t="shared" ca="1" si="673"/>
        <v>0.78203397897988391</v>
      </c>
      <c r="C4506" s="60">
        <f ca="1">_xlfn.NORM.INV(B4506,'Input Parameters'!$E$15,'Input Parameters'!$F$15)</f>
        <v>313.18827571367433</v>
      </c>
      <c r="D4506" s="10">
        <f t="shared" ca="1" si="674"/>
        <v>0.25241705094760503</v>
      </c>
      <c r="E4506" s="62">
        <f ca="1">IF(_xlfn.NORM.INV(D4506,'Input Parameters'!$E$17,'Input Parameters'!$F$17)&lt;3500,3500,IF(_xlfn.NORM.INV(D4506,'Input Parameters'!$E$17,'Input Parameters'!$F$17)&gt;5500,5500,_xlfn.NORM.INV(D4506,'Input Parameters'!$E$17,'Input Parameters'!$F$17)))</f>
        <v>4333.1679080319554</v>
      </c>
      <c r="F4506" s="10">
        <f t="shared" ca="1" si="675"/>
        <v>0.72737810151010607</v>
      </c>
      <c r="G4506" s="64">
        <f ca="1">_xlfn.NORM.INV(F4506,'Input Parameters'!$E$20,'Input Parameters'!$F$20)</f>
        <v>286.7028465984834</v>
      </c>
      <c r="H4506" s="57">
        <f ca="1">EXP(E4506*(1/'Input Parameters'!$E$23-1/G4506))</f>
        <v>0.72529321395486612</v>
      </c>
      <c r="I4506" s="10">
        <f t="shared" ca="1" si="676"/>
        <v>0.57370788286161201</v>
      </c>
      <c r="J4506" s="30">
        <f ca="1">_xlfn.BETA.INV(I4506,'Input Parameters'!$L$26,'Input Parameters'!$M$26,'Input Parameters'!$J$26,'Input Parameters'!$K$26)</f>
        <v>0.69082646194900765</v>
      </c>
      <c r="K4506" s="168">
        <f ca="1">('Input Parameters'!$E$27/'Input Parameters'!$E$38)^$J4506</f>
        <v>7.04586313853575E-3</v>
      </c>
      <c r="L4506" s="69">
        <f ca="1">$H4506*$C4506*'Input Parameters'!$E$25*K4506</f>
        <v>1.6004912821489825</v>
      </c>
      <c r="M4506" s="24">
        <f t="shared" ca="1" si="677"/>
        <v>0.82947493126989191</v>
      </c>
      <c r="N4506" s="15">
        <f ca="1">_xlfn.NORM.INV(M4506,'Input Parameters'!$E$29,'Input Parameters'!$F$29)</f>
        <v>0.1000952092371569</v>
      </c>
      <c r="O4506" s="8">
        <f t="shared" ca="1" si="678"/>
        <v>0.86972634790392112</v>
      </c>
      <c r="P4506" s="30">
        <f ca="1">_xlfn.LOGNORM.INV(O4506,'Input Parameters'!$H$30,'Input Parameters'!$I$30)</f>
        <v>4.5654420881692559</v>
      </c>
      <c r="Q4506" s="10">
        <f t="shared" ca="1" si="679"/>
        <v>0.31042381919396822</v>
      </c>
      <c r="R4506" s="30">
        <f>IF('Input Parameters'!$E$32=0,0,_xlfn.BETA.INV(Q4506,'Input Parameters'!$L$32,'Input Parameters'!$M$32,'Input Parameters'!$J$32,'Input Parameters'!$K$32))</f>
        <v>0</v>
      </c>
      <c r="S4506" s="10">
        <f t="shared" ca="1" si="680"/>
        <v>0.28863587647282263</v>
      </c>
      <c r="T4506" s="26">
        <f ca="1">_xlfn.LOGNORM.INV(S4506,'Input Parameters'!$H$34,'Input Parameters'!$I$34)</f>
        <v>47.027961748752119</v>
      </c>
      <c r="U4506" s="10">
        <f t="shared" ca="1" si="681"/>
        <v>0.85874558090462538</v>
      </c>
      <c r="V4506" s="30">
        <f ca="1">_xlfn.BETA.INV(U4506,'Input Parameters'!$L$36,'Input Parameters'!$M$36,'Input Parameters'!$J$36,'Input Parameters'!$K$36)</f>
        <v>0.76478810036534584</v>
      </c>
      <c r="W4506" s="2">
        <f ca="1">N4506+(P4506-N4506)*(1-ERF((T4506-R4506)/(2*SQRT(L4506*'Input Parameters'!$E$38))))</f>
        <v>0.13838663244803995</v>
      </c>
      <c r="X4506">
        <f t="shared" ca="1" si="682"/>
        <v>1</v>
      </c>
      <c r="Y4506" s="7"/>
    </row>
    <row r="4507" spans="1:25" ht="15" customHeight="1" x14ac:dyDescent="0.25">
      <c r="A4507" s="139">
        <v>4500</v>
      </c>
      <c r="B4507" s="10">
        <f t="shared" ca="1" si="673"/>
        <v>8.821768808329411E-2</v>
      </c>
      <c r="C4507" s="60">
        <f ca="1">_xlfn.NORM.INV(B4507,'Input Parameters'!$E$15,'Input Parameters'!$F$15)</f>
        <v>197.70784255399542</v>
      </c>
      <c r="D4507" s="10">
        <f t="shared" ca="1" si="674"/>
        <v>0.29110576507636443</v>
      </c>
      <c r="E4507" s="62">
        <f ca="1">IF(_xlfn.NORM.INV(D4507,'Input Parameters'!$E$17,'Input Parameters'!$F$17)&lt;3500,3500,IF(_xlfn.NORM.INV(D4507,'Input Parameters'!$E$17,'Input Parameters'!$F$17)&gt;5500,5500,_xlfn.NORM.INV(D4507,'Input Parameters'!$E$17,'Input Parameters'!$F$17)))</f>
        <v>4414.8899329142641</v>
      </c>
      <c r="F4507" s="10">
        <f t="shared" ca="1" si="675"/>
        <v>0.39361789701530181</v>
      </c>
      <c r="G4507" s="64">
        <f ca="1">_xlfn.NORM.INV(F4507,'Input Parameters'!$E$20,'Input Parameters'!$F$20)</f>
        <v>280.84165786753124</v>
      </c>
      <c r="H4507" s="57">
        <f ca="1">EXP(E4507*(1/'Input Parameters'!$E$23-1/G4507))</f>
        <v>0.52277110187628206</v>
      </c>
      <c r="I4507" s="10">
        <f t="shared" ca="1" si="676"/>
        <v>0.21850615620764646</v>
      </c>
      <c r="J4507" s="30">
        <f ca="1">_xlfn.BETA.INV(I4507,'Input Parameters'!$L$26,'Input Parameters'!$M$26,'Input Parameters'!$J$26,'Input Parameters'!$K$26)</f>
        <v>0.53094033927792117</v>
      </c>
      <c r="K4507" s="168">
        <f ca="1">('Input Parameters'!$E$27/'Input Parameters'!$E$38)^$J4507</f>
        <v>2.218258700611506E-2</v>
      </c>
      <c r="L4507" s="69">
        <f ca="1">$H4507*$C4507*'Input Parameters'!$E$25*K4507</f>
        <v>2.2927022803061838</v>
      </c>
      <c r="M4507" s="24">
        <f t="shared" ca="1" si="677"/>
        <v>0.56391165737421967</v>
      </c>
      <c r="N4507" s="15">
        <f ca="1">_xlfn.NORM.INV(M4507,'Input Parameters'!$E$29,'Input Parameters'!$F$29)</f>
        <v>0.10001608942574751</v>
      </c>
      <c r="O4507" s="8">
        <f t="shared" ca="1" si="678"/>
        <v>0.77956846573139715</v>
      </c>
      <c r="P4507" s="30">
        <f ca="1">_xlfn.LOGNORM.INV(O4507,'Input Parameters'!$H$30,'Input Parameters'!$I$30)</f>
        <v>3.8617545708642589</v>
      </c>
      <c r="Q4507" s="10">
        <f t="shared" ca="1" si="679"/>
        <v>2.1848962720267262E-2</v>
      </c>
      <c r="R4507" s="30">
        <f>IF('Input Parameters'!$E$32=0,0,_xlfn.BETA.INV(Q4507,'Input Parameters'!$L$32,'Input Parameters'!$M$32,'Input Parameters'!$J$32,'Input Parameters'!$K$32))</f>
        <v>0</v>
      </c>
      <c r="S4507" s="10">
        <f t="shared" ca="1" si="680"/>
        <v>0.69427036093266292</v>
      </c>
      <c r="T4507" s="26">
        <f ca="1">_xlfn.LOGNORM.INV(S4507,'Input Parameters'!$H$34,'Input Parameters'!$I$34)</f>
        <v>53.699153518024517</v>
      </c>
      <c r="U4507" s="10">
        <f t="shared" ca="1" si="681"/>
        <v>1.8859248256165362E-2</v>
      </c>
      <c r="V4507" s="30">
        <f ca="1">_xlfn.BETA.INV(U4507,'Input Parameters'!$L$36,'Input Parameters'!$M$36,'Input Parameters'!$J$36,'Input Parameters'!$K$36)</f>
        <v>0.33996872945286116</v>
      </c>
      <c r="W4507" s="2">
        <f ca="1">N4507+(P4507-N4507)*(1-ERF((T4507-R4507)/(2*SQRT(L4507*'Input Parameters'!$E$38))))</f>
        <v>0.14572639288635317</v>
      </c>
      <c r="X4507">
        <f t="shared" ca="1" si="682"/>
        <v>1</v>
      </c>
      <c r="Y4507" s="7"/>
    </row>
    <row r="4508" spans="1:25" ht="15" customHeight="1" x14ac:dyDescent="0.25">
      <c r="A4508" s="139">
        <v>4501</v>
      </c>
      <c r="B4508" s="10">
        <f t="shared" ca="1" si="673"/>
        <v>0.96945226813775753</v>
      </c>
      <c r="C4508" s="60">
        <f ca="1">_xlfn.NORM.INV(B4508,'Input Parameters'!$E$15,'Input Parameters'!$F$15)</f>
        <v>372.46088795273818</v>
      </c>
      <c r="D4508" s="10">
        <f t="shared" ca="1" si="674"/>
        <v>0.81733464941287548</v>
      </c>
      <c r="E4508" s="62">
        <f ca="1">IF(_xlfn.NORM.INV(D4508,'Input Parameters'!$E$17,'Input Parameters'!$F$17)&lt;3500,3500,IF(_xlfn.NORM.INV(D4508,'Input Parameters'!$E$17,'Input Parameters'!$F$17)&gt;5500,5500,_xlfn.NORM.INV(D4508,'Input Parameters'!$E$17,'Input Parameters'!$F$17)))</f>
        <v>5433.6779833924247</v>
      </c>
      <c r="F4508" s="10">
        <f t="shared" ca="1" si="675"/>
        <v>0.23914046829726554</v>
      </c>
      <c r="G4508" s="64">
        <f ca="1">_xlfn.NORM.INV(F4508,'Input Parameters'!$E$20,'Input Parameters'!$F$20)</f>
        <v>277.89922989786811</v>
      </c>
      <c r="H4508" s="57">
        <f ca="1">EXP(E4508*(1/'Input Parameters'!$E$23-1/G4508))</f>
        <v>0.36672486780460661</v>
      </c>
      <c r="I4508" s="10">
        <f t="shared" ca="1" si="676"/>
        <v>0.11768504319935325</v>
      </c>
      <c r="J4508" s="30">
        <f ca="1">_xlfn.BETA.INV(I4508,'Input Parameters'!$L$26,'Input Parameters'!$M$26,'Input Parameters'!$J$26,'Input Parameters'!$K$26)</f>
        <v>0.4607381194821597</v>
      </c>
      <c r="K4508" s="168">
        <f ca="1">('Input Parameters'!$E$27/'Input Parameters'!$E$38)^$J4508</f>
        <v>3.6703414995014796E-2</v>
      </c>
      <c r="L4508" s="69">
        <f ca="1">$H4508*$C4508*'Input Parameters'!$E$25*K4508</f>
        <v>5.0133440416713189</v>
      </c>
      <c r="M4508" s="24">
        <f t="shared" ca="1" si="677"/>
        <v>0.18662569086650826</v>
      </c>
      <c r="N4508" s="15">
        <f ca="1">_xlfn.NORM.INV(M4508,'Input Parameters'!$E$29,'Input Parameters'!$F$29)</f>
        <v>9.9910960044590894E-2</v>
      </c>
      <c r="O4508" s="8">
        <f t="shared" ca="1" si="678"/>
        <v>0.57550978670251063</v>
      </c>
      <c r="P4508" s="30">
        <f ca="1">_xlfn.LOGNORM.INV(O4508,'Input Parameters'!$H$30,'Input Parameters'!$I$30)</f>
        <v>2.9358323568265323</v>
      </c>
      <c r="Q4508" s="10">
        <f t="shared" ca="1" si="679"/>
        <v>0.80263564549179822</v>
      </c>
      <c r="R4508" s="30">
        <f>IF('Input Parameters'!$E$32=0,0,_xlfn.BETA.INV(Q4508,'Input Parameters'!$L$32,'Input Parameters'!$M$32,'Input Parameters'!$J$32,'Input Parameters'!$K$32))</f>
        <v>0</v>
      </c>
      <c r="S4508" s="10">
        <f t="shared" ca="1" si="680"/>
        <v>0.90329815304870142</v>
      </c>
      <c r="T4508" s="26">
        <f ca="1">_xlfn.LOGNORM.INV(S4508,'Input Parameters'!$H$34,'Input Parameters'!$I$34)</f>
        <v>59.269006227809221</v>
      </c>
      <c r="U4508" s="10">
        <f t="shared" ca="1" si="681"/>
        <v>0.89938391144876484</v>
      </c>
      <c r="V4508" s="30">
        <f ca="1">_xlfn.BETA.INV(U4508,'Input Parameters'!$L$36,'Input Parameters'!$M$36,'Input Parameters'!$J$36,'Input Parameters'!$K$36)</f>
        <v>0.80148944860341409</v>
      </c>
      <c r="W4508" s="2">
        <f ca="1">N4508+(P4508-N4508)*(1-ERF((T4508-R4508)/(2*SQRT(L4508*'Input Parameters'!$E$38))))</f>
        <v>0.27358440715138721</v>
      </c>
      <c r="X4508">
        <f t="shared" ca="1" si="682"/>
        <v>1</v>
      </c>
      <c r="Y4508" s="7"/>
    </row>
    <row r="4509" spans="1:25" ht="15" customHeight="1" x14ac:dyDescent="0.25">
      <c r="A4509" s="139">
        <v>4502</v>
      </c>
      <c r="B4509" s="10">
        <f t="shared" ca="1" si="673"/>
        <v>0.39983672636947165</v>
      </c>
      <c r="C4509" s="60">
        <f ca="1">_xlfn.NORM.INV(B4509,'Input Parameters'!$E$15,'Input Parameters'!$F$15)</f>
        <v>257.21454485237757</v>
      </c>
      <c r="D4509" s="10">
        <f t="shared" ca="1" si="674"/>
        <v>0.71125165146053215</v>
      </c>
      <c r="E4509" s="62">
        <f ca="1">IF(_xlfn.NORM.INV(D4509,'Input Parameters'!$E$17,'Input Parameters'!$F$17)&lt;3500,3500,IF(_xlfn.NORM.INV(D4509,'Input Parameters'!$E$17,'Input Parameters'!$F$17)&gt;5500,5500,_xlfn.NORM.INV(D4509,'Input Parameters'!$E$17,'Input Parameters'!$F$17)))</f>
        <v>5189.9314865829519</v>
      </c>
      <c r="F4509" s="10">
        <f t="shared" ca="1" si="675"/>
        <v>0.232440845873783</v>
      </c>
      <c r="G4509" s="64">
        <f ca="1">_xlfn.NORM.INV(F4509,'Input Parameters'!$E$20,'Input Parameters'!$F$20)</f>
        <v>277.75342468625661</v>
      </c>
      <c r="H4509" s="57">
        <f ca="1">EXP(E4509*(1/'Input Parameters'!$E$23-1/G4509))</f>
        <v>0.37986188119958514</v>
      </c>
      <c r="I4509" s="10">
        <f t="shared" ca="1" si="676"/>
        <v>0.79823326287305996</v>
      </c>
      <c r="J4509" s="30">
        <f ca="1">_xlfn.BETA.INV(I4509,'Input Parameters'!$L$26,'Input Parameters'!$M$26,'Input Parameters'!$J$26,'Input Parameters'!$K$26)</f>
        <v>0.78463135441477438</v>
      </c>
      <c r="K4509" s="168">
        <f ca="1">('Input Parameters'!$E$27/'Input Parameters'!$E$38)^$J4509</f>
        <v>3.5951148348377371E-3</v>
      </c>
      <c r="L4509" s="69">
        <f ca="1">$H4509*$C4509*'Input Parameters'!$E$25*K4509</f>
        <v>0.35126429321462849</v>
      </c>
      <c r="M4509" s="24">
        <f t="shared" ca="1" si="677"/>
        <v>5.0144840783011735E-2</v>
      </c>
      <c r="N4509" s="15">
        <f ca="1">_xlfn.NORM.INV(M4509,'Input Parameters'!$E$29,'Input Parameters'!$F$29)</f>
        <v>9.9835654912574387E-2</v>
      </c>
      <c r="O4509" s="8">
        <f t="shared" ca="1" si="678"/>
        <v>8.8826166213001212E-2</v>
      </c>
      <c r="P4509" s="30">
        <f ca="1">_xlfn.LOGNORM.INV(O4509,'Input Parameters'!$H$30,'Input Parameters'!$I$30)</f>
        <v>1.4194399706235694</v>
      </c>
      <c r="Q4509" s="10">
        <f t="shared" ca="1" si="679"/>
        <v>0.72451224396678571</v>
      </c>
      <c r="R4509" s="30">
        <f>IF('Input Parameters'!$E$32=0,0,_xlfn.BETA.INV(Q4509,'Input Parameters'!$L$32,'Input Parameters'!$M$32,'Input Parameters'!$J$32,'Input Parameters'!$K$32))</f>
        <v>0</v>
      </c>
      <c r="S4509" s="10">
        <f t="shared" ca="1" si="680"/>
        <v>0.25446094693476684</v>
      </c>
      <c r="T4509" s="26">
        <f ca="1">_xlfn.LOGNORM.INV(S4509,'Input Parameters'!$H$34,'Input Parameters'!$I$34)</f>
        <v>46.427846096881581</v>
      </c>
      <c r="U4509" s="10">
        <f t="shared" ca="1" si="681"/>
        <v>0.22545976204848295</v>
      </c>
      <c r="V4509" s="30">
        <f ca="1">_xlfn.BETA.INV(U4509,'Input Parameters'!$L$36,'Input Parameters'!$M$36,'Input Parameters'!$J$36,'Input Parameters'!$K$36)</f>
        <v>0.47985460901756716</v>
      </c>
      <c r="W4509" s="2">
        <f ca="1">N4509+(P4509-N4509)*(1-ERF((T4509-R4509)/(2*SQRT(L4509*'Input Parameters'!$E$38))))</f>
        <v>9.9835695011096584E-2</v>
      </c>
      <c r="X4509">
        <f t="shared" ca="1" si="682"/>
        <v>1</v>
      </c>
      <c r="Y4509" s="7"/>
    </row>
    <row r="4510" spans="1:25" ht="15" customHeight="1" x14ac:dyDescent="0.25">
      <c r="A4510" s="139">
        <v>4503</v>
      </c>
      <c r="B4510" s="10">
        <f t="shared" ca="1" si="673"/>
        <v>0.85953992504418364</v>
      </c>
      <c r="C4510" s="60">
        <f ca="1">_xlfn.NORM.INV(B4510,'Input Parameters'!$E$15,'Input Parameters'!$F$15)</f>
        <v>329.40152617932461</v>
      </c>
      <c r="D4510" s="10">
        <f t="shared" ca="1" si="674"/>
        <v>0.87830161303213861</v>
      </c>
      <c r="E4510" s="62">
        <f ca="1">IF(_xlfn.NORM.INV(D4510,'Input Parameters'!$E$17,'Input Parameters'!$F$17)&lt;3500,3500,IF(_xlfn.NORM.INV(D4510,'Input Parameters'!$E$17,'Input Parameters'!$F$17)&gt;5500,5500,_xlfn.NORM.INV(D4510,'Input Parameters'!$E$17,'Input Parameters'!$F$17)))</f>
        <v>5500</v>
      </c>
      <c r="F4510" s="10">
        <f t="shared" ca="1" si="675"/>
        <v>9.2886133916156299E-2</v>
      </c>
      <c r="G4510" s="64">
        <f ca="1">_xlfn.NORM.INV(F4510,'Input Parameters'!$E$20,'Input Parameters'!$F$20)</f>
        <v>273.78462835304663</v>
      </c>
      <c r="H4510" s="57">
        <f ca="1">EXP(E4510*(1/'Input Parameters'!$E$23-1/G4510))</f>
        <v>0.26905919741344908</v>
      </c>
      <c r="I4510" s="10">
        <f t="shared" ca="1" si="676"/>
        <v>0.63921196454774942</v>
      </c>
      <c r="J4510" s="30">
        <f ca="1">_xlfn.BETA.INV(I4510,'Input Parameters'!$L$26,'Input Parameters'!$M$26,'Input Parameters'!$J$26,'Input Parameters'!$K$26)</f>
        <v>0.71692498964121287</v>
      </c>
      <c r="K4510" s="168">
        <f ca="1">('Input Parameters'!$E$27/'Input Parameters'!$E$38)^$J4510</f>
        <v>5.8429470218488424E-3</v>
      </c>
      <c r="L4510" s="69">
        <f ca="1">$H4510*$C4510*'Input Parameters'!$E$25*K4510</f>
        <v>0.51785169007792231</v>
      </c>
      <c r="M4510" s="24">
        <f t="shared" ca="1" si="677"/>
        <v>0.98886656589709698</v>
      </c>
      <c r="N4510" s="15">
        <f ca="1">_xlfn.NORM.INV(M4510,'Input Parameters'!$E$29,'Input Parameters'!$F$29)</f>
        <v>0.10022857845120109</v>
      </c>
      <c r="O4510" s="8">
        <f t="shared" ca="1" si="678"/>
        <v>0.808861843033434</v>
      </c>
      <c r="P4510" s="30">
        <f ca="1">_xlfn.LOGNORM.INV(O4510,'Input Parameters'!$H$30,'Input Parameters'!$I$30)</f>
        <v>4.0542437923289105</v>
      </c>
      <c r="Q4510" s="10">
        <f t="shared" ca="1" si="679"/>
        <v>0.88275669150782166</v>
      </c>
      <c r="R4510" s="30">
        <f>IF('Input Parameters'!$E$32=0,0,_xlfn.BETA.INV(Q4510,'Input Parameters'!$L$32,'Input Parameters'!$M$32,'Input Parameters'!$J$32,'Input Parameters'!$K$32))</f>
        <v>0</v>
      </c>
      <c r="S4510" s="10">
        <f t="shared" ca="1" si="680"/>
        <v>0.15901668521478918</v>
      </c>
      <c r="T4510" s="26">
        <f ca="1">_xlfn.LOGNORM.INV(S4510,'Input Parameters'!$H$34,'Input Parameters'!$I$34)</f>
        <v>44.514469930902443</v>
      </c>
      <c r="U4510" s="10">
        <f t="shared" ca="1" si="681"/>
        <v>0.68135081768071215</v>
      </c>
      <c r="V4510" s="30">
        <f ca="1">_xlfn.BETA.INV(U4510,'Input Parameters'!$L$36,'Input Parameters'!$M$36,'Input Parameters'!$J$36,'Input Parameters'!$K$36)</f>
        <v>0.66084951793164537</v>
      </c>
      <c r="W4510" s="2">
        <f ca="1">N4510+(P4510-N4510)*(1-ERF((T4510-R4510)/(2*SQRT(L4510*'Input Parameters'!$E$38))))</f>
        <v>0.10027680310004888</v>
      </c>
      <c r="X4510">
        <f t="shared" ca="1" si="682"/>
        <v>1</v>
      </c>
      <c r="Y4510" s="7"/>
    </row>
    <row r="4511" spans="1:25" ht="15" customHeight="1" x14ac:dyDescent="0.25">
      <c r="A4511" s="139">
        <v>4504</v>
      </c>
      <c r="B4511" s="10">
        <f t="shared" ca="1" si="673"/>
        <v>3.0732281859891186E-2</v>
      </c>
      <c r="C4511" s="60">
        <f ca="1">_xlfn.NORM.INV(B4511,'Input Parameters'!$E$15,'Input Parameters'!$F$15)</f>
        <v>169.61795219523847</v>
      </c>
      <c r="D4511" s="10">
        <f t="shared" ca="1" si="674"/>
        <v>0.95793405584664637</v>
      </c>
      <c r="E4511" s="62">
        <f ca="1">IF(_xlfn.NORM.INV(D4511,'Input Parameters'!$E$17,'Input Parameters'!$F$17)&lt;3500,3500,IF(_xlfn.NORM.INV(D4511,'Input Parameters'!$E$17,'Input Parameters'!$F$17)&gt;5500,5500,_xlfn.NORM.INV(D4511,'Input Parameters'!$E$17,'Input Parameters'!$F$17)))</f>
        <v>5500</v>
      </c>
      <c r="F4511" s="10">
        <f t="shared" ca="1" si="675"/>
        <v>0.93855628038466288</v>
      </c>
      <c r="G4511" s="64">
        <f ca="1">_xlfn.NORM.INV(F4511,'Input Parameters'!$E$20,'Input Parameters'!$F$20)</f>
        <v>292.98653558037819</v>
      </c>
      <c r="H4511" s="57">
        <f ca="1">EXP(E4511*(1/'Input Parameters'!$E$23-1/G4511))</f>
        <v>1.0037725754606601</v>
      </c>
      <c r="I4511" s="10">
        <f t="shared" ca="1" si="676"/>
        <v>0.49530889985383708</v>
      </c>
      <c r="J4511" s="30">
        <f ca="1">_xlfn.BETA.INV(I4511,'Input Parameters'!$L$26,'Input Parameters'!$M$26,'Input Parameters'!$J$26,'Input Parameters'!$K$26)</f>
        <v>0.65950521031842158</v>
      </c>
      <c r="K4511" s="168">
        <f ca="1">('Input Parameters'!$E$27/'Input Parameters'!$E$38)^$J4511</f>
        <v>8.8207662068328502E-3</v>
      </c>
      <c r="L4511" s="69">
        <f ca="1">$H4511*$C4511*'Input Parameters'!$E$25*K4511</f>
        <v>1.5018046784319461</v>
      </c>
      <c r="M4511" s="24">
        <f t="shared" ca="1" si="677"/>
        <v>0.22195144095358832</v>
      </c>
      <c r="N4511" s="15">
        <f ca="1">_xlfn.NORM.INV(M4511,'Input Parameters'!$E$29,'Input Parameters'!$F$29)</f>
        <v>9.9923438074140072E-2</v>
      </c>
      <c r="O4511" s="8">
        <f t="shared" ca="1" si="678"/>
        <v>0.30078993345088123</v>
      </c>
      <c r="P4511" s="30">
        <f ca="1">_xlfn.LOGNORM.INV(O4511,'Input Parameters'!$H$30,'Input Parameters'!$I$30)</f>
        <v>2.0967664992751467</v>
      </c>
      <c r="Q4511" s="10">
        <f t="shared" ca="1" si="679"/>
        <v>0.46432509878183659</v>
      </c>
      <c r="R4511" s="30">
        <f>IF('Input Parameters'!$E$32=0,0,_xlfn.BETA.INV(Q4511,'Input Parameters'!$L$32,'Input Parameters'!$M$32,'Input Parameters'!$J$32,'Input Parameters'!$K$32))</f>
        <v>0</v>
      </c>
      <c r="S4511" s="10">
        <f t="shared" ca="1" si="680"/>
        <v>5.7646517982618217E-2</v>
      </c>
      <c r="T4511" s="26">
        <f ca="1">_xlfn.LOGNORM.INV(S4511,'Input Parameters'!$H$34,'Input Parameters'!$I$34)</f>
        <v>41.431920057286412</v>
      </c>
      <c r="U4511" s="10">
        <f t="shared" ca="1" si="681"/>
        <v>0.86180589212402092</v>
      </c>
      <c r="V4511" s="30">
        <f ca="1">_xlfn.BETA.INV(U4511,'Input Parameters'!$L$36,'Input Parameters'!$M$36,'Input Parameters'!$J$36,'Input Parameters'!$K$36)</f>
        <v>0.76724968325098963</v>
      </c>
      <c r="W4511" s="2">
        <f ca="1">N4511+(P4511-N4511)*(1-ERF((T4511-R4511)/(2*SQRT(L4511*'Input Parameters'!$E$38))))</f>
        <v>0.13350883824543658</v>
      </c>
      <c r="X4511">
        <f t="shared" ca="1" si="682"/>
        <v>1</v>
      </c>
      <c r="Y4511" s="7"/>
    </row>
    <row r="4512" spans="1:25" ht="15" customHeight="1" x14ac:dyDescent="0.25">
      <c r="A4512" s="139">
        <v>4505</v>
      </c>
      <c r="B4512" s="10">
        <f t="shared" ca="1" si="673"/>
        <v>0.15621465105696319</v>
      </c>
      <c r="C4512" s="60">
        <f ca="1">_xlfn.NORM.INV(B4512,'Input Parameters'!$E$15,'Input Parameters'!$F$15)</f>
        <v>216.22436088442822</v>
      </c>
      <c r="D4512" s="10">
        <f t="shared" ca="1" si="674"/>
        <v>0.25622215802290371</v>
      </c>
      <c r="E4512" s="62">
        <f ca="1">IF(_xlfn.NORM.INV(D4512,'Input Parameters'!$E$17,'Input Parameters'!$F$17)&lt;3500,3500,IF(_xlfn.NORM.INV(D4512,'Input Parameters'!$E$17,'Input Parameters'!$F$17)&gt;5500,5500,_xlfn.NORM.INV(D4512,'Input Parameters'!$E$17,'Input Parameters'!$F$17)))</f>
        <v>4341.4745172936318</v>
      </c>
      <c r="F4512" s="10">
        <f t="shared" ca="1" si="675"/>
        <v>0.64751696299529515</v>
      </c>
      <c r="G4512" s="64">
        <f ca="1">_xlfn.NORM.INV(F4512,'Input Parameters'!$E$20,'Input Parameters'!$F$20)</f>
        <v>285.18679003212526</v>
      </c>
      <c r="H4512" s="57">
        <f ca="1">EXP(E4512*(1/'Input Parameters'!$E$23-1/G4512))</f>
        <v>0.66878402057763708</v>
      </c>
      <c r="I4512" s="10">
        <f t="shared" ca="1" si="676"/>
        <v>0.86911778580437216</v>
      </c>
      <c r="J4512" s="30">
        <f ca="1">_xlfn.BETA.INV(I4512,'Input Parameters'!$L$26,'Input Parameters'!$M$26,'Input Parameters'!$J$26,'Input Parameters'!$K$26)</f>
        <v>0.82064005638250959</v>
      </c>
      <c r="K4512" s="168">
        <f ca="1">('Input Parameters'!$E$27/'Input Parameters'!$E$38)^$J4512</f>
        <v>2.7767596627463549E-3</v>
      </c>
      <c r="L4512" s="69">
        <f ca="1">$H4512*$C4512*'Input Parameters'!$E$25*K4512</f>
        <v>0.40153998808813784</v>
      </c>
      <c r="M4512" s="24">
        <f t="shared" ca="1" si="677"/>
        <v>0.53748350876472395</v>
      </c>
      <c r="N4512" s="15">
        <f ca="1">_xlfn.NORM.INV(M4512,'Input Parameters'!$E$29,'Input Parameters'!$F$29)</f>
        <v>0.10000940958934387</v>
      </c>
      <c r="O4512" s="8">
        <f t="shared" ca="1" si="678"/>
        <v>0.54011462930517129</v>
      </c>
      <c r="P4512" s="30">
        <f ca="1">_xlfn.LOGNORM.INV(O4512,'Input Parameters'!$H$30,'Input Parameters'!$I$30)</f>
        <v>2.8140363770882675</v>
      </c>
      <c r="Q4512" s="10">
        <f t="shared" ca="1" si="679"/>
        <v>0.74518983899108215</v>
      </c>
      <c r="R4512" s="30">
        <f>IF('Input Parameters'!$E$32=0,0,_xlfn.BETA.INV(Q4512,'Input Parameters'!$L$32,'Input Parameters'!$M$32,'Input Parameters'!$J$32,'Input Parameters'!$K$32))</f>
        <v>0</v>
      </c>
      <c r="S4512" s="10">
        <f t="shared" ca="1" si="680"/>
        <v>0.90515722364699858</v>
      </c>
      <c r="T4512" s="26">
        <f ca="1">_xlfn.LOGNORM.INV(S4512,'Input Parameters'!$H$34,'Input Parameters'!$I$34)</f>
        <v>59.349754001212766</v>
      </c>
      <c r="U4512" s="10">
        <f t="shared" ca="1" si="681"/>
        <v>0.72705147769056511</v>
      </c>
      <c r="V4512" s="30">
        <f ca="1">_xlfn.BETA.INV(U4512,'Input Parameters'!$L$36,'Input Parameters'!$M$36,'Input Parameters'!$J$36,'Input Parameters'!$K$36)</f>
        <v>0.68295964016890487</v>
      </c>
      <c r="W4512" s="2">
        <f ca="1">N4512+(P4512-N4512)*(1-ERF((T4512-R4512)/(2*SQRT(L4512*'Input Parameters'!$E$38))))</f>
        <v>0.10000940968502273</v>
      </c>
      <c r="X4512">
        <f t="shared" ca="1" si="682"/>
        <v>1</v>
      </c>
      <c r="Y4512" s="7"/>
    </row>
    <row r="4513" spans="1:25" ht="15" customHeight="1" x14ac:dyDescent="0.25">
      <c r="A4513" s="139">
        <v>4506</v>
      </c>
      <c r="B4513" s="10">
        <f t="shared" ca="1" si="673"/>
        <v>0.8231328188357655</v>
      </c>
      <c r="C4513" s="60">
        <f ca="1">_xlfn.NORM.INV(B4513,'Input Parameters'!$E$15,'Input Parameters'!$F$15)</f>
        <v>321.22458078232376</v>
      </c>
      <c r="D4513" s="10">
        <f t="shared" ca="1" si="674"/>
        <v>0.30130672658194269</v>
      </c>
      <c r="E4513" s="62">
        <f ca="1">IF(_xlfn.NORM.INV(D4513,'Input Parameters'!$E$17,'Input Parameters'!$F$17)&lt;3500,3500,IF(_xlfn.NORM.INV(D4513,'Input Parameters'!$E$17,'Input Parameters'!$F$17)&gt;5500,5500,_xlfn.NORM.INV(D4513,'Input Parameters'!$E$17,'Input Parameters'!$F$17)))</f>
        <v>4435.5478550045309</v>
      </c>
      <c r="F4513" s="10">
        <f t="shared" ca="1" si="675"/>
        <v>0.99655205555519899</v>
      </c>
      <c r="G4513" s="64">
        <f ca="1">_xlfn.NORM.INV(F4513,'Input Parameters'!$E$20,'Input Parameters'!$F$20)</f>
        <v>300.75226493736676</v>
      </c>
      <c r="H4513" s="57">
        <f ca="1">EXP(E4513*(1/'Input Parameters'!$E$23-1/G4513))</f>
        <v>1.4828164291414492</v>
      </c>
      <c r="I4513" s="10">
        <f t="shared" ca="1" si="676"/>
        <v>0.95411778147889026</v>
      </c>
      <c r="J4513" s="30">
        <f ca="1">_xlfn.BETA.INV(I4513,'Input Parameters'!$L$26,'Input Parameters'!$M$26,'Input Parameters'!$J$26,'Input Parameters'!$K$26)</f>
        <v>0.88038451225883141</v>
      </c>
      <c r="K4513" s="168">
        <f ca="1">('Input Parameters'!$E$27/'Input Parameters'!$E$38)^$J4513</f>
        <v>1.8089313519166774E-3</v>
      </c>
      <c r="L4513" s="69">
        <f ca="1">$H4513*$C4513*'Input Parameters'!$E$25*K4513</f>
        <v>0.86162491000804475</v>
      </c>
      <c r="M4513" s="24">
        <f t="shared" ca="1" si="677"/>
        <v>0.24442944328271998</v>
      </c>
      <c r="N4513" s="15">
        <f ca="1">_xlfn.NORM.INV(M4513,'Input Parameters'!$E$29,'Input Parameters'!$F$29)</f>
        <v>9.9930787508525173E-2</v>
      </c>
      <c r="O4513" s="8">
        <f t="shared" ca="1" si="678"/>
        <v>0.56391280473604866</v>
      </c>
      <c r="P4513" s="30">
        <f ca="1">_xlfn.LOGNORM.INV(O4513,'Input Parameters'!$H$30,'Input Parameters'!$I$30)</f>
        <v>2.895174065907745</v>
      </c>
      <c r="Q4513" s="10">
        <f t="shared" ca="1" si="679"/>
        <v>0.95848162432911688</v>
      </c>
      <c r="R4513" s="30">
        <f>IF('Input Parameters'!$E$32=0,0,_xlfn.BETA.INV(Q4513,'Input Parameters'!$L$32,'Input Parameters'!$M$32,'Input Parameters'!$J$32,'Input Parameters'!$K$32))</f>
        <v>0</v>
      </c>
      <c r="S4513" s="10">
        <f t="shared" ca="1" si="680"/>
        <v>0.6507941145847761</v>
      </c>
      <c r="T4513" s="26">
        <f ca="1">_xlfn.LOGNORM.INV(S4513,'Input Parameters'!$H$34,'Input Parameters'!$I$34)</f>
        <v>52.899284649627127</v>
      </c>
      <c r="U4513" s="10">
        <f t="shared" ca="1" si="681"/>
        <v>0.61862952668371707</v>
      </c>
      <c r="V4513" s="30">
        <f ca="1">_xlfn.BETA.INV(U4513,'Input Parameters'!$L$36,'Input Parameters'!$M$36,'Input Parameters'!$J$36,'Input Parameters'!$K$36)</f>
        <v>0.63318749708887745</v>
      </c>
      <c r="W4513" s="2">
        <f ca="1">N4513+(P4513-N4513)*(1-ERF((T4513-R4513)/(2*SQRT(L4513*'Input Parameters'!$E$38))))</f>
        <v>0.10008687822815812</v>
      </c>
      <c r="X4513">
        <f t="shared" ca="1" si="682"/>
        <v>1</v>
      </c>
      <c r="Y4513" s="7"/>
    </row>
    <row r="4514" spans="1:25" ht="15" customHeight="1" x14ac:dyDescent="0.25">
      <c r="A4514" s="139">
        <v>4507</v>
      </c>
      <c r="B4514" s="10">
        <f t="shared" ca="1" si="673"/>
        <v>0.537994221129387</v>
      </c>
      <c r="C4514" s="60">
        <f ca="1">_xlfn.NORM.INV(B4514,'Input Parameters'!$E$15,'Input Parameters'!$F$15)</f>
        <v>276.13626880507843</v>
      </c>
      <c r="D4514" s="10">
        <f t="shared" ca="1" si="674"/>
        <v>0.76764917867532378</v>
      </c>
      <c r="E4514" s="62">
        <f ca="1">IF(_xlfn.NORM.INV(D4514,'Input Parameters'!$E$17,'Input Parameters'!$F$17)&lt;3500,3500,IF(_xlfn.NORM.INV(D4514,'Input Parameters'!$E$17,'Input Parameters'!$F$17)&gt;5500,5500,_xlfn.NORM.INV(D4514,'Input Parameters'!$E$17,'Input Parameters'!$F$17)))</f>
        <v>5311.7888326239554</v>
      </c>
      <c r="F4514" s="10">
        <f t="shared" ca="1" si="675"/>
        <v>0.41608308521196857</v>
      </c>
      <c r="G4514" s="64">
        <f ca="1">_xlfn.NORM.INV(F4514,'Input Parameters'!$E$20,'Input Parameters'!$F$20)</f>
        <v>281.23010785929836</v>
      </c>
      <c r="H4514" s="57">
        <f ca="1">EXP(E4514*(1/'Input Parameters'!$E$23-1/G4514))</f>
        <v>0.47036123331749519</v>
      </c>
      <c r="I4514" s="10">
        <f t="shared" ca="1" si="676"/>
        <v>0.38399788571677662</v>
      </c>
      <c r="J4514" s="30">
        <f ca="1">_xlfn.BETA.INV(I4514,'Input Parameters'!$L$26,'Input Parameters'!$M$26,'Input Parameters'!$J$26,'Input Parameters'!$K$26)</f>
        <v>0.61295964847641826</v>
      </c>
      <c r="K4514" s="168">
        <f ca="1">('Input Parameters'!$E$27/'Input Parameters'!$E$38)^$J4514</f>
        <v>1.2317009073519512E-2</v>
      </c>
      <c r="L4514" s="69">
        <f ca="1">$H4514*$C4514*'Input Parameters'!$E$25*K4514</f>
        <v>1.5997798933282883</v>
      </c>
      <c r="M4514" s="24">
        <f t="shared" ca="1" si="677"/>
        <v>0.29041777636740818</v>
      </c>
      <c r="N4514" s="15">
        <f ca="1">_xlfn.NORM.INV(M4514,'Input Parameters'!$E$29,'Input Parameters'!$F$29)</f>
        <v>9.9944783535199602E-2</v>
      </c>
      <c r="O4514" s="8">
        <f t="shared" ca="1" si="678"/>
        <v>0.50057815747495726</v>
      </c>
      <c r="P4514" s="30">
        <f ca="1">_xlfn.LOGNORM.INV(O4514,'Input Parameters'!$H$30,'Input Parameters'!$I$30)</f>
        <v>2.6851191405552313</v>
      </c>
      <c r="Q4514" s="10">
        <f t="shared" ca="1" si="679"/>
        <v>0.40770775468685794</v>
      </c>
      <c r="R4514" s="30">
        <f>IF('Input Parameters'!$E$32=0,0,_xlfn.BETA.INV(Q4514,'Input Parameters'!$L$32,'Input Parameters'!$M$32,'Input Parameters'!$J$32,'Input Parameters'!$K$32))</f>
        <v>0</v>
      </c>
      <c r="S4514" s="10">
        <f t="shared" ca="1" si="680"/>
        <v>0.52310180959154007</v>
      </c>
      <c r="T4514" s="26">
        <f ca="1">_xlfn.LOGNORM.INV(S4514,'Input Parameters'!$H$34,'Input Parameters'!$I$34)</f>
        <v>50.772695177284611</v>
      </c>
      <c r="U4514" s="10">
        <f t="shared" ca="1" si="681"/>
        <v>0.38330291675897954</v>
      </c>
      <c r="V4514" s="30">
        <f ca="1">_xlfn.BETA.INV(U4514,'Input Parameters'!$L$36,'Input Parameters'!$M$36,'Input Parameters'!$J$36,'Input Parameters'!$K$36)</f>
        <v>0.541992370255439</v>
      </c>
      <c r="W4514" s="2">
        <f ca="1">N4514+(P4514-N4514)*(1-ERF((T4514-R4514)/(2*SQRT(L4514*'Input Parameters'!$E$38))))</f>
        <v>0.111663286576316</v>
      </c>
      <c r="X4514">
        <f t="shared" ca="1" si="682"/>
        <v>1</v>
      </c>
      <c r="Y4514" s="7"/>
    </row>
    <row r="4515" spans="1:25" ht="15" customHeight="1" x14ac:dyDescent="0.25">
      <c r="A4515" s="139">
        <v>4508</v>
      </c>
      <c r="B4515" s="10">
        <f t="shared" ca="1" si="673"/>
        <v>0.18430933073873623</v>
      </c>
      <c r="C4515" s="60">
        <f ca="1">_xlfn.NORM.INV(B4515,'Input Parameters'!$E$15,'Input Parameters'!$F$15)</f>
        <v>222.24383815675122</v>
      </c>
      <c r="D4515" s="10">
        <f t="shared" ca="1" si="674"/>
        <v>0.79307146762406866</v>
      </c>
      <c r="E4515" s="62">
        <f ca="1">IF(_xlfn.NORM.INV(D4515,'Input Parameters'!$E$17,'Input Parameters'!$F$17)&lt;3500,3500,IF(_xlfn.NORM.INV(D4515,'Input Parameters'!$E$17,'Input Parameters'!$F$17)&gt;5500,5500,_xlfn.NORM.INV(D4515,'Input Parameters'!$E$17,'Input Parameters'!$F$17)))</f>
        <v>5371.9874175082705</v>
      </c>
      <c r="F4515" s="10">
        <f t="shared" ca="1" si="675"/>
        <v>0.87915626949480796</v>
      </c>
      <c r="G4515" s="64">
        <f ca="1">_xlfn.NORM.INV(F4515,'Input Parameters'!$E$20,'Input Parameters'!$F$20)</f>
        <v>290.49422196597999</v>
      </c>
      <c r="H4515" s="57">
        <f ca="1">EXP(E4515*(1/'Input Parameters'!$E$23-1/G4515))</f>
        <v>0.85758859939872722</v>
      </c>
      <c r="I4515" s="10">
        <f t="shared" ca="1" si="676"/>
        <v>0.40507677249672136</v>
      </c>
      <c r="J4515" s="30">
        <f ca="1">_xlfn.BETA.INV(I4515,'Input Parameters'!$L$26,'Input Parameters'!$M$26,'Input Parameters'!$J$26,'Input Parameters'!$K$26)</f>
        <v>0.62208690640015518</v>
      </c>
      <c r="K4515" s="168">
        <f ca="1">('Input Parameters'!$E$27/'Input Parameters'!$E$38)^$J4515</f>
        <v>1.1536444607891241E-2</v>
      </c>
      <c r="L4515" s="69">
        <f ca="1">$H4515*$C4515*'Input Parameters'!$E$25*K4515</f>
        <v>2.1987746073807095</v>
      </c>
      <c r="M4515" s="24">
        <f t="shared" ca="1" si="677"/>
        <v>0.27834163426634029</v>
      </c>
      <c r="N4515" s="15">
        <f ca="1">_xlfn.NORM.INV(M4515,'Input Parameters'!$E$29,'Input Parameters'!$F$29)</f>
        <v>9.9941222491356799E-2</v>
      </c>
      <c r="O4515" s="8">
        <f t="shared" ca="1" si="678"/>
        <v>0.76307492596774518</v>
      </c>
      <c r="P4515" s="30">
        <f ca="1">_xlfn.LOGNORM.INV(O4515,'Input Parameters'!$H$30,'Input Parameters'!$I$30)</f>
        <v>3.7635894546130424</v>
      </c>
      <c r="Q4515" s="10">
        <f t="shared" ca="1" si="679"/>
        <v>0.74650627784892376</v>
      </c>
      <c r="R4515" s="30">
        <f>IF('Input Parameters'!$E$32=0,0,_xlfn.BETA.INV(Q4515,'Input Parameters'!$L$32,'Input Parameters'!$M$32,'Input Parameters'!$J$32,'Input Parameters'!$K$32))</f>
        <v>0</v>
      </c>
      <c r="S4515" s="10">
        <f t="shared" ca="1" si="680"/>
        <v>0.68396934101404738</v>
      </c>
      <c r="T4515" s="26">
        <f ca="1">_xlfn.LOGNORM.INV(S4515,'Input Parameters'!$H$34,'Input Parameters'!$I$34)</f>
        <v>53.504505236303572</v>
      </c>
      <c r="U4515" s="10">
        <f t="shared" ca="1" si="681"/>
        <v>0.44586614105156663</v>
      </c>
      <c r="V4515" s="30">
        <f ca="1">_xlfn.BETA.INV(U4515,'Input Parameters'!$L$36,'Input Parameters'!$M$36,'Input Parameters'!$J$36,'Input Parameters'!$K$36)</f>
        <v>0.56542638536209278</v>
      </c>
      <c r="W4515" s="2">
        <f ca="1">N4515+(P4515-N4515)*(1-ERF((T4515-R4515)/(2*SQRT(L4515*'Input Parameters'!$E$38))))</f>
        <v>0.13924463853429384</v>
      </c>
      <c r="X4515">
        <f t="shared" ca="1" si="682"/>
        <v>1</v>
      </c>
      <c r="Y4515" s="7"/>
    </row>
    <row r="4516" spans="1:25" ht="15" customHeight="1" x14ac:dyDescent="0.25">
      <c r="A4516" s="139">
        <v>4509</v>
      </c>
      <c r="B4516" s="10">
        <f t="shared" ca="1" si="673"/>
        <v>0.3183486170327362</v>
      </c>
      <c r="C4516" s="60">
        <f ca="1">_xlfn.NORM.INV(B4516,'Input Parameters'!$E$15,'Input Parameters'!$F$15)</f>
        <v>245.37046611814154</v>
      </c>
      <c r="D4516" s="10">
        <f t="shared" ca="1" si="674"/>
        <v>0.91909072321855001</v>
      </c>
      <c r="E4516" s="62">
        <f ca="1">IF(_xlfn.NORM.INV(D4516,'Input Parameters'!$E$17,'Input Parameters'!$F$17)&lt;3500,3500,IF(_xlfn.NORM.INV(D4516,'Input Parameters'!$E$17,'Input Parameters'!$F$17)&gt;5500,5500,_xlfn.NORM.INV(D4516,'Input Parameters'!$E$17,'Input Parameters'!$F$17)))</f>
        <v>5500</v>
      </c>
      <c r="F4516" s="10">
        <f t="shared" ca="1" si="675"/>
        <v>0.15534396386619986</v>
      </c>
      <c r="G4516" s="64">
        <f ca="1">_xlfn.NORM.INV(F4516,'Input Parameters'!$E$20,'Input Parameters'!$F$20)</f>
        <v>275.85767662587364</v>
      </c>
      <c r="H4516" s="57">
        <f ca="1">EXP(E4516*(1/'Input Parameters'!$E$23-1/G4516))</f>
        <v>0.31290418029801548</v>
      </c>
      <c r="I4516" s="10">
        <f t="shared" ca="1" si="676"/>
        <v>8.1578455959142593E-3</v>
      </c>
      <c r="J4516" s="30">
        <f ca="1">_xlfn.BETA.INV(I4516,'Input Parameters'!$L$26,'Input Parameters'!$M$26,'Input Parameters'!$J$26,'Input Parameters'!$K$26)</f>
        <v>0.26913192232820715</v>
      </c>
      <c r="K4516" s="168">
        <f ca="1">('Input Parameters'!$E$27/'Input Parameters'!$E$38)^$J4516</f>
        <v>0.14507714079858292</v>
      </c>
      <c r="L4516" s="69">
        <f ca="1">$H4516*$C4516*'Input Parameters'!$E$25*K4516</f>
        <v>11.138652136042952</v>
      </c>
      <c r="M4516" s="24">
        <f t="shared" ca="1" si="677"/>
        <v>0.13464088669078611</v>
      </c>
      <c r="N4516" s="15">
        <f ca="1">_xlfn.NORM.INV(M4516,'Input Parameters'!$E$29,'Input Parameters'!$F$29)</f>
        <v>9.988952819354846E-2</v>
      </c>
      <c r="O4516" s="8">
        <f t="shared" ca="1" si="678"/>
        <v>0.45076005192929136</v>
      </c>
      <c r="P4516" s="30">
        <f ca="1">_xlfn.LOGNORM.INV(O4516,'Input Parameters'!$H$30,'Input Parameters'!$I$30)</f>
        <v>2.5309317205192525</v>
      </c>
      <c r="Q4516" s="10">
        <f t="shared" ca="1" si="679"/>
        <v>0.56197894327496911</v>
      </c>
      <c r="R4516" s="30">
        <f>IF('Input Parameters'!$E$32=0,0,_xlfn.BETA.INV(Q4516,'Input Parameters'!$L$32,'Input Parameters'!$M$32,'Input Parameters'!$J$32,'Input Parameters'!$K$32))</f>
        <v>0</v>
      </c>
      <c r="S4516" s="10">
        <f t="shared" ca="1" si="680"/>
        <v>0.5290471649784575</v>
      </c>
      <c r="T4516" s="26">
        <f ca="1">_xlfn.LOGNORM.INV(S4516,'Input Parameters'!$H$34,'Input Parameters'!$I$34)</f>
        <v>50.867201169023204</v>
      </c>
      <c r="U4516" s="10">
        <f t="shared" ca="1" si="681"/>
        <v>0.94406379074077951</v>
      </c>
      <c r="V4516" s="30">
        <f ca="1">_xlfn.BETA.INV(U4516,'Input Parameters'!$L$36,'Input Parameters'!$M$36,'Input Parameters'!$J$36,'Input Parameters'!$K$36)</f>
        <v>0.85903629224336697</v>
      </c>
      <c r="W4516" s="2">
        <f ca="1">N4516+(P4516-N4516)*(1-ERF((T4516-R4516)/(2*SQRT(L4516*'Input Parameters'!$E$38))))</f>
        <v>0.78339669795685607</v>
      </c>
      <c r="X4516">
        <f t="shared" ca="1" si="682"/>
        <v>1</v>
      </c>
      <c r="Y4516" s="7"/>
    </row>
    <row r="4517" spans="1:25" ht="15" customHeight="1" x14ac:dyDescent="0.25">
      <c r="A4517" s="139">
        <v>4510</v>
      </c>
      <c r="B4517" s="10">
        <f t="shared" ca="1" si="673"/>
        <v>0.18298045825473896</v>
      </c>
      <c r="C4517" s="60">
        <f ca="1">_xlfn.NORM.INV(B4517,'Input Parameters'!$E$15,'Input Parameters'!$F$15)</f>
        <v>221.97280568460252</v>
      </c>
      <c r="D4517" s="10">
        <f t="shared" ca="1" si="674"/>
        <v>0.8224513601681257</v>
      </c>
      <c r="E4517" s="62">
        <f ca="1">IF(_xlfn.NORM.INV(D4517,'Input Parameters'!$E$17,'Input Parameters'!$F$17)&lt;3500,3500,IF(_xlfn.NORM.INV(D4517,'Input Parameters'!$E$17,'Input Parameters'!$F$17)&gt;5500,5500,_xlfn.NORM.INV(D4517,'Input Parameters'!$E$17,'Input Parameters'!$F$17)))</f>
        <v>5447.3232304741205</v>
      </c>
      <c r="F4517" s="10">
        <f t="shared" ca="1" si="675"/>
        <v>0.2050852705612225</v>
      </c>
      <c r="G4517" s="64">
        <f ca="1">_xlfn.NORM.INV(F4517,'Input Parameters'!$E$20,'Input Parameters'!$F$20)</f>
        <v>277.13192320359371</v>
      </c>
      <c r="H4517" s="57">
        <f ca="1">EXP(E4517*(1/'Input Parameters'!$E$23-1/G4517))</f>
        <v>0.34647839247636542</v>
      </c>
      <c r="I4517" s="10">
        <f t="shared" ca="1" si="676"/>
        <v>0.65399114220263133</v>
      </c>
      <c r="J4517" s="30">
        <f ca="1">_xlfn.BETA.INV(I4517,'Input Parameters'!$L$26,'Input Parameters'!$M$26,'Input Parameters'!$J$26,'Input Parameters'!$K$26)</f>
        <v>0.72287280646204755</v>
      </c>
      <c r="K4517" s="168">
        <f ca="1">('Input Parameters'!$E$27/'Input Parameters'!$E$38)^$J4517</f>
        <v>5.5989073645563436E-3</v>
      </c>
      <c r="L4517" s="69">
        <f ca="1">$H4517*$C4517*'Input Parameters'!$E$25*K4517</f>
        <v>0.43060513970766479</v>
      </c>
      <c r="M4517" s="24">
        <f t="shared" ca="1" si="677"/>
        <v>0.27383413758075281</v>
      </c>
      <c r="N4517" s="15">
        <f ca="1">_xlfn.NORM.INV(M4517,'Input Parameters'!$E$29,'Input Parameters'!$F$29)</f>
        <v>9.9939874217450556E-2</v>
      </c>
      <c r="O4517" s="8">
        <f t="shared" ca="1" si="678"/>
        <v>0.75747754658394739</v>
      </c>
      <c r="P4517" s="30">
        <f ca="1">_xlfn.LOGNORM.INV(O4517,'Input Parameters'!$H$30,'Input Parameters'!$I$30)</f>
        <v>3.7316936445140163</v>
      </c>
      <c r="Q4517" s="10">
        <f t="shared" ca="1" si="679"/>
        <v>0.98253507232707094</v>
      </c>
      <c r="R4517" s="30">
        <f>IF('Input Parameters'!$E$32=0,0,_xlfn.BETA.INV(Q4517,'Input Parameters'!$L$32,'Input Parameters'!$M$32,'Input Parameters'!$J$32,'Input Parameters'!$K$32))</f>
        <v>0</v>
      </c>
      <c r="S4517" s="10">
        <f t="shared" ca="1" si="680"/>
        <v>7.6997135240204684E-2</v>
      </c>
      <c r="T4517" s="26">
        <f ca="1">_xlfn.LOGNORM.INV(S4517,'Input Parameters'!$H$34,'Input Parameters'!$I$34)</f>
        <v>42.209234461292056</v>
      </c>
      <c r="U4517" s="10">
        <f t="shared" ca="1" si="681"/>
        <v>0.82873318325792578</v>
      </c>
      <c r="V4517" s="30">
        <f ca="1">_xlfn.BETA.INV(U4517,'Input Parameters'!$L$36,'Input Parameters'!$M$36,'Input Parameters'!$J$36,'Input Parameters'!$K$36)</f>
        <v>0.74251311090719163</v>
      </c>
      <c r="W4517" s="2">
        <f ca="1">N4517+(P4517-N4517)*(1-ERF((T4517-R4517)/(2*SQRT(L4517*'Input Parameters'!$E$38))))</f>
        <v>9.9959511422545388E-2</v>
      </c>
      <c r="X4517">
        <f t="shared" ca="1" si="682"/>
        <v>1</v>
      </c>
      <c r="Y4517" s="7"/>
    </row>
    <row r="4518" spans="1:25" ht="15" customHeight="1" x14ac:dyDescent="0.25">
      <c r="A4518" s="139">
        <v>4511</v>
      </c>
      <c r="B4518" s="10">
        <f t="shared" ca="1" si="673"/>
        <v>0.50465069975902321</v>
      </c>
      <c r="C4518" s="60">
        <f ca="1">_xlfn.NORM.INV(B4518,'Input Parameters'!$E$15,'Input Parameters'!$F$15)</f>
        <v>271.59897842913739</v>
      </c>
      <c r="D4518" s="10">
        <f t="shared" ca="1" si="674"/>
        <v>0.44302287854568934</v>
      </c>
      <c r="E4518" s="62">
        <f ca="1">IF(_xlfn.NORM.INV(D4518,'Input Parameters'!$E$17,'Input Parameters'!$F$17)&lt;3500,3500,IF(_xlfn.NORM.INV(D4518,'Input Parameters'!$E$17,'Input Parameters'!$F$17)&gt;5500,5500,_xlfn.NORM.INV(D4518,'Input Parameters'!$E$17,'Input Parameters'!$F$17)))</f>
        <v>4699.683353305325</v>
      </c>
      <c r="F4518" s="10">
        <f t="shared" ca="1" si="675"/>
        <v>0.35697629002645426</v>
      </c>
      <c r="G4518" s="64">
        <f ca="1">_xlfn.NORM.INV(F4518,'Input Parameters'!$E$20,'Input Parameters'!$F$20)</f>
        <v>280.194095870924</v>
      </c>
      <c r="H4518" s="57">
        <f ca="1">EXP(E4518*(1/'Input Parameters'!$E$23-1/G4518))</f>
        <v>0.48232997979251496</v>
      </c>
      <c r="I4518" s="10">
        <f t="shared" ca="1" si="676"/>
        <v>8.7724094537685038E-2</v>
      </c>
      <c r="J4518" s="30">
        <f ca="1">_xlfn.BETA.INV(I4518,'Input Parameters'!$L$26,'Input Parameters'!$M$26,'Input Parameters'!$J$26,'Input Parameters'!$K$26)</f>
        <v>0.43225264034174932</v>
      </c>
      <c r="K4518" s="168">
        <f ca="1">('Input Parameters'!$E$27/'Input Parameters'!$E$38)^$J4518</f>
        <v>4.502405132860509E-2</v>
      </c>
      <c r="L4518" s="69">
        <f ca="1">$H4518*$C4518*'Input Parameters'!$E$25*K4518</f>
        <v>5.8981655719615604</v>
      </c>
      <c r="M4518" s="24">
        <f t="shared" ca="1" si="677"/>
        <v>0.19933359643658133</v>
      </c>
      <c r="N4518" s="15">
        <f ca="1">_xlfn.NORM.INV(M4518,'Input Parameters'!$E$29,'Input Parameters'!$F$29)</f>
        <v>9.9915599604021979E-2</v>
      </c>
      <c r="O4518" s="8">
        <f t="shared" ca="1" si="678"/>
        <v>0.86506676859865195</v>
      </c>
      <c r="P4518" s="30">
        <f ca="1">_xlfn.LOGNORM.INV(O4518,'Input Parameters'!$H$30,'Input Parameters'!$I$30)</f>
        <v>4.5188218046834931</v>
      </c>
      <c r="Q4518" s="10">
        <f t="shared" ca="1" si="679"/>
        <v>0.11050651712496329</v>
      </c>
      <c r="R4518" s="30">
        <f>IF('Input Parameters'!$E$32=0,0,_xlfn.BETA.INV(Q4518,'Input Parameters'!$L$32,'Input Parameters'!$M$32,'Input Parameters'!$J$32,'Input Parameters'!$K$32))</f>
        <v>0</v>
      </c>
      <c r="S4518" s="10">
        <f t="shared" ca="1" si="680"/>
        <v>0.62900307900824304</v>
      </c>
      <c r="T4518" s="26">
        <f ca="1">_xlfn.LOGNORM.INV(S4518,'Input Parameters'!$H$34,'Input Parameters'!$I$34)</f>
        <v>52.516984160128274</v>
      </c>
      <c r="U4518" s="10">
        <f t="shared" ca="1" si="681"/>
        <v>0.69431565820779761</v>
      </c>
      <c r="V4518" s="30">
        <f ca="1">_xlfn.BETA.INV(U4518,'Input Parameters'!$L$36,'Input Parameters'!$M$36,'Input Parameters'!$J$36,'Input Parameters'!$K$36)</f>
        <v>0.66692311668214332</v>
      </c>
      <c r="W4518" s="2">
        <f ca="1">N4518+(P4518-N4518)*(1-ERF((T4518-R4518)/(2*SQRT(L4518*'Input Parameters'!$E$38))))</f>
        <v>0.65779377077836476</v>
      </c>
      <c r="X4518">
        <f t="shared" ca="1" si="682"/>
        <v>1</v>
      </c>
      <c r="Y4518" s="7"/>
    </row>
    <row r="4519" spans="1:25" ht="15" customHeight="1" x14ac:dyDescent="0.25">
      <c r="A4519" s="139">
        <v>4512</v>
      </c>
      <c r="B4519" s="10">
        <f t="shared" ca="1" si="673"/>
        <v>0.38500737257095641</v>
      </c>
      <c r="C4519" s="60">
        <f ca="1">_xlfn.NORM.INV(B4519,'Input Parameters'!$E$15,'Input Parameters'!$F$15)</f>
        <v>255.12344384571273</v>
      </c>
      <c r="D4519" s="10">
        <f t="shared" ca="1" si="674"/>
        <v>0.11587653322578662</v>
      </c>
      <c r="E4519" s="62">
        <f ca="1">IF(_xlfn.NORM.INV(D4519,'Input Parameters'!$E$17,'Input Parameters'!$F$17)&lt;3500,3500,IF(_xlfn.NORM.INV(D4519,'Input Parameters'!$E$17,'Input Parameters'!$F$17)&gt;5500,5500,_xlfn.NORM.INV(D4519,'Input Parameters'!$E$17,'Input Parameters'!$F$17)))</f>
        <v>3962.9013529616122</v>
      </c>
      <c r="F4519" s="10">
        <f t="shared" ca="1" si="675"/>
        <v>0.59802081227990334</v>
      </c>
      <c r="G4519" s="64">
        <f ca="1">_xlfn.NORM.INV(F4519,'Input Parameters'!$E$20,'Input Parameters'!$F$20)</f>
        <v>284.3131243772936</v>
      </c>
      <c r="H4519" s="57">
        <f ca="1">EXP(E4519*(1/'Input Parameters'!$E$23-1/G4519))</f>
        <v>0.66370679122880361</v>
      </c>
      <c r="I4519" s="10">
        <f t="shared" ca="1" si="676"/>
        <v>0.84505914749539235</v>
      </c>
      <c r="J4519" s="30">
        <f ca="1">_xlfn.BETA.INV(I4519,'Input Parameters'!$L$26,'Input Parameters'!$M$26,'Input Parameters'!$J$26,'Input Parameters'!$K$26)</f>
        <v>0.80766746610934859</v>
      </c>
      <c r="K4519" s="168">
        <f ca="1">('Input Parameters'!$E$27/'Input Parameters'!$E$38)^$J4519</f>
        <v>3.0475480740089571E-3</v>
      </c>
      <c r="L4519" s="69">
        <f ca="1">$H4519*$C4519*'Input Parameters'!$E$25*K4519</f>
        <v>0.51603266729015462</v>
      </c>
      <c r="M4519" s="24">
        <f t="shared" ca="1" si="677"/>
        <v>0.82040944090475909</v>
      </c>
      <c r="N4519" s="15">
        <f ca="1">_xlfn.NORM.INV(M4519,'Input Parameters'!$E$29,'Input Parameters'!$F$29)</f>
        <v>0.10009169265730809</v>
      </c>
      <c r="O4519" s="8">
        <f t="shared" ca="1" si="678"/>
        <v>0.50980356150632422</v>
      </c>
      <c r="P4519" s="30">
        <f ca="1">_xlfn.LOGNORM.INV(O4519,'Input Parameters'!$H$30,'Input Parameters'!$I$30)</f>
        <v>2.7146143822817606</v>
      </c>
      <c r="Q4519" s="10">
        <f t="shared" ca="1" si="679"/>
        <v>0.86869126568325949</v>
      </c>
      <c r="R4519" s="30">
        <f>IF('Input Parameters'!$E$32=0,0,_xlfn.BETA.INV(Q4519,'Input Parameters'!$L$32,'Input Parameters'!$M$32,'Input Parameters'!$J$32,'Input Parameters'!$K$32))</f>
        <v>0</v>
      </c>
      <c r="S4519" s="10">
        <f t="shared" ca="1" si="680"/>
        <v>0.49248088381005317</v>
      </c>
      <c r="T4519" s="26">
        <f ca="1">_xlfn.LOGNORM.INV(S4519,'Input Parameters'!$H$34,'Input Parameters'!$I$34)</f>
        <v>50.289549623840273</v>
      </c>
      <c r="U4519" s="10">
        <f t="shared" ca="1" si="681"/>
        <v>0.34730078488201555</v>
      </c>
      <c r="V4519" s="30">
        <f ca="1">_xlfn.BETA.INV(U4519,'Input Parameters'!$L$36,'Input Parameters'!$M$36,'Input Parameters'!$J$36,'Input Parameters'!$K$36)</f>
        <v>0.52840715735344035</v>
      </c>
      <c r="W4519" s="2">
        <f ca="1">N4519+(P4519-N4519)*(1-ERF((T4519-R4519)/(2*SQRT(L4519*'Input Parameters'!$E$38))))</f>
        <v>0.10009363083318502</v>
      </c>
      <c r="X4519">
        <f t="shared" ca="1" si="682"/>
        <v>1</v>
      </c>
      <c r="Y4519" s="7"/>
    </row>
    <row r="4520" spans="1:25" ht="15" customHeight="1" x14ac:dyDescent="0.25">
      <c r="A4520" s="139">
        <v>4513</v>
      </c>
      <c r="B4520" s="10">
        <f t="shared" ca="1" si="673"/>
        <v>0.79411506147265243</v>
      </c>
      <c r="C4520" s="60">
        <f ca="1">_xlfn.NORM.INV(B4520,'Input Parameters'!$E$15,'Input Parameters'!$F$15)</f>
        <v>315.44825488103834</v>
      </c>
      <c r="D4520" s="10">
        <f t="shared" ca="1" si="674"/>
        <v>0.40683711097974939</v>
      </c>
      <c r="E4520" s="62">
        <f ca="1">IF(_xlfn.NORM.INV(D4520,'Input Parameters'!$E$17,'Input Parameters'!$F$17)&lt;3500,3500,IF(_xlfn.NORM.INV(D4520,'Input Parameters'!$E$17,'Input Parameters'!$F$17)&gt;5500,5500,_xlfn.NORM.INV(D4520,'Input Parameters'!$E$17,'Input Parameters'!$F$17)))</f>
        <v>4635.0178946250089</v>
      </c>
      <c r="F4520" s="10">
        <f t="shared" ca="1" si="675"/>
        <v>0.79246749969298913</v>
      </c>
      <c r="G4520" s="64">
        <f ca="1">_xlfn.NORM.INV(F4520,'Input Parameters'!$E$20,'Input Parameters'!$F$20)</f>
        <v>288.11058555737299</v>
      </c>
      <c r="H4520" s="57">
        <f ca="1">EXP(E4520*(1/'Input Parameters'!$E$23-1/G4520))</f>
        <v>0.76754292273026459</v>
      </c>
      <c r="I4520" s="10">
        <f t="shared" ca="1" si="676"/>
        <v>0.13347630715610348</v>
      </c>
      <c r="J4520" s="30">
        <f ca="1">_xlfn.BETA.INV(I4520,'Input Parameters'!$L$26,'Input Parameters'!$M$26,'Input Parameters'!$J$26,'Input Parameters'!$K$26)</f>
        <v>0.47379600747880996</v>
      </c>
      <c r="K4520" s="168">
        <f ca="1">('Input Parameters'!$E$27/'Input Parameters'!$E$38)^$J4520</f>
        <v>3.342169571996461E-2</v>
      </c>
      <c r="L4520" s="69">
        <f ca="1">$H4520*$C4520*'Input Parameters'!$E$25*K4520</f>
        <v>8.0920634917762158</v>
      </c>
      <c r="M4520" s="24">
        <f t="shared" ca="1" si="677"/>
        <v>0.92605741719927603</v>
      </c>
      <c r="N4520" s="15">
        <f ca="1">_xlfn.NORM.INV(M4520,'Input Parameters'!$E$29,'Input Parameters'!$F$29)</f>
        <v>0.10014470419826879</v>
      </c>
      <c r="O4520" s="8">
        <f t="shared" ca="1" si="678"/>
        <v>0.49090894859622392</v>
      </c>
      <c r="P4520" s="30">
        <f ca="1">_xlfn.LOGNORM.INV(O4520,'Input Parameters'!$H$30,'Input Parameters'!$I$30)</f>
        <v>2.6545496655184868</v>
      </c>
      <c r="Q4520" s="10">
        <f t="shared" ca="1" si="679"/>
        <v>0.86247383096387487</v>
      </c>
      <c r="R4520" s="30">
        <f>IF('Input Parameters'!$E$32=0,0,_xlfn.BETA.INV(Q4520,'Input Parameters'!$L$32,'Input Parameters'!$M$32,'Input Parameters'!$J$32,'Input Parameters'!$K$32))</f>
        <v>0</v>
      </c>
      <c r="S4520" s="10">
        <f t="shared" ca="1" si="680"/>
        <v>0.62140411955872499</v>
      </c>
      <c r="T4520" s="26">
        <f ca="1">_xlfn.LOGNORM.INV(S4520,'Input Parameters'!$H$34,'Input Parameters'!$I$34)</f>
        <v>52.386078986908181</v>
      </c>
      <c r="U4520" s="10">
        <f t="shared" ca="1" si="681"/>
        <v>0.33784373439278426</v>
      </c>
      <c r="V4520" s="30">
        <f ca="1">_xlfn.BETA.INV(U4520,'Input Parameters'!$L$36,'Input Parameters'!$M$36,'Input Parameters'!$J$36,'Input Parameters'!$K$36)</f>
        <v>0.52480727542349737</v>
      </c>
      <c r="W4520" s="2">
        <f ca="1">N4520+(P4520-N4520)*(1-ERF((T4520-R4520)/(2*SQRT(L4520*'Input Parameters'!$E$38))))</f>
        <v>0.59277350407368334</v>
      </c>
      <c r="X4520">
        <f t="shared" ca="1" si="682"/>
        <v>0</v>
      </c>
      <c r="Y4520" s="7"/>
    </row>
    <row r="4521" spans="1:25" ht="15" customHeight="1" x14ac:dyDescent="0.25">
      <c r="A4521" s="139">
        <v>4514</v>
      </c>
      <c r="B4521" s="10">
        <f t="shared" ca="1" si="673"/>
        <v>0.57434532952795536</v>
      </c>
      <c r="C4521" s="60">
        <f ca="1">_xlfn.NORM.INV(B4521,'Input Parameters'!$E$15,'Input Parameters'!$F$15)</f>
        <v>281.12565539712205</v>
      </c>
      <c r="D4521" s="10">
        <f t="shared" ca="1" si="674"/>
        <v>0.66720008527079344</v>
      </c>
      <c r="E4521" s="62">
        <f ca="1">IF(_xlfn.NORM.INV(D4521,'Input Parameters'!$E$17,'Input Parameters'!$F$17)&lt;3500,3500,IF(_xlfn.NORM.INV(D4521,'Input Parameters'!$E$17,'Input Parameters'!$F$17)&gt;5500,5500,_xlfn.NORM.INV(D4521,'Input Parameters'!$E$17,'Input Parameters'!$F$17)))</f>
        <v>5102.5363686138271</v>
      </c>
      <c r="F4521" s="10">
        <f t="shared" ca="1" si="675"/>
        <v>0.5056166859560749</v>
      </c>
      <c r="G4521" s="64">
        <f ca="1">_xlfn.NORM.INV(F4521,'Input Parameters'!$E$20,'Input Parameters'!$F$20)</f>
        <v>282.74433204011928</v>
      </c>
      <c r="H4521" s="57">
        <f ca="1">EXP(E4521*(1/'Input Parameters'!$E$23-1/G4521))</f>
        <v>0.53399231655173729</v>
      </c>
      <c r="I4521" s="10">
        <f t="shared" ca="1" si="676"/>
        <v>0.80982550942624099</v>
      </c>
      <c r="J4521" s="30">
        <f ca="1">_xlfn.BETA.INV(I4521,'Input Parameters'!$L$26,'Input Parameters'!$M$26,'Input Parameters'!$J$26,'Input Parameters'!$K$26)</f>
        <v>0.79011867424547444</v>
      </c>
      <c r="K4521" s="168">
        <f ca="1">('Input Parameters'!$E$27/'Input Parameters'!$E$38)^$J4521</f>
        <v>3.4563573935768544E-3</v>
      </c>
      <c r="L4521" s="69">
        <f ca="1">$H4521*$C4521*'Input Parameters'!$E$25*K4521</f>
        <v>0.51886470807305385</v>
      </c>
      <c r="M4521" s="24">
        <f t="shared" ca="1" si="677"/>
        <v>0.97017423853196949</v>
      </c>
      <c r="N4521" s="15">
        <f ca="1">_xlfn.NORM.INV(M4521,'Input Parameters'!$E$29,'Input Parameters'!$F$29)</f>
        <v>0.10018833605489905</v>
      </c>
      <c r="O4521" s="8">
        <f t="shared" ca="1" si="678"/>
        <v>0.89613442097907969</v>
      </c>
      <c r="P4521" s="30">
        <f ca="1">_xlfn.LOGNORM.INV(O4521,'Input Parameters'!$H$30,'Input Parameters'!$I$30)</f>
        <v>4.8654505323478041</v>
      </c>
      <c r="Q4521" s="10">
        <f t="shared" ca="1" si="679"/>
        <v>1.8308241686514681E-2</v>
      </c>
      <c r="R4521" s="30">
        <f>IF('Input Parameters'!$E$32=0,0,_xlfn.BETA.INV(Q4521,'Input Parameters'!$L$32,'Input Parameters'!$M$32,'Input Parameters'!$J$32,'Input Parameters'!$K$32))</f>
        <v>0</v>
      </c>
      <c r="S4521" s="10">
        <f t="shared" ca="1" si="680"/>
        <v>0.28462868250511919</v>
      </c>
      <c r="T4521" s="26">
        <f ca="1">_xlfn.LOGNORM.INV(S4521,'Input Parameters'!$H$34,'Input Parameters'!$I$34)</f>
        <v>46.959082733403754</v>
      </c>
      <c r="U4521" s="10">
        <f t="shared" ca="1" si="681"/>
        <v>0.61594414691447152</v>
      </c>
      <c r="V4521" s="30">
        <f ca="1">_xlfn.BETA.INV(U4521,'Input Parameters'!$L$36,'Input Parameters'!$M$36,'Input Parameters'!$J$36,'Input Parameters'!$K$36)</f>
        <v>0.63205602753542212</v>
      </c>
      <c r="W4521" s="2">
        <f ca="1">N4521+(P4521-N4521)*(1-ERF((T4521-R4521)/(2*SQRT(L4521*'Input Parameters'!$E$38))))</f>
        <v>0.10020754720989125</v>
      </c>
      <c r="X4521">
        <f t="shared" ca="1" si="682"/>
        <v>1</v>
      </c>
      <c r="Y4521" s="7"/>
    </row>
    <row r="4522" spans="1:25" ht="15" customHeight="1" x14ac:dyDescent="0.25">
      <c r="A4522" s="139">
        <v>4515</v>
      </c>
      <c r="B4522" s="10">
        <f t="shared" ca="1" si="673"/>
        <v>0.97801708043942936</v>
      </c>
      <c r="C4522" s="60">
        <f ca="1">_xlfn.NORM.INV(B4522,'Input Parameters'!$E$15,'Input Parameters'!$F$15)</f>
        <v>380.13535163469555</v>
      </c>
      <c r="D4522" s="10">
        <f t="shared" ca="1" si="674"/>
        <v>0.71230831069218203</v>
      </c>
      <c r="E4522" s="62">
        <f ca="1">IF(_xlfn.NORM.INV(D4522,'Input Parameters'!$E$17,'Input Parameters'!$F$17)&lt;3500,3500,IF(_xlfn.NORM.INV(D4522,'Input Parameters'!$E$17,'Input Parameters'!$F$17)&gt;5500,5500,_xlfn.NORM.INV(D4522,'Input Parameters'!$E$17,'Input Parameters'!$F$17)))</f>
        <v>5192.0985850167162</v>
      </c>
      <c r="F4522" s="10">
        <f t="shared" ca="1" si="675"/>
        <v>0.98252462266440299</v>
      </c>
      <c r="G4522" s="64">
        <f ca="1">_xlfn.NORM.INV(F4522,'Input Parameters'!$E$20,'Input Parameters'!$F$20)</f>
        <v>296.77982087807027</v>
      </c>
      <c r="H4522" s="57">
        <f ca="1">EXP(E4522*(1/'Input Parameters'!$E$23-1/G4522))</f>
        <v>1.2586742127064001</v>
      </c>
      <c r="I4522" s="10">
        <f t="shared" ca="1" si="676"/>
        <v>0.76159762362470629</v>
      </c>
      <c r="J4522" s="30">
        <f ca="1">_xlfn.BETA.INV(I4522,'Input Parameters'!$L$26,'Input Parameters'!$M$26,'Input Parameters'!$J$26,'Input Parameters'!$K$26)</f>
        <v>0.76798568844766291</v>
      </c>
      <c r="K4522" s="168">
        <f ca="1">('Input Parameters'!$E$27/'Input Parameters'!$E$38)^$J4522</f>
        <v>4.0510483157548518E-3</v>
      </c>
      <c r="L4522" s="69">
        <f ca="1">$H4522*$C4522*'Input Parameters'!$E$25*K4522</f>
        <v>1.9382911700223904</v>
      </c>
      <c r="M4522" s="24">
        <f t="shared" ca="1" si="677"/>
        <v>0.74731492202321226</v>
      </c>
      <c r="N4522" s="15">
        <f ca="1">_xlfn.NORM.INV(M4522,'Input Parameters'!$E$29,'Input Parameters'!$F$29)</f>
        <v>0.10006660640591521</v>
      </c>
      <c r="O4522" s="8">
        <f t="shared" ca="1" si="678"/>
        <v>0.30648379036553997</v>
      </c>
      <c r="P4522" s="30">
        <f ca="1">_xlfn.LOGNORM.INV(O4522,'Input Parameters'!$H$30,'Input Parameters'!$I$30)</f>
        <v>2.1129614779306998</v>
      </c>
      <c r="Q4522" s="10">
        <f t="shared" ca="1" si="679"/>
        <v>0.58303385133517482</v>
      </c>
      <c r="R4522" s="30">
        <f>IF('Input Parameters'!$E$32=0,0,_xlfn.BETA.INV(Q4522,'Input Parameters'!$L$32,'Input Parameters'!$M$32,'Input Parameters'!$J$32,'Input Parameters'!$K$32))</f>
        <v>0</v>
      </c>
      <c r="S4522" s="10">
        <f t="shared" ca="1" si="680"/>
        <v>0.45919775268556362</v>
      </c>
      <c r="T4522" s="26">
        <f ca="1">_xlfn.LOGNORM.INV(S4522,'Input Parameters'!$H$34,'Input Parameters'!$I$34)</f>
        <v>49.768735733359982</v>
      </c>
      <c r="U4522" s="10">
        <f t="shared" ca="1" si="681"/>
        <v>0.91532892876937033</v>
      </c>
      <c r="V4522" s="30">
        <f ca="1">_xlfn.BETA.INV(U4522,'Input Parameters'!$L$36,'Input Parameters'!$M$36,'Input Parameters'!$J$36,'Input Parameters'!$K$36)</f>
        <v>0.81910680841881356</v>
      </c>
      <c r="W4522" s="2">
        <f ca="1">N4522+(P4522-N4522)*(1-ERF((T4522-R4522)/(2*SQRT(L4522*'Input Parameters'!$E$38))))</f>
        <v>0.12317461947629037</v>
      </c>
      <c r="X4522">
        <f t="shared" ca="1" si="682"/>
        <v>1</v>
      </c>
      <c r="Y4522" s="7"/>
    </row>
    <row r="4523" spans="1:25" ht="15" customHeight="1" x14ac:dyDescent="0.25">
      <c r="A4523" s="139">
        <v>4516</v>
      </c>
      <c r="B4523" s="10">
        <f t="shared" ca="1" si="673"/>
        <v>0.71609790875090684</v>
      </c>
      <c r="C4523" s="60">
        <f ca="1">_xlfn.NORM.INV(B4523,'Input Parameters'!$E$15,'Input Parameters'!$F$15)</f>
        <v>301.92728211698096</v>
      </c>
      <c r="D4523" s="10">
        <f t="shared" ca="1" si="674"/>
        <v>0.29394760126550956</v>
      </c>
      <c r="E4523" s="62">
        <f ca="1">IF(_xlfn.NORM.INV(D4523,'Input Parameters'!$E$17,'Input Parameters'!$F$17)&lt;3500,3500,IF(_xlfn.NORM.INV(D4523,'Input Parameters'!$E$17,'Input Parameters'!$F$17)&gt;5500,5500,_xlfn.NORM.INV(D4523,'Input Parameters'!$E$17,'Input Parameters'!$F$17)))</f>
        <v>4420.6779311887649</v>
      </c>
      <c r="F4523" s="10">
        <f t="shared" ca="1" si="675"/>
        <v>0.55832863433734303</v>
      </c>
      <c r="G4523" s="64">
        <f ca="1">_xlfn.NORM.INV(F4523,'Input Parameters'!$E$20,'Input Parameters'!$F$20)</f>
        <v>283.633111430675</v>
      </c>
      <c r="H4523" s="57">
        <f ca="1">EXP(E4523*(1/'Input Parameters'!$E$23-1/G4523))</f>
        <v>0.60984875681473916</v>
      </c>
      <c r="I4523" s="10">
        <f t="shared" ca="1" si="676"/>
        <v>0.19548337788514103</v>
      </c>
      <c r="J4523" s="30">
        <f ca="1">_xlfn.BETA.INV(I4523,'Input Parameters'!$L$26,'Input Parameters'!$M$26,'Input Parameters'!$J$26,'Input Parameters'!$K$26)</f>
        <v>0.51708161096876049</v>
      </c>
      <c r="K4523" s="168">
        <f ca="1">('Input Parameters'!$E$27/'Input Parameters'!$E$38)^$J4523</f>
        <v>2.4501065328561521E-2</v>
      </c>
      <c r="L4523" s="69">
        <f ca="1">$H4523*$C4523*'Input Parameters'!$E$25*K4523</f>
        <v>4.5113806112878194</v>
      </c>
      <c r="M4523" s="24">
        <f t="shared" ca="1" si="677"/>
        <v>0.21654788205193731</v>
      </c>
      <c r="N4523" s="15">
        <f ca="1">_xlfn.NORM.INV(M4523,'Input Parameters'!$E$29,'Input Parameters'!$F$29)</f>
        <v>9.9921609484390939E-2</v>
      </c>
      <c r="O4523" s="8">
        <f t="shared" ca="1" si="678"/>
        <v>0.26752420444694369</v>
      </c>
      <c r="P4523" s="30">
        <f ca="1">_xlfn.LOGNORM.INV(O4523,'Input Parameters'!$H$30,'Input Parameters'!$I$30)</f>
        <v>2.0017348270648072</v>
      </c>
      <c r="Q4523" s="10">
        <f t="shared" ca="1" si="679"/>
        <v>0.65436511533246589</v>
      </c>
      <c r="R4523" s="30">
        <f>IF('Input Parameters'!$E$32=0,0,_xlfn.BETA.INV(Q4523,'Input Parameters'!$L$32,'Input Parameters'!$M$32,'Input Parameters'!$J$32,'Input Parameters'!$K$32))</f>
        <v>0</v>
      </c>
      <c r="S4523" s="10">
        <f t="shared" ca="1" si="680"/>
        <v>0.73901479659325542</v>
      </c>
      <c r="T4523" s="26">
        <f ca="1">_xlfn.LOGNORM.INV(S4523,'Input Parameters'!$H$34,'Input Parameters'!$I$34)</f>
        <v>54.591222387087051</v>
      </c>
      <c r="U4523" s="10">
        <f t="shared" ca="1" si="681"/>
        <v>0.70541285950956978</v>
      </c>
      <c r="V4523" s="30">
        <f ca="1">_xlfn.BETA.INV(U4523,'Input Parameters'!$L$36,'Input Parameters'!$M$36,'Input Parameters'!$J$36,'Input Parameters'!$K$36)</f>
        <v>0.67224015606518939</v>
      </c>
      <c r="W4523" s="2">
        <f ca="1">N4523+(P4523-N4523)*(1-ERF((T4523-R4523)/(2*SQRT(L4523*'Input Parameters'!$E$38))))</f>
        <v>0.23144006979616435</v>
      </c>
      <c r="X4523">
        <f t="shared" ca="1" si="682"/>
        <v>1</v>
      </c>
      <c r="Y4523" s="7"/>
    </row>
    <row r="4524" spans="1:25" ht="15" customHeight="1" x14ac:dyDescent="0.25">
      <c r="A4524" s="139">
        <v>4517</v>
      </c>
      <c r="B4524" s="10">
        <f t="shared" ca="1" si="673"/>
        <v>0.99362017724429341</v>
      </c>
      <c r="C4524" s="60">
        <f ca="1">_xlfn.NORM.INV(B4524,'Input Parameters'!$E$15,'Input Parameters'!$F$15)</f>
        <v>405.93098712021333</v>
      </c>
      <c r="D4524" s="10">
        <f t="shared" ca="1" si="674"/>
        <v>0.34584836398571572</v>
      </c>
      <c r="E4524" s="62">
        <f ca="1">IF(_xlfn.NORM.INV(D4524,'Input Parameters'!$E$17,'Input Parameters'!$F$17)&lt;3500,3500,IF(_xlfn.NORM.INV(D4524,'Input Parameters'!$E$17,'Input Parameters'!$F$17)&gt;5500,5500,_xlfn.NORM.INV(D4524,'Input Parameters'!$E$17,'Input Parameters'!$F$17)))</f>
        <v>4522.4125306034011</v>
      </c>
      <c r="F4524" s="10">
        <f t="shared" ca="1" si="675"/>
        <v>0.79100530015887605</v>
      </c>
      <c r="G4524" s="64">
        <f ca="1">_xlfn.NORM.INV(F4524,'Input Parameters'!$E$20,'Input Parameters'!$F$20)</f>
        <v>288.07642619233269</v>
      </c>
      <c r="H4524" s="57">
        <f ca="1">EXP(E4524*(1/'Input Parameters'!$E$23-1/G4524))</f>
        <v>0.77105560174032939</v>
      </c>
      <c r="I4524" s="10">
        <f t="shared" ca="1" si="676"/>
        <v>0.81101228404953718</v>
      </c>
      <c r="J4524" s="30">
        <f ca="1">_xlfn.BETA.INV(I4524,'Input Parameters'!$L$26,'Input Parameters'!$M$26,'Input Parameters'!$J$26,'Input Parameters'!$K$26)</f>
        <v>0.79068748722756255</v>
      </c>
      <c r="K4524" s="168">
        <f ca="1">('Input Parameters'!$E$27/'Input Parameters'!$E$38)^$J4524</f>
        <v>3.4422838089558333E-3</v>
      </c>
      <c r="L4524" s="69">
        <f ca="1">$H4524*$C4524*'Input Parameters'!$E$25*K4524</f>
        <v>1.0774188653040526</v>
      </c>
      <c r="M4524" s="24">
        <f t="shared" ca="1" si="677"/>
        <v>0.99122119745155224</v>
      </c>
      <c r="N4524" s="15">
        <f ca="1">_xlfn.NORM.INV(M4524,'Input Parameters'!$E$29,'Input Parameters'!$F$29)</f>
        <v>0.10023748179986719</v>
      </c>
      <c r="O4524" s="8">
        <f t="shared" ca="1" si="678"/>
        <v>0.16413846753921046</v>
      </c>
      <c r="P4524" s="30">
        <f ca="1">_xlfn.LOGNORM.INV(O4524,'Input Parameters'!$H$30,'Input Parameters'!$I$30)</f>
        <v>1.6908741393695836</v>
      </c>
      <c r="Q4524" s="10">
        <f t="shared" ca="1" si="679"/>
        <v>0.56417911192577752</v>
      </c>
      <c r="R4524" s="30">
        <f>IF('Input Parameters'!$E$32=0,0,_xlfn.BETA.INV(Q4524,'Input Parameters'!$L$32,'Input Parameters'!$M$32,'Input Parameters'!$J$32,'Input Parameters'!$K$32))</f>
        <v>0</v>
      </c>
      <c r="S4524" s="10">
        <f t="shared" ca="1" si="680"/>
        <v>7.4051699987817798E-2</v>
      </c>
      <c r="T4524" s="26">
        <f ca="1">_xlfn.LOGNORM.INV(S4524,'Input Parameters'!$H$34,'Input Parameters'!$I$34)</f>
        <v>42.100584862824299</v>
      </c>
      <c r="U4524" s="10">
        <f t="shared" ca="1" si="681"/>
        <v>0.7903810130488268</v>
      </c>
      <c r="V4524" s="30">
        <f ca="1">_xlfn.BETA.INV(U4524,'Input Parameters'!$L$36,'Input Parameters'!$M$36,'Input Parameters'!$J$36,'Input Parameters'!$K$36)</f>
        <v>0.71780023127365911</v>
      </c>
      <c r="W4524" s="2">
        <f ca="1">N4524+(P4524-N4524)*(1-ERF((T4524-R4524)/(2*SQRT(L4524*'Input Parameters'!$E$38))))</f>
        <v>0.10680778000095753</v>
      </c>
      <c r="X4524">
        <f t="shared" ca="1" si="682"/>
        <v>1</v>
      </c>
      <c r="Y4524" s="7"/>
    </row>
    <row r="4525" spans="1:25" ht="15" customHeight="1" x14ac:dyDescent="0.25">
      <c r="A4525" s="139">
        <v>4518</v>
      </c>
      <c r="B4525" s="10">
        <f t="shared" ca="1" si="673"/>
        <v>0.93351076603754368</v>
      </c>
      <c r="C4525" s="60">
        <f ca="1">_xlfn.NORM.INV(B4525,'Input Parameters'!$E$15,'Input Parameters'!$F$15)</f>
        <v>352.39065127744215</v>
      </c>
      <c r="D4525" s="10">
        <f t="shared" ca="1" si="674"/>
        <v>0.4491925881561718</v>
      </c>
      <c r="E4525" s="62">
        <f ca="1">IF(_xlfn.NORM.INV(D4525,'Input Parameters'!$E$17,'Input Parameters'!$F$17)&lt;3500,3500,IF(_xlfn.NORM.INV(D4525,'Input Parameters'!$E$17,'Input Parameters'!$F$17)&gt;5500,5500,_xlfn.NORM.INV(D4525,'Input Parameters'!$E$17,'Input Parameters'!$F$17)))</f>
        <v>4710.6089264076836</v>
      </c>
      <c r="F4525" s="10">
        <f t="shared" ca="1" si="675"/>
        <v>0.9743135122000024</v>
      </c>
      <c r="G4525" s="64">
        <f ca="1">_xlfn.NORM.INV(F4525,'Input Parameters'!$E$20,'Input Parameters'!$F$20)</f>
        <v>295.70395186983791</v>
      </c>
      <c r="H4525" s="57">
        <f ca="1">EXP(E4525*(1/'Input Parameters'!$E$23-1/G4525))</f>
        <v>1.1629679974576723</v>
      </c>
      <c r="I4525" s="10">
        <f t="shared" ca="1" si="676"/>
        <v>0.91234580837484003</v>
      </c>
      <c r="J4525" s="30">
        <f ca="1">_xlfn.BETA.INV(I4525,'Input Parameters'!$L$26,'Input Parameters'!$M$26,'Input Parameters'!$J$26,'Input Parameters'!$K$26)</f>
        <v>0.84714736175716643</v>
      </c>
      <c r="K4525" s="168">
        <f ca="1">('Input Parameters'!$E$27/'Input Parameters'!$E$38)^$J4525</f>
        <v>2.295950979321107E-3</v>
      </c>
      <c r="L4525" s="69">
        <f ca="1">$H4525*$C4525*'Input Parameters'!$E$25*K4525</f>
        <v>0.94092444928133134</v>
      </c>
      <c r="M4525" s="24">
        <f t="shared" ca="1" si="677"/>
        <v>0.1150935634927065</v>
      </c>
      <c r="N4525" s="15">
        <f ca="1">_xlfn.NORM.INV(M4525,'Input Parameters'!$E$29,'Input Parameters'!$F$29)</f>
        <v>9.9880012303410412E-2</v>
      </c>
      <c r="O4525" s="8">
        <f t="shared" ca="1" si="678"/>
        <v>0.67171463910815721</v>
      </c>
      <c r="P4525" s="30">
        <f ca="1">_xlfn.LOGNORM.INV(O4525,'Input Parameters'!$H$30,'Input Parameters'!$I$30)</f>
        <v>3.3104558582001933</v>
      </c>
      <c r="Q4525" s="10">
        <f t="shared" ca="1" si="679"/>
        <v>0.38806728137410118</v>
      </c>
      <c r="R4525" s="30">
        <f>IF('Input Parameters'!$E$32=0,0,_xlfn.BETA.INV(Q4525,'Input Parameters'!$L$32,'Input Parameters'!$M$32,'Input Parameters'!$J$32,'Input Parameters'!$K$32))</f>
        <v>0</v>
      </c>
      <c r="S4525" s="10">
        <f t="shared" ca="1" si="680"/>
        <v>0.4263826653270516</v>
      </c>
      <c r="T4525" s="26">
        <f ca="1">_xlfn.LOGNORM.INV(S4525,'Input Parameters'!$H$34,'Input Parameters'!$I$34)</f>
        <v>49.256198577806153</v>
      </c>
      <c r="U4525" s="10">
        <f t="shared" ca="1" si="681"/>
        <v>0.67607156450366224</v>
      </c>
      <c r="V4525" s="30">
        <f ca="1">_xlfn.BETA.INV(U4525,'Input Parameters'!$L$36,'Input Parameters'!$M$36,'Input Parameters'!$J$36,'Input Parameters'!$K$36)</f>
        <v>0.65841612220105183</v>
      </c>
      <c r="W4525" s="2">
        <f ca="1">N4525+(P4525-N4525)*(1-ERF((T4525-R4525)/(2*SQRT(L4525*'Input Parameters'!$E$38))))</f>
        <v>0.10093918777216199</v>
      </c>
      <c r="X4525">
        <f t="shared" ca="1" si="682"/>
        <v>1</v>
      </c>
      <c r="Y4525" s="7"/>
    </row>
    <row r="4526" spans="1:25" ht="15" customHeight="1" x14ac:dyDescent="0.25">
      <c r="A4526" s="139">
        <v>4519</v>
      </c>
      <c r="B4526" s="10">
        <f t="shared" ca="1" si="673"/>
        <v>0.59854262051192308</v>
      </c>
      <c r="C4526" s="60">
        <f ca="1">_xlfn.NORM.INV(B4526,'Input Parameters'!$E$15,'Input Parameters'!$F$15)</f>
        <v>284.49261712789149</v>
      </c>
      <c r="D4526" s="10">
        <f t="shared" ca="1" si="674"/>
        <v>0.40661740084680686</v>
      </c>
      <c r="E4526" s="62">
        <f ca="1">IF(_xlfn.NORM.INV(D4526,'Input Parameters'!$E$17,'Input Parameters'!$F$17)&lt;3500,3500,IF(_xlfn.NORM.INV(D4526,'Input Parameters'!$E$17,'Input Parameters'!$F$17)&gt;5500,5500,_xlfn.NORM.INV(D4526,'Input Parameters'!$E$17,'Input Parameters'!$F$17)))</f>
        <v>4634.6214984861954</v>
      </c>
      <c r="F4526" s="10">
        <f t="shared" ca="1" si="675"/>
        <v>0.36977019150317503</v>
      </c>
      <c r="G4526" s="64">
        <f ca="1">_xlfn.NORM.INV(F4526,'Input Parameters'!$E$20,'Input Parameters'!$F$20)</f>
        <v>280.4225041921307</v>
      </c>
      <c r="H4526" s="57">
        <f ca="1">EXP(E4526*(1/'Input Parameters'!$E$23-1/G4526))</f>
        <v>0.4938318726288809</v>
      </c>
      <c r="I4526" s="10">
        <f t="shared" ca="1" si="676"/>
        <v>0.49364652945790877</v>
      </c>
      <c r="J4526" s="30">
        <f ca="1">_xlfn.BETA.INV(I4526,'Input Parameters'!$L$26,'Input Parameters'!$M$26,'Input Parameters'!$J$26,'Input Parameters'!$K$26)</f>
        <v>0.65883337601827663</v>
      </c>
      <c r="K4526" s="168">
        <f ca="1">('Input Parameters'!$E$27/'Input Parameters'!$E$38)^$J4526</f>
        <v>8.8633768043425588E-3</v>
      </c>
      <c r="L4526" s="69">
        <f ca="1">$H4526*$C4526*'Input Parameters'!$E$25*K4526</f>
        <v>1.2452292961081985</v>
      </c>
      <c r="M4526" s="24">
        <f t="shared" ca="1" si="677"/>
        <v>0.24874371382353144</v>
      </c>
      <c r="N4526" s="15">
        <f ca="1">_xlfn.NORM.INV(M4526,'Input Parameters'!$E$29,'Input Parameters'!$F$29)</f>
        <v>9.9932155159614219E-2</v>
      </c>
      <c r="O4526" s="8">
        <f t="shared" ca="1" si="678"/>
        <v>0.42905127046330516</v>
      </c>
      <c r="P4526" s="30">
        <f ca="1">_xlfn.LOGNORM.INV(O4526,'Input Parameters'!$H$30,'Input Parameters'!$I$30)</f>
        <v>2.465965781959977</v>
      </c>
      <c r="Q4526" s="10">
        <f t="shared" ca="1" si="679"/>
        <v>0.63013902582274273</v>
      </c>
      <c r="R4526" s="30">
        <f>IF('Input Parameters'!$E$32=0,0,_xlfn.BETA.INV(Q4526,'Input Parameters'!$L$32,'Input Parameters'!$M$32,'Input Parameters'!$J$32,'Input Parameters'!$K$32))</f>
        <v>0</v>
      </c>
      <c r="S4526" s="10">
        <f t="shared" ca="1" si="680"/>
        <v>0.77488928446687266</v>
      </c>
      <c r="T4526" s="26">
        <f ca="1">_xlfn.LOGNORM.INV(S4526,'Input Parameters'!$H$34,'Input Parameters'!$I$34)</f>
        <v>55.376726942887728</v>
      </c>
      <c r="U4526" s="10">
        <f t="shared" ca="1" si="681"/>
        <v>0.91881658303124436</v>
      </c>
      <c r="V4526" s="30">
        <f ca="1">_xlfn.BETA.INV(U4526,'Input Parameters'!$L$36,'Input Parameters'!$M$36,'Input Parameters'!$J$36,'Input Parameters'!$K$36)</f>
        <v>0.82330647089090947</v>
      </c>
      <c r="W4526" s="2">
        <f ca="1">N4526+(P4526-N4526)*(1-ERF((T4526-R4526)/(2*SQRT(L4526*'Input Parameters'!$E$38))))</f>
        <v>0.10099624756248768</v>
      </c>
      <c r="X4526">
        <f t="shared" ca="1" si="682"/>
        <v>1</v>
      </c>
      <c r="Y4526" s="7"/>
    </row>
    <row r="4527" spans="1:25" ht="15" customHeight="1" x14ac:dyDescent="0.25">
      <c r="A4527" s="139">
        <v>4520</v>
      </c>
      <c r="B4527" s="10">
        <f t="shared" ca="1" si="673"/>
        <v>0.20052864467192688</v>
      </c>
      <c r="C4527" s="60">
        <f ca="1">_xlfn.NORM.INV(B4527,'Input Parameters'!$E$15,'Input Parameters'!$F$15)</f>
        <v>225.45910104469894</v>
      </c>
      <c r="D4527" s="10">
        <f t="shared" ca="1" si="674"/>
        <v>0.52823167981419883</v>
      </c>
      <c r="E4527" s="62">
        <f ca="1">IF(_xlfn.NORM.INV(D4527,'Input Parameters'!$E$17,'Input Parameters'!$F$17)&lt;3500,3500,IF(_xlfn.NORM.INV(D4527,'Input Parameters'!$E$17,'Input Parameters'!$F$17)&gt;5500,5500,_xlfn.NORM.INV(D4527,'Input Parameters'!$E$17,'Input Parameters'!$F$17)))</f>
        <v>4849.5778467868022</v>
      </c>
      <c r="F4527" s="10">
        <f t="shared" ca="1" si="675"/>
        <v>0.39444045157848173</v>
      </c>
      <c r="G4527" s="64">
        <f ca="1">_xlfn.NORM.INV(F4527,'Input Parameters'!$E$20,'Input Parameters'!$F$20)</f>
        <v>280.8559805054299</v>
      </c>
      <c r="H4527" s="57">
        <f ca="1">EXP(E4527*(1/'Input Parameters'!$E$23-1/G4527))</f>
        <v>0.49086165719032832</v>
      </c>
      <c r="I4527" s="10">
        <f t="shared" ca="1" si="676"/>
        <v>0.43437483237532937</v>
      </c>
      <c r="J4527" s="30">
        <f ca="1">_xlfn.BETA.INV(I4527,'Input Parameters'!$L$26,'Input Parameters'!$M$26,'Input Parameters'!$J$26,'Input Parameters'!$K$26)</f>
        <v>0.63449085716438081</v>
      </c>
      <c r="K4527" s="168">
        <f ca="1">('Input Parameters'!$E$27/'Input Parameters'!$E$38)^$J4527</f>
        <v>1.055434145079992E-2</v>
      </c>
      <c r="L4527" s="69">
        <f ca="1">$H4527*$C4527*'Input Parameters'!$E$25*K4527</f>
        <v>1.1680408200648054</v>
      </c>
      <c r="M4527" s="24">
        <f t="shared" ca="1" si="677"/>
        <v>0.38470158172540658</v>
      </c>
      <c r="N4527" s="15">
        <f ca="1">_xlfn.NORM.INV(M4527,'Input Parameters'!$E$29,'Input Parameters'!$F$29)</f>
        <v>9.9970684432611492E-2</v>
      </c>
      <c r="O4527" s="8">
        <f t="shared" ca="1" si="678"/>
        <v>0.60016864767566147</v>
      </c>
      <c r="P4527" s="30">
        <f ca="1">_xlfn.LOGNORM.INV(O4527,'Input Parameters'!$H$30,'Input Parameters'!$I$30)</f>
        <v>3.0250360797144906</v>
      </c>
      <c r="Q4527" s="10">
        <f t="shared" ca="1" si="679"/>
        <v>0.53505863661344544</v>
      </c>
      <c r="R4527" s="30">
        <f>IF('Input Parameters'!$E$32=0,0,_xlfn.BETA.INV(Q4527,'Input Parameters'!$L$32,'Input Parameters'!$M$32,'Input Parameters'!$J$32,'Input Parameters'!$K$32))</f>
        <v>0</v>
      </c>
      <c r="S4527" s="10">
        <f t="shared" ca="1" si="680"/>
        <v>0.67028980775077307</v>
      </c>
      <c r="T4527" s="26">
        <f ca="1">_xlfn.LOGNORM.INV(S4527,'Input Parameters'!$H$34,'Input Parameters'!$I$34)</f>
        <v>53.25118540564015</v>
      </c>
      <c r="U4527" s="10">
        <f t="shared" ca="1" si="681"/>
        <v>0.78751906615477241</v>
      </c>
      <c r="V4527" s="30">
        <f ca="1">_xlfn.BETA.INV(U4527,'Input Parameters'!$L$36,'Input Parameters'!$M$36,'Input Parameters'!$J$36,'Input Parameters'!$K$36)</f>
        <v>0.71608604380839047</v>
      </c>
      <c r="W4527" s="2">
        <f ca="1">N4527+(P4527-N4527)*(1-ERF((T4527-R4527)/(2*SQRT(L4527*'Input Parameters'!$E$38))))</f>
        <v>0.10141529816864142</v>
      </c>
      <c r="X4527">
        <f t="shared" ca="1" si="682"/>
        <v>1</v>
      </c>
      <c r="Y4527" s="7"/>
    </row>
    <row r="4528" spans="1:25" ht="15" customHeight="1" x14ac:dyDescent="0.25">
      <c r="A4528" s="139">
        <v>4521</v>
      </c>
      <c r="B4528" s="10">
        <f t="shared" ca="1" si="673"/>
        <v>0.67974462935482771</v>
      </c>
      <c r="C4528" s="60">
        <f ca="1">_xlfn.NORM.INV(B4528,'Input Parameters'!$E$15,'Input Parameters'!$F$15)</f>
        <v>296.27471362925485</v>
      </c>
      <c r="D4528" s="10">
        <f t="shared" ca="1" si="674"/>
        <v>0.97875026433154966</v>
      </c>
      <c r="E4528" s="62">
        <f ca="1">IF(_xlfn.NORM.INV(D4528,'Input Parameters'!$E$17,'Input Parameters'!$F$17)&lt;3500,3500,IF(_xlfn.NORM.INV(D4528,'Input Parameters'!$E$17,'Input Parameters'!$F$17)&gt;5500,5500,_xlfn.NORM.INV(D4528,'Input Parameters'!$E$17,'Input Parameters'!$F$17)))</f>
        <v>5500</v>
      </c>
      <c r="F4528" s="10">
        <f t="shared" ca="1" si="675"/>
        <v>0.13310510147564469</v>
      </c>
      <c r="G4528" s="64">
        <f ca="1">_xlfn.NORM.INV(F4528,'Input Parameters'!$E$20,'Input Parameters'!$F$20)</f>
        <v>275.20072268037671</v>
      </c>
      <c r="H4528" s="57">
        <f ca="1">EXP(E4528*(1/'Input Parameters'!$E$23-1/G4528))</f>
        <v>0.2983603042323017</v>
      </c>
      <c r="I4528" s="10">
        <f t="shared" ca="1" si="676"/>
        <v>0.75911780441989241</v>
      </c>
      <c r="J4528" s="30">
        <f ca="1">_xlfn.BETA.INV(I4528,'Input Parameters'!$L$26,'Input Parameters'!$M$26,'Input Parameters'!$J$26,'Input Parameters'!$K$26)</f>
        <v>0.76689118699745573</v>
      </c>
      <c r="K4528" s="168">
        <f ca="1">('Input Parameters'!$E$27/'Input Parameters'!$E$38)^$J4528</f>
        <v>4.0829778031863107E-3</v>
      </c>
      <c r="L4528" s="69">
        <f ca="1">$H4528*$C4528*'Input Parameters'!$E$25*K4528</f>
        <v>0.36092141159255048</v>
      </c>
      <c r="M4528" s="24">
        <f t="shared" ca="1" si="677"/>
        <v>0.13861718794378786</v>
      </c>
      <c r="N4528" s="15">
        <f ca="1">_xlfn.NORM.INV(M4528,'Input Parameters'!$E$29,'Input Parameters'!$F$29)</f>
        <v>9.9891344693208747E-2</v>
      </c>
      <c r="O4528" s="8">
        <f t="shared" ca="1" si="678"/>
        <v>0.21147284735026839</v>
      </c>
      <c r="P4528" s="30">
        <f ca="1">_xlfn.LOGNORM.INV(O4528,'Input Parameters'!$H$30,'Input Parameters'!$I$30)</f>
        <v>1.8376945069162138</v>
      </c>
      <c r="Q4528" s="10">
        <f t="shared" ca="1" si="679"/>
        <v>9.4265113376759468E-2</v>
      </c>
      <c r="R4528" s="30">
        <f>IF('Input Parameters'!$E$32=0,0,_xlfn.BETA.INV(Q4528,'Input Parameters'!$L$32,'Input Parameters'!$M$32,'Input Parameters'!$J$32,'Input Parameters'!$K$32))</f>
        <v>0</v>
      </c>
      <c r="S4528" s="10">
        <f t="shared" ca="1" si="680"/>
        <v>0.37534149307341635</v>
      </c>
      <c r="T4528" s="26">
        <f ca="1">_xlfn.LOGNORM.INV(S4528,'Input Parameters'!$H$34,'Input Parameters'!$I$34)</f>
        <v>48.45234525594821</v>
      </c>
      <c r="U4528" s="10">
        <f t="shared" ca="1" si="681"/>
        <v>0.46657903116686261</v>
      </c>
      <c r="V4528" s="30">
        <f ca="1">_xlfn.BETA.INV(U4528,'Input Parameters'!$L$36,'Input Parameters'!$M$36,'Input Parameters'!$J$36,'Input Parameters'!$K$36)</f>
        <v>0.57321444450222225</v>
      </c>
      <c r="W4528" s="2">
        <f ca="1">N4528+(P4528-N4528)*(1-ERF((T4528-R4528)/(2*SQRT(L4528*'Input Parameters'!$E$38))))</f>
        <v>9.9891365165700879E-2</v>
      </c>
      <c r="X4528">
        <f t="shared" ca="1" si="682"/>
        <v>1</v>
      </c>
      <c r="Y4528" s="7"/>
    </row>
    <row r="4529" spans="1:25" ht="15" customHeight="1" x14ac:dyDescent="0.25">
      <c r="A4529" s="139">
        <v>4522</v>
      </c>
      <c r="B4529" s="10">
        <f t="shared" ca="1" si="673"/>
        <v>0.80011896443467101</v>
      </c>
      <c r="C4529" s="60">
        <f ca="1">_xlfn.NORM.INV(B4529,'Input Parameters'!$E$15,'Input Parameters'!$F$15)</f>
        <v>316.60058240411684</v>
      </c>
      <c r="D4529" s="10">
        <f t="shared" ca="1" si="674"/>
        <v>0.83045177996657238</v>
      </c>
      <c r="E4529" s="62">
        <f ca="1">IF(_xlfn.NORM.INV(D4529,'Input Parameters'!$E$17,'Input Parameters'!$F$17)&lt;3500,3500,IF(_xlfn.NORM.INV(D4529,'Input Parameters'!$E$17,'Input Parameters'!$F$17)&gt;5500,5500,_xlfn.NORM.INV(D4529,'Input Parameters'!$E$17,'Input Parameters'!$F$17)))</f>
        <v>5469.1664631562307</v>
      </c>
      <c r="F4529" s="10">
        <f t="shared" ca="1" si="675"/>
        <v>0.97436708918418691</v>
      </c>
      <c r="G4529" s="64">
        <f ca="1">_xlfn.NORM.INV(F4529,'Input Parameters'!$E$20,'Input Parameters'!$F$20)</f>
        <v>295.70996124021872</v>
      </c>
      <c r="H4529" s="57">
        <f ca="1">EXP(E4529*(1/'Input Parameters'!$E$23-1/G4529))</f>
        <v>1.1920363230056938</v>
      </c>
      <c r="I4529" s="10">
        <f t="shared" ca="1" si="676"/>
        <v>0.84148081424472365</v>
      </c>
      <c r="J4529" s="30">
        <f ca="1">_xlfn.BETA.INV(I4529,'Input Parameters'!$L$26,'Input Parameters'!$M$26,'Input Parameters'!$J$26,'Input Parameters'!$K$26)</f>
        <v>0.80581523008357192</v>
      </c>
      <c r="K4529" s="168">
        <f ca="1">('Input Parameters'!$E$27/'Input Parameters'!$E$38)^$J4529</f>
        <v>3.0883083769082742E-3</v>
      </c>
      <c r="L4529" s="69">
        <f ca="1">$H4529*$C4529*'Input Parameters'!$E$25*K4529</f>
        <v>1.1655257102714549</v>
      </c>
      <c r="M4529" s="24">
        <f t="shared" ca="1" si="677"/>
        <v>0.80468436131148136</v>
      </c>
      <c r="N4529" s="15">
        <f ca="1">_xlfn.NORM.INV(M4529,'Input Parameters'!$E$29,'Input Parameters'!$F$29)</f>
        <v>0.1000858473101206</v>
      </c>
      <c r="O4529" s="8">
        <f t="shared" ca="1" si="678"/>
        <v>0.52819471953807839</v>
      </c>
      <c r="P4529" s="30">
        <f ca="1">_xlfn.LOGNORM.INV(O4529,'Input Parameters'!$H$30,'Input Parameters'!$I$30)</f>
        <v>2.7744519667591208</v>
      </c>
      <c r="Q4529" s="10">
        <f t="shared" ca="1" si="679"/>
        <v>0.63705842495941223</v>
      </c>
      <c r="R4529" s="30">
        <f>IF('Input Parameters'!$E$32=0,0,_xlfn.BETA.INV(Q4529,'Input Parameters'!$L$32,'Input Parameters'!$M$32,'Input Parameters'!$J$32,'Input Parameters'!$K$32))</f>
        <v>0</v>
      </c>
      <c r="S4529" s="10">
        <f t="shared" ca="1" si="680"/>
        <v>0.3712705956268193</v>
      </c>
      <c r="T4529" s="26">
        <f ca="1">_xlfn.LOGNORM.INV(S4529,'Input Parameters'!$H$34,'Input Parameters'!$I$34)</f>
        <v>48.387526391122364</v>
      </c>
      <c r="U4529" s="10">
        <f t="shared" ca="1" si="681"/>
        <v>0.91046661422151198</v>
      </c>
      <c r="V4529" s="30">
        <f ca="1">_xlfn.BETA.INV(U4529,'Input Parameters'!$L$36,'Input Parameters'!$M$36,'Input Parameters'!$J$36,'Input Parameters'!$K$36)</f>
        <v>0.81347550114199341</v>
      </c>
      <c r="W4529" s="2">
        <f ca="1">N4529+(P4529-N4529)*(1-ERF((T4529-R4529)/(2*SQRT(L4529*'Input Parameters'!$E$38))))</f>
        <v>0.10417305577639023</v>
      </c>
      <c r="X4529">
        <f t="shared" ca="1" si="682"/>
        <v>1</v>
      </c>
      <c r="Y4529" s="7"/>
    </row>
    <row r="4530" spans="1:25" ht="15" customHeight="1" x14ac:dyDescent="0.25">
      <c r="A4530" s="139">
        <v>4523</v>
      </c>
      <c r="B4530" s="10">
        <f t="shared" ca="1" si="673"/>
        <v>0.51196671165392105</v>
      </c>
      <c r="C4530" s="60">
        <f ca="1">_xlfn.NORM.INV(B4530,'Input Parameters'!$E$15,'Input Parameters'!$F$15)</f>
        <v>272.59303557773177</v>
      </c>
      <c r="D4530" s="10">
        <f t="shared" ca="1" si="674"/>
        <v>0.87042699246902255</v>
      </c>
      <c r="E4530" s="62">
        <f ca="1">IF(_xlfn.NORM.INV(D4530,'Input Parameters'!$E$17,'Input Parameters'!$F$17)&lt;3500,3500,IF(_xlfn.NORM.INV(D4530,'Input Parameters'!$E$17,'Input Parameters'!$F$17)&gt;5500,5500,_xlfn.NORM.INV(D4530,'Input Parameters'!$E$17,'Input Parameters'!$F$17)))</f>
        <v>5500</v>
      </c>
      <c r="F4530" s="10">
        <f t="shared" ca="1" si="675"/>
        <v>0.98288404094780746</v>
      </c>
      <c r="G4530" s="64">
        <f ca="1">_xlfn.NORM.INV(F4530,'Input Parameters'!$E$20,'Input Parameters'!$F$20)</f>
        <v>296.83610566004324</v>
      </c>
      <c r="H4530" s="57">
        <f ca="1">EXP(E4530*(1/'Input Parameters'!$E$23-1/G4530))</f>
        <v>1.2804555323799134</v>
      </c>
      <c r="I4530" s="10">
        <f t="shared" ca="1" si="676"/>
        <v>0.11067797941745239</v>
      </c>
      <c r="J4530" s="30">
        <f ca="1">_xlfn.BETA.INV(I4530,'Input Parameters'!$L$26,'Input Parameters'!$M$26,'Input Parameters'!$J$26,'Input Parameters'!$K$26)</f>
        <v>0.4545656492408004</v>
      </c>
      <c r="K4530" s="168">
        <f ca="1">('Input Parameters'!$E$27/'Input Parameters'!$E$38)^$J4530</f>
        <v>3.8364980526517926E-2</v>
      </c>
      <c r="L4530" s="69">
        <f ca="1">$H4530*$C4530*'Input Parameters'!$E$25*K4530</f>
        <v>13.391037891754706</v>
      </c>
      <c r="M4530" s="24">
        <f t="shared" ca="1" si="677"/>
        <v>0.4645699520702582</v>
      </c>
      <c r="N4530" s="15">
        <f ca="1">_xlfn.NORM.INV(M4530,'Input Parameters'!$E$29,'Input Parameters'!$F$29)</f>
        <v>9.9991107297292617E-2</v>
      </c>
      <c r="O4530" s="8">
        <f t="shared" ca="1" si="678"/>
        <v>0.63257117931840723</v>
      </c>
      <c r="P4530" s="30">
        <f ca="1">_xlfn.LOGNORM.INV(O4530,'Input Parameters'!$H$30,'Input Parameters'!$I$30)</f>
        <v>3.1488022226655046</v>
      </c>
      <c r="Q4530" s="10">
        <f t="shared" ca="1" si="679"/>
        <v>0.83733303420659433</v>
      </c>
      <c r="R4530" s="30">
        <f>IF('Input Parameters'!$E$32=0,0,_xlfn.BETA.INV(Q4530,'Input Parameters'!$L$32,'Input Parameters'!$M$32,'Input Parameters'!$J$32,'Input Parameters'!$K$32))</f>
        <v>0</v>
      </c>
      <c r="S4530" s="10">
        <f t="shared" ca="1" si="680"/>
        <v>0.27441540232409012</v>
      </c>
      <c r="T4530" s="26">
        <f ca="1">_xlfn.LOGNORM.INV(S4530,'Input Parameters'!$H$34,'Input Parameters'!$I$34)</f>
        <v>46.781854725452504</v>
      </c>
      <c r="U4530" s="10">
        <f t="shared" ca="1" si="681"/>
        <v>0.74190354781399448</v>
      </c>
      <c r="V4530" s="30">
        <f ca="1">_xlfn.BETA.INV(U4530,'Input Parameters'!$L$36,'Input Parameters'!$M$36,'Input Parameters'!$J$36,'Input Parameters'!$K$36)</f>
        <v>0.69062087255301341</v>
      </c>
      <c r="W4530" s="2">
        <f ca="1">N4530+(P4530-N4530)*(1-ERF((T4530-R4530)/(2*SQRT(L4530*'Input Parameters'!$E$38))))</f>
        <v>1.2158860777142575</v>
      </c>
      <c r="X4530">
        <f t="shared" ca="1" si="682"/>
        <v>0</v>
      </c>
      <c r="Y4530" s="7"/>
    </row>
    <row r="4531" spans="1:25" ht="15" customHeight="1" x14ac:dyDescent="0.25">
      <c r="A4531" s="139">
        <v>4524</v>
      </c>
      <c r="B4531" s="10">
        <f t="shared" ca="1" si="673"/>
        <v>0.17335259659482571</v>
      </c>
      <c r="C4531" s="60">
        <f ca="1">_xlfn.NORM.INV(B4531,'Input Parameters'!$E$15,'Input Parameters'!$F$15)</f>
        <v>219.9712082818609</v>
      </c>
      <c r="D4531" s="10">
        <f t="shared" ca="1" si="674"/>
        <v>0.80644083561662472</v>
      </c>
      <c r="E4531" s="62">
        <f ca="1">IF(_xlfn.NORM.INV(D4531,'Input Parameters'!$E$17,'Input Parameters'!$F$17)&lt;3500,3500,IF(_xlfn.NORM.INV(D4531,'Input Parameters'!$E$17,'Input Parameters'!$F$17)&gt;5500,5500,_xlfn.NORM.INV(D4531,'Input Parameters'!$E$17,'Input Parameters'!$F$17)))</f>
        <v>5405.3985642062526</v>
      </c>
      <c r="F4531" s="10">
        <f t="shared" ca="1" si="675"/>
        <v>0.4448876368800605</v>
      </c>
      <c r="G4531" s="64">
        <f ca="1">_xlfn.NORM.INV(F4531,'Input Parameters'!$E$20,'Input Parameters'!$F$20)</f>
        <v>281.7214565623342</v>
      </c>
      <c r="H4531" s="57">
        <f ca="1">EXP(E4531*(1/'Input Parameters'!$E$23-1/G4531))</f>
        <v>0.47997364691258221</v>
      </c>
      <c r="I4531" s="10">
        <f t="shared" ca="1" si="676"/>
        <v>0.83219539783586693</v>
      </c>
      <c r="J4531" s="30">
        <f ca="1">_xlfn.BETA.INV(I4531,'Input Parameters'!$L$26,'Input Parameters'!$M$26,'Input Parameters'!$J$26,'Input Parameters'!$K$26)</f>
        <v>0.80108893789057978</v>
      </c>
      <c r="K4531" s="168">
        <f ca="1">('Input Parameters'!$E$27/'Input Parameters'!$E$38)^$J4531</f>
        <v>3.1948025823094468E-3</v>
      </c>
      <c r="L4531" s="69">
        <f ca="1">$H4531*$C4531*'Input Parameters'!$E$25*K4531</f>
        <v>0.33730848042473388</v>
      </c>
      <c r="M4531" s="24">
        <f t="shared" ca="1" si="677"/>
        <v>0.5783739782451407</v>
      </c>
      <c r="N4531" s="15">
        <f ca="1">_xlfn.NORM.INV(M4531,'Input Parameters'!$E$29,'Input Parameters'!$F$29)</f>
        <v>0.10001977354611084</v>
      </c>
      <c r="O4531" s="8">
        <f t="shared" ca="1" si="678"/>
        <v>0.25997175918977877</v>
      </c>
      <c r="P4531" s="30">
        <f ca="1">_xlfn.LOGNORM.INV(O4531,'Input Parameters'!$H$30,'Input Parameters'!$I$30)</f>
        <v>1.9799971666855254</v>
      </c>
      <c r="Q4531" s="10">
        <f t="shared" ca="1" si="679"/>
        <v>0.10409919463484174</v>
      </c>
      <c r="R4531" s="30">
        <f>IF('Input Parameters'!$E$32=0,0,_xlfn.BETA.INV(Q4531,'Input Parameters'!$L$32,'Input Parameters'!$M$32,'Input Parameters'!$J$32,'Input Parameters'!$K$32))</f>
        <v>0</v>
      </c>
      <c r="S4531" s="10">
        <f t="shared" ca="1" si="680"/>
        <v>0.37190287466940386</v>
      </c>
      <c r="T4531" s="26">
        <f ca="1">_xlfn.LOGNORM.INV(S4531,'Input Parameters'!$H$34,'Input Parameters'!$I$34)</f>
        <v>48.3976029949932</v>
      </c>
      <c r="U4531" s="10">
        <f t="shared" ca="1" si="681"/>
        <v>0.41040588159741231</v>
      </c>
      <c r="V4531" s="30">
        <f ca="1">_xlfn.BETA.INV(U4531,'Input Parameters'!$L$36,'Input Parameters'!$M$36,'Input Parameters'!$J$36,'Input Parameters'!$K$36)</f>
        <v>0.55214759488718568</v>
      </c>
      <c r="W4531" s="2">
        <f ca="1">N4531+(P4531-N4531)*(1-ERF((T4531-R4531)/(2*SQRT(L4531*'Input Parameters'!$E$38))))</f>
        <v>0.10001978070003655</v>
      </c>
      <c r="X4531">
        <f t="shared" ca="1" si="682"/>
        <v>1</v>
      </c>
      <c r="Y4531" s="7"/>
    </row>
    <row r="4532" spans="1:25" ht="15" customHeight="1" x14ac:dyDescent="0.25">
      <c r="A4532" s="139">
        <v>4525</v>
      </c>
      <c r="B4532" s="10">
        <f t="shared" ca="1" si="673"/>
        <v>0.24733228933042462</v>
      </c>
      <c r="C4532" s="60">
        <f ca="1">_xlfn.NORM.INV(B4532,'Input Parameters'!$E$15,'Input Parameters'!$F$15)</f>
        <v>233.95803198847003</v>
      </c>
      <c r="D4532" s="10">
        <f t="shared" ca="1" si="674"/>
        <v>0.53168464420885153</v>
      </c>
      <c r="E4532" s="62">
        <f ca="1">IF(_xlfn.NORM.INV(D4532,'Input Parameters'!$E$17,'Input Parameters'!$F$17)&lt;3500,3500,IF(_xlfn.NORM.INV(D4532,'Input Parameters'!$E$17,'Input Parameters'!$F$17)&gt;5500,5500,_xlfn.NORM.INV(D4532,'Input Parameters'!$E$17,'Input Parameters'!$F$17)))</f>
        <v>4855.6537140372275</v>
      </c>
      <c r="F4532" s="10">
        <f t="shared" ca="1" si="675"/>
        <v>3.8002747991015218E-2</v>
      </c>
      <c r="G4532" s="64">
        <f ca="1">_xlfn.NORM.INV(F4532,'Input Parameters'!$E$20,'Input Parameters'!$F$20)</f>
        <v>270.76186396231276</v>
      </c>
      <c r="H4532" s="57">
        <f ca="1">EXP(E4532*(1/'Input Parameters'!$E$23-1/G4532))</f>
        <v>0.25742753357674786</v>
      </c>
      <c r="I4532" s="10">
        <f t="shared" ca="1" si="676"/>
        <v>0.77080332894982551</v>
      </c>
      <c r="J4532" s="30">
        <f ca="1">_xlfn.BETA.INV(I4532,'Input Parameters'!$L$26,'Input Parameters'!$M$26,'Input Parameters'!$J$26,'Input Parameters'!$K$26)</f>
        <v>0.77208126953284339</v>
      </c>
      <c r="K4532" s="168">
        <f ca="1">('Input Parameters'!$E$27/'Input Parameters'!$E$38)^$J4532</f>
        <v>3.9337689654529674E-3</v>
      </c>
      <c r="L4532" s="69">
        <f ca="1">$H4532*$C4532*'Input Parameters'!$E$25*K4532</f>
        <v>0.23692004418520696</v>
      </c>
      <c r="M4532" s="24">
        <f t="shared" ca="1" si="677"/>
        <v>0.91529182786194896</v>
      </c>
      <c r="N4532" s="15">
        <f ca="1">_xlfn.NORM.INV(M4532,'Input Parameters'!$E$29,'Input Parameters'!$F$29)</f>
        <v>0.10013740816218021</v>
      </c>
      <c r="O4532" s="8">
        <f t="shared" ca="1" si="678"/>
        <v>0.22239047890105357</v>
      </c>
      <c r="P4532" s="30">
        <f ca="1">_xlfn.LOGNORM.INV(O4532,'Input Parameters'!$H$30,'Input Parameters'!$I$30)</f>
        <v>1.8702521047678646</v>
      </c>
      <c r="Q4532" s="10">
        <f t="shared" ca="1" si="679"/>
        <v>0.39655715523888346</v>
      </c>
      <c r="R4532" s="30">
        <f>IF('Input Parameters'!$E$32=0,0,_xlfn.BETA.INV(Q4532,'Input Parameters'!$L$32,'Input Parameters'!$M$32,'Input Parameters'!$J$32,'Input Parameters'!$K$32))</f>
        <v>0</v>
      </c>
      <c r="S4532" s="10">
        <f t="shared" ca="1" si="680"/>
        <v>0.73465966280703821</v>
      </c>
      <c r="T4532" s="26">
        <f ca="1">_xlfn.LOGNORM.INV(S4532,'Input Parameters'!$H$34,'Input Parameters'!$I$34)</f>
        <v>54.500594001348865</v>
      </c>
      <c r="U4532" s="10">
        <f t="shared" ca="1" si="681"/>
        <v>0.37035210244931527</v>
      </c>
      <c r="V4532" s="30">
        <f ca="1">_xlfn.BETA.INV(U4532,'Input Parameters'!$L$36,'Input Parameters'!$M$36,'Input Parameters'!$J$36,'Input Parameters'!$K$36)</f>
        <v>0.53712292419717467</v>
      </c>
      <c r="W4532" s="2">
        <f ca="1">N4532+(P4532-N4532)*(1-ERF((T4532-R4532)/(2*SQRT(L4532*'Input Parameters'!$E$38))))</f>
        <v>0.10013740816218454</v>
      </c>
      <c r="X4532">
        <f t="shared" ca="1" si="682"/>
        <v>1</v>
      </c>
      <c r="Y4532" s="7"/>
    </row>
    <row r="4533" spans="1:25" ht="15" customHeight="1" x14ac:dyDescent="0.25">
      <c r="A4533" s="139">
        <v>4526</v>
      </c>
      <c r="B4533" s="10">
        <f t="shared" ca="1" si="673"/>
        <v>0.71087299033399687</v>
      </c>
      <c r="C4533" s="60">
        <f ca="1">_xlfn.NORM.INV(B4533,'Input Parameters'!$E$15,'Input Parameters'!$F$15)</f>
        <v>301.09533084191872</v>
      </c>
      <c r="D4533" s="10">
        <f t="shared" ca="1" si="674"/>
        <v>0.71130647560396232</v>
      </c>
      <c r="E4533" s="62">
        <f ca="1">IF(_xlfn.NORM.INV(D4533,'Input Parameters'!$E$17,'Input Parameters'!$F$17)&lt;3500,3500,IF(_xlfn.NORM.INV(D4533,'Input Parameters'!$E$17,'Input Parameters'!$F$17)&gt;5500,5500,_xlfn.NORM.INV(D4533,'Input Parameters'!$E$17,'Input Parameters'!$F$17)))</f>
        <v>5190.0438331587893</v>
      </c>
      <c r="F4533" s="10">
        <f t="shared" ca="1" si="675"/>
        <v>0.11865816662760909</v>
      </c>
      <c r="G4533" s="64">
        <f ca="1">_xlfn.NORM.INV(F4533,'Input Parameters'!$E$20,'Input Parameters'!$F$20)</f>
        <v>274.73246778608916</v>
      </c>
      <c r="H4533" s="57">
        <f ca="1">EXP(E4533*(1/'Input Parameters'!$E$23-1/G4533))</f>
        <v>0.30930190525173595</v>
      </c>
      <c r="I4533" s="10">
        <f t="shared" ca="1" si="676"/>
        <v>0.64070010532839594</v>
      </c>
      <c r="J4533" s="30">
        <f ca="1">_xlfn.BETA.INV(I4533,'Input Parameters'!$L$26,'Input Parameters'!$M$26,'Input Parameters'!$J$26,'Input Parameters'!$K$26)</f>
        <v>0.71752236968121452</v>
      </c>
      <c r="K4533" s="168">
        <f ca="1">('Input Parameters'!$E$27/'Input Parameters'!$E$38)^$J4533</f>
        <v>5.8179634357069538E-3</v>
      </c>
      <c r="L4533" s="69">
        <f ca="1">$H4533*$C4533*'Input Parameters'!$E$25*K4533</f>
        <v>0.54182320831414288</v>
      </c>
      <c r="M4533" s="24">
        <f t="shared" ca="1" si="677"/>
        <v>0.89900118626969239</v>
      </c>
      <c r="N4533" s="15">
        <f ca="1">_xlfn.NORM.INV(M4533,'Input Parameters'!$E$29,'Input Parameters'!$F$29)</f>
        <v>0.10012758808897196</v>
      </c>
      <c r="O4533" s="8">
        <f t="shared" ca="1" si="678"/>
        <v>0.58665711604236004</v>
      </c>
      <c r="P4533" s="30">
        <f ca="1">_xlfn.LOGNORM.INV(O4533,'Input Parameters'!$H$30,'Input Parameters'!$I$30)</f>
        <v>2.9756729981409529</v>
      </c>
      <c r="Q4533" s="10">
        <f t="shared" ca="1" si="679"/>
        <v>1.7088501024720149E-3</v>
      </c>
      <c r="R4533" s="30">
        <f>IF('Input Parameters'!$E$32=0,0,_xlfn.BETA.INV(Q4533,'Input Parameters'!$L$32,'Input Parameters'!$M$32,'Input Parameters'!$J$32,'Input Parameters'!$K$32))</f>
        <v>0</v>
      </c>
      <c r="S4533" s="10">
        <f t="shared" ca="1" si="680"/>
        <v>0.76455373518937797</v>
      </c>
      <c r="T4533" s="26">
        <f ca="1">_xlfn.LOGNORM.INV(S4533,'Input Parameters'!$H$34,'Input Parameters'!$I$34)</f>
        <v>55.142657317687643</v>
      </c>
      <c r="U4533" s="10">
        <f t="shared" ca="1" si="681"/>
        <v>0.98410589178965791</v>
      </c>
      <c r="V4533" s="30">
        <f ca="1">_xlfn.BETA.INV(U4533,'Input Parameters'!$L$36,'Input Parameters'!$M$36,'Input Parameters'!$J$36,'Input Parameters'!$K$36)</f>
        <v>0.96462552766987675</v>
      </c>
      <c r="W4533" s="2">
        <f ca="1">N4533+(P4533-N4533)*(1-ERF((T4533-R4533)/(2*SQRT(L4533*'Input Parameters'!$E$38))))</f>
        <v>0.10012792628573396</v>
      </c>
      <c r="X4533">
        <f t="shared" ca="1" si="682"/>
        <v>1</v>
      </c>
      <c r="Y4533" s="7"/>
    </row>
    <row r="4534" spans="1:25" ht="15" customHeight="1" x14ac:dyDescent="0.25">
      <c r="A4534" s="139">
        <v>4527</v>
      </c>
      <c r="B4534" s="10">
        <f t="shared" ca="1" si="673"/>
        <v>0.33078675537555202</v>
      </c>
      <c r="C4534" s="60">
        <f ca="1">_xlfn.NORM.INV(B4534,'Input Parameters'!$E$15,'Input Parameters'!$F$15)</f>
        <v>247.24446946647379</v>
      </c>
      <c r="D4534" s="10">
        <f t="shared" ca="1" si="674"/>
        <v>0.76766095898254616</v>
      </c>
      <c r="E4534" s="62">
        <f ca="1">IF(_xlfn.NORM.INV(D4534,'Input Parameters'!$E$17,'Input Parameters'!$F$17)&lt;3500,3500,IF(_xlfn.NORM.INV(D4534,'Input Parameters'!$E$17,'Input Parameters'!$F$17)&gt;5500,5500,_xlfn.NORM.INV(D4534,'Input Parameters'!$E$17,'Input Parameters'!$F$17)))</f>
        <v>5311.8158364949077</v>
      </c>
      <c r="F4534" s="10">
        <f t="shared" ca="1" si="675"/>
        <v>0.77053593994775338</v>
      </c>
      <c r="G4534" s="64">
        <f ca="1">_xlfn.NORM.INV(F4534,'Input Parameters'!$E$20,'Input Parameters'!$F$20)</f>
        <v>287.61210713686256</v>
      </c>
      <c r="H4534" s="57">
        <f ca="1">EXP(E4534*(1/'Input Parameters'!$E$23-1/G4534))</f>
        <v>0.71523403415312503</v>
      </c>
      <c r="I4534" s="10">
        <f t="shared" ca="1" si="676"/>
        <v>0.12237532456406131</v>
      </c>
      <c r="J4534" s="30">
        <f ca="1">_xlfn.BETA.INV(I4534,'Input Parameters'!$L$26,'Input Parameters'!$M$26,'Input Parameters'!$J$26,'Input Parameters'!$K$26)</f>
        <v>0.46473265416061055</v>
      </c>
      <c r="K4534" s="168">
        <f ca="1">('Input Parameters'!$E$27/'Input Parameters'!$E$38)^$J4534</f>
        <v>3.5666679664597301E-2</v>
      </c>
      <c r="L4534" s="69">
        <f ca="1">$H4534*$C4534*'Input Parameters'!$E$25*K4534</f>
        <v>6.3072121475520975</v>
      </c>
      <c r="M4534" s="24">
        <f t="shared" ca="1" si="677"/>
        <v>0.65345875248260954</v>
      </c>
      <c r="N4534" s="15">
        <f ca="1">_xlfn.NORM.INV(M4534,'Input Parameters'!$E$29,'Input Parameters'!$F$29)</f>
        <v>0.1000394675352463</v>
      </c>
      <c r="O4534" s="8">
        <f t="shared" ca="1" si="678"/>
        <v>0.6545706967681042</v>
      </c>
      <c r="P4534" s="30">
        <f ca="1">_xlfn.LOGNORM.INV(O4534,'Input Parameters'!$H$30,'Input Parameters'!$I$30)</f>
        <v>3.2378245543593485</v>
      </c>
      <c r="Q4534" s="10">
        <f t="shared" ca="1" si="679"/>
        <v>0.14537505630723657</v>
      </c>
      <c r="R4534" s="30">
        <f>IF('Input Parameters'!$E$32=0,0,_xlfn.BETA.INV(Q4534,'Input Parameters'!$L$32,'Input Parameters'!$M$32,'Input Parameters'!$J$32,'Input Parameters'!$K$32))</f>
        <v>0</v>
      </c>
      <c r="S4534" s="10">
        <f t="shared" ca="1" si="680"/>
        <v>0.61283960006778648</v>
      </c>
      <c r="T4534" s="26">
        <f ca="1">_xlfn.LOGNORM.INV(S4534,'Input Parameters'!$H$34,'Input Parameters'!$I$34)</f>
        <v>52.239890921890165</v>
      </c>
      <c r="U4534" s="10">
        <f t="shared" ca="1" si="681"/>
        <v>0.2567937070300208</v>
      </c>
      <c r="V4534" s="30">
        <f ca="1">_xlfn.BETA.INV(U4534,'Input Parameters'!$L$36,'Input Parameters'!$M$36,'Input Parameters'!$J$36,'Input Parameters'!$K$36)</f>
        <v>0.49294488078026927</v>
      </c>
      <c r="W4534" s="2">
        <f ca="1">N4534+(P4534-N4534)*(1-ERF((T4534-R4534)/(2*SQRT(L4534*'Input Parameters'!$E$38))))</f>
        <v>0.54350746970251551</v>
      </c>
      <c r="X4534">
        <f t="shared" ca="1" si="682"/>
        <v>0</v>
      </c>
      <c r="Y4534" s="7"/>
    </row>
    <row r="4535" spans="1:25" ht="15" customHeight="1" x14ac:dyDescent="0.25">
      <c r="A4535" s="139">
        <v>4528</v>
      </c>
      <c r="B4535" s="10">
        <f t="shared" ca="1" si="673"/>
        <v>0.13576943783998974</v>
      </c>
      <c r="C4535" s="60">
        <f ca="1">_xlfn.NORM.INV(B4535,'Input Parameters'!$E$15,'Input Parameters'!$F$15)</f>
        <v>211.38012558031048</v>
      </c>
      <c r="D4535" s="10">
        <f t="shared" ca="1" si="674"/>
        <v>0.80459306370800943</v>
      </c>
      <c r="E4535" s="62">
        <f ca="1">IF(_xlfn.NORM.INV(D4535,'Input Parameters'!$E$17,'Input Parameters'!$F$17)&lt;3500,3500,IF(_xlfn.NORM.INV(D4535,'Input Parameters'!$E$17,'Input Parameters'!$F$17)&gt;5500,5500,_xlfn.NORM.INV(D4535,'Input Parameters'!$E$17,'Input Parameters'!$F$17)))</f>
        <v>5400.6996351151156</v>
      </c>
      <c r="F4535" s="10">
        <f t="shared" ca="1" si="675"/>
        <v>0.56583508422430551</v>
      </c>
      <c r="G4535" s="64">
        <f ca="1">_xlfn.NORM.INV(F4535,'Input Parameters'!$E$20,'Input Parameters'!$F$20)</f>
        <v>283.7607281662614</v>
      </c>
      <c r="H4535" s="57">
        <f ca="1">EXP(E4535*(1/'Input Parameters'!$E$23-1/G4535))</f>
        <v>0.55122260294101622</v>
      </c>
      <c r="I4535" s="10">
        <f t="shared" ca="1" si="676"/>
        <v>0.32516134988397905</v>
      </c>
      <c r="J4535" s="30">
        <f ca="1">_xlfn.BETA.INV(I4535,'Input Parameters'!$L$26,'Input Parameters'!$M$26,'Input Parameters'!$J$26,'Input Parameters'!$K$26)</f>
        <v>0.58630642955513201</v>
      </c>
      <c r="K4535" s="168">
        <f ca="1">('Input Parameters'!$E$27/'Input Parameters'!$E$38)^$J4535</f>
        <v>1.4911986179480759E-2</v>
      </c>
      <c r="L4535" s="69">
        <f ca="1">$H4535*$C4535*'Input Parameters'!$E$25*K4535</f>
        <v>1.7375073948864226</v>
      </c>
      <c r="M4535" s="24">
        <f t="shared" ca="1" si="677"/>
        <v>0.10515940194391959</v>
      </c>
      <c r="N4535" s="15">
        <f ca="1">_xlfn.NORM.INV(M4535,'Input Parameters'!$E$29,'Input Parameters'!$F$29)</f>
        <v>9.9874731070650494E-2</v>
      </c>
      <c r="O4535" s="8">
        <f t="shared" ca="1" si="678"/>
        <v>0.29341585049987262</v>
      </c>
      <c r="P4535" s="30">
        <f ca="1">_xlfn.LOGNORM.INV(O4535,'Input Parameters'!$H$30,'Input Parameters'!$I$30)</f>
        <v>2.0757722047356593</v>
      </c>
      <c r="Q4535" s="10">
        <f t="shared" ca="1" si="679"/>
        <v>0.95083413789540083</v>
      </c>
      <c r="R4535" s="30">
        <f>IF('Input Parameters'!$E$32=0,0,_xlfn.BETA.INV(Q4535,'Input Parameters'!$L$32,'Input Parameters'!$M$32,'Input Parameters'!$J$32,'Input Parameters'!$K$32))</f>
        <v>0</v>
      </c>
      <c r="S4535" s="10">
        <f t="shared" ca="1" si="680"/>
        <v>0.67801560984882525</v>
      </c>
      <c r="T4535" s="26">
        <f ca="1">_xlfn.LOGNORM.INV(S4535,'Input Parameters'!$H$34,'Input Parameters'!$I$34)</f>
        <v>53.393558226177419</v>
      </c>
      <c r="U4535" s="10">
        <f t="shared" ca="1" si="681"/>
        <v>0.31248239622466056</v>
      </c>
      <c r="V4535" s="30">
        <f ca="1">_xlfn.BETA.INV(U4535,'Input Parameters'!$L$36,'Input Parameters'!$M$36,'Input Parameters'!$J$36,'Input Parameters'!$K$36)</f>
        <v>0.51505956643915374</v>
      </c>
      <c r="W4535" s="2">
        <f ca="1">N4535+(P4535-N4535)*(1-ERF((T4535-R4535)/(2*SQRT(L4535*'Input Parameters'!$E$38))))</f>
        <v>0.10813400878147968</v>
      </c>
      <c r="X4535">
        <f t="shared" ca="1" si="682"/>
        <v>1</v>
      </c>
      <c r="Y4535" s="7"/>
    </row>
    <row r="4536" spans="1:25" ht="15" customHeight="1" x14ac:dyDescent="0.25">
      <c r="A4536" s="139">
        <v>4529</v>
      </c>
      <c r="B4536" s="10">
        <f t="shared" ca="1" si="673"/>
        <v>0.45978195726756832</v>
      </c>
      <c r="C4536" s="60">
        <f ca="1">_xlfn.NORM.INV(B4536,'Input Parameters'!$E$15,'Input Parameters'!$F$15)</f>
        <v>265.49458107104203</v>
      </c>
      <c r="D4536" s="10">
        <f t="shared" ca="1" si="674"/>
        <v>0.77320241740542184</v>
      </c>
      <c r="E4536" s="62">
        <f ca="1">IF(_xlfn.NORM.INV(D4536,'Input Parameters'!$E$17,'Input Parameters'!$F$17)&lt;3500,3500,IF(_xlfn.NORM.INV(D4536,'Input Parameters'!$E$17,'Input Parameters'!$F$17)&gt;5500,5500,_xlfn.NORM.INV(D4536,'Input Parameters'!$E$17,'Input Parameters'!$F$17)))</f>
        <v>5324.6043802832473</v>
      </c>
      <c r="F4536" s="10">
        <f t="shared" ca="1" si="675"/>
        <v>0.50265015419243608</v>
      </c>
      <c r="G4536" s="64">
        <f ca="1">_xlfn.NORM.INV(F4536,'Input Parameters'!$E$20,'Input Parameters'!$F$20)</f>
        <v>282.6945081019378</v>
      </c>
      <c r="H4536" s="57">
        <f ca="1">EXP(E4536*(1/'Input Parameters'!$E$23-1/G4536))</f>
        <v>0.51788768622705783</v>
      </c>
      <c r="I4536" s="10">
        <f t="shared" ca="1" si="676"/>
        <v>2.2568294086995344E-2</v>
      </c>
      <c r="J4536" s="30">
        <f ca="1">_xlfn.BETA.INV(I4536,'Input Parameters'!$L$26,'Input Parameters'!$M$26,'Input Parameters'!$J$26,'Input Parameters'!$K$26)</f>
        <v>0.32751324552491995</v>
      </c>
      <c r="K4536" s="168">
        <f ca="1">('Input Parameters'!$E$27/'Input Parameters'!$E$38)^$J4536</f>
        <v>9.5439733764959053E-2</v>
      </c>
      <c r="L4536" s="69">
        <f ca="1">$H4536*$C4536*'Input Parameters'!$E$25*K4536</f>
        <v>13.122617356524586</v>
      </c>
      <c r="M4536" s="24">
        <f t="shared" ca="1" si="677"/>
        <v>0.92483913527692463</v>
      </c>
      <c r="N4536" s="15">
        <f ca="1">_xlfn.NORM.INV(M4536,'Input Parameters'!$E$29,'Input Parameters'!$F$29)</f>
        <v>0.10014383959911431</v>
      </c>
      <c r="O4536" s="8">
        <f t="shared" ca="1" si="678"/>
        <v>0.3370018265744037</v>
      </c>
      <c r="P4536" s="30">
        <f ca="1">_xlfn.LOGNORM.INV(O4536,'Input Parameters'!$H$30,'Input Parameters'!$I$30)</f>
        <v>2.1997176627821364</v>
      </c>
      <c r="Q4536" s="10">
        <f t="shared" ca="1" si="679"/>
        <v>3.268064658133607E-2</v>
      </c>
      <c r="R4536" s="30">
        <f>IF('Input Parameters'!$E$32=0,0,_xlfn.BETA.INV(Q4536,'Input Parameters'!$L$32,'Input Parameters'!$M$32,'Input Parameters'!$J$32,'Input Parameters'!$K$32))</f>
        <v>0</v>
      </c>
      <c r="S4536" s="10">
        <f t="shared" ca="1" si="680"/>
        <v>0.26883932818570666</v>
      </c>
      <c r="T4536" s="26">
        <f ca="1">_xlfn.LOGNORM.INV(S4536,'Input Parameters'!$H$34,'Input Parameters'!$I$34)</f>
        <v>46.684014037000026</v>
      </c>
      <c r="U4536" s="10">
        <f t="shared" ca="1" si="681"/>
        <v>0.75407230169887207</v>
      </c>
      <c r="V4536" s="30">
        <f ca="1">_xlfn.BETA.INV(U4536,'Input Parameters'!$L$36,'Input Parameters'!$M$36,'Input Parameters'!$J$36,'Input Parameters'!$K$36)</f>
        <v>0.69710715533804113</v>
      </c>
      <c r="W4536" s="2">
        <f ca="1">N4536+(P4536-N4536)*(1-ERF((T4536-R4536)/(2*SQRT(L4536*'Input Parameters'!$E$38))))</f>
        <v>0.86052061366278854</v>
      </c>
      <c r="X4536">
        <f t="shared" ca="1" si="682"/>
        <v>0</v>
      </c>
      <c r="Y4536" s="7"/>
    </row>
    <row r="4537" spans="1:25" ht="15" customHeight="1" x14ac:dyDescent="0.25">
      <c r="A4537" s="139">
        <v>4530</v>
      </c>
      <c r="B4537" s="10">
        <f t="shared" ca="1" si="673"/>
        <v>0.93705201428082086</v>
      </c>
      <c r="C4537" s="60">
        <f ca="1">_xlfn.NORM.INV(B4537,'Input Parameters'!$E$15,'Input Parameters'!$F$15)</f>
        <v>353.90961181054445</v>
      </c>
      <c r="D4537" s="10">
        <f t="shared" ca="1" si="674"/>
        <v>0.16735667044348146</v>
      </c>
      <c r="E4537" s="62">
        <f ca="1">IF(_xlfn.NORM.INV(D4537,'Input Parameters'!$E$17,'Input Parameters'!$F$17)&lt;3500,3500,IF(_xlfn.NORM.INV(D4537,'Input Parameters'!$E$17,'Input Parameters'!$F$17)&gt;5500,5500,_xlfn.NORM.INV(D4537,'Input Parameters'!$E$17,'Input Parameters'!$F$17)))</f>
        <v>4124.7354915571705</v>
      </c>
      <c r="F4537" s="10">
        <f t="shared" ca="1" si="675"/>
        <v>0.84321670558202599</v>
      </c>
      <c r="G4537" s="64">
        <f ca="1">_xlfn.NORM.INV(F4537,'Input Parameters'!$E$20,'Input Parameters'!$F$20)</f>
        <v>289.40203531186449</v>
      </c>
      <c r="H4537" s="57">
        <f ca="1">EXP(E4537*(1/'Input Parameters'!$E$23-1/G4537))</f>
        <v>0.84236020213899709</v>
      </c>
      <c r="I4537" s="10">
        <f t="shared" ca="1" si="676"/>
        <v>0.26444139076273487</v>
      </c>
      <c r="J4537" s="30">
        <f ca="1">_xlfn.BETA.INV(I4537,'Input Parameters'!$L$26,'Input Parameters'!$M$26,'Input Parameters'!$J$26,'Input Parameters'!$K$26)</f>
        <v>0.55625096179984579</v>
      </c>
      <c r="K4537" s="168">
        <f ca="1">('Input Parameters'!$E$27/'Input Parameters'!$E$38)^$J4537</f>
        <v>1.8499688893251952E-2</v>
      </c>
      <c r="L4537" s="69">
        <f ca="1">$H4537*$C4537*'Input Parameters'!$E$25*K4537</f>
        <v>5.5151156377093908</v>
      </c>
      <c r="M4537" s="24">
        <f t="shared" ca="1" si="677"/>
        <v>0.89278343911708657</v>
      </c>
      <c r="N4537" s="15">
        <f ca="1">_xlfn.NORM.INV(M4537,'Input Parameters'!$E$29,'Input Parameters'!$F$29)</f>
        <v>0.10012414674328746</v>
      </c>
      <c r="O4537" s="8">
        <f t="shared" ca="1" si="678"/>
        <v>0.25006277544079136</v>
      </c>
      <c r="P4537" s="30">
        <f ca="1">_xlfn.LOGNORM.INV(O4537,'Input Parameters'!$H$30,'Input Parameters'!$I$30)</f>
        <v>1.9513430225830759</v>
      </c>
      <c r="Q4537" s="10">
        <f t="shared" ca="1" si="679"/>
        <v>0.51991496670092607</v>
      </c>
      <c r="R4537" s="30">
        <f>IF('Input Parameters'!$E$32=0,0,_xlfn.BETA.INV(Q4537,'Input Parameters'!$L$32,'Input Parameters'!$M$32,'Input Parameters'!$J$32,'Input Parameters'!$K$32))</f>
        <v>0</v>
      </c>
      <c r="S4537" s="10">
        <f t="shared" ca="1" si="680"/>
        <v>0.61709969720442825</v>
      </c>
      <c r="T4537" s="26">
        <f ca="1">_xlfn.LOGNORM.INV(S4537,'Input Parameters'!$H$34,'Input Parameters'!$I$34)</f>
        <v>52.312433422338302</v>
      </c>
      <c r="U4537" s="10">
        <f t="shared" ca="1" si="681"/>
        <v>0.78835049295099391</v>
      </c>
      <c r="V4537" s="30">
        <f ca="1">_xlfn.BETA.INV(U4537,'Input Parameters'!$L$36,'Input Parameters'!$M$36,'Input Parameters'!$J$36,'Input Parameters'!$K$36)</f>
        <v>0.71658241176401516</v>
      </c>
      <c r="W4537" s="2">
        <f ca="1">N4537+(P4537-N4537)*(1-ERF((T4537-R4537)/(2*SQRT(L4537*'Input Parameters'!$E$38))))</f>
        <v>0.31343938087475381</v>
      </c>
      <c r="X4537">
        <f t="shared" ca="1" si="682"/>
        <v>1</v>
      </c>
      <c r="Y4537" s="7"/>
    </row>
    <row r="4538" spans="1:25" ht="15" customHeight="1" x14ac:dyDescent="0.25">
      <c r="A4538" s="139">
        <v>4531</v>
      </c>
      <c r="B4538" s="10">
        <f t="shared" ca="1" si="673"/>
        <v>0.15921650872624171</v>
      </c>
      <c r="C4538" s="60">
        <f ca="1">_xlfn.NORM.INV(B4538,'Input Parameters'!$E$15,'Input Parameters'!$F$15)</f>
        <v>216.89931706544454</v>
      </c>
      <c r="D4538" s="10">
        <f t="shared" ca="1" si="674"/>
        <v>0.23841318522792165</v>
      </c>
      <c r="E4538" s="62">
        <f ca="1">IF(_xlfn.NORM.INV(D4538,'Input Parameters'!$E$17,'Input Parameters'!$F$17)&lt;3500,3500,IF(_xlfn.NORM.INV(D4538,'Input Parameters'!$E$17,'Input Parameters'!$F$17)&gt;5500,5500,_xlfn.NORM.INV(D4538,'Input Parameters'!$E$17,'Input Parameters'!$F$17)))</f>
        <v>4302.0086683140498</v>
      </c>
      <c r="F4538" s="10">
        <f t="shared" ca="1" si="675"/>
        <v>0.42133459735930401</v>
      </c>
      <c r="G4538" s="64">
        <f ca="1">_xlfn.NORM.INV(F4538,'Input Parameters'!$E$20,'Input Parameters'!$F$20)</f>
        <v>281.32018111859088</v>
      </c>
      <c r="H4538" s="57">
        <f ca="1">EXP(E4538*(1/'Input Parameters'!$E$23-1/G4538))</f>
        <v>0.54554421426456956</v>
      </c>
      <c r="I4538" s="10">
        <f t="shared" ca="1" si="676"/>
        <v>0.55717551410282096</v>
      </c>
      <c r="J4538" s="30">
        <f ca="1">_xlfn.BETA.INV(I4538,'Input Parameters'!$L$26,'Input Parameters'!$M$26,'Input Parameters'!$J$26,'Input Parameters'!$K$26)</f>
        <v>0.68425849255136151</v>
      </c>
      <c r="K4538" s="168">
        <f ca="1">('Input Parameters'!$E$27/'Input Parameters'!$E$38)^$J4538</f>
        <v>7.3857528673011265E-3</v>
      </c>
      <c r="L4538" s="69">
        <f ca="1">$H4538*$C4538*'Input Parameters'!$E$25*K4538</f>
        <v>0.87394260241769406</v>
      </c>
      <c r="M4538" s="24">
        <f t="shared" ca="1" si="677"/>
        <v>0.84501305067251564</v>
      </c>
      <c r="N4538" s="15">
        <f ca="1">_xlfn.NORM.INV(M4538,'Input Parameters'!$E$29,'Input Parameters'!$F$29)</f>
        <v>0.10010152768032878</v>
      </c>
      <c r="O4538" s="8">
        <f t="shared" ca="1" si="678"/>
        <v>0.23296407198526936</v>
      </c>
      <c r="P4538" s="30">
        <f ca="1">_xlfn.LOGNORM.INV(O4538,'Input Parameters'!$H$30,'Input Parameters'!$I$30)</f>
        <v>1.9014527256140394</v>
      </c>
      <c r="Q4538" s="10">
        <f t="shared" ca="1" si="679"/>
        <v>0.36831108284875713</v>
      </c>
      <c r="R4538" s="30">
        <f>IF('Input Parameters'!$E$32=0,0,_xlfn.BETA.INV(Q4538,'Input Parameters'!$L$32,'Input Parameters'!$M$32,'Input Parameters'!$J$32,'Input Parameters'!$K$32))</f>
        <v>0</v>
      </c>
      <c r="S4538" s="10">
        <f t="shared" ca="1" si="680"/>
        <v>0.45149683745995817</v>
      </c>
      <c r="T4538" s="26">
        <f ca="1">_xlfn.LOGNORM.INV(S4538,'Input Parameters'!$H$34,'Input Parameters'!$I$34)</f>
        <v>49.648501799584849</v>
      </c>
      <c r="U4538" s="10">
        <f t="shared" ca="1" si="681"/>
        <v>0.51233178160766857</v>
      </c>
      <c r="V4538" s="30">
        <f ca="1">_xlfn.BETA.INV(U4538,'Input Parameters'!$L$36,'Input Parameters'!$M$36,'Input Parameters'!$J$36,'Input Parameters'!$K$36)</f>
        <v>0.5906135209806771</v>
      </c>
      <c r="W4538" s="2">
        <f ca="1">N4538+(P4538-N4538)*(1-ERF((T4538-R4538)/(2*SQRT(L4538*'Input Parameters'!$E$38))))</f>
        <v>0.10041334831258607</v>
      </c>
      <c r="X4538">
        <f t="shared" ca="1" si="682"/>
        <v>1</v>
      </c>
      <c r="Y4538" s="7"/>
    </row>
    <row r="4539" spans="1:25" ht="15" customHeight="1" x14ac:dyDescent="0.25">
      <c r="A4539" s="139">
        <v>4532</v>
      </c>
      <c r="B4539" s="10">
        <f t="shared" ca="1" si="673"/>
        <v>0.27217488719987415</v>
      </c>
      <c r="C4539" s="60">
        <f ca="1">_xlfn.NORM.INV(B4539,'Input Parameters'!$E$15,'Input Parameters'!$F$15)</f>
        <v>238.11251019058733</v>
      </c>
      <c r="D4539" s="10">
        <f t="shared" ca="1" si="674"/>
        <v>0.50762257900766539</v>
      </c>
      <c r="E4539" s="62">
        <f ca="1">IF(_xlfn.NORM.INV(D4539,'Input Parameters'!$E$17,'Input Parameters'!$F$17)&lt;3500,3500,IF(_xlfn.NORM.INV(D4539,'Input Parameters'!$E$17,'Input Parameters'!$F$17)&gt;5500,5500,_xlfn.NORM.INV(D4539,'Input Parameters'!$E$17,'Input Parameters'!$F$17)))</f>
        <v>4813.3756943591843</v>
      </c>
      <c r="F4539" s="10">
        <f t="shared" ca="1" si="675"/>
        <v>5.243627166980136E-2</v>
      </c>
      <c r="G4539" s="64">
        <f ca="1">_xlfn.NORM.INV(F4539,'Input Parameters'!$E$20,'Input Parameters'!$F$20)</f>
        <v>271.78476464237548</v>
      </c>
      <c r="H4539" s="57">
        <f ca="1">EXP(E4539*(1/'Input Parameters'!$E$23-1/G4539))</f>
        <v>0.27851185258454059</v>
      </c>
      <c r="I4539" s="10">
        <f t="shared" ca="1" si="676"/>
        <v>0.37570042327055553</v>
      </c>
      <c r="J4539" s="30">
        <f ca="1">_xlfn.BETA.INV(I4539,'Input Parameters'!$L$26,'Input Parameters'!$M$26,'Input Parameters'!$J$26,'Input Parameters'!$K$26)</f>
        <v>0.60931302880098492</v>
      </c>
      <c r="K4539" s="168">
        <f ca="1">('Input Parameters'!$E$27/'Input Parameters'!$E$38)^$J4539</f>
        <v>1.2643439299525046E-2</v>
      </c>
      <c r="L4539" s="69">
        <f ca="1">$H4539*$C4539*'Input Parameters'!$E$25*K4539</f>
        <v>0.83847694066063161</v>
      </c>
      <c r="M4539" s="24">
        <f t="shared" ca="1" si="677"/>
        <v>0.4151831713069869</v>
      </c>
      <c r="N4539" s="15">
        <f ca="1">_xlfn.NORM.INV(M4539,'Input Parameters'!$E$29,'Input Parameters'!$F$29)</f>
        <v>9.9978576825608165E-2</v>
      </c>
      <c r="O4539" s="8">
        <f t="shared" ca="1" si="678"/>
        <v>0.50089446190958908</v>
      </c>
      <c r="P4539" s="30">
        <f ca="1">_xlfn.LOGNORM.INV(O4539,'Input Parameters'!$H$30,'Input Parameters'!$I$30)</f>
        <v>2.6861249901093776</v>
      </c>
      <c r="Q4539" s="10">
        <f t="shared" ca="1" si="679"/>
        <v>0.3522782618643493</v>
      </c>
      <c r="R4539" s="30">
        <f>IF('Input Parameters'!$E$32=0,0,_xlfn.BETA.INV(Q4539,'Input Parameters'!$L$32,'Input Parameters'!$M$32,'Input Parameters'!$J$32,'Input Parameters'!$K$32))</f>
        <v>0</v>
      </c>
      <c r="S4539" s="10">
        <f t="shared" ca="1" si="680"/>
        <v>0.40154088404093391</v>
      </c>
      <c r="T4539" s="26">
        <f ca="1">_xlfn.LOGNORM.INV(S4539,'Input Parameters'!$H$34,'Input Parameters'!$I$34)</f>
        <v>48.866637794239686</v>
      </c>
      <c r="U4539" s="10">
        <f t="shared" ca="1" si="681"/>
        <v>4.9049579881964789E-2</v>
      </c>
      <c r="V4539" s="30">
        <f ca="1">_xlfn.BETA.INV(U4539,'Input Parameters'!$L$36,'Input Parameters'!$M$36,'Input Parameters'!$J$36,'Input Parameters'!$K$36)</f>
        <v>0.37815990578475989</v>
      </c>
      <c r="W4539" s="2">
        <f ca="1">N4539+(P4539-N4539)*(1-ERF((T4539-R4539)/(2*SQRT(L4539*'Input Parameters'!$E$38))))</f>
        <v>0.10039476770740696</v>
      </c>
      <c r="X4539">
        <f t="shared" ca="1" si="682"/>
        <v>1</v>
      </c>
      <c r="Y4539" s="7"/>
    </row>
    <row r="4540" spans="1:25" ht="15" customHeight="1" x14ac:dyDescent="0.25">
      <c r="A4540" s="139">
        <v>4533</v>
      </c>
      <c r="B4540" s="10">
        <f t="shared" ca="1" si="673"/>
        <v>0.88661915480121956</v>
      </c>
      <c r="C4540" s="60">
        <f ca="1">_xlfn.NORM.INV(B4540,'Input Parameters'!$E$15,'Input Parameters'!$F$15)</f>
        <v>336.47312796039773</v>
      </c>
      <c r="D4540" s="10">
        <f t="shared" ca="1" si="674"/>
        <v>0.10816125502633656</v>
      </c>
      <c r="E4540" s="62">
        <f ca="1">IF(_xlfn.NORM.INV(D4540,'Input Parameters'!$E$17,'Input Parameters'!$F$17)&lt;3500,3500,IF(_xlfn.NORM.INV(D4540,'Input Parameters'!$E$17,'Input Parameters'!$F$17)&gt;5500,5500,_xlfn.NORM.INV(D4540,'Input Parameters'!$E$17,'Input Parameters'!$F$17)))</f>
        <v>3934.5437279179459</v>
      </c>
      <c r="F4540" s="10">
        <f t="shared" ca="1" si="675"/>
        <v>0.74530063210858655</v>
      </c>
      <c r="G4540" s="64">
        <f ca="1">_xlfn.NORM.INV(F4540,'Input Parameters'!$E$20,'Input Parameters'!$F$20)</f>
        <v>287.07048720733337</v>
      </c>
      <c r="H4540" s="57">
        <f ca="1">EXP(E4540*(1/'Input Parameters'!$E$23-1/G4540))</f>
        <v>0.76028818925016894</v>
      </c>
      <c r="I4540" s="10">
        <f t="shared" ca="1" si="676"/>
        <v>0.12379596509498381</v>
      </c>
      <c r="J4540" s="30">
        <f ca="1">_xlfn.BETA.INV(I4540,'Input Parameters'!$L$26,'Input Parameters'!$M$26,'Input Parameters'!$J$26,'Input Parameters'!$K$26)</f>
        <v>0.4659222818853983</v>
      </c>
      <c r="K4540" s="168">
        <f ca="1">('Input Parameters'!$E$27/'Input Parameters'!$E$38)^$J4540</f>
        <v>3.5363622623812714E-2</v>
      </c>
      <c r="L4540" s="69">
        <f ca="1">$H4540*$C4540*'Input Parameters'!$E$25*K4540</f>
        <v>9.0465997649683825</v>
      </c>
      <c r="M4540" s="24">
        <f t="shared" ca="1" si="677"/>
        <v>0.90213085905946355</v>
      </c>
      <c r="N4540" s="15">
        <f ca="1">_xlfn.NORM.INV(M4540,'Input Parameters'!$E$29,'Input Parameters'!$F$29)</f>
        <v>0.1001293789090861</v>
      </c>
      <c r="O4540" s="8">
        <f t="shared" ca="1" si="678"/>
        <v>0.97207610498756847</v>
      </c>
      <c r="P4540" s="30">
        <f ca="1">_xlfn.LOGNORM.INV(O4540,'Input Parameters'!$H$30,'Input Parameters'!$I$30)</f>
        <v>6.6216004052246769</v>
      </c>
      <c r="Q4540" s="10">
        <f t="shared" ca="1" si="679"/>
        <v>0.40046373960070303</v>
      </c>
      <c r="R4540" s="30">
        <f>IF('Input Parameters'!$E$32=0,0,_xlfn.BETA.INV(Q4540,'Input Parameters'!$L$32,'Input Parameters'!$M$32,'Input Parameters'!$J$32,'Input Parameters'!$K$32))</f>
        <v>0</v>
      </c>
      <c r="S4540" s="10">
        <f t="shared" ca="1" si="680"/>
        <v>3.7977774071190629E-2</v>
      </c>
      <c r="T4540" s="26">
        <f ca="1">_xlfn.LOGNORM.INV(S4540,'Input Parameters'!$H$34,'Input Parameters'!$I$34)</f>
        <v>40.413834748018722</v>
      </c>
      <c r="U4540" s="10">
        <f t="shared" ca="1" si="681"/>
        <v>0.13247858146293012</v>
      </c>
      <c r="V4540" s="30">
        <f ca="1">_xlfn.BETA.INV(U4540,'Input Parameters'!$L$36,'Input Parameters'!$M$36,'Input Parameters'!$J$36,'Input Parameters'!$K$36)</f>
        <v>0.43572975811876979</v>
      </c>
      <c r="W4540" s="2">
        <f ca="1">N4540+(P4540-N4540)*(1-ERF((T4540-R4540)/(2*SQRT(L4540*'Input Parameters'!$E$38))))</f>
        <v>2.3308510116482335</v>
      </c>
      <c r="X4540">
        <f t="shared" ca="1" si="682"/>
        <v>0</v>
      </c>
      <c r="Y4540" s="7"/>
    </row>
    <row r="4541" spans="1:25" ht="15" customHeight="1" x14ac:dyDescent="0.25">
      <c r="A4541" s="139">
        <v>4534</v>
      </c>
      <c r="B4541" s="10">
        <f t="shared" ca="1" si="673"/>
        <v>0.67276602998666024</v>
      </c>
      <c r="C4541" s="60">
        <f ca="1">_xlfn.NORM.INV(B4541,'Input Parameters'!$E$15,'Input Parameters'!$F$15)</f>
        <v>295.2222289703455</v>
      </c>
      <c r="D4541" s="10">
        <f t="shared" ca="1" si="674"/>
        <v>0.21692494307504739</v>
      </c>
      <c r="E4541" s="62">
        <f ca="1">IF(_xlfn.NORM.INV(D4541,'Input Parameters'!$E$17,'Input Parameters'!$F$17)&lt;3500,3500,IF(_xlfn.NORM.INV(D4541,'Input Parameters'!$E$17,'Input Parameters'!$F$17)&gt;5500,5500,_xlfn.NORM.INV(D4541,'Input Parameters'!$E$17,'Input Parameters'!$F$17)))</f>
        <v>4252.165514829775</v>
      </c>
      <c r="F4541" s="10">
        <f t="shared" ca="1" si="675"/>
        <v>0.3847488430379663</v>
      </c>
      <c r="G4541" s="64">
        <f ca="1">_xlfn.NORM.INV(F4541,'Input Parameters'!$E$20,'Input Parameters'!$F$20)</f>
        <v>280.68668554567398</v>
      </c>
      <c r="H4541" s="57">
        <f ca="1">EXP(E4541*(1/'Input Parameters'!$E$23-1/G4541))</f>
        <v>0.53096217053496297</v>
      </c>
      <c r="I4541" s="10">
        <f t="shared" ca="1" si="676"/>
        <v>6.3081447140275193E-2</v>
      </c>
      <c r="J4541" s="30">
        <f ca="1">_xlfn.BETA.INV(I4541,'Input Parameters'!$L$26,'Input Parameters'!$M$26,'Input Parameters'!$J$26,'Input Parameters'!$K$26)</f>
        <v>0.40315541233928842</v>
      </c>
      <c r="K4541" s="168">
        <f ca="1">('Input Parameters'!$E$27/'Input Parameters'!$E$38)^$J4541</f>
        <v>5.5473860547052875E-2</v>
      </c>
      <c r="L4541" s="69">
        <f ca="1">$H4541*$C4541*'Input Parameters'!$E$25*K4541</f>
        <v>8.6956294621486609</v>
      </c>
      <c r="M4541" s="24">
        <f t="shared" ca="1" si="677"/>
        <v>0.11612217762684052</v>
      </c>
      <c r="N4541" s="15">
        <f ca="1">_xlfn.NORM.INV(M4541,'Input Parameters'!$E$29,'Input Parameters'!$F$29)</f>
        <v>9.9880540257359984E-2</v>
      </c>
      <c r="O4541" s="8">
        <f t="shared" ca="1" si="678"/>
        <v>0.69358959331920766</v>
      </c>
      <c r="P4541" s="30">
        <f ca="1">_xlfn.LOGNORM.INV(O4541,'Input Parameters'!$H$30,'Input Parameters'!$I$30)</f>
        <v>3.4078761775290483</v>
      </c>
      <c r="Q4541" s="10">
        <f t="shared" ca="1" si="679"/>
        <v>0.56514486732035929</v>
      </c>
      <c r="R4541" s="30">
        <f>IF('Input Parameters'!$E$32=0,0,_xlfn.BETA.INV(Q4541,'Input Parameters'!$L$32,'Input Parameters'!$M$32,'Input Parameters'!$J$32,'Input Parameters'!$K$32))</f>
        <v>0</v>
      </c>
      <c r="S4541" s="10">
        <f t="shared" ca="1" si="680"/>
        <v>0.64078855637449061</v>
      </c>
      <c r="T4541" s="26">
        <f ca="1">_xlfn.LOGNORM.INV(S4541,'Input Parameters'!$H$34,'Input Parameters'!$I$34)</f>
        <v>52.722409801741712</v>
      </c>
      <c r="U4541" s="10">
        <f t="shared" ca="1" si="681"/>
        <v>0.63146327783957412</v>
      </c>
      <c r="V4541" s="30">
        <f ca="1">_xlfn.BETA.INV(U4541,'Input Parameters'!$L$36,'Input Parameters'!$M$36,'Input Parameters'!$J$36,'Input Parameters'!$K$36)</f>
        <v>0.63864792252160951</v>
      </c>
      <c r="W4541" s="2">
        <f ca="1">N4541+(P4541-N4541)*(1-ERF((T4541-R4541)/(2*SQRT(L4541*'Input Parameters'!$E$38))))</f>
        <v>0.78180291231702692</v>
      </c>
      <c r="X4541">
        <f t="shared" ca="1" si="682"/>
        <v>0</v>
      </c>
      <c r="Y4541" s="7"/>
    </row>
    <row r="4542" spans="1:25" ht="15" customHeight="1" x14ac:dyDescent="0.25">
      <c r="A4542" s="139">
        <v>4535</v>
      </c>
      <c r="B4542" s="10">
        <f t="shared" ca="1" si="673"/>
        <v>0.72949578944357418</v>
      </c>
      <c r="C4542" s="60">
        <f ca="1">_xlfn.NORM.INV(B4542,'Input Parameters'!$E$15,'Input Parameters'!$F$15)</f>
        <v>304.09504153267341</v>
      </c>
      <c r="D4542" s="10">
        <f t="shared" ca="1" si="674"/>
        <v>0.33266966767972428</v>
      </c>
      <c r="E4542" s="62">
        <f ca="1">IF(_xlfn.NORM.INV(D4542,'Input Parameters'!$E$17,'Input Parameters'!$F$17)&lt;3500,3500,IF(_xlfn.NORM.INV(D4542,'Input Parameters'!$E$17,'Input Parameters'!$F$17)&gt;5500,5500,_xlfn.NORM.INV(D4542,'Input Parameters'!$E$17,'Input Parameters'!$F$17)))</f>
        <v>4497.212702323669</v>
      </c>
      <c r="F4542" s="10">
        <f t="shared" ca="1" si="675"/>
        <v>0.68606632754986829</v>
      </c>
      <c r="G4542" s="64">
        <f ca="1">_xlfn.NORM.INV(F4542,'Input Parameters'!$E$20,'Input Parameters'!$F$20)</f>
        <v>285.89769608187373</v>
      </c>
      <c r="H4542" s="57">
        <f ca="1">EXP(E4542*(1/'Input Parameters'!$E$23-1/G4542))</f>
        <v>0.68556388603405483</v>
      </c>
      <c r="I4542" s="10">
        <f t="shared" ca="1" si="676"/>
        <v>0.97844297641425704</v>
      </c>
      <c r="J4542" s="30">
        <f ca="1">_xlfn.BETA.INV(I4542,'Input Parameters'!$L$26,'Input Parameters'!$M$26,'Input Parameters'!$J$26,'Input Parameters'!$K$26)</f>
        <v>0.9089147079684643</v>
      </c>
      <c r="K4542" s="168">
        <f ca="1">('Input Parameters'!$E$27/'Input Parameters'!$E$38)^$J4542</f>
        <v>1.4741602210642153E-3</v>
      </c>
      <c r="L4542" s="69">
        <f ca="1">$H4542*$C4542*'Input Parameters'!$E$25*K4542</f>
        <v>0.30732787889617752</v>
      </c>
      <c r="M4542" s="24">
        <f t="shared" ca="1" si="677"/>
        <v>0.89523274956664023</v>
      </c>
      <c r="N4542" s="15">
        <f ca="1">_xlfn.NORM.INV(M4542,'Input Parameters'!$E$29,'Input Parameters'!$F$29)</f>
        <v>0.1001254846466053</v>
      </c>
      <c r="O4542" s="8">
        <f t="shared" ca="1" si="678"/>
        <v>0.74256009240282184</v>
      </c>
      <c r="P4542" s="30">
        <f ca="1">_xlfn.LOGNORM.INV(O4542,'Input Parameters'!$H$30,'Input Parameters'!$I$30)</f>
        <v>3.6498363948559942</v>
      </c>
      <c r="Q4542" s="10">
        <f t="shared" ca="1" si="679"/>
        <v>0.85620176484624611</v>
      </c>
      <c r="R4542" s="30">
        <f>IF('Input Parameters'!$E$32=0,0,_xlfn.BETA.INV(Q4542,'Input Parameters'!$L$32,'Input Parameters'!$M$32,'Input Parameters'!$J$32,'Input Parameters'!$K$32))</f>
        <v>0</v>
      </c>
      <c r="S4542" s="10">
        <f t="shared" ca="1" si="680"/>
        <v>3.142431428984449E-2</v>
      </c>
      <c r="T4542" s="26">
        <f ca="1">_xlfn.LOGNORM.INV(S4542,'Input Parameters'!$H$34,'Input Parameters'!$I$34)</f>
        <v>39.985319603736251</v>
      </c>
      <c r="U4542" s="10">
        <f t="shared" ca="1" si="681"/>
        <v>0.71984325797172599</v>
      </c>
      <c r="V4542" s="30">
        <f ca="1">_xlfn.BETA.INV(U4542,'Input Parameters'!$L$36,'Input Parameters'!$M$36,'Input Parameters'!$J$36,'Input Parameters'!$K$36)</f>
        <v>0.6793337649932093</v>
      </c>
      <c r="W4542" s="2">
        <f ca="1">N4542+(P4542-N4542)*(1-ERF((T4542-R4542)/(2*SQRT(L4542*'Input Parameters'!$E$38))))</f>
        <v>0.10012668924017583</v>
      </c>
      <c r="X4542">
        <f t="shared" ca="1" si="682"/>
        <v>1</v>
      </c>
      <c r="Y4542" s="7"/>
    </row>
    <row r="4543" spans="1:25" ht="15" customHeight="1" x14ac:dyDescent="0.25">
      <c r="A4543" s="139">
        <v>4536</v>
      </c>
      <c r="B4543" s="10">
        <f t="shared" ca="1" si="673"/>
        <v>0.32280414845107885</v>
      </c>
      <c r="C4543" s="60">
        <f ca="1">_xlfn.NORM.INV(B4543,'Input Parameters'!$E$15,'Input Parameters'!$F$15)</f>
        <v>246.04516929228296</v>
      </c>
      <c r="D4543" s="10">
        <f t="shared" ca="1" si="674"/>
        <v>1.0274864284177565E-2</v>
      </c>
      <c r="E4543" s="62">
        <f ca="1">IF(_xlfn.NORM.INV(D4543,'Input Parameters'!$E$17,'Input Parameters'!$F$17)&lt;3500,3500,IF(_xlfn.NORM.INV(D4543,'Input Parameters'!$E$17,'Input Parameters'!$F$17)&gt;5500,5500,_xlfn.NORM.INV(D4543,'Input Parameters'!$E$17,'Input Parameters'!$F$17)))</f>
        <v>3500</v>
      </c>
      <c r="F4543" s="10">
        <f t="shared" ca="1" si="675"/>
        <v>0.84908717629074404</v>
      </c>
      <c r="G4543" s="64">
        <f ca="1">_xlfn.NORM.INV(F4543,'Input Parameters'!$E$20,'Input Parameters'!$F$20)</f>
        <v>289.56792601315504</v>
      </c>
      <c r="H4543" s="57">
        <f ca="1">EXP(E4543*(1/'Input Parameters'!$E$23-1/G4543))</f>
        <v>0.8705445352748401</v>
      </c>
      <c r="I4543" s="10">
        <f t="shared" ca="1" si="676"/>
        <v>0.89454877523724496</v>
      </c>
      <c r="J4543" s="30">
        <f ca="1">_xlfn.BETA.INV(I4543,'Input Parameters'!$L$26,'Input Parameters'!$M$26,'Input Parameters'!$J$26,'Input Parameters'!$K$26)</f>
        <v>0.83560442053342132</v>
      </c>
      <c r="K4543" s="168">
        <f ca="1">('Input Parameters'!$E$27/'Input Parameters'!$E$38)^$J4543</f>
        <v>2.4941423419305576E-3</v>
      </c>
      <c r="L4543" s="69">
        <f ca="1">$H4543*$C4543*'Input Parameters'!$E$25*K4543</f>
        <v>0.53422852291471568</v>
      </c>
      <c r="M4543" s="24">
        <f t="shared" ca="1" si="677"/>
        <v>0.24294917589607179</v>
      </c>
      <c r="N4543" s="15">
        <f ca="1">_xlfn.NORM.INV(M4543,'Input Parameters'!$E$29,'Input Parameters'!$F$29)</f>
        <v>9.9930315268482978E-2</v>
      </c>
      <c r="O4543" s="8">
        <f t="shared" ca="1" si="678"/>
        <v>0.18117807580152556</v>
      </c>
      <c r="P4543" s="30">
        <f ca="1">_xlfn.LOGNORM.INV(O4543,'Input Parameters'!$H$30,'Input Parameters'!$I$30)</f>
        <v>1.7450027948980387</v>
      </c>
      <c r="Q4543" s="10">
        <f t="shared" ca="1" si="679"/>
        <v>0.7674500094141502</v>
      </c>
      <c r="R4543" s="30">
        <f>IF('Input Parameters'!$E$32=0,0,_xlfn.BETA.INV(Q4543,'Input Parameters'!$L$32,'Input Parameters'!$M$32,'Input Parameters'!$J$32,'Input Parameters'!$K$32))</f>
        <v>0</v>
      </c>
      <c r="S4543" s="10">
        <f t="shared" ca="1" si="680"/>
        <v>0.32532903569767091</v>
      </c>
      <c r="T4543" s="26">
        <f ca="1">_xlfn.LOGNORM.INV(S4543,'Input Parameters'!$H$34,'Input Parameters'!$I$34)</f>
        <v>47.644038151652595</v>
      </c>
      <c r="U4543" s="10">
        <f t="shared" ca="1" si="681"/>
        <v>0.234030877274084</v>
      </c>
      <c r="V4543" s="30">
        <f ca="1">_xlfn.BETA.INV(U4543,'Input Parameters'!$L$36,'Input Parameters'!$M$36,'Input Parameters'!$J$36,'Input Parameters'!$K$36)</f>
        <v>0.48349513180495479</v>
      </c>
      <c r="W4543" s="2">
        <f ca="1">N4543+(P4543-N4543)*(1-ERF((T4543-R4543)/(2*SQRT(L4543*'Input Parameters'!$E$38))))</f>
        <v>9.9936963483212557E-2</v>
      </c>
      <c r="X4543">
        <f t="shared" ca="1" si="682"/>
        <v>1</v>
      </c>
      <c r="Y4543" s="7"/>
    </row>
    <row r="4544" spans="1:25" ht="15" customHeight="1" x14ac:dyDescent="0.25">
      <c r="A4544" s="139">
        <v>4537</v>
      </c>
      <c r="B4544" s="10">
        <f t="shared" ca="1" si="673"/>
        <v>0.44529354894629436</v>
      </c>
      <c r="C4544" s="60">
        <f ca="1">_xlfn.NORM.INV(B4544,'Input Parameters'!$E$15,'Input Parameters'!$F$15)</f>
        <v>263.51227686279083</v>
      </c>
      <c r="D4544" s="10">
        <f t="shared" ca="1" si="674"/>
        <v>0.92627984677489428</v>
      </c>
      <c r="E4544" s="62">
        <f ca="1">IF(_xlfn.NORM.INV(D4544,'Input Parameters'!$E$17,'Input Parameters'!$F$17)&lt;3500,3500,IF(_xlfn.NORM.INV(D4544,'Input Parameters'!$E$17,'Input Parameters'!$F$17)&gt;5500,5500,_xlfn.NORM.INV(D4544,'Input Parameters'!$E$17,'Input Parameters'!$F$17)))</f>
        <v>5500</v>
      </c>
      <c r="F4544" s="10">
        <f t="shared" ca="1" si="675"/>
        <v>3.2003626379296546E-2</v>
      </c>
      <c r="G4544" s="64">
        <f ca="1">_xlfn.NORM.INV(F4544,'Input Parameters'!$E$20,'Input Parameters'!$F$20)</f>
        <v>270.24073344455672</v>
      </c>
      <c r="H4544" s="57">
        <f ca="1">EXP(E4544*(1/'Input Parameters'!$E$23-1/G4544))</f>
        <v>0.20674584699357987</v>
      </c>
      <c r="I4544" s="10">
        <f t="shared" ca="1" si="676"/>
        <v>0.26052646057405648</v>
      </c>
      <c r="J4544" s="30">
        <f ca="1">_xlfn.BETA.INV(I4544,'Input Parameters'!$L$26,'Input Parameters'!$M$26,'Input Parameters'!$J$26,'Input Parameters'!$K$26)</f>
        <v>0.55419475547850561</v>
      </c>
      <c r="K4544" s="168">
        <f ca="1">('Input Parameters'!$E$27/'Input Parameters'!$E$38)^$J4544</f>
        <v>1.8774566950290776E-2</v>
      </c>
      <c r="L4544" s="69">
        <f ca="1">$H4544*$C4544*'Input Parameters'!$E$25*K4544</f>
        <v>1.0228397005164287</v>
      </c>
      <c r="M4544" s="24">
        <f t="shared" ca="1" si="677"/>
        <v>0.46343322166249346</v>
      </c>
      <c r="N4544" s="15">
        <f ca="1">_xlfn.NORM.INV(M4544,'Input Parameters'!$E$29,'Input Parameters'!$F$29)</f>
        <v>9.9990821195582363E-2</v>
      </c>
      <c r="O4544" s="8">
        <f t="shared" ca="1" si="678"/>
        <v>6.580067609945639E-2</v>
      </c>
      <c r="P4544" s="30">
        <f ca="1">_xlfn.LOGNORM.INV(O4544,'Input Parameters'!$H$30,'Input Parameters'!$I$30)</f>
        <v>1.3162368441182479</v>
      </c>
      <c r="Q4544" s="10">
        <f t="shared" ca="1" si="679"/>
        <v>0.6127083217406426</v>
      </c>
      <c r="R4544" s="30">
        <f>IF('Input Parameters'!$E$32=0,0,_xlfn.BETA.INV(Q4544,'Input Parameters'!$L$32,'Input Parameters'!$M$32,'Input Parameters'!$J$32,'Input Parameters'!$K$32))</f>
        <v>0</v>
      </c>
      <c r="S4544" s="10">
        <f t="shared" ca="1" si="680"/>
        <v>0.76716894693484239</v>
      </c>
      <c r="T4544" s="26">
        <f ca="1">_xlfn.LOGNORM.INV(S4544,'Input Parameters'!$H$34,'Input Parameters'!$I$34)</f>
        <v>55.201240098486856</v>
      </c>
      <c r="U4544" s="10">
        <f t="shared" ca="1" si="681"/>
        <v>0.10889395389901824</v>
      </c>
      <c r="V4544" s="30">
        <f ca="1">_xlfn.BETA.INV(U4544,'Input Parameters'!$L$36,'Input Parameters'!$M$36,'Input Parameters'!$J$36,'Input Parameters'!$K$36)</f>
        <v>0.4223084346124083</v>
      </c>
      <c r="W4544" s="2">
        <f ca="1">N4544+(P4544-N4544)*(1-ERF((T4544-R4544)/(2*SQRT(L4544*'Input Parameters'!$E$38))))</f>
        <v>0.10012901517528849</v>
      </c>
      <c r="X4544">
        <f t="shared" ca="1" si="682"/>
        <v>1</v>
      </c>
      <c r="Y4544" s="7"/>
    </row>
    <row r="4545" spans="1:25" ht="15" customHeight="1" x14ac:dyDescent="0.25">
      <c r="A4545" s="139">
        <v>4538</v>
      </c>
      <c r="B4545" s="10">
        <f t="shared" ca="1" si="673"/>
        <v>0.98221771874784991</v>
      </c>
      <c r="C4545" s="60">
        <f ca="1">_xlfn.NORM.INV(B4545,'Input Parameters'!$E$15,'Input Parameters'!$F$15)</f>
        <v>384.87482921380268</v>
      </c>
      <c r="D4545" s="10">
        <f t="shared" ca="1" si="674"/>
        <v>0.62669360976605504</v>
      </c>
      <c r="E4545" s="62">
        <f ca="1">IF(_xlfn.NORM.INV(D4545,'Input Parameters'!$E$17,'Input Parameters'!$F$17)&lt;3500,3500,IF(_xlfn.NORM.INV(D4545,'Input Parameters'!$E$17,'Input Parameters'!$F$17)&gt;5500,5500,_xlfn.NORM.INV(D4545,'Input Parameters'!$E$17,'Input Parameters'!$F$17)))</f>
        <v>5026.1762205551076</v>
      </c>
      <c r="F4545" s="10">
        <f t="shared" ca="1" si="675"/>
        <v>0.44381411688200845</v>
      </c>
      <c r="G4545" s="64">
        <f ca="1">_xlfn.NORM.INV(F4545,'Input Parameters'!$E$20,'Input Parameters'!$F$20)</f>
        <v>281.70325000271805</v>
      </c>
      <c r="H4545" s="57">
        <f ca="1">EXP(E4545*(1/'Input Parameters'!$E$23-1/G4545))</f>
        <v>0.5047556705776477</v>
      </c>
      <c r="I4545" s="10">
        <f t="shared" ca="1" si="676"/>
        <v>0.9505668803307481</v>
      </c>
      <c r="J4545" s="30">
        <f ca="1">_xlfn.BETA.INV(I4545,'Input Parameters'!$L$26,'Input Parameters'!$M$26,'Input Parameters'!$J$26,'Input Parameters'!$K$26)</f>
        <v>0.87703845994388363</v>
      </c>
      <c r="K4545" s="168">
        <f ca="1">('Input Parameters'!$E$27/'Input Parameters'!$E$38)^$J4545</f>
        <v>1.8528733018473474E-3</v>
      </c>
      <c r="L4545" s="69">
        <f ca="1">$H4545*$C4545*'Input Parameters'!$E$25*K4545</f>
        <v>0.35995353203246266</v>
      </c>
      <c r="M4545" s="24">
        <f t="shared" ca="1" si="677"/>
        <v>0.51653738267172866</v>
      </c>
      <c r="N4545" s="15">
        <f ca="1">_xlfn.NORM.INV(M4545,'Input Parameters'!$E$29,'Input Parameters'!$F$29)</f>
        <v>0.10000414649500018</v>
      </c>
      <c r="O4545" s="8">
        <f t="shared" ca="1" si="678"/>
        <v>0.62694695883140661</v>
      </c>
      <c r="P4545" s="30">
        <f ca="1">_xlfn.LOGNORM.INV(O4545,'Input Parameters'!$H$30,'Input Parameters'!$I$30)</f>
        <v>3.1267277778842426</v>
      </c>
      <c r="Q4545" s="10">
        <f t="shared" ca="1" si="679"/>
        <v>0.43333607960699461</v>
      </c>
      <c r="R4545" s="30">
        <f>IF('Input Parameters'!$E$32=0,0,_xlfn.BETA.INV(Q4545,'Input Parameters'!$L$32,'Input Parameters'!$M$32,'Input Parameters'!$J$32,'Input Parameters'!$K$32))</f>
        <v>0</v>
      </c>
      <c r="S4545" s="10">
        <f t="shared" ca="1" si="680"/>
        <v>0.34633702555805823</v>
      </c>
      <c r="T4545" s="26">
        <f ca="1">_xlfn.LOGNORM.INV(S4545,'Input Parameters'!$H$34,'Input Parameters'!$I$34)</f>
        <v>47.987090637297158</v>
      </c>
      <c r="U4545" s="10">
        <f t="shared" ca="1" si="681"/>
        <v>3.9365479815966165E-2</v>
      </c>
      <c r="V4545" s="30">
        <f ca="1">_xlfn.BETA.INV(U4545,'Input Parameters'!$L$36,'Input Parameters'!$M$36,'Input Parameters'!$J$36,'Input Parameters'!$K$36)</f>
        <v>0.36822282975054399</v>
      </c>
      <c r="W4545" s="2">
        <f ca="1">N4545+(P4545-N4545)*(1-ERF((T4545-R4545)/(2*SQRT(L4545*'Input Parameters'!$E$38))))</f>
        <v>0.10000419347407252</v>
      </c>
      <c r="X4545">
        <f t="shared" ca="1" si="682"/>
        <v>1</v>
      </c>
      <c r="Y4545" s="7"/>
    </row>
    <row r="4546" spans="1:25" ht="15" customHeight="1" x14ac:dyDescent="0.25">
      <c r="A4546" s="139">
        <v>4539</v>
      </c>
      <c r="B4546" s="10">
        <f t="shared" ca="1" si="673"/>
        <v>0.59271937949848907</v>
      </c>
      <c r="C4546" s="60">
        <f ca="1">_xlfn.NORM.INV(B4546,'Input Parameters'!$E$15,'Input Parameters'!$F$15)</f>
        <v>283.6780465554582</v>
      </c>
      <c r="D4546" s="10">
        <f t="shared" ca="1" si="674"/>
        <v>0.79442288422674667</v>
      </c>
      <c r="E4546" s="62">
        <f ca="1">IF(_xlfn.NORM.INV(D4546,'Input Parameters'!$E$17,'Input Parameters'!$F$17)&lt;3500,3500,IF(_xlfn.NORM.INV(D4546,'Input Parameters'!$E$17,'Input Parameters'!$F$17)&gt;5500,5500,_xlfn.NORM.INV(D4546,'Input Parameters'!$E$17,'Input Parameters'!$F$17)))</f>
        <v>5375.3048890063592</v>
      </c>
      <c r="F4546" s="10">
        <f t="shared" ca="1" si="675"/>
        <v>0.27332630182385598</v>
      </c>
      <c r="G4546" s="64">
        <f ca="1">_xlfn.NORM.INV(F4546,'Input Parameters'!$E$20,'Input Parameters'!$F$20)</f>
        <v>278.61134933063312</v>
      </c>
      <c r="H4546" s="57">
        <f ca="1">EXP(E4546*(1/'Input Parameters'!$E$23-1/G4546))</f>
        <v>0.38948583706065837</v>
      </c>
      <c r="I4546" s="10">
        <f t="shared" ca="1" si="676"/>
        <v>0.15265784644142777</v>
      </c>
      <c r="J4546" s="30">
        <f ca="1">_xlfn.BETA.INV(I4546,'Input Parameters'!$L$26,'Input Parameters'!$M$26,'Input Parameters'!$J$26,'Input Parameters'!$K$26)</f>
        <v>0.48835258286014654</v>
      </c>
      <c r="K4546" s="168">
        <f ca="1">('Input Parameters'!$E$27/'Input Parameters'!$E$38)^$J4546</f>
        <v>3.0107990466559428E-2</v>
      </c>
      <c r="L4546" s="69">
        <f ca="1">$H4546*$C4546*'Input Parameters'!$E$25*K4546</f>
        <v>3.3265891560084122</v>
      </c>
      <c r="M4546" s="24">
        <f t="shared" ca="1" si="677"/>
        <v>0.68273902336293624</v>
      </c>
      <c r="N4546" s="15">
        <f ca="1">_xlfn.NORM.INV(M4546,'Input Parameters'!$E$29,'Input Parameters'!$F$29)</f>
        <v>0.10004753718525913</v>
      </c>
      <c r="O4546" s="8">
        <f t="shared" ca="1" si="678"/>
        <v>0.91719410525680323</v>
      </c>
      <c r="P4546" s="30">
        <f ca="1">_xlfn.LOGNORM.INV(O4546,'Input Parameters'!$H$30,'Input Parameters'!$I$30)</f>
        <v>5.165331521175462</v>
      </c>
      <c r="Q4546" s="10">
        <f t="shared" ca="1" si="679"/>
        <v>0.34715264823803571</v>
      </c>
      <c r="R4546" s="30">
        <f>IF('Input Parameters'!$E$32=0,0,_xlfn.BETA.INV(Q4546,'Input Parameters'!$L$32,'Input Parameters'!$M$32,'Input Parameters'!$J$32,'Input Parameters'!$K$32))</f>
        <v>0</v>
      </c>
      <c r="S4546" s="10">
        <f t="shared" ca="1" si="680"/>
        <v>0.77467794366114773</v>
      </c>
      <c r="T4546" s="26">
        <f ca="1">_xlfn.LOGNORM.INV(S4546,'Input Parameters'!$H$34,'Input Parameters'!$I$34)</f>
        <v>55.371870872238361</v>
      </c>
      <c r="U4546" s="10">
        <f t="shared" ca="1" si="681"/>
        <v>0.34473191547148962</v>
      </c>
      <c r="V4546" s="30">
        <f ca="1">_xlfn.BETA.INV(U4546,'Input Parameters'!$L$36,'Input Parameters'!$M$36,'Input Parameters'!$J$36,'Input Parameters'!$K$36)</f>
        <v>0.52743089970000478</v>
      </c>
      <c r="W4546" s="2">
        <f ca="1">N4546+(P4546-N4546)*(1-ERF((T4546-R4546)/(2*SQRT(L4546*'Input Parameters'!$E$38))))</f>
        <v>0.261204051534215</v>
      </c>
      <c r="X4546">
        <f t="shared" ca="1" si="682"/>
        <v>1</v>
      </c>
      <c r="Y4546" s="7"/>
    </row>
    <row r="4547" spans="1:25" ht="15" customHeight="1" x14ac:dyDescent="0.25">
      <c r="A4547" s="139">
        <v>4540</v>
      </c>
      <c r="B4547" s="10">
        <f t="shared" ca="1" si="673"/>
        <v>0.56908785649702842</v>
      </c>
      <c r="C4547" s="60">
        <f ca="1">_xlfn.NORM.INV(B4547,'Input Parameters'!$E$15,'Input Parameters'!$F$15)</f>
        <v>280.39969791022497</v>
      </c>
      <c r="D4547" s="10">
        <f t="shared" ca="1" si="674"/>
        <v>0.66801985446962509</v>
      </c>
      <c r="E4547" s="62">
        <f ca="1">IF(_xlfn.NORM.INV(D4547,'Input Parameters'!$E$17,'Input Parameters'!$F$17)&lt;3500,3500,IF(_xlfn.NORM.INV(D4547,'Input Parameters'!$E$17,'Input Parameters'!$F$17)&gt;5500,5500,_xlfn.NORM.INV(D4547,'Input Parameters'!$E$17,'Input Parameters'!$F$17)))</f>
        <v>5104.1163544642441</v>
      </c>
      <c r="F4547" s="10">
        <f t="shared" ca="1" si="675"/>
        <v>0.90945575846874904</v>
      </c>
      <c r="G4547" s="64">
        <f ca="1">_xlfn.NORM.INV(F4547,'Input Parameters'!$E$20,'Input Parameters'!$F$20)</f>
        <v>291.61065437248823</v>
      </c>
      <c r="H4547" s="57">
        <f ca="1">EXP(E4547*(1/'Input Parameters'!$E$23-1/G4547))</f>
        <v>0.92431577828029032</v>
      </c>
      <c r="I4547" s="10">
        <f t="shared" ca="1" si="676"/>
        <v>0.12095930006877287</v>
      </c>
      <c r="J4547" s="30">
        <f ca="1">_xlfn.BETA.INV(I4547,'Input Parameters'!$L$26,'Input Parameters'!$M$26,'Input Parameters'!$J$26,'Input Parameters'!$K$26)</f>
        <v>0.46353766334844315</v>
      </c>
      <c r="K4547" s="168">
        <f ca="1">('Input Parameters'!$E$27/'Input Parameters'!$E$38)^$J4547</f>
        <v>3.5973717691563475E-2</v>
      </c>
      <c r="L4547" s="69">
        <f ca="1">$H4547*$C4547*'Input Parameters'!$E$25*K4547</f>
        <v>9.3235913475361833</v>
      </c>
      <c r="M4547" s="24">
        <f t="shared" ca="1" si="677"/>
        <v>0.92168743675867293</v>
      </c>
      <c r="N4547" s="15">
        <f ca="1">_xlfn.NORM.INV(M4547,'Input Parameters'!$E$29,'Input Parameters'!$F$29)</f>
        <v>0.10014165138005396</v>
      </c>
      <c r="O4547" s="8">
        <f t="shared" ca="1" si="678"/>
        <v>0.49175316866542473</v>
      </c>
      <c r="P4547" s="30">
        <f ca="1">_xlfn.LOGNORM.INV(O4547,'Input Parameters'!$H$30,'Input Parameters'!$I$30)</f>
        <v>2.6572051783136121</v>
      </c>
      <c r="Q4547" s="10">
        <f t="shared" ca="1" si="679"/>
        <v>0.96222098984134641</v>
      </c>
      <c r="R4547" s="30">
        <f>IF('Input Parameters'!$E$32=0,0,_xlfn.BETA.INV(Q4547,'Input Parameters'!$L$32,'Input Parameters'!$M$32,'Input Parameters'!$J$32,'Input Parameters'!$K$32))</f>
        <v>0</v>
      </c>
      <c r="S4547" s="10">
        <f t="shared" ca="1" si="680"/>
        <v>0.30976205936710577</v>
      </c>
      <c r="T4547" s="26">
        <f ca="1">_xlfn.LOGNORM.INV(S4547,'Input Parameters'!$H$34,'Input Parameters'!$I$34)</f>
        <v>47.385632032889127</v>
      </c>
      <c r="U4547" s="10">
        <f t="shared" ca="1" si="681"/>
        <v>0.87404725050839382</v>
      </c>
      <c r="V4547" s="30">
        <f ca="1">_xlfn.BETA.INV(U4547,'Input Parameters'!$L$36,'Input Parameters'!$M$36,'Input Parameters'!$J$36,'Input Parameters'!$K$36)</f>
        <v>0.77752534348335356</v>
      </c>
      <c r="W4547" s="2">
        <f ca="1">N4547+(P4547-N4547)*(1-ERF((T4547-R4547)/(2*SQRT(L4547*'Input Parameters'!$E$38))))</f>
        <v>0.79692626374451836</v>
      </c>
      <c r="X4547">
        <f t="shared" ca="1" si="682"/>
        <v>0</v>
      </c>
      <c r="Y4547" s="7"/>
    </row>
    <row r="4548" spans="1:25" ht="15" customHeight="1" x14ac:dyDescent="0.25">
      <c r="A4548" s="139">
        <v>4541</v>
      </c>
      <c r="B4548" s="10">
        <f t="shared" ca="1" si="673"/>
        <v>0.70467049553899497</v>
      </c>
      <c r="C4548" s="60">
        <f ca="1">_xlfn.NORM.INV(B4548,'Input Parameters'!$E$15,'Input Parameters'!$F$15)</f>
        <v>300.11683720297606</v>
      </c>
      <c r="D4548" s="10">
        <f t="shared" ca="1" si="674"/>
        <v>0.94958599847878944</v>
      </c>
      <c r="E4548" s="62">
        <f ca="1">IF(_xlfn.NORM.INV(D4548,'Input Parameters'!$E$17,'Input Parameters'!$F$17)&lt;3500,3500,IF(_xlfn.NORM.INV(D4548,'Input Parameters'!$E$17,'Input Parameters'!$F$17)&gt;5500,5500,_xlfn.NORM.INV(D4548,'Input Parameters'!$E$17,'Input Parameters'!$F$17)))</f>
        <v>5500</v>
      </c>
      <c r="F4548" s="10">
        <f t="shared" ca="1" si="675"/>
        <v>0.80361565540230973</v>
      </c>
      <c r="G4548" s="64">
        <f ca="1">_xlfn.NORM.INV(F4548,'Input Parameters'!$E$20,'Input Parameters'!$F$20)</f>
        <v>288.37586764850471</v>
      </c>
      <c r="H4548" s="57">
        <f ca="1">EXP(E4548*(1/'Input Parameters'!$E$23-1/G4548))</f>
        <v>0.74351092937179353</v>
      </c>
      <c r="I4548" s="10">
        <f t="shared" ca="1" si="676"/>
        <v>0.53040898653110979</v>
      </c>
      <c r="J4548" s="30">
        <f ca="1">_xlfn.BETA.INV(I4548,'Input Parameters'!$L$26,'Input Parameters'!$M$26,'Input Parameters'!$J$26,'Input Parameters'!$K$26)</f>
        <v>0.67359677890988734</v>
      </c>
      <c r="K4548" s="168">
        <f ca="1">('Input Parameters'!$E$27/'Input Parameters'!$E$38)^$J4548</f>
        <v>7.9727508314896556E-3</v>
      </c>
      <c r="L4548" s="69">
        <f ca="1">$H4548*$C4548*'Input Parameters'!$E$25*K4548</f>
        <v>1.7790408048820314</v>
      </c>
      <c r="M4548" s="24">
        <f t="shared" ca="1" si="677"/>
        <v>0.19128056033744012</v>
      </c>
      <c r="N4548" s="15">
        <f ca="1">_xlfn.NORM.INV(M4548,'Input Parameters'!$E$29,'Input Parameters'!$F$29)</f>
        <v>9.9912681292883332E-2</v>
      </c>
      <c r="O4548" s="8">
        <f t="shared" ca="1" si="678"/>
        <v>0.52767548362631134</v>
      </c>
      <c r="P4548" s="30">
        <f ca="1">_xlfn.LOGNORM.INV(O4548,'Input Parameters'!$H$30,'Input Parameters'!$I$30)</f>
        <v>2.772742515578805</v>
      </c>
      <c r="Q4548" s="10">
        <f t="shared" ca="1" si="679"/>
        <v>0.34969341814894861</v>
      </c>
      <c r="R4548" s="30">
        <f>IF('Input Parameters'!$E$32=0,0,_xlfn.BETA.INV(Q4548,'Input Parameters'!$L$32,'Input Parameters'!$M$32,'Input Parameters'!$J$32,'Input Parameters'!$K$32))</f>
        <v>0</v>
      </c>
      <c r="S4548" s="10">
        <f t="shared" ca="1" si="680"/>
        <v>0.17627784252923817</v>
      </c>
      <c r="T4548" s="26">
        <f ca="1">_xlfn.LOGNORM.INV(S4548,'Input Parameters'!$H$34,'Input Parameters'!$I$34)</f>
        <v>44.897806769899368</v>
      </c>
      <c r="U4548" s="10">
        <f t="shared" ca="1" si="681"/>
        <v>0.59718114006466538</v>
      </c>
      <c r="V4548" s="30">
        <f ca="1">_xlfn.BETA.INV(U4548,'Input Parameters'!$L$36,'Input Parameters'!$M$36,'Input Parameters'!$J$36,'Input Parameters'!$K$36)</f>
        <v>0.62424902796490078</v>
      </c>
      <c r="W4548" s="2">
        <f ca="1">N4548+(P4548-N4548)*(1-ERF((T4548-R4548)/(2*SQRT(L4548*'Input Parameters'!$E$38))))</f>
        <v>0.14615874671300344</v>
      </c>
      <c r="X4548">
        <f t="shared" ca="1" si="682"/>
        <v>1</v>
      </c>
      <c r="Y4548" s="7"/>
    </row>
    <row r="4549" spans="1:25" ht="15" customHeight="1" x14ac:dyDescent="0.25">
      <c r="A4549" s="139">
        <v>4542</v>
      </c>
      <c r="B4549" s="10">
        <f t="shared" ref="B4549:B4612" ca="1" si="683">RAND()</f>
        <v>0.97104546183946849</v>
      </c>
      <c r="C4549" s="60">
        <f ca="1">_xlfn.NORM.INV(B4549,'Input Parameters'!$E$15,'Input Parameters'!$F$15)</f>
        <v>373.73885852700118</v>
      </c>
      <c r="D4549" s="10">
        <f t="shared" ref="D4549:D4612" ca="1" si="684">RAND()</f>
        <v>0.76378255253163585</v>
      </c>
      <c r="E4549" s="62">
        <f ca="1">IF(_xlfn.NORM.INV(D4549,'Input Parameters'!$E$17,'Input Parameters'!$F$17)&lt;3500,3500,IF(_xlfn.NORM.INV(D4549,'Input Parameters'!$E$17,'Input Parameters'!$F$17)&gt;5500,5500,_xlfn.NORM.INV(D4549,'Input Parameters'!$E$17,'Input Parameters'!$F$17)))</f>
        <v>5302.9660734562813</v>
      </c>
      <c r="F4549" s="10">
        <f t="shared" ref="F4549:F4612" ca="1" si="685">RAND()</f>
        <v>0.26833807917992214</v>
      </c>
      <c r="G4549" s="64">
        <f ca="1">_xlfn.NORM.INV(F4549,'Input Parameters'!$E$20,'Input Parameters'!$F$20)</f>
        <v>278.51042469248358</v>
      </c>
      <c r="H4549" s="57">
        <f ca="1">EXP(E4549*(1/'Input Parameters'!$E$23-1/G4549))</f>
        <v>0.39174840908843589</v>
      </c>
      <c r="I4549" s="10">
        <f t="shared" ref="I4549:I4612" ca="1" si="686">RAND()</f>
        <v>0.12712969865787238</v>
      </c>
      <c r="J4549" s="30">
        <f ca="1">_xlfn.BETA.INV(I4549,'Input Parameters'!$L$26,'Input Parameters'!$M$26,'Input Parameters'!$J$26,'Input Parameters'!$K$26)</f>
        <v>0.4686785808646125</v>
      </c>
      <c r="K4549" s="168">
        <f ca="1">('Input Parameters'!$E$27/'Input Parameters'!$E$38)^$J4549</f>
        <v>3.4671314868566838E-2</v>
      </c>
      <c r="L4549" s="69">
        <f ca="1">$H4549*$C4549*'Input Parameters'!$E$25*K4549</f>
        <v>5.0762827964317312</v>
      </c>
      <c r="M4549" s="24">
        <f t="shared" ref="M4549:M4612" ca="1" si="687">RAND()</f>
        <v>0.71777107749727109</v>
      </c>
      <c r="N4549" s="15">
        <f ca="1">_xlfn.NORM.INV(M4549,'Input Parameters'!$E$29,'Input Parameters'!$F$29)</f>
        <v>0.10005762327893077</v>
      </c>
      <c r="O4549" s="8">
        <f t="shared" ref="O4549:O4612" ca="1" si="688">RAND()</f>
        <v>0.39363227788500221</v>
      </c>
      <c r="P4549" s="30">
        <f ca="1">_xlfn.LOGNORM.INV(O4549,'Input Parameters'!$H$30,'Input Parameters'!$I$30)</f>
        <v>2.3621252869057301</v>
      </c>
      <c r="Q4549" s="10">
        <f t="shared" ref="Q4549:Q4612" ca="1" si="689">RAND()</f>
        <v>0.14910582115074122</v>
      </c>
      <c r="R4549" s="30">
        <f>IF('Input Parameters'!$E$32=0,0,_xlfn.BETA.INV(Q4549,'Input Parameters'!$L$32,'Input Parameters'!$M$32,'Input Parameters'!$J$32,'Input Parameters'!$K$32))</f>
        <v>0</v>
      </c>
      <c r="S4549" s="10">
        <f t="shared" ref="S4549:S4612" ca="1" si="690">RAND()</f>
        <v>0.64185887081080384</v>
      </c>
      <c r="T4549" s="26">
        <f ca="1">_xlfn.LOGNORM.INV(S4549,'Input Parameters'!$H$34,'Input Parameters'!$I$34)</f>
        <v>52.74121831352663</v>
      </c>
      <c r="U4549" s="10">
        <f t="shared" ref="U4549:U4612" ca="1" si="691">RAND()</f>
        <v>0.78261528623639132</v>
      </c>
      <c r="V4549" s="30">
        <f ca="1">_xlfn.BETA.INV(U4549,'Input Parameters'!$L$36,'Input Parameters'!$M$36,'Input Parameters'!$J$36,'Input Parameters'!$K$36)</f>
        <v>0.71318482992543353</v>
      </c>
      <c r="W4549" s="2">
        <f ca="1">N4549+(P4549-N4549)*(1-ERF((T4549-R4549)/(2*SQRT(L4549*'Input Parameters'!$E$38))))</f>
        <v>0.32145711786293296</v>
      </c>
      <c r="X4549">
        <f t="shared" ca="1" si="682"/>
        <v>1</v>
      </c>
      <c r="Y4549" s="7"/>
    </row>
    <row r="4550" spans="1:25" ht="15" customHeight="1" x14ac:dyDescent="0.25">
      <c r="A4550" s="139">
        <v>4543</v>
      </c>
      <c r="B4550" s="10">
        <f t="shared" ca="1" si="683"/>
        <v>0.16608027614448828</v>
      </c>
      <c r="C4550" s="60">
        <f ca="1">_xlfn.NORM.INV(B4550,'Input Parameters'!$E$15,'Input Parameters'!$F$15)</f>
        <v>218.41196276045304</v>
      </c>
      <c r="D4550" s="10">
        <f t="shared" ca="1" si="684"/>
        <v>0.29569704742571767</v>
      </c>
      <c r="E4550" s="62">
        <f ca="1">IF(_xlfn.NORM.INV(D4550,'Input Parameters'!$E$17,'Input Parameters'!$F$17)&lt;3500,3500,IF(_xlfn.NORM.INV(D4550,'Input Parameters'!$E$17,'Input Parameters'!$F$17)&gt;5500,5500,_xlfn.NORM.INV(D4550,'Input Parameters'!$E$17,'Input Parameters'!$F$17)))</f>
        <v>4424.2281680447395</v>
      </c>
      <c r="F4550" s="10">
        <f t="shared" ca="1" si="685"/>
        <v>0.22686324946415437</v>
      </c>
      <c r="G4550" s="64">
        <f ca="1">_xlfn.NORM.INV(F4550,'Input Parameters'!$E$20,'Input Parameters'!$F$20)</f>
        <v>277.63024692838678</v>
      </c>
      <c r="H4550" s="57">
        <f ca="1">EXP(E4550*(1/'Input Parameters'!$E$23-1/G4550))</f>
        <v>0.43508785885791923</v>
      </c>
      <c r="I4550" s="10">
        <f t="shared" ca="1" si="686"/>
        <v>0.52271348032205145</v>
      </c>
      <c r="J4550" s="30">
        <f ca="1">_xlfn.BETA.INV(I4550,'Input Parameters'!$L$26,'Input Parameters'!$M$26,'Input Parameters'!$J$26,'Input Parameters'!$K$26)</f>
        <v>0.67052048903767902</v>
      </c>
      <c r="K4550" s="168">
        <f ca="1">('Input Parameters'!$E$27/'Input Parameters'!$E$38)^$J4550</f>
        <v>8.1506353545669867E-3</v>
      </c>
      <c r="L4550" s="69">
        <f ca="1">$H4550*$C4550*'Input Parameters'!$E$25*K4550</f>
        <v>0.77454178151879882</v>
      </c>
      <c r="M4550" s="24">
        <f t="shared" ca="1" si="687"/>
        <v>0.10594857319388984</v>
      </c>
      <c r="N4550" s="15">
        <f ca="1">_xlfn.NORM.INV(M4550,'Input Parameters'!$E$29,'Input Parameters'!$F$29)</f>
        <v>9.9875163425164296E-2</v>
      </c>
      <c r="O4550" s="8">
        <f t="shared" ca="1" si="688"/>
        <v>0.5247389461492048</v>
      </c>
      <c r="P4550" s="30">
        <f ca="1">_xlfn.LOGNORM.INV(O4550,'Input Parameters'!$H$30,'Input Parameters'!$I$30)</f>
        <v>2.7630973395684069</v>
      </c>
      <c r="Q4550" s="10">
        <f t="shared" ca="1" si="689"/>
        <v>0.88102827906435022</v>
      </c>
      <c r="R4550" s="30">
        <f>IF('Input Parameters'!$E$32=0,0,_xlfn.BETA.INV(Q4550,'Input Parameters'!$L$32,'Input Parameters'!$M$32,'Input Parameters'!$J$32,'Input Parameters'!$K$32))</f>
        <v>0</v>
      </c>
      <c r="S4550" s="10">
        <f t="shared" ca="1" si="690"/>
        <v>0.74805783090393563</v>
      </c>
      <c r="T4550" s="26">
        <f ca="1">_xlfn.LOGNORM.INV(S4550,'Input Parameters'!$H$34,'Input Parameters'!$I$34)</f>
        <v>54.782425973235888</v>
      </c>
      <c r="U4550" s="10">
        <f t="shared" ca="1" si="691"/>
        <v>0.60006426246083588</v>
      </c>
      <c r="V4550" s="30">
        <f ca="1">_xlfn.BETA.INV(U4550,'Input Parameters'!$L$36,'Input Parameters'!$M$36,'Input Parameters'!$J$36,'Input Parameters'!$K$36)</f>
        <v>0.62543791746189248</v>
      </c>
      <c r="W4550" s="2">
        <f ca="1">N4550+(P4550-N4550)*(1-ERF((T4550-R4550)/(2*SQRT(L4550*'Input Parameters'!$E$38))))</f>
        <v>9.9903790224945874E-2</v>
      </c>
      <c r="X4550">
        <f t="shared" ca="1" si="682"/>
        <v>1</v>
      </c>
      <c r="Y4550" s="7"/>
    </row>
    <row r="4551" spans="1:25" ht="15" customHeight="1" x14ac:dyDescent="0.25">
      <c r="A4551" s="139">
        <v>4544</v>
      </c>
      <c r="B4551" s="10">
        <f t="shared" ca="1" si="683"/>
        <v>0.1706762822556277</v>
      </c>
      <c r="C4551" s="60">
        <f ca="1">_xlfn.NORM.INV(B4551,'Input Parameters'!$E$15,'Input Parameters'!$F$15)</f>
        <v>219.40234968522662</v>
      </c>
      <c r="D4551" s="10">
        <f t="shared" ca="1" si="684"/>
        <v>0.96414995187592301</v>
      </c>
      <c r="E4551" s="62">
        <f ca="1">IF(_xlfn.NORM.INV(D4551,'Input Parameters'!$E$17,'Input Parameters'!$F$17)&lt;3500,3500,IF(_xlfn.NORM.INV(D4551,'Input Parameters'!$E$17,'Input Parameters'!$F$17)&gt;5500,5500,_xlfn.NORM.INV(D4551,'Input Parameters'!$E$17,'Input Parameters'!$F$17)))</f>
        <v>5500</v>
      </c>
      <c r="F4551" s="10">
        <f t="shared" ca="1" si="685"/>
        <v>0.87609311136816459</v>
      </c>
      <c r="G4551" s="64">
        <f ca="1">_xlfn.NORM.INV(F4551,'Input Parameters'!$E$20,'Input Parameters'!$F$20)</f>
        <v>290.39302807422411</v>
      </c>
      <c r="H4551" s="57">
        <f ca="1">EXP(E4551*(1/'Input Parameters'!$E$23-1/G4551))</f>
        <v>0.84883584577601134</v>
      </c>
      <c r="I4551" s="10">
        <f t="shared" ca="1" si="686"/>
        <v>0.4235387873075207</v>
      </c>
      <c r="J4551" s="30">
        <f ca="1">_xlfn.BETA.INV(I4551,'Input Parameters'!$L$26,'Input Parameters'!$M$26,'Input Parameters'!$J$26,'Input Parameters'!$K$26)</f>
        <v>0.62993771567772583</v>
      </c>
      <c r="K4551" s="168">
        <f ca="1">('Input Parameters'!$E$27/'Input Parameters'!$E$38)^$J4551</f>
        <v>1.0904734789216794E-2</v>
      </c>
      <c r="L4551" s="69">
        <f ca="1">$H4551*$C4551*'Input Parameters'!$E$25*K4551</f>
        <v>2.0308605027036157</v>
      </c>
      <c r="M4551" s="24">
        <f t="shared" ca="1" si="687"/>
        <v>1.4071320522733299E-2</v>
      </c>
      <c r="N4551" s="15">
        <f ca="1">_xlfn.NORM.INV(M4551,'Input Parameters'!$E$29,'Input Parameters'!$F$29)</f>
        <v>9.9780470775783253E-2</v>
      </c>
      <c r="O4551" s="8">
        <f t="shared" ca="1" si="688"/>
        <v>6.8367014188942643E-2</v>
      </c>
      <c r="P4551" s="30">
        <f ca="1">_xlfn.LOGNORM.INV(O4551,'Input Parameters'!$H$30,'Input Parameters'!$I$30)</f>
        <v>1.3285761175146829</v>
      </c>
      <c r="Q4551" s="10">
        <f t="shared" ca="1" si="689"/>
        <v>0.45648915348646535</v>
      </c>
      <c r="R4551" s="30">
        <f>IF('Input Parameters'!$E$32=0,0,_xlfn.BETA.INV(Q4551,'Input Parameters'!$L$32,'Input Parameters'!$M$32,'Input Parameters'!$J$32,'Input Parameters'!$K$32))</f>
        <v>0</v>
      </c>
      <c r="S4551" s="10">
        <f t="shared" ca="1" si="690"/>
        <v>0.94380730805359125</v>
      </c>
      <c r="T4551" s="26">
        <f ca="1">_xlfn.LOGNORM.INV(S4551,'Input Parameters'!$H$34,'Input Parameters'!$I$34)</f>
        <v>61.425241201150044</v>
      </c>
      <c r="U4551" s="10">
        <f t="shared" ca="1" si="691"/>
        <v>0.94278814305965863</v>
      </c>
      <c r="V4551" s="30">
        <f ca="1">_xlfn.BETA.INV(U4551,'Input Parameters'!$L$36,'Input Parameters'!$M$36,'Input Parameters'!$J$36,'Input Parameters'!$K$36)</f>
        <v>0.85694306670388354</v>
      </c>
      <c r="W4551" s="2">
        <f ca="1">N4551+(P4551-N4551)*(1-ERF((T4551-R4551)/(2*SQRT(L4551*'Input Parameters'!$E$38))))</f>
        <v>0.10261277638295478</v>
      </c>
      <c r="X4551">
        <f t="shared" ca="1" si="682"/>
        <v>1</v>
      </c>
      <c r="Y4551" s="7"/>
    </row>
    <row r="4552" spans="1:25" ht="15" customHeight="1" x14ac:dyDescent="0.25">
      <c r="A4552" s="139">
        <v>4545</v>
      </c>
      <c r="B4552" s="10">
        <f t="shared" ca="1" si="683"/>
        <v>0.71373718007460341</v>
      </c>
      <c r="C4552" s="60">
        <f ca="1">_xlfn.NORM.INV(B4552,'Input Parameters'!$E$15,'Input Parameters'!$F$15)</f>
        <v>301.55049687569806</v>
      </c>
      <c r="D4552" s="10">
        <f t="shared" ca="1" si="684"/>
        <v>0.76775266276598952</v>
      </c>
      <c r="E4552" s="62">
        <f ca="1">IF(_xlfn.NORM.INV(D4552,'Input Parameters'!$E$17,'Input Parameters'!$F$17)&lt;3500,3500,IF(_xlfn.NORM.INV(D4552,'Input Parameters'!$E$17,'Input Parameters'!$F$17)&gt;5500,5500,_xlfn.NORM.INV(D4552,'Input Parameters'!$E$17,'Input Parameters'!$F$17)))</f>
        <v>5312.0260741367329</v>
      </c>
      <c r="F4552" s="10">
        <f t="shared" ca="1" si="685"/>
        <v>0.23176191363936616</v>
      </c>
      <c r="G4552" s="64">
        <f ca="1">_xlfn.NORM.INV(F4552,'Input Parameters'!$E$20,'Input Parameters'!$F$20)</f>
        <v>277.73851988303386</v>
      </c>
      <c r="H4552" s="57">
        <f ca="1">EXP(E4552*(1/'Input Parameters'!$E$23-1/G4552))</f>
        <v>0.37092880362802716</v>
      </c>
      <c r="I4552" s="10">
        <f t="shared" ca="1" si="686"/>
        <v>0.55222115814341466</v>
      </c>
      <c r="J4552" s="30">
        <f ca="1">_xlfn.BETA.INV(I4552,'Input Parameters'!$L$26,'Input Parameters'!$M$26,'Input Parameters'!$J$26,'Input Parameters'!$K$26)</f>
        <v>0.68228845606963495</v>
      </c>
      <c r="K4552" s="168">
        <f ca="1">('Input Parameters'!$E$27/'Input Parameters'!$E$38)^$J4552</f>
        <v>7.4908627270122829E-3</v>
      </c>
      <c r="L4552" s="69">
        <f ca="1">$H4552*$C4552*'Input Parameters'!$E$25*K4552</f>
        <v>0.8378811994106784</v>
      </c>
      <c r="M4552" s="24">
        <f t="shared" ca="1" si="687"/>
        <v>0.54129941720642238</v>
      </c>
      <c r="N4552" s="15">
        <f ca="1">_xlfn.NORM.INV(M4552,'Input Parameters'!$E$29,'Input Parameters'!$F$29)</f>
        <v>0.10001037078893957</v>
      </c>
      <c r="O4552" s="8">
        <f t="shared" ca="1" si="688"/>
        <v>0.98445777470254414</v>
      </c>
      <c r="P4552" s="30">
        <f ca="1">_xlfn.LOGNORM.INV(O4552,'Input Parameters'!$H$30,'Input Parameters'!$I$30)</f>
        <v>7.4297232401263527</v>
      </c>
      <c r="Q4552" s="10">
        <f t="shared" ca="1" si="689"/>
        <v>0.4905854843043137</v>
      </c>
      <c r="R4552" s="30">
        <f>IF('Input Parameters'!$E$32=0,0,_xlfn.BETA.INV(Q4552,'Input Parameters'!$L$32,'Input Parameters'!$M$32,'Input Parameters'!$J$32,'Input Parameters'!$K$32))</f>
        <v>0</v>
      </c>
      <c r="S4552" s="10">
        <f t="shared" ca="1" si="690"/>
        <v>0.1566099591241642</v>
      </c>
      <c r="T4552" s="26">
        <f ca="1">_xlfn.LOGNORM.INV(S4552,'Input Parameters'!$H$34,'Input Parameters'!$I$34)</f>
        <v>44.45918057641385</v>
      </c>
      <c r="U4552" s="10">
        <f t="shared" ca="1" si="691"/>
        <v>0.44634409186299406</v>
      </c>
      <c r="V4552" s="30">
        <f ca="1">_xlfn.BETA.INV(U4552,'Input Parameters'!$L$36,'Input Parameters'!$M$36,'Input Parameters'!$J$36,'Input Parameters'!$K$36)</f>
        <v>0.5656057050322445</v>
      </c>
      <c r="W4552" s="2">
        <f ca="1">N4552+(P4552-N4552)*(1-ERF((T4552-R4552)/(2*SQRT(L4552*'Input Parameters'!$E$38))))</f>
        <v>0.10436269301956107</v>
      </c>
      <c r="X4552">
        <f t="shared" ref="X4552:X4615" ca="1" si="692">IF(W4552&gt;V4552,0,1)</f>
        <v>1</v>
      </c>
      <c r="Y4552" s="7"/>
    </row>
    <row r="4553" spans="1:25" ht="15" customHeight="1" x14ac:dyDescent="0.25">
      <c r="A4553" s="139">
        <v>4546</v>
      </c>
      <c r="B4553" s="10">
        <f t="shared" ca="1" si="683"/>
        <v>0.45462931971665288</v>
      </c>
      <c r="C4553" s="60">
        <f ca="1">_xlfn.NORM.INV(B4553,'Input Parameters'!$E$15,'Input Parameters'!$F$15)</f>
        <v>264.79057295709953</v>
      </c>
      <c r="D4553" s="10">
        <f t="shared" ca="1" si="684"/>
        <v>0.44517653819124092</v>
      </c>
      <c r="E4553" s="62">
        <f ca="1">IF(_xlfn.NORM.INV(D4553,'Input Parameters'!$E$17,'Input Parameters'!$F$17)&lt;3500,3500,IF(_xlfn.NORM.INV(D4553,'Input Parameters'!$E$17,'Input Parameters'!$F$17)&gt;5500,5500,_xlfn.NORM.INV(D4553,'Input Parameters'!$E$17,'Input Parameters'!$F$17)))</f>
        <v>4703.4997824852235</v>
      </c>
      <c r="F4553" s="10">
        <f t="shared" ca="1" si="685"/>
        <v>0.97429129837375894</v>
      </c>
      <c r="G4553" s="64">
        <f ca="1">_xlfn.NORM.INV(F4553,'Input Parameters'!$E$20,'Input Parameters'!$F$20)</f>
        <v>295.70146337084782</v>
      </c>
      <c r="H4553" s="57">
        <f ca="1">EXP(E4553*(1/'Input Parameters'!$E$23-1/G4553))</f>
        <v>1.1625474190406415</v>
      </c>
      <c r="I4553" s="10">
        <f t="shared" ca="1" si="686"/>
        <v>0.78840394876843589</v>
      </c>
      <c r="J4553" s="30">
        <f ca="1">_xlfn.BETA.INV(I4553,'Input Parameters'!$L$26,'Input Parameters'!$M$26,'Input Parameters'!$J$26,'Input Parameters'!$K$26)</f>
        <v>0.78006897935714359</v>
      </c>
      <c r="K4553" s="168">
        <f ca="1">('Input Parameters'!$E$27/'Input Parameters'!$E$38)^$J4553</f>
        <v>3.7147149965015176E-3</v>
      </c>
      <c r="L4553" s="69">
        <f ca="1">$H4553*$C4553*'Input Parameters'!$E$25*K4553</f>
        <v>1.1435066504325289</v>
      </c>
      <c r="M4553" s="24">
        <f t="shared" ca="1" si="687"/>
        <v>0.65183195464329569</v>
      </c>
      <c r="N4553" s="15">
        <f ca="1">_xlfn.NORM.INV(M4553,'Input Parameters'!$E$29,'Input Parameters'!$F$29)</f>
        <v>0.10003902711006275</v>
      </c>
      <c r="O4553" s="8">
        <f t="shared" ca="1" si="688"/>
        <v>0.34955492466534754</v>
      </c>
      <c r="P4553" s="30">
        <f ca="1">_xlfn.LOGNORM.INV(O4553,'Input Parameters'!$H$30,'Input Parameters'!$I$30)</f>
        <v>2.2354773880621384</v>
      </c>
      <c r="Q4553" s="10">
        <f t="shared" ca="1" si="689"/>
        <v>0.51444803071821321</v>
      </c>
      <c r="R4553" s="30">
        <f>IF('Input Parameters'!$E$32=0,0,_xlfn.BETA.INV(Q4553,'Input Parameters'!$L$32,'Input Parameters'!$M$32,'Input Parameters'!$J$32,'Input Parameters'!$K$32))</f>
        <v>0</v>
      </c>
      <c r="S4553" s="10">
        <f t="shared" ca="1" si="690"/>
        <v>0.86888767763830521</v>
      </c>
      <c r="T4553" s="26">
        <f ca="1">_xlfn.LOGNORM.INV(S4553,'Input Parameters'!$H$34,'Input Parameters'!$I$34)</f>
        <v>57.959528163800734</v>
      </c>
      <c r="U4553" s="10">
        <f t="shared" ca="1" si="691"/>
        <v>5.3556873329651866E-2</v>
      </c>
      <c r="V4553" s="30">
        <f ca="1">_xlfn.BETA.INV(U4553,'Input Parameters'!$L$36,'Input Parameters'!$M$36,'Input Parameters'!$J$36,'Input Parameters'!$K$36)</f>
        <v>0.38236305330016185</v>
      </c>
      <c r="W4553" s="2">
        <f ca="1">N4553+(P4553-N4553)*(1-ERF((T4553-R4553)/(2*SQRT(L4553*'Input Parameters'!$E$38))))</f>
        <v>0.10030982135981058</v>
      </c>
      <c r="X4553">
        <f t="shared" ca="1" si="692"/>
        <v>1</v>
      </c>
      <c r="Y4553" s="7"/>
    </row>
    <row r="4554" spans="1:25" ht="15" customHeight="1" x14ac:dyDescent="0.25">
      <c r="A4554" s="139">
        <v>4547</v>
      </c>
      <c r="B4554" s="10">
        <f t="shared" ca="1" si="683"/>
        <v>0.5025690987213518</v>
      </c>
      <c r="C4554" s="60">
        <f ca="1">_xlfn.NORM.INV(B4554,'Input Parameters'!$E$15,'Input Parameters'!$F$15)</f>
        <v>271.31619599911932</v>
      </c>
      <c r="D4554" s="10">
        <f t="shared" ca="1" si="684"/>
        <v>0.36650325370123882</v>
      </c>
      <c r="E4554" s="62">
        <f ca="1">IF(_xlfn.NORM.INV(D4554,'Input Parameters'!$E$17,'Input Parameters'!$F$17)&lt;3500,3500,IF(_xlfn.NORM.INV(D4554,'Input Parameters'!$E$17,'Input Parameters'!$F$17)&gt;5500,5500,_xlfn.NORM.INV(D4554,'Input Parameters'!$E$17,'Input Parameters'!$F$17)))</f>
        <v>4561.2097344459035</v>
      </c>
      <c r="F4554" s="10">
        <f t="shared" ca="1" si="685"/>
        <v>0.11310512718954868</v>
      </c>
      <c r="G4554" s="64">
        <f ca="1">_xlfn.NORM.INV(F4554,'Input Parameters'!$E$20,'Input Parameters'!$F$20)</f>
        <v>274.54180139837325</v>
      </c>
      <c r="H4554" s="57">
        <f ca="1">EXP(E4554*(1/'Input Parameters'!$E$23-1/G4554))</f>
        <v>0.35246920123344705</v>
      </c>
      <c r="I4554" s="10">
        <f t="shared" ca="1" si="686"/>
        <v>0.25946525154410649</v>
      </c>
      <c r="J4554" s="30">
        <f ca="1">_xlfn.BETA.INV(I4554,'Input Parameters'!$L$26,'Input Parameters'!$M$26,'Input Parameters'!$J$26,'Input Parameters'!$K$26)</f>
        <v>0.55363449026907385</v>
      </c>
      <c r="K4554" s="168">
        <f ca="1">('Input Parameters'!$E$27/'Input Parameters'!$E$38)^$J4554</f>
        <v>1.8850169913093136E-2</v>
      </c>
      <c r="L4554" s="69">
        <f ca="1">$H4554*$C4554*'Input Parameters'!$E$25*K4554</f>
        <v>1.8026531132833405</v>
      </c>
      <c r="M4554" s="24">
        <f t="shared" ca="1" si="687"/>
        <v>0.28554218344074034</v>
      </c>
      <c r="N4554" s="15">
        <f ca="1">_xlfn.NORM.INV(M4554,'Input Parameters'!$E$29,'Input Parameters'!$F$29)</f>
        <v>9.9943354478163868E-2</v>
      </c>
      <c r="O4554" s="8">
        <f t="shared" ca="1" si="688"/>
        <v>0.25519660973411773</v>
      </c>
      <c r="P4554" s="30">
        <f ca="1">_xlfn.LOGNORM.INV(O4554,'Input Parameters'!$H$30,'Input Parameters'!$I$30)</f>
        <v>1.9662092620185025</v>
      </c>
      <c r="Q4554" s="10">
        <f t="shared" ca="1" si="689"/>
        <v>0.15211651609083188</v>
      </c>
      <c r="R4554" s="30">
        <f>IF('Input Parameters'!$E$32=0,0,_xlfn.BETA.INV(Q4554,'Input Parameters'!$L$32,'Input Parameters'!$M$32,'Input Parameters'!$J$32,'Input Parameters'!$K$32))</f>
        <v>0</v>
      </c>
      <c r="S4554" s="10">
        <f t="shared" ca="1" si="690"/>
        <v>0.82002272736722381</v>
      </c>
      <c r="T4554" s="26">
        <f ca="1">_xlfn.LOGNORM.INV(S4554,'Input Parameters'!$H$34,'Input Parameters'!$I$34)</f>
        <v>56.493888850226753</v>
      </c>
      <c r="U4554" s="10">
        <f t="shared" ca="1" si="691"/>
        <v>0.77557437503106152</v>
      </c>
      <c r="V4554" s="30">
        <f ca="1">_xlfn.BETA.INV(U4554,'Input Parameters'!$L$36,'Input Parameters'!$M$36,'Input Parameters'!$J$36,'Input Parameters'!$K$36)</f>
        <v>0.70909508740154625</v>
      </c>
      <c r="W4554" s="2">
        <f ca="1">N4554+(P4554-N4554)*(1-ERF((T4554-R4554)/(2*SQRT(L4554*'Input Parameters'!$E$38))))</f>
        <v>0.10540599999784951</v>
      </c>
      <c r="X4554">
        <f t="shared" ca="1" si="692"/>
        <v>1</v>
      </c>
      <c r="Y4554" s="7"/>
    </row>
    <row r="4555" spans="1:25" ht="15" customHeight="1" x14ac:dyDescent="0.25">
      <c r="A4555" s="139">
        <v>4548</v>
      </c>
      <c r="B4555" s="10">
        <f t="shared" ca="1" si="683"/>
        <v>0.43148567996955134</v>
      </c>
      <c r="C4555" s="60">
        <f ca="1">_xlfn.NORM.INV(B4555,'Input Parameters'!$E$15,'Input Parameters'!$F$15)</f>
        <v>261.61379198396804</v>
      </c>
      <c r="D4555" s="10">
        <f t="shared" ca="1" si="684"/>
        <v>1.211626023972534E-2</v>
      </c>
      <c r="E4555" s="62">
        <f ca="1">IF(_xlfn.NORM.INV(D4555,'Input Parameters'!$E$17,'Input Parameters'!$F$17)&lt;3500,3500,IF(_xlfn.NORM.INV(D4555,'Input Parameters'!$E$17,'Input Parameters'!$F$17)&gt;5500,5500,_xlfn.NORM.INV(D4555,'Input Parameters'!$E$17,'Input Parameters'!$F$17)))</f>
        <v>3500</v>
      </c>
      <c r="F4555" s="10">
        <f t="shared" ca="1" si="685"/>
        <v>0.30943711228380477</v>
      </c>
      <c r="G4555" s="64">
        <f ca="1">_xlfn.NORM.INV(F4555,'Input Parameters'!$E$20,'Input Parameters'!$F$20)</f>
        <v>279.31710848005167</v>
      </c>
      <c r="H4555" s="57">
        <f ca="1">EXP(E4555*(1/'Input Parameters'!$E$23-1/G4555))</f>
        <v>0.55865503940454575</v>
      </c>
      <c r="I4555" s="10">
        <f t="shared" ca="1" si="686"/>
        <v>7.4158545227602013E-2</v>
      </c>
      <c r="J4555" s="30">
        <f ca="1">_xlfn.BETA.INV(I4555,'Input Parameters'!$L$26,'Input Parameters'!$M$26,'Input Parameters'!$J$26,'Input Parameters'!$K$26)</f>
        <v>0.41708069304192197</v>
      </c>
      <c r="K4555" s="168">
        <f ca="1">('Input Parameters'!$E$27/'Input Parameters'!$E$38)^$J4555</f>
        <v>5.020052874315984E-2</v>
      </c>
      <c r="L4555" s="69">
        <f ca="1">$H4555*$C4555*'Input Parameters'!$E$25*K4555</f>
        <v>7.3369008129307316</v>
      </c>
      <c r="M4555" s="24">
        <f t="shared" ca="1" si="687"/>
        <v>0.17528499258648922</v>
      </c>
      <c r="N4555" s="15">
        <f ca="1">_xlfn.NORM.INV(M4555,'Input Parameters'!$E$29,'Input Parameters'!$F$29)</f>
        <v>9.9906651572378893E-2</v>
      </c>
      <c r="O4555" s="8">
        <f t="shared" ca="1" si="688"/>
        <v>0.26006180139921831</v>
      </c>
      <c r="P4555" s="30">
        <f ca="1">_xlfn.LOGNORM.INV(O4555,'Input Parameters'!$H$30,'Input Parameters'!$I$30)</f>
        <v>1.9802568132795471</v>
      </c>
      <c r="Q4555" s="10">
        <f t="shared" ca="1" si="689"/>
        <v>0.29240303870386486</v>
      </c>
      <c r="R4555" s="30">
        <f>IF('Input Parameters'!$E$32=0,0,_xlfn.BETA.INV(Q4555,'Input Parameters'!$L$32,'Input Parameters'!$M$32,'Input Parameters'!$J$32,'Input Parameters'!$K$32))</f>
        <v>0</v>
      </c>
      <c r="S4555" s="10">
        <f t="shared" ca="1" si="690"/>
        <v>0.3111318121986123</v>
      </c>
      <c r="T4555" s="26">
        <f ca="1">_xlfn.LOGNORM.INV(S4555,'Input Parameters'!$H$34,'Input Parameters'!$I$34)</f>
        <v>47.408531518243173</v>
      </c>
      <c r="U4555" s="10">
        <f t="shared" ca="1" si="691"/>
        <v>5.4032551280652763E-2</v>
      </c>
      <c r="V4555" s="30">
        <f ca="1">_xlfn.BETA.INV(U4555,'Input Parameters'!$L$36,'Input Parameters'!$M$36,'Input Parameters'!$J$36,'Input Parameters'!$K$36)</f>
        <v>0.38279359326200801</v>
      </c>
      <c r="W4555" s="2">
        <f ca="1">N4555+(P4555-N4555)*(1-ERF((T4555-R4555)/(2*SQRT(L4555*'Input Parameters'!$E$38))))</f>
        <v>0.50579763609154371</v>
      </c>
      <c r="X4555">
        <f t="shared" ca="1" si="692"/>
        <v>0</v>
      </c>
      <c r="Y4555" s="7"/>
    </row>
    <row r="4556" spans="1:25" ht="15" customHeight="1" x14ac:dyDescent="0.25">
      <c r="A4556" s="139">
        <v>4549</v>
      </c>
      <c r="B4556" s="10">
        <f t="shared" ca="1" si="683"/>
        <v>0.32739558857793749</v>
      </c>
      <c r="C4556" s="60">
        <f ca="1">_xlfn.NORM.INV(B4556,'Input Parameters'!$E$15,'Input Parameters'!$F$15)</f>
        <v>246.73643612010838</v>
      </c>
      <c r="D4556" s="10">
        <f t="shared" ca="1" si="684"/>
        <v>0.49830208014029553</v>
      </c>
      <c r="E4556" s="62">
        <f ca="1">IF(_xlfn.NORM.INV(D4556,'Input Parameters'!$E$17,'Input Parameters'!$F$17)&lt;3500,3500,IF(_xlfn.NORM.INV(D4556,'Input Parameters'!$E$17,'Input Parameters'!$F$17)&gt;5500,5500,_xlfn.NORM.INV(D4556,'Input Parameters'!$E$17,'Input Parameters'!$F$17)))</f>
        <v>4797.0207532557515</v>
      </c>
      <c r="F4556" s="10">
        <f t="shared" ca="1" si="685"/>
        <v>0.64146555803081762</v>
      </c>
      <c r="G4556" s="64">
        <f ca="1">_xlfn.NORM.INV(F4556,'Input Parameters'!$E$20,'Input Parameters'!$F$20)</f>
        <v>285.07793881808169</v>
      </c>
      <c r="H4556" s="57">
        <f ca="1">EXP(E4556*(1/'Input Parameters'!$E$23-1/G4556))</f>
        <v>0.63703606275918323</v>
      </c>
      <c r="I4556" s="10">
        <f t="shared" ca="1" si="686"/>
        <v>0.33081369676593897</v>
      </c>
      <c r="J4556" s="30">
        <f ca="1">_xlfn.BETA.INV(I4556,'Input Parameters'!$L$26,'Input Parameters'!$M$26,'Input Parameters'!$J$26,'Input Parameters'!$K$26)</f>
        <v>0.58895627734765854</v>
      </c>
      <c r="K4556" s="168">
        <f ca="1">('Input Parameters'!$E$27/'Input Parameters'!$E$38)^$J4556</f>
        <v>1.4631224508190752E-2</v>
      </c>
      <c r="L4556" s="69">
        <f ca="1">$H4556*$C4556*'Input Parameters'!$E$25*K4556</f>
        <v>2.2997359823968591</v>
      </c>
      <c r="M4556" s="24">
        <f t="shared" ca="1" si="687"/>
        <v>0.92394350430734751</v>
      </c>
      <c r="N4556" s="15">
        <f ca="1">_xlfn.NORM.INV(M4556,'Input Parameters'!$E$29,'Input Parameters'!$F$29)</f>
        <v>0.100143210773414</v>
      </c>
      <c r="O4556" s="8">
        <f t="shared" ca="1" si="688"/>
        <v>0.40521488348076795</v>
      </c>
      <c r="P4556" s="30">
        <f ca="1">_xlfn.LOGNORM.INV(O4556,'Input Parameters'!$H$30,'Input Parameters'!$I$30)</f>
        <v>2.3958301128047084</v>
      </c>
      <c r="Q4556" s="10">
        <f t="shared" ca="1" si="689"/>
        <v>0.99710009270945432</v>
      </c>
      <c r="R4556" s="30">
        <f>IF('Input Parameters'!$E$32=0,0,_xlfn.BETA.INV(Q4556,'Input Parameters'!$L$32,'Input Parameters'!$M$32,'Input Parameters'!$J$32,'Input Parameters'!$K$32))</f>
        <v>0</v>
      </c>
      <c r="S4556" s="10">
        <f t="shared" ca="1" si="690"/>
        <v>0.53526754081940064</v>
      </c>
      <c r="T4556" s="26">
        <f ca="1">_xlfn.LOGNORM.INV(S4556,'Input Parameters'!$H$34,'Input Parameters'!$I$34)</f>
        <v>50.966378033428946</v>
      </c>
      <c r="U4556" s="10">
        <f t="shared" ca="1" si="691"/>
        <v>0.8489917015515217</v>
      </c>
      <c r="V4556" s="30">
        <f ca="1">_xlfn.BETA.INV(U4556,'Input Parameters'!$L$36,'Input Parameters'!$M$36,'Input Parameters'!$J$36,'Input Parameters'!$K$36)</f>
        <v>0.75719767677774796</v>
      </c>
      <c r="W4556" s="2">
        <f ca="1">N4556+(P4556-N4556)*(1-ERF((T4556-R4556)/(2*SQRT(L4556*'Input Parameters'!$E$38))))</f>
        <v>0.14027146103795016</v>
      </c>
      <c r="X4556">
        <f t="shared" ca="1" si="692"/>
        <v>1</v>
      </c>
      <c r="Y4556" s="7"/>
    </row>
    <row r="4557" spans="1:25" ht="15" customHeight="1" x14ac:dyDescent="0.25">
      <c r="A4557" s="139">
        <v>4550</v>
      </c>
      <c r="B4557" s="10">
        <f t="shared" ca="1" si="683"/>
        <v>0.4513334301948434</v>
      </c>
      <c r="C4557" s="60">
        <f ca="1">_xlfn.NORM.INV(B4557,'Input Parameters'!$E$15,'Input Parameters'!$F$15)</f>
        <v>264.33971375949216</v>
      </c>
      <c r="D4557" s="10">
        <f t="shared" ca="1" si="684"/>
        <v>0.61801503005496561</v>
      </c>
      <c r="E4557" s="62">
        <f ca="1">IF(_xlfn.NORM.INV(D4557,'Input Parameters'!$E$17,'Input Parameters'!$F$17)&lt;3500,3500,IF(_xlfn.NORM.INV(D4557,'Input Parameters'!$E$17,'Input Parameters'!$F$17)&gt;5500,5500,_xlfn.NORM.INV(D4557,'Input Parameters'!$E$17,'Input Parameters'!$F$17)))</f>
        <v>5010.1901698472393</v>
      </c>
      <c r="F4557" s="10">
        <f t="shared" ca="1" si="685"/>
        <v>0.49036464808118996</v>
      </c>
      <c r="G4557" s="64">
        <f ca="1">_xlfn.NORM.INV(F4557,'Input Parameters'!$E$20,'Input Parameters'!$F$20)</f>
        <v>282.48816421912335</v>
      </c>
      <c r="H4557" s="57">
        <f ca="1">EXP(E4557*(1/'Input Parameters'!$E$23-1/G4557))</f>
        <v>0.53148069711687418</v>
      </c>
      <c r="I4557" s="10">
        <f t="shared" ca="1" si="686"/>
        <v>0.12892430405345645</v>
      </c>
      <c r="J4557" s="30">
        <f ca="1">_xlfn.BETA.INV(I4557,'Input Parameters'!$L$26,'Input Parameters'!$M$26,'Input Parameters'!$J$26,'Input Parameters'!$K$26)</f>
        <v>0.47014246774322799</v>
      </c>
      <c r="K4557" s="168">
        <f ca="1">('Input Parameters'!$E$27/'Input Parameters'!$E$38)^$J4557</f>
        <v>3.4309153651511833E-2</v>
      </c>
      <c r="L4557" s="69">
        <f ca="1">$H4557*$C4557*'Input Parameters'!$E$25*K4557</f>
        <v>4.8201429281413608</v>
      </c>
      <c r="M4557" s="24">
        <f t="shared" ca="1" si="687"/>
        <v>0.87010946000919054</v>
      </c>
      <c r="N4557" s="15">
        <f ca="1">_xlfn.NORM.INV(M4557,'Input Parameters'!$E$29,'Input Parameters'!$F$29)</f>
        <v>0.10011269087109634</v>
      </c>
      <c r="O4557" s="8">
        <f t="shared" ca="1" si="688"/>
        <v>0.50538670148131204</v>
      </c>
      <c r="P4557" s="30">
        <f ca="1">_xlfn.LOGNORM.INV(O4557,'Input Parameters'!$H$30,'Input Parameters'!$I$30)</f>
        <v>2.7004515718945856</v>
      </c>
      <c r="Q4557" s="10">
        <f t="shared" ca="1" si="689"/>
        <v>0.24865505570677726</v>
      </c>
      <c r="R4557" s="30">
        <f>IF('Input Parameters'!$E$32=0,0,_xlfn.BETA.INV(Q4557,'Input Parameters'!$L$32,'Input Parameters'!$M$32,'Input Parameters'!$J$32,'Input Parameters'!$K$32))</f>
        <v>0</v>
      </c>
      <c r="S4557" s="10">
        <f t="shared" ca="1" si="690"/>
        <v>0.62885557236932621</v>
      </c>
      <c r="T4557" s="26">
        <f ca="1">_xlfn.LOGNORM.INV(S4557,'Input Parameters'!$H$34,'Input Parameters'!$I$34)</f>
        <v>52.514431916268599</v>
      </c>
      <c r="U4557" s="10">
        <f t="shared" ca="1" si="691"/>
        <v>0.91973203229517619</v>
      </c>
      <c r="V4557" s="30">
        <f ca="1">_xlfn.BETA.INV(U4557,'Input Parameters'!$L$36,'Input Parameters'!$M$36,'Input Parameters'!$J$36,'Input Parameters'!$K$36)</f>
        <v>0.82443260443952382</v>
      </c>
      <c r="W4557" s="2">
        <f ca="1">N4557+(P4557-N4557)*(1-ERF((T4557-R4557)/(2*SQRT(L4557*'Input Parameters'!$E$38))))</f>
        <v>0.33614494721000865</v>
      </c>
      <c r="X4557">
        <f t="shared" ca="1" si="692"/>
        <v>1</v>
      </c>
      <c r="Y4557" s="7"/>
    </row>
    <row r="4558" spans="1:25" ht="15" customHeight="1" x14ac:dyDescent="0.25">
      <c r="A4558" s="139">
        <v>4551</v>
      </c>
      <c r="B4558" s="10">
        <f t="shared" ca="1" si="683"/>
        <v>0.61893287973440236</v>
      </c>
      <c r="C4558" s="60">
        <f ca="1">_xlfn.NORM.INV(B4558,'Input Parameters'!$E$15,'Input Parameters'!$F$15)</f>
        <v>287.37043489577314</v>
      </c>
      <c r="D4558" s="10">
        <f t="shared" ca="1" si="684"/>
        <v>0.1462570896869746</v>
      </c>
      <c r="E4558" s="62">
        <f ca="1">IF(_xlfn.NORM.INV(D4558,'Input Parameters'!$E$17,'Input Parameters'!$F$17)&lt;3500,3500,IF(_xlfn.NORM.INV(D4558,'Input Parameters'!$E$17,'Input Parameters'!$F$17)&gt;5500,5500,_xlfn.NORM.INV(D4558,'Input Parameters'!$E$17,'Input Parameters'!$F$17)))</f>
        <v>4063.1644614920815</v>
      </c>
      <c r="F4558" s="10">
        <f t="shared" ca="1" si="685"/>
        <v>0.26190431069809295</v>
      </c>
      <c r="G4558" s="64">
        <f ca="1">_xlfn.NORM.INV(F4558,'Input Parameters'!$E$20,'Input Parameters'!$F$20)</f>
        <v>278.37884683646354</v>
      </c>
      <c r="H4558" s="57">
        <f ca="1">EXP(E4558*(1/'Input Parameters'!$E$23-1/G4558))</f>
        <v>0.48435635246875647</v>
      </c>
      <c r="I4558" s="10">
        <f t="shared" ca="1" si="686"/>
        <v>0.96444426205831502</v>
      </c>
      <c r="J4558" s="30">
        <f ca="1">_xlfn.BETA.INV(I4558,'Input Parameters'!$L$26,'Input Parameters'!$M$26,'Input Parameters'!$J$26,'Input Parameters'!$K$26)</f>
        <v>0.89104274942365702</v>
      </c>
      <c r="K4558" s="168">
        <f ca="1">('Input Parameters'!$E$27/'Input Parameters'!$E$38)^$J4558</f>
        <v>1.675789620169969E-3</v>
      </c>
      <c r="L4558" s="69">
        <f ca="1">$H4558*$C4558*'Input Parameters'!$E$25*K4558</f>
        <v>0.23325264721071368</v>
      </c>
      <c r="M4558" s="24">
        <f t="shared" ca="1" si="687"/>
        <v>0.26916706083032582</v>
      </c>
      <c r="N4558" s="15">
        <f ca="1">_xlfn.NORM.INV(M4558,'Input Parameters'!$E$29,'Input Parameters'!$F$29)</f>
        <v>9.9938466592948125E-2</v>
      </c>
      <c r="O4558" s="8">
        <f t="shared" ca="1" si="688"/>
        <v>0.21001530360493614</v>
      </c>
      <c r="P4558" s="30">
        <f ca="1">_xlfn.LOGNORM.INV(O4558,'Input Parameters'!$H$30,'Input Parameters'!$I$30)</f>
        <v>1.8333185521697577</v>
      </c>
      <c r="Q4558" s="10">
        <f t="shared" ca="1" si="689"/>
        <v>0.73362682220046604</v>
      </c>
      <c r="R4558" s="30">
        <f>IF('Input Parameters'!$E$32=0,0,_xlfn.BETA.INV(Q4558,'Input Parameters'!$L$32,'Input Parameters'!$M$32,'Input Parameters'!$J$32,'Input Parameters'!$K$32))</f>
        <v>0</v>
      </c>
      <c r="S4558" s="10">
        <f t="shared" ca="1" si="690"/>
        <v>0.51413127249046009</v>
      </c>
      <c r="T4558" s="26">
        <f ca="1">_xlfn.LOGNORM.INV(S4558,'Input Parameters'!$H$34,'Input Parameters'!$I$34)</f>
        <v>50.630581134829157</v>
      </c>
      <c r="U4558" s="10">
        <f t="shared" ca="1" si="691"/>
        <v>0.11395389095781105</v>
      </c>
      <c r="V4558" s="30">
        <f ca="1">_xlfn.BETA.INV(U4558,'Input Parameters'!$L$36,'Input Parameters'!$M$36,'Input Parameters'!$J$36,'Input Parameters'!$K$36)</f>
        <v>0.42530759552306013</v>
      </c>
      <c r="W4558" s="2">
        <f ca="1">N4558+(P4558-N4558)*(1-ERF((T4558-R4558)/(2*SQRT(L4558*'Input Parameters'!$E$38))))</f>
        <v>9.9938466593162315E-2</v>
      </c>
      <c r="X4558">
        <f t="shared" ca="1" si="692"/>
        <v>1</v>
      </c>
      <c r="Y4558" s="7"/>
    </row>
    <row r="4559" spans="1:25" ht="15" customHeight="1" x14ac:dyDescent="0.25">
      <c r="A4559" s="139">
        <v>4552</v>
      </c>
      <c r="B4559" s="10">
        <f t="shared" ca="1" si="683"/>
        <v>0.67635956714573231</v>
      </c>
      <c r="C4559" s="60">
        <f ca="1">_xlfn.NORM.INV(B4559,'Input Parameters'!$E$15,'Input Parameters'!$F$15)</f>
        <v>295.76302435934019</v>
      </c>
      <c r="D4559" s="10">
        <f t="shared" ca="1" si="684"/>
        <v>0.43881810426875922</v>
      </c>
      <c r="E4559" s="62">
        <f ca="1">IF(_xlfn.NORM.INV(D4559,'Input Parameters'!$E$17,'Input Parameters'!$F$17)&lt;3500,3500,IF(_xlfn.NORM.INV(D4559,'Input Parameters'!$E$17,'Input Parameters'!$F$17)&gt;5500,5500,_xlfn.NORM.INV(D4559,'Input Parameters'!$E$17,'Input Parameters'!$F$17)))</f>
        <v>4692.2235022314699</v>
      </c>
      <c r="F4559" s="10">
        <f t="shared" ca="1" si="685"/>
        <v>0.67647605043570413</v>
      </c>
      <c r="G4559" s="64">
        <f ca="1">_xlfn.NORM.INV(F4559,'Input Parameters'!$E$20,'Input Parameters'!$F$20)</f>
        <v>285.71770980961321</v>
      </c>
      <c r="H4559" s="57">
        <f ca="1">EXP(E4559*(1/'Input Parameters'!$E$23-1/G4559))</f>
        <v>0.66749568128814241</v>
      </c>
      <c r="I4559" s="10">
        <f t="shared" ca="1" si="686"/>
        <v>0.15857446708761769</v>
      </c>
      <c r="J4559" s="30">
        <f ca="1">_xlfn.BETA.INV(I4559,'Input Parameters'!$L$26,'Input Parameters'!$M$26,'Input Parameters'!$J$26,'Input Parameters'!$K$26)</f>
        <v>0.49260149911299339</v>
      </c>
      <c r="K4559" s="168">
        <f ca="1">('Input Parameters'!$E$27/'Input Parameters'!$E$38)^$J4559</f>
        <v>2.9204214273906882E-2</v>
      </c>
      <c r="L4559" s="69">
        <f ca="1">$H4559*$C4559*'Input Parameters'!$E$25*K4559</f>
        <v>5.7655117944182068</v>
      </c>
      <c r="M4559" s="24">
        <f t="shared" ca="1" si="687"/>
        <v>0.7036765781744081</v>
      </c>
      <c r="N4559" s="15">
        <f ca="1">_xlfn.NORM.INV(M4559,'Input Parameters'!$E$29,'Input Parameters'!$F$29)</f>
        <v>0.10005350043581669</v>
      </c>
      <c r="O4559" s="8">
        <f t="shared" ca="1" si="688"/>
        <v>0.63396025048968452</v>
      </c>
      <c r="P4559" s="30">
        <f ca="1">_xlfn.LOGNORM.INV(O4559,'Input Parameters'!$H$30,'Input Parameters'!$I$30)</f>
        <v>3.1542952173164229</v>
      </c>
      <c r="Q4559" s="10">
        <f t="shared" ca="1" si="689"/>
        <v>0.41696249736337099</v>
      </c>
      <c r="R4559" s="30">
        <f>IF('Input Parameters'!$E$32=0,0,_xlfn.BETA.INV(Q4559,'Input Parameters'!$L$32,'Input Parameters'!$M$32,'Input Parameters'!$J$32,'Input Parameters'!$K$32))</f>
        <v>0</v>
      </c>
      <c r="S4559" s="10">
        <f t="shared" ca="1" si="690"/>
        <v>6.1791426293046459E-2</v>
      </c>
      <c r="T4559" s="26">
        <f ca="1">_xlfn.LOGNORM.INV(S4559,'Input Parameters'!$H$34,'Input Parameters'!$I$34)</f>
        <v>41.612533531226916</v>
      </c>
      <c r="U4559" s="10">
        <f t="shared" ca="1" si="691"/>
        <v>0.69100312457708524</v>
      </c>
      <c r="V4559" s="30">
        <f ca="1">_xlfn.BETA.INV(U4559,'Input Parameters'!$L$36,'Input Parameters'!$M$36,'Input Parameters'!$J$36,'Input Parameters'!$K$36)</f>
        <v>0.66535762472011561</v>
      </c>
      <c r="W4559" s="2">
        <f ca="1">N4559+(P4559-N4559)*(1-ERF((T4559-R4559)/(2*SQRT(L4559*'Input Parameters'!$E$38))))</f>
        <v>0.77324326081567807</v>
      </c>
      <c r="X4559">
        <f t="shared" ca="1" si="692"/>
        <v>0</v>
      </c>
      <c r="Y4559" s="7"/>
    </row>
    <row r="4560" spans="1:25" ht="15" customHeight="1" x14ac:dyDescent="0.25">
      <c r="A4560" s="139">
        <v>4553</v>
      </c>
      <c r="B4560" s="10">
        <f t="shared" ca="1" si="683"/>
        <v>0.30279994671882116</v>
      </c>
      <c r="C4560" s="60">
        <f ca="1">_xlfn.NORM.INV(B4560,'Input Parameters'!$E$15,'Input Parameters'!$F$15)</f>
        <v>242.98363442001002</v>
      </c>
      <c r="D4560" s="10">
        <f t="shared" ca="1" si="684"/>
        <v>0.38602488233598109</v>
      </c>
      <c r="E4560" s="62">
        <f ca="1">IF(_xlfn.NORM.INV(D4560,'Input Parameters'!$E$17,'Input Parameters'!$F$17)&lt;3500,3500,IF(_xlfn.NORM.INV(D4560,'Input Parameters'!$E$17,'Input Parameters'!$F$17)&gt;5500,5500,_xlfn.NORM.INV(D4560,'Input Parameters'!$E$17,'Input Parameters'!$F$17)))</f>
        <v>4597.2136673069526</v>
      </c>
      <c r="F4560" s="10">
        <f t="shared" ca="1" si="685"/>
        <v>0.86359158249667922</v>
      </c>
      <c r="G4560" s="64">
        <f ca="1">_xlfn.NORM.INV(F4560,'Input Parameters'!$E$20,'Input Parameters'!$F$20)</f>
        <v>289.99721161214961</v>
      </c>
      <c r="H4560" s="57">
        <f ca="1">EXP(E4560*(1/'Input Parameters'!$E$23-1/G4560))</f>
        <v>0.85334116011294536</v>
      </c>
      <c r="I4560" s="10">
        <f t="shared" ca="1" si="686"/>
        <v>0.56179739963261788</v>
      </c>
      <c r="J4560" s="30">
        <f ca="1">_xlfn.BETA.INV(I4560,'Input Parameters'!$L$26,'Input Parameters'!$M$26,'Input Parameters'!$J$26,'Input Parameters'!$K$26)</f>
        <v>0.68609540874759145</v>
      </c>
      <c r="K4560" s="168">
        <f ca="1">('Input Parameters'!$E$27/'Input Parameters'!$E$38)^$J4560</f>
        <v>7.2890747151363117E-3</v>
      </c>
      <c r="L4560" s="69">
        <f ca="1">$H4560*$C4560*'Input Parameters'!$E$25*K4560</f>
        <v>1.5113746010643572</v>
      </c>
      <c r="M4560" s="24">
        <f t="shared" ca="1" si="687"/>
        <v>0.2265346712743066</v>
      </c>
      <c r="N4560" s="15">
        <f ca="1">_xlfn.NORM.INV(M4560,'Input Parameters'!$E$29,'Input Parameters'!$F$29)</f>
        <v>9.9924969219435236E-2</v>
      </c>
      <c r="O4560" s="8">
        <f t="shared" ca="1" si="688"/>
        <v>0.41609923168090701</v>
      </c>
      <c r="P4560" s="30">
        <f ca="1">_xlfn.LOGNORM.INV(O4560,'Input Parameters'!$H$30,'Input Parameters'!$I$30)</f>
        <v>2.4277166323739716</v>
      </c>
      <c r="Q4560" s="10">
        <f t="shared" ca="1" si="689"/>
        <v>1.8061525507218512E-2</v>
      </c>
      <c r="R4560" s="30">
        <f>IF('Input Parameters'!$E$32=0,0,_xlfn.BETA.INV(Q4560,'Input Parameters'!$L$32,'Input Parameters'!$M$32,'Input Parameters'!$J$32,'Input Parameters'!$K$32))</f>
        <v>0</v>
      </c>
      <c r="S4560" s="10">
        <f t="shared" ca="1" si="690"/>
        <v>0.39699101486151411</v>
      </c>
      <c r="T4560" s="26">
        <f ca="1">_xlfn.LOGNORM.INV(S4560,'Input Parameters'!$H$34,'Input Parameters'!$I$34)</f>
        <v>48.794997473249879</v>
      </c>
      <c r="U4560" s="10">
        <f t="shared" ca="1" si="691"/>
        <v>0.62983775045140489</v>
      </c>
      <c r="V4560" s="30">
        <f ca="1">_xlfn.BETA.INV(U4560,'Input Parameters'!$L$36,'Input Parameters'!$M$36,'Input Parameters'!$J$36,'Input Parameters'!$K$36)</f>
        <v>0.63795129321328448</v>
      </c>
      <c r="W4560" s="2">
        <f ca="1">N4560+(P4560-N4560)*(1-ERF((T4560-R4560)/(2*SQRT(L4560*'Input Parameters'!$E$38))))</f>
        <v>0.11158107767736179</v>
      </c>
      <c r="X4560">
        <f t="shared" ca="1" si="692"/>
        <v>1</v>
      </c>
      <c r="Y4560" s="7"/>
    </row>
    <row r="4561" spans="1:25" ht="15" customHeight="1" x14ac:dyDescent="0.25">
      <c r="A4561" s="139">
        <v>4554</v>
      </c>
      <c r="B4561" s="10">
        <f t="shared" ca="1" si="683"/>
        <v>5.735749866313089E-3</v>
      </c>
      <c r="C4561" s="60">
        <f ca="1">_xlfn.NORM.INV(B4561,'Input Parameters'!$E$15,'Input Parameters'!$F$15)</f>
        <v>133.9662907199087</v>
      </c>
      <c r="D4561" s="10">
        <f t="shared" ca="1" si="684"/>
        <v>0.3885483347955373</v>
      </c>
      <c r="E4561" s="62">
        <f ca="1">IF(_xlfn.NORM.INV(D4561,'Input Parameters'!$E$17,'Input Parameters'!$F$17)&lt;3500,3500,IF(_xlfn.NORM.INV(D4561,'Input Parameters'!$E$17,'Input Parameters'!$F$17)&gt;5500,5500,_xlfn.NORM.INV(D4561,'Input Parameters'!$E$17,'Input Parameters'!$F$17)))</f>
        <v>4601.8267928710666</v>
      </c>
      <c r="F4561" s="10">
        <f t="shared" ca="1" si="685"/>
        <v>0.69716789951150815</v>
      </c>
      <c r="G4561" s="64">
        <f ca="1">_xlfn.NORM.INV(F4561,'Input Parameters'!$E$20,'Input Parameters'!$F$20)</f>
        <v>286.10902478352159</v>
      </c>
      <c r="H4561" s="57">
        <f ca="1">EXP(E4561*(1/'Input Parameters'!$E$23-1/G4561))</f>
        <v>0.68769746425746425</v>
      </c>
      <c r="I4561" s="10">
        <f t="shared" ca="1" si="686"/>
        <v>0.56729613539528878</v>
      </c>
      <c r="J4561" s="30">
        <f ca="1">_xlfn.BETA.INV(I4561,'Input Parameters'!$L$26,'Input Parameters'!$M$26,'Input Parameters'!$J$26,'Input Parameters'!$K$26)</f>
        <v>0.68827995223395999</v>
      </c>
      <c r="K4561" s="168">
        <f ca="1">('Input Parameters'!$E$27/'Input Parameters'!$E$38)^$J4561</f>
        <v>7.1757467322999006E-3</v>
      </c>
      <c r="L4561" s="69">
        <f ca="1">$H4561*$C4561*'Input Parameters'!$E$25*K4561</f>
        <v>0.66108919285386025</v>
      </c>
      <c r="M4561" s="24">
        <f t="shared" ca="1" si="687"/>
        <v>0.200847224577414</v>
      </c>
      <c r="N4561" s="15">
        <f ca="1">_xlfn.NORM.INV(M4561,'Input Parameters'!$E$29,'Input Parameters'!$F$29)</f>
        <v>9.9916140113740892E-2</v>
      </c>
      <c r="O4561" s="8">
        <f t="shared" ca="1" si="688"/>
        <v>0.78949651124400255</v>
      </c>
      <c r="P4561" s="30">
        <f ca="1">_xlfn.LOGNORM.INV(O4561,'Input Parameters'!$H$30,'Input Parameters'!$I$30)</f>
        <v>3.9241654224397355</v>
      </c>
      <c r="Q4561" s="10">
        <f t="shared" ca="1" si="689"/>
        <v>0.6491159395904833</v>
      </c>
      <c r="R4561" s="30">
        <f>IF('Input Parameters'!$E$32=0,0,_xlfn.BETA.INV(Q4561,'Input Parameters'!$L$32,'Input Parameters'!$M$32,'Input Parameters'!$J$32,'Input Parameters'!$K$32))</f>
        <v>0</v>
      </c>
      <c r="S4561" s="10">
        <f t="shared" ca="1" si="690"/>
        <v>0.74410497125689468</v>
      </c>
      <c r="T4561" s="26">
        <f ca="1">_xlfn.LOGNORM.INV(S4561,'Input Parameters'!$H$34,'Input Parameters'!$I$34)</f>
        <v>54.698332494096199</v>
      </c>
      <c r="U4561" s="10">
        <f t="shared" ca="1" si="691"/>
        <v>0.95124928496792527</v>
      </c>
      <c r="V4561" s="30">
        <f ca="1">_xlfn.BETA.INV(U4561,'Input Parameters'!$L$36,'Input Parameters'!$M$36,'Input Parameters'!$J$36,'Input Parameters'!$K$36)</f>
        <v>0.87162116669954992</v>
      </c>
      <c r="W4561" s="2">
        <f ca="1">N4561+(P4561-N4561)*(1-ERF((T4561-R4561)/(2*SQRT(L4561*'Input Parameters'!$E$38))))</f>
        <v>9.9923656093487925E-2</v>
      </c>
      <c r="X4561">
        <f t="shared" ca="1" si="692"/>
        <v>1</v>
      </c>
      <c r="Y4561" s="7"/>
    </row>
    <row r="4562" spans="1:25" ht="15" customHeight="1" x14ac:dyDescent="0.25">
      <c r="A4562" s="139">
        <v>4555</v>
      </c>
      <c r="B4562" s="10">
        <f t="shared" ca="1" si="683"/>
        <v>0.56465664896880041</v>
      </c>
      <c r="C4562" s="60">
        <f ca="1">_xlfn.NORM.INV(B4562,'Input Parameters'!$E$15,'Input Parameters'!$F$15)</f>
        <v>279.78914912312865</v>
      </c>
      <c r="D4562" s="10">
        <f t="shared" ca="1" si="684"/>
        <v>0.24574289859458431</v>
      </c>
      <c r="E4562" s="62">
        <f ca="1">IF(_xlfn.NORM.INV(D4562,'Input Parameters'!$E$17,'Input Parameters'!$F$17)&lt;3500,3500,IF(_xlfn.NORM.INV(D4562,'Input Parameters'!$E$17,'Input Parameters'!$F$17)&gt;5500,5500,_xlfn.NORM.INV(D4562,'Input Parameters'!$E$17,'Input Parameters'!$F$17)))</f>
        <v>4318.4366992840687</v>
      </c>
      <c r="F4562" s="10">
        <f t="shared" ca="1" si="685"/>
        <v>0.75165340368470712</v>
      </c>
      <c r="G4562" s="64">
        <f ca="1">_xlfn.NORM.INV(F4562,'Input Parameters'!$E$20,'Input Parameters'!$F$20)</f>
        <v>287.20400315420187</v>
      </c>
      <c r="H4562" s="57">
        <f ca="1">EXP(E4562*(1/'Input Parameters'!$E$23-1/G4562))</f>
        <v>0.74542241215901683</v>
      </c>
      <c r="I4562" s="10">
        <f t="shared" ca="1" si="686"/>
        <v>1.7350237705901606E-2</v>
      </c>
      <c r="J4562" s="30">
        <f ca="1">_xlfn.BETA.INV(I4562,'Input Parameters'!$L$26,'Input Parameters'!$M$26,'Input Parameters'!$J$26,'Input Parameters'!$K$26)</f>
        <v>0.31108855964879811</v>
      </c>
      <c r="K4562" s="168">
        <f ca="1">('Input Parameters'!$E$27/'Input Parameters'!$E$38)^$J4562</f>
        <v>0.10737309624860708</v>
      </c>
      <c r="L4562" s="69">
        <f ca="1">$H4562*$C4562*'Input Parameters'!$E$25*K4562</f>
        <v>22.393851325499075</v>
      </c>
      <c r="M4562" s="24">
        <f t="shared" ca="1" si="687"/>
        <v>9.3062225565003764E-2</v>
      </c>
      <c r="N4562" s="15">
        <f ca="1">_xlfn.NORM.INV(M4562,'Input Parameters'!$E$29,'Input Parameters'!$F$29)</f>
        <v>9.9867786875532522E-2</v>
      </c>
      <c r="O4562" s="8">
        <f t="shared" ca="1" si="688"/>
        <v>0.40781070636020711</v>
      </c>
      <c r="P4562" s="30">
        <f ca="1">_xlfn.LOGNORM.INV(O4562,'Input Parameters'!$H$30,'Input Parameters'!$I$30)</f>
        <v>2.4034149925446648</v>
      </c>
      <c r="Q4562" s="10">
        <f t="shared" ca="1" si="689"/>
        <v>7.8935374892241561E-2</v>
      </c>
      <c r="R4562" s="30">
        <f>IF('Input Parameters'!$E$32=0,0,_xlfn.BETA.INV(Q4562,'Input Parameters'!$L$32,'Input Parameters'!$M$32,'Input Parameters'!$J$32,'Input Parameters'!$K$32))</f>
        <v>0</v>
      </c>
      <c r="S4562" s="10">
        <f t="shared" ca="1" si="690"/>
        <v>0.27059427602905683</v>
      </c>
      <c r="T4562" s="26">
        <f ca="1">_xlfn.LOGNORM.INV(S4562,'Input Parameters'!$H$34,'Input Parameters'!$I$34)</f>
        <v>46.714893298947196</v>
      </c>
      <c r="U4562" s="10">
        <f t="shared" ca="1" si="691"/>
        <v>4.4873329259806694E-2</v>
      </c>
      <c r="V4562" s="30">
        <f ca="1">_xlfn.BETA.INV(U4562,'Input Parameters'!$L$36,'Input Parameters'!$M$36,'Input Parameters'!$J$36,'Input Parameters'!$K$36)</f>
        <v>0.37404322023720094</v>
      </c>
      <c r="W4562" s="2">
        <f ca="1">N4562+(P4562-N4562)*(1-ERF((T4562-R4562)/(2*SQRT(L4562*'Input Parameters'!$E$38))))</f>
        <v>1.2174487863384089</v>
      </c>
      <c r="X4562">
        <f t="shared" ca="1" si="692"/>
        <v>0</v>
      </c>
      <c r="Y4562" s="7"/>
    </row>
    <row r="4563" spans="1:25" ht="15" customHeight="1" x14ac:dyDescent="0.25">
      <c r="A4563" s="139">
        <v>4556</v>
      </c>
      <c r="B4563" s="10">
        <f t="shared" ca="1" si="683"/>
        <v>1.8506080628826305E-2</v>
      </c>
      <c r="C4563" s="60">
        <f ca="1">_xlfn.NORM.INV(B4563,'Input Parameters'!$E$15,'Input Parameters'!$F$15)</f>
        <v>157.9397414540243</v>
      </c>
      <c r="D4563" s="10">
        <f t="shared" ca="1" si="684"/>
        <v>0.99685172468461636</v>
      </c>
      <c r="E4563" s="62">
        <f ca="1">IF(_xlfn.NORM.INV(D4563,'Input Parameters'!$E$17,'Input Parameters'!$F$17)&lt;3500,3500,IF(_xlfn.NORM.INV(D4563,'Input Parameters'!$E$17,'Input Parameters'!$F$17)&gt;5500,5500,_xlfn.NORM.INV(D4563,'Input Parameters'!$E$17,'Input Parameters'!$F$17)))</f>
        <v>5500</v>
      </c>
      <c r="F4563" s="10">
        <f t="shared" ca="1" si="685"/>
        <v>0.82350105415680142</v>
      </c>
      <c r="G4563" s="64">
        <f ca="1">_xlfn.NORM.INV(F4563,'Input Parameters'!$E$20,'Input Parameters'!$F$20)</f>
        <v>288.87289346793392</v>
      </c>
      <c r="H4563" s="57">
        <f ca="1">EXP(E4563*(1/'Input Parameters'!$E$23-1/G4563))</f>
        <v>0.76831417539902092</v>
      </c>
      <c r="I4563" s="10">
        <f t="shared" ca="1" si="686"/>
        <v>0.79578905917837428</v>
      </c>
      <c r="J4563" s="30">
        <f ca="1">_xlfn.BETA.INV(I4563,'Input Parameters'!$L$26,'Input Parameters'!$M$26,'Input Parameters'!$J$26,'Input Parameters'!$K$26)</f>
        <v>0.78348946951092746</v>
      </c>
      <c r="K4563" s="168">
        <f ca="1">('Input Parameters'!$E$27/'Input Parameters'!$E$38)^$J4563</f>
        <v>3.624682510413038E-3</v>
      </c>
      <c r="L4563" s="69">
        <f ca="1">$H4563*$C4563*'Input Parameters'!$E$25*K4563</f>
        <v>0.43984558902262949</v>
      </c>
      <c r="M4563" s="24">
        <f t="shared" ca="1" si="687"/>
        <v>0.59707544462757578</v>
      </c>
      <c r="N4563" s="15">
        <f ca="1">_xlfn.NORM.INV(M4563,'Input Parameters'!$E$29,'Input Parameters'!$F$29)</f>
        <v>0.10002457844296495</v>
      </c>
      <c r="O4563" s="8">
        <f t="shared" ca="1" si="688"/>
        <v>0.11915231352212141</v>
      </c>
      <c r="P4563" s="30">
        <f ca="1">_xlfn.LOGNORM.INV(O4563,'Input Parameters'!$H$30,'Input Parameters'!$I$30)</f>
        <v>1.5372462142807704</v>
      </c>
      <c r="Q4563" s="10">
        <f t="shared" ca="1" si="689"/>
        <v>0.54896815839891133</v>
      </c>
      <c r="R4563" s="30">
        <f>IF('Input Parameters'!$E$32=0,0,_xlfn.BETA.INV(Q4563,'Input Parameters'!$L$32,'Input Parameters'!$M$32,'Input Parameters'!$J$32,'Input Parameters'!$K$32))</f>
        <v>0</v>
      </c>
      <c r="S4563" s="10">
        <f t="shared" ca="1" si="690"/>
        <v>0.50570242488354267</v>
      </c>
      <c r="T4563" s="26">
        <f ca="1">_xlfn.LOGNORM.INV(S4563,'Input Parameters'!$H$34,'Input Parameters'!$I$34)</f>
        <v>50.497515315193354</v>
      </c>
      <c r="U4563" s="10">
        <f t="shared" ca="1" si="691"/>
        <v>0.45976997159235344</v>
      </c>
      <c r="V4563" s="30">
        <f ca="1">_xlfn.BETA.INV(U4563,'Input Parameters'!$L$36,'Input Parameters'!$M$36,'Input Parameters'!$J$36,'Input Parameters'!$K$36)</f>
        <v>0.57064995404364227</v>
      </c>
      <c r="W4563" s="2">
        <f ca="1">N4563+(P4563-N4563)*(1-ERF((T4563-R4563)/(2*SQRT(L4563*'Input Parameters'!$E$38))))</f>
        <v>0.10002468314356421</v>
      </c>
      <c r="X4563">
        <f t="shared" ca="1" si="692"/>
        <v>1</v>
      </c>
      <c r="Y4563" s="7"/>
    </row>
    <row r="4564" spans="1:25" ht="15" customHeight="1" x14ac:dyDescent="0.25">
      <c r="A4564" s="139">
        <v>4557</v>
      </c>
      <c r="B4564" s="10">
        <f t="shared" ca="1" si="683"/>
        <v>0.69768502178842362</v>
      </c>
      <c r="C4564" s="60">
        <f ca="1">_xlfn.NORM.INV(B4564,'Input Parameters'!$E$15,'Input Parameters'!$F$15)</f>
        <v>299.02606724464169</v>
      </c>
      <c r="D4564" s="10">
        <f t="shared" ca="1" si="684"/>
        <v>0.51444128419332902</v>
      </c>
      <c r="E4564" s="62">
        <f ca="1">IF(_xlfn.NORM.INV(D4564,'Input Parameters'!$E$17,'Input Parameters'!$F$17)&lt;3500,3500,IF(_xlfn.NORM.INV(D4564,'Input Parameters'!$E$17,'Input Parameters'!$F$17)&gt;5500,5500,_xlfn.NORM.INV(D4564,'Input Parameters'!$E$17,'Input Parameters'!$F$17)))</f>
        <v>4825.3447883709105</v>
      </c>
      <c r="F4564" s="10">
        <f t="shared" ca="1" si="685"/>
        <v>5.6808188274815041E-4</v>
      </c>
      <c r="G4564" s="64">
        <f ca="1">_xlfn.NORM.INV(F4564,'Input Parameters'!$E$20,'Input Parameters'!$F$20)</f>
        <v>260.84525567244754</v>
      </c>
      <c r="H4564" s="57">
        <f ca="1">EXP(E4564*(1/'Input Parameters'!$E$23-1/G4564))</f>
        <v>0.13185335709984011</v>
      </c>
      <c r="I4564" s="10">
        <f t="shared" ca="1" si="686"/>
        <v>0.72455597198969357</v>
      </c>
      <c r="J4564" s="30">
        <f ca="1">_xlfn.BETA.INV(I4564,'Input Parameters'!$L$26,'Input Parameters'!$M$26,'Input Parameters'!$J$26,'Input Parameters'!$K$26)</f>
        <v>0.75197037345429596</v>
      </c>
      <c r="K4564" s="168">
        <f ca="1">('Input Parameters'!$E$27/'Input Parameters'!$E$38)^$J4564</f>
        <v>4.5442101399508928E-3</v>
      </c>
      <c r="L4564" s="69">
        <f ca="1">$H4564*$C4564*'Input Parameters'!$E$25*K4564</f>
        <v>0.1791672580279276</v>
      </c>
      <c r="M4564" s="24">
        <f t="shared" ca="1" si="687"/>
        <v>0.19586546583186415</v>
      </c>
      <c r="N4564" s="15">
        <f ca="1">_xlfn.NORM.INV(M4564,'Input Parameters'!$E$29,'Input Parameters'!$F$29)</f>
        <v>9.9914351746942007E-2</v>
      </c>
      <c r="O4564" s="8">
        <f t="shared" ca="1" si="688"/>
        <v>0.33452752182842516</v>
      </c>
      <c r="P4564" s="30">
        <f ca="1">_xlfn.LOGNORM.INV(O4564,'Input Parameters'!$H$30,'Input Parameters'!$I$30)</f>
        <v>2.1926779558786751</v>
      </c>
      <c r="Q4564" s="10">
        <f t="shared" ca="1" si="689"/>
        <v>0.87276894364971025</v>
      </c>
      <c r="R4564" s="30">
        <f>IF('Input Parameters'!$E$32=0,0,_xlfn.BETA.INV(Q4564,'Input Parameters'!$L$32,'Input Parameters'!$M$32,'Input Parameters'!$J$32,'Input Parameters'!$K$32))</f>
        <v>0</v>
      </c>
      <c r="S4564" s="10">
        <f t="shared" ca="1" si="690"/>
        <v>0.80068263602584655</v>
      </c>
      <c r="T4564" s="26">
        <f ca="1">_xlfn.LOGNORM.INV(S4564,'Input Parameters'!$H$34,'Input Parameters'!$I$34)</f>
        <v>55.99393217684198</v>
      </c>
      <c r="U4564" s="10">
        <f t="shared" ca="1" si="691"/>
        <v>0.62757695973077154</v>
      </c>
      <c r="V4564" s="30">
        <f ca="1">_xlfn.BETA.INV(U4564,'Input Parameters'!$L$36,'Input Parameters'!$M$36,'Input Parameters'!$J$36,'Input Parameters'!$K$36)</f>
        <v>0.63698488530200381</v>
      </c>
      <c r="W4564" s="2">
        <f ca="1">N4564+(P4564-N4564)*(1-ERF((T4564-R4564)/(2*SQRT(L4564*'Input Parameters'!$E$38))))</f>
        <v>9.9914351746942007E-2</v>
      </c>
      <c r="X4564">
        <f t="shared" ca="1" si="692"/>
        <v>1</v>
      </c>
      <c r="Y4564" s="7"/>
    </row>
    <row r="4565" spans="1:25" ht="15" customHeight="1" x14ac:dyDescent="0.25">
      <c r="A4565" s="139">
        <v>4558</v>
      </c>
      <c r="B4565" s="10">
        <f t="shared" ca="1" si="683"/>
        <v>0.29458866460111643</v>
      </c>
      <c r="C4565" s="60">
        <f ca="1">_xlfn.NORM.INV(B4565,'Input Parameters'!$E$15,'Input Parameters'!$F$15)</f>
        <v>241.70119405565578</v>
      </c>
      <c r="D4565" s="10">
        <f t="shared" ca="1" si="684"/>
        <v>0.48187781589469403</v>
      </c>
      <c r="E4565" s="62">
        <f ca="1">IF(_xlfn.NORM.INV(D4565,'Input Parameters'!$E$17,'Input Parameters'!$F$17)&lt;3500,3500,IF(_xlfn.NORM.INV(D4565,'Input Parameters'!$E$17,'Input Parameters'!$F$17)&gt;5500,5500,_xlfn.NORM.INV(D4565,'Input Parameters'!$E$17,'Input Parameters'!$F$17)))</f>
        <v>4768.1911510006876</v>
      </c>
      <c r="F4565" s="10">
        <f t="shared" ca="1" si="685"/>
        <v>0.59657736242428416</v>
      </c>
      <c r="G4565" s="64">
        <f ca="1">_xlfn.NORM.INV(F4565,'Input Parameters'!$E$20,'Input Parameters'!$F$20)</f>
        <v>284.28813552367131</v>
      </c>
      <c r="H4565" s="57">
        <f ca="1">EXP(E4565*(1/'Input Parameters'!$E$23-1/G4565))</f>
        <v>0.60976199159611455</v>
      </c>
      <c r="I4565" s="10">
        <f t="shared" ca="1" si="686"/>
        <v>0.62288087522680002</v>
      </c>
      <c r="J4565" s="30">
        <f ca="1">_xlfn.BETA.INV(I4565,'Input Parameters'!$L$26,'Input Parameters'!$M$26,'Input Parameters'!$J$26,'Input Parameters'!$K$26)</f>
        <v>0.7103878032654718</v>
      </c>
      <c r="K4565" s="168">
        <f ca="1">('Input Parameters'!$E$27/'Input Parameters'!$E$38)^$J4565</f>
        <v>6.1234562862220784E-3</v>
      </c>
      <c r="L4565" s="69">
        <f ca="1">$H4565*$C4565*'Input Parameters'!$E$25*K4565</f>
        <v>0.90247622108594627</v>
      </c>
      <c r="M4565" s="24">
        <f t="shared" ca="1" si="687"/>
        <v>0.36507151448367514</v>
      </c>
      <c r="N4565" s="15">
        <f ca="1">_xlfn.NORM.INV(M4565,'Input Parameters'!$E$29,'Input Parameters'!$F$29)</f>
        <v>9.9965506472281515E-2</v>
      </c>
      <c r="O4565" s="8">
        <f t="shared" ca="1" si="688"/>
        <v>0.90576145207749981</v>
      </c>
      <c r="P4565" s="30">
        <f ca="1">_xlfn.LOGNORM.INV(O4565,'Input Parameters'!$H$30,'Input Parameters'!$I$30)</f>
        <v>4.9941502808060045</v>
      </c>
      <c r="Q4565" s="10">
        <f t="shared" ca="1" si="689"/>
        <v>0.66376863838192557</v>
      </c>
      <c r="R4565" s="30">
        <f>IF('Input Parameters'!$E$32=0,0,_xlfn.BETA.INV(Q4565,'Input Parameters'!$L$32,'Input Parameters'!$M$32,'Input Parameters'!$J$32,'Input Parameters'!$K$32))</f>
        <v>0</v>
      </c>
      <c r="S4565" s="10">
        <f t="shared" ca="1" si="690"/>
        <v>0.86688663856410852</v>
      </c>
      <c r="T4565" s="26">
        <f ca="1">_xlfn.LOGNORM.INV(S4565,'Input Parameters'!$H$34,'Input Parameters'!$I$34)</f>
        <v>57.89205713407847</v>
      </c>
      <c r="U4565" s="10">
        <f t="shared" ca="1" si="691"/>
        <v>0.60903151291030788</v>
      </c>
      <c r="V4565" s="30">
        <f ca="1">_xlfn.BETA.INV(U4565,'Input Parameters'!$L$36,'Input Parameters'!$M$36,'Input Parameters'!$J$36,'Input Parameters'!$K$36)</f>
        <v>0.62916016100069738</v>
      </c>
      <c r="W4565" s="2">
        <f ca="1">N4565+(P4565-N4565)*(1-ERF((T4565-R4565)/(2*SQRT(L4565*'Input Parameters'!$E$38))))</f>
        <v>0.10004573376784615</v>
      </c>
      <c r="X4565">
        <f t="shared" ca="1" si="692"/>
        <v>1</v>
      </c>
      <c r="Y4565" s="7"/>
    </row>
    <row r="4566" spans="1:25" ht="15" customHeight="1" x14ac:dyDescent="0.25">
      <c r="A4566" s="139">
        <v>4559</v>
      </c>
      <c r="B4566" s="10">
        <f t="shared" ca="1" si="683"/>
        <v>0.91665068661272864</v>
      </c>
      <c r="C4566" s="60">
        <f ca="1">_xlfn.NORM.INV(B4566,'Input Parameters'!$E$15,'Input Parameters'!$F$15)</f>
        <v>345.91076098053111</v>
      </c>
      <c r="D4566" s="10">
        <f t="shared" ca="1" si="684"/>
        <v>0.28147886481946249</v>
      </c>
      <c r="E4566" s="62">
        <f ca="1">IF(_xlfn.NORM.INV(D4566,'Input Parameters'!$E$17,'Input Parameters'!$F$17)&lt;3500,3500,IF(_xlfn.NORM.INV(D4566,'Input Parameters'!$E$17,'Input Parameters'!$F$17)&gt;5500,5500,_xlfn.NORM.INV(D4566,'Input Parameters'!$E$17,'Input Parameters'!$F$17)))</f>
        <v>4395.0822874370606</v>
      </c>
      <c r="F4566" s="10">
        <f t="shared" ca="1" si="685"/>
        <v>0.26196159882941727</v>
      </c>
      <c r="G4566" s="64">
        <f ca="1">_xlfn.NORM.INV(F4566,'Input Parameters'!$E$20,'Input Parameters'!$F$20)</f>
        <v>278.3800256660677</v>
      </c>
      <c r="H4566" s="57">
        <f ca="1">EXP(E4566*(1/'Input Parameters'!$E$23-1/G4566))</f>
        <v>0.45653631114033189</v>
      </c>
      <c r="I4566" s="10">
        <f t="shared" ca="1" si="686"/>
        <v>0.11168510017160316</v>
      </c>
      <c r="J4566" s="30">
        <f ca="1">_xlfn.BETA.INV(I4566,'Input Parameters'!$L$26,'Input Parameters'!$M$26,'Input Parameters'!$J$26,'Input Parameters'!$K$26)</f>
        <v>0.45546877728363883</v>
      </c>
      <c r="K4566" s="168">
        <f ca="1">('Input Parameters'!$E$27/'Input Parameters'!$E$38)^$J4566</f>
        <v>3.8117249373476741E-2</v>
      </c>
      <c r="L4566" s="69">
        <f ca="1">$H4566*$C4566*'Input Parameters'!$E$25*K4566</f>
        <v>6.0195073840007183</v>
      </c>
      <c r="M4566" s="24">
        <f t="shared" ca="1" si="687"/>
        <v>0.39592826289128347</v>
      </c>
      <c r="N4566" s="15">
        <f ca="1">_xlfn.NORM.INV(M4566,'Input Parameters'!$E$29,'Input Parameters'!$F$29)</f>
        <v>9.9973609941620203E-2</v>
      </c>
      <c r="O4566" s="8">
        <f t="shared" ca="1" si="688"/>
        <v>0.50601603333412726</v>
      </c>
      <c r="P4566" s="30">
        <f ca="1">_xlfn.LOGNORM.INV(O4566,'Input Parameters'!$H$30,'Input Parameters'!$I$30)</f>
        <v>2.702464853149209</v>
      </c>
      <c r="Q4566" s="10">
        <f t="shared" ca="1" si="689"/>
        <v>0.22204539896632136</v>
      </c>
      <c r="R4566" s="30">
        <f>IF('Input Parameters'!$E$32=0,0,_xlfn.BETA.INV(Q4566,'Input Parameters'!$L$32,'Input Parameters'!$M$32,'Input Parameters'!$J$32,'Input Parameters'!$K$32))</f>
        <v>0</v>
      </c>
      <c r="S4566" s="10">
        <f t="shared" ca="1" si="690"/>
        <v>0.93796216380936637</v>
      </c>
      <c r="T4566" s="26">
        <f ca="1">_xlfn.LOGNORM.INV(S4566,'Input Parameters'!$H$34,'Input Parameters'!$I$34)</f>
        <v>61.046495588769133</v>
      </c>
      <c r="U4566" s="10">
        <f t="shared" ca="1" si="691"/>
        <v>0.49123697890009022</v>
      </c>
      <c r="V4566" s="30">
        <f ca="1">_xlfn.BETA.INV(U4566,'Input Parameters'!$L$36,'Input Parameters'!$M$36,'Input Parameters'!$J$36,'Input Parameters'!$K$36)</f>
        <v>0.58254925211334929</v>
      </c>
      <c r="W4566" s="2">
        <f ca="1">N4566+(P4566-N4566)*(1-ERF((T4566-R4566)/(2*SQRT(L4566*'Input Parameters'!$E$38))))</f>
        <v>0.30429292428076921</v>
      </c>
      <c r="X4566">
        <f t="shared" ca="1" si="692"/>
        <v>1</v>
      </c>
      <c r="Y4566" s="7"/>
    </row>
    <row r="4567" spans="1:25" ht="15" customHeight="1" x14ac:dyDescent="0.25">
      <c r="A4567" s="139">
        <v>4560</v>
      </c>
      <c r="B4567" s="10">
        <f t="shared" ca="1" si="683"/>
        <v>0.72759470267070836</v>
      </c>
      <c r="C4567" s="60">
        <f ca="1">_xlfn.NORM.INV(B4567,'Input Parameters'!$E$15,'Input Parameters'!$F$15)</f>
        <v>303.7842838571101</v>
      </c>
      <c r="D4567" s="10">
        <f t="shared" ca="1" si="684"/>
        <v>0.13429809243389501</v>
      </c>
      <c r="E4567" s="62">
        <f ca="1">IF(_xlfn.NORM.INV(D4567,'Input Parameters'!$E$17,'Input Parameters'!$F$17)&lt;3500,3500,IF(_xlfn.NORM.INV(D4567,'Input Parameters'!$E$17,'Input Parameters'!$F$17)&gt;5500,5500,_xlfn.NORM.INV(D4567,'Input Parameters'!$E$17,'Input Parameters'!$F$17)))</f>
        <v>4025.5891798836778</v>
      </c>
      <c r="F4567" s="10">
        <f t="shared" ca="1" si="685"/>
        <v>0.95285534415768036</v>
      </c>
      <c r="G4567" s="64">
        <f ca="1">_xlfn.NORM.INV(F4567,'Input Parameters'!$E$20,'Input Parameters'!$F$20)</f>
        <v>293.86039297253882</v>
      </c>
      <c r="H4567" s="57">
        <f ca="1">EXP(E4567*(1/'Input Parameters'!$E$23-1/G4567))</f>
        <v>1.0445795319354492</v>
      </c>
      <c r="I4567" s="10">
        <f t="shared" ca="1" si="686"/>
        <v>8.1719522573731496E-2</v>
      </c>
      <c r="J4567" s="30">
        <f ca="1">_xlfn.BETA.INV(I4567,'Input Parameters'!$L$26,'Input Parameters'!$M$26,'Input Parameters'!$J$26,'Input Parameters'!$K$26)</f>
        <v>0.42575662191664276</v>
      </c>
      <c r="K4567" s="168">
        <f ca="1">('Input Parameters'!$E$27/'Input Parameters'!$E$38)^$J4567</f>
        <v>4.7171642400699404E-2</v>
      </c>
      <c r="L4567" s="69">
        <f ca="1">$H4567*$C4567*'Input Parameters'!$E$25*K4567</f>
        <v>14.968828458407037</v>
      </c>
      <c r="M4567" s="24">
        <f t="shared" ca="1" si="687"/>
        <v>0.64911490676912953</v>
      </c>
      <c r="N4567" s="15">
        <f ca="1">_xlfn.NORM.INV(M4567,'Input Parameters'!$E$29,'Input Parameters'!$F$29)</f>
        <v>0.10003829319965768</v>
      </c>
      <c r="O4567" s="8">
        <f t="shared" ca="1" si="688"/>
        <v>1.2147626590204075E-2</v>
      </c>
      <c r="P4567" s="30">
        <f ca="1">_xlfn.LOGNORM.INV(O4567,'Input Parameters'!$H$30,'Input Parameters'!$I$30)</f>
        <v>0.92592415908133541</v>
      </c>
      <c r="Q4567" s="10">
        <f t="shared" ca="1" si="689"/>
        <v>0.11695624618484712</v>
      </c>
      <c r="R4567" s="30">
        <f>IF('Input Parameters'!$E$32=0,0,_xlfn.BETA.INV(Q4567,'Input Parameters'!$L$32,'Input Parameters'!$M$32,'Input Parameters'!$J$32,'Input Parameters'!$K$32))</f>
        <v>0</v>
      </c>
      <c r="S4567" s="10">
        <f t="shared" ca="1" si="690"/>
        <v>0.70640775555220092</v>
      </c>
      <c r="T4567" s="26">
        <f ca="1">_xlfn.LOGNORM.INV(S4567,'Input Parameters'!$H$34,'Input Parameters'!$I$34)</f>
        <v>53.933211426227686</v>
      </c>
      <c r="U4567" s="10">
        <f t="shared" ca="1" si="691"/>
        <v>0.13013395651872706</v>
      </c>
      <c r="V4567" s="30">
        <f ca="1">_xlfn.BETA.INV(U4567,'Input Parameters'!$L$36,'Input Parameters'!$M$36,'Input Parameters'!$J$36,'Input Parameters'!$K$36)</f>
        <v>0.43445408796269902</v>
      </c>
      <c r="W4567" s="2">
        <f ca="1">N4567+(P4567-N4567)*(1-ERF((T4567-R4567)/(2*SQRT(L4567*'Input Parameters'!$E$38))))</f>
        <v>0.36785443899883119</v>
      </c>
      <c r="X4567">
        <f t="shared" ca="1" si="692"/>
        <v>1</v>
      </c>
      <c r="Y4567" s="7"/>
    </row>
    <row r="4568" spans="1:25" ht="15" customHeight="1" x14ac:dyDescent="0.25">
      <c r="A4568" s="139">
        <v>4561</v>
      </c>
      <c r="B4568" s="10">
        <f t="shared" ca="1" si="683"/>
        <v>0.69321623107185715</v>
      </c>
      <c r="C4568" s="60">
        <f ca="1">_xlfn.NORM.INV(B4568,'Input Parameters'!$E$15,'Input Parameters'!$F$15)</f>
        <v>298.33421577687812</v>
      </c>
      <c r="D4568" s="10">
        <f t="shared" ca="1" si="684"/>
        <v>0.98426826171885873</v>
      </c>
      <c r="E4568" s="62">
        <f ca="1">IF(_xlfn.NORM.INV(D4568,'Input Parameters'!$E$17,'Input Parameters'!$F$17)&lt;3500,3500,IF(_xlfn.NORM.INV(D4568,'Input Parameters'!$E$17,'Input Parameters'!$F$17)&gt;5500,5500,_xlfn.NORM.INV(D4568,'Input Parameters'!$E$17,'Input Parameters'!$F$17)))</f>
        <v>5500</v>
      </c>
      <c r="F4568" s="10">
        <f t="shared" ca="1" si="685"/>
        <v>0.81175130071030743</v>
      </c>
      <c r="G4568" s="64">
        <f ca="1">_xlfn.NORM.INV(F4568,'Input Parameters'!$E$20,'Input Parameters'!$F$20)</f>
        <v>288.57526799341395</v>
      </c>
      <c r="H4568" s="57">
        <f ca="1">EXP(E4568*(1/'Input Parameters'!$E$23-1/G4568))</f>
        <v>0.75337424152073962</v>
      </c>
      <c r="I4568" s="10">
        <f t="shared" ca="1" si="686"/>
        <v>0.45854870362015487</v>
      </c>
      <c r="J4568" s="30">
        <f ca="1">_xlfn.BETA.INV(I4568,'Input Parameters'!$L$26,'Input Parameters'!$M$26,'Input Parameters'!$J$26,'Input Parameters'!$K$26)</f>
        <v>0.64452191541687287</v>
      </c>
      <c r="K4568" s="168">
        <f ca="1">('Input Parameters'!$E$27/'Input Parameters'!$E$38)^$J4568</f>
        <v>9.82160222130243E-3</v>
      </c>
      <c r="L4568" s="69">
        <f ca="1">$H4568*$C4568*'Input Parameters'!$E$25*K4568</f>
        <v>2.207476929826012</v>
      </c>
      <c r="M4568" s="24">
        <f t="shared" ca="1" si="687"/>
        <v>0.84828821266063836</v>
      </c>
      <c r="N4568" s="15">
        <f ca="1">_xlfn.NORM.INV(M4568,'Input Parameters'!$E$29,'Input Parameters'!$F$29)</f>
        <v>0.10010291193920247</v>
      </c>
      <c r="O4568" s="8">
        <f t="shared" ca="1" si="688"/>
        <v>0.20549178917992172</v>
      </c>
      <c r="P4568" s="30">
        <f ca="1">_xlfn.LOGNORM.INV(O4568,'Input Parameters'!$H$30,'Input Parameters'!$I$30)</f>
        <v>1.8196898896843812</v>
      </c>
      <c r="Q4568" s="10">
        <f t="shared" ca="1" si="689"/>
        <v>0.93794225827019717</v>
      </c>
      <c r="R4568" s="30">
        <f>IF('Input Parameters'!$E$32=0,0,_xlfn.BETA.INV(Q4568,'Input Parameters'!$L$32,'Input Parameters'!$M$32,'Input Parameters'!$J$32,'Input Parameters'!$K$32))</f>
        <v>0</v>
      </c>
      <c r="S4568" s="10">
        <f t="shared" ca="1" si="690"/>
        <v>0.28014057517563218</v>
      </c>
      <c r="T4568" s="26">
        <f ca="1">_xlfn.LOGNORM.INV(S4568,'Input Parameters'!$H$34,'Input Parameters'!$I$34)</f>
        <v>46.881506117246268</v>
      </c>
      <c r="U4568" s="10">
        <f t="shared" ca="1" si="691"/>
        <v>0.76495910606538431</v>
      </c>
      <c r="V4568" s="30">
        <f ca="1">_xlfn.BETA.INV(U4568,'Input Parameters'!$L$36,'Input Parameters'!$M$36,'Input Parameters'!$J$36,'Input Parameters'!$K$36)</f>
        <v>0.70308716747960309</v>
      </c>
      <c r="W4568" s="2">
        <f ca="1">N4568+(P4568-N4568)*(1-ERF((T4568-R4568)/(2*SQRT(L4568*'Input Parameters'!$E$38))))</f>
        <v>0.14424108878991757</v>
      </c>
      <c r="X4568">
        <f t="shared" ca="1" si="692"/>
        <v>1</v>
      </c>
      <c r="Y4568" s="7"/>
    </row>
    <row r="4569" spans="1:25" ht="15" customHeight="1" x14ac:dyDescent="0.25">
      <c r="A4569" s="139">
        <v>4562</v>
      </c>
      <c r="B4569" s="10">
        <f t="shared" ca="1" si="683"/>
        <v>0.3198130938379683</v>
      </c>
      <c r="C4569" s="60">
        <f ca="1">_xlfn.NORM.INV(B4569,'Input Parameters'!$E$15,'Input Parameters'!$F$15)</f>
        <v>245.5926654058735</v>
      </c>
      <c r="D4569" s="10">
        <f t="shared" ca="1" si="684"/>
        <v>0.4341868975419817</v>
      </c>
      <c r="E4569" s="62">
        <f ca="1">IF(_xlfn.NORM.INV(D4569,'Input Parameters'!$E$17,'Input Parameters'!$F$17)&lt;3500,3500,IF(_xlfn.NORM.INV(D4569,'Input Parameters'!$E$17,'Input Parameters'!$F$17)&gt;5500,5500,_xlfn.NORM.INV(D4569,'Input Parameters'!$E$17,'Input Parameters'!$F$17)))</f>
        <v>4683.9928772463154</v>
      </c>
      <c r="F4569" s="10">
        <f t="shared" ca="1" si="685"/>
        <v>0.46167767999785703</v>
      </c>
      <c r="G4569" s="64">
        <f ca="1">_xlfn.NORM.INV(F4569,'Input Parameters'!$E$20,'Input Parameters'!$F$20)</f>
        <v>282.00540625477834</v>
      </c>
      <c r="H4569" s="57">
        <f ca="1">EXP(E4569*(1/'Input Parameters'!$E$23-1/G4569))</f>
        <v>0.53831030687393433</v>
      </c>
      <c r="I4569" s="10">
        <f t="shared" ca="1" si="686"/>
        <v>0.74429333579067214</v>
      </c>
      <c r="J4569" s="30">
        <f ca="1">_xlfn.BETA.INV(I4569,'Input Parameters'!$L$26,'Input Parameters'!$M$26,'Input Parameters'!$J$26,'Input Parameters'!$K$26)</f>
        <v>0.76041932858377859</v>
      </c>
      <c r="K4569" s="168">
        <f ca="1">('Input Parameters'!$E$27/'Input Parameters'!$E$38)^$J4569</f>
        <v>4.2769894821444148E-3</v>
      </c>
      <c r="L4569" s="69">
        <f ca="1">$H4569*$C4569*'Input Parameters'!$E$25*K4569</f>
        <v>0.56543966428206449</v>
      </c>
      <c r="M4569" s="24">
        <f t="shared" ca="1" si="687"/>
        <v>0.89272660914311963</v>
      </c>
      <c r="N4569" s="15">
        <f ca="1">_xlfn.NORM.INV(M4569,'Input Parameters'!$E$29,'Input Parameters'!$F$29)</f>
        <v>0.100124115963846</v>
      </c>
      <c r="O4569" s="8">
        <f t="shared" ca="1" si="688"/>
        <v>0.85255771671557778</v>
      </c>
      <c r="P4569" s="30">
        <f ca="1">_xlfn.LOGNORM.INV(O4569,'Input Parameters'!$H$30,'Input Parameters'!$I$30)</f>
        <v>4.4010511319811689</v>
      </c>
      <c r="Q4569" s="10">
        <f t="shared" ca="1" si="689"/>
        <v>0.56450764768481065</v>
      </c>
      <c r="R4569" s="30">
        <f>IF('Input Parameters'!$E$32=0,0,_xlfn.BETA.INV(Q4569,'Input Parameters'!$L$32,'Input Parameters'!$M$32,'Input Parameters'!$J$32,'Input Parameters'!$K$32))</f>
        <v>0</v>
      </c>
      <c r="S4569" s="10">
        <f t="shared" ca="1" si="690"/>
        <v>0.21904865045432864</v>
      </c>
      <c r="T4569" s="26">
        <f ca="1">_xlfn.LOGNORM.INV(S4569,'Input Parameters'!$H$34,'Input Parameters'!$I$34)</f>
        <v>45.768378713245554</v>
      </c>
      <c r="U4569" s="10">
        <f t="shared" ca="1" si="691"/>
        <v>0.76620475188681147</v>
      </c>
      <c r="V4569" s="30">
        <f ca="1">_xlfn.BETA.INV(U4569,'Input Parameters'!$L$36,'Input Parameters'!$M$36,'Input Parameters'!$J$36,'Input Parameters'!$K$36)</f>
        <v>0.70378279419012069</v>
      </c>
      <c r="W4569" s="2">
        <f ca="1">N4569+(P4569-N4569)*(1-ERF((T4569-R4569)/(2*SQRT(L4569*'Input Parameters'!$E$38))))</f>
        <v>0.10019630844858715</v>
      </c>
      <c r="X4569">
        <f t="shared" ca="1" si="692"/>
        <v>1</v>
      </c>
      <c r="Y4569" s="7"/>
    </row>
    <row r="4570" spans="1:25" ht="15" customHeight="1" x14ac:dyDescent="0.25">
      <c r="A4570" s="139">
        <v>4563</v>
      </c>
      <c r="B4570" s="10">
        <f t="shared" ca="1" si="683"/>
        <v>3.9536276214933941E-2</v>
      </c>
      <c r="C4570" s="60">
        <f ca="1">_xlfn.NORM.INV(B4570,'Input Parameters'!$E$15,'Input Parameters'!$F$15)</f>
        <v>175.79848643274659</v>
      </c>
      <c r="D4570" s="10">
        <f t="shared" ca="1" si="684"/>
        <v>0.30631800688811506</v>
      </c>
      <c r="E4570" s="62">
        <f ca="1">IF(_xlfn.NORM.INV(D4570,'Input Parameters'!$E$17,'Input Parameters'!$F$17)&lt;3500,3500,IF(_xlfn.NORM.INV(D4570,'Input Parameters'!$E$17,'Input Parameters'!$F$17)&gt;5500,5500,_xlfn.NORM.INV(D4570,'Input Parameters'!$E$17,'Input Parameters'!$F$17)))</f>
        <v>4445.5799779582885</v>
      </c>
      <c r="F4570" s="10">
        <f t="shared" ca="1" si="685"/>
        <v>0.65565653350779696</v>
      </c>
      <c r="G4570" s="64">
        <f ca="1">_xlfn.NORM.INV(F4570,'Input Parameters'!$E$20,'Input Parameters'!$F$20)</f>
        <v>285.33427215315442</v>
      </c>
      <c r="H4570" s="57">
        <f ca="1">EXP(E4570*(1/'Input Parameters'!$E$23-1/G4570))</f>
        <v>0.66772181953411125</v>
      </c>
      <c r="I4570" s="10">
        <f t="shared" ca="1" si="686"/>
        <v>0.80293818532557726</v>
      </c>
      <c r="J4570" s="30">
        <f ca="1">_xlfn.BETA.INV(I4570,'Input Parameters'!$L$26,'Input Parameters'!$M$26,'Input Parameters'!$J$26,'Input Parameters'!$K$26)</f>
        <v>0.78684386007827345</v>
      </c>
      <c r="K4570" s="168">
        <f ca="1">('Input Parameters'!$E$27/'Input Parameters'!$E$38)^$J4570</f>
        <v>3.5385094455942026E-3</v>
      </c>
      <c r="L4570" s="69">
        <f ca="1">$H4570*$C4570*'Input Parameters'!$E$25*K4570</f>
        <v>0.41536610976041066</v>
      </c>
      <c r="M4570" s="24">
        <f t="shared" ca="1" si="687"/>
        <v>0.5816846904770433</v>
      </c>
      <c r="N4570" s="15">
        <f ca="1">_xlfn.NORM.INV(M4570,'Input Parameters'!$E$29,'Input Parameters'!$F$29)</f>
        <v>0.10002062052090603</v>
      </c>
      <c r="O4570" s="8">
        <f t="shared" ca="1" si="688"/>
        <v>0.93771943307164118</v>
      </c>
      <c r="P4570" s="30">
        <f ca="1">_xlfn.LOGNORM.INV(O4570,'Input Parameters'!$H$30,'Input Parameters'!$I$30)</f>
        <v>5.543208521444889</v>
      </c>
      <c r="Q4570" s="10">
        <f t="shared" ca="1" si="689"/>
        <v>0.7472123658058597</v>
      </c>
      <c r="R4570" s="30">
        <f>IF('Input Parameters'!$E$32=0,0,_xlfn.BETA.INV(Q4570,'Input Parameters'!$L$32,'Input Parameters'!$M$32,'Input Parameters'!$J$32,'Input Parameters'!$K$32))</f>
        <v>0</v>
      </c>
      <c r="S4570" s="10">
        <f t="shared" ca="1" si="690"/>
        <v>0.70232278900214773</v>
      </c>
      <c r="T4570" s="26">
        <f ca="1">_xlfn.LOGNORM.INV(S4570,'Input Parameters'!$H$34,'Input Parameters'!$I$34)</f>
        <v>53.853840517359238</v>
      </c>
      <c r="U4570" s="10">
        <f t="shared" ca="1" si="691"/>
        <v>0.72001136816279676</v>
      </c>
      <c r="V4570" s="30">
        <f ca="1">_xlfn.BETA.INV(U4570,'Input Parameters'!$L$36,'Input Parameters'!$M$36,'Input Parameters'!$J$36,'Input Parameters'!$K$36)</f>
        <v>0.67941767837931377</v>
      </c>
      <c r="W4570" s="2">
        <f ca="1">N4570+(P4570-N4570)*(1-ERF((T4570-R4570)/(2*SQRT(L4570*'Input Parameters'!$E$38))))</f>
        <v>0.10002063929896976</v>
      </c>
      <c r="X4570">
        <f t="shared" ca="1" si="692"/>
        <v>1</v>
      </c>
      <c r="Y4570" s="7"/>
    </row>
    <row r="4571" spans="1:25" ht="15" customHeight="1" x14ac:dyDescent="0.25">
      <c r="A4571" s="139">
        <v>4564</v>
      </c>
      <c r="B4571" s="10">
        <f t="shared" ca="1" si="683"/>
        <v>0.1619651710290827</v>
      </c>
      <c r="C4571" s="60">
        <f ca="1">_xlfn.NORM.INV(B4571,'Input Parameters'!$E$15,'Input Parameters'!$F$15)</f>
        <v>217.51007010790758</v>
      </c>
      <c r="D4571" s="10">
        <f t="shared" ca="1" si="684"/>
        <v>0.3279847196451634</v>
      </c>
      <c r="E4571" s="62">
        <f ca="1">IF(_xlfn.NORM.INV(D4571,'Input Parameters'!$E$17,'Input Parameters'!$F$17)&lt;3500,3500,IF(_xlfn.NORM.INV(D4571,'Input Parameters'!$E$17,'Input Parameters'!$F$17)&gt;5500,5500,_xlfn.NORM.INV(D4571,'Input Parameters'!$E$17,'Input Parameters'!$F$17)))</f>
        <v>4488.1606374201028</v>
      </c>
      <c r="F4571" s="10">
        <f t="shared" ca="1" si="685"/>
        <v>0.39445164566076119</v>
      </c>
      <c r="G4571" s="64">
        <f ca="1">_xlfn.NORM.INV(F4571,'Input Parameters'!$E$20,'Input Parameters'!$F$20)</f>
        <v>280.85617536443465</v>
      </c>
      <c r="H4571" s="57">
        <f ca="1">EXP(E4571*(1/'Input Parameters'!$E$23-1/G4571))</f>
        <v>0.51760129112529885</v>
      </c>
      <c r="I4571" s="10">
        <f t="shared" ca="1" si="686"/>
        <v>5.5836056116408184E-2</v>
      </c>
      <c r="J4571" s="30">
        <f ca="1">_xlfn.BETA.INV(I4571,'Input Parameters'!$L$26,'Input Parameters'!$M$26,'Input Parameters'!$J$26,'Input Parameters'!$K$26)</f>
        <v>0.39306639554626666</v>
      </c>
      <c r="K4571" s="168">
        <f ca="1">('Input Parameters'!$E$27/'Input Parameters'!$E$38)^$J4571</f>
        <v>5.9637268306769527E-2</v>
      </c>
      <c r="L4571" s="69">
        <f ca="1">$H4571*$C4571*'Input Parameters'!$E$25*K4571</f>
        <v>6.7141719861469946</v>
      </c>
      <c r="M4571" s="24">
        <f t="shared" ca="1" si="687"/>
        <v>0.23462242145390944</v>
      </c>
      <c r="N4571" s="15">
        <f ca="1">_xlfn.NORM.INV(M4571,'Input Parameters'!$E$29,'Input Parameters'!$F$29)</f>
        <v>9.9927629171048554E-2</v>
      </c>
      <c r="O4571" s="8">
        <f t="shared" ca="1" si="688"/>
        <v>0.75924768304040624</v>
      </c>
      <c r="P4571" s="30">
        <f ca="1">_xlfn.LOGNORM.INV(O4571,'Input Parameters'!$H$30,'Input Parameters'!$I$30)</f>
        <v>3.7417074278613183</v>
      </c>
      <c r="Q4571" s="10">
        <f t="shared" ca="1" si="689"/>
        <v>0.34153584436092199</v>
      </c>
      <c r="R4571" s="30">
        <f>IF('Input Parameters'!$E$32=0,0,_xlfn.BETA.INV(Q4571,'Input Parameters'!$L$32,'Input Parameters'!$M$32,'Input Parameters'!$J$32,'Input Parameters'!$K$32))</f>
        <v>0</v>
      </c>
      <c r="S4571" s="10">
        <f t="shared" ca="1" si="690"/>
        <v>4.7090796125860868E-2</v>
      </c>
      <c r="T4571" s="26">
        <f ca="1">_xlfn.LOGNORM.INV(S4571,'Input Parameters'!$H$34,'Input Parameters'!$I$34)</f>
        <v>40.924835282078504</v>
      </c>
      <c r="U4571" s="10">
        <f t="shared" ca="1" si="691"/>
        <v>0.55367358433067471</v>
      </c>
      <c r="V4571" s="30">
        <f ca="1">_xlfn.BETA.INV(U4571,'Input Parameters'!$L$36,'Input Parameters'!$M$36,'Input Parameters'!$J$36,'Input Parameters'!$K$36)</f>
        <v>0.60671442985347601</v>
      </c>
      <c r="W4571" s="2">
        <f ca="1">N4571+(P4571-N4571)*(1-ERF((T4571-R4571)/(2*SQRT(L4571*'Input Parameters'!$E$38))))</f>
        <v>1.0616470618407623</v>
      </c>
      <c r="X4571">
        <f t="shared" ca="1" si="692"/>
        <v>0</v>
      </c>
      <c r="Y4571" s="7"/>
    </row>
    <row r="4572" spans="1:25" ht="15" customHeight="1" x14ac:dyDescent="0.25">
      <c r="A4572" s="139">
        <v>4565</v>
      </c>
      <c r="B4572" s="10">
        <f t="shared" ca="1" si="683"/>
        <v>0.67398326324451918</v>
      </c>
      <c r="C4572" s="60">
        <f ca="1">_xlfn.NORM.INV(B4572,'Input Parameters'!$E$15,'Input Parameters'!$F$15)</f>
        <v>295.40513868962768</v>
      </c>
      <c r="D4572" s="10">
        <f t="shared" ca="1" si="684"/>
        <v>0.733378270821194</v>
      </c>
      <c r="E4572" s="62">
        <f ca="1">IF(_xlfn.NORM.INV(D4572,'Input Parameters'!$E$17,'Input Parameters'!$F$17)&lt;3500,3500,IF(_xlfn.NORM.INV(D4572,'Input Parameters'!$E$17,'Input Parameters'!$F$17)&gt;5500,5500,_xlfn.NORM.INV(D4572,'Input Parameters'!$E$17,'Input Parameters'!$F$17)))</f>
        <v>5236.1437424749147</v>
      </c>
      <c r="F4572" s="10">
        <f t="shared" ca="1" si="685"/>
        <v>0.68303816337647372</v>
      </c>
      <c r="G4572" s="64">
        <f ca="1">_xlfn.NORM.INV(F4572,'Input Parameters'!$E$20,'Input Parameters'!$F$20)</f>
        <v>285.84061737129667</v>
      </c>
      <c r="H4572" s="57">
        <f ca="1">EXP(E4572*(1/'Input Parameters'!$E$23-1/G4572))</f>
        <v>0.64197907833616308</v>
      </c>
      <c r="I4572" s="10">
        <f t="shared" ca="1" si="686"/>
        <v>0.51705635147012596</v>
      </c>
      <c r="J4572" s="30">
        <f ca="1">_xlfn.BETA.INV(I4572,'Input Parameters'!$L$26,'Input Parameters'!$M$26,'Input Parameters'!$J$26,'Input Parameters'!$K$26)</f>
        <v>0.66825487809888418</v>
      </c>
      <c r="K4572" s="168">
        <f ca="1">('Input Parameters'!$E$27/'Input Parameters'!$E$38)^$J4572</f>
        <v>8.2841757832392334E-3</v>
      </c>
      <c r="L4572" s="69">
        <f ca="1">$H4572*$C4572*'Input Parameters'!$E$25*K4572</f>
        <v>1.5710435584989664</v>
      </c>
      <c r="M4572" s="24">
        <f t="shared" ca="1" si="687"/>
        <v>0.76904036066325532</v>
      </c>
      <c r="N4572" s="15">
        <f ca="1">_xlfn.NORM.INV(M4572,'Input Parameters'!$E$29,'Input Parameters'!$F$29)</f>
        <v>0.10007356901611399</v>
      </c>
      <c r="O4572" s="8">
        <f t="shared" ca="1" si="688"/>
        <v>0.66164798161910177</v>
      </c>
      <c r="P4572" s="30">
        <f ca="1">_xlfn.LOGNORM.INV(O4572,'Input Parameters'!$H$30,'Input Parameters'!$I$30)</f>
        <v>3.2674397414861596</v>
      </c>
      <c r="Q4572" s="10">
        <f t="shared" ca="1" si="689"/>
        <v>0.91673896123598486</v>
      </c>
      <c r="R4572" s="30">
        <f>IF('Input Parameters'!$E$32=0,0,_xlfn.BETA.INV(Q4572,'Input Parameters'!$L$32,'Input Parameters'!$M$32,'Input Parameters'!$J$32,'Input Parameters'!$K$32))</f>
        <v>0</v>
      </c>
      <c r="S4572" s="10">
        <f t="shared" ca="1" si="690"/>
        <v>4.4587751599290182E-2</v>
      </c>
      <c r="T4572" s="26">
        <f ca="1">_xlfn.LOGNORM.INV(S4572,'Input Parameters'!$H$34,'Input Parameters'!$I$34)</f>
        <v>40.792444903586976</v>
      </c>
      <c r="U4572" s="10">
        <f t="shared" ca="1" si="691"/>
        <v>0.66070181168410169</v>
      </c>
      <c r="V4572" s="30">
        <f ca="1">_xlfn.BETA.INV(U4572,'Input Parameters'!$L$36,'Input Parameters'!$M$36,'Input Parameters'!$J$36,'Input Parameters'!$K$36)</f>
        <v>0.65145257306087645</v>
      </c>
      <c r="W4572" s="2">
        <f ca="1">N4572+(P4572-N4572)*(1-ERF((T4572-R4572)/(2*SQRT(L4572*'Input Parameters'!$E$38))))</f>
        <v>0.16777748373664939</v>
      </c>
      <c r="X4572">
        <f t="shared" ca="1" si="692"/>
        <v>1</v>
      </c>
      <c r="Y4572" s="7"/>
    </row>
    <row r="4573" spans="1:25" ht="15" customHeight="1" x14ac:dyDescent="0.25">
      <c r="A4573" s="139">
        <v>4566</v>
      </c>
      <c r="B4573" s="10">
        <f t="shared" ca="1" si="683"/>
        <v>0.93131029364095919</v>
      </c>
      <c r="C4573" s="60">
        <f ca="1">_xlfn.NORM.INV(B4573,'Input Parameters'!$E$15,'Input Parameters'!$F$15)</f>
        <v>351.47810934953048</v>
      </c>
      <c r="D4573" s="10">
        <f t="shared" ca="1" si="684"/>
        <v>0.17955589052161569</v>
      </c>
      <c r="E4573" s="62">
        <f ca="1">IF(_xlfn.NORM.INV(D4573,'Input Parameters'!$E$17,'Input Parameters'!$F$17)&lt;3500,3500,IF(_xlfn.NORM.INV(D4573,'Input Parameters'!$E$17,'Input Parameters'!$F$17)&gt;5500,5500,_xlfn.NORM.INV(D4573,'Input Parameters'!$E$17,'Input Parameters'!$F$17)))</f>
        <v>4158.0587760701574</v>
      </c>
      <c r="F4573" s="10">
        <f t="shared" ca="1" si="685"/>
        <v>0.55868059548007432</v>
      </c>
      <c r="G4573" s="64">
        <f ca="1">_xlfn.NORM.INV(F4573,'Input Parameters'!$E$20,'Input Parameters'!$F$20)</f>
        <v>283.63908677914412</v>
      </c>
      <c r="H4573" s="57">
        <f ca="1">EXP(E4573*(1/'Input Parameters'!$E$23-1/G4573))</f>
        <v>0.62822552048729285</v>
      </c>
      <c r="I4573" s="10">
        <f t="shared" ca="1" si="686"/>
        <v>0.89517277275987528</v>
      </c>
      <c r="J4573" s="30">
        <f ca="1">_xlfn.BETA.INV(I4573,'Input Parameters'!$L$26,'Input Parameters'!$M$26,'Input Parameters'!$J$26,'Input Parameters'!$K$26)</f>
        <v>0.83599207422121324</v>
      </c>
      <c r="K4573" s="168">
        <f ca="1">('Input Parameters'!$E$27/'Input Parameters'!$E$38)^$J4573</f>
        <v>2.4872166406775895E-3</v>
      </c>
      <c r="L4573" s="69">
        <f ca="1">$H4573*$C4573*'Input Parameters'!$E$25*K4573</f>
        <v>0.54919613361893471</v>
      </c>
      <c r="M4573" s="24">
        <f t="shared" ca="1" si="687"/>
        <v>0.39882315596255058</v>
      </c>
      <c r="N4573" s="15">
        <f ca="1">_xlfn.NORM.INV(M4573,'Input Parameters'!$E$29,'Input Parameters'!$F$29)</f>
        <v>9.9974360560051115E-2</v>
      </c>
      <c r="O4573" s="8">
        <f t="shared" ca="1" si="688"/>
        <v>5.8190015460484523E-2</v>
      </c>
      <c r="P4573" s="30">
        <f ca="1">_xlfn.LOGNORM.INV(O4573,'Input Parameters'!$H$30,'Input Parameters'!$I$30)</f>
        <v>1.2780449572659986</v>
      </c>
      <c r="Q4573" s="10">
        <f t="shared" ca="1" si="689"/>
        <v>5.9055785102023473E-2</v>
      </c>
      <c r="R4573" s="30">
        <f>IF('Input Parameters'!$E$32=0,0,_xlfn.BETA.INV(Q4573,'Input Parameters'!$L$32,'Input Parameters'!$M$32,'Input Parameters'!$J$32,'Input Parameters'!$K$32))</f>
        <v>0</v>
      </c>
      <c r="S4573" s="10">
        <f t="shared" ca="1" si="690"/>
        <v>0.49209735363678075</v>
      </c>
      <c r="T4573" s="26">
        <f ca="1">_xlfn.LOGNORM.INV(S4573,'Input Parameters'!$H$34,'Input Parameters'!$I$34)</f>
        <v>50.283528925600322</v>
      </c>
      <c r="U4573" s="10">
        <f t="shared" ca="1" si="691"/>
        <v>0.3546232929538139</v>
      </c>
      <c r="V4573" s="30">
        <f ca="1">_xlfn.BETA.INV(U4573,'Input Parameters'!$L$36,'Input Parameters'!$M$36,'Input Parameters'!$J$36,'Input Parameters'!$K$36)</f>
        <v>0.53118398713201831</v>
      </c>
      <c r="W4573" s="2">
        <f ca="1">N4573+(P4573-N4573)*(1-ERF((T4573-R4573)/(2*SQRT(L4573*'Input Parameters'!$E$38))))</f>
        <v>9.9976249887415658E-2</v>
      </c>
      <c r="X4573">
        <f t="shared" ca="1" si="692"/>
        <v>1</v>
      </c>
      <c r="Y4573" s="7"/>
    </row>
    <row r="4574" spans="1:25" ht="15" customHeight="1" x14ac:dyDescent="0.25">
      <c r="A4574" s="139">
        <v>4567</v>
      </c>
      <c r="B4574" s="10">
        <f t="shared" ca="1" si="683"/>
        <v>0.71116555026693817</v>
      </c>
      <c r="C4574" s="60">
        <f ca="1">_xlfn.NORM.INV(B4574,'Input Parameters'!$E$15,'Input Parameters'!$F$15)</f>
        <v>301.14172546831946</v>
      </c>
      <c r="D4574" s="10">
        <f t="shared" ca="1" si="684"/>
        <v>0.99759902374585963</v>
      </c>
      <c r="E4574" s="62">
        <f ca="1">IF(_xlfn.NORM.INV(D4574,'Input Parameters'!$E$17,'Input Parameters'!$F$17)&lt;3500,3500,IF(_xlfn.NORM.INV(D4574,'Input Parameters'!$E$17,'Input Parameters'!$F$17)&gt;5500,5500,_xlfn.NORM.INV(D4574,'Input Parameters'!$E$17,'Input Parameters'!$F$17)))</f>
        <v>5500</v>
      </c>
      <c r="F4574" s="10">
        <f t="shared" ca="1" si="685"/>
        <v>0.95234493316286728</v>
      </c>
      <c r="G4574" s="64">
        <f ca="1">_xlfn.NORM.INV(F4574,'Input Parameters'!$E$20,'Input Parameters'!$F$20)</f>
        <v>293.82578877760102</v>
      </c>
      <c r="H4574" s="57">
        <f ca="1">EXP(E4574*(1/'Input Parameters'!$E$23-1/G4574))</f>
        <v>1.0590628405557825</v>
      </c>
      <c r="I4574" s="10">
        <f t="shared" ca="1" si="686"/>
        <v>0.80417048897577115</v>
      </c>
      <c r="J4574" s="30">
        <f ca="1">_xlfn.BETA.INV(I4574,'Input Parameters'!$L$26,'Input Parameters'!$M$26,'Input Parameters'!$J$26,'Input Parameters'!$K$26)</f>
        <v>0.78742659158334094</v>
      </c>
      <c r="K4574" s="168">
        <f ca="1">('Input Parameters'!$E$27/'Input Parameters'!$E$38)^$J4574</f>
        <v>3.5237495332174316E-3</v>
      </c>
      <c r="L4574" s="69">
        <f ca="1">$H4574*$C4574*'Input Parameters'!$E$25*K4574</f>
        <v>1.1238224305408102</v>
      </c>
      <c r="M4574" s="24">
        <f t="shared" ca="1" si="687"/>
        <v>0.7472483301949493</v>
      </c>
      <c r="N4574" s="15">
        <f ca="1">_xlfn.NORM.INV(M4574,'Input Parameters'!$E$29,'Input Parameters'!$F$29)</f>
        <v>0.10006658556982494</v>
      </c>
      <c r="O4574" s="8">
        <f t="shared" ca="1" si="688"/>
        <v>0.44952090118073373</v>
      </c>
      <c r="P4574" s="30">
        <f ca="1">_xlfn.LOGNORM.INV(O4574,'Input Parameters'!$H$30,'Input Parameters'!$I$30)</f>
        <v>2.5271916881669498</v>
      </c>
      <c r="Q4574" s="10">
        <f t="shared" ca="1" si="689"/>
        <v>0.91022183596548789</v>
      </c>
      <c r="R4574" s="30">
        <f>IF('Input Parameters'!$E$32=0,0,_xlfn.BETA.INV(Q4574,'Input Parameters'!$L$32,'Input Parameters'!$M$32,'Input Parameters'!$J$32,'Input Parameters'!$K$32))</f>
        <v>0</v>
      </c>
      <c r="S4574" s="10">
        <f t="shared" ca="1" si="690"/>
        <v>0.34494432773097439</v>
      </c>
      <c r="T4574" s="26">
        <f ca="1">_xlfn.LOGNORM.INV(S4574,'Input Parameters'!$H$34,'Input Parameters'!$I$34)</f>
        <v>47.964525475594598</v>
      </c>
      <c r="U4574" s="10">
        <f t="shared" ca="1" si="691"/>
        <v>0.92005542864336487</v>
      </c>
      <c r="V4574" s="30">
        <f ca="1">_xlfn.BETA.INV(U4574,'Input Parameters'!$L$36,'Input Parameters'!$M$36,'Input Parameters'!$J$36,'Input Parameters'!$K$36)</f>
        <v>0.82483288072415051</v>
      </c>
      <c r="W4574" s="2">
        <f ca="1">N4574+(P4574-N4574)*(1-ERF((T4574-R4574)/(2*SQRT(L4574*'Input Parameters'!$E$38))))</f>
        <v>0.103410120667669</v>
      </c>
      <c r="X4574">
        <f t="shared" ca="1" si="692"/>
        <v>1</v>
      </c>
      <c r="Y4574" s="7"/>
    </row>
    <row r="4575" spans="1:25" ht="15" customHeight="1" x14ac:dyDescent="0.25">
      <c r="A4575" s="139">
        <v>4568</v>
      </c>
      <c r="B4575" s="10">
        <f t="shared" ca="1" si="683"/>
        <v>0.21567373900384135</v>
      </c>
      <c r="C4575" s="60">
        <f ca="1">_xlfn.NORM.INV(B4575,'Input Parameters'!$E$15,'Input Parameters'!$F$15)</f>
        <v>228.32303656974813</v>
      </c>
      <c r="D4575" s="10">
        <f t="shared" ca="1" si="684"/>
        <v>0.31390348516443101</v>
      </c>
      <c r="E4575" s="62">
        <f ca="1">IF(_xlfn.NORM.INV(D4575,'Input Parameters'!$E$17,'Input Parameters'!$F$17)&lt;3500,3500,IF(_xlfn.NORM.INV(D4575,'Input Parameters'!$E$17,'Input Parameters'!$F$17)&gt;5500,5500,_xlfn.NORM.INV(D4575,'Input Parameters'!$E$17,'Input Parameters'!$F$17)))</f>
        <v>4460.6288969782636</v>
      </c>
      <c r="F4575" s="10">
        <f t="shared" ca="1" si="685"/>
        <v>0.10149730765934228</v>
      </c>
      <c r="G4575" s="64">
        <f ca="1">_xlfn.NORM.INV(F4575,'Input Parameters'!$E$20,'Input Parameters'!$F$20)</f>
        <v>274.12045766172383</v>
      </c>
      <c r="H4575" s="57">
        <f ca="1">EXP(E4575*(1/'Input Parameters'!$E$23-1/G4575))</f>
        <v>0.35177245424864234</v>
      </c>
      <c r="I4575" s="10">
        <f t="shared" ca="1" si="686"/>
        <v>0.16807225434571837</v>
      </c>
      <c r="J4575" s="30">
        <f ca="1">_xlfn.BETA.INV(I4575,'Input Parameters'!$L$26,'Input Parameters'!$M$26,'Input Parameters'!$J$26,'Input Parameters'!$K$26)</f>
        <v>0.49921561257791841</v>
      </c>
      <c r="K4575" s="168">
        <f ca="1">('Input Parameters'!$E$27/'Input Parameters'!$E$38)^$J4575</f>
        <v>2.7851026679187572E-2</v>
      </c>
      <c r="L4575" s="69">
        <f ca="1">$H4575*$C4575*'Input Parameters'!$E$25*K4575</f>
        <v>2.2369319355250372</v>
      </c>
      <c r="M4575" s="24">
        <f t="shared" ca="1" si="687"/>
        <v>0.61402966532330994</v>
      </c>
      <c r="N4575" s="15">
        <f ca="1">_xlfn.NORM.INV(M4575,'Input Parameters'!$E$29,'Input Parameters'!$F$29)</f>
        <v>0.10002898373541472</v>
      </c>
      <c r="O4575" s="8">
        <f t="shared" ca="1" si="688"/>
        <v>0.20959353230936828</v>
      </c>
      <c r="P4575" s="30">
        <f ca="1">_xlfn.LOGNORM.INV(O4575,'Input Parameters'!$H$30,'Input Parameters'!$I$30)</f>
        <v>1.8320509033621504</v>
      </c>
      <c r="Q4575" s="10">
        <f t="shared" ca="1" si="689"/>
        <v>0.15110957260767532</v>
      </c>
      <c r="R4575" s="30">
        <f>IF('Input Parameters'!$E$32=0,0,_xlfn.BETA.INV(Q4575,'Input Parameters'!$L$32,'Input Parameters'!$M$32,'Input Parameters'!$J$32,'Input Parameters'!$K$32))</f>
        <v>0</v>
      </c>
      <c r="S4575" s="10">
        <f t="shared" ca="1" si="690"/>
        <v>0.22132624900975761</v>
      </c>
      <c r="T4575" s="26">
        <f ca="1">_xlfn.LOGNORM.INV(S4575,'Input Parameters'!$H$34,'Input Parameters'!$I$34)</f>
        <v>45.812215254028438</v>
      </c>
      <c r="U4575" s="10">
        <f t="shared" ca="1" si="691"/>
        <v>0.35423542668174079</v>
      </c>
      <c r="V4575" s="30">
        <f ca="1">_xlfn.BETA.INV(U4575,'Input Parameters'!$L$36,'Input Parameters'!$M$36,'Input Parameters'!$J$36,'Input Parameters'!$K$36)</f>
        <v>0.53103711117858587</v>
      </c>
      <c r="W4575" s="2">
        <f ca="1">N4575+(P4575-N4575)*(1-ERF((T4575-R4575)/(2*SQRT(L4575*'Input Parameters'!$E$38))))</f>
        <v>0.15254086468648309</v>
      </c>
      <c r="X4575">
        <f t="shared" ca="1" si="692"/>
        <v>1</v>
      </c>
      <c r="Y4575" s="7"/>
    </row>
    <row r="4576" spans="1:25" ht="15" customHeight="1" x14ac:dyDescent="0.25">
      <c r="A4576" s="139">
        <v>4569</v>
      </c>
      <c r="B4576" s="10">
        <f t="shared" ca="1" si="683"/>
        <v>0.10512285644806518</v>
      </c>
      <c r="C4576" s="60">
        <f ca="1">_xlfn.NORM.INV(B4576,'Input Parameters'!$E$15,'Input Parameters'!$F$15)</f>
        <v>203.06877667407991</v>
      </c>
      <c r="D4576" s="10">
        <f t="shared" ca="1" si="684"/>
        <v>0.92265987734290655</v>
      </c>
      <c r="E4576" s="62">
        <f ca="1">IF(_xlfn.NORM.INV(D4576,'Input Parameters'!$E$17,'Input Parameters'!$F$17)&lt;3500,3500,IF(_xlfn.NORM.INV(D4576,'Input Parameters'!$E$17,'Input Parameters'!$F$17)&gt;5500,5500,_xlfn.NORM.INV(D4576,'Input Parameters'!$E$17,'Input Parameters'!$F$17)))</f>
        <v>5500</v>
      </c>
      <c r="F4576" s="10">
        <f t="shared" ca="1" si="685"/>
        <v>0.35230077277312721</v>
      </c>
      <c r="G4576" s="64">
        <f ca="1">_xlfn.NORM.INV(F4576,'Input Parameters'!$E$20,'Input Parameters'!$F$20)</f>
        <v>280.10992117762919</v>
      </c>
      <c r="H4576" s="57">
        <f ca="1">EXP(E4576*(1/'Input Parameters'!$E$23-1/G4576))</f>
        <v>0.42350511974338961</v>
      </c>
      <c r="I4576" s="10">
        <f t="shared" ca="1" si="686"/>
        <v>0.99338412339330506</v>
      </c>
      <c r="J4576" s="30">
        <f ca="1">_xlfn.BETA.INV(I4576,'Input Parameters'!$L$26,'Input Parameters'!$M$26,'Input Parameters'!$J$26,'Input Parameters'!$K$26)</f>
        <v>0.93942220896310968</v>
      </c>
      <c r="K4576" s="168">
        <f ca="1">('Input Parameters'!$E$27/'Input Parameters'!$E$38)^$J4576</f>
        <v>1.1844250377339993E-3</v>
      </c>
      <c r="L4576" s="69">
        <f ca="1">$H4576*$C4576*'Input Parameters'!$E$25*K4576</f>
        <v>0.10186134276094207</v>
      </c>
      <c r="M4576" s="24">
        <f t="shared" ca="1" si="687"/>
        <v>0.67230431672609114</v>
      </c>
      <c r="N4576" s="15">
        <f ca="1">_xlfn.NORM.INV(M4576,'Input Parameters'!$E$29,'Input Parameters'!$F$29)</f>
        <v>0.10004462850325498</v>
      </c>
      <c r="O4576" s="8">
        <f t="shared" ca="1" si="688"/>
        <v>0.21147687893069889</v>
      </c>
      <c r="P4576" s="30">
        <f ca="1">_xlfn.LOGNORM.INV(O4576,'Input Parameters'!$H$30,'Input Parameters'!$I$30)</f>
        <v>1.8377066007338596</v>
      </c>
      <c r="Q4576" s="10">
        <f t="shared" ca="1" si="689"/>
        <v>0.77649870846508451</v>
      </c>
      <c r="R4576" s="30">
        <f>IF('Input Parameters'!$E$32=0,0,_xlfn.BETA.INV(Q4576,'Input Parameters'!$L$32,'Input Parameters'!$M$32,'Input Parameters'!$J$32,'Input Parameters'!$K$32))</f>
        <v>0</v>
      </c>
      <c r="S4576" s="10">
        <f t="shared" ca="1" si="690"/>
        <v>0.7578523933532012</v>
      </c>
      <c r="T4576" s="26">
        <f ca="1">_xlfn.LOGNORM.INV(S4576,'Input Parameters'!$H$34,'Input Parameters'!$I$34)</f>
        <v>54.99443442223356</v>
      </c>
      <c r="U4576" s="10">
        <f t="shared" ca="1" si="691"/>
        <v>0.34014366718198275</v>
      </c>
      <c r="V4576" s="30">
        <f ca="1">_xlfn.BETA.INV(U4576,'Input Parameters'!$L$36,'Input Parameters'!$M$36,'Input Parameters'!$J$36,'Input Parameters'!$K$36)</f>
        <v>0.52568428045840965</v>
      </c>
      <c r="W4576" s="2">
        <f ca="1">N4576+(P4576-N4576)*(1-ERF((T4576-R4576)/(2*SQRT(L4576*'Input Parameters'!$E$38))))</f>
        <v>0.10004462850325498</v>
      </c>
      <c r="X4576">
        <f t="shared" ca="1" si="692"/>
        <v>1</v>
      </c>
      <c r="Y4576" s="7"/>
    </row>
    <row r="4577" spans="1:25" ht="15" customHeight="1" x14ac:dyDescent="0.25">
      <c r="A4577" s="139">
        <v>4570</v>
      </c>
      <c r="B4577" s="10">
        <f t="shared" ca="1" si="683"/>
        <v>0.96272348840616961</v>
      </c>
      <c r="C4577" s="60">
        <f ca="1">_xlfn.NORM.INV(B4577,'Input Parameters'!$E$15,'Input Parameters'!$F$15)</f>
        <v>367.60518509135488</v>
      </c>
      <c r="D4577" s="10">
        <f t="shared" ca="1" si="684"/>
        <v>0.45030180358955385</v>
      </c>
      <c r="E4577" s="62">
        <f ca="1">IF(_xlfn.NORM.INV(D4577,'Input Parameters'!$E$17,'Input Parameters'!$F$17)&lt;3500,3500,IF(_xlfn.NORM.INV(D4577,'Input Parameters'!$E$17,'Input Parameters'!$F$17)&gt;5500,5500,_xlfn.NORM.INV(D4577,'Input Parameters'!$E$17,'Input Parameters'!$F$17)))</f>
        <v>4712.5707858742326</v>
      </c>
      <c r="F4577" s="10">
        <f t="shared" ca="1" si="685"/>
        <v>0.72405770228288102</v>
      </c>
      <c r="G4577" s="64">
        <f ca="1">_xlfn.NORM.INV(F4577,'Input Parameters'!$E$20,'Input Parameters'!$F$20)</f>
        <v>286.63608780526221</v>
      </c>
      <c r="H4577" s="57">
        <f ca="1">EXP(E4577*(1/'Input Parameters'!$E$23-1/G4577))</f>
        <v>0.70248634298681656</v>
      </c>
      <c r="I4577" s="10">
        <f t="shared" ca="1" si="686"/>
        <v>0.26086372489512855</v>
      </c>
      <c r="J4577" s="30">
        <f ca="1">_xlfn.BETA.INV(I4577,'Input Parameters'!$L$26,'Input Parameters'!$M$26,'Input Parameters'!$J$26,'Input Parameters'!$K$26)</f>
        <v>0.5543725531605519</v>
      </c>
      <c r="K4577" s="168">
        <f ca="1">('Input Parameters'!$E$27/'Input Parameters'!$E$38)^$J4577</f>
        <v>1.8750638124728543E-2</v>
      </c>
      <c r="L4577" s="69">
        <f ca="1">$H4577*$C4577*'Input Parameters'!$E$25*K4577</f>
        <v>4.8421202028966084</v>
      </c>
      <c r="M4577" s="24">
        <f t="shared" ca="1" si="687"/>
        <v>0.667045456201529</v>
      </c>
      <c r="N4577" s="15">
        <f ca="1">_xlfn.NORM.INV(M4577,'Input Parameters'!$E$29,'Input Parameters'!$F$29)</f>
        <v>0.10004317693093316</v>
      </c>
      <c r="O4577" s="8">
        <f t="shared" ca="1" si="688"/>
        <v>0.43069774622924184</v>
      </c>
      <c r="P4577" s="30">
        <f ca="1">_xlfn.LOGNORM.INV(O4577,'Input Parameters'!$H$30,'Input Parameters'!$I$30)</f>
        <v>2.4708538178215944</v>
      </c>
      <c r="Q4577" s="10">
        <f t="shared" ca="1" si="689"/>
        <v>0.22427473160435241</v>
      </c>
      <c r="R4577" s="30">
        <f>IF('Input Parameters'!$E$32=0,0,_xlfn.BETA.INV(Q4577,'Input Parameters'!$L$32,'Input Parameters'!$M$32,'Input Parameters'!$J$32,'Input Parameters'!$K$32))</f>
        <v>0</v>
      </c>
      <c r="S4577" s="10">
        <f t="shared" ca="1" si="690"/>
        <v>0.93243543105997539</v>
      </c>
      <c r="T4577" s="26">
        <f ca="1">_xlfn.LOGNORM.INV(S4577,'Input Parameters'!$H$34,'Input Parameters'!$I$34)</f>
        <v>60.715136053766486</v>
      </c>
      <c r="U4577" s="10">
        <f t="shared" ca="1" si="691"/>
        <v>0.24698894182199593</v>
      </c>
      <c r="V4577" s="30">
        <f ca="1">_xlfn.BETA.INV(U4577,'Input Parameters'!$L$36,'Input Parameters'!$M$36,'Input Parameters'!$J$36,'Input Parameters'!$K$36)</f>
        <v>0.48891068598163989</v>
      </c>
      <c r="W4577" s="2">
        <f ca="1">N4577+(P4577-N4577)*(1-ERF((T4577-R4577)/(2*SQRT(L4577*'Input Parameters'!$E$38))))</f>
        <v>0.22108099454180002</v>
      </c>
      <c r="X4577">
        <f t="shared" ca="1" si="692"/>
        <v>1</v>
      </c>
      <c r="Y4577" s="7"/>
    </row>
    <row r="4578" spans="1:25" ht="15" customHeight="1" x14ac:dyDescent="0.25">
      <c r="A4578" s="139">
        <v>4571</v>
      </c>
      <c r="B4578" s="10">
        <f t="shared" ca="1" si="683"/>
        <v>0.55205373301021787</v>
      </c>
      <c r="C4578" s="60">
        <f ca="1">_xlfn.NORM.INV(B4578,'Input Parameters'!$E$15,'Input Parameters'!$F$15)</f>
        <v>278.05850991077432</v>
      </c>
      <c r="D4578" s="10">
        <f t="shared" ca="1" si="684"/>
        <v>0.43758666885542064</v>
      </c>
      <c r="E4578" s="62">
        <f ca="1">IF(_xlfn.NORM.INV(D4578,'Input Parameters'!$E$17,'Input Parameters'!$F$17)&lt;3500,3500,IF(_xlfn.NORM.INV(D4578,'Input Parameters'!$E$17,'Input Parameters'!$F$17)&gt;5500,5500,_xlfn.NORM.INV(D4578,'Input Parameters'!$E$17,'Input Parameters'!$F$17)))</f>
        <v>4690.0364840663424</v>
      </c>
      <c r="F4578" s="10">
        <f t="shared" ca="1" si="685"/>
        <v>0.90774826590921154</v>
      </c>
      <c r="G4578" s="64">
        <f ca="1">_xlfn.NORM.INV(F4578,'Input Parameters'!$E$20,'Input Parameters'!$F$20)</f>
        <v>291.54100561642929</v>
      </c>
      <c r="H4578" s="57">
        <f ca="1">EXP(E4578*(1/'Input Parameters'!$E$23-1/G4578))</f>
        <v>0.92666887096932671</v>
      </c>
      <c r="I4578" s="10">
        <f t="shared" ca="1" si="686"/>
        <v>8.3111798707345974E-2</v>
      </c>
      <c r="J4578" s="30">
        <f ca="1">_xlfn.BETA.INV(I4578,'Input Parameters'!$L$26,'Input Parameters'!$M$26,'Input Parameters'!$J$26,'Input Parameters'!$K$26)</f>
        <v>0.42729188691670972</v>
      </c>
      <c r="K4578" s="168">
        <f ca="1">('Input Parameters'!$E$27/'Input Parameters'!$E$38)^$J4578</f>
        <v>4.6655014950197152E-2</v>
      </c>
      <c r="L4578" s="69">
        <f ca="1">$H4578*$C4578*'Input Parameters'!$E$25*K4578</f>
        <v>12.021512110906471</v>
      </c>
      <c r="M4578" s="24">
        <f t="shared" ca="1" si="687"/>
        <v>0.82981917860357468</v>
      </c>
      <c r="N4578" s="15">
        <f ca="1">_xlfn.NORM.INV(M4578,'Input Parameters'!$E$29,'Input Parameters'!$F$29)</f>
        <v>0.10009534509387037</v>
      </c>
      <c r="O4578" s="8">
        <f t="shared" ca="1" si="688"/>
        <v>0.15212541819320202</v>
      </c>
      <c r="P4578" s="30">
        <f ca="1">_xlfn.LOGNORM.INV(O4578,'Input Parameters'!$H$30,'Input Parameters'!$I$30)</f>
        <v>1.6515847901811473</v>
      </c>
      <c r="Q4578" s="10">
        <f t="shared" ca="1" si="689"/>
        <v>4.8042645895293501E-2</v>
      </c>
      <c r="R4578" s="30">
        <f>IF('Input Parameters'!$E$32=0,0,_xlfn.BETA.INV(Q4578,'Input Parameters'!$L$32,'Input Parameters'!$M$32,'Input Parameters'!$J$32,'Input Parameters'!$K$32))</f>
        <v>0</v>
      </c>
      <c r="S4578" s="10">
        <f t="shared" ca="1" si="690"/>
        <v>0.6283584111782039</v>
      </c>
      <c r="T4578" s="26">
        <f ca="1">_xlfn.LOGNORM.INV(S4578,'Input Parameters'!$H$34,'Input Parameters'!$I$34)</f>
        <v>52.505833072770166</v>
      </c>
      <c r="U4578" s="10">
        <f t="shared" ca="1" si="691"/>
        <v>0.86134231288553309</v>
      </c>
      <c r="V4578" s="30">
        <f ca="1">_xlfn.BETA.INV(U4578,'Input Parameters'!$L$36,'Input Parameters'!$M$36,'Input Parameters'!$J$36,'Input Parameters'!$K$36)</f>
        <v>0.76687420378057358</v>
      </c>
      <c r="W4578" s="2">
        <f ca="1">N4578+(P4578-N4578)*(1-ERF((T4578-R4578)/(2*SQRT(L4578*'Input Parameters'!$E$38))))</f>
        <v>0.54111276299435918</v>
      </c>
      <c r="X4578">
        <f t="shared" ca="1" si="692"/>
        <v>1</v>
      </c>
      <c r="Y4578" s="7"/>
    </row>
    <row r="4579" spans="1:25" ht="15" customHeight="1" x14ac:dyDescent="0.25">
      <c r="A4579" s="139">
        <v>4572</v>
      </c>
      <c r="B4579" s="10">
        <f t="shared" ca="1" si="683"/>
        <v>0.67665344993528342</v>
      </c>
      <c r="C4579" s="60">
        <f ca="1">_xlfn.NORM.INV(B4579,'Input Parameters'!$E$15,'Input Parameters'!$F$15)</f>
        <v>295.80735979041543</v>
      </c>
      <c r="D4579" s="10">
        <f t="shared" ca="1" si="684"/>
        <v>0.91684620924276483</v>
      </c>
      <c r="E4579" s="62">
        <f ca="1">IF(_xlfn.NORM.INV(D4579,'Input Parameters'!$E$17,'Input Parameters'!$F$17)&lt;3500,3500,IF(_xlfn.NORM.INV(D4579,'Input Parameters'!$E$17,'Input Parameters'!$F$17)&gt;5500,5500,_xlfn.NORM.INV(D4579,'Input Parameters'!$E$17,'Input Parameters'!$F$17)))</f>
        <v>5500</v>
      </c>
      <c r="F4579" s="10">
        <f t="shared" ca="1" si="685"/>
        <v>0.90089493321046776</v>
      </c>
      <c r="G4579" s="64">
        <f ca="1">_xlfn.NORM.INV(F4579,'Input Parameters'!$E$20,'Input Parameters'!$F$20)</f>
        <v>291.27067363287051</v>
      </c>
      <c r="H4579" s="57">
        <f ca="1">EXP(E4579*(1/'Input Parameters'!$E$23-1/G4579))</f>
        <v>0.89868684694378553</v>
      </c>
      <c r="I4579" s="10">
        <f t="shared" ca="1" si="686"/>
        <v>0.81297757148401739</v>
      </c>
      <c r="J4579" s="30">
        <f ca="1">_xlfn.BETA.INV(I4579,'Input Parameters'!$L$26,'Input Parameters'!$M$26,'Input Parameters'!$J$26,'Input Parameters'!$K$26)</f>
        <v>0.79163246314503288</v>
      </c>
      <c r="K4579" s="168">
        <f ca="1">('Input Parameters'!$E$27/'Input Parameters'!$E$38)^$J4579</f>
        <v>3.4190297580532678E-3</v>
      </c>
      <c r="L4579" s="69">
        <f ca="1">$H4579*$C4579*'Input Parameters'!$E$25*K4579</f>
        <v>0.90890866012037674</v>
      </c>
      <c r="M4579" s="24">
        <f t="shared" ca="1" si="687"/>
        <v>0.85996057237169032</v>
      </c>
      <c r="N4579" s="15">
        <f ca="1">_xlfn.NORM.INV(M4579,'Input Parameters'!$E$29,'Input Parameters'!$F$29)</f>
        <v>0.100108014221601</v>
      </c>
      <c r="O4579" s="8">
        <f t="shared" ca="1" si="688"/>
        <v>0.50577506508276637</v>
      </c>
      <c r="P4579" s="30">
        <f ca="1">_xlfn.LOGNORM.INV(O4579,'Input Parameters'!$H$30,'Input Parameters'!$I$30)</f>
        <v>2.7016937944269901</v>
      </c>
      <c r="Q4579" s="10">
        <f t="shared" ca="1" si="689"/>
        <v>0.93371679118563033</v>
      </c>
      <c r="R4579" s="30">
        <f>IF('Input Parameters'!$E$32=0,0,_xlfn.BETA.INV(Q4579,'Input Parameters'!$L$32,'Input Parameters'!$M$32,'Input Parameters'!$J$32,'Input Parameters'!$K$32))</f>
        <v>0</v>
      </c>
      <c r="S4579" s="10">
        <f t="shared" ca="1" si="690"/>
        <v>0.60388861073592559</v>
      </c>
      <c r="T4579" s="26">
        <f ca="1">_xlfn.LOGNORM.INV(S4579,'Input Parameters'!$H$34,'Input Parameters'!$I$34)</f>
        <v>52.088535561538642</v>
      </c>
      <c r="U4579" s="10">
        <f t="shared" ca="1" si="691"/>
        <v>0.49552854974780425</v>
      </c>
      <c r="V4579" s="30">
        <f ca="1">_xlfn.BETA.INV(U4579,'Input Parameters'!$L$36,'Input Parameters'!$M$36,'Input Parameters'!$J$36,'Input Parameters'!$K$36)</f>
        <v>0.58418322626345054</v>
      </c>
      <c r="W4579" s="2">
        <f ca="1">N4579+(P4579-N4579)*(1-ERF((T4579-R4579)/(2*SQRT(L4579*'Input Parameters'!$E$38))))</f>
        <v>0.10039895076234874</v>
      </c>
      <c r="X4579">
        <f t="shared" ca="1" si="692"/>
        <v>1</v>
      </c>
      <c r="Y4579" s="7"/>
    </row>
    <row r="4580" spans="1:25" ht="15" customHeight="1" x14ac:dyDescent="0.25">
      <c r="A4580" s="139">
        <v>4573</v>
      </c>
      <c r="B4580" s="10">
        <f t="shared" ca="1" si="683"/>
        <v>0.54807351255800485</v>
      </c>
      <c r="C4580" s="60">
        <f ca="1">_xlfn.NORM.INV(B4580,'Input Parameters'!$E$15,'Input Parameters'!$F$15)</f>
        <v>277.51352639097729</v>
      </c>
      <c r="D4580" s="10">
        <f t="shared" ca="1" si="684"/>
        <v>9.2015933266533456E-2</v>
      </c>
      <c r="E4580" s="62">
        <f ca="1">IF(_xlfn.NORM.INV(D4580,'Input Parameters'!$E$17,'Input Parameters'!$F$17)&lt;3500,3500,IF(_xlfn.NORM.INV(D4580,'Input Parameters'!$E$17,'Input Parameters'!$F$17)&gt;5500,5500,_xlfn.NORM.INV(D4580,'Input Parameters'!$E$17,'Input Parameters'!$F$17)))</f>
        <v>3870.0900366182418</v>
      </c>
      <c r="F4580" s="10">
        <f t="shared" ca="1" si="685"/>
        <v>0.75894338630953917</v>
      </c>
      <c r="G4580" s="64">
        <f ca="1">_xlfn.NORM.INV(F4580,'Input Parameters'!$E$20,'Input Parameters'!$F$20)</f>
        <v>287.35948207222197</v>
      </c>
      <c r="H4580" s="57">
        <f ca="1">EXP(E4580*(1/'Input Parameters'!$E$23-1/G4580))</f>
        <v>0.77413407197361694</v>
      </c>
      <c r="I4580" s="10">
        <f t="shared" ca="1" si="686"/>
        <v>0.27964717351584001</v>
      </c>
      <c r="J4580" s="30">
        <f ca="1">_xlfn.BETA.INV(I4580,'Input Parameters'!$L$26,'Input Parameters'!$M$26,'Input Parameters'!$J$26,'Input Parameters'!$K$26)</f>
        <v>0.56408592356589304</v>
      </c>
      <c r="K4580" s="168">
        <f ca="1">('Input Parameters'!$E$27/'Input Parameters'!$E$38)^$J4580</f>
        <v>1.7488675347972417E-2</v>
      </c>
      <c r="L4580" s="69">
        <f ca="1">$H4580*$C4580*'Input Parameters'!$E$25*K4580</f>
        <v>3.7571389284218242</v>
      </c>
      <c r="M4580" s="24">
        <f t="shared" ca="1" si="687"/>
        <v>0.25055265629425949</v>
      </c>
      <c r="N4580" s="15">
        <f ca="1">_xlfn.NORM.INV(M4580,'Input Parameters'!$E$29,'Input Parameters'!$F$29)</f>
        <v>9.9932724836624243E-2</v>
      </c>
      <c r="O4580" s="8">
        <f t="shared" ca="1" si="688"/>
        <v>0.38157593291298519</v>
      </c>
      <c r="P4580" s="30">
        <f ca="1">_xlfn.LOGNORM.INV(O4580,'Input Parameters'!$H$30,'Input Parameters'!$I$30)</f>
        <v>2.3272590763333332</v>
      </c>
      <c r="Q4580" s="10">
        <f t="shared" ca="1" si="689"/>
        <v>0.72896747465280254</v>
      </c>
      <c r="R4580" s="30">
        <f>IF('Input Parameters'!$E$32=0,0,_xlfn.BETA.INV(Q4580,'Input Parameters'!$L$32,'Input Parameters'!$M$32,'Input Parameters'!$J$32,'Input Parameters'!$K$32))</f>
        <v>0</v>
      </c>
      <c r="S4580" s="10">
        <f t="shared" ca="1" si="690"/>
        <v>0.66566949525067298</v>
      </c>
      <c r="T4580" s="26">
        <f ca="1">_xlfn.LOGNORM.INV(S4580,'Input Parameters'!$H$34,'Input Parameters'!$I$34)</f>
        <v>53.166863514199584</v>
      </c>
      <c r="U4580" s="10">
        <f t="shared" ca="1" si="691"/>
        <v>0.6199497571833944</v>
      </c>
      <c r="V4580" s="30">
        <f ca="1">_xlfn.BETA.INV(U4580,'Input Parameters'!$L$36,'Input Parameters'!$M$36,'Input Parameters'!$J$36,'Input Parameters'!$K$36)</f>
        <v>0.63374513756216111</v>
      </c>
      <c r="W4580" s="2">
        <f ca="1">N4580+(P4580-N4580)*(1-ERF((T4580-R4580)/(2*SQRT(L4580*'Input Parameters'!$E$38))))</f>
        <v>0.21672556358364248</v>
      </c>
      <c r="X4580">
        <f t="shared" ca="1" si="692"/>
        <v>1</v>
      </c>
      <c r="Y4580" s="7"/>
    </row>
    <row r="4581" spans="1:25" ht="15" customHeight="1" x14ac:dyDescent="0.25">
      <c r="A4581" s="139">
        <v>4574</v>
      </c>
      <c r="B4581" s="10">
        <f t="shared" ca="1" si="683"/>
        <v>0.62343947803595534</v>
      </c>
      <c r="C4581" s="60">
        <f ca="1">_xlfn.NORM.INV(B4581,'Input Parameters'!$E$15,'Input Parameters'!$F$15)</f>
        <v>288.01248363370178</v>
      </c>
      <c r="D4581" s="10">
        <f t="shared" ca="1" si="684"/>
        <v>0.17769159758781528</v>
      </c>
      <c r="E4581" s="62">
        <f ca="1">IF(_xlfn.NORM.INV(D4581,'Input Parameters'!$E$17,'Input Parameters'!$F$17)&lt;3500,3500,IF(_xlfn.NORM.INV(D4581,'Input Parameters'!$E$17,'Input Parameters'!$F$17)&gt;5500,5500,_xlfn.NORM.INV(D4581,'Input Parameters'!$E$17,'Input Parameters'!$F$17)))</f>
        <v>4153.0613441001678</v>
      </c>
      <c r="F4581" s="10">
        <f t="shared" ca="1" si="685"/>
        <v>0.3571064582540846</v>
      </c>
      <c r="G4581" s="64">
        <f ca="1">_xlfn.NORM.INV(F4581,'Input Parameters'!$E$20,'Input Parameters'!$F$20)</f>
        <v>280.19643372867546</v>
      </c>
      <c r="H4581" s="57">
        <f ca="1">EXP(E4581*(1/'Input Parameters'!$E$23-1/G4581))</f>
        <v>0.5250834371827614</v>
      </c>
      <c r="I4581" s="10">
        <f t="shared" ca="1" si="686"/>
        <v>0.90622049702182872</v>
      </c>
      <c r="J4581" s="30">
        <f ca="1">_xlfn.BETA.INV(I4581,'Input Parameters'!$L$26,'Input Parameters'!$M$26,'Input Parameters'!$J$26,'Input Parameters'!$K$26)</f>
        <v>0.84305309603283818</v>
      </c>
      <c r="K4581" s="168">
        <f ca="1">('Input Parameters'!$E$27/'Input Parameters'!$E$38)^$J4581</f>
        <v>2.3643789642581198E-3</v>
      </c>
      <c r="L4581" s="69">
        <f ca="1">$H4581*$C4581*'Input Parameters'!$E$25*K4581</f>
        <v>0.35756641359053737</v>
      </c>
      <c r="M4581" s="24">
        <f t="shared" ca="1" si="687"/>
        <v>0.82170306398100712</v>
      </c>
      <c r="N4581" s="15">
        <f ca="1">_xlfn.NORM.INV(M4581,'Input Parameters'!$E$29,'Input Parameters'!$F$29)</f>
        <v>0.10009218748250749</v>
      </c>
      <c r="O4581" s="8">
        <f t="shared" ca="1" si="688"/>
        <v>0.70137039253934474</v>
      </c>
      <c r="P4581" s="30">
        <f ca="1">_xlfn.LOGNORM.INV(O4581,'Input Parameters'!$H$30,'Input Parameters'!$I$30)</f>
        <v>3.4439565736442366</v>
      </c>
      <c r="Q4581" s="10">
        <f t="shared" ca="1" si="689"/>
        <v>0.14800340764680742</v>
      </c>
      <c r="R4581" s="30">
        <f>IF('Input Parameters'!$E$32=0,0,_xlfn.BETA.INV(Q4581,'Input Parameters'!$L$32,'Input Parameters'!$M$32,'Input Parameters'!$J$32,'Input Parameters'!$K$32))</f>
        <v>0</v>
      </c>
      <c r="S4581" s="10">
        <f t="shared" ca="1" si="690"/>
        <v>0.7924643911210052</v>
      </c>
      <c r="T4581" s="26">
        <f ca="1">_xlfn.LOGNORM.INV(S4581,'Input Parameters'!$H$34,'Input Parameters'!$I$34)</f>
        <v>55.791687165345259</v>
      </c>
      <c r="U4581" s="10">
        <f t="shared" ca="1" si="691"/>
        <v>0.96599258931848631</v>
      </c>
      <c r="V4581" s="30">
        <f ca="1">_xlfn.BETA.INV(U4581,'Input Parameters'!$L$36,'Input Parameters'!$M$36,'Input Parameters'!$J$36,'Input Parameters'!$K$36)</f>
        <v>0.90324199831593921</v>
      </c>
      <c r="W4581" s="2">
        <f ca="1">N4581+(P4581-N4581)*(1-ERF((T4581-R4581)/(2*SQRT(L4581*'Input Parameters'!$E$38))))</f>
        <v>0.10009218762237758</v>
      </c>
      <c r="X4581">
        <f t="shared" ca="1" si="692"/>
        <v>1</v>
      </c>
      <c r="Y4581" s="7"/>
    </row>
    <row r="4582" spans="1:25" ht="15" customHeight="1" x14ac:dyDescent="0.25">
      <c r="A4582" s="139">
        <v>4575</v>
      </c>
      <c r="B4582" s="10">
        <f t="shared" ca="1" si="683"/>
        <v>0.45337780873873768</v>
      </c>
      <c r="C4582" s="60">
        <f ca="1">_xlfn.NORM.INV(B4582,'Input Parameters'!$E$15,'Input Parameters'!$F$15)</f>
        <v>264.6194253072307</v>
      </c>
      <c r="D4582" s="10">
        <f t="shared" ca="1" si="684"/>
        <v>0.98411350582016466</v>
      </c>
      <c r="E4582" s="62">
        <f ca="1">IF(_xlfn.NORM.INV(D4582,'Input Parameters'!$E$17,'Input Parameters'!$F$17)&lt;3500,3500,IF(_xlfn.NORM.INV(D4582,'Input Parameters'!$E$17,'Input Parameters'!$F$17)&gt;5500,5500,_xlfn.NORM.INV(D4582,'Input Parameters'!$E$17,'Input Parameters'!$F$17)))</f>
        <v>5500</v>
      </c>
      <c r="F4582" s="10">
        <f t="shared" ca="1" si="685"/>
        <v>0.79441592932169591</v>
      </c>
      <c r="G4582" s="64">
        <f ca="1">_xlfn.NORM.INV(F4582,'Input Parameters'!$E$20,'Input Parameters'!$F$20)</f>
        <v>288.15632592277217</v>
      </c>
      <c r="H4582" s="57">
        <f ca="1">EXP(E4582*(1/'Input Parameters'!$E$23-1/G4582))</f>
        <v>0.73278515831970659</v>
      </c>
      <c r="I4582" s="10">
        <f t="shared" ca="1" si="686"/>
        <v>0.1534880480724673</v>
      </c>
      <c r="J4582" s="30">
        <f ca="1">_xlfn.BETA.INV(I4582,'Input Parameters'!$L$26,'Input Parameters'!$M$26,'Input Parameters'!$J$26,'Input Parameters'!$K$26)</f>
        <v>0.48895507986201608</v>
      </c>
      <c r="K4582" s="168">
        <f ca="1">('Input Parameters'!$E$27/'Input Parameters'!$E$38)^$J4582</f>
        <v>2.9978152765720103E-2</v>
      </c>
      <c r="L4582" s="69">
        <f ca="1">$H4582*$C4582*'Input Parameters'!$E$25*K4582</f>
        <v>5.8130392445992216</v>
      </c>
      <c r="M4582" s="24">
        <f t="shared" ca="1" si="687"/>
        <v>0.45974893146762952</v>
      </c>
      <c r="N4582" s="15">
        <f ca="1">_xlfn.NORM.INV(M4582,'Input Parameters'!$E$29,'Input Parameters'!$F$29)</f>
        <v>9.9989893374182306E-2</v>
      </c>
      <c r="O4582" s="8">
        <f t="shared" ca="1" si="688"/>
        <v>0.92123744828769061</v>
      </c>
      <c r="P4582" s="30">
        <f ca="1">_xlfn.LOGNORM.INV(O4582,'Input Parameters'!$H$30,'Input Parameters'!$I$30)</f>
        <v>5.231637875964597</v>
      </c>
      <c r="Q4582" s="10">
        <f t="shared" ca="1" si="689"/>
        <v>0.47476499933620286</v>
      </c>
      <c r="R4582" s="30">
        <f>IF('Input Parameters'!$E$32=0,0,_xlfn.BETA.INV(Q4582,'Input Parameters'!$L$32,'Input Parameters'!$M$32,'Input Parameters'!$J$32,'Input Parameters'!$K$32))</f>
        <v>0</v>
      </c>
      <c r="S4582" s="10">
        <f t="shared" ca="1" si="690"/>
        <v>0.70051528355753867</v>
      </c>
      <c r="T4582" s="26">
        <f ca="1">_xlfn.LOGNORM.INV(S4582,'Input Parameters'!$H$34,'Input Parameters'!$I$34)</f>
        <v>53.818916889967298</v>
      </c>
      <c r="U4582" s="10">
        <f t="shared" ca="1" si="691"/>
        <v>0.40720210584582872</v>
      </c>
      <c r="V4582" s="30">
        <f ca="1">_xlfn.BETA.INV(U4582,'Input Parameters'!$L$36,'Input Parameters'!$M$36,'Input Parameters'!$J$36,'Input Parameters'!$K$36)</f>
        <v>0.55094855663587072</v>
      </c>
      <c r="W4582" s="2">
        <f ca="1">N4582+(P4582-N4582)*(1-ERF((T4582-R4582)/(2*SQRT(L4582*'Input Parameters'!$E$38))))</f>
        <v>0.68742348003045217</v>
      </c>
      <c r="X4582">
        <f t="shared" ca="1" si="692"/>
        <v>0</v>
      </c>
      <c r="Y4582" s="7"/>
    </row>
    <row r="4583" spans="1:25" ht="15" customHeight="1" x14ac:dyDescent="0.25">
      <c r="A4583" s="139">
        <v>4576</v>
      </c>
      <c r="B4583" s="10">
        <f t="shared" ca="1" si="683"/>
        <v>0.76521826157154937</v>
      </c>
      <c r="C4583" s="60">
        <f ca="1">_xlfn.NORM.INV(B4583,'Input Parameters'!$E$15,'Input Parameters'!$F$15)</f>
        <v>310.15932606801647</v>
      </c>
      <c r="D4583" s="10">
        <f t="shared" ca="1" si="684"/>
        <v>0.93352132110406438</v>
      </c>
      <c r="E4583" s="62">
        <f ca="1">IF(_xlfn.NORM.INV(D4583,'Input Parameters'!$E$17,'Input Parameters'!$F$17)&lt;3500,3500,IF(_xlfn.NORM.INV(D4583,'Input Parameters'!$E$17,'Input Parameters'!$F$17)&gt;5500,5500,_xlfn.NORM.INV(D4583,'Input Parameters'!$E$17,'Input Parameters'!$F$17)))</f>
        <v>5500</v>
      </c>
      <c r="F4583" s="10">
        <f t="shared" ca="1" si="685"/>
        <v>0.56538450998266687</v>
      </c>
      <c r="G4583" s="64">
        <f ca="1">_xlfn.NORM.INV(F4583,'Input Parameters'!$E$20,'Input Parameters'!$F$20)</f>
        <v>283.75305706248832</v>
      </c>
      <c r="H4583" s="57">
        <f ca="1">EXP(E4583*(1/'Input Parameters'!$E$23-1/G4583))</f>
        <v>0.5449332891689922</v>
      </c>
      <c r="I4583" s="10">
        <f t="shared" ca="1" si="686"/>
        <v>0.18409374215990626</v>
      </c>
      <c r="J4583" s="30">
        <f ca="1">_xlfn.BETA.INV(I4583,'Input Parameters'!$L$26,'Input Parameters'!$M$26,'Input Parameters'!$J$26,'Input Parameters'!$K$26)</f>
        <v>0.50985926363021383</v>
      </c>
      <c r="K4583" s="168">
        <f ca="1">('Input Parameters'!$E$27/'Input Parameters'!$E$38)^$J4583</f>
        <v>2.5803823237310668E-2</v>
      </c>
      <c r="L4583" s="69">
        <f ca="1">$H4583*$C4583*'Input Parameters'!$E$25*K4583</f>
        <v>4.3612626452127312</v>
      </c>
      <c r="M4583" s="24">
        <f t="shared" ca="1" si="687"/>
        <v>5.8999092784922658E-2</v>
      </c>
      <c r="N4583" s="15">
        <f ca="1">_xlfn.NORM.INV(M4583,'Input Parameters'!$E$29,'Input Parameters'!$F$29)</f>
        <v>9.9843676863630951E-2</v>
      </c>
      <c r="O4583" s="8">
        <f t="shared" ca="1" si="688"/>
        <v>0.68178403801020904</v>
      </c>
      <c r="P4583" s="30">
        <f ca="1">_xlfn.LOGNORM.INV(O4583,'Input Parameters'!$H$30,'Input Parameters'!$I$30)</f>
        <v>3.3545974325668553</v>
      </c>
      <c r="Q4583" s="10">
        <f t="shared" ca="1" si="689"/>
        <v>0.95686605369513311</v>
      </c>
      <c r="R4583" s="30">
        <f>IF('Input Parameters'!$E$32=0,0,_xlfn.BETA.INV(Q4583,'Input Parameters'!$L$32,'Input Parameters'!$M$32,'Input Parameters'!$J$32,'Input Parameters'!$K$32))</f>
        <v>0</v>
      </c>
      <c r="S4583" s="10">
        <f t="shared" ca="1" si="690"/>
        <v>0.56776520556392707</v>
      </c>
      <c r="T4583" s="26">
        <f ca="1">_xlfn.LOGNORM.INV(S4583,'Input Parameters'!$H$34,'Input Parameters'!$I$34)</f>
        <v>51.490510988466824</v>
      </c>
      <c r="U4583" s="10">
        <f t="shared" ca="1" si="691"/>
        <v>0.45381998915272381</v>
      </c>
      <c r="V4583" s="30">
        <f ca="1">_xlfn.BETA.INV(U4583,'Input Parameters'!$L$36,'Input Parameters'!$M$36,'Input Parameters'!$J$36,'Input Parameters'!$K$36)</f>
        <v>0.56841266820243574</v>
      </c>
      <c r="W4583" s="2">
        <f ca="1">N4583+(P4583-N4583)*(1-ERF((T4583-R4583)/(2*SQRT(L4583*'Input Parameters'!$E$38))))</f>
        <v>0.36431661178449171</v>
      </c>
      <c r="X4583">
        <f t="shared" ca="1" si="692"/>
        <v>1</v>
      </c>
      <c r="Y4583" s="7"/>
    </row>
    <row r="4584" spans="1:25" ht="15" customHeight="1" x14ac:dyDescent="0.25">
      <c r="A4584" s="139">
        <v>4577</v>
      </c>
      <c r="B4584" s="10">
        <f t="shared" ca="1" si="683"/>
        <v>0.22477285976461836</v>
      </c>
      <c r="C4584" s="60">
        <f ca="1">_xlfn.NORM.INV(B4584,'Input Parameters'!$E$15,'Input Parameters'!$F$15)</f>
        <v>229.98760567308975</v>
      </c>
      <c r="D4584" s="10">
        <f t="shared" ca="1" si="684"/>
        <v>0.105423371358908</v>
      </c>
      <c r="E4584" s="62">
        <f ca="1">IF(_xlfn.NORM.INV(D4584,'Input Parameters'!$E$17,'Input Parameters'!$F$17)&lt;3500,3500,IF(_xlfn.NORM.INV(D4584,'Input Parameters'!$E$17,'Input Parameters'!$F$17)&gt;5500,5500,_xlfn.NORM.INV(D4584,'Input Parameters'!$E$17,'Input Parameters'!$F$17)))</f>
        <v>3924.1316432744643</v>
      </c>
      <c r="F4584" s="10">
        <f t="shared" ca="1" si="685"/>
        <v>0.43398950564986016</v>
      </c>
      <c r="G4584" s="64">
        <f ca="1">_xlfn.NORM.INV(F4584,'Input Parameters'!$E$20,'Input Parameters'!$F$20)</f>
        <v>281.53628505300094</v>
      </c>
      <c r="H4584" s="57">
        <f ca="1">EXP(E4584*(1/'Input Parameters'!$E$23-1/G4584))</f>
        <v>0.58156215570782521</v>
      </c>
      <c r="I4584" s="10">
        <f t="shared" ca="1" si="686"/>
        <v>0.52442913989520656</v>
      </c>
      <c r="J4584" s="30">
        <f ca="1">_xlfn.BETA.INV(I4584,'Input Parameters'!$L$26,'Input Parameters'!$M$26,'Input Parameters'!$J$26,'Input Parameters'!$K$26)</f>
        <v>0.67120686629947945</v>
      </c>
      <c r="K4584" s="168">
        <f ca="1">('Input Parameters'!$E$27/'Input Parameters'!$E$38)^$J4584</f>
        <v>8.1106051364189611E-3</v>
      </c>
      <c r="L4584" s="69">
        <f ca="1">$H4584*$C4584*'Input Parameters'!$E$25*K4584</f>
        <v>1.0848103698415366</v>
      </c>
      <c r="M4584" s="24">
        <f t="shared" ca="1" si="687"/>
        <v>8.3239176284059524E-2</v>
      </c>
      <c r="N4584" s="15">
        <f ca="1">_xlfn.NORM.INV(M4584,'Input Parameters'!$E$29,'Input Parameters'!$F$29)</f>
        <v>9.9861639146199346E-2</v>
      </c>
      <c r="O4584" s="8">
        <f t="shared" ca="1" si="688"/>
        <v>0.25118803566725445</v>
      </c>
      <c r="P4584" s="30">
        <f ca="1">_xlfn.LOGNORM.INV(O4584,'Input Parameters'!$H$30,'Input Parameters'!$I$30)</f>
        <v>1.9546054798448111</v>
      </c>
      <c r="Q4584" s="10">
        <f t="shared" ca="1" si="689"/>
        <v>0.27051561744169172</v>
      </c>
      <c r="R4584" s="30">
        <f>IF('Input Parameters'!$E$32=0,0,_xlfn.BETA.INV(Q4584,'Input Parameters'!$L$32,'Input Parameters'!$M$32,'Input Parameters'!$J$32,'Input Parameters'!$K$32))</f>
        <v>0</v>
      </c>
      <c r="S4584" s="10">
        <f t="shared" ca="1" si="690"/>
        <v>0.46386215056769442</v>
      </c>
      <c r="T4584" s="26">
        <f ca="1">_xlfn.LOGNORM.INV(S4584,'Input Parameters'!$H$34,'Input Parameters'!$I$34)</f>
        <v>49.841582838991393</v>
      </c>
      <c r="U4584" s="10">
        <f t="shared" ca="1" si="691"/>
        <v>0.69393926441516884</v>
      </c>
      <c r="V4584" s="30">
        <f ca="1">_xlfn.BETA.INV(U4584,'Input Parameters'!$L$36,'Input Parameters'!$M$36,'Input Parameters'!$J$36,'Input Parameters'!$K$36)</f>
        <v>0.66674474690623908</v>
      </c>
      <c r="W4584" s="2">
        <f ca="1">N4584+(P4584-N4584)*(1-ERF((T4584-R4584)/(2*SQRT(L4584*'Input Parameters'!$E$38))))</f>
        <v>0.10118777616293015</v>
      </c>
      <c r="X4584">
        <f t="shared" ca="1" si="692"/>
        <v>1</v>
      </c>
      <c r="Y4584" s="7"/>
    </row>
    <row r="4585" spans="1:25" ht="15" customHeight="1" x14ac:dyDescent="0.25">
      <c r="A4585" s="139">
        <v>4578</v>
      </c>
      <c r="B4585" s="10">
        <f t="shared" ca="1" si="683"/>
        <v>0.68872239836876115</v>
      </c>
      <c r="C4585" s="60">
        <f ca="1">_xlfn.NORM.INV(B4585,'Input Parameters'!$E$15,'Input Parameters'!$F$15)</f>
        <v>297.64295623243606</v>
      </c>
      <c r="D4585" s="10">
        <f t="shared" ca="1" si="684"/>
        <v>0.41044173104318082</v>
      </c>
      <c r="E4585" s="62">
        <f ca="1">IF(_xlfn.NORM.INV(D4585,'Input Parameters'!$E$17,'Input Parameters'!$F$17)&lt;3500,3500,IF(_xlfn.NORM.INV(D4585,'Input Parameters'!$E$17,'Input Parameters'!$F$17)&gt;5500,5500,_xlfn.NORM.INV(D4585,'Input Parameters'!$E$17,'Input Parameters'!$F$17)))</f>
        <v>4641.513820083338</v>
      </c>
      <c r="F4585" s="10">
        <f t="shared" ca="1" si="685"/>
        <v>8.3347880079891135E-2</v>
      </c>
      <c r="G4585" s="64">
        <f ca="1">_xlfn.NORM.INV(F4585,'Input Parameters'!$E$20,'Input Parameters'!$F$20)</f>
        <v>273.38457502137197</v>
      </c>
      <c r="H4585" s="57">
        <f ca="1">EXP(E4585*(1/'Input Parameters'!$E$23-1/G4585))</f>
        <v>0.32215726781344267</v>
      </c>
      <c r="I4585" s="10">
        <f t="shared" ca="1" si="686"/>
        <v>0.45652783155223964</v>
      </c>
      <c r="J4585" s="30">
        <f ca="1">_xlfn.BETA.INV(I4585,'Input Parameters'!$L$26,'Input Parameters'!$M$26,'Input Parameters'!$J$26,'Input Parameters'!$K$26)</f>
        <v>0.64368942515162353</v>
      </c>
      <c r="K4585" s="168">
        <f ca="1">('Input Parameters'!$E$27/'Input Parameters'!$E$38)^$J4585</f>
        <v>9.8804271091777595E-3</v>
      </c>
      <c r="L4585" s="69">
        <f ca="1">$H4585*$C4585*'Input Parameters'!$E$25*K4585</f>
        <v>0.94741282922709358</v>
      </c>
      <c r="M4585" s="24">
        <f t="shared" ca="1" si="687"/>
        <v>0.9320321542609139</v>
      </c>
      <c r="N4585" s="15">
        <f ca="1">_xlfn.NORM.INV(M4585,'Input Parameters'!$E$29,'Input Parameters'!$F$29)</f>
        <v>0.10014910982890432</v>
      </c>
      <c r="O4585" s="8">
        <f t="shared" ca="1" si="688"/>
        <v>0.57610676322455967</v>
      </c>
      <c r="P4585" s="30">
        <f ca="1">_xlfn.LOGNORM.INV(O4585,'Input Parameters'!$H$30,'Input Parameters'!$I$30)</f>
        <v>2.9379466431201009</v>
      </c>
      <c r="Q4585" s="10">
        <f t="shared" ca="1" si="689"/>
        <v>0.6291291316178933</v>
      </c>
      <c r="R4585" s="30">
        <f>IF('Input Parameters'!$E$32=0,0,_xlfn.BETA.INV(Q4585,'Input Parameters'!$L$32,'Input Parameters'!$M$32,'Input Parameters'!$J$32,'Input Parameters'!$K$32))</f>
        <v>0</v>
      </c>
      <c r="S4585" s="10">
        <f t="shared" ca="1" si="690"/>
        <v>8.675195293846294E-2</v>
      </c>
      <c r="T4585" s="26">
        <f ca="1">_xlfn.LOGNORM.INV(S4585,'Input Parameters'!$H$34,'Input Parameters'!$I$34)</f>
        <v>42.549767514014249</v>
      </c>
      <c r="U4585" s="10">
        <f t="shared" ca="1" si="691"/>
        <v>0.77898621470160678</v>
      </c>
      <c r="V4585" s="30">
        <f ca="1">_xlfn.BETA.INV(U4585,'Input Parameters'!$L$36,'Input Parameters'!$M$36,'Input Parameters'!$J$36,'Input Parameters'!$K$36)</f>
        <v>0.71106598892313055</v>
      </c>
      <c r="W4585" s="2">
        <f ca="1">N4585+(P4585-N4585)*(1-ERF((T4585-R4585)/(2*SQRT(L4585*'Input Parameters'!$E$38))))</f>
        <v>0.10580821203138902</v>
      </c>
      <c r="X4585">
        <f t="shared" ca="1" si="692"/>
        <v>1</v>
      </c>
      <c r="Y4585" s="7"/>
    </row>
    <row r="4586" spans="1:25" ht="15" customHeight="1" x14ac:dyDescent="0.25">
      <c r="A4586" s="139">
        <v>4579</v>
      </c>
      <c r="B4586" s="10">
        <f t="shared" ca="1" si="683"/>
        <v>0.2584080418135356</v>
      </c>
      <c r="C4586" s="60">
        <f ca="1">_xlfn.NORM.INV(B4586,'Input Parameters'!$E$15,'Input Parameters'!$F$15)</f>
        <v>235.83570049374143</v>
      </c>
      <c r="D4586" s="10">
        <f t="shared" ca="1" si="684"/>
        <v>0.10957037284320237</v>
      </c>
      <c r="E4586" s="62">
        <f ca="1">IF(_xlfn.NORM.INV(D4586,'Input Parameters'!$E$17,'Input Parameters'!$F$17)&lt;3500,3500,IF(_xlfn.NORM.INV(D4586,'Input Parameters'!$E$17,'Input Parameters'!$F$17)&gt;5500,5500,_xlfn.NORM.INV(D4586,'Input Parameters'!$E$17,'Input Parameters'!$F$17)))</f>
        <v>3939.8286963389646</v>
      </c>
      <c r="F4586" s="10">
        <f t="shared" ca="1" si="685"/>
        <v>1.8657504680356429E-2</v>
      </c>
      <c r="G4586" s="64">
        <f ca="1">_xlfn.NORM.INV(F4586,'Input Parameters'!$E$20,'Input Parameters'!$F$20)</f>
        <v>268.69858511478969</v>
      </c>
      <c r="H4586" s="57">
        <f ca="1">EXP(E4586*(1/'Input Parameters'!$E$23-1/G4586))</f>
        <v>0.29736253357898851</v>
      </c>
      <c r="I4586" s="10">
        <f t="shared" ca="1" si="686"/>
        <v>0.55649759425679501</v>
      </c>
      <c r="J4586" s="30">
        <f ca="1">_xlfn.BETA.INV(I4586,'Input Parameters'!$L$26,'Input Parameters'!$M$26,'Input Parameters'!$J$26,'Input Parameters'!$K$26)</f>
        <v>0.68398899171960237</v>
      </c>
      <c r="K4586" s="168">
        <f ca="1">('Input Parameters'!$E$27/'Input Parameters'!$E$38)^$J4586</f>
        <v>7.4000443403146807E-3</v>
      </c>
      <c r="L4586" s="69">
        <f ca="1">$H4586*$C4586*'Input Parameters'!$E$25*K4586</f>
        <v>0.51895549994192747</v>
      </c>
      <c r="M4586" s="24">
        <f t="shared" ca="1" si="687"/>
        <v>0.79573549081337935</v>
      </c>
      <c r="N4586" s="15">
        <f ca="1">_xlfn.NORM.INV(M4586,'Input Parameters'!$E$29,'Input Parameters'!$F$29)</f>
        <v>0.10008264850091661</v>
      </c>
      <c r="O4586" s="8">
        <f t="shared" ca="1" si="688"/>
        <v>7.7178155948403715E-2</v>
      </c>
      <c r="P4586" s="30">
        <f ca="1">_xlfn.LOGNORM.INV(O4586,'Input Parameters'!$H$30,'Input Parameters'!$I$30)</f>
        <v>1.3691953039199243</v>
      </c>
      <c r="Q4586" s="10">
        <f t="shared" ca="1" si="689"/>
        <v>0.93086925866675996</v>
      </c>
      <c r="R4586" s="30">
        <f>IF('Input Parameters'!$E$32=0,0,_xlfn.BETA.INV(Q4586,'Input Parameters'!$L$32,'Input Parameters'!$M$32,'Input Parameters'!$J$32,'Input Parameters'!$K$32))</f>
        <v>0</v>
      </c>
      <c r="S4586" s="10">
        <f t="shared" ca="1" si="690"/>
        <v>0.43450860910608358</v>
      </c>
      <c r="T4586" s="26">
        <f ca="1">_xlfn.LOGNORM.INV(S4586,'Input Parameters'!$H$34,'Input Parameters'!$I$34)</f>
        <v>49.383222378052771</v>
      </c>
      <c r="U4586" s="10">
        <f t="shared" ca="1" si="691"/>
        <v>0.88828749255029815</v>
      </c>
      <c r="V4586" s="30">
        <f ca="1">_xlfn.BETA.INV(U4586,'Input Parameters'!$L$36,'Input Parameters'!$M$36,'Input Parameters'!$J$36,'Input Parameters'!$K$36)</f>
        <v>0.79048082016368837</v>
      </c>
      <c r="W4586" s="2">
        <f ca="1">N4586+(P4586-N4586)*(1-ERF((T4586-R4586)/(2*SQRT(L4586*'Input Parameters'!$E$38))))</f>
        <v>0.10008423688217839</v>
      </c>
      <c r="X4586">
        <f t="shared" ca="1" si="692"/>
        <v>1</v>
      </c>
      <c r="Y4586" s="7"/>
    </row>
    <row r="4587" spans="1:25" ht="15" customHeight="1" x14ac:dyDescent="0.25">
      <c r="A4587" s="139">
        <v>4580</v>
      </c>
      <c r="B4587" s="10">
        <f t="shared" ca="1" si="683"/>
        <v>0.49842835423159482</v>
      </c>
      <c r="C4587" s="60">
        <f ca="1">_xlfn.NORM.INV(B4587,'Input Parameters'!$E$15,'Input Parameters'!$F$15)</f>
        <v>270.75370267181654</v>
      </c>
      <c r="D4587" s="10">
        <f t="shared" ca="1" si="684"/>
        <v>0.51563056154440323</v>
      </c>
      <c r="E4587" s="62">
        <f ca="1">IF(_xlfn.NORM.INV(D4587,'Input Parameters'!$E$17,'Input Parameters'!$F$17)&lt;3500,3500,IF(_xlfn.NORM.INV(D4587,'Input Parameters'!$E$17,'Input Parameters'!$F$17)&gt;5500,5500,_xlfn.NORM.INV(D4587,'Input Parameters'!$E$17,'Input Parameters'!$F$17)))</f>
        <v>4827.4330258533382</v>
      </c>
      <c r="F4587" s="10">
        <f t="shared" ca="1" si="685"/>
        <v>0.34967450692402635</v>
      </c>
      <c r="G4587" s="64">
        <f ca="1">_xlfn.NORM.INV(F4587,'Input Parameters'!$E$20,'Input Parameters'!$F$20)</f>
        <v>280.06246416272558</v>
      </c>
      <c r="H4587" s="57">
        <f ca="1">EXP(E4587*(1/'Input Parameters'!$E$23-1/G4587))</f>
        <v>0.46905085314263939</v>
      </c>
      <c r="I4587" s="10">
        <f t="shared" ca="1" si="686"/>
        <v>0.21103994890921252</v>
      </c>
      <c r="J4587" s="30">
        <f ca="1">_xlfn.BETA.INV(I4587,'Input Parameters'!$L$26,'Input Parameters'!$M$26,'Input Parameters'!$J$26,'Input Parameters'!$K$26)</f>
        <v>0.52654561091498919</v>
      </c>
      <c r="K4587" s="168">
        <f ca="1">('Input Parameters'!$E$27/'Input Parameters'!$E$38)^$J4587</f>
        <v>2.2892998076562813E-2</v>
      </c>
      <c r="L4587" s="69">
        <f ca="1">$H4587*$C4587*'Input Parameters'!$E$25*K4587</f>
        <v>2.9073479197032874</v>
      </c>
      <c r="M4587" s="24">
        <f t="shared" ca="1" si="687"/>
        <v>0.60622455464690272</v>
      </c>
      <c r="N4587" s="15">
        <f ca="1">_xlfn.NORM.INV(M4587,'Input Parameters'!$E$29,'Input Parameters'!$F$29)</f>
        <v>0.10002694922689628</v>
      </c>
      <c r="O4587" s="8">
        <f t="shared" ca="1" si="688"/>
        <v>0.60665489648951554</v>
      </c>
      <c r="P4587" s="30">
        <f ca="1">_xlfn.LOGNORM.INV(O4587,'Input Parameters'!$H$30,'Input Parameters'!$I$30)</f>
        <v>3.0491777097295798</v>
      </c>
      <c r="Q4587" s="10">
        <f t="shared" ca="1" si="689"/>
        <v>0.10087506326668461</v>
      </c>
      <c r="R4587" s="30">
        <f>IF('Input Parameters'!$E$32=0,0,_xlfn.BETA.INV(Q4587,'Input Parameters'!$L$32,'Input Parameters'!$M$32,'Input Parameters'!$J$32,'Input Parameters'!$K$32))</f>
        <v>0</v>
      </c>
      <c r="S4587" s="10">
        <f t="shared" ca="1" si="690"/>
        <v>0.6432145050790623</v>
      </c>
      <c r="T4587" s="26">
        <f ca="1">_xlfn.LOGNORM.INV(S4587,'Input Parameters'!$H$34,'Input Parameters'!$I$34)</f>
        <v>52.765078527865192</v>
      </c>
      <c r="U4587" s="10">
        <f t="shared" ca="1" si="691"/>
        <v>0.63743732593440439</v>
      </c>
      <c r="V4587" s="30">
        <f ca="1">_xlfn.BETA.INV(U4587,'Input Parameters'!$L$36,'Input Parameters'!$M$36,'Input Parameters'!$J$36,'Input Parameters'!$K$36)</f>
        <v>0.64122118536701467</v>
      </c>
      <c r="W4587" s="2">
        <f ca="1">N4587+(P4587-N4587)*(1-ERF((T4587-R4587)/(2*SQRT(L4587*'Input Parameters'!$E$38))))</f>
        <v>0.18453922134831252</v>
      </c>
      <c r="X4587">
        <f t="shared" ca="1" si="692"/>
        <v>1</v>
      </c>
      <c r="Y4587" s="7"/>
    </row>
    <row r="4588" spans="1:25" ht="15" customHeight="1" x14ac:dyDescent="0.25">
      <c r="A4588" s="139">
        <v>4581</v>
      </c>
      <c r="B4588" s="10">
        <f t="shared" ca="1" si="683"/>
        <v>0.35526937418930915</v>
      </c>
      <c r="C4588" s="60">
        <f ca="1">_xlfn.NORM.INV(B4588,'Input Parameters'!$E$15,'Input Parameters'!$F$15)</f>
        <v>250.85424606936041</v>
      </c>
      <c r="D4588" s="10">
        <f t="shared" ca="1" si="684"/>
        <v>0.65555345642986262</v>
      </c>
      <c r="E4588" s="62">
        <f ca="1">IF(_xlfn.NORM.INV(D4588,'Input Parameters'!$E$17,'Input Parameters'!$F$17)&lt;3500,3500,IF(_xlfn.NORM.INV(D4588,'Input Parameters'!$E$17,'Input Parameters'!$F$17)&gt;5500,5500,_xlfn.NORM.INV(D4588,'Input Parameters'!$E$17,'Input Parameters'!$F$17)))</f>
        <v>5080.2503786254283</v>
      </c>
      <c r="F4588" s="10">
        <f t="shared" ca="1" si="685"/>
        <v>0.83370255399520898</v>
      </c>
      <c r="G4588" s="64">
        <f ca="1">_xlfn.NORM.INV(F4588,'Input Parameters'!$E$20,'Input Parameters'!$F$20)</f>
        <v>289.14163259769151</v>
      </c>
      <c r="H4588" s="57">
        <f ca="1">EXP(E4588*(1/'Input Parameters'!$E$23-1/G4588))</f>
        <v>0.79684356933358536</v>
      </c>
      <c r="I4588" s="10">
        <f t="shared" ca="1" si="686"/>
        <v>0.55242788059069792</v>
      </c>
      <c r="J4588" s="30">
        <f ca="1">_xlfn.BETA.INV(I4588,'Input Parameters'!$L$26,'Input Parameters'!$M$26,'Input Parameters'!$J$26,'Input Parameters'!$K$26)</f>
        <v>0.6823706801007805</v>
      </c>
      <c r="K4588" s="168">
        <f ca="1">('Input Parameters'!$E$27/'Input Parameters'!$E$38)^$J4588</f>
        <v>7.486445956786149E-3</v>
      </c>
      <c r="L4588" s="69">
        <f ca="1">$H4588*$C4588*'Input Parameters'!$E$25*K4588</f>
        <v>1.4964776068657868</v>
      </c>
      <c r="M4588" s="24">
        <f t="shared" ca="1" si="687"/>
        <v>0.20186782007773252</v>
      </c>
      <c r="N4588" s="15">
        <f ca="1">_xlfn.NORM.INV(M4588,'Input Parameters'!$E$29,'Input Parameters'!$F$29)</f>
        <v>9.9916503184768635E-2</v>
      </c>
      <c r="O4588" s="8">
        <f t="shared" ca="1" si="688"/>
        <v>0.34062401662416564</v>
      </c>
      <c r="P4588" s="30">
        <f ca="1">_xlfn.LOGNORM.INV(O4588,'Input Parameters'!$H$30,'Input Parameters'!$I$30)</f>
        <v>2.2100277852035943</v>
      </c>
      <c r="Q4588" s="10">
        <f t="shared" ca="1" si="689"/>
        <v>0.34490383278677139</v>
      </c>
      <c r="R4588" s="30">
        <f>IF('Input Parameters'!$E$32=0,0,_xlfn.BETA.INV(Q4588,'Input Parameters'!$L$32,'Input Parameters'!$M$32,'Input Parameters'!$J$32,'Input Parameters'!$K$32))</f>
        <v>0</v>
      </c>
      <c r="S4588" s="10">
        <f t="shared" ca="1" si="690"/>
        <v>0.6594465848981701</v>
      </c>
      <c r="T4588" s="26">
        <f ca="1">_xlfn.LOGNORM.INV(S4588,'Input Parameters'!$H$34,'Input Parameters'!$I$34)</f>
        <v>53.054221346421855</v>
      </c>
      <c r="U4588" s="10">
        <f t="shared" ca="1" si="691"/>
        <v>0.48043917085318943</v>
      </c>
      <c r="V4588" s="30">
        <f ca="1">_xlfn.BETA.INV(U4588,'Input Parameters'!$L$36,'Input Parameters'!$M$36,'Input Parameters'!$J$36,'Input Parameters'!$K$36)</f>
        <v>0.57845113087341815</v>
      </c>
      <c r="W4588" s="2">
        <f ca="1">N4588+(P4588-N4588)*(1-ERF((T4588-R4588)/(2*SQRT(L4588*'Input Parameters'!$E$38))))</f>
        <v>0.10448370003698117</v>
      </c>
      <c r="X4588">
        <f t="shared" ca="1" si="692"/>
        <v>1</v>
      </c>
      <c r="Y4588" s="7"/>
    </row>
    <row r="4589" spans="1:25" ht="15" customHeight="1" x14ac:dyDescent="0.25">
      <c r="A4589" s="139">
        <v>4582</v>
      </c>
      <c r="B4589" s="10">
        <f t="shared" ca="1" si="683"/>
        <v>0.32936931956530491</v>
      </c>
      <c r="C4589" s="60">
        <f ca="1">_xlfn.NORM.INV(B4589,'Input Parameters'!$E$15,'Input Parameters'!$F$15)</f>
        <v>247.03237839014716</v>
      </c>
      <c r="D4589" s="10">
        <f t="shared" ca="1" si="684"/>
        <v>4.3412004640707047E-2</v>
      </c>
      <c r="E4589" s="62">
        <f ca="1">IF(_xlfn.NORM.INV(D4589,'Input Parameters'!$E$17,'Input Parameters'!$F$17)&lt;3500,3500,IF(_xlfn.NORM.INV(D4589,'Input Parameters'!$E$17,'Input Parameters'!$F$17)&gt;5500,5500,_xlfn.NORM.INV(D4589,'Input Parameters'!$E$17,'Input Parameters'!$F$17)))</f>
        <v>3601.3239158373754</v>
      </c>
      <c r="F4589" s="10">
        <f t="shared" ca="1" si="685"/>
        <v>0.51605495848434846</v>
      </c>
      <c r="G4589" s="64">
        <f ca="1">_xlfn.NORM.INV(F4589,'Input Parameters'!$E$20,'Input Parameters'!$F$20)</f>
        <v>282.91970636909917</v>
      </c>
      <c r="H4589" s="57">
        <f ca="1">EXP(E4589*(1/'Input Parameters'!$E$23-1/G4589))</f>
        <v>0.64732977452929819</v>
      </c>
      <c r="I4589" s="10">
        <f t="shared" ca="1" si="686"/>
        <v>0.3606582688604163</v>
      </c>
      <c r="J4589" s="30">
        <f ca="1">_xlfn.BETA.INV(I4589,'Input Parameters'!$L$26,'Input Parameters'!$M$26,'Input Parameters'!$J$26,'Input Parameters'!$K$26)</f>
        <v>0.60261611664639914</v>
      </c>
      <c r="K4589" s="168">
        <f ca="1">('Input Parameters'!$E$27/'Input Parameters'!$E$38)^$J4589</f>
        <v>1.3265617773122962E-2</v>
      </c>
      <c r="L4589" s="69">
        <f ca="1">$H4589*$C4589*'Input Parameters'!$E$25*K4589</f>
        <v>2.1213236930932502</v>
      </c>
      <c r="M4589" s="24">
        <f t="shared" ca="1" si="687"/>
        <v>0.98652311102118662</v>
      </c>
      <c r="N4589" s="15">
        <f ca="1">_xlfn.NORM.INV(M4589,'Input Parameters'!$E$29,'Input Parameters'!$F$29)</f>
        <v>0.10022121865476867</v>
      </c>
      <c r="O4589" s="8">
        <f t="shared" ca="1" si="688"/>
        <v>0.24800029043961291</v>
      </c>
      <c r="P4589" s="30">
        <f ca="1">_xlfn.LOGNORM.INV(O4589,'Input Parameters'!$H$30,'Input Parameters'!$I$30)</f>
        <v>1.9453571854710865</v>
      </c>
      <c r="Q4589" s="10">
        <f t="shared" ca="1" si="689"/>
        <v>0.79878194171306316</v>
      </c>
      <c r="R4589" s="30">
        <f>IF('Input Parameters'!$E$32=0,0,_xlfn.BETA.INV(Q4589,'Input Parameters'!$L$32,'Input Parameters'!$M$32,'Input Parameters'!$J$32,'Input Parameters'!$K$32))</f>
        <v>0</v>
      </c>
      <c r="S4589" s="10">
        <f t="shared" ca="1" si="690"/>
        <v>0.91296914358034642</v>
      </c>
      <c r="T4589" s="26">
        <f ca="1">_xlfn.LOGNORM.INV(S4589,'Input Parameters'!$H$34,'Input Parameters'!$I$34)</f>
        <v>59.703736259427579</v>
      </c>
      <c r="U4589" s="10">
        <f t="shared" ca="1" si="691"/>
        <v>0.96676332995522607</v>
      </c>
      <c r="V4589" s="30">
        <f ca="1">_xlfn.BETA.INV(U4589,'Input Parameters'!$L$36,'Input Parameters'!$M$36,'Input Parameters'!$J$36,'Input Parameters'!$K$36)</f>
        <v>0.9051937815680049</v>
      </c>
      <c r="W4589" s="2">
        <f ca="1">N4589+(P4589-N4589)*(1-ERF((T4589-R4589)/(2*SQRT(L4589*'Input Parameters'!$E$38))))</f>
        <v>0.10713816507349734</v>
      </c>
      <c r="X4589">
        <f t="shared" ca="1" si="692"/>
        <v>1</v>
      </c>
      <c r="Y4589" s="7"/>
    </row>
    <row r="4590" spans="1:25" ht="15" customHeight="1" x14ac:dyDescent="0.25">
      <c r="A4590" s="139">
        <v>4583</v>
      </c>
      <c r="B4590" s="10">
        <f t="shared" ca="1" si="683"/>
        <v>0.33466039057867081</v>
      </c>
      <c r="C4590" s="60">
        <f ca="1">_xlfn.NORM.INV(B4590,'Input Parameters'!$E$15,'Input Parameters'!$F$15)</f>
        <v>247.82224492253928</v>
      </c>
      <c r="D4590" s="10">
        <f t="shared" ca="1" si="684"/>
        <v>0.61456066364223305</v>
      </c>
      <c r="E4590" s="62">
        <f ca="1">IF(_xlfn.NORM.INV(D4590,'Input Parameters'!$E$17,'Input Parameters'!$F$17)&lt;3500,3500,IF(_xlfn.NORM.INV(D4590,'Input Parameters'!$E$17,'Input Parameters'!$F$17)&gt;5500,5500,_xlfn.NORM.INV(D4590,'Input Parameters'!$E$17,'Input Parameters'!$F$17)))</f>
        <v>5003.8580225275318</v>
      </c>
      <c r="F4590" s="10">
        <f t="shared" ca="1" si="685"/>
        <v>0.39700861473770876</v>
      </c>
      <c r="G4590" s="64">
        <f ca="1">_xlfn.NORM.INV(F4590,'Input Parameters'!$E$20,'Input Parameters'!$F$20)</f>
        <v>280.90064596744583</v>
      </c>
      <c r="H4590" s="57">
        <f ca="1">EXP(E4590*(1/'Input Parameters'!$E$23-1/G4590))</f>
        <v>0.48123576336048923</v>
      </c>
      <c r="I4590" s="10">
        <f t="shared" ca="1" si="686"/>
        <v>0.13240266536945278</v>
      </c>
      <c r="J4590" s="30">
        <f ca="1">_xlfn.BETA.INV(I4590,'Input Parameters'!$L$26,'Input Parameters'!$M$26,'Input Parameters'!$J$26,'Input Parameters'!$K$26)</f>
        <v>0.47294179495908323</v>
      </c>
      <c r="K4590" s="168">
        <f ca="1">('Input Parameters'!$E$27/'Input Parameters'!$E$38)^$J4590</f>
        <v>3.3627108700997659E-2</v>
      </c>
      <c r="L4590" s="69">
        <f ca="1">$H4590*$C4590*'Input Parameters'!$E$25*K4590</f>
        <v>4.0104001631736006</v>
      </c>
      <c r="M4590" s="24">
        <f t="shared" ca="1" si="687"/>
        <v>0.70727394753421768</v>
      </c>
      <c r="N4590" s="15">
        <f ca="1">_xlfn.NORM.INV(M4590,'Input Parameters'!$E$29,'Input Parameters'!$F$29)</f>
        <v>0.10005454383000296</v>
      </c>
      <c r="O4590" s="8">
        <f t="shared" ca="1" si="688"/>
        <v>0.79532504202872167</v>
      </c>
      <c r="P4590" s="30">
        <f ca="1">_xlfn.LOGNORM.INV(O4590,'Input Parameters'!$H$30,'Input Parameters'!$I$30)</f>
        <v>3.9620938976348579</v>
      </c>
      <c r="Q4590" s="10">
        <f t="shared" ca="1" si="689"/>
        <v>0.49936755836383695</v>
      </c>
      <c r="R4590" s="30">
        <f>IF('Input Parameters'!$E$32=0,0,_xlfn.BETA.INV(Q4590,'Input Parameters'!$L$32,'Input Parameters'!$M$32,'Input Parameters'!$J$32,'Input Parameters'!$K$32))</f>
        <v>0</v>
      </c>
      <c r="S4590" s="10">
        <f t="shared" ca="1" si="690"/>
        <v>0.68837388384108666</v>
      </c>
      <c r="T4590" s="26">
        <f ca="1">_xlfn.LOGNORM.INV(S4590,'Input Parameters'!$H$34,'Input Parameters'!$I$34)</f>
        <v>53.587305137190782</v>
      </c>
      <c r="U4590" s="10">
        <f t="shared" ca="1" si="691"/>
        <v>0.15194619510625862</v>
      </c>
      <c r="V4590" s="30">
        <f ca="1">_xlfn.BETA.INV(U4590,'Input Parameters'!$L$36,'Input Parameters'!$M$36,'Input Parameters'!$J$36,'Input Parameters'!$K$36)</f>
        <v>0.44591547872707399</v>
      </c>
      <c r="W4590" s="2">
        <f ca="1">N4590+(P4590-N4590)*(1-ERF((T4590-R4590)/(2*SQRT(L4590*'Input Parameters'!$E$38))))</f>
        <v>0.32587743640319389</v>
      </c>
      <c r="X4590">
        <f t="shared" ca="1" si="692"/>
        <v>1</v>
      </c>
      <c r="Y4590" s="7"/>
    </row>
    <row r="4591" spans="1:25" ht="15" customHeight="1" x14ac:dyDescent="0.25">
      <c r="A4591" s="139">
        <v>4584</v>
      </c>
      <c r="B4591" s="10">
        <f t="shared" ca="1" si="683"/>
        <v>0.79940901195739134</v>
      </c>
      <c r="C4591" s="60">
        <f ca="1">_xlfn.NORM.INV(B4591,'Input Parameters'!$E$15,'Input Parameters'!$F$15)</f>
        <v>316.46325113073584</v>
      </c>
      <c r="D4591" s="10">
        <f t="shared" ca="1" si="684"/>
        <v>0.13183956581939127</v>
      </c>
      <c r="E4591" s="62">
        <f ca="1">IF(_xlfn.NORM.INV(D4591,'Input Parameters'!$E$17,'Input Parameters'!$F$17)&lt;3500,3500,IF(_xlfn.NORM.INV(D4591,'Input Parameters'!$E$17,'Input Parameters'!$F$17)&gt;5500,5500,_xlfn.NORM.INV(D4591,'Input Parameters'!$E$17,'Input Parameters'!$F$17)))</f>
        <v>4017.5837662099175</v>
      </c>
      <c r="F4591" s="10">
        <f t="shared" ca="1" si="685"/>
        <v>0.78585811940397077</v>
      </c>
      <c r="G4591" s="64">
        <f ca="1">_xlfn.NORM.INV(F4591,'Input Parameters'!$E$20,'Input Parameters'!$F$20)</f>
        <v>287.95728384752971</v>
      </c>
      <c r="H4591" s="57">
        <f ca="1">EXP(E4591*(1/'Input Parameters'!$E$23-1/G4591))</f>
        <v>0.78919463710922655</v>
      </c>
      <c r="I4591" s="10">
        <f t="shared" ca="1" si="686"/>
        <v>0.66048793738011591</v>
      </c>
      <c r="J4591" s="30">
        <f ca="1">_xlfn.BETA.INV(I4591,'Input Parameters'!$L$26,'Input Parameters'!$M$26,'Input Parameters'!$J$26,'Input Parameters'!$K$26)</f>
        <v>0.72549918629945465</v>
      </c>
      <c r="K4591" s="168">
        <f ca="1">('Input Parameters'!$E$27/'Input Parameters'!$E$38)^$J4591</f>
        <v>5.4944164202769758E-3</v>
      </c>
      <c r="L4591" s="69">
        <f ca="1">$H4591*$C4591*'Input Parameters'!$E$25*K4591</f>
        <v>1.372236548308593</v>
      </c>
      <c r="M4591" s="24">
        <f t="shared" ca="1" si="687"/>
        <v>0.37674032059393403</v>
      </c>
      <c r="N4591" s="15">
        <f ca="1">_xlfn.NORM.INV(M4591,'Input Parameters'!$E$29,'Input Parameters'!$F$29)</f>
        <v>9.9968594681015349E-2</v>
      </c>
      <c r="O4591" s="8">
        <f t="shared" ca="1" si="688"/>
        <v>0.42286746394496133</v>
      </c>
      <c r="P4591" s="30">
        <f ca="1">_xlfn.LOGNORM.INV(O4591,'Input Parameters'!$H$30,'Input Parameters'!$I$30)</f>
        <v>2.4476603648144946</v>
      </c>
      <c r="Q4591" s="10">
        <f t="shared" ca="1" si="689"/>
        <v>0.25958903800570721</v>
      </c>
      <c r="R4591" s="30">
        <f>IF('Input Parameters'!$E$32=0,0,_xlfn.BETA.INV(Q4591,'Input Parameters'!$L$32,'Input Parameters'!$M$32,'Input Parameters'!$J$32,'Input Parameters'!$K$32))</f>
        <v>0</v>
      </c>
      <c r="S4591" s="10">
        <f t="shared" ca="1" si="690"/>
        <v>0.73407743165743256</v>
      </c>
      <c r="T4591" s="26">
        <f ca="1">_xlfn.LOGNORM.INV(S4591,'Input Parameters'!$H$34,'Input Parameters'!$I$34)</f>
        <v>54.488546983338566</v>
      </c>
      <c r="U4591" s="10">
        <f t="shared" ca="1" si="691"/>
        <v>0.60442979376100148</v>
      </c>
      <c r="V4591" s="30">
        <f ca="1">_xlfn.BETA.INV(U4591,'Input Parameters'!$L$36,'Input Parameters'!$M$36,'Input Parameters'!$J$36,'Input Parameters'!$K$36)</f>
        <v>0.62724530709661619</v>
      </c>
      <c r="W4591" s="2">
        <f ca="1">N4591+(P4591-N4591)*(1-ERF((T4591-R4591)/(2*SQRT(L4591*'Input Parameters'!$E$38))))</f>
        <v>0.10232830499205955</v>
      </c>
      <c r="X4591">
        <f t="shared" ca="1" si="692"/>
        <v>1</v>
      </c>
      <c r="Y4591" s="7"/>
    </row>
    <row r="4592" spans="1:25" ht="15" customHeight="1" x14ac:dyDescent="0.25">
      <c r="A4592" s="139">
        <v>4585</v>
      </c>
      <c r="B4592" s="10">
        <f t="shared" ca="1" si="683"/>
        <v>0.81303915186584896</v>
      </c>
      <c r="C4592" s="60">
        <f ca="1">_xlfn.NORM.INV(B4592,'Input Parameters'!$E$15,'Input Parameters'!$F$15)</f>
        <v>319.15337523634048</v>
      </c>
      <c r="D4592" s="10">
        <f t="shared" ca="1" si="684"/>
        <v>0.91852325251795941</v>
      </c>
      <c r="E4592" s="62">
        <f ca="1">IF(_xlfn.NORM.INV(D4592,'Input Parameters'!$E$17,'Input Parameters'!$F$17)&lt;3500,3500,IF(_xlfn.NORM.INV(D4592,'Input Parameters'!$E$17,'Input Parameters'!$F$17)&gt;5500,5500,_xlfn.NORM.INV(D4592,'Input Parameters'!$E$17,'Input Parameters'!$F$17)))</f>
        <v>5500</v>
      </c>
      <c r="F4592" s="10">
        <f t="shared" ca="1" si="685"/>
        <v>0.87795161131521648</v>
      </c>
      <c r="G4592" s="64">
        <f ca="1">_xlfn.NORM.INV(F4592,'Input Parameters'!$E$20,'Input Parameters'!$F$20)</f>
        <v>290.45421264881043</v>
      </c>
      <c r="H4592" s="57">
        <f ca="1">EXP(E4592*(1/'Input Parameters'!$E$23-1/G4592))</f>
        <v>0.85222921504028526</v>
      </c>
      <c r="I4592" s="10">
        <f t="shared" ca="1" si="686"/>
        <v>6.1524759413013053E-2</v>
      </c>
      <c r="J4592" s="30">
        <f ca="1">_xlfn.BETA.INV(I4592,'Input Parameters'!$L$26,'Input Parameters'!$M$26,'Input Parameters'!$J$26,'Input Parameters'!$K$26)</f>
        <v>0.40106113201998639</v>
      </c>
      <c r="K4592" s="168">
        <f ca="1">('Input Parameters'!$E$27/'Input Parameters'!$E$38)^$J4592</f>
        <v>5.6313497629065554E-2</v>
      </c>
      <c r="L4592" s="69">
        <f ca="1">$H4592*$C4592*'Input Parameters'!$E$25*K4592</f>
        <v>15.316811299459827</v>
      </c>
      <c r="M4592" s="24">
        <f t="shared" ca="1" si="687"/>
        <v>0.9938755197165019</v>
      </c>
      <c r="N4592" s="15">
        <f ca="1">_xlfn.NORM.INV(M4592,'Input Parameters'!$E$29,'Input Parameters'!$F$29)</f>
        <v>0.10025048896411207</v>
      </c>
      <c r="O4592" s="8">
        <f t="shared" ca="1" si="688"/>
        <v>0.53380674003923945</v>
      </c>
      <c r="P4592" s="30">
        <f ca="1">_xlfn.LOGNORM.INV(O4592,'Input Parameters'!$H$30,'Input Parameters'!$I$30)</f>
        <v>2.7930062523161872</v>
      </c>
      <c r="Q4592" s="10">
        <f t="shared" ca="1" si="689"/>
        <v>0.62763744098836372</v>
      </c>
      <c r="R4592" s="30">
        <f>IF('Input Parameters'!$E$32=0,0,_xlfn.BETA.INV(Q4592,'Input Parameters'!$L$32,'Input Parameters'!$M$32,'Input Parameters'!$J$32,'Input Parameters'!$K$32))</f>
        <v>0</v>
      </c>
      <c r="S4592" s="10">
        <f t="shared" ca="1" si="690"/>
        <v>0.30061385798140694</v>
      </c>
      <c r="T4592" s="26">
        <f ca="1">_xlfn.LOGNORM.INV(S4592,'Input Parameters'!$H$34,'Input Parameters'!$I$34)</f>
        <v>47.231821087622933</v>
      </c>
      <c r="U4592" s="10">
        <f t="shared" ca="1" si="691"/>
        <v>0.89836297773548424</v>
      </c>
      <c r="V4592" s="30">
        <f ca="1">_xlfn.BETA.INV(U4592,'Input Parameters'!$L$36,'Input Parameters'!$M$36,'Input Parameters'!$J$36,'Input Parameters'!$K$36)</f>
        <v>0.800438253373285</v>
      </c>
      <c r="W4592" s="2">
        <f ca="1">N4592+(P4592-N4592)*(1-ERF((T4592-R4592)/(2*SQRT(L4592*'Input Parameters'!$E$38))))</f>
        <v>1.159731880014655</v>
      </c>
      <c r="X4592">
        <f t="shared" ca="1" si="692"/>
        <v>0</v>
      </c>
      <c r="Y4592" s="7"/>
    </row>
    <row r="4593" spans="1:25" ht="15" customHeight="1" x14ac:dyDescent="0.25">
      <c r="A4593" s="139">
        <v>4586</v>
      </c>
      <c r="B4593" s="10">
        <f t="shared" ca="1" si="683"/>
        <v>0.59562593107244599</v>
      </c>
      <c r="C4593" s="60">
        <f ca="1">_xlfn.NORM.INV(B4593,'Input Parameters'!$E$15,'Input Parameters'!$F$15)</f>
        <v>284.08425233578998</v>
      </c>
      <c r="D4593" s="10">
        <f t="shared" ca="1" si="684"/>
        <v>0.29771095134988224</v>
      </c>
      <c r="E4593" s="62">
        <f ca="1">IF(_xlfn.NORM.INV(D4593,'Input Parameters'!$E$17,'Input Parameters'!$F$17)&lt;3500,3500,IF(_xlfn.NORM.INV(D4593,'Input Parameters'!$E$17,'Input Parameters'!$F$17)&gt;5500,5500,_xlfn.NORM.INV(D4593,'Input Parameters'!$E$17,'Input Parameters'!$F$17)))</f>
        <v>4428.3031552297707</v>
      </c>
      <c r="F4593" s="10">
        <f t="shared" ca="1" si="685"/>
        <v>0.62739516320148037</v>
      </c>
      <c r="G4593" s="64">
        <f ca="1">_xlfn.NORM.INV(F4593,'Input Parameters'!$E$20,'Input Parameters'!$F$20)</f>
        <v>284.82724680029793</v>
      </c>
      <c r="H4593" s="57">
        <f ca="1">EXP(E4593*(1/'Input Parameters'!$E$23-1/G4593))</f>
        <v>0.65054755288479316</v>
      </c>
      <c r="I4593" s="10">
        <f t="shared" ca="1" si="686"/>
        <v>0.49035292134981434</v>
      </c>
      <c r="J4593" s="30">
        <f ca="1">_xlfn.BETA.INV(I4593,'Input Parameters'!$L$26,'Input Parameters'!$M$26,'Input Parameters'!$J$26,'Input Parameters'!$K$26)</f>
        <v>0.65750087230051768</v>
      </c>
      <c r="K4593" s="168">
        <f ca="1">('Input Parameters'!$E$27/'Input Parameters'!$E$38)^$J4593</f>
        <v>8.9484998345595625E-3</v>
      </c>
      <c r="L4593" s="69">
        <f ca="1">$H4593*$C4593*'Input Parameters'!$E$25*K4593</f>
        <v>1.6537750747250262</v>
      </c>
      <c r="M4593" s="24">
        <f t="shared" ca="1" si="687"/>
        <v>0.78295944035656051</v>
      </c>
      <c r="N4593" s="15">
        <f ca="1">_xlfn.NORM.INV(M4593,'Input Parameters'!$E$29,'Input Parameters'!$F$29)</f>
        <v>0.10007822271024602</v>
      </c>
      <c r="O4593" s="8">
        <f t="shared" ca="1" si="688"/>
        <v>0.26497251486991658</v>
      </c>
      <c r="P4593" s="30">
        <f ca="1">_xlfn.LOGNORM.INV(O4593,'Input Parameters'!$H$30,'Input Parameters'!$I$30)</f>
        <v>1.9943993661598993</v>
      </c>
      <c r="Q4593" s="10">
        <f t="shared" ca="1" si="689"/>
        <v>0.31564857592145734</v>
      </c>
      <c r="R4593" s="30">
        <f>IF('Input Parameters'!$E$32=0,0,_xlfn.BETA.INV(Q4593,'Input Parameters'!$L$32,'Input Parameters'!$M$32,'Input Parameters'!$J$32,'Input Parameters'!$K$32))</f>
        <v>0</v>
      </c>
      <c r="S4593" s="10">
        <f t="shared" ca="1" si="690"/>
        <v>0.13219068644318366</v>
      </c>
      <c r="T4593" s="26">
        <f ca="1">_xlfn.LOGNORM.INV(S4593,'Input Parameters'!$H$34,'Input Parameters'!$I$34)</f>
        <v>43.867457636111169</v>
      </c>
      <c r="U4593" s="10">
        <f t="shared" ca="1" si="691"/>
        <v>0.11837877266354091</v>
      </c>
      <c r="V4593" s="30">
        <f ca="1">_xlfn.BETA.INV(U4593,'Input Parameters'!$L$36,'Input Parameters'!$M$36,'Input Parameters'!$J$36,'Input Parameters'!$K$36)</f>
        <v>0.42787282396376014</v>
      </c>
      <c r="W4593" s="2">
        <f ca="1">N4593+(P4593-N4593)*(1-ERF((T4593-R4593)/(2*SQRT(L4593*'Input Parameters'!$E$38))))</f>
        <v>0.13012669375773744</v>
      </c>
      <c r="X4593">
        <f t="shared" ca="1" si="692"/>
        <v>1</v>
      </c>
      <c r="Y4593" s="7"/>
    </row>
    <row r="4594" spans="1:25" ht="15" customHeight="1" x14ac:dyDescent="0.25">
      <c r="A4594" s="139">
        <v>4587</v>
      </c>
      <c r="B4594" s="10">
        <f t="shared" ca="1" si="683"/>
        <v>0.21172226848086029</v>
      </c>
      <c r="C4594" s="60">
        <f ca="1">_xlfn.NORM.INV(B4594,'Input Parameters'!$E$15,'Input Parameters'!$F$15)</f>
        <v>227.58753838500289</v>
      </c>
      <c r="D4594" s="10">
        <f t="shared" ca="1" si="684"/>
        <v>0.33161182843415771</v>
      </c>
      <c r="E4594" s="62">
        <f ca="1">IF(_xlfn.NORM.INV(D4594,'Input Parameters'!$E$17,'Input Parameters'!$F$17)&lt;3500,3500,IF(_xlfn.NORM.INV(D4594,'Input Parameters'!$E$17,'Input Parameters'!$F$17)&gt;5500,5500,_xlfn.NORM.INV(D4594,'Input Parameters'!$E$17,'Input Parameters'!$F$17)))</f>
        <v>4495.1732636561583</v>
      </c>
      <c r="F4594" s="10">
        <f t="shared" ca="1" si="685"/>
        <v>0.17649507235933026</v>
      </c>
      <c r="G4594" s="64">
        <f ca="1">_xlfn.NORM.INV(F4594,'Input Parameters'!$E$20,'Input Parameters'!$F$20)</f>
        <v>276.42700639570938</v>
      </c>
      <c r="H4594" s="57">
        <f ca="1">EXP(E4594*(1/'Input Parameters'!$E$23-1/G4594))</f>
        <v>0.40010434122420041</v>
      </c>
      <c r="I4594" s="10">
        <f t="shared" ca="1" si="686"/>
        <v>0.93075921714606502</v>
      </c>
      <c r="J4594" s="30">
        <f ca="1">_xlfn.BETA.INV(I4594,'Input Parameters'!$L$26,'Input Parameters'!$M$26,'Input Parameters'!$J$26,'Input Parameters'!$K$26)</f>
        <v>0.86042922816684997</v>
      </c>
      <c r="K4594" s="168">
        <f ca="1">('Input Parameters'!$E$27/'Input Parameters'!$E$38)^$J4594</f>
        <v>2.0873096427245102E-3</v>
      </c>
      <c r="L4594" s="69">
        <f ca="1">$H4594*$C4594*'Input Parameters'!$E$25*K4594</f>
        <v>0.19006783222005436</v>
      </c>
      <c r="M4594" s="24">
        <f t="shared" ca="1" si="687"/>
        <v>0.98066756444271852</v>
      </c>
      <c r="N4594" s="15">
        <f ca="1">_xlfn.NORM.INV(M4594,'Input Parameters'!$E$29,'Input Parameters'!$F$29)</f>
        <v>0.10020677358259587</v>
      </c>
      <c r="O4594" s="8">
        <f t="shared" ca="1" si="688"/>
        <v>0.91300703206465095</v>
      </c>
      <c r="P4594" s="30">
        <f ca="1">_xlfn.LOGNORM.INV(O4594,'Input Parameters'!$H$30,'Input Parameters'!$I$30)</f>
        <v>5.1000252601311793</v>
      </c>
      <c r="Q4594" s="10">
        <f t="shared" ca="1" si="689"/>
        <v>0.25648610320072973</v>
      </c>
      <c r="R4594" s="30">
        <f>IF('Input Parameters'!$E$32=0,0,_xlfn.BETA.INV(Q4594,'Input Parameters'!$L$32,'Input Parameters'!$M$32,'Input Parameters'!$J$32,'Input Parameters'!$K$32))</f>
        <v>0</v>
      </c>
      <c r="S4594" s="10">
        <f t="shared" ca="1" si="690"/>
        <v>0.58118724094662277</v>
      </c>
      <c r="T4594" s="26">
        <f ca="1">_xlfn.LOGNORM.INV(S4594,'Input Parameters'!$H$34,'Input Parameters'!$I$34)</f>
        <v>51.710532944721642</v>
      </c>
      <c r="U4594" s="10">
        <f t="shared" ca="1" si="691"/>
        <v>0.8275712846172365</v>
      </c>
      <c r="V4594" s="30">
        <f ca="1">_xlfn.BETA.INV(U4594,'Input Parameters'!$L$36,'Input Parameters'!$M$36,'Input Parameters'!$J$36,'Input Parameters'!$K$36)</f>
        <v>0.74170983356773657</v>
      </c>
      <c r="W4594" s="2">
        <f ca="1">N4594+(P4594-N4594)*(1-ERF((T4594-R4594)/(2*SQRT(L4594*'Input Parameters'!$E$38))))</f>
        <v>0.10020677358259587</v>
      </c>
      <c r="X4594">
        <f t="shared" ca="1" si="692"/>
        <v>1</v>
      </c>
      <c r="Y4594" s="7"/>
    </row>
    <row r="4595" spans="1:25" ht="15" customHeight="1" x14ac:dyDescent="0.25">
      <c r="A4595" s="139">
        <v>4588</v>
      </c>
      <c r="B4595" s="10">
        <f t="shared" ca="1" si="683"/>
        <v>0.74405173633695409</v>
      </c>
      <c r="C4595" s="60">
        <f ca="1">_xlfn.NORM.INV(B4595,'Input Parameters'!$E$15,'Input Parameters'!$F$15)</f>
        <v>306.51199854613964</v>
      </c>
      <c r="D4595" s="10">
        <f t="shared" ca="1" si="684"/>
        <v>0.23156576515291805</v>
      </c>
      <c r="E4595" s="62">
        <f ca="1">IF(_xlfn.NORM.INV(D4595,'Input Parameters'!$E$17,'Input Parameters'!$F$17)&lt;3500,3500,IF(_xlfn.NORM.INV(D4595,'Input Parameters'!$E$17,'Input Parameters'!$F$17)&gt;5500,5500,_xlfn.NORM.INV(D4595,'Input Parameters'!$E$17,'Input Parameters'!$F$17)))</f>
        <v>4286.4099216726154</v>
      </c>
      <c r="F4595" s="10">
        <f t="shared" ca="1" si="685"/>
        <v>0.55095963866229158</v>
      </c>
      <c r="G4595" s="64">
        <f ca="1">_xlfn.NORM.INV(F4595,'Input Parameters'!$E$20,'Input Parameters'!$F$20)</f>
        <v>283.50817782970421</v>
      </c>
      <c r="H4595" s="57">
        <f ca="1">EXP(E4595*(1/'Input Parameters'!$E$23-1/G4595))</f>
        <v>0.61496909007947309</v>
      </c>
      <c r="I4595" s="10">
        <f t="shared" ca="1" si="686"/>
        <v>0.43062345331445906</v>
      </c>
      <c r="J4595" s="30">
        <f ca="1">_xlfn.BETA.INV(I4595,'Input Parameters'!$L$26,'Input Parameters'!$M$26,'Input Parameters'!$J$26,'Input Parameters'!$K$26)</f>
        <v>0.63291886845633727</v>
      </c>
      <c r="K4595" s="168">
        <f ca="1">('Input Parameters'!$E$27/'Input Parameters'!$E$38)^$J4595</f>
        <v>1.067402478115621E-2</v>
      </c>
      <c r="L4595" s="69">
        <f ca="1">$H4595*$C4595*'Input Parameters'!$E$25*K4595</f>
        <v>2.0120046224427739</v>
      </c>
      <c r="M4595" s="24">
        <f t="shared" ca="1" si="687"/>
        <v>0.79945668426295602</v>
      </c>
      <c r="N4595" s="15">
        <f ca="1">_xlfn.NORM.INV(M4595,'Input Parameters'!$E$29,'Input Parameters'!$F$29)</f>
        <v>0.10008396821382276</v>
      </c>
      <c r="O4595" s="8">
        <f t="shared" ca="1" si="688"/>
        <v>0.91280281977949751</v>
      </c>
      <c r="P4595" s="30">
        <f ca="1">_xlfn.LOGNORM.INV(O4595,'Input Parameters'!$H$30,'Input Parameters'!$I$30)</f>
        <v>5.096921642196893</v>
      </c>
      <c r="Q4595" s="10">
        <f t="shared" ca="1" si="689"/>
        <v>0.4276350676367815</v>
      </c>
      <c r="R4595" s="30">
        <f>IF('Input Parameters'!$E$32=0,0,_xlfn.BETA.INV(Q4595,'Input Parameters'!$L$32,'Input Parameters'!$M$32,'Input Parameters'!$J$32,'Input Parameters'!$K$32))</f>
        <v>0</v>
      </c>
      <c r="S4595" s="10">
        <f t="shared" ca="1" si="690"/>
        <v>0.91282093110626217</v>
      </c>
      <c r="T4595" s="26">
        <f ca="1">_xlfn.LOGNORM.INV(S4595,'Input Parameters'!$H$34,'Input Parameters'!$I$34)</f>
        <v>59.696784373255085</v>
      </c>
      <c r="U4595" s="10">
        <f t="shared" ca="1" si="691"/>
        <v>0.55604058350424823</v>
      </c>
      <c r="V4595" s="30">
        <f ca="1">_xlfn.BETA.INV(U4595,'Input Parameters'!$L$36,'Input Parameters'!$M$36,'Input Parameters'!$J$36,'Input Parameters'!$K$36)</f>
        <v>0.60765090453310677</v>
      </c>
      <c r="W4595" s="2">
        <f ca="1">N4595+(P4595-N4595)*(1-ERF((T4595-R4595)/(2*SQRT(L4595*'Input Parameters'!$E$38))))</f>
        <v>0.11468021777648051</v>
      </c>
      <c r="X4595">
        <f t="shared" ca="1" si="692"/>
        <v>1</v>
      </c>
      <c r="Y4595" s="7"/>
    </row>
    <row r="4596" spans="1:25" ht="15" customHeight="1" x14ac:dyDescent="0.25">
      <c r="A4596" s="139">
        <v>4589</v>
      </c>
      <c r="B4596" s="10">
        <f t="shared" ca="1" si="683"/>
        <v>3.3205441236763833E-2</v>
      </c>
      <c r="C4596" s="60">
        <f ca="1">_xlfn.NORM.INV(B4596,'Input Parameters'!$E$15,'Input Parameters'!$F$15)</f>
        <v>171.48754109582273</v>
      </c>
      <c r="D4596" s="10">
        <f t="shared" ca="1" si="684"/>
        <v>0.77872021340256414</v>
      </c>
      <c r="E4596" s="62">
        <f ca="1">IF(_xlfn.NORM.INV(D4596,'Input Parameters'!$E$17,'Input Parameters'!$F$17)&lt;3500,3500,IF(_xlfn.NORM.INV(D4596,'Input Parameters'!$E$17,'Input Parameters'!$F$17)&gt;5500,5500,_xlfn.NORM.INV(D4596,'Input Parameters'!$E$17,'Input Parameters'!$F$17)))</f>
        <v>5337.5147126353468</v>
      </c>
      <c r="F4596" s="10">
        <f t="shared" ca="1" si="685"/>
        <v>0.32593206464753843</v>
      </c>
      <c r="G4596" s="64">
        <f ca="1">_xlfn.NORM.INV(F4596,'Input Parameters'!$E$20,'Input Parameters'!$F$20)</f>
        <v>279.62713403511572</v>
      </c>
      <c r="H4596" s="57">
        <f ca="1">EXP(E4596*(1/'Input Parameters'!$E$23-1/G4596))</f>
        <v>0.42033378844571462</v>
      </c>
      <c r="I4596" s="10">
        <f t="shared" ca="1" si="686"/>
        <v>0.2840079237383073</v>
      </c>
      <c r="J4596" s="30">
        <f ca="1">_xlfn.BETA.INV(I4596,'Input Parameters'!$L$26,'Input Parameters'!$M$26,'Input Parameters'!$J$26,'Input Parameters'!$K$26)</f>
        <v>0.56629096677202684</v>
      </c>
      <c r="K4596" s="168">
        <f ca="1">('Input Parameters'!$E$27/'Input Parameters'!$E$38)^$J4596</f>
        <v>1.7214236090816709E-2</v>
      </c>
      <c r="L4596" s="69">
        <f ca="1">$H4596*$C4596*'Input Parameters'!$E$25*K4596</f>
        <v>1.2408367005143914</v>
      </c>
      <c r="M4596" s="24">
        <f t="shared" ca="1" si="687"/>
        <v>0.11464582467138407</v>
      </c>
      <c r="N4596" s="15">
        <f ca="1">_xlfn.NORM.INV(M4596,'Input Parameters'!$E$29,'Input Parameters'!$F$29)</f>
        <v>9.9879781445722002E-2</v>
      </c>
      <c r="O4596" s="8">
        <f t="shared" ca="1" si="688"/>
        <v>0.13226162748689596</v>
      </c>
      <c r="P4596" s="30">
        <f ca="1">_xlfn.LOGNORM.INV(O4596,'Input Parameters'!$H$30,'Input Parameters'!$I$30)</f>
        <v>1.5840347007259019</v>
      </c>
      <c r="Q4596" s="10">
        <f t="shared" ca="1" si="689"/>
        <v>0.65413105322130727</v>
      </c>
      <c r="R4596" s="30">
        <f>IF('Input Parameters'!$E$32=0,0,_xlfn.BETA.INV(Q4596,'Input Parameters'!$L$32,'Input Parameters'!$M$32,'Input Parameters'!$J$32,'Input Parameters'!$K$32))</f>
        <v>0</v>
      </c>
      <c r="S4596" s="10">
        <f t="shared" ca="1" si="690"/>
        <v>0.60020836215481776</v>
      </c>
      <c r="T4596" s="26">
        <f ca="1">_xlfn.LOGNORM.INV(S4596,'Input Parameters'!$H$34,'Input Parameters'!$I$34)</f>
        <v>52.026704721154914</v>
      </c>
      <c r="U4596" s="10">
        <f t="shared" ca="1" si="691"/>
        <v>0.56292893244793285</v>
      </c>
      <c r="V4596" s="30">
        <f ca="1">_xlfn.BETA.INV(U4596,'Input Parameters'!$L$36,'Input Parameters'!$M$36,'Input Parameters'!$J$36,'Input Parameters'!$K$36)</f>
        <v>0.6103866103614195</v>
      </c>
      <c r="W4596" s="2">
        <f ca="1">N4596+(P4596-N4596)*(1-ERF((T4596-R4596)/(2*SQRT(L4596*'Input Parameters'!$E$38))))</f>
        <v>0.10130157281303188</v>
      </c>
      <c r="X4596">
        <f t="shared" ca="1" si="692"/>
        <v>1</v>
      </c>
      <c r="Y4596" s="7"/>
    </row>
    <row r="4597" spans="1:25" ht="15" customHeight="1" x14ac:dyDescent="0.25">
      <c r="A4597" s="139">
        <v>4590</v>
      </c>
      <c r="B4597" s="10">
        <f t="shared" ca="1" si="683"/>
        <v>0.94552524131700699</v>
      </c>
      <c r="C4597" s="60">
        <f ca="1">_xlfn.NORM.INV(B4597,'Input Parameters'!$E$15,'Input Parameters'!$F$15)</f>
        <v>357.83563609866974</v>
      </c>
      <c r="D4597" s="10">
        <f t="shared" ca="1" si="684"/>
        <v>0.93266439027312054</v>
      </c>
      <c r="E4597" s="62">
        <f ca="1">IF(_xlfn.NORM.INV(D4597,'Input Parameters'!$E$17,'Input Parameters'!$F$17)&lt;3500,3500,IF(_xlfn.NORM.INV(D4597,'Input Parameters'!$E$17,'Input Parameters'!$F$17)&gt;5500,5500,_xlfn.NORM.INV(D4597,'Input Parameters'!$E$17,'Input Parameters'!$F$17)))</f>
        <v>5500</v>
      </c>
      <c r="F4597" s="10">
        <f t="shared" ca="1" si="685"/>
        <v>0.40741995395137187</v>
      </c>
      <c r="G4597" s="64">
        <f ca="1">_xlfn.NORM.INV(F4597,'Input Parameters'!$E$20,'Input Parameters'!$F$20)</f>
        <v>281.08094797142502</v>
      </c>
      <c r="H4597" s="57">
        <f ca="1">EXP(E4597*(1/'Input Parameters'!$E$23-1/G4597))</f>
        <v>0.45322899537422984</v>
      </c>
      <c r="I4597" s="10">
        <f t="shared" ca="1" si="686"/>
        <v>0.67752738421058123</v>
      </c>
      <c r="J4597" s="30">
        <f ca="1">_xlfn.BETA.INV(I4597,'Input Parameters'!$L$26,'Input Parameters'!$M$26,'Input Parameters'!$J$26,'Input Parameters'!$K$26)</f>
        <v>0.73242859454546261</v>
      </c>
      <c r="K4597" s="168">
        <f ca="1">('Input Parameters'!$E$27/'Input Parameters'!$E$38)^$J4597</f>
        <v>5.2279935932707782E-3</v>
      </c>
      <c r="L4597" s="69">
        <f ca="1">$H4597*$C4597*'Input Parameters'!$E$25*K4597</f>
        <v>0.84788376901327467</v>
      </c>
      <c r="M4597" s="24">
        <f t="shared" ca="1" si="687"/>
        <v>0.11455272098932834</v>
      </c>
      <c r="N4597" s="15">
        <f ca="1">_xlfn.NORM.INV(M4597,'Input Parameters'!$E$29,'Input Parameters'!$F$29)</f>
        <v>9.9879733360193165E-2</v>
      </c>
      <c r="O4597" s="8">
        <f t="shared" ca="1" si="688"/>
        <v>0.24102168206006558</v>
      </c>
      <c r="P4597" s="30">
        <f ca="1">_xlfn.LOGNORM.INV(O4597,'Input Parameters'!$H$30,'Input Parameters'!$I$30)</f>
        <v>1.9250413994800357</v>
      </c>
      <c r="Q4597" s="10">
        <f t="shared" ca="1" si="689"/>
        <v>0.31285312658600006</v>
      </c>
      <c r="R4597" s="30">
        <f>IF('Input Parameters'!$E$32=0,0,_xlfn.BETA.INV(Q4597,'Input Parameters'!$L$32,'Input Parameters'!$M$32,'Input Parameters'!$J$32,'Input Parameters'!$K$32))</f>
        <v>0</v>
      </c>
      <c r="S4597" s="10">
        <f t="shared" ca="1" si="690"/>
        <v>0.90844699451056476</v>
      </c>
      <c r="T4597" s="26">
        <f ca="1">_xlfn.LOGNORM.INV(S4597,'Input Parameters'!$H$34,'Input Parameters'!$I$34)</f>
        <v>59.495829423877858</v>
      </c>
      <c r="U4597" s="10">
        <f t="shared" ca="1" si="691"/>
        <v>0.44036582879857589</v>
      </c>
      <c r="V4597" s="30">
        <f ca="1">_xlfn.BETA.INV(U4597,'Input Parameters'!$L$36,'Input Parameters'!$M$36,'Input Parameters'!$J$36,'Input Parameters'!$K$36)</f>
        <v>0.56336376791108345</v>
      </c>
      <c r="W4597" s="2">
        <f ca="1">N4597+(P4597-N4597)*(1-ERF((T4597-R4597)/(2*SQRT(L4597*'Input Parameters'!$E$38))))</f>
        <v>9.9888685679705283E-2</v>
      </c>
      <c r="X4597">
        <f t="shared" ca="1" si="692"/>
        <v>1</v>
      </c>
      <c r="Y4597" s="7"/>
    </row>
    <row r="4598" spans="1:25" ht="15" customHeight="1" x14ac:dyDescent="0.25">
      <c r="A4598" s="139">
        <v>4591</v>
      </c>
      <c r="B4598" s="10">
        <f t="shared" ca="1" si="683"/>
        <v>2.9876478234240555E-2</v>
      </c>
      <c r="C4598" s="60">
        <f ca="1">_xlfn.NORM.INV(B4598,'Input Parameters'!$E$15,'Input Parameters'!$F$15)</f>
        <v>168.94197454992457</v>
      </c>
      <c r="D4598" s="10">
        <f t="shared" ca="1" si="684"/>
        <v>0.89619916695936963</v>
      </c>
      <c r="E4598" s="62">
        <f ca="1">IF(_xlfn.NORM.INV(D4598,'Input Parameters'!$E$17,'Input Parameters'!$F$17)&lt;3500,3500,IF(_xlfn.NORM.INV(D4598,'Input Parameters'!$E$17,'Input Parameters'!$F$17)&gt;5500,5500,_xlfn.NORM.INV(D4598,'Input Parameters'!$E$17,'Input Parameters'!$F$17)))</f>
        <v>5500</v>
      </c>
      <c r="F4598" s="10">
        <f t="shared" ca="1" si="685"/>
        <v>0.40000837173483739</v>
      </c>
      <c r="G4598" s="64">
        <f ca="1">_xlfn.NORM.INV(F4598,'Input Parameters'!$E$20,'Input Parameters'!$F$20)</f>
        <v>280.95271959225261</v>
      </c>
      <c r="H4598" s="57">
        <f ca="1">EXP(E4598*(1/'Input Parameters'!$E$23-1/G4598))</f>
        <v>0.44919939424491034</v>
      </c>
      <c r="I4598" s="10">
        <f t="shared" ca="1" si="686"/>
        <v>5.9504398003363157E-2</v>
      </c>
      <c r="J4598" s="30">
        <f ca="1">_xlfn.BETA.INV(I4598,'Input Parameters'!$L$26,'Input Parameters'!$M$26,'Input Parameters'!$J$26,'Input Parameters'!$K$26)</f>
        <v>0.39828537981487716</v>
      </c>
      <c r="K4598" s="168">
        <f ca="1">('Input Parameters'!$E$27/'Input Parameters'!$E$38)^$J4598</f>
        <v>5.7445966196227764E-2</v>
      </c>
      <c r="L4598" s="69">
        <f ca="1">$H4598*$C4598*'Input Parameters'!$E$25*K4598</f>
        <v>4.3594958247619058</v>
      </c>
      <c r="M4598" s="24">
        <f t="shared" ca="1" si="687"/>
        <v>0.44881137391303227</v>
      </c>
      <c r="N4598" s="15">
        <f ca="1">_xlfn.NORM.INV(M4598,'Input Parameters'!$E$29,'Input Parameters'!$F$29)</f>
        <v>9.9987133502112607E-2</v>
      </c>
      <c r="O4598" s="8">
        <f t="shared" ca="1" si="688"/>
        <v>0.20110830582220984</v>
      </c>
      <c r="P4598" s="30">
        <f ca="1">_xlfn.LOGNORM.INV(O4598,'Input Parameters'!$H$30,'Input Parameters'!$I$30)</f>
        <v>1.806410645334275</v>
      </c>
      <c r="Q4598" s="10">
        <f t="shared" ca="1" si="689"/>
        <v>0.7175043426009442</v>
      </c>
      <c r="R4598" s="30">
        <f>IF('Input Parameters'!$E$32=0,0,_xlfn.BETA.INV(Q4598,'Input Parameters'!$L$32,'Input Parameters'!$M$32,'Input Parameters'!$J$32,'Input Parameters'!$K$32))</f>
        <v>0</v>
      </c>
      <c r="S4598" s="10">
        <f t="shared" ca="1" si="690"/>
        <v>0.17049379801166731</v>
      </c>
      <c r="T4598" s="26">
        <f ca="1">_xlfn.LOGNORM.INV(S4598,'Input Parameters'!$H$34,'Input Parameters'!$I$34)</f>
        <v>44.771794434490658</v>
      </c>
      <c r="U4598" s="10">
        <f t="shared" ca="1" si="691"/>
        <v>0.30863102249261554</v>
      </c>
      <c r="V4598" s="30">
        <f ca="1">_xlfn.BETA.INV(U4598,'Input Parameters'!$L$36,'Input Parameters'!$M$36,'Input Parameters'!$J$36,'Input Parameters'!$K$36)</f>
        <v>0.51356507598036627</v>
      </c>
      <c r="W4598" s="2">
        <f ca="1">N4598+(P4598-N4598)*(1-ERF((T4598-R4598)/(2*SQRT(L4598*'Input Parameters'!$E$38))))</f>
        <v>0.32089331280115452</v>
      </c>
      <c r="X4598">
        <f t="shared" ca="1" si="692"/>
        <v>1</v>
      </c>
      <c r="Y4598" s="7"/>
    </row>
    <row r="4599" spans="1:25" ht="15" customHeight="1" x14ac:dyDescent="0.25">
      <c r="A4599" s="139">
        <v>4592</v>
      </c>
      <c r="B4599" s="10">
        <f t="shared" ca="1" si="683"/>
        <v>7.7667565158940688E-2</v>
      </c>
      <c r="C4599" s="60">
        <f ca="1">_xlfn.NORM.INV(B4599,'Input Parameters'!$E$15,'Input Parameters'!$F$15)</f>
        <v>193.96174620006755</v>
      </c>
      <c r="D4599" s="10">
        <f t="shared" ca="1" si="684"/>
        <v>0.23531163285392531</v>
      </c>
      <c r="E4599" s="62">
        <f ca="1">IF(_xlfn.NORM.INV(D4599,'Input Parameters'!$E$17,'Input Parameters'!$F$17)&lt;3500,3500,IF(_xlfn.NORM.INV(D4599,'Input Parameters'!$E$17,'Input Parameters'!$F$17)&gt;5500,5500,_xlfn.NORM.INV(D4599,'Input Parameters'!$E$17,'Input Parameters'!$F$17)))</f>
        <v>4294.9742706362922</v>
      </c>
      <c r="F4599" s="10">
        <f t="shared" ca="1" si="685"/>
        <v>0.6217173054871219</v>
      </c>
      <c r="G4599" s="64">
        <f ca="1">_xlfn.NORM.INV(F4599,'Input Parameters'!$E$20,'Input Parameters'!$F$20)</f>
        <v>284.72696094581499</v>
      </c>
      <c r="H4599" s="57">
        <f ca="1">EXP(E4599*(1/'Input Parameters'!$E$23-1/G4599))</f>
        <v>0.6555326014776095</v>
      </c>
      <c r="I4599" s="10">
        <f t="shared" ca="1" si="686"/>
        <v>0.81206460124259516</v>
      </c>
      <c r="J4599" s="30">
        <f ca="1">_xlfn.BETA.INV(I4599,'Input Parameters'!$L$26,'Input Parameters'!$M$26,'Input Parameters'!$J$26,'Input Parameters'!$K$26)</f>
        <v>0.79119300332516151</v>
      </c>
      <c r="K4599" s="168">
        <f ca="1">('Input Parameters'!$E$27/'Input Parameters'!$E$38)^$J4599</f>
        <v>3.4298244190196264E-3</v>
      </c>
      <c r="L4599" s="69">
        <f ca="1">$H4599*$C4599*'Input Parameters'!$E$25*K4599</f>
        <v>0.43609616607863894</v>
      </c>
      <c r="M4599" s="24">
        <f t="shared" ca="1" si="687"/>
        <v>0.94344053920318993</v>
      </c>
      <c r="N4599" s="15">
        <f ca="1">_xlfn.NORM.INV(M4599,'Input Parameters'!$E$29,'Input Parameters'!$F$29)</f>
        <v>0.10015843287719209</v>
      </c>
      <c r="O4599" s="8">
        <f t="shared" ca="1" si="688"/>
        <v>0.18270381934331492</v>
      </c>
      <c r="P4599" s="30">
        <f ca="1">_xlfn.LOGNORM.INV(O4599,'Input Parameters'!$H$30,'Input Parameters'!$I$30)</f>
        <v>1.7497701915798198</v>
      </c>
      <c r="Q4599" s="10">
        <f t="shared" ca="1" si="689"/>
        <v>0.28956504972679442</v>
      </c>
      <c r="R4599" s="30">
        <f>IF('Input Parameters'!$E$32=0,0,_xlfn.BETA.INV(Q4599,'Input Parameters'!$L$32,'Input Parameters'!$M$32,'Input Parameters'!$J$32,'Input Parameters'!$K$32))</f>
        <v>0</v>
      </c>
      <c r="S4599" s="10">
        <f t="shared" ca="1" si="690"/>
        <v>0.80811128976974256</v>
      </c>
      <c r="T4599" s="26">
        <f ca="1">_xlfn.LOGNORM.INV(S4599,'Input Parameters'!$H$34,'Input Parameters'!$I$34)</f>
        <v>56.181764238137575</v>
      </c>
      <c r="U4599" s="10">
        <f t="shared" ca="1" si="691"/>
        <v>0.18650713014409781</v>
      </c>
      <c r="V4599" s="30">
        <f ca="1">_xlfn.BETA.INV(U4599,'Input Parameters'!$L$36,'Input Parameters'!$M$36,'Input Parameters'!$J$36,'Input Parameters'!$K$36)</f>
        <v>0.46258479792426893</v>
      </c>
      <c r="W4599" s="2">
        <f ca="1">N4599+(P4599-N4599)*(1-ERF((T4599-R4599)/(2*SQRT(L4599*'Input Parameters'!$E$38))))</f>
        <v>0.10015843583105266</v>
      </c>
      <c r="X4599">
        <f t="shared" ca="1" si="692"/>
        <v>1</v>
      </c>
      <c r="Y4599" s="7"/>
    </row>
    <row r="4600" spans="1:25" ht="15" customHeight="1" x14ac:dyDescent="0.25">
      <c r="A4600" s="139">
        <v>4593</v>
      </c>
      <c r="B4600" s="10">
        <f t="shared" ca="1" si="683"/>
        <v>0.862364211437463</v>
      </c>
      <c r="C4600" s="60">
        <f ca="1">_xlfn.NORM.INV(B4600,'Input Parameters'!$E$15,'Input Parameters'!$F$15)</f>
        <v>330.09240382253387</v>
      </c>
      <c r="D4600" s="10">
        <f t="shared" ca="1" si="684"/>
        <v>0.79779152734017056</v>
      </c>
      <c r="E4600" s="62">
        <f ca="1">IF(_xlfn.NORM.INV(D4600,'Input Parameters'!$E$17,'Input Parameters'!$F$17)&lt;3500,3500,IF(_xlfn.NORM.INV(D4600,'Input Parameters'!$E$17,'Input Parameters'!$F$17)&gt;5500,5500,_xlfn.NORM.INV(D4600,'Input Parameters'!$E$17,'Input Parameters'!$F$17)))</f>
        <v>5383.6311238897215</v>
      </c>
      <c r="F4600" s="10">
        <f t="shared" ca="1" si="685"/>
        <v>6.0809092344473847E-2</v>
      </c>
      <c r="G4600" s="64">
        <f ca="1">_xlfn.NORM.INV(F4600,'Input Parameters'!$E$20,'Input Parameters'!$F$20)</f>
        <v>272.27828557375739</v>
      </c>
      <c r="H4600" s="57">
        <f ca="1">EXP(E4600*(1/'Input Parameters'!$E$23-1/G4600))</f>
        <v>0.2481221359610733</v>
      </c>
      <c r="I4600" s="10">
        <f t="shared" ca="1" si="686"/>
        <v>0.15758196333885699</v>
      </c>
      <c r="J4600" s="30">
        <f ca="1">_xlfn.BETA.INV(I4600,'Input Parameters'!$L$26,'Input Parameters'!$M$26,'Input Parameters'!$J$26,'Input Parameters'!$K$26)</f>
        <v>0.49189592710657543</v>
      </c>
      <c r="K4600" s="168">
        <f ca="1">('Input Parameters'!$E$27/'Input Parameters'!$E$38)^$J4600</f>
        <v>2.9352393936433574E-2</v>
      </c>
      <c r="L4600" s="69">
        <f ca="1">$H4600*$C4600*'Input Parameters'!$E$25*K4600</f>
        <v>2.4040559391653686</v>
      </c>
      <c r="M4600" s="24">
        <f t="shared" ca="1" si="687"/>
        <v>0.69395223806165141</v>
      </c>
      <c r="N4600" s="15">
        <f ca="1">_xlfn.NORM.INV(M4600,'Input Parameters'!$E$29,'Input Parameters'!$F$29)</f>
        <v>0.10005070845089205</v>
      </c>
      <c r="O4600" s="8">
        <f t="shared" ca="1" si="688"/>
        <v>0.81782937170752501</v>
      </c>
      <c r="P4600" s="30">
        <f ca="1">_xlfn.LOGNORM.INV(O4600,'Input Parameters'!$H$30,'Input Parameters'!$I$30)</f>
        <v>4.1187444920066216</v>
      </c>
      <c r="Q4600" s="10">
        <f t="shared" ca="1" si="689"/>
        <v>0.96984070827227908</v>
      </c>
      <c r="R4600" s="30">
        <f>IF('Input Parameters'!$E$32=0,0,_xlfn.BETA.INV(Q4600,'Input Parameters'!$L$32,'Input Parameters'!$M$32,'Input Parameters'!$J$32,'Input Parameters'!$K$32))</f>
        <v>0</v>
      </c>
      <c r="S4600" s="10">
        <f t="shared" ca="1" si="690"/>
        <v>0.816148289494944</v>
      </c>
      <c r="T4600" s="26">
        <f ca="1">_xlfn.LOGNORM.INV(S4600,'Input Parameters'!$H$34,'Input Parameters'!$I$34)</f>
        <v>56.390801539734895</v>
      </c>
      <c r="U4600" s="10">
        <f t="shared" ca="1" si="691"/>
        <v>0.1317529500559963</v>
      </c>
      <c r="V4600" s="30">
        <f ca="1">_xlfn.BETA.INV(U4600,'Input Parameters'!$L$36,'Input Parameters'!$M$36,'Input Parameters'!$J$36,'Input Parameters'!$K$36)</f>
        <v>0.43533618535242458</v>
      </c>
      <c r="W4600" s="2">
        <f ca="1">N4600+(P4600-N4600)*(1-ERF((T4600-R4600)/(2*SQRT(L4600*'Input Parameters'!$E$38))))</f>
        <v>0.14071963454498237</v>
      </c>
      <c r="X4600">
        <f t="shared" ca="1" si="692"/>
        <v>1</v>
      </c>
      <c r="Y4600" s="7"/>
    </row>
    <row r="4601" spans="1:25" ht="15" customHeight="1" x14ac:dyDescent="0.25">
      <c r="A4601" s="139">
        <v>4594</v>
      </c>
      <c r="B4601" s="10">
        <f t="shared" ca="1" si="683"/>
        <v>0.36353334617068944</v>
      </c>
      <c r="C4601" s="60">
        <f ca="1">_xlfn.NORM.INV(B4601,'Input Parameters'!$E$15,'Input Parameters'!$F$15)</f>
        <v>252.05205677523156</v>
      </c>
      <c r="D4601" s="10">
        <f t="shared" ca="1" si="684"/>
        <v>0.67537919291986459</v>
      </c>
      <c r="E4601" s="62">
        <f ca="1">IF(_xlfn.NORM.INV(D4601,'Input Parameters'!$E$17,'Input Parameters'!$F$17)&lt;3500,3500,IF(_xlfn.NORM.INV(D4601,'Input Parameters'!$E$17,'Input Parameters'!$F$17)&gt;5500,5500,_xlfn.NORM.INV(D4601,'Input Parameters'!$E$17,'Input Parameters'!$F$17)))</f>
        <v>5118.3712041864292</v>
      </c>
      <c r="F4601" s="10">
        <f t="shared" ca="1" si="685"/>
        <v>0.53780360565389018</v>
      </c>
      <c r="G4601" s="64">
        <f ca="1">_xlfn.NORM.INV(F4601,'Input Parameters'!$E$20,'Input Parameters'!$F$20)</f>
        <v>283.28584238128434</v>
      </c>
      <c r="H4601" s="57">
        <f ca="1">EXP(E4601*(1/'Input Parameters'!$E$23-1/G4601))</f>
        <v>0.5517185168369384</v>
      </c>
      <c r="I4601" s="10">
        <f t="shared" ca="1" si="686"/>
        <v>0.23998179999961622</v>
      </c>
      <c r="J4601" s="30">
        <f ca="1">_xlfn.BETA.INV(I4601,'Input Parameters'!$L$26,'Input Parameters'!$M$26,'Input Parameters'!$J$26,'Input Parameters'!$K$26)</f>
        <v>0.54311404862324131</v>
      </c>
      <c r="K4601" s="168">
        <f ca="1">('Input Parameters'!$E$27/'Input Parameters'!$E$38)^$J4601</f>
        <v>2.0327716622503329E-2</v>
      </c>
      <c r="L4601" s="69">
        <f ca="1">$H4601*$C4601*'Input Parameters'!$E$25*K4601</f>
        <v>2.8268085977264996</v>
      </c>
      <c r="M4601" s="24">
        <f t="shared" ca="1" si="687"/>
        <v>0.93678718541957529</v>
      </c>
      <c r="N4601" s="15">
        <f ca="1">_xlfn.NORM.INV(M4601,'Input Parameters'!$E$29,'Input Parameters'!$F$29)</f>
        <v>0.10015283501319583</v>
      </c>
      <c r="O4601" s="8">
        <f t="shared" ca="1" si="688"/>
        <v>0.58314618307667621</v>
      </c>
      <c r="P4601" s="30">
        <f ca="1">_xlfn.LOGNORM.INV(O4601,'Input Parameters'!$H$30,'Input Parameters'!$I$30)</f>
        <v>2.9630415158214465</v>
      </c>
      <c r="Q4601" s="10">
        <f t="shared" ca="1" si="689"/>
        <v>0.76291384360653269</v>
      </c>
      <c r="R4601" s="30">
        <f>IF('Input Parameters'!$E$32=0,0,_xlfn.BETA.INV(Q4601,'Input Parameters'!$L$32,'Input Parameters'!$M$32,'Input Parameters'!$J$32,'Input Parameters'!$K$32))</f>
        <v>0</v>
      </c>
      <c r="S4601" s="10">
        <f t="shared" ca="1" si="690"/>
        <v>0.82441902905394593</v>
      </c>
      <c r="T4601" s="26">
        <f ca="1">_xlfn.LOGNORM.INV(S4601,'Input Parameters'!$H$34,'Input Parameters'!$I$34)</f>
        <v>56.612797563072348</v>
      </c>
      <c r="U4601" s="10">
        <f t="shared" ca="1" si="691"/>
        <v>0.68816028382102068</v>
      </c>
      <c r="V4601" s="30">
        <f ca="1">_xlfn.BETA.INV(U4601,'Input Parameters'!$L$36,'Input Parameters'!$M$36,'Input Parameters'!$J$36,'Input Parameters'!$K$36)</f>
        <v>0.66402171768019147</v>
      </c>
      <c r="W4601" s="2">
        <f ca="1">N4601+(P4601-N4601)*(1-ERF((T4601-R4601)/(2*SQRT(L4601*'Input Parameters'!$E$38))))</f>
        <v>0.14958851612470639</v>
      </c>
      <c r="X4601">
        <f t="shared" ca="1" si="692"/>
        <v>1</v>
      </c>
      <c r="Y4601" s="7"/>
    </row>
    <row r="4602" spans="1:25" ht="15" customHeight="1" x14ac:dyDescent="0.25">
      <c r="A4602" s="139">
        <v>4595</v>
      </c>
      <c r="B4602" s="10">
        <f t="shared" ca="1" si="683"/>
        <v>0.64862281849057257</v>
      </c>
      <c r="C4602" s="60">
        <f ca="1">_xlfn.NORM.INV(B4602,'Input Parameters'!$E$15,'Input Parameters'!$F$15)</f>
        <v>291.64768854315093</v>
      </c>
      <c r="D4602" s="10">
        <f t="shared" ca="1" si="684"/>
        <v>0.33092229032742759</v>
      </c>
      <c r="E4602" s="62">
        <f ca="1">IF(_xlfn.NORM.INV(D4602,'Input Parameters'!$E$17,'Input Parameters'!$F$17)&lt;3500,3500,IF(_xlfn.NORM.INV(D4602,'Input Parameters'!$E$17,'Input Parameters'!$F$17)&gt;5500,5500,_xlfn.NORM.INV(D4602,'Input Parameters'!$E$17,'Input Parameters'!$F$17)))</f>
        <v>4493.8424900483242</v>
      </c>
      <c r="F4602" s="10">
        <f t="shared" ca="1" si="685"/>
        <v>0.29655498837888838</v>
      </c>
      <c r="G4602" s="64">
        <f ca="1">_xlfn.NORM.INV(F4602,'Input Parameters'!$E$20,'Input Parameters'!$F$20)</f>
        <v>279.06995739442323</v>
      </c>
      <c r="H4602" s="57">
        <f ca="1">EXP(E4602*(1/'Input Parameters'!$E$23-1/G4602))</f>
        <v>0.46682688895464386</v>
      </c>
      <c r="I4602" s="10">
        <f t="shared" ca="1" si="686"/>
        <v>8.9148136460742045E-2</v>
      </c>
      <c r="J4602" s="30">
        <f ca="1">_xlfn.BETA.INV(I4602,'Input Parameters'!$L$26,'Input Parameters'!$M$26,'Input Parameters'!$J$26,'Input Parameters'!$K$26)</f>
        <v>0.43374737685673331</v>
      </c>
      <c r="K4602" s="168">
        <f ca="1">('Input Parameters'!$E$27/'Input Parameters'!$E$38)^$J4602</f>
        <v>4.4543892012788543E-2</v>
      </c>
      <c r="L4602" s="69">
        <f ca="1">$H4602*$C4602*'Input Parameters'!$E$25*K4602</f>
        <v>6.0646056014547982</v>
      </c>
      <c r="M4602" s="24">
        <f t="shared" ca="1" si="687"/>
        <v>0.44403180337377124</v>
      </c>
      <c r="N4602" s="15">
        <f ca="1">_xlfn.NORM.INV(M4602,'Input Parameters'!$E$29,'Input Parameters'!$F$29)</f>
        <v>9.9985924514291544E-2</v>
      </c>
      <c r="O4602" s="8">
        <f t="shared" ca="1" si="688"/>
        <v>0.92598216272846989</v>
      </c>
      <c r="P4602" s="30">
        <f ca="1">_xlfn.LOGNORM.INV(O4602,'Input Parameters'!$H$30,'Input Parameters'!$I$30)</f>
        <v>5.3139821533440426</v>
      </c>
      <c r="Q4602" s="10">
        <f t="shared" ca="1" si="689"/>
        <v>0.67188732356191472</v>
      </c>
      <c r="R4602" s="30">
        <f>IF('Input Parameters'!$E$32=0,0,_xlfn.BETA.INV(Q4602,'Input Parameters'!$L$32,'Input Parameters'!$M$32,'Input Parameters'!$J$32,'Input Parameters'!$K$32))</f>
        <v>0</v>
      </c>
      <c r="S4602" s="10">
        <f t="shared" ca="1" si="690"/>
        <v>0.11461553908678079</v>
      </c>
      <c r="T4602" s="26">
        <f ca="1">_xlfn.LOGNORM.INV(S4602,'Input Parameters'!$H$34,'Input Parameters'!$I$34)</f>
        <v>43.3988821588799</v>
      </c>
      <c r="U4602" s="10">
        <f t="shared" ca="1" si="691"/>
        <v>0.31985642240651257</v>
      </c>
      <c r="V4602" s="30">
        <f ca="1">_xlfn.BETA.INV(U4602,'Input Parameters'!$L$36,'Input Parameters'!$M$36,'Input Parameters'!$J$36,'Input Parameters'!$K$36)</f>
        <v>0.51790973731988288</v>
      </c>
      <c r="W4602" s="2">
        <f ca="1">N4602+(P4602-N4602)*(1-ERF((T4602-R4602)/(2*SQRT(L4602*'Input Parameters'!$E$38))))</f>
        <v>1.2090958249328474</v>
      </c>
      <c r="X4602">
        <f t="shared" ca="1" si="692"/>
        <v>0</v>
      </c>
      <c r="Y4602" s="7"/>
    </row>
    <row r="4603" spans="1:25" ht="15" customHeight="1" x14ac:dyDescent="0.25">
      <c r="A4603" s="139">
        <v>4596</v>
      </c>
      <c r="B4603" s="10">
        <f t="shared" ca="1" si="683"/>
        <v>0.11036999194341923</v>
      </c>
      <c r="C4603" s="60">
        <f ca="1">_xlfn.NORM.INV(B4603,'Input Parameters'!$E$15,'Input Parameters'!$F$15)</f>
        <v>204.60392832318141</v>
      </c>
      <c r="D4603" s="10">
        <f t="shared" ca="1" si="684"/>
        <v>0.42748565510457393</v>
      </c>
      <c r="E4603" s="62">
        <f ca="1">IF(_xlfn.NORM.INV(D4603,'Input Parameters'!$E$17,'Input Parameters'!$F$17)&lt;3500,3500,IF(_xlfn.NORM.INV(D4603,'Input Parameters'!$E$17,'Input Parameters'!$F$17)&gt;5500,5500,_xlfn.NORM.INV(D4603,'Input Parameters'!$E$17,'Input Parameters'!$F$17)))</f>
        <v>4672.0545961736771</v>
      </c>
      <c r="F4603" s="10">
        <f t="shared" ca="1" si="685"/>
        <v>0.98578253273525718</v>
      </c>
      <c r="G4603" s="64">
        <f ca="1">_xlfn.NORM.INV(F4603,'Input Parameters'!$E$20,'Input Parameters'!$F$20)</f>
        <v>297.33126120825216</v>
      </c>
      <c r="H4603" s="57">
        <f ca="1">EXP(E4603*(1/'Input Parameters'!$E$23-1/G4603))</f>
        <v>1.2664435865143437</v>
      </c>
      <c r="I4603" s="10">
        <f t="shared" ca="1" si="686"/>
        <v>0.70861477106576798</v>
      </c>
      <c r="J4603" s="30">
        <f ca="1">_xlfn.BETA.INV(I4603,'Input Parameters'!$L$26,'Input Parameters'!$M$26,'Input Parameters'!$J$26,'Input Parameters'!$K$26)</f>
        <v>0.74526459588051863</v>
      </c>
      <c r="K4603" s="168">
        <f ca="1">('Input Parameters'!$E$27/'Input Parameters'!$E$38)^$J4603</f>
        <v>4.7681320659761859E-3</v>
      </c>
      <c r="L4603" s="69">
        <f ca="1">$H4603*$C4603*'Input Parameters'!$E$25*K4603</f>
        <v>1.2355151996405791</v>
      </c>
      <c r="M4603" s="24">
        <f t="shared" ca="1" si="687"/>
        <v>0.53731272320372903</v>
      </c>
      <c r="N4603" s="15">
        <f ca="1">_xlfn.NORM.INV(M4603,'Input Parameters'!$E$29,'Input Parameters'!$F$29)</f>
        <v>0.10000936659068184</v>
      </c>
      <c r="O4603" s="8">
        <f t="shared" ca="1" si="688"/>
        <v>0.35531998269623977</v>
      </c>
      <c r="P4603" s="30">
        <f ca="1">_xlfn.LOGNORM.INV(O4603,'Input Parameters'!$H$30,'Input Parameters'!$I$30)</f>
        <v>2.2519326582770547</v>
      </c>
      <c r="Q4603" s="10">
        <f t="shared" ca="1" si="689"/>
        <v>0.98658887172730692</v>
      </c>
      <c r="R4603" s="30">
        <f>IF('Input Parameters'!$E$32=0,0,_xlfn.BETA.INV(Q4603,'Input Parameters'!$L$32,'Input Parameters'!$M$32,'Input Parameters'!$J$32,'Input Parameters'!$K$32))</f>
        <v>0</v>
      </c>
      <c r="S4603" s="10">
        <f t="shared" ca="1" si="690"/>
        <v>0.13121613928683218</v>
      </c>
      <c r="T4603" s="26">
        <f ca="1">_xlfn.LOGNORM.INV(S4603,'Input Parameters'!$H$34,'Input Parameters'!$I$34)</f>
        <v>43.842526771750364</v>
      </c>
      <c r="U4603" s="10">
        <f t="shared" ca="1" si="691"/>
        <v>0.75866671273860342</v>
      </c>
      <c r="V4603" s="30">
        <f ca="1">_xlfn.BETA.INV(U4603,'Input Parameters'!$L$36,'Input Parameters'!$M$36,'Input Parameters'!$J$36,'Input Parameters'!$K$36)</f>
        <v>0.69960946431870341</v>
      </c>
      <c r="W4603" s="2">
        <f ca="1">N4603+(P4603-N4603)*(1-ERF((T4603-R4603)/(2*SQRT(L4603*'Input Parameters'!$E$38))))</f>
        <v>0.11138500556258679</v>
      </c>
      <c r="X4603">
        <f t="shared" ca="1" si="692"/>
        <v>1</v>
      </c>
      <c r="Y4603" s="7"/>
    </row>
    <row r="4604" spans="1:25" ht="15" customHeight="1" x14ac:dyDescent="0.25">
      <c r="A4604" s="139">
        <v>4597</v>
      </c>
      <c r="B4604" s="10">
        <f t="shared" ca="1" si="683"/>
        <v>0.60748762135323431</v>
      </c>
      <c r="C4604" s="60">
        <f ca="1">_xlfn.NORM.INV(B4604,'Input Parameters'!$E$15,'Input Parameters'!$F$15)</f>
        <v>285.74991576063024</v>
      </c>
      <c r="D4604" s="10">
        <f t="shared" ca="1" si="684"/>
        <v>0.84518455718534691</v>
      </c>
      <c r="E4604" s="62">
        <f ca="1">IF(_xlfn.NORM.INV(D4604,'Input Parameters'!$E$17,'Input Parameters'!$F$17)&lt;3500,3500,IF(_xlfn.NORM.INV(D4604,'Input Parameters'!$E$17,'Input Parameters'!$F$17)&gt;5500,5500,_xlfn.NORM.INV(D4604,'Input Parameters'!$E$17,'Input Parameters'!$F$17)))</f>
        <v>5500</v>
      </c>
      <c r="F4604" s="10">
        <f t="shared" ca="1" si="685"/>
        <v>0.96442879948443949</v>
      </c>
      <c r="G4604" s="64">
        <f ca="1">_xlfn.NORM.INV(F4604,'Input Parameters'!$E$20,'Input Parameters'!$F$20)</f>
        <v>294.74060167652192</v>
      </c>
      <c r="H4604" s="57">
        <f ca="1">EXP(E4604*(1/'Input Parameters'!$E$23-1/G4604))</f>
        <v>1.1224153519467091</v>
      </c>
      <c r="I4604" s="10">
        <f t="shared" ca="1" si="686"/>
        <v>0.40139809445924968</v>
      </c>
      <c r="J4604" s="30">
        <f ca="1">_xlfn.BETA.INV(I4604,'Input Parameters'!$L$26,'Input Parameters'!$M$26,'Input Parameters'!$J$26,'Input Parameters'!$K$26)</f>
        <v>0.6205072846272307</v>
      </c>
      <c r="K4604" s="168">
        <f ca="1">('Input Parameters'!$E$27/'Input Parameters'!$E$38)^$J4604</f>
        <v>1.1667903543423301E-2</v>
      </c>
      <c r="L4604" s="69">
        <f ca="1">$H4604*$C4604*'Input Parameters'!$E$25*K4604</f>
        <v>3.7422477800470646</v>
      </c>
      <c r="M4604" s="24">
        <f t="shared" ca="1" si="687"/>
        <v>0.89948605947896043</v>
      </c>
      <c r="N4604" s="15">
        <f ca="1">_xlfn.NORM.INV(M4604,'Input Parameters'!$E$29,'Input Parameters'!$F$29)</f>
        <v>0.1001278628579054</v>
      </c>
      <c r="O4604" s="8">
        <f t="shared" ca="1" si="688"/>
        <v>0.6664705264380788</v>
      </c>
      <c r="P4604" s="30">
        <f ca="1">_xlfn.LOGNORM.INV(O4604,'Input Parameters'!$H$30,'Input Parameters'!$I$30)</f>
        <v>3.2879129322890708</v>
      </c>
      <c r="Q4604" s="10">
        <f t="shared" ca="1" si="689"/>
        <v>4.4112355292624805E-3</v>
      </c>
      <c r="R4604" s="30">
        <f>IF('Input Parameters'!$E$32=0,0,_xlfn.BETA.INV(Q4604,'Input Parameters'!$L$32,'Input Parameters'!$M$32,'Input Parameters'!$J$32,'Input Parameters'!$K$32))</f>
        <v>0</v>
      </c>
      <c r="S4604" s="10">
        <f t="shared" ca="1" si="690"/>
        <v>0.53090791451537866</v>
      </c>
      <c r="T4604" s="26">
        <f ca="1">_xlfn.LOGNORM.INV(S4604,'Input Parameters'!$H$34,'Input Parameters'!$I$34)</f>
        <v>50.896835523988358</v>
      </c>
      <c r="U4604" s="10">
        <f t="shared" ca="1" si="691"/>
        <v>0.61720233579464645</v>
      </c>
      <c r="V4604" s="30">
        <f ca="1">_xlfn.BETA.INV(U4604,'Input Parameters'!$L$36,'Input Parameters'!$M$36,'Input Parameters'!$J$36,'Input Parameters'!$K$36)</f>
        <v>0.63258569653878594</v>
      </c>
      <c r="W4604" s="2">
        <f ca="1">N4604+(P4604-N4604)*(1-ERF((T4604-R4604)/(2*SQRT(L4604*'Input Parameters'!$E$38))))</f>
        <v>0.30040692195140184</v>
      </c>
      <c r="X4604">
        <f t="shared" ca="1" si="692"/>
        <v>1</v>
      </c>
      <c r="Y4604" s="7"/>
    </row>
    <row r="4605" spans="1:25" ht="15" customHeight="1" x14ac:dyDescent="0.25">
      <c r="A4605" s="139">
        <v>4598</v>
      </c>
      <c r="B4605" s="10">
        <f t="shared" ca="1" si="683"/>
        <v>0.94944065700009694</v>
      </c>
      <c r="C4605" s="60">
        <f ca="1">_xlfn.NORM.INV(B4605,'Input Parameters'!$E$15,'Input Parameters'!$F$15)</f>
        <v>359.81486690367177</v>
      </c>
      <c r="D4605" s="10">
        <f t="shared" ca="1" si="684"/>
        <v>1.2499046200046271E-2</v>
      </c>
      <c r="E4605" s="62">
        <f ca="1">IF(_xlfn.NORM.INV(D4605,'Input Parameters'!$E$17,'Input Parameters'!$F$17)&lt;3500,3500,IF(_xlfn.NORM.INV(D4605,'Input Parameters'!$E$17,'Input Parameters'!$F$17)&gt;5500,5500,_xlfn.NORM.INV(D4605,'Input Parameters'!$E$17,'Input Parameters'!$F$17)))</f>
        <v>3500</v>
      </c>
      <c r="F4605" s="10">
        <f t="shared" ca="1" si="685"/>
        <v>0.30056037765318577</v>
      </c>
      <c r="G4605" s="64">
        <f ca="1">_xlfn.NORM.INV(F4605,'Input Parameters'!$E$20,'Input Parameters'!$F$20)</f>
        <v>279.14731042706478</v>
      </c>
      <c r="H4605" s="57">
        <f ca="1">EXP(E4605*(1/'Input Parameters'!$E$23-1/G4605))</f>
        <v>0.55441314905904671</v>
      </c>
      <c r="I4605" s="10">
        <f t="shared" ca="1" si="686"/>
        <v>0.95392877319057057</v>
      </c>
      <c r="J4605" s="30">
        <f ca="1">_xlfn.BETA.INV(I4605,'Input Parameters'!$L$26,'Input Parameters'!$M$26,'Input Parameters'!$J$26,'Input Parameters'!$K$26)</f>
        <v>0.88020283038615399</v>
      </c>
      <c r="K4605" s="168">
        <f ca="1">('Input Parameters'!$E$27/'Input Parameters'!$E$38)^$J4605</f>
        <v>1.8112903031980508E-3</v>
      </c>
      <c r="L4605" s="69">
        <f ca="1">$H4605*$C4605*'Input Parameters'!$E$25*K4605</f>
        <v>0.36132722666770095</v>
      </c>
      <c r="M4605" s="24">
        <f t="shared" ca="1" si="687"/>
        <v>0.90656814742631253</v>
      </c>
      <c r="N4605" s="15">
        <f ca="1">_xlfn.NORM.INV(M4605,'Input Parameters'!$E$29,'Input Parameters'!$F$29)</f>
        <v>0.10013199140827779</v>
      </c>
      <c r="O4605" s="8">
        <f t="shared" ca="1" si="688"/>
        <v>0.66913480136499415</v>
      </c>
      <c r="P4605" s="30">
        <f ca="1">_xlfn.LOGNORM.INV(O4605,'Input Parameters'!$H$30,'Input Parameters'!$I$30)</f>
        <v>3.2993288038017581</v>
      </c>
      <c r="Q4605" s="10">
        <f t="shared" ca="1" si="689"/>
        <v>0.16972289155937825</v>
      </c>
      <c r="R4605" s="30">
        <f>IF('Input Parameters'!$E$32=0,0,_xlfn.BETA.INV(Q4605,'Input Parameters'!$L$32,'Input Parameters'!$M$32,'Input Parameters'!$J$32,'Input Parameters'!$K$32))</f>
        <v>0</v>
      </c>
      <c r="S4605" s="10">
        <f t="shared" ca="1" si="690"/>
        <v>0.62619166953781324</v>
      </c>
      <c r="T4605" s="26">
        <f ca="1">_xlfn.LOGNORM.INV(S4605,'Input Parameters'!$H$34,'Input Parameters'!$I$34)</f>
        <v>52.468416749480483</v>
      </c>
      <c r="U4605" s="10">
        <f t="shared" ca="1" si="691"/>
        <v>0.60656575229413956</v>
      </c>
      <c r="V4605" s="30">
        <f ca="1">_xlfn.BETA.INV(U4605,'Input Parameters'!$L$36,'Input Parameters'!$M$36,'Input Parameters'!$J$36,'Input Parameters'!$K$36)</f>
        <v>0.62813286096390875</v>
      </c>
      <c r="W4605" s="2">
        <f ca="1">N4605+(P4605-N4605)*(1-ERF((T4605-R4605)/(2*SQRT(L4605*'Input Parameters'!$E$38))))</f>
        <v>0.10013199356424508</v>
      </c>
      <c r="X4605">
        <f t="shared" ca="1" si="692"/>
        <v>1</v>
      </c>
      <c r="Y4605" s="7"/>
    </row>
    <row r="4606" spans="1:25" ht="15" customHeight="1" x14ac:dyDescent="0.25">
      <c r="A4606" s="139">
        <v>4599</v>
      </c>
      <c r="B4606" s="10">
        <f t="shared" ca="1" si="683"/>
        <v>0.33553093930011646</v>
      </c>
      <c r="C4606" s="60">
        <f ca="1">_xlfn.NORM.INV(B4606,'Input Parameters'!$E$15,'Input Parameters'!$F$15)</f>
        <v>247.95172879993439</v>
      </c>
      <c r="D4606" s="10">
        <f t="shared" ca="1" si="684"/>
        <v>0.59151794873961761</v>
      </c>
      <c r="E4606" s="62">
        <f ca="1">IF(_xlfn.NORM.INV(D4606,'Input Parameters'!$E$17,'Input Parameters'!$F$17)&lt;3500,3500,IF(_xlfn.NORM.INV(D4606,'Input Parameters'!$E$17,'Input Parameters'!$F$17)&gt;5500,5500,_xlfn.NORM.INV(D4606,'Input Parameters'!$E$17,'Input Parameters'!$F$17)))</f>
        <v>4962.0160115743656</v>
      </c>
      <c r="F4606" s="10">
        <f t="shared" ca="1" si="685"/>
        <v>4.7714278571756807E-2</v>
      </c>
      <c r="G4606" s="64">
        <f ca="1">_xlfn.NORM.INV(F4606,'Input Parameters'!$E$20,'Input Parameters'!$F$20)</f>
        <v>271.4782063368516</v>
      </c>
      <c r="H4606" s="57">
        <f ca="1">EXP(E4606*(1/'Input Parameters'!$E$23-1/G4606))</f>
        <v>0.26226873571936621</v>
      </c>
      <c r="I4606" s="10">
        <f t="shared" ca="1" si="686"/>
        <v>0.63238215625270011</v>
      </c>
      <c r="J4606" s="30">
        <f ca="1">_xlfn.BETA.INV(I4606,'Input Parameters'!$L$26,'Input Parameters'!$M$26,'Input Parameters'!$J$26,'Input Parameters'!$K$26)</f>
        <v>0.71418716040421693</v>
      </c>
      <c r="K4606" s="168">
        <f ca="1">('Input Parameters'!$E$27/'Input Parameters'!$E$38)^$J4606</f>
        <v>5.9588279600829557E-3</v>
      </c>
      <c r="L4606" s="69">
        <f ca="1">$H4606*$C4606*'Input Parameters'!$E$25*K4606</f>
        <v>0.38750250139356518</v>
      </c>
      <c r="M4606" s="24">
        <f t="shared" ca="1" si="687"/>
        <v>0.77385903908663656</v>
      </c>
      <c r="N4606" s="15">
        <f ca="1">_xlfn.NORM.INV(M4606,'Input Parameters'!$E$29,'Input Parameters'!$F$29)</f>
        <v>0.10007516161608139</v>
      </c>
      <c r="O4606" s="8">
        <f t="shared" ca="1" si="688"/>
        <v>0.62606730542709865</v>
      </c>
      <c r="P4606" s="30">
        <f ca="1">_xlfn.LOGNORM.INV(O4606,'Input Parameters'!$H$30,'Input Parameters'!$I$30)</f>
        <v>3.123298942559992</v>
      </c>
      <c r="Q4606" s="10">
        <f t="shared" ca="1" si="689"/>
        <v>0.83082052735803535</v>
      </c>
      <c r="R4606" s="30">
        <f>IF('Input Parameters'!$E$32=0,0,_xlfn.BETA.INV(Q4606,'Input Parameters'!$L$32,'Input Parameters'!$M$32,'Input Parameters'!$J$32,'Input Parameters'!$K$32))</f>
        <v>0</v>
      </c>
      <c r="S4606" s="10">
        <f t="shared" ca="1" si="690"/>
        <v>0.1713647328706579</v>
      </c>
      <c r="T4606" s="26">
        <f ca="1">_xlfn.LOGNORM.INV(S4606,'Input Parameters'!$H$34,'Input Parameters'!$I$34)</f>
        <v>44.790918465506437</v>
      </c>
      <c r="U4606" s="10">
        <f t="shared" ca="1" si="691"/>
        <v>0.87542030807206883</v>
      </c>
      <c r="V4606" s="30">
        <f ca="1">_xlfn.BETA.INV(U4606,'Input Parameters'!$L$36,'Input Parameters'!$M$36,'Input Parameters'!$J$36,'Input Parameters'!$K$36)</f>
        <v>0.77872432510476175</v>
      </c>
      <c r="W4606" s="2">
        <f ca="1">N4606+(P4606-N4606)*(1-ERF((T4606-R4606)/(2*SQRT(L4606*'Input Parameters'!$E$38))))</f>
        <v>0.1000762562323796</v>
      </c>
      <c r="X4606">
        <f t="shared" ca="1" si="692"/>
        <v>1</v>
      </c>
      <c r="Y4606" s="7"/>
    </row>
    <row r="4607" spans="1:25" ht="15" customHeight="1" x14ac:dyDescent="0.25">
      <c r="A4607" s="139">
        <v>4600</v>
      </c>
      <c r="B4607" s="10">
        <f t="shared" ca="1" si="683"/>
        <v>0.88587591156008261</v>
      </c>
      <c r="C4607" s="60">
        <f ca="1">_xlfn.NORM.INV(B4607,'Input Parameters'!$E$15,'Input Parameters'!$F$15)</f>
        <v>336.26399602361573</v>
      </c>
      <c r="D4607" s="10">
        <f t="shared" ca="1" si="684"/>
        <v>0.42618181338436734</v>
      </c>
      <c r="E4607" s="62">
        <f ca="1">IF(_xlfn.NORM.INV(D4607,'Input Parameters'!$E$17,'Input Parameters'!$F$17)&lt;3500,3500,IF(_xlfn.NORM.INV(D4607,'Input Parameters'!$E$17,'Input Parameters'!$F$17)&gt;5500,5500,_xlfn.NORM.INV(D4607,'Input Parameters'!$E$17,'Input Parameters'!$F$17)))</f>
        <v>4669.7275763400385</v>
      </c>
      <c r="F4607" s="10">
        <f t="shared" ca="1" si="685"/>
        <v>0.10131756728565033</v>
      </c>
      <c r="G4607" s="64">
        <f ca="1">_xlfn.NORM.INV(F4607,'Input Parameters'!$E$20,'Input Parameters'!$F$20)</f>
        <v>274.11366530358117</v>
      </c>
      <c r="H4607" s="57">
        <f ca="1">EXP(E4607*(1/'Input Parameters'!$E$23-1/G4607))</f>
        <v>0.33481803586425296</v>
      </c>
      <c r="I4607" s="10">
        <f t="shared" ca="1" si="686"/>
        <v>0.26620854637473301</v>
      </c>
      <c r="J4607" s="30">
        <f ca="1">_xlfn.BETA.INV(I4607,'Input Parameters'!$L$26,'Input Parameters'!$M$26,'Input Parameters'!$J$26,'Input Parameters'!$K$26)</f>
        <v>0.5571737000784065</v>
      </c>
      <c r="K4607" s="168">
        <f ca="1">('Input Parameters'!$E$27/'Input Parameters'!$E$38)^$J4607</f>
        <v>1.8377647048201599E-2</v>
      </c>
      <c r="L4607" s="69">
        <f ca="1">$H4607*$C4607*'Input Parameters'!$E$25*K4607</f>
        <v>2.0690887551334773</v>
      </c>
      <c r="M4607" s="24">
        <f t="shared" ca="1" si="687"/>
        <v>0.70514502376843724</v>
      </c>
      <c r="N4607" s="15">
        <f ca="1">_xlfn.NORM.INV(M4607,'Input Parameters'!$E$29,'Input Parameters'!$F$29)</f>
        <v>0.10005392563945284</v>
      </c>
      <c r="O4607" s="8">
        <f t="shared" ca="1" si="688"/>
        <v>0.21942315199475348</v>
      </c>
      <c r="P4607" s="30">
        <f ca="1">_xlfn.LOGNORM.INV(O4607,'Input Parameters'!$H$30,'Input Parameters'!$I$30)</f>
        <v>1.8614399182441119</v>
      </c>
      <c r="Q4607" s="10">
        <f t="shared" ca="1" si="689"/>
        <v>0.79560086234596694</v>
      </c>
      <c r="R4607" s="30">
        <f>IF('Input Parameters'!$E$32=0,0,_xlfn.BETA.INV(Q4607,'Input Parameters'!$L$32,'Input Parameters'!$M$32,'Input Parameters'!$J$32,'Input Parameters'!$K$32))</f>
        <v>0</v>
      </c>
      <c r="S4607" s="10">
        <f t="shared" ca="1" si="690"/>
        <v>9.5163992817943854E-2</v>
      </c>
      <c r="T4607" s="26">
        <f ca="1">_xlfn.LOGNORM.INV(S4607,'Input Parameters'!$H$34,'Input Parameters'!$I$34)</f>
        <v>42.823078750959517</v>
      </c>
      <c r="U4607" s="10">
        <f t="shared" ca="1" si="691"/>
        <v>0.40026620009938108</v>
      </c>
      <c r="V4607" s="30">
        <f ca="1">_xlfn.BETA.INV(U4607,'Input Parameters'!$L$36,'Input Parameters'!$M$36,'Input Parameters'!$J$36,'Input Parameters'!$K$36)</f>
        <v>0.54835192563126467</v>
      </c>
      <c r="W4607" s="2">
        <f ca="1">N4607+(P4607-N4607)*(1-ERF((T4607-R4607)/(2*SQRT(L4607*'Input Parameters'!$E$38))))</f>
        <v>0.16219976604693798</v>
      </c>
      <c r="X4607">
        <f t="shared" ca="1" si="692"/>
        <v>1</v>
      </c>
      <c r="Y4607" s="7"/>
    </row>
    <row r="4608" spans="1:25" ht="15" customHeight="1" x14ac:dyDescent="0.25">
      <c r="A4608" s="139">
        <v>4601</v>
      </c>
      <c r="B4608" s="10">
        <f t="shared" ca="1" si="683"/>
        <v>0.51384625371966819</v>
      </c>
      <c r="C4608" s="60">
        <f ca="1">_xlfn.NORM.INV(B4608,'Input Parameters'!$E$15,'Input Parameters'!$F$15)</f>
        <v>272.84849178495767</v>
      </c>
      <c r="D4608" s="10">
        <f t="shared" ca="1" si="684"/>
        <v>0.49007524348238796</v>
      </c>
      <c r="E4608" s="62">
        <f ca="1">IF(_xlfn.NORM.INV(D4608,'Input Parameters'!$E$17,'Input Parameters'!$F$17)&lt;3500,3500,IF(_xlfn.NORM.INV(D4608,'Input Parameters'!$E$17,'Input Parameters'!$F$17)&gt;5500,5500,_xlfn.NORM.INV(D4608,'Input Parameters'!$E$17,'Input Parameters'!$F$17)))</f>
        <v>4782.5838306078258</v>
      </c>
      <c r="F4608" s="10">
        <f t="shared" ca="1" si="685"/>
        <v>6.4793776455465357E-2</v>
      </c>
      <c r="G4608" s="64">
        <f ca="1">_xlfn.NORM.INV(F4608,'Input Parameters'!$E$20,'Input Parameters'!$F$20)</f>
        <v>272.49460673105574</v>
      </c>
      <c r="H4608" s="57">
        <f ca="1">EXP(E4608*(1/'Input Parameters'!$E$23-1/G4608))</f>
        <v>0.29396999564991022</v>
      </c>
      <c r="I4608" s="10">
        <f t="shared" ca="1" si="686"/>
        <v>0.6652901142571146</v>
      </c>
      <c r="J4608" s="30">
        <f ca="1">_xlfn.BETA.INV(I4608,'Input Parameters'!$L$26,'Input Parameters'!$M$26,'Input Parameters'!$J$26,'Input Parameters'!$K$26)</f>
        <v>0.72744575243186382</v>
      </c>
      <c r="K4608" s="168">
        <f ca="1">('Input Parameters'!$E$27/'Input Parameters'!$E$38)^$J4608</f>
        <v>5.4182322827112965E-3</v>
      </c>
      <c r="L4608" s="69">
        <f ca="1">$H4608*$C4608*'Input Parameters'!$E$25*K4608</f>
        <v>0.43459245577845573</v>
      </c>
      <c r="M4608" s="24">
        <f t="shared" ca="1" si="687"/>
        <v>0.56149004262728275</v>
      </c>
      <c r="N4608" s="15">
        <f ca="1">_xlfn.NORM.INV(M4608,'Input Parameters'!$E$29,'Input Parameters'!$F$29)</f>
        <v>0.10001547480919347</v>
      </c>
      <c r="O4608" s="8">
        <f t="shared" ca="1" si="688"/>
        <v>0.43701013545945233</v>
      </c>
      <c r="P4608" s="30">
        <f ca="1">_xlfn.LOGNORM.INV(O4608,'Input Parameters'!$H$30,'Input Parameters'!$I$30)</f>
        <v>2.4896512938088913</v>
      </c>
      <c r="Q4608" s="10">
        <f t="shared" ca="1" si="689"/>
        <v>0.40542729127146671</v>
      </c>
      <c r="R4608" s="30">
        <f>IF('Input Parameters'!$E$32=0,0,_xlfn.BETA.INV(Q4608,'Input Parameters'!$L$32,'Input Parameters'!$M$32,'Input Parameters'!$J$32,'Input Parameters'!$K$32))</f>
        <v>0</v>
      </c>
      <c r="S4608" s="10">
        <f t="shared" ca="1" si="690"/>
        <v>0.87169744810174432</v>
      </c>
      <c r="T4608" s="26">
        <f ca="1">_xlfn.LOGNORM.INV(S4608,'Input Parameters'!$H$34,'Input Parameters'!$I$34)</f>
        <v>58.055615412818057</v>
      </c>
      <c r="U4608" s="10">
        <f t="shared" ca="1" si="691"/>
        <v>0.78958252226738501</v>
      </c>
      <c r="V4608" s="30">
        <f ca="1">_xlfn.BETA.INV(U4608,'Input Parameters'!$L$36,'Input Parameters'!$M$36,'Input Parameters'!$J$36,'Input Parameters'!$K$36)</f>
        <v>0.71732037906933077</v>
      </c>
      <c r="W4608" s="2">
        <f ca="1">N4608+(P4608-N4608)*(1-ERF((T4608-R4608)/(2*SQRT(L4608*'Input Parameters'!$E$38))))</f>
        <v>0.10001547594438466</v>
      </c>
      <c r="X4608">
        <f t="shared" ca="1" si="692"/>
        <v>1</v>
      </c>
      <c r="Y4608" s="7"/>
    </row>
    <row r="4609" spans="1:25" ht="15" customHeight="1" x14ac:dyDescent="0.25">
      <c r="A4609" s="139">
        <v>4602</v>
      </c>
      <c r="B4609" s="10">
        <f t="shared" ca="1" si="683"/>
        <v>0.93168815466593824</v>
      </c>
      <c r="C4609" s="60">
        <f ca="1">_xlfn.NORM.INV(B4609,'Input Parameters'!$E$15,'Input Parameters'!$F$15)</f>
        <v>351.63318771877721</v>
      </c>
      <c r="D4609" s="10">
        <f t="shared" ca="1" si="684"/>
        <v>0.41555290578962722</v>
      </c>
      <c r="E4609" s="62">
        <f ca="1">IF(_xlfn.NORM.INV(D4609,'Input Parameters'!$E$17,'Input Parameters'!$F$17)&lt;3500,3500,IF(_xlfn.NORM.INV(D4609,'Input Parameters'!$E$17,'Input Parameters'!$F$17)&gt;5500,5500,_xlfn.NORM.INV(D4609,'Input Parameters'!$E$17,'Input Parameters'!$F$17)))</f>
        <v>4650.7015221887259</v>
      </c>
      <c r="F4609" s="10">
        <f t="shared" ca="1" si="685"/>
        <v>0.57887855353569584</v>
      </c>
      <c r="G4609" s="64">
        <f ca="1">_xlfn.NORM.INV(F4609,'Input Parameters'!$E$20,'Input Parameters'!$F$20)</f>
        <v>283.98347003252849</v>
      </c>
      <c r="H4609" s="57">
        <f ca="1">EXP(E4609*(1/'Input Parameters'!$E$23-1/G4609))</f>
        <v>0.6065016250569133</v>
      </c>
      <c r="I4609" s="10">
        <f t="shared" ca="1" si="686"/>
        <v>0.92355146524618459</v>
      </c>
      <c r="J4609" s="30">
        <f ca="1">_xlfn.BETA.INV(I4609,'Input Parameters'!$L$26,'Input Parameters'!$M$26,'Input Parameters'!$J$26,'Input Parameters'!$K$26)</f>
        <v>0.85503414049270998</v>
      </c>
      <c r="K4609" s="168">
        <f ca="1">('Input Parameters'!$E$27/'Input Parameters'!$E$38)^$J4609</f>
        <v>2.1696699875702846E-3</v>
      </c>
      <c r="L4609" s="69">
        <f ca="1">$H4609*$C4609*'Input Parameters'!$E$25*K4609</f>
        <v>0.46271705604881402</v>
      </c>
      <c r="M4609" s="24">
        <f t="shared" ca="1" si="687"/>
        <v>0.6078632857324695</v>
      </c>
      <c r="N4609" s="15">
        <f ca="1">_xlfn.NORM.INV(M4609,'Input Parameters'!$E$29,'Input Parameters'!$F$29)</f>
        <v>0.10002737543223318</v>
      </c>
      <c r="O4609" s="8">
        <f t="shared" ca="1" si="688"/>
        <v>2.9363402351108903E-2</v>
      </c>
      <c r="P4609" s="30">
        <f ca="1">_xlfn.LOGNORM.INV(O4609,'Input Parameters'!$H$30,'Input Parameters'!$I$30)</f>
        <v>1.0987035271639187</v>
      </c>
      <c r="Q4609" s="10">
        <f t="shared" ca="1" si="689"/>
        <v>0.91479493610640417</v>
      </c>
      <c r="R4609" s="30">
        <f>IF('Input Parameters'!$E$32=0,0,_xlfn.BETA.INV(Q4609,'Input Parameters'!$L$32,'Input Parameters'!$M$32,'Input Parameters'!$J$32,'Input Parameters'!$K$32))</f>
        <v>0</v>
      </c>
      <c r="S4609" s="10">
        <f t="shared" ca="1" si="690"/>
        <v>0.75099155882350277</v>
      </c>
      <c r="T4609" s="26">
        <f ca="1">_xlfn.LOGNORM.INV(S4609,'Input Parameters'!$H$34,'Input Parameters'!$I$34)</f>
        <v>54.845373490424564</v>
      </c>
      <c r="U4609" s="10">
        <f t="shared" ca="1" si="691"/>
        <v>0.33323575775681047</v>
      </c>
      <c r="V4609" s="30">
        <f ca="1">_xlfn.BETA.INV(U4609,'Input Parameters'!$L$36,'Input Parameters'!$M$36,'Input Parameters'!$J$36,'Input Parameters'!$K$36)</f>
        <v>0.52304701327157699</v>
      </c>
      <c r="W4609" s="2">
        <f ca="1">N4609+(P4609-N4609)*(1-ERF((T4609-R4609)/(2*SQRT(L4609*'Input Parameters'!$E$38))))</f>
        <v>0.10002738731229183</v>
      </c>
      <c r="X4609">
        <f t="shared" ca="1" si="692"/>
        <v>1</v>
      </c>
      <c r="Y4609" s="7"/>
    </row>
    <row r="4610" spans="1:25" ht="15" customHeight="1" x14ac:dyDescent="0.25">
      <c r="A4610" s="139">
        <v>4603</v>
      </c>
      <c r="B4610" s="10">
        <f t="shared" ca="1" si="683"/>
        <v>0.49967698198971655</v>
      </c>
      <c r="C4610" s="60">
        <f ca="1">_xlfn.NORM.INV(B4610,'Input Parameters'!$E$15,'Input Parameters'!$F$15)</f>
        <v>270.92332032132981</v>
      </c>
      <c r="D4610" s="10">
        <f t="shared" ca="1" si="684"/>
        <v>0.60822683454078852</v>
      </c>
      <c r="E4610" s="62">
        <f ca="1">IF(_xlfn.NORM.INV(D4610,'Input Parameters'!$E$17,'Input Parameters'!$F$17)&lt;3500,3500,IF(_xlfn.NORM.INV(D4610,'Input Parameters'!$E$17,'Input Parameters'!$F$17)&gt;5500,5500,_xlfn.NORM.INV(D4610,'Input Parameters'!$E$17,'Input Parameters'!$F$17)))</f>
        <v>4992.2903646421355</v>
      </c>
      <c r="F4610" s="10">
        <f t="shared" ca="1" si="685"/>
        <v>0.43735176569885137</v>
      </c>
      <c r="G4610" s="64">
        <f ca="1">_xlfn.NORM.INV(F4610,'Input Parameters'!$E$20,'Input Parameters'!$F$20)</f>
        <v>281.5934978360749</v>
      </c>
      <c r="H4610" s="57">
        <f ca="1">EXP(E4610*(1/'Input Parameters'!$E$23-1/G4610))</f>
        <v>0.5035971482015259</v>
      </c>
      <c r="I4610" s="10">
        <f t="shared" ca="1" si="686"/>
        <v>0.43140992947753587</v>
      </c>
      <c r="J4610" s="30">
        <f ca="1">_xlfn.BETA.INV(I4610,'Input Parameters'!$L$26,'Input Parameters'!$M$26,'Input Parameters'!$J$26,'Input Parameters'!$K$26)</f>
        <v>0.63324880358621016</v>
      </c>
      <c r="K4610" s="168">
        <f ca="1">('Input Parameters'!$E$27/'Input Parameters'!$E$38)^$J4610</f>
        <v>1.0648793155708988E-2</v>
      </c>
      <c r="L4610" s="69">
        <f ca="1">$H4610*$C4610*'Input Parameters'!$E$25*K4610</f>
        <v>1.4528809951599935</v>
      </c>
      <c r="M4610" s="24">
        <f t="shared" ca="1" si="687"/>
        <v>0.64996176187488164</v>
      </c>
      <c r="N4610" s="15">
        <f ca="1">_xlfn.NORM.INV(M4610,'Input Parameters'!$E$29,'Input Parameters'!$F$29)</f>
        <v>0.10003852172335041</v>
      </c>
      <c r="O4610" s="8">
        <f t="shared" ca="1" si="688"/>
        <v>0.68167126027854696</v>
      </c>
      <c r="P4610" s="30">
        <f ca="1">_xlfn.LOGNORM.INV(O4610,'Input Parameters'!$H$30,'Input Parameters'!$I$30)</f>
        <v>3.354096591205352</v>
      </c>
      <c r="Q4610" s="10">
        <f t="shared" ca="1" si="689"/>
        <v>0.30510471168463338</v>
      </c>
      <c r="R4610" s="30">
        <f>IF('Input Parameters'!$E$32=0,0,_xlfn.BETA.INV(Q4610,'Input Parameters'!$L$32,'Input Parameters'!$M$32,'Input Parameters'!$J$32,'Input Parameters'!$K$32))</f>
        <v>0</v>
      </c>
      <c r="S4610" s="10">
        <f t="shared" ca="1" si="690"/>
        <v>0.44937047102938632</v>
      </c>
      <c r="T4610" s="26">
        <f ca="1">_xlfn.LOGNORM.INV(S4610,'Input Parameters'!$H$34,'Input Parameters'!$I$34)</f>
        <v>49.61530598071321</v>
      </c>
      <c r="U4610" s="10">
        <f t="shared" ca="1" si="691"/>
        <v>0.39231243916039849</v>
      </c>
      <c r="V4610" s="30">
        <f ca="1">_xlfn.BETA.INV(U4610,'Input Parameters'!$L$36,'Input Parameters'!$M$36,'Input Parameters'!$J$36,'Input Parameters'!$K$36)</f>
        <v>0.54537204369406456</v>
      </c>
      <c r="W4610" s="2">
        <f ca="1">N4610+(P4610-N4610)*(1-ERF((T4610-R4610)/(2*SQRT(L4610*'Input Parameters'!$E$38))))</f>
        <v>0.11177627677652131</v>
      </c>
      <c r="X4610">
        <f t="shared" ca="1" si="692"/>
        <v>1</v>
      </c>
      <c r="Y4610" s="7"/>
    </row>
    <row r="4611" spans="1:25" ht="15" customHeight="1" x14ac:dyDescent="0.25">
      <c r="A4611" s="139">
        <v>4604</v>
      </c>
      <c r="B4611" s="10">
        <f t="shared" ca="1" si="683"/>
        <v>0.39072036455235803</v>
      </c>
      <c r="C4611" s="60">
        <f ca="1">_xlfn.NORM.INV(B4611,'Input Parameters'!$E$15,'Input Parameters'!$F$15)</f>
        <v>255.9316631662183</v>
      </c>
      <c r="D4611" s="10">
        <f t="shared" ca="1" si="684"/>
        <v>0.56568538875247221</v>
      </c>
      <c r="E4611" s="62">
        <f ca="1">IF(_xlfn.NORM.INV(D4611,'Input Parameters'!$E$17,'Input Parameters'!$F$17)&lt;3500,3500,IF(_xlfn.NORM.INV(D4611,'Input Parameters'!$E$17,'Input Parameters'!$F$17)&gt;5500,5500,_xlfn.NORM.INV(D4611,'Input Parameters'!$E$17,'Input Parameters'!$F$17)))</f>
        <v>4915.7799387914065</v>
      </c>
      <c r="F4611" s="10">
        <f t="shared" ca="1" si="685"/>
        <v>0.92382226975618431</v>
      </c>
      <c r="G4611" s="64">
        <f ca="1">_xlfn.NORM.INV(F4611,'Input Parameters'!$E$20,'Input Parameters'!$F$20)</f>
        <v>292.23944791235328</v>
      </c>
      <c r="H4611" s="57">
        <f ca="1">EXP(E4611*(1/'Input Parameters'!$E$23-1/G4611))</f>
        <v>0.96124436778380795</v>
      </c>
      <c r="I4611" s="10">
        <f t="shared" ca="1" si="686"/>
        <v>0.92697547589015261</v>
      </c>
      <c r="J4611" s="30">
        <f ca="1">_xlfn.BETA.INV(I4611,'Input Parameters'!$L$26,'Input Parameters'!$M$26,'Input Parameters'!$J$26,'Input Parameters'!$K$26)</f>
        <v>0.85756209798161498</v>
      </c>
      <c r="K4611" s="168">
        <f ca="1">('Input Parameters'!$E$27/'Input Parameters'!$E$38)^$J4611</f>
        <v>2.130681704127647E-3</v>
      </c>
      <c r="L4611" s="69">
        <f ca="1">$H4611*$C4611*'Input Parameters'!$E$25*K4611</f>
        <v>0.52417512056919602</v>
      </c>
      <c r="M4611" s="24">
        <f t="shared" ca="1" si="687"/>
        <v>0.11564099193139044</v>
      </c>
      <c r="N4611" s="15">
        <f ca="1">_xlfn.NORM.INV(M4611,'Input Parameters'!$E$29,'Input Parameters'!$F$29)</f>
        <v>9.9880293695833566E-2</v>
      </c>
      <c r="O4611" s="8">
        <f t="shared" ca="1" si="688"/>
        <v>3.9911483028937322E-2</v>
      </c>
      <c r="P4611" s="30">
        <f ca="1">_xlfn.LOGNORM.INV(O4611,'Input Parameters'!$H$30,'Input Parameters'!$I$30)</f>
        <v>1.1729999081969495</v>
      </c>
      <c r="Q4611" s="10">
        <f t="shared" ca="1" si="689"/>
        <v>0.87431773555587389</v>
      </c>
      <c r="R4611" s="30">
        <f>IF('Input Parameters'!$E$32=0,0,_xlfn.BETA.INV(Q4611,'Input Parameters'!$L$32,'Input Parameters'!$M$32,'Input Parameters'!$J$32,'Input Parameters'!$K$32))</f>
        <v>0</v>
      </c>
      <c r="S4611" s="10">
        <f t="shared" ca="1" si="690"/>
        <v>0.52209530124354631</v>
      </c>
      <c r="T4611" s="26">
        <f ca="1">_xlfn.LOGNORM.INV(S4611,'Input Parameters'!$H$34,'Input Parameters'!$I$34)</f>
        <v>50.756721998811415</v>
      </c>
      <c r="U4611" s="10">
        <f t="shared" ca="1" si="691"/>
        <v>0.46153092265449303</v>
      </c>
      <c r="V4611" s="30">
        <f ca="1">_xlfn.BETA.INV(U4611,'Input Parameters'!$L$36,'Input Parameters'!$M$36,'Input Parameters'!$J$36,'Input Parameters'!$K$36)</f>
        <v>0.57131272716142711</v>
      </c>
      <c r="W4611" s="2">
        <f ca="1">N4611+(P4611-N4611)*(1-ERF((T4611-R4611)/(2*SQRT(L4611*'Input Parameters'!$E$38))))</f>
        <v>9.988106097487498E-2</v>
      </c>
      <c r="X4611">
        <f t="shared" ca="1" si="692"/>
        <v>1</v>
      </c>
      <c r="Y4611" s="7"/>
    </row>
    <row r="4612" spans="1:25" ht="15" customHeight="1" x14ac:dyDescent="0.25">
      <c r="A4612" s="139">
        <v>4605</v>
      </c>
      <c r="B4612" s="10">
        <f t="shared" ca="1" si="683"/>
        <v>0.3102262322887418</v>
      </c>
      <c r="C4612" s="60">
        <f ca="1">_xlfn.NORM.INV(B4612,'Input Parameters'!$E$15,'Input Parameters'!$F$15)</f>
        <v>244.13011050280932</v>
      </c>
      <c r="D4612" s="10">
        <f t="shared" ca="1" si="684"/>
        <v>0.72692459149839506</v>
      </c>
      <c r="E4612" s="62">
        <f ca="1">IF(_xlfn.NORM.INV(D4612,'Input Parameters'!$E$17,'Input Parameters'!$F$17)&lt;3500,3500,IF(_xlfn.NORM.INV(D4612,'Input Parameters'!$E$17,'Input Parameters'!$F$17)&gt;5500,5500,_xlfn.NORM.INV(D4612,'Input Parameters'!$E$17,'Input Parameters'!$F$17)))</f>
        <v>5222.4766284411808</v>
      </c>
      <c r="F4612" s="10">
        <f t="shared" ca="1" si="685"/>
        <v>0.10159325338548153</v>
      </c>
      <c r="G4612" s="64">
        <f ca="1">_xlfn.NORM.INV(F4612,'Input Parameters'!$E$20,'Input Parameters'!$F$20)</f>
        <v>274.12407984844236</v>
      </c>
      <c r="H4612" s="57">
        <f ca="1">EXP(E4612*(1/'Input Parameters'!$E$23-1/G4612))</f>
        <v>0.29435776454982959</v>
      </c>
      <c r="I4612" s="10">
        <f t="shared" ca="1" si="686"/>
        <v>0.13720395197958946</v>
      </c>
      <c r="J4612" s="30">
        <f ca="1">_xlfn.BETA.INV(I4612,'Input Parameters'!$L$26,'Input Parameters'!$M$26,'Input Parameters'!$J$26,'Input Parameters'!$K$26)</f>
        <v>0.47672711929964245</v>
      </c>
      <c r="K4612" s="168">
        <f ca="1">('Input Parameters'!$E$27/'Input Parameters'!$E$38)^$J4612</f>
        <v>3.2726342244571743E-2</v>
      </c>
      <c r="L4612" s="69">
        <f ca="1">$H4612*$C4612*'Input Parameters'!$E$25*K4612</f>
        <v>2.3517671059655325</v>
      </c>
      <c r="M4612" s="24">
        <f t="shared" ca="1" si="687"/>
        <v>0.90227265540381429</v>
      </c>
      <c r="N4612" s="15">
        <f ca="1">_xlfn.NORM.INV(M4612,'Input Parameters'!$E$29,'Input Parameters'!$F$29)</f>
        <v>0.10012946103237949</v>
      </c>
      <c r="O4612" s="8">
        <f t="shared" ca="1" si="688"/>
        <v>0.15748037988490138</v>
      </c>
      <c r="P4612" s="30">
        <f ca="1">_xlfn.LOGNORM.INV(O4612,'Input Parameters'!$H$30,'Input Parameters'!$I$30)</f>
        <v>1.6692268827634797</v>
      </c>
      <c r="Q4612" s="10">
        <f t="shared" ca="1" si="689"/>
        <v>0.1091364309839119</v>
      </c>
      <c r="R4612" s="30">
        <f>IF('Input Parameters'!$E$32=0,0,_xlfn.BETA.INV(Q4612,'Input Parameters'!$L$32,'Input Parameters'!$M$32,'Input Parameters'!$J$32,'Input Parameters'!$K$32))</f>
        <v>0</v>
      </c>
      <c r="S4612" s="10">
        <f t="shared" ca="1" si="690"/>
        <v>0.46685516638505187</v>
      </c>
      <c r="T4612" s="26">
        <f ca="1">_xlfn.LOGNORM.INV(S4612,'Input Parameters'!$H$34,'Input Parameters'!$I$34)</f>
        <v>49.888341423222563</v>
      </c>
      <c r="U4612" s="10">
        <f t="shared" ca="1" si="691"/>
        <v>0.84237852836155935</v>
      </c>
      <c r="V4612" s="30">
        <f ca="1">_xlfn.BETA.INV(U4612,'Input Parameters'!$L$36,'Input Parameters'!$M$36,'Input Parameters'!$J$36,'Input Parameters'!$K$36)</f>
        <v>0.75225444793856711</v>
      </c>
      <c r="W4612" s="2">
        <f ca="1">N4612+(P4612-N4612)*(1-ERF((T4612-R4612)/(2*SQRT(L4612*'Input Parameters'!$E$38))))</f>
        <v>0.13375600366786689</v>
      </c>
      <c r="X4612">
        <f t="shared" ca="1" si="692"/>
        <v>1</v>
      </c>
      <c r="Y4612" s="7"/>
    </row>
    <row r="4613" spans="1:25" ht="15" customHeight="1" x14ac:dyDescent="0.25">
      <c r="A4613" s="139">
        <v>4606</v>
      </c>
      <c r="B4613" s="10">
        <f t="shared" ref="B4613:B4676" ca="1" si="693">RAND()</f>
        <v>0.64130724088770841</v>
      </c>
      <c r="C4613" s="60">
        <f ca="1">_xlfn.NORM.INV(B4613,'Input Parameters'!$E$15,'Input Parameters'!$F$15)</f>
        <v>290.58279673933043</v>
      </c>
      <c r="D4613" s="10">
        <f t="shared" ref="D4613:D4676" ca="1" si="694">RAND()</f>
        <v>0.40106008705454432</v>
      </c>
      <c r="E4613" s="62">
        <f ca="1">IF(_xlfn.NORM.INV(D4613,'Input Parameters'!$E$17,'Input Parameters'!$F$17)&lt;3500,3500,IF(_xlfn.NORM.INV(D4613,'Input Parameters'!$E$17,'Input Parameters'!$F$17)&gt;5500,5500,_xlfn.NORM.INV(D4613,'Input Parameters'!$E$17,'Input Parameters'!$F$17)))</f>
        <v>4624.5770961322023</v>
      </c>
      <c r="F4613" s="10">
        <f t="shared" ref="F4613:F4676" ca="1" si="695">RAND()</f>
        <v>0.37376444500330541</v>
      </c>
      <c r="G4613" s="64">
        <f ca="1">_xlfn.NORM.INV(F4613,'Input Parameters'!$E$20,'Input Parameters'!$F$20)</f>
        <v>280.49327386310961</v>
      </c>
      <c r="H4613" s="57">
        <f ca="1">EXP(E4613*(1/'Input Parameters'!$E$23-1/G4613))</f>
        <v>0.49664978317159592</v>
      </c>
      <c r="I4613" s="10">
        <f t="shared" ref="I4613:I4676" ca="1" si="696">RAND()</f>
        <v>0.87005942659970159</v>
      </c>
      <c r="J4613" s="30">
        <f ca="1">_xlfn.BETA.INV(I4613,'Input Parameters'!$L$26,'Input Parameters'!$M$26,'Input Parameters'!$J$26,'Input Parameters'!$K$26)</f>
        <v>0.82116855816778134</v>
      </c>
      <c r="K4613" s="168">
        <f ca="1">('Input Parameters'!$E$27/'Input Parameters'!$E$38)^$J4613</f>
        <v>2.7662530171256227E-3</v>
      </c>
      <c r="L4613" s="69">
        <f ca="1">$H4613*$C4613*'Input Parameters'!$E$25*K4613</f>
        <v>0.39921977925729196</v>
      </c>
      <c r="M4613" s="24">
        <f t="shared" ref="M4613:M4676" ca="1" si="697">RAND()</f>
        <v>0.66603521957927059</v>
      </c>
      <c r="N4613" s="15">
        <f ca="1">_xlfn.NORM.INV(M4613,'Input Parameters'!$E$29,'Input Parameters'!$F$29)</f>
        <v>0.10004289912933979</v>
      </c>
      <c r="O4613" s="8">
        <f t="shared" ref="O4613:O4676" ca="1" si="698">RAND()</f>
        <v>0.9114825296251885</v>
      </c>
      <c r="P4613" s="30">
        <f ca="1">_xlfn.LOGNORM.INV(O4613,'Input Parameters'!$H$30,'Input Parameters'!$I$30)</f>
        <v>5.0770306711644588</v>
      </c>
      <c r="Q4613" s="10">
        <f t="shared" ref="Q4613:Q4676" ca="1" si="699">RAND()</f>
        <v>0.65767298193592028</v>
      </c>
      <c r="R4613" s="30">
        <f>IF('Input Parameters'!$E$32=0,0,_xlfn.BETA.INV(Q4613,'Input Parameters'!$L$32,'Input Parameters'!$M$32,'Input Parameters'!$J$32,'Input Parameters'!$K$32))</f>
        <v>0</v>
      </c>
      <c r="S4613" s="10">
        <f t="shared" ref="S4613:S4676" ca="1" si="700">RAND()</f>
        <v>0.17864803433309839</v>
      </c>
      <c r="T4613" s="26">
        <f ca="1">_xlfn.LOGNORM.INV(S4613,'Input Parameters'!$H$34,'Input Parameters'!$I$34)</f>
        <v>44.948786918184908</v>
      </c>
      <c r="U4613" s="10">
        <f t="shared" ref="U4613:U4676" ca="1" si="701">RAND()</f>
        <v>0.4436803728444686</v>
      </c>
      <c r="V4613" s="30">
        <f ca="1">_xlfn.BETA.INV(U4613,'Input Parameters'!$L$36,'Input Parameters'!$M$36,'Input Parameters'!$J$36,'Input Parameters'!$K$36)</f>
        <v>0.56460650580879579</v>
      </c>
      <c r="W4613" s="2">
        <f ca="1">N4613+(P4613-N4613)*(1-ERF((T4613-R4613)/(2*SQRT(L4613*'Input Parameters'!$E$38))))</f>
        <v>0.10004533597344772</v>
      </c>
      <c r="X4613">
        <f t="shared" ca="1" si="692"/>
        <v>1</v>
      </c>
      <c r="Y4613" s="7"/>
    </row>
    <row r="4614" spans="1:25" ht="15" customHeight="1" x14ac:dyDescent="0.25">
      <c r="A4614" s="139">
        <v>4607</v>
      </c>
      <c r="B4614" s="10">
        <f t="shared" ca="1" si="693"/>
        <v>0.41690720426559813</v>
      </c>
      <c r="C4614" s="60">
        <f ca="1">_xlfn.NORM.INV(B4614,'Input Parameters'!$E$15,'Input Parameters'!$F$15)</f>
        <v>259.59676608159486</v>
      </c>
      <c r="D4614" s="10">
        <f t="shared" ca="1" si="694"/>
        <v>0.75827312907795241</v>
      </c>
      <c r="E4614" s="62">
        <f ca="1">IF(_xlfn.NORM.INV(D4614,'Input Parameters'!$E$17,'Input Parameters'!$F$17)&lt;3500,3500,IF(_xlfn.NORM.INV(D4614,'Input Parameters'!$E$17,'Input Parameters'!$F$17)&gt;5500,5500,_xlfn.NORM.INV(D4614,'Input Parameters'!$E$17,'Input Parameters'!$F$17)))</f>
        <v>5290.5309490589989</v>
      </c>
      <c r="F4614" s="10">
        <f t="shared" ca="1" si="695"/>
        <v>0.33215888158926232</v>
      </c>
      <c r="G4614" s="64">
        <f ca="1">_xlfn.NORM.INV(F4614,'Input Parameters'!$E$20,'Input Parameters'!$F$20)</f>
        <v>279.74247053743966</v>
      </c>
      <c r="H4614" s="57">
        <f ca="1">EXP(E4614*(1/'Input Parameters'!$E$23-1/G4614))</f>
        <v>0.42686976368417712</v>
      </c>
      <c r="I4614" s="10">
        <f t="shared" ca="1" si="696"/>
        <v>0.71090970567417655</v>
      </c>
      <c r="J4614" s="30">
        <f ca="1">_xlfn.BETA.INV(I4614,'Input Parameters'!$L$26,'Input Parameters'!$M$26,'Input Parameters'!$J$26,'Input Parameters'!$K$26)</f>
        <v>0.74622418252516709</v>
      </c>
      <c r="K4614" s="168">
        <f ca="1">('Input Parameters'!$E$27/'Input Parameters'!$E$38)^$J4614</f>
        <v>4.7354250485098877E-3</v>
      </c>
      <c r="L4614" s="69">
        <f ca="1">$H4614*$C4614*'Input Parameters'!$E$25*K4614</f>
        <v>0.52475143958157799</v>
      </c>
      <c r="M4614" s="24">
        <f t="shared" ca="1" si="697"/>
        <v>0.1112457578088073</v>
      </c>
      <c r="N4614" s="15">
        <f ca="1">_xlfn.NORM.INV(M4614,'Input Parameters'!$E$29,'Input Parameters'!$F$29)</f>
        <v>9.9878007027312476E-2</v>
      </c>
      <c r="O4614" s="8">
        <f t="shared" ca="1" si="698"/>
        <v>0.99318838130111675</v>
      </c>
      <c r="P4614" s="30">
        <f ca="1">_xlfn.LOGNORM.INV(O4614,'Input Parameters'!$H$30,'Input Parameters'!$I$30)</f>
        <v>8.6057113540663543</v>
      </c>
      <c r="Q4614" s="10">
        <f t="shared" ca="1" si="699"/>
        <v>8.8922215957921269E-2</v>
      </c>
      <c r="R4614" s="30">
        <f>IF('Input Parameters'!$E$32=0,0,_xlfn.BETA.INV(Q4614,'Input Parameters'!$L$32,'Input Parameters'!$M$32,'Input Parameters'!$J$32,'Input Parameters'!$K$32))</f>
        <v>0</v>
      </c>
      <c r="S4614" s="10">
        <f t="shared" ca="1" si="700"/>
        <v>5.5037661532368554E-2</v>
      </c>
      <c r="T4614" s="26">
        <f ca="1">_xlfn.LOGNORM.INV(S4614,'Input Parameters'!$H$34,'Input Parameters'!$I$34)</f>
        <v>41.313366624318725</v>
      </c>
      <c r="U4614" s="10">
        <f t="shared" ca="1" si="701"/>
        <v>0.31993944908638261</v>
      </c>
      <c r="V4614" s="30">
        <f ca="1">_xlfn.BETA.INV(U4614,'Input Parameters'!$L$36,'Input Parameters'!$M$36,'Input Parameters'!$J$36,'Input Parameters'!$K$36)</f>
        <v>0.51794174808070004</v>
      </c>
      <c r="W4614" s="2">
        <f ca="1">N4614+(P4614-N4614)*(1-ERF((T4614-R4614)/(2*SQRT(L4614*'Input Parameters'!$E$38))))</f>
        <v>0.10034696280401338</v>
      </c>
      <c r="X4614">
        <f t="shared" ca="1" si="692"/>
        <v>1</v>
      </c>
      <c r="Y4614" s="7"/>
    </row>
    <row r="4615" spans="1:25" ht="15" customHeight="1" x14ac:dyDescent="0.25">
      <c r="A4615" s="139">
        <v>4608</v>
      </c>
      <c r="B4615" s="10">
        <f t="shared" ca="1" si="693"/>
        <v>0.48422123496994574</v>
      </c>
      <c r="C4615" s="60">
        <f ca="1">_xlfn.NORM.INV(B4615,'Input Parameters'!$E$15,'Input Parameters'!$F$15)</f>
        <v>268.82320909363386</v>
      </c>
      <c r="D4615" s="10">
        <f t="shared" ca="1" si="694"/>
        <v>0.51515421562736263</v>
      </c>
      <c r="E4615" s="62">
        <f ca="1">IF(_xlfn.NORM.INV(D4615,'Input Parameters'!$E$17,'Input Parameters'!$F$17)&lt;3500,3500,IF(_xlfn.NORM.INV(D4615,'Input Parameters'!$E$17,'Input Parameters'!$F$17)&gt;5500,5500,_xlfn.NORM.INV(D4615,'Input Parameters'!$E$17,'Input Parameters'!$F$17)))</f>
        <v>4826.5965876444216</v>
      </c>
      <c r="F4615" s="10">
        <f t="shared" ca="1" si="695"/>
        <v>0.92492247692913243</v>
      </c>
      <c r="G4615" s="64">
        <f ca="1">_xlfn.NORM.INV(F4615,'Input Parameters'!$E$20,'Input Parameters'!$F$20)</f>
        <v>292.29119303415979</v>
      </c>
      <c r="H4615" s="57">
        <f ca="1">EXP(E4615*(1/'Input Parameters'!$E$23-1/G4615))</f>
        <v>0.96475059654565043</v>
      </c>
      <c r="I4615" s="10">
        <f t="shared" ca="1" si="696"/>
        <v>0.64506435027942066</v>
      </c>
      <c r="J4615" s="30">
        <f ca="1">_xlfn.BETA.INV(I4615,'Input Parameters'!$L$26,'Input Parameters'!$M$26,'Input Parameters'!$J$26,'Input Parameters'!$K$26)</f>
        <v>0.71927615678813761</v>
      </c>
      <c r="K4615" s="168">
        <f ca="1">('Input Parameters'!$E$27/'Input Parameters'!$E$38)^$J4615</f>
        <v>5.7452321456990087E-3</v>
      </c>
      <c r="L4615" s="69">
        <f ca="1">$H4615*$C4615*'Input Parameters'!$E$25*K4615</f>
        <v>1.490010739811267</v>
      </c>
      <c r="M4615" s="24">
        <f t="shared" ca="1" si="697"/>
        <v>0.79028411082263894</v>
      </c>
      <c r="N4615" s="15">
        <f ca="1">_xlfn.NORM.INV(M4615,'Input Parameters'!$E$29,'Input Parameters'!$F$29)</f>
        <v>0.10008074074461677</v>
      </c>
      <c r="O4615" s="8">
        <f t="shared" ca="1" si="698"/>
        <v>0.39566699705135455</v>
      </c>
      <c r="P4615" s="30">
        <f ca="1">_xlfn.LOGNORM.INV(O4615,'Input Parameters'!$H$30,'Input Parameters'!$I$30)</f>
        <v>2.3680305355839191</v>
      </c>
      <c r="Q4615" s="10">
        <f t="shared" ca="1" si="699"/>
        <v>0.69170252247373232</v>
      </c>
      <c r="R4615" s="30">
        <f>IF('Input Parameters'!$E$32=0,0,_xlfn.BETA.INV(Q4615,'Input Parameters'!$L$32,'Input Parameters'!$M$32,'Input Parameters'!$J$32,'Input Parameters'!$K$32))</f>
        <v>0</v>
      </c>
      <c r="S4615" s="10">
        <f t="shared" ca="1" si="700"/>
        <v>0.46279223693353788</v>
      </c>
      <c r="T4615" s="26">
        <f ca="1">_xlfn.LOGNORM.INV(S4615,'Input Parameters'!$H$34,'Input Parameters'!$I$34)</f>
        <v>49.82487107018639</v>
      </c>
      <c r="U4615" s="10">
        <f t="shared" ca="1" si="701"/>
        <v>0.77524530754069088</v>
      </c>
      <c r="V4615" s="30">
        <f ca="1">_xlfn.BETA.INV(U4615,'Input Parameters'!$L$36,'Input Parameters'!$M$36,'Input Parameters'!$J$36,'Input Parameters'!$K$36)</f>
        <v>0.70890605437853504</v>
      </c>
      <c r="W4615" s="2">
        <f ca="1">N4615+(P4615-N4615)*(1-ERF((T4615-R4615)/(2*SQRT(L4615*'Input Parameters'!$E$38))))</f>
        <v>0.10892214855695435</v>
      </c>
      <c r="X4615">
        <f t="shared" ca="1" si="692"/>
        <v>1</v>
      </c>
      <c r="Y4615" s="7"/>
    </row>
    <row r="4616" spans="1:25" ht="15" customHeight="1" x14ac:dyDescent="0.25">
      <c r="A4616" s="139">
        <v>4609</v>
      </c>
      <c r="B4616" s="10">
        <f t="shared" ca="1" si="693"/>
        <v>0.15820285805905321</v>
      </c>
      <c r="C4616" s="60">
        <f ca="1">_xlfn.NORM.INV(B4616,'Input Parameters'!$E$15,'Input Parameters'!$F$15)</f>
        <v>216.67234339137784</v>
      </c>
      <c r="D4616" s="10">
        <f t="shared" ca="1" si="694"/>
        <v>0.90768507242443497</v>
      </c>
      <c r="E4616" s="62">
        <f ca="1">IF(_xlfn.NORM.INV(D4616,'Input Parameters'!$E$17,'Input Parameters'!$F$17)&lt;3500,3500,IF(_xlfn.NORM.INV(D4616,'Input Parameters'!$E$17,'Input Parameters'!$F$17)&gt;5500,5500,_xlfn.NORM.INV(D4616,'Input Parameters'!$E$17,'Input Parameters'!$F$17)))</f>
        <v>5500</v>
      </c>
      <c r="F4616" s="10">
        <f t="shared" ca="1" si="695"/>
        <v>0.75477117989200659</v>
      </c>
      <c r="G4616" s="64">
        <f ca="1">_xlfn.NORM.INV(F4616,'Input Parameters'!$E$20,'Input Parameters'!$F$20)</f>
        <v>287.27019354086445</v>
      </c>
      <c r="H4616" s="57">
        <f ca="1">EXP(E4616*(1/'Input Parameters'!$E$23-1/G4616))</f>
        <v>0.69088679338094539</v>
      </c>
      <c r="I4616" s="10">
        <f t="shared" ca="1" si="696"/>
        <v>0.25223240454001661</v>
      </c>
      <c r="J4616" s="30">
        <f ca="1">_xlfn.BETA.INV(I4616,'Input Parameters'!$L$26,'Input Parameters'!$M$26,'Input Parameters'!$J$26,'Input Parameters'!$K$26)</f>
        <v>0.54978195565583898</v>
      </c>
      <c r="K4616" s="168">
        <f ca="1">('Input Parameters'!$E$27/'Input Parameters'!$E$38)^$J4616</f>
        <v>1.9378345864568675E-2</v>
      </c>
      <c r="L4616" s="69">
        <f ca="1">$H4616*$C4616*'Input Parameters'!$E$25*K4616</f>
        <v>2.9008620357076107</v>
      </c>
      <c r="M4616" s="24">
        <f t="shared" ca="1" si="697"/>
        <v>0.62890305334873697</v>
      </c>
      <c r="N4616" s="15">
        <f ca="1">_xlfn.NORM.INV(M4616,'Input Parameters'!$E$29,'Input Parameters'!$F$29)</f>
        <v>0.10003289494543459</v>
      </c>
      <c r="O4616" s="8">
        <f t="shared" ca="1" si="698"/>
        <v>0.23854377096918655</v>
      </c>
      <c r="P4616" s="30">
        <f ca="1">_xlfn.LOGNORM.INV(O4616,'Input Parameters'!$H$30,'Input Parameters'!$I$30)</f>
        <v>1.9178031462974123</v>
      </c>
      <c r="Q4616" s="10">
        <f t="shared" ca="1" si="699"/>
        <v>0.69035378188921814</v>
      </c>
      <c r="R4616" s="30">
        <f>IF('Input Parameters'!$E$32=0,0,_xlfn.BETA.INV(Q4616,'Input Parameters'!$L$32,'Input Parameters'!$M$32,'Input Parameters'!$J$32,'Input Parameters'!$K$32))</f>
        <v>0</v>
      </c>
      <c r="S4616" s="10">
        <f t="shared" ca="1" si="700"/>
        <v>0.8523859993154318</v>
      </c>
      <c r="T4616" s="26">
        <f ca="1">_xlfn.LOGNORM.INV(S4616,'Input Parameters'!$H$34,'Input Parameters'!$I$34)</f>
        <v>57.424879301185371</v>
      </c>
      <c r="U4616" s="10">
        <f t="shared" ca="1" si="701"/>
        <v>0.39653971056743942</v>
      </c>
      <c r="V4616" s="30">
        <f ca="1">_xlfn.BETA.INV(U4616,'Input Parameters'!$L$36,'Input Parameters'!$M$36,'Input Parameters'!$J$36,'Input Parameters'!$K$36)</f>
        <v>0.54695615011108689</v>
      </c>
      <c r="W4616" s="2">
        <f ca="1">N4616+(P4616-N4616)*(1-ERF((T4616-R4616)/(2*SQRT(L4616*'Input Parameters'!$E$38))))</f>
        <v>0.13115619905314929</v>
      </c>
      <c r="X4616">
        <f t="shared" ref="X4616:X4679" ca="1" si="702">IF(W4616&gt;V4616,0,1)</f>
        <v>1</v>
      </c>
      <c r="Y4616" s="7"/>
    </row>
    <row r="4617" spans="1:25" ht="15" customHeight="1" x14ac:dyDescent="0.25">
      <c r="A4617" s="139">
        <v>4610</v>
      </c>
      <c r="B4617" s="10">
        <f t="shared" ca="1" si="693"/>
        <v>0.93740877693540825</v>
      </c>
      <c r="C4617" s="60">
        <f ca="1">_xlfn.NORM.INV(B4617,'Input Parameters'!$E$15,'Input Parameters'!$F$15)</f>
        <v>354.06629466128277</v>
      </c>
      <c r="D4617" s="10">
        <f t="shared" ca="1" si="694"/>
        <v>0.42030946207936215</v>
      </c>
      <c r="E4617" s="62">
        <f ca="1">IF(_xlfn.NORM.INV(D4617,'Input Parameters'!$E$17,'Input Parameters'!$F$17)&lt;3500,3500,IF(_xlfn.NORM.INV(D4617,'Input Parameters'!$E$17,'Input Parameters'!$F$17)&gt;5500,5500,_xlfn.NORM.INV(D4617,'Input Parameters'!$E$17,'Input Parameters'!$F$17)))</f>
        <v>4659.2286948867959</v>
      </c>
      <c r="F4617" s="10">
        <f t="shared" ca="1" si="695"/>
        <v>0.32513578083827954</v>
      </c>
      <c r="G4617" s="64">
        <f ca="1">_xlfn.NORM.INV(F4617,'Input Parameters'!$E$20,'Input Parameters'!$F$20)</f>
        <v>279.61232074172517</v>
      </c>
      <c r="H4617" s="57">
        <f ca="1">EXP(E4617*(1/'Input Parameters'!$E$23-1/G4617))</f>
        <v>0.46886109132269133</v>
      </c>
      <c r="I4617" s="10">
        <f t="shared" ca="1" si="696"/>
        <v>0.82198179665176951</v>
      </c>
      <c r="J4617" s="30">
        <f ca="1">_xlfn.BETA.INV(I4617,'Input Parameters'!$L$26,'Input Parameters'!$M$26,'Input Parameters'!$J$26,'Input Parameters'!$K$26)</f>
        <v>0.79601241748858265</v>
      </c>
      <c r="K4617" s="168">
        <f ca="1">('Input Parameters'!$E$27/'Input Parameters'!$E$38)^$J4617</f>
        <v>3.3132821950453009E-3</v>
      </c>
      <c r="L4617" s="69">
        <f ca="1">$H4617*$C4617*'Input Parameters'!$E$25*K4617</f>
        <v>0.55003105017164378</v>
      </c>
      <c r="M4617" s="24">
        <f t="shared" ca="1" si="697"/>
        <v>0.41700101875479445</v>
      </c>
      <c r="N4617" s="15">
        <f ca="1">_xlfn.NORM.INV(M4617,'Input Parameters'!$E$29,'Input Parameters'!$F$29)</f>
        <v>9.9979042838744925E-2</v>
      </c>
      <c r="O4617" s="8">
        <f t="shared" ca="1" si="698"/>
        <v>0.62723882088029104</v>
      </c>
      <c r="P4617" s="30">
        <f ca="1">_xlfn.LOGNORM.INV(O4617,'Input Parameters'!$H$30,'Input Parameters'!$I$30)</f>
        <v>3.1278668393968116</v>
      </c>
      <c r="Q4617" s="10">
        <f t="shared" ca="1" si="699"/>
        <v>0.97915012407026858</v>
      </c>
      <c r="R4617" s="30">
        <f>IF('Input Parameters'!$E$32=0,0,_xlfn.BETA.INV(Q4617,'Input Parameters'!$L$32,'Input Parameters'!$M$32,'Input Parameters'!$J$32,'Input Parameters'!$K$32))</f>
        <v>0</v>
      </c>
      <c r="S4617" s="10">
        <f t="shared" ca="1" si="700"/>
        <v>0.16843215292650571</v>
      </c>
      <c r="T4617" s="26">
        <f ca="1">_xlfn.LOGNORM.INV(S4617,'Input Parameters'!$H$34,'Input Parameters'!$I$34)</f>
        <v>44.726306684087881</v>
      </c>
      <c r="U4617" s="10">
        <f t="shared" ca="1" si="701"/>
        <v>0.32668396015527035</v>
      </c>
      <c r="V4617" s="30">
        <f ca="1">_xlfn.BETA.INV(U4617,'Input Parameters'!$L$36,'Input Parameters'!$M$36,'Input Parameters'!$J$36,'Input Parameters'!$K$36)</f>
        <v>0.52053646106647733</v>
      </c>
      <c r="W4617" s="2">
        <f ca="1">N4617+(P4617-N4617)*(1-ERF((T4617-R4617)/(2*SQRT(L4617*'Input Parameters'!$E$38))))</f>
        <v>0.100039743185573</v>
      </c>
      <c r="X4617">
        <f t="shared" ca="1" si="702"/>
        <v>1</v>
      </c>
      <c r="Y4617" s="7"/>
    </row>
    <row r="4618" spans="1:25" ht="15" customHeight="1" x14ac:dyDescent="0.25">
      <c r="A4618" s="139">
        <v>4611</v>
      </c>
      <c r="B4618" s="10">
        <f t="shared" ca="1" si="693"/>
        <v>0.45019070119342197</v>
      </c>
      <c r="C4618" s="60">
        <f ca="1">_xlfn.NORM.INV(B4618,'Input Parameters'!$E$15,'Input Parameters'!$F$15)</f>
        <v>264.18328927790839</v>
      </c>
      <c r="D4618" s="10">
        <f t="shared" ca="1" si="694"/>
        <v>0.25327717218946688</v>
      </c>
      <c r="E4618" s="62">
        <f ca="1">IF(_xlfn.NORM.INV(D4618,'Input Parameters'!$E$17,'Input Parameters'!$F$17)&lt;3500,3500,IF(_xlfn.NORM.INV(D4618,'Input Parameters'!$E$17,'Input Parameters'!$F$17)&gt;5500,5500,_xlfn.NORM.INV(D4618,'Input Parameters'!$E$17,'Input Parameters'!$F$17)))</f>
        <v>4335.0512830247108</v>
      </c>
      <c r="F4618" s="10">
        <f t="shared" ca="1" si="695"/>
        <v>1.9884488702497927E-2</v>
      </c>
      <c r="G4618" s="64">
        <f ca="1">_xlfn.NORM.INV(F4618,'Input Parameters'!$E$20,'Input Parameters'!$F$20)</f>
        <v>268.87385878583478</v>
      </c>
      <c r="H4618" s="57">
        <f ca="1">EXP(E4618*(1/'Input Parameters'!$E$23-1/G4618))</f>
        <v>0.26608271583642557</v>
      </c>
      <c r="I4618" s="10">
        <f t="shared" ca="1" si="696"/>
        <v>0.5569496124933544</v>
      </c>
      <c r="J4618" s="30">
        <f ca="1">_xlfn.BETA.INV(I4618,'Input Parameters'!$L$26,'Input Parameters'!$M$26,'Input Parameters'!$J$26,'Input Parameters'!$K$26)</f>
        <v>0.68416868957067256</v>
      </c>
      <c r="K4618" s="168">
        <f ca="1">('Input Parameters'!$E$27/'Input Parameters'!$E$38)^$J4618</f>
        <v>7.390511998500251E-3</v>
      </c>
      <c r="L4618" s="69">
        <f ca="1">$H4618*$C4618*'Input Parameters'!$E$25*K4618</f>
        <v>0.51951313712603675</v>
      </c>
      <c r="M4618" s="24">
        <f t="shared" ca="1" si="697"/>
        <v>0.96958736823132941</v>
      </c>
      <c r="N4618" s="15">
        <f ca="1">_xlfn.NORM.INV(M4618,'Input Parameters'!$E$29,'Input Parameters'!$F$29)</f>
        <v>0.10018747635226416</v>
      </c>
      <c r="O4618" s="8">
        <f t="shared" ca="1" si="698"/>
        <v>6.4314520943346665E-2</v>
      </c>
      <c r="P4618" s="30">
        <f ca="1">_xlfn.LOGNORM.INV(O4618,'Input Parameters'!$H$30,'Input Parameters'!$I$30)</f>
        <v>1.30897401754469</v>
      </c>
      <c r="Q4618" s="10">
        <f t="shared" ca="1" si="699"/>
        <v>0.2896872258367218</v>
      </c>
      <c r="R4618" s="30">
        <f>IF('Input Parameters'!$E$32=0,0,_xlfn.BETA.INV(Q4618,'Input Parameters'!$L$32,'Input Parameters'!$M$32,'Input Parameters'!$J$32,'Input Parameters'!$K$32))</f>
        <v>0</v>
      </c>
      <c r="S4618" s="10">
        <f t="shared" ca="1" si="700"/>
        <v>0.96225168361860092</v>
      </c>
      <c r="T4618" s="26">
        <f ca="1">_xlfn.LOGNORM.INV(S4618,'Input Parameters'!$H$34,'Input Parameters'!$I$34)</f>
        <v>62.894773335765073</v>
      </c>
      <c r="U4618" s="10">
        <f t="shared" ca="1" si="701"/>
        <v>0.42996633274126272</v>
      </c>
      <c r="V4618" s="30">
        <f ca="1">_xlfn.BETA.INV(U4618,'Input Parameters'!$L$36,'Input Parameters'!$M$36,'Input Parameters'!$J$36,'Input Parameters'!$K$36)</f>
        <v>0.55946806849579267</v>
      </c>
      <c r="W4618" s="2">
        <f ca="1">N4618+(P4618-N4618)*(1-ERF((T4618-R4618)/(2*SQRT(L4618*'Input Parameters'!$E$38))))</f>
        <v>0.10018747717654911</v>
      </c>
      <c r="X4618">
        <f t="shared" ca="1" si="702"/>
        <v>1</v>
      </c>
      <c r="Y4618" s="7"/>
    </row>
    <row r="4619" spans="1:25" ht="15" customHeight="1" x14ac:dyDescent="0.25">
      <c r="A4619" s="139">
        <v>4612</v>
      </c>
      <c r="B4619" s="10">
        <f t="shared" ca="1" si="693"/>
        <v>0.93891434697089138</v>
      </c>
      <c r="C4619" s="60">
        <f ca="1">_xlfn.NORM.INV(B4619,'Input Parameters'!$E$15,'Input Parameters'!$F$15)</f>
        <v>354.73528569126995</v>
      </c>
      <c r="D4619" s="10">
        <f t="shared" ca="1" si="694"/>
        <v>7.8081506548804747E-2</v>
      </c>
      <c r="E4619" s="62">
        <f ca="1">IF(_xlfn.NORM.INV(D4619,'Input Parameters'!$E$17,'Input Parameters'!$F$17)&lt;3500,3500,IF(_xlfn.NORM.INV(D4619,'Input Parameters'!$E$17,'Input Parameters'!$F$17)&gt;5500,5500,_xlfn.NORM.INV(D4619,'Input Parameters'!$E$17,'Input Parameters'!$F$17)))</f>
        <v>3807.3334574244977</v>
      </c>
      <c r="F4619" s="10">
        <f t="shared" ca="1" si="695"/>
        <v>0.83468822001528697</v>
      </c>
      <c r="G4619" s="64">
        <f ca="1">_xlfn.NORM.INV(F4619,'Input Parameters'!$E$20,'Input Parameters'!$F$20)</f>
        <v>289.16815293573444</v>
      </c>
      <c r="H4619" s="57">
        <f ca="1">EXP(E4619*(1/'Input Parameters'!$E$23-1/G4619))</f>
        <v>0.84451951669442593</v>
      </c>
      <c r="I4619" s="10">
        <f t="shared" ca="1" si="696"/>
        <v>0.83827040931863073</v>
      </c>
      <c r="J4619" s="30">
        <f ca="1">_xlfn.BETA.INV(I4619,'Input Parameters'!$L$26,'Input Parameters'!$M$26,'Input Parameters'!$J$26,'Input Parameters'!$K$26)</f>
        <v>0.80416840032539383</v>
      </c>
      <c r="K4619" s="168">
        <f ca="1">('Input Parameters'!$E$27/'Input Parameters'!$E$38)^$J4619</f>
        <v>3.1250061123656689E-3</v>
      </c>
      <c r="L4619" s="69">
        <f ca="1">$H4619*$C4619*'Input Parameters'!$E$25*K4619</f>
        <v>0.93619205623049462</v>
      </c>
      <c r="M4619" s="24">
        <f t="shared" ca="1" si="697"/>
        <v>0.55364410175601841</v>
      </c>
      <c r="N4619" s="15">
        <f ca="1">_xlfn.NORM.INV(M4619,'Input Parameters'!$E$29,'Input Parameters'!$F$29)</f>
        <v>0.10001348736208172</v>
      </c>
      <c r="O4619" s="8">
        <f t="shared" ca="1" si="698"/>
        <v>5.6232744629367892E-2</v>
      </c>
      <c r="P4619" s="30">
        <f ca="1">_xlfn.LOGNORM.INV(O4619,'Input Parameters'!$H$30,'Input Parameters'!$I$30)</f>
        <v>1.2677883565020642</v>
      </c>
      <c r="Q4619" s="10">
        <f t="shared" ca="1" si="699"/>
        <v>0.22861747907574637</v>
      </c>
      <c r="R4619" s="30">
        <f>IF('Input Parameters'!$E$32=0,0,_xlfn.BETA.INV(Q4619,'Input Parameters'!$L$32,'Input Parameters'!$M$32,'Input Parameters'!$J$32,'Input Parameters'!$K$32))</f>
        <v>0</v>
      </c>
      <c r="S4619" s="10">
        <f t="shared" ca="1" si="700"/>
        <v>0.50561551480245293</v>
      </c>
      <c r="T4619" s="26">
        <f ca="1">_xlfn.LOGNORM.INV(S4619,'Input Parameters'!$H$34,'Input Parameters'!$I$34)</f>
        <v>50.496145404054623</v>
      </c>
      <c r="U4619" s="10">
        <f t="shared" ca="1" si="701"/>
        <v>0.3125184839153794</v>
      </c>
      <c r="V4619" s="30">
        <f ca="1">_xlfn.BETA.INV(U4619,'Input Parameters'!$L$36,'Input Parameters'!$M$36,'Input Parameters'!$J$36,'Input Parameters'!$K$36)</f>
        <v>0.51507355029025526</v>
      </c>
      <c r="W4619" s="2">
        <f ca="1">N4619+(P4619-N4619)*(1-ERF((T4619-R4619)/(2*SQRT(L4619*'Input Parameters'!$E$38))))</f>
        <v>0.10027506497895819</v>
      </c>
      <c r="X4619">
        <f t="shared" ca="1" si="702"/>
        <v>1</v>
      </c>
      <c r="Y4619" s="7"/>
    </row>
    <row r="4620" spans="1:25" ht="15" customHeight="1" x14ac:dyDescent="0.25">
      <c r="A4620" s="139">
        <v>4613</v>
      </c>
      <c r="B4620" s="10">
        <f t="shared" ca="1" si="693"/>
        <v>8.8831692980512078E-2</v>
      </c>
      <c r="C4620" s="60">
        <f ca="1">_xlfn.NORM.INV(B4620,'Input Parameters'!$E$15,'Input Parameters'!$F$15)</f>
        <v>197.91528590913077</v>
      </c>
      <c r="D4620" s="10">
        <f t="shared" ca="1" si="694"/>
        <v>0.68614023198632912</v>
      </c>
      <c r="E4620" s="62">
        <f ca="1">IF(_xlfn.NORM.INV(D4620,'Input Parameters'!$E$17,'Input Parameters'!$F$17)&lt;3500,3500,IF(_xlfn.NORM.INV(D4620,'Input Parameters'!$E$17,'Input Parameters'!$F$17)&gt;5500,5500,_xlfn.NORM.INV(D4620,'Input Parameters'!$E$17,'Input Parameters'!$F$17)))</f>
        <v>5139.4573795143706</v>
      </c>
      <c r="F4620" s="10">
        <f t="shared" ca="1" si="695"/>
        <v>0.61124219471176111</v>
      </c>
      <c r="G4620" s="64">
        <f ca="1">_xlfn.NORM.INV(F4620,'Input Parameters'!$E$20,'Input Parameters'!$F$20)</f>
        <v>284.5431392057468</v>
      </c>
      <c r="H4620" s="57">
        <f ca="1">EXP(E4620*(1/'Input Parameters'!$E$23-1/G4620))</f>
        <v>0.59630508609416333</v>
      </c>
      <c r="I4620" s="10">
        <f t="shared" ca="1" si="696"/>
        <v>0.92252354598696018</v>
      </c>
      <c r="J4620" s="30">
        <f ca="1">_xlfn.BETA.INV(I4620,'Input Parameters'!$L$26,'Input Parameters'!$M$26,'Input Parameters'!$J$26,'Input Parameters'!$K$26)</f>
        <v>0.85428681237537385</v>
      </c>
      <c r="K4620" s="168">
        <f ca="1">('Input Parameters'!$E$27/'Input Parameters'!$E$38)^$J4620</f>
        <v>2.1813319552408898E-3</v>
      </c>
      <c r="L4620" s="69">
        <f ca="1">$H4620*$C4620*'Input Parameters'!$E$25*K4620</f>
        <v>0.25743619824464137</v>
      </c>
      <c r="M4620" s="24">
        <f t="shared" ca="1" si="697"/>
        <v>0.67127732529870454</v>
      </c>
      <c r="N4620" s="15">
        <f ca="1">_xlfn.NORM.INV(M4620,'Input Parameters'!$E$29,'Input Parameters'!$F$29)</f>
        <v>0.10004434429860812</v>
      </c>
      <c r="O4620" s="8">
        <f t="shared" ca="1" si="698"/>
        <v>0.68044243125833392</v>
      </c>
      <c r="P4620" s="30">
        <f ca="1">_xlfn.LOGNORM.INV(O4620,'Input Parameters'!$H$30,'Input Parameters'!$I$30)</f>
        <v>3.3486490769932855</v>
      </c>
      <c r="Q4620" s="10">
        <f t="shared" ca="1" si="699"/>
        <v>0.99445408689502968</v>
      </c>
      <c r="R4620" s="30">
        <f>IF('Input Parameters'!$E$32=0,0,_xlfn.BETA.INV(Q4620,'Input Parameters'!$L$32,'Input Parameters'!$M$32,'Input Parameters'!$J$32,'Input Parameters'!$K$32))</f>
        <v>0</v>
      </c>
      <c r="S4620" s="10">
        <f t="shared" ca="1" si="700"/>
        <v>1.4990075121314561E-2</v>
      </c>
      <c r="T4620" s="26">
        <f ca="1">_xlfn.LOGNORM.INV(S4620,'Input Parameters'!$H$34,'Input Parameters'!$I$34)</f>
        <v>38.470859630156895</v>
      </c>
      <c r="U4620" s="10">
        <f t="shared" ca="1" si="701"/>
        <v>0.63867340303363973</v>
      </c>
      <c r="V4620" s="30">
        <f ca="1">_xlfn.BETA.INV(U4620,'Input Parameters'!$L$36,'Input Parameters'!$M$36,'Input Parameters'!$J$36,'Input Parameters'!$K$36)</f>
        <v>0.64175622903297636</v>
      </c>
      <c r="W4620" s="2">
        <f ca="1">N4620+(P4620-N4620)*(1-ERF((T4620-R4620)/(2*SQRT(L4620*'Input Parameters'!$E$38))))</f>
        <v>0.10004461249547567</v>
      </c>
      <c r="X4620">
        <f t="shared" ca="1" si="702"/>
        <v>1</v>
      </c>
      <c r="Y4620" s="7"/>
    </row>
    <row r="4621" spans="1:25" ht="15" customHeight="1" x14ac:dyDescent="0.25">
      <c r="A4621" s="139">
        <v>4614</v>
      </c>
      <c r="B4621" s="10">
        <f t="shared" ca="1" si="693"/>
        <v>8.1006096547999173E-2</v>
      </c>
      <c r="C4621" s="60">
        <f ca="1">_xlfn.NORM.INV(B4621,'Input Parameters'!$E$15,'Input Parameters'!$F$15)</f>
        <v>195.18656206299957</v>
      </c>
      <c r="D4621" s="10">
        <f t="shared" ca="1" si="694"/>
        <v>0.74803845797215118</v>
      </c>
      <c r="E4621" s="62">
        <f ca="1">IF(_xlfn.NORM.INV(D4621,'Input Parameters'!$E$17,'Input Parameters'!$F$17)&lt;3500,3500,IF(_xlfn.NORM.INV(D4621,'Input Parameters'!$E$17,'Input Parameters'!$F$17)&gt;5500,5500,_xlfn.NORM.INV(D4621,'Input Parameters'!$E$17,'Input Parameters'!$F$17)))</f>
        <v>5267.8308721994808</v>
      </c>
      <c r="F4621" s="10">
        <f t="shared" ca="1" si="695"/>
        <v>5.4191850566777888E-2</v>
      </c>
      <c r="G4621" s="64">
        <f ca="1">_xlfn.NORM.INV(F4621,'Input Parameters'!$E$20,'Input Parameters'!$F$20)</f>
        <v>271.89314658592451</v>
      </c>
      <c r="H4621" s="57">
        <f ca="1">EXP(E4621*(1/'Input Parameters'!$E$23-1/G4621))</f>
        <v>0.24876197956572749</v>
      </c>
      <c r="I4621" s="10">
        <f t="shared" ca="1" si="696"/>
        <v>0.70514537603449789</v>
      </c>
      <c r="J4621" s="30">
        <f ca="1">_xlfn.BETA.INV(I4621,'Input Parameters'!$L$26,'Input Parameters'!$M$26,'Input Parameters'!$J$26,'Input Parameters'!$K$26)</f>
        <v>0.74381738406585896</v>
      </c>
      <c r="K4621" s="168">
        <f ca="1">('Input Parameters'!$E$27/'Input Parameters'!$E$38)^$J4621</f>
        <v>4.8178873001807716E-3</v>
      </c>
      <c r="L4621" s="69">
        <f ca="1">$H4621*$C4621*'Input Parameters'!$E$25*K4621</f>
        <v>0.23393249648533732</v>
      </c>
      <c r="M4621" s="24">
        <f t="shared" ca="1" si="697"/>
        <v>0.64792341770024142</v>
      </c>
      <c r="N4621" s="15">
        <f ca="1">_xlfn.NORM.INV(M4621,'Input Parameters'!$E$29,'Input Parameters'!$F$29)</f>
        <v>0.100037972014518</v>
      </c>
      <c r="O4621" s="8">
        <f t="shared" ca="1" si="698"/>
        <v>0.67750038999924378</v>
      </c>
      <c r="P4621" s="30">
        <f ca="1">_xlfn.LOGNORM.INV(O4621,'Input Parameters'!$H$30,'Input Parameters'!$I$30)</f>
        <v>3.3356779718615854</v>
      </c>
      <c r="Q4621" s="10">
        <f t="shared" ca="1" si="699"/>
        <v>0.75798103540911843</v>
      </c>
      <c r="R4621" s="30">
        <f>IF('Input Parameters'!$E$32=0,0,_xlfn.BETA.INV(Q4621,'Input Parameters'!$L$32,'Input Parameters'!$M$32,'Input Parameters'!$J$32,'Input Parameters'!$K$32))</f>
        <v>0</v>
      </c>
      <c r="S4621" s="10">
        <f t="shared" ca="1" si="700"/>
        <v>0.46099127931244299</v>
      </c>
      <c r="T4621" s="26">
        <f ca="1">_xlfn.LOGNORM.INV(S4621,'Input Parameters'!$H$34,'Input Parameters'!$I$34)</f>
        <v>49.796743687726718</v>
      </c>
      <c r="U4621" s="10">
        <f t="shared" ca="1" si="701"/>
        <v>0.93140117575877202</v>
      </c>
      <c r="V4621" s="30">
        <f ca="1">_xlfn.BETA.INV(U4621,'Input Parameters'!$L$36,'Input Parameters'!$M$36,'Input Parameters'!$J$36,'Input Parameters'!$K$36)</f>
        <v>0.83977575436584773</v>
      </c>
      <c r="W4621" s="2">
        <f ca="1">N4621+(P4621-N4621)*(1-ERF((T4621-R4621)/(2*SQRT(L4621*'Input Parameters'!$E$38))))</f>
        <v>0.10003797201559676</v>
      </c>
      <c r="X4621">
        <f t="shared" ca="1" si="702"/>
        <v>1</v>
      </c>
      <c r="Y4621" s="7"/>
    </row>
    <row r="4622" spans="1:25" ht="15" customHeight="1" x14ac:dyDescent="0.25">
      <c r="A4622" s="139">
        <v>4615</v>
      </c>
      <c r="B4622" s="10">
        <f t="shared" ca="1" si="693"/>
        <v>2.6643512777917544E-2</v>
      </c>
      <c r="C4622" s="60">
        <f ca="1">_xlfn.NORM.INV(B4622,'Input Parameters'!$E$15,'Input Parameters'!$F$15)</f>
        <v>166.23363177767078</v>
      </c>
      <c r="D4622" s="10">
        <f t="shared" ca="1" si="694"/>
        <v>0.6132957629698742</v>
      </c>
      <c r="E4622" s="62">
        <f ca="1">IF(_xlfn.NORM.INV(D4622,'Input Parameters'!$E$17,'Input Parameters'!$F$17)&lt;3500,3500,IF(_xlfn.NORM.INV(D4622,'Input Parameters'!$E$17,'Input Parameters'!$F$17)&gt;5500,5500,_xlfn.NORM.INV(D4622,'Input Parameters'!$E$17,'Input Parameters'!$F$17)))</f>
        <v>5001.5435455456472</v>
      </c>
      <c r="F4622" s="10">
        <f t="shared" ca="1" si="695"/>
        <v>0.83769080339319613</v>
      </c>
      <c r="G4622" s="64">
        <f ca="1">_xlfn.NORM.INV(F4622,'Input Parameters'!$E$20,'Input Parameters'!$F$20)</f>
        <v>289.24957744531952</v>
      </c>
      <c r="H4622" s="57">
        <f ca="1">EXP(E4622*(1/'Input Parameters'!$E$23-1/G4622))</f>
        <v>0.80483084327946652</v>
      </c>
      <c r="I4622" s="10">
        <f t="shared" ca="1" si="696"/>
        <v>0.99258130764103325</v>
      </c>
      <c r="J4622" s="30">
        <f ca="1">_xlfn.BETA.INV(I4622,'Input Parameters'!$L$26,'Input Parameters'!$M$26,'Input Parameters'!$J$26,'Input Parameters'!$K$26)</f>
        <v>0.93702328983761118</v>
      </c>
      <c r="K4622" s="168">
        <f ca="1">('Input Parameters'!$E$27/'Input Parameters'!$E$38)^$J4622</f>
        <v>1.2049823993558592E-3</v>
      </c>
      <c r="L4622" s="69">
        <f ca="1">$H4622*$C4622*'Input Parameters'!$E$25*K4622</f>
        <v>0.1612145398348917</v>
      </c>
      <c r="M4622" s="24">
        <f t="shared" ca="1" si="697"/>
        <v>5.110026475416285E-2</v>
      </c>
      <c r="N4622" s="15">
        <f ca="1">_xlfn.NORM.INV(M4622,'Input Parameters'!$E$29,'Input Parameters'!$F$29)</f>
        <v>9.9836572218370737E-2</v>
      </c>
      <c r="O4622" s="8">
        <f t="shared" ca="1" si="698"/>
        <v>0.7044232455601499</v>
      </c>
      <c r="P4622" s="30">
        <f ca="1">_xlfn.LOGNORM.INV(O4622,'Input Parameters'!$H$30,'Input Parameters'!$I$30)</f>
        <v>3.4583341012453226</v>
      </c>
      <c r="Q4622" s="10">
        <f t="shared" ca="1" si="699"/>
        <v>0.94013835610860785</v>
      </c>
      <c r="R4622" s="30">
        <f>IF('Input Parameters'!$E$32=0,0,_xlfn.BETA.INV(Q4622,'Input Parameters'!$L$32,'Input Parameters'!$M$32,'Input Parameters'!$J$32,'Input Parameters'!$K$32))</f>
        <v>0</v>
      </c>
      <c r="S4622" s="10">
        <f t="shared" ca="1" si="700"/>
        <v>0.17896722202632909</v>
      </c>
      <c r="T4622" s="26">
        <f ca="1">_xlfn.LOGNORM.INV(S4622,'Input Parameters'!$H$34,'Input Parameters'!$I$34)</f>
        <v>44.955624028316826</v>
      </c>
      <c r="U4622" s="10">
        <f t="shared" ca="1" si="701"/>
        <v>0.83699471798248204</v>
      </c>
      <c r="V4622" s="30">
        <f ca="1">_xlfn.BETA.INV(U4622,'Input Parameters'!$L$36,'Input Parameters'!$M$36,'Input Parameters'!$J$36,'Input Parameters'!$K$36)</f>
        <v>0.74834074292566122</v>
      </c>
      <c r="W4622" s="2">
        <f ca="1">N4622+(P4622-N4622)*(1-ERF((T4622-R4622)/(2*SQRT(L4622*'Input Parameters'!$E$38))))</f>
        <v>9.9836572218378938E-2</v>
      </c>
      <c r="X4622">
        <f t="shared" ca="1" si="702"/>
        <v>1</v>
      </c>
      <c r="Y4622" s="7"/>
    </row>
    <row r="4623" spans="1:25" ht="15" customHeight="1" x14ac:dyDescent="0.25">
      <c r="A4623" s="139">
        <v>4616</v>
      </c>
      <c r="B4623" s="10">
        <f t="shared" ca="1" si="693"/>
        <v>0.38207693729343628</v>
      </c>
      <c r="C4623" s="60">
        <f ca="1">_xlfn.NORM.INV(B4623,'Input Parameters'!$E$15,'Input Parameters'!$F$15)</f>
        <v>254.70751392885404</v>
      </c>
      <c r="D4623" s="10">
        <f t="shared" ca="1" si="694"/>
        <v>0.51558038307337417</v>
      </c>
      <c r="E4623" s="62">
        <f ca="1">IF(_xlfn.NORM.INV(D4623,'Input Parameters'!$E$17,'Input Parameters'!$F$17)&lt;3500,3500,IF(_xlfn.NORM.INV(D4623,'Input Parameters'!$E$17,'Input Parameters'!$F$17)&gt;5500,5500,_xlfn.NORM.INV(D4623,'Input Parameters'!$E$17,'Input Parameters'!$F$17)))</f>
        <v>4827.3449132900278</v>
      </c>
      <c r="F4623" s="10">
        <f t="shared" ca="1" si="695"/>
        <v>0.17541568197967006</v>
      </c>
      <c r="G4623" s="64">
        <f ca="1">_xlfn.NORM.INV(F4623,'Input Parameters'!$E$20,'Input Parameters'!$F$20)</f>
        <v>276.39904787407653</v>
      </c>
      <c r="H4623" s="57">
        <f ca="1">EXP(E4623*(1/'Input Parameters'!$E$23-1/G4623))</f>
        <v>0.37325756398387716</v>
      </c>
      <c r="I4623" s="10">
        <f t="shared" ca="1" si="696"/>
        <v>0.27871969274397945</v>
      </c>
      <c r="J4623" s="30">
        <f ca="1">_xlfn.BETA.INV(I4623,'Input Parameters'!$L$26,'Input Parameters'!$M$26,'Input Parameters'!$J$26,'Input Parameters'!$K$26)</f>
        <v>0.56361461441468041</v>
      </c>
      <c r="K4623" s="168">
        <f ca="1">('Input Parameters'!$E$27/'Input Parameters'!$E$38)^$J4623</f>
        <v>1.7547899571616343E-2</v>
      </c>
      <c r="L4623" s="69">
        <f ca="1">$H4623*$C4623*'Input Parameters'!$E$25*K4623</f>
        <v>1.6683052425246081</v>
      </c>
      <c r="M4623" s="24">
        <f t="shared" ca="1" si="697"/>
        <v>0.1982865451007445</v>
      </c>
      <c r="N4623" s="15">
        <f ca="1">_xlfn.NORM.INV(M4623,'Input Parameters'!$E$29,'Input Parameters'!$F$29)</f>
        <v>9.9915224259656696E-2</v>
      </c>
      <c r="O4623" s="8">
        <f t="shared" ca="1" si="698"/>
        <v>0.17979776782186829</v>
      </c>
      <c r="P4623" s="30">
        <f ca="1">_xlfn.LOGNORM.INV(O4623,'Input Parameters'!$H$30,'Input Parameters'!$I$30)</f>
        <v>1.7406793952534829</v>
      </c>
      <c r="Q4623" s="10">
        <f t="shared" ca="1" si="699"/>
        <v>0.3221068673812767</v>
      </c>
      <c r="R4623" s="30">
        <f>IF('Input Parameters'!$E$32=0,0,_xlfn.BETA.INV(Q4623,'Input Parameters'!$L$32,'Input Parameters'!$M$32,'Input Parameters'!$J$32,'Input Parameters'!$K$32))</f>
        <v>0</v>
      </c>
      <c r="S4623" s="10">
        <f t="shared" ca="1" si="700"/>
        <v>0.88543668871178349</v>
      </c>
      <c r="T4623" s="26">
        <f ca="1">_xlfn.LOGNORM.INV(S4623,'Input Parameters'!$H$34,'Input Parameters'!$I$34)</f>
        <v>58.550429628129883</v>
      </c>
      <c r="U4623" s="10">
        <f t="shared" ca="1" si="701"/>
        <v>0.77027691380213337</v>
      </c>
      <c r="V4623" s="30">
        <f ca="1">_xlfn.BETA.INV(U4623,'Input Parameters'!$L$36,'Input Parameters'!$M$36,'Input Parameters'!$J$36,'Input Parameters'!$K$36)</f>
        <v>0.70607399663764214</v>
      </c>
      <c r="W4623" s="2">
        <f ca="1">N4623+(P4623-N4623)*(1-ERF((T4623-R4623)/(2*SQRT(L4623*'Input Parameters'!$E$38))))</f>
        <v>0.10212848154080233</v>
      </c>
      <c r="X4623">
        <f t="shared" ca="1" si="702"/>
        <v>1</v>
      </c>
      <c r="Y4623" s="7"/>
    </row>
    <row r="4624" spans="1:25" ht="15" customHeight="1" x14ac:dyDescent="0.25">
      <c r="A4624" s="139">
        <v>4617</v>
      </c>
      <c r="B4624" s="10">
        <f t="shared" ca="1" si="693"/>
        <v>0.59387123679654852</v>
      </c>
      <c r="C4624" s="60">
        <f ca="1">_xlfn.NORM.INV(B4624,'Input Parameters'!$E$15,'Input Parameters'!$F$15)</f>
        <v>283.8389379506558</v>
      </c>
      <c r="D4624" s="10">
        <f t="shared" ca="1" si="694"/>
        <v>0.61488514323173671</v>
      </c>
      <c r="E4624" s="62">
        <f ca="1">IF(_xlfn.NORM.INV(D4624,'Input Parameters'!$E$17,'Input Parameters'!$F$17)&lt;3500,3500,IF(_xlfn.NORM.INV(D4624,'Input Parameters'!$E$17,'Input Parameters'!$F$17)&gt;5500,5500,_xlfn.NORM.INV(D4624,'Input Parameters'!$E$17,'Input Parameters'!$F$17)))</f>
        <v>5004.4521038046478</v>
      </c>
      <c r="F4624" s="10">
        <f t="shared" ca="1" si="695"/>
        <v>0.53324463471134165</v>
      </c>
      <c r="G4624" s="64">
        <f ca="1">_xlfn.NORM.INV(F4624,'Input Parameters'!$E$20,'Input Parameters'!$F$20)</f>
        <v>283.20897176904691</v>
      </c>
      <c r="H4624" s="57">
        <f ca="1">EXP(E4624*(1/'Input Parameters'!$E$23-1/G4624))</f>
        <v>0.55639562059035397</v>
      </c>
      <c r="I4624" s="10">
        <f t="shared" ca="1" si="696"/>
        <v>1.497496190407388E-2</v>
      </c>
      <c r="J4624" s="30">
        <f ca="1">_xlfn.BETA.INV(I4624,'Input Parameters'!$L$26,'Input Parameters'!$M$26,'Input Parameters'!$J$26,'Input Parameters'!$K$26)</f>
        <v>0.30232639927093657</v>
      </c>
      <c r="K4624" s="168">
        <f ca="1">('Input Parameters'!$E$27/'Input Parameters'!$E$38)^$J4624</f>
        <v>0.11433821275736142</v>
      </c>
      <c r="L4624" s="69">
        <f ca="1">$H4624*$C4624*'Input Parameters'!$E$25*K4624</f>
        <v>18.057061430161532</v>
      </c>
      <c r="M4624" s="24">
        <f t="shared" ca="1" si="697"/>
        <v>5.5473980316678606E-2</v>
      </c>
      <c r="N4624" s="15">
        <f ca="1">_xlfn.NORM.INV(M4624,'Input Parameters'!$E$29,'Input Parameters'!$F$29)</f>
        <v>9.9840605324292828E-2</v>
      </c>
      <c r="O4624" s="8">
        <f t="shared" ca="1" si="698"/>
        <v>0.69548246491798549</v>
      </c>
      <c r="P4624" s="30">
        <f ca="1">_xlfn.LOGNORM.INV(O4624,'Input Parameters'!$H$30,'Input Parameters'!$I$30)</f>
        <v>3.416580705973991</v>
      </c>
      <c r="Q4624" s="10">
        <f t="shared" ca="1" si="699"/>
        <v>0.37095487503153668</v>
      </c>
      <c r="R4624" s="30">
        <f>IF('Input Parameters'!$E$32=0,0,_xlfn.BETA.INV(Q4624,'Input Parameters'!$L$32,'Input Parameters'!$M$32,'Input Parameters'!$J$32,'Input Parameters'!$K$32))</f>
        <v>0</v>
      </c>
      <c r="S4624" s="10">
        <f t="shared" ca="1" si="700"/>
        <v>2.8662726192103305E-2</v>
      </c>
      <c r="T4624" s="26">
        <f ca="1">_xlfn.LOGNORM.INV(S4624,'Input Parameters'!$H$34,'Input Parameters'!$I$34)</f>
        <v>39.783887289203335</v>
      </c>
      <c r="U4624" s="10">
        <f t="shared" ca="1" si="701"/>
        <v>0.6880145264886337</v>
      </c>
      <c r="V4624" s="30">
        <f ca="1">_xlfn.BETA.INV(U4624,'Input Parameters'!$L$36,'Input Parameters'!$M$36,'Input Parameters'!$J$36,'Input Parameters'!$K$36)</f>
        <v>0.66395340998960961</v>
      </c>
      <c r="W4624" s="2">
        <f ca="1">N4624+(P4624-N4624)*(1-ERF((T4624-R4624)/(2*SQRT(L4624*'Input Parameters'!$E$38))))</f>
        <v>1.7846144864981612</v>
      </c>
      <c r="X4624">
        <f t="shared" ca="1" si="702"/>
        <v>0</v>
      </c>
      <c r="Y4624" s="7"/>
    </row>
    <row r="4625" spans="1:25" ht="15" customHeight="1" x14ac:dyDescent="0.25">
      <c r="A4625" s="139">
        <v>4618</v>
      </c>
      <c r="B4625" s="10">
        <f t="shared" ca="1" si="693"/>
        <v>0.27351095268022652</v>
      </c>
      <c r="C4625" s="60">
        <f ca="1">_xlfn.NORM.INV(B4625,'Input Parameters'!$E$15,'Input Parameters'!$F$15)</f>
        <v>238.3303543737145</v>
      </c>
      <c r="D4625" s="10">
        <f t="shared" ca="1" si="694"/>
        <v>0.77670125113521338</v>
      </c>
      <c r="E4625" s="62">
        <f ca="1">IF(_xlfn.NORM.INV(D4625,'Input Parameters'!$E$17,'Input Parameters'!$F$17)&lt;3500,3500,IF(_xlfn.NORM.INV(D4625,'Input Parameters'!$E$17,'Input Parameters'!$F$17)&gt;5500,5500,_xlfn.NORM.INV(D4625,'Input Parameters'!$E$17,'Input Parameters'!$F$17)))</f>
        <v>5332.7698156976603</v>
      </c>
      <c r="F4625" s="10">
        <f t="shared" ca="1" si="695"/>
        <v>0.34679735906301878</v>
      </c>
      <c r="G4625" s="64">
        <f ca="1">_xlfn.NORM.INV(F4625,'Input Parameters'!$E$20,'Input Parameters'!$F$20)</f>
        <v>280.01032413467652</v>
      </c>
      <c r="H4625" s="57">
        <f ca="1">EXP(E4625*(1/'Input Parameters'!$E$23-1/G4625))</f>
        <v>0.43178077733951453</v>
      </c>
      <c r="I4625" s="10">
        <f t="shared" ca="1" si="696"/>
        <v>0.27139267295944047</v>
      </c>
      <c r="J4625" s="30">
        <f ca="1">_xlfn.BETA.INV(I4625,'Input Parameters'!$L$26,'Input Parameters'!$M$26,'Input Parameters'!$J$26,'Input Parameters'!$K$26)</f>
        <v>0.55986176062162452</v>
      </c>
      <c r="K4625" s="168">
        <f ca="1">('Input Parameters'!$E$27/'Input Parameters'!$E$38)^$J4625</f>
        <v>1.8026692382921854E-2</v>
      </c>
      <c r="L4625" s="69">
        <f ca="1">$H4625*$C4625*'Input Parameters'!$E$25*K4625</f>
        <v>1.8550632009384536</v>
      </c>
      <c r="M4625" s="24">
        <f t="shared" ca="1" si="697"/>
        <v>0.69019629328701348</v>
      </c>
      <c r="N4625" s="15">
        <f ca="1">_xlfn.NORM.INV(M4625,'Input Parameters'!$E$29,'Input Parameters'!$F$29)</f>
        <v>0.10004964068212267</v>
      </c>
      <c r="O4625" s="8">
        <f t="shared" ca="1" si="698"/>
        <v>1.6514773834905849E-3</v>
      </c>
      <c r="P4625" s="30">
        <f ca="1">_xlfn.LOGNORM.INV(O4625,'Input Parameters'!$H$30,'Input Parameters'!$I$30)</f>
        <v>0.66976224788076122</v>
      </c>
      <c r="Q4625" s="10">
        <f t="shared" ca="1" si="699"/>
        <v>0.66980714945040054</v>
      </c>
      <c r="R4625" s="30">
        <f>IF('Input Parameters'!$E$32=0,0,_xlfn.BETA.INV(Q4625,'Input Parameters'!$L$32,'Input Parameters'!$M$32,'Input Parameters'!$J$32,'Input Parameters'!$K$32))</f>
        <v>0</v>
      </c>
      <c r="S4625" s="10">
        <f t="shared" ca="1" si="700"/>
        <v>0.29164427935449677</v>
      </c>
      <c r="T4625" s="26">
        <f ca="1">_xlfn.LOGNORM.INV(S4625,'Input Parameters'!$H$34,'Input Parameters'!$I$34)</f>
        <v>47.079442649602136</v>
      </c>
      <c r="U4625" s="10">
        <f t="shared" ca="1" si="701"/>
        <v>0.23341948259819256</v>
      </c>
      <c r="V4625" s="30">
        <f ca="1">_xlfn.BETA.INV(U4625,'Input Parameters'!$L$36,'Input Parameters'!$M$36,'Input Parameters'!$J$36,'Input Parameters'!$K$36)</f>
        <v>0.48323705781030446</v>
      </c>
      <c r="W4625" s="2">
        <f ca="1">N4625+(P4625-N4625)*(1-ERF((T4625-R4625)/(2*SQRT(L4625*'Input Parameters'!$E$38))))</f>
        <v>0.10832034453982134</v>
      </c>
      <c r="X4625">
        <f t="shared" ca="1" si="702"/>
        <v>1</v>
      </c>
      <c r="Y4625" s="7"/>
    </row>
    <row r="4626" spans="1:25" ht="15" customHeight="1" x14ac:dyDescent="0.25">
      <c r="A4626" s="139">
        <v>4619</v>
      </c>
      <c r="B4626" s="10">
        <f t="shared" ca="1" si="693"/>
        <v>0.74343045171591604</v>
      </c>
      <c r="C4626" s="60">
        <f ca="1">_xlfn.NORM.INV(B4626,'Input Parameters'!$E$15,'Input Parameters'!$F$15)</f>
        <v>306.40741415741388</v>
      </c>
      <c r="D4626" s="10">
        <f t="shared" ca="1" si="694"/>
        <v>0.50974818498669194</v>
      </c>
      <c r="E4626" s="62">
        <f ca="1">IF(_xlfn.NORM.INV(D4626,'Input Parameters'!$E$17,'Input Parameters'!$F$17)&lt;3500,3500,IF(_xlfn.NORM.INV(D4626,'Input Parameters'!$E$17,'Input Parameters'!$F$17)&gt;5500,5500,_xlfn.NORM.INV(D4626,'Input Parameters'!$E$17,'Input Parameters'!$F$17)))</f>
        <v>4817.106255746573</v>
      </c>
      <c r="F4626" s="10">
        <f t="shared" ca="1" si="695"/>
        <v>0.49551009443015004</v>
      </c>
      <c r="G4626" s="64">
        <f ca="1">_xlfn.NORM.INV(F4626,'Input Parameters'!$E$20,'Input Parameters'!$F$20)</f>
        <v>282.57459309558192</v>
      </c>
      <c r="H4626" s="57">
        <f ca="1">EXP(E4626*(1/'Input Parameters'!$E$23-1/G4626))</f>
        <v>0.54743412983542605</v>
      </c>
      <c r="I4626" s="10">
        <f t="shared" ca="1" si="696"/>
        <v>0.80073558919967436</v>
      </c>
      <c r="J4626" s="30">
        <f ca="1">_xlfn.BETA.INV(I4626,'Input Parameters'!$L$26,'Input Parameters'!$M$26,'Input Parameters'!$J$26,'Input Parameters'!$K$26)</f>
        <v>0.78580567251363309</v>
      </c>
      <c r="K4626" s="168">
        <f ca="1">('Input Parameters'!$E$27/'Input Parameters'!$E$38)^$J4626</f>
        <v>3.5649588890381131E-3</v>
      </c>
      <c r="L4626" s="69">
        <f ca="1">$H4626*$C4626*'Input Parameters'!$E$25*K4626</f>
        <v>0.59797863258930606</v>
      </c>
      <c r="M4626" s="24">
        <f t="shared" ca="1" si="697"/>
        <v>0.76857132417794671</v>
      </c>
      <c r="N4626" s="15">
        <f ca="1">_xlfn.NORM.INV(M4626,'Input Parameters'!$E$29,'Input Parameters'!$F$29)</f>
        <v>0.10007341499529368</v>
      </c>
      <c r="O4626" s="8">
        <f t="shared" ca="1" si="698"/>
        <v>0.99753460313385311</v>
      </c>
      <c r="P4626" s="30">
        <f ca="1">_xlfn.LOGNORM.INV(O4626,'Input Parameters'!$H$30,'Input Parameters'!$I$30)</f>
        <v>10.126428055588141</v>
      </c>
      <c r="Q4626" s="10">
        <f t="shared" ca="1" si="699"/>
        <v>0.11110029514255693</v>
      </c>
      <c r="R4626" s="30">
        <f>IF('Input Parameters'!$E$32=0,0,_xlfn.BETA.INV(Q4626,'Input Parameters'!$L$32,'Input Parameters'!$M$32,'Input Parameters'!$J$32,'Input Parameters'!$K$32))</f>
        <v>0</v>
      </c>
      <c r="S4626" s="10">
        <f t="shared" ca="1" si="700"/>
        <v>0.30320643736833741</v>
      </c>
      <c r="T4626" s="26">
        <f ca="1">_xlfn.LOGNORM.INV(S4626,'Input Parameters'!$H$34,'Input Parameters'!$I$34)</f>
        <v>47.275568817565606</v>
      </c>
      <c r="U4626" s="10">
        <f t="shared" ca="1" si="701"/>
        <v>0.18911596519668017</v>
      </c>
      <c r="V4626" s="30">
        <f ca="1">_xlfn.BETA.INV(U4626,'Input Parameters'!$L$36,'Input Parameters'!$M$36,'Input Parameters'!$J$36,'Input Parameters'!$K$36)</f>
        <v>0.463784838246804</v>
      </c>
      <c r="W4626" s="2">
        <f ca="1">N4626+(P4626-N4626)*(1-ERF((T4626-R4626)/(2*SQRT(L4626*'Input Parameters'!$E$38))))</f>
        <v>0.10022778629649745</v>
      </c>
      <c r="X4626">
        <f t="shared" ca="1" si="702"/>
        <v>1</v>
      </c>
      <c r="Y4626" s="7"/>
    </row>
    <row r="4627" spans="1:25" ht="15" customHeight="1" x14ac:dyDescent="0.25">
      <c r="A4627" s="139">
        <v>4620</v>
      </c>
      <c r="B4627" s="10">
        <f t="shared" ca="1" si="693"/>
        <v>0.67783720179191276</v>
      </c>
      <c r="C4627" s="60">
        <f ca="1">_xlfn.NORM.INV(B4627,'Input Parameters'!$E$15,'Input Parameters'!$F$15)</f>
        <v>295.98611054167861</v>
      </c>
      <c r="D4627" s="10">
        <f t="shared" ca="1" si="694"/>
        <v>0.67164990554232451</v>
      </c>
      <c r="E4627" s="62">
        <f ca="1">IF(_xlfn.NORM.INV(D4627,'Input Parameters'!$E$17,'Input Parameters'!$F$17)&lt;3500,3500,IF(_xlfn.NORM.INV(D4627,'Input Parameters'!$E$17,'Input Parameters'!$F$17)&gt;5500,5500,_xlfn.NORM.INV(D4627,'Input Parameters'!$E$17,'Input Parameters'!$F$17)))</f>
        <v>5111.13154204076</v>
      </c>
      <c r="F4627" s="10">
        <f t="shared" ca="1" si="695"/>
        <v>0.95603243272067417</v>
      </c>
      <c r="G4627" s="64">
        <f ca="1">_xlfn.NORM.INV(F4627,'Input Parameters'!$E$20,'Input Parameters'!$F$20)</f>
        <v>294.08282584330328</v>
      </c>
      <c r="H4627" s="57">
        <f ca="1">EXP(E4627*(1/'Input Parameters'!$E$23-1/G4627))</f>
        <v>1.0709337940633354</v>
      </c>
      <c r="I4627" s="10">
        <f t="shared" ca="1" si="696"/>
        <v>0.12863393246374399</v>
      </c>
      <c r="J4627" s="30">
        <f ca="1">_xlfn.BETA.INV(I4627,'Input Parameters'!$L$26,'Input Parameters'!$M$26,'Input Parameters'!$J$26,'Input Parameters'!$K$26)</f>
        <v>0.46990652886657563</v>
      </c>
      <c r="K4627" s="168">
        <f ca="1">('Input Parameters'!$E$27/'Input Parameters'!$E$38)^$J4627</f>
        <v>3.4367267459239771E-2</v>
      </c>
      <c r="L4627" s="69">
        <f ca="1">$H4627*$C4627*'Input Parameters'!$E$25*K4627</f>
        <v>10.893788964527234</v>
      </c>
      <c r="M4627" s="24">
        <f t="shared" ca="1" si="697"/>
        <v>0.9661048006801114</v>
      </c>
      <c r="N4627" s="15">
        <f ca="1">_xlfn.NORM.INV(M4627,'Input Parameters'!$E$29,'Input Parameters'!$F$29)</f>
        <v>0.10018263975633654</v>
      </c>
      <c r="O4627" s="8">
        <f t="shared" ca="1" si="698"/>
        <v>0.9912229784478358</v>
      </c>
      <c r="P4627" s="30">
        <f ca="1">_xlfn.LOGNORM.INV(O4627,'Input Parameters'!$H$30,'Input Parameters'!$I$30)</f>
        <v>8.2391249642645192</v>
      </c>
      <c r="Q4627" s="10">
        <f t="shared" ca="1" si="699"/>
        <v>0.57957686367340411</v>
      </c>
      <c r="R4627" s="30">
        <f>IF('Input Parameters'!$E$32=0,0,_xlfn.BETA.INV(Q4627,'Input Parameters'!$L$32,'Input Parameters'!$M$32,'Input Parameters'!$J$32,'Input Parameters'!$K$32))</f>
        <v>0</v>
      </c>
      <c r="S4627" s="10">
        <f t="shared" ca="1" si="700"/>
        <v>0.65652225767071004</v>
      </c>
      <c r="T4627" s="26">
        <f ca="1">_xlfn.LOGNORM.INV(S4627,'Input Parameters'!$H$34,'Input Parameters'!$I$34)</f>
        <v>53.001642479351993</v>
      </c>
      <c r="U4627" s="10">
        <f t="shared" ca="1" si="701"/>
        <v>0.91946717239828823</v>
      </c>
      <c r="V4627" s="30">
        <f ca="1">_xlfn.BETA.INV(U4627,'Input Parameters'!$L$36,'Input Parameters'!$M$36,'Input Parameters'!$J$36,'Input Parameters'!$K$36)</f>
        <v>0.824105738905341</v>
      </c>
      <c r="W4627" s="2">
        <f ca="1">N4627+(P4627-N4627)*(1-ERF((T4627-R4627)/(2*SQRT(L4627*'Input Parameters'!$E$38))))</f>
        <v>2.185122358115335</v>
      </c>
      <c r="X4627">
        <f t="shared" ca="1" si="702"/>
        <v>0</v>
      </c>
      <c r="Y4627" s="7"/>
    </row>
    <row r="4628" spans="1:25" ht="15" customHeight="1" x14ac:dyDescent="0.25">
      <c r="A4628" s="139">
        <v>4621</v>
      </c>
      <c r="B4628" s="10">
        <f t="shared" ca="1" si="693"/>
        <v>0.41757687299608781</v>
      </c>
      <c r="C4628" s="60">
        <f ca="1">_xlfn.NORM.INV(B4628,'Input Parameters'!$E$15,'Input Parameters'!$F$15)</f>
        <v>259.68974356218501</v>
      </c>
      <c r="D4628" s="10">
        <f t="shared" ca="1" si="694"/>
        <v>0.63662442008743991</v>
      </c>
      <c r="E4628" s="62">
        <f ca="1">IF(_xlfn.NORM.INV(D4628,'Input Parameters'!$E$17,'Input Parameters'!$F$17)&lt;3500,3500,IF(_xlfn.NORM.INV(D4628,'Input Parameters'!$E$17,'Input Parameters'!$F$17)&gt;5500,5500,_xlfn.NORM.INV(D4628,'Input Parameters'!$E$17,'Input Parameters'!$F$17)))</f>
        <v>5044.6153188554736</v>
      </c>
      <c r="F4628" s="10">
        <f t="shared" ca="1" si="695"/>
        <v>0.58621073633543141</v>
      </c>
      <c r="G4628" s="64">
        <f ca="1">_xlfn.NORM.INV(F4628,'Input Parameters'!$E$20,'Input Parameters'!$F$20)</f>
        <v>284.10931518027149</v>
      </c>
      <c r="H4628" s="57">
        <f ca="1">EXP(E4628*(1/'Input Parameters'!$E$23-1/G4628))</f>
        <v>0.58594258801759502</v>
      </c>
      <c r="I4628" s="10">
        <f t="shared" ca="1" si="696"/>
        <v>0.10894250846642239</v>
      </c>
      <c r="J4628" s="30">
        <f ca="1">_xlfn.BETA.INV(I4628,'Input Parameters'!$L$26,'Input Parameters'!$M$26,'Input Parameters'!$J$26,'Input Parameters'!$K$26)</f>
        <v>0.45299620217291064</v>
      </c>
      <c r="K4628" s="168">
        <f ca="1">('Input Parameters'!$E$27/'Input Parameters'!$E$38)^$J4628</f>
        <v>3.8799321491646471E-2</v>
      </c>
      <c r="L4628" s="69">
        <f ca="1">$H4628*$C4628*'Input Parameters'!$E$25*K4628</f>
        <v>5.9038320364118793</v>
      </c>
      <c r="M4628" s="24">
        <f t="shared" ca="1" si="697"/>
        <v>1.1090699789531588E-2</v>
      </c>
      <c r="N4628" s="15">
        <f ca="1">_xlfn.NORM.INV(M4628,'Input Parameters'!$E$29,'Input Parameters'!$F$29)</f>
        <v>9.9771275281961058E-2</v>
      </c>
      <c r="O4628" s="8">
        <f t="shared" ca="1" si="698"/>
        <v>0.11656280009281872</v>
      </c>
      <c r="P4628" s="30">
        <f ca="1">_xlfn.LOGNORM.INV(O4628,'Input Parameters'!$H$30,'Input Parameters'!$I$30)</f>
        <v>1.5277548467637896</v>
      </c>
      <c r="Q4628" s="10">
        <f t="shared" ca="1" si="699"/>
        <v>0.86309698912436861</v>
      </c>
      <c r="R4628" s="30">
        <f>IF('Input Parameters'!$E$32=0,0,_xlfn.BETA.INV(Q4628,'Input Parameters'!$L$32,'Input Parameters'!$M$32,'Input Parameters'!$J$32,'Input Parameters'!$K$32))</f>
        <v>0</v>
      </c>
      <c r="S4628" s="10">
        <f t="shared" ca="1" si="700"/>
        <v>0.92711332325872542</v>
      </c>
      <c r="T4628" s="26">
        <f ca="1">_xlfn.LOGNORM.INV(S4628,'Input Parameters'!$H$34,'Input Parameters'!$I$34)</f>
        <v>60.41684506400243</v>
      </c>
      <c r="U4628" s="10">
        <f t="shared" ca="1" si="701"/>
        <v>0.39193688482718902</v>
      </c>
      <c r="V4628" s="30">
        <f ca="1">_xlfn.BETA.INV(U4628,'Input Parameters'!$L$36,'Input Parameters'!$M$36,'Input Parameters'!$J$36,'Input Parameters'!$K$36)</f>
        <v>0.54523126564274205</v>
      </c>
      <c r="W4628" s="2">
        <f ca="1">N4628+(P4628-N4628)*(1-ERF((T4628-R4628)/(2*SQRT(L4628*'Input Parameters'!$E$38))))</f>
        <v>0.21216519632515438</v>
      </c>
      <c r="X4628">
        <f t="shared" ca="1" si="702"/>
        <v>1</v>
      </c>
      <c r="Y4628" s="7"/>
    </row>
    <row r="4629" spans="1:25" ht="15" customHeight="1" x14ac:dyDescent="0.25">
      <c r="A4629" s="139">
        <v>4622</v>
      </c>
      <c r="B4629" s="10">
        <f t="shared" ca="1" si="693"/>
        <v>3.27016550474728E-2</v>
      </c>
      <c r="C4629" s="60">
        <f ca="1">_xlfn.NORM.INV(B4629,'Input Parameters'!$E$15,'Input Parameters'!$F$15)</f>
        <v>171.11625537204799</v>
      </c>
      <c r="D4629" s="10">
        <f t="shared" ca="1" si="694"/>
        <v>0.11957791842280252</v>
      </c>
      <c r="E4629" s="62">
        <f ca="1">IF(_xlfn.NORM.INV(D4629,'Input Parameters'!$E$17,'Input Parameters'!$F$17)&lt;3500,3500,IF(_xlfn.NORM.INV(D4629,'Input Parameters'!$E$17,'Input Parameters'!$F$17)&gt;5500,5500,_xlfn.NORM.INV(D4629,'Input Parameters'!$E$17,'Input Parameters'!$F$17)))</f>
        <v>3976.0304239990073</v>
      </c>
      <c r="F4629" s="10">
        <f t="shared" ca="1" si="695"/>
        <v>7.7598154653353291E-3</v>
      </c>
      <c r="G4629" s="64">
        <f ca="1">_xlfn.NORM.INV(F4629,'Input Parameters'!$E$20,'Input Parameters'!$F$20)</f>
        <v>266.43586245803448</v>
      </c>
      <c r="H4629" s="57">
        <f ca="1">EXP(E4629*(1/'Input Parameters'!$E$23-1/G4629))</f>
        <v>0.25934014952739082</v>
      </c>
      <c r="I4629" s="10">
        <f t="shared" ca="1" si="696"/>
        <v>0.84447828711621531</v>
      </c>
      <c r="J4629" s="30">
        <f ca="1">_xlfn.BETA.INV(I4629,'Input Parameters'!$L$26,'Input Parameters'!$M$26,'Input Parameters'!$J$26,'Input Parameters'!$K$26)</f>
        <v>0.80736557344376314</v>
      </c>
      <c r="K4629" s="168">
        <f ca="1">('Input Parameters'!$E$27/'Input Parameters'!$E$38)^$J4629</f>
        <v>3.0541546389751695E-3</v>
      </c>
      <c r="L4629" s="69">
        <f ca="1">$H4629*$C4629*'Input Parameters'!$E$25*K4629</f>
        <v>0.13553518325057085</v>
      </c>
      <c r="M4629" s="24">
        <f t="shared" ca="1" si="697"/>
        <v>0.77460909363453501</v>
      </c>
      <c r="N4629" s="15">
        <f ca="1">_xlfn.NORM.INV(M4629,'Input Parameters'!$E$29,'Input Parameters'!$F$29)</f>
        <v>0.10007541122659289</v>
      </c>
      <c r="O4629" s="8">
        <f t="shared" ca="1" si="698"/>
        <v>8.749400657694939E-2</v>
      </c>
      <c r="P4629" s="30">
        <f ca="1">_xlfn.LOGNORM.INV(O4629,'Input Parameters'!$H$30,'Input Parameters'!$I$30)</f>
        <v>1.4138651287853961</v>
      </c>
      <c r="Q4629" s="10">
        <f t="shared" ca="1" si="699"/>
        <v>0.82541550517249218</v>
      </c>
      <c r="R4629" s="30">
        <f>IF('Input Parameters'!$E$32=0,0,_xlfn.BETA.INV(Q4629,'Input Parameters'!$L$32,'Input Parameters'!$M$32,'Input Parameters'!$J$32,'Input Parameters'!$K$32))</f>
        <v>0</v>
      </c>
      <c r="S4629" s="10">
        <f t="shared" ca="1" si="700"/>
        <v>7.3357973471329996E-2</v>
      </c>
      <c r="T4629" s="26">
        <f ca="1">_xlfn.LOGNORM.INV(S4629,'Input Parameters'!$H$34,'Input Parameters'!$I$34)</f>
        <v>42.074558165852935</v>
      </c>
      <c r="U4629" s="10">
        <f t="shared" ca="1" si="701"/>
        <v>0.2579787484074878</v>
      </c>
      <c r="V4629" s="30">
        <f ca="1">_xlfn.BETA.INV(U4629,'Input Parameters'!$L$36,'Input Parameters'!$M$36,'Input Parameters'!$J$36,'Input Parameters'!$K$36)</f>
        <v>0.49342905651943803</v>
      </c>
      <c r="W4629" s="2">
        <f ca="1">N4629+(P4629-N4629)*(1-ERF((T4629-R4629)/(2*SQRT(L4629*'Input Parameters'!$E$38))))</f>
        <v>0.10007541122659376</v>
      </c>
      <c r="X4629">
        <f t="shared" ca="1" si="702"/>
        <v>1</v>
      </c>
      <c r="Y4629" s="7"/>
    </row>
    <row r="4630" spans="1:25" ht="15" customHeight="1" x14ac:dyDescent="0.25">
      <c r="A4630" s="139">
        <v>4623</v>
      </c>
      <c r="B4630" s="10">
        <f t="shared" ca="1" si="693"/>
        <v>0.79110690114680982</v>
      </c>
      <c r="C4630" s="60">
        <f ca="1">_xlfn.NORM.INV(B4630,'Input Parameters'!$E$15,'Input Parameters'!$F$15)</f>
        <v>314.87840694351894</v>
      </c>
      <c r="D4630" s="10">
        <f t="shared" ca="1" si="694"/>
        <v>0.70424366565255392</v>
      </c>
      <c r="E4630" s="62">
        <f ca="1">IF(_xlfn.NORM.INV(D4630,'Input Parameters'!$E$17,'Input Parameters'!$F$17)&lt;3500,3500,IF(_xlfn.NORM.INV(D4630,'Input Parameters'!$E$17,'Input Parameters'!$F$17)&gt;5500,5500,_xlfn.NORM.INV(D4630,'Input Parameters'!$E$17,'Input Parameters'!$F$17)))</f>
        <v>5175.6516877830527</v>
      </c>
      <c r="F4630" s="10">
        <f t="shared" ca="1" si="695"/>
        <v>0.81870725347336093</v>
      </c>
      <c r="G4630" s="64">
        <f ca="1">_xlfn.NORM.INV(F4630,'Input Parameters'!$E$20,'Input Parameters'!$F$20)</f>
        <v>288.7500117728386</v>
      </c>
      <c r="H4630" s="57">
        <f ca="1">EXP(E4630*(1/'Input Parameters'!$E$23-1/G4630))</f>
        <v>0.77442172359461403</v>
      </c>
      <c r="I4630" s="10">
        <f t="shared" ca="1" si="696"/>
        <v>0.44112168991839651</v>
      </c>
      <c r="J4630" s="30">
        <f ca="1">_xlfn.BETA.INV(I4630,'Input Parameters'!$L$26,'Input Parameters'!$M$26,'Input Parameters'!$J$26,'Input Parameters'!$K$26)</f>
        <v>0.63730719801003288</v>
      </c>
      <c r="K4630" s="168">
        <f ca="1">('Input Parameters'!$E$27/'Input Parameters'!$E$38)^$J4630</f>
        <v>1.0343265249741905E-2</v>
      </c>
      <c r="L4630" s="69">
        <f ca="1">$H4630*$C4630*'Input Parameters'!$E$25*K4630</f>
        <v>2.522191563847711</v>
      </c>
      <c r="M4630" s="24">
        <f t="shared" ca="1" si="697"/>
        <v>0.1650952793899898</v>
      </c>
      <c r="N4630" s="15">
        <f ca="1">_xlfn.NORM.INV(M4630,'Input Parameters'!$E$29,'Input Parameters'!$F$29)</f>
        <v>9.99026269881685E-2</v>
      </c>
      <c r="O4630" s="8">
        <f t="shared" ca="1" si="698"/>
        <v>0.75380134712854352</v>
      </c>
      <c r="P4630" s="30">
        <f ca="1">_xlfn.LOGNORM.INV(O4630,'Input Parameters'!$H$30,'Input Parameters'!$I$30)</f>
        <v>3.7111073186475387</v>
      </c>
      <c r="Q4630" s="10">
        <f t="shared" ca="1" si="699"/>
        <v>3.0559986228223535E-3</v>
      </c>
      <c r="R4630" s="30">
        <f>IF('Input Parameters'!$E$32=0,0,_xlfn.BETA.INV(Q4630,'Input Parameters'!$L$32,'Input Parameters'!$M$32,'Input Parameters'!$J$32,'Input Parameters'!$K$32))</f>
        <v>0</v>
      </c>
      <c r="S4630" s="10">
        <f t="shared" ca="1" si="700"/>
        <v>0.78213530237764517</v>
      </c>
      <c r="T4630" s="26">
        <f ca="1">_xlfn.LOGNORM.INV(S4630,'Input Parameters'!$H$34,'Input Parameters'!$I$34)</f>
        <v>55.545082963374995</v>
      </c>
      <c r="U4630" s="10">
        <f t="shared" ca="1" si="701"/>
        <v>0.61540541465867471</v>
      </c>
      <c r="V4630" s="30">
        <f ca="1">_xlfn.BETA.INV(U4630,'Input Parameters'!$L$36,'Input Parameters'!$M$36,'Input Parameters'!$J$36,'Input Parameters'!$K$36)</f>
        <v>0.63182948049031307</v>
      </c>
      <c r="W4630" s="2">
        <f ca="1">N4630+(P4630-N4630)*(1-ERF((T4630-R4630)/(2*SQRT(L4630*'Input Parameters'!$E$38))))</f>
        <v>0.14827357576284986</v>
      </c>
      <c r="X4630">
        <f t="shared" ca="1" si="702"/>
        <v>1</v>
      </c>
      <c r="Y4630" s="7"/>
    </row>
    <row r="4631" spans="1:25" ht="15" customHeight="1" x14ac:dyDescent="0.25">
      <c r="A4631" s="139">
        <v>4624</v>
      </c>
      <c r="B4631" s="10">
        <f t="shared" ca="1" si="693"/>
        <v>0.89122397813353382</v>
      </c>
      <c r="C4631" s="60">
        <f ca="1">_xlfn.NORM.INV(B4631,'Input Parameters'!$E$15,'Input Parameters'!$F$15)</f>
        <v>337.79115718430296</v>
      </c>
      <c r="D4631" s="10">
        <f t="shared" ca="1" si="694"/>
        <v>0.77411030490141763</v>
      </c>
      <c r="E4631" s="62">
        <f ca="1">IF(_xlfn.NORM.INV(D4631,'Input Parameters'!$E$17,'Input Parameters'!$F$17)&lt;3500,3500,IF(_xlfn.NORM.INV(D4631,'Input Parameters'!$E$17,'Input Parameters'!$F$17)&gt;5500,5500,_xlfn.NORM.INV(D4631,'Input Parameters'!$E$17,'Input Parameters'!$F$17)))</f>
        <v>5326.716277891851</v>
      </c>
      <c r="F4631" s="10">
        <f t="shared" ca="1" si="695"/>
        <v>0.59040153850208454</v>
      </c>
      <c r="G4631" s="64">
        <f ca="1">_xlfn.NORM.INV(F4631,'Input Parameters'!$E$20,'Input Parameters'!$F$20)</f>
        <v>284.18147262034728</v>
      </c>
      <c r="H4631" s="57">
        <f ca="1">EXP(E4631*(1/'Input Parameters'!$E$23-1/G4631))</f>
        <v>0.57140065312616972</v>
      </c>
      <c r="I4631" s="10">
        <f t="shared" ca="1" si="696"/>
        <v>0.75242644695047267</v>
      </c>
      <c r="J4631" s="30">
        <f ca="1">_xlfn.BETA.INV(I4631,'Input Parameters'!$L$26,'Input Parameters'!$M$26,'Input Parameters'!$J$26,'Input Parameters'!$K$26)</f>
        <v>0.76395533101503577</v>
      </c>
      <c r="K4631" s="168">
        <f ca="1">('Input Parameters'!$E$27/'Input Parameters'!$E$38)^$J4631</f>
        <v>4.1698728370451639E-3</v>
      </c>
      <c r="L4631" s="69">
        <f ca="1">$H4631*$C4631*'Input Parameters'!$E$25*K4631</f>
        <v>0.80484420203169782</v>
      </c>
      <c r="M4631" s="24">
        <f t="shared" ca="1" si="697"/>
        <v>0.42443129839741289</v>
      </c>
      <c r="N4631" s="15">
        <f ca="1">_xlfn.NORM.INV(M4631,'Input Parameters'!$E$29,'Input Parameters'!$F$29)</f>
        <v>9.9980943012872789E-2</v>
      </c>
      <c r="O4631" s="8">
        <f t="shared" ca="1" si="698"/>
        <v>0.87142230276311161</v>
      </c>
      <c r="P4631" s="30">
        <f ca="1">_xlfn.LOGNORM.INV(O4631,'Input Parameters'!$H$30,'Input Parameters'!$I$30)</f>
        <v>4.5828179895725283</v>
      </c>
      <c r="Q4631" s="10">
        <f t="shared" ca="1" si="699"/>
        <v>0.53909294785292361</v>
      </c>
      <c r="R4631" s="30">
        <f>IF('Input Parameters'!$E$32=0,0,_xlfn.BETA.INV(Q4631,'Input Parameters'!$L$32,'Input Parameters'!$M$32,'Input Parameters'!$J$32,'Input Parameters'!$K$32))</f>
        <v>0</v>
      </c>
      <c r="S4631" s="10">
        <f t="shared" ca="1" si="700"/>
        <v>0.67582143428903563</v>
      </c>
      <c r="T4631" s="26">
        <f ca="1">_xlfn.LOGNORM.INV(S4631,'Input Parameters'!$H$34,'Input Parameters'!$I$34)</f>
        <v>53.352943926887313</v>
      </c>
      <c r="U4631" s="10">
        <f t="shared" ca="1" si="701"/>
        <v>0.22046449212973418</v>
      </c>
      <c r="V4631" s="30">
        <f ca="1">_xlfn.BETA.INV(U4631,'Input Parameters'!$L$36,'Input Parameters'!$M$36,'Input Parameters'!$J$36,'Input Parameters'!$K$36)</f>
        <v>0.47770943821287293</v>
      </c>
      <c r="W4631" s="2">
        <f ca="1">N4631+(P4631-N4631)*(1-ERF((T4631-R4631)/(2*SQRT(L4631*'Input Parameters'!$E$38))))</f>
        <v>0.10009787430958525</v>
      </c>
      <c r="X4631">
        <f t="shared" ca="1" si="702"/>
        <v>1</v>
      </c>
      <c r="Y4631" s="7"/>
    </row>
    <row r="4632" spans="1:25" ht="15" customHeight="1" x14ac:dyDescent="0.25">
      <c r="A4632" s="139">
        <v>4625</v>
      </c>
      <c r="B4632" s="10">
        <f t="shared" ca="1" si="693"/>
        <v>0.78992643650126348</v>
      </c>
      <c r="C4632" s="60">
        <f ca="1">_xlfn.NORM.INV(B4632,'Input Parameters'!$E$15,'Input Parameters'!$F$15)</f>
        <v>314.6561099899335</v>
      </c>
      <c r="D4632" s="10">
        <f t="shared" ca="1" si="694"/>
        <v>0.94540506005576297</v>
      </c>
      <c r="E4632" s="62">
        <f ca="1">IF(_xlfn.NORM.INV(D4632,'Input Parameters'!$E$17,'Input Parameters'!$F$17)&lt;3500,3500,IF(_xlfn.NORM.INV(D4632,'Input Parameters'!$E$17,'Input Parameters'!$F$17)&gt;5500,5500,_xlfn.NORM.INV(D4632,'Input Parameters'!$E$17,'Input Parameters'!$F$17)))</f>
        <v>5500</v>
      </c>
      <c r="F4632" s="10">
        <f t="shared" ca="1" si="695"/>
        <v>0.85424993996259979</v>
      </c>
      <c r="G4632" s="64">
        <f ca="1">_xlfn.NORM.INV(F4632,'Input Parameters'!$E$20,'Input Parameters'!$F$20)</f>
        <v>289.717404374664</v>
      </c>
      <c r="H4632" s="57">
        <f ca="1">EXP(E4632*(1/'Input Parameters'!$E$23-1/G4632))</f>
        <v>0.81216044511930019</v>
      </c>
      <c r="I4632" s="10">
        <f t="shared" ca="1" si="696"/>
        <v>0.63633164810632559</v>
      </c>
      <c r="J4632" s="30">
        <f ca="1">_xlfn.BETA.INV(I4632,'Input Parameters'!$L$26,'Input Parameters'!$M$26,'Input Parameters'!$J$26,'Input Parameters'!$K$26)</f>
        <v>0.71576962364837748</v>
      </c>
      <c r="K4632" s="168">
        <f ca="1">('Input Parameters'!$E$27/'Input Parameters'!$E$38)^$J4632</f>
        <v>5.8915714650976392E-3</v>
      </c>
      <c r="L4632" s="69">
        <f ca="1">$H4632*$C4632*'Input Parameters'!$E$25*K4632</f>
        <v>1.5055984308595043</v>
      </c>
      <c r="M4632" s="24">
        <f t="shared" ca="1" si="697"/>
        <v>0.38706982721818217</v>
      </c>
      <c r="N4632" s="15">
        <f ca="1">_xlfn.NORM.INV(M4632,'Input Parameters'!$E$29,'Input Parameters'!$F$29)</f>
        <v>9.9971303569852898E-2</v>
      </c>
      <c r="O4632" s="8">
        <f t="shared" ca="1" si="698"/>
        <v>0.11112038484276654</v>
      </c>
      <c r="P4632" s="30">
        <f ca="1">_xlfn.LOGNORM.INV(O4632,'Input Parameters'!$H$30,'Input Parameters'!$I$30)</f>
        <v>1.5075060561456741</v>
      </c>
      <c r="Q4632" s="10">
        <f t="shared" ca="1" si="699"/>
        <v>0.96163681997579398</v>
      </c>
      <c r="R4632" s="30">
        <f>IF('Input Parameters'!$E$32=0,0,_xlfn.BETA.INV(Q4632,'Input Parameters'!$L$32,'Input Parameters'!$M$32,'Input Parameters'!$J$32,'Input Parameters'!$K$32))</f>
        <v>0</v>
      </c>
      <c r="S4632" s="10">
        <f t="shared" ca="1" si="700"/>
        <v>0.25313365419576528</v>
      </c>
      <c r="T4632" s="26">
        <f ca="1">_xlfn.LOGNORM.INV(S4632,'Input Parameters'!$H$34,'Input Parameters'!$I$34)</f>
        <v>46.403897461676806</v>
      </c>
      <c r="U4632" s="10">
        <f t="shared" ca="1" si="701"/>
        <v>0.90281312053705487</v>
      </c>
      <c r="V4632" s="30">
        <f ca="1">_xlfn.BETA.INV(U4632,'Input Parameters'!$L$36,'Input Parameters'!$M$36,'Input Parameters'!$J$36,'Input Parameters'!$K$36)</f>
        <v>0.80508244640846471</v>
      </c>
      <c r="W4632" s="2">
        <f ca="1">N4632+(P4632-N4632)*(1-ERF((T4632-R4632)/(2*SQRT(L4632*'Input Parameters'!$E$38))))</f>
        <v>0.11051657425763181</v>
      </c>
      <c r="X4632">
        <f t="shared" ca="1" si="702"/>
        <v>1</v>
      </c>
      <c r="Y4632" s="7"/>
    </row>
    <row r="4633" spans="1:25" ht="15" customHeight="1" x14ac:dyDescent="0.25">
      <c r="A4633" s="139">
        <v>4626</v>
      </c>
      <c r="B4633" s="10">
        <f t="shared" ca="1" si="693"/>
        <v>0.133383496637548</v>
      </c>
      <c r="C4633" s="60">
        <f ca="1">_xlfn.NORM.INV(B4633,'Input Parameters'!$E$15,'Input Parameters'!$F$15)</f>
        <v>210.78329162226919</v>
      </c>
      <c r="D4633" s="10">
        <f t="shared" ca="1" si="694"/>
        <v>0.51803066908848894</v>
      </c>
      <c r="E4633" s="62">
        <f ca="1">IF(_xlfn.NORM.INV(D4633,'Input Parameters'!$E$17,'Input Parameters'!$F$17)&lt;3500,3500,IF(_xlfn.NORM.INV(D4633,'Input Parameters'!$E$17,'Input Parameters'!$F$17)&gt;5500,5500,_xlfn.NORM.INV(D4633,'Input Parameters'!$E$17,'Input Parameters'!$F$17)))</f>
        <v>4831.6481080739486</v>
      </c>
      <c r="F4633" s="10">
        <f t="shared" ca="1" si="695"/>
        <v>0.27091801774250468</v>
      </c>
      <c r="G4633" s="64">
        <f ca="1">_xlfn.NORM.INV(F4633,'Input Parameters'!$E$20,'Input Parameters'!$F$20)</f>
        <v>278.56273933070889</v>
      </c>
      <c r="H4633" s="57">
        <f ca="1">EXP(E4633*(1/'Input Parameters'!$E$23-1/G4633))</f>
        <v>0.42716430781206988</v>
      </c>
      <c r="I4633" s="10">
        <f t="shared" ca="1" si="696"/>
        <v>0.35700548586746061</v>
      </c>
      <c r="J4633" s="30">
        <f ca="1">_xlfn.BETA.INV(I4633,'Input Parameters'!$L$26,'Input Parameters'!$M$26,'Input Parameters'!$J$26,'Input Parameters'!$K$26)</f>
        <v>0.6009720204227248</v>
      </c>
      <c r="K4633" s="168">
        <f ca="1">('Input Parameters'!$E$27/'Input Parameters'!$E$38)^$J4633</f>
        <v>1.3422987193582554E-2</v>
      </c>
      <c r="L4633" s="69">
        <f ca="1">$H4633*$C4633*'Input Parameters'!$E$25*K4633</f>
        <v>1.2085936709755516</v>
      </c>
      <c r="M4633" s="24">
        <f t="shared" ca="1" si="697"/>
        <v>0.53988990641440959</v>
      </c>
      <c r="N4633" s="15">
        <f ca="1">_xlfn.NORM.INV(M4633,'Input Parameters'!$E$29,'Input Parameters'!$F$29)</f>
        <v>0.10001001563653472</v>
      </c>
      <c r="O4633" s="8">
        <f t="shared" ca="1" si="698"/>
        <v>0.33174804423775217</v>
      </c>
      <c r="P4633" s="30">
        <f ca="1">_xlfn.LOGNORM.INV(O4633,'Input Parameters'!$H$30,'Input Parameters'!$I$30)</f>
        <v>2.1847725413250747</v>
      </c>
      <c r="Q4633" s="10">
        <f t="shared" ca="1" si="699"/>
        <v>0.81324479669843019</v>
      </c>
      <c r="R4633" s="30">
        <f>IF('Input Parameters'!$E$32=0,0,_xlfn.BETA.INV(Q4633,'Input Parameters'!$L$32,'Input Parameters'!$M$32,'Input Parameters'!$J$32,'Input Parameters'!$K$32))</f>
        <v>0</v>
      </c>
      <c r="S4633" s="10">
        <f t="shared" ca="1" si="700"/>
        <v>0.94750188739933117</v>
      </c>
      <c r="T4633" s="26">
        <f ca="1">_xlfn.LOGNORM.INV(S4633,'Input Parameters'!$H$34,'Input Parameters'!$I$34)</f>
        <v>61.682287809529697</v>
      </c>
      <c r="U4633" s="10">
        <f t="shared" ca="1" si="701"/>
        <v>0.53099755911782265</v>
      </c>
      <c r="V4633" s="30">
        <f ca="1">_xlfn.BETA.INV(U4633,'Input Parameters'!$L$36,'Input Parameters'!$M$36,'Input Parameters'!$J$36,'Input Parameters'!$K$36)</f>
        <v>0.59782769168267924</v>
      </c>
      <c r="W4633" s="2">
        <f ca="1">N4633+(P4633-N4633)*(1-ERF((T4633-R4633)/(2*SQRT(L4633*'Input Parameters'!$E$38))))</f>
        <v>0.10016150042927738</v>
      </c>
      <c r="X4633">
        <f t="shared" ca="1" si="702"/>
        <v>1</v>
      </c>
      <c r="Y4633" s="7"/>
    </row>
    <row r="4634" spans="1:25" ht="15" customHeight="1" x14ac:dyDescent="0.25">
      <c r="A4634" s="139">
        <v>4627</v>
      </c>
      <c r="B4634" s="10">
        <f t="shared" ca="1" si="693"/>
        <v>0.89250163820133566</v>
      </c>
      <c r="C4634" s="60">
        <f ca="1">_xlfn.NORM.INV(B4634,'Input Parameters'!$E$15,'Input Parameters'!$F$15)</f>
        <v>338.16394055447773</v>
      </c>
      <c r="D4634" s="10">
        <f t="shared" ca="1" si="694"/>
        <v>0.53084976483123814</v>
      </c>
      <c r="E4634" s="62">
        <f ca="1">IF(_xlfn.NORM.INV(D4634,'Input Parameters'!$E$17,'Input Parameters'!$F$17)&lt;3500,3500,IF(_xlfn.NORM.INV(D4634,'Input Parameters'!$E$17,'Input Parameters'!$F$17)&gt;5500,5500,_xlfn.NORM.INV(D4634,'Input Parameters'!$E$17,'Input Parameters'!$F$17)))</f>
        <v>4854.1842857589909</v>
      </c>
      <c r="F4634" s="10">
        <f t="shared" ca="1" si="695"/>
        <v>0.2939687965242177</v>
      </c>
      <c r="G4634" s="64">
        <f ca="1">_xlfn.NORM.INV(F4634,'Input Parameters'!$E$20,'Input Parameters'!$F$20)</f>
        <v>279.01975816223108</v>
      </c>
      <c r="H4634" s="57">
        <f ca="1">EXP(E4634*(1/'Input Parameters'!$E$23-1/G4634))</f>
        <v>0.43779198694797061</v>
      </c>
      <c r="I4634" s="10">
        <f t="shared" ca="1" si="696"/>
        <v>0.82836049881043594</v>
      </c>
      <c r="J4634" s="30">
        <f ca="1">_xlfn.BETA.INV(I4634,'Input Parameters'!$L$26,'Input Parameters'!$M$26,'Input Parameters'!$J$26,'Input Parameters'!$K$26)</f>
        <v>0.7991685842324483</v>
      </c>
      <c r="K4634" s="168">
        <f ca="1">('Input Parameters'!$E$27/'Input Parameters'!$E$38)^$J4634</f>
        <v>3.2391146579897698E-3</v>
      </c>
      <c r="L4634" s="69">
        <f ca="1">$H4634*$C4634*'Input Parameters'!$E$25*K4634</f>
        <v>0.47953623070816492</v>
      </c>
      <c r="M4634" s="24">
        <f t="shared" ca="1" si="697"/>
        <v>0.86415068246825311</v>
      </c>
      <c r="N4634" s="15">
        <f ca="1">_xlfn.NORM.INV(M4634,'Input Parameters'!$E$29,'Input Parameters'!$F$29)</f>
        <v>0.10010991591919048</v>
      </c>
      <c r="O4634" s="8">
        <f t="shared" ca="1" si="698"/>
        <v>0.59452364539242297</v>
      </c>
      <c r="P4634" s="30">
        <f ca="1">_xlfn.LOGNORM.INV(O4634,'Input Parameters'!$H$30,'Input Parameters'!$I$30)</f>
        <v>3.0042640774579428</v>
      </c>
      <c r="Q4634" s="10">
        <f t="shared" ca="1" si="699"/>
        <v>0.45462714163898865</v>
      </c>
      <c r="R4634" s="30">
        <f>IF('Input Parameters'!$E$32=0,0,_xlfn.BETA.INV(Q4634,'Input Parameters'!$L$32,'Input Parameters'!$M$32,'Input Parameters'!$J$32,'Input Parameters'!$K$32))</f>
        <v>0</v>
      </c>
      <c r="S4634" s="10">
        <f t="shared" ca="1" si="700"/>
        <v>0.61616371230310685</v>
      </c>
      <c r="T4634" s="26">
        <f ca="1">_xlfn.LOGNORM.INV(S4634,'Input Parameters'!$H$34,'Input Parameters'!$I$34)</f>
        <v>52.296466148527294</v>
      </c>
      <c r="U4634" s="10">
        <f t="shared" ca="1" si="701"/>
        <v>7.2790598625807723E-2</v>
      </c>
      <c r="V4634" s="30">
        <f ca="1">_xlfn.BETA.INV(U4634,'Input Parameters'!$L$36,'Input Parameters'!$M$36,'Input Parameters'!$J$36,'Input Parameters'!$K$36)</f>
        <v>0.39820535302324378</v>
      </c>
      <c r="W4634" s="2">
        <f ca="1">N4634+(P4634-N4634)*(1-ERF((T4634-R4634)/(2*SQRT(L4634*'Input Parameters'!$E$38))))</f>
        <v>0.10011018575199414</v>
      </c>
      <c r="X4634">
        <f t="shared" ca="1" si="702"/>
        <v>1</v>
      </c>
      <c r="Y4634" s="7"/>
    </row>
    <row r="4635" spans="1:25" ht="15" customHeight="1" x14ac:dyDescent="0.25">
      <c r="A4635" s="139">
        <v>4628</v>
      </c>
      <c r="B4635" s="10">
        <f t="shared" ca="1" si="693"/>
        <v>0.88141962745661739</v>
      </c>
      <c r="C4635" s="60">
        <f ca="1">_xlfn.NORM.INV(B4635,'Input Parameters'!$E$15,'Input Parameters'!$F$15)</f>
        <v>335.02998656700856</v>
      </c>
      <c r="D4635" s="10">
        <f t="shared" ca="1" si="694"/>
        <v>0.83513745404674899</v>
      </c>
      <c r="E4635" s="62">
        <f ca="1">IF(_xlfn.NORM.INV(D4635,'Input Parameters'!$E$17,'Input Parameters'!$F$17)&lt;3500,3500,IF(_xlfn.NORM.INV(D4635,'Input Parameters'!$E$17,'Input Parameters'!$F$17)&gt;5500,5500,_xlfn.NORM.INV(D4635,'Input Parameters'!$E$17,'Input Parameters'!$F$17)))</f>
        <v>5482.2674295013539</v>
      </c>
      <c r="F4635" s="10">
        <f t="shared" ca="1" si="695"/>
        <v>0.1497965802761001</v>
      </c>
      <c r="G4635" s="64">
        <f ca="1">_xlfn.NORM.INV(F4635,'Input Parameters'!$E$20,'Input Parameters'!$F$20)</f>
        <v>275.70004822015738</v>
      </c>
      <c r="H4635" s="57">
        <f ca="1">EXP(E4635*(1/'Input Parameters'!$E$23-1/G4635))</f>
        <v>0.31052999256355035</v>
      </c>
      <c r="I4635" s="10">
        <f t="shared" ca="1" si="696"/>
        <v>0.18775458372335507</v>
      </c>
      <c r="J4635" s="30">
        <f ca="1">_xlfn.BETA.INV(I4635,'Input Parameters'!$L$26,'Input Parameters'!$M$26,'Input Parameters'!$J$26,'Input Parameters'!$K$26)</f>
        <v>0.51220979177193626</v>
      </c>
      <c r="K4635" s="168">
        <f ca="1">('Input Parameters'!$E$27/'Input Parameters'!$E$38)^$J4635</f>
        <v>2.537240774321008E-2</v>
      </c>
      <c r="L4635" s="69">
        <f ca="1">$H4635*$C4635*'Input Parameters'!$E$25*K4635</f>
        <v>2.6396656128896865</v>
      </c>
      <c r="M4635" s="24">
        <f t="shared" ca="1" si="697"/>
        <v>7.3397460757212318E-2</v>
      </c>
      <c r="N4635" s="15">
        <f ca="1">_xlfn.NORM.INV(M4635,'Input Parameters'!$E$29,'Input Parameters'!$F$29)</f>
        <v>9.9854905408633052E-2</v>
      </c>
      <c r="O4635" s="8">
        <f t="shared" ca="1" si="698"/>
        <v>0.73271149640015298</v>
      </c>
      <c r="P4635" s="30">
        <f ca="1">_xlfn.LOGNORM.INV(O4635,'Input Parameters'!$H$30,'Input Parameters'!$I$30)</f>
        <v>3.5980973137859342</v>
      </c>
      <c r="Q4635" s="10">
        <f t="shared" ca="1" si="699"/>
        <v>0.46640345656767246</v>
      </c>
      <c r="R4635" s="30">
        <f>IF('Input Parameters'!$E$32=0,0,_xlfn.BETA.INV(Q4635,'Input Parameters'!$L$32,'Input Parameters'!$M$32,'Input Parameters'!$J$32,'Input Parameters'!$K$32))</f>
        <v>0</v>
      </c>
      <c r="S4635" s="10">
        <f t="shared" ca="1" si="700"/>
        <v>2.6735777412540962E-2</v>
      </c>
      <c r="T4635" s="26">
        <f ca="1">_xlfn.LOGNORM.INV(S4635,'Input Parameters'!$H$34,'Input Parameters'!$I$34)</f>
        <v>39.634210930439188</v>
      </c>
      <c r="U4635" s="10">
        <f t="shared" ca="1" si="701"/>
        <v>0.52561669289715385</v>
      </c>
      <c r="V4635" s="30">
        <f ca="1">_xlfn.BETA.INV(U4635,'Input Parameters'!$L$36,'Input Parameters'!$M$36,'Input Parameters'!$J$36,'Input Parameters'!$K$36)</f>
        <v>0.59573950400303177</v>
      </c>
      <c r="W4635" s="2">
        <f ca="1">N4635+(P4635-N4635)*(1-ERF((T4635-R4635)/(2*SQRT(L4635*'Input Parameters'!$E$38))))</f>
        <v>0.39557337460575187</v>
      </c>
      <c r="X4635">
        <f t="shared" ca="1" si="702"/>
        <v>1</v>
      </c>
      <c r="Y4635" s="7"/>
    </row>
    <row r="4636" spans="1:25" ht="15" customHeight="1" x14ac:dyDescent="0.25">
      <c r="A4636" s="139">
        <v>4629</v>
      </c>
      <c r="B4636" s="10">
        <f t="shared" ca="1" si="693"/>
        <v>0.83660625478010531</v>
      </c>
      <c r="C4636" s="60">
        <f ca="1">_xlfn.NORM.INV(B4636,'Input Parameters'!$E$15,'Input Parameters'!$F$15)</f>
        <v>324.10956671893689</v>
      </c>
      <c r="D4636" s="10">
        <f t="shared" ca="1" si="694"/>
        <v>4.0224218965837832E-2</v>
      </c>
      <c r="E4636" s="62">
        <f ca="1">IF(_xlfn.NORM.INV(D4636,'Input Parameters'!$E$17,'Input Parameters'!$F$17)&lt;3500,3500,IF(_xlfn.NORM.INV(D4636,'Input Parameters'!$E$17,'Input Parameters'!$F$17)&gt;5500,5500,_xlfn.NORM.INV(D4636,'Input Parameters'!$E$17,'Input Parameters'!$F$17)))</f>
        <v>3576.3369742180357</v>
      </c>
      <c r="F4636" s="10">
        <f t="shared" ca="1" si="695"/>
        <v>0.87526905465477611</v>
      </c>
      <c r="G4636" s="64">
        <f ca="1">_xlfn.NORM.INV(F4636,'Input Parameters'!$E$20,'Input Parameters'!$F$20)</f>
        <v>290.36610447400039</v>
      </c>
      <c r="H4636" s="57">
        <f ca="1">EXP(E4636*(1/'Input Parameters'!$E$23-1/G4636))</f>
        <v>0.89788801876652491</v>
      </c>
      <c r="I4636" s="10">
        <f t="shared" ca="1" si="696"/>
        <v>0.22121750848563781</v>
      </c>
      <c r="J4636" s="30">
        <f ca="1">_xlfn.BETA.INV(I4636,'Input Parameters'!$L$26,'Input Parameters'!$M$26,'Input Parameters'!$J$26,'Input Parameters'!$K$26)</f>
        <v>0.53251440768302738</v>
      </c>
      <c r="K4636" s="168">
        <f ca="1">('Input Parameters'!$E$27/'Input Parameters'!$E$38)^$J4636</f>
        <v>2.1933535828908321E-2</v>
      </c>
      <c r="L4636" s="69">
        <f ca="1">$H4636*$C4636*'Input Parameters'!$E$25*K4636</f>
        <v>6.3829681172251567</v>
      </c>
      <c r="M4636" s="24">
        <f t="shared" ca="1" si="697"/>
        <v>8.6479883485654718E-2</v>
      </c>
      <c r="N4636" s="15">
        <f ca="1">_xlfn.NORM.INV(M4636,'Input Parameters'!$E$29,'Input Parameters'!$F$29)</f>
        <v>9.9863724509308138E-2</v>
      </c>
      <c r="O4636" s="8">
        <f t="shared" ca="1" si="698"/>
        <v>0.67582467960931947</v>
      </c>
      <c r="P4636" s="30">
        <f ca="1">_xlfn.LOGNORM.INV(O4636,'Input Parameters'!$H$30,'Input Parameters'!$I$30)</f>
        <v>3.328334291138527</v>
      </c>
      <c r="Q4636" s="10">
        <f t="shared" ca="1" si="699"/>
        <v>0.44667715903224481</v>
      </c>
      <c r="R4636" s="30">
        <f>IF('Input Parameters'!$E$32=0,0,_xlfn.BETA.INV(Q4636,'Input Parameters'!$L$32,'Input Parameters'!$M$32,'Input Parameters'!$J$32,'Input Parameters'!$K$32))</f>
        <v>0</v>
      </c>
      <c r="S4636" s="10">
        <f t="shared" ca="1" si="700"/>
        <v>0.26968902203984746</v>
      </c>
      <c r="T4636" s="26">
        <f ca="1">_xlfn.LOGNORM.INV(S4636,'Input Parameters'!$H$34,'Input Parameters'!$I$34)</f>
        <v>46.698974880011626</v>
      </c>
      <c r="U4636" s="10">
        <f t="shared" ca="1" si="701"/>
        <v>0.90856803336694691</v>
      </c>
      <c r="V4636" s="30">
        <f ca="1">_xlfn.BETA.INV(U4636,'Input Parameters'!$L$36,'Input Parameters'!$M$36,'Input Parameters'!$J$36,'Input Parameters'!$K$36)</f>
        <v>0.8113422649648292</v>
      </c>
      <c r="W4636" s="2">
        <f ca="1">N4636+(P4636-N4636)*(1-ERF((T4636-R4636)/(2*SQRT(L4636*'Input Parameters'!$E$38))))</f>
        <v>0.71717043684290038</v>
      </c>
      <c r="X4636">
        <f t="shared" ca="1" si="702"/>
        <v>1</v>
      </c>
      <c r="Y4636" s="7"/>
    </row>
    <row r="4637" spans="1:25" ht="15" customHeight="1" x14ac:dyDescent="0.25">
      <c r="A4637" s="139">
        <v>4630</v>
      </c>
      <c r="B4637" s="10">
        <f t="shared" ca="1" si="693"/>
        <v>0.83805730298472336</v>
      </c>
      <c r="C4637" s="60">
        <f ca="1">_xlfn.NORM.INV(B4637,'Input Parameters'!$E$15,'Input Parameters'!$F$15)</f>
        <v>324.42929608542215</v>
      </c>
      <c r="D4637" s="10">
        <f t="shared" ca="1" si="694"/>
        <v>9.5691047069415003E-2</v>
      </c>
      <c r="E4637" s="62">
        <f ca="1">IF(_xlfn.NORM.INV(D4637,'Input Parameters'!$E$17,'Input Parameters'!$F$17)&lt;3500,3500,IF(_xlfn.NORM.INV(D4637,'Input Parameters'!$E$17,'Input Parameters'!$F$17)&gt;5500,5500,_xlfn.NORM.INV(D4637,'Input Parameters'!$E$17,'Input Parameters'!$F$17)))</f>
        <v>3885.4490012478213</v>
      </c>
      <c r="F4637" s="10">
        <f t="shared" ca="1" si="695"/>
        <v>0.51573158744688541</v>
      </c>
      <c r="G4637" s="64">
        <f ca="1">_xlfn.NORM.INV(F4637,'Input Parameters'!$E$20,'Input Parameters'!$F$20)</f>
        <v>282.91427122969759</v>
      </c>
      <c r="H4637" s="57">
        <f ca="1">EXP(E4637*(1/'Input Parameters'!$E$23-1/G4637))</f>
        <v>0.62533080769709193</v>
      </c>
      <c r="I4637" s="10">
        <f t="shared" ca="1" si="696"/>
        <v>0.80425162553516738</v>
      </c>
      <c r="J4637" s="30">
        <f ca="1">_xlfn.BETA.INV(I4637,'Input Parameters'!$L$26,'Input Parameters'!$M$26,'Input Parameters'!$J$26,'Input Parameters'!$K$26)</f>
        <v>0.78746500755377946</v>
      </c>
      <c r="K4637" s="168">
        <f ca="1">('Input Parameters'!$E$27/'Input Parameters'!$E$38)^$J4637</f>
        <v>3.5227786672590291E-3</v>
      </c>
      <c r="L4637" s="69">
        <f ca="1">$H4637*$C4637*'Input Parameters'!$E$25*K4637</f>
        <v>0.71468595472235841</v>
      </c>
      <c r="M4637" s="24">
        <f t="shared" ca="1" si="697"/>
        <v>0.79585399255827194</v>
      </c>
      <c r="N4637" s="15">
        <f ca="1">_xlfn.NORM.INV(M4637,'Input Parameters'!$E$29,'Input Parameters'!$F$29)</f>
        <v>0.10008269030494203</v>
      </c>
      <c r="O4637" s="8">
        <f t="shared" ca="1" si="698"/>
        <v>0.27275921257068414</v>
      </c>
      <c r="P4637" s="30">
        <f ca="1">_xlfn.LOGNORM.INV(O4637,'Input Parameters'!$H$30,'Input Parameters'!$I$30)</f>
        <v>2.0167583585274542</v>
      </c>
      <c r="Q4637" s="10">
        <f t="shared" ca="1" si="699"/>
        <v>0.73908189230072963</v>
      </c>
      <c r="R4637" s="30">
        <f>IF('Input Parameters'!$E$32=0,0,_xlfn.BETA.INV(Q4637,'Input Parameters'!$L$32,'Input Parameters'!$M$32,'Input Parameters'!$J$32,'Input Parameters'!$K$32))</f>
        <v>0</v>
      </c>
      <c r="S4637" s="10">
        <f t="shared" ca="1" si="700"/>
        <v>0.53590140794907337</v>
      </c>
      <c r="T4637" s="26">
        <f ca="1">_xlfn.LOGNORM.INV(S4637,'Input Parameters'!$H$34,'Input Parameters'!$I$34)</f>
        <v>50.976502493088383</v>
      </c>
      <c r="U4637" s="10">
        <f t="shared" ca="1" si="701"/>
        <v>0.89687729280399819</v>
      </c>
      <c r="V4637" s="30">
        <f ca="1">_xlfn.BETA.INV(U4637,'Input Parameters'!$L$36,'Input Parameters'!$M$36,'Input Parameters'!$J$36,'Input Parameters'!$K$36)</f>
        <v>0.79892313961045791</v>
      </c>
      <c r="W4637" s="2">
        <f ca="1">N4637+(P4637-N4637)*(1-ERF((T4637-R4637)/(2*SQRT(L4637*'Input Parameters'!$E$38))))</f>
        <v>0.10012121053170905</v>
      </c>
      <c r="X4637">
        <f t="shared" ca="1" si="702"/>
        <v>1</v>
      </c>
      <c r="Y4637" s="7"/>
    </row>
    <row r="4638" spans="1:25" ht="15" customHeight="1" x14ac:dyDescent="0.25">
      <c r="A4638" s="139">
        <v>4631</v>
      </c>
      <c r="B4638" s="10">
        <f t="shared" ca="1" si="693"/>
        <v>0.37049045172979833</v>
      </c>
      <c r="C4638" s="60">
        <f ca="1">_xlfn.NORM.INV(B4638,'Input Parameters'!$E$15,'Input Parameters'!$F$15)</f>
        <v>253.05330621179669</v>
      </c>
      <c r="D4638" s="10">
        <f t="shared" ca="1" si="694"/>
        <v>0.53803559362130915</v>
      </c>
      <c r="E4638" s="62">
        <f ca="1">IF(_xlfn.NORM.INV(D4638,'Input Parameters'!$E$17,'Input Parameters'!$F$17)&lt;3500,3500,IF(_xlfn.NORM.INV(D4638,'Input Parameters'!$E$17,'Input Parameters'!$F$17)&gt;5500,5500,_xlfn.NORM.INV(D4638,'Input Parameters'!$E$17,'Input Parameters'!$F$17)))</f>
        <v>4866.8401974201633</v>
      </c>
      <c r="F4638" s="10">
        <f t="shared" ca="1" si="695"/>
        <v>0.68805162928563912</v>
      </c>
      <c r="G4638" s="64">
        <f ca="1">_xlfn.NORM.INV(F4638,'Input Parameters'!$E$20,'Input Parameters'!$F$20)</f>
        <v>285.93524566078986</v>
      </c>
      <c r="H4638" s="57">
        <f ca="1">EXP(E4638*(1/'Input Parameters'!$E$23-1/G4638))</f>
        <v>0.6661062629390101</v>
      </c>
      <c r="I4638" s="10">
        <f t="shared" ca="1" si="696"/>
        <v>0.39298561094113482</v>
      </c>
      <c r="J4638" s="30">
        <f ca="1">_xlfn.BETA.INV(I4638,'Input Parameters'!$L$26,'Input Parameters'!$M$26,'Input Parameters'!$J$26,'Input Parameters'!$K$26)</f>
        <v>0.61687436010916175</v>
      </c>
      <c r="K4638" s="168">
        <f ca="1">('Input Parameters'!$E$27/'Input Parameters'!$E$38)^$J4638</f>
        <v>1.1975954395074151E-2</v>
      </c>
      <c r="L4638" s="69">
        <f ca="1">$H4638*$C4638*'Input Parameters'!$E$25*K4638</f>
        <v>2.0186715689060244</v>
      </c>
      <c r="M4638" s="24">
        <f t="shared" ca="1" si="697"/>
        <v>0.76706411406837416</v>
      </c>
      <c r="N4638" s="15">
        <f ca="1">_xlfn.NORM.INV(M4638,'Input Parameters'!$E$29,'Input Parameters'!$F$29)</f>
        <v>0.1000729212359792</v>
      </c>
      <c r="O4638" s="8">
        <f t="shared" ca="1" si="698"/>
        <v>0.55525875161226512</v>
      </c>
      <c r="P4638" s="30">
        <f ca="1">_xlfn.LOGNORM.INV(O4638,'Input Parameters'!$H$30,'Input Parameters'!$I$30)</f>
        <v>2.865325903292081</v>
      </c>
      <c r="Q4638" s="10">
        <f t="shared" ca="1" si="699"/>
        <v>0.44682586087867826</v>
      </c>
      <c r="R4638" s="30">
        <f>IF('Input Parameters'!$E$32=0,0,_xlfn.BETA.INV(Q4638,'Input Parameters'!$L$32,'Input Parameters'!$M$32,'Input Parameters'!$J$32,'Input Parameters'!$K$32))</f>
        <v>0</v>
      </c>
      <c r="S4638" s="10">
        <f t="shared" ca="1" si="700"/>
        <v>0.81136395317829235</v>
      </c>
      <c r="T4638" s="26">
        <f ca="1">_xlfn.LOGNORM.INV(S4638,'Input Parameters'!$H$34,'Input Parameters'!$I$34)</f>
        <v>56.265607252160024</v>
      </c>
      <c r="U4638" s="10">
        <f t="shared" ca="1" si="701"/>
        <v>0.37283014633316269</v>
      </c>
      <c r="V4638" s="30">
        <f ca="1">_xlfn.BETA.INV(U4638,'Input Parameters'!$L$36,'Input Parameters'!$M$36,'Input Parameters'!$J$36,'Input Parameters'!$K$36)</f>
        <v>0.53805589504604656</v>
      </c>
      <c r="W4638" s="2">
        <f ca="1">N4638+(P4638-N4638)*(1-ERF((T4638-R4638)/(2*SQRT(L4638*'Input Parameters'!$E$38))))</f>
        <v>0.11419360328428343</v>
      </c>
      <c r="X4638">
        <f t="shared" ca="1" si="702"/>
        <v>1</v>
      </c>
      <c r="Y4638" s="7"/>
    </row>
    <row r="4639" spans="1:25" ht="15" customHeight="1" x14ac:dyDescent="0.25">
      <c r="A4639" s="139">
        <v>4632</v>
      </c>
      <c r="B4639" s="10">
        <f t="shared" ca="1" si="693"/>
        <v>0.2209149588774898</v>
      </c>
      <c r="C4639" s="60">
        <f ca="1">_xlfn.NORM.INV(B4639,'Input Parameters'!$E$15,'Input Parameters'!$F$15)</f>
        <v>229.28665733082596</v>
      </c>
      <c r="D4639" s="10">
        <f t="shared" ca="1" si="694"/>
        <v>0.66742738880504426</v>
      </c>
      <c r="E4639" s="62">
        <f ca="1">IF(_xlfn.NORM.INV(D4639,'Input Parameters'!$E$17,'Input Parameters'!$F$17)&lt;3500,3500,IF(_xlfn.NORM.INV(D4639,'Input Parameters'!$E$17,'Input Parameters'!$F$17)&gt;5500,5500,_xlfn.NORM.INV(D4639,'Input Parameters'!$E$17,'Input Parameters'!$F$17)))</f>
        <v>5102.9743083470585</v>
      </c>
      <c r="F4639" s="10">
        <f t="shared" ca="1" si="695"/>
        <v>0.89491004952715225</v>
      </c>
      <c r="G4639" s="64">
        <f ca="1">_xlfn.NORM.INV(F4639,'Input Parameters'!$E$20,'Input Parameters'!$F$20)</f>
        <v>291.04557510944147</v>
      </c>
      <c r="H4639" s="57">
        <f ca="1">EXP(E4639*(1/'Input Parameters'!$E$23-1/G4639))</f>
        <v>0.89345473947046539</v>
      </c>
      <c r="I4639" s="10">
        <f t="shared" ca="1" si="696"/>
        <v>0.46835855359722378</v>
      </c>
      <c r="J4639" s="30">
        <f ca="1">_xlfn.BETA.INV(I4639,'Input Parameters'!$L$26,'Input Parameters'!$M$26,'Input Parameters'!$J$26,'Input Parameters'!$K$26)</f>
        <v>0.64854884369642574</v>
      </c>
      <c r="K4639" s="168">
        <f ca="1">('Input Parameters'!$E$27/'Input Parameters'!$E$38)^$J4639</f>
        <v>9.5419609612791712E-3</v>
      </c>
      <c r="L4639" s="69">
        <f ca="1">$H4639*$C4639*'Input Parameters'!$E$25*K4639</f>
        <v>1.9547398887148286</v>
      </c>
      <c r="M4639" s="24">
        <f t="shared" ca="1" si="697"/>
        <v>0.49115636155910414</v>
      </c>
      <c r="N4639" s="15">
        <f ca="1">_xlfn.NORM.INV(M4639,'Input Parameters'!$E$29,'Input Parameters'!$F$29)</f>
        <v>9.9997783046995747E-2</v>
      </c>
      <c r="O4639" s="8">
        <f t="shared" ca="1" si="698"/>
        <v>0.53140215071143793</v>
      </c>
      <c r="P4639" s="30">
        <f ca="1">_xlfn.LOGNORM.INV(O4639,'Input Parameters'!$H$30,'Input Parameters'!$I$30)</f>
        <v>2.7850386244465781</v>
      </c>
      <c r="Q4639" s="10">
        <f t="shared" ca="1" si="699"/>
        <v>4.6406063808748121E-2</v>
      </c>
      <c r="R4639" s="30">
        <f>IF('Input Parameters'!$E$32=0,0,_xlfn.BETA.INV(Q4639,'Input Parameters'!$L$32,'Input Parameters'!$M$32,'Input Parameters'!$J$32,'Input Parameters'!$K$32))</f>
        <v>0</v>
      </c>
      <c r="S4639" s="10">
        <f t="shared" ca="1" si="700"/>
        <v>0.27347508959867317</v>
      </c>
      <c r="T4639" s="26">
        <f ca="1">_xlfn.LOGNORM.INV(S4639,'Input Parameters'!$H$34,'Input Parameters'!$I$34)</f>
        <v>46.76541092884429</v>
      </c>
      <c r="U4639" s="10">
        <f t="shared" ca="1" si="701"/>
        <v>0.10340814391608699</v>
      </c>
      <c r="V4639" s="30">
        <f ca="1">_xlfn.BETA.INV(U4639,'Input Parameters'!$L$36,'Input Parameters'!$M$36,'Input Parameters'!$J$36,'Input Parameters'!$K$36)</f>
        <v>0.41897076310658299</v>
      </c>
      <c r="W4639" s="2">
        <f ca="1">N4639+(P4639-N4639)*(1-ERF((T4639-R4639)/(2*SQRT(L4639*'Input Parameters'!$E$38))))</f>
        <v>0.14838497311029858</v>
      </c>
      <c r="X4639">
        <f t="shared" ca="1" si="702"/>
        <v>1</v>
      </c>
      <c r="Y4639" s="7"/>
    </row>
    <row r="4640" spans="1:25" ht="15" customHeight="1" x14ac:dyDescent="0.25">
      <c r="A4640" s="139">
        <v>4633</v>
      </c>
      <c r="B4640" s="10">
        <f t="shared" ca="1" si="693"/>
        <v>0.13604158321566906</v>
      </c>
      <c r="C4640" s="60">
        <f ca="1">_xlfn.NORM.INV(B4640,'Input Parameters'!$E$15,'Input Parameters'!$F$15)</f>
        <v>211.44774343145053</v>
      </c>
      <c r="D4640" s="10">
        <f t="shared" ca="1" si="694"/>
        <v>0.73253173729197429</v>
      </c>
      <c r="E4640" s="62">
        <f ca="1">IF(_xlfn.NORM.INV(D4640,'Input Parameters'!$E$17,'Input Parameters'!$F$17)&lt;3500,3500,IF(_xlfn.NORM.INV(D4640,'Input Parameters'!$E$17,'Input Parameters'!$F$17)&gt;5500,5500,_xlfn.NORM.INV(D4640,'Input Parameters'!$E$17,'Input Parameters'!$F$17)))</f>
        <v>5234.3416282776716</v>
      </c>
      <c r="F4640" s="10">
        <f t="shared" ca="1" si="695"/>
        <v>0.10562557428945174</v>
      </c>
      <c r="G4640" s="64">
        <f ca="1">_xlfn.NORM.INV(F4640,'Input Parameters'!$E$20,'Input Parameters'!$F$20)</f>
        <v>274.27411223614291</v>
      </c>
      <c r="H4640" s="57">
        <f ca="1">EXP(E4640*(1/'Input Parameters'!$E$23-1/G4640))</f>
        <v>0.29662319186681763</v>
      </c>
      <c r="I4640" s="10">
        <f t="shared" ca="1" si="696"/>
        <v>6.0114478408201388E-2</v>
      </c>
      <c r="J4640" s="30">
        <f ca="1">_xlfn.BETA.INV(I4640,'Input Parameters'!$L$26,'Input Parameters'!$M$26,'Input Parameters'!$J$26,'Input Parameters'!$K$26)</f>
        <v>0.39913062999889093</v>
      </c>
      <c r="K4640" s="168">
        <f ca="1">('Input Parameters'!$E$27/'Input Parameters'!$E$38)^$J4640</f>
        <v>5.7098725048467129E-2</v>
      </c>
      <c r="L4640" s="69">
        <f ca="1">$H4640*$C4640*'Input Parameters'!$E$25*K4640</f>
        <v>3.5812494255798621</v>
      </c>
      <c r="M4640" s="24">
        <f t="shared" ca="1" si="697"/>
        <v>0.17241279084688643</v>
      </c>
      <c r="N4640" s="15">
        <f ca="1">_xlfn.NORM.INV(M4640,'Input Parameters'!$E$29,'Input Parameters'!$F$29)</f>
        <v>9.9905532648349421E-2</v>
      </c>
      <c r="O4640" s="8">
        <f t="shared" ca="1" si="698"/>
        <v>5.810799528359456E-2</v>
      </c>
      <c r="P4640" s="30">
        <f ca="1">_xlfn.LOGNORM.INV(O4640,'Input Parameters'!$H$30,'Input Parameters'!$I$30)</f>
        <v>1.2776189998005214</v>
      </c>
      <c r="Q4640" s="10">
        <f t="shared" ca="1" si="699"/>
        <v>0.66670571732566597</v>
      </c>
      <c r="R4640" s="30">
        <f>IF('Input Parameters'!$E$32=0,0,_xlfn.BETA.INV(Q4640,'Input Parameters'!$L$32,'Input Parameters'!$M$32,'Input Parameters'!$J$32,'Input Parameters'!$K$32))</f>
        <v>0</v>
      </c>
      <c r="S4640" s="10">
        <f t="shared" ca="1" si="700"/>
        <v>0.64109912291239557</v>
      </c>
      <c r="T4640" s="26">
        <f ca="1">_xlfn.LOGNORM.INV(S4640,'Input Parameters'!$H$34,'Input Parameters'!$I$34)</f>
        <v>52.727864653682516</v>
      </c>
      <c r="U4640" s="10">
        <f t="shared" ca="1" si="701"/>
        <v>0.44529714216892469</v>
      </c>
      <c r="V4640" s="30">
        <f ca="1">_xlfn.BETA.INV(U4640,'Input Parameters'!$L$36,'Input Parameters'!$M$36,'Input Parameters'!$J$36,'Input Parameters'!$K$36)</f>
        <v>0.56521292531069456</v>
      </c>
      <c r="W4640" s="2">
        <f ca="1">N4640+(P4640-N4640)*(1-ERF((T4640-R4640)/(2*SQRT(L4640*'Input Parameters'!$E$38))))</f>
        <v>0.15739762700261659</v>
      </c>
      <c r="X4640">
        <f t="shared" ca="1" si="702"/>
        <v>1</v>
      </c>
      <c r="Y4640" s="7"/>
    </row>
    <row r="4641" spans="1:25" ht="15" customHeight="1" x14ac:dyDescent="0.25">
      <c r="A4641" s="139">
        <v>4634</v>
      </c>
      <c r="B4641" s="10">
        <f t="shared" ca="1" si="693"/>
        <v>0.98887323982328368</v>
      </c>
      <c r="C4641" s="60">
        <f ca="1">_xlfn.NORM.INV(B4641,'Input Parameters'!$E$15,'Input Parameters'!$F$15)</f>
        <v>394.85408768477373</v>
      </c>
      <c r="D4641" s="10">
        <f t="shared" ca="1" si="694"/>
        <v>0.54681127211764213</v>
      </c>
      <c r="E4641" s="62">
        <f ca="1">IF(_xlfn.NORM.INV(D4641,'Input Parameters'!$E$17,'Input Parameters'!$F$17)&lt;3500,3500,IF(_xlfn.NORM.INV(D4641,'Input Parameters'!$E$17,'Input Parameters'!$F$17)&gt;5500,5500,_xlfn.NORM.INV(D4641,'Input Parameters'!$E$17,'Input Parameters'!$F$17)))</f>
        <v>4882.3263156443209</v>
      </c>
      <c r="F4641" s="10">
        <f t="shared" ca="1" si="695"/>
        <v>0.88151008940442321</v>
      </c>
      <c r="G4641" s="64">
        <f ca="1">_xlfn.NORM.INV(F4641,'Input Parameters'!$E$20,'Input Parameters'!$F$20)</f>
        <v>290.57321539652622</v>
      </c>
      <c r="H4641" s="57">
        <f ca="1">EXP(E4641*(1/'Input Parameters'!$E$23-1/G4641))</f>
        <v>0.87366508730796577</v>
      </c>
      <c r="I4641" s="10">
        <f t="shared" ca="1" si="696"/>
        <v>0.3051494004465708</v>
      </c>
      <c r="J4641" s="30">
        <f ca="1">_xlfn.BETA.INV(I4641,'Input Parameters'!$L$26,'Input Parameters'!$M$26,'Input Parameters'!$J$26,'Input Parameters'!$K$26)</f>
        <v>0.57674188424221806</v>
      </c>
      <c r="K4641" s="168">
        <f ca="1">('Input Parameters'!$E$27/'Input Parameters'!$E$38)^$J4641</f>
        <v>1.5970959501013255E-2</v>
      </c>
      <c r="L4641" s="69">
        <f ca="1">$H4641*$C4641*'Input Parameters'!$E$25*K4641</f>
        <v>5.5095055882128481</v>
      </c>
      <c r="M4641" s="24">
        <f t="shared" ca="1" si="697"/>
        <v>0.27262141244928539</v>
      </c>
      <c r="N4641" s="15">
        <f ca="1">_xlfn.NORM.INV(M4641,'Input Parameters'!$E$29,'Input Parameters'!$F$29)</f>
        <v>9.9939509605970187E-2</v>
      </c>
      <c r="O4641" s="8">
        <f t="shared" ca="1" si="698"/>
        <v>0.29342619809163828</v>
      </c>
      <c r="P4641" s="30">
        <f ca="1">_xlfn.LOGNORM.INV(O4641,'Input Parameters'!$H$30,'Input Parameters'!$I$30)</f>
        <v>2.0758016847995893</v>
      </c>
      <c r="Q4641" s="10">
        <f t="shared" ca="1" si="699"/>
        <v>0.30355424263334452</v>
      </c>
      <c r="R4641" s="30">
        <f>IF('Input Parameters'!$E$32=0,0,_xlfn.BETA.INV(Q4641,'Input Parameters'!$L$32,'Input Parameters'!$M$32,'Input Parameters'!$J$32,'Input Parameters'!$K$32))</f>
        <v>0</v>
      </c>
      <c r="S4641" s="10">
        <f t="shared" ca="1" si="700"/>
        <v>0.72049122417406986</v>
      </c>
      <c r="T4641" s="26">
        <f ca="1">_xlfn.LOGNORM.INV(S4641,'Input Parameters'!$H$34,'Input Parameters'!$I$34)</f>
        <v>54.211823057478483</v>
      </c>
      <c r="U4641" s="10">
        <f t="shared" ca="1" si="701"/>
        <v>0.13273367450349627</v>
      </c>
      <c r="V4641" s="30">
        <f ca="1">_xlfn.BETA.INV(U4641,'Input Parameters'!$L$36,'Input Parameters'!$M$36,'Input Parameters'!$J$36,'Input Parameters'!$K$36)</f>
        <v>0.43586785827656216</v>
      </c>
      <c r="W4641" s="2">
        <f ca="1">N4641+(P4641-N4641)*(1-ERF((T4641-R4641)/(2*SQRT(L4641*'Input Parameters'!$E$38))))</f>
        <v>0.30234707067107103</v>
      </c>
      <c r="X4641">
        <f t="shared" ca="1" si="702"/>
        <v>1</v>
      </c>
      <c r="Y4641" s="7"/>
    </row>
    <row r="4642" spans="1:25" ht="15" customHeight="1" x14ac:dyDescent="0.25">
      <c r="A4642" s="139">
        <v>4635</v>
      </c>
      <c r="B4642" s="10">
        <f t="shared" ca="1" si="693"/>
        <v>7.7884521517534777E-2</v>
      </c>
      <c r="C4642" s="60">
        <f ca="1">_xlfn.NORM.INV(B4642,'Input Parameters'!$E$15,'Input Parameters'!$F$15)</f>
        <v>194.04254087264752</v>
      </c>
      <c r="D4642" s="10">
        <f t="shared" ca="1" si="694"/>
        <v>9.4785057856209387E-2</v>
      </c>
      <c r="E4642" s="62">
        <f ca="1">IF(_xlfn.NORM.INV(D4642,'Input Parameters'!$E$17,'Input Parameters'!$F$17)&lt;3500,3500,IF(_xlfn.NORM.INV(D4642,'Input Parameters'!$E$17,'Input Parameters'!$F$17)&gt;5500,5500,_xlfn.NORM.INV(D4642,'Input Parameters'!$E$17,'Input Parameters'!$F$17)))</f>
        <v>3881.7036829181079</v>
      </c>
      <c r="F4642" s="10">
        <f t="shared" ca="1" si="695"/>
        <v>0.18494827195372032</v>
      </c>
      <c r="G4642" s="64">
        <f ca="1">_xlfn.NORM.INV(F4642,'Input Parameters'!$E$20,'Input Parameters'!$F$20)</f>
        <v>276.64232996084132</v>
      </c>
      <c r="H4642" s="57">
        <f ca="1">EXP(E4642*(1/'Input Parameters'!$E$23-1/G4642))</f>
        <v>0.45836625212344151</v>
      </c>
      <c r="I4642" s="10">
        <f t="shared" ca="1" si="696"/>
        <v>0.71030190332536025</v>
      </c>
      <c r="J4642" s="30">
        <f ca="1">_xlfn.BETA.INV(I4642,'Input Parameters'!$L$26,'Input Parameters'!$M$26,'Input Parameters'!$J$26,'Input Parameters'!$K$26)</f>
        <v>0.74596986024001199</v>
      </c>
      <c r="K4642" s="168">
        <f ca="1">('Input Parameters'!$E$27/'Input Parameters'!$E$38)^$J4642</f>
        <v>4.7440715783903199E-3</v>
      </c>
      <c r="L4642" s="69">
        <f ca="1">$H4642*$C4642*'Input Parameters'!$E$25*K4642</f>
        <v>0.421949834059894</v>
      </c>
      <c r="M4642" s="24">
        <f t="shared" ca="1" si="697"/>
        <v>0.99221535540754735</v>
      </c>
      <c r="N4642" s="15">
        <f ca="1">_xlfn.NORM.INV(M4642,'Input Parameters'!$E$29,'Input Parameters'!$F$29)</f>
        <v>0.10024188586428452</v>
      </c>
      <c r="O4642" s="8">
        <f t="shared" ca="1" si="698"/>
        <v>0.71887955117337377</v>
      </c>
      <c r="P4642" s="30">
        <f ca="1">_xlfn.LOGNORM.INV(O4642,'Input Parameters'!$H$30,'Input Parameters'!$I$30)</f>
        <v>3.5282175913050913</v>
      </c>
      <c r="Q4642" s="10">
        <f t="shared" ca="1" si="699"/>
        <v>0.95546571049739393</v>
      </c>
      <c r="R4642" s="30">
        <f>IF('Input Parameters'!$E$32=0,0,_xlfn.BETA.INV(Q4642,'Input Parameters'!$L$32,'Input Parameters'!$M$32,'Input Parameters'!$J$32,'Input Parameters'!$K$32))</f>
        <v>0</v>
      </c>
      <c r="S4642" s="10">
        <f t="shared" ca="1" si="700"/>
        <v>0.24646729260922751</v>
      </c>
      <c r="T4642" s="26">
        <f ca="1">_xlfn.LOGNORM.INV(S4642,'Input Parameters'!$H$34,'Input Parameters'!$I$34)</f>
        <v>46.282788054898013</v>
      </c>
      <c r="U4642" s="10">
        <f t="shared" ca="1" si="701"/>
        <v>0.38836225749627729</v>
      </c>
      <c r="V4642" s="30">
        <f ca="1">_xlfn.BETA.INV(U4642,'Input Parameters'!$L$36,'Input Parameters'!$M$36,'Input Parameters'!$J$36,'Input Parameters'!$K$36)</f>
        <v>0.54389089165116555</v>
      </c>
      <c r="W4642" s="2">
        <f ca="1">N4642+(P4642-N4642)*(1-ERF((T4642-R4642)/(2*SQRT(L4642*'Input Parameters'!$E$38))))</f>
        <v>0.10024349690060218</v>
      </c>
      <c r="X4642">
        <f t="shared" ca="1" si="702"/>
        <v>1</v>
      </c>
      <c r="Y4642" s="7"/>
    </row>
    <row r="4643" spans="1:25" ht="15" customHeight="1" x14ac:dyDescent="0.25">
      <c r="A4643" s="139">
        <v>4636</v>
      </c>
      <c r="B4643" s="10">
        <f t="shared" ca="1" si="693"/>
        <v>0.75372553199090597</v>
      </c>
      <c r="C4643" s="60">
        <f ca="1">_xlfn.NORM.INV(B4643,'Input Parameters'!$E$15,'Input Parameters'!$F$15)</f>
        <v>308.15801007286012</v>
      </c>
      <c r="D4643" s="10">
        <f t="shared" ca="1" si="694"/>
        <v>0.27774164915027721</v>
      </c>
      <c r="E4643" s="62">
        <f ca="1">IF(_xlfn.NORM.INV(D4643,'Input Parameters'!$E$17,'Input Parameters'!$F$17)&lt;3500,3500,IF(_xlfn.NORM.INV(D4643,'Input Parameters'!$E$17,'Input Parameters'!$F$17)&gt;5500,5500,_xlfn.NORM.INV(D4643,'Input Parameters'!$E$17,'Input Parameters'!$F$17)))</f>
        <v>4387.3055186783104</v>
      </c>
      <c r="F4643" s="10">
        <f t="shared" ca="1" si="695"/>
        <v>8.0186370942995633E-2</v>
      </c>
      <c r="G4643" s="64">
        <f ca="1">_xlfn.NORM.INV(F4643,'Input Parameters'!$E$20,'Input Parameters'!$F$20)</f>
        <v>273.24441241294187</v>
      </c>
      <c r="H4643" s="57">
        <f ca="1">EXP(E4643*(1/'Input Parameters'!$E$23-1/G4643))</f>
        <v>0.33996574535559304</v>
      </c>
      <c r="I4643" s="10">
        <f t="shared" ca="1" si="696"/>
        <v>0.32458488281992393</v>
      </c>
      <c r="J4643" s="30">
        <f ca="1">_xlfn.BETA.INV(I4643,'Input Parameters'!$L$26,'Input Parameters'!$M$26,'Input Parameters'!$J$26,'Input Parameters'!$K$26)</f>
        <v>0.58603495861436472</v>
      </c>
      <c r="K4643" s="168">
        <f ca="1">('Input Parameters'!$E$27/'Input Parameters'!$E$38)^$J4643</f>
        <v>1.4941052096011062E-2</v>
      </c>
      <c r="L4643" s="69">
        <f ca="1">$H4643*$C4643*'Input Parameters'!$E$25*K4643</f>
        <v>1.5652719445815597</v>
      </c>
      <c r="M4643" s="24">
        <f t="shared" ca="1" si="697"/>
        <v>0.81176271130254807</v>
      </c>
      <c r="N4643" s="15">
        <f ca="1">_xlfn.NORM.INV(M4643,'Input Parameters'!$E$29,'Input Parameters'!$F$29)</f>
        <v>0.10008844106473253</v>
      </c>
      <c r="O4643" s="8">
        <f t="shared" ca="1" si="698"/>
        <v>0.50371721547026049</v>
      </c>
      <c r="P4643" s="30">
        <f ca="1">_xlfn.LOGNORM.INV(O4643,'Input Parameters'!$H$30,'Input Parameters'!$I$30)</f>
        <v>2.6951182149032813</v>
      </c>
      <c r="Q4643" s="10">
        <f t="shared" ca="1" si="699"/>
        <v>2.8155195417305157E-2</v>
      </c>
      <c r="R4643" s="30">
        <f>IF('Input Parameters'!$E$32=0,0,_xlfn.BETA.INV(Q4643,'Input Parameters'!$L$32,'Input Parameters'!$M$32,'Input Parameters'!$J$32,'Input Parameters'!$K$32))</f>
        <v>0</v>
      </c>
      <c r="S4643" s="10">
        <f t="shared" ca="1" si="700"/>
        <v>0.56990009752156423</v>
      </c>
      <c r="T4643" s="26">
        <f ca="1">_xlfn.LOGNORM.INV(S4643,'Input Parameters'!$H$34,'Input Parameters'!$I$34)</f>
        <v>51.525352284272572</v>
      </c>
      <c r="U4643" s="10">
        <f t="shared" ca="1" si="701"/>
        <v>0.9047856192614524</v>
      </c>
      <c r="V4643" s="30">
        <f ca="1">_xlfn.BETA.INV(U4643,'Input Parameters'!$L$36,'Input Parameters'!$M$36,'Input Parameters'!$J$36,'Input Parameters'!$K$36)</f>
        <v>0.80719437067622768</v>
      </c>
      <c r="W4643" s="2">
        <f ca="1">N4643+(P4643-N4643)*(1-ERF((T4643-R4643)/(2*SQRT(L4643*'Input Parameters'!$E$38))))</f>
        <v>0.10940383993729985</v>
      </c>
      <c r="X4643">
        <f t="shared" ca="1" si="702"/>
        <v>1</v>
      </c>
      <c r="Y4643" s="7"/>
    </row>
    <row r="4644" spans="1:25" ht="15" customHeight="1" x14ac:dyDescent="0.25">
      <c r="A4644" s="139">
        <v>4637</v>
      </c>
      <c r="B4644" s="10">
        <f t="shared" ca="1" si="693"/>
        <v>0.37875759779145934</v>
      </c>
      <c r="C4644" s="60">
        <f ca="1">_xlfn.NORM.INV(B4644,'Input Parameters'!$E$15,'Input Parameters'!$F$15)</f>
        <v>254.23522397416073</v>
      </c>
      <c r="D4644" s="10">
        <f t="shared" ca="1" si="694"/>
        <v>0.97762822796366311</v>
      </c>
      <c r="E4644" s="62">
        <f ca="1">IF(_xlfn.NORM.INV(D4644,'Input Parameters'!$E$17,'Input Parameters'!$F$17)&lt;3500,3500,IF(_xlfn.NORM.INV(D4644,'Input Parameters'!$E$17,'Input Parameters'!$F$17)&gt;5500,5500,_xlfn.NORM.INV(D4644,'Input Parameters'!$E$17,'Input Parameters'!$F$17)))</f>
        <v>5500</v>
      </c>
      <c r="F4644" s="10">
        <f t="shared" ca="1" si="695"/>
        <v>0.96132007918295614</v>
      </c>
      <c r="G4644" s="64">
        <f ca="1">_xlfn.NORM.INV(F4644,'Input Parameters'!$E$20,'Input Parameters'!$F$20)</f>
        <v>294.48363825561495</v>
      </c>
      <c r="H4644" s="57">
        <f ca="1">EXP(E4644*(1/'Input Parameters'!$E$23-1/G4644))</f>
        <v>1.1042871195870276</v>
      </c>
      <c r="I4644" s="10">
        <f t="shared" ca="1" si="696"/>
        <v>6.6835413364734642E-2</v>
      </c>
      <c r="J4644" s="30">
        <f ca="1">_xlfn.BETA.INV(I4644,'Input Parameters'!$L$26,'Input Parameters'!$M$26,'Input Parameters'!$J$26,'Input Parameters'!$K$26)</f>
        <v>0.40805740934407503</v>
      </c>
      <c r="K4644" s="168">
        <f ca="1">('Input Parameters'!$E$27/'Input Parameters'!$E$38)^$J4644</f>
        <v>5.3557175688490194E-2</v>
      </c>
      <c r="L4644" s="69">
        <f ca="1">$H4644*$C4644*'Input Parameters'!$E$25*K4644</f>
        <v>15.036106549382932</v>
      </c>
      <c r="M4644" s="24">
        <f t="shared" ca="1" si="697"/>
        <v>0.63486030244276692</v>
      </c>
      <c r="N4644" s="15">
        <f ca="1">_xlfn.NORM.INV(M4644,'Input Parameters'!$E$29,'Input Parameters'!$F$29)</f>
        <v>0.10003447538972762</v>
      </c>
      <c r="O4644" s="8">
        <f t="shared" ca="1" si="698"/>
        <v>0.59084770769522732</v>
      </c>
      <c r="P4644" s="30">
        <f ca="1">_xlfn.LOGNORM.INV(O4644,'Input Parameters'!$H$30,'Input Parameters'!$I$30)</f>
        <v>2.9908532423748917</v>
      </c>
      <c r="Q4644" s="10">
        <f t="shared" ca="1" si="699"/>
        <v>6.8177895159367008E-3</v>
      </c>
      <c r="R4644" s="30">
        <f>IF('Input Parameters'!$E$32=0,0,_xlfn.BETA.INV(Q4644,'Input Parameters'!$L$32,'Input Parameters'!$M$32,'Input Parameters'!$J$32,'Input Parameters'!$K$32))</f>
        <v>0</v>
      </c>
      <c r="S4644" s="10">
        <f t="shared" ca="1" si="700"/>
        <v>0.98612147308204245</v>
      </c>
      <c r="T4644" s="26">
        <f ca="1">_xlfn.LOGNORM.INV(S4644,'Input Parameters'!$H$34,'Input Parameters'!$I$34)</f>
        <v>66.298454001925506</v>
      </c>
      <c r="U4644" s="10">
        <f t="shared" ca="1" si="701"/>
        <v>0.38100225009713351</v>
      </c>
      <c r="V4644" s="30">
        <f ca="1">_xlfn.BETA.INV(U4644,'Input Parameters'!$L$36,'Input Parameters'!$M$36,'Input Parameters'!$J$36,'Input Parameters'!$K$36)</f>
        <v>0.54112841657674804</v>
      </c>
      <c r="W4644" s="2">
        <f ca="1">N4644+(P4644-N4644)*(1-ERF((T4644-R4644)/(2*SQRT(L4644*'Input Parameters'!$E$38))))</f>
        <v>0.75529297988112332</v>
      </c>
      <c r="X4644">
        <f t="shared" ca="1" si="702"/>
        <v>0</v>
      </c>
      <c r="Y4644" s="7"/>
    </row>
    <row r="4645" spans="1:25" ht="15" customHeight="1" x14ac:dyDescent="0.25">
      <c r="A4645" s="139">
        <v>4638</v>
      </c>
      <c r="B4645" s="10">
        <f t="shared" ca="1" si="693"/>
        <v>0.62845371633124691</v>
      </c>
      <c r="C4645" s="60">
        <f ca="1">_xlfn.NORM.INV(B4645,'Input Parameters'!$E$15,'Input Parameters'!$F$15)</f>
        <v>288.72968246758177</v>
      </c>
      <c r="D4645" s="10">
        <f t="shared" ca="1" si="694"/>
        <v>0.62258894591336056</v>
      </c>
      <c r="E4645" s="62">
        <f ca="1">IF(_xlfn.NORM.INV(D4645,'Input Parameters'!$E$17,'Input Parameters'!$F$17)&lt;3500,3500,IF(_xlfn.NORM.INV(D4645,'Input Parameters'!$E$17,'Input Parameters'!$F$17)&gt;5500,5500,_xlfn.NORM.INV(D4645,'Input Parameters'!$E$17,'Input Parameters'!$F$17)))</f>
        <v>5018.6011862136247</v>
      </c>
      <c r="F4645" s="10">
        <f t="shared" ca="1" si="695"/>
        <v>0.27120646738921805</v>
      </c>
      <c r="G4645" s="64">
        <f ca="1">_xlfn.NORM.INV(F4645,'Input Parameters'!$E$20,'Input Parameters'!$F$20)</f>
        <v>278.56857284487717</v>
      </c>
      <c r="H4645" s="57">
        <f ca="1">EXP(E4645*(1/'Input Parameters'!$E$23-1/G4645))</f>
        <v>0.41349023215942643</v>
      </c>
      <c r="I4645" s="10">
        <f t="shared" ca="1" si="696"/>
        <v>8.3282128585019044E-2</v>
      </c>
      <c r="J4645" s="30">
        <f ca="1">_xlfn.BETA.INV(I4645,'Input Parameters'!$L$26,'Input Parameters'!$M$26,'Input Parameters'!$J$26,'Input Parameters'!$K$26)</f>
        <v>0.42747846798354461</v>
      </c>
      <c r="K4645" s="168">
        <f ca="1">('Input Parameters'!$E$27/'Input Parameters'!$E$38)^$J4645</f>
        <v>4.6592615956287067E-2</v>
      </c>
      <c r="L4645" s="69">
        <f ca="1">$H4645*$C4645*'Input Parameters'!$E$25*K4645</f>
        <v>5.5625481419497298</v>
      </c>
      <c r="M4645" s="24">
        <f t="shared" ca="1" si="697"/>
        <v>1.2726096312302149E-3</v>
      </c>
      <c r="N4645" s="15">
        <f ca="1">_xlfn.NORM.INV(M4645,'Input Parameters'!$E$29,'Input Parameters'!$F$29)</f>
        <v>9.9698208695641069E-2</v>
      </c>
      <c r="O4645" s="8">
        <f t="shared" ca="1" si="698"/>
        <v>0.83731236443942114</v>
      </c>
      <c r="P4645" s="30">
        <f ca="1">_xlfn.LOGNORM.INV(O4645,'Input Parameters'!$H$30,'Input Parameters'!$I$30)</f>
        <v>4.2699992558749695</v>
      </c>
      <c r="Q4645" s="10">
        <f t="shared" ca="1" si="699"/>
        <v>5.5572834572637952E-2</v>
      </c>
      <c r="R4645" s="30">
        <f>IF('Input Parameters'!$E$32=0,0,_xlfn.BETA.INV(Q4645,'Input Parameters'!$L$32,'Input Parameters'!$M$32,'Input Parameters'!$J$32,'Input Parameters'!$K$32))</f>
        <v>0</v>
      </c>
      <c r="S4645" s="10">
        <f t="shared" ca="1" si="700"/>
        <v>0.70907275116947055</v>
      </c>
      <c r="T4645" s="26">
        <f ca="1">_xlfn.LOGNORM.INV(S4645,'Input Parameters'!$H$34,'Input Parameters'!$I$34)</f>
        <v>53.985331192081617</v>
      </c>
      <c r="U4645" s="10">
        <f t="shared" ca="1" si="701"/>
        <v>0.45788911272396726</v>
      </c>
      <c r="V4645" s="30">
        <f ca="1">_xlfn.BETA.INV(U4645,'Input Parameters'!$L$36,'Input Parameters'!$M$36,'Input Parameters'!$J$36,'Input Parameters'!$K$36)</f>
        <v>0.56994237794394775</v>
      </c>
      <c r="W4645" s="2">
        <f ca="1">N4645+(P4645-N4645)*(1-ERF((T4645-R4645)/(2*SQRT(L4645*'Input Parameters'!$E$38))))</f>
        <v>0.53985645862652321</v>
      </c>
      <c r="X4645">
        <f t="shared" ca="1" si="702"/>
        <v>1</v>
      </c>
      <c r="Y4645" s="7"/>
    </row>
    <row r="4646" spans="1:25" ht="15" customHeight="1" x14ac:dyDescent="0.25">
      <c r="A4646" s="139">
        <v>4639</v>
      </c>
      <c r="B4646" s="10">
        <f t="shared" ca="1" si="693"/>
        <v>0.20520737366468633</v>
      </c>
      <c r="C4646" s="60">
        <f ca="1">_xlfn.NORM.INV(B4646,'Input Parameters'!$E$15,'Input Parameters'!$F$15)</f>
        <v>226.35711205253548</v>
      </c>
      <c r="D4646" s="10">
        <f t="shared" ca="1" si="694"/>
        <v>0.32444973975883096</v>
      </c>
      <c r="E4646" s="62">
        <f ca="1">IF(_xlfn.NORM.INV(D4646,'Input Parameters'!$E$17,'Input Parameters'!$F$17)&lt;3500,3500,IF(_xlfn.NORM.INV(D4646,'Input Parameters'!$E$17,'Input Parameters'!$F$17)&gt;5500,5500,_xlfn.NORM.INV(D4646,'Input Parameters'!$E$17,'Input Parameters'!$F$17)))</f>
        <v>4481.2958906198319</v>
      </c>
      <c r="F4646" s="10">
        <f t="shared" ca="1" si="695"/>
        <v>0.67446692477844938</v>
      </c>
      <c r="G4646" s="64">
        <f ca="1">_xlfn.NORM.INV(F4646,'Input Parameters'!$E$20,'Input Parameters'!$F$20)</f>
        <v>285.68028652645893</v>
      </c>
      <c r="H4646" s="57">
        <f ca="1">EXP(E4646*(1/'Input Parameters'!$E$23-1/G4646))</f>
        <v>0.67834035435922002</v>
      </c>
      <c r="I4646" s="10">
        <f t="shared" ca="1" si="696"/>
        <v>0.4030715136912949</v>
      </c>
      <c r="J4646" s="30">
        <f ca="1">_xlfn.BETA.INV(I4646,'Input Parameters'!$L$26,'Input Parameters'!$M$26,'Input Parameters'!$J$26,'Input Parameters'!$K$26)</f>
        <v>0.62122651276176255</v>
      </c>
      <c r="K4646" s="168">
        <f ca="1">('Input Parameters'!$E$27/'Input Parameters'!$E$38)^$J4646</f>
        <v>1.1607863364570824E-2</v>
      </c>
      <c r="L4646" s="69">
        <f ca="1">$H4646*$C4646*'Input Parameters'!$E$25*K4646</f>
        <v>1.7823544951029946</v>
      </c>
      <c r="M4646" s="24">
        <f t="shared" ca="1" si="697"/>
        <v>0.32403073001721749</v>
      </c>
      <c r="N4646" s="15">
        <f ca="1">_xlfn.NORM.INV(M4646,'Input Parameters'!$E$29,'Input Parameters'!$F$29)</f>
        <v>9.9954354310402477E-2</v>
      </c>
      <c r="O4646" s="8">
        <f t="shared" ca="1" si="698"/>
        <v>0.66704748638277689</v>
      </c>
      <c r="P4646" s="30">
        <f ca="1">_xlfn.LOGNORM.INV(O4646,'Input Parameters'!$H$30,'Input Parameters'!$I$30)</f>
        <v>3.2903786588758077</v>
      </c>
      <c r="Q4646" s="10">
        <f t="shared" ca="1" si="699"/>
        <v>0.92115510274273305</v>
      </c>
      <c r="R4646" s="30">
        <f>IF('Input Parameters'!$E$32=0,0,_xlfn.BETA.INV(Q4646,'Input Parameters'!$L$32,'Input Parameters'!$M$32,'Input Parameters'!$J$32,'Input Parameters'!$K$32))</f>
        <v>0</v>
      </c>
      <c r="S4646" s="10">
        <f t="shared" ca="1" si="700"/>
        <v>0.3892626430732018</v>
      </c>
      <c r="T4646" s="26">
        <f ca="1">_xlfn.LOGNORM.INV(S4646,'Input Parameters'!$H$34,'Input Parameters'!$I$34)</f>
        <v>48.673039175852161</v>
      </c>
      <c r="U4646" s="10">
        <f t="shared" ca="1" si="701"/>
        <v>0.68492576877759759</v>
      </c>
      <c r="V4646" s="30">
        <f ca="1">_xlfn.BETA.INV(U4646,'Input Parameters'!$L$36,'Input Parameters'!$M$36,'Input Parameters'!$J$36,'Input Parameters'!$K$36)</f>
        <v>0.6625101115179246</v>
      </c>
      <c r="W4646" s="2">
        <f ca="1">N4646+(P4646-N4646)*(1-ERF((T4646-R4646)/(2*SQRT(L4646*'Input Parameters'!$E$38))))</f>
        <v>0.13166241045903793</v>
      </c>
      <c r="X4646">
        <f t="shared" ca="1" si="702"/>
        <v>1</v>
      </c>
      <c r="Y4646" s="7"/>
    </row>
    <row r="4647" spans="1:25" ht="15" customHeight="1" x14ac:dyDescent="0.25">
      <c r="A4647" s="139">
        <v>4640</v>
      </c>
      <c r="B4647" s="10">
        <f t="shared" ca="1" si="693"/>
        <v>0.14279678510056948</v>
      </c>
      <c r="C4647" s="60">
        <f ca="1">_xlfn.NORM.INV(B4647,'Input Parameters'!$E$15,'Input Parameters'!$F$15)</f>
        <v>213.09738260599934</v>
      </c>
      <c r="D4647" s="10">
        <f t="shared" ca="1" si="694"/>
        <v>0.56686944235120162</v>
      </c>
      <c r="E4647" s="62">
        <f ca="1">IF(_xlfn.NORM.INV(D4647,'Input Parameters'!$E$17,'Input Parameters'!$F$17)&lt;3500,3500,IF(_xlfn.NORM.INV(D4647,'Input Parameters'!$E$17,'Input Parameters'!$F$17)&gt;5500,5500,_xlfn.NORM.INV(D4647,'Input Parameters'!$E$17,'Input Parameters'!$F$17)))</f>
        <v>4917.8866674663477</v>
      </c>
      <c r="F4647" s="10">
        <f t="shared" ca="1" si="695"/>
        <v>0.2109180892875322</v>
      </c>
      <c r="G4647" s="64">
        <f ca="1">_xlfn.NORM.INV(F4647,'Input Parameters'!$E$20,'Input Parameters'!$F$20)</f>
        <v>277.26829372334629</v>
      </c>
      <c r="H4647" s="57">
        <f ca="1">EXP(E4647*(1/'Input Parameters'!$E$23-1/G4647))</f>
        <v>0.38744180443002868</v>
      </c>
      <c r="I4647" s="10">
        <f t="shared" ca="1" si="696"/>
        <v>0.15288338464530982</v>
      </c>
      <c r="J4647" s="30">
        <f ca="1">_xlfn.BETA.INV(I4647,'Input Parameters'!$L$26,'Input Parameters'!$M$26,'Input Parameters'!$J$26,'Input Parameters'!$K$26)</f>
        <v>0.48851646945817706</v>
      </c>
      <c r="K4647" s="168">
        <f ca="1">('Input Parameters'!$E$27/'Input Parameters'!$E$38)^$J4647</f>
        <v>3.0072617438864351E-2</v>
      </c>
      <c r="L4647" s="69">
        <f ca="1">$H4647*$C4647*'Input Parameters'!$E$25*K4647</f>
        <v>2.4828805346676748</v>
      </c>
      <c r="M4647" s="24">
        <f t="shared" ca="1" si="697"/>
        <v>0.17693873141656757</v>
      </c>
      <c r="N4647" s="15">
        <f ca="1">_xlfn.NORM.INV(M4647,'Input Parameters'!$E$29,'Input Parameters'!$F$29)</f>
        <v>9.9907290548325117E-2</v>
      </c>
      <c r="O4647" s="8">
        <f t="shared" ca="1" si="698"/>
        <v>0.11451702999280755</v>
      </c>
      <c r="P4647" s="30">
        <f ca="1">_xlfn.LOGNORM.INV(O4647,'Input Parameters'!$H$30,'Input Parameters'!$I$30)</f>
        <v>1.5201925046540032</v>
      </c>
      <c r="Q4647" s="10">
        <f t="shared" ca="1" si="699"/>
        <v>0.60434127519699821</v>
      </c>
      <c r="R4647" s="30">
        <f>IF('Input Parameters'!$E$32=0,0,_xlfn.BETA.INV(Q4647,'Input Parameters'!$L$32,'Input Parameters'!$M$32,'Input Parameters'!$J$32,'Input Parameters'!$K$32))</f>
        <v>0</v>
      </c>
      <c r="S4647" s="10">
        <f t="shared" ca="1" si="700"/>
        <v>0.1897131630374711</v>
      </c>
      <c r="T4647" s="26">
        <f ca="1">_xlfn.LOGNORM.INV(S4647,'Input Parameters'!$H$34,'Input Parameters'!$I$34)</f>
        <v>45.182083176497933</v>
      </c>
      <c r="U4647" s="10">
        <f t="shared" ca="1" si="701"/>
        <v>0.83292694989654781</v>
      </c>
      <c r="V4647" s="30">
        <f ca="1">_xlfn.BETA.INV(U4647,'Input Parameters'!$L$36,'Input Parameters'!$M$36,'Input Parameters'!$J$36,'Input Parameters'!$K$36)</f>
        <v>0.74544541662363883</v>
      </c>
      <c r="W4647" s="2">
        <f ca="1">N4647+(P4647-N4647)*(1-ERF((T4647-R4647)/(2*SQRT(L4647*'Input Parameters'!$E$38))))</f>
        <v>0.1604190437285557</v>
      </c>
      <c r="X4647">
        <f t="shared" ca="1" si="702"/>
        <v>1</v>
      </c>
      <c r="Y4647" s="7"/>
    </row>
    <row r="4648" spans="1:25" ht="15" customHeight="1" x14ac:dyDescent="0.25">
      <c r="A4648" s="139">
        <v>4641</v>
      </c>
      <c r="B4648" s="10">
        <f t="shared" ca="1" si="693"/>
        <v>0.39013853572291768</v>
      </c>
      <c r="C4648" s="60">
        <f ca="1">_xlfn.NORM.INV(B4648,'Input Parameters'!$E$15,'Input Parameters'!$F$15)</f>
        <v>255.84950739238994</v>
      </c>
      <c r="D4648" s="10">
        <f t="shared" ca="1" si="694"/>
        <v>0.44287567638264147</v>
      </c>
      <c r="E4648" s="62">
        <f ca="1">IF(_xlfn.NORM.INV(D4648,'Input Parameters'!$E$17,'Input Parameters'!$F$17)&lt;3500,3500,IF(_xlfn.NORM.INV(D4648,'Input Parameters'!$E$17,'Input Parameters'!$F$17)&gt;5500,5500,_xlfn.NORM.INV(D4648,'Input Parameters'!$E$17,'Input Parameters'!$F$17)))</f>
        <v>4699.4223935942546</v>
      </c>
      <c r="F4648" s="10">
        <f t="shared" ca="1" si="695"/>
        <v>8.6721533797929018E-2</v>
      </c>
      <c r="G4648" s="64">
        <f ca="1">_xlfn.NORM.INV(F4648,'Input Parameters'!$E$20,'Input Parameters'!$F$20)</f>
        <v>273.5298025017122</v>
      </c>
      <c r="H4648" s="57">
        <f ca="1">EXP(E4648*(1/'Input Parameters'!$E$23-1/G4648))</f>
        <v>0.32054880425593701</v>
      </c>
      <c r="I4648" s="10">
        <f t="shared" ca="1" si="696"/>
        <v>0.13291092670081961</v>
      </c>
      <c r="J4648" s="30">
        <f ca="1">_xlfn.BETA.INV(I4648,'Input Parameters'!$L$26,'Input Parameters'!$M$26,'Input Parameters'!$J$26,'Input Parameters'!$K$26)</f>
        <v>0.47334674639929808</v>
      </c>
      <c r="K4648" s="168">
        <f ca="1">('Input Parameters'!$E$27/'Input Parameters'!$E$38)^$J4648</f>
        <v>3.3529572879941349E-2</v>
      </c>
      <c r="L4648" s="69">
        <f ca="1">$H4648*$C4648*'Input Parameters'!$E$25*K4648</f>
        <v>2.7498358362787152</v>
      </c>
      <c r="M4648" s="24">
        <f t="shared" ca="1" si="697"/>
        <v>0.94679823713155575</v>
      </c>
      <c r="N4648" s="15">
        <f ca="1">_xlfn.NORM.INV(M4648,'Input Parameters'!$E$29,'Input Parameters'!$F$29)</f>
        <v>0.10016145714801697</v>
      </c>
      <c r="O4648" s="8">
        <f t="shared" ca="1" si="698"/>
        <v>0.65113177190822336</v>
      </c>
      <c r="P4648" s="30">
        <f ca="1">_xlfn.LOGNORM.INV(O4648,'Input Parameters'!$H$30,'Input Parameters'!$I$30)</f>
        <v>3.2236127725191017</v>
      </c>
      <c r="Q4648" s="10">
        <f t="shared" ca="1" si="699"/>
        <v>0.74740270649451623</v>
      </c>
      <c r="R4648" s="30">
        <f>IF('Input Parameters'!$E$32=0,0,_xlfn.BETA.INV(Q4648,'Input Parameters'!$L$32,'Input Parameters'!$M$32,'Input Parameters'!$J$32,'Input Parameters'!$K$32))</f>
        <v>0</v>
      </c>
      <c r="S4648" s="10">
        <f t="shared" ca="1" si="700"/>
        <v>9.877048338196448E-2</v>
      </c>
      <c r="T4648" s="26">
        <f ca="1">_xlfn.LOGNORM.INV(S4648,'Input Parameters'!$H$34,'Input Parameters'!$I$34)</f>
        <v>42.935309169735937</v>
      </c>
      <c r="U4648" s="10">
        <f t="shared" ca="1" si="701"/>
        <v>0.14092485652973663</v>
      </c>
      <c r="V4648" s="30">
        <f ca="1">_xlfn.BETA.INV(U4648,'Input Parameters'!$L$36,'Input Parameters'!$M$36,'Input Parameters'!$J$36,'Input Parameters'!$K$36)</f>
        <v>0.4402337059725499</v>
      </c>
      <c r="W4648" s="2">
        <f ca="1">N4648+(P4648-N4648)*(1-ERF((T4648-R4648)/(2*SQRT(L4648*'Input Parameters'!$E$38))))</f>
        <v>0.30982955650298338</v>
      </c>
      <c r="X4648">
        <f t="shared" ca="1" si="702"/>
        <v>1</v>
      </c>
      <c r="Y4648" s="7"/>
    </row>
    <row r="4649" spans="1:25" ht="15" customHeight="1" x14ac:dyDescent="0.25">
      <c r="A4649" s="139">
        <v>4642</v>
      </c>
      <c r="B4649" s="10">
        <f t="shared" ca="1" si="693"/>
        <v>0.38696252166691592</v>
      </c>
      <c r="C4649" s="60">
        <f ca="1">_xlfn.NORM.INV(B4649,'Input Parameters'!$E$15,'Input Parameters'!$F$15)</f>
        <v>255.40042733584022</v>
      </c>
      <c r="D4649" s="10">
        <f t="shared" ca="1" si="694"/>
        <v>0.49434151089915712</v>
      </c>
      <c r="E4649" s="62">
        <f ca="1">IF(_xlfn.NORM.INV(D4649,'Input Parameters'!$E$17,'Input Parameters'!$F$17)&lt;3500,3500,IF(_xlfn.NORM.INV(D4649,'Input Parameters'!$E$17,'Input Parameters'!$F$17)&gt;5500,5500,_xlfn.NORM.INV(D4649,'Input Parameters'!$E$17,'Input Parameters'!$F$17)))</f>
        <v>4790.0710569329958</v>
      </c>
      <c r="F4649" s="10">
        <f t="shared" ca="1" si="695"/>
        <v>0.77863173231766325</v>
      </c>
      <c r="G4649" s="64">
        <f ca="1">_xlfn.NORM.INV(F4649,'Input Parameters'!$E$20,'Input Parameters'!$F$20)</f>
        <v>287.79278839948194</v>
      </c>
      <c r="H4649" s="57">
        <f ca="1">EXP(E4649*(1/'Input Parameters'!$E$23-1/G4649))</f>
        <v>0.74694010870544103</v>
      </c>
      <c r="I4649" s="10">
        <f t="shared" ca="1" si="696"/>
        <v>1.4648433578270392E-2</v>
      </c>
      <c r="J4649" s="30">
        <f ca="1">_xlfn.BETA.INV(I4649,'Input Parameters'!$L$26,'Input Parameters'!$M$26,'Input Parameters'!$J$26,'Input Parameters'!$K$26)</f>
        <v>0.30103989665387343</v>
      </c>
      <c r="K4649" s="168">
        <f ca="1">('Input Parameters'!$E$27/'Input Parameters'!$E$38)^$J4649</f>
        <v>0.11539822222203953</v>
      </c>
      <c r="L4649" s="69">
        <f ca="1">$H4649*$C4649*'Input Parameters'!$E$25*K4649</f>
        <v>22.014383024703648</v>
      </c>
      <c r="M4649" s="24">
        <f t="shared" ca="1" si="697"/>
        <v>0.16184585905802695</v>
      </c>
      <c r="N4649" s="15">
        <f ca="1">_xlfn.NORM.INV(M4649,'Input Parameters'!$E$29,'Input Parameters'!$F$29)</f>
        <v>9.9901310010986663E-2</v>
      </c>
      <c r="O4649" s="8">
        <f t="shared" ca="1" si="698"/>
        <v>0.39300486280809488</v>
      </c>
      <c r="P4649" s="30">
        <f ca="1">_xlfn.LOGNORM.INV(O4649,'Input Parameters'!$H$30,'Input Parameters'!$I$30)</f>
        <v>2.360305659022794</v>
      </c>
      <c r="Q4649" s="10">
        <f t="shared" ca="1" si="699"/>
        <v>0.96238499883530237</v>
      </c>
      <c r="R4649" s="30">
        <f>IF('Input Parameters'!$E$32=0,0,_xlfn.BETA.INV(Q4649,'Input Parameters'!$L$32,'Input Parameters'!$M$32,'Input Parameters'!$J$32,'Input Parameters'!$K$32))</f>
        <v>0</v>
      </c>
      <c r="S4649" s="10">
        <f t="shared" ca="1" si="700"/>
        <v>0.8147320113961386</v>
      </c>
      <c r="T4649" s="26">
        <f ca="1">_xlfn.LOGNORM.INV(S4649,'Input Parameters'!$H$34,'Input Parameters'!$I$34)</f>
        <v>56.353503544890799</v>
      </c>
      <c r="U4649" s="10">
        <f t="shared" ca="1" si="701"/>
        <v>0.71124034111737744</v>
      </c>
      <c r="V4649" s="30">
        <f ca="1">_xlfn.BETA.INV(U4649,'Input Parameters'!$L$36,'Input Parameters'!$M$36,'Input Parameters'!$J$36,'Input Parameters'!$K$36)</f>
        <v>0.67507932448890862</v>
      </c>
      <c r="W4649" s="2">
        <f ca="1">N4649+(P4649-N4649)*(1-ERF((T4649-R4649)/(2*SQRT(L4649*'Input Parameters'!$E$38))))</f>
        <v>0.99439661987320827</v>
      </c>
      <c r="X4649">
        <f t="shared" ca="1" si="702"/>
        <v>0</v>
      </c>
      <c r="Y4649" s="7"/>
    </row>
    <row r="4650" spans="1:25" ht="15" customHeight="1" x14ac:dyDescent="0.25">
      <c r="A4650" s="139">
        <v>4643</v>
      </c>
      <c r="B4650" s="10">
        <f t="shared" ca="1" si="693"/>
        <v>1.1456012976045815E-2</v>
      </c>
      <c r="C4650" s="60">
        <f ca="1">_xlfn.NORM.INV(B4650,'Input Parameters'!$E$15,'Input Parameters'!$F$15)</f>
        <v>147.68263058880771</v>
      </c>
      <c r="D4650" s="10">
        <f t="shared" ca="1" si="694"/>
        <v>0.615404148449052</v>
      </c>
      <c r="E4650" s="62">
        <f ca="1">IF(_xlfn.NORM.INV(D4650,'Input Parameters'!$E$17,'Input Parameters'!$F$17)&lt;3500,3500,IF(_xlfn.NORM.INV(D4650,'Input Parameters'!$E$17,'Input Parameters'!$F$17)&gt;5500,5500,_xlfn.NORM.INV(D4650,'Input Parameters'!$E$17,'Input Parameters'!$F$17)))</f>
        <v>5005.4026434482339</v>
      </c>
      <c r="F4650" s="10">
        <f t="shared" ca="1" si="695"/>
        <v>0.10505358942808263</v>
      </c>
      <c r="G4650" s="64">
        <f ca="1">_xlfn.NORM.INV(F4650,'Input Parameters'!$E$20,'Input Parameters'!$F$20)</f>
        <v>274.25308577767606</v>
      </c>
      <c r="H4650" s="57">
        <f ca="1">EXP(E4650*(1/'Input Parameters'!$E$23-1/G4650))</f>
        <v>0.31237918113752045</v>
      </c>
      <c r="I4650" s="10">
        <f t="shared" ca="1" si="696"/>
        <v>0.90333807246020337</v>
      </c>
      <c r="J4650" s="30">
        <f ca="1">_xlfn.BETA.INV(I4650,'Input Parameters'!$L$26,'Input Parameters'!$M$26,'Input Parameters'!$J$26,'Input Parameters'!$K$26)</f>
        <v>0.84117286875777353</v>
      </c>
      <c r="K4650" s="168">
        <f ca="1">('Input Parameters'!$E$27/'Input Parameters'!$E$38)^$J4650</f>
        <v>2.3964831487344983E-3</v>
      </c>
      <c r="L4650" s="69">
        <f ca="1">$H4650*$C4650*'Input Parameters'!$E$25*K4650</f>
        <v>0.11055690728143848</v>
      </c>
      <c r="M4650" s="24">
        <f t="shared" ca="1" si="697"/>
        <v>0.52088594017161649</v>
      </c>
      <c r="N4650" s="15">
        <f ca="1">_xlfn.NORM.INV(M4650,'Input Parameters'!$E$29,'Input Parameters'!$F$29)</f>
        <v>0.10000523772267107</v>
      </c>
      <c r="O4650" s="8">
        <f t="shared" ca="1" si="698"/>
        <v>0.85349809206592353</v>
      </c>
      <c r="P4650" s="30">
        <f ca="1">_xlfn.LOGNORM.INV(O4650,'Input Parameters'!$H$30,'Input Parameters'!$I$30)</f>
        <v>4.4095593947556093</v>
      </c>
      <c r="Q4650" s="10">
        <f t="shared" ca="1" si="699"/>
        <v>0.12151269433405976</v>
      </c>
      <c r="R4650" s="30">
        <f>IF('Input Parameters'!$E$32=0,0,_xlfn.BETA.INV(Q4650,'Input Parameters'!$L$32,'Input Parameters'!$M$32,'Input Parameters'!$J$32,'Input Parameters'!$K$32))</f>
        <v>0</v>
      </c>
      <c r="S4650" s="10">
        <f t="shared" ca="1" si="700"/>
        <v>0.70935947361514118</v>
      </c>
      <c r="T4650" s="26">
        <f ca="1">_xlfn.LOGNORM.INV(S4650,'Input Parameters'!$H$34,'Input Parameters'!$I$34)</f>
        <v>53.990954911636827</v>
      </c>
      <c r="U4650" s="10">
        <f t="shared" ca="1" si="701"/>
        <v>0.94915936359532904</v>
      </c>
      <c r="V4650" s="30">
        <f ca="1">_xlfn.BETA.INV(U4650,'Input Parameters'!$L$36,'Input Parameters'!$M$36,'Input Parameters'!$J$36,'Input Parameters'!$K$36)</f>
        <v>0.86781092562253304</v>
      </c>
      <c r="W4650" s="2">
        <f ca="1">N4650+(P4650-N4650)*(1-ERF((T4650-R4650)/(2*SQRT(L4650*'Input Parameters'!$E$38))))</f>
        <v>0.10000523772267107</v>
      </c>
      <c r="X4650">
        <f t="shared" ca="1" si="702"/>
        <v>1</v>
      </c>
      <c r="Y4650" s="7"/>
    </row>
    <row r="4651" spans="1:25" ht="15" customHeight="1" x14ac:dyDescent="0.25">
      <c r="A4651" s="139">
        <v>4644</v>
      </c>
      <c r="B4651" s="10">
        <f t="shared" ca="1" si="693"/>
        <v>0.62455088724712426</v>
      </c>
      <c r="C4651" s="60">
        <f ca="1">_xlfn.NORM.INV(B4651,'Input Parameters'!$E$15,'Input Parameters'!$F$15)</f>
        <v>288.17118950651934</v>
      </c>
      <c r="D4651" s="10">
        <f t="shared" ca="1" si="694"/>
        <v>0.37664273438825568</v>
      </c>
      <c r="E4651" s="62">
        <f ca="1">IF(_xlfn.NORM.INV(D4651,'Input Parameters'!$E$17,'Input Parameters'!$F$17)&lt;3500,3500,IF(_xlfn.NORM.INV(D4651,'Input Parameters'!$E$17,'Input Parameters'!$F$17)&gt;5500,5500,_xlfn.NORM.INV(D4651,'Input Parameters'!$E$17,'Input Parameters'!$F$17)))</f>
        <v>4579.9828754430482</v>
      </c>
      <c r="F4651" s="10">
        <f t="shared" ca="1" si="695"/>
        <v>0.84492285910772857</v>
      </c>
      <c r="G4651" s="64">
        <f ca="1">_xlfn.NORM.INV(F4651,'Input Parameters'!$E$20,'Input Parameters'!$F$20)</f>
        <v>289.44981898763592</v>
      </c>
      <c r="H4651" s="57">
        <f ca="1">EXP(E4651*(1/'Input Parameters'!$E$23-1/G4651))</f>
        <v>0.82872350555563024</v>
      </c>
      <c r="I4651" s="10">
        <f t="shared" ca="1" si="696"/>
        <v>0.66989294248830811</v>
      </c>
      <c r="J4651" s="30">
        <f ca="1">_xlfn.BETA.INV(I4651,'Input Parameters'!$L$26,'Input Parameters'!$M$26,'Input Parameters'!$J$26,'Input Parameters'!$K$26)</f>
        <v>0.72931601724778061</v>
      </c>
      <c r="K4651" s="168">
        <f ca="1">('Input Parameters'!$E$27/'Input Parameters'!$E$38)^$J4651</f>
        <v>5.3460296355281401E-3</v>
      </c>
      <c r="L4651" s="69">
        <f ca="1">$H4651*$C4651*'Input Parameters'!$E$25*K4651</f>
        <v>1.2767079957012948</v>
      </c>
      <c r="M4651" s="24">
        <f t="shared" ca="1" si="697"/>
        <v>0.90611050330991061</v>
      </c>
      <c r="N4651" s="15">
        <f ca="1">_xlfn.NORM.INV(M4651,'Input Parameters'!$E$29,'Input Parameters'!$F$29)</f>
        <v>0.10013171779195808</v>
      </c>
      <c r="O4651" s="8">
        <f t="shared" ca="1" si="698"/>
        <v>0.58668283266011523</v>
      </c>
      <c r="P4651" s="30">
        <f ca="1">_xlfn.LOGNORM.INV(O4651,'Input Parameters'!$H$30,'Input Parameters'!$I$30)</f>
        <v>2.9757658095377018</v>
      </c>
      <c r="Q4651" s="10">
        <f t="shared" ca="1" si="699"/>
        <v>0.90097987087006781</v>
      </c>
      <c r="R4651" s="30">
        <f>IF('Input Parameters'!$E$32=0,0,_xlfn.BETA.INV(Q4651,'Input Parameters'!$L$32,'Input Parameters'!$M$32,'Input Parameters'!$J$32,'Input Parameters'!$K$32))</f>
        <v>0</v>
      </c>
      <c r="S4651" s="10">
        <f t="shared" ca="1" si="700"/>
        <v>4.3330988686159033E-2</v>
      </c>
      <c r="T4651" s="26">
        <f ca="1">_xlfn.LOGNORM.INV(S4651,'Input Parameters'!$H$34,'Input Parameters'!$I$34)</f>
        <v>40.723871826751278</v>
      </c>
      <c r="U4651" s="10">
        <f t="shared" ca="1" si="701"/>
        <v>0.74476272173852409</v>
      </c>
      <c r="V4651" s="30">
        <f ca="1">_xlfn.BETA.INV(U4651,'Input Parameters'!$L$36,'Input Parameters'!$M$36,'Input Parameters'!$J$36,'Input Parameters'!$K$36)</f>
        <v>0.69212714410741782</v>
      </c>
      <c r="W4651" s="2">
        <f ca="1">N4651+(P4651-N4651)*(1-ERF((T4651-R4651)/(2*SQRT(L4651*'Input Parameters'!$E$38))))</f>
        <v>0.13124051926471048</v>
      </c>
      <c r="X4651">
        <f t="shared" ca="1" si="702"/>
        <v>1</v>
      </c>
      <c r="Y4651" s="7"/>
    </row>
    <row r="4652" spans="1:25" ht="15" customHeight="1" x14ac:dyDescent="0.25">
      <c r="A4652" s="139">
        <v>4645</v>
      </c>
      <c r="B4652" s="10">
        <f t="shared" ca="1" si="693"/>
        <v>0.33784186397533156</v>
      </c>
      <c r="C4652" s="60">
        <f ca="1">_xlfn.NORM.INV(B4652,'Input Parameters'!$E$15,'Input Parameters'!$F$15)</f>
        <v>248.29481765336595</v>
      </c>
      <c r="D4652" s="10">
        <f t="shared" ca="1" si="694"/>
        <v>0.6577921420403201</v>
      </c>
      <c r="E4652" s="62">
        <f ca="1">IF(_xlfn.NORM.INV(D4652,'Input Parameters'!$E$17,'Input Parameters'!$F$17)&lt;3500,3500,IF(_xlfn.NORM.INV(D4652,'Input Parameters'!$E$17,'Input Parameters'!$F$17)&gt;5500,5500,_xlfn.NORM.INV(D4652,'Input Parameters'!$E$17,'Input Parameters'!$F$17)))</f>
        <v>5084.5114477662401</v>
      </c>
      <c r="F4652" s="10">
        <f t="shared" ca="1" si="695"/>
        <v>0.12780725307832652</v>
      </c>
      <c r="G4652" s="64">
        <f ca="1">_xlfn.NORM.INV(F4652,'Input Parameters'!$E$20,'Input Parameters'!$F$20)</f>
        <v>275.03332146973742</v>
      </c>
      <c r="H4652" s="57">
        <f ca="1">EXP(E4652*(1/'Input Parameters'!$E$23-1/G4652))</f>
        <v>0.3232489194392133</v>
      </c>
      <c r="I4652" s="10">
        <f t="shared" ca="1" si="696"/>
        <v>0.40146572881573694</v>
      </c>
      <c r="J4652" s="30">
        <f ca="1">_xlfn.BETA.INV(I4652,'Input Parameters'!$L$26,'Input Parameters'!$M$26,'Input Parameters'!$J$26,'Input Parameters'!$K$26)</f>
        <v>0.62053637522649485</v>
      </c>
      <c r="K4652" s="168">
        <f ca="1">('Input Parameters'!$E$27/'Input Parameters'!$E$38)^$J4652</f>
        <v>1.1665469084470205E-2</v>
      </c>
      <c r="L4652" s="69">
        <f ca="1">$H4652*$C4652*'Input Parameters'!$E$25*K4652</f>
        <v>0.93628258175367762</v>
      </c>
      <c r="M4652" s="24">
        <f t="shared" ca="1" si="697"/>
        <v>0.98481522630984042</v>
      </c>
      <c r="N4652" s="15">
        <f ca="1">_xlfn.NORM.INV(M4652,'Input Parameters'!$E$29,'Input Parameters'!$F$29)</f>
        <v>0.10021652369060188</v>
      </c>
      <c r="O4652" s="8">
        <f t="shared" ca="1" si="698"/>
        <v>0.43465382006887421</v>
      </c>
      <c r="P4652" s="30">
        <f ca="1">_xlfn.LOGNORM.INV(O4652,'Input Parameters'!$H$30,'Input Parameters'!$I$30)</f>
        <v>2.4826236794168346</v>
      </c>
      <c r="Q4652" s="10">
        <f t="shared" ca="1" si="699"/>
        <v>0.90980654651475146</v>
      </c>
      <c r="R4652" s="30">
        <f>IF('Input Parameters'!$E$32=0,0,_xlfn.BETA.INV(Q4652,'Input Parameters'!$L$32,'Input Parameters'!$M$32,'Input Parameters'!$J$32,'Input Parameters'!$K$32))</f>
        <v>0</v>
      </c>
      <c r="S4652" s="10">
        <f t="shared" ca="1" si="700"/>
        <v>0.17845651257443074</v>
      </c>
      <c r="T4652" s="26">
        <f ca="1">_xlfn.LOGNORM.INV(S4652,'Input Parameters'!$H$34,'Input Parameters'!$I$34)</f>
        <v>44.944681263219174</v>
      </c>
      <c r="U4652" s="10">
        <f t="shared" ca="1" si="701"/>
        <v>0.68486273998039604</v>
      </c>
      <c r="V4652" s="30">
        <f ca="1">_xlfn.BETA.INV(U4652,'Input Parameters'!$L$36,'Input Parameters'!$M$36,'Input Parameters'!$J$36,'Input Parameters'!$K$36)</f>
        <v>0.66248074292786208</v>
      </c>
      <c r="W4652" s="2">
        <f ca="1">N4652+(P4652-N4652)*(1-ERF((T4652-R4652)/(2*SQRT(L4652*'Input Parameters'!$E$38))))</f>
        <v>0.10265109032463536</v>
      </c>
      <c r="X4652">
        <f t="shared" ca="1" si="702"/>
        <v>1</v>
      </c>
      <c r="Y4652" s="7"/>
    </row>
    <row r="4653" spans="1:25" ht="15" customHeight="1" x14ac:dyDescent="0.25">
      <c r="A4653" s="139">
        <v>4646</v>
      </c>
      <c r="B4653" s="10">
        <f t="shared" ca="1" si="693"/>
        <v>0.61679754122050245</v>
      </c>
      <c r="C4653" s="60">
        <f ca="1">_xlfn.NORM.INV(B4653,'Input Parameters'!$E$15,'Input Parameters'!$F$15)</f>
        <v>287.06702375423413</v>
      </c>
      <c r="D4653" s="10">
        <f t="shared" ca="1" si="694"/>
        <v>0.51468604530162287</v>
      </c>
      <c r="E4653" s="62">
        <f ca="1">IF(_xlfn.NORM.INV(D4653,'Input Parameters'!$E$17,'Input Parameters'!$F$17)&lt;3500,3500,IF(_xlfn.NORM.INV(D4653,'Input Parameters'!$E$17,'Input Parameters'!$F$17)&gt;5500,5500,_xlfn.NORM.INV(D4653,'Input Parameters'!$E$17,'Input Parameters'!$F$17)))</f>
        <v>4825.7745423488795</v>
      </c>
      <c r="F4653" s="10">
        <f t="shared" ca="1" si="695"/>
        <v>0.77670244122049592</v>
      </c>
      <c r="G4653" s="64">
        <f ca="1">_xlfn.NORM.INV(F4653,'Input Parameters'!$E$20,'Input Parameters'!$F$20)</f>
        <v>287.74939493717511</v>
      </c>
      <c r="H4653" s="57">
        <f ca="1">EXP(E4653*(1/'Input Parameters'!$E$23-1/G4653))</f>
        <v>0.7434351623532971</v>
      </c>
      <c r="I4653" s="10">
        <f t="shared" ca="1" si="696"/>
        <v>0.55808993416196129</v>
      </c>
      <c r="J4653" s="30">
        <f ca="1">_xlfn.BETA.INV(I4653,'Input Parameters'!$L$26,'Input Parameters'!$M$26,'Input Parameters'!$J$26,'Input Parameters'!$K$26)</f>
        <v>0.68462198197106916</v>
      </c>
      <c r="K4653" s="168">
        <f ca="1">('Input Parameters'!$E$27/'Input Parameters'!$E$38)^$J4653</f>
        <v>7.3665209418831926E-3</v>
      </c>
      <c r="L4653" s="69">
        <f ca="1">$H4653*$C4653*'Input Parameters'!$E$25*K4653</f>
        <v>1.5721313663682492</v>
      </c>
      <c r="M4653" s="24">
        <f t="shared" ca="1" si="697"/>
        <v>0.74074009272040164</v>
      </c>
      <c r="N4653" s="15">
        <f ca="1">_xlfn.NORM.INV(M4653,'Input Parameters'!$E$29,'Input Parameters'!$F$29)</f>
        <v>0.10006456287485219</v>
      </c>
      <c r="O4653" s="8">
        <f t="shared" ca="1" si="698"/>
        <v>0.43026336441308666</v>
      </c>
      <c r="P4653" s="30">
        <f ca="1">_xlfn.LOGNORM.INV(O4653,'Input Parameters'!$H$30,'Input Parameters'!$I$30)</f>
        <v>2.4695636416686049</v>
      </c>
      <c r="Q4653" s="10">
        <f t="shared" ca="1" si="699"/>
        <v>0.69302995644406284</v>
      </c>
      <c r="R4653" s="30">
        <f>IF('Input Parameters'!$E$32=0,0,_xlfn.BETA.INV(Q4653,'Input Parameters'!$L$32,'Input Parameters'!$M$32,'Input Parameters'!$J$32,'Input Parameters'!$K$32))</f>
        <v>0</v>
      </c>
      <c r="S4653" s="10">
        <f t="shared" ca="1" si="700"/>
        <v>0.52647189167868713</v>
      </c>
      <c r="T4653" s="26">
        <f ca="1">_xlfn.LOGNORM.INV(S4653,'Input Parameters'!$H$34,'Input Parameters'!$I$34)</f>
        <v>50.826232251878245</v>
      </c>
      <c r="U4653" s="10">
        <f t="shared" ca="1" si="701"/>
        <v>0.26323259430692536</v>
      </c>
      <c r="V4653" s="30">
        <f ca="1">_xlfn.BETA.INV(U4653,'Input Parameters'!$L$36,'Input Parameters'!$M$36,'Input Parameters'!$J$36,'Input Parameters'!$K$36)</f>
        <v>0.49556725265400281</v>
      </c>
      <c r="W4653" s="2">
        <f ca="1">N4653+(P4653-N4653)*(1-ERF((T4653-R4653)/(2*SQRT(L4653*'Input Parameters'!$E$38))))</f>
        <v>0.10990369677169687</v>
      </c>
      <c r="X4653">
        <f t="shared" ca="1" si="702"/>
        <v>1</v>
      </c>
      <c r="Y4653" s="7"/>
    </row>
    <row r="4654" spans="1:25" ht="15" customHeight="1" x14ac:dyDescent="0.25">
      <c r="A4654" s="139">
        <v>4647</v>
      </c>
      <c r="B4654" s="10">
        <f t="shared" ca="1" si="693"/>
        <v>0.61142063823170334</v>
      </c>
      <c r="C4654" s="60">
        <f ca="1">_xlfn.NORM.INV(B4654,'Input Parameters'!$E$15,'Input Parameters'!$F$15)</f>
        <v>286.30522408251647</v>
      </c>
      <c r="D4654" s="10">
        <f t="shared" ca="1" si="694"/>
        <v>0.51443178456094185</v>
      </c>
      <c r="E4654" s="62">
        <f ca="1">IF(_xlfn.NORM.INV(D4654,'Input Parameters'!$E$17,'Input Parameters'!$F$17)&lt;3500,3500,IF(_xlfn.NORM.INV(D4654,'Input Parameters'!$E$17,'Input Parameters'!$F$17)&gt;5500,5500,_xlfn.NORM.INV(D4654,'Input Parameters'!$E$17,'Input Parameters'!$F$17)))</f>
        <v>4825.3281090159053</v>
      </c>
      <c r="F4654" s="10">
        <f t="shared" ca="1" si="695"/>
        <v>0.44817244459422401</v>
      </c>
      <c r="G4654" s="64">
        <f ca="1">_xlfn.NORM.INV(F4654,'Input Parameters'!$E$20,'Input Parameters'!$F$20)</f>
        <v>281.77712388396588</v>
      </c>
      <c r="H4654" s="57">
        <f ca="1">EXP(E4654*(1/'Input Parameters'!$E$23-1/G4654))</f>
        <v>0.52107054008683573</v>
      </c>
      <c r="I4654" s="10">
        <f t="shared" ca="1" si="696"/>
        <v>0.15439619913193703</v>
      </c>
      <c r="J4654" s="30">
        <f ca="1">_xlfn.BETA.INV(I4654,'Input Parameters'!$L$26,'Input Parameters'!$M$26,'Input Parameters'!$J$26,'Input Parameters'!$K$26)</f>
        <v>0.48961175127263767</v>
      </c>
      <c r="K4654" s="168">
        <f ca="1">('Input Parameters'!$E$27/'Input Parameters'!$E$38)^$J4654</f>
        <v>2.983727812707104E-2</v>
      </c>
      <c r="L4654" s="69">
        <f ca="1">$H4654*$C4654*'Input Parameters'!$E$25*K4654</f>
        <v>4.4512808342264298</v>
      </c>
      <c r="M4654" s="24">
        <f t="shared" ca="1" si="697"/>
        <v>0.14454493491859299</v>
      </c>
      <c r="N4654" s="15">
        <f ca="1">_xlfn.NORM.INV(M4654,'Input Parameters'!$E$29,'Input Parameters'!$F$29)</f>
        <v>9.9893987969167583E-2</v>
      </c>
      <c r="O4654" s="8">
        <f t="shared" ca="1" si="698"/>
        <v>0.1975210425180608</v>
      </c>
      <c r="P4654" s="30">
        <f ca="1">_xlfn.LOGNORM.INV(O4654,'Input Parameters'!$H$30,'Input Parameters'!$I$30)</f>
        <v>1.7954871725915909</v>
      </c>
      <c r="Q4654" s="10">
        <f t="shared" ca="1" si="699"/>
        <v>0.22286031598011791</v>
      </c>
      <c r="R4654" s="30">
        <f>IF('Input Parameters'!$E$32=0,0,_xlfn.BETA.INV(Q4654,'Input Parameters'!$L$32,'Input Parameters'!$M$32,'Input Parameters'!$J$32,'Input Parameters'!$K$32))</f>
        <v>0</v>
      </c>
      <c r="S4654" s="10">
        <f t="shared" ca="1" si="700"/>
        <v>0.59547922701677336</v>
      </c>
      <c r="T4654" s="26">
        <f ca="1">_xlfn.LOGNORM.INV(S4654,'Input Parameters'!$H$34,'Input Parameters'!$I$34)</f>
        <v>51.94757753979377</v>
      </c>
      <c r="U4654" s="10">
        <f t="shared" ca="1" si="701"/>
        <v>0.73161725600888228</v>
      </c>
      <c r="V4654" s="30">
        <f ca="1">_xlfn.BETA.INV(U4654,'Input Parameters'!$L$36,'Input Parameters'!$M$36,'Input Parameters'!$J$36,'Input Parameters'!$K$36)</f>
        <v>0.68528670652927581</v>
      </c>
      <c r="W4654" s="2">
        <f ca="1">N4654+(P4654-N4654)*(1-ERF((T4654-R4654)/(2*SQRT(L4654*'Input Parameters'!$E$38))))</f>
        <v>0.23838534401226175</v>
      </c>
      <c r="X4654">
        <f t="shared" ca="1" si="702"/>
        <v>1</v>
      </c>
      <c r="Y4654" s="7"/>
    </row>
    <row r="4655" spans="1:25" ht="15" customHeight="1" x14ac:dyDescent="0.25">
      <c r="A4655" s="139">
        <v>4648</v>
      </c>
      <c r="B4655" s="10">
        <f t="shared" ca="1" si="693"/>
        <v>0.56841580117639601</v>
      </c>
      <c r="C4655" s="60">
        <f ca="1">_xlfn.NORM.INV(B4655,'Input Parameters'!$E$15,'Input Parameters'!$F$15)</f>
        <v>280.30702441016729</v>
      </c>
      <c r="D4655" s="10">
        <f t="shared" ca="1" si="694"/>
        <v>3.6130288428213531E-2</v>
      </c>
      <c r="E4655" s="62">
        <f ca="1">IF(_xlfn.NORM.INV(D4655,'Input Parameters'!$E$17,'Input Parameters'!$F$17)&lt;3500,3500,IF(_xlfn.NORM.INV(D4655,'Input Parameters'!$E$17,'Input Parameters'!$F$17)&gt;5500,5500,_xlfn.NORM.INV(D4655,'Input Parameters'!$E$17,'Input Parameters'!$F$17)))</f>
        <v>3541.7689710565755</v>
      </c>
      <c r="F4655" s="10">
        <f t="shared" ca="1" si="695"/>
        <v>0.57693943882995913</v>
      </c>
      <c r="G4655" s="64">
        <f ca="1">_xlfn.NORM.INV(F4655,'Input Parameters'!$E$20,'Input Parameters'!$F$20)</f>
        <v>283.95026856539943</v>
      </c>
      <c r="H4655" s="57">
        <f ca="1">EXP(E4655*(1/'Input Parameters'!$E$23-1/G4655))</f>
        <v>0.68230898406220919</v>
      </c>
      <c r="I4655" s="10">
        <f t="shared" ca="1" si="696"/>
        <v>0.47336032722973576</v>
      </c>
      <c r="J4655" s="30">
        <f ca="1">_xlfn.BETA.INV(I4655,'Input Parameters'!$L$26,'Input Parameters'!$M$26,'Input Parameters'!$J$26,'Input Parameters'!$K$26)</f>
        <v>0.65059347736501505</v>
      </c>
      <c r="K4655" s="168">
        <f ca="1">('Input Parameters'!$E$27/'Input Parameters'!$E$38)^$J4655</f>
        <v>9.4030378251563317E-3</v>
      </c>
      <c r="L4655" s="69">
        <f ca="1">$H4655*$C4655*'Input Parameters'!$E$25*K4655</f>
        <v>1.7983874121688315</v>
      </c>
      <c r="M4655" s="24">
        <f t="shared" ca="1" si="697"/>
        <v>0.89965922079427652</v>
      </c>
      <c r="N4655" s="15">
        <f ca="1">_xlfn.NORM.INV(M4655,'Input Parameters'!$E$29,'Input Parameters'!$F$29)</f>
        <v>0.1001279612196069</v>
      </c>
      <c r="O4655" s="8">
        <f t="shared" ca="1" si="698"/>
        <v>0.72703281648295504</v>
      </c>
      <c r="P4655" s="30">
        <f ca="1">_xlfn.LOGNORM.INV(O4655,'Input Parameters'!$H$30,'Input Parameters'!$I$30)</f>
        <v>3.5690305839186536</v>
      </c>
      <c r="Q4655" s="10">
        <f t="shared" ca="1" si="699"/>
        <v>0.10802146959579972</v>
      </c>
      <c r="R4655" s="30">
        <f>IF('Input Parameters'!$E$32=0,0,_xlfn.BETA.INV(Q4655,'Input Parameters'!$L$32,'Input Parameters'!$M$32,'Input Parameters'!$J$32,'Input Parameters'!$K$32))</f>
        <v>0</v>
      </c>
      <c r="S4655" s="10">
        <f t="shared" ca="1" si="700"/>
        <v>0.18601167904913707</v>
      </c>
      <c r="T4655" s="26">
        <f ca="1">_xlfn.LOGNORM.INV(S4655,'Input Parameters'!$H$34,'Input Parameters'!$I$34)</f>
        <v>45.104872548790617</v>
      </c>
      <c r="U4655" s="10">
        <f t="shared" ca="1" si="701"/>
        <v>0.39309004574629758</v>
      </c>
      <c r="V4655" s="30">
        <f ca="1">_xlfn.BETA.INV(U4655,'Input Parameters'!$L$36,'Input Parameters'!$M$36,'Input Parameters'!$J$36,'Input Parameters'!$K$36)</f>
        <v>0.54566350824426546</v>
      </c>
      <c r="W4655" s="2">
        <f ca="1">N4655+(P4655-N4655)*(1-ERF((T4655-R4655)/(2*SQRT(L4655*'Input Parameters'!$E$38))))</f>
        <v>0.16046125831311944</v>
      </c>
      <c r="X4655">
        <f t="shared" ca="1" si="702"/>
        <v>1</v>
      </c>
      <c r="Y4655" s="7"/>
    </row>
    <row r="4656" spans="1:25" ht="15" customHeight="1" x14ac:dyDescent="0.25">
      <c r="A4656" s="139">
        <v>4649</v>
      </c>
      <c r="B4656" s="10">
        <f t="shared" ca="1" si="693"/>
        <v>0.39202225131209445</v>
      </c>
      <c r="C4656" s="60">
        <f ca="1">_xlfn.NORM.INV(B4656,'Input Parameters'!$E$15,'Input Parameters'!$F$15)</f>
        <v>256.11536824571721</v>
      </c>
      <c r="D4656" s="10">
        <f t="shared" ca="1" si="694"/>
        <v>0.59147575579560452</v>
      </c>
      <c r="E4656" s="62">
        <f ca="1">IF(_xlfn.NORM.INV(D4656,'Input Parameters'!$E$17,'Input Parameters'!$F$17)&lt;3500,3500,IF(_xlfn.NORM.INV(D4656,'Input Parameters'!$E$17,'Input Parameters'!$F$17)&gt;5500,5500,_xlfn.NORM.INV(D4656,'Input Parameters'!$E$17,'Input Parameters'!$F$17)))</f>
        <v>4961.9399693394107</v>
      </c>
      <c r="F4656" s="10">
        <f t="shared" ca="1" si="695"/>
        <v>0.40750395872344791</v>
      </c>
      <c r="G4656" s="64">
        <f ca="1">_xlfn.NORM.INV(F4656,'Input Parameters'!$E$20,'Input Parameters'!$F$20)</f>
        <v>281.08239796742816</v>
      </c>
      <c r="H4656" s="57">
        <f ca="1">EXP(E4656*(1/'Input Parameters'!$E$23-1/G4656))</f>
        <v>0.48975554926590642</v>
      </c>
      <c r="I4656" s="10">
        <f t="shared" ca="1" si="696"/>
        <v>0.47036748570287368</v>
      </c>
      <c r="J4656" s="30">
        <f ca="1">_xlfn.BETA.INV(I4656,'Input Parameters'!$L$26,'Input Parameters'!$M$26,'Input Parameters'!$J$26,'Input Parameters'!$K$26)</f>
        <v>0.64937072832735232</v>
      </c>
      <c r="K4656" s="168">
        <f ca="1">('Input Parameters'!$E$27/'Input Parameters'!$E$38)^$J4656</f>
        <v>9.4858727973487697E-3</v>
      </c>
      <c r="L4656" s="69">
        <f ca="1">$H4656*$C4656*'Input Parameters'!$E$25*K4656</f>
        <v>1.1898502366334511</v>
      </c>
      <c r="M4656" s="24">
        <f t="shared" ca="1" si="697"/>
        <v>0.33189253222666404</v>
      </c>
      <c r="N4656" s="15">
        <f ca="1">_xlfn.NORM.INV(M4656,'Input Parameters'!$E$29,'Input Parameters'!$F$29)</f>
        <v>9.9956530670300567E-2</v>
      </c>
      <c r="O4656" s="8">
        <f t="shared" ca="1" si="698"/>
        <v>0.75947137695973732</v>
      </c>
      <c r="P4656" s="30">
        <f ca="1">_xlfn.LOGNORM.INV(O4656,'Input Parameters'!$H$30,'Input Parameters'!$I$30)</f>
        <v>3.7429776393677661</v>
      </c>
      <c r="Q4656" s="10">
        <f t="shared" ca="1" si="699"/>
        <v>0.55574292877683273</v>
      </c>
      <c r="R4656" s="30">
        <f>IF('Input Parameters'!$E$32=0,0,_xlfn.BETA.INV(Q4656,'Input Parameters'!$L$32,'Input Parameters'!$M$32,'Input Parameters'!$J$32,'Input Parameters'!$K$32))</f>
        <v>0</v>
      </c>
      <c r="S4656" s="10">
        <f t="shared" ca="1" si="700"/>
        <v>0.6314045977400633</v>
      </c>
      <c r="T4656" s="26">
        <f ca="1">_xlfn.LOGNORM.INV(S4656,'Input Parameters'!$H$34,'Input Parameters'!$I$34)</f>
        <v>52.558600575611059</v>
      </c>
      <c r="U4656" s="10">
        <f t="shared" ca="1" si="701"/>
        <v>0.50386192230355475</v>
      </c>
      <c r="V4656" s="30">
        <f ca="1">_xlfn.BETA.INV(U4656,'Input Parameters'!$L$36,'Input Parameters'!$M$36,'Input Parameters'!$J$36,'Input Parameters'!$K$36)</f>
        <v>0.58736542208273779</v>
      </c>
      <c r="W4656" s="2">
        <f ca="1">N4656+(P4656-N4656)*(1-ERF((T4656-R4656)/(2*SQRT(L4656*'Input Parameters'!$E$38))))</f>
        <v>0.10234858519805201</v>
      </c>
      <c r="X4656">
        <f t="shared" ca="1" si="702"/>
        <v>1</v>
      </c>
      <c r="Y4656" s="7"/>
    </row>
    <row r="4657" spans="1:25" ht="15" customHeight="1" x14ac:dyDescent="0.25">
      <c r="A4657" s="139">
        <v>4650</v>
      </c>
      <c r="B4657" s="10">
        <f t="shared" ca="1" si="693"/>
        <v>0.27776314070956087</v>
      </c>
      <c r="C4657" s="60">
        <f ca="1">_xlfn.NORM.INV(B4657,'Input Parameters'!$E$15,'Input Parameters'!$F$15)</f>
        <v>239.02019696150734</v>
      </c>
      <c r="D4657" s="10">
        <f t="shared" ca="1" si="694"/>
        <v>0.67642334822080719</v>
      </c>
      <c r="E4657" s="62">
        <f ca="1">IF(_xlfn.NORM.INV(D4657,'Input Parameters'!$E$17,'Input Parameters'!$F$17)&lt;3500,3500,IF(_xlfn.NORM.INV(D4657,'Input Parameters'!$E$17,'Input Parameters'!$F$17)&gt;5500,5500,_xlfn.NORM.INV(D4657,'Input Parameters'!$E$17,'Input Parameters'!$F$17)))</f>
        <v>5120.4043056598894</v>
      </c>
      <c r="F4657" s="10">
        <f t="shared" ca="1" si="695"/>
        <v>0.84813959706894226</v>
      </c>
      <c r="G4657" s="64">
        <f ca="1">_xlfn.NORM.INV(F4657,'Input Parameters'!$E$20,'Input Parameters'!$F$20)</f>
        <v>289.54086285723253</v>
      </c>
      <c r="H4657" s="57">
        <f ca="1">EXP(E4657*(1/'Input Parameters'!$E$23-1/G4657))</f>
        <v>0.81507592316780408</v>
      </c>
      <c r="I4657" s="10">
        <f t="shared" ca="1" si="696"/>
        <v>0.22204760551659541</v>
      </c>
      <c r="J4657" s="30">
        <f ca="1">_xlfn.BETA.INV(I4657,'Input Parameters'!$L$26,'Input Parameters'!$M$26,'Input Parameters'!$J$26,'Input Parameters'!$K$26)</f>
        <v>0.5329940625382108</v>
      </c>
      <c r="K4657" s="168">
        <f ca="1">('Input Parameters'!$E$27/'Input Parameters'!$E$38)^$J4657</f>
        <v>2.1858201510178685E-2</v>
      </c>
      <c r="L4657" s="69">
        <f ca="1">$H4657*$C4657*'Input Parameters'!$E$25*K4657</f>
        <v>4.2584062431127094</v>
      </c>
      <c r="M4657" s="24">
        <f t="shared" ca="1" si="697"/>
        <v>0.91109205328815668</v>
      </c>
      <c r="N4657" s="15">
        <f ca="1">_xlfn.NORM.INV(M4657,'Input Parameters'!$E$29,'Input Parameters'!$F$29)</f>
        <v>0.10013475104397432</v>
      </c>
      <c r="O4657" s="8">
        <f t="shared" ca="1" si="698"/>
        <v>0.72269652452885758</v>
      </c>
      <c r="P4657" s="30">
        <f ca="1">_xlfn.LOGNORM.INV(O4657,'Input Parameters'!$H$30,'Input Parameters'!$I$30)</f>
        <v>3.5471927649330102</v>
      </c>
      <c r="Q4657" s="10">
        <f t="shared" ca="1" si="699"/>
        <v>0.23914851231757794</v>
      </c>
      <c r="R4657" s="30">
        <f>IF('Input Parameters'!$E$32=0,0,_xlfn.BETA.INV(Q4657,'Input Parameters'!$L$32,'Input Parameters'!$M$32,'Input Parameters'!$J$32,'Input Parameters'!$K$32))</f>
        <v>0</v>
      </c>
      <c r="S4657" s="10">
        <f t="shared" ca="1" si="700"/>
        <v>0.86506405493615524</v>
      </c>
      <c r="T4657" s="26">
        <f ca="1">_xlfn.LOGNORM.INV(S4657,'Input Parameters'!$H$34,'Input Parameters'!$I$34)</f>
        <v>57.831275513828544</v>
      </c>
      <c r="U4657" s="10">
        <f t="shared" ca="1" si="701"/>
        <v>0.57041675789551582</v>
      </c>
      <c r="V4657" s="30">
        <f ca="1">_xlfn.BETA.INV(U4657,'Input Parameters'!$L$36,'Input Parameters'!$M$36,'Input Parameters'!$J$36,'Input Parameters'!$K$36)</f>
        <v>0.61337880797413158</v>
      </c>
      <c r="W4657" s="2">
        <f ca="1">N4657+(P4657-N4657)*(1-ERF((T4657-R4657)/(2*SQRT(L4657*'Input Parameters'!$E$38))))</f>
        <v>0.26393832275571949</v>
      </c>
      <c r="X4657">
        <f t="shared" ca="1" si="702"/>
        <v>1</v>
      </c>
      <c r="Y4657" s="7"/>
    </row>
    <row r="4658" spans="1:25" ht="15" customHeight="1" x14ac:dyDescent="0.25">
      <c r="A4658" s="139">
        <v>4651</v>
      </c>
      <c r="B4658" s="10">
        <f t="shared" ca="1" si="693"/>
        <v>0.71821109013420681</v>
      </c>
      <c r="C4658" s="60">
        <f ca="1">_xlfn.NORM.INV(B4658,'Input Parameters'!$E$15,'Input Parameters'!$F$15)</f>
        <v>302.26583102952782</v>
      </c>
      <c r="D4658" s="10">
        <f t="shared" ca="1" si="694"/>
        <v>0.8803883096720414</v>
      </c>
      <c r="E4658" s="62">
        <f ca="1">IF(_xlfn.NORM.INV(D4658,'Input Parameters'!$E$17,'Input Parameters'!$F$17)&lt;3500,3500,IF(_xlfn.NORM.INV(D4658,'Input Parameters'!$E$17,'Input Parameters'!$F$17)&gt;5500,5500,_xlfn.NORM.INV(D4658,'Input Parameters'!$E$17,'Input Parameters'!$F$17)))</f>
        <v>5500</v>
      </c>
      <c r="F4658" s="10">
        <f t="shared" ca="1" si="695"/>
        <v>0.40482232968182785</v>
      </c>
      <c r="G4658" s="64">
        <f ca="1">_xlfn.NORM.INV(F4658,'Input Parameters'!$E$20,'Input Parameters'!$F$20)</f>
        <v>281.03607405476521</v>
      </c>
      <c r="H4658" s="57">
        <f ca="1">EXP(E4658*(1/'Input Parameters'!$E$23-1/G4658))</f>
        <v>0.45181514776977977</v>
      </c>
      <c r="I4658" s="10">
        <f t="shared" ca="1" si="696"/>
        <v>0.36951660701773459</v>
      </c>
      <c r="J4658" s="30">
        <f ca="1">_xlfn.BETA.INV(I4658,'Input Parameters'!$L$26,'Input Parameters'!$M$26,'Input Parameters'!$J$26,'Input Parameters'!$K$26)</f>
        <v>0.60657382979791741</v>
      </c>
      <c r="K4658" s="168">
        <f ca="1">('Input Parameters'!$E$27/'Input Parameters'!$E$38)^$J4658</f>
        <v>1.2894318496348034E-2</v>
      </c>
      <c r="L4658" s="69">
        <f ca="1">$H4658*$C4658*'Input Parameters'!$E$25*K4658</f>
        <v>1.7609549131615796</v>
      </c>
      <c r="M4658" s="24">
        <f t="shared" ca="1" si="697"/>
        <v>0.56030495497991606</v>
      </c>
      <c r="N4658" s="15">
        <f ca="1">_xlfn.NORM.INV(M4658,'Input Parameters'!$E$29,'Input Parameters'!$F$29)</f>
        <v>0.100015174243039</v>
      </c>
      <c r="O4658" s="8">
        <f t="shared" ca="1" si="698"/>
        <v>0.13467886031246978</v>
      </c>
      <c r="P4658" s="30">
        <f ca="1">_xlfn.LOGNORM.INV(O4658,'Input Parameters'!$H$30,'Input Parameters'!$I$30)</f>
        <v>1.5924532506882343</v>
      </c>
      <c r="Q4658" s="10">
        <f t="shared" ca="1" si="699"/>
        <v>0.97278756648559983</v>
      </c>
      <c r="R4658" s="30">
        <f>IF('Input Parameters'!$E$32=0,0,_xlfn.BETA.INV(Q4658,'Input Parameters'!$L$32,'Input Parameters'!$M$32,'Input Parameters'!$J$32,'Input Parameters'!$K$32))</f>
        <v>0</v>
      </c>
      <c r="S4658" s="10">
        <f t="shared" ca="1" si="700"/>
        <v>0.17180075899449598</v>
      </c>
      <c r="T4658" s="26">
        <f ca="1">_xlfn.LOGNORM.INV(S4658,'Input Parameters'!$H$34,'Input Parameters'!$I$34)</f>
        <v>44.800472467300317</v>
      </c>
      <c r="U4658" s="10">
        <f t="shared" ca="1" si="701"/>
        <v>0.20459054086478445</v>
      </c>
      <c r="V4658" s="30">
        <f ca="1">_xlfn.BETA.INV(U4658,'Input Parameters'!$L$36,'Input Parameters'!$M$36,'Input Parameters'!$J$36,'Input Parameters'!$K$36)</f>
        <v>0.4707655127028228</v>
      </c>
      <c r="W4658" s="2">
        <f ca="1">N4658+(P4658-N4658)*(1-ERF((T4658-R4658)/(2*SQRT(L4658*'Input Parameters'!$E$38))))</f>
        <v>0.12535090234058341</v>
      </c>
      <c r="X4658">
        <f t="shared" ca="1" si="702"/>
        <v>1</v>
      </c>
      <c r="Y4658" s="7"/>
    </row>
    <row r="4659" spans="1:25" ht="15" customHeight="1" x14ac:dyDescent="0.25">
      <c r="A4659" s="139">
        <v>4652</v>
      </c>
      <c r="B4659" s="10">
        <f t="shared" ca="1" si="693"/>
        <v>0.83106537229027666</v>
      </c>
      <c r="C4659" s="60">
        <f ca="1">_xlfn.NORM.INV(B4659,'Input Parameters'!$E$15,'Input Parameters'!$F$15)</f>
        <v>322.90531557318775</v>
      </c>
      <c r="D4659" s="10">
        <f t="shared" ca="1" si="694"/>
        <v>0.81341850259683146</v>
      </c>
      <c r="E4659" s="62">
        <f ca="1">IF(_xlfn.NORM.INV(D4659,'Input Parameters'!$E$17,'Input Parameters'!$F$17)&lt;3500,3500,IF(_xlfn.NORM.INV(D4659,'Input Parameters'!$E$17,'Input Parameters'!$F$17)&gt;5500,5500,_xlfn.NORM.INV(D4659,'Input Parameters'!$E$17,'Input Parameters'!$F$17)))</f>
        <v>5423.3949627372422</v>
      </c>
      <c r="F4659" s="10">
        <f t="shared" ca="1" si="695"/>
        <v>0.69649832501061393</v>
      </c>
      <c r="G4659" s="64">
        <f ca="1">_xlfn.NORM.INV(F4659,'Input Parameters'!$E$20,'Input Parameters'!$F$20)</f>
        <v>286.09618295630065</v>
      </c>
      <c r="H4659" s="57">
        <f ca="1">EXP(E4659*(1/'Input Parameters'!$E$23-1/G4659))</f>
        <v>0.64268523374802644</v>
      </c>
      <c r="I4659" s="10">
        <f t="shared" ca="1" si="696"/>
        <v>0.28967822511677277</v>
      </c>
      <c r="J4659" s="30">
        <f ca="1">_xlfn.BETA.INV(I4659,'Input Parameters'!$L$26,'Input Parameters'!$M$26,'Input Parameters'!$J$26,'Input Parameters'!$K$26)</f>
        <v>0.56913198149127664</v>
      </c>
      <c r="K4659" s="168">
        <f ca="1">('Input Parameters'!$E$27/'Input Parameters'!$E$38)^$J4659</f>
        <v>1.6866983214479311E-2</v>
      </c>
      <c r="L4659" s="69">
        <f ca="1">$H4659*$C4659*'Input Parameters'!$E$25*K4659</f>
        <v>3.5003456246568461</v>
      </c>
      <c r="M4659" s="24">
        <f t="shared" ca="1" si="697"/>
        <v>0.88410280734006874</v>
      </c>
      <c r="N4659" s="15">
        <f ca="1">_xlfn.NORM.INV(M4659,'Input Parameters'!$E$29,'Input Parameters'!$F$29)</f>
        <v>0.10011957493537928</v>
      </c>
      <c r="O4659" s="8">
        <f t="shared" ca="1" si="698"/>
        <v>0.96358927963045971</v>
      </c>
      <c r="P4659" s="30">
        <f ca="1">_xlfn.LOGNORM.INV(O4659,'Input Parameters'!$H$30,'Input Parameters'!$I$30)</f>
        <v>6.2617960778351653</v>
      </c>
      <c r="Q4659" s="10">
        <f t="shared" ca="1" si="699"/>
        <v>0.5906905295073831</v>
      </c>
      <c r="R4659" s="30">
        <f>IF('Input Parameters'!$E$32=0,0,_xlfn.BETA.INV(Q4659,'Input Parameters'!$L$32,'Input Parameters'!$M$32,'Input Parameters'!$J$32,'Input Parameters'!$K$32))</f>
        <v>0</v>
      </c>
      <c r="S4659" s="10">
        <f t="shared" ca="1" si="700"/>
        <v>0.42407513847672351</v>
      </c>
      <c r="T4659" s="26">
        <f ca="1">_xlfn.LOGNORM.INV(S4659,'Input Parameters'!$H$34,'Input Parameters'!$I$34)</f>
        <v>49.220100663722476</v>
      </c>
      <c r="U4659" s="10">
        <f t="shared" ca="1" si="701"/>
        <v>0.14275858380840123</v>
      </c>
      <c r="V4659" s="30">
        <f ca="1">_xlfn.BETA.INV(U4659,'Input Parameters'!$L$36,'Input Parameters'!$M$36,'Input Parameters'!$J$36,'Input Parameters'!$K$36)</f>
        <v>0.44119367395499742</v>
      </c>
      <c r="W4659" s="2">
        <f ca="1">N4659+(P4659-N4659)*(1-ERF((T4659-R4659)/(2*SQRT(L4659*'Input Parameters'!$E$38))))</f>
        <v>0.48737925827828249</v>
      </c>
      <c r="X4659">
        <f t="shared" ca="1" si="702"/>
        <v>0</v>
      </c>
      <c r="Y4659" s="7"/>
    </row>
    <row r="4660" spans="1:25" ht="15" customHeight="1" x14ac:dyDescent="0.25">
      <c r="A4660" s="139">
        <v>4653</v>
      </c>
      <c r="B4660" s="10">
        <f t="shared" ca="1" si="693"/>
        <v>0.36106857402677095</v>
      </c>
      <c r="C4660" s="60">
        <f ca="1">_xlfn.NORM.INV(B4660,'Input Parameters'!$E$15,'Input Parameters'!$F$15)</f>
        <v>251.69579599144853</v>
      </c>
      <c r="D4660" s="10">
        <f t="shared" ca="1" si="694"/>
        <v>0.46160708906595393</v>
      </c>
      <c r="E4660" s="62">
        <f ca="1">IF(_xlfn.NORM.INV(D4660,'Input Parameters'!$E$17,'Input Parameters'!$F$17)&lt;3500,3500,IF(_xlfn.NORM.INV(D4660,'Input Parameters'!$E$17,'Input Parameters'!$F$17)&gt;5500,5500,_xlfn.NORM.INV(D4660,'Input Parameters'!$E$17,'Input Parameters'!$F$17)))</f>
        <v>4732.5299475455195</v>
      </c>
      <c r="F4660" s="10">
        <f t="shared" ca="1" si="695"/>
        <v>0.38253823654888974</v>
      </c>
      <c r="G4660" s="64">
        <f ca="1">_xlfn.NORM.INV(F4660,'Input Parameters'!$E$20,'Input Parameters'!$F$20)</f>
        <v>280.64789794913003</v>
      </c>
      <c r="H4660" s="57">
        <f ca="1">EXP(E4660*(1/'Input Parameters'!$E$23-1/G4660))</f>
        <v>0.4931649154103433</v>
      </c>
      <c r="I4660" s="10">
        <f t="shared" ca="1" si="696"/>
        <v>0.58307073371813944</v>
      </c>
      <c r="J4660" s="30">
        <f ca="1">_xlfn.BETA.INV(I4660,'Input Parameters'!$L$26,'Input Parameters'!$M$26,'Input Parameters'!$J$26,'Input Parameters'!$K$26)</f>
        <v>0.6945446656876908</v>
      </c>
      <c r="K4660" s="168">
        <f ca="1">('Input Parameters'!$E$27/'Input Parameters'!$E$38)^$J4660</f>
        <v>6.8604284220841871E-3</v>
      </c>
      <c r="L4660" s="69">
        <f ca="1">$H4660*$C4660*'Input Parameters'!$E$25*K4660</f>
        <v>0.85156807552098757</v>
      </c>
      <c r="M4660" s="24">
        <f t="shared" ca="1" si="697"/>
        <v>0.73680647854224812</v>
      </c>
      <c r="N4660" s="15">
        <f ca="1">_xlfn.NORM.INV(M4660,'Input Parameters'!$E$29,'Input Parameters'!$F$29)</f>
        <v>0.1000633530847872</v>
      </c>
      <c r="O4660" s="8">
        <f t="shared" ca="1" si="698"/>
        <v>0.32784893210088828</v>
      </c>
      <c r="P4660" s="30">
        <f ca="1">_xlfn.LOGNORM.INV(O4660,'Input Parameters'!$H$30,'Input Parameters'!$I$30)</f>
        <v>2.1736863526015617</v>
      </c>
      <c r="Q4660" s="10">
        <f t="shared" ca="1" si="699"/>
        <v>0.21125467536733789</v>
      </c>
      <c r="R4660" s="30">
        <f>IF('Input Parameters'!$E$32=0,0,_xlfn.BETA.INV(Q4660,'Input Parameters'!$L$32,'Input Parameters'!$M$32,'Input Parameters'!$J$32,'Input Parameters'!$K$32))</f>
        <v>0</v>
      </c>
      <c r="S4660" s="10">
        <f t="shared" ca="1" si="700"/>
        <v>0.41148024252522486</v>
      </c>
      <c r="T4660" s="26">
        <f ca="1">_xlfn.LOGNORM.INV(S4660,'Input Parameters'!$H$34,'Input Parameters'!$I$34)</f>
        <v>49.022787100239363</v>
      </c>
      <c r="U4660" s="10">
        <f t="shared" ca="1" si="701"/>
        <v>0.42008273779921701</v>
      </c>
      <c r="V4660" s="30">
        <f ca="1">_xlfn.BETA.INV(U4660,'Input Parameters'!$L$36,'Input Parameters'!$M$36,'Input Parameters'!$J$36,'Input Parameters'!$K$36)</f>
        <v>0.55576872490445584</v>
      </c>
      <c r="W4660" s="2">
        <f ca="1">N4660+(P4660-N4660)*(1-ERF((T4660-R4660)/(2*SQRT(L4660*'Input Parameters'!$E$38))))</f>
        <v>0.10042077575297982</v>
      </c>
      <c r="X4660">
        <f t="shared" ca="1" si="702"/>
        <v>1</v>
      </c>
      <c r="Y4660" s="7"/>
    </row>
    <row r="4661" spans="1:25" ht="15" customHeight="1" x14ac:dyDescent="0.25">
      <c r="A4661" s="139">
        <v>4654</v>
      </c>
      <c r="B4661" s="10">
        <f t="shared" ca="1" si="693"/>
        <v>0.50234371193180216</v>
      </c>
      <c r="C4661" s="60">
        <f ca="1">_xlfn.NORM.INV(B4661,'Input Parameters'!$E$15,'Input Parameters'!$F$15)</f>
        <v>271.28557824371109</v>
      </c>
      <c r="D4661" s="10">
        <f t="shared" ca="1" si="694"/>
        <v>0.31136078079110829</v>
      </c>
      <c r="E4661" s="62">
        <f ca="1">IF(_xlfn.NORM.INV(D4661,'Input Parameters'!$E$17,'Input Parameters'!$F$17)&lt;3500,3500,IF(_xlfn.NORM.INV(D4661,'Input Parameters'!$E$17,'Input Parameters'!$F$17)&gt;5500,5500,_xlfn.NORM.INV(D4661,'Input Parameters'!$E$17,'Input Parameters'!$F$17)))</f>
        <v>4455.6021962952082</v>
      </c>
      <c r="F4661" s="10">
        <f t="shared" ca="1" si="695"/>
        <v>0.60427007284943879</v>
      </c>
      <c r="G4661" s="64">
        <f ca="1">_xlfn.NORM.INV(F4661,'Input Parameters'!$E$20,'Input Parameters'!$F$20)</f>
        <v>284.42158310953852</v>
      </c>
      <c r="H4661" s="57">
        <f ca="1">EXP(E4661*(1/'Input Parameters'!$E$23-1/G4661))</f>
        <v>0.63450963228747759</v>
      </c>
      <c r="I4661" s="10">
        <f t="shared" ca="1" si="696"/>
        <v>0.89358781910826668</v>
      </c>
      <c r="J4661" s="30">
        <f ca="1">_xlfn.BETA.INV(I4661,'Input Parameters'!$L$26,'Input Parameters'!$M$26,'Input Parameters'!$J$26,'Input Parameters'!$K$26)</f>
        <v>0.83500960563714277</v>
      </c>
      <c r="K4661" s="168">
        <f ca="1">('Input Parameters'!$E$27/'Input Parameters'!$E$38)^$J4661</f>
        <v>2.5048066370528636E-3</v>
      </c>
      <c r="L4661" s="69">
        <f ca="1">$H4661*$C4661*'Input Parameters'!$E$25*K4661</f>
        <v>0.43116066359865901</v>
      </c>
      <c r="M4661" s="24">
        <f t="shared" ca="1" si="697"/>
        <v>0.94196838303616259</v>
      </c>
      <c r="N4661" s="15">
        <f ca="1">_xlfn.NORM.INV(M4661,'Input Parameters'!$E$29,'Input Parameters'!$F$29)</f>
        <v>0.1001571514306573</v>
      </c>
      <c r="O4661" s="8">
        <f t="shared" ca="1" si="698"/>
        <v>0.88148350072268589</v>
      </c>
      <c r="P4661" s="30">
        <f ca="1">_xlfn.LOGNORM.INV(O4661,'Input Parameters'!$H$30,'Input Parameters'!$I$30)</f>
        <v>4.6907861427750852</v>
      </c>
      <c r="Q4661" s="10">
        <f t="shared" ca="1" si="699"/>
        <v>7.2722596891651392E-2</v>
      </c>
      <c r="R4661" s="30">
        <f>IF('Input Parameters'!$E$32=0,0,_xlfn.BETA.INV(Q4661,'Input Parameters'!$L$32,'Input Parameters'!$M$32,'Input Parameters'!$J$32,'Input Parameters'!$K$32))</f>
        <v>0</v>
      </c>
      <c r="S4661" s="10">
        <f t="shared" ca="1" si="700"/>
        <v>0.69378754750702087</v>
      </c>
      <c r="T4661" s="26">
        <f ca="1">_xlfn.LOGNORM.INV(S4661,'Input Parameters'!$H$34,'Input Parameters'!$I$34)</f>
        <v>53.689950965535168</v>
      </c>
      <c r="U4661" s="10">
        <f t="shared" ca="1" si="701"/>
        <v>0.25127783839969786</v>
      </c>
      <c r="V4661" s="30">
        <f ca="1">_xlfn.BETA.INV(U4661,'Input Parameters'!$L$36,'Input Parameters'!$M$36,'Input Parameters'!$J$36,'Input Parameters'!$K$36)</f>
        <v>0.49068170456263244</v>
      </c>
      <c r="W4661" s="2">
        <f ca="1">N4661+(P4661-N4661)*(1-ERF((T4661-R4661)/(2*SQRT(L4661*'Input Parameters'!$E$38))))</f>
        <v>0.10015718537036133</v>
      </c>
      <c r="X4661">
        <f t="shared" ca="1" si="702"/>
        <v>1</v>
      </c>
      <c r="Y4661" s="7"/>
    </row>
    <row r="4662" spans="1:25" ht="15" customHeight="1" x14ac:dyDescent="0.25">
      <c r="A4662" s="139">
        <v>4655</v>
      </c>
      <c r="B4662" s="10">
        <f t="shared" ca="1" si="693"/>
        <v>0.58880274063976989</v>
      </c>
      <c r="C4662" s="60">
        <f ca="1">_xlfn.NORM.INV(B4662,'Input Parameters'!$E$15,'Input Parameters'!$F$15)</f>
        <v>283.13179872314271</v>
      </c>
      <c r="D4662" s="10">
        <f t="shared" ca="1" si="694"/>
        <v>0.34163356151830693</v>
      </c>
      <c r="E4662" s="62">
        <f ca="1">IF(_xlfn.NORM.INV(D4662,'Input Parameters'!$E$17,'Input Parameters'!$F$17)&lt;3500,3500,IF(_xlfn.NORM.INV(D4662,'Input Parameters'!$E$17,'Input Parameters'!$F$17)&gt;5500,5500,_xlfn.NORM.INV(D4662,'Input Parameters'!$E$17,'Input Parameters'!$F$17)))</f>
        <v>4514.3937530081548</v>
      </c>
      <c r="F4662" s="10">
        <f t="shared" ca="1" si="695"/>
        <v>0.15655465207200281</v>
      </c>
      <c r="G4662" s="64">
        <f ca="1">_xlfn.NORM.INV(F4662,'Input Parameters'!$E$20,'Input Parameters'!$F$20)</f>
        <v>275.89158112404152</v>
      </c>
      <c r="H4662" s="57">
        <f ca="1">EXP(E4662*(1/'Input Parameters'!$E$23-1/G4662))</f>
        <v>0.38610696011452184</v>
      </c>
      <c r="I4662" s="10">
        <f t="shared" ca="1" si="696"/>
        <v>0.92019503272172787</v>
      </c>
      <c r="J4662" s="30">
        <f ca="1">_xlfn.BETA.INV(I4662,'Input Parameters'!$L$26,'Input Parameters'!$M$26,'Input Parameters'!$J$26,'Input Parameters'!$K$26)</f>
        <v>0.85261273173863417</v>
      </c>
      <c r="K4662" s="168">
        <f ca="1">('Input Parameters'!$E$27/'Input Parameters'!$E$38)^$J4662</f>
        <v>2.2076837721958947E-3</v>
      </c>
      <c r="L4662" s="69">
        <f ca="1">$H4662*$C4662*'Input Parameters'!$E$25*K4662</f>
        <v>0.24134213136446453</v>
      </c>
      <c r="M4662" s="24">
        <f t="shared" ca="1" si="697"/>
        <v>0.61216004552580461</v>
      </c>
      <c r="N4662" s="15">
        <f ca="1">_xlfn.NORM.INV(M4662,'Input Parameters'!$E$29,'Input Parameters'!$F$29)</f>
        <v>0.1000284953314971</v>
      </c>
      <c r="O4662" s="8">
        <f t="shared" ca="1" si="698"/>
        <v>0.93277112207302326</v>
      </c>
      <c r="P4662" s="30">
        <f ca="1">_xlfn.LOGNORM.INV(O4662,'Input Parameters'!$H$30,'Input Parameters'!$I$30)</f>
        <v>5.4416231608277634</v>
      </c>
      <c r="Q4662" s="10">
        <f t="shared" ca="1" si="699"/>
        <v>0.75922894717208256</v>
      </c>
      <c r="R4662" s="30">
        <f>IF('Input Parameters'!$E$32=0,0,_xlfn.BETA.INV(Q4662,'Input Parameters'!$L$32,'Input Parameters'!$M$32,'Input Parameters'!$J$32,'Input Parameters'!$K$32))</f>
        <v>0</v>
      </c>
      <c r="S4662" s="10">
        <f t="shared" ca="1" si="700"/>
        <v>0.15147266956738592</v>
      </c>
      <c r="T4662" s="26">
        <f ca="1">_xlfn.LOGNORM.INV(S4662,'Input Parameters'!$H$34,'Input Parameters'!$I$34)</f>
        <v>44.339495435257575</v>
      </c>
      <c r="U4662" s="10">
        <f t="shared" ca="1" si="701"/>
        <v>0.49067572216299815</v>
      </c>
      <c r="V4662" s="30">
        <f ca="1">_xlfn.BETA.INV(U4662,'Input Parameters'!$L$36,'Input Parameters'!$M$36,'Input Parameters'!$J$36,'Input Parameters'!$K$36)</f>
        <v>0.58233578741926251</v>
      </c>
      <c r="W4662" s="2">
        <f ca="1">N4662+(P4662-N4662)*(1-ERF((T4662-R4662)/(2*SQRT(L4662*'Input Parameters'!$E$38))))</f>
        <v>0.10002849626494133</v>
      </c>
      <c r="X4662">
        <f t="shared" ca="1" si="702"/>
        <v>1</v>
      </c>
      <c r="Y4662" s="7"/>
    </row>
    <row r="4663" spans="1:25" ht="15" customHeight="1" x14ac:dyDescent="0.25">
      <c r="A4663" s="139">
        <v>4656</v>
      </c>
      <c r="B4663" s="10">
        <f t="shared" ca="1" si="693"/>
        <v>0.61309159527569024</v>
      </c>
      <c r="C4663" s="60">
        <f ca="1">_xlfn.NORM.INV(B4663,'Input Parameters'!$E$15,'Input Parameters'!$F$15)</f>
        <v>286.5416338399246</v>
      </c>
      <c r="D4663" s="10">
        <f t="shared" ca="1" si="694"/>
        <v>0.35987286834379062</v>
      </c>
      <c r="E4663" s="62">
        <f ca="1">IF(_xlfn.NORM.INV(D4663,'Input Parameters'!$E$17,'Input Parameters'!$F$17)&lt;3500,3500,IF(_xlfn.NORM.INV(D4663,'Input Parameters'!$E$17,'Input Parameters'!$F$17)&gt;5500,5500,_xlfn.NORM.INV(D4663,'Input Parameters'!$E$17,'Input Parameters'!$F$17)))</f>
        <v>4548.8409581258038</v>
      </c>
      <c r="F4663" s="10">
        <f t="shared" ca="1" si="695"/>
        <v>0.33459556675128244</v>
      </c>
      <c r="G4663" s="64">
        <f ca="1">_xlfn.NORM.INV(F4663,'Input Parameters'!$E$20,'Input Parameters'!$F$20)</f>
        <v>279.78736876047765</v>
      </c>
      <c r="H4663" s="57">
        <f ca="1">EXP(E4663*(1/'Input Parameters'!$E$23-1/G4663))</f>
        <v>0.48223448991169449</v>
      </c>
      <c r="I4663" s="10">
        <f t="shared" ca="1" si="696"/>
        <v>1.4510222847105791E-2</v>
      </c>
      <c r="J4663" s="30">
        <f ca="1">_xlfn.BETA.INV(I4663,'Input Parameters'!$L$26,'Input Parameters'!$M$26,'Input Parameters'!$J$26,'Input Parameters'!$K$26)</f>
        <v>0.3004887017757315</v>
      </c>
      <c r="K4663" s="168">
        <f ca="1">('Input Parameters'!$E$27/'Input Parameters'!$E$38)^$J4663</f>
        <v>0.11585537923471312</v>
      </c>
      <c r="L4663" s="69">
        <f ca="1">$H4663*$C4663*'Input Parameters'!$E$25*K4663</f>
        <v>16.008926266707029</v>
      </c>
      <c r="M4663" s="24">
        <f t="shared" ca="1" si="697"/>
        <v>0.64954031985950955</v>
      </c>
      <c r="N4663" s="15">
        <f ca="1">_xlfn.NORM.INV(M4663,'Input Parameters'!$E$29,'Input Parameters'!$F$29)</f>
        <v>0.10003840797222943</v>
      </c>
      <c r="O4663" s="8">
        <f t="shared" ca="1" si="698"/>
        <v>0.55763577919396834</v>
      </c>
      <c r="P4663" s="30">
        <f ca="1">_xlfn.LOGNORM.INV(O4663,'Input Parameters'!$H$30,'Input Parameters'!$I$30)</f>
        <v>2.8734839299884984</v>
      </c>
      <c r="Q4663" s="10">
        <f t="shared" ca="1" si="699"/>
        <v>0.27914063013916557</v>
      </c>
      <c r="R4663" s="30">
        <f>IF('Input Parameters'!$E$32=0,0,_xlfn.BETA.INV(Q4663,'Input Parameters'!$L$32,'Input Parameters'!$M$32,'Input Parameters'!$J$32,'Input Parameters'!$K$32))</f>
        <v>0</v>
      </c>
      <c r="S4663" s="10">
        <f t="shared" ca="1" si="700"/>
        <v>0.12963897897689936</v>
      </c>
      <c r="T4663" s="26">
        <f ca="1">_xlfn.LOGNORM.INV(S4663,'Input Parameters'!$H$34,'Input Parameters'!$I$34)</f>
        <v>43.801937744442668</v>
      </c>
      <c r="U4663" s="10">
        <f t="shared" ca="1" si="701"/>
        <v>0.63543955768434235</v>
      </c>
      <c r="V4663" s="30">
        <f ca="1">_xlfn.BETA.INV(U4663,'Input Parameters'!$L$36,'Input Parameters'!$M$36,'Input Parameters'!$J$36,'Input Parameters'!$K$36)</f>
        <v>0.64035835267272567</v>
      </c>
      <c r="W4663" s="2">
        <f ca="1">N4663+(P4663-N4663)*(1-ERF((T4663-R4663)/(2*SQRT(L4663*'Input Parameters'!$E$38))))</f>
        <v>1.317224584825347</v>
      </c>
      <c r="X4663">
        <f t="shared" ca="1" si="702"/>
        <v>0</v>
      </c>
      <c r="Y4663" s="7"/>
    </row>
    <row r="4664" spans="1:25" ht="15" customHeight="1" x14ac:dyDescent="0.25">
      <c r="A4664" s="139">
        <v>4657</v>
      </c>
      <c r="B4664" s="10">
        <f t="shared" ca="1" si="693"/>
        <v>0.95724241089774165</v>
      </c>
      <c r="C4664" s="60">
        <f ca="1">_xlfn.NORM.INV(B4664,'Input Parameters'!$E$15,'Input Parameters'!$F$15)</f>
        <v>364.15525964810655</v>
      </c>
      <c r="D4664" s="10">
        <f t="shared" ca="1" si="694"/>
        <v>0.44478307219195723</v>
      </c>
      <c r="E4664" s="62">
        <f ca="1">IF(_xlfn.NORM.INV(D4664,'Input Parameters'!$E$17,'Input Parameters'!$F$17)&lt;3500,3500,IF(_xlfn.NORM.INV(D4664,'Input Parameters'!$E$17,'Input Parameters'!$F$17)&gt;5500,5500,_xlfn.NORM.INV(D4664,'Input Parameters'!$E$17,'Input Parameters'!$F$17)))</f>
        <v>4702.8027518330682</v>
      </c>
      <c r="F4664" s="10">
        <f t="shared" ca="1" si="695"/>
        <v>0.71848000994359607</v>
      </c>
      <c r="G4664" s="64">
        <f ca="1">_xlfn.NORM.INV(F4664,'Input Parameters'!$E$20,'Input Parameters'!$F$20)</f>
        <v>286.52482453632354</v>
      </c>
      <c r="H4664" s="57">
        <f ca="1">EXP(E4664*(1/'Input Parameters'!$E$23-1/G4664))</f>
        <v>0.69853605702635102</v>
      </c>
      <c r="I4664" s="10">
        <f t="shared" ca="1" si="696"/>
        <v>0.20183449623196259</v>
      </c>
      <c r="J4664" s="30">
        <f ca="1">_xlfn.BETA.INV(I4664,'Input Parameters'!$L$26,'Input Parameters'!$M$26,'Input Parameters'!$J$26,'Input Parameters'!$K$26)</f>
        <v>0.52099813310240706</v>
      </c>
      <c r="K4664" s="168">
        <f ca="1">('Input Parameters'!$E$27/'Input Parameters'!$E$38)^$J4664</f>
        <v>2.3822328022554965E-2</v>
      </c>
      <c r="L4664" s="69">
        <f ca="1">$H4664*$C4664*'Input Parameters'!$E$25*K4664</f>
        <v>6.0598184891061475</v>
      </c>
      <c r="M4664" s="24">
        <f t="shared" ca="1" si="697"/>
        <v>0.7443173747954609</v>
      </c>
      <c r="N4664" s="15">
        <f ca="1">_xlfn.NORM.INV(M4664,'Input Parameters'!$E$29,'Input Parameters'!$F$29)</f>
        <v>0.10006567133474838</v>
      </c>
      <c r="O4664" s="8">
        <f t="shared" ca="1" si="698"/>
        <v>0.75671262584239984</v>
      </c>
      <c r="P4664" s="30">
        <f ca="1">_xlfn.LOGNORM.INV(O4664,'Input Parameters'!$H$30,'Input Parameters'!$I$30)</f>
        <v>3.7273869636221799</v>
      </c>
      <c r="Q4664" s="10">
        <f t="shared" ca="1" si="699"/>
        <v>0.28398467321836829</v>
      </c>
      <c r="R4664" s="30">
        <f>IF('Input Parameters'!$E$32=0,0,_xlfn.BETA.INV(Q4664,'Input Parameters'!$L$32,'Input Parameters'!$M$32,'Input Parameters'!$J$32,'Input Parameters'!$K$32))</f>
        <v>0</v>
      </c>
      <c r="S4664" s="10">
        <f t="shared" ca="1" si="700"/>
        <v>0.99883496571929842</v>
      </c>
      <c r="T4664" s="26">
        <f ca="1">_xlfn.LOGNORM.INV(S4664,'Input Parameters'!$H$34,'Input Parameters'!$I$34)</f>
        <v>73.643978068865252</v>
      </c>
      <c r="U4664" s="10">
        <f t="shared" ca="1" si="701"/>
        <v>0.81903632440349872</v>
      </c>
      <c r="V4664" s="30">
        <f ca="1">_xlfn.BETA.INV(U4664,'Input Parameters'!$L$36,'Input Parameters'!$M$36,'Input Parameters'!$J$36,'Input Parameters'!$K$36)</f>
        <v>0.73592448421154111</v>
      </c>
      <c r="W4664" s="2">
        <f ca="1">N4664+(P4664-N4664)*(1-ERF((T4664-R4664)/(2*SQRT(L4664*'Input Parameters'!$E$38))))</f>
        <v>0.22483064120663376</v>
      </c>
      <c r="X4664">
        <f t="shared" ca="1" si="702"/>
        <v>1</v>
      </c>
      <c r="Y4664" s="7"/>
    </row>
    <row r="4665" spans="1:25" ht="15" customHeight="1" x14ac:dyDescent="0.25">
      <c r="A4665" s="139">
        <v>4658</v>
      </c>
      <c r="B4665" s="10">
        <f t="shared" ca="1" si="693"/>
        <v>0.47904884930819913</v>
      </c>
      <c r="C4665" s="60">
        <f ca="1">_xlfn.NORM.INV(B4665,'Input Parameters'!$E$15,'Input Parameters'!$F$15)</f>
        <v>268.11982732932444</v>
      </c>
      <c r="D4665" s="10">
        <f t="shared" ca="1" si="694"/>
        <v>0.39548065100112384</v>
      </c>
      <c r="E4665" s="62">
        <f ca="1">IF(_xlfn.NORM.INV(D4665,'Input Parameters'!$E$17,'Input Parameters'!$F$17)&lt;3500,3500,IF(_xlfn.NORM.INV(D4665,'Input Parameters'!$E$17,'Input Parameters'!$F$17)&gt;5500,5500,_xlfn.NORM.INV(D4665,'Input Parameters'!$E$17,'Input Parameters'!$F$17)))</f>
        <v>4614.4562381644291</v>
      </c>
      <c r="F4665" s="10">
        <f t="shared" ca="1" si="695"/>
        <v>0.93080907172871385</v>
      </c>
      <c r="G4665" s="64">
        <f ca="1">_xlfn.NORM.INV(F4665,'Input Parameters'!$E$20,'Input Parameters'!$F$20)</f>
        <v>292.57835358920414</v>
      </c>
      <c r="H4665" s="57">
        <f ca="1">EXP(E4665*(1/'Input Parameters'!$E$23-1/G4665))</f>
        <v>0.98136232034434523</v>
      </c>
      <c r="I4665" s="10">
        <f t="shared" ca="1" si="696"/>
        <v>0.41201978763838609</v>
      </c>
      <c r="J4665" s="30">
        <f ca="1">_xlfn.BETA.INV(I4665,'Input Parameters'!$L$26,'Input Parameters'!$M$26,'Input Parameters'!$J$26,'Input Parameters'!$K$26)</f>
        <v>0.62505398002498602</v>
      </c>
      <c r="K4665" s="168">
        <f ca="1">('Input Parameters'!$E$27/'Input Parameters'!$E$38)^$J4665</f>
        <v>1.1293510075288705E-2</v>
      </c>
      <c r="L4665" s="69">
        <f ca="1">$H4665*$C4665*'Input Parameters'!$E$25*K4665</f>
        <v>2.971578816937928</v>
      </c>
      <c r="M4665" s="24">
        <f t="shared" ca="1" si="697"/>
        <v>0.1879790629811835</v>
      </c>
      <c r="N4665" s="15">
        <f ca="1">_xlfn.NORM.INV(M4665,'Input Parameters'!$E$29,'Input Parameters'!$F$29)</f>
        <v>9.9911463188953928E-2</v>
      </c>
      <c r="O4665" s="8">
        <f t="shared" ca="1" si="698"/>
        <v>0.43276896501836515</v>
      </c>
      <c r="P4665" s="30">
        <f ca="1">_xlfn.LOGNORM.INV(O4665,'Input Parameters'!$H$30,'Input Parameters'!$I$30)</f>
        <v>2.4770115043344907</v>
      </c>
      <c r="Q4665" s="10">
        <f t="shared" ca="1" si="699"/>
        <v>0.850240775898914</v>
      </c>
      <c r="R4665" s="30">
        <f>IF('Input Parameters'!$E$32=0,0,_xlfn.BETA.INV(Q4665,'Input Parameters'!$L$32,'Input Parameters'!$M$32,'Input Parameters'!$J$32,'Input Parameters'!$K$32))</f>
        <v>0</v>
      </c>
      <c r="S4665" s="10">
        <f t="shared" ca="1" si="700"/>
        <v>0.5009018325958966</v>
      </c>
      <c r="T4665" s="26">
        <f ca="1">_xlfn.LOGNORM.INV(S4665,'Input Parameters'!$H$34,'Input Parameters'!$I$34)</f>
        <v>50.42190667531446</v>
      </c>
      <c r="U4665" s="10">
        <f t="shared" ca="1" si="701"/>
        <v>0.17491424688963608</v>
      </c>
      <c r="V4665" s="30">
        <f ca="1">_xlfn.BETA.INV(U4665,'Input Parameters'!$L$36,'Input Parameters'!$M$36,'Input Parameters'!$J$36,'Input Parameters'!$K$36)</f>
        <v>0.45716200804960089</v>
      </c>
      <c r="W4665" s="2">
        <f ca="1">N4665+(P4665-N4665)*(1-ERF((T4665-R4665)/(2*SQRT(L4665*'Input Parameters'!$E$38))))</f>
        <v>0.19169870353869709</v>
      </c>
      <c r="X4665">
        <f t="shared" ca="1" si="702"/>
        <v>1</v>
      </c>
      <c r="Y4665" s="7"/>
    </row>
    <row r="4666" spans="1:25" ht="15" customHeight="1" x14ac:dyDescent="0.25">
      <c r="A4666" s="139">
        <v>4659</v>
      </c>
      <c r="B4666" s="10">
        <f t="shared" ca="1" si="693"/>
        <v>0.1091001497757933</v>
      </c>
      <c r="C4666" s="60">
        <f ca="1">_xlfn.NORM.INV(B4666,'Input Parameters'!$E$15,'Input Parameters'!$F$15)</f>
        <v>204.2373123624929</v>
      </c>
      <c r="D4666" s="10">
        <f t="shared" ca="1" si="694"/>
        <v>0.79819615699013802</v>
      </c>
      <c r="E4666" s="62">
        <f ca="1">IF(_xlfn.NORM.INV(D4666,'Input Parameters'!$E$17,'Input Parameters'!$F$17)&lt;3500,3500,IF(_xlfn.NORM.INV(D4666,'Input Parameters'!$E$17,'Input Parameters'!$F$17)&gt;5500,5500,_xlfn.NORM.INV(D4666,'Input Parameters'!$E$17,'Input Parameters'!$F$17)))</f>
        <v>5384.636796462295</v>
      </c>
      <c r="F4666" s="10">
        <f t="shared" ca="1" si="695"/>
        <v>0.32703571877853133</v>
      </c>
      <c r="G4666" s="64">
        <f ca="1">_xlfn.NORM.INV(F4666,'Input Parameters'!$E$20,'Input Parameters'!$F$20)</f>
        <v>279.64764096130102</v>
      </c>
      <c r="H4666" s="57">
        <f ca="1">EXP(E4666*(1/'Input Parameters'!$E$23-1/G4666))</f>
        <v>0.4177192453451064</v>
      </c>
      <c r="I4666" s="10">
        <f t="shared" ca="1" si="696"/>
        <v>0.87437002890277438</v>
      </c>
      <c r="J4666" s="30">
        <f ca="1">_xlfn.BETA.INV(I4666,'Input Parameters'!$L$26,'Input Parameters'!$M$26,'Input Parameters'!$J$26,'Input Parameters'!$K$26)</f>
        <v>0.82361061185128348</v>
      </c>
      <c r="K4666" s="168">
        <f ca="1">('Input Parameters'!$E$27/'Input Parameters'!$E$38)^$J4666</f>
        <v>2.718218748708806E-3</v>
      </c>
      <c r="L4666" s="69">
        <f ca="1">$H4666*$C4666*'Input Parameters'!$E$25*K4666</f>
        <v>0.23190172288039401</v>
      </c>
      <c r="M4666" s="24">
        <f t="shared" ca="1" si="697"/>
        <v>6.1299245571400984E-2</v>
      </c>
      <c r="N4666" s="15">
        <f ca="1">_xlfn.NORM.INV(M4666,'Input Parameters'!$E$29,'Input Parameters'!$F$29)</f>
        <v>9.9845604193160797E-2</v>
      </c>
      <c r="O4666" s="8">
        <f t="shared" ca="1" si="698"/>
        <v>0.71755339038682775</v>
      </c>
      <c r="P4666" s="30">
        <f ca="1">_xlfn.LOGNORM.INV(O4666,'Input Parameters'!$H$30,'Input Parameters'!$I$30)</f>
        <v>3.5216777961309966</v>
      </c>
      <c r="Q4666" s="10">
        <f t="shared" ca="1" si="699"/>
        <v>0.6817200153477716</v>
      </c>
      <c r="R4666" s="30">
        <f>IF('Input Parameters'!$E$32=0,0,_xlfn.BETA.INV(Q4666,'Input Parameters'!$L$32,'Input Parameters'!$M$32,'Input Parameters'!$J$32,'Input Parameters'!$K$32))</f>
        <v>0</v>
      </c>
      <c r="S4666" s="10">
        <f t="shared" ca="1" si="700"/>
        <v>0.20476976090289145</v>
      </c>
      <c r="T4666" s="26">
        <f ca="1">_xlfn.LOGNORM.INV(S4666,'Input Parameters'!$H$34,'Input Parameters'!$I$34)</f>
        <v>45.488317999869004</v>
      </c>
      <c r="U4666" s="10">
        <f t="shared" ca="1" si="701"/>
        <v>0.54878537217613876</v>
      </c>
      <c r="V4666" s="30">
        <f ca="1">_xlfn.BETA.INV(U4666,'Input Parameters'!$L$36,'Input Parameters'!$M$36,'Input Parameters'!$J$36,'Input Parameters'!$K$36)</f>
        <v>0.60478603549026011</v>
      </c>
      <c r="W4666" s="2">
        <f ca="1">N4666+(P4666-N4666)*(1-ERF((T4666-R4666)/(2*SQRT(L4666*'Input Parameters'!$E$38))))</f>
        <v>9.9845604275297387E-2</v>
      </c>
      <c r="X4666">
        <f t="shared" ca="1" si="702"/>
        <v>1</v>
      </c>
      <c r="Y4666" s="7"/>
    </row>
    <row r="4667" spans="1:25" ht="15" customHeight="1" x14ac:dyDescent="0.25">
      <c r="A4667" s="139">
        <v>4660</v>
      </c>
      <c r="B4667" s="10">
        <f t="shared" ca="1" si="693"/>
        <v>0.53051977684688079</v>
      </c>
      <c r="C4667" s="60">
        <f ca="1">_xlfn.NORM.INV(B4667,'Input Parameters'!$E$15,'Input Parameters'!$F$15)</f>
        <v>275.11714450476671</v>
      </c>
      <c r="D4667" s="10">
        <f t="shared" ca="1" si="694"/>
        <v>0.4764023403366463</v>
      </c>
      <c r="E4667" s="62">
        <f ca="1">IF(_xlfn.NORM.INV(D4667,'Input Parameters'!$E$17,'Input Parameters'!$F$17)&lt;3500,3500,IF(_xlfn.NORM.INV(D4667,'Input Parameters'!$E$17,'Input Parameters'!$F$17)&gt;5500,5500,_xlfn.NORM.INV(D4667,'Input Parameters'!$E$17,'Input Parameters'!$F$17)))</f>
        <v>4758.5704329512673</v>
      </c>
      <c r="F4667" s="10">
        <f t="shared" ca="1" si="695"/>
        <v>0.31099459510945127</v>
      </c>
      <c r="G4667" s="64">
        <f ca="1">_xlfn.NORM.INV(F4667,'Input Parameters'!$E$20,'Input Parameters'!$F$20)</f>
        <v>279.34667814044116</v>
      </c>
      <c r="H4667" s="57">
        <f ca="1">EXP(E4667*(1/'Input Parameters'!$E$23-1/G4667))</f>
        <v>0.45394363071133448</v>
      </c>
      <c r="I4667" s="10">
        <f t="shared" ca="1" si="696"/>
        <v>0.95599860494439615</v>
      </c>
      <c r="J4667" s="30">
        <f ca="1">_xlfn.BETA.INV(I4667,'Input Parameters'!$L$26,'Input Parameters'!$M$26,'Input Parameters'!$J$26,'Input Parameters'!$K$26)</f>
        <v>0.88221582482075767</v>
      </c>
      <c r="K4667" s="168">
        <f ca="1">('Input Parameters'!$E$27/'Input Parameters'!$E$38)^$J4667</f>
        <v>1.78532453154778E-3</v>
      </c>
      <c r="L4667" s="69">
        <f ca="1">$H4667*$C4667*'Input Parameters'!$E$25*K4667</f>
        <v>0.22296503066427176</v>
      </c>
      <c r="M4667" s="24">
        <f t="shared" ca="1" si="697"/>
        <v>0.43972729790388965</v>
      </c>
      <c r="N4667" s="15">
        <f ca="1">_xlfn.NORM.INV(M4667,'Input Parameters'!$E$29,'Input Parameters'!$F$29)</f>
        <v>9.9984833935124209E-2</v>
      </c>
      <c r="O4667" s="8">
        <f t="shared" ca="1" si="698"/>
        <v>0.55302150938459416</v>
      </c>
      <c r="P4667" s="30">
        <f ca="1">_xlfn.LOGNORM.INV(O4667,'Input Parameters'!$H$30,'Input Parameters'!$I$30)</f>
        <v>2.8576749910832522</v>
      </c>
      <c r="Q4667" s="10">
        <f t="shared" ca="1" si="699"/>
        <v>0.79975634361488268</v>
      </c>
      <c r="R4667" s="30">
        <f>IF('Input Parameters'!$E$32=0,0,_xlfn.BETA.INV(Q4667,'Input Parameters'!$L$32,'Input Parameters'!$M$32,'Input Parameters'!$J$32,'Input Parameters'!$K$32))</f>
        <v>0</v>
      </c>
      <c r="S4667" s="10">
        <f t="shared" ca="1" si="700"/>
        <v>0.97386967993187012</v>
      </c>
      <c r="T4667" s="26">
        <f ca="1">_xlfn.LOGNORM.INV(S4667,'Input Parameters'!$H$34,'Input Parameters'!$I$34)</f>
        <v>64.188689548213105</v>
      </c>
      <c r="U4667" s="10">
        <f t="shared" ca="1" si="701"/>
        <v>0.21414503948322694</v>
      </c>
      <c r="V4667" s="30">
        <f ca="1">_xlfn.BETA.INV(U4667,'Input Parameters'!$L$36,'Input Parameters'!$M$36,'Input Parameters'!$J$36,'Input Parameters'!$K$36)</f>
        <v>0.47496910856242752</v>
      </c>
      <c r="W4667" s="2">
        <f ca="1">N4667+(P4667-N4667)*(1-ERF((T4667-R4667)/(2*SQRT(L4667*'Input Parameters'!$E$38))))</f>
        <v>9.9984833935124209E-2</v>
      </c>
      <c r="X4667">
        <f t="shared" ca="1" si="702"/>
        <v>1</v>
      </c>
      <c r="Y4667" s="7"/>
    </row>
    <row r="4668" spans="1:25" ht="15" customHeight="1" x14ac:dyDescent="0.25">
      <c r="A4668" s="139">
        <v>4661</v>
      </c>
      <c r="B4668" s="10">
        <f t="shared" ca="1" si="693"/>
        <v>1.5414579959351027E-2</v>
      </c>
      <c r="C4668" s="60">
        <f ca="1">_xlfn.NORM.INV(B4668,'Input Parameters'!$E$15,'Input Parameters'!$F$15)</f>
        <v>153.94888451879365</v>
      </c>
      <c r="D4668" s="10">
        <f t="shared" ca="1" si="694"/>
        <v>0.85051868552865084</v>
      </c>
      <c r="E4668" s="62">
        <f ca="1">IF(_xlfn.NORM.INV(D4668,'Input Parameters'!$E$17,'Input Parameters'!$F$17)&lt;3500,3500,IF(_xlfn.NORM.INV(D4668,'Input Parameters'!$E$17,'Input Parameters'!$F$17)&gt;5500,5500,_xlfn.NORM.INV(D4668,'Input Parameters'!$E$17,'Input Parameters'!$F$17)))</f>
        <v>5500</v>
      </c>
      <c r="F4668" s="10">
        <f t="shared" ca="1" si="695"/>
        <v>0.30416103033547659</v>
      </c>
      <c r="G4668" s="64">
        <f ca="1">_xlfn.NORM.INV(F4668,'Input Parameters'!$E$20,'Input Parameters'!$F$20)</f>
        <v>279.21645051678928</v>
      </c>
      <c r="H4668" s="57">
        <f ca="1">EXP(E4668*(1/'Input Parameters'!$E$23-1/G4668))</f>
        <v>0.39771460393616531</v>
      </c>
      <c r="I4668" s="10">
        <f t="shared" ca="1" si="696"/>
        <v>0.3844321836597222</v>
      </c>
      <c r="J4668" s="30">
        <f ca="1">_xlfn.BETA.INV(I4668,'Input Parameters'!$L$26,'Input Parameters'!$M$26,'Input Parameters'!$J$26,'Input Parameters'!$K$26)</f>
        <v>0.61314963785290544</v>
      </c>
      <c r="K4668" s="168">
        <f ca="1">('Input Parameters'!$E$27/'Input Parameters'!$E$38)^$J4668</f>
        <v>1.2300234906856109E-2</v>
      </c>
      <c r="L4668" s="69">
        <f ca="1">$H4668*$C4668*'Input Parameters'!$E$25*K4668</f>
        <v>0.75311533429464528</v>
      </c>
      <c r="M4668" s="24">
        <f t="shared" ca="1" si="697"/>
        <v>0.98610016691767965</v>
      </c>
      <c r="N4668" s="15">
        <f ca="1">_xlfn.NORM.INV(M4668,'Input Parameters'!$E$29,'Input Parameters'!$F$29)</f>
        <v>0.10022001018993046</v>
      </c>
      <c r="O4668" s="8">
        <f t="shared" ca="1" si="698"/>
        <v>0.71518687752537269</v>
      </c>
      <c r="P4668" s="30">
        <f ca="1">_xlfn.LOGNORM.INV(O4668,'Input Parameters'!$H$30,'Input Parameters'!$I$30)</f>
        <v>3.5100741222653573</v>
      </c>
      <c r="Q4668" s="10">
        <f t="shared" ca="1" si="699"/>
        <v>0.84029947801522575</v>
      </c>
      <c r="R4668" s="30">
        <f>IF('Input Parameters'!$E$32=0,0,_xlfn.BETA.INV(Q4668,'Input Parameters'!$L$32,'Input Parameters'!$M$32,'Input Parameters'!$J$32,'Input Parameters'!$K$32))</f>
        <v>0</v>
      </c>
      <c r="S4668" s="10">
        <f t="shared" ca="1" si="700"/>
        <v>0.81449804757295952</v>
      </c>
      <c r="T4668" s="26">
        <f ca="1">_xlfn.LOGNORM.INV(S4668,'Input Parameters'!$H$34,'Input Parameters'!$I$34)</f>
        <v>56.347361496091473</v>
      </c>
      <c r="U4668" s="10">
        <f t="shared" ca="1" si="701"/>
        <v>0.40038367727379642</v>
      </c>
      <c r="V4668" s="30">
        <f ca="1">_xlfn.BETA.INV(U4668,'Input Parameters'!$L$36,'Input Parameters'!$M$36,'Input Parameters'!$J$36,'Input Parameters'!$K$36)</f>
        <v>0.54839591850033276</v>
      </c>
      <c r="W4668" s="2">
        <f ca="1">N4668+(P4668-N4668)*(1-ERF((T4668-R4668)/(2*SQRT(L4668*'Input Parameters'!$E$38))))</f>
        <v>0.10023503633879809</v>
      </c>
      <c r="X4668">
        <f t="shared" ca="1" si="702"/>
        <v>1</v>
      </c>
      <c r="Y4668" s="7"/>
    </row>
    <row r="4669" spans="1:25" ht="15" customHeight="1" x14ac:dyDescent="0.25">
      <c r="A4669" s="139">
        <v>4662</v>
      </c>
      <c r="B4669" s="10">
        <f t="shared" ca="1" si="693"/>
        <v>0.42852685230862109</v>
      </c>
      <c r="C4669" s="60">
        <f ca="1">_xlfn.NORM.INV(B4669,'Input Parameters'!$E$15,'Input Parameters'!$F$15)</f>
        <v>261.20555610120283</v>
      </c>
      <c r="D4669" s="10">
        <f t="shared" ca="1" si="694"/>
        <v>0.96061937019883881</v>
      </c>
      <c r="E4669" s="62">
        <f ca="1">IF(_xlfn.NORM.INV(D4669,'Input Parameters'!$E$17,'Input Parameters'!$F$17)&lt;3500,3500,IF(_xlfn.NORM.INV(D4669,'Input Parameters'!$E$17,'Input Parameters'!$F$17)&gt;5500,5500,_xlfn.NORM.INV(D4669,'Input Parameters'!$E$17,'Input Parameters'!$F$17)))</f>
        <v>5500</v>
      </c>
      <c r="F4669" s="10">
        <f t="shared" ca="1" si="695"/>
        <v>0.81028034415552441</v>
      </c>
      <c r="G4669" s="64">
        <f ca="1">_xlfn.NORM.INV(F4669,'Input Parameters'!$E$20,'Input Parameters'!$F$20)</f>
        <v>288.53883000702888</v>
      </c>
      <c r="H4669" s="57">
        <f ca="1">EXP(E4669*(1/'Input Parameters'!$E$23-1/G4669))</f>
        <v>0.75156314369057331</v>
      </c>
      <c r="I4669" s="10">
        <f t="shared" ca="1" si="696"/>
        <v>2.2658369343045437E-2</v>
      </c>
      <c r="J4669" s="30">
        <f ca="1">_xlfn.BETA.INV(I4669,'Input Parameters'!$L$26,'Input Parameters'!$M$26,'Input Parameters'!$J$26,'Input Parameters'!$K$26)</f>
        <v>0.32777008246891759</v>
      </c>
      <c r="K4669" s="168">
        <f ca="1">('Input Parameters'!$E$27/'Input Parameters'!$E$38)^$J4669</f>
        <v>9.5264067246639522E-2</v>
      </c>
      <c r="L4669" s="69">
        <f ca="1">$H4669*$C4669*'Input Parameters'!$E$25*K4669</f>
        <v>18.701524237963664</v>
      </c>
      <c r="M4669" s="24">
        <f t="shared" ca="1" si="697"/>
        <v>0.10373754438557092</v>
      </c>
      <c r="N4669" s="15">
        <f ca="1">_xlfn.NORM.INV(M4669,'Input Parameters'!$E$29,'Input Parameters'!$F$29)</f>
        <v>9.9873946127911992E-2</v>
      </c>
      <c r="O4669" s="8">
        <f t="shared" ca="1" si="698"/>
        <v>0.43707262961310211</v>
      </c>
      <c r="P4669" s="30">
        <f ca="1">_xlfn.LOGNORM.INV(O4669,'Input Parameters'!$H$30,'Input Parameters'!$I$30)</f>
        <v>2.4898378586383818</v>
      </c>
      <c r="Q4669" s="10">
        <f t="shared" ca="1" si="699"/>
        <v>8.0573596398103575E-3</v>
      </c>
      <c r="R4669" s="30">
        <f>IF('Input Parameters'!$E$32=0,0,_xlfn.BETA.INV(Q4669,'Input Parameters'!$L$32,'Input Parameters'!$M$32,'Input Parameters'!$J$32,'Input Parameters'!$K$32))</f>
        <v>0</v>
      </c>
      <c r="S4669" s="10">
        <f t="shared" ca="1" si="700"/>
        <v>4.1305076631066195E-2</v>
      </c>
      <c r="T4669" s="26">
        <f ca="1">_xlfn.LOGNORM.INV(S4669,'Input Parameters'!$H$34,'Input Parameters'!$I$34)</f>
        <v>40.610125355244257</v>
      </c>
      <c r="U4669" s="10">
        <f t="shared" ca="1" si="701"/>
        <v>0.48291224277628397</v>
      </c>
      <c r="V4669" s="30">
        <f ca="1">_xlfn.BETA.INV(U4669,'Input Parameters'!$L$36,'Input Parameters'!$M$36,'Input Parameters'!$J$36,'Input Parameters'!$K$36)</f>
        <v>0.5793881915023078</v>
      </c>
      <c r="W4669" s="2">
        <f ca="1">N4669+(P4669-N4669)*(1-ERF((T4669-R4669)/(2*SQRT(L4669*'Input Parameters'!$E$38))))</f>
        <v>1.3108156841822738</v>
      </c>
      <c r="X4669">
        <f t="shared" ca="1" si="702"/>
        <v>0</v>
      </c>
      <c r="Y4669" s="7"/>
    </row>
    <row r="4670" spans="1:25" ht="15" customHeight="1" x14ac:dyDescent="0.25">
      <c r="A4670" s="139">
        <v>4663</v>
      </c>
      <c r="B4670" s="10">
        <f t="shared" ca="1" si="693"/>
        <v>0.17540927691237762</v>
      </c>
      <c r="C4670" s="60">
        <f ca="1">_xlfn.NORM.INV(B4670,'Input Parameters'!$E$15,'Input Parameters'!$F$15)</f>
        <v>220.40457200863742</v>
      </c>
      <c r="D4670" s="10">
        <f t="shared" ca="1" si="694"/>
        <v>0.33778008084320654</v>
      </c>
      <c r="E4670" s="62">
        <f ca="1">IF(_xlfn.NORM.INV(D4670,'Input Parameters'!$E$17,'Input Parameters'!$F$17)&lt;3500,3500,IF(_xlfn.NORM.INV(D4670,'Input Parameters'!$E$17,'Input Parameters'!$F$17)&gt;5500,5500,_xlfn.NORM.INV(D4670,'Input Parameters'!$E$17,'Input Parameters'!$F$17)))</f>
        <v>4507.0294831660694</v>
      </c>
      <c r="F4670" s="10">
        <f t="shared" ca="1" si="695"/>
        <v>0.41695735487422037</v>
      </c>
      <c r="G4670" s="64">
        <f ca="1">_xlfn.NORM.INV(F4670,'Input Parameters'!$E$20,'Input Parameters'!$F$20)</f>
        <v>281.24512059634907</v>
      </c>
      <c r="H4670" s="57">
        <f ca="1">EXP(E4670*(1/'Input Parameters'!$E$23-1/G4670))</f>
        <v>0.52775348433387359</v>
      </c>
      <c r="I4670" s="10">
        <f t="shared" ca="1" si="696"/>
        <v>0.71081862756650782</v>
      </c>
      <c r="J4670" s="30">
        <f ca="1">_xlfn.BETA.INV(I4670,'Input Parameters'!$L$26,'Input Parameters'!$M$26,'Input Parameters'!$J$26,'Input Parameters'!$K$26)</f>
        <v>0.74618606443669244</v>
      </c>
      <c r="K4670" s="168">
        <f ca="1">('Input Parameters'!$E$27/'Input Parameters'!$E$38)^$J4670</f>
        <v>4.736719994705838E-3</v>
      </c>
      <c r="L4670" s="69">
        <f ca="1">$H4670*$C4670*'Input Parameters'!$E$25*K4670</f>
        <v>0.55097186332782677</v>
      </c>
      <c r="M4670" s="24">
        <f t="shared" ca="1" si="697"/>
        <v>6.5691365407280156E-2</v>
      </c>
      <c r="N4670" s="15">
        <f ca="1">_xlfn.NORM.INV(M4670,'Input Parameters'!$E$29,'Input Parameters'!$F$29)</f>
        <v>9.9849132841629579E-2</v>
      </c>
      <c r="O4670" s="8">
        <f t="shared" ca="1" si="698"/>
        <v>0.28111832119563263</v>
      </c>
      <c r="P4670" s="30">
        <f ca="1">_xlfn.LOGNORM.INV(O4670,'Input Parameters'!$H$30,'Input Parameters'!$I$30)</f>
        <v>2.0406843847431189</v>
      </c>
      <c r="Q4670" s="10">
        <f t="shared" ca="1" si="699"/>
        <v>0.30392525384505475</v>
      </c>
      <c r="R4670" s="30">
        <f>IF('Input Parameters'!$E$32=0,0,_xlfn.BETA.INV(Q4670,'Input Parameters'!$L$32,'Input Parameters'!$M$32,'Input Parameters'!$J$32,'Input Parameters'!$K$32))</f>
        <v>0</v>
      </c>
      <c r="S4670" s="10">
        <f t="shared" ca="1" si="700"/>
        <v>0.48371198115005798</v>
      </c>
      <c r="T4670" s="26">
        <f ca="1">_xlfn.LOGNORM.INV(S4670,'Input Parameters'!$H$34,'Input Parameters'!$I$34)</f>
        <v>50.152036192636835</v>
      </c>
      <c r="U4670" s="10">
        <f t="shared" ca="1" si="701"/>
        <v>0.57498359633022722</v>
      </c>
      <c r="V4670" s="30">
        <f ca="1">_xlfn.BETA.INV(U4670,'Input Parameters'!$L$36,'Input Parameters'!$M$36,'Input Parameters'!$J$36,'Input Parameters'!$K$36)</f>
        <v>0.61521365929802652</v>
      </c>
      <c r="W4670" s="2">
        <f ca="1">N4670+(P4670-N4670)*(1-ERF((T4670-R4670)/(2*SQRT(L4670*'Input Parameters'!$E$38))))</f>
        <v>9.9852576054152528E-2</v>
      </c>
      <c r="X4670">
        <f t="shared" ca="1" si="702"/>
        <v>1</v>
      </c>
      <c r="Y4670" s="7"/>
    </row>
    <row r="4671" spans="1:25" ht="15" customHeight="1" x14ac:dyDescent="0.25">
      <c r="A4671" s="139">
        <v>4664</v>
      </c>
      <c r="B4671" s="10">
        <f t="shared" ca="1" si="693"/>
        <v>0.84840636507531031</v>
      </c>
      <c r="C4671" s="60">
        <f ca="1">_xlfn.NORM.INV(B4671,'Input Parameters'!$E$15,'Input Parameters'!$F$15)</f>
        <v>326.76598276116567</v>
      </c>
      <c r="D4671" s="10">
        <f t="shared" ca="1" si="694"/>
        <v>0.53065108532589755</v>
      </c>
      <c r="E4671" s="62">
        <f ca="1">IF(_xlfn.NORM.INV(D4671,'Input Parameters'!$E$17,'Input Parameters'!$F$17)&lt;3500,3500,IF(_xlfn.NORM.INV(D4671,'Input Parameters'!$E$17,'Input Parameters'!$F$17)&gt;5500,5500,_xlfn.NORM.INV(D4671,'Input Parameters'!$E$17,'Input Parameters'!$F$17)))</f>
        <v>4853.8346355845661</v>
      </c>
      <c r="F4671" s="10">
        <f t="shared" ca="1" si="695"/>
        <v>0.78011209221764177</v>
      </c>
      <c r="G4671" s="64">
        <f ca="1">_xlfn.NORM.INV(F4671,'Input Parameters'!$E$20,'Input Parameters'!$F$20)</f>
        <v>287.82623132650781</v>
      </c>
      <c r="H4671" s="57">
        <f ca="1">EXP(E4671*(1/'Input Parameters'!$E$23-1/G4671))</f>
        <v>0.74550416788419782</v>
      </c>
      <c r="I4671" s="10">
        <f t="shared" ca="1" si="696"/>
        <v>6.012401596076522E-3</v>
      </c>
      <c r="J4671" s="30">
        <f ca="1">_xlfn.BETA.INV(I4671,'Input Parameters'!$L$26,'Input Parameters'!$M$26,'Input Parameters'!$J$26,'Input Parameters'!$K$26)</f>
        <v>0.25406613218462026</v>
      </c>
      <c r="K4671" s="168">
        <f ca="1">('Input Parameters'!$E$27/'Input Parameters'!$E$38)^$J4671</f>
        <v>0.16163373444827375</v>
      </c>
      <c r="L4671" s="69">
        <f ca="1">$H4671*$C4671*'Input Parameters'!$E$25*K4671</f>
        <v>39.37485086854533</v>
      </c>
      <c r="M4671" s="24">
        <f t="shared" ca="1" si="697"/>
        <v>0.93893622694940437</v>
      </c>
      <c r="N4671" s="15">
        <f ca="1">_xlfn.NORM.INV(M4671,'Input Parameters'!$E$29,'Input Parameters'!$F$29)</f>
        <v>0.10015459048623079</v>
      </c>
      <c r="O4671" s="8">
        <f t="shared" ca="1" si="698"/>
        <v>0.53499761570256588</v>
      </c>
      <c r="P4671" s="30">
        <f ca="1">_xlfn.LOGNORM.INV(O4671,'Input Parameters'!$H$30,'Input Parameters'!$I$30)</f>
        <v>2.7969621654254455</v>
      </c>
      <c r="Q4671" s="10">
        <f t="shared" ca="1" si="699"/>
        <v>0.72772332433702414</v>
      </c>
      <c r="R4671" s="30">
        <f>IF('Input Parameters'!$E$32=0,0,_xlfn.BETA.INV(Q4671,'Input Parameters'!$L$32,'Input Parameters'!$M$32,'Input Parameters'!$J$32,'Input Parameters'!$K$32))</f>
        <v>0</v>
      </c>
      <c r="S4671" s="10">
        <f t="shared" ca="1" si="700"/>
        <v>0.97247398015857323</v>
      </c>
      <c r="T4671" s="26">
        <f ca="1">_xlfn.LOGNORM.INV(S4671,'Input Parameters'!$H$34,'Input Parameters'!$I$34)</f>
        <v>64.008988403595396</v>
      </c>
      <c r="U4671" s="10">
        <f t="shared" ca="1" si="701"/>
        <v>0.37400570988080295</v>
      </c>
      <c r="V4671" s="30">
        <f ca="1">_xlfn.BETA.INV(U4671,'Input Parameters'!$L$36,'Input Parameters'!$M$36,'Input Parameters'!$J$36,'Input Parameters'!$K$36)</f>
        <v>0.53849826731315775</v>
      </c>
      <c r="W4671" s="2">
        <f ca="1">N4671+(P4671-N4671)*(1-ERF((T4671-R4671)/(2*SQRT(L4671*'Input Parameters'!$E$38))))</f>
        <v>1.3696076423436736</v>
      </c>
      <c r="X4671">
        <f t="shared" ca="1" si="702"/>
        <v>0</v>
      </c>
      <c r="Y4671" s="7"/>
    </row>
    <row r="4672" spans="1:25" ht="15" customHeight="1" x14ac:dyDescent="0.25">
      <c r="A4672" s="139">
        <v>4665</v>
      </c>
      <c r="B4672" s="10">
        <f t="shared" ca="1" si="693"/>
        <v>0.95665420568872139</v>
      </c>
      <c r="C4672" s="60">
        <f ca="1">_xlfn.NORM.INV(B4672,'Input Parameters'!$E$15,'Input Parameters'!$F$15)</f>
        <v>363.80673496690457</v>
      </c>
      <c r="D4672" s="10">
        <f t="shared" ca="1" si="694"/>
        <v>0.4580744430982937</v>
      </c>
      <c r="E4672" s="62">
        <f ca="1">IF(_xlfn.NORM.INV(D4672,'Input Parameters'!$E$17,'Input Parameters'!$F$17)&lt;3500,3500,IF(_xlfn.NORM.INV(D4672,'Input Parameters'!$E$17,'Input Parameters'!$F$17)&gt;5500,5500,_xlfn.NORM.INV(D4672,'Input Parameters'!$E$17,'Input Parameters'!$F$17)))</f>
        <v>4726.2998128674963</v>
      </c>
      <c r="F4672" s="10">
        <f t="shared" ca="1" si="695"/>
        <v>0.24000511066468633</v>
      </c>
      <c r="G4672" s="64">
        <f ca="1">_xlfn.NORM.INV(F4672,'Input Parameters'!$E$20,'Input Parameters'!$F$20)</f>
        <v>277.91788297437904</v>
      </c>
      <c r="H4672" s="57">
        <f ca="1">EXP(E4672*(1/'Input Parameters'!$E$23-1/G4672))</f>
        <v>0.41836180888120428</v>
      </c>
      <c r="I4672" s="10">
        <f t="shared" ca="1" si="696"/>
        <v>0.5449414845609365</v>
      </c>
      <c r="J4672" s="30">
        <f ca="1">_xlfn.BETA.INV(I4672,'Input Parameters'!$L$26,'Input Parameters'!$M$26,'Input Parameters'!$J$26,'Input Parameters'!$K$26)</f>
        <v>0.67939142848573653</v>
      </c>
      <c r="K4672" s="168">
        <f ca="1">('Input Parameters'!$E$27/'Input Parameters'!$E$38)^$J4672</f>
        <v>7.6481548481491766E-3</v>
      </c>
      <c r="L4672" s="69">
        <f ca="1">$H4672*$C4672*'Input Parameters'!$E$25*K4672</f>
        <v>1.1640709171291832</v>
      </c>
      <c r="M4672" s="24">
        <f t="shared" ca="1" si="697"/>
        <v>0.32005729169325814</v>
      </c>
      <c r="N4672" s="15">
        <f ca="1">_xlfn.NORM.INV(M4672,'Input Parameters'!$E$29,'Input Parameters'!$F$29)</f>
        <v>9.9953246140164917E-2</v>
      </c>
      <c r="O4672" s="8">
        <f t="shared" ca="1" si="698"/>
        <v>5.7084044933131017E-2</v>
      </c>
      <c r="P4672" s="30">
        <f ca="1">_xlfn.LOGNORM.INV(O4672,'Input Parameters'!$H$30,'Input Parameters'!$I$30)</f>
        <v>1.2722732025771086</v>
      </c>
      <c r="Q4672" s="10">
        <f t="shared" ca="1" si="699"/>
        <v>0.42208439076466409</v>
      </c>
      <c r="R4672" s="30">
        <f>IF('Input Parameters'!$E$32=0,0,_xlfn.BETA.INV(Q4672,'Input Parameters'!$L$32,'Input Parameters'!$M$32,'Input Parameters'!$J$32,'Input Parameters'!$K$32))</f>
        <v>0</v>
      </c>
      <c r="S4672" s="10">
        <f t="shared" ca="1" si="700"/>
        <v>0.2642857691344862</v>
      </c>
      <c r="T4672" s="26">
        <f ca="1">_xlfn.LOGNORM.INV(S4672,'Input Parameters'!$H$34,'Input Parameters'!$I$34)</f>
        <v>46.603511077880782</v>
      </c>
      <c r="U4672" s="10">
        <f t="shared" ca="1" si="701"/>
        <v>0.67744961155309702</v>
      </c>
      <c r="V4672" s="30">
        <f ca="1">_xlfn.BETA.INV(U4672,'Input Parameters'!$L$36,'Input Parameters'!$M$36,'Input Parameters'!$J$36,'Input Parameters'!$K$36)</f>
        <v>0.65904918260114709</v>
      </c>
      <c r="W4672" s="2">
        <f ca="1">N4672+(P4672-N4672)*(1-ERF((T4672-R4672)/(2*SQRT(L4672*'Input Parameters'!$E$38))))</f>
        <v>0.10259770207252365</v>
      </c>
      <c r="X4672">
        <f t="shared" ca="1" si="702"/>
        <v>1</v>
      </c>
      <c r="Y4672" s="7"/>
    </row>
    <row r="4673" spans="1:25" ht="15" customHeight="1" x14ac:dyDescent="0.25">
      <c r="A4673" s="139">
        <v>4666</v>
      </c>
      <c r="B4673" s="10">
        <f t="shared" ca="1" si="693"/>
        <v>0.78051652369312341</v>
      </c>
      <c r="C4673" s="60">
        <f ca="1">_xlfn.NORM.INV(B4673,'Input Parameters'!$E$15,'Input Parameters'!$F$15)</f>
        <v>312.90960874087955</v>
      </c>
      <c r="D4673" s="10">
        <f t="shared" ca="1" si="694"/>
        <v>7.7063870096473086E-2</v>
      </c>
      <c r="E4673" s="62">
        <f ca="1">IF(_xlfn.NORM.INV(D4673,'Input Parameters'!$E$17,'Input Parameters'!$F$17)&lt;3500,3500,IF(_xlfn.NORM.INV(D4673,'Input Parameters'!$E$17,'Input Parameters'!$F$17)&gt;5500,5500,_xlfn.NORM.INV(D4673,'Input Parameters'!$E$17,'Input Parameters'!$F$17)))</f>
        <v>3802.4286522454918</v>
      </c>
      <c r="F4673" s="10">
        <f t="shared" ca="1" si="695"/>
        <v>0.36515079179381649</v>
      </c>
      <c r="G4673" s="64">
        <f ca="1">_xlfn.NORM.INV(F4673,'Input Parameters'!$E$20,'Input Parameters'!$F$20)</f>
        <v>280.34034661664424</v>
      </c>
      <c r="H4673" s="57">
        <f ca="1">EXP(E4673*(1/'Input Parameters'!$E$23-1/G4673))</f>
        <v>0.55830851057307018</v>
      </c>
      <c r="I4673" s="10">
        <f t="shared" ca="1" si="696"/>
        <v>1.7213425770862267E-2</v>
      </c>
      <c r="J4673" s="30">
        <f ca="1">_xlfn.BETA.INV(I4673,'Input Parameters'!$L$26,'Input Parameters'!$M$26,'Input Parameters'!$J$26,'Input Parameters'!$K$26)</f>
        <v>0.31060971453063413</v>
      </c>
      <c r="K4673" s="168">
        <f ca="1">('Input Parameters'!$E$27/'Input Parameters'!$E$38)^$J4673</f>
        <v>0.10774253195979709</v>
      </c>
      <c r="L4673" s="69">
        <f ca="1">$H4673*$C4673*'Input Parameters'!$E$25*K4673</f>
        <v>18.822630849060882</v>
      </c>
      <c r="M4673" s="24">
        <f t="shared" ca="1" si="697"/>
        <v>0.50060537062199895</v>
      </c>
      <c r="N4673" s="15">
        <f ca="1">_xlfn.NORM.INV(M4673,'Input Parameters'!$E$29,'Input Parameters'!$F$29)</f>
        <v>0.10000015174397002</v>
      </c>
      <c r="O4673" s="8">
        <f t="shared" ca="1" si="698"/>
        <v>0.1452046849252453</v>
      </c>
      <c r="P4673" s="30">
        <f ca="1">_xlfn.LOGNORM.INV(O4673,'Input Parameters'!$H$30,'Input Parameters'!$I$30)</f>
        <v>1.6284493973164449</v>
      </c>
      <c r="Q4673" s="10">
        <f t="shared" ca="1" si="699"/>
        <v>0.58840083779128383</v>
      </c>
      <c r="R4673" s="30">
        <f>IF('Input Parameters'!$E$32=0,0,_xlfn.BETA.INV(Q4673,'Input Parameters'!$L$32,'Input Parameters'!$M$32,'Input Parameters'!$J$32,'Input Parameters'!$K$32))</f>
        <v>0</v>
      </c>
      <c r="S4673" s="10">
        <f t="shared" ca="1" si="700"/>
        <v>0.60721243708039974</v>
      </c>
      <c r="T4673" s="26">
        <f ca="1">_xlfn.LOGNORM.INV(S4673,'Input Parameters'!$H$34,'Input Parameters'!$I$34)</f>
        <v>52.144575309095366</v>
      </c>
      <c r="U4673" s="10">
        <f t="shared" ca="1" si="701"/>
        <v>0.69082638528919615</v>
      </c>
      <c r="V4673" s="30">
        <f ca="1">_xlfn.BETA.INV(U4673,'Input Parameters'!$L$36,'Input Parameters'!$M$36,'Input Parameters'!$J$36,'Input Parameters'!$K$36)</f>
        <v>0.66527436825569075</v>
      </c>
      <c r="W4673" s="2">
        <f ca="1">N4673+(P4673-N4673)*(1-ERF((T4673-R4673)/(2*SQRT(L4673*'Input Parameters'!$E$38))))</f>
        <v>0.70434250441951773</v>
      </c>
      <c r="X4673">
        <f t="shared" ca="1" si="702"/>
        <v>0</v>
      </c>
      <c r="Y4673" s="7"/>
    </row>
    <row r="4674" spans="1:25" ht="15" customHeight="1" x14ac:dyDescent="0.25">
      <c r="A4674" s="139">
        <v>4667</v>
      </c>
      <c r="B4674" s="10">
        <f t="shared" ca="1" si="693"/>
        <v>0.68928211064978551</v>
      </c>
      <c r="C4674" s="60">
        <f ca="1">_xlfn.NORM.INV(B4674,'Input Parameters'!$E$15,'Input Parameters'!$F$15)</f>
        <v>297.72881490260335</v>
      </c>
      <c r="D4674" s="10">
        <f t="shared" ca="1" si="694"/>
        <v>0.3058868798222687</v>
      </c>
      <c r="E4674" s="62">
        <f ca="1">IF(_xlfn.NORM.INV(D4674,'Input Parameters'!$E$17,'Input Parameters'!$F$17)&lt;3500,3500,IF(_xlfn.NORM.INV(D4674,'Input Parameters'!$E$17,'Input Parameters'!$F$17)&gt;5500,5500,_xlfn.NORM.INV(D4674,'Input Parameters'!$E$17,'Input Parameters'!$F$17)))</f>
        <v>4444.7197866013748</v>
      </c>
      <c r="F4674" s="10">
        <f t="shared" ca="1" si="695"/>
        <v>0.89521038882825676</v>
      </c>
      <c r="G4674" s="64">
        <f ca="1">_xlfn.NORM.INV(F4674,'Input Parameters'!$E$20,'Input Parameters'!$F$20)</f>
        <v>291.05664614771985</v>
      </c>
      <c r="H4674" s="57">
        <f ca="1">EXP(E4674*(1/'Input Parameters'!$E$23-1/G4674))</f>
        <v>0.90706037462322409</v>
      </c>
      <c r="I4674" s="10">
        <f t="shared" ca="1" si="696"/>
        <v>0.27418803021337523</v>
      </c>
      <c r="J4674" s="30">
        <f ca="1">_xlfn.BETA.INV(I4674,'Input Parameters'!$L$26,'Input Parameters'!$M$26,'Input Parameters'!$J$26,'Input Parameters'!$K$26)</f>
        <v>0.56129979964746357</v>
      </c>
      <c r="K4674" s="168">
        <f ca="1">('Input Parameters'!$E$27/'Input Parameters'!$E$38)^$J4674</f>
        <v>1.7841701203351251E-2</v>
      </c>
      <c r="L4674" s="69">
        <f ca="1">$H4674*$C4674*'Input Parameters'!$E$25*K4674</f>
        <v>4.8182943288015343</v>
      </c>
      <c r="M4674" s="24">
        <f t="shared" ca="1" si="697"/>
        <v>0.8508209981192506</v>
      </c>
      <c r="N4674" s="15">
        <f ca="1">_xlfn.NORM.INV(M4674,'Input Parameters'!$E$29,'Input Parameters'!$F$29)</f>
        <v>0.10010399610353721</v>
      </c>
      <c r="O4674" s="8">
        <f t="shared" ca="1" si="698"/>
        <v>4.6759196626080302E-2</v>
      </c>
      <c r="P4674" s="30">
        <f ca="1">_xlfn.LOGNORM.INV(O4674,'Input Parameters'!$H$30,'Input Parameters'!$I$30)</f>
        <v>1.2150677506154219</v>
      </c>
      <c r="Q4674" s="10">
        <f t="shared" ca="1" si="699"/>
        <v>0.12468471423031824</v>
      </c>
      <c r="R4674" s="30">
        <f>IF('Input Parameters'!$E$32=0,0,_xlfn.BETA.INV(Q4674,'Input Parameters'!$L$32,'Input Parameters'!$M$32,'Input Parameters'!$J$32,'Input Parameters'!$K$32))</f>
        <v>0</v>
      </c>
      <c r="S4674" s="10">
        <f t="shared" ca="1" si="700"/>
        <v>9.2385355354208665E-2</v>
      </c>
      <c r="T4674" s="26">
        <f ca="1">_xlfn.LOGNORM.INV(S4674,'Input Parameters'!$H$34,'Input Parameters'!$I$34)</f>
        <v>42.734662655903925</v>
      </c>
      <c r="U4674" s="10">
        <f t="shared" ca="1" si="701"/>
        <v>0.92245849727713281</v>
      </c>
      <c r="V4674" s="30">
        <f ca="1">_xlfn.BETA.INV(U4674,'Input Parameters'!$L$36,'Input Parameters'!$M$36,'Input Parameters'!$J$36,'Input Parameters'!$K$36)</f>
        <v>0.82784850520588749</v>
      </c>
      <c r="W4674" s="2">
        <f ca="1">N4674+(P4674-N4674)*(1-ERF((T4674-R4674)/(2*SQRT(L4674*'Input Parameters'!$E$38))))</f>
        <v>0.2881151027780392</v>
      </c>
      <c r="X4674">
        <f t="shared" ca="1" si="702"/>
        <v>1</v>
      </c>
      <c r="Y4674" s="7"/>
    </row>
    <row r="4675" spans="1:25" ht="15" customHeight="1" x14ac:dyDescent="0.25">
      <c r="A4675" s="139">
        <v>4668</v>
      </c>
      <c r="B4675" s="10">
        <f t="shared" ca="1" si="693"/>
        <v>0.96428646101901183</v>
      </c>
      <c r="C4675" s="60">
        <f ca="1">_xlfn.NORM.INV(B4675,'Input Parameters'!$E$15,'Input Parameters'!$F$15)</f>
        <v>368.66456464401847</v>
      </c>
      <c r="D4675" s="10">
        <f t="shared" ca="1" si="694"/>
        <v>0.34479153927526485</v>
      </c>
      <c r="E4675" s="62">
        <f ca="1">IF(_xlfn.NORM.INV(D4675,'Input Parameters'!$E$17,'Input Parameters'!$F$17)&lt;3500,3500,IF(_xlfn.NORM.INV(D4675,'Input Parameters'!$E$17,'Input Parameters'!$F$17)&gt;5500,5500,_xlfn.NORM.INV(D4675,'Input Parameters'!$E$17,'Input Parameters'!$F$17)))</f>
        <v>4520.4053528151881</v>
      </c>
      <c r="F4675" s="10">
        <f t="shared" ca="1" si="695"/>
        <v>5.831863548476246E-2</v>
      </c>
      <c r="G4675" s="64">
        <f ca="1">_xlfn.NORM.INV(F4675,'Input Parameters'!$E$20,'Input Parameters'!$F$20)</f>
        <v>272.13739323920777</v>
      </c>
      <c r="H4675" s="57">
        <f ca="1">EXP(E4675*(1/'Input Parameters'!$E$23-1/G4675))</f>
        <v>0.30760510921871997</v>
      </c>
      <c r="I4675" s="10">
        <f t="shared" ca="1" si="696"/>
        <v>0.69038075196401072</v>
      </c>
      <c r="J4675" s="30">
        <f ca="1">_xlfn.BETA.INV(I4675,'Input Parameters'!$L$26,'Input Parameters'!$M$26,'Input Parameters'!$J$26,'Input Parameters'!$K$26)</f>
        <v>0.73770174984660852</v>
      </c>
      <c r="K4675" s="168">
        <f ca="1">('Input Parameters'!$E$27/'Input Parameters'!$E$38)^$J4675</f>
        <v>5.0339406260120761E-3</v>
      </c>
      <c r="L4675" s="69">
        <f ca="1">$H4675*$C4675*'Input Parameters'!$E$25*K4675</f>
        <v>0.57086449069232925</v>
      </c>
      <c r="M4675" s="24">
        <f t="shared" ca="1" si="697"/>
        <v>0.90162895626604056</v>
      </c>
      <c r="N4675" s="15">
        <f ca="1">_xlfn.NORM.INV(M4675,'Input Parameters'!$E$29,'Input Parameters'!$F$29)</f>
        <v>0.1001290889238748</v>
      </c>
      <c r="O4675" s="8">
        <f t="shared" ca="1" si="698"/>
        <v>0.83911128386076406</v>
      </c>
      <c r="P4675" s="30">
        <f ca="1">_xlfn.LOGNORM.INV(O4675,'Input Parameters'!$H$30,'Input Parameters'!$I$30)</f>
        <v>4.284830367446772</v>
      </c>
      <c r="Q4675" s="10">
        <f t="shared" ca="1" si="699"/>
        <v>0.18941796291784763</v>
      </c>
      <c r="R4675" s="30">
        <f>IF('Input Parameters'!$E$32=0,0,_xlfn.BETA.INV(Q4675,'Input Parameters'!$L$32,'Input Parameters'!$M$32,'Input Parameters'!$J$32,'Input Parameters'!$K$32))</f>
        <v>0</v>
      </c>
      <c r="S4675" s="10">
        <f t="shared" ca="1" si="700"/>
        <v>0.48329482152162073</v>
      </c>
      <c r="T4675" s="26">
        <f ca="1">_xlfn.LOGNORM.INV(S4675,'Input Parameters'!$H$34,'Input Parameters'!$I$34)</f>
        <v>50.145501148847579</v>
      </c>
      <c r="U4675" s="10">
        <f t="shared" ca="1" si="701"/>
        <v>0.65705528963835391</v>
      </c>
      <c r="V4675" s="30">
        <f ca="1">_xlfn.BETA.INV(U4675,'Input Parameters'!$L$36,'Input Parameters'!$M$36,'Input Parameters'!$J$36,'Input Parameters'!$K$36)</f>
        <v>0.64982538932532008</v>
      </c>
      <c r="W4675" s="2">
        <f ca="1">N4675+(P4675-N4675)*(1-ERF((T4675-R4675)/(2*SQRT(L4675*'Input Parameters'!$E$38))))</f>
        <v>0.10014035534420801</v>
      </c>
      <c r="X4675">
        <f t="shared" ca="1" si="702"/>
        <v>1</v>
      </c>
      <c r="Y4675" s="7"/>
    </row>
    <row r="4676" spans="1:25" ht="15" customHeight="1" x14ac:dyDescent="0.25">
      <c r="A4676" s="139">
        <v>4669</v>
      </c>
      <c r="B4676" s="10">
        <f t="shared" ca="1" si="693"/>
        <v>8.0620618855090531E-2</v>
      </c>
      <c r="C4676" s="60">
        <f ca="1">_xlfn.NORM.INV(B4676,'Input Parameters'!$E$15,'Input Parameters'!$F$15)</f>
        <v>195.04711321289903</v>
      </c>
      <c r="D4676" s="10">
        <f t="shared" ca="1" si="694"/>
        <v>6.7220170869132567E-2</v>
      </c>
      <c r="E4676" s="62">
        <f ca="1">IF(_xlfn.NORM.INV(D4676,'Input Parameters'!$E$17,'Input Parameters'!$F$17)&lt;3500,3500,IF(_xlfn.NORM.INV(D4676,'Input Parameters'!$E$17,'Input Parameters'!$F$17)&gt;5500,5500,_xlfn.NORM.INV(D4676,'Input Parameters'!$E$17,'Input Parameters'!$F$17)))</f>
        <v>3752.2266480518856</v>
      </c>
      <c r="F4676" s="10">
        <f t="shared" ca="1" si="695"/>
        <v>0.13715237118283596</v>
      </c>
      <c r="G4676" s="64">
        <f ca="1">_xlfn.NORM.INV(F4676,'Input Parameters'!$E$20,'Input Parameters'!$F$20)</f>
        <v>275.32554084949436</v>
      </c>
      <c r="H4676" s="57">
        <f ca="1">EXP(E4676*(1/'Input Parameters'!$E$23-1/G4676))</f>
        <v>0.44090060220698268</v>
      </c>
      <c r="I4676" s="10">
        <f t="shared" ca="1" si="696"/>
        <v>0.44020877664173708</v>
      </c>
      <c r="J4676" s="30">
        <f ca="1">_xlfn.BETA.INV(I4676,'Input Parameters'!$L$26,'Input Parameters'!$M$26,'Input Parameters'!$J$26,'Input Parameters'!$K$26)</f>
        <v>0.63692691728577766</v>
      </c>
      <c r="K4676" s="168">
        <f ca="1">('Input Parameters'!$E$27/'Input Parameters'!$E$38)^$J4676</f>
        <v>1.0371517738091753E-2</v>
      </c>
      <c r="L4676" s="69">
        <f ca="1">$H4676*$C4676*'Input Parameters'!$E$25*K4676</f>
        <v>0.89191308091886035</v>
      </c>
      <c r="M4676" s="24">
        <f t="shared" ca="1" si="697"/>
        <v>0.69137817958948766</v>
      </c>
      <c r="N4676" s="15">
        <f ca="1">_xlfn.NORM.INV(M4676,'Input Parameters'!$E$29,'Input Parameters'!$F$29)</f>
        <v>0.10004997606221482</v>
      </c>
      <c r="O4676" s="8">
        <f t="shared" ca="1" si="698"/>
        <v>6.7687402078609016E-2</v>
      </c>
      <c r="P4676" s="30">
        <f ca="1">_xlfn.LOGNORM.INV(O4676,'Input Parameters'!$H$30,'Input Parameters'!$I$30)</f>
        <v>1.3253326582724423</v>
      </c>
      <c r="Q4676" s="10">
        <f t="shared" ca="1" si="699"/>
        <v>0.53874528076415029</v>
      </c>
      <c r="R4676" s="30">
        <f>IF('Input Parameters'!$E$32=0,0,_xlfn.BETA.INV(Q4676,'Input Parameters'!$L$32,'Input Parameters'!$M$32,'Input Parameters'!$J$32,'Input Parameters'!$K$32))</f>
        <v>0</v>
      </c>
      <c r="S4676" s="10">
        <f t="shared" ca="1" si="700"/>
        <v>0.84032111230247175</v>
      </c>
      <c r="T4676" s="26">
        <f ca="1">_xlfn.LOGNORM.INV(S4676,'Input Parameters'!$H$34,'Input Parameters'!$I$34)</f>
        <v>57.061773527089926</v>
      </c>
      <c r="U4676" s="10">
        <f t="shared" ca="1" si="701"/>
        <v>0.65626007648666007</v>
      </c>
      <c r="V4676" s="30">
        <f ca="1">_xlfn.BETA.INV(U4676,'Input Parameters'!$L$36,'Input Parameters'!$M$36,'Input Parameters'!$J$36,'Input Parameters'!$K$36)</f>
        <v>0.64947175403239932</v>
      </c>
      <c r="W4676" s="2">
        <f ca="1">N4676+(P4676-N4676)*(1-ERF((T4676-R4676)/(2*SQRT(L4676*'Input Parameters'!$E$38))))</f>
        <v>0.10007367365149514</v>
      </c>
      <c r="X4676">
        <f t="shared" ca="1" si="702"/>
        <v>1</v>
      </c>
      <c r="Y4676" s="7"/>
    </row>
    <row r="4677" spans="1:25" ht="15" customHeight="1" x14ac:dyDescent="0.25">
      <c r="A4677" s="139">
        <v>4670</v>
      </c>
      <c r="B4677" s="10">
        <f t="shared" ref="B4677:B4740" ca="1" si="703">RAND()</f>
        <v>0.46274770507213592</v>
      </c>
      <c r="C4677" s="60">
        <f ca="1">_xlfn.NORM.INV(B4677,'Input Parameters'!$E$15,'Input Parameters'!$F$15)</f>
        <v>265.89936707482337</v>
      </c>
      <c r="D4677" s="10">
        <f t="shared" ref="D4677:D4740" ca="1" si="704">RAND()</f>
        <v>8.5540999405193774E-2</v>
      </c>
      <c r="E4677" s="62">
        <f ca="1">IF(_xlfn.NORM.INV(D4677,'Input Parameters'!$E$17,'Input Parameters'!$F$17)&lt;3500,3500,IF(_xlfn.NORM.INV(D4677,'Input Parameters'!$E$17,'Input Parameters'!$F$17)&gt;5500,5500,_xlfn.NORM.INV(D4677,'Input Parameters'!$E$17,'Input Parameters'!$F$17)))</f>
        <v>3841.8852163058887</v>
      </c>
      <c r="F4677" s="10">
        <f t="shared" ref="F4677:F4740" ca="1" si="705">RAND()</f>
        <v>0.19646919101918858</v>
      </c>
      <c r="G4677" s="64">
        <f ca="1">_xlfn.NORM.INV(F4677,'Input Parameters'!$E$20,'Input Parameters'!$F$20)</f>
        <v>276.92618509942702</v>
      </c>
      <c r="H4677" s="57">
        <f ca="1">EXP(E4677*(1/'Input Parameters'!$E$23-1/G4677))</f>
        <v>0.46867318637004463</v>
      </c>
      <c r="I4677" s="10">
        <f t="shared" ref="I4677:I4740" ca="1" si="706">RAND()</f>
        <v>0.20483956877921328</v>
      </c>
      <c r="J4677" s="30">
        <f ca="1">_xlfn.BETA.INV(I4677,'Input Parameters'!$L$26,'Input Parameters'!$M$26,'Input Parameters'!$J$26,'Input Parameters'!$K$26)</f>
        <v>0.52282540229256991</v>
      </c>
      <c r="K4677" s="168">
        <f ca="1">('Input Parameters'!$E$27/'Input Parameters'!$E$38)^$J4677</f>
        <v>2.3512125052866897E-2</v>
      </c>
      <c r="L4677" s="69">
        <f ca="1">$H4677*$C4677*'Input Parameters'!$E$25*K4677</f>
        <v>2.9300787580069554</v>
      </c>
      <c r="M4677" s="24">
        <f t="shared" ref="M4677:M4740" ca="1" si="707">RAND()</f>
        <v>0.13433256996780096</v>
      </c>
      <c r="N4677" s="15">
        <f ca="1">_xlfn.NORM.INV(M4677,'Input Parameters'!$E$29,'Input Parameters'!$F$29)</f>
        <v>9.9889385817942711E-2</v>
      </c>
      <c r="O4677" s="8">
        <f t="shared" ref="O4677:O4740" ca="1" si="708">RAND()</f>
        <v>0.49974852031543038</v>
      </c>
      <c r="P4677" s="30">
        <f ca="1">_xlfn.LOGNORM.INV(O4677,'Input Parameters'!$H$30,'Input Parameters'!$I$30)</f>
        <v>2.6824826836537419</v>
      </c>
      <c r="Q4677" s="10">
        <f t="shared" ref="Q4677:Q4740" ca="1" si="709">RAND()</f>
        <v>0.22797873412744885</v>
      </c>
      <c r="R4677" s="30">
        <f>IF('Input Parameters'!$E$32=0,0,_xlfn.BETA.INV(Q4677,'Input Parameters'!$L$32,'Input Parameters'!$M$32,'Input Parameters'!$J$32,'Input Parameters'!$K$32))</f>
        <v>0</v>
      </c>
      <c r="S4677" s="10">
        <f t="shared" ref="S4677:S4740" ca="1" si="710">RAND()</f>
        <v>0.48864228806796273</v>
      </c>
      <c r="T4677" s="26">
        <f ca="1">_xlfn.LOGNORM.INV(S4677,'Input Parameters'!$H$34,'Input Parameters'!$I$34)</f>
        <v>50.229317581925265</v>
      </c>
      <c r="U4677" s="10">
        <f t="shared" ref="U4677:U4740" ca="1" si="711">RAND()</f>
        <v>0.79402906461673484</v>
      </c>
      <c r="V4677" s="30">
        <f ca="1">_xlfn.BETA.INV(U4677,'Input Parameters'!$L$36,'Input Parameters'!$M$36,'Input Parameters'!$J$36,'Input Parameters'!$K$36)</f>
        <v>0.72000849676942758</v>
      </c>
      <c r="W4677" s="2">
        <f ca="1">N4677+(P4677-N4677)*(1-ERF((T4677-R4677)/(2*SQRT(L4677*'Input Parameters'!$E$38))))</f>
        <v>0.19801084623604989</v>
      </c>
      <c r="X4677">
        <f t="shared" ca="1" si="702"/>
        <v>1</v>
      </c>
      <c r="Y4677" s="7"/>
    </row>
    <row r="4678" spans="1:25" ht="15" customHeight="1" x14ac:dyDescent="0.25">
      <c r="A4678" s="139">
        <v>4671</v>
      </c>
      <c r="B4678" s="10">
        <f t="shared" ca="1" si="703"/>
        <v>0.2729855620832462</v>
      </c>
      <c r="C4678" s="60">
        <f ca="1">_xlfn.NORM.INV(B4678,'Input Parameters'!$E$15,'Input Parameters'!$F$15)</f>
        <v>238.24475304397106</v>
      </c>
      <c r="D4678" s="10">
        <f t="shared" ca="1" si="704"/>
        <v>0.88303147093651135</v>
      </c>
      <c r="E4678" s="62">
        <f ca="1">IF(_xlfn.NORM.INV(D4678,'Input Parameters'!$E$17,'Input Parameters'!$F$17)&lt;3500,3500,IF(_xlfn.NORM.INV(D4678,'Input Parameters'!$E$17,'Input Parameters'!$F$17)&gt;5500,5500,_xlfn.NORM.INV(D4678,'Input Parameters'!$E$17,'Input Parameters'!$F$17)))</f>
        <v>5500</v>
      </c>
      <c r="F4678" s="10">
        <f t="shared" ca="1" si="705"/>
        <v>0.71561259476774775</v>
      </c>
      <c r="G4678" s="64">
        <f ca="1">_xlfn.NORM.INV(F4678,'Input Parameters'!$E$20,'Input Parameters'!$F$20)</f>
        <v>286.46804072589481</v>
      </c>
      <c r="H4678" s="57">
        <f ca="1">EXP(E4678*(1/'Input Parameters'!$E$23-1/G4678))</f>
        <v>0.65482307544848328</v>
      </c>
      <c r="I4678" s="10">
        <f t="shared" ca="1" si="706"/>
        <v>3.8600222686053232E-2</v>
      </c>
      <c r="J4678" s="30">
        <f ca="1">_xlfn.BETA.INV(I4678,'Input Parameters'!$L$26,'Input Parameters'!$M$26,'Input Parameters'!$J$26,'Input Parameters'!$K$26)</f>
        <v>0.36449679831011622</v>
      </c>
      <c r="K4678" s="168">
        <f ca="1">('Input Parameters'!$E$27/'Input Parameters'!$E$38)^$J4678</f>
        <v>7.3201146652785917E-2</v>
      </c>
      <c r="L4678" s="69">
        <f ca="1">$H4678*$C4678*'Input Parameters'!$E$25*K4678</f>
        <v>11.419976338106387</v>
      </c>
      <c r="M4678" s="24">
        <f t="shared" ca="1" si="707"/>
        <v>0.26324733850274062</v>
      </c>
      <c r="N4678" s="15">
        <f ca="1">_xlfn.NORM.INV(M4678,'Input Parameters'!$E$29,'Input Parameters'!$F$29)</f>
        <v>9.9936663402211703E-2</v>
      </c>
      <c r="O4678" s="8">
        <f t="shared" ca="1" si="708"/>
        <v>0.30534869264984776</v>
      </c>
      <c r="P4678" s="30">
        <f ca="1">_xlfn.LOGNORM.INV(O4678,'Input Parameters'!$H$30,'Input Parameters'!$I$30)</f>
        <v>2.1097337717617184</v>
      </c>
      <c r="Q4678" s="10">
        <f t="shared" ca="1" si="709"/>
        <v>0.24675227179655612</v>
      </c>
      <c r="R4678" s="30">
        <f>IF('Input Parameters'!$E$32=0,0,_xlfn.BETA.INV(Q4678,'Input Parameters'!$L$32,'Input Parameters'!$M$32,'Input Parameters'!$J$32,'Input Parameters'!$K$32))</f>
        <v>0</v>
      </c>
      <c r="S4678" s="10">
        <f t="shared" ca="1" si="710"/>
        <v>0.39935402808943776</v>
      </c>
      <c r="T4678" s="26">
        <f ca="1">_xlfn.LOGNORM.INV(S4678,'Input Parameters'!$H$34,'Input Parameters'!$I$34)</f>
        <v>48.832218247889791</v>
      </c>
      <c r="U4678" s="10">
        <f t="shared" ca="1" si="711"/>
        <v>0.73968625578724601</v>
      </c>
      <c r="V4678" s="30">
        <f ca="1">_xlfn.BETA.INV(U4678,'Input Parameters'!$L$36,'Input Parameters'!$M$36,'Input Parameters'!$J$36,'Input Parameters'!$K$36)</f>
        <v>0.68945997414459714</v>
      </c>
      <c r="W4678" s="2">
        <f ca="1">N4678+(P4678-N4678)*(1-ERF((T4678-R4678)/(2*SQRT(L4678*'Input Parameters'!$E$38))))</f>
        <v>0.71671006611926624</v>
      </c>
      <c r="X4678">
        <f t="shared" ca="1" si="702"/>
        <v>0</v>
      </c>
      <c r="Y4678" s="7"/>
    </row>
    <row r="4679" spans="1:25" ht="15" customHeight="1" x14ac:dyDescent="0.25">
      <c r="A4679" s="139">
        <v>4672</v>
      </c>
      <c r="B4679" s="10">
        <f t="shared" ca="1" si="703"/>
        <v>5.8721122228088563E-2</v>
      </c>
      <c r="C4679" s="60">
        <f ca="1">_xlfn.NORM.INV(B4679,'Input Parameters'!$E$15,'Input Parameters'!$F$15)</f>
        <v>186.12193979870494</v>
      </c>
      <c r="D4679" s="10">
        <f t="shared" ca="1" si="704"/>
        <v>0.85224152356583804</v>
      </c>
      <c r="E4679" s="62">
        <f ca="1">IF(_xlfn.NORM.INV(D4679,'Input Parameters'!$E$17,'Input Parameters'!$F$17)&lt;3500,3500,IF(_xlfn.NORM.INV(D4679,'Input Parameters'!$E$17,'Input Parameters'!$F$17)&gt;5500,5500,_xlfn.NORM.INV(D4679,'Input Parameters'!$E$17,'Input Parameters'!$F$17)))</f>
        <v>5500</v>
      </c>
      <c r="F4679" s="10">
        <f t="shared" ca="1" si="705"/>
        <v>0.152406946204933</v>
      </c>
      <c r="G4679" s="64">
        <f ca="1">_xlfn.NORM.INV(F4679,'Input Parameters'!$E$20,'Input Parameters'!$F$20)</f>
        <v>275.77469558694014</v>
      </c>
      <c r="H4679" s="57">
        <f ca="1">EXP(E4679*(1/'Input Parameters'!$E$23-1/G4679))</f>
        <v>0.31103258756575192</v>
      </c>
      <c r="I4679" s="10">
        <f t="shared" ca="1" si="706"/>
        <v>0.86601153795928743</v>
      </c>
      <c r="J4679" s="30">
        <f ca="1">_xlfn.BETA.INV(I4679,'Input Parameters'!$L$26,'Input Parameters'!$M$26,'Input Parameters'!$J$26,'Input Parameters'!$K$26)</f>
        <v>0.81890878574035519</v>
      </c>
      <c r="K4679" s="168">
        <f ca="1">('Input Parameters'!$E$27/'Input Parameters'!$E$38)^$J4679</f>
        <v>2.8114577030731286E-3</v>
      </c>
      <c r="L4679" s="69">
        <f ca="1">$H4679*$C4679*'Input Parameters'!$E$25*K4679</f>
        <v>0.16275525420695447</v>
      </c>
      <c r="M4679" s="24">
        <f t="shared" ca="1" si="707"/>
        <v>4.1398920628635039E-2</v>
      </c>
      <c r="N4679" s="15">
        <f ca="1">_xlfn.NORM.INV(M4679,'Input Parameters'!$E$29,'Input Parameters'!$F$29)</f>
        <v>9.9826532192160755E-2</v>
      </c>
      <c r="O4679" s="8">
        <f t="shared" ca="1" si="708"/>
        <v>0.37568387531577019</v>
      </c>
      <c r="P4679" s="30">
        <f ca="1">_xlfn.LOGNORM.INV(O4679,'Input Parameters'!$H$30,'Input Parameters'!$I$30)</f>
        <v>2.3102901180545032</v>
      </c>
      <c r="Q4679" s="10">
        <f t="shared" ca="1" si="709"/>
        <v>0.26263996596615247</v>
      </c>
      <c r="R4679" s="30">
        <f>IF('Input Parameters'!$E$32=0,0,_xlfn.BETA.INV(Q4679,'Input Parameters'!$L$32,'Input Parameters'!$M$32,'Input Parameters'!$J$32,'Input Parameters'!$K$32))</f>
        <v>0</v>
      </c>
      <c r="S4679" s="10">
        <f t="shared" ca="1" si="710"/>
        <v>0.27131891213333914</v>
      </c>
      <c r="T4679" s="26">
        <f ca="1">_xlfn.LOGNORM.INV(S4679,'Input Parameters'!$H$34,'Input Parameters'!$I$34)</f>
        <v>46.727620385646723</v>
      </c>
      <c r="U4679" s="10">
        <f t="shared" ca="1" si="711"/>
        <v>0.69930098715219879</v>
      </c>
      <c r="V4679" s="30">
        <f ca="1">_xlfn.BETA.INV(U4679,'Input Parameters'!$L$36,'Input Parameters'!$M$36,'Input Parameters'!$J$36,'Input Parameters'!$K$36)</f>
        <v>0.66929765003886543</v>
      </c>
      <c r="W4679" s="2">
        <f ca="1">N4679+(P4679-N4679)*(1-ERF((T4679-R4679)/(2*SQRT(L4679*'Input Parameters'!$E$38))))</f>
        <v>9.9826532192161241E-2</v>
      </c>
      <c r="X4679">
        <f t="shared" ca="1" si="702"/>
        <v>1</v>
      </c>
      <c r="Y4679" s="7"/>
    </row>
    <row r="4680" spans="1:25" ht="15" customHeight="1" x14ac:dyDescent="0.25">
      <c r="A4680" s="139">
        <v>4673</v>
      </c>
      <c r="B4680" s="10">
        <f t="shared" ca="1" si="703"/>
        <v>0.1125867140775898</v>
      </c>
      <c r="C4680" s="60">
        <f ca="1">_xlfn.NORM.INV(B4680,'Input Parameters'!$E$15,'Input Parameters'!$F$15)</f>
        <v>205.23673805511302</v>
      </c>
      <c r="D4680" s="10">
        <f t="shared" ca="1" si="704"/>
        <v>0.54669803177486398</v>
      </c>
      <c r="E4680" s="62">
        <f ca="1">IF(_xlfn.NORM.INV(D4680,'Input Parameters'!$E$17,'Input Parameters'!$F$17)&lt;3500,3500,IF(_xlfn.NORM.INV(D4680,'Input Parameters'!$E$17,'Input Parameters'!$F$17)&gt;5500,5500,_xlfn.NORM.INV(D4680,'Input Parameters'!$E$17,'Input Parameters'!$F$17)))</f>
        <v>4882.126244060054</v>
      </c>
      <c r="F4680" s="10">
        <f t="shared" ca="1" si="705"/>
        <v>0.32843524191416373</v>
      </c>
      <c r="G4680" s="64">
        <f ca="1">_xlfn.NORM.INV(F4680,'Input Parameters'!$E$20,'Input Parameters'!$F$20)</f>
        <v>279.67360505278015</v>
      </c>
      <c r="H4680" s="57">
        <f ca="1">EXP(E4680*(1/'Input Parameters'!$E$23-1/G4680))</f>
        <v>0.45390877316633371</v>
      </c>
      <c r="I4680" s="10">
        <f t="shared" ca="1" si="706"/>
        <v>0.61288976828989639</v>
      </c>
      <c r="J4680" s="30">
        <f ca="1">_xlfn.BETA.INV(I4680,'Input Parameters'!$L$26,'Input Parameters'!$M$26,'Input Parameters'!$J$26,'Input Parameters'!$K$26)</f>
        <v>0.70640231434559797</v>
      </c>
      <c r="K4680" s="168">
        <f ca="1">('Input Parameters'!$E$27/'Input Parameters'!$E$38)^$J4680</f>
        <v>6.3010399831609836E-3</v>
      </c>
      <c r="L4680" s="69">
        <f ca="1">$H4680*$C4680*'Input Parameters'!$E$25*K4680</f>
        <v>0.5869970462068328</v>
      </c>
      <c r="M4680" s="24">
        <f t="shared" ca="1" si="707"/>
        <v>1.5774711866229918E-2</v>
      </c>
      <c r="N4680" s="15">
        <f ca="1">_xlfn.NORM.INV(M4680,'Input Parameters'!$E$29,'Input Parameters'!$F$29)</f>
        <v>9.9784992678256065E-2</v>
      </c>
      <c r="O4680" s="8">
        <f t="shared" ca="1" si="708"/>
        <v>0.71022994257215044</v>
      </c>
      <c r="P4680" s="30">
        <f ca="1">_xlfn.LOGNORM.INV(O4680,'Input Parameters'!$H$30,'Input Parameters'!$I$30)</f>
        <v>3.4860391222335325</v>
      </c>
      <c r="Q4680" s="10">
        <f t="shared" ca="1" si="709"/>
        <v>0.76516950463895406</v>
      </c>
      <c r="R4680" s="30">
        <f>IF('Input Parameters'!$E$32=0,0,_xlfn.BETA.INV(Q4680,'Input Parameters'!$L$32,'Input Parameters'!$M$32,'Input Parameters'!$J$32,'Input Parameters'!$K$32))</f>
        <v>0</v>
      </c>
      <c r="S4680" s="10">
        <f t="shared" ca="1" si="710"/>
        <v>0.87343778092668611</v>
      </c>
      <c r="T4680" s="26">
        <f ca="1">_xlfn.LOGNORM.INV(S4680,'Input Parameters'!$H$34,'Input Parameters'!$I$34)</f>
        <v>58.115946219319433</v>
      </c>
      <c r="U4680" s="10">
        <f t="shared" ca="1" si="711"/>
        <v>0.61564590793636631</v>
      </c>
      <c r="V4680" s="30">
        <f ca="1">_xlfn.BETA.INV(U4680,'Input Parameters'!$L$36,'Input Parameters'!$M$36,'Input Parameters'!$J$36,'Input Parameters'!$K$36)</f>
        <v>0.63193059420202691</v>
      </c>
      <c r="W4680" s="2">
        <f ca="1">N4680+(P4680-N4680)*(1-ERF((T4680-R4680)/(2*SQRT(L4680*'Input Parameters'!$E$38))))</f>
        <v>9.978526881412314E-2</v>
      </c>
      <c r="X4680">
        <f t="shared" ref="X4680:X4743" ca="1" si="712">IF(W4680&gt;V4680,0,1)</f>
        <v>1</v>
      </c>
      <c r="Y4680" s="7"/>
    </row>
    <row r="4681" spans="1:25" ht="15" customHeight="1" x14ac:dyDescent="0.25">
      <c r="A4681" s="139">
        <v>4674</v>
      </c>
      <c r="B4681" s="10">
        <f t="shared" ca="1" si="703"/>
        <v>0.22218903039814164</v>
      </c>
      <c r="C4681" s="60">
        <f ca="1">_xlfn.NORM.INV(B4681,'Input Parameters'!$E$15,'Input Parameters'!$F$15)</f>
        <v>229.51891171865924</v>
      </c>
      <c r="D4681" s="10">
        <f t="shared" ca="1" si="704"/>
        <v>5.0630339396665391E-2</v>
      </c>
      <c r="E4681" s="62">
        <f ca="1">IF(_xlfn.NORM.INV(D4681,'Input Parameters'!$E$17,'Input Parameters'!$F$17)&lt;3500,3500,IF(_xlfn.NORM.INV(D4681,'Input Parameters'!$E$17,'Input Parameters'!$F$17)&gt;5500,5500,_xlfn.NORM.INV(D4681,'Input Parameters'!$E$17,'Input Parameters'!$F$17)))</f>
        <v>3652.8593519775977</v>
      </c>
      <c r="F4681" s="10">
        <f t="shared" ca="1" si="705"/>
        <v>0.91920223149283897</v>
      </c>
      <c r="G4681" s="64">
        <f ca="1">_xlfn.NORM.INV(F4681,'Input Parameters'!$E$20,'Input Parameters'!$F$20)</f>
        <v>292.02816079694139</v>
      </c>
      <c r="H4681" s="57">
        <f ca="1">EXP(E4681*(1/'Input Parameters'!$E$23-1/G4681))</f>
        <v>0.96231311764673111</v>
      </c>
      <c r="I4681" s="10">
        <f t="shared" ca="1" si="706"/>
        <v>0.56617714622235416</v>
      </c>
      <c r="J4681" s="30">
        <f ca="1">_xlfn.BETA.INV(I4681,'Input Parameters'!$L$26,'Input Parameters'!$M$26,'Input Parameters'!$J$26,'Input Parameters'!$K$26)</f>
        <v>0.6878354602673793</v>
      </c>
      <c r="K4681" s="168">
        <f ca="1">('Input Parameters'!$E$27/'Input Parameters'!$E$38)^$J4681</f>
        <v>7.1986620463223711E-3</v>
      </c>
      <c r="L4681" s="69">
        <f ca="1">$H4681*$C4681*'Input Parameters'!$E$25*K4681</f>
        <v>1.5899617157926227</v>
      </c>
      <c r="M4681" s="24">
        <f t="shared" ca="1" si="707"/>
        <v>0.90359034226459933</v>
      </c>
      <c r="N4681" s="15">
        <f ca="1">_xlfn.NORM.INV(M4681,'Input Parameters'!$E$29,'Input Parameters'!$F$29)</f>
        <v>0.10013022840107222</v>
      </c>
      <c r="O4681" s="8">
        <f t="shared" ca="1" si="708"/>
        <v>0.26518966738475724</v>
      </c>
      <c r="P4681" s="30">
        <f ca="1">_xlfn.LOGNORM.INV(O4681,'Input Parameters'!$H$30,'Input Parameters'!$I$30)</f>
        <v>1.9950239642316747</v>
      </c>
      <c r="Q4681" s="10">
        <f t="shared" ca="1" si="709"/>
        <v>0.4320673207186273</v>
      </c>
      <c r="R4681" s="30">
        <f>IF('Input Parameters'!$E$32=0,0,_xlfn.BETA.INV(Q4681,'Input Parameters'!$L$32,'Input Parameters'!$M$32,'Input Parameters'!$J$32,'Input Parameters'!$K$32))</f>
        <v>0</v>
      </c>
      <c r="S4681" s="10">
        <f t="shared" ca="1" si="710"/>
        <v>0.45116405747355892</v>
      </c>
      <c r="T4681" s="26">
        <f ca="1">_xlfn.LOGNORM.INV(S4681,'Input Parameters'!$H$34,'Input Parameters'!$I$34)</f>
        <v>49.64330659045882</v>
      </c>
      <c r="U4681" s="10">
        <f t="shared" ca="1" si="711"/>
        <v>0.61548160921934847</v>
      </c>
      <c r="V4681" s="30">
        <f ca="1">_xlfn.BETA.INV(U4681,'Input Parameters'!$L$36,'Input Parameters'!$M$36,'Input Parameters'!$J$36,'Input Parameters'!$K$36)</f>
        <v>0.63186151277982305</v>
      </c>
      <c r="W4681" s="2">
        <f ca="1">N4681+(P4681-N4681)*(1-ERF((T4681-R4681)/(2*SQRT(L4681*'Input Parameters'!$E$38))))</f>
        <v>0.11030787883198098</v>
      </c>
      <c r="X4681">
        <f t="shared" ca="1" si="712"/>
        <v>1</v>
      </c>
      <c r="Y4681" s="7"/>
    </row>
    <row r="4682" spans="1:25" ht="15" customHeight="1" x14ac:dyDescent="0.25">
      <c r="A4682" s="139">
        <v>4675</v>
      </c>
      <c r="B4682" s="10">
        <f t="shared" ca="1" si="703"/>
        <v>0.49557785935953624</v>
      </c>
      <c r="C4682" s="60">
        <f ca="1">_xlfn.NORM.INV(B4682,'Input Parameters'!$E$15,'Input Parameters'!$F$15)</f>
        <v>270.36647169142429</v>
      </c>
      <c r="D4682" s="10">
        <f t="shared" ca="1" si="704"/>
        <v>0.67836374987122039</v>
      </c>
      <c r="E4682" s="62">
        <f ca="1">IF(_xlfn.NORM.INV(D4682,'Input Parameters'!$E$17,'Input Parameters'!$F$17)&lt;3500,3500,IF(_xlfn.NORM.INV(D4682,'Input Parameters'!$E$17,'Input Parameters'!$F$17)&gt;5500,5500,_xlfn.NORM.INV(D4682,'Input Parameters'!$E$17,'Input Parameters'!$F$17)))</f>
        <v>5124.1897179433809</v>
      </c>
      <c r="F4682" s="10">
        <f t="shared" ca="1" si="705"/>
        <v>0.17542735769116824</v>
      </c>
      <c r="G4682" s="64">
        <f ca="1">_xlfn.NORM.INV(F4682,'Input Parameters'!$E$20,'Input Parameters'!$F$20)</f>
        <v>276.39935088219983</v>
      </c>
      <c r="H4682" s="57">
        <f ca="1">EXP(E4682*(1/'Input Parameters'!$E$23-1/G4682))</f>
        <v>0.35131706516686789</v>
      </c>
      <c r="I4682" s="10">
        <f t="shared" ca="1" si="706"/>
        <v>7.0970331587632107E-2</v>
      </c>
      <c r="J4682" s="30">
        <f ca="1">_xlfn.BETA.INV(I4682,'Input Parameters'!$L$26,'Input Parameters'!$M$26,'Input Parameters'!$J$26,'Input Parameters'!$K$26)</f>
        <v>0.41323404270417907</v>
      </c>
      <c r="K4682" s="168">
        <f ca="1">('Input Parameters'!$E$27/'Input Parameters'!$E$38)^$J4682</f>
        <v>5.1604953896760584E-2</v>
      </c>
      <c r="L4682" s="69">
        <f ca="1">$H4682*$C4682*'Input Parameters'!$E$25*K4682</f>
        <v>4.901663278964552</v>
      </c>
      <c r="M4682" s="24">
        <f t="shared" ca="1" si="707"/>
        <v>0.61994802897537371</v>
      </c>
      <c r="N4682" s="15">
        <f ca="1">_xlfn.NORM.INV(M4682,'Input Parameters'!$E$29,'Input Parameters'!$F$29)</f>
        <v>0.10003053442964702</v>
      </c>
      <c r="O4682" s="8">
        <f t="shared" ca="1" si="708"/>
        <v>0.12206067407306076</v>
      </c>
      <c r="P4682" s="30">
        <f ca="1">_xlfn.LOGNORM.INV(O4682,'Input Parameters'!$H$30,'Input Parameters'!$I$30)</f>
        <v>1.5478028307254632</v>
      </c>
      <c r="Q4682" s="10">
        <f t="shared" ca="1" si="709"/>
        <v>0.43141015349633371</v>
      </c>
      <c r="R4682" s="30">
        <f>IF('Input Parameters'!$E$32=0,0,_xlfn.BETA.INV(Q4682,'Input Parameters'!$L$32,'Input Parameters'!$M$32,'Input Parameters'!$J$32,'Input Parameters'!$K$32))</f>
        <v>0</v>
      </c>
      <c r="S4682" s="10">
        <f t="shared" ca="1" si="710"/>
        <v>0.61573291875074532</v>
      </c>
      <c r="T4682" s="26">
        <f ca="1">_xlfn.LOGNORM.INV(S4682,'Input Parameters'!$H$34,'Input Parameters'!$I$34)</f>
        <v>52.289122626897139</v>
      </c>
      <c r="U4682" s="10">
        <f t="shared" ca="1" si="711"/>
        <v>0.11963688012675422</v>
      </c>
      <c r="V4682" s="30">
        <f ca="1">_xlfn.BETA.INV(U4682,'Input Parameters'!$L$36,'Input Parameters'!$M$36,'Input Parameters'!$J$36,'Input Parameters'!$K$36)</f>
        <v>0.42859293198250625</v>
      </c>
      <c r="W4682" s="2">
        <f ca="1">N4682+(P4682-N4682)*(1-ERF((T4682-R4682)/(2*SQRT(L4682*'Input Parameters'!$E$38))))</f>
        <v>0.2374431839933564</v>
      </c>
      <c r="X4682">
        <f t="shared" ca="1" si="712"/>
        <v>1</v>
      </c>
      <c r="Y4682" s="7"/>
    </row>
    <row r="4683" spans="1:25" ht="15" customHeight="1" x14ac:dyDescent="0.25">
      <c r="A4683" s="139">
        <v>4676</v>
      </c>
      <c r="B4683" s="10">
        <f t="shared" ca="1" si="703"/>
        <v>0.59646285919767628</v>
      </c>
      <c r="C4683" s="60">
        <f ca="1">_xlfn.NORM.INV(B4683,'Input Parameters'!$E$15,'Input Parameters'!$F$15)</f>
        <v>284.20135319258264</v>
      </c>
      <c r="D4683" s="10">
        <f t="shared" ca="1" si="704"/>
        <v>0.49658171658190076</v>
      </c>
      <c r="E4683" s="62">
        <f ca="1">IF(_xlfn.NORM.INV(D4683,'Input Parameters'!$E$17,'Input Parameters'!$F$17)&lt;3500,3500,IF(_xlfn.NORM.INV(D4683,'Input Parameters'!$E$17,'Input Parameters'!$F$17)&gt;5500,5500,_xlfn.NORM.INV(D4683,'Input Parameters'!$E$17,'Input Parameters'!$F$17)))</f>
        <v>4794.0020705008965</v>
      </c>
      <c r="F4683" s="10">
        <f t="shared" ca="1" si="705"/>
        <v>0.88076796718640105</v>
      </c>
      <c r="G4683" s="64">
        <f ca="1">_xlfn.NORM.INV(F4683,'Input Parameters'!$E$20,'Input Parameters'!$F$20)</f>
        <v>290.5481914530327</v>
      </c>
      <c r="H4683" s="57">
        <f ca="1">EXP(E4683*(1/'Input Parameters'!$E$23-1/G4683))</f>
        <v>0.87455871773613225</v>
      </c>
      <c r="I4683" s="10">
        <f t="shared" ca="1" si="706"/>
        <v>0.29615952369886056</v>
      </c>
      <c r="J4683" s="30">
        <f ca="1">_xlfn.BETA.INV(I4683,'Input Parameters'!$L$26,'Input Parameters'!$M$26,'Input Parameters'!$J$26,'Input Parameters'!$K$26)</f>
        <v>0.57234447742798134</v>
      </c>
      <c r="K4683" s="168">
        <f ca="1">('Input Parameters'!$E$27/'Input Parameters'!$E$38)^$J4683</f>
        <v>1.6482756031728784E-2</v>
      </c>
      <c r="L4683" s="69">
        <f ca="1">$H4683*$C4683*'Input Parameters'!$E$25*K4683</f>
        <v>4.0968017203357734</v>
      </c>
      <c r="M4683" s="24">
        <f t="shared" ca="1" si="707"/>
        <v>5.0139863309987653E-2</v>
      </c>
      <c r="N4683" s="15">
        <f ca="1">_xlfn.NORM.INV(M4683,'Input Parameters'!$E$29,'Input Parameters'!$F$29)</f>
        <v>9.9835650097359216E-2</v>
      </c>
      <c r="O4683" s="8">
        <f t="shared" ca="1" si="708"/>
        <v>0.3796900174462946</v>
      </c>
      <c r="P4683" s="30">
        <f ca="1">_xlfn.LOGNORM.INV(O4683,'Input Parameters'!$H$30,'Input Parameters'!$I$30)</f>
        <v>2.3218229964030863</v>
      </c>
      <c r="Q4683" s="10">
        <f t="shared" ca="1" si="709"/>
        <v>0.96931110095723161</v>
      </c>
      <c r="R4683" s="30">
        <f>IF('Input Parameters'!$E$32=0,0,_xlfn.BETA.INV(Q4683,'Input Parameters'!$L$32,'Input Parameters'!$M$32,'Input Parameters'!$J$32,'Input Parameters'!$K$32))</f>
        <v>0</v>
      </c>
      <c r="S4683" s="10">
        <f t="shared" ca="1" si="710"/>
        <v>0.73153913330925213</v>
      </c>
      <c r="T4683" s="26">
        <f ca="1">_xlfn.LOGNORM.INV(S4683,'Input Parameters'!$H$34,'Input Parameters'!$I$34)</f>
        <v>54.43621284086182</v>
      </c>
      <c r="U4683" s="10">
        <f t="shared" ca="1" si="711"/>
        <v>0.96928878049681344</v>
      </c>
      <c r="V4683" s="30">
        <f ca="1">_xlfn.BETA.INV(U4683,'Input Parameters'!$L$36,'Input Parameters'!$M$36,'Input Parameters'!$J$36,'Input Parameters'!$K$36)</f>
        <v>0.91186943181147462</v>
      </c>
      <c r="W4683" s="2">
        <f ca="1">N4683+(P4683-N4683)*(1-ERF((T4683-R4683)/(2*SQRT(L4683*'Input Parameters'!$E$38))))</f>
        <v>0.22694567920390202</v>
      </c>
      <c r="X4683">
        <f t="shared" ca="1" si="712"/>
        <v>1</v>
      </c>
      <c r="Y4683" s="7"/>
    </row>
    <row r="4684" spans="1:25" ht="15" customHeight="1" x14ac:dyDescent="0.25">
      <c r="A4684" s="139">
        <v>4677</v>
      </c>
      <c r="B4684" s="10">
        <f t="shared" ca="1" si="703"/>
        <v>0.81128459045931889</v>
      </c>
      <c r="C4684" s="60">
        <f ca="1">_xlfn.NORM.INV(B4684,'Input Parameters'!$E$15,'Input Parameters'!$F$15)</f>
        <v>318.80049691393509</v>
      </c>
      <c r="D4684" s="10">
        <f t="shared" ca="1" si="704"/>
        <v>0.95706577149780381</v>
      </c>
      <c r="E4684" s="62">
        <f ca="1">IF(_xlfn.NORM.INV(D4684,'Input Parameters'!$E$17,'Input Parameters'!$F$17)&lt;3500,3500,IF(_xlfn.NORM.INV(D4684,'Input Parameters'!$E$17,'Input Parameters'!$F$17)&gt;5500,5500,_xlfn.NORM.INV(D4684,'Input Parameters'!$E$17,'Input Parameters'!$F$17)))</f>
        <v>5500</v>
      </c>
      <c r="F4684" s="10">
        <f t="shared" ca="1" si="705"/>
        <v>0.92100164621908986</v>
      </c>
      <c r="G4684" s="64">
        <f ca="1">_xlfn.NORM.INV(F4684,'Input Parameters'!$E$20,'Input Parameters'!$F$20)</f>
        <v>292.10933642025475</v>
      </c>
      <c r="H4684" s="57">
        <f ca="1">EXP(E4684*(1/'Input Parameters'!$E$23-1/G4684))</f>
        <v>0.94875271572016362</v>
      </c>
      <c r="I4684" s="10">
        <f t="shared" ca="1" si="706"/>
        <v>0.55544814675999765</v>
      </c>
      <c r="J4684" s="30">
        <f ca="1">_xlfn.BETA.INV(I4684,'Input Parameters'!$L$26,'Input Parameters'!$M$26,'Input Parameters'!$J$26,'Input Parameters'!$K$26)</f>
        <v>0.68357175460056729</v>
      </c>
      <c r="K4684" s="168">
        <f ca="1">('Input Parameters'!$E$27/'Input Parameters'!$E$38)^$J4684</f>
        <v>7.4222247508786152E-3</v>
      </c>
      <c r="L4684" s="69">
        <f ca="1">$H4684*$C4684*'Input Parameters'!$E$25*K4684</f>
        <v>2.244947156635503</v>
      </c>
      <c r="M4684" s="24">
        <f t="shared" ca="1" si="707"/>
        <v>0.29058915356325221</v>
      </c>
      <c r="N4684" s="15">
        <f ca="1">_xlfn.NORM.INV(M4684,'Input Parameters'!$E$29,'Input Parameters'!$F$29)</f>
        <v>9.9944833560316568E-2</v>
      </c>
      <c r="O4684" s="8">
        <f t="shared" ca="1" si="708"/>
        <v>0.70673325175149604</v>
      </c>
      <c r="P4684" s="30">
        <f ca="1">_xlfn.LOGNORM.INV(O4684,'Input Parameters'!$H$30,'Input Parameters'!$I$30)</f>
        <v>3.4692986677607869</v>
      </c>
      <c r="Q4684" s="10">
        <f t="shared" ca="1" si="709"/>
        <v>0.52112093176775343</v>
      </c>
      <c r="R4684" s="30">
        <f>IF('Input Parameters'!$E$32=0,0,_xlfn.BETA.INV(Q4684,'Input Parameters'!$L$32,'Input Parameters'!$M$32,'Input Parameters'!$J$32,'Input Parameters'!$K$32))</f>
        <v>0</v>
      </c>
      <c r="S4684" s="10">
        <f t="shared" ca="1" si="710"/>
        <v>0.98333901750350805</v>
      </c>
      <c r="T4684" s="26">
        <f ca="1">_xlfn.LOGNORM.INV(S4684,'Input Parameters'!$H$34,'Input Parameters'!$I$34)</f>
        <v>65.702475982145955</v>
      </c>
      <c r="U4684" s="10">
        <f t="shared" ca="1" si="711"/>
        <v>3.3710394262793764E-2</v>
      </c>
      <c r="V4684" s="30">
        <f ca="1">_xlfn.BETA.INV(U4684,'Input Parameters'!$L$36,'Input Parameters'!$M$36,'Input Parameters'!$J$36,'Input Parameters'!$K$36)</f>
        <v>0.36167137854749032</v>
      </c>
      <c r="W4684" s="2">
        <f ca="1">N4684+(P4684-N4684)*(1-ERF((T4684-R4684)/(2*SQRT(L4684*'Input Parameters'!$E$38))))</f>
        <v>0.10644921959757052</v>
      </c>
      <c r="X4684">
        <f t="shared" ca="1" si="712"/>
        <v>1</v>
      </c>
      <c r="Y4684" s="7"/>
    </row>
    <row r="4685" spans="1:25" ht="15" customHeight="1" x14ac:dyDescent="0.25">
      <c r="A4685" s="139">
        <v>4678</v>
      </c>
      <c r="B4685" s="10">
        <f t="shared" ca="1" si="703"/>
        <v>0.1096242477134638</v>
      </c>
      <c r="C4685" s="60">
        <f ca="1">_xlfn.NORM.INV(B4685,'Input Parameters'!$E$15,'Input Parameters'!$F$15)</f>
        <v>204.38899392915692</v>
      </c>
      <c r="D4685" s="10">
        <f t="shared" ca="1" si="704"/>
        <v>0.97211897891206522</v>
      </c>
      <c r="E4685" s="62">
        <f ca="1">IF(_xlfn.NORM.INV(D4685,'Input Parameters'!$E$17,'Input Parameters'!$F$17)&lt;3500,3500,IF(_xlfn.NORM.INV(D4685,'Input Parameters'!$E$17,'Input Parameters'!$F$17)&gt;5500,5500,_xlfn.NORM.INV(D4685,'Input Parameters'!$E$17,'Input Parameters'!$F$17)))</f>
        <v>5500</v>
      </c>
      <c r="F4685" s="10">
        <f t="shared" ca="1" si="705"/>
        <v>6.5336296976314157E-2</v>
      </c>
      <c r="G4685" s="64">
        <f ca="1">_xlfn.NORM.INV(F4685,'Input Parameters'!$E$20,'Input Parameters'!$F$20)</f>
        <v>272.5232522495437</v>
      </c>
      <c r="H4685" s="57">
        <f ca="1">EXP(E4685*(1/'Input Parameters'!$E$23-1/G4685))</f>
        <v>0.2451696263394921</v>
      </c>
      <c r="I4685" s="10">
        <f t="shared" ca="1" si="706"/>
        <v>0.13185156358698336</v>
      </c>
      <c r="J4685" s="30">
        <f ca="1">_xlfn.BETA.INV(I4685,'Input Parameters'!$L$26,'Input Parameters'!$M$26,'Input Parameters'!$J$26,'Input Parameters'!$K$26)</f>
        <v>0.47250154870885291</v>
      </c>
      <c r="K4685" s="168">
        <f ca="1">('Input Parameters'!$E$27/'Input Parameters'!$E$38)^$J4685</f>
        <v>3.373346748699841E-2</v>
      </c>
      <c r="L4685" s="69">
        <f ca="1">$H4685*$C4685*'Input Parameters'!$E$25*K4685</f>
        <v>1.6903831540615817</v>
      </c>
      <c r="M4685" s="24">
        <f t="shared" ca="1" si="707"/>
        <v>0.67189919207842674</v>
      </c>
      <c r="N4685" s="15">
        <f ca="1">_xlfn.NORM.INV(M4685,'Input Parameters'!$E$29,'Input Parameters'!$F$29)</f>
        <v>0.10004451634808817</v>
      </c>
      <c r="O4685" s="8">
        <f t="shared" ca="1" si="708"/>
        <v>0.56418890025430768</v>
      </c>
      <c r="P4685" s="30">
        <f ca="1">_xlfn.LOGNORM.INV(O4685,'Input Parameters'!$H$30,'Input Parameters'!$I$30)</f>
        <v>2.8961331000739108</v>
      </c>
      <c r="Q4685" s="10">
        <f t="shared" ca="1" si="709"/>
        <v>0.42427494101156704</v>
      </c>
      <c r="R4685" s="30">
        <f>IF('Input Parameters'!$E$32=0,0,_xlfn.BETA.INV(Q4685,'Input Parameters'!$L$32,'Input Parameters'!$M$32,'Input Parameters'!$J$32,'Input Parameters'!$K$32))</f>
        <v>0</v>
      </c>
      <c r="S4685" s="10">
        <f t="shared" ca="1" si="710"/>
        <v>0.98069833942466977</v>
      </c>
      <c r="T4685" s="26">
        <f ca="1">_xlfn.LOGNORM.INV(S4685,'Input Parameters'!$H$34,'Input Parameters'!$I$34)</f>
        <v>65.215134878767785</v>
      </c>
      <c r="U4685" s="10">
        <f t="shared" ca="1" si="711"/>
        <v>0.74764601170997802</v>
      </c>
      <c r="V4685" s="30">
        <f ca="1">_xlfn.BETA.INV(U4685,'Input Parameters'!$L$36,'Input Parameters'!$M$36,'Input Parameters'!$J$36,'Input Parameters'!$K$36)</f>
        <v>0.69365696636131979</v>
      </c>
      <c r="W4685" s="2">
        <f ca="1">N4685+(P4685-N4685)*(1-ERF((T4685-R4685)/(2*SQRT(L4685*'Input Parameters'!$E$38))))</f>
        <v>0.10113468523606917</v>
      </c>
      <c r="X4685">
        <f t="shared" ca="1" si="712"/>
        <v>1</v>
      </c>
      <c r="Y4685" s="7"/>
    </row>
    <row r="4686" spans="1:25" ht="15" customHeight="1" x14ac:dyDescent="0.25">
      <c r="A4686" s="139">
        <v>4679</v>
      </c>
      <c r="B4686" s="10">
        <f t="shared" ca="1" si="703"/>
        <v>4.8773020989301141E-3</v>
      </c>
      <c r="C4686" s="60">
        <f ca="1">_xlfn.NORM.INV(B4686,'Input Parameters'!$E$15,'Input Parameters'!$F$15)</f>
        <v>130.90918590734938</v>
      </c>
      <c r="D4686" s="10">
        <f t="shared" ca="1" si="704"/>
        <v>2.6257792977041783E-2</v>
      </c>
      <c r="E4686" s="62">
        <f ca="1">IF(_xlfn.NORM.INV(D4686,'Input Parameters'!$E$17,'Input Parameters'!$F$17)&lt;3500,3500,IF(_xlfn.NORM.INV(D4686,'Input Parameters'!$E$17,'Input Parameters'!$F$17)&gt;5500,5500,_xlfn.NORM.INV(D4686,'Input Parameters'!$E$17,'Input Parameters'!$F$17)))</f>
        <v>3500</v>
      </c>
      <c r="F4686" s="10">
        <f t="shared" ca="1" si="705"/>
        <v>0.90856216430754855</v>
      </c>
      <c r="G4686" s="64">
        <f ca="1">_xlfn.NORM.INV(F4686,'Input Parameters'!$E$20,'Input Parameters'!$F$20)</f>
        <v>291.57408432485357</v>
      </c>
      <c r="H4686" s="57">
        <f ca="1">EXP(E4686*(1/'Input Parameters'!$E$23-1/G4686))</f>
        <v>0.94603789959449536</v>
      </c>
      <c r="I4686" s="10">
        <f t="shared" ca="1" si="706"/>
        <v>0.4892913346406762</v>
      </c>
      <c r="J4686" s="30">
        <f ca="1">_xlfn.BETA.INV(I4686,'Input Parameters'!$L$26,'Input Parameters'!$M$26,'Input Parameters'!$J$26,'Input Parameters'!$K$26)</f>
        <v>0.65707097201651687</v>
      </c>
      <c r="K4686" s="168">
        <f ca="1">('Input Parameters'!$E$27/'Input Parameters'!$E$38)^$J4686</f>
        <v>8.9761367787395945E-3</v>
      </c>
      <c r="L4686" s="69">
        <f ca="1">$H4686*$C4686*'Input Parameters'!$E$25*K4686</f>
        <v>1.1116501196001833</v>
      </c>
      <c r="M4686" s="24">
        <f t="shared" ca="1" si="707"/>
        <v>0.14444021767335369</v>
      </c>
      <c r="N4686" s="15">
        <f ca="1">_xlfn.NORM.INV(M4686,'Input Parameters'!$E$29,'Input Parameters'!$F$29)</f>
        <v>9.9893941916351078E-2</v>
      </c>
      <c r="O4686" s="8">
        <f t="shared" ca="1" si="708"/>
        <v>0.46975816114513125</v>
      </c>
      <c r="P4686" s="30">
        <f ca="1">_xlfn.LOGNORM.INV(O4686,'Input Parameters'!$H$30,'Input Parameters'!$I$30)</f>
        <v>2.5888073956160875</v>
      </c>
      <c r="Q4686" s="10">
        <f t="shared" ca="1" si="709"/>
        <v>0.52651724696130708</v>
      </c>
      <c r="R4686" s="30">
        <f>IF('Input Parameters'!$E$32=0,0,_xlfn.BETA.INV(Q4686,'Input Parameters'!$L$32,'Input Parameters'!$M$32,'Input Parameters'!$J$32,'Input Parameters'!$K$32))</f>
        <v>0</v>
      </c>
      <c r="S4686" s="10">
        <f t="shared" ca="1" si="710"/>
        <v>5.5527466424065253E-2</v>
      </c>
      <c r="T4686" s="26">
        <f ca="1">_xlfn.LOGNORM.INV(S4686,'Input Parameters'!$H$34,'Input Parameters'!$I$34)</f>
        <v>41.335931495591929</v>
      </c>
      <c r="U4686" s="10">
        <f t="shared" ca="1" si="711"/>
        <v>9.8978020147033829E-2</v>
      </c>
      <c r="V4686" s="30">
        <f ca="1">_xlfn.BETA.INV(U4686,'Input Parameters'!$L$36,'Input Parameters'!$M$36,'Input Parameters'!$J$36,'Input Parameters'!$K$36)</f>
        <v>0.41620419284072219</v>
      </c>
      <c r="W4686" s="2">
        <f ca="1">N4686+(P4686-N4686)*(1-ERF((T4686-R4686)/(2*SQRT(L4686*'Input Parameters'!$E$38))))</f>
        <v>0.11375079967662161</v>
      </c>
      <c r="X4686">
        <f t="shared" ca="1" si="712"/>
        <v>1</v>
      </c>
      <c r="Y4686" s="7"/>
    </row>
    <row r="4687" spans="1:25" ht="15" customHeight="1" x14ac:dyDescent="0.25">
      <c r="A4687" s="139">
        <v>4680</v>
      </c>
      <c r="B4687" s="10">
        <f t="shared" ca="1" si="703"/>
        <v>0.4933930380323569</v>
      </c>
      <c r="C4687" s="60">
        <f ca="1">_xlfn.NORM.INV(B4687,'Input Parameters'!$E$15,'Input Parameters'!$F$15)</f>
        <v>270.06965069630911</v>
      </c>
      <c r="D4687" s="10">
        <f t="shared" ca="1" si="704"/>
        <v>0.33525089937970753</v>
      </c>
      <c r="E4687" s="62">
        <f ca="1">IF(_xlfn.NORM.INV(D4687,'Input Parameters'!$E$17,'Input Parameters'!$F$17)&lt;3500,3500,IF(_xlfn.NORM.INV(D4687,'Input Parameters'!$E$17,'Input Parameters'!$F$17)&gt;5500,5500,_xlfn.NORM.INV(D4687,'Input Parameters'!$E$17,'Input Parameters'!$F$17)))</f>
        <v>4502.1784069823343</v>
      </c>
      <c r="F4687" s="10">
        <f t="shared" ca="1" si="705"/>
        <v>0.93451092017899406</v>
      </c>
      <c r="G4687" s="64">
        <f ca="1">_xlfn.NORM.INV(F4687,'Input Parameters'!$E$20,'Input Parameters'!$F$20)</f>
        <v>292.76871400980934</v>
      </c>
      <c r="H4687" s="57">
        <f ca="1">EXP(E4687*(1/'Input Parameters'!$E$23-1/G4687))</f>
        <v>0.99168433981074711</v>
      </c>
      <c r="I4687" s="10">
        <f t="shared" ca="1" si="706"/>
        <v>0.54819881205616705</v>
      </c>
      <c r="J4687" s="30">
        <f ca="1">_xlfn.BETA.INV(I4687,'Input Parameters'!$L$26,'Input Parameters'!$M$26,'Input Parameters'!$J$26,'Input Parameters'!$K$26)</f>
        <v>0.68068810538326807</v>
      </c>
      <c r="K4687" s="168">
        <f ca="1">('Input Parameters'!$E$27/'Input Parameters'!$E$38)^$J4687</f>
        <v>7.5773484385212439E-3</v>
      </c>
      <c r="L4687" s="69">
        <f ca="1">$H4687*$C4687*'Input Parameters'!$E$25*K4687</f>
        <v>2.0293945804770939</v>
      </c>
      <c r="M4687" s="24">
        <f t="shared" ca="1" si="707"/>
        <v>0.98290673367545389</v>
      </c>
      <c r="N4687" s="15">
        <f ca="1">_xlfn.NORM.INV(M4687,'Input Parameters'!$E$29,'Input Parameters'!$F$29)</f>
        <v>0.10021178646443428</v>
      </c>
      <c r="O4687" s="8">
        <f t="shared" ca="1" si="708"/>
        <v>0.13093648778102862</v>
      </c>
      <c r="P4687" s="30">
        <f ca="1">_xlfn.LOGNORM.INV(O4687,'Input Parameters'!$H$30,'Input Parameters'!$I$30)</f>
        <v>1.5793937047398641</v>
      </c>
      <c r="Q4687" s="10">
        <f t="shared" ca="1" si="709"/>
        <v>0.99924218726853486</v>
      </c>
      <c r="R4687" s="30">
        <f>IF('Input Parameters'!$E$32=0,0,_xlfn.BETA.INV(Q4687,'Input Parameters'!$L$32,'Input Parameters'!$M$32,'Input Parameters'!$J$32,'Input Parameters'!$K$32))</f>
        <v>0</v>
      </c>
      <c r="S4687" s="10">
        <f t="shared" ca="1" si="710"/>
        <v>0.95264174868653273</v>
      </c>
      <c r="T4687" s="26">
        <f ca="1">_xlfn.LOGNORM.INV(S4687,'Input Parameters'!$H$34,'Input Parameters'!$I$34)</f>
        <v>62.066937489920257</v>
      </c>
      <c r="U4687" s="10">
        <f t="shared" ca="1" si="711"/>
        <v>3.2359361745054938E-2</v>
      </c>
      <c r="V4687" s="30">
        <f ca="1">_xlfn.BETA.INV(U4687,'Input Parameters'!$L$36,'Input Parameters'!$M$36,'Input Parameters'!$J$36,'Input Parameters'!$K$36)</f>
        <v>0.36000156581721077</v>
      </c>
      <c r="W4687" s="2">
        <f ca="1">N4687+(P4687-N4687)*(1-ERF((T4687-R4687)/(2*SQRT(L4687*'Input Parameters'!$E$38))))</f>
        <v>0.10326559189584096</v>
      </c>
      <c r="X4687">
        <f t="shared" ca="1" si="712"/>
        <v>1</v>
      </c>
      <c r="Y4687" s="7"/>
    </row>
    <row r="4688" spans="1:25" ht="15" customHeight="1" x14ac:dyDescent="0.25">
      <c r="A4688" s="139">
        <v>4681</v>
      </c>
      <c r="B4688" s="10">
        <f t="shared" ca="1" si="703"/>
        <v>0.41372632155077449</v>
      </c>
      <c r="C4688" s="60">
        <f ca="1">_xlfn.NORM.INV(B4688,'Input Parameters'!$E$15,'Input Parameters'!$F$15)</f>
        <v>259.15466681281794</v>
      </c>
      <c r="D4688" s="10">
        <f t="shared" ca="1" si="704"/>
        <v>0.70566961320705823</v>
      </c>
      <c r="E4688" s="62">
        <f ca="1">IF(_xlfn.NORM.INV(D4688,'Input Parameters'!$E$17,'Input Parameters'!$F$17)&lt;3500,3500,IF(_xlfn.NORM.INV(D4688,'Input Parameters'!$E$17,'Input Parameters'!$F$17)&gt;5500,5500,_xlfn.NORM.INV(D4688,'Input Parameters'!$E$17,'Input Parameters'!$F$17)))</f>
        <v>5178.5444322250287</v>
      </c>
      <c r="F4688" s="10">
        <f t="shared" ca="1" si="705"/>
        <v>0.29428293232952951</v>
      </c>
      <c r="G4688" s="64">
        <f ca="1">_xlfn.NORM.INV(F4688,'Input Parameters'!$E$20,'Input Parameters'!$F$20)</f>
        <v>279.02586651802829</v>
      </c>
      <c r="H4688" s="57">
        <f ca="1">EXP(E4688*(1/'Input Parameters'!$E$23-1/G4688))</f>
        <v>0.41445131017806919</v>
      </c>
      <c r="I4688" s="10">
        <f t="shared" ca="1" si="706"/>
        <v>1.8705865518013898E-2</v>
      </c>
      <c r="J4688" s="30">
        <f ca="1">_xlfn.BETA.INV(I4688,'Input Parameters'!$L$26,'Input Parameters'!$M$26,'Input Parameters'!$J$26,'Input Parameters'!$K$26)</f>
        <v>0.31568374422732076</v>
      </c>
      <c r="K4688" s="168">
        <f ca="1">('Input Parameters'!$E$27/'Input Parameters'!$E$38)^$J4688</f>
        <v>0.1038916243313551</v>
      </c>
      <c r="L4688" s="69">
        <f ca="1">$H4688*$C4688*'Input Parameters'!$E$25*K4688</f>
        <v>11.158686780242306</v>
      </c>
      <c r="M4688" s="24">
        <f t="shared" ca="1" si="707"/>
        <v>8.4248145592328294E-3</v>
      </c>
      <c r="N4688" s="15">
        <f ca="1">_xlfn.NORM.INV(M4688,'Input Parameters'!$E$29,'Input Parameters'!$F$29)</f>
        <v>9.9761002738499568E-2</v>
      </c>
      <c r="O4688" s="8">
        <f t="shared" ca="1" si="708"/>
        <v>0.1726772119143547</v>
      </c>
      <c r="P4688" s="30">
        <f ca="1">_xlfn.LOGNORM.INV(O4688,'Input Parameters'!$H$30,'Input Parameters'!$I$30)</f>
        <v>1.7182114308221188</v>
      </c>
      <c r="Q4688" s="10">
        <f t="shared" ca="1" si="709"/>
        <v>0.57610321281288202</v>
      </c>
      <c r="R4688" s="30">
        <f>IF('Input Parameters'!$E$32=0,0,_xlfn.BETA.INV(Q4688,'Input Parameters'!$L$32,'Input Parameters'!$M$32,'Input Parameters'!$J$32,'Input Parameters'!$K$32))</f>
        <v>0</v>
      </c>
      <c r="S4688" s="10">
        <f t="shared" ca="1" si="710"/>
        <v>0.28383793028154247</v>
      </c>
      <c r="T4688" s="26">
        <f ca="1">_xlfn.LOGNORM.INV(S4688,'Input Parameters'!$H$34,'Input Parameters'!$I$34)</f>
        <v>46.945448216066993</v>
      </c>
      <c r="U4688" s="10">
        <f t="shared" ca="1" si="711"/>
        <v>0.36806936792053724</v>
      </c>
      <c r="V4688" s="30">
        <f ca="1">_xlfn.BETA.INV(U4688,'Input Parameters'!$L$36,'Input Parameters'!$M$36,'Input Parameters'!$J$36,'Input Parameters'!$K$36)</f>
        <v>0.5362628990607633</v>
      </c>
      <c r="W4688" s="2">
        <f ca="1">N4688+(P4688-N4688)*(1-ERF((T4688-R4688)/(2*SQRT(L4688*'Input Parameters'!$E$38))))</f>
        <v>0.61823221326471045</v>
      </c>
      <c r="X4688">
        <f t="shared" ca="1" si="712"/>
        <v>0</v>
      </c>
      <c r="Y4688" s="7"/>
    </row>
    <row r="4689" spans="1:25" ht="15" customHeight="1" x14ac:dyDescent="0.25">
      <c r="A4689" s="139">
        <v>4682</v>
      </c>
      <c r="B4689" s="10">
        <f t="shared" ca="1" si="703"/>
        <v>0.84697814001194649</v>
      </c>
      <c r="C4689" s="60">
        <f ca="1">_xlfn.NORM.INV(B4689,'Input Parameters'!$E$15,'Input Parameters'!$F$15)</f>
        <v>326.43737167948586</v>
      </c>
      <c r="D4689" s="10">
        <f t="shared" ca="1" si="704"/>
        <v>0.3287583621100183</v>
      </c>
      <c r="E4689" s="62">
        <f ca="1">IF(_xlfn.NORM.INV(D4689,'Input Parameters'!$E$17,'Input Parameters'!$F$17)&lt;3500,3500,IF(_xlfn.NORM.INV(D4689,'Input Parameters'!$E$17,'Input Parameters'!$F$17)&gt;5500,5500,_xlfn.NORM.INV(D4689,'Input Parameters'!$E$17,'Input Parameters'!$F$17)))</f>
        <v>4489.6589963216993</v>
      </c>
      <c r="F4689" s="10">
        <f t="shared" ca="1" si="705"/>
        <v>0.16849485107848938</v>
      </c>
      <c r="G4689" s="64">
        <f ca="1">_xlfn.NORM.INV(F4689,'Input Parameters'!$E$20,'Input Parameters'!$F$20)</f>
        <v>276.2171278106419</v>
      </c>
      <c r="H4689" s="57">
        <f ca="1">EXP(E4689*(1/'Input Parameters'!$E$23-1/G4689))</f>
        <v>0.39564132910960792</v>
      </c>
      <c r="I4689" s="10">
        <f t="shared" ca="1" si="706"/>
        <v>0.37425253362599009</v>
      </c>
      <c r="J4689" s="30">
        <f ca="1">_xlfn.BETA.INV(I4689,'Input Parameters'!$L$26,'Input Parameters'!$M$26,'Input Parameters'!$J$26,'Input Parameters'!$K$26)</f>
        <v>0.60867335220613106</v>
      </c>
      <c r="K4689" s="168">
        <f ca="1">('Input Parameters'!$E$27/'Input Parameters'!$E$38)^$J4689</f>
        <v>1.2701585949737285E-2</v>
      </c>
      <c r="L4689" s="69">
        <f ca="1">$H4689*$C4689*'Input Parameters'!$E$25*K4689</f>
        <v>1.6404366969132589</v>
      </c>
      <c r="M4689" s="24">
        <f t="shared" ca="1" si="707"/>
        <v>0.30292383521956356</v>
      </c>
      <c r="N4689" s="15">
        <f ca="1">_xlfn.NORM.INV(M4689,'Input Parameters'!$E$29,'Input Parameters'!$F$29)</f>
        <v>9.9948399035151694E-2</v>
      </c>
      <c r="O4689" s="8">
        <f t="shared" ca="1" si="708"/>
        <v>0.81395726614938269</v>
      </c>
      <c r="P4689" s="30">
        <f ca="1">_xlfn.LOGNORM.INV(O4689,'Input Parameters'!$H$30,'Input Parameters'!$I$30)</f>
        <v>4.0905325214397292</v>
      </c>
      <c r="Q4689" s="10">
        <f t="shared" ca="1" si="709"/>
        <v>0.24149312867815054</v>
      </c>
      <c r="R4689" s="30">
        <f>IF('Input Parameters'!$E$32=0,0,_xlfn.BETA.INV(Q4689,'Input Parameters'!$L$32,'Input Parameters'!$M$32,'Input Parameters'!$J$32,'Input Parameters'!$K$32))</f>
        <v>0</v>
      </c>
      <c r="S4689" s="10">
        <f t="shared" ca="1" si="710"/>
        <v>0.1985244430213603</v>
      </c>
      <c r="T4689" s="26">
        <f ca="1">_xlfn.LOGNORM.INV(S4689,'Input Parameters'!$H$34,'Input Parameters'!$I$34)</f>
        <v>45.362754446979835</v>
      </c>
      <c r="U4689" s="10">
        <f t="shared" ca="1" si="711"/>
        <v>0.84488862360063433</v>
      </c>
      <c r="V4689" s="30">
        <f ca="1">_xlfn.BETA.INV(U4689,'Input Parameters'!$L$36,'Input Parameters'!$M$36,'Input Parameters'!$J$36,'Input Parameters'!$K$36)</f>
        <v>0.75411248959121968</v>
      </c>
      <c r="W4689" s="2">
        <f ca="1">N4689+(P4689-N4689)*(1-ERF((T4689-R4689)/(2*SQRT(L4689*'Input Parameters'!$E$38))))</f>
        <v>0.14889582707659085</v>
      </c>
      <c r="X4689">
        <f t="shared" ca="1" si="712"/>
        <v>1</v>
      </c>
      <c r="Y4689" s="7"/>
    </row>
    <row r="4690" spans="1:25" ht="15" customHeight="1" x14ac:dyDescent="0.25">
      <c r="A4690" s="139">
        <v>4683</v>
      </c>
      <c r="B4690" s="10">
        <f t="shared" ca="1" si="703"/>
        <v>0.68091628208427724</v>
      </c>
      <c r="C4690" s="60">
        <f ca="1">_xlfn.NORM.INV(B4690,'Input Parameters'!$E$15,'Input Parameters'!$F$15)</f>
        <v>296.45234637179146</v>
      </c>
      <c r="D4690" s="10">
        <f t="shared" ca="1" si="704"/>
        <v>0.6617174931513915</v>
      </c>
      <c r="E4690" s="62">
        <f ca="1">IF(_xlfn.NORM.INV(D4690,'Input Parameters'!$E$17,'Input Parameters'!$F$17)&lt;3500,3500,IF(_xlfn.NORM.INV(D4690,'Input Parameters'!$E$17,'Input Parameters'!$F$17)&gt;5500,5500,_xlfn.NORM.INV(D4690,'Input Parameters'!$E$17,'Input Parameters'!$F$17)))</f>
        <v>5092.0085229716942</v>
      </c>
      <c r="F4690" s="10">
        <f t="shared" ca="1" si="705"/>
        <v>0.30334500584374979</v>
      </c>
      <c r="G4690" s="64">
        <f ca="1">_xlfn.NORM.INV(F4690,'Input Parameters'!$E$20,'Input Parameters'!$F$20)</f>
        <v>279.2008134087352</v>
      </c>
      <c r="H4690" s="57">
        <f ca="1">EXP(E4690*(1/'Input Parameters'!$E$23-1/G4690))</f>
        <v>0.42543366098447549</v>
      </c>
      <c r="I4690" s="10">
        <f t="shared" ca="1" si="706"/>
        <v>0.47723127741142191</v>
      </c>
      <c r="J4690" s="30">
        <f ca="1">_xlfn.BETA.INV(I4690,'Input Parameters'!$L$26,'Input Parameters'!$M$26,'Input Parameters'!$J$26,'Input Parameters'!$K$26)</f>
        <v>0.65217211261871155</v>
      </c>
      <c r="K4690" s="168">
        <f ca="1">('Input Parameters'!$E$27/'Input Parameters'!$E$38)^$J4690</f>
        <v>9.2971622740835678E-3</v>
      </c>
      <c r="L4690" s="69">
        <f ca="1">$H4690*$C4690*'Input Parameters'!$E$25*K4690</f>
        <v>1.1725656090441237</v>
      </c>
      <c r="M4690" s="24">
        <f t="shared" ca="1" si="707"/>
        <v>2.6551463120968455E-2</v>
      </c>
      <c r="N4690" s="15">
        <f ca="1">_xlfn.NORM.INV(M4690,'Input Parameters'!$E$29,'Input Parameters'!$F$29)</f>
        <v>9.980659170203994E-2</v>
      </c>
      <c r="O4690" s="8">
        <f t="shared" ca="1" si="708"/>
        <v>8.4372240331387349E-3</v>
      </c>
      <c r="P4690" s="30">
        <f ca="1">_xlfn.LOGNORM.INV(O4690,'Input Parameters'!$H$30,'Input Parameters'!$I$30)</f>
        <v>0.8678979808326398</v>
      </c>
      <c r="Q4690" s="10">
        <f t="shared" ca="1" si="709"/>
        <v>0.35875485547516273</v>
      </c>
      <c r="R4690" s="30">
        <f>IF('Input Parameters'!$E$32=0,0,_xlfn.BETA.INV(Q4690,'Input Parameters'!$L$32,'Input Parameters'!$M$32,'Input Parameters'!$J$32,'Input Parameters'!$K$32))</f>
        <v>0</v>
      </c>
      <c r="S4690" s="10">
        <f t="shared" ca="1" si="710"/>
        <v>0.33320868106033263</v>
      </c>
      <c r="T4690" s="26">
        <f ca="1">_xlfn.LOGNORM.INV(S4690,'Input Parameters'!$H$34,'Input Parameters'!$I$34)</f>
        <v>47.773410200526023</v>
      </c>
      <c r="U4690" s="10">
        <f t="shared" ca="1" si="711"/>
        <v>0.30379850555303178</v>
      </c>
      <c r="V4690" s="30">
        <f ca="1">_xlfn.BETA.INV(U4690,'Input Parameters'!$L$36,'Input Parameters'!$M$36,'Input Parameters'!$J$36,'Input Parameters'!$K$36)</f>
        <v>0.51168377391419306</v>
      </c>
      <c r="W4690" s="2">
        <f ca="1">N4690+(P4690-N4690)*(1-ERF((T4690-R4690)/(2*SQRT(L4690*'Input Parameters'!$E$38))))</f>
        <v>0.10119745301263482</v>
      </c>
      <c r="X4690">
        <f t="shared" ca="1" si="712"/>
        <v>1</v>
      </c>
      <c r="Y4690" s="7"/>
    </row>
    <row r="4691" spans="1:25" ht="15" customHeight="1" x14ac:dyDescent="0.25">
      <c r="A4691" s="139">
        <v>4684</v>
      </c>
      <c r="B4691" s="10">
        <f t="shared" ca="1" si="703"/>
        <v>0.6387965571877714</v>
      </c>
      <c r="C4691" s="60">
        <f ca="1">_xlfn.NORM.INV(B4691,'Input Parameters'!$E$15,'Input Parameters'!$F$15)</f>
        <v>290.21908851749066</v>
      </c>
      <c r="D4691" s="10">
        <f t="shared" ca="1" si="704"/>
        <v>0.15879270470208584</v>
      </c>
      <c r="E4691" s="62">
        <f ca="1">IF(_xlfn.NORM.INV(D4691,'Input Parameters'!$E$17,'Input Parameters'!$F$17)&lt;3500,3500,IF(_xlfn.NORM.INV(D4691,'Input Parameters'!$E$17,'Input Parameters'!$F$17)&gt;5500,5500,_xlfn.NORM.INV(D4691,'Input Parameters'!$E$17,'Input Parameters'!$F$17)))</f>
        <v>4100.397520103581</v>
      </c>
      <c r="F4691" s="10">
        <f t="shared" ca="1" si="705"/>
        <v>0.16138314041633395</v>
      </c>
      <c r="G4691" s="64">
        <f ca="1">_xlfn.NORM.INV(F4691,'Input Parameters'!$E$20,'Input Parameters'!$F$20)</f>
        <v>276.02511224277424</v>
      </c>
      <c r="H4691" s="57">
        <f ca="1">EXP(E4691*(1/'Input Parameters'!$E$23-1/G4691))</f>
        <v>0.42435710150702222</v>
      </c>
      <c r="I4691" s="10">
        <f t="shared" ca="1" si="706"/>
        <v>0.60968853705108872</v>
      </c>
      <c r="J4691" s="30">
        <f ca="1">_xlfn.BETA.INV(I4691,'Input Parameters'!$L$26,'Input Parameters'!$M$26,'Input Parameters'!$J$26,'Input Parameters'!$K$26)</f>
        <v>0.70512707471514902</v>
      </c>
      <c r="K4691" s="168">
        <f ca="1">('Input Parameters'!$E$27/'Input Parameters'!$E$38)^$J4691</f>
        <v>6.3589420592519994E-3</v>
      </c>
      <c r="L4691" s="69">
        <f ca="1">$H4691*$C4691*'Input Parameters'!$E$25*K4691</f>
        <v>0.78314524615291425</v>
      </c>
      <c r="M4691" s="24">
        <f t="shared" ca="1" si="707"/>
        <v>0.30827192312541984</v>
      </c>
      <c r="N4691" s="15">
        <f ca="1">_xlfn.NORM.INV(M4691,'Input Parameters'!$E$29,'Input Parameters'!$F$29)</f>
        <v>9.9949924540783608E-2</v>
      </c>
      <c r="O4691" s="8">
        <f t="shared" ca="1" si="708"/>
        <v>0.48362300983277429</v>
      </c>
      <c r="P4691" s="30">
        <f ca="1">_xlfn.LOGNORM.INV(O4691,'Input Parameters'!$H$30,'Input Parameters'!$I$30)</f>
        <v>2.6317350659348802</v>
      </c>
      <c r="Q4691" s="10">
        <f t="shared" ca="1" si="709"/>
        <v>0.35787997034297037</v>
      </c>
      <c r="R4691" s="30">
        <f>IF('Input Parameters'!$E$32=0,0,_xlfn.BETA.INV(Q4691,'Input Parameters'!$L$32,'Input Parameters'!$M$32,'Input Parameters'!$J$32,'Input Parameters'!$K$32))</f>
        <v>0</v>
      </c>
      <c r="S4691" s="10">
        <f t="shared" ca="1" si="710"/>
        <v>0.16167414669068192</v>
      </c>
      <c r="T4691" s="26">
        <f ca="1">_xlfn.LOGNORM.INV(S4691,'Input Parameters'!$H$34,'Input Parameters'!$I$34)</f>
        <v>44.574964820150463</v>
      </c>
      <c r="U4691" s="10">
        <f t="shared" ca="1" si="711"/>
        <v>0.10636141274373168</v>
      </c>
      <c r="V4691" s="30">
        <f ca="1">_xlfn.BETA.INV(U4691,'Input Parameters'!$L$36,'Input Parameters'!$M$36,'Input Parameters'!$J$36,'Input Parameters'!$K$36)</f>
        <v>0.42077919709404382</v>
      </c>
      <c r="W4691" s="2">
        <f ca="1">N4691+(P4691-N4691)*(1-ERF((T4691-R4691)/(2*SQRT(L4691*'Input Parameters'!$E$38))))</f>
        <v>0.10088286167837723</v>
      </c>
      <c r="X4691">
        <f t="shared" ca="1" si="712"/>
        <v>1</v>
      </c>
      <c r="Y4691" s="7"/>
    </row>
    <row r="4692" spans="1:25" ht="15" customHeight="1" x14ac:dyDescent="0.25">
      <c r="A4692" s="139">
        <v>4685</v>
      </c>
      <c r="B4692" s="10">
        <f t="shared" ca="1" si="703"/>
        <v>0.73898075968192378</v>
      </c>
      <c r="C4692" s="60">
        <f ca="1">_xlfn.NORM.INV(B4692,'Input Parameters'!$E$15,'Input Parameters'!$F$15)</f>
        <v>305.66218228309606</v>
      </c>
      <c r="D4692" s="10">
        <f t="shared" ca="1" si="704"/>
        <v>0.42854265161616256</v>
      </c>
      <c r="E4692" s="62">
        <f ca="1">IF(_xlfn.NORM.INV(D4692,'Input Parameters'!$E$17,'Input Parameters'!$F$17)&lt;3500,3500,IF(_xlfn.NORM.INV(D4692,'Input Parameters'!$E$17,'Input Parameters'!$F$17)&gt;5500,5500,_xlfn.NORM.INV(D4692,'Input Parameters'!$E$17,'Input Parameters'!$F$17)))</f>
        <v>4673.9400228500299</v>
      </c>
      <c r="F4692" s="10">
        <f t="shared" ca="1" si="705"/>
        <v>0.86324937186513573</v>
      </c>
      <c r="G4692" s="64">
        <f ca="1">_xlfn.NORM.INV(F4692,'Input Parameters'!$E$20,'Input Parameters'!$F$20)</f>
        <v>289.98673521790801</v>
      </c>
      <c r="H4692" s="57">
        <f ca="1">EXP(E4692*(1/'Input Parameters'!$E$23-1/G4692))</f>
        <v>0.85059000066346091</v>
      </c>
      <c r="I4692" s="10">
        <f t="shared" ca="1" si="706"/>
        <v>0.43181462629536449</v>
      </c>
      <c r="J4692" s="30">
        <f ca="1">_xlfn.BETA.INV(I4692,'Input Parameters'!$L$26,'Input Parameters'!$M$26,'Input Parameters'!$J$26,'Input Parameters'!$K$26)</f>
        <v>0.63341850162799851</v>
      </c>
      <c r="K4692" s="168">
        <f ca="1">('Input Parameters'!$E$27/'Input Parameters'!$E$38)^$J4692</f>
        <v>1.0635838818551136E-2</v>
      </c>
      <c r="L4692" s="69">
        <f ca="1">$H4692*$C4692*'Input Parameters'!$E$25*K4692</f>
        <v>2.7652457247782367</v>
      </c>
      <c r="M4692" s="24">
        <f t="shared" ca="1" si="707"/>
        <v>0.31900091361896621</v>
      </c>
      <c r="N4692" s="15">
        <f ca="1">_xlfn.NORM.INV(M4692,'Input Parameters'!$E$29,'Input Parameters'!$F$29)</f>
        <v>9.9952950559023382E-2</v>
      </c>
      <c r="O4692" s="8">
        <f t="shared" ca="1" si="708"/>
        <v>0.73717961204393834</v>
      </c>
      <c r="P4692" s="30">
        <f ca="1">_xlfn.LOGNORM.INV(O4692,'Input Parameters'!$H$30,'Input Parameters'!$I$30)</f>
        <v>3.6213557783762229</v>
      </c>
      <c r="Q4692" s="10">
        <f t="shared" ca="1" si="709"/>
        <v>0.25012538524203143</v>
      </c>
      <c r="R4692" s="30">
        <f>IF('Input Parameters'!$E$32=0,0,_xlfn.BETA.INV(Q4692,'Input Parameters'!$L$32,'Input Parameters'!$M$32,'Input Parameters'!$J$32,'Input Parameters'!$K$32))</f>
        <v>0</v>
      </c>
      <c r="S4692" s="10">
        <f t="shared" ca="1" si="710"/>
        <v>7.9502493885864278E-2</v>
      </c>
      <c r="T4692" s="26">
        <f ca="1">_xlfn.LOGNORM.INV(S4692,'Input Parameters'!$H$34,'Input Parameters'!$I$34)</f>
        <v>42.299402854310735</v>
      </c>
      <c r="U4692" s="10">
        <f t="shared" ca="1" si="711"/>
        <v>0.1195864014517487</v>
      </c>
      <c r="V4692" s="30">
        <f ca="1">_xlfn.BETA.INV(U4692,'Input Parameters'!$L$36,'Input Parameters'!$M$36,'Input Parameters'!$J$36,'Input Parameters'!$K$36)</f>
        <v>0.42856411589288512</v>
      </c>
      <c r="W4692" s="2">
        <f ca="1">N4692+(P4692-N4692)*(1-ERF((T4692-R4692)/(2*SQRT(L4692*'Input Parameters'!$E$38))))</f>
        <v>0.35374157405111212</v>
      </c>
      <c r="X4692">
        <f t="shared" ca="1" si="712"/>
        <v>1</v>
      </c>
      <c r="Y4692" s="7"/>
    </row>
    <row r="4693" spans="1:25" ht="15" customHeight="1" x14ac:dyDescent="0.25">
      <c r="A4693" s="139">
        <v>4686</v>
      </c>
      <c r="B4693" s="10">
        <f t="shared" ca="1" si="703"/>
        <v>0.34133950195754592</v>
      </c>
      <c r="C4693" s="60">
        <f ca="1">_xlfn.NORM.INV(B4693,'Input Parameters'!$E$15,'Input Parameters'!$F$15)</f>
        <v>248.81237264811861</v>
      </c>
      <c r="D4693" s="10">
        <f t="shared" ca="1" si="704"/>
        <v>0.49550870369986955</v>
      </c>
      <c r="E4693" s="62">
        <f ca="1">IF(_xlfn.NORM.INV(D4693,'Input Parameters'!$E$17,'Input Parameters'!$F$17)&lt;3500,3500,IF(_xlfn.NORM.INV(D4693,'Input Parameters'!$E$17,'Input Parameters'!$F$17)&gt;5500,5500,_xlfn.NORM.INV(D4693,'Input Parameters'!$E$17,'Input Parameters'!$F$17)))</f>
        <v>4792.1192263172934</v>
      </c>
      <c r="F4693" s="10">
        <f t="shared" ca="1" si="705"/>
        <v>0.98506715943518552</v>
      </c>
      <c r="G4693" s="64">
        <f ca="1">_xlfn.NORM.INV(F4693,'Input Parameters'!$E$20,'Input Parameters'!$F$20)</f>
        <v>297.20151024035204</v>
      </c>
      <c r="H4693" s="57">
        <f ca="1">EXP(E4693*(1/'Input Parameters'!$E$23-1/G4693))</f>
        <v>1.2652207488015472</v>
      </c>
      <c r="I4693" s="10">
        <f t="shared" ca="1" si="706"/>
        <v>0.78993520309662579</v>
      </c>
      <c r="J4693" s="30">
        <f ca="1">_xlfn.BETA.INV(I4693,'Input Parameters'!$L$26,'Input Parameters'!$M$26,'Input Parameters'!$J$26,'Input Parameters'!$K$26)</f>
        <v>0.78077463135606107</v>
      </c>
      <c r="K4693" s="168">
        <f ca="1">('Input Parameters'!$E$27/'Input Parameters'!$E$38)^$J4693</f>
        <v>3.6959598836023232E-3</v>
      </c>
      <c r="L4693" s="69">
        <f ca="1">$H4693*$C4693*'Input Parameters'!$E$25*K4693</f>
        <v>1.1634976937508088</v>
      </c>
      <c r="M4693" s="24">
        <f t="shared" ca="1" si="707"/>
        <v>0.9593165735491922</v>
      </c>
      <c r="N4693" s="15">
        <f ca="1">_xlfn.NORM.INV(M4693,'Input Parameters'!$E$29,'Input Parameters'!$F$29)</f>
        <v>0.10017428097485999</v>
      </c>
      <c r="O4693" s="8">
        <f t="shared" ca="1" si="708"/>
        <v>7.4511877171129504E-2</v>
      </c>
      <c r="P4693" s="30">
        <f ca="1">_xlfn.LOGNORM.INV(O4693,'Input Parameters'!$H$30,'Input Parameters'!$I$30)</f>
        <v>1.3571686155321809</v>
      </c>
      <c r="Q4693" s="10">
        <f t="shared" ca="1" si="709"/>
        <v>0.84389471504271463</v>
      </c>
      <c r="R4693" s="30">
        <f>IF('Input Parameters'!$E$32=0,0,_xlfn.BETA.INV(Q4693,'Input Parameters'!$L$32,'Input Parameters'!$M$32,'Input Parameters'!$J$32,'Input Parameters'!$K$32))</f>
        <v>0</v>
      </c>
      <c r="S4693" s="10">
        <f t="shared" ca="1" si="710"/>
        <v>0.7216383950677735</v>
      </c>
      <c r="T4693" s="26">
        <f ca="1">_xlfn.LOGNORM.INV(S4693,'Input Parameters'!$H$34,'Input Parameters'!$I$34)</f>
        <v>54.234874529797857</v>
      </c>
      <c r="U4693" s="10">
        <f t="shared" ca="1" si="711"/>
        <v>0.48544350848919482</v>
      </c>
      <c r="V4693" s="30">
        <f ca="1">_xlfn.BETA.INV(U4693,'Input Parameters'!$L$36,'Input Parameters'!$M$36,'Input Parameters'!$J$36,'Input Parameters'!$K$36)</f>
        <v>0.58034822920169249</v>
      </c>
      <c r="W4693" s="2">
        <f ca="1">N4693+(P4693-N4693)*(1-ERF((T4693-R4693)/(2*SQRT(L4693*'Input Parameters'!$E$38))))</f>
        <v>0.10064878838374812</v>
      </c>
      <c r="X4693">
        <f t="shared" ca="1" si="712"/>
        <v>1</v>
      </c>
      <c r="Y4693" s="7"/>
    </row>
    <row r="4694" spans="1:25" ht="15" customHeight="1" x14ac:dyDescent="0.25">
      <c r="A4694" s="139">
        <v>4687</v>
      </c>
      <c r="B4694" s="10">
        <f t="shared" ca="1" si="703"/>
        <v>0.53146912958740589</v>
      </c>
      <c r="C4694" s="60">
        <f ca="1">_xlfn.NORM.INV(B4694,'Input Parameters'!$E$15,'Input Parameters'!$F$15)</f>
        <v>275.24649786257157</v>
      </c>
      <c r="D4694" s="10">
        <f t="shared" ca="1" si="704"/>
        <v>2.617139784671707E-2</v>
      </c>
      <c r="E4694" s="62">
        <f ca="1">IF(_xlfn.NORM.INV(D4694,'Input Parameters'!$E$17,'Input Parameters'!$F$17)&lt;3500,3500,IF(_xlfn.NORM.INV(D4694,'Input Parameters'!$E$17,'Input Parameters'!$F$17)&gt;5500,5500,_xlfn.NORM.INV(D4694,'Input Parameters'!$E$17,'Input Parameters'!$F$17)))</f>
        <v>3500</v>
      </c>
      <c r="F4694" s="10">
        <f t="shared" ca="1" si="705"/>
        <v>2.6175410734896487E-2</v>
      </c>
      <c r="G4694" s="64">
        <f ca="1">_xlfn.NORM.INV(F4694,'Input Parameters'!$E$20,'Input Parameters'!$F$20)</f>
        <v>269.65040810994435</v>
      </c>
      <c r="H4694" s="57">
        <f ca="1">EXP(E4694*(1/'Input Parameters'!$E$23-1/G4694))</f>
        <v>0.35649633972488021</v>
      </c>
      <c r="I4694" s="10">
        <f t="shared" ca="1" si="706"/>
        <v>0.91126881094783374</v>
      </c>
      <c r="J4694" s="30">
        <f ca="1">_xlfn.BETA.INV(I4694,'Input Parameters'!$L$26,'Input Parameters'!$M$26,'Input Parameters'!$J$26,'Input Parameters'!$K$26)</f>
        <v>0.84641726105861481</v>
      </c>
      <c r="K4694" s="168">
        <f ca="1">('Input Parameters'!$E$27/'Input Parameters'!$E$38)^$J4694</f>
        <v>2.3080064826480947E-3</v>
      </c>
      <c r="L4694" s="69">
        <f ca="1">$H4694*$C4694*'Input Parameters'!$E$25*K4694</f>
        <v>0.22647167978106192</v>
      </c>
      <c r="M4694" s="24">
        <f t="shared" ca="1" si="707"/>
        <v>3.5590645856621972E-2</v>
      </c>
      <c r="N4694" s="15">
        <f ca="1">_xlfn.NORM.INV(M4694,'Input Parameters'!$E$29,'Input Parameters'!$F$29)</f>
        <v>9.9819568086476435E-2</v>
      </c>
      <c r="O4694" s="8">
        <f t="shared" ca="1" si="708"/>
        <v>0.30723509318698561</v>
      </c>
      <c r="P4694" s="30">
        <f ca="1">_xlfn.LOGNORM.INV(O4694,'Input Parameters'!$H$30,'Input Parameters'!$I$30)</f>
        <v>2.1150976502440253</v>
      </c>
      <c r="Q4694" s="10">
        <f t="shared" ca="1" si="709"/>
        <v>0.47773832703251939</v>
      </c>
      <c r="R4694" s="30">
        <f>IF('Input Parameters'!$E$32=0,0,_xlfn.BETA.INV(Q4694,'Input Parameters'!$L$32,'Input Parameters'!$M$32,'Input Parameters'!$J$32,'Input Parameters'!$K$32))</f>
        <v>0</v>
      </c>
      <c r="S4694" s="10">
        <f t="shared" ca="1" si="710"/>
        <v>0.10886934860804853</v>
      </c>
      <c r="T4694" s="26">
        <f ca="1">_xlfn.LOGNORM.INV(S4694,'Input Parameters'!$H$34,'Input Parameters'!$I$34)</f>
        <v>43.235876821485938</v>
      </c>
      <c r="U4694" s="10">
        <f t="shared" ca="1" si="711"/>
        <v>0.2111366422663673</v>
      </c>
      <c r="V4694" s="30">
        <f ca="1">_xlfn.BETA.INV(U4694,'Input Parameters'!$L$36,'Input Parameters'!$M$36,'Input Parameters'!$J$36,'Input Parameters'!$K$36)</f>
        <v>0.47365363828085016</v>
      </c>
      <c r="W4694" s="2">
        <f ca="1">N4694+(P4694-N4694)*(1-ERF((T4694-R4694)/(2*SQRT(L4694*'Input Parameters'!$E$38))))</f>
        <v>9.981956835354644E-2</v>
      </c>
      <c r="X4694">
        <f t="shared" ca="1" si="712"/>
        <v>1</v>
      </c>
      <c r="Y4694" s="7"/>
    </row>
    <row r="4695" spans="1:25" ht="15" customHeight="1" x14ac:dyDescent="0.25">
      <c r="A4695" s="139">
        <v>4688</v>
      </c>
      <c r="B4695" s="10">
        <f t="shared" ca="1" si="703"/>
        <v>0.3206501265963092</v>
      </c>
      <c r="C4695" s="60">
        <f ca="1">_xlfn.NORM.INV(B4695,'Input Parameters'!$E$15,'Input Parameters'!$F$15)</f>
        <v>245.71947352697538</v>
      </c>
      <c r="D4695" s="10">
        <f t="shared" ca="1" si="704"/>
        <v>0.66556740852231466</v>
      </c>
      <c r="E4695" s="62">
        <f ca="1">IF(_xlfn.NORM.INV(D4695,'Input Parameters'!$E$17,'Input Parameters'!$F$17)&lt;3500,3500,IF(_xlfn.NORM.INV(D4695,'Input Parameters'!$E$17,'Input Parameters'!$F$17)&gt;5500,5500,_xlfn.NORM.INV(D4695,'Input Parameters'!$E$17,'Input Parameters'!$F$17)))</f>
        <v>5099.3941981431326</v>
      </c>
      <c r="F4695" s="10">
        <f t="shared" ca="1" si="705"/>
        <v>0.59103055783252378</v>
      </c>
      <c r="G4695" s="64">
        <f ca="1">_xlfn.NORM.INV(F4695,'Input Parameters'!$E$20,'Input Parameters'!$F$20)</f>
        <v>284.19231824951322</v>
      </c>
      <c r="H4695" s="57">
        <f ca="1">EXP(E4695*(1/'Input Parameters'!$E$23-1/G4695))</f>
        <v>0.58561325237959794</v>
      </c>
      <c r="I4695" s="10">
        <f t="shared" ca="1" si="706"/>
        <v>0.17364117769436016</v>
      </c>
      <c r="J4695" s="30">
        <f ca="1">_xlfn.BETA.INV(I4695,'Input Parameters'!$L$26,'Input Parameters'!$M$26,'Input Parameters'!$J$26,'Input Parameters'!$K$26)</f>
        <v>0.50298439250866578</v>
      </c>
      <c r="K4695" s="168">
        <f ca="1">('Input Parameters'!$E$27/'Input Parameters'!$E$38)^$J4695</f>
        <v>2.710820046565068E-2</v>
      </c>
      <c r="L4695" s="69">
        <f ca="1">$H4695*$C4695*'Input Parameters'!$E$25*K4695</f>
        <v>3.9007773387272215</v>
      </c>
      <c r="M4695" s="24">
        <f t="shared" ca="1" si="707"/>
        <v>2.0264589455061821E-2</v>
      </c>
      <c r="N4695" s="15">
        <f ca="1">_xlfn.NORM.INV(M4695,'Input Parameters'!$E$29,'Input Parameters'!$F$29)</f>
        <v>9.9795168535494957E-2</v>
      </c>
      <c r="O4695" s="8">
        <f t="shared" ca="1" si="708"/>
        <v>3.6758505685684617E-2</v>
      </c>
      <c r="P4695" s="30">
        <f ca="1">_xlfn.LOGNORM.INV(O4695,'Input Parameters'!$H$30,'Input Parameters'!$I$30)</f>
        <v>1.1521898632524818</v>
      </c>
      <c r="Q4695" s="10">
        <f t="shared" ca="1" si="709"/>
        <v>0.36281341358380037</v>
      </c>
      <c r="R4695" s="30">
        <f>IF('Input Parameters'!$E$32=0,0,_xlfn.BETA.INV(Q4695,'Input Parameters'!$L$32,'Input Parameters'!$M$32,'Input Parameters'!$J$32,'Input Parameters'!$K$32))</f>
        <v>0</v>
      </c>
      <c r="S4695" s="10">
        <f t="shared" ca="1" si="710"/>
        <v>0.95459025192690883</v>
      </c>
      <c r="T4695" s="26">
        <f ca="1">_xlfn.LOGNORM.INV(S4695,'Input Parameters'!$H$34,'Input Parameters'!$I$34)</f>
        <v>62.222195509813751</v>
      </c>
      <c r="U4695" s="10">
        <f t="shared" ca="1" si="711"/>
        <v>0.23587645183854578</v>
      </c>
      <c r="V4695" s="30">
        <f ca="1">_xlfn.BETA.INV(U4695,'Input Parameters'!$L$36,'Input Parameters'!$M$36,'Input Parameters'!$J$36,'Input Parameters'!$K$36)</f>
        <v>0.48427271266955457</v>
      </c>
      <c r="W4695" s="2">
        <f ca="1">N4695+(P4695-N4695)*(1-ERF((T4695-R4695)/(2*SQRT(L4695*'Input Parameters'!$E$38))))</f>
        <v>0.12705344893303816</v>
      </c>
      <c r="X4695">
        <f t="shared" ca="1" si="712"/>
        <v>1</v>
      </c>
      <c r="Y4695" s="7"/>
    </row>
    <row r="4696" spans="1:25" ht="15" customHeight="1" x14ac:dyDescent="0.25">
      <c r="A4696" s="139">
        <v>4689</v>
      </c>
      <c r="B4696" s="10">
        <f t="shared" ca="1" si="703"/>
        <v>0.27295329186926787</v>
      </c>
      <c r="C4696" s="60">
        <f ca="1">_xlfn.NORM.INV(B4696,'Input Parameters'!$E$15,'Input Parameters'!$F$15)</f>
        <v>238.23949263236568</v>
      </c>
      <c r="D4696" s="10">
        <f t="shared" ca="1" si="704"/>
        <v>0.88427428017679499</v>
      </c>
      <c r="E4696" s="62">
        <f ca="1">IF(_xlfn.NORM.INV(D4696,'Input Parameters'!$E$17,'Input Parameters'!$F$17)&lt;3500,3500,IF(_xlfn.NORM.INV(D4696,'Input Parameters'!$E$17,'Input Parameters'!$F$17)&gt;5500,5500,_xlfn.NORM.INV(D4696,'Input Parameters'!$E$17,'Input Parameters'!$F$17)))</f>
        <v>5500</v>
      </c>
      <c r="F4696" s="10">
        <f t="shared" ca="1" si="705"/>
        <v>0.22598002914947191</v>
      </c>
      <c r="G4696" s="64">
        <f ca="1">_xlfn.NORM.INV(F4696,'Input Parameters'!$E$20,'Input Parameters'!$F$20)</f>
        <v>277.61058608671436</v>
      </c>
      <c r="H4696" s="57">
        <f ca="1">EXP(E4696*(1/'Input Parameters'!$E$23-1/G4696))</f>
        <v>0.35488360552024673</v>
      </c>
      <c r="I4696" s="10">
        <f t="shared" ca="1" si="706"/>
        <v>0.53205487313315281</v>
      </c>
      <c r="J4696" s="30">
        <f ca="1">_xlfn.BETA.INV(I4696,'Input Parameters'!$L$26,'Input Parameters'!$M$26,'Input Parameters'!$J$26,'Input Parameters'!$K$26)</f>
        <v>0.67425395552452827</v>
      </c>
      <c r="K4696" s="168">
        <f ca="1">('Input Parameters'!$E$27/'Input Parameters'!$E$38)^$J4696</f>
        <v>7.9352561780466832E-3</v>
      </c>
      <c r="L4696" s="69">
        <f ca="1">$H4696*$C4696*'Input Parameters'!$E$25*K4696</f>
        <v>0.67090440628316683</v>
      </c>
      <c r="M4696" s="24">
        <f t="shared" ca="1" si="707"/>
        <v>0.95262104964887062</v>
      </c>
      <c r="N4696" s="15">
        <f ca="1">_xlfn.NORM.INV(M4696,'Input Parameters'!$E$29,'Input Parameters'!$F$29)</f>
        <v>0.10016708166402753</v>
      </c>
      <c r="O4696" s="8">
        <f t="shared" ca="1" si="708"/>
        <v>0.82051456935968536</v>
      </c>
      <c r="P4696" s="30">
        <f ca="1">_xlfn.LOGNORM.INV(O4696,'Input Parameters'!$H$30,'Input Parameters'!$I$30)</f>
        <v>4.1386453147255908</v>
      </c>
      <c r="Q4696" s="10">
        <f t="shared" ca="1" si="709"/>
        <v>0.64135392915825962</v>
      </c>
      <c r="R4696" s="30">
        <f>IF('Input Parameters'!$E$32=0,0,_xlfn.BETA.INV(Q4696,'Input Parameters'!$L$32,'Input Parameters'!$M$32,'Input Parameters'!$J$32,'Input Parameters'!$K$32))</f>
        <v>0</v>
      </c>
      <c r="S4696" s="10">
        <f t="shared" ca="1" si="710"/>
        <v>0.85562176412494872</v>
      </c>
      <c r="T4696" s="26">
        <f ca="1">_xlfn.LOGNORM.INV(S4696,'Input Parameters'!$H$34,'Input Parameters'!$I$34)</f>
        <v>57.526015898004651</v>
      </c>
      <c r="U4696" s="10">
        <f t="shared" ca="1" si="711"/>
        <v>0.40781661324849616</v>
      </c>
      <c r="V4696" s="30">
        <f ca="1">_xlfn.BETA.INV(U4696,'Input Parameters'!$L$36,'Input Parameters'!$M$36,'Input Parameters'!$J$36,'Input Parameters'!$K$36)</f>
        <v>0.55117855470781829</v>
      </c>
      <c r="W4696" s="2">
        <f ca="1">N4696+(P4696-N4696)*(1-ERF((T4696-R4696)/(2*SQRT(L4696*'Input Parameters'!$E$38))))</f>
        <v>0.10016983988746149</v>
      </c>
      <c r="X4696">
        <f t="shared" ca="1" si="712"/>
        <v>1</v>
      </c>
      <c r="Y4696" s="7"/>
    </row>
    <row r="4697" spans="1:25" ht="15" customHeight="1" x14ac:dyDescent="0.25">
      <c r="A4697" s="139">
        <v>4690</v>
      </c>
      <c r="B4697" s="10">
        <f t="shared" ca="1" si="703"/>
        <v>0.12751093062231711</v>
      </c>
      <c r="C4697" s="60">
        <f ca="1">_xlfn.NORM.INV(B4697,'Input Parameters'!$E$15,'Input Parameters'!$F$15)</f>
        <v>209.2822640982377</v>
      </c>
      <c r="D4697" s="10">
        <f t="shared" ca="1" si="704"/>
        <v>0.91313768600198775</v>
      </c>
      <c r="E4697" s="62">
        <f ca="1">IF(_xlfn.NORM.INV(D4697,'Input Parameters'!$E$17,'Input Parameters'!$F$17)&lt;3500,3500,IF(_xlfn.NORM.INV(D4697,'Input Parameters'!$E$17,'Input Parameters'!$F$17)&gt;5500,5500,_xlfn.NORM.INV(D4697,'Input Parameters'!$E$17,'Input Parameters'!$F$17)))</f>
        <v>5500</v>
      </c>
      <c r="F4697" s="10">
        <f t="shared" ca="1" si="705"/>
        <v>0.97041590888835505</v>
      </c>
      <c r="G4697" s="64">
        <f ca="1">_xlfn.NORM.INV(F4697,'Input Parameters'!$E$20,'Input Parameters'!$F$20)</f>
        <v>295.29250865921068</v>
      </c>
      <c r="H4697" s="57">
        <f ca="1">EXP(E4697*(1/'Input Parameters'!$E$23-1/G4697))</f>
        <v>1.1622522198415193</v>
      </c>
      <c r="I4697" s="10">
        <f t="shared" ca="1" si="706"/>
        <v>6.6576233391835271E-2</v>
      </c>
      <c r="J4697" s="30">
        <f ca="1">_xlfn.BETA.INV(I4697,'Input Parameters'!$L$26,'Input Parameters'!$M$26,'Input Parameters'!$J$26,'Input Parameters'!$K$26)</f>
        <v>0.40772539876014002</v>
      </c>
      <c r="K4697" s="168">
        <f ca="1">('Input Parameters'!$E$27/'Input Parameters'!$E$38)^$J4697</f>
        <v>5.3684875162203695E-2</v>
      </c>
      <c r="L4697" s="69">
        <f ca="1">$H4697*$C4697*'Input Parameters'!$E$25*K4697</f>
        <v>13.058243325328746</v>
      </c>
      <c r="M4697" s="24">
        <f t="shared" ca="1" si="707"/>
        <v>0.29100729493797717</v>
      </c>
      <c r="N4697" s="15">
        <f ca="1">_xlfn.NORM.INV(M4697,'Input Parameters'!$E$29,'Input Parameters'!$F$29)</f>
        <v>9.9944955558182932E-2</v>
      </c>
      <c r="O4697" s="8">
        <f t="shared" ca="1" si="708"/>
        <v>9.3633484066061978E-2</v>
      </c>
      <c r="P4697" s="30">
        <f ca="1">_xlfn.LOGNORM.INV(O4697,'Input Parameters'!$H$30,'Input Parameters'!$I$30)</f>
        <v>1.4392304708931345</v>
      </c>
      <c r="Q4697" s="10">
        <f t="shared" ca="1" si="709"/>
        <v>0.92233113903285746</v>
      </c>
      <c r="R4697" s="30">
        <f>IF('Input Parameters'!$E$32=0,0,_xlfn.BETA.INV(Q4697,'Input Parameters'!$L$32,'Input Parameters'!$M$32,'Input Parameters'!$J$32,'Input Parameters'!$K$32))</f>
        <v>0</v>
      </c>
      <c r="S4697" s="10">
        <f t="shared" ca="1" si="710"/>
        <v>0.40321812866924456</v>
      </c>
      <c r="T4697" s="26">
        <f ca="1">_xlfn.LOGNORM.INV(S4697,'Input Parameters'!$H$34,'Input Parameters'!$I$34)</f>
        <v>48.893019903241083</v>
      </c>
      <c r="U4697" s="10">
        <f t="shared" ca="1" si="711"/>
        <v>0.85574559729767175</v>
      </c>
      <c r="V4697" s="30">
        <f ca="1">_xlfn.BETA.INV(U4697,'Input Parameters'!$L$36,'Input Parameters'!$M$36,'Input Parameters'!$J$36,'Input Parameters'!$K$36)</f>
        <v>0.76241327311049334</v>
      </c>
      <c r="W4697" s="2">
        <f ca="1">N4697+(P4697-N4697)*(1-ERF((T4697-R4697)/(2*SQRT(L4697*'Input Parameters'!$E$38))))</f>
        <v>0.55356557660117123</v>
      </c>
      <c r="X4697">
        <f t="shared" ca="1" si="712"/>
        <v>1</v>
      </c>
      <c r="Y4697" s="7"/>
    </row>
    <row r="4698" spans="1:25" ht="15" customHeight="1" x14ac:dyDescent="0.25">
      <c r="A4698" s="139">
        <v>4691</v>
      </c>
      <c r="B4698" s="10">
        <f t="shared" ca="1" si="703"/>
        <v>0.12327177910227161</v>
      </c>
      <c r="C4698" s="60">
        <f ca="1">_xlfn.NORM.INV(B4698,'Input Parameters'!$E$15,'Input Parameters'!$F$15)</f>
        <v>208.16861807495627</v>
      </c>
      <c r="D4698" s="10">
        <f t="shared" ca="1" si="704"/>
        <v>0.26689416437397828</v>
      </c>
      <c r="E4698" s="62">
        <f ca="1">IF(_xlfn.NORM.INV(D4698,'Input Parameters'!$E$17,'Input Parameters'!$F$17)&lt;3500,3500,IF(_xlfn.NORM.INV(D4698,'Input Parameters'!$E$17,'Input Parameters'!$F$17)&gt;5500,5500,_xlfn.NORM.INV(D4698,'Input Parameters'!$E$17,'Input Parameters'!$F$17)))</f>
        <v>4364.4365368864901</v>
      </c>
      <c r="F4698" s="10">
        <f t="shared" ca="1" si="705"/>
        <v>0.70596258943558854</v>
      </c>
      <c r="G4698" s="64">
        <f ca="1">_xlfn.NORM.INV(F4698,'Input Parameters'!$E$20,'Input Parameters'!$F$20)</f>
        <v>286.27890738361543</v>
      </c>
      <c r="H4698" s="57">
        <f ca="1">EXP(E4698*(1/'Input Parameters'!$E$23-1/G4698))</f>
        <v>0.70748427799618363</v>
      </c>
      <c r="I4698" s="10">
        <f t="shared" ca="1" si="706"/>
        <v>0.34063141487463799</v>
      </c>
      <c r="J4698" s="30">
        <f ca="1">_xlfn.BETA.INV(I4698,'Input Parameters'!$L$26,'Input Parameters'!$M$26,'Input Parameters'!$J$26,'Input Parameters'!$K$26)</f>
        <v>0.59350914269530308</v>
      </c>
      <c r="K4698" s="168">
        <f ca="1">('Input Parameters'!$E$27/'Input Parameters'!$E$38)^$J4698</f>
        <v>1.4161118831542734E-2</v>
      </c>
      <c r="L4698" s="69">
        <f ca="1">$H4698*$C4698*'Input Parameters'!$E$25*K4698</f>
        <v>2.0855932834184228</v>
      </c>
      <c r="M4698" s="24">
        <f t="shared" ca="1" si="707"/>
        <v>0.98898080707936575</v>
      </c>
      <c r="N4698" s="15">
        <f ca="1">_xlfn.NORM.INV(M4698,'Input Parameters'!$E$29,'Input Parameters'!$F$29)</f>
        <v>0.10022897056470548</v>
      </c>
      <c r="O4698" s="8">
        <f t="shared" ca="1" si="708"/>
        <v>0.25325405314975202</v>
      </c>
      <c r="P4698" s="30">
        <f ca="1">_xlfn.LOGNORM.INV(O4698,'Input Parameters'!$H$30,'Input Parameters'!$I$30)</f>
        <v>1.9605895513491352</v>
      </c>
      <c r="Q4698" s="10">
        <f t="shared" ca="1" si="709"/>
        <v>9.3914354210252515E-2</v>
      </c>
      <c r="R4698" s="30">
        <f>IF('Input Parameters'!$E$32=0,0,_xlfn.BETA.INV(Q4698,'Input Parameters'!$L$32,'Input Parameters'!$M$32,'Input Parameters'!$J$32,'Input Parameters'!$K$32))</f>
        <v>0</v>
      </c>
      <c r="S4698" s="10">
        <f t="shared" ca="1" si="710"/>
        <v>0.43292259239637654</v>
      </c>
      <c r="T4698" s="26">
        <f ca="1">_xlfn.LOGNORM.INV(S4698,'Input Parameters'!$H$34,'Input Parameters'!$I$34)</f>
        <v>49.35843998108232</v>
      </c>
      <c r="U4698" s="10">
        <f t="shared" ca="1" si="711"/>
        <v>0.36772363354697368</v>
      </c>
      <c r="V4698" s="30">
        <f ca="1">_xlfn.BETA.INV(U4698,'Input Parameters'!$L$36,'Input Parameters'!$M$36,'Input Parameters'!$J$36,'Input Parameters'!$K$36)</f>
        <v>0.53613259182756856</v>
      </c>
      <c r="W4698" s="2">
        <f ca="1">N4698+(P4698-N4698)*(1-ERF((T4698-R4698)/(2*SQRT(L4698*'Input Parameters'!$E$38))))</f>
        <v>0.1293618353996048</v>
      </c>
      <c r="X4698">
        <f t="shared" ca="1" si="712"/>
        <v>1</v>
      </c>
      <c r="Y4698" s="7"/>
    </row>
    <row r="4699" spans="1:25" ht="15" customHeight="1" x14ac:dyDescent="0.25">
      <c r="A4699" s="139">
        <v>4692</v>
      </c>
      <c r="B4699" s="10">
        <f t="shared" ca="1" si="703"/>
        <v>0.92569327120722766</v>
      </c>
      <c r="C4699" s="60">
        <f ca="1">_xlfn.NORM.INV(B4699,'Input Parameters'!$E$15,'Input Parameters'!$F$15)</f>
        <v>349.24671721796153</v>
      </c>
      <c r="D4699" s="10">
        <f t="shared" ca="1" si="704"/>
        <v>0.10086505710159455</v>
      </c>
      <c r="E4699" s="62">
        <f ca="1">IF(_xlfn.NORM.INV(D4699,'Input Parameters'!$E$17,'Input Parameters'!$F$17)&lt;3500,3500,IF(_xlfn.NORM.INV(D4699,'Input Parameters'!$E$17,'Input Parameters'!$F$17)&gt;5500,5500,_xlfn.NORM.INV(D4699,'Input Parameters'!$E$17,'Input Parameters'!$F$17)))</f>
        <v>3906.3534685946797</v>
      </c>
      <c r="F4699" s="10">
        <f t="shared" ca="1" si="705"/>
        <v>0.58204807457969865</v>
      </c>
      <c r="G4699" s="64">
        <f ca="1">_xlfn.NORM.INV(F4699,'Input Parameters'!$E$20,'Input Parameters'!$F$20)</f>
        <v>284.03780945795614</v>
      </c>
      <c r="H4699" s="57">
        <f ca="1">EXP(E4699*(1/'Input Parameters'!$E$23-1/G4699))</f>
        <v>0.65876838373377278</v>
      </c>
      <c r="I4699" s="10">
        <f t="shared" ca="1" si="706"/>
        <v>6.0619963032580104E-2</v>
      </c>
      <c r="J4699" s="30">
        <f ca="1">_xlfn.BETA.INV(I4699,'Input Parameters'!$L$26,'Input Parameters'!$M$26,'Input Parameters'!$J$26,'Input Parameters'!$K$26)</f>
        <v>0.39982629203595343</v>
      </c>
      <c r="K4699" s="168">
        <f ca="1">('Input Parameters'!$E$27/'Input Parameters'!$E$38)^$J4699</f>
        <v>5.6814512093406544E-2</v>
      </c>
      <c r="L4699" s="69">
        <f ca="1">$H4699*$C4699*'Input Parameters'!$E$25*K4699</f>
        <v>13.071467936643259</v>
      </c>
      <c r="M4699" s="24">
        <f t="shared" ca="1" si="707"/>
        <v>0.27110360451671878</v>
      </c>
      <c r="N4699" s="15">
        <f ca="1">_xlfn.NORM.INV(M4699,'Input Parameters'!$E$29,'Input Parameters'!$F$29)</f>
        <v>9.9939052133342143E-2</v>
      </c>
      <c r="O4699" s="8">
        <f t="shared" ca="1" si="708"/>
        <v>0.70893512240344159</v>
      </c>
      <c r="P4699" s="30">
        <f ca="1">_xlfn.LOGNORM.INV(O4699,'Input Parameters'!$H$30,'Input Parameters'!$I$30)</f>
        <v>3.4798198170690768</v>
      </c>
      <c r="Q4699" s="10">
        <f t="shared" ca="1" si="709"/>
        <v>0.74438826020609661</v>
      </c>
      <c r="R4699" s="30">
        <f>IF('Input Parameters'!$E$32=0,0,_xlfn.BETA.INV(Q4699,'Input Parameters'!$L$32,'Input Parameters'!$M$32,'Input Parameters'!$J$32,'Input Parameters'!$K$32))</f>
        <v>0</v>
      </c>
      <c r="S4699" s="10">
        <f t="shared" ca="1" si="710"/>
        <v>0.33472024775014741</v>
      </c>
      <c r="T4699" s="26">
        <f ca="1">_xlfn.LOGNORM.INV(S4699,'Input Parameters'!$H$34,'Input Parameters'!$I$34)</f>
        <v>47.798127628120042</v>
      </c>
      <c r="U4699" s="10">
        <f t="shared" ca="1" si="711"/>
        <v>0.69480997420613233</v>
      </c>
      <c r="V4699" s="30">
        <f ca="1">_xlfn.BETA.INV(U4699,'Input Parameters'!$L$36,'Input Parameters'!$M$36,'Input Parameters'!$J$36,'Input Parameters'!$K$36)</f>
        <v>0.66715756034722995</v>
      </c>
      <c r="W4699" s="2">
        <f ca="1">N4699+(P4699-N4699)*(1-ERF((T4699-R4699)/(2*SQRT(L4699*'Input Parameters'!$E$38))))</f>
        <v>1.2824739394044478</v>
      </c>
      <c r="X4699">
        <f t="shared" ca="1" si="712"/>
        <v>0</v>
      </c>
      <c r="Y4699" s="7"/>
    </row>
    <row r="4700" spans="1:25" ht="15" customHeight="1" x14ac:dyDescent="0.25">
      <c r="A4700" s="139">
        <v>4693</v>
      </c>
      <c r="B4700" s="10">
        <f t="shared" ca="1" si="703"/>
        <v>0.74041753309912983</v>
      </c>
      <c r="C4700" s="60">
        <f ca="1">_xlfn.NORM.INV(B4700,'Input Parameters'!$E$15,'Input Parameters'!$F$15)</f>
        <v>305.902089045818</v>
      </c>
      <c r="D4700" s="10">
        <f t="shared" ca="1" si="704"/>
        <v>0.89819814842006218</v>
      </c>
      <c r="E4700" s="62">
        <f ca="1">IF(_xlfn.NORM.INV(D4700,'Input Parameters'!$E$17,'Input Parameters'!$F$17)&lt;3500,3500,IF(_xlfn.NORM.INV(D4700,'Input Parameters'!$E$17,'Input Parameters'!$F$17)&gt;5500,5500,_xlfn.NORM.INV(D4700,'Input Parameters'!$E$17,'Input Parameters'!$F$17)))</f>
        <v>5500</v>
      </c>
      <c r="F4700" s="10">
        <f t="shared" ca="1" si="705"/>
        <v>0.62205543787409867</v>
      </c>
      <c r="G4700" s="64">
        <f ca="1">_xlfn.NORM.INV(F4700,'Input Parameters'!$E$20,'Input Parameters'!$F$20)</f>
        <v>284.73292001597241</v>
      </c>
      <c r="H4700" s="57">
        <f ca="1">EXP(E4700*(1/'Input Parameters'!$E$23-1/G4700))</f>
        <v>0.58252206370408577</v>
      </c>
      <c r="I4700" s="10">
        <f t="shared" ca="1" si="706"/>
        <v>3.110152423243473E-2</v>
      </c>
      <c r="J4700" s="30">
        <f ca="1">_xlfn.BETA.INV(I4700,'Input Parameters'!$L$26,'Input Parameters'!$M$26,'Input Parameters'!$J$26,'Input Parameters'!$K$26)</f>
        <v>0.3490136234215957</v>
      </c>
      <c r="K4700" s="168">
        <f ca="1">('Input Parameters'!$E$27/'Input Parameters'!$E$38)^$J4700</f>
        <v>8.1799592898308779E-2</v>
      </c>
      <c r="L4700" s="69">
        <f ca="1">$H4700*$C4700*'Input Parameters'!$E$25*K4700</f>
        <v>14.576255241982791</v>
      </c>
      <c r="M4700" s="24">
        <f t="shared" ca="1" si="707"/>
        <v>0.61113176549648263</v>
      </c>
      <c r="N4700" s="15">
        <f ca="1">_xlfn.NORM.INV(M4700,'Input Parameters'!$E$29,'Input Parameters'!$F$29)</f>
        <v>0.10002822700236912</v>
      </c>
      <c r="O4700" s="8">
        <f t="shared" ca="1" si="708"/>
        <v>0.724374968422553</v>
      </c>
      <c r="P4700" s="30">
        <f ca="1">_xlfn.LOGNORM.INV(O4700,'Input Parameters'!$H$30,'Input Parameters'!$I$30)</f>
        <v>3.5556095475897607</v>
      </c>
      <c r="Q4700" s="10">
        <f t="shared" ca="1" si="709"/>
        <v>0.29173114183147919</v>
      </c>
      <c r="R4700" s="30">
        <f>IF('Input Parameters'!$E$32=0,0,_xlfn.BETA.INV(Q4700,'Input Parameters'!$L$32,'Input Parameters'!$M$32,'Input Parameters'!$J$32,'Input Parameters'!$K$32))</f>
        <v>0</v>
      </c>
      <c r="S4700" s="10">
        <f t="shared" ca="1" si="710"/>
        <v>0.37255374501125438</v>
      </c>
      <c r="T4700" s="26">
        <f ca="1">_xlfn.LOGNORM.INV(S4700,'Input Parameters'!$H$34,'Input Parameters'!$I$34)</f>
        <v>48.407972328674425</v>
      </c>
      <c r="U4700" s="10">
        <f t="shared" ca="1" si="711"/>
        <v>0.74212536378729044</v>
      </c>
      <c r="V4700" s="30">
        <f ca="1">_xlfn.BETA.INV(U4700,'Input Parameters'!$L$36,'Input Parameters'!$M$36,'Input Parameters'!$J$36,'Input Parameters'!$K$36)</f>
        <v>0.69073735223824384</v>
      </c>
      <c r="W4700" s="2">
        <f ca="1">N4700+(P4700-N4700)*(1-ERF((T4700-R4700)/(2*SQRT(L4700*'Input Parameters'!$E$38))))</f>
        <v>1.378435199928882</v>
      </c>
      <c r="X4700">
        <f t="shared" ca="1" si="712"/>
        <v>0</v>
      </c>
      <c r="Y4700" s="7"/>
    </row>
    <row r="4701" spans="1:25" ht="15" customHeight="1" x14ac:dyDescent="0.25">
      <c r="A4701" s="139">
        <v>4694</v>
      </c>
      <c r="B4701" s="10">
        <f t="shared" ca="1" si="703"/>
        <v>0.94929161708181609</v>
      </c>
      <c r="C4701" s="60">
        <f ca="1">_xlfn.NORM.INV(B4701,'Input Parameters'!$E$15,'Input Parameters'!$F$15)</f>
        <v>359.73733497543157</v>
      </c>
      <c r="D4701" s="10">
        <f t="shared" ca="1" si="704"/>
        <v>0.76554888547464195</v>
      </c>
      <c r="E4701" s="62">
        <f ca="1">IF(_xlfn.NORM.INV(D4701,'Input Parameters'!$E$17,'Input Parameters'!$F$17)&lt;3500,3500,IF(_xlfn.NORM.INV(D4701,'Input Parameters'!$E$17,'Input Parameters'!$F$17)&gt;5500,5500,_xlfn.NORM.INV(D4701,'Input Parameters'!$E$17,'Input Parameters'!$F$17)))</f>
        <v>5306.9864476791181</v>
      </c>
      <c r="F4701" s="10">
        <f t="shared" ca="1" si="705"/>
        <v>0.29384995566296734</v>
      </c>
      <c r="G4701" s="64">
        <f ca="1">_xlfn.NORM.INV(F4701,'Input Parameters'!$E$20,'Input Parameters'!$F$20)</f>
        <v>279.01744652069829</v>
      </c>
      <c r="H4701" s="57">
        <f ca="1">EXP(E4701*(1/'Input Parameters'!$E$23-1/G4701))</f>
        <v>0.40526262064497587</v>
      </c>
      <c r="I4701" s="10">
        <f t="shared" ca="1" si="706"/>
        <v>0.56005901876822606</v>
      </c>
      <c r="J4701" s="30">
        <f ca="1">_xlfn.BETA.INV(I4701,'Input Parameters'!$L$26,'Input Parameters'!$M$26,'Input Parameters'!$J$26,'Input Parameters'!$K$26)</f>
        <v>0.68540459941904852</v>
      </c>
      <c r="K4701" s="168">
        <f ca="1">('Input Parameters'!$E$27/'Input Parameters'!$E$38)^$J4701</f>
        <v>7.325283113536956E-3</v>
      </c>
      <c r="L4701" s="69">
        <f ca="1">$H4701*$C4701*'Input Parameters'!$E$25*K4701</f>
        <v>1.0679390713078294</v>
      </c>
      <c r="M4701" s="24">
        <f t="shared" ca="1" si="707"/>
        <v>0.58611457705606407</v>
      </c>
      <c r="N4701" s="15">
        <f ca="1">_xlfn.NORM.INV(M4701,'Input Parameters'!$E$29,'Input Parameters'!$F$29)</f>
        <v>0.1000217561421161</v>
      </c>
      <c r="O4701" s="8">
        <f t="shared" ca="1" si="708"/>
        <v>0.63989222432756732</v>
      </c>
      <c r="P4701" s="30">
        <f ca="1">_xlfn.LOGNORM.INV(O4701,'Input Parameters'!$H$30,'Input Parameters'!$I$30)</f>
        <v>3.1779408708432229</v>
      </c>
      <c r="Q4701" s="10">
        <f t="shared" ca="1" si="709"/>
        <v>0.46790653301796437</v>
      </c>
      <c r="R4701" s="30">
        <f>IF('Input Parameters'!$E$32=0,0,_xlfn.BETA.INV(Q4701,'Input Parameters'!$L$32,'Input Parameters'!$M$32,'Input Parameters'!$J$32,'Input Parameters'!$K$32))</f>
        <v>0</v>
      </c>
      <c r="S4701" s="10">
        <f t="shared" ca="1" si="710"/>
        <v>0.62274203945900219</v>
      </c>
      <c r="T4701" s="26">
        <f ca="1">_xlfn.LOGNORM.INV(S4701,'Input Parameters'!$H$34,'Input Parameters'!$I$34)</f>
        <v>52.409043070389288</v>
      </c>
      <c r="U4701" s="10">
        <f t="shared" ca="1" si="711"/>
        <v>0.28584802900694317</v>
      </c>
      <c r="V4701" s="30">
        <f ca="1">_xlfn.BETA.INV(U4701,'Input Parameters'!$L$36,'Input Parameters'!$M$36,'Input Parameters'!$J$36,'Input Parameters'!$K$36)</f>
        <v>0.5046297520384786</v>
      </c>
      <c r="W4701" s="2">
        <f ca="1">N4701+(P4701-N4701)*(1-ERF((T4701-R4701)/(2*SQRT(L4701*'Input Parameters'!$E$38))))</f>
        <v>0.10105503527596002</v>
      </c>
      <c r="X4701">
        <f t="shared" ca="1" si="712"/>
        <v>1</v>
      </c>
      <c r="Y4701" s="7"/>
    </row>
    <row r="4702" spans="1:25" ht="15" customHeight="1" x14ac:dyDescent="0.25">
      <c r="A4702" s="139">
        <v>4695</v>
      </c>
      <c r="B4702" s="10">
        <f t="shared" ca="1" si="703"/>
        <v>0.1797144889241904</v>
      </c>
      <c r="C4702" s="60">
        <f ca="1">_xlfn.NORM.INV(B4702,'Input Parameters'!$E$15,'Input Parameters'!$F$15)</f>
        <v>221.30142107404103</v>
      </c>
      <c r="D4702" s="10">
        <f t="shared" ca="1" si="704"/>
        <v>5.6118476929500671E-2</v>
      </c>
      <c r="E4702" s="62">
        <f ca="1">IF(_xlfn.NORM.INV(D4702,'Input Parameters'!$E$17,'Input Parameters'!$F$17)&lt;3500,3500,IF(_xlfn.NORM.INV(D4702,'Input Parameters'!$E$17,'Input Parameters'!$F$17)&gt;5500,5500,_xlfn.NORM.INV(D4702,'Input Parameters'!$E$17,'Input Parameters'!$F$17)))</f>
        <v>3688.2470954405808</v>
      </c>
      <c r="F4702" s="10">
        <f t="shared" ca="1" si="705"/>
        <v>0.59314436575795693</v>
      </c>
      <c r="G4702" s="64">
        <f ca="1">_xlfn.NORM.INV(F4702,'Input Parameters'!$E$20,'Input Parameters'!$F$20)</f>
        <v>284.22879459027956</v>
      </c>
      <c r="H4702" s="57">
        <f ca="1">EXP(E4702*(1/'Input Parameters'!$E$23-1/G4702))</f>
        <v>0.68020979989735553</v>
      </c>
      <c r="I4702" s="10">
        <f t="shared" ca="1" si="706"/>
        <v>0.33034953539504874</v>
      </c>
      <c r="J4702" s="30">
        <f ca="1">_xlfn.BETA.INV(I4702,'Input Parameters'!$L$26,'Input Parameters'!$M$26,'Input Parameters'!$J$26,'Input Parameters'!$K$26)</f>
        <v>0.58873948371246421</v>
      </c>
      <c r="K4702" s="168">
        <f ca="1">('Input Parameters'!$E$27/'Input Parameters'!$E$38)^$J4702</f>
        <v>1.4653994726439532E-2</v>
      </c>
      <c r="L4702" s="69">
        <f ca="1">$H4702*$C4702*'Input Parameters'!$E$25*K4702</f>
        <v>2.2058862735605542</v>
      </c>
      <c r="M4702" s="24">
        <f t="shared" ca="1" si="707"/>
        <v>0.32672962411795725</v>
      </c>
      <c r="N4702" s="15">
        <f ca="1">_xlfn.NORM.INV(M4702,'Input Parameters'!$E$29,'Input Parameters'!$F$29)</f>
        <v>9.9955103824812055E-2</v>
      </c>
      <c r="O4702" s="8">
        <f t="shared" ca="1" si="708"/>
        <v>0.20870692292760296</v>
      </c>
      <c r="P4702" s="30">
        <f ca="1">_xlfn.LOGNORM.INV(O4702,'Input Parameters'!$H$30,'Input Parameters'!$I$30)</f>
        <v>1.8293841305717322</v>
      </c>
      <c r="Q4702" s="10">
        <f t="shared" ca="1" si="709"/>
        <v>0.51220502019610359</v>
      </c>
      <c r="R4702" s="30">
        <f>IF('Input Parameters'!$E$32=0,0,_xlfn.BETA.INV(Q4702,'Input Parameters'!$L$32,'Input Parameters'!$M$32,'Input Parameters'!$J$32,'Input Parameters'!$K$32))</f>
        <v>0</v>
      </c>
      <c r="S4702" s="10">
        <f t="shared" ca="1" si="710"/>
        <v>0.37188572145592036</v>
      </c>
      <c r="T4702" s="26">
        <f ca="1">_xlfn.LOGNORM.INV(S4702,'Input Parameters'!$H$34,'Input Parameters'!$I$34)</f>
        <v>48.397329670076665</v>
      </c>
      <c r="U4702" s="10">
        <f t="shared" ca="1" si="711"/>
        <v>0.78479514760395885</v>
      </c>
      <c r="V4702" s="30">
        <f ca="1">_xlfn.BETA.INV(U4702,'Input Parameters'!$L$36,'Input Parameters'!$M$36,'Input Parameters'!$J$36,'Input Parameters'!$K$36)</f>
        <v>0.71446898901708922</v>
      </c>
      <c r="W4702" s="2">
        <f ca="1">N4702+(P4702-N4702)*(1-ERF((T4702-R4702)/(2*SQRT(L4702*'Input Parameters'!$E$38))))</f>
        <v>0.1366414916583901</v>
      </c>
      <c r="X4702">
        <f t="shared" ca="1" si="712"/>
        <v>1</v>
      </c>
      <c r="Y4702" s="7"/>
    </row>
    <row r="4703" spans="1:25" ht="15" customHeight="1" x14ac:dyDescent="0.25">
      <c r="A4703" s="139">
        <v>4696</v>
      </c>
      <c r="B4703" s="10">
        <f t="shared" ca="1" si="703"/>
        <v>0.9997359128179365</v>
      </c>
      <c r="C4703" s="60">
        <f ca="1">_xlfn.NORM.INV(B4703,'Input Parameters'!$E$15,'Input Parameters'!$F$15)</f>
        <v>458.80411572654577</v>
      </c>
      <c r="D4703" s="10">
        <f t="shared" ca="1" si="704"/>
        <v>0.81840825667068373</v>
      </c>
      <c r="E4703" s="62">
        <f ca="1">IF(_xlfn.NORM.INV(D4703,'Input Parameters'!$E$17,'Input Parameters'!$F$17)&lt;3500,3500,IF(_xlfn.NORM.INV(D4703,'Input Parameters'!$E$17,'Input Parameters'!$F$17)&gt;5500,5500,_xlfn.NORM.INV(D4703,'Input Parameters'!$E$17,'Input Parameters'!$F$17)))</f>
        <v>5436.5210151212023</v>
      </c>
      <c r="F4703" s="10">
        <f t="shared" ca="1" si="705"/>
        <v>0.60385665392139209</v>
      </c>
      <c r="G4703" s="64">
        <f ca="1">_xlfn.NORM.INV(F4703,'Input Parameters'!$E$20,'Input Parameters'!$F$20)</f>
        <v>284.4143939929927</v>
      </c>
      <c r="H4703" s="57">
        <f ca="1">EXP(E4703*(1/'Input Parameters'!$E$23-1/G4703))</f>
        <v>0.57376541395280489</v>
      </c>
      <c r="I4703" s="10">
        <f t="shared" ca="1" si="706"/>
        <v>0.62656070955241683</v>
      </c>
      <c r="J4703" s="30">
        <f ca="1">_xlfn.BETA.INV(I4703,'Input Parameters'!$L$26,'Input Parameters'!$M$26,'Input Parameters'!$J$26,'Input Parameters'!$K$26)</f>
        <v>0.7118581040343408</v>
      </c>
      <c r="K4703" s="168">
        <f ca="1">('Input Parameters'!$E$27/'Input Parameters'!$E$38)^$J4703</f>
        <v>6.0592145981591553E-3</v>
      </c>
      <c r="L4703" s="69">
        <f ca="1">$H4703*$C4703*'Input Parameters'!$E$25*K4703</f>
        <v>1.5950636024608646</v>
      </c>
      <c r="M4703" s="24">
        <f t="shared" ca="1" si="707"/>
        <v>0.30838634247583485</v>
      </c>
      <c r="N4703" s="15">
        <f ca="1">_xlfn.NORM.INV(M4703,'Input Parameters'!$E$29,'Input Parameters'!$F$29)</f>
        <v>9.9949957049877219E-2</v>
      </c>
      <c r="O4703" s="8">
        <f t="shared" ca="1" si="708"/>
        <v>0.16717882806080175</v>
      </c>
      <c r="P4703" s="30">
        <f ca="1">_xlfn.LOGNORM.INV(O4703,'Input Parameters'!$H$30,'Input Parameters'!$I$30)</f>
        <v>1.7006602705098872</v>
      </c>
      <c r="Q4703" s="10">
        <f t="shared" ca="1" si="709"/>
        <v>0.80712027487788818</v>
      </c>
      <c r="R4703" s="30">
        <f>IF('Input Parameters'!$E$32=0,0,_xlfn.BETA.INV(Q4703,'Input Parameters'!$L$32,'Input Parameters'!$M$32,'Input Parameters'!$J$32,'Input Parameters'!$K$32))</f>
        <v>0</v>
      </c>
      <c r="S4703" s="10">
        <f t="shared" ca="1" si="710"/>
        <v>0.56669324719004477</v>
      </c>
      <c r="T4703" s="26">
        <f ca="1">_xlfn.LOGNORM.INV(S4703,'Input Parameters'!$H$34,'Input Parameters'!$I$34)</f>
        <v>51.473037816066821</v>
      </c>
      <c r="U4703" s="10">
        <f t="shared" ca="1" si="711"/>
        <v>0.57122452084747743</v>
      </c>
      <c r="V4703" s="30">
        <f ca="1">_xlfn.BETA.INV(U4703,'Input Parameters'!$L$36,'Input Parameters'!$M$36,'Input Parameters'!$J$36,'Input Parameters'!$K$36)</f>
        <v>0.61370279035161779</v>
      </c>
      <c r="W4703" s="2">
        <f ca="1">N4703+(P4703-N4703)*(1-ERF((T4703-R4703)/(2*SQRT(L4703*'Input Parameters'!$E$38))))</f>
        <v>0.10627774145604363</v>
      </c>
      <c r="X4703">
        <f t="shared" ca="1" si="712"/>
        <v>1</v>
      </c>
      <c r="Y4703" s="7"/>
    </row>
    <row r="4704" spans="1:25" ht="15" customHeight="1" x14ac:dyDescent="0.25">
      <c r="A4704" s="139">
        <v>4697</v>
      </c>
      <c r="B4704" s="10">
        <f t="shared" ca="1" si="703"/>
        <v>0.65390321920300443</v>
      </c>
      <c r="C4704" s="60">
        <f ca="1">_xlfn.NORM.INV(B4704,'Input Parameters'!$E$15,'Input Parameters'!$F$15)</f>
        <v>292.4212986148043</v>
      </c>
      <c r="D4704" s="10">
        <f t="shared" ca="1" si="704"/>
        <v>0.85966493077190054</v>
      </c>
      <c r="E4704" s="62">
        <f ca="1">IF(_xlfn.NORM.INV(D4704,'Input Parameters'!$E$17,'Input Parameters'!$F$17)&lt;3500,3500,IF(_xlfn.NORM.INV(D4704,'Input Parameters'!$E$17,'Input Parameters'!$F$17)&gt;5500,5500,_xlfn.NORM.INV(D4704,'Input Parameters'!$E$17,'Input Parameters'!$F$17)))</f>
        <v>5500</v>
      </c>
      <c r="F4704" s="10">
        <f t="shared" ca="1" si="705"/>
        <v>0.77535940847123008</v>
      </c>
      <c r="G4704" s="64">
        <f ca="1">_xlfn.NORM.INV(F4704,'Input Parameters'!$E$20,'Input Parameters'!$F$20)</f>
        <v>287.71931344563529</v>
      </c>
      <c r="H4704" s="57">
        <f ca="1">EXP(E4704*(1/'Input Parameters'!$E$23-1/G4704))</f>
        <v>0.7118461569169543</v>
      </c>
      <c r="I4704" s="10">
        <f t="shared" ca="1" si="706"/>
        <v>0.17629154408706471</v>
      </c>
      <c r="J4704" s="30">
        <f ca="1">_xlfn.BETA.INV(I4704,'Input Parameters'!$L$26,'Input Parameters'!$M$26,'Input Parameters'!$J$26,'Input Parameters'!$K$26)</f>
        <v>0.50475144339125921</v>
      </c>
      <c r="K4704" s="168">
        <f ca="1">('Input Parameters'!$E$27/'Input Parameters'!$E$38)^$J4704</f>
        <v>2.6766769774083297E-2</v>
      </c>
      <c r="L4704" s="69">
        <f ca="1">$H4704*$C4704*'Input Parameters'!$E$25*K4704</f>
        <v>5.5717434303527531</v>
      </c>
      <c r="M4704" s="24">
        <f t="shared" ca="1" si="707"/>
        <v>0.40347226582015627</v>
      </c>
      <c r="N4704" s="15">
        <f ca="1">_xlfn.NORM.INV(M4704,'Input Parameters'!$E$29,'Input Parameters'!$F$29)</f>
        <v>9.9975563033257789E-2</v>
      </c>
      <c r="O4704" s="8">
        <f t="shared" ca="1" si="708"/>
        <v>0.17506738846986269</v>
      </c>
      <c r="P4704" s="30">
        <f ca="1">_xlfn.LOGNORM.INV(O4704,'Input Parameters'!$H$30,'Input Parameters'!$I$30)</f>
        <v>1.7257850017281235</v>
      </c>
      <c r="Q4704" s="10">
        <f t="shared" ca="1" si="709"/>
        <v>0.16828858786130263</v>
      </c>
      <c r="R4704" s="30">
        <f>IF('Input Parameters'!$E$32=0,0,_xlfn.BETA.INV(Q4704,'Input Parameters'!$L$32,'Input Parameters'!$M$32,'Input Parameters'!$J$32,'Input Parameters'!$K$32))</f>
        <v>0</v>
      </c>
      <c r="S4704" s="10">
        <f t="shared" ca="1" si="710"/>
        <v>4.7269575956368604E-2</v>
      </c>
      <c r="T4704" s="26">
        <f ca="1">_xlfn.LOGNORM.INV(S4704,'Input Parameters'!$H$34,'Input Parameters'!$I$34)</f>
        <v>40.934089229650894</v>
      </c>
      <c r="U4704" s="10">
        <f t="shared" ca="1" si="711"/>
        <v>0.22915416564547209</v>
      </c>
      <c r="V4704" s="30">
        <f ca="1">_xlfn.BETA.INV(U4704,'Input Parameters'!$L$36,'Input Parameters'!$M$36,'Input Parameters'!$J$36,'Input Parameters'!$K$36)</f>
        <v>0.48142983577689696</v>
      </c>
      <c r="W4704" s="2">
        <f ca="1">N4704+(P4704-N4704)*(1-ERF((T4704-R4704)/(2*SQRT(L4704*'Input Parameters'!$E$38))))</f>
        <v>0.45783138638340454</v>
      </c>
      <c r="X4704">
        <f t="shared" ca="1" si="712"/>
        <v>1</v>
      </c>
      <c r="Y4704" s="7"/>
    </row>
    <row r="4705" spans="1:25" ht="15" customHeight="1" x14ac:dyDescent="0.25">
      <c r="A4705" s="139">
        <v>4698</v>
      </c>
      <c r="B4705" s="10">
        <f t="shared" ca="1" si="703"/>
        <v>0.53520431484835684</v>
      </c>
      <c r="C4705" s="60">
        <f ca="1">_xlfn.NORM.INV(B4705,'Input Parameters'!$E$15,'Input Parameters'!$F$15)</f>
        <v>275.75567657958305</v>
      </c>
      <c r="D4705" s="10">
        <f t="shared" ca="1" si="704"/>
        <v>0.84032207304737749</v>
      </c>
      <c r="E4705" s="62">
        <f ca="1">IF(_xlfn.NORM.INV(D4705,'Input Parameters'!$E$17,'Input Parameters'!$F$17)&lt;3500,3500,IF(_xlfn.NORM.INV(D4705,'Input Parameters'!$E$17,'Input Parameters'!$F$17)&gt;5500,5500,_xlfn.NORM.INV(D4705,'Input Parameters'!$E$17,'Input Parameters'!$F$17)))</f>
        <v>5497.0477226523444</v>
      </c>
      <c r="F4705" s="10">
        <f t="shared" ca="1" si="705"/>
        <v>0.19645492567688227</v>
      </c>
      <c r="G4705" s="64">
        <f ca="1">_xlfn.NORM.INV(F4705,'Input Parameters'!$E$20,'Input Parameters'!$F$20)</f>
        <v>276.92584000574874</v>
      </c>
      <c r="H4705" s="57">
        <f ca="1">EXP(E4705*(1/'Input Parameters'!$E$23-1/G4705))</f>
        <v>0.33811426518719412</v>
      </c>
      <c r="I4705" s="10">
        <f t="shared" ca="1" si="706"/>
        <v>0.69291009137119297</v>
      </c>
      <c r="J4705" s="30">
        <f ca="1">_xlfn.BETA.INV(I4705,'Input Parameters'!$L$26,'Input Parameters'!$M$26,'Input Parameters'!$J$26,'Input Parameters'!$K$26)</f>
        <v>0.73874473369559546</v>
      </c>
      <c r="K4705" s="168">
        <f ca="1">('Input Parameters'!$E$27/'Input Parameters'!$E$38)^$J4705</f>
        <v>4.9964204903437505E-3</v>
      </c>
      <c r="L4705" s="69">
        <f ca="1">$H4705*$C4705*'Input Parameters'!$E$25*K4705</f>
        <v>0.46585089730557205</v>
      </c>
      <c r="M4705" s="24">
        <f t="shared" ca="1" si="707"/>
        <v>6.0149902026389812E-2</v>
      </c>
      <c r="N4705" s="15">
        <f ca="1">_xlfn.NORM.INV(M4705,'Input Parameters'!$E$29,'Input Parameters'!$F$29)</f>
        <v>9.9844648355691165E-2</v>
      </c>
      <c r="O4705" s="8">
        <f t="shared" ca="1" si="708"/>
        <v>0.55627625181780993</v>
      </c>
      <c r="P4705" s="30">
        <f ca="1">_xlfn.LOGNORM.INV(O4705,'Input Parameters'!$H$30,'Input Parameters'!$I$30)</f>
        <v>2.8688143018488286</v>
      </c>
      <c r="Q4705" s="10">
        <f t="shared" ca="1" si="709"/>
        <v>0.25886194738555179</v>
      </c>
      <c r="R4705" s="30">
        <f>IF('Input Parameters'!$E$32=0,0,_xlfn.BETA.INV(Q4705,'Input Parameters'!$L$32,'Input Parameters'!$M$32,'Input Parameters'!$J$32,'Input Parameters'!$K$32))</f>
        <v>0</v>
      </c>
      <c r="S4705" s="10">
        <f t="shared" ca="1" si="710"/>
        <v>0.52173966485255263</v>
      </c>
      <c r="T4705" s="26">
        <f ca="1">_xlfn.LOGNORM.INV(S4705,'Input Parameters'!$H$34,'Input Parameters'!$I$34)</f>
        <v>50.751079829212564</v>
      </c>
      <c r="U4705" s="10">
        <f t="shared" ca="1" si="711"/>
        <v>0.25811864602866363</v>
      </c>
      <c r="V4705" s="30">
        <f ca="1">_xlfn.BETA.INV(U4705,'Input Parameters'!$L$36,'Input Parameters'!$M$36,'Input Parameters'!$J$36,'Input Parameters'!$K$36)</f>
        <v>0.49348616815051832</v>
      </c>
      <c r="W4705" s="2">
        <f ca="1">N4705+(P4705-N4705)*(1-ERF((T4705-R4705)/(2*SQRT(L4705*'Input Parameters'!$E$38))))</f>
        <v>9.9845051967557927E-2</v>
      </c>
      <c r="X4705">
        <f t="shared" ca="1" si="712"/>
        <v>1</v>
      </c>
      <c r="Y4705" s="7"/>
    </row>
    <row r="4706" spans="1:25" ht="15" customHeight="1" x14ac:dyDescent="0.25">
      <c r="A4706" s="139">
        <v>4699</v>
      </c>
      <c r="B4706" s="10">
        <f t="shared" ca="1" si="703"/>
        <v>0.47876581990684841</v>
      </c>
      <c r="C4706" s="60">
        <f ca="1">_xlfn.NORM.INV(B4706,'Input Parameters'!$E$15,'Input Parameters'!$F$15)</f>
        <v>268.08132599388529</v>
      </c>
      <c r="D4706" s="10">
        <f t="shared" ca="1" si="704"/>
        <v>0.89998934083018922</v>
      </c>
      <c r="E4706" s="62">
        <f ca="1">IF(_xlfn.NORM.INV(D4706,'Input Parameters'!$E$17,'Input Parameters'!$F$17)&lt;3500,3500,IF(_xlfn.NORM.INV(D4706,'Input Parameters'!$E$17,'Input Parameters'!$F$17)&gt;5500,5500,_xlfn.NORM.INV(D4706,'Input Parameters'!$E$17,'Input Parameters'!$F$17)))</f>
        <v>5500</v>
      </c>
      <c r="F4706" s="10">
        <f t="shared" ca="1" si="705"/>
        <v>0.69365872611745627</v>
      </c>
      <c r="G4706" s="64">
        <f ca="1">_xlfn.NORM.INV(F4706,'Input Parameters'!$E$20,'Input Parameters'!$F$20)</f>
        <v>286.04186173979588</v>
      </c>
      <c r="H4706" s="57">
        <f ca="1">EXP(E4706*(1/'Input Parameters'!$E$23-1/G4706))</f>
        <v>0.63635693506183433</v>
      </c>
      <c r="I4706" s="10">
        <f t="shared" ca="1" si="706"/>
        <v>0.47767380424828587</v>
      </c>
      <c r="J4706" s="30">
        <f ca="1">_xlfn.BETA.INV(I4706,'Input Parameters'!$L$26,'Input Parameters'!$M$26,'Input Parameters'!$J$26,'Input Parameters'!$K$26)</f>
        <v>0.65235238098209258</v>
      </c>
      <c r="K4706" s="168">
        <f ca="1">('Input Parameters'!$E$27/'Input Parameters'!$E$38)^$J4706</f>
        <v>9.2851481686150993E-3</v>
      </c>
      <c r="L4706" s="69">
        <f ca="1">$H4706*$C4706*'Input Parameters'!$E$25*K4706</f>
        <v>1.5840036676194982</v>
      </c>
      <c r="M4706" s="24">
        <f t="shared" ca="1" si="707"/>
        <v>0.78324121907616318</v>
      </c>
      <c r="N4706" s="15">
        <f ca="1">_xlfn.NORM.INV(M4706,'Input Parameters'!$E$29,'Input Parameters'!$F$29)</f>
        <v>0.10007831865672548</v>
      </c>
      <c r="O4706" s="8">
        <f t="shared" ca="1" si="708"/>
        <v>0.98077128539657277</v>
      </c>
      <c r="P4706" s="30">
        <f ca="1">_xlfn.LOGNORM.INV(O4706,'Input Parameters'!$H$30,'Input Parameters'!$I$30)</f>
        <v>7.1337922840052448</v>
      </c>
      <c r="Q4706" s="10">
        <f t="shared" ca="1" si="709"/>
        <v>0.92161891541185692</v>
      </c>
      <c r="R4706" s="30">
        <f>IF('Input Parameters'!$E$32=0,0,_xlfn.BETA.INV(Q4706,'Input Parameters'!$L$32,'Input Parameters'!$M$32,'Input Parameters'!$J$32,'Input Parameters'!$K$32))</f>
        <v>0</v>
      </c>
      <c r="S4706" s="10">
        <f t="shared" ca="1" si="710"/>
        <v>0.68691140573357024</v>
      </c>
      <c r="T4706" s="26">
        <f ca="1">_xlfn.LOGNORM.INV(S4706,'Input Parameters'!$H$34,'Input Parameters'!$I$34)</f>
        <v>53.559742737403269</v>
      </c>
      <c r="U4706" s="10">
        <f t="shared" ca="1" si="711"/>
        <v>0.11339481963331888</v>
      </c>
      <c r="V4706" s="30">
        <f ca="1">_xlfn.BETA.INV(U4706,'Input Parameters'!$L$36,'Input Parameters'!$M$36,'Input Parameters'!$J$36,'Input Parameters'!$K$36)</f>
        <v>0.42497975998538812</v>
      </c>
      <c r="W4706" s="2">
        <f ca="1">N4706+(P4706-N4706)*(1-ERF((T4706-R4706)/(2*SQRT(L4706*'Input Parameters'!$E$38))))</f>
        <v>0.11850457002669201</v>
      </c>
      <c r="X4706">
        <f t="shared" ca="1" si="712"/>
        <v>1</v>
      </c>
      <c r="Y4706" s="7"/>
    </row>
    <row r="4707" spans="1:25" ht="15" customHeight="1" x14ac:dyDescent="0.25">
      <c r="A4707" s="139">
        <v>4700</v>
      </c>
      <c r="B4707" s="10">
        <f t="shared" ca="1" si="703"/>
        <v>0.36020326524131918</v>
      </c>
      <c r="C4707" s="60">
        <f ca="1">_xlfn.NORM.INV(B4707,'Input Parameters'!$E$15,'Input Parameters'!$F$15)</f>
        <v>251.57052635553816</v>
      </c>
      <c r="D4707" s="10">
        <f t="shared" ca="1" si="704"/>
        <v>0.41594686772661515</v>
      </c>
      <c r="E4707" s="62">
        <f ca="1">IF(_xlfn.NORM.INV(D4707,'Input Parameters'!$E$17,'Input Parameters'!$F$17)&lt;3500,3500,IF(_xlfn.NORM.INV(D4707,'Input Parameters'!$E$17,'Input Parameters'!$F$17)&gt;5500,5500,_xlfn.NORM.INV(D4707,'Input Parameters'!$E$17,'Input Parameters'!$F$17)))</f>
        <v>4651.4086102878682</v>
      </c>
      <c r="F4707" s="10">
        <f t="shared" ca="1" si="705"/>
        <v>0.22031152934154652</v>
      </c>
      <c r="G4707" s="64">
        <f ca="1">_xlfn.NORM.INV(F4707,'Input Parameters'!$E$20,'Input Parameters'!$F$20)</f>
        <v>277.48335188422965</v>
      </c>
      <c r="H4707" s="57">
        <f ca="1">EXP(E4707*(1/'Input Parameters'!$E$23-1/G4707))</f>
        <v>0.41320571187220539</v>
      </c>
      <c r="I4707" s="10">
        <f t="shared" ca="1" si="706"/>
        <v>0.5323655242130737</v>
      </c>
      <c r="J4707" s="30">
        <f ca="1">_xlfn.BETA.INV(I4707,'Input Parameters'!$L$26,'Input Parameters'!$M$26,'Input Parameters'!$J$26,'Input Parameters'!$K$26)</f>
        <v>0.67437796521381876</v>
      </c>
      <c r="K4707" s="168">
        <f ca="1">('Input Parameters'!$E$27/'Input Parameters'!$E$38)^$J4707</f>
        <v>7.9282007121504149E-3</v>
      </c>
      <c r="L4707" s="69">
        <f ca="1">$H4707*$C4707*'Input Parameters'!$E$25*K4707</f>
        <v>0.82413946428756124</v>
      </c>
      <c r="M4707" s="24">
        <f t="shared" ca="1" si="707"/>
        <v>0.7290611729723746</v>
      </c>
      <c r="N4707" s="15">
        <f ca="1">_xlfn.NORM.INV(M4707,'Input Parameters'!$E$29,'Input Parameters'!$F$29)</f>
        <v>0.10006099760783949</v>
      </c>
      <c r="O4707" s="8">
        <f t="shared" ca="1" si="708"/>
        <v>0.89355583128246086</v>
      </c>
      <c r="P4707" s="30">
        <f ca="1">_xlfn.LOGNORM.INV(O4707,'Input Parameters'!$H$30,'Input Parameters'!$I$30)</f>
        <v>4.8330003061736635</v>
      </c>
      <c r="Q4707" s="10">
        <f t="shared" ca="1" si="709"/>
        <v>0.90975146291223785</v>
      </c>
      <c r="R4707" s="30">
        <f>IF('Input Parameters'!$E$32=0,0,_xlfn.BETA.INV(Q4707,'Input Parameters'!$L$32,'Input Parameters'!$M$32,'Input Parameters'!$J$32,'Input Parameters'!$K$32))</f>
        <v>0</v>
      </c>
      <c r="S4707" s="10">
        <f t="shared" ca="1" si="710"/>
        <v>0.27791052523640847</v>
      </c>
      <c r="T4707" s="26">
        <f ca="1">_xlfn.LOGNORM.INV(S4707,'Input Parameters'!$H$34,'Input Parameters'!$I$34)</f>
        <v>46.842784497301984</v>
      </c>
      <c r="U4707" s="10">
        <f t="shared" ca="1" si="711"/>
        <v>4.8725787766560558E-2</v>
      </c>
      <c r="V4707" s="30">
        <f ca="1">_xlfn.BETA.INV(U4707,'Input Parameters'!$L$36,'Input Parameters'!$M$36,'Input Parameters'!$J$36,'Input Parameters'!$K$36)</f>
        <v>0.37784881940681869</v>
      </c>
      <c r="W4707" s="2">
        <f ca="1">N4707+(P4707-N4707)*(1-ERF((T4707-R4707)/(2*SQRT(L4707*'Input Parameters'!$E$38))))</f>
        <v>0.101308902465712</v>
      </c>
      <c r="X4707">
        <f t="shared" ca="1" si="712"/>
        <v>1</v>
      </c>
      <c r="Y4707" s="7"/>
    </row>
    <row r="4708" spans="1:25" ht="15" customHeight="1" x14ac:dyDescent="0.25">
      <c r="A4708" s="139">
        <v>4701</v>
      </c>
      <c r="B4708" s="10">
        <f t="shared" ca="1" si="703"/>
        <v>0.93430306590138801</v>
      </c>
      <c r="C4708" s="60">
        <f ca="1">_xlfn.NORM.INV(B4708,'Input Parameters'!$E$15,'Input Parameters'!$F$15)</f>
        <v>352.72494235238435</v>
      </c>
      <c r="D4708" s="10">
        <f t="shared" ca="1" si="704"/>
        <v>0.63059941543766596</v>
      </c>
      <c r="E4708" s="62">
        <f ca="1">IF(_xlfn.NORM.INV(D4708,'Input Parameters'!$E$17,'Input Parameters'!$F$17)&lt;3500,3500,IF(_xlfn.NORM.INV(D4708,'Input Parameters'!$E$17,'Input Parameters'!$F$17)&gt;5500,5500,_xlfn.NORM.INV(D4708,'Input Parameters'!$E$17,'Input Parameters'!$F$17)))</f>
        <v>5033.4089314126159</v>
      </c>
      <c r="F4708" s="10">
        <f t="shared" ca="1" si="705"/>
        <v>0.79648163803974137</v>
      </c>
      <c r="G4708" s="64">
        <f ca="1">_xlfn.NORM.INV(F4708,'Input Parameters'!$E$20,'Input Parameters'!$F$20)</f>
        <v>288.20510143873867</v>
      </c>
      <c r="H4708" s="57">
        <f ca="1">EXP(E4708*(1/'Input Parameters'!$E$23-1/G4708))</f>
        <v>0.75459721296026683</v>
      </c>
      <c r="I4708" s="10">
        <f t="shared" ca="1" si="706"/>
        <v>0.15627164493050516</v>
      </c>
      <c r="J4708" s="30">
        <f ca="1">_xlfn.BETA.INV(I4708,'Input Parameters'!$L$26,'Input Parameters'!$M$26,'Input Parameters'!$J$26,'Input Parameters'!$K$26)</f>
        <v>0.49096005219499117</v>
      </c>
      <c r="K4708" s="168">
        <f ca="1">('Input Parameters'!$E$27/'Input Parameters'!$E$38)^$J4708</f>
        <v>2.9550100978292068E-2</v>
      </c>
      <c r="L4708" s="69">
        <f ca="1">$H4708*$C4708*'Input Parameters'!$E$25*K4708</f>
        <v>7.8652102638352996</v>
      </c>
      <c r="M4708" s="24">
        <f t="shared" ca="1" si="707"/>
        <v>0.76958625675363546</v>
      </c>
      <c r="N4708" s="15">
        <f ca="1">_xlfn.NORM.INV(M4708,'Input Parameters'!$E$29,'Input Parameters'!$F$29)</f>
        <v>0.10007374849593172</v>
      </c>
      <c r="O4708" s="8">
        <f t="shared" ca="1" si="708"/>
        <v>1.6795681609756641E-2</v>
      </c>
      <c r="P4708" s="30">
        <f ca="1">_xlfn.LOGNORM.INV(O4708,'Input Parameters'!$H$30,'Input Parameters'!$I$30)</f>
        <v>0.98339772128897973</v>
      </c>
      <c r="Q4708" s="10">
        <f t="shared" ca="1" si="709"/>
        <v>0.6923168251859676</v>
      </c>
      <c r="R4708" s="30">
        <f>IF('Input Parameters'!$E$32=0,0,_xlfn.BETA.INV(Q4708,'Input Parameters'!$L$32,'Input Parameters'!$M$32,'Input Parameters'!$J$32,'Input Parameters'!$K$32))</f>
        <v>0</v>
      </c>
      <c r="S4708" s="10">
        <f t="shared" ca="1" si="710"/>
        <v>0.28078095479796761</v>
      </c>
      <c r="T4708" s="26">
        <f ca="1">_xlfn.LOGNORM.INV(S4708,'Input Parameters'!$H$34,'Input Parameters'!$I$34)</f>
        <v>46.892603610703929</v>
      </c>
      <c r="U4708" s="10">
        <f t="shared" ca="1" si="711"/>
        <v>0.15027410473359859</v>
      </c>
      <c r="V4708" s="30">
        <f ca="1">_xlfn.BETA.INV(U4708,'Input Parameters'!$L$36,'Input Parameters'!$M$36,'Input Parameters'!$J$36,'Input Parameters'!$K$36)</f>
        <v>0.44506661875360576</v>
      </c>
      <c r="W4708" s="2">
        <f ca="1">N4708+(P4708-N4708)*(1-ERF((T4708-R4708)/(2*SQRT(L4708*'Input Parameters'!$E$38))))</f>
        <v>0.30949191062654979</v>
      </c>
      <c r="X4708">
        <f t="shared" ca="1" si="712"/>
        <v>1</v>
      </c>
      <c r="Y4708" s="7"/>
    </row>
    <row r="4709" spans="1:25" ht="15" customHeight="1" x14ac:dyDescent="0.25">
      <c r="A4709" s="139">
        <v>4702</v>
      </c>
      <c r="B4709" s="10">
        <f t="shared" ca="1" si="703"/>
        <v>0.70702232473969862</v>
      </c>
      <c r="C4709" s="60">
        <f ca="1">_xlfn.NORM.INV(B4709,'Input Parameters'!$E$15,'Input Parameters'!$F$15)</f>
        <v>300.48672242188411</v>
      </c>
      <c r="D4709" s="10">
        <f t="shared" ca="1" si="704"/>
        <v>0.21111523665780974</v>
      </c>
      <c r="E4709" s="62">
        <f ca="1">IF(_xlfn.NORM.INV(D4709,'Input Parameters'!$E$17,'Input Parameters'!$F$17)&lt;3500,3500,IF(_xlfn.NORM.INV(D4709,'Input Parameters'!$E$17,'Input Parameters'!$F$17)&gt;5500,5500,_xlfn.NORM.INV(D4709,'Input Parameters'!$E$17,'Input Parameters'!$F$17)))</f>
        <v>4238.209667685499</v>
      </c>
      <c r="F4709" s="10">
        <f t="shared" ca="1" si="705"/>
        <v>0.39624378559336881</v>
      </c>
      <c r="G4709" s="64">
        <f ca="1">_xlfn.NORM.INV(F4709,'Input Parameters'!$E$20,'Input Parameters'!$F$20)</f>
        <v>280.88735228521136</v>
      </c>
      <c r="H4709" s="57">
        <f ca="1">EXP(E4709*(1/'Input Parameters'!$E$23-1/G4709))</f>
        <v>0.53783703674448324</v>
      </c>
      <c r="I4709" s="10">
        <f t="shared" ca="1" si="706"/>
        <v>0.64876381046299292</v>
      </c>
      <c r="J4709" s="30">
        <f ca="1">_xlfn.BETA.INV(I4709,'Input Parameters'!$L$26,'Input Parameters'!$M$26,'Input Parameters'!$J$26,'Input Parameters'!$K$26)</f>
        <v>0.72076509127573574</v>
      </c>
      <c r="K4709" s="168">
        <f ca="1">('Input Parameters'!$E$27/'Input Parameters'!$E$38)^$J4709</f>
        <v>5.6841986371066605E-3</v>
      </c>
      <c r="L4709" s="69">
        <f ca="1">$H4709*$C4709*'Input Parameters'!$E$25*K4709</f>
        <v>0.91863975980280421</v>
      </c>
      <c r="M4709" s="24">
        <f t="shared" ca="1" si="707"/>
        <v>0.13418362922806237</v>
      </c>
      <c r="N4709" s="15">
        <f ca="1">_xlfn.NORM.INV(M4709,'Input Parameters'!$E$29,'Input Parameters'!$F$29)</f>
        <v>9.9889316959165267E-2</v>
      </c>
      <c r="O4709" s="8">
        <f t="shared" ca="1" si="708"/>
        <v>0.45469402529516811</v>
      </c>
      <c r="P4709" s="30">
        <f ca="1">_xlfn.LOGNORM.INV(O4709,'Input Parameters'!$H$30,'Input Parameters'!$I$30)</f>
        <v>2.5428325772118163</v>
      </c>
      <c r="Q4709" s="10">
        <f t="shared" ca="1" si="709"/>
        <v>0.27910135200162489</v>
      </c>
      <c r="R4709" s="30">
        <f>IF('Input Parameters'!$E$32=0,0,_xlfn.BETA.INV(Q4709,'Input Parameters'!$L$32,'Input Parameters'!$M$32,'Input Parameters'!$J$32,'Input Parameters'!$K$32))</f>
        <v>0</v>
      </c>
      <c r="S4709" s="10">
        <f t="shared" ca="1" si="710"/>
        <v>0.52544610851239837</v>
      </c>
      <c r="T4709" s="26">
        <f ca="1">_xlfn.LOGNORM.INV(S4709,'Input Parameters'!$H$34,'Input Parameters'!$I$34)</f>
        <v>50.809927692151213</v>
      </c>
      <c r="U4709" s="10">
        <f t="shared" ca="1" si="711"/>
        <v>0.48367978117312982</v>
      </c>
      <c r="V4709" s="30">
        <f ca="1">_xlfn.BETA.INV(U4709,'Input Parameters'!$L$36,'Input Parameters'!$M$36,'Input Parameters'!$J$36,'Input Parameters'!$K$36)</f>
        <v>0.57967919646862964</v>
      </c>
      <c r="W4709" s="2">
        <f ca="1">N4709+(P4709-N4709)*(1-ERF((T4709-R4709)/(2*SQRT(L4709*'Input Parameters'!$E$38))))</f>
        <v>0.10032385366820903</v>
      </c>
      <c r="X4709">
        <f t="shared" ca="1" si="712"/>
        <v>1</v>
      </c>
      <c r="Y4709" s="7"/>
    </row>
    <row r="4710" spans="1:25" ht="15" customHeight="1" x14ac:dyDescent="0.25">
      <c r="A4710" s="139">
        <v>4703</v>
      </c>
      <c r="B4710" s="10">
        <f t="shared" ca="1" si="703"/>
        <v>0.49401044098632096</v>
      </c>
      <c r="C4710" s="60">
        <f ca="1">_xlfn.NORM.INV(B4710,'Input Parameters'!$E$15,'Input Parameters'!$F$15)</f>
        <v>270.15353090968893</v>
      </c>
      <c r="D4710" s="10">
        <f t="shared" ca="1" si="704"/>
        <v>0.5641580417319223</v>
      </c>
      <c r="E4710" s="62">
        <f ca="1">IF(_xlfn.NORM.INV(D4710,'Input Parameters'!$E$17,'Input Parameters'!$F$17)&lt;3500,3500,IF(_xlfn.NORM.INV(D4710,'Input Parameters'!$E$17,'Input Parameters'!$F$17)&gt;5500,5500,_xlfn.NORM.INV(D4710,'Input Parameters'!$E$17,'Input Parameters'!$F$17)))</f>
        <v>4913.0639501449723</v>
      </c>
      <c r="F4710" s="10">
        <f t="shared" ca="1" si="705"/>
        <v>0.57056588998031343</v>
      </c>
      <c r="G4710" s="64">
        <f ca="1">_xlfn.NORM.INV(F4710,'Input Parameters'!$E$20,'Input Parameters'!$F$20)</f>
        <v>283.84136089878228</v>
      </c>
      <c r="H4710" s="57">
        <f ca="1">EXP(E4710*(1/'Input Parameters'!$E$23-1/G4710))</f>
        <v>0.58454642136734603</v>
      </c>
      <c r="I4710" s="10">
        <f t="shared" ca="1" si="706"/>
        <v>0.50564838392571176</v>
      </c>
      <c r="J4710" s="30">
        <f ca="1">_xlfn.BETA.INV(I4710,'Input Parameters'!$L$26,'Input Parameters'!$M$26,'Input Parameters'!$J$26,'Input Parameters'!$K$26)</f>
        <v>0.66367373371018989</v>
      </c>
      <c r="K4710" s="168">
        <f ca="1">('Input Parameters'!$E$27/'Input Parameters'!$E$38)^$J4710</f>
        <v>8.560921364914988E-3</v>
      </c>
      <c r="L4710" s="69">
        <f ca="1">$H4710*$C4710*'Input Parameters'!$E$25*K4710</f>
        <v>1.3519174137843752</v>
      </c>
      <c r="M4710" s="24">
        <f t="shared" ca="1" si="707"/>
        <v>0.60949960959736504</v>
      </c>
      <c r="N4710" s="15">
        <f ca="1">_xlfn.NORM.INV(M4710,'Input Parameters'!$E$29,'Input Parameters'!$F$29)</f>
        <v>0.10002780150825384</v>
      </c>
      <c r="O4710" s="8">
        <f t="shared" ca="1" si="708"/>
        <v>0.78709042178509314</v>
      </c>
      <c r="P4710" s="30">
        <f ca="1">_xlfn.LOGNORM.INV(O4710,'Input Parameters'!$H$30,'Input Parameters'!$I$30)</f>
        <v>3.9087929099287027</v>
      </c>
      <c r="Q4710" s="10">
        <f t="shared" ca="1" si="709"/>
        <v>0.33296068308052551</v>
      </c>
      <c r="R4710" s="30">
        <f>IF('Input Parameters'!$E$32=0,0,_xlfn.BETA.INV(Q4710,'Input Parameters'!$L$32,'Input Parameters'!$M$32,'Input Parameters'!$J$32,'Input Parameters'!$K$32))</f>
        <v>0</v>
      </c>
      <c r="S4710" s="10">
        <f t="shared" ca="1" si="710"/>
        <v>0.89041075601793118</v>
      </c>
      <c r="T4710" s="26">
        <f ca="1">_xlfn.LOGNORM.INV(S4710,'Input Parameters'!$H$34,'Input Parameters'!$I$34)</f>
        <v>58.741047981660351</v>
      </c>
      <c r="U4710" s="10">
        <f t="shared" ca="1" si="711"/>
        <v>0.68932218086505492</v>
      </c>
      <c r="V4710" s="30">
        <f ca="1">_xlfn.BETA.INV(U4710,'Input Parameters'!$L$36,'Input Parameters'!$M$36,'Input Parameters'!$J$36,'Input Parameters'!$K$36)</f>
        <v>0.66456687696038041</v>
      </c>
      <c r="W4710" s="2">
        <f ca="1">N4710+(P4710-N4710)*(1-ERF((T4710-R4710)/(2*SQRT(L4710*'Input Parameters'!$E$38))))</f>
        <v>0.10137541386829399</v>
      </c>
      <c r="X4710">
        <f t="shared" ca="1" si="712"/>
        <v>1</v>
      </c>
      <c r="Y4710" s="7"/>
    </row>
    <row r="4711" spans="1:25" ht="15" customHeight="1" x14ac:dyDescent="0.25">
      <c r="A4711" s="139">
        <v>4704</v>
      </c>
      <c r="B4711" s="10">
        <f t="shared" ca="1" si="703"/>
        <v>1.5899385127781107E-2</v>
      </c>
      <c r="C4711" s="60">
        <f ca="1">_xlfn.NORM.INV(B4711,'Input Parameters'!$E$15,'Input Parameters'!$F$15)</f>
        <v>154.61762028806066</v>
      </c>
      <c r="D4711" s="10">
        <f t="shared" ca="1" si="704"/>
        <v>0.22096141613082776</v>
      </c>
      <c r="E4711" s="62">
        <f ca="1">IF(_xlfn.NORM.INV(D4711,'Input Parameters'!$E$17,'Input Parameters'!$F$17)&lt;3500,3500,IF(_xlfn.NORM.INV(D4711,'Input Parameters'!$E$17,'Input Parameters'!$F$17)&gt;5500,5500,_xlfn.NORM.INV(D4711,'Input Parameters'!$E$17,'Input Parameters'!$F$17)))</f>
        <v>4261.7348099876408</v>
      </c>
      <c r="F4711" s="10">
        <f t="shared" ca="1" si="705"/>
        <v>0.93216334907039045</v>
      </c>
      <c r="G4711" s="64">
        <f ca="1">_xlfn.NORM.INV(F4711,'Input Parameters'!$E$20,'Input Parameters'!$F$20)</f>
        <v>292.6470605433268</v>
      </c>
      <c r="H4711" s="57">
        <f ca="1">EXP(E4711*(1/'Input Parameters'!$E$23-1/G4711))</f>
        <v>0.98614125627657157</v>
      </c>
      <c r="I4711" s="10">
        <f t="shared" ca="1" si="706"/>
        <v>7.5044752712155494E-2</v>
      </c>
      <c r="J4711" s="30">
        <f ca="1">_xlfn.BETA.INV(I4711,'Input Parameters'!$L$26,'Input Parameters'!$M$26,'Input Parameters'!$J$26,'Input Parameters'!$K$26)</f>
        <v>0.41812902673178809</v>
      </c>
      <c r="K4711" s="168">
        <f ca="1">('Input Parameters'!$E$27/'Input Parameters'!$E$38)^$J4711</f>
        <v>4.9824450473806743E-2</v>
      </c>
      <c r="L4711" s="69">
        <f ca="1">$H4711*$C4711*'Input Parameters'!$E$25*K4711</f>
        <v>7.5969738342589874</v>
      </c>
      <c r="M4711" s="24">
        <f t="shared" ca="1" si="707"/>
        <v>0.37109942001589347</v>
      </c>
      <c r="N4711" s="15">
        <f ca="1">_xlfn.NORM.INV(M4711,'Input Parameters'!$E$29,'Input Parameters'!$F$29)</f>
        <v>9.9967105709012641E-2</v>
      </c>
      <c r="O4711" s="8">
        <f t="shared" ca="1" si="708"/>
        <v>0.29996935977575678</v>
      </c>
      <c r="P4711" s="30">
        <f ca="1">_xlfn.LOGNORM.INV(O4711,'Input Parameters'!$H$30,'Input Parameters'!$I$30)</f>
        <v>2.0944315672561764</v>
      </c>
      <c r="Q4711" s="10">
        <f t="shared" ca="1" si="709"/>
        <v>6.388622468063565E-2</v>
      </c>
      <c r="R4711" s="30">
        <f>IF('Input Parameters'!$E$32=0,0,_xlfn.BETA.INV(Q4711,'Input Parameters'!$L$32,'Input Parameters'!$M$32,'Input Parameters'!$J$32,'Input Parameters'!$K$32))</f>
        <v>0</v>
      </c>
      <c r="S4711" s="10">
        <f t="shared" ca="1" si="710"/>
        <v>0.64579246236542209</v>
      </c>
      <c r="T4711" s="26">
        <f ca="1">_xlfn.LOGNORM.INV(S4711,'Input Parameters'!$H$34,'Input Parameters'!$I$34)</f>
        <v>52.810570682101059</v>
      </c>
      <c r="U4711" s="10">
        <f t="shared" ca="1" si="711"/>
        <v>0.15573678300679838</v>
      </c>
      <c r="V4711" s="30">
        <f ca="1">_xlfn.BETA.INV(U4711,'Input Parameters'!$L$36,'Input Parameters'!$M$36,'Input Parameters'!$J$36,'Input Parameters'!$K$36)</f>
        <v>0.44782348899526381</v>
      </c>
      <c r="W4711" s="2">
        <f ca="1">N4711+(P4711-N4711)*(1-ERF((T4711-R4711)/(2*SQRT(L4711*'Input Parameters'!$E$38))))</f>
        <v>0.44993775456193341</v>
      </c>
      <c r="X4711">
        <f t="shared" ca="1" si="712"/>
        <v>0</v>
      </c>
      <c r="Y4711" s="7"/>
    </row>
    <row r="4712" spans="1:25" ht="15" customHeight="1" x14ac:dyDescent="0.25">
      <c r="A4712" s="139">
        <v>4705</v>
      </c>
      <c r="B4712" s="10">
        <f t="shared" ca="1" si="703"/>
        <v>0.96324548794678777</v>
      </c>
      <c r="C4712" s="60">
        <f ca="1">_xlfn.NORM.INV(B4712,'Input Parameters'!$E$15,'Input Parameters'!$F$15)</f>
        <v>367.95488440238381</v>
      </c>
      <c r="D4712" s="10">
        <f t="shared" ca="1" si="704"/>
        <v>0.38392796378584437</v>
      </c>
      <c r="E4712" s="62">
        <f ca="1">IF(_xlfn.NORM.INV(D4712,'Input Parameters'!$E$17,'Input Parameters'!$F$17)&lt;3500,3500,IF(_xlfn.NORM.INV(D4712,'Input Parameters'!$E$17,'Input Parameters'!$F$17)&gt;5500,5500,_xlfn.NORM.INV(D4712,'Input Parameters'!$E$17,'Input Parameters'!$F$17)))</f>
        <v>4593.3735859878498</v>
      </c>
      <c r="F4712" s="10">
        <f t="shared" ca="1" si="705"/>
        <v>0.62138503698725678</v>
      </c>
      <c r="G4712" s="64">
        <f ca="1">_xlfn.NORM.INV(F4712,'Input Parameters'!$E$20,'Input Parameters'!$F$20)</f>
        <v>284.72110681786035</v>
      </c>
      <c r="H4712" s="57">
        <f ca="1">EXP(E4712*(1/'Input Parameters'!$E$23-1/G4712))</f>
        <v>0.63636732627555403</v>
      </c>
      <c r="I4712" s="10">
        <f t="shared" ca="1" si="706"/>
        <v>0.81082351758212368</v>
      </c>
      <c r="J4712" s="30">
        <f ca="1">_xlfn.BETA.INV(I4712,'Input Parameters'!$L$26,'Input Parameters'!$M$26,'Input Parameters'!$J$26,'Input Parameters'!$K$26)</f>
        <v>0.79059692139133053</v>
      </c>
      <c r="K4712" s="168">
        <f ca="1">('Input Parameters'!$E$27/'Input Parameters'!$E$38)^$J4712</f>
        <v>3.4445207493810329E-3</v>
      </c>
      <c r="L4712" s="69">
        <f ca="1">$H4712*$C4712*'Input Parameters'!$E$25*K4712</f>
        <v>0.80654991661861619</v>
      </c>
      <c r="M4712" s="24">
        <f t="shared" ca="1" si="707"/>
        <v>2.3080781241373804E-2</v>
      </c>
      <c r="N4712" s="15">
        <f ca="1">_xlfn.NORM.INV(M4712,'Input Parameters'!$E$29,'Input Parameters'!$F$29)</f>
        <v>9.9800608699515986E-2</v>
      </c>
      <c r="O4712" s="8">
        <f t="shared" ca="1" si="708"/>
        <v>0.37858627382872079</v>
      </c>
      <c r="P4712" s="30">
        <f ca="1">_xlfn.LOGNORM.INV(O4712,'Input Parameters'!$H$30,'Input Parameters'!$I$30)</f>
        <v>2.3186435797005043</v>
      </c>
      <c r="Q4712" s="10">
        <f t="shared" ca="1" si="709"/>
        <v>0.3435819612867218</v>
      </c>
      <c r="R4712" s="30">
        <f>IF('Input Parameters'!$E$32=0,0,_xlfn.BETA.INV(Q4712,'Input Parameters'!$L$32,'Input Parameters'!$M$32,'Input Parameters'!$J$32,'Input Parameters'!$K$32))</f>
        <v>0</v>
      </c>
      <c r="S4712" s="10">
        <f t="shared" ca="1" si="710"/>
        <v>0.53022341474965129</v>
      </c>
      <c r="T4712" s="26">
        <f ca="1">_xlfn.LOGNORM.INV(S4712,'Input Parameters'!$H$34,'Input Parameters'!$I$34)</f>
        <v>50.885930937013143</v>
      </c>
      <c r="U4712" s="10">
        <f t="shared" ca="1" si="711"/>
        <v>0.97805149566830218</v>
      </c>
      <c r="V4712" s="30">
        <f ca="1">_xlfn.BETA.INV(U4712,'Input Parameters'!$L$36,'Input Parameters'!$M$36,'Input Parameters'!$J$36,'Input Parameters'!$K$36)</f>
        <v>0.93938724839707866</v>
      </c>
      <c r="W4712" s="2">
        <f ca="1">N4712+(P4712-N4712)*(1-ERF((T4712-R4712)/(2*SQRT(L4712*'Input Parameters'!$E$38))))</f>
        <v>9.9937334745580253E-2</v>
      </c>
      <c r="X4712">
        <f t="shared" ca="1" si="712"/>
        <v>1</v>
      </c>
      <c r="Y4712" s="7"/>
    </row>
    <row r="4713" spans="1:25" ht="15" customHeight="1" x14ac:dyDescent="0.25">
      <c r="A4713" s="139">
        <v>4706</v>
      </c>
      <c r="B4713" s="10">
        <f t="shared" ca="1" si="703"/>
        <v>0.96491724417151215</v>
      </c>
      <c r="C4713" s="60">
        <f ca="1">_xlfn.NORM.INV(B4713,'Input Parameters'!$E$15,'Input Parameters'!$F$15)</f>
        <v>369.10288768463533</v>
      </c>
      <c r="D4713" s="10">
        <f t="shared" ca="1" si="704"/>
        <v>0.76756523169705204</v>
      </c>
      <c r="E4713" s="62">
        <f ca="1">IF(_xlfn.NORM.INV(D4713,'Input Parameters'!$E$17,'Input Parameters'!$F$17)&lt;3500,3500,IF(_xlfn.NORM.INV(D4713,'Input Parameters'!$E$17,'Input Parameters'!$F$17)&gt;5500,5500,_xlfn.NORM.INV(D4713,'Input Parameters'!$E$17,'Input Parameters'!$F$17)))</f>
        <v>5311.5964239190316</v>
      </c>
      <c r="F4713" s="10">
        <f t="shared" ca="1" si="705"/>
        <v>0.7095170019521212</v>
      </c>
      <c r="G4713" s="64">
        <f ca="1">_xlfn.NORM.INV(F4713,'Input Parameters'!$E$20,'Input Parameters'!$F$20)</f>
        <v>286.34822746968098</v>
      </c>
      <c r="H4713" s="57">
        <f ca="1">EXP(E4713*(1/'Input Parameters'!$E$23-1/G4713))</f>
        <v>0.65925488143938293</v>
      </c>
      <c r="I4713" s="10">
        <f t="shared" ca="1" si="706"/>
        <v>0.71794026065876049</v>
      </c>
      <c r="J4713" s="30">
        <f ca="1">_xlfn.BETA.INV(I4713,'Input Parameters'!$L$26,'Input Parameters'!$M$26,'Input Parameters'!$J$26,'Input Parameters'!$K$26)</f>
        <v>0.74917573458631015</v>
      </c>
      <c r="K4713" s="168">
        <f ca="1">('Input Parameters'!$E$27/'Input Parameters'!$E$38)^$J4713</f>
        <v>4.6362225864301767E-3</v>
      </c>
      <c r="L4713" s="69">
        <f ca="1">$H4713*$C4713*'Input Parameters'!$E$25*K4713</f>
        <v>1.1281453964073003</v>
      </c>
      <c r="M4713" s="24">
        <f t="shared" ca="1" si="707"/>
        <v>5.2192498658708786E-2</v>
      </c>
      <c r="N4713" s="15">
        <f ca="1">_xlfn.NORM.INV(M4713,'Input Parameters'!$E$29,'Input Parameters'!$F$29)</f>
        <v>9.9837604305275565E-2</v>
      </c>
      <c r="O4713" s="8">
        <f t="shared" ca="1" si="708"/>
        <v>0.73479687822248374</v>
      </c>
      <c r="P4713" s="30">
        <f ca="1">_xlfn.LOGNORM.INV(O4713,'Input Parameters'!$H$30,'Input Parameters'!$I$30)</f>
        <v>3.6089092038467228</v>
      </c>
      <c r="Q4713" s="10">
        <f t="shared" ca="1" si="709"/>
        <v>0.8138202089151757</v>
      </c>
      <c r="R4713" s="30">
        <f>IF('Input Parameters'!$E$32=0,0,_xlfn.BETA.INV(Q4713,'Input Parameters'!$L$32,'Input Parameters'!$M$32,'Input Parameters'!$J$32,'Input Parameters'!$K$32))</f>
        <v>0</v>
      </c>
      <c r="S4713" s="10">
        <f t="shared" ca="1" si="710"/>
        <v>0.28429051430691588</v>
      </c>
      <c r="T4713" s="26">
        <f ca="1">_xlfn.LOGNORM.INV(S4713,'Input Parameters'!$H$34,'Input Parameters'!$I$34)</f>
        <v>46.953253614674509</v>
      </c>
      <c r="U4713" s="10">
        <f t="shared" ca="1" si="711"/>
        <v>0.33241844982071245</v>
      </c>
      <c r="V4713" s="30">
        <f ca="1">_xlfn.BETA.INV(U4713,'Input Parameters'!$L$36,'Input Parameters'!$M$36,'Input Parameters'!$J$36,'Input Parameters'!$K$36)</f>
        <v>0.52273434205451452</v>
      </c>
      <c r="W4713" s="2">
        <f ca="1">N4713+(P4713-N4713)*(1-ERF((T4713-R4713)/(2*SQRT(L4713*'Input Parameters'!$E$38))))</f>
        <v>0.10605890259259873</v>
      </c>
      <c r="X4713">
        <f t="shared" ca="1" si="712"/>
        <v>1</v>
      </c>
      <c r="Y4713" s="7"/>
    </row>
    <row r="4714" spans="1:25" ht="15" customHeight="1" x14ac:dyDescent="0.25">
      <c r="A4714" s="139">
        <v>4707</v>
      </c>
      <c r="B4714" s="10">
        <f t="shared" ca="1" si="703"/>
        <v>0.68790159647396054</v>
      </c>
      <c r="C4714" s="60">
        <f ca="1">_xlfn.NORM.INV(B4714,'Input Parameters'!$E$15,'Input Parameters'!$F$15)</f>
        <v>297.51716787917428</v>
      </c>
      <c r="D4714" s="10">
        <f t="shared" ca="1" si="704"/>
        <v>0.67147596307056234</v>
      </c>
      <c r="E4714" s="62">
        <f ca="1">IF(_xlfn.NORM.INV(D4714,'Input Parameters'!$E$17,'Input Parameters'!$F$17)&lt;3500,3500,IF(_xlfn.NORM.INV(D4714,'Input Parameters'!$E$17,'Input Parameters'!$F$17)&gt;5500,5500,_xlfn.NORM.INV(D4714,'Input Parameters'!$E$17,'Input Parameters'!$F$17)))</f>
        <v>5110.7946846368159</v>
      </c>
      <c r="F4714" s="10">
        <f t="shared" ca="1" si="705"/>
        <v>0.46827254703650267</v>
      </c>
      <c r="G4714" s="64">
        <f ca="1">_xlfn.NORM.INV(F4714,'Input Parameters'!$E$20,'Input Parameters'!$F$20)</f>
        <v>282.11659322465454</v>
      </c>
      <c r="H4714" s="57">
        <f ca="1">EXP(E4714*(1/'Input Parameters'!$E$23-1/G4714))</f>
        <v>0.5124206154850599</v>
      </c>
      <c r="I4714" s="10">
        <f t="shared" ca="1" si="706"/>
        <v>0.14517939746194042</v>
      </c>
      <c r="J4714" s="30">
        <f ca="1">_xlfn.BETA.INV(I4714,'Input Parameters'!$L$26,'Input Parameters'!$M$26,'Input Parameters'!$J$26,'Input Parameters'!$K$26)</f>
        <v>0.48282740259429091</v>
      </c>
      <c r="K4714" s="168">
        <f ca="1">('Input Parameters'!$E$27/'Input Parameters'!$E$38)^$J4714</f>
        <v>3.132519888478312E-2</v>
      </c>
      <c r="L4714" s="69">
        <f ca="1">$H4714*$C4714*'Input Parameters'!$E$25*K4714</f>
        <v>4.7756496868510858</v>
      </c>
      <c r="M4714" s="24">
        <f t="shared" ca="1" si="707"/>
        <v>0.25172289955803073</v>
      </c>
      <c r="N4714" s="15">
        <f ca="1">_xlfn.NORM.INV(M4714,'Input Parameters'!$E$29,'Input Parameters'!$F$29)</f>
        <v>9.9933092211938093E-2</v>
      </c>
      <c r="O4714" s="8">
        <f t="shared" ca="1" si="708"/>
        <v>0.23284332397661878</v>
      </c>
      <c r="P4714" s="30">
        <f ca="1">_xlfn.LOGNORM.INV(O4714,'Input Parameters'!$H$30,'Input Parameters'!$I$30)</f>
        <v>1.9010980685272534</v>
      </c>
      <c r="Q4714" s="10">
        <f t="shared" ca="1" si="709"/>
        <v>0.70445370202538737</v>
      </c>
      <c r="R4714" s="30">
        <f>IF('Input Parameters'!$E$32=0,0,_xlfn.BETA.INV(Q4714,'Input Parameters'!$L$32,'Input Parameters'!$M$32,'Input Parameters'!$J$32,'Input Parameters'!$K$32))</f>
        <v>0</v>
      </c>
      <c r="S4714" s="10">
        <f t="shared" ca="1" si="710"/>
        <v>2.2295017379758697E-4</v>
      </c>
      <c r="T4714" s="26">
        <f ca="1">_xlfn.LOGNORM.INV(S4714,'Input Parameters'!$H$34,'Input Parameters'!$I$34)</f>
        <v>32.554980926237398</v>
      </c>
      <c r="U4714" s="10">
        <f t="shared" ca="1" si="711"/>
        <v>0.76573148011474179</v>
      </c>
      <c r="V4714" s="30">
        <f ca="1">_xlfn.BETA.INV(U4714,'Input Parameters'!$L$36,'Input Parameters'!$M$36,'Input Parameters'!$J$36,'Input Parameters'!$K$36)</f>
        <v>0.70351821200914877</v>
      </c>
      <c r="W4714" s="2">
        <f ca="1">N4714+(P4714-N4714)*(1-ERF((T4714-R4714)/(2*SQRT(L4714*'Input Parameters'!$E$38))))</f>
        <v>0.62617152214778327</v>
      </c>
      <c r="X4714">
        <f t="shared" ca="1" si="712"/>
        <v>1</v>
      </c>
      <c r="Y4714" s="7"/>
    </row>
    <row r="4715" spans="1:25" ht="15" customHeight="1" x14ac:dyDescent="0.25">
      <c r="A4715" s="139">
        <v>4708</v>
      </c>
      <c r="B4715" s="10">
        <f t="shared" ca="1" si="703"/>
        <v>0.38113081121772696</v>
      </c>
      <c r="C4715" s="60">
        <f ca="1">_xlfn.NORM.INV(B4715,'Input Parameters'!$E$15,'Input Parameters'!$F$15)</f>
        <v>254.57302237413501</v>
      </c>
      <c r="D4715" s="10">
        <f t="shared" ca="1" si="704"/>
        <v>0.28226560909191156</v>
      </c>
      <c r="E4715" s="62">
        <f ca="1">IF(_xlfn.NORM.INV(D4715,'Input Parameters'!$E$17,'Input Parameters'!$F$17)&lt;3500,3500,IF(_xlfn.NORM.INV(D4715,'Input Parameters'!$E$17,'Input Parameters'!$F$17)&gt;5500,5500,_xlfn.NORM.INV(D4715,'Input Parameters'!$E$17,'Input Parameters'!$F$17)))</f>
        <v>4396.7130423439658</v>
      </c>
      <c r="F4715" s="10">
        <f t="shared" ca="1" si="705"/>
        <v>0.18255830664563133</v>
      </c>
      <c r="G4715" s="64">
        <f ca="1">_xlfn.NORM.INV(F4715,'Input Parameters'!$E$20,'Input Parameters'!$F$20)</f>
        <v>276.58208777979769</v>
      </c>
      <c r="H4715" s="57">
        <f ca="1">EXP(E4715*(1/'Input Parameters'!$E$23-1/G4715))</f>
        <v>0.41187009296715699</v>
      </c>
      <c r="I4715" s="10">
        <f t="shared" ca="1" si="706"/>
        <v>0.83094750986901</v>
      </c>
      <c r="J4715" s="30">
        <f ca="1">_xlfn.BETA.INV(I4715,'Input Parameters'!$L$26,'Input Parameters'!$M$26,'Input Parameters'!$J$26,'Input Parameters'!$K$26)</f>
        <v>0.80046210125108086</v>
      </c>
      <c r="K4715" s="168">
        <f ca="1">('Input Parameters'!$E$27/'Input Parameters'!$E$38)^$J4715</f>
        <v>3.2091997610917658E-3</v>
      </c>
      <c r="L4715" s="69">
        <f ca="1">$H4715*$C4715*'Input Parameters'!$E$25*K4715</f>
        <v>0.33648785033756562</v>
      </c>
      <c r="M4715" s="24">
        <f t="shared" ca="1" si="707"/>
        <v>0.45408681459282096</v>
      </c>
      <c r="N4715" s="15">
        <f ca="1">_xlfn.NORM.INV(M4715,'Input Parameters'!$E$29,'Input Parameters'!$F$29)</f>
        <v>9.9988465746994576E-2</v>
      </c>
      <c r="O4715" s="8">
        <f t="shared" ca="1" si="708"/>
        <v>0.94034204761453022</v>
      </c>
      <c r="P4715" s="30">
        <f ca="1">_xlfn.LOGNORM.INV(O4715,'Input Parameters'!$H$30,'Input Parameters'!$I$30)</f>
        <v>5.6004391734587342</v>
      </c>
      <c r="Q4715" s="10">
        <f t="shared" ca="1" si="709"/>
        <v>0.50961187988591727</v>
      </c>
      <c r="R4715" s="30">
        <f>IF('Input Parameters'!$E$32=0,0,_xlfn.BETA.INV(Q4715,'Input Parameters'!$L$32,'Input Parameters'!$M$32,'Input Parameters'!$J$32,'Input Parameters'!$K$32))</f>
        <v>0</v>
      </c>
      <c r="S4715" s="10">
        <f t="shared" ca="1" si="710"/>
        <v>0.78725675403469486</v>
      </c>
      <c r="T4715" s="26">
        <f ca="1">_xlfn.LOGNORM.INV(S4715,'Input Parameters'!$H$34,'Input Parameters'!$I$34)</f>
        <v>55.666345715202873</v>
      </c>
      <c r="U4715" s="10">
        <f t="shared" ca="1" si="711"/>
        <v>0.18005859206498798</v>
      </c>
      <c r="V4715" s="30">
        <f ca="1">_xlfn.BETA.INV(U4715,'Input Parameters'!$L$36,'Input Parameters'!$M$36,'Input Parameters'!$J$36,'Input Parameters'!$K$36)</f>
        <v>0.45958716189864807</v>
      </c>
      <c r="W4715" s="2">
        <f ca="1">N4715+(P4715-N4715)*(1-ERF((T4715-R4715)/(2*SQRT(L4715*'Input Parameters'!$E$38))))</f>
        <v>9.9988465810549723E-2</v>
      </c>
      <c r="X4715">
        <f t="shared" ca="1" si="712"/>
        <v>1</v>
      </c>
      <c r="Y4715" s="7"/>
    </row>
    <row r="4716" spans="1:25" ht="15" customHeight="1" x14ac:dyDescent="0.25">
      <c r="A4716" s="139">
        <v>4709</v>
      </c>
      <c r="B4716" s="10">
        <f t="shared" ca="1" si="703"/>
        <v>0.25516080899817495</v>
      </c>
      <c r="C4716" s="60">
        <f ca="1">_xlfn.NORM.INV(B4716,'Input Parameters'!$E$15,'Input Parameters'!$F$15)</f>
        <v>235.28965415583707</v>
      </c>
      <c r="D4716" s="10">
        <f t="shared" ca="1" si="704"/>
        <v>0.51494594867563348</v>
      </c>
      <c r="E4716" s="62">
        <f ca="1">IF(_xlfn.NORM.INV(D4716,'Input Parameters'!$E$17,'Input Parameters'!$F$17)&lt;3500,3500,IF(_xlfn.NORM.INV(D4716,'Input Parameters'!$E$17,'Input Parameters'!$F$17)&gt;5500,5500,_xlfn.NORM.INV(D4716,'Input Parameters'!$E$17,'Input Parameters'!$F$17)))</f>
        <v>4826.2308939057939</v>
      </c>
      <c r="F4716" s="10">
        <f t="shared" ca="1" si="705"/>
        <v>0.40322847935969641</v>
      </c>
      <c r="G4716" s="64">
        <f ca="1">_xlfn.NORM.INV(F4716,'Input Parameters'!$E$20,'Input Parameters'!$F$20)</f>
        <v>281.00850456327368</v>
      </c>
      <c r="H4716" s="57">
        <f ca="1">EXP(E4716*(1/'Input Parameters'!$E$23-1/G4716))</f>
        <v>0.4971616014539651</v>
      </c>
      <c r="I4716" s="10">
        <f t="shared" ca="1" si="706"/>
        <v>0.4510020259217854</v>
      </c>
      <c r="J4716" s="30">
        <f ca="1">_xlfn.BETA.INV(I4716,'Input Parameters'!$L$26,'Input Parameters'!$M$26,'Input Parameters'!$J$26,'Input Parameters'!$K$26)</f>
        <v>0.64140770642346701</v>
      </c>
      <c r="K4716" s="168">
        <f ca="1">('Input Parameters'!$E$27/'Input Parameters'!$E$38)^$J4716</f>
        <v>1.0043468905871664E-2</v>
      </c>
      <c r="L4716" s="69">
        <f ca="1">$H4716*$C4716*'Input Parameters'!$E$25*K4716</f>
        <v>1.1748546740444441</v>
      </c>
      <c r="M4716" s="24">
        <f t="shared" ca="1" si="707"/>
        <v>0.36651465043956544</v>
      </c>
      <c r="N4716" s="15">
        <f ca="1">_xlfn.NORM.INV(M4716,'Input Parameters'!$E$29,'Input Parameters'!$F$29)</f>
        <v>9.9965890132792543E-2</v>
      </c>
      <c r="O4716" s="8">
        <f t="shared" ca="1" si="708"/>
        <v>0.40576762690454238</v>
      </c>
      <c r="P4716" s="30">
        <f ca="1">_xlfn.LOGNORM.INV(O4716,'Input Parameters'!$H$30,'Input Parameters'!$I$30)</f>
        <v>2.3974442043009891</v>
      </c>
      <c r="Q4716" s="10">
        <f t="shared" ca="1" si="709"/>
        <v>0.48419155245595646</v>
      </c>
      <c r="R4716" s="30">
        <f>IF('Input Parameters'!$E$32=0,0,_xlfn.BETA.INV(Q4716,'Input Parameters'!$L$32,'Input Parameters'!$M$32,'Input Parameters'!$J$32,'Input Parameters'!$K$32))</f>
        <v>0</v>
      </c>
      <c r="S4716" s="10">
        <f t="shared" ca="1" si="710"/>
        <v>0.86825386349635159</v>
      </c>
      <c r="T4716" s="26">
        <f ca="1">_xlfn.LOGNORM.INV(S4716,'Input Parameters'!$H$34,'Input Parameters'!$I$34)</f>
        <v>57.9380723125279</v>
      </c>
      <c r="U4716" s="10">
        <f t="shared" ca="1" si="711"/>
        <v>3.1270971141485471E-2</v>
      </c>
      <c r="V4716" s="30">
        <f ca="1">_xlfn.BETA.INV(U4716,'Input Parameters'!$L$36,'Input Parameters'!$M$36,'Input Parameters'!$J$36,'Input Parameters'!$K$36)</f>
        <v>0.3586227377484531</v>
      </c>
      <c r="W4716" s="2">
        <f ca="1">N4716+(P4716-N4716)*(1-ERF((T4716-R4716)/(2*SQRT(L4716*'Input Parameters'!$E$38))))</f>
        <v>0.10032663882701461</v>
      </c>
      <c r="X4716">
        <f t="shared" ca="1" si="712"/>
        <v>1</v>
      </c>
      <c r="Y4716" s="7"/>
    </row>
    <row r="4717" spans="1:25" ht="15" customHeight="1" x14ac:dyDescent="0.25">
      <c r="A4717" s="139">
        <v>4710</v>
      </c>
      <c r="B4717" s="10">
        <f t="shared" ca="1" si="703"/>
        <v>0.28468828370849575</v>
      </c>
      <c r="C4717" s="60">
        <f ca="1">_xlfn.NORM.INV(B4717,'Input Parameters'!$E$15,'Input Parameters'!$F$15)</f>
        <v>240.13276389329147</v>
      </c>
      <c r="D4717" s="10">
        <f t="shared" ca="1" si="704"/>
        <v>0.99472269025486482</v>
      </c>
      <c r="E4717" s="62">
        <f ca="1">IF(_xlfn.NORM.INV(D4717,'Input Parameters'!$E$17,'Input Parameters'!$F$17)&lt;3500,3500,IF(_xlfn.NORM.INV(D4717,'Input Parameters'!$E$17,'Input Parameters'!$F$17)&gt;5500,5500,_xlfn.NORM.INV(D4717,'Input Parameters'!$E$17,'Input Parameters'!$F$17)))</f>
        <v>5500</v>
      </c>
      <c r="F4717" s="10">
        <f t="shared" ca="1" si="705"/>
        <v>0.82964138739192728</v>
      </c>
      <c r="G4717" s="64">
        <f ca="1">_xlfn.NORM.INV(F4717,'Input Parameters'!$E$20,'Input Parameters'!$F$20)</f>
        <v>289.03341876014787</v>
      </c>
      <c r="H4717" s="57">
        <f ca="1">EXP(E4717*(1/'Input Parameters'!$E$23-1/G4717))</f>
        <v>0.77648166057720402</v>
      </c>
      <c r="I4717" s="10">
        <f t="shared" ca="1" si="706"/>
        <v>0.32537249326520135</v>
      </c>
      <c r="J4717" s="30">
        <f ca="1">_xlfn.BETA.INV(I4717,'Input Parameters'!$L$26,'Input Parameters'!$M$26,'Input Parameters'!$J$26,'Input Parameters'!$K$26)</f>
        <v>0.58640580434644662</v>
      </c>
      <c r="K4717" s="168">
        <f ca="1">('Input Parameters'!$E$27/'Input Parameters'!$E$38)^$J4717</f>
        <v>1.4901360438767846E-2</v>
      </c>
      <c r="L4717" s="69">
        <f ca="1">$H4717*$C4717*'Input Parameters'!$E$25*K4717</f>
        <v>2.7784881059029232</v>
      </c>
      <c r="M4717" s="24">
        <f t="shared" ca="1" si="707"/>
        <v>0.56764760042774642</v>
      </c>
      <c r="N4717" s="15">
        <f ca="1">_xlfn.NORM.INV(M4717,'Input Parameters'!$E$29,'Input Parameters'!$F$29)</f>
        <v>0.10001703882665625</v>
      </c>
      <c r="O4717" s="8">
        <f t="shared" ca="1" si="708"/>
        <v>0.74791549734759821</v>
      </c>
      <c r="P4717" s="30">
        <f ca="1">_xlfn.LOGNORM.INV(O4717,'Input Parameters'!$H$30,'Input Parameters'!$I$30)</f>
        <v>3.6787191432482382</v>
      </c>
      <c r="Q4717" s="10">
        <f t="shared" ca="1" si="709"/>
        <v>0.69907536796048342</v>
      </c>
      <c r="R4717" s="30">
        <f>IF('Input Parameters'!$E$32=0,0,_xlfn.BETA.INV(Q4717,'Input Parameters'!$L$32,'Input Parameters'!$M$32,'Input Parameters'!$J$32,'Input Parameters'!$K$32))</f>
        <v>0</v>
      </c>
      <c r="S4717" s="10">
        <f t="shared" ca="1" si="710"/>
        <v>8.3339630849653901E-2</v>
      </c>
      <c r="T4717" s="26">
        <f ca="1">_xlfn.LOGNORM.INV(S4717,'Input Parameters'!$H$34,'Input Parameters'!$I$34)</f>
        <v>42.433780039934184</v>
      </c>
      <c r="U4717" s="10">
        <f t="shared" ca="1" si="711"/>
        <v>0.52705800274969206</v>
      </c>
      <c r="V4717" s="30">
        <f ca="1">_xlfn.BETA.INV(U4717,'Input Parameters'!$L$36,'Input Parameters'!$M$36,'Input Parameters'!$J$36,'Input Parameters'!$K$36)</f>
        <v>0.59629813149450617</v>
      </c>
      <c r="W4717" s="2">
        <f ca="1">N4717+(P4717-N4717)*(1-ERF((T4717-R4717)/(2*SQRT(L4717*'Input Parameters'!$E$38))))</f>
        <v>0.3571381417714603</v>
      </c>
      <c r="X4717">
        <f t="shared" ca="1" si="712"/>
        <v>1</v>
      </c>
      <c r="Y4717" s="7"/>
    </row>
    <row r="4718" spans="1:25" ht="15" customHeight="1" x14ac:dyDescent="0.25">
      <c r="A4718" s="139">
        <v>4711</v>
      </c>
      <c r="B4718" s="10">
        <f t="shared" ca="1" si="703"/>
        <v>0.67714557381766038</v>
      </c>
      <c r="C4718" s="60">
        <f ca="1">_xlfn.NORM.INV(B4718,'Input Parameters'!$E$15,'Input Parameters'!$F$15)</f>
        <v>295.88163932175803</v>
      </c>
      <c r="D4718" s="10">
        <f t="shared" ca="1" si="704"/>
        <v>0.19578853683695063</v>
      </c>
      <c r="E4718" s="62">
        <f ca="1">IF(_xlfn.NORM.INV(D4718,'Input Parameters'!$E$17,'Input Parameters'!$F$17)&lt;3500,3500,IF(_xlfn.NORM.INV(D4718,'Input Parameters'!$E$17,'Input Parameters'!$F$17)&gt;5500,5500,_xlfn.NORM.INV(D4718,'Input Parameters'!$E$17,'Input Parameters'!$F$17)))</f>
        <v>4200.267414294005</v>
      </c>
      <c r="F4718" s="10">
        <f t="shared" ca="1" si="705"/>
        <v>0.58623922143547358</v>
      </c>
      <c r="G4718" s="64">
        <f ca="1">_xlfn.NORM.INV(F4718,'Input Parameters'!$E$20,'Input Parameters'!$F$20)</f>
        <v>284.1098050577823</v>
      </c>
      <c r="H4718" s="57">
        <f ca="1">EXP(E4718*(1/'Input Parameters'!$E$23-1/G4718))</f>
        <v>0.64079873157574396</v>
      </c>
      <c r="I4718" s="10">
        <f t="shared" ca="1" si="706"/>
        <v>0.58791744740444818</v>
      </c>
      <c r="J4718" s="30">
        <f ca="1">_xlfn.BETA.INV(I4718,'Input Parameters'!$L$26,'Input Parameters'!$M$26,'Input Parameters'!$J$26,'Input Parameters'!$K$26)</f>
        <v>0.69646972775071636</v>
      </c>
      <c r="K4718" s="168">
        <f ca="1">('Input Parameters'!$E$27/'Input Parameters'!$E$38)^$J4718</f>
        <v>6.7663471433868699E-3</v>
      </c>
      <c r="L4718" s="69">
        <f ca="1">$H4718*$C4718*'Input Parameters'!$E$25*K4718</f>
        <v>1.2829033372780465</v>
      </c>
      <c r="M4718" s="24">
        <f t="shared" ca="1" si="707"/>
        <v>0.74254911228540577</v>
      </c>
      <c r="N4718" s="15">
        <f ca="1">_xlfn.NORM.INV(M4718,'Input Parameters'!$E$29,'Input Parameters'!$F$29)</f>
        <v>0.1000651224192856</v>
      </c>
      <c r="O4718" s="8">
        <f t="shared" ca="1" si="708"/>
        <v>0.65110630296697691</v>
      </c>
      <c r="P4718" s="30">
        <f ca="1">_xlfn.LOGNORM.INV(O4718,'Input Parameters'!$H$30,'Input Parameters'!$I$30)</f>
        <v>3.223507944613933</v>
      </c>
      <c r="Q4718" s="10">
        <f t="shared" ca="1" si="709"/>
        <v>0.50659996856830947</v>
      </c>
      <c r="R4718" s="30">
        <f>IF('Input Parameters'!$E$32=0,0,_xlfn.BETA.INV(Q4718,'Input Parameters'!$L$32,'Input Parameters'!$M$32,'Input Parameters'!$J$32,'Input Parameters'!$K$32))</f>
        <v>0</v>
      </c>
      <c r="S4718" s="10">
        <f t="shared" ca="1" si="710"/>
        <v>0.64465453981641585</v>
      </c>
      <c r="T4718" s="26">
        <f ca="1">_xlfn.LOGNORM.INV(S4718,'Input Parameters'!$H$34,'Input Parameters'!$I$34)</f>
        <v>52.790471006568168</v>
      </c>
      <c r="U4718" s="10">
        <f t="shared" ca="1" si="711"/>
        <v>3.4414780868613937E-2</v>
      </c>
      <c r="V4718" s="30">
        <f ca="1">_xlfn.BETA.INV(U4718,'Input Parameters'!$L$36,'Input Parameters'!$M$36,'Input Parameters'!$J$36,'Input Parameters'!$K$36)</f>
        <v>0.36252462565419119</v>
      </c>
      <c r="W4718" s="2">
        <f ca="1">N4718+(P4718-N4718)*(1-ERF((T4718-R4718)/(2*SQRT(L4718*'Input Parameters'!$E$38))))</f>
        <v>0.10313195806493471</v>
      </c>
      <c r="X4718">
        <f t="shared" ca="1" si="712"/>
        <v>1</v>
      </c>
      <c r="Y4718" s="7"/>
    </row>
    <row r="4719" spans="1:25" ht="15" customHeight="1" x14ac:dyDescent="0.25">
      <c r="A4719" s="139">
        <v>4712</v>
      </c>
      <c r="B4719" s="10">
        <f t="shared" ca="1" si="703"/>
        <v>0.81390366057882868</v>
      </c>
      <c r="C4719" s="60">
        <f ca="1">_xlfn.NORM.INV(B4719,'Input Parameters'!$E$15,'Input Parameters'!$F$15)</f>
        <v>319.32799896904015</v>
      </c>
      <c r="D4719" s="10">
        <f t="shared" ca="1" si="704"/>
        <v>0.53824448405714287</v>
      </c>
      <c r="E4719" s="62">
        <f ca="1">IF(_xlfn.NORM.INV(D4719,'Input Parameters'!$E$17,'Input Parameters'!$F$17)&lt;3500,3500,IF(_xlfn.NORM.INV(D4719,'Input Parameters'!$E$17,'Input Parameters'!$F$17)&gt;5500,5500,_xlfn.NORM.INV(D4719,'Input Parameters'!$E$17,'Input Parameters'!$F$17)))</f>
        <v>4867.2084088904603</v>
      </c>
      <c r="F4719" s="10">
        <f t="shared" ca="1" si="705"/>
        <v>0.24889709422102813</v>
      </c>
      <c r="G4719" s="64">
        <f ca="1">_xlfn.NORM.INV(F4719,'Input Parameters'!$E$20,'Input Parameters'!$F$20)</f>
        <v>278.10763770536846</v>
      </c>
      <c r="H4719" s="57">
        <f ca="1">EXP(E4719*(1/'Input Parameters'!$E$23-1/G4719))</f>
        <v>0.41253292130068614</v>
      </c>
      <c r="I4719" s="10">
        <f t="shared" ca="1" si="706"/>
        <v>0.57262055034921333</v>
      </c>
      <c r="J4719" s="30">
        <f ca="1">_xlfn.BETA.INV(I4719,'Input Parameters'!$L$26,'Input Parameters'!$M$26,'Input Parameters'!$J$26,'Input Parameters'!$K$26)</f>
        <v>0.69039464927127447</v>
      </c>
      <c r="K4719" s="168">
        <f ca="1">('Input Parameters'!$E$27/'Input Parameters'!$E$38)^$J4719</f>
        <v>7.0677208468968127E-3</v>
      </c>
      <c r="L4719" s="69">
        <f ca="1">$H4719*$C4719*'Input Parameters'!$E$25*K4719</f>
        <v>0.93105427734590207</v>
      </c>
      <c r="M4719" s="24">
        <f t="shared" ca="1" si="707"/>
        <v>0.95743265236008002</v>
      </c>
      <c r="N4719" s="15">
        <f ca="1">_xlfn.NORM.INV(M4719,'Input Parameters'!$E$29,'Input Parameters'!$F$29)</f>
        <v>0.1001721640315584</v>
      </c>
      <c r="O4719" s="8">
        <f t="shared" ca="1" si="708"/>
        <v>3.571694319212948E-2</v>
      </c>
      <c r="P4719" s="30">
        <f ca="1">_xlfn.LOGNORM.INV(O4719,'Input Parameters'!$H$30,'Input Parameters'!$I$30)</f>
        <v>1.145081026240885</v>
      </c>
      <c r="Q4719" s="10">
        <f t="shared" ca="1" si="709"/>
        <v>0.64837250122675349</v>
      </c>
      <c r="R4719" s="30">
        <f>IF('Input Parameters'!$E$32=0,0,_xlfn.BETA.INV(Q4719,'Input Parameters'!$L$32,'Input Parameters'!$M$32,'Input Parameters'!$J$32,'Input Parameters'!$K$32))</f>
        <v>0</v>
      </c>
      <c r="S4719" s="10">
        <f t="shared" ca="1" si="710"/>
        <v>0.50597204517507288</v>
      </c>
      <c r="T4719" s="26">
        <f ca="1">_xlfn.LOGNORM.INV(S4719,'Input Parameters'!$H$34,'Input Parameters'!$I$34)</f>
        <v>50.501765441004515</v>
      </c>
      <c r="U4719" s="10">
        <f t="shared" ca="1" si="711"/>
        <v>0.92821219470684835</v>
      </c>
      <c r="V4719" s="30">
        <f ca="1">_xlfn.BETA.INV(U4719,'Input Parameters'!$L$36,'Input Parameters'!$M$36,'Input Parameters'!$J$36,'Input Parameters'!$K$36)</f>
        <v>0.83538596131781695</v>
      </c>
      <c r="W4719" s="2">
        <f ca="1">N4719+(P4719-N4719)*(1-ERF((T4719-R4719)/(2*SQRT(L4719*'Input Parameters'!$E$38))))</f>
        <v>0.10039667300068834</v>
      </c>
      <c r="X4719">
        <f t="shared" ca="1" si="712"/>
        <v>1</v>
      </c>
      <c r="Y4719" s="7"/>
    </row>
    <row r="4720" spans="1:25" ht="15" customHeight="1" x14ac:dyDescent="0.25">
      <c r="A4720" s="139">
        <v>4713</v>
      </c>
      <c r="B4720" s="10">
        <f t="shared" ca="1" si="703"/>
        <v>0.54658960920096744</v>
      </c>
      <c r="C4720" s="60">
        <f ca="1">_xlfn.NORM.INV(B4720,'Input Parameters'!$E$15,'Input Parameters'!$F$15)</f>
        <v>277.31051820894606</v>
      </c>
      <c r="D4720" s="10">
        <f t="shared" ca="1" si="704"/>
        <v>0.37689350725086057</v>
      </c>
      <c r="E4720" s="62">
        <f ca="1">IF(_xlfn.NORM.INV(D4720,'Input Parameters'!$E$17,'Input Parameters'!$F$17)&lt;3500,3500,IF(_xlfn.NORM.INV(D4720,'Input Parameters'!$E$17,'Input Parameters'!$F$17)&gt;5500,5500,_xlfn.NORM.INV(D4720,'Input Parameters'!$E$17,'Input Parameters'!$F$17)))</f>
        <v>4580.4451240818435</v>
      </c>
      <c r="F4720" s="10">
        <f t="shared" ca="1" si="705"/>
        <v>0.31081478199102441</v>
      </c>
      <c r="G4720" s="64">
        <f ca="1">_xlfn.NORM.INV(F4720,'Input Parameters'!$E$20,'Input Parameters'!$F$20)</f>
        <v>279.34326758483104</v>
      </c>
      <c r="H4720" s="57">
        <f ca="1">EXP(E4720*(1/'Input Parameters'!$E$23-1/G4720))</f>
        <v>0.46747056260940795</v>
      </c>
      <c r="I4720" s="10">
        <f t="shared" ca="1" si="706"/>
        <v>0.97985243038538017</v>
      </c>
      <c r="J4720" s="30">
        <f ca="1">_xlfn.BETA.INV(I4720,'Input Parameters'!$L$26,'Input Parameters'!$M$26,'Input Parameters'!$J$26,'Input Parameters'!$K$26)</f>
        <v>0.9110624433733806</v>
      </c>
      <c r="K4720" s="168">
        <f ca="1">('Input Parameters'!$E$27/'Input Parameters'!$E$38)^$J4720</f>
        <v>1.451623708544637E-3</v>
      </c>
      <c r="L4720" s="69">
        <f ca="1">$H4720*$C4720*'Input Parameters'!$E$25*K4720</f>
        <v>0.18818051940049876</v>
      </c>
      <c r="M4720" s="24">
        <f t="shared" ca="1" si="707"/>
        <v>0.85371738924881602</v>
      </c>
      <c r="N4720" s="15">
        <f ca="1">_xlfn.NORM.INV(M4720,'Input Parameters'!$E$29,'Input Parameters'!$F$29)</f>
        <v>0.10010525108798818</v>
      </c>
      <c r="O4720" s="8">
        <f t="shared" ca="1" si="708"/>
        <v>0.60217510204073554</v>
      </c>
      <c r="P4720" s="30">
        <f ca="1">_xlfn.LOGNORM.INV(O4720,'Input Parameters'!$H$30,'Input Parameters'!$I$30)</f>
        <v>3.0324722471727932</v>
      </c>
      <c r="Q4720" s="10">
        <f t="shared" ca="1" si="709"/>
        <v>0.31139735519390355</v>
      </c>
      <c r="R4720" s="30">
        <f>IF('Input Parameters'!$E$32=0,0,_xlfn.BETA.INV(Q4720,'Input Parameters'!$L$32,'Input Parameters'!$M$32,'Input Parameters'!$J$32,'Input Parameters'!$K$32))</f>
        <v>0</v>
      </c>
      <c r="S4720" s="10">
        <f t="shared" ca="1" si="710"/>
        <v>9.0679834307235141E-2</v>
      </c>
      <c r="T4720" s="26">
        <f ca="1">_xlfn.LOGNORM.INV(S4720,'Input Parameters'!$H$34,'Input Parameters'!$I$34)</f>
        <v>42.679507334544247</v>
      </c>
      <c r="U4720" s="10">
        <f t="shared" ca="1" si="711"/>
        <v>0.14466890289858869</v>
      </c>
      <c r="V4720" s="30">
        <f ca="1">_xlfn.BETA.INV(U4720,'Input Parameters'!$L$36,'Input Parameters'!$M$36,'Input Parameters'!$J$36,'Input Parameters'!$K$36)</f>
        <v>0.44218732615621903</v>
      </c>
      <c r="W4720" s="2">
        <f ca="1">N4720+(P4720-N4720)*(1-ERF((T4720-R4720)/(2*SQRT(L4720*'Input Parameters'!$E$38))))</f>
        <v>0.10010525109818662</v>
      </c>
      <c r="X4720">
        <f t="shared" ca="1" si="712"/>
        <v>1</v>
      </c>
      <c r="Y4720" s="7"/>
    </row>
    <row r="4721" spans="1:25" ht="15" customHeight="1" x14ac:dyDescent="0.25">
      <c r="A4721" s="139">
        <v>4714</v>
      </c>
      <c r="B4721" s="10">
        <f t="shared" ca="1" si="703"/>
        <v>0.27582332363209716</v>
      </c>
      <c r="C4721" s="60">
        <f ca="1">_xlfn.NORM.INV(B4721,'Input Parameters'!$E$15,'Input Parameters'!$F$15)</f>
        <v>238.7061444930643</v>
      </c>
      <c r="D4721" s="10">
        <f t="shared" ca="1" si="704"/>
        <v>0.98004959562141747</v>
      </c>
      <c r="E4721" s="62">
        <f ca="1">IF(_xlfn.NORM.INV(D4721,'Input Parameters'!$E$17,'Input Parameters'!$F$17)&lt;3500,3500,IF(_xlfn.NORM.INV(D4721,'Input Parameters'!$E$17,'Input Parameters'!$F$17)&gt;5500,5500,_xlfn.NORM.INV(D4721,'Input Parameters'!$E$17,'Input Parameters'!$F$17)))</f>
        <v>5500</v>
      </c>
      <c r="F4721" s="10">
        <f t="shared" ca="1" si="705"/>
        <v>0.52555858313443948</v>
      </c>
      <c r="G4721" s="64">
        <f ca="1">_xlfn.NORM.INV(F4721,'Input Parameters'!$E$20,'Input Parameters'!$F$20)</f>
        <v>283.0795353646339</v>
      </c>
      <c r="H4721" s="57">
        <f ca="1">EXP(E4721*(1/'Input Parameters'!$E$23-1/G4721))</f>
        <v>0.5203730378985717</v>
      </c>
      <c r="I4721" s="10">
        <f t="shared" ca="1" si="706"/>
        <v>0.73429707512359355</v>
      </c>
      <c r="J4721" s="30">
        <f ca="1">_xlfn.BETA.INV(I4721,'Input Parameters'!$L$26,'Input Parameters'!$M$26,'Input Parameters'!$J$26,'Input Parameters'!$K$26)</f>
        <v>0.75611822308099619</v>
      </c>
      <c r="K4721" s="168">
        <f ca="1">('Input Parameters'!$E$27/'Input Parameters'!$E$38)^$J4721</f>
        <v>4.4109994746650413E-3</v>
      </c>
      <c r="L4721" s="69">
        <f ca="1">$H4721*$C4721*'Input Parameters'!$E$25*K4721</f>
        <v>0.5479177763317995</v>
      </c>
      <c r="M4721" s="24">
        <f t="shared" ca="1" si="707"/>
        <v>0.59524700234796923</v>
      </c>
      <c r="N4721" s="15">
        <f ca="1">_xlfn.NORM.INV(M4721,'Input Parameters'!$E$29,'Input Parameters'!$F$29)</f>
        <v>0.10002410633788753</v>
      </c>
      <c r="O4721" s="8">
        <f t="shared" ca="1" si="708"/>
        <v>0.22290153376345179</v>
      </c>
      <c r="P4721" s="30">
        <f ca="1">_xlfn.LOGNORM.INV(O4721,'Input Parameters'!$H$30,'Input Parameters'!$I$30)</f>
        <v>1.8717671911460845</v>
      </c>
      <c r="Q4721" s="10">
        <f t="shared" ca="1" si="709"/>
        <v>0.10708811083413605</v>
      </c>
      <c r="R4721" s="30">
        <f>IF('Input Parameters'!$E$32=0,0,_xlfn.BETA.INV(Q4721,'Input Parameters'!$L$32,'Input Parameters'!$M$32,'Input Parameters'!$J$32,'Input Parameters'!$K$32))</f>
        <v>0</v>
      </c>
      <c r="S4721" s="10">
        <f t="shared" ca="1" si="710"/>
        <v>0.78858841882330943</v>
      </c>
      <c r="T4721" s="26">
        <f ca="1">_xlfn.LOGNORM.INV(S4721,'Input Parameters'!$H$34,'Input Parameters'!$I$34)</f>
        <v>55.69819761347501</v>
      </c>
      <c r="U4721" s="10">
        <f t="shared" ca="1" si="711"/>
        <v>0.72623614272934267</v>
      </c>
      <c r="V4721" s="30">
        <f ca="1">_xlfn.BETA.INV(U4721,'Input Parameters'!$L$36,'Input Parameters'!$M$36,'Input Parameters'!$J$36,'Input Parameters'!$K$36)</f>
        <v>0.68254660504555109</v>
      </c>
      <c r="W4721" s="2">
        <f ca="1">N4721+(P4721-N4721)*(1-ERF((T4721-R4721)/(2*SQRT(L4721*'Input Parameters'!$E$38))))</f>
        <v>0.10002428948473424</v>
      </c>
      <c r="X4721">
        <f t="shared" ca="1" si="712"/>
        <v>1</v>
      </c>
      <c r="Y4721" s="7"/>
    </row>
    <row r="4722" spans="1:25" ht="15" customHeight="1" x14ac:dyDescent="0.25">
      <c r="A4722" s="139">
        <v>4715</v>
      </c>
      <c r="B4722" s="10">
        <f t="shared" ca="1" si="703"/>
        <v>0.74497907588919809</v>
      </c>
      <c r="C4722" s="60">
        <f ca="1">_xlfn.NORM.INV(B4722,'Input Parameters'!$E$15,'Input Parameters'!$F$15)</f>
        <v>306.66834970191383</v>
      </c>
      <c r="D4722" s="10">
        <f t="shared" ca="1" si="704"/>
        <v>0.25048878402022046</v>
      </c>
      <c r="E4722" s="62">
        <f ca="1">IF(_xlfn.NORM.INV(D4722,'Input Parameters'!$E$17,'Input Parameters'!$F$17)&lt;3500,3500,IF(_xlfn.NORM.INV(D4722,'Input Parameters'!$E$17,'Input Parameters'!$F$17)&gt;5500,5500,_xlfn.NORM.INV(D4722,'Input Parameters'!$E$17,'Input Parameters'!$F$17)))</f>
        <v>4328.9333133146738</v>
      </c>
      <c r="F4722" s="10">
        <f t="shared" ca="1" si="705"/>
        <v>0.23916103756722351</v>
      </c>
      <c r="G4722" s="64">
        <f ca="1">_xlfn.NORM.INV(F4722,'Input Parameters'!$E$20,'Input Parameters'!$F$20)</f>
        <v>277.89967406948762</v>
      </c>
      <c r="H4722" s="57">
        <f ca="1">EXP(E4722*(1/'Input Parameters'!$E$23-1/G4722))</f>
        <v>0.44970428624490327</v>
      </c>
      <c r="I4722" s="10">
        <f t="shared" ca="1" si="706"/>
        <v>0.81174900848150133</v>
      </c>
      <c r="J4722" s="30">
        <f ca="1">_xlfn.BETA.INV(I4722,'Input Parameters'!$L$26,'Input Parameters'!$M$26,'Input Parameters'!$J$26,'Input Parameters'!$K$26)</f>
        <v>0.7910412836671461</v>
      </c>
      <c r="K4722" s="168">
        <f ca="1">('Input Parameters'!$E$27/'Input Parameters'!$E$38)^$J4722</f>
        <v>3.4335590900480993E-3</v>
      </c>
      <c r="L4722" s="69">
        <f ca="1">$H4722*$C4722*'Input Parameters'!$E$25*K4722</f>
        <v>0.47352237897829885</v>
      </c>
      <c r="M4722" s="24">
        <f t="shared" ca="1" si="707"/>
        <v>0.72389548117292957</v>
      </c>
      <c r="N4722" s="15">
        <f ca="1">_xlfn.NORM.INV(M4722,'Input Parameters'!$E$29,'Input Parameters'!$F$29)</f>
        <v>0.10005944531962883</v>
      </c>
      <c r="O4722" s="8">
        <f t="shared" ca="1" si="708"/>
        <v>0.47951479150509124</v>
      </c>
      <c r="P4722" s="30">
        <f ca="1">_xlfn.LOGNORM.INV(O4722,'Input Parameters'!$H$30,'Input Parameters'!$I$30)</f>
        <v>2.6189504842021227</v>
      </c>
      <c r="Q4722" s="10">
        <f t="shared" ca="1" si="709"/>
        <v>0.98353652014318738</v>
      </c>
      <c r="R4722" s="30">
        <f>IF('Input Parameters'!$E$32=0,0,_xlfn.BETA.INV(Q4722,'Input Parameters'!$L$32,'Input Parameters'!$M$32,'Input Parameters'!$J$32,'Input Parameters'!$K$32))</f>
        <v>0</v>
      </c>
      <c r="S4722" s="10">
        <f t="shared" ca="1" si="710"/>
        <v>0.47979982568438728</v>
      </c>
      <c r="T4722" s="26">
        <f ca="1">_xlfn.LOGNORM.INV(S4722,'Input Parameters'!$H$34,'Input Parameters'!$I$34)</f>
        <v>50.090771550511263</v>
      </c>
      <c r="U4722" s="10">
        <f t="shared" ca="1" si="711"/>
        <v>0.77907069635132786</v>
      </c>
      <c r="V4722" s="30">
        <f ca="1">_xlfn.BETA.INV(U4722,'Input Parameters'!$L$36,'Input Parameters'!$M$36,'Input Parameters'!$J$36,'Input Parameters'!$K$36)</f>
        <v>0.71111504780450585</v>
      </c>
      <c r="W4722" s="2">
        <f ca="1">N4722+(P4722-N4722)*(1-ERF((T4722-R4722)/(2*SQRT(L4722*'Input Parameters'!$E$38))))</f>
        <v>0.10006011126298014</v>
      </c>
      <c r="X4722">
        <f t="shared" ca="1" si="712"/>
        <v>1</v>
      </c>
      <c r="Y4722" s="7"/>
    </row>
    <row r="4723" spans="1:25" ht="15" customHeight="1" x14ac:dyDescent="0.25">
      <c r="A4723" s="139">
        <v>4716</v>
      </c>
      <c r="B4723" s="10">
        <f t="shared" ca="1" si="703"/>
        <v>0.29909283645112772</v>
      </c>
      <c r="C4723" s="60">
        <f ca="1">_xlfn.NORM.INV(B4723,'Input Parameters'!$E$15,'Input Parameters'!$F$15)</f>
        <v>242.40663939036276</v>
      </c>
      <c r="D4723" s="10">
        <f t="shared" ca="1" si="704"/>
        <v>0.20379691644861564</v>
      </c>
      <c r="E4723" s="62">
        <f ca="1">IF(_xlfn.NORM.INV(D4723,'Input Parameters'!$E$17,'Input Parameters'!$F$17)&lt;3500,3500,IF(_xlfn.NORM.INV(D4723,'Input Parameters'!$E$17,'Input Parameters'!$F$17)&gt;5500,5500,_xlfn.NORM.INV(D4723,'Input Parameters'!$E$17,'Input Parameters'!$F$17)))</f>
        <v>4220.3052316212452</v>
      </c>
      <c r="F4723" s="10">
        <f t="shared" ca="1" si="705"/>
        <v>0.28344647619604679</v>
      </c>
      <c r="G4723" s="64">
        <f ca="1">_xlfn.NORM.INV(F4723,'Input Parameters'!$E$20,'Input Parameters'!$F$20)</f>
        <v>278.81335634206999</v>
      </c>
      <c r="H4723" s="57">
        <f ca="1">EXP(E4723*(1/'Input Parameters'!$E$23-1/G4723))</f>
        <v>0.48222490462978274</v>
      </c>
      <c r="I4723" s="10">
        <f t="shared" ca="1" si="706"/>
        <v>0.37126977439539621</v>
      </c>
      <c r="J4723" s="30">
        <f ca="1">_xlfn.BETA.INV(I4723,'Input Parameters'!$L$26,'Input Parameters'!$M$26,'Input Parameters'!$J$26,'Input Parameters'!$K$26)</f>
        <v>0.60735233872198502</v>
      </c>
      <c r="K4723" s="168">
        <f ca="1">('Input Parameters'!$E$27/'Input Parameters'!$E$38)^$J4723</f>
        <v>1.2822513905025215E-2</v>
      </c>
      <c r="L4723" s="69">
        <f ca="1">$H4723*$C4723*'Input Parameters'!$E$25*K4723</f>
        <v>1.498881589677906</v>
      </c>
      <c r="M4723" s="24">
        <f t="shared" ca="1" si="707"/>
        <v>1.3571486490286166E-2</v>
      </c>
      <c r="N4723" s="15">
        <f ca="1">_xlfn.NORM.INV(M4723,'Input Parameters'!$E$29,'Input Parameters'!$F$29)</f>
        <v>9.9779054448015644E-2</v>
      </c>
      <c r="O4723" s="8">
        <f t="shared" ca="1" si="708"/>
        <v>0.43008553744131606</v>
      </c>
      <c r="P4723" s="30">
        <f ca="1">_xlfn.LOGNORM.INV(O4723,'Input Parameters'!$H$30,'Input Parameters'!$I$30)</f>
        <v>2.4690355922904184</v>
      </c>
      <c r="Q4723" s="10">
        <f t="shared" ca="1" si="709"/>
        <v>0.29784448472671288</v>
      </c>
      <c r="R4723" s="30">
        <f>IF('Input Parameters'!$E$32=0,0,_xlfn.BETA.INV(Q4723,'Input Parameters'!$L$32,'Input Parameters'!$M$32,'Input Parameters'!$J$32,'Input Parameters'!$K$32))</f>
        <v>0</v>
      </c>
      <c r="S4723" s="10">
        <f t="shared" ca="1" si="710"/>
        <v>0.8203448826543116</v>
      </c>
      <c r="T4723" s="26">
        <f ca="1">_xlfn.LOGNORM.INV(S4723,'Input Parameters'!$H$34,'Input Parameters'!$I$34)</f>
        <v>56.502531348859769</v>
      </c>
      <c r="U4723" s="10">
        <f t="shared" ca="1" si="711"/>
        <v>8.4826932334524097E-3</v>
      </c>
      <c r="V4723" s="30">
        <f ca="1">_xlfn.BETA.INV(U4723,'Input Parameters'!$L$36,'Input Parameters'!$M$36,'Input Parameters'!$J$36,'Input Parameters'!$K$36)</f>
        <v>0.31587339040242013</v>
      </c>
      <c r="W4723" s="2">
        <f ca="1">N4723+(P4723-N4723)*(1-ERF((T4723-R4723)/(2*SQRT(L4723*'Input Parameters'!$E$38))))</f>
        <v>0.10238730107373789</v>
      </c>
      <c r="X4723">
        <f t="shared" ca="1" si="712"/>
        <v>1</v>
      </c>
      <c r="Y4723" s="7"/>
    </row>
    <row r="4724" spans="1:25" ht="15" customHeight="1" x14ac:dyDescent="0.25">
      <c r="A4724" s="139">
        <v>4717</v>
      </c>
      <c r="B4724" s="10">
        <f t="shared" ca="1" si="703"/>
        <v>0.33782741352278445</v>
      </c>
      <c r="C4724" s="60">
        <f ca="1">_xlfn.NORM.INV(B4724,'Input Parameters'!$E$15,'Input Parameters'!$F$15)</f>
        <v>248.29267511820296</v>
      </c>
      <c r="D4724" s="10">
        <f t="shared" ca="1" si="704"/>
        <v>0.12525494818744665</v>
      </c>
      <c r="E4724" s="62">
        <f ca="1">IF(_xlfn.NORM.INV(D4724,'Input Parameters'!$E$17,'Input Parameters'!$F$17)&lt;3500,3500,IF(_xlfn.NORM.INV(D4724,'Input Parameters'!$E$17,'Input Parameters'!$F$17)&gt;5500,5500,_xlfn.NORM.INV(D4724,'Input Parameters'!$E$17,'Input Parameters'!$F$17)))</f>
        <v>3995.6217621819164</v>
      </c>
      <c r="F4724" s="10">
        <f t="shared" ca="1" si="705"/>
        <v>0.77202069730877398</v>
      </c>
      <c r="G4724" s="64">
        <f ca="1">_xlfn.NORM.INV(F4724,'Input Parameters'!$E$20,'Input Parameters'!$F$20)</f>
        <v>287.6449709143277</v>
      </c>
      <c r="H4724" s="57">
        <f ca="1">EXP(E4724*(1/'Input Parameters'!$E$23-1/G4724))</f>
        <v>0.77840069032908532</v>
      </c>
      <c r="I4724" s="10">
        <f t="shared" ca="1" si="706"/>
        <v>0.30504971906171707</v>
      </c>
      <c r="J4724" s="30">
        <f ca="1">_xlfn.BETA.INV(I4724,'Input Parameters'!$L$26,'Input Parameters'!$M$26,'Input Parameters'!$J$26,'Input Parameters'!$K$26)</f>
        <v>0.57669348402323084</v>
      </c>
      <c r="K4724" s="168">
        <f ca="1">('Input Parameters'!$E$27/'Input Parameters'!$E$38)^$J4724</f>
        <v>1.5976505196191416E-2</v>
      </c>
      <c r="L4724" s="69">
        <f ca="1">$H4724*$C4724*'Input Parameters'!$E$25*K4724</f>
        <v>3.0877981667664107</v>
      </c>
      <c r="M4724" s="24">
        <f t="shared" ca="1" si="707"/>
        <v>9.6376122615371096E-2</v>
      </c>
      <c r="N4724" s="15">
        <f ca="1">_xlfn.NORM.INV(M4724,'Input Parameters'!$E$29,'Input Parameters'!$F$29)</f>
        <v>9.9869751969176621E-2</v>
      </c>
      <c r="O4724" s="8">
        <f t="shared" ca="1" si="708"/>
        <v>0.13882400905132253</v>
      </c>
      <c r="P4724" s="30">
        <f ca="1">_xlfn.LOGNORM.INV(O4724,'Input Parameters'!$H$30,'Input Parameters'!$I$30)</f>
        <v>1.6067531683299543</v>
      </c>
      <c r="Q4724" s="10">
        <f t="shared" ca="1" si="709"/>
        <v>0.29297842649081851</v>
      </c>
      <c r="R4724" s="30">
        <f>IF('Input Parameters'!$E$32=0,0,_xlfn.BETA.INV(Q4724,'Input Parameters'!$L$32,'Input Parameters'!$M$32,'Input Parameters'!$J$32,'Input Parameters'!$K$32))</f>
        <v>0</v>
      </c>
      <c r="S4724" s="10">
        <f t="shared" ca="1" si="710"/>
        <v>0.54048956480487431</v>
      </c>
      <c r="T4724" s="26">
        <f ca="1">_xlfn.LOGNORM.INV(S4724,'Input Parameters'!$H$34,'Input Parameters'!$I$34)</f>
        <v>51.049892039019696</v>
      </c>
      <c r="U4724" s="10">
        <f t="shared" ca="1" si="711"/>
        <v>0.69788777701546689</v>
      </c>
      <c r="V4724" s="30">
        <f ca="1">_xlfn.BETA.INV(U4724,'Input Parameters'!$L$36,'Input Parameters'!$M$36,'Input Parameters'!$J$36,'Input Parameters'!$K$36)</f>
        <v>0.66862223830590695</v>
      </c>
      <c r="W4724" s="2">
        <f ca="1">N4724+(P4724-N4724)*(1-ERF((T4724-R4724)/(2*SQRT(L4724*'Input Parameters'!$E$38))))</f>
        <v>0.16007057125837496</v>
      </c>
      <c r="X4724">
        <f t="shared" ca="1" si="712"/>
        <v>1</v>
      </c>
      <c r="Y4724" s="7"/>
    </row>
    <row r="4725" spans="1:25" ht="15" customHeight="1" x14ac:dyDescent="0.25">
      <c r="A4725" s="139">
        <v>4718</v>
      </c>
      <c r="B4725" s="10">
        <f t="shared" ca="1" si="703"/>
        <v>0.18325812809566255</v>
      </c>
      <c r="C4725" s="60">
        <f ca="1">_xlfn.NORM.INV(B4725,'Input Parameters'!$E$15,'Input Parameters'!$F$15)</f>
        <v>222.02953945472166</v>
      </c>
      <c r="D4725" s="10">
        <f t="shared" ca="1" si="704"/>
        <v>0.45268771392142837</v>
      </c>
      <c r="E4725" s="62">
        <f ca="1">IF(_xlfn.NORM.INV(D4725,'Input Parameters'!$E$17,'Input Parameters'!$F$17)&lt;3500,3500,IF(_xlfn.NORM.INV(D4725,'Input Parameters'!$E$17,'Input Parameters'!$F$17)&gt;5500,5500,_xlfn.NORM.INV(D4725,'Input Parameters'!$E$17,'Input Parameters'!$F$17)))</f>
        <v>4716.7884183857623</v>
      </c>
      <c r="F4725" s="10">
        <f t="shared" ca="1" si="705"/>
        <v>0.59169798376990668</v>
      </c>
      <c r="G4725" s="64">
        <f ca="1">_xlfn.NORM.INV(F4725,'Input Parameters'!$E$20,'Input Parameters'!$F$20)</f>
        <v>284.20383051159467</v>
      </c>
      <c r="H4725" s="57">
        <f ca="1">EXP(E4725*(1/'Input Parameters'!$E$23-1/G4725))</f>
        <v>0.61001279927214902</v>
      </c>
      <c r="I4725" s="10">
        <f t="shared" ca="1" si="706"/>
        <v>0.60031309947118106</v>
      </c>
      <c r="J4725" s="30">
        <f ca="1">_xlfn.BETA.INV(I4725,'Input Parameters'!$L$26,'Input Parameters'!$M$26,'Input Parameters'!$J$26,'Input Parameters'!$K$26)</f>
        <v>0.70139615188106519</v>
      </c>
      <c r="K4725" s="168">
        <f ca="1">('Input Parameters'!$E$27/'Input Parameters'!$E$38)^$J4725</f>
        <v>6.5314176566513421E-3</v>
      </c>
      <c r="L4725" s="69">
        <f ca="1">$H4725*$C4725*'Input Parameters'!$E$25*K4725</f>
        <v>0.88462083020903726</v>
      </c>
      <c r="M4725" s="24">
        <f t="shared" ca="1" si="707"/>
        <v>0.45883078365500629</v>
      </c>
      <c r="N4725" s="15">
        <f ca="1">_xlfn.NORM.INV(M4725,'Input Parameters'!$E$29,'Input Parameters'!$F$29)</f>
        <v>9.9989662022999776E-2</v>
      </c>
      <c r="O4725" s="8">
        <f t="shared" ca="1" si="708"/>
        <v>0.25904355278981905</v>
      </c>
      <c r="P4725" s="30">
        <f ca="1">_xlfn.LOGNORM.INV(O4725,'Input Parameters'!$H$30,'Input Parameters'!$I$30)</f>
        <v>1.977319858844518</v>
      </c>
      <c r="Q4725" s="10">
        <f t="shared" ca="1" si="709"/>
        <v>0.92486316423275372</v>
      </c>
      <c r="R4725" s="30">
        <f>IF('Input Parameters'!$E$32=0,0,_xlfn.BETA.INV(Q4725,'Input Parameters'!$L$32,'Input Parameters'!$M$32,'Input Parameters'!$J$32,'Input Parameters'!$K$32))</f>
        <v>0</v>
      </c>
      <c r="S4725" s="10">
        <f t="shared" ca="1" si="710"/>
        <v>0.44244119856569064</v>
      </c>
      <c r="T4725" s="26">
        <f ca="1">_xlfn.LOGNORM.INV(S4725,'Input Parameters'!$H$34,'Input Parameters'!$I$34)</f>
        <v>49.507121076514757</v>
      </c>
      <c r="U4725" s="10">
        <f t="shared" ca="1" si="711"/>
        <v>0.87128253952983103</v>
      </c>
      <c r="V4725" s="30">
        <f ca="1">_xlfn.BETA.INV(U4725,'Input Parameters'!$L$36,'Input Parameters'!$M$36,'Input Parameters'!$J$36,'Input Parameters'!$K$36)</f>
        <v>0.77514086997206122</v>
      </c>
      <c r="W4725" s="2">
        <f ca="1">N4725+(P4725-N4725)*(1-ERF((T4725-R4725)/(2*SQRT(L4725*'Input Parameters'!$E$38))))</f>
        <v>0.10036074691992909</v>
      </c>
      <c r="X4725">
        <f t="shared" ca="1" si="712"/>
        <v>1</v>
      </c>
      <c r="Y4725" s="7"/>
    </row>
    <row r="4726" spans="1:25" ht="15" customHeight="1" x14ac:dyDescent="0.25">
      <c r="A4726" s="139">
        <v>4719</v>
      </c>
      <c r="B4726" s="10">
        <f t="shared" ca="1" si="703"/>
        <v>0.57536536701765717</v>
      </c>
      <c r="C4726" s="60">
        <f ca="1">_xlfn.NORM.INV(B4726,'Input Parameters'!$E$15,'Input Parameters'!$F$15)</f>
        <v>281.26671058758006</v>
      </c>
      <c r="D4726" s="10">
        <f t="shared" ca="1" si="704"/>
        <v>0.56937812426612333</v>
      </c>
      <c r="E4726" s="62">
        <f ca="1">IF(_xlfn.NORM.INV(D4726,'Input Parameters'!$E$17,'Input Parameters'!$F$17)&lt;3500,3500,IF(_xlfn.NORM.INV(D4726,'Input Parameters'!$E$17,'Input Parameters'!$F$17)&gt;5500,5500,_xlfn.NORM.INV(D4726,'Input Parameters'!$E$17,'Input Parameters'!$F$17)))</f>
        <v>4922.3537970668704</v>
      </c>
      <c r="F4726" s="10">
        <f t="shared" ca="1" si="705"/>
        <v>6.9133992113676879E-2</v>
      </c>
      <c r="G4726" s="64">
        <f ca="1">_xlfn.NORM.INV(F4726,'Input Parameters'!$E$20,'Input Parameters'!$F$20)</f>
        <v>272.71877882910684</v>
      </c>
      <c r="H4726" s="57">
        <f ca="1">EXP(E4726*(1/'Input Parameters'!$E$23-1/G4726))</f>
        <v>0.28788092008487842</v>
      </c>
      <c r="I4726" s="10">
        <f t="shared" ca="1" si="706"/>
        <v>0.36251475418222567</v>
      </c>
      <c r="J4726" s="30">
        <f ca="1">_xlfn.BETA.INV(I4726,'Input Parameters'!$L$26,'Input Parameters'!$M$26,'Input Parameters'!$J$26,'Input Parameters'!$K$26)</f>
        <v>0.6034489546554973</v>
      </c>
      <c r="K4726" s="168">
        <f ca="1">('Input Parameters'!$E$27/'Input Parameters'!$E$38)^$J4726</f>
        <v>1.3186605655506157E-2</v>
      </c>
      <c r="L4726" s="69">
        <f ca="1">$H4726*$C4726*'Input Parameters'!$E$25*K4726</f>
        <v>1.0677368587716276</v>
      </c>
      <c r="M4726" s="24">
        <f t="shared" ca="1" si="707"/>
        <v>0.39039616642416153</v>
      </c>
      <c r="N4726" s="15">
        <f ca="1">_xlfn.NORM.INV(M4726,'Input Parameters'!$E$29,'Input Parameters'!$F$29)</f>
        <v>9.9972171336245849E-2</v>
      </c>
      <c r="O4726" s="8">
        <f t="shared" ca="1" si="708"/>
        <v>0.65932068817625988</v>
      </c>
      <c r="P4726" s="30">
        <f ca="1">_xlfn.LOGNORM.INV(O4726,'Input Parameters'!$H$30,'Input Parameters'!$I$30)</f>
        <v>3.2576455253941847</v>
      </c>
      <c r="Q4726" s="10">
        <f t="shared" ca="1" si="709"/>
        <v>0.709578230809227</v>
      </c>
      <c r="R4726" s="30">
        <f>IF('Input Parameters'!$E$32=0,0,_xlfn.BETA.INV(Q4726,'Input Parameters'!$L$32,'Input Parameters'!$M$32,'Input Parameters'!$J$32,'Input Parameters'!$K$32))</f>
        <v>0</v>
      </c>
      <c r="S4726" s="10">
        <f t="shared" ca="1" si="710"/>
        <v>0.61431437013369627</v>
      </c>
      <c r="T4726" s="26">
        <f ca="1">_xlfn.LOGNORM.INV(S4726,'Input Parameters'!$H$34,'Input Parameters'!$I$34)</f>
        <v>52.26496578095071</v>
      </c>
      <c r="U4726" s="10">
        <f t="shared" ca="1" si="711"/>
        <v>0.56627410119672716</v>
      </c>
      <c r="V4726" s="30">
        <f ca="1">_xlfn.BETA.INV(U4726,'Input Parameters'!$L$36,'Input Parameters'!$M$36,'Input Parameters'!$J$36,'Input Parameters'!$K$36)</f>
        <v>0.61172093181321818</v>
      </c>
      <c r="W4726" s="2">
        <f ca="1">N4726+(P4726-N4726)*(1-ERF((T4726-R4726)/(2*SQRT(L4726*'Input Parameters'!$E$38))))</f>
        <v>0.10107156875851998</v>
      </c>
      <c r="X4726">
        <f t="shared" ca="1" si="712"/>
        <v>1</v>
      </c>
      <c r="Y4726" s="7"/>
    </row>
    <row r="4727" spans="1:25" ht="15" customHeight="1" x14ac:dyDescent="0.25">
      <c r="A4727" s="139">
        <v>4720</v>
      </c>
      <c r="B4727" s="10">
        <f t="shared" ca="1" si="703"/>
        <v>0.20292129896461009</v>
      </c>
      <c r="C4727" s="60">
        <f ca="1">_xlfn.NORM.INV(B4727,'Input Parameters'!$E$15,'Input Parameters'!$F$15)</f>
        <v>225.91988014044597</v>
      </c>
      <c r="D4727" s="10">
        <f t="shared" ca="1" si="704"/>
        <v>0.1444021919186248</v>
      </c>
      <c r="E4727" s="62">
        <f ca="1">IF(_xlfn.NORM.INV(D4727,'Input Parameters'!$E$17,'Input Parameters'!$F$17)&lt;3500,3500,IF(_xlfn.NORM.INV(D4727,'Input Parameters'!$E$17,'Input Parameters'!$F$17)&gt;5500,5500,_xlfn.NORM.INV(D4727,'Input Parameters'!$E$17,'Input Parameters'!$F$17)))</f>
        <v>4057.4763140390542</v>
      </c>
      <c r="F4727" s="10">
        <f t="shared" ca="1" si="705"/>
        <v>0.11443698244205081</v>
      </c>
      <c r="G4727" s="64">
        <f ca="1">_xlfn.NORM.INV(F4727,'Input Parameters'!$E$20,'Input Parameters'!$F$20)</f>
        <v>274.58812755329006</v>
      </c>
      <c r="H4727" s="57">
        <f ca="1">EXP(E4727*(1/'Input Parameters'!$E$23-1/G4727))</f>
        <v>0.39647821390936833</v>
      </c>
      <c r="I4727" s="10">
        <f t="shared" ca="1" si="706"/>
        <v>0.21539165463697041</v>
      </c>
      <c r="J4727" s="30">
        <f ca="1">_xlfn.BETA.INV(I4727,'Input Parameters'!$L$26,'Input Parameters'!$M$26,'Input Parameters'!$J$26,'Input Parameters'!$K$26)</f>
        <v>0.5291180252512363</v>
      </c>
      <c r="K4727" s="168">
        <f ca="1">('Input Parameters'!$E$27/'Input Parameters'!$E$38)^$J4727</f>
        <v>2.2474450121097285E-2</v>
      </c>
      <c r="L4727" s="69">
        <f ca="1">$H4727*$C4727*'Input Parameters'!$E$25*K4727</f>
        <v>2.0130884260178439</v>
      </c>
      <c r="M4727" s="24">
        <f t="shared" ca="1" si="707"/>
        <v>0.66349113673610782</v>
      </c>
      <c r="N4727" s="15">
        <f ca="1">_xlfn.NORM.INV(M4727,'Input Parameters'!$E$29,'Input Parameters'!$F$29)</f>
        <v>0.10004220099888089</v>
      </c>
      <c r="O4727" s="8">
        <f t="shared" ca="1" si="708"/>
        <v>0.43102620661411239</v>
      </c>
      <c r="P4727" s="30">
        <f ca="1">_xlfn.LOGNORM.INV(O4727,'Input Parameters'!$H$30,'Input Parameters'!$I$30)</f>
        <v>2.4718296741409675</v>
      </c>
      <c r="Q4727" s="10">
        <f t="shared" ca="1" si="709"/>
        <v>0.27946804506194656</v>
      </c>
      <c r="R4727" s="30">
        <f>IF('Input Parameters'!$E$32=0,0,_xlfn.BETA.INV(Q4727,'Input Parameters'!$L$32,'Input Parameters'!$M$32,'Input Parameters'!$J$32,'Input Parameters'!$K$32))</f>
        <v>0</v>
      </c>
      <c r="S4727" s="10">
        <f t="shared" ca="1" si="710"/>
        <v>0.58909047958990879</v>
      </c>
      <c r="T4727" s="26">
        <f ca="1">_xlfn.LOGNORM.INV(S4727,'Input Parameters'!$H$34,'Input Parameters'!$I$34)</f>
        <v>51.841239685662742</v>
      </c>
      <c r="U4727" s="10">
        <f t="shared" ca="1" si="711"/>
        <v>0.39813418550748958</v>
      </c>
      <c r="V4727" s="30">
        <f ca="1">_xlfn.BETA.INV(U4727,'Input Parameters'!$L$36,'Input Parameters'!$M$36,'Input Parameters'!$J$36,'Input Parameters'!$K$36)</f>
        <v>0.54755343798184164</v>
      </c>
      <c r="W4727" s="2">
        <f ca="1">N4727+(P4727-N4727)*(1-ERF((T4727-R4727)/(2*SQRT(L4727*'Input Parameters'!$E$38))))</f>
        <v>0.12323090975701809</v>
      </c>
      <c r="X4727">
        <f t="shared" ca="1" si="712"/>
        <v>1</v>
      </c>
      <c r="Y4727" s="7"/>
    </row>
    <row r="4728" spans="1:25" ht="15" customHeight="1" x14ac:dyDescent="0.25">
      <c r="A4728" s="139">
        <v>4721</v>
      </c>
      <c r="B4728" s="10">
        <f t="shared" ca="1" si="703"/>
        <v>0.81641000848311218</v>
      </c>
      <c r="C4728" s="60">
        <f ca="1">_xlfn.NORM.INV(B4728,'Input Parameters'!$E$15,'Input Parameters'!$F$15)</f>
        <v>319.83712416634518</v>
      </c>
      <c r="D4728" s="10">
        <f t="shared" ca="1" si="704"/>
        <v>0.30754017327186411</v>
      </c>
      <c r="E4728" s="62">
        <f ca="1">IF(_xlfn.NORM.INV(D4728,'Input Parameters'!$E$17,'Input Parameters'!$F$17)&lt;3500,3500,IF(_xlfn.NORM.INV(D4728,'Input Parameters'!$E$17,'Input Parameters'!$F$17)&gt;5500,5500,_xlfn.NORM.INV(D4728,'Input Parameters'!$E$17,'Input Parameters'!$F$17)))</f>
        <v>4448.0155623984438</v>
      </c>
      <c r="F4728" s="10">
        <f t="shared" ca="1" si="705"/>
        <v>0.54706663459796612</v>
      </c>
      <c r="G4728" s="64">
        <f ca="1">_xlfn.NORM.INV(F4728,'Input Parameters'!$E$20,'Input Parameters'!$F$20)</f>
        <v>283.44229903870729</v>
      </c>
      <c r="H4728" s="57">
        <f ca="1">EXP(E4728*(1/'Input Parameters'!$E$23-1/G4728))</f>
        <v>0.6016016080038501</v>
      </c>
      <c r="I4728" s="10">
        <f t="shared" ca="1" si="706"/>
        <v>0.10769854910207</v>
      </c>
      <c r="J4728" s="30">
        <f ca="1">_xlfn.BETA.INV(I4728,'Input Parameters'!$L$26,'Input Parameters'!$M$26,'Input Parameters'!$J$26,'Input Parameters'!$K$26)</f>
        <v>0.45186075829165567</v>
      </c>
      <c r="K4728" s="168">
        <f ca="1">('Input Parameters'!$E$27/'Input Parameters'!$E$38)^$J4728</f>
        <v>3.9116615480712151E-2</v>
      </c>
      <c r="L4728" s="69">
        <f ca="1">$H4728*$C4728*'Input Parameters'!$E$25*K4728</f>
        <v>7.5266051124160001</v>
      </c>
      <c r="M4728" s="24">
        <f t="shared" ca="1" si="707"/>
        <v>0.16342814709463027</v>
      </c>
      <c r="N4728" s="15">
        <f ca="1">_xlfn.NORM.INV(M4728,'Input Parameters'!$E$29,'Input Parameters'!$F$29)</f>
        <v>9.9901953430291138E-2</v>
      </c>
      <c r="O4728" s="8">
        <f t="shared" ca="1" si="708"/>
        <v>0.37809412209599147</v>
      </c>
      <c r="P4728" s="30">
        <f ca="1">_xlfn.LOGNORM.INV(O4728,'Input Parameters'!$H$30,'Input Parameters'!$I$30)</f>
        <v>2.3172263863510887</v>
      </c>
      <c r="Q4728" s="10">
        <f t="shared" ca="1" si="709"/>
        <v>0.87540928734188606</v>
      </c>
      <c r="R4728" s="30">
        <f>IF('Input Parameters'!$E$32=0,0,_xlfn.BETA.INV(Q4728,'Input Parameters'!$L$32,'Input Parameters'!$M$32,'Input Parameters'!$J$32,'Input Parameters'!$K$32))</f>
        <v>0</v>
      </c>
      <c r="S4728" s="10">
        <f t="shared" ca="1" si="710"/>
        <v>0.99204259890902324</v>
      </c>
      <c r="T4728" s="26">
        <f ca="1">_xlfn.LOGNORM.INV(S4728,'Input Parameters'!$H$34,'Input Parameters'!$I$34)</f>
        <v>68.056271335129139</v>
      </c>
      <c r="U4728" s="10">
        <f t="shared" ca="1" si="711"/>
        <v>0.12140671467698672</v>
      </c>
      <c r="V4728" s="30">
        <f ca="1">_xlfn.BETA.INV(U4728,'Input Parameters'!$L$36,'Input Parameters'!$M$36,'Input Parameters'!$J$36,'Input Parameters'!$K$36)</f>
        <v>0.42959926847337454</v>
      </c>
      <c r="W4728" s="2">
        <f ca="1">N4728+(P4728-N4728)*(1-ERF((T4728-R4728)/(2*SQRT(L4728*'Input Parameters'!$E$38))))</f>
        <v>0.27598833427188757</v>
      </c>
      <c r="X4728">
        <f t="shared" ca="1" si="712"/>
        <v>1</v>
      </c>
      <c r="Y4728" s="7"/>
    </row>
    <row r="4729" spans="1:25" ht="15" customHeight="1" x14ac:dyDescent="0.25">
      <c r="A4729" s="139">
        <v>4722</v>
      </c>
      <c r="B4729" s="10">
        <f t="shared" ca="1" si="703"/>
        <v>0.50888621883391882</v>
      </c>
      <c r="C4729" s="60">
        <f ca="1">_xlfn.NORM.INV(B4729,'Input Parameters'!$E$15,'Input Parameters'!$F$15)</f>
        <v>272.17442876486257</v>
      </c>
      <c r="D4729" s="10">
        <f t="shared" ca="1" si="704"/>
        <v>0.82982726318991118</v>
      </c>
      <c r="E4729" s="62">
        <f ca="1">IF(_xlfn.NORM.INV(D4729,'Input Parameters'!$E$17,'Input Parameters'!$F$17)&lt;3500,3500,IF(_xlfn.NORM.INV(D4729,'Input Parameters'!$E$17,'Input Parameters'!$F$17)&gt;5500,5500,_xlfn.NORM.INV(D4729,'Input Parameters'!$E$17,'Input Parameters'!$F$17)))</f>
        <v>5467.4380058893403</v>
      </c>
      <c r="F4729" s="10">
        <f t="shared" ca="1" si="705"/>
        <v>0.90768948421100093</v>
      </c>
      <c r="G4729" s="64">
        <f ca="1">_xlfn.NORM.INV(F4729,'Input Parameters'!$E$20,'Input Parameters'!$F$20)</f>
        <v>291.53862497251146</v>
      </c>
      <c r="H4729" s="57">
        <f ca="1">EXP(E4729*(1/'Input Parameters'!$E$23-1/G4729))</f>
        <v>0.91490419359008279</v>
      </c>
      <c r="I4729" s="10">
        <f t="shared" ca="1" si="706"/>
        <v>0.42680986327137271</v>
      </c>
      <c r="J4729" s="30">
        <f ca="1">_xlfn.BETA.INV(I4729,'Input Parameters'!$L$26,'Input Parameters'!$M$26,'Input Parameters'!$J$26,'Input Parameters'!$K$26)</f>
        <v>0.63131620175438397</v>
      </c>
      <c r="K4729" s="168">
        <f ca="1">('Input Parameters'!$E$27/'Input Parameters'!$E$38)^$J4729</f>
        <v>1.0797441046033649E-2</v>
      </c>
      <c r="L4729" s="69">
        <f ca="1">$H4729*$C4729*'Input Parameters'!$E$25*K4729</f>
        <v>2.6887088695108359</v>
      </c>
      <c r="M4729" s="24">
        <f t="shared" ca="1" si="707"/>
        <v>0.48455386375886234</v>
      </c>
      <c r="N4729" s="15">
        <f ca="1">_xlfn.NORM.INV(M4729,'Input Parameters'!$E$29,'Input Parameters'!$F$29)</f>
        <v>9.9996127259970813E-2</v>
      </c>
      <c r="O4729" s="8">
        <f t="shared" ca="1" si="708"/>
        <v>0.22285831539700696</v>
      </c>
      <c r="P4729" s="30">
        <f ca="1">_xlfn.LOGNORM.INV(O4729,'Input Parameters'!$H$30,'Input Parameters'!$I$30)</f>
        <v>1.8716390940805463</v>
      </c>
      <c r="Q4729" s="10">
        <f t="shared" ca="1" si="709"/>
        <v>0.77773629677116141</v>
      </c>
      <c r="R4729" s="30">
        <f>IF('Input Parameters'!$E$32=0,0,_xlfn.BETA.INV(Q4729,'Input Parameters'!$L$32,'Input Parameters'!$M$32,'Input Parameters'!$J$32,'Input Parameters'!$K$32))</f>
        <v>0</v>
      </c>
      <c r="S4729" s="10">
        <f t="shared" ca="1" si="710"/>
        <v>0.48970398580678842</v>
      </c>
      <c r="T4729" s="26">
        <f ca="1">_xlfn.LOGNORM.INV(S4729,'Input Parameters'!$H$34,'Input Parameters'!$I$34)</f>
        <v>50.245971049779165</v>
      </c>
      <c r="U4729" s="10">
        <f t="shared" ca="1" si="711"/>
        <v>0.27624680126687273</v>
      </c>
      <c r="V4729" s="30">
        <f ca="1">_xlfn.BETA.INV(U4729,'Input Parameters'!$L$36,'Input Parameters'!$M$36,'Input Parameters'!$J$36,'Input Parameters'!$K$36)</f>
        <v>0.50080861878822369</v>
      </c>
      <c r="W4729" s="2">
        <f ca="1">N4729+(P4729-N4729)*(1-ERF((T4729-R4729)/(2*SQRT(L4729*'Input Parameters'!$E$38))))</f>
        <v>0.15359153205912968</v>
      </c>
      <c r="X4729">
        <f t="shared" ca="1" si="712"/>
        <v>1</v>
      </c>
      <c r="Y4729" s="7"/>
    </row>
    <row r="4730" spans="1:25" ht="15" customHeight="1" x14ac:dyDescent="0.25">
      <c r="A4730" s="139">
        <v>4723</v>
      </c>
      <c r="B4730" s="10">
        <f t="shared" ca="1" si="703"/>
        <v>0.85556249193720357</v>
      </c>
      <c r="C4730" s="60">
        <f ca="1">_xlfn.NORM.INV(B4730,'Input Parameters'!$E$15,'Input Parameters'!$F$15)</f>
        <v>328.44436987962024</v>
      </c>
      <c r="D4730" s="10">
        <f t="shared" ca="1" si="704"/>
        <v>0.94485705815038801</v>
      </c>
      <c r="E4730" s="62">
        <f ca="1">IF(_xlfn.NORM.INV(D4730,'Input Parameters'!$E$17,'Input Parameters'!$F$17)&lt;3500,3500,IF(_xlfn.NORM.INV(D4730,'Input Parameters'!$E$17,'Input Parameters'!$F$17)&gt;5500,5500,_xlfn.NORM.INV(D4730,'Input Parameters'!$E$17,'Input Parameters'!$F$17)))</f>
        <v>5500</v>
      </c>
      <c r="F4730" s="10">
        <f t="shared" ca="1" si="705"/>
        <v>1.3719367566569551E-2</v>
      </c>
      <c r="G4730" s="64">
        <f ca="1">_xlfn.NORM.INV(F4730,'Input Parameters'!$E$20,'Input Parameters'!$F$20)</f>
        <v>267.87503313846389</v>
      </c>
      <c r="H4730" s="57">
        <f ca="1">EXP(E4730*(1/'Input Parameters'!$E$23-1/G4730))</f>
        <v>0.17273393613958946</v>
      </c>
      <c r="I4730" s="10">
        <f t="shared" ca="1" si="706"/>
        <v>8.0522996717311335E-2</v>
      </c>
      <c r="J4730" s="30">
        <f ca="1">_xlfn.BETA.INV(I4730,'Input Parameters'!$L$26,'Input Parameters'!$M$26,'Input Parameters'!$J$26,'Input Parameters'!$K$26)</f>
        <v>0.42442246235206066</v>
      </c>
      <c r="K4730" s="168">
        <f ca="1">('Input Parameters'!$E$27/'Input Parameters'!$E$38)^$J4730</f>
        <v>4.7625240042536793E-2</v>
      </c>
      <c r="L4730" s="69">
        <f ca="1">$H4730*$C4730*'Input Parameters'!$E$25*K4730</f>
        <v>2.7019460231313155</v>
      </c>
      <c r="M4730" s="24">
        <f t="shared" ca="1" si="707"/>
        <v>0.24018574556743522</v>
      </c>
      <c r="N4730" s="15">
        <f ca="1">_xlfn.NORM.INV(M4730,'Input Parameters'!$E$29,'Input Parameters'!$F$29)</f>
        <v>9.9929429480740586E-2</v>
      </c>
      <c r="O4730" s="8">
        <f t="shared" ca="1" si="708"/>
        <v>0.55892886243402073</v>
      </c>
      <c r="P4730" s="30">
        <f ca="1">_xlfn.LOGNORM.INV(O4730,'Input Parameters'!$H$30,'Input Parameters'!$I$30)</f>
        <v>2.8779345601783217</v>
      </c>
      <c r="Q4730" s="10">
        <f t="shared" ca="1" si="709"/>
        <v>0.79114389578959443</v>
      </c>
      <c r="R4730" s="30">
        <f>IF('Input Parameters'!$E$32=0,0,_xlfn.BETA.INV(Q4730,'Input Parameters'!$L$32,'Input Parameters'!$M$32,'Input Parameters'!$J$32,'Input Parameters'!$K$32))</f>
        <v>0</v>
      </c>
      <c r="S4730" s="10">
        <f t="shared" ca="1" si="710"/>
        <v>0.42645191975340258</v>
      </c>
      <c r="T4730" s="26">
        <f ca="1">_xlfn.LOGNORM.INV(S4730,'Input Parameters'!$H$34,'Input Parameters'!$I$34)</f>
        <v>49.257281756120634</v>
      </c>
      <c r="U4730" s="10">
        <f t="shared" ca="1" si="711"/>
        <v>0.65750139338725466</v>
      </c>
      <c r="V4730" s="30">
        <f ca="1">_xlfn.BETA.INV(U4730,'Input Parameters'!$L$36,'Input Parameters'!$M$36,'Input Parameters'!$J$36,'Input Parameters'!$K$36)</f>
        <v>0.6500239624674361</v>
      </c>
      <c r="W4730" s="2">
        <f ca="1">N4730+(P4730-N4730)*(1-ERF((T4730-R4730)/(2*SQRT(L4730*'Input Parameters'!$E$38))))</f>
        <v>0.19464878435077371</v>
      </c>
      <c r="X4730">
        <f t="shared" ca="1" si="712"/>
        <v>1</v>
      </c>
      <c r="Y4730" s="7"/>
    </row>
    <row r="4731" spans="1:25" ht="15" customHeight="1" x14ac:dyDescent="0.25">
      <c r="A4731" s="139">
        <v>4724</v>
      </c>
      <c r="B4731" s="10">
        <f t="shared" ca="1" si="703"/>
        <v>0.87673279542379068</v>
      </c>
      <c r="C4731" s="60">
        <f ca="1">_xlfn.NORM.INV(B4731,'Input Parameters'!$E$15,'Input Parameters'!$F$15)</f>
        <v>333.76699802787351</v>
      </c>
      <c r="D4731" s="10">
        <f t="shared" ca="1" si="704"/>
        <v>0.45779783383035022</v>
      </c>
      <c r="E4731" s="62">
        <f ca="1">IF(_xlfn.NORM.INV(D4731,'Input Parameters'!$E$17,'Input Parameters'!$F$17)&lt;3500,3500,IF(_xlfn.NORM.INV(D4731,'Input Parameters'!$E$17,'Input Parameters'!$F$17)&gt;5500,5500,_xlfn.NORM.INV(D4731,'Input Parameters'!$E$17,'Input Parameters'!$F$17)))</f>
        <v>4725.8117477331616</v>
      </c>
      <c r="F4731" s="10">
        <f t="shared" ca="1" si="705"/>
        <v>0.46608777982883942</v>
      </c>
      <c r="G4731" s="64">
        <f ca="1">_xlfn.NORM.INV(F4731,'Input Parameters'!$E$20,'Input Parameters'!$F$20)</f>
        <v>282.07977664737047</v>
      </c>
      <c r="H4731" s="57">
        <f ca="1">EXP(E4731*(1/'Input Parameters'!$E$23-1/G4731))</f>
        <v>0.53771252442390149</v>
      </c>
      <c r="I4731" s="10">
        <f t="shared" ca="1" si="706"/>
        <v>9.474087782759355E-2</v>
      </c>
      <c r="J4731" s="30">
        <f ca="1">_xlfn.BETA.INV(I4731,'Input Parameters'!$L$26,'Input Parameters'!$M$26,'Input Parameters'!$J$26,'Input Parameters'!$K$26)</f>
        <v>0.43946209599328356</v>
      </c>
      <c r="K4731" s="168">
        <f ca="1">('Input Parameters'!$E$27/'Input Parameters'!$E$38)^$J4731</f>
        <v>4.2754875014084009E-2</v>
      </c>
      <c r="L4731" s="69">
        <f ca="1">$H4731*$C4731*'Input Parameters'!$E$25*K4731</f>
        <v>7.6732471367915132</v>
      </c>
      <c r="M4731" s="24">
        <f t="shared" ca="1" si="707"/>
        <v>0.96587478926484127</v>
      </c>
      <c r="N4731" s="15">
        <f ca="1">_xlfn.NORM.INV(M4731,'Input Parameters'!$E$29,'Input Parameters'!$F$29)</f>
        <v>0.10018233498447689</v>
      </c>
      <c r="O4731" s="8">
        <f t="shared" ca="1" si="708"/>
        <v>0.52418619243739373</v>
      </c>
      <c r="P4731" s="30">
        <f ca="1">_xlfn.LOGNORM.INV(O4731,'Input Parameters'!$H$30,'Input Parameters'!$I$30)</f>
        <v>2.7612860616231143</v>
      </c>
      <c r="Q4731" s="10">
        <f t="shared" ca="1" si="709"/>
        <v>0.43308974409339507</v>
      </c>
      <c r="R4731" s="30">
        <f>IF('Input Parameters'!$E$32=0,0,_xlfn.BETA.INV(Q4731,'Input Parameters'!$L$32,'Input Parameters'!$M$32,'Input Parameters'!$J$32,'Input Parameters'!$K$32))</f>
        <v>0</v>
      </c>
      <c r="S4731" s="10">
        <f t="shared" ca="1" si="710"/>
        <v>0.10697483829589505</v>
      </c>
      <c r="T4731" s="26">
        <f ca="1">_xlfn.LOGNORM.INV(S4731,'Input Parameters'!$H$34,'Input Parameters'!$I$34)</f>
        <v>43.180921356672584</v>
      </c>
      <c r="U4731" s="10">
        <f t="shared" ca="1" si="711"/>
        <v>0.25574479081069235</v>
      </c>
      <c r="V4731" s="30">
        <f ca="1">_xlfn.BETA.INV(U4731,'Input Parameters'!$L$36,'Input Parameters'!$M$36,'Input Parameters'!$J$36,'Input Parameters'!$K$36)</f>
        <v>0.49251572638487018</v>
      </c>
      <c r="W4731" s="2">
        <f ca="1">N4731+(P4731-N4731)*(1-ERF((T4731-R4731)/(2*SQRT(L4731*'Input Parameters'!$E$38))))</f>
        <v>0.81959855720641361</v>
      </c>
      <c r="X4731">
        <f t="shared" ca="1" si="712"/>
        <v>0</v>
      </c>
      <c r="Y4731" s="7"/>
    </row>
    <row r="4732" spans="1:25" ht="15" customHeight="1" x14ac:dyDescent="0.25">
      <c r="A4732" s="139">
        <v>4725</v>
      </c>
      <c r="B4732" s="10">
        <f t="shared" ca="1" si="703"/>
        <v>0.13383506323350158</v>
      </c>
      <c r="C4732" s="60">
        <f ca="1">_xlfn.NORM.INV(B4732,'Input Parameters'!$E$15,'Input Parameters'!$F$15)</f>
        <v>210.8968084863929</v>
      </c>
      <c r="D4732" s="10">
        <f t="shared" ca="1" si="704"/>
        <v>0.98258914374852546</v>
      </c>
      <c r="E4732" s="62">
        <f ca="1">IF(_xlfn.NORM.INV(D4732,'Input Parameters'!$E$17,'Input Parameters'!$F$17)&lt;3500,3500,IF(_xlfn.NORM.INV(D4732,'Input Parameters'!$E$17,'Input Parameters'!$F$17)&gt;5500,5500,_xlfn.NORM.INV(D4732,'Input Parameters'!$E$17,'Input Parameters'!$F$17)))</f>
        <v>5500</v>
      </c>
      <c r="F4732" s="10">
        <f t="shared" ca="1" si="705"/>
        <v>0.60200772482007636</v>
      </c>
      <c r="G4732" s="64">
        <f ca="1">_xlfn.NORM.INV(F4732,'Input Parameters'!$E$20,'Input Parameters'!$F$20)</f>
        <v>284.38226690087981</v>
      </c>
      <c r="H4732" s="57">
        <f ca="1">EXP(E4732*(1/'Input Parameters'!$E$23-1/G4732))</f>
        <v>0.56881163958371139</v>
      </c>
      <c r="I4732" s="10">
        <f t="shared" ca="1" si="706"/>
        <v>2.1042564024342791E-3</v>
      </c>
      <c r="J4732" s="30">
        <f ca="1">_xlfn.BETA.INV(I4732,'Input Parameters'!$L$26,'Input Parameters'!$M$26,'Input Parameters'!$J$26,'Input Parameters'!$K$26)</f>
        <v>0.2090797281627704</v>
      </c>
      <c r="K4732" s="168">
        <f ca="1">('Input Parameters'!$E$27/'Input Parameters'!$E$38)^$J4732</f>
        <v>0.22318955255173548</v>
      </c>
      <c r="L4732" s="69">
        <f ca="1">$H4732*$C4732*'Input Parameters'!$E$25*K4732</f>
        <v>26.773943580385438</v>
      </c>
      <c r="M4732" s="24">
        <f t="shared" ca="1" si="707"/>
        <v>0.36909377995386516</v>
      </c>
      <c r="N4732" s="15">
        <f ca="1">_xlfn.NORM.INV(M4732,'Input Parameters'!$E$29,'Input Parameters'!$F$29)</f>
        <v>9.9966574555091101E-2</v>
      </c>
      <c r="O4732" s="8">
        <f t="shared" ca="1" si="708"/>
        <v>0.62831527789410568</v>
      </c>
      <c r="P4732" s="30">
        <f ca="1">_xlfn.LOGNORM.INV(O4732,'Input Parameters'!$H$30,'Input Parameters'!$I$30)</f>
        <v>3.132074034502859</v>
      </c>
      <c r="Q4732" s="10">
        <f t="shared" ca="1" si="709"/>
        <v>0.16201093089248109</v>
      </c>
      <c r="R4732" s="30">
        <f>IF('Input Parameters'!$E$32=0,0,_xlfn.BETA.INV(Q4732,'Input Parameters'!$L$32,'Input Parameters'!$M$32,'Input Parameters'!$J$32,'Input Parameters'!$K$32))</f>
        <v>0</v>
      </c>
      <c r="S4732" s="10">
        <f t="shared" ca="1" si="710"/>
        <v>0.28295568930099091</v>
      </c>
      <c r="T4732" s="26">
        <f ca="1">_xlfn.LOGNORM.INV(S4732,'Input Parameters'!$H$34,'Input Parameters'!$I$34)</f>
        <v>46.93021940804325</v>
      </c>
      <c r="U4732" s="10">
        <f t="shared" ca="1" si="711"/>
        <v>0.35843567514475261</v>
      </c>
      <c r="V4732" s="30">
        <f ca="1">_xlfn.BETA.INV(U4732,'Input Parameters'!$L$36,'Input Parameters'!$M$36,'Input Parameters'!$J$36,'Input Parameters'!$K$36)</f>
        <v>0.53262647749162761</v>
      </c>
      <c r="W4732" s="2">
        <f ca="1">N4732+(P4732-N4732)*(1-ERF((T4732-R4732)/(2*SQRT(L4732*'Input Parameters'!$E$38))))</f>
        <v>1.6806297754507367</v>
      </c>
      <c r="X4732">
        <f t="shared" ca="1" si="712"/>
        <v>0</v>
      </c>
      <c r="Y4732" s="7"/>
    </row>
    <row r="4733" spans="1:25" ht="15" customHeight="1" x14ac:dyDescent="0.25">
      <c r="A4733" s="139">
        <v>4726</v>
      </c>
      <c r="B4733" s="10">
        <f t="shared" ca="1" si="703"/>
        <v>0.22576859393348725</v>
      </c>
      <c r="C4733" s="60">
        <f ca="1">_xlfn.NORM.INV(B4733,'Input Parameters'!$E$15,'Input Parameters'!$F$15)</f>
        <v>230.16740998331906</v>
      </c>
      <c r="D4733" s="10">
        <f t="shared" ca="1" si="704"/>
        <v>0.28119983406151483</v>
      </c>
      <c r="E4733" s="62">
        <f ca="1">IF(_xlfn.NORM.INV(D4733,'Input Parameters'!$E$17,'Input Parameters'!$F$17)&lt;3500,3500,IF(_xlfn.NORM.INV(D4733,'Input Parameters'!$E$17,'Input Parameters'!$F$17)&gt;5500,5500,_xlfn.NORM.INV(D4733,'Input Parameters'!$E$17,'Input Parameters'!$F$17)))</f>
        <v>4394.5033876713478</v>
      </c>
      <c r="F4733" s="10">
        <f t="shared" ca="1" si="705"/>
        <v>0.65113046554752563</v>
      </c>
      <c r="G4733" s="64">
        <f ca="1">_xlfn.NORM.INV(F4733,'Input Parameters'!$E$20,'Input Parameters'!$F$20)</f>
        <v>285.25210773082171</v>
      </c>
      <c r="H4733" s="57">
        <f ca="1">EXP(E4733*(1/'Input Parameters'!$E$23-1/G4733))</f>
        <v>0.66785814369985297</v>
      </c>
      <c r="I4733" s="10">
        <f t="shared" ca="1" si="706"/>
        <v>0.45205399340598718</v>
      </c>
      <c r="J4733" s="30">
        <f ca="1">_xlfn.BETA.INV(I4733,'Input Parameters'!$L$26,'Input Parameters'!$M$26,'Input Parameters'!$J$26,'Input Parameters'!$K$26)</f>
        <v>0.64184270523526143</v>
      </c>
      <c r="K4733" s="168">
        <f ca="1">('Input Parameters'!$E$27/'Input Parameters'!$E$38)^$J4733</f>
        <v>1.0012179544418822E-2</v>
      </c>
      <c r="L4733" s="69">
        <f ca="1">$H4733*$C4733*'Input Parameters'!$E$25*K4733</f>
        <v>1.5390640212873707</v>
      </c>
      <c r="M4733" s="24">
        <f t="shared" ca="1" si="707"/>
        <v>0.69426147829420559</v>
      </c>
      <c r="N4733" s="15">
        <f ca="1">_xlfn.NORM.INV(M4733,'Input Parameters'!$E$29,'Input Parameters'!$F$29)</f>
        <v>0.10005079662054957</v>
      </c>
      <c r="O4733" s="8">
        <f t="shared" ca="1" si="708"/>
        <v>0.35203463752746933</v>
      </c>
      <c r="P4733" s="30">
        <f ca="1">_xlfn.LOGNORM.INV(O4733,'Input Parameters'!$H$30,'Input Parameters'!$I$30)</f>
        <v>2.2425523399369869</v>
      </c>
      <c r="Q4733" s="10">
        <f t="shared" ca="1" si="709"/>
        <v>0.14504942649705632</v>
      </c>
      <c r="R4733" s="30">
        <f>IF('Input Parameters'!$E$32=0,0,_xlfn.BETA.INV(Q4733,'Input Parameters'!$L$32,'Input Parameters'!$M$32,'Input Parameters'!$J$32,'Input Parameters'!$K$32))</f>
        <v>0</v>
      </c>
      <c r="S4733" s="10">
        <f t="shared" ca="1" si="710"/>
        <v>0.18662644338417944</v>
      </c>
      <c r="T4733" s="26">
        <f ca="1">_xlfn.LOGNORM.INV(S4733,'Input Parameters'!$H$34,'Input Parameters'!$I$34)</f>
        <v>45.117752312946251</v>
      </c>
      <c r="U4733" s="10">
        <f t="shared" ca="1" si="711"/>
        <v>0.34376823219629171</v>
      </c>
      <c r="V4733" s="30">
        <f ca="1">_xlfn.BETA.INV(U4733,'Input Parameters'!$L$36,'Input Parameters'!$M$36,'Input Parameters'!$J$36,'Input Parameters'!$K$36)</f>
        <v>0.52706436949415947</v>
      </c>
      <c r="W4733" s="2">
        <f ca="1">N4733+(P4733-N4733)*(1-ERF((T4733-R4733)/(2*SQRT(L4733*'Input Parameters'!$E$38))))</f>
        <v>0.12173903281093301</v>
      </c>
      <c r="X4733">
        <f t="shared" ca="1" si="712"/>
        <v>1</v>
      </c>
      <c r="Y4733" s="7"/>
    </row>
    <row r="4734" spans="1:25" ht="15" customHeight="1" x14ac:dyDescent="0.25">
      <c r="A4734" s="139">
        <v>4727</v>
      </c>
      <c r="B4734" s="10">
        <f t="shared" ca="1" si="703"/>
        <v>0.84247569138992628</v>
      </c>
      <c r="C4734" s="60">
        <f ca="1">_xlfn.NORM.INV(B4734,'Input Parameters'!$E$15,'Input Parameters'!$F$15)</f>
        <v>325.41452906622879</v>
      </c>
      <c r="D4734" s="10">
        <f t="shared" ca="1" si="704"/>
        <v>0.99531451771088042</v>
      </c>
      <c r="E4734" s="62">
        <f ca="1">IF(_xlfn.NORM.INV(D4734,'Input Parameters'!$E$17,'Input Parameters'!$F$17)&lt;3500,3500,IF(_xlfn.NORM.INV(D4734,'Input Parameters'!$E$17,'Input Parameters'!$F$17)&gt;5500,5500,_xlfn.NORM.INV(D4734,'Input Parameters'!$E$17,'Input Parameters'!$F$17)))</f>
        <v>5500</v>
      </c>
      <c r="F4734" s="10">
        <f t="shared" ca="1" si="705"/>
        <v>0.17700224220721561</v>
      </c>
      <c r="G4734" s="64">
        <f ca="1">_xlfn.NORM.INV(F4734,'Input Parameters'!$E$20,'Input Parameters'!$F$20)</f>
        <v>276.44010582470264</v>
      </c>
      <c r="H4734" s="57">
        <f ca="1">EXP(E4734*(1/'Input Parameters'!$E$23-1/G4734))</f>
        <v>0.32632826435149981</v>
      </c>
      <c r="I4734" s="10">
        <f t="shared" ca="1" si="706"/>
        <v>0.79132913907209335</v>
      </c>
      <c r="J4734" s="30">
        <f ca="1">_xlfn.BETA.INV(I4734,'Input Parameters'!$L$26,'Input Parameters'!$M$26,'Input Parameters'!$J$26,'Input Parameters'!$K$26)</f>
        <v>0.78141859947286996</v>
      </c>
      <c r="K4734" s="168">
        <f ca="1">('Input Parameters'!$E$27/'Input Parameters'!$E$38)^$J4734</f>
        <v>3.6789268805789421E-3</v>
      </c>
      <c r="L4734" s="69">
        <f ca="1">$H4734*$C4734*'Input Parameters'!$E$25*K4734</f>
        <v>0.39067245049800181</v>
      </c>
      <c r="M4734" s="24">
        <f t="shared" ca="1" si="707"/>
        <v>0.93370722579082188</v>
      </c>
      <c r="N4734" s="15">
        <f ca="1">_xlfn.NORM.INV(M4734,'Input Parameters'!$E$29,'Input Parameters'!$F$29)</f>
        <v>0.10015039837596262</v>
      </c>
      <c r="O4734" s="8">
        <f t="shared" ca="1" si="708"/>
        <v>0.57712733423314866</v>
      </c>
      <c r="P4734" s="30">
        <f ca="1">_xlfn.LOGNORM.INV(O4734,'Input Parameters'!$H$30,'Input Parameters'!$I$30)</f>
        <v>2.941566121152138</v>
      </c>
      <c r="Q4734" s="10">
        <f t="shared" ca="1" si="709"/>
        <v>0.98146442444481186</v>
      </c>
      <c r="R4734" s="30">
        <f>IF('Input Parameters'!$E$32=0,0,_xlfn.BETA.INV(Q4734,'Input Parameters'!$L$32,'Input Parameters'!$M$32,'Input Parameters'!$J$32,'Input Parameters'!$K$32))</f>
        <v>0</v>
      </c>
      <c r="S4734" s="10">
        <f t="shared" ca="1" si="710"/>
        <v>0.57762661374470248</v>
      </c>
      <c r="T4734" s="26">
        <f ca="1">_xlfn.LOGNORM.INV(S4734,'Input Parameters'!$H$34,'Input Parameters'!$I$34)</f>
        <v>51.651933433123844</v>
      </c>
      <c r="U4734" s="10">
        <f t="shared" ca="1" si="711"/>
        <v>0.7483238452331693</v>
      </c>
      <c r="V4734" s="30">
        <f ca="1">_xlfn.BETA.INV(U4734,'Input Parameters'!$L$36,'Input Parameters'!$M$36,'Input Parameters'!$J$36,'Input Parameters'!$K$36)</f>
        <v>0.69401822170069505</v>
      </c>
      <c r="W4734" s="2">
        <f ca="1">N4734+(P4734-N4734)*(1-ERF((T4734-R4734)/(2*SQRT(L4734*'Input Parameters'!$E$38))))</f>
        <v>0.10015041290916801</v>
      </c>
      <c r="X4734">
        <f t="shared" ca="1" si="712"/>
        <v>1</v>
      </c>
      <c r="Y4734" s="7"/>
    </row>
    <row r="4735" spans="1:25" ht="15" customHeight="1" x14ac:dyDescent="0.25">
      <c r="A4735" s="139">
        <v>4728</v>
      </c>
      <c r="B4735" s="10">
        <f t="shared" ca="1" si="703"/>
        <v>0.3396594024948163</v>
      </c>
      <c r="C4735" s="60">
        <f ca="1">_xlfn.NORM.INV(B4735,'Input Parameters'!$E$15,'Input Parameters'!$F$15)</f>
        <v>248.56401884774706</v>
      </c>
      <c r="D4735" s="10">
        <f t="shared" ca="1" si="704"/>
        <v>0.58134460139828792</v>
      </c>
      <c r="E4735" s="62">
        <f ca="1">IF(_xlfn.NORM.INV(D4735,'Input Parameters'!$E$17,'Input Parameters'!$F$17)&lt;3500,3500,IF(_xlfn.NORM.INV(D4735,'Input Parameters'!$E$17,'Input Parameters'!$F$17)&gt;5500,5500,_xlfn.NORM.INV(D4735,'Input Parameters'!$E$17,'Input Parameters'!$F$17)))</f>
        <v>4943.7341445953971</v>
      </c>
      <c r="F4735" s="10">
        <f t="shared" ca="1" si="705"/>
        <v>0.24432980110612967</v>
      </c>
      <c r="G4735" s="64">
        <f ca="1">_xlfn.NORM.INV(F4735,'Input Parameters'!$E$20,'Input Parameters'!$F$20)</f>
        <v>278.01063651338205</v>
      </c>
      <c r="H4735" s="57">
        <f ca="1">EXP(E4735*(1/'Input Parameters'!$E$23-1/G4735))</f>
        <v>0.40431413150766915</v>
      </c>
      <c r="I4735" s="10">
        <f t="shared" ca="1" si="706"/>
        <v>0.2107441917280316</v>
      </c>
      <c r="J4735" s="30">
        <f ca="1">_xlfn.BETA.INV(I4735,'Input Parameters'!$L$26,'Input Parameters'!$M$26,'Input Parameters'!$J$26,'Input Parameters'!$K$26)</f>
        <v>0.52636964601391356</v>
      </c>
      <c r="K4735" s="168">
        <f ca="1">('Input Parameters'!$E$27/'Input Parameters'!$E$38)^$J4735</f>
        <v>2.292191187191624E-2</v>
      </c>
      <c r="L4735" s="69">
        <f ca="1">$H4735*$C4735*'Input Parameters'!$E$25*K4735</f>
        <v>2.3036050478702035</v>
      </c>
      <c r="M4735" s="24">
        <f t="shared" ca="1" si="707"/>
        <v>0.91917685864931475</v>
      </c>
      <c r="N4735" s="15">
        <f ca="1">_xlfn.NORM.INV(M4735,'Input Parameters'!$E$29,'Input Parameters'!$F$29)</f>
        <v>0.10013995561170841</v>
      </c>
      <c r="O4735" s="8">
        <f t="shared" ca="1" si="708"/>
        <v>0.364830258811355</v>
      </c>
      <c r="P4735" s="30">
        <f ca="1">_xlfn.LOGNORM.INV(O4735,'Input Parameters'!$H$30,'Input Parameters'!$I$30)</f>
        <v>2.2791362321690234</v>
      </c>
      <c r="Q4735" s="10">
        <f t="shared" ca="1" si="709"/>
        <v>0.59175025257303238</v>
      </c>
      <c r="R4735" s="30">
        <f>IF('Input Parameters'!$E$32=0,0,_xlfn.BETA.INV(Q4735,'Input Parameters'!$L$32,'Input Parameters'!$M$32,'Input Parameters'!$J$32,'Input Parameters'!$K$32))</f>
        <v>0</v>
      </c>
      <c r="S4735" s="10">
        <f t="shared" ca="1" si="710"/>
        <v>0.75305953935684744</v>
      </c>
      <c r="T4735" s="26">
        <f ca="1">_xlfn.LOGNORM.INV(S4735,'Input Parameters'!$H$34,'Input Parameters'!$I$34)</f>
        <v>54.890026150526623</v>
      </c>
      <c r="U4735" s="10">
        <f t="shared" ca="1" si="711"/>
        <v>0.20691062433467222</v>
      </c>
      <c r="V4735" s="30">
        <f ca="1">_xlfn.BETA.INV(U4735,'Input Parameters'!$L$36,'Input Parameters'!$M$36,'Input Parameters'!$J$36,'Input Parameters'!$K$36)</f>
        <v>0.4717932659695141</v>
      </c>
      <c r="W4735" s="2">
        <f ca="1">N4735+(P4735-N4735)*(1-ERF((T4735-R4735)/(2*SQRT(L4735*'Input Parameters'!$E$38))))</f>
        <v>0.12312861595965471</v>
      </c>
      <c r="X4735">
        <f t="shared" ca="1" si="712"/>
        <v>1</v>
      </c>
      <c r="Y4735" s="7"/>
    </row>
    <row r="4736" spans="1:25" ht="15" customHeight="1" x14ac:dyDescent="0.25">
      <c r="A4736" s="139">
        <v>4729</v>
      </c>
      <c r="B4736" s="10">
        <f t="shared" ca="1" si="703"/>
        <v>0.30570623517411188</v>
      </c>
      <c r="C4736" s="60">
        <f ca="1">_xlfn.NORM.INV(B4736,'Input Parameters'!$E$15,'Input Parameters'!$F$15)</f>
        <v>243.43377394239718</v>
      </c>
      <c r="D4736" s="10">
        <f t="shared" ca="1" si="704"/>
        <v>0.32690678739052237</v>
      </c>
      <c r="E4736" s="62">
        <f ca="1">IF(_xlfn.NORM.INV(D4736,'Input Parameters'!$E$17,'Input Parameters'!$F$17)&lt;3500,3500,IF(_xlfn.NORM.INV(D4736,'Input Parameters'!$E$17,'Input Parameters'!$F$17)&gt;5500,5500,_xlfn.NORM.INV(D4736,'Input Parameters'!$E$17,'Input Parameters'!$F$17)))</f>
        <v>4486.0705559332864</v>
      </c>
      <c r="F4736" s="10">
        <f t="shared" ca="1" si="705"/>
        <v>6.707656477013102E-3</v>
      </c>
      <c r="G4736" s="64">
        <f ca="1">_xlfn.NORM.INV(F4736,'Input Parameters'!$E$20,'Input Parameters'!$F$20)</f>
        <v>266.08391827392074</v>
      </c>
      <c r="H4736" s="57">
        <f ca="1">EXP(E4736*(1/'Input Parameters'!$E$23-1/G4736))</f>
        <v>0.21330929947030872</v>
      </c>
      <c r="I4736" s="10">
        <f t="shared" ca="1" si="706"/>
        <v>0.18887837786100892</v>
      </c>
      <c r="J4736" s="30">
        <f ca="1">_xlfn.BETA.INV(I4736,'Input Parameters'!$L$26,'Input Parameters'!$M$26,'Input Parameters'!$J$26,'Input Parameters'!$K$26)</f>
        <v>0.5129256923233646</v>
      </c>
      <c r="K4736" s="168">
        <f ca="1">('Input Parameters'!$E$27/'Input Parameters'!$E$38)^$J4736</f>
        <v>2.5242450037097949E-2</v>
      </c>
      <c r="L4736" s="69">
        <f ca="1">$H4736*$C4736*'Input Parameters'!$E$25*K4736</f>
        <v>1.3107568220570038</v>
      </c>
      <c r="M4736" s="24">
        <f t="shared" ca="1" si="707"/>
        <v>0.86386135792777907</v>
      </c>
      <c r="N4736" s="15">
        <f ca="1">_xlfn.NORM.INV(M4736,'Input Parameters'!$E$29,'Input Parameters'!$F$29)</f>
        <v>0.10010978333080726</v>
      </c>
      <c r="O4736" s="8">
        <f t="shared" ca="1" si="708"/>
        <v>0.79533450143313178</v>
      </c>
      <c r="P4736" s="30">
        <f ca="1">_xlfn.LOGNORM.INV(O4736,'Input Parameters'!$H$30,'Input Parameters'!$I$30)</f>
        <v>3.9621562696204604</v>
      </c>
      <c r="Q4736" s="10">
        <f t="shared" ca="1" si="709"/>
        <v>0.12614996790495858</v>
      </c>
      <c r="R4736" s="30">
        <f>IF('Input Parameters'!$E$32=0,0,_xlfn.BETA.INV(Q4736,'Input Parameters'!$L$32,'Input Parameters'!$M$32,'Input Parameters'!$J$32,'Input Parameters'!$K$32))</f>
        <v>0</v>
      </c>
      <c r="S4736" s="10">
        <f t="shared" ca="1" si="710"/>
        <v>2.0601270317769371E-2</v>
      </c>
      <c r="T4736" s="26">
        <f ca="1">_xlfn.LOGNORM.INV(S4736,'Input Parameters'!$H$34,'Input Parameters'!$I$34)</f>
        <v>39.093138961841703</v>
      </c>
      <c r="U4736" s="10">
        <f t="shared" ca="1" si="711"/>
        <v>0.98357681398414332</v>
      </c>
      <c r="V4736" s="30">
        <f ca="1">_xlfn.BETA.INV(U4736,'Input Parameters'!$L$36,'Input Parameters'!$M$36,'Input Parameters'!$J$36,'Input Parameters'!$K$36)</f>
        <v>0.9621147677743036</v>
      </c>
      <c r="W4736" s="2">
        <f ca="1">N4736+(P4736-N4736)*(1-ERF((T4736-R4736)/(2*SQRT(L4736*'Input Parameters'!$E$38))))</f>
        <v>0.16096589934084121</v>
      </c>
      <c r="X4736">
        <f t="shared" ca="1" si="712"/>
        <v>1</v>
      </c>
      <c r="Y4736" s="7"/>
    </row>
    <row r="4737" spans="1:25" ht="15" customHeight="1" x14ac:dyDescent="0.25">
      <c r="A4737" s="139">
        <v>4730</v>
      </c>
      <c r="B4737" s="10">
        <f t="shared" ca="1" si="703"/>
        <v>5.9851654240714813E-2</v>
      </c>
      <c r="C4737" s="60">
        <f ca="1">_xlfn.NORM.INV(B4737,'Input Parameters'!$E$15,'Input Parameters'!$F$15)</f>
        <v>186.64111708189103</v>
      </c>
      <c r="D4737" s="10">
        <f t="shared" ca="1" si="704"/>
        <v>0.85884377403912848</v>
      </c>
      <c r="E4737" s="62">
        <f ca="1">IF(_xlfn.NORM.INV(D4737,'Input Parameters'!$E$17,'Input Parameters'!$F$17)&lt;3500,3500,IF(_xlfn.NORM.INV(D4737,'Input Parameters'!$E$17,'Input Parameters'!$F$17)&gt;5500,5500,_xlfn.NORM.INV(D4737,'Input Parameters'!$E$17,'Input Parameters'!$F$17)))</f>
        <v>5500</v>
      </c>
      <c r="F4737" s="10">
        <f t="shared" ca="1" si="705"/>
        <v>0.20170986359170484</v>
      </c>
      <c r="G4737" s="64">
        <f ca="1">_xlfn.NORM.INV(F4737,'Input Parameters'!$E$20,'Input Parameters'!$F$20)</f>
        <v>277.05195333566809</v>
      </c>
      <c r="H4737" s="57">
        <f ca="1">EXP(E4737*(1/'Input Parameters'!$E$23-1/G4737))</f>
        <v>0.3409862514242471</v>
      </c>
      <c r="I4737" s="10">
        <f t="shared" ca="1" si="706"/>
        <v>0.36351976618840365</v>
      </c>
      <c r="J4737" s="30">
        <f ca="1">_xlfn.BETA.INV(I4737,'Input Parameters'!$L$26,'Input Parameters'!$M$26,'Input Parameters'!$J$26,'Input Parameters'!$K$26)</f>
        <v>0.60389905021188706</v>
      </c>
      <c r="K4737" s="168">
        <f ca="1">('Input Parameters'!$E$27/'Input Parameters'!$E$38)^$J4737</f>
        <v>1.3144100742454834E-2</v>
      </c>
      <c r="L4737" s="69">
        <f ca="1">$H4737*$C4737*'Input Parameters'!$E$25*K4737</f>
        <v>0.83651758073893911</v>
      </c>
      <c r="M4737" s="24">
        <f t="shared" ca="1" si="707"/>
        <v>0.55359753076994722</v>
      </c>
      <c r="N4737" s="15">
        <f ca="1">_xlfn.NORM.INV(M4737,'Input Parameters'!$E$29,'Input Parameters'!$F$29)</f>
        <v>0.10001347558189917</v>
      </c>
      <c r="O4737" s="8">
        <f t="shared" ca="1" si="708"/>
        <v>0.49609593417884368</v>
      </c>
      <c r="P4737" s="30">
        <f ca="1">_xlfn.LOGNORM.INV(O4737,'Input Parameters'!$H$30,'Input Parameters'!$I$30)</f>
        <v>2.6709058958335672</v>
      </c>
      <c r="Q4737" s="10">
        <f t="shared" ca="1" si="709"/>
        <v>0.90325939452783877</v>
      </c>
      <c r="R4737" s="30">
        <f>IF('Input Parameters'!$E$32=0,0,_xlfn.BETA.INV(Q4737,'Input Parameters'!$L$32,'Input Parameters'!$M$32,'Input Parameters'!$J$32,'Input Parameters'!$K$32))</f>
        <v>0</v>
      </c>
      <c r="S4737" s="10">
        <f t="shared" ca="1" si="710"/>
        <v>0.52843803684690238</v>
      </c>
      <c r="T4737" s="26">
        <f ca="1">_xlfn.LOGNORM.INV(S4737,'Input Parameters'!$H$34,'Input Parameters'!$I$34)</f>
        <v>50.857506149338612</v>
      </c>
      <c r="U4737" s="10">
        <f t="shared" ca="1" si="711"/>
        <v>0.26482764244269918</v>
      </c>
      <c r="V4737" s="30">
        <f ca="1">_xlfn.BETA.INV(U4737,'Input Parameters'!$L$36,'Input Parameters'!$M$36,'Input Parameters'!$J$36,'Input Parameters'!$K$36)</f>
        <v>0.49621376783491966</v>
      </c>
      <c r="W4737" s="2">
        <f ca="1">N4737+(P4737-N4737)*(1-ERF((T4737-R4737)/(2*SQRT(L4737*'Input Parameters'!$E$38))))</f>
        <v>0.10023014249449173</v>
      </c>
      <c r="X4737">
        <f t="shared" ca="1" si="712"/>
        <v>1</v>
      </c>
      <c r="Y4737" s="7"/>
    </row>
    <row r="4738" spans="1:25" ht="15" customHeight="1" x14ac:dyDescent="0.25">
      <c r="A4738" s="139">
        <v>4731</v>
      </c>
      <c r="B4738" s="10">
        <f t="shared" ca="1" si="703"/>
        <v>0.75992619460068467</v>
      </c>
      <c r="C4738" s="60">
        <f ca="1">_xlfn.NORM.INV(B4738,'Input Parameters'!$E$15,'Input Parameters'!$F$15)</f>
        <v>309.23130040166564</v>
      </c>
      <c r="D4738" s="10">
        <f t="shared" ca="1" si="704"/>
        <v>0.55296370890036772</v>
      </c>
      <c r="E4738" s="62">
        <f ca="1">IF(_xlfn.NORM.INV(D4738,'Input Parameters'!$E$17,'Input Parameters'!$F$17)&lt;3500,3500,IF(_xlfn.NORM.INV(D4738,'Input Parameters'!$E$17,'Input Parameters'!$F$17)&gt;5500,5500,_xlfn.NORM.INV(D4738,'Input Parameters'!$E$17,'Input Parameters'!$F$17)))</f>
        <v>4893.2069213254172</v>
      </c>
      <c r="F4738" s="10">
        <f t="shared" ca="1" si="705"/>
        <v>0.36979965626472822</v>
      </c>
      <c r="G4738" s="64">
        <f ca="1">_xlfn.NORM.INV(F4738,'Input Parameters'!$E$20,'Input Parameters'!$F$20)</f>
        <v>280.42302714619154</v>
      </c>
      <c r="H4738" s="57">
        <f ca="1">EXP(E4738*(1/'Input Parameters'!$E$23-1/G4738))</f>
        <v>0.4747846972256286</v>
      </c>
      <c r="I4738" s="10">
        <f t="shared" ca="1" si="706"/>
        <v>0.33047828420632896</v>
      </c>
      <c r="J4738" s="30">
        <f ca="1">_xlfn.BETA.INV(I4738,'Input Parameters'!$L$26,'Input Parameters'!$M$26,'Input Parameters'!$J$26,'Input Parameters'!$K$26)</f>
        <v>0.58879963210548836</v>
      </c>
      <c r="K4738" s="168">
        <f ca="1">('Input Parameters'!$E$27/'Input Parameters'!$E$38)^$J4738</f>
        <v>1.4647673684889994E-2</v>
      </c>
      <c r="L4738" s="69">
        <f ca="1">$H4738*$C4738*'Input Parameters'!$E$25*K4738</f>
        <v>2.1505463931366182</v>
      </c>
      <c r="M4738" s="24">
        <f t="shared" ca="1" si="707"/>
        <v>0.83816584082901202</v>
      </c>
      <c r="N4738" s="15">
        <f ca="1">_xlfn.NORM.INV(M4738,'Input Parameters'!$E$29,'Input Parameters'!$F$29)</f>
        <v>0.10009869476185507</v>
      </c>
      <c r="O4738" s="8">
        <f t="shared" ca="1" si="708"/>
        <v>0.41520281899591915</v>
      </c>
      <c r="P4738" s="30">
        <f ca="1">_xlfn.LOGNORM.INV(O4738,'Input Parameters'!$H$30,'Input Parameters'!$I$30)</f>
        <v>2.4250820781024456</v>
      </c>
      <c r="Q4738" s="10">
        <f t="shared" ca="1" si="709"/>
        <v>0.31546319482017415</v>
      </c>
      <c r="R4738" s="30">
        <f>IF('Input Parameters'!$E$32=0,0,_xlfn.BETA.INV(Q4738,'Input Parameters'!$L$32,'Input Parameters'!$M$32,'Input Parameters'!$J$32,'Input Parameters'!$K$32))</f>
        <v>0</v>
      </c>
      <c r="S4738" s="10">
        <f t="shared" ca="1" si="710"/>
        <v>0.89834770296060562</v>
      </c>
      <c r="T4738" s="26">
        <f ca="1">_xlfn.LOGNORM.INV(S4738,'Input Parameters'!$H$34,'Input Parameters'!$I$34)</f>
        <v>59.059912048403291</v>
      </c>
      <c r="U4738" s="10">
        <f t="shared" ca="1" si="711"/>
        <v>0.70178339155841751</v>
      </c>
      <c r="V4738" s="30">
        <f ca="1">_xlfn.BETA.INV(U4738,'Input Parameters'!$L$36,'Input Parameters'!$M$36,'Input Parameters'!$J$36,'Input Parameters'!$K$36)</f>
        <v>0.6704885339871155</v>
      </c>
      <c r="W4738" s="2">
        <f ca="1">N4738+(P4738-N4738)*(1-ERF((T4738-R4738)/(2*SQRT(L4738*'Input Parameters'!$E$38))))</f>
        <v>0.11033515708270722</v>
      </c>
      <c r="X4738">
        <f t="shared" ca="1" si="712"/>
        <v>1</v>
      </c>
      <c r="Y4738" s="7"/>
    </row>
    <row r="4739" spans="1:25" ht="15" customHeight="1" x14ac:dyDescent="0.25">
      <c r="A4739" s="139">
        <v>4732</v>
      </c>
      <c r="B4739" s="10">
        <f t="shared" ca="1" si="703"/>
        <v>5.9907626191114116E-2</v>
      </c>
      <c r="C4739" s="60">
        <f ca="1">_xlfn.NORM.INV(B4739,'Input Parameters'!$E$15,'Input Parameters'!$F$15)</f>
        <v>186.66662086972974</v>
      </c>
      <c r="D4739" s="10">
        <f t="shared" ca="1" si="704"/>
        <v>0.98568760121968979</v>
      </c>
      <c r="E4739" s="62">
        <f ca="1">IF(_xlfn.NORM.INV(D4739,'Input Parameters'!$E$17,'Input Parameters'!$F$17)&lt;3500,3500,IF(_xlfn.NORM.INV(D4739,'Input Parameters'!$E$17,'Input Parameters'!$F$17)&gt;5500,5500,_xlfn.NORM.INV(D4739,'Input Parameters'!$E$17,'Input Parameters'!$F$17)))</f>
        <v>5500</v>
      </c>
      <c r="F4739" s="10">
        <f t="shared" ca="1" si="705"/>
        <v>0.90835385846839511</v>
      </c>
      <c r="G4739" s="64">
        <f ca="1">_xlfn.NORM.INV(F4739,'Input Parameters'!$E$20,'Input Parameters'!$F$20)</f>
        <v>291.56559759307908</v>
      </c>
      <c r="H4739" s="57">
        <f ca="1">EXP(E4739*(1/'Input Parameters'!$E$23-1/G4739))</f>
        <v>0.91601699474955744</v>
      </c>
      <c r="I4739" s="10">
        <f t="shared" ca="1" si="706"/>
        <v>0.18000992003854044</v>
      </c>
      <c r="J4739" s="30">
        <f ca="1">_xlfn.BETA.INV(I4739,'Input Parameters'!$L$26,'Input Parameters'!$M$26,'Input Parameters'!$J$26,'Input Parameters'!$K$26)</f>
        <v>0.50720285724744241</v>
      </c>
      <c r="K4739" s="168">
        <f ca="1">('Input Parameters'!$E$27/'Input Parameters'!$E$38)^$J4739</f>
        <v>2.6300215538552121E-2</v>
      </c>
      <c r="L4739" s="69">
        <f ca="1">$H4739*$C4739*'Input Parameters'!$E$25*K4739</f>
        <v>4.4970685178117975</v>
      </c>
      <c r="M4739" s="24">
        <f t="shared" ca="1" si="707"/>
        <v>0.85535909802625265</v>
      </c>
      <c r="N4739" s="15">
        <f ca="1">_xlfn.NORM.INV(M4739,'Input Parameters'!$E$29,'Input Parameters'!$F$29)</f>
        <v>0.10010596984593199</v>
      </c>
      <c r="O4739" s="8">
        <f t="shared" ca="1" si="708"/>
        <v>0.96940332650184324</v>
      </c>
      <c r="P4739" s="30">
        <f ca="1">_xlfn.LOGNORM.INV(O4739,'Input Parameters'!$H$30,'Input Parameters'!$I$30)</f>
        <v>6.4972726837198325</v>
      </c>
      <c r="Q4739" s="10">
        <f t="shared" ca="1" si="709"/>
        <v>0.19665498528952208</v>
      </c>
      <c r="R4739" s="30">
        <f>IF('Input Parameters'!$E$32=0,0,_xlfn.BETA.INV(Q4739,'Input Parameters'!$L$32,'Input Parameters'!$M$32,'Input Parameters'!$J$32,'Input Parameters'!$K$32))</f>
        <v>0</v>
      </c>
      <c r="S4739" s="10">
        <f t="shared" ca="1" si="710"/>
        <v>0.83566434826997238</v>
      </c>
      <c r="T4739" s="26">
        <f ca="1">_xlfn.LOGNORM.INV(S4739,'Input Parameters'!$H$34,'Input Parameters'!$I$34)</f>
        <v>56.927043904387524</v>
      </c>
      <c r="U4739" s="10">
        <f t="shared" ca="1" si="711"/>
        <v>0.87634134812696363</v>
      </c>
      <c r="V4739" s="30">
        <f ca="1">_xlfn.BETA.INV(U4739,'Input Parameters'!$L$36,'Input Parameters'!$M$36,'Input Parameters'!$J$36,'Input Parameters'!$K$36)</f>
        <v>0.77953422864918021</v>
      </c>
      <c r="W4739" s="2">
        <f ca="1">N4739+(P4739-N4739)*(1-ERF((T4739-R4739)/(2*SQRT(L4739*'Input Parameters'!$E$38))))</f>
        <v>0.46904028134205716</v>
      </c>
      <c r="X4739">
        <f t="shared" ca="1" si="712"/>
        <v>1</v>
      </c>
      <c r="Y4739" s="7"/>
    </row>
    <row r="4740" spans="1:25" ht="15" customHeight="1" x14ac:dyDescent="0.25">
      <c r="A4740" s="139">
        <v>4733</v>
      </c>
      <c r="B4740" s="10">
        <f t="shared" ca="1" si="703"/>
        <v>0.81959893919580418</v>
      </c>
      <c r="C4740" s="60">
        <f ca="1">_xlfn.NORM.INV(B4740,'Input Parameters'!$E$15,'Input Parameters'!$F$15)</f>
        <v>320.49120978986281</v>
      </c>
      <c r="D4740" s="10">
        <f t="shared" ca="1" si="704"/>
        <v>0.39945539229788307</v>
      </c>
      <c r="E4740" s="62">
        <f ca="1">IF(_xlfn.NORM.INV(D4740,'Input Parameters'!$E$17,'Input Parameters'!$F$17)&lt;3500,3500,IF(_xlfn.NORM.INV(D4740,'Input Parameters'!$E$17,'Input Parameters'!$F$17)&gt;5500,5500,_xlfn.NORM.INV(D4740,'Input Parameters'!$E$17,'Input Parameters'!$F$17)))</f>
        <v>4621.6700963267376</v>
      </c>
      <c r="F4740" s="10">
        <f t="shared" ca="1" si="705"/>
        <v>0.61189093618085044</v>
      </c>
      <c r="G4740" s="64">
        <f ca="1">_xlfn.NORM.INV(F4740,'Input Parameters'!$E$20,'Input Parameters'!$F$20)</f>
        <v>284.55448088336993</v>
      </c>
      <c r="H4740" s="57">
        <f ca="1">EXP(E4740*(1/'Input Parameters'!$E$23-1/G4740))</f>
        <v>0.62859460109506438</v>
      </c>
      <c r="I4740" s="10">
        <f t="shared" ca="1" si="706"/>
        <v>8.9713832902974522E-3</v>
      </c>
      <c r="J4740" s="30">
        <f ca="1">_xlfn.BETA.INV(I4740,'Input Parameters'!$L$26,'Input Parameters'!$M$26,'Input Parameters'!$J$26,'Input Parameters'!$K$26)</f>
        <v>0.2740339713704949</v>
      </c>
      <c r="K4740" s="168">
        <f ca="1">('Input Parameters'!$E$27/'Input Parameters'!$E$38)^$J4740</f>
        <v>0.14006450860390657</v>
      </c>
      <c r="L4740" s="69">
        <f ca="1">$H4740*$C4740*'Input Parameters'!$E$25*K4740</f>
        <v>28.217262025810584</v>
      </c>
      <c r="M4740" s="24">
        <f t="shared" ca="1" si="707"/>
        <v>0.17940333849309908</v>
      </c>
      <c r="N4740" s="15">
        <f ca="1">_xlfn.NORM.INV(M4740,'Input Parameters'!$E$29,'Input Parameters'!$F$29)</f>
        <v>9.9908235867817871E-2</v>
      </c>
      <c r="O4740" s="8">
        <f t="shared" ca="1" si="708"/>
        <v>0.43918200849867817</v>
      </c>
      <c r="P4740" s="30">
        <f ca="1">_xlfn.LOGNORM.INV(O4740,'Input Parameters'!$H$30,'Input Parameters'!$I$30)</f>
        <v>2.4961405039797926</v>
      </c>
      <c r="Q4740" s="10">
        <f t="shared" ca="1" si="709"/>
        <v>0.71587529741443545</v>
      </c>
      <c r="R4740" s="30">
        <f>IF('Input Parameters'!$E$32=0,0,_xlfn.BETA.INV(Q4740,'Input Parameters'!$L$32,'Input Parameters'!$M$32,'Input Parameters'!$J$32,'Input Parameters'!$K$32))</f>
        <v>0</v>
      </c>
      <c r="S4740" s="10">
        <f t="shared" ca="1" si="710"/>
        <v>0.6153187796389904</v>
      </c>
      <c r="T4740" s="26">
        <f ca="1">_xlfn.LOGNORM.INV(S4740,'Input Parameters'!$H$34,'Input Parameters'!$I$34)</f>
        <v>52.282066274073863</v>
      </c>
      <c r="U4740" s="10">
        <f t="shared" ca="1" si="711"/>
        <v>0.88680835599981156</v>
      </c>
      <c r="V4740" s="30">
        <f ca="1">_xlfn.BETA.INV(U4740,'Input Parameters'!$L$36,'Input Parameters'!$M$36,'Input Parameters'!$J$36,'Input Parameters'!$K$36)</f>
        <v>0.78907813910347691</v>
      </c>
      <c r="W4740" s="2">
        <f ca="1">N4740+(P4740-N4740)*(1-ERF((T4740-R4740)/(2*SQRT(L4740*'Input Parameters'!$E$38))))</f>
        <v>1.2655742668105832</v>
      </c>
      <c r="X4740">
        <f t="shared" ca="1" si="712"/>
        <v>0</v>
      </c>
      <c r="Y4740" s="7"/>
    </row>
    <row r="4741" spans="1:25" ht="15" customHeight="1" x14ac:dyDescent="0.25">
      <c r="A4741" s="139">
        <v>4734</v>
      </c>
      <c r="B4741" s="10">
        <f t="shared" ref="B4741:B4804" ca="1" si="713">RAND()</f>
        <v>0.12918645252787786</v>
      </c>
      <c r="C4741" s="60">
        <f ca="1">_xlfn.NORM.INV(B4741,'Input Parameters'!$E$15,'Input Parameters'!$F$15)</f>
        <v>209.7153228262099</v>
      </c>
      <c r="D4741" s="10">
        <f t="shared" ref="D4741:D4804" ca="1" si="714">RAND()</f>
        <v>0.66149290400095462</v>
      </c>
      <c r="E4741" s="62">
        <f ca="1">IF(_xlfn.NORM.INV(D4741,'Input Parameters'!$E$17,'Input Parameters'!$F$17)&lt;3500,3500,IF(_xlfn.NORM.INV(D4741,'Input Parameters'!$E$17,'Input Parameters'!$F$17)&gt;5500,5500,_xlfn.NORM.INV(D4741,'Input Parameters'!$E$17,'Input Parameters'!$F$17)))</f>
        <v>5091.5786810719856</v>
      </c>
      <c r="F4741" s="10">
        <f t="shared" ref="F4741:F4804" ca="1" si="715">RAND()</f>
        <v>0.21639316217832394</v>
      </c>
      <c r="G4741" s="64">
        <f ca="1">_xlfn.NORM.INV(F4741,'Input Parameters'!$E$20,'Input Parameters'!$F$20)</f>
        <v>277.39430167670361</v>
      </c>
      <c r="H4741" s="57">
        <f ca="1">EXP(E4741*(1/'Input Parameters'!$E$23-1/G4741))</f>
        <v>0.37782032596256143</v>
      </c>
      <c r="I4741" s="10">
        <f t="shared" ref="I4741:I4804" ca="1" si="716">RAND()</f>
        <v>1.6600747092513246E-2</v>
      </c>
      <c r="J4741" s="30">
        <f ca="1">_xlfn.BETA.INV(I4741,'Input Parameters'!$L$26,'Input Parameters'!$M$26,'Input Parameters'!$J$26,'Input Parameters'!$K$26)</f>
        <v>0.30842885626645716</v>
      </c>
      <c r="K4741" s="168">
        <f ca="1">('Input Parameters'!$E$27/'Input Parameters'!$E$38)^$J4741</f>
        <v>0.10944123798008511</v>
      </c>
      <c r="L4741" s="69">
        <f ca="1">$H4741*$C4741*'Input Parameters'!$E$25*K4741</f>
        <v>8.6715449317321696</v>
      </c>
      <c r="M4741" s="24">
        <f t="shared" ref="M4741:M4804" ca="1" si="717">RAND()</f>
        <v>0.25018594959780405</v>
      </c>
      <c r="N4741" s="15">
        <f ca="1">_xlfn.NORM.INV(M4741,'Input Parameters'!$E$29,'Input Parameters'!$F$29)</f>
        <v>9.9932609529268773E-2</v>
      </c>
      <c r="O4741" s="8">
        <f t="shared" ref="O4741:O4804" ca="1" si="718">RAND()</f>
        <v>0.79490535134722917</v>
      </c>
      <c r="P4741" s="30">
        <f ca="1">_xlfn.LOGNORM.INV(O4741,'Input Parameters'!$H$30,'Input Parameters'!$I$30)</f>
        <v>3.9593293150858861</v>
      </c>
      <c r="Q4741" s="10">
        <f t="shared" ref="Q4741:Q4804" ca="1" si="719">RAND()</f>
        <v>0.10428034438390188</v>
      </c>
      <c r="R4741" s="30">
        <f>IF('Input Parameters'!$E$32=0,0,_xlfn.BETA.INV(Q4741,'Input Parameters'!$L$32,'Input Parameters'!$M$32,'Input Parameters'!$J$32,'Input Parameters'!$K$32))</f>
        <v>0</v>
      </c>
      <c r="S4741" s="10">
        <f t="shared" ref="S4741:S4804" ca="1" si="720">RAND()</f>
        <v>0.27709663629432701</v>
      </c>
      <c r="T4741" s="26">
        <f ca="1">_xlfn.LOGNORM.INV(S4741,'Input Parameters'!$H$34,'Input Parameters'!$I$34)</f>
        <v>46.828622780468088</v>
      </c>
      <c r="U4741" s="10">
        <f t="shared" ref="U4741:U4804" ca="1" si="721">RAND()</f>
        <v>0.81995216378101821</v>
      </c>
      <c r="V4741" s="30">
        <f ca="1">_xlfn.BETA.INV(U4741,'Input Parameters'!$L$36,'Input Parameters'!$M$36,'Input Parameters'!$J$36,'Input Parameters'!$K$36)</f>
        <v>0.73653586767051871</v>
      </c>
      <c r="W4741" s="2">
        <f ca="1">N4741+(P4741-N4741)*(1-ERF((T4741-R4741)/(2*SQRT(L4741*'Input Parameters'!$E$38))))</f>
        <v>1.1065149422330818</v>
      </c>
      <c r="X4741">
        <f t="shared" ca="1" si="712"/>
        <v>0</v>
      </c>
      <c r="Y4741" s="7"/>
    </row>
    <row r="4742" spans="1:25" ht="15" customHeight="1" x14ac:dyDescent="0.25">
      <c r="A4742" s="139">
        <v>4735</v>
      </c>
      <c r="B4742" s="10">
        <f t="shared" ca="1" si="713"/>
        <v>0.67435484264332313</v>
      </c>
      <c r="C4742" s="60">
        <f ca="1">_xlfn.NORM.INV(B4742,'Input Parameters'!$E$15,'Input Parameters'!$F$15)</f>
        <v>295.46103013907452</v>
      </c>
      <c r="D4742" s="10">
        <f t="shared" ca="1" si="714"/>
        <v>0.89671806950256439</v>
      </c>
      <c r="E4742" s="62">
        <f ca="1">IF(_xlfn.NORM.INV(D4742,'Input Parameters'!$E$17,'Input Parameters'!$F$17)&lt;3500,3500,IF(_xlfn.NORM.INV(D4742,'Input Parameters'!$E$17,'Input Parameters'!$F$17)&gt;5500,5500,_xlfn.NORM.INV(D4742,'Input Parameters'!$E$17,'Input Parameters'!$F$17)))</f>
        <v>5500</v>
      </c>
      <c r="F4742" s="10">
        <f t="shared" ca="1" si="715"/>
        <v>0.93338960836489904</v>
      </c>
      <c r="G4742" s="64">
        <f ca="1">_xlfn.NORM.INV(F4742,'Input Parameters'!$E$20,'Input Parameters'!$F$20)</f>
        <v>292.71019267021029</v>
      </c>
      <c r="H4742" s="57">
        <f ca="1">EXP(E4742*(1/'Input Parameters'!$E$23-1/G4742))</f>
        <v>0.98613990377386385</v>
      </c>
      <c r="I4742" s="10">
        <f t="shared" ca="1" si="716"/>
        <v>0.27524009879173872</v>
      </c>
      <c r="J4742" s="30">
        <f ca="1">_xlfn.BETA.INV(I4742,'Input Parameters'!$L$26,'Input Parameters'!$M$26,'Input Parameters'!$J$26,'Input Parameters'!$K$26)</f>
        <v>0.56183900166739997</v>
      </c>
      <c r="K4742" s="168">
        <f ca="1">('Input Parameters'!$E$27/'Input Parameters'!$E$38)^$J4742</f>
        <v>1.7772827973499904E-2</v>
      </c>
      <c r="L4742" s="69">
        <f ca="1">$H4742*$C4742*'Input Parameters'!$E$25*K4742</f>
        <v>5.178396228301394</v>
      </c>
      <c r="M4742" s="24">
        <f t="shared" ca="1" si="717"/>
        <v>0.6828146053469446</v>
      </c>
      <c r="N4742" s="15">
        <f ca="1">_xlfn.NORM.INV(M4742,'Input Parameters'!$E$29,'Input Parameters'!$F$29)</f>
        <v>0.10004755839819154</v>
      </c>
      <c r="O4742" s="8">
        <f t="shared" ca="1" si="718"/>
        <v>7.2029601345202088E-2</v>
      </c>
      <c r="P4742" s="30">
        <f ca="1">_xlfn.LOGNORM.INV(O4742,'Input Parameters'!$H$30,'Input Parameters'!$I$30)</f>
        <v>1.3457716801144552</v>
      </c>
      <c r="Q4742" s="10">
        <f t="shared" ca="1" si="719"/>
        <v>0.43330695426711929</v>
      </c>
      <c r="R4742" s="30">
        <f>IF('Input Parameters'!$E$32=0,0,_xlfn.BETA.INV(Q4742,'Input Parameters'!$L$32,'Input Parameters'!$M$32,'Input Parameters'!$J$32,'Input Parameters'!$K$32))</f>
        <v>0</v>
      </c>
      <c r="S4742" s="10">
        <f t="shared" ca="1" si="720"/>
        <v>0.71567268986431209</v>
      </c>
      <c r="T4742" s="26">
        <f ca="1">_xlfn.LOGNORM.INV(S4742,'Input Parameters'!$H$34,'Input Parameters'!$I$34)</f>
        <v>54.115600523532848</v>
      </c>
      <c r="U4742" s="10">
        <f t="shared" ca="1" si="721"/>
        <v>0.38057216956372386</v>
      </c>
      <c r="V4742" s="30">
        <f ca="1">_xlfn.BETA.INV(U4742,'Input Parameters'!$L$36,'Input Parameters'!$M$36,'Input Parameters'!$J$36,'Input Parameters'!$K$36)</f>
        <v>0.54096686420329254</v>
      </c>
      <c r="W4742" s="2">
        <f ca="1">N4742+(P4742-N4742)*(1-ERF((T4742-R4742)/(2*SQRT(L4742*'Input Parameters'!$E$38))))</f>
        <v>0.21547148214378992</v>
      </c>
      <c r="X4742">
        <f t="shared" ca="1" si="712"/>
        <v>1</v>
      </c>
      <c r="Y4742" s="7"/>
    </row>
    <row r="4743" spans="1:25" ht="15" customHeight="1" x14ac:dyDescent="0.25">
      <c r="A4743" s="139">
        <v>4736</v>
      </c>
      <c r="B4743" s="10">
        <f t="shared" ca="1" si="713"/>
        <v>0.90206525614786237</v>
      </c>
      <c r="C4743" s="60">
        <f ca="1">_xlfn.NORM.INV(B4743,'Input Parameters'!$E$15,'Input Parameters'!$F$15)</f>
        <v>341.06150675671347</v>
      </c>
      <c r="D4743" s="10">
        <f t="shared" ca="1" si="714"/>
        <v>0.53701858319193529</v>
      </c>
      <c r="E4743" s="62">
        <f ca="1">IF(_xlfn.NORM.INV(D4743,'Input Parameters'!$E$17,'Input Parameters'!$F$17)&lt;3500,3500,IF(_xlfn.NORM.INV(D4743,'Input Parameters'!$E$17,'Input Parameters'!$F$17)&gt;5500,5500,_xlfn.NORM.INV(D4743,'Input Parameters'!$E$17,'Input Parameters'!$F$17)))</f>
        <v>4865.0477739672879</v>
      </c>
      <c r="F4743" s="10">
        <f t="shared" ca="1" si="715"/>
        <v>0.71880934567514454</v>
      </c>
      <c r="G4743" s="64">
        <f ca="1">_xlfn.NORM.INV(F4743,'Input Parameters'!$E$20,'Input Parameters'!$F$20)</f>
        <v>286.53136419403137</v>
      </c>
      <c r="H4743" s="57">
        <f ca="1">EXP(E4743*(1/'Input Parameters'!$E$23-1/G4743))</f>
        <v>0.6902107219924758</v>
      </c>
      <c r="I4743" s="10">
        <f t="shared" ca="1" si="716"/>
        <v>0.36152086065238953</v>
      </c>
      <c r="J4743" s="30">
        <f ca="1">_xlfn.BETA.INV(I4743,'Input Parameters'!$L$26,'Input Parameters'!$M$26,'Input Parameters'!$J$26,'Input Parameters'!$K$26)</f>
        <v>0.60300331252082873</v>
      </c>
      <c r="K4743" s="168">
        <f ca="1">('Input Parameters'!$E$27/'Input Parameters'!$E$38)^$J4743</f>
        <v>1.3228825424432386E-2</v>
      </c>
      <c r="L4743" s="69">
        <f ca="1">$H4743*$C4743*'Input Parameters'!$E$25*K4743</f>
        <v>3.1141225055706037</v>
      </c>
      <c r="M4743" s="24">
        <f t="shared" ca="1" si="717"/>
        <v>0.36736182900698744</v>
      </c>
      <c r="N4743" s="15">
        <f ca="1">_xlfn.NORM.INV(M4743,'Input Parameters'!$E$29,'Input Parameters'!$F$29)</f>
        <v>9.9966115122844632E-2</v>
      </c>
      <c r="O4743" s="8">
        <f t="shared" ca="1" si="718"/>
        <v>0.44896364142890821</v>
      </c>
      <c r="P4743" s="30">
        <f ca="1">_xlfn.LOGNORM.INV(O4743,'Input Parameters'!$H$30,'Input Parameters'!$I$30)</f>
        <v>2.5255110749841827</v>
      </c>
      <c r="Q4743" s="10">
        <f t="shared" ca="1" si="719"/>
        <v>0.77133040827214683</v>
      </c>
      <c r="R4743" s="30">
        <f>IF('Input Parameters'!$E$32=0,0,_xlfn.BETA.INV(Q4743,'Input Parameters'!$L$32,'Input Parameters'!$M$32,'Input Parameters'!$J$32,'Input Parameters'!$K$32))</f>
        <v>0</v>
      </c>
      <c r="S4743" s="10">
        <f t="shared" ca="1" si="720"/>
        <v>0.75563732815510376</v>
      </c>
      <c r="T4743" s="26">
        <f ca="1">_xlfn.LOGNORM.INV(S4743,'Input Parameters'!$H$34,'Input Parameters'!$I$34)</f>
        <v>54.946019357692741</v>
      </c>
      <c r="U4743" s="10">
        <f t="shared" ca="1" si="721"/>
        <v>0.44787139774574858</v>
      </c>
      <c r="V4743" s="30">
        <f ca="1">_xlfn.BETA.INV(U4743,'Input Parameters'!$L$36,'Input Parameters'!$M$36,'Input Parameters'!$J$36,'Input Parameters'!$K$36)</f>
        <v>0.56617882907476047</v>
      </c>
      <c r="W4743" s="2">
        <f ca="1">N4743+(P4743-N4743)*(1-ERF((T4743-R4743)/(2*SQRT(L4743*'Input Parameters'!$E$38))))</f>
        <v>0.16712511239163336</v>
      </c>
      <c r="X4743">
        <f t="shared" ca="1" si="712"/>
        <v>1</v>
      </c>
      <c r="Y4743" s="7"/>
    </row>
    <row r="4744" spans="1:25" ht="15" customHeight="1" x14ac:dyDescent="0.25">
      <c r="A4744" s="139">
        <v>4737</v>
      </c>
      <c r="B4744" s="10">
        <f t="shared" ca="1" si="713"/>
        <v>6.8263904141806941E-2</v>
      </c>
      <c r="C4744" s="60">
        <f ca="1">_xlfn.NORM.INV(B4744,'Input Parameters'!$E$15,'Input Parameters'!$F$15)</f>
        <v>190.28148940522334</v>
      </c>
      <c r="D4744" s="10">
        <f t="shared" ca="1" si="714"/>
        <v>0.18558367128917708</v>
      </c>
      <c r="E4744" s="62">
        <f ca="1">IF(_xlfn.NORM.INV(D4744,'Input Parameters'!$E$17,'Input Parameters'!$F$17)&lt;3500,3500,IF(_xlfn.NORM.INV(D4744,'Input Parameters'!$E$17,'Input Parameters'!$F$17)&gt;5500,5500,_xlfn.NORM.INV(D4744,'Input Parameters'!$E$17,'Input Parameters'!$F$17)))</f>
        <v>4173.9977768016042</v>
      </c>
      <c r="F4744" s="10">
        <f t="shared" ca="1" si="715"/>
        <v>0.52424667998603547</v>
      </c>
      <c r="G4744" s="64">
        <f ca="1">_xlfn.NORM.INV(F4744,'Input Parameters'!$E$20,'Input Parameters'!$F$20)</f>
        <v>283.0574596934942</v>
      </c>
      <c r="H4744" s="57">
        <f ca="1">EXP(E4744*(1/'Input Parameters'!$E$23-1/G4744))</f>
        <v>0.60842829877187576</v>
      </c>
      <c r="I4744" s="10">
        <f t="shared" ca="1" si="716"/>
        <v>0.88680993298854927</v>
      </c>
      <c r="J4744" s="30">
        <f ca="1">_xlfn.BETA.INV(I4744,'Input Parameters'!$L$26,'Input Parameters'!$M$26,'Input Parameters'!$J$26,'Input Parameters'!$K$26)</f>
        <v>0.83088571168830749</v>
      </c>
      <c r="K4744" s="168">
        <f ca="1">('Input Parameters'!$E$27/'Input Parameters'!$E$38)^$J4744</f>
        <v>2.5800075622267951E-3</v>
      </c>
      <c r="L4744" s="69">
        <f ca="1">$H4744*$C4744*'Input Parameters'!$E$25*K4744</f>
        <v>0.29869429414640697</v>
      </c>
      <c r="M4744" s="24">
        <f t="shared" ca="1" si="717"/>
        <v>0.1154663703188975</v>
      </c>
      <c r="N4744" s="15">
        <f ca="1">_xlfn.NORM.INV(M4744,'Input Parameters'!$E$29,'Input Parameters'!$F$29)</f>
        <v>9.9880204038810719E-2</v>
      </c>
      <c r="O4744" s="8">
        <f t="shared" ca="1" si="718"/>
        <v>0.42261935825647612</v>
      </c>
      <c r="P4744" s="30">
        <f ca="1">_xlfn.LOGNORM.INV(O4744,'Input Parameters'!$H$30,'Input Parameters'!$I$30)</f>
        <v>2.4469276215297704</v>
      </c>
      <c r="Q4744" s="10">
        <f t="shared" ca="1" si="719"/>
        <v>0.46552728073198546</v>
      </c>
      <c r="R4744" s="30">
        <f>IF('Input Parameters'!$E$32=0,0,_xlfn.BETA.INV(Q4744,'Input Parameters'!$L$32,'Input Parameters'!$M$32,'Input Parameters'!$J$32,'Input Parameters'!$K$32))</f>
        <v>0</v>
      </c>
      <c r="S4744" s="10">
        <f t="shared" ca="1" si="720"/>
        <v>0.57056120211917294</v>
      </c>
      <c r="T4744" s="26">
        <f ca="1">_xlfn.LOGNORM.INV(S4744,'Input Parameters'!$H$34,'Input Parameters'!$I$34)</f>
        <v>51.536152966344872</v>
      </c>
      <c r="U4744" s="10">
        <f t="shared" ca="1" si="721"/>
        <v>0.27901590998636294</v>
      </c>
      <c r="V4744" s="30">
        <f ca="1">_xlfn.BETA.INV(U4744,'Input Parameters'!$L$36,'Input Parameters'!$M$36,'Input Parameters'!$J$36,'Input Parameters'!$K$36)</f>
        <v>0.50191443971884142</v>
      </c>
      <c r="W4744" s="2">
        <f ca="1">N4744+(P4744-N4744)*(1-ERF((T4744-R4744)/(2*SQRT(L4744*'Input Parameters'!$E$38))))</f>
        <v>9.9880204099749473E-2</v>
      </c>
      <c r="X4744">
        <f t="shared" ref="X4744:X4807" ca="1" si="722">IF(W4744&gt;V4744,0,1)</f>
        <v>1</v>
      </c>
      <c r="Y4744" s="7"/>
    </row>
    <row r="4745" spans="1:25" ht="15" customHeight="1" x14ac:dyDescent="0.25">
      <c r="A4745" s="139">
        <v>4738</v>
      </c>
      <c r="B4745" s="10">
        <f t="shared" ca="1" si="713"/>
        <v>0.35654831261795528</v>
      </c>
      <c r="C4745" s="60">
        <f ca="1">_xlfn.NORM.INV(B4745,'Input Parameters'!$E$15,'Input Parameters'!$F$15)</f>
        <v>251.04024919744276</v>
      </c>
      <c r="D4745" s="10">
        <f t="shared" ca="1" si="714"/>
        <v>0.44225837872102869</v>
      </c>
      <c r="E4745" s="62">
        <f ca="1">IF(_xlfn.NORM.INV(D4745,'Input Parameters'!$E$17,'Input Parameters'!$F$17)&lt;3500,3500,IF(_xlfn.NORM.INV(D4745,'Input Parameters'!$E$17,'Input Parameters'!$F$17)&gt;5500,5500,_xlfn.NORM.INV(D4745,'Input Parameters'!$E$17,'Input Parameters'!$F$17)))</f>
        <v>4698.3278968248842</v>
      </c>
      <c r="F4745" s="10">
        <f t="shared" ca="1" si="715"/>
        <v>0.31250042247781529</v>
      </c>
      <c r="G4745" s="64">
        <f ca="1">_xlfn.NORM.INV(F4745,'Input Parameters'!$E$20,'Input Parameters'!$F$20)</f>
        <v>279.37520604102957</v>
      </c>
      <c r="H4745" s="57">
        <f ca="1">EXP(E4745*(1/'Input Parameters'!$E$23-1/G4745))</f>
        <v>0.45929327651947716</v>
      </c>
      <c r="I4745" s="10">
        <f t="shared" ca="1" si="716"/>
        <v>0.12734177289137905</v>
      </c>
      <c r="J4745" s="30">
        <f ca="1">_xlfn.BETA.INV(I4745,'Input Parameters'!$L$26,'Input Parameters'!$M$26,'Input Parameters'!$J$26,'Input Parameters'!$K$26)</f>
        <v>0.4688522855560176</v>
      </c>
      <c r="K4745" s="168">
        <f ca="1">('Input Parameters'!$E$27/'Input Parameters'!$E$38)^$J4745</f>
        <v>3.4628141732710914E-2</v>
      </c>
      <c r="L4745" s="69">
        <f ca="1">$H4745*$C4745*'Input Parameters'!$E$25*K4745</f>
        <v>3.9926627839865754</v>
      </c>
      <c r="M4745" s="24">
        <f t="shared" ca="1" si="717"/>
        <v>0.51435688245153277</v>
      </c>
      <c r="N4745" s="15">
        <f ca="1">_xlfn.NORM.INV(M4745,'Input Parameters'!$E$29,'Input Parameters'!$F$29)</f>
        <v>0.10000359951388287</v>
      </c>
      <c r="O4745" s="8">
        <f t="shared" ca="1" si="718"/>
        <v>0.87778867717962039</v>
      </c>
      <c r="P4745" s="30">
        <f ca="1">_xlfn.LOGNORM.INV(O4745,'Input Parameters'!$H$30,'Input Parameters'!$I$30)</f>
        <v>4.6501211440702628</v>
      </c>
      <c r="Q4745" s="10">
        <f t="shared" ca="1" si="719"/>
        <v>0.17572129905759537</v>
      </c>
      <c r="R4745" s="30">
        <f>IF('Input Parameters'!$E$32=0,0,_xlfn.BETA.INV(Q4745,'Input Parameters'!$L$32,'Input Parameters'!$M$32,'Input Parameters'!$J$32,'Input Parameters'!$K$32))</f>
        <v>0</v>
      </c>
      <c r="S4745" s="10">
        <f t="shared" ca="1" si="720"/>
        <v>0.37086740112283201</v>
      </c>
      <c r="T4745" s="26">
        <f ca="1">_xlfn.LOGNORM.INV(S4745,'Input Parameters'!$H$34,'Input Parameters'!$I$34)</f>
        <v>48.381098904087295</v>
      </c>
      <c r="U4745" s="10">
        <f t="shared" ca="1" si="721"/>
        <v>0.56683533394576024</v>
      </c>
      <c r="V4745" s="30">
        <f ca="1">_xlfn.BETA.INV(U4745,'Input Parameters'!$L$36,'Input Parameters'!$M$36,'Input Parameters'!$J$36,'Input Parameters'!$K$36)</f>
        <v>0.61194517810870086</v>
      </c>
      <c r="W4745" s="2">
        <f ca="1">N4745+(P4745-N4745)*(1-ERF((T4745-R4745)/(2*SQRT(L4745*'Input Parameters'!$E$38))))</f>
        <v>0.49530885952694254</v>
      </c>
      <c r="X4745">
        <f t="shared" ca="1" si="722"/>
        <v>1</v>
      </c>
      <c r="Y4745" s="7"/>
    </row>
    <row r="4746" spans="1:25" ht="15" customHeight="1" x14ac:dyDescent="0.25">
      <c r="A4746" s="139">
        <v>4739</v>
      </c>
      <c r="B4746" s="10">
        <f t="shared" ca="1" si="713"/>
        <v>0.72262372032718269</v>
      </c>
      <c r="C4746" s="60">
        <f ca="1">_xlfn.NORM.INV(B4746,'Input Parameters'!$E$15,'Input Parameters'!$F$15)</f>
        <v>302.97674913656965</v>
      </c>
      <c r="D4746" s="10">
        <f t="shared" ca="1" si="714"/>
        <v>0.47794502808959227</v>
      </c>
      <c r="E4746" s="62">
        <f ca="1">IF(_xlfn.NORM.INV(D4746,'Input Parameters'!$E$17,'Input Parameters'!$F$17)&lt;3500,3500,IF(_xlfn.NORM.INV(D4746,'Input Parameters'!$E$17,'Input Parameters'!$F$17)&gt;5500,5500,_xlfn.NORM.INV(D4746,'Input Parameters'!$E$17,'Input Parameters'!$F$17)))</f>
        <v>4761.2817353088076</v>
      </c>
      <c r="F4746" s="10">
        <f t="shared" ca="1" si="715"/>
        <v>0.99385132057671788</v>
      </c>
      <c r="G4746" s="64">
        <f ca="1">_xlfn.NORM.INV(F4746,'Input Parameters'!$E$20,'Input Parameters'!$F$20)</f>
        <v>299.42341321247739</v>
      </c>
      <c r="H4746" s="57">
        <f ca="1">EXP(E4746*(1/'Input Parameters'!$E$23-1/G4746))</f>
        <v>1.4227814482309011</v>
      </c>
      <c r="I4746" s="10">
        <f t="shared" ca="1" si="716"/>
        <v>0.33002126760083317</v>
      </c>
      <c r="J4746" s="30">
        <f ca="1">_xlfn.BETA.INV(I4746,'Input Parameters'!$L$26,'Input Parameters'!$M$26,'Input Parameters'!$J$26,'Input Parameters'!$K$26)</f>
        <v>0.58858607500666904</v>
      </c>
      <c r="K4746" s="168">
        <f ca="1">('Input Parameters'!$E$27/'Input Parameters'!$E$38)^$J4746</f>
        <v>1.4670128920558974E-2</v>
      </c>
      <c r="L4746" s="69">
        <f ca="1">$H4746*$C4746*'Input Parameters'!$E$25*K4746</f>
        <v>6.3238480421861469</v>
      </c>
      <c r="M4746" s="24">
        <f t="shared" ca="1" si="717"/>
        <v>1.6659504866320951E-3</v>
      </c>
      <c r="N4746" s="15">
        <f ca="1">_xlfn.NORM.INV(M4746,'Input Parameters'!$E$29,'Input Parameters'!$F$29)</f>
        <v>9.9706466717696576E-2</v>
      </c>
      <c r="O4746" s="8">
        <f t="shared" ca="1" si="718"/>
        <v>0.6873371098985791</v>
      </c>
      <c r="P4746" s="30">
        <f ca="1">_xlfn.LOGNORM.INV(O4746,'Input Parameters'!$H$30,'Input Parameters'!$I$30)</f>
        <v>3.3794458516221249</v>
      </c>
      <c r="Q4746" s="10">
        <f t="shared" ca="1" si="719"/>
        <v>0.93272124744468843</v>
      </c>
      <c r="R4746" s="30">
        <f>IF('Input Parameters'!$E$32=0,0,_xlfn.BETA.INV(Q4746,'Input Parameters'!$L$32,'Input Parameters'!$M$32,'Input Parameters'!$J$32,'Input Parameters'!$K$32))</f>
        <v>0</v>
      </c>
      <c r="S4746" s="10">
        <f t="shared" ca="1" si="720"/>
        <v>0.22348780672501778</v>
      </c>
      <c r="T4746" s="26">
        <f ca="1">_xlfn.LOGNORM.INV(S4746,'Input Parameters'!$H$34,'Input Parameters'!$I$34)</f>
        <v>45.853618881180665</v>
      </c>
      <c r="U4746" s="10">
        <f t="shared" ca="1" si="721"/>
        <v>0.23967139594463227</v>
      </c>
      <c r="V4746" s="30">
        <f ca="1">_xlfn.BETA.INV(U4746,'Input Parameters'!$L$36,'Input Parameters'!$M$36,'Input Parameters'!$J$36,'Input Parameters'!$K$36)</f>
        <v>0.48586490827010509</v>
      </c>
      <c r="W4746" s="2">
        <f ca="1">N4746+(P4746-N4746)*(1-ERF((T4746-R4746)/(2*SQRT(L4746*'Input Parameters'!$E$38))))</f>
        <v>0.74673163660227226</v>
      </c>
      <c r="X4746">
        <f t="shared" ca="1" si="722"/>
        <v>0</v>
      </c>
      <c r="Y4746" s="7"/>
    </row>
    <row r="4747" spans="1:25" ht="15" customHeight="1" x14ac:dyDescent="0.25">
      <c r="A4747" s="139">
        <v>4740</v>
      </c>
      <c r="B4747" s="10">
        <f t="shared" ca="1" si="713"/>
        <v>0.58198857441473628</v>
      </c>
      <c r="C4747" s="60">
        <f ca="1">_xlfn.NORM.INV(B4747,'Input Parameters'!$E$15,'Input Parameters'!$F$15)</f>
        <v>282.1843404903467</v>
      </c>
      <c r="D4747" s="10">
        <f t="shared" ca="1" si="714"/>
        <v>0.67155709081279513</v>
      </c>
      <c r="E4747" s="62">
        <f ca="1">IF(_xlfn.NORM.INV(D4747,'Input Parameters'!$E$17,'Input Parameters'!$F$17)&lt;3500,3500,IF(_xlfn.NORM.INV(D4747,'Input Parameters'!$E$17,'Input Parameters'!$F$17)&gt;5500,5500,_xlfn.NORM.INV(D4747,'Input Parameters'!$E$17,'Input Parameters'!$F$17)))</f>
        <v>5110.9517878543948</v>
      </c>
      <c r="F4747" s="10">
        <f t="shared" ca="1" si="715"/>
        <v>0.33128477345813268</v>
      </c>
      <c r="G4747" s="64">
        <f ca="1">_xlfn.NORM.INV(F4747,'Input Parameters'!$E$20,'Input Parameters'!$F$20)</f>
        <v>279.72633250261958</v>
      </c>
      <c r="H4747" s="57">
        <f ca="1">EXP(E4747*(1/'Input Parameters'!$E$23-1/G4747))</f>
        <v>0.43892133970344704</v>
      </c>
      <c r="I4747" s="10">
        <f t="shared" ca="1" si="716"/>
        <v>0.5466449409143358</v>
      </c>
      <c r="J4747" s="30">
        <f ca="1">_xlfn.BETA.INV(I4747,'Input Parameters'!$L$26,'Input Parameters'!$M$26,'Input Parameters'!$J$26,'Input Parameters'!$K$26)</f>
        <v>0.68006962357028722</v>
      </c>
      <c r="K4747" s="168">
        <f ca="1">('Input Parameters'!$E$27/'Input Parameters'!$E$38)^$J4747</f>
        <v>7.611039148704128E-3</v>
      </c>
      <c r="L4747" s="69">
        <f ca="1">$H4747*$C4747*'Input Parameters'!$E$25*K4747</f>
        <v>0.94267841150922427</v>
      </c>
      <c r="M4747" s="24">
        <f t="shared" ca="1" si="717"/>
        <v>0.19865922873783337</v>
      </c>
      <c r="N4747" s="15">
        <f ca="1">_xlfn.NORM.INV(M4747,'Input Parameters'!$E$29,'Input Parameters'!$F$29)</f>
        <v>9.9915357995029611E-2</v>
      </c>
      <c r="O4747" s="8">
        <f t="shared" ca="1" si="718"/>
        <v>0.4952546086385099</v>
      </c>
      <c r="P4747" s="30">
        <f ca="1">_xlfn.LOGNORM.INV(O4747,'Input Parameters'!$H$30,'Input Parameters'!$I$30)</f>
        <v>2.6682463097766775</v>
      </c>
      <c r="Q4747" s="10">
        <f t="shared" ca="1" si="719"/>
        <v>0.6624480174372408</v>
      </c>
      <c r="R4747" s="30">
        <f>IF('Input Parameters'!$E$32=0,0,_xlfn.BETA.INV(Q4747,'Input Parameters'!$L$32,'Input Parameters'!$M$32,'Input Parameters'!$J$32,'Input Parameters'!$K$32))</f>
        <v>0</v>
      </c>
      <c r="S4747" s="10">
        <f t="shared" ca="1" si="720"/>
        <v>7.5039152811794407E-3</v>
      </c>
      <c r="T4747" s="26">
        <f ca="1">_xlfn.LOGNORM.INV(S4747,'Input Parameters'!$H$34,'Input Parameters'!$I$34)</f>
        <v>37.236823547894794</v>
      </c>
      <c r="U4747" s="10">
        <f t="shared" ca="1" si="721"/>
        <v>0.26735770265920189</v>
      </c>
      <c r="V4747" s="30">
        <f ca="1">_xlfn.BETA.INV(U4747,'Input Parameters'!$L$36,'Input Parameters'!$M$36,'Input Parameters'!$J$36,'Input Parameters'!$K$36)</f>
        <v>0.4972368327583902</v>
      </c>
      <c r="W4747" s="2">
        <f ca="1">N4747+(P4747-N4747)*(1-ERF((T4747-R4747)/(2*SQRT(L4747*'Input Parameters'!$E$38))))</f>
        <v>0.11709647187436026</v>
      </c>
      <c r="X4747">
        <f t="shared" ca="1" si="722"/>
        <v>1</v>
      </c>
      <c r="Y4747" s="7"/>
    </row>
    <row r="4748" spans="1:25" ht="15" customHeight="1" x14ac:dyDescent="0.25">
      <c r="A4748" s="139">
        <v>4741</v>
      </c>
      <c r="B4748" s="10">
        <f t="shared" ca="1" si="713"/>
        <v>0.19276770211712657</v>
      </c>
      <c r="C4748" s="60">
        <f ca="1">_xlfn.NORM.INV(B4748,'Input Parameters'!$E$15,'Input Parameters'!$F$15)</f>
        <v>223.94125781512091</v>
      </c>
      <c r="D4748" s="10">
        <f t="shared" ca="1" si="714"/>
        <v>0.65338357672055525</v>
      </c>
      <c r="E4748" s="62">
        <f ca="1">IF(_xlfn.NORM.INV(D4748,'Input Parameters'!$E$17,'Input Parameters'!$F$17)&lt;3500,3500,IF(_xlfn.NORM.INV(D4748,'Input Parameters'!$E$17,'Input Parameters'!$F$17)&gt;5500,5500,_xlfn.NORM.INV(D4748,'Input Parameters'!$E$17,'Input Parameters'!$F$17)))</f>
        <v>5076.1301619708329</v>
      </c>
      <c r="F4748" s="10">
        <f t="shared" ca="1" si="715"/>
        <v>0.32056442271993768</v>
      </c>
      <c r="G4748" s="64">
        <f ca="1">_xlfn.NORM.INV(F4748,'Input Parameters'!$E$20,'Input Parameters'!$F$20)</f>
        <v>279.52698885962724</v>
      </c>
      <c r="H4748" s="57">
        <f ca="1">EXP(E4748*(1/'Input Parameters'!$E$23-1/G4748))</f>
        <v>0.43571531810682995</v>
      </c>
      <c r="I4748" s="10">
        <f t="shared" ca="1" si="716"/>
        <v>0.45545518486198622</v>
      </c>
      <c r="J4748" s="30">
        <f ca="1">_xlfn.BETA.INV(I4748,'Input Parameters'!$L$26,'Input Parameters'!$M$26,'Input Parameters'!$J$26,'Input Parameters'!$K$26)</f>
        <v>0.64324712992277278</v>
      </c>
      <c r="K4748" s="168">
        <f ca="1">('Input Parameters'!$E$27/'Input Parameters'!$E$38)^$J4748</f>
        <v>9.9118234723845691E-3</v>
      </c>
      <c r="L4748" s="69">
        <f ca="1">$H4748*$C4748*'Input Parameters'!$E$25*K4748</f>
        <v>0.96714257124172054</v>
      </c>
      <c r="M4748" s="24">
        <f t="shared" ca="1" si="717"/>
        <v>0.99687758929476933</v>
      </c>
      <c r="N4748" s="15">
        <f ca="1">_xlfn.NORM.INV(M4748,'Input Parameters'!$E$29,'Input Parameters'!$F$29)</f>
        <v>0.10027346416805487</v>
      </c>
      <c r="O4748" s="8">
        <f t="shared" ca="1" si="718"/>
        <v>5.8589178249620066E-2</v>
      </c>
      <c r="P4748" s="30">
        <f ca="1">_xlfn.LOGNORM.INV(O4748,'Input Parameters'!$H$30,'Input Parameters'!$I$30)</f>
        <v>1.2801132486743692</v>
      </c>
      <c r="Q4748" s="10">
        <f t="shared" ca="1" si="719"/>
        <v>9.2359048607273286E-2</v>
      </c>
      <c r="R4748" s="30">
        <f>IF('Input Parameters'!$E$32=0,0,_xlfn.BETA.INV(Q4748,'Input Parameters'!$L$32,'Input Parameters'!$M$32,'Input Parameters'!$J$32,'Input Parameters'!$K$32))</f>
        <v>0</v>
      </c>
      <c r="S4748" s="10">
        <f t="shared" ca="1" si="720"/>
        <v>2.4714248531531591E-2</v>
      </c>
      <c r="T4748" s="26">
        <f ca="1">_xlfn.LOGNORM.INV(S4748,'Input Parameters'!$H$34,'Input Parameters'!$I$34)</f>
        <v>39.467835010217954</v>
      </c>
      <c r="U4748" s="10">
        <f t="shared" ca="1" si="721"/>
        <v>0.18471612231504253</v>
      </c>
      <c r="V4748" s="30">
        <f ca="1">_xlfn.BETA.INV(U4748,'Input Parameters'!$L$36,'Input Parameters'!$M$36,'Input Parameters'!$J$36,'Input Parameters'!$K$36)</f>
        <v>0.46175679181877344</v>
      </c>
      <c r="W4748" s="2">
        <f ca="1">N4748+(P4748-N4748)*(1-ERF((T4748-R4748)/(2*SQRT(L4748*'Input Parameters'!$E$38))))</f>
        <v>0.10563282193322041</v>
      </c>
      <c r="X4748">
        <f t="shared" ca="1" si="722"/>
        <v>1</v>
      </c>
      <c r="Y4748" s="7"/>
    </row>
    <row r="4749" spans="1:25" ht="15" customHeight="1" x14ac:dyDescent="0.25">
      <c r="A4749" s="139">
        <v>4742</v>
      </c>
      <c r="B4749" s="10">
        <f t="shared" ca="1" si="713"/>
        <v>7.8241016251557882E-2</v>
      </c>
      <c r="C4749" s="60">
        <f ca="1">_xlfn.NORM.INV(B4749,'Input Parameters'!$E$15,'Input Parameters'!$F$15)</f>
        <v>194.17492962869659</v>
      </c>
      <c r="D4749" s="10">
        <f t="shared" ca="1" si="714"/>
        <v>0.71963447000172243</v>
      </c>
      <c r="E4749" s="62">
        <f ca="1">IF(_xlfn.NORM.INV(D4749,'Input Parameters'!$E$17,'Input Parameters'!$F$17)&lt;3500,3500,IF(_xlfn.NORM.INV(D4749,'Input Parameters'!$E$17,'Input Parameters'!$F$17)&gt;5500,5500,_xlfn.NORM.INV(D4749,'Input Parameters'!$E$17,'Input Parameters'!$F$17)))</f>
        <v>5207.2291846954568</v>
      </c>
      <c r="F4749" s="10">
        <f t="shared" ca="1" si="715"/>
        <v>0.29997161380318882</v>
      </c>
      <c r="G4749" s="64">
        <f ca="1">_xlfn.NORM.INV(F4749,'Input Parameters'!$E$20,'Input Parameters'!$F$20)</f>
        <v>279.13596955412754</v>
      </c>
      <c r="H4749" s="57">
        <f ca="1">EXP(E4749*(1/'Input Parameters'!$E$23-1/G4749))</f>
        <v>0.41548136635734384</v>
      </c>
      <c r="I4749" s="10">
        <f t="shared" ca="1" si="716"/>
        <v>0.98790815258684728</v>
      </c>
      <c r="J4749" s="30">
        <f ca="1">_xlfn.BETA.INV(I4749,'Input Parameters'!$L$26,'Input Parameters'!$M$26,'Input Parameters'!$J$26,'Input Parameters'!$K$26)</f>
        <v>0.92556140964616418</v>
      </c>
      <c r="K4749" s="168">
        <f ca="1">('Input Parameters'!$E$27/'Input Parameters'!$E$38)^$J4749</f>
        <v>1.3082381383218778E-3</v>
      </c>
      <c r="L4749" s="69">
        <f ca="1">$H4749*$C4749*'Input Parameters'!$E$25*K4749</f>
        <v>0.10554350518016185</v>
      </c>
      <c r="M4749" s="24">
        <f t="shared" ca="1" si="717"/>
        <v>3.2623145376594609E-3</v>
      </c>
      <c r="N4749" s="15">
        <f ca="1">_xlfn.NORM.INV(M4749,'Input Parameters'!$E$29,'Input Parameters'!$F$29)</f>
        <v>9.9727981950280833E-2</v>
      </c>
      <c r="O4749" s="8">
        <f t="shared" ca="1" si="718"/>
        <v>0.79326361510166266</v>
      </c>
      <c r="P4749" s="30">
        <f ca="1">_xlfn.LOGNORM.INV(O4749,'Input Parameters'!$H$30,'Input Parameters'!$I$30)</f>
        <v>3.9485654550177607</v>
      </c>
      <c r="Q4749" s="10">
        <f t="shared" ca="1" si="719"/>
        <v>0.31279765874861909</v>
      </c>
      <c r="R4749" s="30">
        <f>IF('Input Parameters'!$E$32=0,0,_xlfn.BETA.INV(Q4749,'Input Parameters'!$L$32,'Input Parameters'!$M$32,'Input Parameters'!$J$32,'Input Parameters'!$K$32))</f>
        <v>0</v>
      </c>
      <c r="S4749" s="10">
        <f t="shared" ca="1" si="720"/>
        <v>0.97078645733172031</v>
      </c>
      <c r="T4749" s="26">
        <f ca="1">_xlfn.LOGNORM.INV(S4749,'Input Parameters'!$H$34,'Input Parameters'!$I$34)</f>
        <v>63.802215205838543</v>
      </c>
      <c r="U4749" s="10">
        <f t="shared" ca="1" si="721"/>
        <v>0.40955096180305139</v>
      </c>
      <c r="V4749" s="30">
        <f ca="1">_xlfn.BETA.INV(U4749,'Input Parameters'!$L$36,'Input Parameters'!$M$36,'Input Parameters'!$J$36,'Input Parameters'!$K$36)</f>
        <v>0.55182765059537076</v>
      </c>
      <c r="W4749" s="2">
        <f ca="1">N4749+(P4749-N4749)*(1-ERF((T4749-R4749)/(2*SQRT(L4749*'Input Parameters'!$E$38))))</f>
        <v>9.9727981950280833E-2</v>
      </c>
      <c r="X4749">
        <f t="shared" ca="1" si="722"/>
        <v>1</v>
      </c>
      <c r="Y4749" s="7"/>
    </row>
    <row r="4750" spans="1:25" ht="15" customHeight="1" x14ac:dyDescent="0.25">
      <c r="A4750" s="139">
        <v>4743</v>
      </c>
      <c r="B4750" s="10">
        <f t="shared" ca="1" si="713"/>
        <v>0.15423240712722353</v>
      </c>
      <c r="C4750" s="60">
        <f ca="1">_xlfn.NORM.INV(B4750,'Input Parameters'!$E$15,'Input Parameters'!$F$15)</f>
        <v>215.77396671144965</v>
      </c>
      <c r="D4750" s="10">
        <f t="shared" ca="1" si="714"/>
        <v>0.48815788007283023</v>
      </c>
      <c r="E4750" s="62">
        <f ca="1">IF(_xlfn.NORM.INV(D4750,'Input Parameters'!$E$17,'Input Parameters'!$F$17)&lt;3500,3500,IF(_xlfn.NORM.INV(D4750,'Input Parameters'!$E$17,'Input Parameters'!$F$17)&gt;5500,5500,_xlfn.NORM.INV(D4750,'Input Parameters'!$E$17,'Input Parameters'!$F$17)))</f>
        <v>4779.2182927690255</v>
      </c>
      <c r="F4750" s="10">
        <f t="shared" ca="1" si="715"/>
        <v>0.54745772528475145</v>
      </c>
      <c r="G4750" s="64">
        <f ca="1">_xlfn.NORM.INV(F4750,'Input Parameters'!$E$20,'Input Parameters'!$F$20)</f>
        <v>283.44891364805204</v>
      </c>
      <c r="H4750" s="57">
        <f ca="1">EXP(E4750*(1/'Input Parameters'!$E$23-1/G4750))</f>
        <v>0.57949147079724472</v>
      </c>
      <c r="I4750" s="10">
        <f t="shared" ca="1" si="716"/>
        <v>0.53148767153066001</v>
      </c>
      <c r="J4750" s="30">
        <f ca="1">_xlfn.BETA.INV(I4750,'Input Parameters'!$L$26,'Input Parameters'!$M$26,'Input Parameters'!$J$26,'Input Parameters'!$K$26)</f>
        <v>0.67402750962093982</v>
      </c>
      <c r="K4750" s="168">
        <f ca="1">('Input Parameters'!$E$27/'Input Parameters'!$E$38)^$J4750</f>
        <v>7.9481559029927085E-3</v>
      </c>
      <c r="L4750" s="69">
        <f ca="1">$H4750*$C4750*'Input Parameters'!$E$25*K4750</f>
        <v>0.99383084360318985</v>
      </c>
      <c r="M4750" s="24">
        <f t="shared" ca="1" si="717"/>
        <v>0.34095236893693492</v>
      </c>
      <c r="N4750" s="15">
        <f ca="1">_xlfn.NORM.INV(M4750,'Input Parameters'!$E$29,'Input Parameters'!$F$29)</f>
        <v>9.9959013466813143E-2</v>
      </c>
      <c r="O4750" s="8">
        <f t="shared" ca="1" si="718"/>
        <v>0.34365198340370451</v>
      </c>
      <c r="P4750" s="30">
        <f ca="1">_xlfn.LOGNORM.INV(O4750,'Input Parameters'!$H$30,'Input Parameters'!$I$30)</f>
        <v>2.2186512991551885</v>
      </c>
      <c r="Q4750" s="10">
        <f t="shared" ca="1" si="719"/>
        <v>7.9655426025986298E-2</v>
      </c>
      <c r="R4750" s="30">
        <f>IF('Input Parameters'!$E$32=0,0,_xlfn.BETA.INV(Q4750,'Input Parameters'!$L$32,'Input Parameters'!$M$32,'Input Parameters'!$J$32,'Input Parameters'!$K$32))</f>
        <v>0</v>
      </c>
      <c r="S4750" s="10">
        <f t="shared" ca="1" si="720"/>
        <v>0.38905111969648232</v>
      </c>
      <c r="T4750" s="26">
        <f ca="1">_xlfn.LOGNORM.INV(S4750,'Input Parameters'!$H$34,'Input Parameters'!$I$34)</f>
        <v>48.669696027198661</v>
      </c>
      <c r="U4750" s="10">
        <f t="shared" ca="1" si="721"/>
        <v>0.8625089654039596</v>
      </c>
      <c r="V4750" s="30">
        <f ca="1">_xlfn.BETA.INV(U4750,'Input Parameters'!$L$36,'Input Parameters'!$M$36,'Input Parameters'!$J$36,'Input Parameters'!$K$36)</f>
        <v>0.76782094252783417</v>
      </c>
      <c r="W4750" s="2">
        <f ca="1">N4750+(P4750-N4750)*(1-ERF((T4750-R4750)/(2*SQRT(L4750*'Input Parameters'!$E$38))))</f>
        <v>0.10113737811179936</v>
      </c>
      <c r="X4750">
        <f t="shared" ca="1" si="722"/>
        <v>1</v>
      </c>
      <c r="Y4750" s="7"/>
    </row>
    <row r="4751" spans="1:25" ht="15" customHeight="1" x14ac:dyDescent="0.25">
      <c r="A4751" s="139">
        <v>4744</v>
      </c>
      <c r="B4751" s="10">
        <f t="shared" ca="1" si="713"/>
        <v>0.96840138096604345</v>
      </c>
      <c r="C4751" s="60">
        <f ca="1">_xlfn.NORM.INV(B4751,'Input Parameters'!$E$15,'Input Parameters'!$F$15)</f>
        <v>371.64784267206369</v>
      </c>
      <c r="D4751" s="10">
        <f t="shared" ca="1" si="714"/>
        <v>0.93525512331443805</v>
      </c>
      <c r="E4751" s="62">
        <f ca="1">IF(_xlfn.NORM.INV(D4751,'Input Parameters'!$E$17,'Input Parameters'!$F$17)&lt;3500,3500,IF(_xlfn.NORM.INV(D4751,'Input Parameters'!$E$17,'Input Parameters'!$F$17)&gt;5500,5500,_xlfn.NORM.INV(D4751,'Input Parameters'!$E$17,'Input Parameters'!$F$17)))</f>
        <v>5500</v>
      </c>
      <c r="F4751" s="10">
        <f t="shared" ca="1" si="715"/>
        <v>0.61803199097444905</v>
      </c>
      <c r="G4751" s="64">
        <f ca="1">_xlfn.NORM.INV(F4751,'Input Parameters'!$E$20,'Input Parameters'!$F$20)</f>
        <v>284.66211818299416</v>
      </c>
      <c r="H4751" s="57">
        <f ca="1">EXP(E4751*(1/'Input Parameters'!$E$23-1/G4751))</f>
        <v>0.57973010258874613</v>
      </c>
      <c r="I4751" s="10">
        <f t="shared" ca="1" si="716"/>
        <v>0.81575305666799058</v>
      </c>
      <c r="J4751" s="30">
        <f ca="1">_xlfn.BETA.INV(I4751,'Input Parameters'!$L$26,'Input Parameters'!$M$26,'Input Parameters'!$J$26,'Input Parameters'!$K$26)</f>
        <v>0.79297357596903284</v>
      </c>
      <c r="K4751" s="168">
        <f ca="1">('Input Parameters'!$E$27/'Input Parameters'!$E$38)^$J4751</f>
        <v>3.3862969533413555E-3</v>
      </c>
      <c r="L4751" s="69">
        <f ca="1">$H4751*$C4751*'Input Parameters'!$E$25*K4751</f>
        <v>0.72959610668712449</v>
      </c>
      <c r="M4751" s="24">
        <f t="shared" ca="1" si="717"/>
        <v>0.23050272003553762</v>
      </c>
      <c r="N4751" s="15">
        <f ca="1">_xlfn.NORM.INV(M4751,'Input Parameters'!$E$29,'Input Parameters'!$F$29)</f>
        <v>9.9926280774068107E-2</v>
      </c>
      <c r="O4751" s="8">
        <f t="shared" ca="1" si="718"/>
        <v>0.98599124825511608</v>
      </c>
      <c r="P4751" s="30">
        <f ca="1">_xlfn.LOGNORM.INV(O4751,'Input Parameters'!$H$30,'Input Parameters'!$I$30)</f>
        <v>7.5752051621764629</v>
      </c>
      <c r="Q4751" s="10">
        <f t="shared" ca="1" si="719"/>
        <v>0.33759664767956776</v>
      </c>
      <c r="R4751" s="30">
        <f>IF('Input Parameters'!$E$32=0,0,_xlfn.BETA.INV(Q4751,'Input Parameters'!$L$32,'Input Parameters'!$M$32,'Input Parameters'!$J$32,'Input Parameters'!$K$32))</f>
        <v>0</v>
      </c>
      <c r="S4751" s="10">
        <f t="shared" ca="1" si="720"/>
        <v>0.26411880191703319</v>
      </c>
      <c r="T4751" s="26">
        <f ca="1">_xlfn.LOGNORM.INV(S4751,'Input Parameters'!$H$34,'Input Parameters'!$I$34)</f>
        <v>46.600548583349074</v>
      </c>
      <c r="U4751" s="10">
        <f t="shared" ca="1" si="721"/>
        <v>0.66425027327283237</v>
      </c>
      <c r="V4751" s="30">
        <f ca="1">_xlfn.BETA.INV(U4751,'Input Parameters'!$L$36,'Input Parameters'!$M$36,'Input Parameters'!$J$36,'Input Parameters'!$K$36)</f>
        <v>0.65304492567544525</v>
      </c>
      <c r="W4751" s="2">
        <f ca="1">N4751+(P4751-N4751)*(1-ERF((T4751-R4751)/(2*SQRT(L4751*'Input Parameters'!$E$38))))</f>
        <v>0.10078169717175861</v>
      </c>
      <c r="X4751">
        <f t="shared" ca="1" si="722"/>
        <v>1</v>
      </c>
      <c r="Y4751" s="7"/>
    </row>
    <row r="4752" spans="1:25" ht="15" customHeight="1" x14ac:dyDescent="0.25">
      <c r="A4752" s="139">
        <v>4745</v>
      </c>
      <c r="B4752" s="10">
        <f t="shared" ca="1" si="713"/>
        <v>0.14313445014792314</v>
      </c>
      <c r="C4752" s="60">
        <f ca="1">_xlfn.NORM.INV(B4752,'Input Parameters'!$E$15,'Input Parameters'!$F$15)</f>
        <v>213.17843844530745</v>
      </c>
      <c r="D4752" s="10">
        <f t="shared" ca="1" si="714"/>
        <v>0.57993178464038231</v>
      </c>
      <c r="E4752" s="62">
        <f ca="1">IF(_xlfn.NORM.INV(D4752,'Input Parameters'!$E$17,'Input Parameters'!$F$17)&lt;3500,3500,IF(_xlfn.NORM.INV(D4752,'Input Parameters'!$E$17,'Input Parameters'!$F$17)&gt;5500,5500,_xlfn.NORM.INV(D4752,'Input Parameters'!$E$17,'Input Parameters'!$F$17)))</f>
        <v>4941.2032797286129</v>
      </c>
      <c r="F4752" s="10">
        <f t="shared" ca="1" si="715"/>
        <v>0.55755231557033502</v>
      </c>
      <c r="G4752" s="64">
        <f ca="1">_xlfn.NORM.INV(F4752,'Input Parameters'!$E$20,'Input Parameters'!$F$20)</f>
        <v>283.61993439434991</v>
      </c>
      <c r="H4752" s="57">
        <f ca="1">EXP(E4752*(1/'Input Parameters'!$E$23-1/G4752))</f>
        <v>0.57488502749664405</v>
      </c>
      <c r="I4752" s="10">
        <f t="shared" ca="1" si="716"/>
        <v>3.8227843718358745E-2</v>
      </c>
      <c r="J4752" s="30">
        <f ca="1">_xlfn.BETA.INV(I4752,'Input Parameters'!$L$26,'Input Parameters'!$M$26,'Input Parameters'!$J$26,'Input Parameters'!$K$26)</f>
        <v>0.36378342872335995</v>
      </c>
      <c r="K4752" s="168">
        <f ca="1">('Input Parameters'!$E$27/'Input Parameters'!$E$38)^$J4752</f>
        <v>7.3576678145227045E-2</v>
      </c>
      <c r="L4752" s="69">
        <f ca="1">$H4752*$C4752*'Input Parameters'!$E$25*K4752</f>
        <v>9.0170494386988818</v>
      </c>
      <c r="M4752" s="24">
        <f t="shared" ca="1" si="717"/>
        <v>0.54656471011996932</v>
      </c>
      <c r="N4752" s="15">
        <f ca="1">_xlfn.NORM.INV(M4752,'Input Parameters'!$E$29,'Input Parameters'!$F$29)</f>
        <v>0.10001169867166697</v>
      </c>
      <c r="O4752" s="8">
        <f t="shared" ca="1" si="718"/>
        <v>0.45667775238478348</v>
      </c>
      <c r="P4752" s="30">
        <f ca="1">_xlfn.LOGNORM.INV(O4752,'Input Parameters'!$H$30,'Input Parameters'!$I$30)</f>
        <v>2.5488496594457843</v>
      </c>
      <c r="Q4752" s="10">
        <f t="shared" ca="1" si="719"/>
        <v>0.71394302099666107</v>
      </c>
      <c r="R4752" s="30">
        <f>IF('Input Parameters'!$E$32=0,0,_xlfn.BETA.INV(Q4752,'Input Parameters'!$L$32,'Input Parameters'!$M$32,'Input Parameters'!$J$32,'Input Parameters'!$K$32))</f>
        <v>0</v>
      </c>
      <c r="S4752" s="10">
        <f t="shared" ca="1" si="720"/>
        <v>0.70029115768233596</v>
      </c>
      <c r="T4752" s="26">
        <f ca="1">_xlfn.LOGNORM.INV(S4752,'Input Parameters'!$H$34,'Input Parameters'!$I$34)</f>
        <v>53.814594708074956</v>
      </c>
      <c r="U4752" s="10">
        <f t="shared" ca="1" si="721"/>
        <v>0.57859016945862085</v>
      </c>
      <c r="V4752" s="30">
        <f ca="1">_xlfn.BETA.INV(U4752,'Input Parameters'!$L$36,'Input Parameters'!$M$36,'Input Parameters'!$J$36,'Input Parameters'!$K$36)</f>
        <v>0.61666822365348462</v>
      </c>
      <c r="W4752" s="2">
        <f ca="1">N4752+(P4752-N4752)*(1-ERF((T4752-R4752)/(2*SQRT(L4752*'Input Parameters'!$E$38))))</f>
        <v>0.60220902555966727</v>
      </c>
      <c r="X4752">
        <f t="shared" ca="1" si="722"/>
        <v>1</v>
      </c>
      <c r="Y4752" s="7"/>
    </row>
    <row r="4753" spans="1:25" ht="15" customHeight="1" x14ac:dyDescent="0.25">
      <c r="A4753" s="139">
        <v>4746</v>
      </c>
      <c r="B4753" s="10">
        <f t="shared" ca="1" si="713"/>
        <v>0.37882846339168341</v>
      </c>
      <c r="C4753" s="60">
        <f ca="1">_xlfn.NORM.INV(B4753,'Input Parameters'!$E$15,'Input Parameters'!$F$15)</f>
        <v>254.24532019684082</v>
      </c>
      <c r="D4753" s="10">
        <f t="shared" ca="1" si="714"/>
        <v>0.70994668398349192</v>
      </c>
      <c r="E4753" s="62">
        <f ca="1">IF(_xlfn.NORM.INV(D4753,'Input Parameters'!$E$17,'Input Parameters'!$F$17)&lt;3500,3500,IF(_xlfn.NORM.INV(D4753,'Input Parameters'!$E$17,'Input Parameters'!$F$17)&gt;5500,5500,_xlfn.NORM.INV(D4753,'Input Parameters'!$E$17,'Input Parameters'!$F$17)))</f>
        <v>5187.2602789733255</v>
      </c>
      <c r="F4753" s="10">
        <f t="shared" ca="1" si="715"/>
        <v>0.97251610327717253</v>
      </c>
      <c r="G4753" s="64">
        <f ca="1">_xlfn.NORM.INV(F4753,'Input Parameters'!$E$20,'Input Parameters'!$F$20)</f>
        <v>295.50817577638952</v>
      </c>
      <c r="H4753" s="57">
        <f ca="1">EXP(E4753*(1/'Input Parameters'!$E$23-1/G4753))</f>
        <v>1.1672263909828862</v>
      </c>
      <c r="I4753" s="10">
        <f t="shared" ca="1" si="716"/>
        <v>0.55016295469074017</v>
      </c>
      <c r="J4753" s="30">
        <f ca="1">_xlfn.BETA.INV(I4753,'Input Parameters'!$L$26,'Input Parameters'!$M$26,'Input Parameters'!$J$26,'Input Parameters'!$K$26)</f>
        <v>0.68146968118794582</v>
      </c>
      <c r="K4753" s="168">
        <f ca="1">('Input Parameters'!$E$27/'Input Parameters'!$E$38)^$J4753</f>
        <v>7.5349866957783182E-3</v>
      </c>
      <c r="L4753" s="69">
        <f ca="1">$H4753*$C4753*'Input Parameters'!$E$25*K4753</f>
        <v>2.2360965728600624</v>
      </c>
      <c r="M4753" s="24">
        <f t="shared" ca="1" si="717"/>
        <v>0.18956534207845577</v>
      </c>
      <c r="N4753" s="15">
        <f ca="1">_xlfn.NORM.INV(M4753,'Input Parameters'!$E$29,'Input Parameters'!$F$29)</f>
        <v>9.9912050083223639E-2</v>
      </c>
      <c r="O4753" s="8">
        <f t="shared" ca="1" si="718"/>
        <v>9.9419319839936238E-2</v>
      </c>
      <c r="P4753" s="30">
        <f ca="1">_xlfn.LOGNORM.INV(O4753,'Input Parameters'!$H$30,'Input Parameters'!$I$30)</f>
        <v>1.4624219581399744</v>
      </c>
      <c r="Q4753" s="10">
        <f t="shared" ca="1" si="719"/>
        <v>0.3915398697650645</v>
      </c>
      <c r="R4753" s="30">
        <f>IF('Input Parameters'!$E$32=0,0,_xlfn.BETA.INV(Q4753,'Input Parameters'!$L$32,'Input Parameters'!$M$32,'Input Parameters'!$J$32,'Input Parameters'!$K$32))</f>
        <v>0</v>
      </c>
      <c r="S4753" s="10">
        <f t="shared" ca="1" si="720"/>
        <v>4.235479471188186E-2</v>
      </c>
      <c r="T4753" s="26">
        <f ca="1">_xlfn.LOGNORM.INV(S4753,'Input Parameters'!$H$34,'Input Parameters'!$I$34)</f>
        <v>40.669572650295365</v>
      </c>
      <c r="U4753" s="10">
        <f t="shared" ca="1" si="721"/>
        <v>0.28987617322267456</v>
      </c>
      <c r="V4753" s="30">
        <f ca="1">_xlfn.BETA.INV(U4753,'Input Parameters'!$L$36,'Input Parameters'!$M$36,'Input Parameters'!$J$36,'Input Parameters'!$K$36)</f>
        <v>0.50622239148892989</v>
      </c>
      <c r="W4753" s="2">
        <f ca="1">N4753+(P4753-N4753)*(1-ERF((T4753-R4753)/(2*SQRT(L4753*'Input Parameters'!$E$38))))</f>
        <v>0.17411889283477161</v>
      </c>
      <c r="X4753">
        <f t="shared" ca="1" si="722"/>
        <v>1</v>
      </c>
      <c r="Y4753" s="7"/>
    </row>
    <row r="4754" spans="1:25" ht="15" customHeight="1" x14ac:dyDescent="0.25">
      <c r="A4754" s="139">
        <v>4747</v>
      </c>
      <c r="B4754" s="10">
        <f t="shared" ca="1" si="713"/>
        <v>0.89582670857954416</v>
      </c>
      <c r="C4754" s="60">
        <f ca="1">_xlfn.NORM.INV(B4754,'Input Parameters'!$E$15,'Input Parameters'!$F$15)</f>
        <v>339.14931727637293</v>
      </c>
      <c r="D4754" s="10">
        <f t="shared" ca="1" si="714"/>
        <v>0.68674557863412911</v>
      </c>
      <c r="E4754" s="62">
        <f ca="1">IF(_xlfn.NORM.INV(D4754,'Input Parameters'!$E$17,'Input Parameters'!$F$17)&lt;3500,3500,IF(_xlfn.NORM.INV(D4754,'Input Parameters'!$E$17,'Input Parameters'!$F$17)&gt;5500,5500,_xlfn.NORM.INV(D4754,'Input Parameters'!$E$17,'Input Parameters'!$F$17)))</f>
        <v>5140.6525717053246</v>
      </c>
      <c r="F4754" s="10">
        <f t="shared" ca="1" si="715"/>
        <v>0.31442756259993998</v>
      </c>
      <c r="G4754" s="64">
        <f ca="1">_xlfn.NORM.INV(F4754,'Input Parameters'!$E$20,'Input Parameters'!$F$20)</f>
        <v>279.41162938306405</v>
      </c>
      <c r="H4754" s="57">
        <f ca="1">EXP(E4754*(1/'Input Parameters'!$E$23-1/G4754))</f>
        <v>0.42787728764559485</v>
      </c>
      <c r="I4754" s="10">
        <f t="shared" ca="1" si="716"/>
        <v>0.8682688362340506</v>
      </c>
      <c r="J4754" s="30">
        <f ca="1">_xlfn.BETA.INV(I4754,'Input Parameters'!$L$26,'Input Parameters'!$M$26,'Input Parameters'!$J$26,'Input Parameters'!$K$26)</f>
        <v>0.82016505975145204</v>
      </c>
      <c r="K4754" s="168">
        <f ca="1">('Input Parameters'!$E$27/'Input Parameters'!$E$38)^$J4754</f>
        <v>2.7862366687624283E-3</v>
      </c>
      <c r="L4754" s="69">
        <f ca="1">$H4754*$C4754*'Input Parameters'!$E$25*K4754</f>
        <v>0.40432275591225325</v>
      </c>
      <c r="M4754" s="24">
        <f t="shared" ca="1" si="717"/>
        <v>0.25388670411763326</v>
      </c>
      <c r="N4754" s="15">
        <f ca="1">_xlfn.NORM.INV(M4754,'Input Parameters'!$E$29,'Input Parameters'!$F$29)</f>
        <v>9.9933769130924485E-2</v>
      </c>
      <c r="O4754" s="8">
        <f t="shared" ca="1" si="718"/>
        <v>0.87042334168240099</v>
      </c>
      <c r="P4754" s="30">
        <f ca="1">_xlfn.LOGNORM.INV(O4754,'Input Parameters'!$H$30,'Input Parameters'!$I$30)</f>
        <v>4.5725560723830281</v>
      </c>
      <c r="Q4754" s="10">
        <f t="shared" ca="1" si="719"/>
        <v>0.61021520532099172</v>
      </c>
      <c r="R4754" s="30">
        <f>IF('Input Parameters'!$E$32=0,0,_xlfn.BETA.INV(Q4754,'Input Parameters'!$L$32,'Input Parameters'!$M$32,'Input Parameters'!$J$32,'Input Parameters'!$K$32))</f>
        <v>0</v>
      </c>
      <c r="S4754" s="10">
        <f t="shared" ca="1" si="720"/>
        <v>0.60397438158847649</v>
      </c>
      <c r="T4754" s="26">
        <f ca="1">_xlfn.LOGNORM.INV(S4754,'Input Parameters'!$H$34,'Input Parameters'!$I$34)</f>
        <v>52.089979283398861</v>
      </c>
      <c r="U4754" s="10">
        <f t="shared" ca="1" si="721"/>
        <v>0.97977339373815664</v>
      </c>
      <c r="V4754" s="30">
        <f ca="1">_xlfn.BETA.INV(U4754,'Input Parameters'!$L$36,'Input Parameters'!$M$36,'Input Parameters'!$J$36,'Input Parameters'!$K$36)</f>
        <v>0.9458818133448097</v>
      </c>
      <c r="W4754" s="2">
        <f ca="1">N4754+(P4754-N4754)*(1-ERF((T4754-R4754)/(2*SQRT(L4754*'Input Parameters'!$E$38))))</f>
        <v>9.9933800124621039E-2</v>
      </c>
      <c r="X4754">
        <f t="shared" ca="1" si="722"/>
        <v>1</v>
      </c>
      <c r="Y4754" s="7"/>
    </row>
    <row r="4755" spans="1:25" ht="15" customHeight="1" x14ac:dyDescent="0.25">
      <c r="A4755" s="139">
        <v>4748</v>
      </c>
      <c r="B4755" s="10">
        <f t="shared" ca="1" si="713"/>
        <v>0.76048461613330609</v>
      </c>
      <c r="C4755" s="60">
        <f ca="1">_xlfn.NORM.INV(B4755,'Input Parameters'!$E$15,'Input Parameters'!$F$15)</f>
        <v>309.32869357953751</v>
      </c>
      <c r="D4755" s="10">
        <f t="shared" ca="1" si="714"/>
        <v>0.27210113314984963</v>
      </c>
      <c r="E4755" s="62">
        <f ca="1">IF(_xlfn.NORM.INV(D4755,'Input Parameters'!$E$17,'Input Parameters'!$F$17)&lt;3500,3500,IF(_xlfn.NORM.INV(D4755,'Input Parameters'!$E$17,'Input Parameters'!$F$17)&gt;5500,5500,_xlfn.NORM.INV(D4755,'Input Parameters'!$E$17,'Input Parameters'!$F$17)))</f>
        <v>4375.4705450422471</v>
      </c>
      <c r="F4755" s="10">
        <f t="shared" ca="1" si="715"/>
        <v>0.66523516287013651</v>
      </c>
      <c r="G4755" s="64">
        <f ca="1">_xlfn.NORM.INV(F4755,'Input Parameters'!$E$20,'Input Parameters'!$F$20)</f>
        <v>285.50951706630542</v>
      </c>
      <c r="H4755" s="57">
        <f ca="1">EXP(E4755*(1/'Input Parameters'!$E$23-1/G4755))</f>
        <v>0.67834325192656564</v>
      </c>
      <c r="I4755" s="10">
        <f t="shared" ca="1" si="716"/>
        <v>4.5279828582043602E-2</v>
      </c>
      <c r="J4755" s="30">
        <f ca="1">_xlfn.BETA.INV(I4755,'Input Parameters'!$L$26,'Input Parameters'!$M$26,'Input Parameters'!$J$26,'Input Parameters'!$K$26)</f>
        <v>0.37650496003331407</v>
      </c>
      <c r="K4755" s="168">
        <f ca="1">('Input Parameters'!$E$27/'Input Parameters'!$E$38)^$J4755</f>
        <v>6.7159894154393801E-2</v>
      </c>
      <c r="L4755" s="69">
        <f ca="1">$H4755*$C4755*'Input Parameters'!$E$25*K4755</f>
        <v>14.092229893848895</v>
      </c>
      <c r="M4755" s="24">
        <f t="shared" ca="1" si="717"/>
        <v>0.24297564545258554</v>
      </c>
      <c r="N4755" s="15">
        <f ca="1">_xlfn.NORM.INV(M4755,'Input Parameters'!$E$29,'Input Parameters'!$F$29)</f>
        <v>9.9930323726521747E-2</v>
      </c>
      <c r="O4755" s="8">
        <f t="shared" ca="1" si="718"/>
        <v>0.50102650090227008</v>
      </c>
      <c r="P4755" s="30">
        <f ca="1">_xlfn.LOGNORM.INV(O4755,'Input Parameters'!$H$30,'Input Parameters'!$I$30)</f>
        <v>2.6865449866713202</v>
      </c>
      <c r="Q4755" s="10">
        <f t="shared" ca="1" si="719"/>
        <v>6.1363112783675233E-2</v>
      </c>
      <c r="R4755" s="30">
        <f>IF('Input Parameters'!$E$32=0,0,_xlfn.BETA.INV(Q4755,'Input Parameters'!$L$32,'Input Parameters'!$M$32,'Input Parameters'!$J$32,'Input Parameters'!$K$32))</f>
        <v>0</v>
      </c>
      <c r="S4755" s="10">
        <f t="shared" ca="1" si="720"/>
        <v>0.47218905394526745</v>
      </c>
      <c r="T4755" s="26">
        <f ca="1">_xlfn.LOGNORM.INV(S4755,'Input Parameters'!$H$34,'Input Parameters'!$I$34)</f>
        <v>49.971708217041872</v>
      </c>
      <c r="U4755" s="10">
        <f t="shared" ca="1" si="721"/>
        <v>0.90553648498988515</v>
      </c>
      <c r="V4755" s="30">
        <f ca="1">_xlfn.BETA.INV(U4755,'Input Parameters'!$L$36,'Input Parameters'!$M$36,'Input Parameters'!$J$36,'Input Parameters'!$K$36)</f>
        <v>0.80800734216826275</v>
      </c>
      <c r="W4755" s="2">
        <f ca="1">N4755+(P4755-N4755)*(1-ERF((T4755-R4755)/(2*SQRT(L4755*'Input Parameters'!$E$38))))</f>
        <v>0.99634963870398574</v>
      </c>
      <c r="X4755">
        <f t="shared" ca="1" si="722"/>
        <v>0</v>
      </c>
      <c r="Y4755" s="7"/>
    </row>
    <row r="4756" spans="1:25" ht="15" customHeight="1" x14ac:dyDescent="0.25">
      <c r="A4756" s="139">
        <v>4749</v>
      </c>
      <c r="B4756" s="10">
        <f t="shared" ca="1" si="713"/>
        <v>0.18717632678120211</v>
      </c>
      <c r="C4756" s="60">
        <f ca="1">_xlfn.NORM.INV(B4756,'Input Parameters'!$E$15,'Input Parameters'!$F$15)</f>
        <v>222.82447184823502</v>
      </c>
      <c r="D4756" s="10">
        <f t="shared" ca="1" si="714"/>
        <v>0.14182790103983578</v>
      </c>
      <c r="E4756" s="62">
        <f ca="1">IF(_xlfn.NORM.INV(D4756,'Input Parameters'!$E$17,'Input Parameters'!$F$17)&lt;3500,3500,IF(_xlfn.NORM.INV(D4756,'Input Parameters'!$E$17,'Input Parameters'!$F$17)&gt;5500,5500,_xlfn.NORM.INV(D4756,'Input Parameters'!$E$17,'Input Parameters'!$F$17)))</f>
        <v>4049.499891320419</v>
      </c>
      <c r="F4756" s="10">
        <f t="shared" ca="1" si="715"/>
        <v>0.59758892145100129</v>
      </c>
      <c r="G4756" s="64">
        <f ca="1">_xlfn.NORM.INV(F4756,'Input Parameters'!$E$20,'Input Parameters'!$F$20)</f>
        <v>284.30564511822519</v>
      </c>
      <c r="H4756" s="57">
        <f ca="1">EXP(E4756*(1/'Input Parameters'!$E$23-1/G4756))</f>
        <v>0.65754170612866214</v>
      </c>
      <c r="I4756" s="10">
        <f t="shared" ca="1" si="716"/>
        <v>0.17934600094158537</v>
      </c>
      <c r="J4756" s="30">
        <f ca="1">_xlfn.BETA.INV(I4756,'Input Parameters'!$L$26,'Input Parameters'!$M$26,'Input Parameters'!$J$26,'Input Parameters'!$K$26)</f>
        <v>0.50676748010664208</v>
      </c>
      <c r="K4756" s="168">
        <f ca="1">('Input Parameters'!$E$27/'Input Parameters'!$E$38)^$J4756</f>
        <v>2.6382478723664129E-2</v>
      </c>
      <c r="L4756" s="69">
        <f ca="1">$H4756*$C4756*'Input Parameters'!$E$25*K4756</f>
        <v>3.8654653673574479</v>
      </c>
      <c r="M4756" s="24">
        <f t="shared" ca="1" si="717"/>
        <v>0.23653108076029594</v>
      </c>
      <c r="N4756" s="15">
        <f ca="1">_xlfn.NORM.INV(M4756,'Input Parameters'!$E$29,'Input Parameters'!$F$29)</f>
        <v>9.9928249436632879E-2</v>
      </c>
      <c r="O4756" s="8">
        <f t="shared" ca="1" si="718"/>
        <v>0.94667893262903224</v>
      </c>
      <c r="P4756" s="30">
        <f ca="1">_xlfn.LOGNORM.INV(O4756,'Input Parameters'!$H$30,'Input Parameters'!$I$30)</f>
        <v>5.7500773100270086</v>
      </c>
      <c r="Q4756" s="10">
        <f t="shared" ca="1" si="719"/>
        <v>0.15405434597364298</v>
      </c>
      <c r="R4756" s="30">
        <f>IF('Input Parameters'!$E$32=0,0,_xlfn.BETA.INV(Q4756,'Input Parameters'!$L$32,'Input Parameters'!$M$32,'Input Parameters'!$J$32,'Input Parameters'!$K$32))</f>
        <v>0</v>
      </c>
      <c r="S4756" s="10">
        <f t="shared" ca="1" si="720"/>
        <v>0.32944526530242468</v>
      </c>
      <c r="T4756" s="26">
        <f ca="1">_xlfn.LOGNORM.INV(S4756,'Input Parameters'!$H$34,'Input Parameters'!$I$34)</f>
        <v>47.711732013496004</v>
      </c>
      <c r="U4756" s="10">
        <f t="shared" ca="1" si="721"/>
        <v>0.94627059246963141</v>
      </c>
      <c r="V4756" s="30">
        <f ca="1">_xlfn.BETA.INV(U4756,'Input Parameters'!$L$36,'Input Parameters'!$M$36,'Input Parameters'!$J$36,'Input Parameters'!$K$36)</f>
        <v>0.86275198701570854</v>
      </c>
      <c r="W4756" s="2">
        <f ca="1">N4756+(P4756-N4756)*(1-ERF((T4756-R4756)/(2*SQRT(L4756*'Input Parameters'!$E$38))))</f>
        <v>0.58678928993327506</v>
      </c>
      <c r="X4756">
        <f t="shared" ca="1" si="722"/>
        <v>1</v>
      </c>
      <c r="Y4756" s="7"/>
    </row>
    <row r="4757" spans="1:25" ht="15" customHeight="1" x14ac:dyDescent="0.25">
      <c r="A4757" s="139">
        <v>4750</v>
      </c>
      <c r="B4757" s="10">
        <f t="shared" ca="1" si="713"/>
        <v>0.9330898438660068</v>
      </c>
      <c r="C4757" s="60">
        <f ca="1">_xlfn.NORM.INV(B4757,'Input Parameters'!$E$15,'Input Parameters'!$F$15)</f>
        <v>352.21430673671534</v>
      </c>
      <c r="D4757" s="10">
        <f t="shared" ca="1" si="714"/>
        <v>0.21267280636187758</v>
      </c>
      <c r="E4757" s="62">
        <f ca="1">IF(_xlfn.NORM.INV(D4757,'Input Parameters'!$E$17,'Input Parameters'!$F$17)&lt;3500,3500,IF(_xlfn.NORM.INV(D4757,'Input Parameters'!$E$17,'Input Parameters'!$F$17)&gt;5500,5500,_xlfn.NORM.INV(D4757,'Input Parameters'!$E$17,'Input Parameters'!$F$17)))</f>
        <v>4241.972930737742</v>
      </c>
      <c r="F4757" s="10">
        <f t="shared" ca="1" si="715"/>
        <v>0.3321446703252362</v>
      </c>
      <c r="G4757" s="64">
        <f ca="1">_xlfn.NORM.INV(F4757,'Input Parameters'!$E$20,'Input Parameters'!$F$20)</f>
        <v>279.74220830011313</v>
      </c>
      <c r="H4757" s="57">
        <f ca="1">EXP(E4757*(1/'Input Parameters'!$E$23-1/G4757))</f>
        <v>0.50531583872354602</v>
      </c>
      <c r="I4757" s="10">
        <f t="shared" ca="1" si="716"/>
        <v>0.53050820198899729</v>
      </c>
      <c r="J4757" s="30">
        <f ca="1">_xlfn.BETA.INV(I4757,'Input Parameters'!$L$26,'Input Parameters'!$M$26,'Input Parameters'!$J$26,'Input Parameters'!$K$26)</f>
        <v>0.67363640134734304</v>
      </c>
      <c r="K4757" s="168">
        <f ca="1">('Input Parameters'!$E$27/'Input Parameters'!$E$38)^$J4757</f>
        <v>7.970485196544046E-3</v>
      </c>
      <c r="L4757" s="69">
        <f ca="1">$H4757*$C4757*'Input Parameters'!$E$25*K4757</f>
        <v>1.4185827135408891</v>
      </c>
      <c r="M4757" s="24">
        <f t="shared" ca="1" si="717"/>
        <v>0.98885397125707708</v>
      </c>
      <c r="N4757" s="15">
        <f ca="1">_xlfn.NORM.INV(M4757,'Input Parameters'!$E$29,'Input Parameters'!$F$29)</f>
        <v>0.10022853543664524</v>
      </c>
      <c r="O4757" s="8">
        <f t="shared" ca="1" si="718"/>
        <v>0.90403528121983678</v>
      </c>
      <c r="P4757" s="30">
        <f ca="1">_xlfn.LOGNORM.INV(O4757,'Input Parameters'!$H$30,'Input Parameters'!$I$30)</f>
        <v>4.9701330268270256</v>
      </c>
      <c r="Q4757" s="10">
        <f t="shared" ca="1" si="719"/>
        <v>0.40937558841078037</v>
      </c>
      <c r="R4757" s="30">
        <f>IF('Input Parameters'!$E$32=0,0,_xlfn.BETA.INV(Q4757,'Input Parameters'!$L$32,'Input Parameters'!$M$32,'Input Parameters'!$J$32,'Input Parameters'!$K$32))</f>
        <v>0</v>
      </c>
      <c r="S4757" s="10">
        <f t="shared" ca="1" si="720"/>
        <v>0.35540348846848213</v>
      </c>
      <c r="T4757" s="26">
        <f ca="1">_xlfn.LOGNORM.INV(S4757,'Input Parameters'!$H$34,'Input Parameters'!$I$34)</f>
        <v>48.133443295201737</v>
      </c>
      <c r="U4757" s="10">
        <f t="shared" ca="1" si="721"/>
        <v>7.2402153151743587E-2</v>
      </c>
      <c r="V4757" s="30">
        <f ca="1">_xlfn.BETA.INV(U4757,'Input Parameters'!$L$36,'Input Parameters'!$M$36,'Input Parameters'!$J$36,'Input Parameters'!$K$36)</f>
        <v>0.3979121493587402</v>
      </c>
      <c r="W4757" s="2">
        <f ca="1">N4757+(P4757-N4757)*(1-ERF((T4757-R4757)/(2*SQRT(L4757*'Input Parameters'!$E$38))))</f>
        <v>0.12101475401501466</v>
      </c>
      <c r="X4757">
        <f t="shared" ca="1" si="722"/>
        <v>1</v>
      </c>
      <c r="Y4757" s="7"/>
    </row>
    <row r="4758" spans="1:25" ht="15" customHeight="1" x14ac:dyDescent="0.25">
      <c r="A4758" s="139">
        <v>4751</v>
      </c>
      <c r="B4758" s="10">
        <f t="shared" ca="1" si="713"/>
        <v>0.88681077876917258</v>
      </c>
      <c r="C4758" s="60">
        <f ca="1">_xlfn.NORM.INV(B4758,'Input Parameters'!$E$15,'Input Parameters'!$F$15)</f>
        <v>336.52720505879807</v>
      </c>
      <c r="D4758" s="10">
        <f t="shared" ca="1" si="714"/>
        <v>0.84565868163491731</v>
      </c>
      <c r="E4758" s="62">
        <f ca="1">IF(_xlfn.NORM.INV(D4758,'Input Parameters'!$E$17,'Input Parameters'!$F$17)&lt;3500,3500,IF(_xlfn.NORM.INV(D4758,'Input Parameters'!$E$17,'Input Parameters'!$F$17)&gt;5500,5500,_xlfn.NORM.INV(D4758,'Input Parameters'!$E$17,'Input Parameters'!$F$17)))</f>
        <v>5500</v>
      </c>
      <c r="F4758" s="10">
        <f t="shared" ca="1" si="715"/>
        <v>0.5818341668330993</v>
      </c>
      <c r="G4758" s="64">
        <f ca="1">_xlfn.NORM.INV(F4758,'Input Parameters'!$E$20,'Input Parameters'!$F$20)</f>
        <v>284.03413931161521</v>
      </c>
      <c r="H4758" s="57">
        <f ca="1">EXP(E4758*(1/'Input Parameters'!$E$23-1/G4758))</f>
        <v>0.55548687988880452</v>
      </c>
      <c r="I4758" s="10">
        <f t="shared" ca="1" si="716"/>
        <v>0.7407475535739787</v>
      </c>
      <c r="J4758" s="30">
        <f ca="1">_xlfn.BETA.INV(I4758,'Input Parameters'!$L$26,'Input Parameters'!$M$26,'Input Parameters'!$J$26,'Input Parameters'!$K$26)</f>
        <v>0.75888822591974248</v>
      </c>
      <c r="K4758" s="168">
        <f ca="1">('Input Parameters'!$E$27/'Input Parameters'!$E$38)^$J4758</f>
        <v>4.3242209883415442E-3</v>
      </c>
      <c r="L4758" s="69">
        <f ca="1">$H4758*$C4758*'Input Parameters'!$E$25*K4758</f>
        <v>0.80835450819067622</v>
      </c>
      <c r="M4758" s="24">
        <f t="shared" ca="1" si="717"/>
        <v>0.83306120943033268</v>
      </c>
      <c r="N4758" s="15">
        <f ca="1">_xlfn.NORM.INV(M4758,'Input Parameters'!$E$29,'Input Parameters'!$F$29)</f>
        <v>0.10009663329942785</v>
      </c>
      <c r="O4758" s="8">
        <f t="shared" ca="1" si="718"/>
        <v>0.60417327116736808</v>
      </c>
      <c r="P4758" s="30">
        <f ca="1">_xlfn.LOGNORM.INV(O4758,'Input Parameters'!$H$30,'Input Parameters'!$I$30)</f>
        <v>3.0399058724024735</v>
      </c>
      <c r="Q4758" s="10">
        <f t="shared" ca="1" si="719"/>
        <v>0.27940157093086859</v>
      </c>
      <c r="R4758" s="30">
        <f>IF('Input Parameters'!$E$32=0,0,_xlfn.BETA.INV(Q4758,'Input Parameters'!$L$32,'Input Parameters'!$M$32,'Input Parameters'!$J$32,'Input Parameters'!$K$32))</f>
        <v>0</v>
      </c>
      <c r="S4758" s="10">
        <f t="shared" ca="1" si="720"/>
        <v>0.27099364854350361</v>
      </c>
      <c r="T4758" s="26">
        <f ca="1">_xlfn.LOGNORM.INV(S4758,'Input Parameters'!$H$34,'Input Parameters'!$I$34)</f>
        <v>46.721909316844709</v>
      </c>
      <c r="U4758" s="10">
        <f t="shared" ca="1" si="721"/>
        <v>0.38958177629563007</v>
      </c>
      <c r="V4758" s="30">
        <f ca="1">_xlfn.BETA.INV(U4758,'Input Parameters'!$L$36,'Input Parameters'!$M$36,'Input Parameters'!$J$36,'Input Parameters'!$K$36)</f>
        <v>0.54434825984859314</v>
      </c>
      <c r="W4758" s="2">
        <f ca="1">N4758+(P4758-N4758)*(1-ERF((T4758-R4758)/(2*SQRT(L4758*'Input Parameters'!$E$38))))</f>
        <v>0.10079708726672724</v>
      </c>
      <c r="X4758">
        <f t="shared" ca="1" si="722"/>
        <v>1</v>
      </c>
      <c r="Y4758" s="7"/>
    </row>
    <row r="4759" spans="1:25" ht="15" customHeight="1" x14ac:dyDescent="0.25">
      <c r="A4759" s="139">
        <v>4752</v>
      </c>
      <c r="B4759" s="10">
        <f t="shared" ca="1" si="713"/>
        <v>0.33552863528427868</v>
      </c>
      <c r="C4759" s="60">
        <f ca="1">_xlfn.NORM.INV(B4759,'Input Parameters'!$E$15,'Input Parameters'!$F$15)</f>
        <v>247.95138627836852</v>
      </c>
      <c r="D4759" s="10">
        <f t="shared" ca="1" si="714"/>
        <v>0.1984887283469583</v>
      </c>
      <c r="E4759" s="62">
        <f ca="1">IF(_xlfn.NORM.INV(D4759,'Input Parameters'!$E$17,'Input Parameters'!$F$17)&lt;3500,3500,IF(_xlfn.NORM.INV(D4759,'Input Parameters'!$E$17,'Input Parameters'!$F$17)&gt;5500,5500,_xlfn.NORM.INV(D4759,'Input Parameters'!$E$17,'Input Parameters'!$F$17)))</f>
        <v>4207.0778152364437</v>
      </c>
      <c r="F4759" s="10">
        <f t="shared" ca="1" si="715"/>
        <v>0.58564046085472654</v>
      </c>
      <c r="G4759" s="64">
        <f ca="1">_xlfn.NORM.INV(F4759,'Input Parameters'!$E$20,'Input Parameters'!$F$20)</f>
        <v>284.09950940520793</v>
      </c>
      <c r="H4759" s="57">
        <f ca="1">EXP(E4759*(1/'Input Parameters'!$E$23-1/G4759))</f>
        <v>0.63999296621336277</v>
      </c>
      <c r="I4759" s="10">
        <f t="shared" ca="1" si="716"/>
        <v>0.73452080341766013</v>
      </c>
      <c r="J4759" s="30">
        <f ca="1">_xlfn.BETA.INV(I4759,'Input Parameters'!$L$26,'Input Parameters'!$M$26,'Input Parameters'!$J$26,'Input Parameters'!$K$26)</f>
        <v>0.75621397624716513</v>
      </c>
      <c r="K4759" s="168">
        <f ca="1">('Input Parameters'!$E$27/'Input Parameters'!$E$38)^$J4759</f>
        <v>4.4079708651554306E-3</v>
      </c>
      <c r="L4759" s="69">
        <f ca="1">$H4759*$C4759*'Input Parameters'!$E$25*K4759</f>
        <v>0.69948830381663318</v>
      </c>
      <c r="M4759" s="24">
        <f t="shared" ca="1" si="717"/>
        <v>0.37999217950072417</v>
      </c>
      <c r="N4759" s="15">
        <f ca="1">_xlfn.NORM.INV(M4759,'Input Parameters'!$E$29,'Input Parameters'!$F$29)</f>
        <v>9.996944986724117E-2</v>
      </c>
      <c r="O4759" s="8">
        <f t="shared" ca="1" si="718"/>
        <v>7.5148345152655893E-2</v>
      </c>
      <c r="P4759" s="30">
        <f ca="1">_xlfn.LOGNORM.INV(O4759,'Input Parameters'!$H$30,'Input Parameters'!$I$30)</f>
        <v>1.3600592374278988</v>
      </c>
      <c r="Q4759" s="10">
        <f t="shared" ca="1" si="719"/>
        <v>0.26435461828514717</v>
      </c>
      <c r="R4759" s="30">
        <f>IF('Input Parameters'!$E$32=0,0,_xlfn.BETA.INV(Q4759,'Input Parameters'!$L$32,'Input Parameters'!$M$32,'Input Parameters'!$J$32,'Input Parameters'!$K$32))</f>
        <v>0</v>
      </c>
      <c r="S4759" s="10">
        <f t="shared" ca="1" si="720"/>
        <v>0.20082037508231376</v>
      </c>
      <c r="T4759" s="26">
        <f ca="1">_xlfn.LOGNORM.INV(S4759,'Input Parameters'!$H$34,'Input Parameters'!$I$34)</f>
        <v>45.409145807568898</v>
      </c>
      <c r="U4759" s="10">
        <f t="shared" ca="1" si="721"/>
        <v>0.19543559203541905</v>
      </c>
      <c r="V4759" s="30">
        <f ca="1">_xlfn.BETA.INV(U4759,'Input Parameters'!$L$36,'Input Parameters'!$M$36,'Input Parameters'!$J$36,'Input Parameters'!$K$36)</f>
        <v>0.46666317319604389</v>
      </c>
      <c r="W4759" s="2">
        <f ca="1">N4759+(P4759-N4759)*(1-ERF((T4759-R4759)/(2*SQRT(L4759*'Input Parameters'!$E$38))))</f>
        <v>0.10012500485654316</v>
      </c>
      <c r="X4759">
        <f t="shared" ca="1" si="722"/>
        <v>1</v>
      </c>
      <c r="Y4759" s="7"/>
    </row>
    <row r="4760" spans="1:25" ht="15" customHeight="1" x14ac:dyDescent="0.25">
      <c r="A4760" s="139">
        <v>4753</v>
      </c>
      <c r="B4760" s="10">
        <f t="shared" ca="1" si="713"/>
        <v>0.32756438141911182</v>
      </c>
      <c r="C4760" s="60">
        <f ca="1">_xlfn.NORM.INV(B4760,'Input Parameters'!$E$15,'Input Parameters'!$F$15)</f>
        <v>246.76177315733224</v>
      </c>
      <c r="D4760" s="10">
        <f t="shared" ca="1" si="714"/>
        <v>0.41487597301789658</v>
      </c>
      <c r="E4760" s="62">
        <f ca="1">IF(_xlfn.NORM.INV(D4760,'Input Parameters'!$E$17,'Input Parameters'!$F$17)&lt;3500,3500,IF(_xlfn.NORM.INV(D4760,'Input Parameters'!$E$17,'Input Parameters'!$F$17)&gt;5500,5500,_xlfn.NORM.INV(D4760,'Input Parameters'!$E$17,'Input Parameters'!$F$17)))</f>
        <v>4649.4861980101141</v>
      </c>
      <c r="F4760" s="10">
        <f t="shared" ca="1" si="715"/>
        <v>0.27669318348650629</v>
      </c>
      <c r="G4760" s="64">
        <f ca="1">_xlfn.NORM.INV(F4760,'Input Parameters'!$E$20,'Input Parameters'!$F$20)</f>
        <v>278.67895429770169</v>
      </c>
      <c r="H4760" s="57">
        <f ca="1">EXP(E4760*(1/'Input Parameters'!$E$23-1/G4760))</f>
        <v>0.44416578528366701</v>
      </c>
      <c r="I4760" s="10">
        <f t="shared" ca="1" si="716"/>
        <v>0.44409633208264376</v>
      </c>
      <c r="J4760" s="30">
        <f ca="1">_xlfn.BETA.INV(I4760,'Input Parameters'!$L$26,'Input Parameters'!$M$26,'Input Parameters'!$J$26,'Input Parameters'!$K$26)</f>
        <v>0.63854462404073575</v>
      </c>
      <c r="K4760" s="168">
        <f ca="1">('Input Parameters'!$E$27/'Input Parameters'!$E$38)^$J4760</f>
        <v>1.0251863778365429E-2</v>
      </c>
      <c r="L4760" s="69">
        <f ca="1">$H4760*$C4760*'Input Parameters'!$E$25*K4760</f>
        <v>1.1236364276673323</v>
      </c>
      <c r="M4760" s="24">
        <f t="shared" ca="1" si="717"/>
        <v>0.59233402681872027</v>
      </c>
      <c r="N4760" s="15">
        <f ca="1">_xlfn.NORM.INV(M4760,'Input Parameters'!$E$29,'Input Parameters'!$F$29)</f>
        <v>0.10002335530937739</v>
      </c>
      <c r="O4760" s="8">
        <f t="shared" ca="1" si="718"/>
        <v>0.10357050476323904</v>
      </c>
      <c r="P4760" s="30">
        <f ca="1">_xlfn.LOGNORM.INV(O4760,'Input Parameters'!$H$30,'Input Parameters'!$I$30)</f>
        <v>1.4786777794638879</v>
      </c>
      <c r="Q4760" s="10">
        <f t="shared" ca="1" si="719"/>
        <v>0.36859005204755613</v>
      </c>
      <c r="R4760" s="30">
        <f>IF('Input Parameters'!$E$32=0,0,_xlfn.BETA.INV(Q4760,'Input Parameters'!$L$32,'Input Parameters'!$M$32,'Input Parameters'!$J$32,'Input Parameters'!$K$32))</f>
        <v>0</v>
      </c>
      <c r="S4760" s="10">
        <f t="shared" ca="1" si="720"/>
        <v>0.51804188443081356</v>
      </c>
      <c r="T4760" s="26">
        <f ca="1">_xlfn.LOGNORM.INV(S4760,'Input Parameters'!$H$34,'Input Parameters'!$I$34)</f>
        <v>50.692467126591445</v>
      </c>
      <c r="U4760" s="10">
        <f t="shared" ca="1" si="721"/>
        <v>0.88827720486974127</v>
      </c>
      <c r="V4760" s="30">
        <f ca="1">_xlfn.BETA.INV(U4760,'Input Parameters'!$L$36,'Input Parameters'!$M$36,'Input Parameters'!$J$36,'Input Parameters'!$K$36)</f>
        <v>0.79047101497989125</v>
      </c>
      <c r="W4760" s="2">
        <f ca="1">N4760+(P4760-N4760)*(1-ERF((T4760-R4760)/(2*SQRT(L4760*'Input Parameters'!$E$38))))</f>
        <v>0.10101707153226626</v>
      </c>
      <c r="X4760">
        <f t="shared" ca="1" si="722"/>
        <v>1</v>
      </c>
      <c r="Y4760" s="7"/>
    </row>
    <row r="4761" spans="1:25" ht="15" customHeight="1" x14ac:dyDescent="0.25">
      <c r="A4761" s="139">
        <v>4754</v>
      </c>
      <c r="B4761" s="10">
        <f t="shared" ca="1" si="713"/>
        <v>0.90315050878710557</v>
      </c>
      <c r="C4761" s="60">
        <f ca="1">_xlfn.NORM.INV(B4761,'Input Parameters'!$E$15,'Input Parameters'!$F$15)</f>
        <v>341.40317707079441</v>
      </c>
      <c r="D4761" s="10">
        <f t="shared" ca="1" si="714"/>
        <v>0.5125213747512708</v>
      </c>
      <c r="E4761" s="62">
        <f ca="1">IF(_xlfn.NORM.INV(D4761,'Input Parameters'!$E$17,'Input Parameters'!$F$17)&lt;3500,3500,IF(_xlfn.NORM.INV(D4761,'Input Parameters'!$E$17,'Input Parameters'!$F$17)&gt;5500,5500,_xlfn.NORM.INV(D4761,'Input Parameters'!$E$17,'Input Parameters'!$F$17)))</f>
        <v>4821.9741108564313</v>
      </c>
      <c r="F4761" s="10">
        <f t="shared" ca="1" si="715"/>
        <v>4.559423457418732E-2</v>
      </c>
      <c r="G4761" s="64">
        <f ca="1">_xlfn.NORM.INV(F4761,'Input Parameters'!$E$20,'Input Parameters'!$F$20)</f>
        <v>271.33261740314964</v>
      </c>
      <c r="H4761" s="57">
        <f ca="1">EXP(E4761*(1/'Input Parameters'!$E$23-1/G4761))</f>
        <v>0.26978143745066424</v>
      </c>
      <c r="I4761" s="10">
        <f t="shared" ca="1" si="716"/>
        <v>0.53922262471312099</v>
      </c>
      <c r="J4761" s="30">
        <f ca="1">_xlfn.BETA.INV(I4761,'Input Parameters'!$L$26,'Input Parameters'!$M$26,'Input Parameters'!$J$26,'Input Parameters'!$K$26)</f>
        <v>0.67711312182693306</v>
      </c>
      <c r="K4761" s="168">
        <f ca="1">('Input Parameters'!$E$27/'Input Parameters'!$E$38)^$J4761</f>
        <v>7.7741705462030745E-3</v>
      </c>
      <c r="L4761" s="69">
        <f ca="1">$H4761*$C4761*'Input Parameters'!$E$25*K4761</f>
        <v>0.71603406870300945</v>
      </c>
      <c r="M4761" s="24">
        <f t="shared" ca="1" si="717"/>
        <v>0.80439848249941381</v>
      </c>
      <c r="N4761" s="15">
        <f ca="1">_xlfn.NORM.INV(M4761,'Input Parameters'!$E$29,'Input Parameters'!$F$29)</f>
        <v>0.10008574376937929</v>
      </c>
      <c r="O4761" s="8">
        <f t="shared" ca="1" si="718"/>
        <v>0.59120585224669264</v>
      </c>
      <c r="P4761" s="30">
        <f ca="1">_xlfn.LOGNORM.INV(O4761,'Input Parameters'!$H$30,'Input Parameters'!$I$30)</f>
        <v>2.9921559168806242</v>
      </c>
      <c r="Q4761" s="10">
        <f t="shared" ca="1" si="719"/>
        <v>3.7683901106502438E-2</v>
      </c>
      <c r="R4761" s="30">
        <f>IF('Input Parameters'!$E$32=0,0,_xlfn.BETA.INV(Q4761,'Input Parameters'!$L$32,'Input Parameters'!$M$32,'Input Parameters'!$J$32,'Input Parameters'!$K$32))</f>
        <v>0</v>
      </c>
      <c r="S4761" s="10">
        <f t="shared" ca="1" si="720"/>
        <v>0.14932375905407114</v>
      </c>
      <c r="T4761" s="26">
        <f ca="1">_xlfn.LOGNORM.INV(S4761,'Input Parameters'!$H$34,'Input Parameters'!$I$34)</f>
        <v>44.288729729291376</v>
      </c>
      <c r="U4761" s="10">
        <f t="shared" ca="1" si="721"/>
        <v>0.20672412371538618</v>
      </c>
      <c r="V4761" s="30">
        <f ca="1">_xlfn.BETA.INV(U4761,'Input Parameters'!$L$36,'Input Parameters'!$M$36,'Input Parameters'!$J$36,'Input Parameters'!$K$36)</f>
        <v>0.47171082023236344</v>
      </c>
      <c r="W4761" s="2">
        <f ca="1">N4761+(P4761-N4761)*(1-ERF((T4761-R4761)/(2*SQRT(L4761*'Input Parameters'!$E$38))))</f>
        <v>0.10070698079490215</v>
      </c>
      <c r="X4761">
        <f t="shared" ca="1" si="722"/>
        <v>1</v>
      </c>
      <c r="Y4761" s="7"/>
    </row>
    <row r="4762" spans="1:25" ht="15" customHeight="1" x14ac:dyDescent="0.25">
      <c r="A4762" s="139">
        <v>4755</v>
      </c>
      <c r="B4762" s="10">
        <f t="shared" ca="1" si="713"/>
        <v>0.5771203518510003</v>
      </c>
      <c r="C4762" s="60">
        <f ca="1">_xlfn.NORM.INV(B4762,'Input Parameters'!$E$15,'Input Parameters'!$F$15)</f>
        <v>281.50956142708714</v>
      </c>
      <c r="D4762" s="10">
        <f t="shared" ca="1" si="714"/>
        <v>0.46759526594560907</v>
      </c>
      <c r="E4762" s="62">
        <f ca="1">IF(_xlfn.NORM.INV(D4762,'Input Parameters'!$E$17,'Input Parameters'!$F$17)&lt;3500,3500,IF(_xlfn.NORM.INV(D4762,'Input Parameters'!$E$17,'Input Parameters'!$F$17)&gt;5500,5500,_xlfn.NORM.INV(D4762,'Input Parameters'!$E$17,'Input Parameters'!$F$17)))</f>
        <v>4743.0786960662499</v>
      </c>
      <c r="F4762" s="10">
        <f t="shared" ca="1" si="715"/>
        <v>0.32729839520837711</v>
      </c>
      <c r="G4762" s="64">
        <f ca="1">_xlfn.NORM.INV(F4762,'Input Parameters'!$E$20,'Input Parameters'!$F$20)</f>
        <v>279.65251758694285</v>
      </c>
      <c r="H4762" s="57">
        <f ca="1">EXP(E4762*(1/'Input Parameters'!$E$23-1/G4762))</f>
        <v>0.4636422914031732</v>
      </c>
      <c r="I4762" s="10">
        <f t="shared" ca="1" si="716"/>
        <v>0.51758661772291381</v>
      </c>
      <c r="J4762" s="30">
        <f ca="1">_xlfn.BETA.INV(I4762,'Input Parameters'!$L$26,'Input Parameters'!$M$26,'Input Parameters'!$J$26,'Input Parameters'!$K$26)</f>
        <v>0.66846740511605041</v>
      </c>
      <c r="K4762" s="168">
        <f ca="1">('Input Parameters'!$E$27/'Input Parameters'!$E$38)^$J4762</f>
        <v>8.27155649874824E-3</v>
      </c>
      <c r="L4762" s="69">
        <f ca="1">$H4762*$C4762*'Input Parameters'!$E$25*K4762</f>
        <v>1.0796013879948765</v>
      </c>
      <c r="M4762" s="24">
        <f t="shared" ca="1" si="717"/>
        <v>0.54787967306272289</v>
      </c>
      <c r="N4762" s="15">
        <f ca="1">_xlfn.NORM.INV(M4762,'Input Parameters'!$E$29,'Input Parameters'!$F$29)</f>
        <v>0.10001203061230211</v>
      </c>
      <c r="O4762" s="8">
        <f t="shared" ca="1" si="718"/>
        <v>0.25340450309202511</v>
      </c>
      <c r="P4762" s="30">
        <f ca="1">_xlfn.LOGNORM.INV(O4762,'Input Parameters'!$H$30,'Input Parameters'!$I$30)</f>
        <v>1.9610250258262563</v>
      </c>
      <c r="Q4762" s="10">
        <f t="shared" ca="1" si="719"/>
        <v>0.74061987226647197</v>
      </c>
      <c r="R4762" s="30">
        <f>IF('Input Parameters'!$E$32=0,0,_xlfn.BETA.INV(Q4762,'Input Parameters'!$L$32,'Input Parameters'!$M$32,'Input Parameters'!$J$32,'Input Parameters'!$K$32))</f>
        <v>0</v>
      </c>
      <c r="S4762" s="10">
        <f t="shared" ca="1" si="720"/>
        <v>0.81960384132978248</v>
      </c>
      <c r="T4762" s="26">
        <f ca="1">_xlfn.LOGNORM.INV(S4762,'Input Parameters'!$H$34,'Input Parameters'!$I$34)</f>
        <v>56.482667831073989</v>
      </c>
      <c r="U4762" s="10">
        <f t="shared" ca="1" si="721"/>
        <v>1.6454043266422858E-4</v>
      </c>
      <c r="V4762" s="30">
        <f ca="1">_xlfn.BETA.INV(U4762,'Input Parameters'!$L$36,'Input Parameters'!$M$36,'Input Parameters'!$J$36,'Input Parameters'!$K$36)</f>
        <v>0.24966112061377299</v>
      </c>
      <c r="W4762" s="2">
        <f ca="1">N4762+(P4762-N4762)*(1-ERF((T4762-R4762)/(2*SQRT(L4762*'Input Parameters'!$E$38))))</f>
        <v>0.10023741803257374</v>
      </c>
      <c r="X4762">
        <f t="shared" ca="1" si="722"/>
        <v>1</v>
      </c>
      <c r="Y4762" s="7"/>
    </row>
    <row r="4763" spans="1:25" ht="15" customHeight="1" x14ac:dyDescent="0.25">
      <c r="A4763" s="139">
        <v>4756</v>
      </c>
      <c r="B4763" s="10">
        <f t="shared" ca="1" si="713"/>
        <v>0.1007629218477446</v>
      </c>
      <c r="C4763" s="60">
        <f ca="1">_xlfn.NORM.INV(B4763,'Input Parameters'!$E$15,'Input Parameters'!$F$15)</f>
        <v>201.75044737394651</v>
      </c>
      <c r="D4763" s="10">
        <f t="shared" ca="1" si="714"/>
        <v>0.77737220590083278</v>
      </c>
      <c r="E4763" s="62">
        <f ca="1">IF(_xlfn.NORM.INV(D4763,'Input Parameters'!$E$17,'Input Parameters'!$F$17)&lt;3500,3500,IF(_xlfn.NORM.INV(D4763,'Input Parameters'!$E$17,'Input Parameters'!$F$17)&gt;5500,5500,_xlfn.NORM.INV(D4763,'Input Parameters'!$E$17,'Input Parameters'!$F$17)))</f>
        <v>5334.3439459846177</v>
      </c>
      <c r="F4763" s="10">
        <f t="shared" ca="1" si="715"/>
        <v>6.4354402457542537E-2</v>
      </c>
      <c r="G4763" s="64">
        <f ca="1">_xlfn.NORM.INV(F4763,'Input Parameters'!$E$20,'Input Parameters'!$F$20)</f>
        <v>272.47127063159922</v>
      </c>
      <c r="H4763" s="57">
        <f ca="1">EXP(E4763*(1/'Input Parameters'!$E$23-1/G4763))</f>
        <v>0.25482011964267798</v>
      </c>
      <c r="I4763" s="10">
        <f t="shared" ca="1" si="716"/>
        <v>0.18651789295478505</v>
      </c>
      <c r="J4763" s="30">
        <f ca="1">_xlfn.BETA.INV(I4763,'Input Parameters'!$L$26,'Input Parameters'!$M$26,'Input Parameters'!$J$26,'Input Parameters'!$K$26)</f>
        <v>0.5114189251743686</v>
      </c>
      <c r="K4763" s="168">
        <f ca="1">('Input Parameters'!$E$27/'Input Parameters'!$E$38)^$J4763</f>
        <v>2.5516752037857238E-2</v>
      </c>
      <c r="L4763" s="69">
        <f ca="1">$H4763*$C4763*'Input Parameters'!$E$25*K4763</f>
        <v>1.3118180885051656</v>
      </c>
      <c r="M4763" s="24">
        <f t="shared" ca="1" si="717"/>
        <v>0.63443805853594937</v>
      </c>
      <c r="N4763" s="15">
        <f ca="1">_xlfn.NORM.INV(M4763,'Input Parameters'!$E$29,'Input Parameters'!$F$29)</f>
        <v>0.1000343630900697</v>
      </c>
      <c r="O4763" s="8">
        <f t="shared" ca="1" si="718"/>
        <v>0.94316507339451838</v>
      </c>
      <c r="P4763" s="30">
        <f ca="1">_xlfn.LOGNORM.INV(O4763,'Input Parameters'!$H$30,'Input Parameters'!$I$30)</f>
        <v>5.6649884536767594</v>
      </c>
      <c r="Q4763" s="10">
        <f t="shared" ca="1" si="719"/>
        <v>0.82646418574152847</v>
      </c>
      <c r="R4763" s="30">
        <f>IF('Input Parameters'!$E$32=0,0,_xlfn.BETA.INV(Q4763,'Input Parameters'!$L$32,'Input Parameters'!$M$32,'Input Parameters'!$J$32,'Input Parameters'!$K$32))</f>
        <v>0</v>
      </c>
      <c r="S4763" s="10">
        <f t="shared" ca="1" si="720"/>
        <v>0.47530952209889321</v>
      </c>
      <c r="T4763" s="26">
        <f ca="1">_xlfn.LOGNORM.INV(S4763,'Input Parameters'!$H$34,'Input Parameters'!$I$34)</f>
        <v>50.020507452234099</v>
      </c>
      <c r="U4763" s="10">
        <f t="shared" ca="1" si="721"/>
        <v>0.64920628629350186</v>
      </c>
      <c r="V4763" s="30">
        <f ca="1">_xlfn.BETA.INV(U4763,'Input Parameters'!$L$36,'Input Parameters'!$M$36,'Input Parameters'!$J$36,'Input Parameters'!$K$36)</f>
        <v>0.64635338736456893</v>
      </c>
      <c r="W4763" s="2">
        <f ca="1">N4763+(P4763-N4763)*(1-ERF((T4763-R4763)/(2*SQRT(L4763*'Input Parameters'!$E$38))))</f>
        <v>0.11124312108122929</v>
      </c>
      <c r="X4763">
        <f t="shared" ca="1" si="722"/>
        <v>1</v>
      </c>
      <c r="Y4763" s="7"/>
    </row>
    <row r="4764" spans="1:25" ht="15" customHeight="1" x14ac:dyDescent="0.25">
      <c r="A4764" s="139">
        <v>4757</v>
      </c>
      <c r="B4764" s="10">
        <f t="shared" ca="1" si="713"/>
        <v>2.4950106541412831E-2</v>
      </c>
      <c r="C4764" s="60">
        <f ca="1">_xlfn.NORM.INV(B4764,'Input Parameters'!$E$15,'Input Parameters'!$F$15)</f>
        <v>164.70370672670603</v>
      </c>
      <c r="D4764" s="10">
        <f t="shared" ca="1" si="714"/>
        <v>0.72776490703301422</v>
      </c>
      <c r="E4764" s="62">
        <f ca="1">IF(_xlfn.NORM.INV(D4764,'Input Parameters'!$E$17,'Input Parameters'!$F$17)&lt;3500,3500,IF(_xlfn.NORM.INV(D4764,'Input Parameters'!$E$17,'Input Parameters'!$F$17)&gt;5500,5500,_xlfn.NORM.INV(D4764,'Input Parameters'!$E$17,'Input Parameters'!$F$17)))</f>
        <v>5224.246981538281</v>
      </c>
      <c r="F4764" s="10">
        <f t="shared" ca="1" si="715"/>
        <v>0.58125779516025089</v>
      </c>
      <c r="G4764" s="64">
        <f ca="1">_xlfn.NORM.INV(F4764,'Input Parameters'!$E$20,'Input Parameters'!$F$20)</f>
        <v>284.02425221316759</v>
      </c>
      <c r="H4764" s="57">
        <f ca="1">EXP(E4764*(1/'Input Parameters'!$E$23-1/G4764))</f>
        <v>0.57173792987977079</v>
      </c>
      <c r="I4764" s="10">
        <f t="shared" ca="1" si="716"/>
        <v>0.86403498409968771</v>
      </c>
      <c r="J4764" s="30">
        <f ca="1">_xlfn.BETA.INV(I4764,'Input Parameters'!$L$26,'Input Parameters'!$M$26,'Input Parameters'!$J$26,'Input Parameters'!$K$26)</f>
        <v>0.81781658253893319</v>
      </c>
      <c r="K4764" s="168">
        <f ca="1">('Input Parameters'!$E$27/'Input Parameters'!$E$38)^$J4764</f>
        <v>2.8335702922539863E-3</v>
      </c>
      <c r="L4764" s="69">
        <f ca="1">$H4764*$C4764*'Input Parameters'!$E$25*K4764</f>
        <v>0.26682982338956279</v>
      </c>
      <c r="M4764" s="24">
        <f t="shared" ca="1" si="717"/>
        <v>0.13635962161806958</v>
      </c>
      <c r="N4764" s="15">
        <f ca="1">_xlfn.NORM.INV(M4764,'Input Parameters'!$E$29,'Input Parameters'!$F$29)</f>
        <v>9.9890317807355064E-2</v>
      </c>
      <c r="O4764" s="8">
        <f t="shared" ca="1" si="718"/>
        <v>0.41317415638591137</v>
      </c>
      <c r="P4764" s="30">
        <f ca="1">_xlfn.LOGNORM.INV(O4764,'Input Parameters'!$H$30,'Input Parameters'!$I$30)</f>
        <v>2.4191255956125941</v>
      </c>
      <c r="Q4764" s="10">
        <f t="shared" ca="1" si="719"/>
        <v>0.76607184125661576</v>
      </c>
      <c r="R4764" s="30">
        <f>IF('Input Parameters'!$E$32=0,0,_xlfn.BETA.INV(Q4764,'Input Parameters'!$L$32,'Input Parameters'!$M$32,'Input Parameters'!$J$32,'Input Parameters'!$K$32))</f>
        <v>0</v>
      </c>
      <c r="S4764" s="10">
        <f t="shared" ca="1" si="720"/>
        <v>0.59018331968052307</v>
      </c>
      <c r="T4764" s="26">
        <f ca="1">_xlfn.LOGNORM.INV(S4764,'Input Parameters'!$H$34,'Input Parameters'!$I$34)</f>
        <v>51.85938538226651</v>
      </c>
      <c r="U4764" s="10">
        <f t="shared" ca="1" si="721"/>
        <v>0.49678671665436069</v>
      </c>
      <c r="V4764" s="30">
        <f ca="1">_xlfn.BETA.INV(U4764,'Input Parameters'!$L$36,'Input Parameters'!$M$36,'Input Parameters'!$J$36,'Input Parameters'!$K$36)</f>
        <v>0.58466286268813439</v>
      </c>
      <c r="W4764" s="2">
        <f ca="1">N4764+(P4764-N4764)*(1-ERF((T4764-R4764)/(2*SQRT(L4764*'Input Parameters'!$E$38))))</f>
        <v>9.989031781027008E-2</v>
      </c>
      <c r="X4764">
        <f t="shared" ca="1" si="722"/>
        <v>1</v>
      </c>
      <c r="Y4764" s="7"/>
    </row>
    <row r="4765" spans="1:25" ht="15" customHeight="1" x14ac:dyDescent="0.25">
      <c r="A4765" s="139">
        <v>4758</v>
      </c>
      <c r="B4765" s="10">
        <f t="shared" ca="1" si="713"/>
        <v>0.16973932792848567</v>
      </c>
      <c r="C4765" s="60">
        <f ca="1">_xlfn.NORM.INV(B4765,'Input Parameters'!$E$15,'Input Parameters'!$F$15)</f>
        <v>219.20185013086467</v>
      </c>
      <c r="D4765" s="10">
        <f t="shared" ca="1" si="714"/>
        <v>0.61802753082615702</v>
      </c>
      <c r="E4765" s="62">
        <f ca="1">IF(_xlfn.NORM.INV(D4765,'Input Parameters'!$E$17,'Input Parameters'!$F$17)&lt;3500,3500,IF(_xlfn.NORM.INV(D4765,'Input Parameters'!$E$17,'Input Parameters'!$F$17)&gt;5500,5500,_xlfn.NORM.INV(D4765,'Input Parameters'!$E$17,'Input Parameters'!$F$17)))</f>
        <v>5010.2131157728372</v>
      </c>
      <c r="F4765" s="10">
        <f t="shared" ca="1" si="715"/>
        <v>0.63444097124759169</v>
      </c>
      <c r="G4765" s="64">
        <f ca="1">_xlfn.NORM.INV(F4765,'Input Parameters'!$E$20,'Input Parameters'!$F$20)</f>
        <v>284.95237892710219</v>
      </c>
      <c r="H4765" s="57">
        <f ca="1">EXP(E4765*(1/'Input Parameters'!$E$23-1/G4765))</f>
        <v>0.61957990614673508</v>
      </c>
      <c r="I4765" s="10">
        <f t="shared" ca="1" si="716"/>
        <v>0.87550759806470668</v>
      </c>
      <c r="J4765" s="30">
        <f ca="1">_xlfn.BETA.INV(I4765,'Input Parameters'!$L$26,'Input Parameters'!$M$26,'Input Parameters'!$J$26,'Input Parameters'!$K$26)</f>
        <v>0.82426147351990631</v>
      </c>
      <c r="K4765" s="168">
        <f ca="1">('Input Parameters'!$E$27/'Input Parameters'!$E$38)^$J4765</f>
        <v>2.7055579244972244E-3</v>
      </c>
      <c r="L4765" s="69">
        <f ca="1">$H4765*$C4765*'Input Parameters'!$E$25*K4765</f>
        <v>0.36745010541727324</v>
      </c>
      <c r="M4765" s="24">
        <f t="shared" ca="1" si="717"/>
        <v>0.38044704606910384</v>
      </c>
      <c r="N4765" s="15">
        <f ca="1">_xlfn.NORM.INV(M4765,'Input Parameters'!$E$29,'Input Parameters'!$F$29)</f>
        <v>9.9969569310432549E-2</v>
      </c>
      <c r="O4765" s="8">
        <f t="shared" ca="1" si="718"/>
        <v>0.16945587110837645</v>
      </c>
      <c r="P4765" s="30">
        <f ca="1">_xlfn.LOGNORM.INV(O4765,'Input Parameters'!$H$30,'Input Parameters'!$I$30)</f>
        <v>1.7079510831975664</v>
      </c>
      <c r="Q4765" s="10">
        <f t="shared" ca="1" si="719"/>
        <v>0.24980714301338958</v>
      </c>
      <c r="R4765" s="30">
        <f>IF('Input Parameters'!$E$32=0,0,_xlfn.BETA.INV(Q4765,'Input Parameters'!$L$32,'Input Parameters'!$M$32,'Input Parameters'!$J$32,'Input Parameters'!$K$32))</f>
        <v>0</v>
      </c>
      <c r="S4765" s="10">
        <f t="shared" ca="1" si="720"/>
        <v>0.11826015381250155</v>
      </c>
      <c r="T4765" s="26">
        <f ca="1">_xlfn.LOGNORM.INV(S4765,'Input Parameters'!$H$34,'Input Parameters'!$I$34)</f>
        <v>43.499579568043615</v>
      </c>
      <c r="U4765" s="10">
        <f t="shared" ca="1" si="721"/>
        <v>0.17133087812778836</v>
      </c>
      <c r="V4765" s="30">
        <f ca="1">_xlfn.BETA.INV(U4765,'Input Parameters'!$L$36,'Input Parameters'!$M$36,'Input Parameters'!$J$36,'Input Parameters'!$K$36)</f>
        <v>0.45545397124097814</v>
      </c>
      <c r="W4765" s="2">
        <f ca="1">N4765+(P4765-N4765)*(1-ERF((T4765-R4765)/(2*SQRT(L4765*'Input Parameters'!$E$38))))</f>
        <v>9.9970194897101364E-2</v>
      </c>
      <c r="X4765">
        <f t="shared" ca="1" si="722"/>
        <v>1</v>
      </c>
      <c r="Y4765" s="7"/>
    </row>
    <row r="4766" spans="1:25" ht="15" customHeight="1" x14ac:dyDescent="0.25">
      <c r="A4766" s="139">
        <v>4759</v>
      </c>
      <c r="B4766" s="10">
        <f t="shared" ca="1" si="713"/>
        <v>0.99606698325482856</v>
      </c>
      <c r="C4766" s="60">
        <f ca="1">_xlfn.NORM.INV(B4766,'Input Parameters'!$E$15,'Input Parameters'!$F$15)</f>
        <v>415.00071783325478</v>
      </c>
      <c r="D4766" s="10">
        <f t="shared" ca="1" si="714"/>
        <v>0.46250474657173357</v>
      </c>
      <c r="E4766" s="62">
        <f ca="1">IF(_xlfn.NORM.INV(D4766,'Input Parameters'!$E$17,'Input Parameters'!$F$17)&lt;3500,3500,IF(_xlfn.NORM.INV(D4766,'Input Parameters'!$E$17,'Input Parameters'!$F$17)&gt;5500,5500,_xlfn.NORM.INV(D4766,'Input Parameters'!$E$17,'Input Parameters'!$F$17)))</f>
        <v>4734.1121754774131</v>
      </c>
      <c r="F4766" s="10">
        <f t="shared" ca="1" si="715"/>
        <v>0.1798653312550974</v>
      </c>
      <c r="G4766" s="64">
        <f ca="1">_xlfn.NORM.INV(F4766,'Input Parameters'!$E$20,'Input Parameters'!$F$20)</f>
        <v>276.51361453426279</v>
      </c>
      <c r="H4766" s="57">
        <f ca="1">EXP(E4766*(1/'Input Parameters'!$E$23-1/G4766))</f>
        <v>0.38313919259610474</v>
      </c>
      <c r="I4766" s="10">
        <f t="shared" ca="1" si="716"/>
        <v>0.26804127938110078</v>
      </c>
      <c r="J4766" s="30">
        <f ca="1">_xlfn.BETA.INV(I4766,'Input Parameters'!$L$26,'Input Parameters'!$M$26,'Input Parameters'!$J$26,'Input Parameters'!$K$26)</f>
        <v>0.55812719342688788</v>
      </c>
      <c r="K4766" s="168">
        <f ca="1">('Input Parameters'!$E$27/'Input Parameters'!$E$38)^$J4766</f>
        <v>1.8252383264321943E-2</v>
      </c>
      <c r="L4766" s="69">
        <f ca="1">$H4766*$C4766*'Input Parameters'!$E$25*K4766</f>
        <v>2.9021844254954385</v>
      </c>
      <c r="M4766" s="24">
        <f t="shared" ca="1" si="717"/>
        <v>0.24314466315595384</v>
      </c>
      <c r="N4766" s="15">
        <f ca="1">_xlfn.NORM.INV(M4766,'Input Parameters'!$E$29,'Input Parameters'!$F$29)</f>
        <v>9.9930377722414782E-2</v>
      </c>
      <c r="O4766" s="8">
        <f t="shared" ca="1" si="718"/>
        <v>0.50361581834613955</v>
      </c>
      <c r="P4766" s="30">
        <f ca="1">_xlfn.LOGNORM.INV(O4766,'Input Parameters'!$H$30,'Input Parameters'!$I$30)</f>
        <v>2.6947946377629499</v>
      </c>
      <c r="Q4766" s="10">
        <f t="shared" ca="1" si="719"/>
        <v>0.44254414113143015</v>
      </c>
      <c r="R4766" s="30">
        <f>IF('Input Parameters'!$E$32=0,0,_xlfn.BETA.INV(Q4766,'Input Parameters'!$L$32,'Input Parameters'!$M$32,'Input Parameters'!$J$32,'Input Parameters'!$K$32))</f>
        <v>0</v>
      </c>
      <c r="S4766" s="10">
        <f t="shared" ca="1" si="720"/>
        <v>0.77332629627756055</v>
      </c>
      <c r="T4766" s="26">
        <f ca="1">_xlfn.LOGNORM.INV(S4766,'Input Parameters'!$H$34,'Input Parameters'!$I$34)</f>
        <v>55.340884271719098</v>
      </c>
      <c r="U4766" s="10">
        <f t="shared" ca="1" si="721"/>
        <v>0.36064523239699453</v>
      </c>
      <c r="V4766" s="30">
        <f ca="1">_xlfn.BETA.INV(U4766,'Input Parameters'!$L$36,'Input Parameters'!$M$36,'Input Parameters'!$J$36,'Input Parameters'!$K$36)</f>
        <v>0.53346157272211037</v>
      </c>
      <c r="W4766" s="2">
        <f ca="1">N4766+(P4766-N4766)*(1-ERF((T4766-R4766)/(2*SQRT(L4766*'Input Parameters'!$E$38))))</f>
        <v>0.15602220249212184</v>
      </c>
      <c r="X4766">
        <f t="shared" ca="1" si="722"/>
        <v>1</v>
      </c>
      <c r="Y4766" s="7"/>
    </row>
    <row r="4767" spans="1:25" ht="15" customHeight="1" x14ac:dyDescent="0.25">
      <c r="A4767" s="139">
        <v>4760</v>
      </c>
      <c r="B4767" s="10">
        <f t="shared" ca="1" si="713"/>
        <v>0.52749546213651166</v>
      </c>
      <c r="C4767" s="60">
        <f ca="1">_xlfn.NORM.INV(B4767,'Input Parameters'!$E$15,'Input Parameters'!$F$15)</f>
        <v>274.70522271735098</v>
      </c>
      <c r="D4767" s="10">
        <f t="shared" ca="1" si="714"/>
        <v>0.38719769729406217</v>
      </c>
      <c r="E4767" s="62">
        <f ca="1">IF(_xlfn.NORM.INV(D4767,'Input Parameters'!$E$17,'Input Parameters'!$F$17)&lt;3500,3500,IF(_xlfn.NORM.INV(D4767,'Input Parameters'!$E$17,'Input Parameters'!$F$17)&gt;5500,5500,_xlfn.NORM.INV(D4767,'Input Parameters'!$E$17,'Input Parameters'!$F$17)))</f>
        <v>4599.3587746176918</v>
      </c>
      <c r="F4767" s="10">
        <f t="shared" ca="1" si="715"/>
        <v>0.14511410159686389</v>
      </c>
      <c r="G4767" s="64">
        <f ca="1">_xlfn.NORM.INV(F4767,'Input Parameters'!$E$20,'Input Parameters'!$F$20)</f>
        <v>275.56393839786728</v>
      </c>
      <c r="H4767" s="57">
        <f ca="1">EXP(E4767*(1/'Input Parameters'!$E$23-1/G4767))</f>
        <v>0.37180969719039458</v>
      </c>
      <c r="I4767" s="10">
        <f t="shared" ca="1" si="716"/>
        <v>4.9848159632293498E-2</v>
      </c>
      <c r="J4767" s="30">
        <f ca="1">_xlfn.BETA.INV(I4767,'Input Parameters'!$L$26,'Input Parameters'!$M$26,'Input Parameters'!$J$26,'Input Parameters'!$K$26)</f>
        <v>0.38398513982690191</v>
      </c>
      <c r="K4767" s="168">
        <f ca="1">('Input Parameters'!$E$27/'Input Parameters'!$E$38)^$J4767</f>
        <v>6.3651363640758213E-2</v>
      </c>
      <c r="L4767" s="69">
        <f ca="1">$H4767*$C4767*'Input Parameters'!$E$25*K4767</f>
        <v>6.501227159853137</v>
      </c>
      <c r="M4767" s="24">
        <f t="shared" ca="1" si="717"/>
        <v>0.63951951555376907</v>
      </c>
      <c r="N4767" s="15">
        <f ca="1">_xlfn.NORM.INV(M4767,'Input Parameters'!$E$29,'Input Parameters'!$F$29)</f>
        <v>0.10003571747747715</v>
      </c>
      <c r="O4767" s="8">
        <f t="shared" ca="1" si="718"/>
        <v>0.21363689604052383</v>
      </c>
      <c r="P4767" s="30">
        <f ca="1">_xlfn.LOGNORM.INV(O4767,'Input Parameters'!$H$30,'Input Parameters'!$I$30)</f>
        <v>1.8441782703227187</v>
      </c>
      <c r="Q4767" s="10">
        <f t="shared" ca="1" si="719"/>
        <v>0.67450493117550037</v>
      </c>
      <c r="R4767" s="30">
        <f>IF('Input Parameters'!$E$32=0,0,_xlfn.BETA.INV(Q4767,'Input Parameters'!$L$32,'Input Parameters'!$M$32,'Input Parameters'!$J$32,'Input Parameters'!$K$32))</f>
        <v>0</v>
      </c>
      <c r="S4767" s="10">
        <f t="shared" ca="1" si="720"/>
        <v>0.11352037705973894</v>
      </c>
      <c r="T4767" s="26">
        <f ca="1">_xlfn.LOGNORM.INV(S4767,'Input Parameters'!$H$34,'Input Parameters'!$I$34)</f>
        <v>43.36822620900756</v>
      </c>
      <c r="U4767" s="10">
        <f t="shared" ca="1" si="721"/>
        <v>0.9060496813162997</v>
      </c>
      <c r="V4767" s="30">
        <f ca="1">_xlfn.BETA.INV(U4767,'Input Parameters'!$L$36,'Input Parameters'!$M$36,'Input Parameters'!$J$36,'Input Parameters'!$K$36)</f>
        <v>0.80856591308453973</v>
      </c>
      <c r="W4767" s="2">
        <f ca="1">N4767+(P4767-N4767)*(1-ERF((T4767-R4767)/(2*SQRT(L4767*'Input Parameters'!$E$38))))</f>
        <v>0.49960243829683093</v>
      </c>
      <c r="X4767">
        <f t="shared" ca="1" si="722"/>
        <v>1</v>
      </c>
      <c r="Y4767" s="7"/>
    </row>
    <row r="4768" spans="1:25" ht="15" customHeight="1" x14ac:dyDescent="0.25">
      <c r="A4768" s="139">
        <v>4761</v>
      </c>
      <c r="B4768" s="10">
        <f t="shared" ca="1" si="713"/>
        <v>0.30947124120649028</v>
      </c>
      <c r="C4768" s="60">
        <f ca="1">_xlfn.NORM.INV(B4768,'Input Parameters'!$E$15,'Input Parameters'!$F$15)</f>
        <v>244.01410984721232</v>
      </c>
      <c r="D4768" s="10">
        <f t="shared" ca="1" si="714"/>
        <v>0.60223384713972927</v>
      </c>
      <c r="E4768" s="62">
        <f ca="1">IF(_xlfn.NORM.INV(D4768,'Input Parameters'!$E$17,'Input Parameters'!$F$17)&lt;3500,3500,IF(_xlfn.NORM.INV(D4768,'Input Parameters'!$E$17,'Input Parameters'!$F$17)&gt;5500,5500,_xlfn.NORM.INV(D4768,'Input Parameters'!$E$17,'Input Parameters'!$F$17)))</f>
        <v>4981.3933886386139</v>
      </c>
      <c r="F4768" s="10">
        <f t="shared" ca="1" si="715"/>
        <v>0.26634206440597363</v>
      </c>
      <c r="G4768" s="64">
        <f ca="1">_xlfn.NORM.INV(F4768,'Input Parameters'!$E$20,'Input Parameters'!$F$20)</f>
        <v>278.46977684556475</v>
      </c>
      <c r="H4768" s="57">
        <f ca="1">EXP(E4768*(1/'Input Parameters'!$E$23-1/G4768))</f>
        <v>0.41357426040356104</v>
      </c>
      <c r="I4768" s="10">
        <f t="shared" ca="1" si="716"/>
        <v>0.77736898507417584</v>
      </c>
      <c r="J4768" s="30">
        <f ca="1">_xlfn.BETA.INV(I4768,'Input Parameters'!$L$26,'Input Parameters'!$M$26,'Input Parameters'!$J$26,'Input Parameters'!$K$26)</f>
        <v>0.77503554866671809</v>
      </c>
      <c r="K4768" s="168">
        <f ca="1">('Input Parameters'!$E$27/'Input Parameters'!$E$38)^$J4768</f>
        <v>3.8512850667915422E-3</v>
      </c>
      <c r="L4768" s="69">
        <f ca="1">$H4768*$C4768*'Input Parameters'!$E$25*K4768</f>
        <v>0.3886638130938137</v>
      </c>
      <c r="M4768" s="24">
        <f t="shared" ca="1" si="717"/>
        <v>0.20391726145162081</v>
      </c>
      <c r="N4768" s="15">
        <f ca="1">_xlfn.NORM.INV(M4768,'Input Parameters'!$E$29,'Input Parameters'!$F$29)</f>
        <v>9.9917228959117504E-2</v>
      </c>
      <c r="O4768" s="8">
        <f t="shared" ca="1" si="718"/>
        <v>0.9566259669233077</v>
      </c>
      <c r="P4768" s="30">
        <f ca="1">_xlfn.LOGNORM.INV(O4768,'Input Parameters'!$H$30,'Input Parameters'!$I$30)</f>
        <v>6.0263257246407695</v>
      </c>
      <c r="Q4768" s="10">
        <f t="shared" ca="1" si="719"/>
        <v>0.38419049809255579</v>
      </c>
      <c r="R4768" s="30">
        <f>IF('Input Parameters'!$E$32=0,0,_xlfn.BETA.INV(Q4768,'Input Parameters'!$L$32,'Input Parameters'!$M$32,'Input Parameters'!$J$32,'Input Parameters'!$K$32))</f>
        <v>0</v>
      </c>
      <c r="S4768" s="10">
        <f t="shared" ca="1" si="720"/>
        <v>0.43493453592534836</v>
      </c>
      <c r="T4768" s="26">
        <f ca="1">_xlfn.LOGNORM.INV(S4768,'Input Parameters'!$H$34,'Input Parameters'!$I$34)</f>
        <v>49.389877018573273</v>
      </c>
      <c r="U4768" s="10">
        <f t="shared" ca="1" si="721"/>
        <v>0.56953593843435413</v>
      </c>
      <c r="V4768" s="30">
        <f ca="1">_xlfn.BETA.INV(U4768,'Input Parameters'!$L$36,'Input Parameters'!$M$36,'Input Parameters'!$J$36,'Input Parameters'!$K$36)</f>
        <v>0.61302579324095818</v>
      </c>
      <c r="W4768" s="2">
        <f ca="1">N4768+(P4768-N4768)*(1-ERF((T4768-R4768)/(2*SQRT(L4768*'Input Parameters'!$E$38))))</f>
        <v>9.9917354602723926E-2</v>
      </c>
      <c r="X4768">
        <f t="shared" ca="1" si="722"/>
        <v>1</v>
      </c>
      <c r="Y4768" s="7"/>
    </row>
    <row r="4769" spans="1:25" ht="15" customHeight="1" x14ac:dyDescent="0.25">
      <c r="A4769" s="139">
        <v>4762</v>
      </c>
      <c r="B4769" s="10">
        <f t="shared" ca="1" si="713"/>
        <v>0.10149568095604133</v>
      </c>
      <c r="C4769" s="60">
        <f ca="1">_xlfn.NORM.INV(B4769,'Input Parameters'!$E$15,'Input Parameters'!$F$15)</f>
        <v>201.97487608484477</v>
      </c>
      <c r="D4769" s="10">
        <f t="shared" ca="1" si="714"/>
        <v>0.17606434296929074</v>
      </c>
      <c r="E4769" s="62">
        <f ca="1">IF(_xlfn.NORM.INV(D4769,'Input Parameters'!$E$17,'Input Parameters'!$F$17)&lt;3500,3500,IF(_xlfn.NORM.INV(D4769,'Input Parameters'!$E$17,'Input Parameters'!$F$17)&gt;5500,5500,_xlfn.NORM.INV(D4769,'Input Parameters'!$E$17,'Input Parameters'!$F$17)))</f>
        <v>4148.6722118673524</v>
      </c>
      <c r="F4769" s="10">
        <f t="shared" ca="1" si="715"/>
        <v>0.55732133760611546</v>
      </c>
      <c r="G4769" s="64">
        <f ca="1">_xlfn.NORM.INV(F4769,'Input Parameters'!$E$20,'Input Parameters'!$F$20)</f>
        <v>283.61601455979559</v>
      </c>
      <c r="H4769" s="57">
        <f ca="1">EXP(E4769*(1/'Input Parameters'!$E$23-1/G4769))</f>
        <v>0.62813726624139876</v>
      </c>
      <c r="I4769" s="10">
        <f t="shared" ca="1" si="716"/>
        <v>0.61540891807764864</v>
      </c>
      <c r="J4769" s="30">
        <f ca="1">_xlfn.BETA.INV(I4769,'Input Parameters'!$L$26,'Input Parameters'!$M$26,'Input Parameters'!$J$26,'Input Parameters'!$K$26)</f>
        <v>0.70740639456045606</v>
      </c>
      <c r="K4769" s="168">
        <f ca="1">('Input Parameters'!$E$27/'Input Parameters'!$E$38)^$J4769</f>
        <v>6.2558210933972083E-3</v>
      </c>
      <c r="L4769" s="69">
        <f ca="1">$H4769*$C4769*'Input Parameters'!$E$25*K4769</f>
        <v>0.79366317587438928</v>
      </c>
      <c r="M4769" s="24">
        <f t="shared" ca="1" si="717"/>
        <v>0.39562657071815721</v>
      </c>
      <c r="N4769" s="15">
        <f ca="1">_xlfn.NORM.INV(M4769,'Input Parameters'!$E$29,'Input Parameters'!$F$29)</f>
        <v>9.9973531630795934E-2</v>
      </c>
      <c r="O4769" s="8">
        <f t="shared" ca="1" si="718"/>
        <v>0.2049453034597537</v>
      </c>
      <c r="P4769" s="30">
        <f ca="1">_xlfn.LOGNORM.INV(O4769,'Input Parameters'!$H$30,'Input Parameters'!$I$30)</f>
        <v>1.8180383614612032</v>
      </c>
      <c r="Q4769" s="10">
        <f t="shared" ca="1" si="719"/>
        <v>0.58636658111217488</v>
      </c>
      <c r="R4769" s="30">
        <f>IF('Input Parameters'!$E$32=0,0,_xlfn.BETA.INV(Q4769,'Input Parameters'!$L$32,'Input Parameters'!$M$32,'Input Parameters'!$J$32,'Input Parameters'!$K$32))</f>
        <v>0</v>
      </c>
      <c r="S4769" s="10">
        <f t="shared" ca="1" si="720"/>
        <v>0.26996112024510721</v>
      </c>
      <c r="T4769" s="26">
        <f ca="1">_xlfn.LOGNORM.INV(S4769,'Input Parameters'!$H$34,'Input Parameters'!$I$34)</f>
        <v>46.703761820629403</v>
      </c>
      <c r="U4769" s="10">
        <f t="shared" ca="1" si="721"/>
        <v>0.19785153474662043</v>
      </c>
      <c r="V4769" s="30">
        <f ca="1">_xlfn.BETA.INV(U4769,'Input Parameters'!$L$36,'Input Parameters'!$M$36,'Input Parameters'!$J$36,'Input Parameters'!$K$36)</f>
        <v>0.46775325944059737</v>
      </c>
      <c r="W4769" s="2">
        <f ca="1">N4769+(P4769-N4769)*(1-ERF((T4769-R4769)/(2*SQRT(L4769*'Input Parameters'!$E$38))))</f>
        <v>0.1003339061258444</v>
      </c>
      <c r="X4769">
        <f t="shared" ca="1" si="722"/>
        <v>1</v>
      </c>
      <c r="Y4769" s="7"/>
    </row>
    <row r="4770" spans="1:25" ht="15" customHeight="1" x14ac:dyDescent="0.25">
      <c r="A4770" s="139">
        <v>4763</v>
      </c>
      <c r="B4770" s="10">
        <f t="shared" ca="1" si="713"/>
        <v>0.48153647881383732</v>
      </c>
      <c r="C4770" s="60">
        <f ca="1">_xlfn.NORM.INV(B4770,'Input Parameters'!$E$15,'Input Parameters'!$F$15)</f>
        <v>268.45816736307228</v>
      </c>
      <c r="D4770" s="10">
        <f t="shared" ca="1" si="714"/>
        <v>0.31028266121146464</v>
      </c>
      <c r="E4770" s="62">
        <f ca="1">IF(_xlfn.NORM.INV(D4770,'Input Parameters'!$E$17,'Input Parameters'!$F$17)&lt;3500,3500,IF(_xlfn.NORM.INV(D4770,'Input Parameters'!$E$17,'Input Parameters'!$F$17)&gt;5500,5500,_xlfn.NORM.INV(D4770,'Input Parameters'!$E$17,'Input Parameters'!$F$17)))</f>
        <v>4453.4654915750079</v>
      </c>
      <c r="F4770" s="10">
        <f t="shared" ca="1" si="715"/>
        <v>0.71131414949057481</v>
      </c>
      <c r="G4770" s="64">
        <f ca="1">_xlfn.NORM.INV(F4770,'Input Parameters'!$E$20,'Input Parameters'!$F$20)</f>
        <v>286.38342721159626</v>
      </c>
      <c r="H4770" s="57">
        <f ca="1">EXP(E4770*(1/'Input Parameters'!$E$23-1/G4770))</f>
        <v>0.70650774564284813</v>
      </c>
      <c r="I4770" s="10">
        <f t="shared" ca="1" si="716"/>
        <v>0.29900077899416944</v>
      </c>
      <c r="J4770" s="30">
        <f ca="1">_xlfn.BETA.INV(I4770,'Input Parameters'!$L$26,'Input Parameters'!$M$26,'Input Parameters'!$J$26,'Input Parameters'!$K$26)</f>
        <v>0.57374146115438596</v>
      </c>
      <c r="K4770" s="168">
        <f ca="1">('Input Parameters'!$E$27/'Input Parameters'!$E$38)^$J4770</f>
        <v>1.6318413747652784E-2</v>
      </c>
      <c r="L4770" s="69">
        <f ca="1">$H4770*$C4770*'Input Parameters'!$E$25*K4770</f>
        <v>3.0950772208962172</v>
      </c>
      <c r="M4770" s="24">
        <f t="shared" ca="1" si="717"/>
        <v>0.25911897583962973</v>
      </c>
      <c r="N4770" s="15">
        <f ca="1">_xlfn.NORM.INV(M4770,'Input Parameters'!$E$29,'Input Parameters'!$F$29)</f>
        <v>9.9935393606665729E-2</v>
      </c>
      <c r="O4770" s="8">
        <f t="shared" ca="1" si="718"/>
        <v>0.73401867566763845</v>
      </c>
      <c r="P4770" s="30">
        <f ca="1">_xlfn.LOGNORM.INV(O4770,'Input Parameters'!$H$30,'Input Parameters'!$I$30)</f>
        <v>3.6048657138046836</v>
      </c>
      <c r="Q4770" s="10">
        <f t="shared" ca="1" si="719"/>
        <v>0.72535873791639793</v>
      </c>
      <c r="R4770" s="30">
        <f>IF('Input Parameters'!$E$32=0,0,_xlfn.BETA.INV(Q4770,'Input Parameters'!$L$32,'Input Parameters'!$M$32,'Input Parameters'!$J$32,'Input Parameters'!$K$32))</f>
        <v>0</v>
      </c>
      <c r="S4770" s="10">
        <f t="shared" ca="1" si="720"/>
        <v>0.55931614929541174</v>
      </c>
      <c r="T4770" s="26">
        <f ca="1">_xlfn.LOGNORM.INV(S4770,'Input Parameters'!$H$34,'Input Parameters'!$I$34)</f>
        <v>51.353159189811677</v>
      </c>
      <c r="U4770" s="10">
        <f t="shared" ca="1" si="721"/>
        <v>0.11664054929936352</v>
      </c>
      <c r="V4770" s="30">
        <f ca="1">_xlfn.BETA.INV(U4770,'Input Parameters'!$L$36,'Input Parameters'!$M$36,'Input Parameters'!$J$36,'Input Parameters'!$K$36)</f>
        <v>0.42687126528330877</v>
      </c>
      <c r="W4770" s="2">
        <f ca="1">N4770+(P4770-N4770)*(1-ERF((T4770-R4770)/(2*SQRT(L4770*'Input Parameters'!$E$38))))</f>
        <v>0.23667914081143068</v>
      </c>
      <c r="X4770">
        <f t="shared" ca="1" si="722"/>
        <v>1</v>
      </c>
      <c r="Y4770" s="7"/>
    </row>
    <row r="4771" spans="1:25" ht="15" customHeight="1" x14ac:dyDescent="0.25">
      <c r="A4771" s="139">
        <v>4764</v>
      </c>
      <c r="B4771" s="10">
        <f t="shared" ca="1" si="713"/>
        <v>0.61212331387411256</v>
      </c>
      <c r="C4771" s="60">
        <f ca="1">_xlfn.NORM.INV(B4771,'Input Parameters'!$E$15,'Input Parameters'!$F$15)</f>
        <v>286.40460397037083</v>
      </c>
      <c r="D4771" s="10">
        <f t="shared" ca="1" si="714"/>
        <v>0.51023134336828357</v>
      </c>
      <c r="E4771" s="62">
        <f ca="1">IF(_xlfn.NORM.INV(D4771,'Input Parameters'!$E$17,'Input Parameters'!$F$17)&lt;3500,3500,IF(_xlfn.NORM.INV(D4771,'Input Parameters'!$E$17,'Input Parameters'!$F$17)&gt;5500,5500,_xlfn.NORM.INV(D4771,'Input Parameters'!$E$17,'Input Parameters'!$F$17)))</f>
        <v>4817.9542906075594</v>
      </c>
      <c r="F4771" s="10">
        <f t="shared" ca="1" si="715"/>
        <v>0.44757218026088175</v>
      </c>
      <c r="G4771" s="64">
        <f ca="1">_xlfn.NORM.INV(F4771,'Input Parameters'!$E$20,'Input Parameters'!$F$20)</f>
        <v>281.76695587337559</v>
      </c>
      <c r="H4771" s="57">
        <f ca="1">EXP(E4771*(1/'Input Parameters'!$E$23-1/G4771))</f>
        <v>0.52126813041246833</v>
      </c>
      <c r="I4771" s="10">
        <f t="shared" ca="1" si="716"/>
        <v>4.8492389659497981E-3</v>
      </c>
      <c r="J4771" s="30">
        <f ca="1">_xlfn.BETA.INV(I4771,'Input Parameters'!$L$26,'Input Parameters'!$M$26,'Input Parameters'!$J$26,'Input Parameters'!$K$26)</f>
        <v>0.24403039647012814</v>
      </c>
      <c r="K4771" s="168">
        <f ca="1">('Input Parameters'!$E$27/'Input Parameters'!$E$38)^$J4771</f>
        <v>0.17369822384373651</v>
      </c>
      <c r="L4771" s="69">
        <f ca="1">$H4771*$C4771*'Input Parameters'!$E$25*K4771</f>
        <v>25.932031840364314</v>
      </c>
      <c r="M4771" s="24">
        <f t="shared" ca="1" si="717"/>
        <v>0.87632610306740744</v>
      </c>
      <c r="N4771" s="15">
        <f ca="1">_xlfn.NORM.INV(M4771,'Input Parameters'!$E$29,'Input Parameters'!$F$29)</f>
        <v>0.10011568153871822</v>
      </c>
      <c r="O4771" s="8">
        <f t="shared" ca="1" si="718"/>
        <v>0.85583209841279517</v>
      </c>
      <c r="P4771" s="30">
        <f ca="1">_xlfn.LOGNORM.INV(O4771,'Input Parameters'!$H$30,'Input Parameters'!$I$30)</f>
        <v>4.4309086692279882</v>
      </c>
      <c r="Q4771" s="10">
        <f t="shared" ca="1" si="719"/>
        <v>0.28254496234791171</v>
      </c>
      <c r="R4771" s="30">
        <f>IF('Input Parameters'!$E$32=0,0,_xlfn.BETA.INV(Q4771,'Input Parameters'!$L$32,'Input Parameters'!$M$32,'Input Parameters'!$J$32,'Input Parameters'!$K$32))</f>
        <v>0</v>
      </c>
      <c r="S4771" s="10">
        <f t="shared" ca="1" si="720"/>
        <v>0.42629528564522357</v>
      </c>
      <c r="T4771" s="26">
        <f ca="1">_xlfn.LOGNORM.INV(S4771,'Input Parameters'!$H$34,'Input Parameters'!$I$34)</f>
        <v>49.254831893591209</v>
      </c>
      <c r="U4771" s="10">
        <f t="shared" ca="1" si="721"/>
        <v>5.6200494493122699E-3</v>
      </c>
      <c r="V4771" s="30">
        <f ca="1">_xlfn.BETA.INV(U4771,'Input Parameters'!$L$36,'Input Parameters'!$M$36,'Input Parameters'!$J$36,'Input Parameters'!$K$36)</f>
        <v>0.30546859953778005</v>
      </c>
      <c r="W4771" s="2">
        <f ca="1">N4771+(P4771-N4771)*(1-ERF((T4771-R4771)/(2*SQRT(L4771*'Input Parameters'!$E$38))))</f>
        <v>2.239594434714661</v>
      </c>
      <c r="X4771">
        <f t="shared" ca="1" si="722"/>
        <v>0</v>
      </c>
      <c r="Y4771" s="7"/>
    </row>
    <row r="4772" spans="1:25" ht="15" customHeight="1" x14ac:dyDescent="0.25">
      <c r="A4772" s="139">
        <v>4765</v>
      </c>
      <c r="B4772" s="10">
        <f t="shared" ca="1" si="713"/>
        <v>0.76586647263454077</v>
      </c>
      <c r="C4772" s="60">
        <f ca="1">_xlfn.NORM.INV(B4772,'Input Parameters'!$E$15,'Input Parameters'!$F$15)</f>
        <v>310.27378606080958</v>
      </c>
      <c r="D4772" s="10">
        <f t="shared" ca="1" si="714"/>
        <v>0.37089661135540586</v>
      </c>
      <c r="E4772" s="62">
        <f ca="1">IF(_xlfn.NORM.INV(D4772,'Input Parameters'!$E$17,'Input Parameters'!$F$17)&lt;3500,3500,IF(_xlfn.NORM.INV(D4772,'Input Parameters'!$E$17,'Input Parameters'!$F$17)&gt;5500,5500,_xlfn.NORM.INV(D4772,'Input Parameters'!$E$17,'Input Parameters'!$F$17)))</f>
        <v>4569.364291022448</v>
      </c>
      <c r="F4772" s="10">
        <f t="shared" ca="1" si="715"/>
        <v>0.6137608042887196</v>
      </c>
      <c r="G4772" s="64">
        <f ca="1">_xlfn.NORM.INV(F4772,'Input Parameters'!$E$20,'Input Parameters'!$F$20)</f>
        <v>284.58720169216485</v>
      </c>
      <c r="H4772" s="57">
        <f ca="1">EXP(E4772*(1/'Input Parameters'!$E$23-1/G4772))</f>
        <v>0.63307391751941056</v>
      </c>
      <c r="I4772" s="10">
        <f t="shared" ca="1" si="716"/>
        <v>0.2509209398911062</v>
      </c>
      <c r="J4772" s="30">
        <f ca="1">_xlfn.BETA.INV(I4772,'Input Parameters'!$L$26,'Input Parameters'!$M$26,'Input Parameters'!$J$26,'Input Parameters'!$K$26)</f>
        <v>0.54907690729753766</v>
      </c>
      <c r="K4772" s="168">
        <f ca="1">('Input Parameters'!$E$27/'Input Parameters'!$E$38)^$J4772</f>
        <v>1.9476596761916168E-2</v>
      </c>
      <c r="L4772" s="69">
        <f ca="1">$H4772*$C4772*'Input Parameters'!$E$25*K4772</f>
        <v>3.825714694189605</v>
      </c>
      <c r="M4772" s="24">
        <f t="shared" ca="1" si="717"/>
        <v>0.1379996995679843</v>
      </c>
      <c r="N4772" s="15">
        <f ca="1">_xlfn.NORM.INV(M4772,'Input Parameters'!$E$29,'Input Parameters'!$F$29)</f>
        <v>9.9891064960899667E-2</v>
      </c>
      <c r="O4772" s="8">
        <f t="shared" ca="1" si="718"/>
        <v>0.13498290062846918</v>
      </c>
      <c r="P4772" s="30">
        <f ca="1">_xlfn.LOGNORM.INV(O4772,'Input Parameters'!$H$30,'Input Parameters'!$I$30)</f>
        <v>1.5935079060431143</v>
      </c>
      <c r="Q4772" s="10">
        <f t="shared" ca="1" si="719"/>
        <v>0.66811349592151104</v>
      </c>
      <c r="R4772" s="30">
        <f>IF('Input Parameters'!$E$32=0,0,_xlfn.BETA.INV(Q4772,'Input Parameters'!$L$32,'Input Parameters'!$M$32,'Input Parameters'!$J$32,'Input Parameters'!$K$32))</f>
        <v>0</v>
      </c>
      <c r="S4772" s="10">
        <f t="shared" ca="1" si="720"/>
        <v>0.27206809232787166</v>
      </c>
      <c r="T4772" s="26">
        <f ca="1">_xlfn.LOGNORM.INV(S4772,'Input Parameters'!$H$34,'Input Parameters'!$I$34)</f>
        <v>46.740764390797089</v>
      </c>
      <c r="U4772" s="10">
        <f t="shared" ca="1" si="721"/>
        <v>0.64885682497054387</v>
      </c>
      <c r="V4772" s="30">
        <f ca="1">_xlfn.BETA.INV(U4772,'Input Parameters'!$L$36,'Input Parameters'!$M$36,'Input Parameters'!$J$36,'Input Parameters'!$K$36)</f>
        <v>0.64619974364394528</v>
      </c>
      <c r="W4772" s="2">
        <f ca="1">N4772+(P4772-N4772)*(1-ERF((T4772-R4772)/(2*SQRT(L4772*'Input Parameters'!$E$38))))</f>
        <v>0.23592110323803792</v>
      </c>
      <c r="X4772">
        <f t="shared" ca="1" si="722"/>
        <v>1</v>
      </c>
      <c r="Y4772" s="7"/>
    </row>
    <row r="4773" spans="1:25" ht="15" customHeight="1" x14ac:dyDescent="0.25">
      <c r="A4773" s="139">
        <v>4766</v>
      </c>
      <c r="B4773" s="10">
        <f t="shared" ca="1" si="713"/>
        <v>4.7855805837697329E-2</v>
      </c>
      <c r="C4773" s="60">
        <f ca="1">_xlfn.NORM.INV(B4773,'Input Parameters'!$E$15,'Input Parameters'!$F$15)</f>
        <v>180.6804384452638</v>
      </c>
      <c r="D4773" s="10">
        <f t="shared" ca="1" si="714"/>
        <v>0.47781573204740058</v>
      </c>
      <c r="E4773" s="62">
        <f ca="1">IF(_xlfn.NORM.INV(D4773,'Input Parameters'!$E$17,'Input Parameters'!$F$17)&lt;3500,3500,IF(_xlfn.NORM.INV(D4773,'Input Parameters'!$E$17,'Input Parameters'!$F$17)&gt;5500,5500,_xlfn.NORM.INV(D4773,'Input Parameters'!$E$17,'Input Parameters'!$F$17)))</f>
        <v>4761.0545179794308</v>
      </c>
      <c r="F4773" s="10">
        <f t="shared" ca="1" si="715"/>
        <v>8.6173264788138582E-2</v>
      </c>
      <c r="G4773" s="64">
        <f ca="1">_xlfn.NORM.INV(F4773,'Input Parameters'!$E$20,'Input Parameters'!$F$20)</f>
        <v>273.50649231231171</v>
      </c>
      <c r="H4773" s="57">
        <f ca="1">EXP(E4773*(1/'Input Parameters'!$E$23-1/G4773))</f>
        <v>0.31533326496899666</v>
      </c>
      <c r="I4773" s="10">
        <f t="shared" ca="1" si="716"/>
        <v>0.9924840745878668</v>
      </c>
      <c r="J4773" s="30">
        <f ca="1">_xlfn.BETA.INV(I4773,'Input Parameters'!$L$26,'Input Parameters'!$M$26,'Input Parameters'!$J$26,'Input Parameters'!$K$26)</f>
        <v>0.93674408961358124</v>
      </c>
      <c r="K4773" s="168">
        <f ca="1">('Input Parameters'!$E$27/'Input Parameters'!$E$38)^$J4773</f>
        <v>1.2073980475776835E-3</v>
      </c>
      <c r="L4773" s="69">
        <f ca="1">$H4773*$C4773*'Input Parameters'!$E$25*K4773</f>
        <v>6.8790963535807145E-2</v>
      </c>
      <c r="M4773" s="24">
        <f t="shared" ca="1" si="717"/>
        <v>0.10780293239047312</v>
      </c>
      <c r="N4773" s="15">
        <f ca="1">_xlfn.NORM.INV(M4773,'Input Parameters'!$E$29,'Input Parameters'!$F$29)</f>
        <v>9.9876170275450815E-2</v>
      </c>
      <c r="O4773" s="8">
        <f t="shared" ca="1" si="718"/>
        <v>0.90418973555930193</v>
      </c>
      <c r="P4773" s="30">
        <f ca="1">_xlfn.LOGNORM.INV(O4773,'Input Parameters'!$H$30,'Input Parameters'!$I$30)</f>
        <v>4.9722643378195963</v>
      </c>
      <c r="Q4773" s="10">
        <f t="shared" ca="1" si="719"/>
        <v>0.59920191674343326</v>
      </c>
      <c r="R4773" s="30">
        <f>IF('Input Parameters'!$E$32=0,0,_xlfn.BETA.INV(Q4773,'Input Parameters'!$L$32,'Input Parameters'!$M$32,'Input Parameters'!$J$32,'Input Parameters'!$K$32))</f>
        <v>0</v>
      </c>
      <c r="S4773" s="10">
        <f t="shared" ca="1" si="720"/>
        <v>0.76119584251901662</v>
      </c>
      <c r="T4773" s="26">
        <f ca="1">_xlfn.LOGNORM.INV(S4773,'Input Parameters'!$H$34,'Input Parameters'!$I$34)</f>
        <v>55.068051837730422</v>
      </c>
      <c r="U4773" s="10">
        <f t="shared" ca="1" si="721"/>
        <v>1.1971505679021388E-2</v>
      </c>
      <c r="V4773" s="30">
        <f ca="1">_xlfn.BETA.INV(U4773,'Input Parameters'!$L$36,'Input Parameters'!$M$36,'Input Parameters'!$J$36,'Input Parameters'!$K$36)</f>
        <v>0.32556503200976494</v>
      </c>
      <c r="W4773" s="2">
        <f ca="1">N4773+(P4773-N4773)*(1-ERF((T4773-R4773)/(2*SQRT(L4773*'Input Parameters'!$E$38))))</f>
        <v>9.9876170275450815E-2</v>
      </c>
      <c r="X4773">
        <f t="shared" ca="1" si="722"/>
        <v>1</v>
      </c>
      <c r="Y4773" s="7"/>
    </row>
    <row r="4774" spans="1:25" ht="15" customHeight="1" x14ac:dyDescent="0.25">
      <c r="A4774" s="139">
        <v>4767</v>
      </c>
      <c r="B4774" s="10">
        <f t="shared" ca="1" si="713"/>
        <v>0.16776206096004709</v>
      </c>
      <c r="C4774" s="60">
        <f ca="1">_xlfn.NORM.INV(B4774,'Input Parameters'!$E$15,'Input Parameters'!$F$15)</f>
        <v>218.77639011900968</v>
      </c>
      <c r="D4774" s="10">
        <f t="shared" ca="1" si="714"/>
        <v>0.45366923347045918</v>
      </c>
      <c r="E4774" s="62">
        <f ca="1">IF(_xlfn.NORM.INV(D4774,'Input Parameters'!$E$17,'Input Parameters'!$F$17)&lt;3500,3500,IF(_xlfn.NORM.INV(D4774,'Input Parameters'!$E$17,'Input Parameters'!$F$17)&gt;5500,5500,_xlfn.NORM.INV(D4774,'Input Parameters'!$E$17,'Input Parameters'!$F$17)))</f>
        <v>4718.5225893858342</v>
      </c>
      <c r="F4774" s="10">
        <f t="shared" ca="1" si="715"/>
        <v>0.88290955550036809</v>
      </c>
      <c r="G4774" s="64">
        <f ca="1">_xlfn.NORM.INV(F4774,'Input Parameters'!$E$20,'Input Parameters'!$F$20)</f>
        <v>290.6207077552159</v>
      </c>
      <c r="H4774" s="57">
        <f ca="1">EXP(E4774*(1/'Input Parameters'!$E$23-1/G4774))</f>
        <v>0.87996490805338057</v>
      </c>
      <c r="I4774" s="10">
        <f t="shared" ca="1" si="716"/>
        <v>0.98445728251910314</v>
      </c>
      <c r="J4774" s="30">
        <f ca="1">_xlfn.BETA.INV(I4774,'Input Parameters'!$L$26,'Input Parameters'!$M$26,'Input Parameters'!$J$26,'Input Parameters'!$K$26)</f>
        <v>0.91879115698727398</v>
      </c>
      <c r="K4774" s="168">
        <f ca="1">('Input Parameters'!$E$27/'Input Parameters'!$E$38)^$J4774</f>
        <v>1.3733382881474321E-3</v>
      </c>
      <c r="L4774" s="69">
        <f ca="1">$H4774*$C4774*'Input Parameters'!$E$25*K4774</f>
        <v>0.26438897040645448</v>
      </c>
      <c r="M4774" s="24">
        <f t="shared" ca="1" si="717"/>
        <v>0.32802077945611641</v>
      </c>
      <c r="N4774" s="15">
        <f ca="1">_xlfn.NORM.INV(M4774,'Input Parameters'!$E$29,'Input Parameters'!$F$29)</f>
        <v>9.9955461501182952E-2</v>
      </c>
      <c r="O4774" s="8">
        <f t="shared" ca="1" si="718"/>
        <v>0.82206713303627121</v>
      </c>
      <c r="P4774" s="30">
        <f ca="1">_xlfn.LOGNORM.INV(O4774,'Input Parameters'!$H$30,'Input Parameters'!$I$30)</f>
        <v>4.1502815591143642</v>
      </c>
      <c r="Q4774" s="10">
        <f t="shared" ca="1" si="719"/>
        <v>0.95492304378768667</v>
      </c>
      <c r="R4774" s="30">
        <f>IF('Input Parameters'!$E$32=0,0,_xlfn.BETA.INV(Q4774,'Input Parameters'!$L$32,'Input Parameters'!$M$32,'Input Parameters'!$J$32,'Input Parameters'!$K$32))</f>
        <v>0</v>
      </c>
      <c r="S4774" s="10">
        <f t="shared" ca="1" si="720"/>
        <v>0.31936050260269877</v>
      </c>
      <c r="T4774" s="26">
        <f ca="1">_xlfn.LOGNORM.INV(S4774,'Input Parameters'!$H$34,'Input Parameters'!$I$34)</f>
        <v>47.545426848086478</v>
      </c>
      <c r="U4774" s="10">
        <f t="shared" ca="1" si="721"/>
        <v>0.13145275451752392</v>
      </c>
      <c r="V4774" s="30">
        <f ca="1">_xlfn.BETA.INV(U4774,'Input Parameters'!$L$36,'Input Parameters'!$M$36,'Input Parameters'!$J$36,'Input Parameters'!$K$36)</f>
        <v>0.43517304269351187</v>
      </c>
      <c r="W4774" s="2">
        <f ca="1">N4774+(P4774-N4774)*(1-ERF((T4774-R4774)/(2*SQRT(L4774*'Input Parameters'!$E$38))))</f>
        <v>9.9955461753018893E-2</v>
      </c>
      <c r="X4774">
        <f t="shared" ca="1" si="722"/>
        <v>1</v>
      </c>
      <c r="Y4774" s="7"/>
    </row>
    <row r="4775" spans="1:25" ht="15" customHeight="1" x14ac:dyDescent="0.25">
      <c r="A4775" s="139">
        <v>4768</v>
      </c>
      <c r="B4775" s="10">
        <f t="shared" ca="1" si="713"/>
        <v>0.14709981875360778</v>
      </c>
      <c r="C4775" s="60">
        <f ca="1">_xlfn.NORM.INV(B4775,'Input Parameters'!$E$15,'Input Parameters'!$F$15)</f>
        <v>214.1208152202739</v>
      </c>
      <c r="D4775" s="10">
        <f t="shared" ca="1" si="714"/>
        <v>0.87998974888670933</v>
      </c>
      <c r="E4775" s="62">
        <f ca="1">IF(_xlfn.NORM.INV(D4775,'Input Parameters'!$E$17,'Input Parameters'!$F$17)&lt;3500,3500,IF(_xlfn.NORM.INV(D4775,'Input Parameters'!$E$17,'Input Parameters'!$F$17)&gt;5500,5500,_xlfn.NORM.INV(D4775,'Input Parameters'!$E$17,'Input Parameters'!$F$17)))</f>
        <v>5500</v>
      </c>
      <c r="F4775" s="10">
        <f t="shared" ca="1" si="715"/>
        <v>0.1474533711769811</v>
      </c>
      <c r="G4775" s="64">
        <f ca="1">_xlfn.NORM.INV(F4775,'Input Parameters'!$E$20,'Input Parameters'!$F$20)</f>
        <v>275.63229807609588</v>
      </c>
      <c r="H4775" s="57">
        <f ca="1">EXP(E4775*(1/'Input Parameters'!$E$23-1/G4775))</f>
        <v>0.30784434741398309</v>
      </c>
      <c r="I4775" s="10">
        <f t="shared" ca="1" si="716"/>
        <v>0.67718478562960371</v>
      </c>
      <c r="J4775" s="30">
        <f ca="1">_xlfn.BETA.INV(I4775,'Input Parameters'!$L$26,'Input Parameters'!$M$26,'Input Parameters'!$J$26,'Input Parameters'!$K$26)</f>
        <v>0.73228862176727971</v>
      </c>
      <c r="K4775" s="168">
        <f ca="1">('Input Parameters'!$E$27/'Input Parameters'!$E$38)^$J4775</f>
        <v>5.2332452815325855E-3</v>
      </c>
      <c r="L4775" s="69">
        <f ca="1">$H4775*$C4775*'Input Parameters'!$E$25*K4775</f>
        <v>0.34495398174750119</v>
      </c>
      <c r="M4775" s="24">
        <f t="shared" ca="1" si="717"/>
        <v>0.11485954250080921</v>
      </c>
      <c r="N4775" s="15">
        <f ca="1">_xlfn.NORM.INV(M4775,'Input Parameters'!$E$29,'Input Parameters'!$F$29)</f>
        <v>9.9879891720181913E-2</v>
      </c>
      <c r="O4775" s="8">
        <f t="shared" ca="1" si="718"/>
        <v>0.98575885473356883</v>
      </c>
      <c r="P4775" s="30">
        <f ca="1">_xlfn.LOGNORM.INV(O4775,'Input Parameters'!$H$30,'Input Parameters'!$I$30)</f>
        <v>7.5521152843280674</v>
      </c>
      <c r="Q4775" s="10">
        <f t="shared" ca="1" si="719"/>
        <v>1.581773300621192E-2</v>
      </c>
      <c r="R4775" s="30">
        <f>IF('Input Parameters'!$E$32=0,0,_xlfn.BETA.INV(Q4775,'Input Parameters'!$L$32,'Input Parameters'!$M$32,'Input Parameters'!$J$32,'Input Parameters'!$K$32))</f>
        <v>0</v>
      </c>
      <c r="S4775" s="10">
        <f t="shared" ca="1" si="720"/>
        <v>6.6908080293506367E-2</v>
      </c>
      <c r="T4775" s="26">
        <f ca="1">_xlfn.LOGNORM.INV(S4775,'Input Parameters'!$H$34,'Input Parameters'!$I$34)</f>
        <v>41.823880296815126</v>
      </c>
      <c r="U4775" s="10">
        <f t="shared" ca="1" si="721"/>
        <v>0.38123344588637509</v>
      </c>
      <c r="V4775" s="30">
        <f ca="1">_xlfn.BETA.INV(U4775,'Input Parameters'!$L$36,'Input Parameters'!$M$36,'Input Parameters'!$J$36,'Input Parameters'!$K$36)</f>
        <v>0.54121525504093304</v>
      </c>
      <c r="W4775" s="2">
        <f ca="1">N4775+(P4775-N4775)*(1-ERF((T4775-R4775)/(2*SQRT(L4775*'Input Parameters'!$E$38))))</f>
        <v>9.988344645919725E-2</v>
      </c>
      <c r="X4775">
        <f t="shared" ca="1" si="722"/>
        <v>1</v>
      </c>
      <c r="Y4775" s="7"/>
    </row>
    <row r="4776" spans="1:25" ht="15" customHeight="1" x14ac:dyDescent="0.25">
      <c r="A4776" s="139">
        <v>4769</v>
      </c>
      <c r="B4776" s="10">
        <f t="shared" ca="1" si="713"/>
        <v>0.62212154693937938</v>
      </c>
      <c r="C4776" s="60">
        <f ca="1">_xlfn.NORM.INV(B4776,'Input Parameters'!$E$15,'Input Parameters'!$F$15)</f>
        <v>287.82447620837439</v>
      </c>
      <c r="D4776" s="10">
        <f t="shared" ca="1" si="714"/>
        <v>0.92213438984919482</v>
      </c>
      <c r="E4776" s="62">
        <f ca="1">IF(_xlfn.NORM.INV(D4776,'Input Parameters'!$E$17,'Input Parameters'!$F$17)&lt;3500,3500,IF(_xlfn.NORM.INV(D4776,'Input Parameters'!$E$17,'Input Parameters'!$F$17)&gt;5500,5500,_xlfn.NORM.INV(D4776,'Input Parameters'!$E$17,'Input Parameters'!$F$17)))</f>
        <v>5500</v>
      </c>
      <c r="F4776" s="10">
        <f t="shared" ca="1" si="715"/>
        <v>0.56591116854193202</v>
      </c>
      <c r="G4776" s="64">
        <f ca="1">_xlfn.NORM.INV(F4776,'Input Parameters'!$E$20,'Input Parameters'!$F$20)</f>
        <v>283.76202365825361</v>
      </c>
      <c r="H4776" s="57">
        <f ca="1">EXP(E4776*(1/'Input Parameters'!$E$23-1/G4776))</f>
        <v>0.54526715486938038</v>
      </c>
      <c r="I4776" s="10">
        <f t="shared" ca="1" si="716"/>
        <v>0.55308397630959261</v>
      </c>
      <c r="J4776" s="30">
        <f ca="1">_xlfn.BETA.INV(I4776,'Input Parameters'!$L$26,'Input Parameters'!$M$26,'Input Parameters'!$J$26,'Input Parameters'!$K$26)</f>
        <v>0.68263162840142033</v>
      </c>
      <c r="K4776" s="168">
        <f ca="1">('Input Parameters'!$E$27/'Input Parameters'!$E$38)^$J4776</f>
        <v>7.4724460209344562E-3</v>
      </c>
      <c r="L4776" s="69">
        <f ca="1">$H4776*$C4776*'Input Parameters'!$E$25*K4776</f>
        <v>1.1727348938740014</v>
      </c>
      <c r="M4776" s="24">
        <f t="shared" ca="1" si="717"/>
        <v>0.30233892170652432</v>
      </c>
      <c r="N4776" s="15">
        <f ca="1">_xlfn.NORM.INV(M4776,'Input Parameters'!$E$29,'Input Parameters'!$F$29)</f>
        <v>9.9948231468166684E-2</v>
      </c>
      <c r="O4776" s="8">
        <f t="shared" ca="1" si="718"/>
        <v>0.64230742202506252</v>
      </c>
      <c r="P4776" s="30">
        <f ca="1">_xlfn.LOGNORM.INV(O4776,'Input Parameters'!$H$30,'Input Parameters'!$I$30)</f>
        <v>3.1876572900211602</v>
      </c>
      <c r="Q4776" s="10">
        <f t="shared" ca="1" si="719"/>
        <v>0.62802175382785008</v>
      </c>
      <c r="R4776" s="30">
        <f>IF('Input Parameters'!$E$32=0,0,_xlfn.BETA.INV(Q4776,'Input Parameters'!$L$32,'Input Parameters'!$M$32,'Input Parameters'!$J$32,'Input Parameters'!$K$32))</f>
        <v>0</v>
      </c>
      <c r="S4776" s="10">
        <f t="shared" ca="1" si="720"/>
        <v>0.29790168525483229</v>
      </c>
      <c r="T4776" s="26">
        <f ca="1">_xlfn.LOGNORM.INV(S4776,'Input Parameters'!$H$34,'Input Parameters'!$I$34)</f>
        <v>47.185916183964032</v>
      </c>
      <c r="U4776" s="10">
        <f t="shared" ca="1" si="721"/>
        <v>4.7280722436413902E-2</v>
      </c>
      <c r="V4776" s="30">
        <f ca="1">_xlfn.BETA.INV(U4776,'Input Parameters'!$L$36,'Input Parameters'!$M$36,'Input Parameters'!$J$36,'Input Parameters'!$K$36)</f>
        <v>0.37644437960394472</v>
      </c>
      <c r="W4776" s="2">
        <f ca="1">N4776+(P4776-N4776)*(1-ERF((T4776-R4776)/(2*SQRT(L4776*'Input Parameters'!$E$38))))</f>
        <v>0.10631750454812856</v>
      </c>
      <c r="X4776">
        <f t="shared" ca="1" si="722"/>
        <v>1</v>
      </c>
      <c r="Y4776" s="7"/>
    </row>
    <row r="4777" spans="1:25" ht="15" customHeight="1" x14ac:dyDescent="0.25">
      <c r="A4777" s="139">
        <v>4770</v>
      </c>
      <c r="B4777" s="10">
        <f t="shared" ca="1" si="713"/>
        <v>0.38090559156057646</v>
      </c>
      <c r="C4777" s="60">
        <f ca="1">_xlfn.NORM.INV(B4777,'Input Parameters'!$E$15,'Input Parameters'!$F$15)</f>
        <v>254.54099261076649</v>
      </c>
      <c r="D4777" s="10">
        <f t="shared" ca="1" si="714"/>
        <v>3.0324653187063788E-2</v>
      </c>
      <c r="E4777" s="62">
        <f ca="1">IF(_xlfn.NORM.INV(D4777,'Input Parameters'!$E$17,'Input Parameters'!$F$17)&lt;3500,3500,IF(_xlfn.NORM.INV(D4777,'Input Parameters'!$E$17,'Input Parameters'!$F$17)&gt;5500,5500,_xlfn.NORM.INV(D4777,'Input Parameters'!$E$17,'Input Parameters'!$F$17)))</f>
        <v>3500</v>
      </c>
      <c r="F4777" s="10">
        <f t="shared" ca="1" si="715"/>
        <v>2.9674736396035684E-2</v>
      </c>
      <c r="G4777" s="64">
        <f ca="1">_xlfn.NORM.INV(F4777,'Input Parameters'!$E$20,'Input Parameters'!$F$20)</f>
        <v>270.01650957991791</v>
      </c>
      <c r="H4777" s="57">
        <f ca="1">EXP(E4777*(1/'Input Parameters'!$E$23-1/G4777))</f>
        <v>0.36282570679288284</v>
      </c>
      <c r="I4777" s="10">
        <f t="shared" ca="1" si="716"/>
        <v>0.91789777884324952</v>
      </c>
      <c r="J4777" s="30">
        <f ca="1">_xlfn.BETA.INV(I4777,'Input Parameters'!$L$26,'Input Parameters'!$M$26,'Input Parameters'!$J$26,'Input Parameters'!$K$26)</f>
        <v>0.8509856921714356</v>
      </c>
      <c r="K4777" s="168">
        <f ca="1">('Input Parameters'!$E$27/'Input Parameters'!$E$38)^$J4777</f>
        <v>2.2336001316179146E-3</v>
      </c>
      <c r="L4777" s="69">
        <f ca="1">$H4777*$C4777*'Input Parameters'!$E$25*K4777</f>
        <v>0.2062819412918615</v>
      </c>
      <c r="M4777" s="24">
        <f t="shared" ca="1" si="717"/>
        <v>0.95312020018505539</v>
      </c>
      <c r="N4777" s="15">
        <f ca="1">_xlfn.NORM.INV(M4777,'Input Parameters'!$E$29,'Input Parameters'!$F$29)</f>
        <v>0.10016758907207393</v>
      </c>
      <c r="O4777" s="8">
        <f t="shared" ca="1" si="718"/>
        <v>0.64784716781470719</v>
      </c>
      <c r="P4777" s="30">
        <f ca="1">_xlfn.LOGNORM.INV(O4777,'Input Parameters'!$H$30,'Input Parameters'!$I$30)</f>
        <v>3.2101445248258345</v>
      </c>
      <c r="Q4777" s="10">
        <f t="shared" ca="1" si="719"/>
        <v>0.23279267342148846</v>
      </c>
      <c r="R4777" s="30">
        <f>IF('Input Parameters'!$E$32=0,0,_xlfn.BETA.INV(Q4777,'Input Parameters'!$L$32,'Input Parameters'!$M$32,'Input Parameters'!$J$32,'Input Parameters'!$K$32))</f>
        <v>0</v>
      </c>
      <c r="S4777" s="10">
        <f t="shared" ca="1" si="720"/>
        <v>4.6572195904263536E-2</v>
      </c>
      <c r="T4777" s="26">
        <f ca="1">_xlfn.LOGNORM.INV(S4777,'Input Parameters'!$H$34,'Input Parameters'!$I$34)</f>
        <v>40.897843278211312</v>
      </c>
      <c r="U4777" s="10">
        <f t="shared" ca="1" si="721"/>
        <v>0.36342207548525263</v>
      </c>
      <c r="V4777" s="30">
        <f ca="1">_xlfn.BETA.INV(U4777,'Input Parameters'!$L$36,'Input Parameters'!$M$36,'Input Parameters'!$J$36,'Input Parameters'!$K$36)</f>
        <v>0.53451015292684367</v>
      </c>
      <c r="W4777" s="2">
        <f ca="1">N4777+(P4777-N4777)*(1-ERF((T4777-R4777)/(2*SQRT(L4777*'Input Parameters'!$E$38))))</f>
        <v>0.10016758967041481</v>
      </c>
      <c r="X4777">
        <f t="shared" ca="1" si="722"/>
        <v>1</v>
      </c>
      <c r="Y4777" s="7"/>
    </row>
    <row r="4778" spans="1:25" ht="15" customHeight="1" x14ac:dyDescent="0.25">
      <c r="A4778" s="139">
        <v>4771</v>
      </c>
      <c r="B4778" s="10">
        <f t="shared" ca="1" si="713"/>
        <v>9.1500030694058987E-2</v>
      </c>
      <c r="C4778" s="60">
        <f ca="1">_xlfn.NORM.INV(B4778,'Input Parameters'!$E$15,'Input Parameters'!$F$15)</f>
        <v>198.80459928029336</v>
      </c>
      <c r="D4778" s="10">
        <f t="shared" ca="1" si="714"/>
        <v>0.29386198957962828</v>
      </c>
      <c r="E4778" s="62">
        <f ca="1">IF(_xlfn.NORM.INV(D4778,'Input Parameters'!$E$17,'Input Parameters'!$F$17)&lt;3500,3500,IF(_xlfn.NORM.INV(D4778,'Input Parameters'!$E$17,'Input Parameters'!$F$17)&gt;5500,5500,_xlfn.NORM.INV(D4778,'Input Parameters'!$E$17,'Input Parameters'!$F$17)))</f>
        <v>4420.5039452648844</v>
      </c>
      <c r="F4778" s="10">
        <f t="shared" ca="1" si="715"/>
        <v>0.58367984712561416</v>
      </c>
      <c r="G4778" s="64">
        <f ca="1">_xlfn.NORM.INV(F4778,'Input Parameters'!$E$20,'Input Parameters'!$F$20)</f>
        <v>284.06582057353813</v>
      </c>
      <c r="H4778" s="57">
        <f ca="1">EXP(E4778*(1/'Input Parameters'!$E$23-1/G4778))</f>
        <v>0.62451232459689288</v>
      </c>
      <c r="I4778" s="10">
        <f t="shared" ca="1" si="716"/>
        <v>0.78443224323794758</v>
      </c>
      <c r="J4778" s="30">
        <f ca="1">_xlfn.BETA.INV(I4778,'Input Parameters'!$L$26,'Input Parameters'!$M$26,'Input Parameters'!$J$26,'Input Parameters'!$K$26)</f>
        <v>0.77824705140917971</v>
      </c>
      <c r="K4778" s="168">
        <f ca="1">('Input Parameters'!$E$27/'Input Parameters'!$E$38)^$J4778</f>
        <v>3.7635802207232941E-3</v>
      </c>
      <c r="L4778" s="69">
        <f ca="1">$H4778*$C4778*'Input Parameters'!$E$25*K4778</f>
        <v>0.46727077396988653</v>
      </c>
      <c r="M4778" s="24">
        <f t="shared" ca="1" si="717"/>
        <v>0.35481985819339845</v>
      </c>
      <c r="N4778" s="15">
        <f ca="1">_xlfn.NORM.INV(M4778,'Input Parameters'!$E$29,'Input Parameters'!$F$29)</f>
        <v>9.9962765999459691E-2</v>
      </c>
      <c r="O4778" s="8">
        <f t="shared" ca="1" si="718"/>
        <v>0.66713056328266318</v>
      </c>
      <c r="P4778" s="30">
        <f ca="1">_xlfn.LOGNORM.INV(O4778,'Input Parameters'!$H$30,'Input Parameters'!$I$30)</f>
        <v>3.2907339920999794</v>
      </c>
      <c r="Q4778" s="10">
        <f t="shared" ca="1" si="719"/>
        <v>0.33505887505894316</v>
      </c>
      <c r="R4778" s="30">
        <f>IF('Input Parameters'!$E$32=0,0,_xlfn.BETA.INV(Q4778,'Input Parameters'!$L$32,'Input Parameters'!$M$32,'Input Parameters'!$J$32,'Input Parameters'!$K$32))</f>
        <v>0</v>
      </c>
      <c r="S4778" s="10">
        <f t="shared" ca="1" si="720"/>
        <v>0.91275353853413599</v>
      </c>
      <c r="T4778" s="26">
        <f ca="1">_xlfn.LOGNORM.INV(S4778,'Input Parameters'!$H$34,'Input Parameters'!$I$34)</f>
        <v>59.693626519790691</v>
      </c>
      <c r="U4778" s="10">
        <f t="shared" ca="1" si="721"/>
        <v>0.29171732535601969</v>
      </c>
      <c r="V4778" s="30">
        <f ca="1">_xlfn.BETA.INV(U4778,'Input Parameters'!$L$36,'Input Parameters'!$M$36,'Input Parameters'!$J$36,'Input Parameters'!$K$36)</f>
        <v>0.50694839012241211</v>
      </c>
      <c r="W4778" s="2">
        <f ca="1">N4778+(P4778-N4778)*(1-ERF((T4778-R4778)/(2*SQRT(L4778*'Input Parameters'!$E$38))))</f>
        <v>9.9962768112162967E-2</v>
      </c>
      <c r="X4778">
        <f t="shared" ca="1" si="722"/>
        <v>1</v>
      </c>
      <c r="Y4778" s="7"/>
    </row>
    <row r="4779" spans="1:25" ht="15" customHeight="1" x14ac:dyDescent="0.25">
      <c r="A4779" s="139">
        <v>4772</v>
      </c>
      <c r="B4779" s="10">
        <f t="shared" ca="1" si="713"/>
        <v>0.39449079787118368</v>
      </c>
      <c r="C4779" s="60">
        <f ca="1">_xlfn.NORM.INV(B4779,'Input Parameters'!$E$15,'Input Parameters'!$F$15)</f>
        <v>256.46323079560733</v>
      </c>
      <c r="D4779" s="10">
        <f t="shared" ca="1" si="714"/>
        <v>0.13113990580552026</v>
      </c>
      <c r="E4779" s="62">
        <f ca="1">IF(_xlfn.NORM.INV(D4779,'Input Parameters'!$E$17,'Input Parameters'!$F$17)&lt;3500,3500,IF(_xlfn.NORM.INV(D4779,'Input Parameters'!$E$17,'Input Parameters'!$F$17)&gt;5500,5500,_xlfn.NORM.INV(D4779,'Input Parameters'!$E$17,'Input Parameters'!$F$17)))</f>
        <v>4015.2867603117843</v>
      </c>
      <c r="F4779" s="10">
        <f t="shared" ca="1" si="715"/>
        <v>0.72499620894718531</v>
      </c>
      <c r="G4779" s="64">
        <f ca="1">_xlfn.NORM.INV(F4779,'Input Parameters'!$E$20,'Input Parameters'!$F$20)</f>
        <v>286.65491672189847</v>
      </c>
      <c r="H4779" s="57">
        <f ca="1">EXP(E4779*(1/'Input Parameters'!$E$23-1/G4779))</f>
        <v>0.74084839756943766</v>
      </c>
      <c r="I4779" s="10">
        <f t="shared" ca="1" si="716"/>
        <v>0.21382158042241661</v>
      </c>
      <c r="J4779" s="30">
        <f ca="1">_xlfn.BETA.INV(I4779,'Input Parameters'!$L$26,'Input Parameters'!$M$26,'Input Parameters'!$J$26,'Input Parameters'!$K$26)</f>
        <v>0.52819348248868914</v>
      </c>
      <c r="K4779" s="168">
        <f ca="1">('Input Parameters'!$E$27/'Input Parameters'!$E$38)^$J4779</f>
        <v>2.2623990753502878E-2</v>
      </c>
      <c r="L4779" s="69">
        <f ca="1">$H4779*$C4779*'Input Parameters'!$E$25*K4779</f>
        <v>4.2985666948189705</v>
      </c>
      <c r="M4779" s="24">
        <f t="shared" ca="1" si="717"/>
        <v>0.14341143327416528</v>
      </c>
      <c r="N4779" s="15">
        <f ca="1">_xlfn.NORM.INV(M4779,'Input Parameters'!$E$29,'Input Parameters'!$F$29)</f>
        <v>9.9893488273339104E-2</v>
      </c>
      <c r="O4779" s="8">
        <f t="shared" ca="1" si="718"/>
        <v>0.90311808217213141</v>
      </c>
      <c r="P4779" s="30">
        <f ca="1">_xlfn.LOGNORM.INV(O4779,'Input Parameters'!$H$30,'Input Parameters'!$I$30)</f>
        <v>4.9575469667969116</v>
      </c>
      <c r="Q4779" s="10">
        <f t="shared" ca="1" si="719"/>
        <v>0.80929035595717969</v>
      </c>
      <c r="R4779" s="30">
        <f>IF('Input Parameters'!$E$32=0,0,_xlfn.BETA.INV(Q4779,'Input Parameters'!$L$32,'Input Parameters'!$M$32,'Input Parameters'!$J$32,'Input Parameters'!$K$32))</f>
        <v>0</v>
      </c>
      <c r="S4779" s="10">
        <f t="shared" ca="1" si="720"/>
        <v>0.54653760724499612</v>
      </c>
      <c r="T4779" s="26">
        <f ca="1">_xlfn.LOGNORM.INV(S4779,'Input Parameters'!$H$34,'Input Parameters'!$I$34)</f>
        <v>51.146928394292928</v>
      </c>
      <c r="U4779" s="10">
        <f t="shared" ca="1" si="721"/>
        <v>0.99675724048350101</v>
      </c>
      <c r="V4779" s="30">
        <f ca="1">_xlfn.BETA.INV(U4779,'Input Parameters'!$L$36,'Input Parameters'!$M$36,'Input Parameters'!$J$36,'Input Parameters'!$K$36)</f>
        <v>1.0752221871558845</v>
      </c>
      <c r="W4779" s="2">
        <f ca="1">N4779+(P4779-N4779)*(1-ERF((T4779-R4779)/(2*SQRT(L4779*'Input Parameters'!$E$38))))</f>
        <v>0.49380892453136216</v>
      </c>
      <c r="X4779">
        <f t="shared" ca="1" si="722"/>
        <v>1</v>
      </c>
      <c r="Y4779" s="7"/>
    </row>
    <row r="4780" spans="1:25" ht="15" customHeight="1" x14ac:dyDescent="0.25">
      <c r="A4780" s="139">
        <v>4773</v>
      </c>
      <c r="B4780" s="10">
        <f t="shared" ca="1" si="713"/>
        <v>0.32232262415341606</v>
      </c>
      <c r="C4780" s="60">
        <f ca="1">_xlfn.NORM.INV(B4780,'Input Parameters'!$E$15,'Input Parameters'!$F$15)</f>
        <v>245.97243960291809</v>
      </c>
      <c r="D4780" s="10">
        <f t="shared" ca="1" si="714"/>
        <v>0.50278811239282051</v>
      </c>
      <c r="E4780" s="62">
        <f ca="1">IF(_xlfn.NORM.INV(D4780,'Input Parameters'!$E$17,'Input Parameters'!$F$17)&lt;3500,3500,IF(_xlfn.NORM.INV(D4780,'Input Parameters'!$E$17,'Input Parameters'!$F$17)&gt;5500,5500,_xlfn.NORM.INV(D4780,'Input Parameters'!$E$17,'Input Parameters'!$F$17)))</f>
        <v>4804.8921727745992</v>
      </c>
      <c r="F4780" s="10">
        <f t="shared" ca="1" si="715"/>
        <v>0.6719838240229038</v>
      </c>
      <c r="G4780" s="64">
        <f ca="1">_xlfn.NORM.INV(F4780,'Input Parameters'!$E$20,'Input Parameters'!$F$20)</f>
        <v>285.63416479504281</v>
      </c>
      <c r="H4780" s="57">
        <f ca="1">EXP(E4780*(1/'Input Parameters'!$E$23-1/G4780))</f>
        <v>0.65780467787079733</v>
      </c>
      <c r="I4780" s="10">
        <f t="shared" ca="1" si="716"/>
        <v>0.19945533526007408</v>
      </c>
      <c r="J4780" s="30">
        <f ca="1">_xlfn.BETA.INV(I4780,'Input Parameters'!$L$26,'Input Parameters'!$M$26,'Input Parameters'!$J$26,'Input Parameters'!$K$26)</f>
        <v>0.51953982363020956</v>
      </c>
      <c r="K4780" s="168">
        <f ca="1">('Input Parameters'!$E$27/'Input Parameters'!$E$38)^$J4780</f>
        <v>2.4072829108280784E-2</v>
      </c>
      <c r="L4780" s="69">
        <f ca="1">$H4780*$C4780*'Input Parameters'!$E$25*K4780</f>
        <v>3.8950275959248297</v>
      </c>
      <c r="M4780" s="24">
        <f t="shared" ca="1" si="717"/>
        <v>0.59207320139771225</v>
      </c>
      <c r="N4780" s="15">
        <f ca="1">_xlfn.NORM.INV(M4780,'Input Parameters'!$E$29,'Input Parameters'!$F$29)</f>
        <v>0.10002328812774489</v>
      </c>
      <c r="O4780" s="8">
        <f t="shared" ca="1" si="718"/>
        <v>0.63345155659280838</v>
      </c>
      <c r="P4780" s="30">
        <f ca="1">_xlfn.LOGNORM.INV(O4780,'Input Parameters'!$H$30,'Input Parameters'!$I$30)</f>
        <v>3.1522817065384445</v>
      </c>
      <c r="Q4780" s="10">
        <f t="shared" ca="1" si="719"/>
        <v>0.5318661775616359</v>
      </c>
      <c r="R4780" s="30">
        <f>IF('Input Parameters'!$E$32=0,0,_xlfn.BETA.INV(Q4780,'Input Parameters'!$L$32,'Input Parameters'!$M$32,'Input Parameters'!$J$32,'Input Parameters'!$K$32))</f>
        <v>0</v>
      </c>
      <c r="S4780" s="10">
        <f t="shared" ca="1" si="720"/>
        <v>0.33781303999905754</v>
      </c>
      <c r="T4780" s="26">
        <f ca="1">_xlfn.LOGNORM.INV(S4780,'Input Parameters'!$H$34,'Input Parameters'!$I$34)</f>
        <v>47.848605504769168</v>
      </c>
      <c r="U4780" s="10">
        <f t="shared" ca="1" si="721"/>
        <v>0.27464546939361378</v>
      </c>
      <c r="V4780" s="30">
        <f ca="1">_xlfn.BETA.INV(U4780,'Input Parameters'!$L$36,'Input Parameters'!$M$36,'Input Parameters'!$J$36,'Input Parameters'!$K$36)</f>
        <v>0.5001676925440941</v>
      </c>
      <c r="W4780" s="2">
        <f ca="1">N4780+(P4780-N4780)*(1-ERF((T4780-R4780)/(2*SQRT(L4780*'Input Parameters'!$E$38))))</f>
        <v>0.36393622853636842</v>
      </c>
      <c r="X4780">
        <f t="shared" ca="1" si="722"/>
        <v>1</v>
      </c>
      <c r="Y4780" s="7"/>
    </row>
    <row r="4781" spans="1:25" ht="15" customHeight="1" x14ac:dyDescent="0.25">
      <c r="A4781" s="139">
        <v>4774</v>
      </c>
      <c r="B4781" s="10">
        <f t="shared" ca="1" si="713"/>
        <v>0.44710866067132515</v>
      </c>
      <c r="C4781" s="60">
        <f ca="1">_xlfn.NORM.INV(B4781,'Input Parameters'!$E$15,'Input Parameters'!$F$15)</f>
        <v>263.76111301815723</v>
      </c>
      <c r="D4781" s="10">
        <f t="shared" ca="1" si="714"/>
        <v>0.93871062936713867</v>
      </c>
      <c r="E4781" s="62">
        <f ca="1">IF(_xlfn.NORM.INV(D4781,'Input Parameters'!$E$17,'Input Parameters'!$F$17)&lt;3500,3500,IF(_xlfn.NORM.INV(D4781,'Input Parameters'!$E$17,'Input Parameters'!$F$17)&gt;5500,5500,_xlfn.NORM.INV(D4781,'Input Parameters'!$E$17,'Input Parameters'!$F$17)))</f>
        <v>5500</v>
      </c>
      <c r="F4781" s="10">
        <f t="shared" ca="1" si="715"/>
        <v>0.34817290848608795</v>
      </c>
      <c r="G4781" s="64">
        <f ca="1">_xlfn.NORM.INV(F4781,'Input Parameters'!$E$20,'Input Parameters'!$F$20)</f>
        <v>280.03527176182411</v>
      </c>
      <c r="H4781" s="57">
        <f ca="1">EXP(E4781*(1/'Input Parameters'!$E$23-1/G4781))</f>
        <v>0.42129421286807106</v>
      </c>
      <c r="I4781" s="10">
        <f t="shared" ca="1" si="716"/>
        <v>0.7403971726829125</v>
      </c>
      <c r="J4781" s="30">
        <f ca="1">_xlfn.BETA.INV(I4781,'Input Parameters'!$L$26,'Input Parameters'!$M$26,'Input Parameters'!$J$26,'Input Parameters'!$K$26)</f>
        <v>0.75873726019700349</v>
      </c>
      <c r="K4781" s="168">
        <f ca="1">('Input Parameters'!$E$27/'Input Parameters'!$E$38)^$J4781</f>
        <v>4.3289061401324113E-3</v>
      </c>
      <c r="L4781" s="69">
        <f ca="1">$H4781*$C4781*'Input Parameters'!$E$25*K4781</f>
        <v>0.48103251120414381</v>
      </c>
      <c r="M4781" s="24">
        <f t="shared" ca="1" si="717"/>
        <v>0.70379004995301708</v>
      </c>
      <c r="N4781" s="15">
        <f ca="1">_xlfn.NORM.INV(M4781,'Input Parameters'!$E$29,'Input Parameters'!$F$29)</f>
        <v>0.10005353325818515</v>
      </c>
      <c r="O4781" s="8">
        <f t="shared" ca="1" si="718"/>
        <v>0.52047328861492048</v>
      </c>
      <c r="P4781" s="30">
        <f ca="1">_xlfn.LOGNORM.INV(O4781,'Input Parameters'!$H$30,'Input Parameters'!$I$30)</f>
        <v>2.7491540173600613</v>
      </c>
      <c r="Q4781" s="10">
        <f t="shared" ca="1" si="719"/>
        <v>2.4646567817748322E-2</v>
      </c>
      <c r="R4781" s="30">
        <f>IF('Input Parameters'!$E$32=0,0,_xlfn.BETA.INV(Q4781,'Input Parameters'!$L$32,'Input Parameters'!$M$32,'Input Parameters'!$J$32,'Input Parameters'!$K$32))</f>
        <v>0</v>
      </c>
      <c r="S4781" s="10">
        <f t="shared" ca="1" si="720"/>
        <v>0.79376735761670225</v>
      </c>
      <c r="T4781" s="26">
        <f ca="1">_xlfn.LOGNORM.INV(S4781,'Input Parameters'!$H$34,'Input Parameters'!$I$34)</f>
        <v>55.82338169073477</v>
      </c>
      <c r="U4781" s="10">
        <f t="shared" ca="1" si="721"/>
        <v>0.84854818511865238</v>
      </c>
      <c r="V4781" s="30">
        <f ca="1">_xlfn.BETA.INV(U4781,'Input Parameters'!$L$36,'Input Parameters'!$M$36,'Input Parameters'!$J$36,'Input Parameters'!$K$36)</f>
        <v>0.75686124349191308</v>
      </c>
      <c r="W4781" s="2">
        <f ca="1">N4781+(P4781-N4781)*(1-ERF((T4781-R4781)/(2*SQRT(L4781*'Input Parameters'!$E$38))))</f>
        <v>0.10005356665064215</v>
      </c>
      <c r="X4781">
        <f t="shared" ca="1" si="722"/>
        <v>1</v>
      </c>
      <c r="Y4781" s="7"/>
    </row>
    <row r="4782" spans="1:25" ht="15" customHeight="1" x14ac:dyDescent="0.25">
      <c r="A4782" s="139">
        <v>4775</v>
      </c>
      <c r="B4782" s="10">
        <f t="shared" ca="1" si="713"/>
        <v>0.98820148942358954</v>
      </c>
      <c r="C4782" s="60">
        <f ca="1">_xlfn.NORM.INV(B4782,'Input Parameters'!$E$15,'Input Parameters'!$F$15)</f>
        <v>393.64097328996991</v>
      </c>
      <c r="D4782" s="10">
        <f t="shared" ca="1" si="714"/>
        <v>0.17106838950754855</v>
      </c>
      <c r="E4782" s="62">
        <f ca="1">IF(_xlfn.NORM.INV(D4782,'Input Parameters'!$E$17,'Input Parameters'!$F$17)&lt;3500,3500,IF(_xlfn.NORM.INV(D4782,'Input Parameters'!$E$17,'Input Parameters'!$F$17)&gt;5500,5500,_xlfn.NORM.INV(D4782,'Input Parameters'!$E$17,'Input Parameters'!$F$17)))</f>
        <v>4135.0337875872547</v>
      </c>
      <c r="F4782" s="10">
        <f t="shared" ca="1" si="715"/>
        <v>0.4730240820342474</v>
      </c>
      <c r="G4782" s="64">
        <f ca="1">_xlfn.NORM.INV(F4782,'Input Parameters'!$E$20,'Input Parameters'!$F$20)</f>
        <v>282.19660959433128</v>
      </c>
      <c r="H4782" s="57">
        <f ca="1">EXP(E4782*(1/'Input Parameters'!$E$23-1/G4782))</f>
        <v>0.58461516064558194</v>
      </c>
      <c r="I4782" s="10">
        <f t="shared" ca="1" si="716"/>
        <v>1.9861855292252484E-2</v>
      </c>
      <c r="J4782" s="30">
        <f ca="1">_xlfn.BETA.INV(I4782,'Input Parameters'!$L$26,'Input Parameters'!$M$26,'Input Parameters'!$J$26,'Input Parameters'!$K$26)</f>
        <v>0.31940532001782768</v>
      </c>
      <c r="K4782" s="168">
        <f ca="1">('Input Parameters'!$E$27/'Input Parameters'!$E$38)^$J4782</f>
        <v>0.10115493289191467</v>
      </c>
      <c r="L4782" s="69">
        <f ca="1">$H4782*$C4782*'Input Parameters'!$E$25*K4782</f>
        <v>23.278631035544443</v>
      </c>
      <c r="M4782" s="24">
        <f t="shared" ca="1" si="717"/>
        <v>0.85875245256806254</v>
      </c>
      <c r="N4782" s="15">
        <f ca="1">_xlfn.NORM.INV(M4782,'Input Parameters'!$E$29,'Input Parameters'!$F$29)</f>
        <v>0.10010747311910484</v>
      </c>
      <c r="O4782" s="8">
        <f t="shared" ca="1" si="718"/>
        <v>7.05332128570485E-2</v>
      </c>
      <c r="P4782" s="30">
        <f ca="1">_xlfn.LOGNORM.INV(O4782,'Input Parameters'!$H$30,'Input Parameters'!$I$30)</f>
        <v>1.338802757502181</v>
      </c>
      <c r="Q4782" s="10">
        <f t="shared" ca="1" si="719"/>
        <v>0.39027713537795905</v>
      </c>
      <c r="R4782" s="30">
        <f>IF('Input Parameters'!$E$32=0,0,_xlfn.BETA.INV(Q4782,'Input Parameters'!$L$32,'Input Parameters'!$M$32,'Input Parameters'!$J$32,'Input Parameters'!$K$32))</f>
        <v>0</v>
      </c>
      <c r="S4782" s="10">
        <f t="shared" ca="1" si="720"/>
        <v>0.52128523682547079</v>
      </c>
      <c r="T4782" s="26">
        <f ca="1">_xlfn.LOGNORM.INV(S4782,'Input Parameters'!$H$34,'Input Parameters'!$I$34)</f>
        <v>50.743871642468989</v>
      </c>
      <c r="U4782" s="10">
        <f t="shared" ca="1" si="721"/>
        <v>0.75243987946436364</v>
      </c>
      <c r="V4782" s="30">
        <f ca="1">_xlfn.BETA.INV(U4782,'Input Parameters'!$L$36,'Input Parameters'!$M$36,'Input Parameters'!$J$36,'Input Parameters'!$K$36)</f>
        <v>0.69622531768452611</v>
      </c>
      <c r="W4782" s="2">
        <f ca="1">N4782+(P4782-N4782)*(1-ERF((T4782-R4782)/(2*SQRT(L4782*'Input Parameters'!$E$38))))</f>
        <v>0.66627318673534175</v>
      </c>
      <c r="X4782">
        <f t="shared" ca="1" si="722"/>
        <v>1</v>
      </c>
      <c r="Y4782" s="7"/>
    </row>
    <row r="4783" spans="1:25" ht="15" customHeight="1" x14ac:dyDescent="0.25">
      <c r="A4783" s="139">
        <v>4776</v>
      </c>
      <c r="B4783" s="10">
        <f t="shared" ca="1" si="713"/>
        <v>0.99585576657279806</v>
      </c>
      <c r="C4783" s="60">
        <f ca="1">_xlfn.NORM.INV(B4783,'Input Parameters'!$E$15,'Input Parameters'!$F$15)</f>
        <v>414.04261377141034</v>
      </c>
      <c r="D4783" s="10">
        <f t="shared" ca="1" si="714"/>
        <v>0.23646127989957488</v>
      </c>
      <c r="E4783" s="62">
        <f ca="1">IF(_xlfn.NORM.INV(D4783,'Input Parameters'!$E$17,'Input Parameters'!$F$17)&lt;3500,3500,IF(_xlfn.NORM.INV(D4783,'Input Parameters'!$E$17,'Input Parameters'!$F$17)&gt;5500,5500,_xlfn.NORM.INV(D4783,'Input Parameters'!$E$17,'Input Parameters'!$F$17)))</f>
        <v>4297.5876128913042</v>
      </c>
      <c r="F4783" s="10">
        <f t="shared" ca="1" si="715"/>
        <v>0.96433913188575926</v>
      </c>
      <c r="G4783" s="64">
        <f ca="1">_xlfn.NORM.INV(F4783,'Input Parameters'!$E$20,'Input Parameters'!$F$20)</f>
        <v>294.73293717168184</v>
      </c>
      <c r="H4783" s="57">
        <f ca="1">EXP(E4783*(1/'Input Parameters'!$E$23-1/G4783))</f>
        <v>1.09401763577529</v>
      </c>
      <c r="I4783" s="10">
        <f t="shared" ca="1" si="716"/>
        <v>0.65133440392298037</v>
      </c>
      <c r="J4783" s="30">
        <f ca="1">_xlfn.BETA.INV(I4783,'Input Parameters'!$L$26,'Input Parameters'!$M$26,'Input Parameters'!$J$26,'Input Parameters'!$K$26)</f>
        <v>0.72180099917217255</v>
      </c>
      <c r="K4783" s="168">
        <f ca="1">('Input Parameters'!$E$27/'Input Parameters'!$E$38)^$J4783</f>
        <v>5.6421182113214679E-3</v>
      </c>
      <c r="L4783" s="69">
        <f ca="1">$H4783*$C4783*'Input Parameters'!$E$25*K4783</f>
        <v>2.5557098428721421</v>
      </c>
      <c r="M4783" s="24">
        <f t="shared" ca="1" si="717"/>
        <v>0.20884900132041617</v>
      </c>
      <c r="N4783" s="15">
        <f ca="1">_xlfn.NORM.INV(M4783,'Input Parameters'!$E$29,'Input Parameters'!$F$29)</f>
        <v>9.9918957856530627E-2</v>
      </c>
      <c r="O4783" s="8">
        <f t="shared" ca="1" si="718"/>
        <v>0.85618124144379093</v>
      </c>
      <c r="P4783" s="30">
        <f ca="1">_xlfn.LOGNORM.INV(O4783,'Input Parameters'!$H$30,'Input Parameters'!$I$30)</f>
        <v>4.4341312042960022</v>
      </c>
      <c r="Q4783" s="10">
        <f t="shared" ca="1" si="719"/>
        <v>0.65906588747490336</v>
      </c>
      <c r="R4783" s="30">
        <f>IF('Input Parameters'!$E$32=0,0,_xlfn.BETA.INV(Q4783,'Input Parameters'!$L$32,'Input Parameters'!$M$32,'Input Parameters'!$J$32,'Input Parameters'!$K$32))</f>
        <v>0</v>
      </c>
      <c r="S4783" s="10">
        <f t="shared" ca="1" si="720"/>
        <v>0.21480205843008637</v>
      </c>
      <c r="T4783" s="26">
        <f ca="1">_xlfn.LOGNORM.INV(S4783,'Input Parameters'!$H$34,'Input Parameters'!$I$34)</f>
        <v>45.686052303035247</v>
      </c>
      <c r="U4783" s="10">
        <f t="shared" ca="1" si="721"/>
        <v>0.68873070353192789</v>
      </c>
      <c r="V4783" s="30">
        <f ca="1">_xlfn.BETA.INV(U4783,'Input Parameters'!$L$36,'Input Parameters'!$M$36,'Input Parameters'!$J$36,'Input Parameters'!$K$36)</f>
        <v>0.66428921307105626</v>
      </c>
      <c r="W4783" s="2">
        <f ca="1">N4783+(P4783-N4783)*(1-ERF((T4783-R4783)/(2*SQRT(L4783*'Input Parameters'!$E$38))))</f>
        <v>0.28761426769051091</v>
      </c>
      <c r="X4783">
        <f t="shared" ca="1" si="722"/>
        <v>1</v>
      </c>
      <c r="Y4783" s="7"/>
    </row>
    <row r="4784" spans="1:25" ht="15" customHeight="1" x14ac:dyDescent="0.25">
      <c r="A4784" s="139">
        <v>4777</v>
      </c>
      <c r="B4784" s="10">
        <f t="shared" ca="1" si="713"/>
        <v>2.4642480941071576E-2</v>
      </c>
      <c r="C4784" s="60">
        <f ca="1">_xlfn.NORM.INV(B4784,'Input Parameters'!$E$15,'Input Parameters'!$F$15)</f>
        <v>164.41649287216592</v>
      </c>
      <c r="D4784" s="10">
        <f t="shared" ca="1" si="714"/>
        <v>0.64672033297175702</v>
      </c>
      <c r="E4784" s="62">
        <f ca="1">IF(_xlfn.NORM.INV(D4784,'Input Parameters'!$E$17,'Input Parameters'!$F$17)&lt;3500,3500,IF(_xlfn.NORM.INV(D4784,'Input Parameters'!$E$17,'Input Parameters'!$F$17)&gt;5500,5500,_xlfn.NORM.INV(D4784,'Input Parameters'!$E$17,'Input Parameters'!$F$17)))</f>
        <v>5063.5367037769447</v>
      </c>
      <c r="F4784" s="10">
        <f t="shared" ca="1" si="715"/>
        <v>0.47627813233220129</v>
      </c>
      <c r="G4784" s="64">
        <f ca="1">_xlfn.NORM.INV(F4784,'Input Parameters'!$E$20,'Input Parameters'!$F$20)</f>
        <v>282.251370182144</v>
      </c>
      <c r="H4784" s="57">
        <f ca="1">EXP(E4784*(1/'Input Parameters'!$E$23-1/G4784))</f>
        <v>0.52003634774440521</v>
      </c>
      <c r="I4784" s="10">
        <f t="shared" ca="1" si="716"/>
        <v>0.27967299813647295</v>
      </c>
      <c r="J4784" s="30">
        <f ca="1">_xlfn.BETA.INV(I4784,'Input Parameters'!$L$26,'Input Parameters'!$M$26,'Input Parameters'!$J$26,'Input Parameters'!$K$26)</f>
        <v>0.56409903483818302</v>
      </c>
      <c r="K4784" s="168">
        <f ca="1">('Input Parameters'!$E$27/'Input Parameters'!$E$38)^$J4784</f>
        <v>1.7487030659684589E-2</v>
      </c>
      <c r="L4784" s="69">
        <f ca="1">$H4784*$C4784*'Input Parameters'!$E$25*K4784</f>
        <v>1.4951857563875226</v>
      </c>
      <c r="M4784" s="24">
        <f t="shared" ca="1" si="717"/>
        <v>0.71985645630800521</v>
      </c>
      <c r="N4784" s="15">
        <f ca="1">_xlfn.NORM.INV(M4784,'Input Parameters'!$E$29,'Input Parameters'!$F$29)</f>
        <v>0.10005824151379671</v>
      </c>
      <c r="O4784" s="8">
        <f t="shared" ca="1" si="718"/>
        <v>0.37491986872647354</v>
      </c>
      <c r="P4784" s="30">
        <f ca="1">_xlfn.LOGNORM.INV(O4784,'Input Parameters'!$H$30,'Input Parameters'!$I$30)</f>
        <v>2.3080928836672503</v>
      </c>
      <c r="Q4784" s="10">
        <f t="shared" ca="1" si="719"/>
        <v>0.79710850184098203</v>
      </c>
      <c r="R4784" s="30">
        <f>IF('Input Parameters'!$E$32=0,0,_xlfn.BETA.INV(Q4784,'Input Parameters'!$L$32,'Input Parameters'!$M$32,'Input Parameters'!$J$32,'Input Parameters'!$K$32))</f>
        <v>0</v>
      </c>
      <c r="S4784" s="10">
        <f t="shared" ca="1" si="720"/>
        <v>0.86756477197265147</v>
      </c>
      <c r="T4784" s="26">
        <f ca="1">_xlfn.LOGNORM.INV(S4784,'Input Parameters'!$H$34,'Input Parameters'!$I$34)</f>
        <v>57.914834832252261</v>
      </c>
      <c r="U4784" s="10">
        <f t="shared" ca="1" si="721"/>
        <v>0.16309270654155705</v>
      </c>
      <c r="V4784" s="30">
        <f ca="1">_xlfn.BETA.INV(U4784,'Input Parameters'!$L$36,'Input Parameters'!$M$36,'Input Parameters'!$J$36,'Input Parameters'!$K$36)</f>
        <v>0.45146479089588082</v>
      </c>
      <c r="W4784" s="2">
        <f ca="1">N4784+(P4784-N4784)*(1-ERF((T4784-R4784)/(2*SQRT(L4784*'Input Parameters'!$E$38))))</f>
        <v>0.10184843835740764</v>
      </c>
      <c r="X4784">
        <f t="shared" ca="1" si="722"/>
        <v>1</v>
      </c>
      <c r="Y4784" s="7"/>
    </row>
    <row r="4785" spans="1:25" ht="15" customHeight="1" x14ac:dyDescent="0.25">
      <c r="A4785" s="139">
        <v>4778</v>
      </c>
      <c r="B4785" s="10">
        <f t="shared" ca="1" si="713"/>
        <v>0.6399567545601913</v>
      </c>
      <c r="C4785" s="60">
        <f ca="1">_xlfn.NORM.INV(B4785,'Input Parameters'!$E$15,'Input Parameters'!$F$15)</f>
        <v>290.3870508439968</v>
      </c>
      <c r="D4785" s="10">
        <f t="shared" ca="1" si="714"/>
        <v>0.79669825750290024</v>
      </c>
      <c r="E4785" s="62">
        <f ca="1">IF(_xlfn.NORM.INV(D4785,'Input Parameters'!$E$17,'Input Parameters'!$F$17)&lt;3500,3500,IF(_xlfn.NORM.INV(D4785,'Input Parameters'!$E$17,'Input Parameters'!$F$17)&gt;5500,5500,_xlfn.NORM.INV(D4785,'Input Parameters'!$E$17,'Input Parameters'!$F$17)))</f>
        <v>5380.9198980015026</v>
      </c>
      <c r="F4785" s="10">
        <f t="shared" ca="1" si="715"/>
        <v>0.60759899337373657</v>
      </c>
      <c r="G4785" s="64">
        <f ca="1">_xlfn.NORM.INV(F4785,'Input Parameters'!$E$20,'Input Parameters'!$F$20)</f>
        <v>284.47954628481318</v>
      </c>
      <c r="H4785" s="57">
        <f ca="1">EXP(E4785*(1/'Input Parameters'!$E$23-1/G4785))</f>
        <v>0.57954030639647713</v>
      </c>
      <c r="I4785" s="10">
        <f t="shared" ca="1" si="716"/>
        <v>0.19577828854954982</v>
      </c>
      <c r="J4785" s="30">
        <f ca="1">_xlfn.BETA.INV(I4785,'Input Parameters'!$L$26,'Input Parameters'!$M$26,'Input Parameters'!$J$26,'Input Parameters'!$K$26)</f>
        <v>0.5172651629188264</v>
      </c>
      <c r="K4785" s="168">
        <f ca="1">('Input Parameters'!$E$27/'Input Parameters'!$E$38)^$J4785</f>
        <v>2.4468827901633093E-2</v>
      </c>
      <c r="L4785" s="69">
        <f ca="1">$H4785*$C4785*'Input Parameters'!$E$25*K4785</f>
        <v>4.1178835266632845</v>
      </c>
      <c r="M4785" s="24">
        <f t="shared" ca="1" si="717"/>
        <v>0.86655654145659189</v>
      </c>
      <c r="N4785" s="15">
        <f ca="1">_xlfn.NORM.INV(M4785,'Input Parameters'!$E$29,'Input Parameters'!$F$29)</f>
        <v>0.10011102602026997</v>
      </c>
      <c r="O4785" s="8">
        <f t="shared" ca="1" si="718"/>
        <v>0.18024457520260651</v>
      </c>
      <c r="P4785" s="30">
        <f ca="1">_xlfn.LOGNORM.INV(O4785,'Input Parameters'!$H$30,'Input Parameters'!$I$30)</f>
        <v>1.7420799825028914</v>
      </c>
      <c r="Q4785" s="10">
        <f t="shared" ca="1" si="719"/>
        <v>0.82446513375506358</v>
      </c>
      <c r="R4785" s="30">
        <f>IF('Input Parameters'!$E$32=0,0,_xlfn.BETA.INV(Q4785,'Input Parameters'!$L$32,'Input Parameters'!$M$32,'Input Parameters'!$J$32,'Input Parameters'!$K$32))</f>
        <v>0</v>
      </c>
      <c r="S4785" s="10">
        <f t="shared" ca="1" si="720"/>
        <v>0.49474961194795442</v>
      </c>
      <c r="T4785" s="26">
        <f ca="1">_xlfn.LOGNORM.INV(S4785,'Input Parameters'!$H$34,'Input Parameters'!$I$34)</f>
        <v>50.325177064986391</v>
      </c>
      <c r="U4785" s="10">
        <f t="shared" ca="1" si="721"/>
        <v>0.58247480099719418</v>
      </c>
      <c r="V4785" s="30">
        <f ca="1">_xlfn.BETA.INV(U4785,'Input Parameters'!$L$36,'Input Parameters'!$M$36,'Input Parameters'!$J$36,'Input Parameters'!$K$36)</f>
        <v>0.61824055924138321</v>
      </c>
      <c r="W4785" s="2">
        <f ca="1">N4785+(P4785-N4785)*(1-ERF((T4785-R4785)/(2*SQRT(L4785*'Input Parameters'!$E$38))))</f>
        <v>0.23064290907248133</v>
      </c>
      <c r="X4785">
        <f t="shared" ca="1" si="722"/>
        <v>1</v>
      </c>
      <c r="Y4785" s="7"/>
    </row>
    <row r="4786" spans="1:25" ht="15" customHeight="1" x14ac:dyDescent="0.25">
      <c r="A4786" s="139">
        <v>4779</v>
      </c>
      <c r="B4786" s="10">
        <f t="shared" ca="1" si="713"/>
        <v>0.82863227053301225</v>
      </c>
      <c r="C4786" s="60">
        <f ca="1">_xlfn.NORM.INV(B4786,'Input Parameters'!$E$15,'Input Parameters'!$F$15)</f>
        <v>322.38453848116268</v>
      </c>
      <c r="D4786" s="10">
        <f t="shared" ca="1" si="714"/>
        <v>0.29927300660930245</v>
      </c>
      <c r="E4786" s="62">
        <f ca="1">IF(_xlfn.NORM.INV(D4786,'Input Parameters'!$E$17,'Input Parameters'!$F$17)&lt;3500,3500,IF(_xlfn.NORM.INV(D4786,'Input Parameters'!$E$17,'Input Parameters'!$F$17)&gt;5500,5500,_xlfn.NORM.INV(D4786,'Input Parameters'!$E$17,'Input Parameters'!$F$17)))</f>
        <v>4431.4552011840387</v>
      </c>
      <c r="F4786" s="10">
        <f t="shared" ca="1" si="715"/>
        <v>0.17795517939822847</v>
      </c>
      <c r="G4786" s="64">
        <f ca="1">_xlfn.NORM.INV(F4786,'Input Parameters'!$E$20,'Input Parameters'!$F$20)</f>
        <v>276.46465476976994</v>
      </c>
      <c r="H4786" s="57">
        <f ca="1">EXP(E4786*(1/'Input Parameters'!$E$23-1/G4786))</f>
        <v>0.40621922500388513</v>
      </c>
      <c r="I4786" s="10">
        <f t="shared" ca="1" si="716"/>
        <v>0.65088972295779535</v>
      </c>
      <c r="J4786" s="30">
        <f ca="1">_xlfn.BETA.INV(I4786,'Input Parameters'!$L$26,'Input Parameters'!$M$26,'Input Parameters'!$J$26,'Input Parameters'!$K$26)</f>
        <v>0.72162172053570861</v>
      </c>
      <c r="K4786" s="168">
        <f ca="1">('Input Parameters'!$E$27/'Input Parameters'!$E$38)^$J4786</f>
        <v>5.6493784728557494E-3</v>
      </c>
      <c r="L4786" s="69">
        <f ca="1">$H4786*$C4786*'Input Parameters'!$E$25*K4786</f>
        <v>0.7398358107217029</v>
      </c>
      <c r="M4786" s="24">
        <f t="shared" ca="1" si="717"/>
        <v>8.9977689512182213E-2</v>
      </c>
      <c r="N4786" s="15">
        <f ca="1">_xlfn.NORM.INV(M4786,'Input Parameters'!$E$29,'Input Parameters'!$F$29)</f>
        <v>9.9865910756587434E-2</v>
      </c>
      <c r="O4786" s="8">
        <f t="shared" ca="1" si="718"/>
        <v>0.58076112793860546</v>
      </c>
      <c r="P4786" s="30">
        <f ca="1">_xlfn.LOGNORM.INV(O4786,'Input Parameters'!$H$30,'Input Parameters'!$I$30)</f>
        <v>2.954504862511357</v>
      </c>
      <c r="Q4786" s="10">
        <f t="shared" ca="1" si="719"/>
        <v>0.30862332252768176</v>
      </c>
      <c r="R4786" s="30">
        <f>IF('Input Parameters'!$E$32=0,0,_xlfn.BETA.INV(Q4786,'Input Parameters'!$L$32,'Input Parameters'!$M$32,'Input Parameters'!$J$32,'Input Parameters'!$K$32))</f>
        <v>0</v>
      </c>
      <c r="S4786" s="10">
        <f t="shared" ca="1" si="720"/>
        <v>2.5113885988822138E-2</v>
      </c>
      <c r="T4786" s="26">
        <f ca="1">_xlfn.LOGNORM.INV(S4786,'Input Parameters'!$H$34,'Input Parameters'!$I$34)</f>
        <v>39.501550754275044</v>
      </c>
      <c r="U4786" s="10">
        <f t="shared" ca="1" si="721"/>
        <v>0.38078099419781097</v>
      </c>
      <c r="V4786" s="30">
        <f ca="1">_xlfn.BETA.INV(U4786,'Input Parameters'!$L$36,'Input Parameters'!$M$36,'Input Parameters'!$J$36,'Input Parameters'!$K$36)</f>
        <v>0.54104530749685109</v>
      </c>
      <c r="W4786" s="2">
        <f ca="1">N4786+(P4786-N4786)*(1-ERF((T4786-R4786)/(2*SQRT(L4786*'Input Parameters'!$E$38))))</f>
        <v>0.10319093089300176</v>
      </c>
      <c r="X4786">
        <f t="shared" ca="1" si="722"/>
        <v>1</v>
      </c>
      <c r="Y4786" s="7"/>
    </row>
    <row r="4787" spans="1:25" ht="15" customHeight="1" x14ac:dyDescent="0.25">
      <c r="A4787" s="139">
        <v>4780</v>
      </c>
      <c r="B4787" s="10">
        <f t="shared" ca="1" si="713"/>
        <v>0.57683599849205092</v>
      </c>
      <c r="C4787" s="60">
        <f ca="1">_xlfn.NORM.INV(B4787,'Input Parameters'!$E$15,'Input Parameters'!$F$15)</f>
        <v>281.47019900492074</v>
      </c>
      <c r="D4787" s="10">
        <f t="shared" ca="1" si="714"/>
        <v>0.263646680103376</v>
      </c>
      <c r="E4787" s="62">
        <f ca="1">IF(_xlfn.NORM.INV(D4787,'Input Parameters'!$E$17,'Input Parameters'!$F$17)&lt;3500,3500,IF(_xlfn.NORM.INV(D4787,'Input Parameters'!$E$17,'Input Parameters'!$F$17)&gt;5500,5500,_xlfn.NORM.INV(D4787,'Input Parameters'!$E$17,'Input Parameters'!$F$17)))</f>
        <v>4357.4998151421214</v>
      </c>
      <c r="F4787" s="10">
        <f t="shared" ca="1" si="715"/>
        <v>0.35214920093102031</v>
      </c>
      <c r="G4787" s="64">
        <f ca="1">_xlfn.NORM.INV(F4787,'Input Parameters'!$E$20,'Input Parameters'!$F$20)</f>
        <v>280.10718573713916</v>
      </c>
      <c r="H4787" s="57">
        <f ca="1">EXP(E4787*(1/'Input Parameters'!$E$23-1/G4787))</f>
        <v>0.50617924272837866</v>
      </c>
      <c r="I4787" s="10">
        <f t="shared" ca="1" si="716"/>
        <v>0.39821334096037164</v>
      </c>
      <c r="J4787" s="30">
        <f ca="1">_xlfn.BETA.INV(I4787,'Input Parameters'!$L$26,'Input Parameters'!$M$26,'Input Parameters'!$J$26,'Input Parameters'!$K$26)</f>
        <v>0.61913538193885076</v>
      </c>
      <c r="K4787" s="168">
        <f ca="1">('Input Parameters'!$E$27/'Input Parameters'!$E$38)^$J4787</f>
        <v>1.1783290584779843E-2</v>
      </c>
      <c r="L4787" s="69">
        <f ca="1">$H4787*$C4787*'Input Parameters'!$E$25*K4787</f>
        <v>1.6788169283153829</v>
      </c>
      <c r="M4787" s="24">
        <f t="shared" ca="1" si="717"/>
        <v>0.10656308854984031</v>
      </c>
      <c r="N4787" s="15">
        <f ca="1">_xlfn.NORM.INV(M4787,'Input Parameters'!$E$29,'Input Parameters'!$F$29)</f>
        <v>9.987549848383212E-2</v>
      </c>
      <c r="O4787" s="8">
        <f t="shared" ca="1" si="718"/>
        <v>0.2181057906313979</v>
      </c>
      <c r="P4787" s="30">
        <f ca="1">_xlfn.LOGNORM.INV(O4787,'Input Parameters'!$H$30,'Input Parameters'!$I$30)</f>
        <v>1.8575192005706276</v>
      </c>
      <c r="Q4787" s="10">
        <f t="shared" ca="1" si="719"/>
        <v>0.15501724174794318</v>
      </c>
      <c r="R4787" s="30">
        <f>IF('Input Parameters'!$E$32=0,0,_xlfn.BETA.INV(Q4787,'Input Parameters'!$L$32,'Input Parameters'!$M$32,'Input Parameters'!$J$32,'Input Parameters'!$K$32))</f>
        <v>0</v>
      </c>
      <c r="S4787" s="10">
        <f t="shared" ca="1" si="720"/>
        <v>0.50318064186004752</v>
      </c>
      <c r="T4787" s="26">
        <f ca="1">_xlfn.LOGNORM.INV(S4787,'Input Parameters'!$H$34,'Input Parameters'!$I$34)</f>
        <v>50.457782541876966</v>
      </c>
      <c r="U4787" s="10">
        <f t="shared" ca="1" si="721"/>
        <v>0.80564719881828728</v>
      </c>
      <c r="V4787" s="30">
        <f ca="1">_xlfn.BETA.INV(U4787,'Input Parameters'!$L$36,'Input Parameters'!$M$36,'Input Parameters'!$J$36,'Input Parameters'!$K$36)</f>
        <v>0.72722526981740088</v>
      </c>
      <c r="W4787" s="2">
        <f ca="1">N4787+(P4787-N4787)*(1-ERF((T4787-R4787)/(2*SQRT(L4787*'Input Parameters'!$E$38))))</f>
        <v>0.11023357621907379</v>
      </c>
      <c r="X4787">
        <f t="shared" ca="1" si="722"/>
        <v>1</v>
      </c>
      <c r="Y4787" s="7"/>
    </row>
    <row r="4788" spans="1:25" ht="15" customHeight="1" x14ac:dyDescent="0.25">
      <c r="A4788" s="139">
        <v>4781</v>
      </c>
      <c r="B4788" s="10">
        <f t="shared" ca="1" si="713"/>
        <v>8.5090830322626654E-2</v>
      </c>
      <c r="C4788" s="60">
        <f ca="1">_xlfn.NORM.INV(B4788,'Input Parameters'!$E$15,'Input Parameters'!$F$15)</f>
        <v>196.63437577281502</v>
      </c>
      <c r="D4788" s="10">
        <f t="shared" ca="1" si="714"/>
        <v>7.3819696340149732E-2</v>
      </c>
      <c r="E4788" s="62">
        <f ca="1">IF(_xlfn.NORM.INV(D4788,'Input Parameters'!$E$17,'Input Parameters'!$F$17)&lt;3500,3500,IF(_xlfn.NORM.INV(D4788,'Input Parameters'!$E$17,'Input Parameters'!$F$17)&gt;5500,5500,_xlfn.NORM.INV(D4788,'Input Parameters'!$E$17,'Input Parameters'!$F$17)))</f>
        <v>3786.4559178047084</v>
      </c>
      <c r="F4788" s="10">
        <f t="shared" ca="1" si="715"/>
        <v>0.67858930538777962</v>
      </c>
      <c r="G4788" s="64">
        <f ca="1">_xlfn.NORM.INV(F4788,'Input Parameters'!$E$20,'Input Parameters'!$F$20)</f>
        <v>285.75717624678884</v>
      </c>
      <c r="H4788" s="57">
        <f ca="1">EXP(E4788*(1/'Input Parameters'!$E$23-1/G4788))</f>
        <v>0.72298802910158178</v>
      </c>
      <c r="I4788" s="10">
        <f t="shared" ca="1" si="716"/>
        <v>0.82258124839153202</v>
      </c>
      <c r="J4788" s="30">
        <f ca="1">_xlfn.BETA.INV(I4788,'Input Parameters'!$L$26,'Input Parameters'!$M$26,'Input Parameters'!$J$26,'Input Parameters'!$K$26)</f>
        <v>0.79630707461911265</v>
      </c>
      <c r="K4788" s="168">
        <f ca="1">('Input Parameters'!$E$27/'Input Parameters'!$E$38)^$J4788</f>
        <v>3.3062866948457195E-3</v>
      </c>
      <c r="L4788" s="69">
        <f ca="1">$H4788*$C4788*'Input Parameters'!$E$25*K4788</f>
        <v>0.470035932889662</v>
      </c>
      <c r="M4788" s="24">
        <f t="shared" ca="1" si="717"/>
        <v>9.6119129963836425E-3</v>
      </c>
      <c r="N4788" s="15">
        <f ca="1">_xlfn.NORM.INV(M4788,'Input Parameters'!$E$29,'Input Parameters'!$F$29)</f>
        <v>9.9765883804494901E-2</v>
      </c>
      <c r="O4788" s="8">
        <f t="shared" ca="1" si="718"/>
        <v>8.7566436909438883E-2</v>
      </c>
      <c r="P4788" s="30">
        <f ca="1">_xlfn.LOGNORM.INV(O4788,'Input Parameters'!$H$30,'Input Parameters'!$I$30)</f>
        <v>1.4141692911162971</v>
      </c>
      <c r="Q4788" s="10">
        <f t="shared" ca="1" si="719"/>
        <v>0.33434449469377769</v>
      </c>
      <c r="R4788" s="30">
        <f>IF('Input Parameters'!$E$32=0,0,_xlfn.BETA.INV(Q4788,'Input Parameters'!$L$32,'Input Parameters'!$M$32,'Input Parameters'!$J$32,'Input Parameters'!$K$32))</f>
        <v>0</v>
      </c>
      <c r="S4788" s="10">
        <f t="shared" ca="1" si="720"/>
        <v>0.2495737576432594</v>
      </c>
      <c r="T4788" s="26">
        <f ca="1">_xlfn.LOGNORM.INV(S4788,'Input Parameters'!$H$34,'Input Parameters'!$I$34)</f>
        <v>46.339398220540261</v>
      </c>
      <c r="U4788" s="10">
        <f t="shared" ca="1" si="721"/>
        <v>0.79385664211432327</v>
      </c>
      <c r="V4788" s="30">
        <f ca="1">_xlfn.BETA.INV(U4788,'Input Parameters'!$L$36,'Input Parameters'!$M$36,'Input Parameters'!$J$36,'Input Parameters'!$K$36)</f>
        <v>0.71990352654725931</v>
      </c>
      <c r="W4788" s="2">
        <f ca="1">N4788+(P4788-N4788)*(1-ERF((T4788-R4788)/(2*SQRT(L4788*'Input Parameters'!$E$38))))</f>
        <v>9.9768195221575637E-2</v>
      </c>
      <c r="X4788">
        <f t="shared" ca="1" si="722"/>
        <v>1</v>
      </c>
      <c r="Y4788" s="7"/>
    </row>
    <row r="4789" spans="1:25" ht="15" customHeight="1" x14ac:dyDescent="0.25">
      <c r="A4789" s="139">
        <v>4782</v>
      </c>
      <c r="B4789" s="10">
        <f t="shared" ca="1" si="713"/>
        <v>0.42920246569347342</v>
      </c>
      <c r="C4789" s="60">
        <f ca="1">_xlfn.NORM.INV(B4789,'Input Parameters'!$E$15,'Input Parameters'!$F$15)</f>
        <v>261.29881992488725</v>
      </c>
      <c r="D4789" s="10">
        <f t="shared" ca="1" si="714"/>
        <v>0.48486397321805264</v>
      </c>
      <c r="E4789" s="62">
        <f ca="1">IF(_xlfn.NORM.INV(D4789,'Input Parameters'!$E$17,'Input Parameters'!$F$17)&lt;3500,3500,IF(_xlfn.NORM.INV(D4789,'Input Parameters'!$E$17,'Input Parameters'!$F$17)&gt;5500,5500,_xlfn.NORM.INV(D4789,'Input Parameters'!$E$17,'Input Parameters'!$F$17)))</f>
        <v>4773.4353502447884</v>
      </c>
      <c r="F4789" s="10">
        <f t="shared" ca="1" si="715"/>
        <v>0.61647803490956432</v>
      </c>
      <c r="G4789" s="64">
        <f ca="1">_xlfn.NORM.INV(F4789,'Input Parameters'!$E$20,'Input Parameters'!$F$20)</f>
        <v>284.63483320936672</v>
      </c>
      <c r="H4789" s="57">
        <f ca="1">EXP(E4789*(1/'Input Parameters'!$E$23-1/G4789))</f>
        <v>0.62202271101511808</v>
      </c>
      <c r="I4789" s="10">
        <f t="shared" ca="1" si="716"/>
        <v>0.25392012366112438</v>
      </c>
      <c r="J4789" s="30">
        <f ca="1">_xlfn.BETA.INV(I4789,'Input Parameters'!$L$26,'Input Parameters'!$M$26,'Input Parameters'!$J$26,'Input Parameters'!$K$26)</f>
        <v>0.55068629879648912</v>
      </c>
      <c r="K4789" s="168">
        <f ca="1">('Input Parameters'!$E$27/'Input Parameters'!$E$38)^$J4789</f>
        <v>1.9253047796310277E-2</v>
      </c>
      <c r="L4789" s="69">
        <f ca="1">$H4789*$C4789*'Input Parameters'!$E$25*K4789</f>
        <v>3.1292710267455597</v>
      </c>
      <c r="M4789" s="24">
        <f t="shared" ca="1" si="717"/>
        <v>0.45770580910381176</v>
      </c>
      <c r="N4789" s="15">
        <f ca="1">_xlfn.NORM.INV(M4789,'Input Parameters'!$E$29,'Input Parameters'!$F$29)</f>
        <v>9.9989378480869237E-2</v>
      </c>
      <c r="O4789" s="8">
        <f t="shared" ca="1" si="718"/>
        <v>0.21082183654585307</v>
      </c>
      <c r="P4789" s="30">
        <f ca="1">_xlfn.LOGNORM.INV(O4789,'Input Parameters'!$H$30,'Input Parameters'!$I$30)</f>
        <v>1.835740894348878</v>
      </c>
      <c r="Q4789" s="10">
        <f t="shared" ca="1" si="719"/>
        <v>0.33771918605695161</v>
      </c>
      <c r="R4789" s="30">
        <f>IF('Input Parameters'!$E$32=0,0,_xlfn.BETA.INV(Q4789,'Input Parameters'!$L$32,'Input Parameters'!$M$32,'Input Parameters'!$J$32,'Input Parameters'!$K$32))</f>
        <v>0</v>
      </c>
      <c r="S4789" s="10">
        <f t="shared" ca="1" si="720"/>
        <v>0.89168952017229641</v>
      </c>
      <c r="T4789" s="26">
        <f ca="1">_xlfn.LOGNORM.INV(S4789,'Input Parameters'!$H$34,'Input Parameters'!$I$34)</f>
        <v>58.791154838821527</v>
      </c>
      <c r="U4789" s="10">
        <f t="shared" ca="1" si="721"/>
        <v>0.96307109394393209</v>
      </c>
      <c r="V4789" s="30">
        <f ca="1">_xlfn.BETA.INV(U4789,'Input Parameters'!$L$36,'Input Parameters'!$M$36,'Input Parameters'!$J$36,'Input Parameters'!$K$36)</f>
        <v>0.89616716515685413</v>
      </c>
      <c r="W4789" s="2">
        <f ca="1">N4789+(P4789-N4789)*(1-ERF((T4789-R4789)/(2*SQRT(L4789*'Input Parameters'!$E$38))))</f>
        <v>0.13257178283684906</v>
      </c>
      <c r="X4789">
        <f t="shared" ca="1" si="722"/>
        <v>1</v>
      </c>
      <c r="Y4789" s="7"/>
    </row>
    <row r="4790" spans="1:25" ht="15" customHeight="1" x14ac:dyDescent="0.25">
      <c r="A4790" s="139">
        <v>4783</v>
      </c>
      <c r="B4790" s="10">
        <f t="shared" ca="1" si="713"/>
        <v>0.3228653399214233</v>
      </c>
      <c r="C4790" s="60">
        <f ca="1">_xlfn.NORM.INV(B4790,'Input Parameters'!$E$15,'Input Parameters'!$F$15)</f>
        <v>246.05440846855751</v>
      </c>
      <c r="D4790" s="10">
        <f t="shared" ca="1" si="714"/>
        <v>0.89752309295594745</v>
      </c>
      <c r="E4790" s="62">
        <f ca="1">IF(_xlfn.NORM.INV(D4790,'Input Parameters'!$E$17,'Input Parameters'!$F$17)&lt;3500,3500,IF(_xlfn.NORM.INV(D4790,'Input Parameters'!$E$17,'Input Parameters'!$F$17)&gt;5500,5500,_xlfn.NORM.INV(D4790,'Input Parameters'!$E$17,'Input Parameters'!$F$17)))</f>
        <v>5500</v>
      </c>
      <c r="F4790" s="10">
        <f t="shared" ca="1" si="715"/>
        <v>0.8481768228225065</v>
      </c>
      <c r="G4790" s="64">
        <f ca="1">_xlfn.NORM.INV(F4790,'Input Parameters'!$E$20,'Input Parameters'!$F$20)</f>
        <v>289.54192391445696</v>
      </c>
      <c r="H4790" s="57">
        <f ca="1">EXP(E4790*(1/'Input Parameters'!$E$23-1/G4790))</f>
        <v>0.80286968482636134</v>
      </c>
      <c r="I4790" s="10">
        <f t="shared" ca="1" si="716"/>
        <v>0.69800024311661535</v>
      </c>
      <c r="J4790" s="30">
        <f ca="1">_xlfn.BETA.INV(I4790,'Input Parameters'!$L$26,'Input Parameters'!$M$26,'Input Parameters'!$J$26,'Input Parameters'!$K$26)</f>
        <v>0.74084940109318298</v>
      </c>
      <c r="K4790" s="168">
        <f ca="1">('Input Parameters'!$E$27/'Input Parameters'!$E$38)^$J4790</f>
        <v>4.9215569066144221E-3</v>
      </c>
      <c r="L4790" s="69">
        <f ca="1">$H4790*$C4790*'Input Parameters'!$E$25*K4790</f>
        <v>0.97225172317468123</v>
      </c>
      <c r="M4790" s="24">
        <f t="shared" ca="1" si="717"/>
        <v>0.70898015005839266</v>
      </c>
      <c r="N4790" s="15">
        <f ca="1">_xlfn.NORM.INV(M4790,'Input Parameters'!$E$29,'Input Parameters'!$F$29)</f>
        <v>0.1000550407800085</v>
      </c>
      <c r="O4790" s="8">
        <f t="shared" ca="1" si="718"/>
        <v>0.86525210839589772</v>
      </c>
      <c r="P4790" s="30">
        <f ca="1">_xlfn.LOGNORM.INV(O4790,'Input Parameters'!$H$30,'Input Parameters'!$I$30)</f>
        <v>4.5206458221295351</v>
      </c>
      <c r="Q4790" s="10">
        <f t="shared" ca="1" si="719"/>
        <v>0.3299011236467021</v>
      </c>
      <c r="R4790" s="30">
        <f>IF('Input Parameters'!$E$32=0,0,_xlfn.BETA.INV(Q4790,'Input Parameters'!$L$32,'Input Parameters'!$M$32,'Input Parameters'!$J$32,'Input Parameters'!$K$32))</f>
        <v>0</v>
      </c>
      <c r="S4790" s="10">
        <f t="shared" ca="1" si="720"/>
        <v>0.15722880116629401</v>
      </c>
      <c r="T4790" s="26">
        <f ca="1">_xlfn.LOGNORM.INV(S4790,'Input Parameters'!$H$34,'Input Parameters'!$I$34)</f>
        <v>44.473443581846681</v>
      </c>
      <c r="U4790" s="10">
        <f t="shared" ca="1" si="721"/>
        <v>0.6671818141519178</v>
      </c>
      <c r="V4790" s="30">
        <f ca="1">_xlfn.BETA.INV(U4790,'Input Parameters'!$L$36,'Input Parameters'!$M$36,'Input Parameters'!$J$36,'Input Parameters'!$K$36)</f>
        <v>0.65436724065561203</v>
      </c>
      <c r="W4790" s="2">
        <f ca="1">N4790+(P4790-N4790)*(1-ERF((T4790-R4790)/(2*SQRT(L4790*'Input Parameters'!$E$38))))</f>
        <v>0.10635942508575215</v>
      </c>
      <c r="X4790">
        <f t="shared" ca="1" si="722"/>
        <v>1</v>
      </c>
      <c r="Y4790" s="7"/>
    </row>
    <row r="4791" spans="1:25" ht="15" customHeight="1" x14ac:dyDescent="0.25">
      <c r="A4791" s="139">
        <v>4784</v>
      </c>
      <c r="B4791" s="10">
        <f t="shared" ca="1" si="713"/>
        <v>0.20602377807215222</v>
      </c>
      <c r="C4791" s="60">
        <f ca="1">_xlfn.NORM.INV(B4791,'Input Parameters'!$E$15,'Input Parameters'!$F$15)</f>
        <v>226.51255410825178</v>
      </c>
      <c r="D4791" s="10">
        <f t="shared" ca="1" si="714"/>
        <v>0.26799936117017387</v>
      </c>
      <c r="E4791" s="62">
        <f ca="1">IF(_xlfn.NORM.INV(D4791,'Input Parameters'!$E$17,'Input Parameters'!$F$17)&lt;3500,3500,IF(_xlfn.NORM.INV(D4791,'Input Parameters'!$E$17,'Input Parameters'!$F$17)&gt;5500,5500,_xlfn.NORM.INV(D4791,'Input Parameters'!$E$17,'Input Parameters'!$F$17)))</f>
        <v>4366.7875141103077</v>
      </c>
      <c r="F4791" s="10">
        <f t="shared" ca="1" si="715"/>
        <v>0.17545778205062901</v>
      </c>
      <c r="G4791" s="64">
        <f ca="1">_xlfn.NORM.INV(F4791,'Input Parameters'!$E$20,'Input Parameters'!$F$20)</f>
        <v>276.400140395275</v>
      </c>
      <c r="H4791" s="57">
        <f ca="1">EXP(E4791*(1/'Input Parameters'!$E$23-1/G4791))</f>
        <v>0.41008006724057494</v>
      </c>
      <c r="I4791" s="10">
        <f t="shared" ca="1" si="716"/>
        <v>0.74031222309677513</v>
      </c>
      <c r="J4791" s="30">
        <f ca="1">_xlfn.BETA.INV(I4791,'Input Parameters'!$L$26,'Input Parameters'!$M$26,'Input Parameters'!$J$26,'Input Parameters'!$K$26)</f>
        <v>0.75870066754844867</v>
      </c>
      <c r="K4791" s="168">
        <f ca="1">('Input Parameters'!$E$27/'Input Parameters'!$E$38)^$J4791</f>
        <v>4.3300425402796805E-3</v>
      </c>
      <c r="L4791" s="69">
        <f ca="1">$H4791*$C4791*'Input Parameters'!$E$25*K4791</f>
        <v>0.40221021870019097</v>
      </c>
      <c r="M4791" s="24">
        <f t="shared" ca="1" si="717"/>
        <v>0.63697408160286551</v>
      </c>
      <c r="N4791" s="15">
        <f ca="1">_xlfn.NORM.INV(M4791,'Input Parameters'!$E$29,'Input Parameters'!$F$29)</f>
        <v>0.10003503822617345</v>
      </c>
      <c r="O4791" s="8">
        <f t="shared" ca="1" si="718"/>
        <v>0.37848820812712092</v>
      </c>
      <c r="P4791" s="30">
        <f ca="1">_xlfn.LOGNORM.INV(O4791,'Input Parameters'!$H$30,'Input Parameters'!$I$30)</f>
        <v>2.3183611672538684</v>
      </c>
      <c r="Q4791" s="10">
        <f t="shared" ca="1" si="719"/>
        <v>0.49637321430364312</v>
      </c>
      <c r="R4791" s="30">
        <f>IF('Input Parameters'!$E$32=0,0,_xlfn.BETA.INV(Q4791,'Input Parameters'!$L$32,'Input Parameters'!$M$32,'Input Parameters'!$J$32,'Input Parameters'!$K$32))</f>
        <v>0</v>
      </c>
      <c r="S4791" s="10">
        <f t="shared" ca="1" si="720"/>
        <v>2.1557526338970678E-2</v>
      </c>
      <c r="T4791" s="26">
        <f ca="1">_xlfn.LOGNORM.INV(S4791,'Input Parameters'!$H$34,'Input Parameters'!$I$34)</f>
        <v>39.185209613550931</v>
      </c>
      <c r="U4791" s="10">
        <f t="shared" ca="1" si="721"/>
        <v>0.92930905411082698</v>
      </c>
      <c r="V4791" s="30">
        <f ca="1">_xlfn.BETA.INV(U4791,'Input Parameters'!$L$36,'Input Parameters'!$M$36,'Input Parameters'!$J$36,'Input Parameters'!$K$36)</f>
        <v>0.83687773671731436</v>
      </c>
      <c r="W4791" s="2">
        <f ca="1">N4791+(P4791-N4791)*(1-ERF((T4791-R4791)/(2*SQRT(L4791*'Input Parameters'!$E$38))))</f>
        <v>0.10006272846460046</v>
      </c>
      <c r="X4791">
        <f t="shared" ca="1" si="722"/>
        <v>1</v>
      </c>
      <c r="Y4791" s="7"/>
    </row>
    <row r="4792" spans="1:25" ht="15" customHeight="1" x14ac:dyDescent="0.25">
      <c r="A4792" s="139">
        <v>4785</v>
      </c>
      <c r="B4792" s="10">
        <f t="shared" ca="1" si="713"/>
        <v>0.71661155275479527</v>
      </c>
      <c r="C4792" s="60">
        <f ca="1">_xlfn.NORM.INV(B4792,'Input Parameters'!$E$15,'Input Parameters'!$F$15)</f>
        <v>302.00946049695074</v>
      </c>
      <c r="D4792" s="10">
        <f t="shared" ca="1" si="714"/>
        <v>0.70296464519444291</v>
      </c>
      <c r="E4792" s="62">
        <f ca="1">IF(_xlfn.NORM.INV(D4792,'Input Parameters'!$E$17,'Input Parameters'!$F$17)&lt;3500,3500,IF(_xlfn.NORM.INV(D4792,'Input Parameters'!$E$17,'Input Parameters'!$F$17)&gt;5500,5500,_xlfn.NORM.INV(D4792,'Input Parameters'!$E$17,'Input Parameters'!$F$17)))</f>
        <v>5173.062454514622</v>
      </c>
      <c r="F4792" s="10">
        <f t="shared" ca="1" si="715"/>
        <v>0.95177566920738754</v>
      </c>
      <c r="G4792" s="64">
        <f ca="1">_xlfn.NORM.INV(F4792,'Input Parameters'!$E$20,'Input Parameters'!$F$20)</f>
        <v>293.78754293618755</v>
      </c>
      <c r="H4792" s="57">
        <f ca="1">EXP(E4792*(1/'Input Parameters'!$E$23-1/G4792))</f>
        <v>1.0530401101909344</v>
      </c>
      <c r="I4792" s="10">
        <f t="shared" ca="1" si="716"/>
        <v>8.4968711235356209E-2</v>
      </c>
      <c r="J4792" s="30">
        <f ca="1">_xlfn.BETA.INV(I4792,'Input Parameters'!$L$26,'Input Parameters'!$M$26,'Input Parameters'!$J$26,'Input Parameters'!$K$26)</f>
        <v>0.42931169203056962</v>
      </c>
      <c r="K4792" s="168">
        <f ca="1">('Input Parameters'!$E$27/'Input Parameters'!$E$38)^$J4792</f>
        <v>4.5983944964789962E-2</v>
      </c>
      <c r="L4792" s="69">
        <f ca="1">$H4792*$C4792*'Input Parameters'!$E$25*K4792</f>
        <v>14.624185523828125</v>
      </c>
      <c r="M4792" s="24">
        <f t="shared" ca="1" si="717"/>
        <v>0.33118562907983595</v>
      </c>
      <c r="N4792" s="15">
        <f ca="1">_xlfn.NORM.INV(M4792,'Input Parameters'!$E$29,'Input Parameters'!$F$29)</f>
        <v>9.99563358358347E-2</v>
      </c>
      <c r="O4792" s="8">
        <f t="shared" ca="1" si="718"/>
        <v>0.3501759625525348</v>
      </c>
      <c r="P4792" s="30">
        <f ca="1">_xlfn.LOGNORM.INV(O4792,'Input Parameters'!$H$30,'Input Parameters'!$I$30)</f>
        <v>2.2372488982280414</v>
      </c>
      <c r="Q4792" s="10">
        <f t="shared" ca="1" si="719"/>
        <v>0.61961921290874844</v>
      </c>
      <c r="R4792" s="30">
        <f>IF('Input Parameters'!$E$32=0,0,_xlfn.BETA.INV(Q4792,'Input Parameters'!$L$32,'Input Parameters'!$M$32,'Input Parameters'!$J$32,'Input Parameters'!$K$32))</f>
        <v>0</v>
      </c>
      <c r="S4792" s="10">
        <f t="shared" ca="1" si="720"/>
        <v>0.98072630005671591</v>
      </c>
      <c r="T4792" s="26">
        <f ca="1">_xlfn.LOGNORM.INV(S4792,'Input Parameters'!$H$34,'Input Parameters'!$I$34)</f>
        <v>65.219971044917202</v>
      </c>
      <c r="U4792" s="10">
        <f t="shared" ca="1" si="721"/>
        <v>0.88719625195955132</v>
      </c>
      <c r="V4792" s="30">
        <f ca="1">_xlfn.BETA.INV(U4792,'Input Parameters'!$L$36,'Input Parameters'!$M$36,'Input Parameters'!$J$36,'Input Parameters'!$K$36)</f>
        <v>0.78944461336377336</v>
      </c>
      <c r="W4792" s="2">
        <f ca="1">N4792+(P4792-N4792)*(1-ERF((T4792-R4792)/(2*SQRT(L4792*'Input Parameters'!$E$38))))</f>
        <v>0.58690912155728325</v>
      </c>
      <c r="X4792">
        <f t="shared" ca="1" si="722"/>
        <v>1</v>
      </c>
      <c r="Y4792" s="7"/>
    </row>
    <row r="4793" spans="1:25" ht="15" customHeight="1" x14ac:dyDescent="0.25">
      <c r="A4793" s="139">
        <v>4786</v>
      </c>
      <c r="B4793" s="10">
        <f t="shared" ca="1" si="713"/>
        <v>0.30670176593807386</v>
      </c>
      <c r="C4793" s="60">
        <f ca="1">_xlfn.NORM.INV(B4793,'Input Parameters'!$E$15,'Input Parameters'!$F$15)</f>
        <v>243.58752907565474</v>
      </c>
      <c r="D4793" s="10">
        <f t="shared" ca="1" si="714"/>
        <v>9.5347734940509632E-4</v>
      </c>
      <c r="E4793" s="62">
        <f ca="1">IF(_xlfn.NORM.INV(D4793,'Input Parameters'!$E$17,'Input Parameters'!$F$17)&lt;3500,3500,IF(_xlfn.NORM.INV(D4793,'Input Parameters'!$E$17,'Input Parameters'!$F$17)&gt;5500,5500,_xlfn.NORM.INV(D4793,'Input Parameters'!$E$17,'Input Parameters'!$F$17)))</f>
        <v>3500</v>
      </c>
      <c r="F4793" s="10">
        <f t="shared" ca="1" si="715"/>
        <v>0.82403291374906606</v>
      </c>
      <c r="G4793" s="64">
        <f ca="1">_xlfn.NORM.INV(F4793,'Input Parameters'!$E$20,'Input Parameters'!$F$20)</f>
        <v>288.88665600613155</v>
      </c>
      <c r="H4793" s="57">
        <f ca="1">EXP(E4793*(1/'Input Parameters'!$E$23-1/G4793))</f>
        <v>0.84608064857101106</v>
      </c>
      <c r="I4793" s="10">
        <f t="shared" ca="1" si="716"/>
        <v>0.37626921723851958</v>
      </c>
      <c r="J4793" s="30">
        <f ca="1">_xlfn.BETA.INV(I4793,'Input Parameters'!$L$26,'Input Parameters'!$M$26,'Input Parameters'!$J$26,'Input Parameters'!$K$26)</f>
        <v>0.60956404428367772</v>
      </c>
      <c r="K4793" s="168">
        <f ca="1">('Input Parameters'!$E$27/'Input Parameters'!$E$38)^$J4793</f>
        <v>1.2620694763436302E-2</v>
      </c>
      <c r="L4793" s="69">
        <f ca="1">$H4793*$C4793*'Input Parameters'!$E$25*K4793</f>
        <v>2.6010582327100593</v>
      </c>
      <c r="M4793" s="24">
        <f t="shared" ca="1" si="717"/>
        <v>0.66784636094400662</v>
      </c>
      <c r="N4793" s="15">
        <f ca="1">_xlfn.NORM.INV(M4793,'Input Parameters'!$E$29,'Input Parameters'!$F$29)</f>
        <v>0.10004339740599036</v>
      </c>
      <c r="O4793" s="8">
        <f t="shared" ca="1" si="718"/>
        <v>0.90806013308869693</v>
      </c>
      <c r="P4793" s="30">
        <f ca="1">_xlfn.LOGNORM.INV(O4793,'Input Parameters'!$H$30,'Input Parameters'!$I$30)</f>
        <v>5.0268272624215502</v>
      </c>
      <c r="Q4793" s="10">
        <f t="shared" ca="1" si="719"/>
        <v>0.14766339046733201</v>
      </c>
      <c r="R4793" s="30">
        <f>IF('Input Parameters'!$E$32=0,0,_xlfn.BETA.INV(Q4793,'Input Parameters'!$L$32,'Input Parameters'!$M$32,'Input Parameters'!$J$32,'Input Parameters'!$K$32))</f>
        <v>0</v>
      </c>
      <c r="S4793" s="10">
        <f t="shared" ca="1" si="720"/>
        <v>0.72042952877513111</v>
      </c>
      <c r="T4793" s="26">
        <f ca="1">_xlfn.LOGNORM.INV(S4793,'Input Parameters'!$H$34,'Input Parameters'!$I$34)</f>
        <v>54.210584920148385</v>
      </c>
      <c r="U4793" s="10">
        <f t="shared" ca="1" si="721"/>
        <v>0.51983981812505564</v>
      </c>
      <c r="V4793" s="30">
        <f ca="1">_xlfn.BETA.INV(U4793,'Input Parameters'!$L$36,'Input Parameters'!$M$36,'Input Parameters'!$J$36,'Input Parameters'!$K$36)</f>
        <v>0.59350551719070765</v>
      </c>
      <c r="W4793" s="2">
        <f ca="1">N4793+(P4793-N4793)*(1-ERF((T4793-R4793)/(2*SQRT(L4793*'Input Parameters'!$E$38))))</f>
        <v>0.18608074253739348</v>
      </c>
      <c r="X4793">
        <f t="shared" ca="1" si="722"/>
        <v>1</v>
      </c>
      <c r="Y4793" s="7"/>
    </row>
    <row r="4794" spans="1:25" ht="15" customHeight="1" x14ac:dyDescent="0.25">
      <c r="A4794" s="139">
        <v>4787</v>
      </c>
      <c r="B4794" s="10">
        <f t="shared" ca="1" si="713"/>
        <v>0.92468003054838499</v>
      </c>
      <c r="C4794" s="60">
        <f ca="1">_xlfn.NORM.INV(B4794,'Input Parameters'!$E$15,'Input Parameters'!$F$15)</f>
        <v>348.85806323759186</v>
      </c>
      <c r="D4794" s="10">
        <f t="shared" ca="1" si="714"/>
        <v>0.50142781283962023</v>
      </c>
      <c r="E4794" s="62">
        <f ca="1">IF(_xlfn.NORM.INV(D4794,'Input Parameters'!$E$17,'Input Parameters'!$F$17)&lt;3500,3500,IF(_xlfn.NORM.INV(D4794,'Input Parameters'!$E$17,'Input Parameters'!$F$17)&gt;5500,5500,_xlfn.NORM.INV(D4794,'Input Parameters'!$E$17,'Input Parameters'!$F$17)))</f>
        <v>4802.5053025727757</v>
      </c>
      <c r="F4794" s="10">
        <f t="shared" ca="1" si="715"/>
        <v>0.11124399412835118</v>
      </c>
      <c r="G4794" s="64">
        <f ca="1">_xlfn.NORM.INV(F4794,'Input Parameters'!$E$20,'Input Parameters'!$F$20)</f>
        <v>274.476408492085</v>
      </c>
      <c r="H4794" s="57">
        <f ca="1">EXP(E4794*(1/'Input Parameters'!$E$23-1/G4794))</f>
        <v>0.33216446610020633</v>
      </c>
      <c r="I4794" s="10">
        <f t="shared" ca="1" si="716"/>
        <v>0.52432802979240933</v>
      </c>
      <c r="J4794" s="30">
        <f ca="1">_xlfn.BETA.INV(I4794,'Input Parameters'!$L$26,'Input Parameters'!$M$26,'Input Parameters'!$J$26,'Input Parameters'!$K$26)</f>
        <v>0.67116642450269315</v>
      </c>
      <c r="K4794" s="168">
        <f ca="1">('Input Parameters'!$E$27/'Input Parameters'!$E$38)^$J4794</f>
        <v>8.1129582829080216E-3</v>
      </c>
      <c r="L4794" s="69">
        <f ca="1">$H4794*$C4794*'Input Parameters'!$E$25*K4794</f>
        <v>0.94011542696899097</v>
      </c>
      <c r="M4794" s="24">
        <f t="shared" ca="1" si="717"/>
        <v>0.75888527239144543</v>
      </c>
      <c r="N4794" s="15">
        <f ca="1">_xlfn.NORM.INV(M4794,'Input Parameters'!$E$29,'Input Parameters'!$F$29)</f>
        <v>0.10007027212931181</v>
      </c>
      <c r="O4794" s="8">
        <f t="shared" ca="1" si="718"/>
        <v>0.89820585375520556</v>
      </c>
      <c r="P4794" s="30">
        <f ca="1">_xlfn.LOGNORM.INV(O4794,'Input Parameters'!$H$30,'Input Parameters'!$I$30)</f>
        <v>4.8921057385985245</v>
      </c>
      <c r="Q4794" s="10">
        <f t="shared" ca="1" si="719"/>
        <v>0.24062690628444106</v>
      </c>
      <c r="R4794" s="30">
        <f>IF('Input Parameters'!$E$32=0,0,_xlfn.BETA.INV(Q4794,'Input Parameters'!$L$32,'Input Parameters'!$M$32,'Input Parameters'!$J$32,'Input Parameters'!$K$32))</f>
        <v>0</v>
      </c>
      <c r="S4794" s="10">
        <f t="shared" ca="1" si="720"/>
        <v>0.94119650507700814</v>
      </c>
      <c r="T4794" s="26">
        <f ca="1">_xlfn.LOGNORM.INV(S4794,'Input Parameters'!$H$34,'Input Parameters'!$I$34)</f>
        <v>61.252135537647256</v>
      </c>
      <c r="U4794" s="10">
        <f t="shared" ca="1" si="721"/>
        <v>0.20847109564090949</v>
      </c>
      <c r="V4794" s="30">
        <f ca="1">_xlfn.BETA.INV(U4794,'Input Parameters'!$L$36,'Input Parameters'!$M$36,'Input Parameters'!$J$36,'Input Parameters'!$K$36)</f>
        <v>0.47248194614928118</v>
      </c>
      <c r="W4794" s="2">
        <f ca="1">N4794+(P4794-N4794)*(1-ERF((T4794-R4794)/(2*SQRT(L4794*'Input Parameters'!$E$38))))</f>
        <v>0.10010828509112742</v>
      </c>
      <c r="X4794">
        <f t="shared" ca="1" si="722"/>
        <v>1</v>
      </c>
      <c r="Y4794" s="7"/>
    </row>
    <row r="4795" spans="1:25" ht="15" customHeight="1" x14ac:dyDescent="0.25">
      <c r="A4795" s="139">
        <v>4788</v>
      </c>
      <c r="B4795" s="10">
        <f t="shared" ca="1" si="713"/>
        <v>0.54999546906596652</v>
      </c>
      <c r="C4795" s="60">
        <f ca="1">_xlfn.NORM.INV(B4795,'Input Parameters'!$E$15,'Input Parameters'!$F$15)</f>
        <v>277.77660028794492</v>
      </c>
      <c r="D4795" s="10">
        <f t="shared" ca="1" si="714"/>
        <v>0.90878381405923114</v>
      </c>
      <c r="E4795" s="62">
        <f ca="1">IF(_xlfn.NORM.INV(D4795,'Input Parameters'!$E$17,'Input Parameters'!$F$17)&lt;3500,3500,IF(_xlfn.NORM.INV(D4795,'Input Parameters'!$E$17,'Input Parameters'!$F$17)&gt;5500,5500,_xlfn.NORM.INV(D4795,'Input Parameters'!$E$17,'Input Parameters'!$F$17)))</f>
        <v>5500</v>
      </c>
      <c r="F4795" s="10">
        <f t="shared" ca="1" si="715"/>
        <v>0.33906185959330504</v>
      </c>
      <c r="G4795" s="64">
        <f ca="1">_xlfn.NORM.INV(F4795,'Input Parameters'!$E$20,'Input Parameters'!$F$20)</f>
        <v>279.86933357326905</v>
      </c>
      <c r="H4795" s="57">
        <f ca="1">EXP(E4795*(1/'Input Parameters'!$E$23-1/G4795))</f>
        <v>0.41641667956344619</v>
      </c>
      <c r="I4795" s="10">
        <f t="shared" ca="1" si="716"/>
        <v>0.90607628942086649</v>
      </c>
      <c r="J4795" s="30">
        <f ca="1">_xlfn.BETA.INV(I4795,'Input Parameters'!$L$26,'Input Parameters'!$M$26,'Input Parameters'!$J$26,'Input Parameters'!$K$26)</f>
        <v>0.84295834936324132</v>
      </c>
      <c r="K4795" s="168">
        <f ca="1">('Input Parameters'!$E$27/'Input Parameters'!$E$38)^$J4795</f>
        <v>2.3659863899118602E-3</v>
      </c>
      <c r="L4795" s="69">
        <f ca="1">$H4795*$C4795*'Input Parameters'!$E$25*K4795</f>
        <v>0.27367556111089636</v>
      </c>
      <c r="M4795" s="24">
        <f t="shared" ca="1" si="717"/>
        <v>0.69710404740196275</v>
      </c>
      <c r="N4795" s="15">
        <f ca="1">_xlfn.NORM.INV(M4795,'Input Parameters'!$E$29,'Input Parameters'!$F$29)</f>
        <v>0.10005160894941593</v>
      </c>
      <c r="O4795" s="8">
        <f t="shared" ca="1" si="718"/>
        <v>0.81642425358753434</v>
      </c>
      <c r="P4795" s="30">
        <f ca="1">_xlfn.LOGNORM.INV(O4795,'Input Parameters'!$H$30,'Input Parameters'!$I$30)</f>
        <v>4.1084416261241854</v>
      </c>
      <c r="Q4795" s="10">
        <f t="shared" ca="1" si="719"/>
        <v>8.8905185601226067E-2</v>
      </c>
      <c r="R4795" s="30">
        <f>IF('Input Parameters'!$E$32=0,0,_xlfn.BETA.INV(Q4795,'Input Parameters'!$L$32,'Input Parameters'!$M$32,'Input Parameters'!$J$32,'Input Parameters'!$K$32))</f>
        <v>0</v>
      </c>
      <c r="S4795" s="10">
        <f t="shared" ca="1" si="720"/>
        <v>0.21325419674727997</v>
      </c>
      <c r="T4795" s="26">
        <f ca="1">_xlfn.LOGNORM.INV(S4795,'Input Parameters'!$H$34,'Input Parameters'!$I$34)</f>
        <v>45.65584749515849</v>
      </c>
      <c r="U4795" s="10">
        <f t="shared" ca="1" si="721"/>
        <v>0.22822452517605174</v>
      </c>
      <c r="V4795" s="30">
        <f ca="1">_xlfn.BETA.INV(U4795,'Input Parameters'!$L$36,'Input Parameters'!$M$36,'Input Parameters'!$J$36,'Input Parameters'!$K$36)</f>
        <v>0.48103433475668306</v>
      </c>
      <c r="W4795" s="2">
        <f ca="1">N4795+(P4795-N4795)*(1-ERF((T4795-R4795)/(2*SQRT(L4795*'Input Parameters'!$E$38))))</f>
        <v>0.10005161166756625</v>
      </c>
      <c r="X4795">
        <f t="shared" ca="1" si="722"/>
        <v>1</v>
      </c>
      <c r="Y4795" s="7"/>
    </row>
    <row r="4796" spans="1:25" ht="15" customHeight="1" x14ac:dyDescent="0.25">
      <c r="A4796" s="139">
        <v>4789</v>
      </c>
      <c r="B4796" s="10">
        <f t="shared" ca="1" si="713"/>
        <v>0.81043552963770571</v>
      </c>
      <c r="C4796" s="60">
        <f ca="1">_xlfn.NORM.INV(B4796,'Input Parameters'!$E$15,'Input Parameters'!$F$15)</f>
        <v>318.63045971134716</v>
      </c>
      <c r="D4796" s="10">
        <f t="shared" ca="1" si="714"/>
        <v>0.5838577862320683</v>
      </c>
      <c r="E4796" s="62">
        <f ca="1">IF(_xlfn.NORM.INV(D4796,'Input Parameters'!$E$17,'Input Parameters'!$F$17)&lt;3500,3500,IF(_xlfn.NORM.INV(D4796,'Input Parameters'!$E$17,'Input Parameters'!$F$17)&gt;5500,5500,_xlfn.NORM.INV(D4796,'Input Parameters'!$E$17,'Input Parameters'!$F$17)))</f>
        <v>4948.2408363165032</v>
      </c>
      <c r="F4796" s="10">
        <f t="shared" ca="1" si="715"/>
        <v>0.2504249780415595</v>
      </c>
      <c r="G4796" s="64">
        <f ca="1">_xlfn.NORM.INV(F4796,'Input Parameters'!$E$20,'Input Parameters'!$F$20)</f>
        <v>278.13987487293554</v>
      </c>
      <c r="H4796" s="57">
        <f ca="1">EXP(E4796*(1/'Input Parameters'!$E$23-1/G4796))</f>
        <v>0.40733536993651198</v>
      </c>
      <c r="I4796" s="10">
        <f t="shared" ca="1" si="716"/>
        <v>0.29742051345288711</v>
      </c>
      <c r="J4796" s="30">
        <f ca="1">_xlfn.BETA.INV(I4796,'Input Parameters'!$L$26,'Input Parameters'!$M$26,'Input Parameters'!$J$26,'Input Parameters'!$K$26)</f>
        <v>0.57296531320435673</v>
      </c>
      <c r="K4796" s="168">
        <f ca="1">('Input Parameters'!$E$27/'Input Parameters'!$E$38)^$J4796</f>
        <v>1.6409517069983275E-2</v>
      </c>
      <c r="L4796" s="69">
        <f ca="1">$H4796*$C4796*'Input Parameters'!$E$25*K4796</f>
        <v>2.1297822966823765</v>
      </c>
      <c r="M4796" s="24">
        <f t="shared" ca="1" si="717"/>
        <v>0.18258853911050088</v>
      </c>
      <c r="N4796" s="15">
        <f ca="1">_xlfn.NORM.INV(M4796,'Input Parameters'!$E$29,'Input Parameters'!$F$29)</f>
        <v>9.99094455655168E-2</v>
      </c>
      <c r="O4796" s="8">
        <f t="shared" ca="1" si="718"/>
        <v>0.91353702393076075</v>
      </c>
      <c r="P4796" s="30">
        <f ca="1">_xlfn.LOGNORM.INV(O4796,'Input Parameters'!$H$30,'Input Parameters'!$I$30)</f>
        <v>5.108114416029979</v>
      </c>
      <c r="Q4796" s="10">
        <f t="shared" ca="1" si="719"/>
        <v>0.26780478692231457</v>
      </c>
      <c r="R4796" s="30">
        <f>IF('Input Parameters'!$E$32=0,0,_xlfn.BETA.INV(Q4796,'Input Parameters'!$L$32,'Input Parameters'!$M$32,'Input Parameters'!$J$32,'Input Parameters'!$K$32))</f>
        <v>0</v>
      </c>
      <c r="S4796" s="10">
        <f t="shared" ca="1" si="720"/>
        <v>9.7573422606569205E-2</v>
      </c>
      <c r="T4796" s="26">
        <f ca="1">_xlfn.LOGNORM.INV(S4796,'Input Parameters'!$H$34,'Input Parameters'!$I$34)</f>
        <v>42.898363837422608</v>
      </c>
      <c r="U4796" s="10">
        <f t="shared" ca="1" si="721"/>
        <v>0.26005964014558081</v>
      </c>
      <c r="V4796" s="30">
        <f ca="1">_xlfn.BETA.INV(U4796,'Input Parameters'!$L$36,'Input Parameters'!$M$36,'Input Parameters'!$J$36,'Input Parameters'!$K$36)</f>
        <v>0.4942775500398402</v>
      </c>
      <c r="W4796" s="2">
        <f ca="1">N4796+(P4796-N4796)*(1-ERF((T4796-R4796)/(2*SQRT(L4796*'Input Parameters'!$E$38))))</f>
        <v>0.28851727427003671</v>
      </c>
      <c r="X4796">
        <f t="shared" ca="1" si="722"/>
        <v>1</v>
      </c>
      <c r="Y4796" s="7"/>
    </row>
    <row r="4797" spans="1:25" ht="15" customHeight="1" x14ac:dyDescent="0.25">
      <c r="A4797" s="139">
        <v>4790</v>
      </c>
      <c r="B4797" s="10">
        <f t="shared" ca="1" si="713"/>
        <v>0.39757317859685726</v>
      </c>
      <c r="C4797" s="60">
        <f ca="1">_xlfn.NORM.INV(B4797,'Input Parameters'!$E$15,'Input Parameters'!$F$15)</f>
        <v>256.89675795753664</v>
      </c>
      <c r="D4797" s="10">
        <f t="shared" ca="1" si="714"/>
        <v>0.70966691847510355</v>
      </c>
      <c r="E4797" s="62">
        <f ca="1">IF(_xlfn.NORM.INV(D4797,'Input Parameters'!$E$17,'Input Parameters'!$F$17)&lt;3500,3500,IF(_xlfn.NORM.INV(D4797,'Input Parameters'!$E$17,'Input Parameters'!$F$17)&gt;5500,5500,_xlfn.NORM.INV(D4797,'Input Parameters'!$E$17,'Input Parameters'!$F$17)))</f>
        <v>5186.6883466811296</v>
      </c>
      <c r="F4797" s="10">
        <f t="shared" ca="1" si="715"/>
        <v>0.67364820714608131</v>
      </c>
      <c r="G4797" s="64">
        <f ca="1">_xlfn.NORM.INV(F4797,'Input Parameters'!$E$20,'Input Parameters'!$F$20)</f>
        <v>285.6650636952553</v>
      </c>
      <c r="H4797" s="57">
        <f ca="1">EXP(E4797*(1/'Input Parameters'!$E$23-1/G4797))</f>
        <v>0.63752315819678329</v>
      </c>
      <c r="I4797" s="10">
        <f t="shared" ca="1" si="716"/>
        <v>0.75143916787580967</v>
      </c>
      <c r="J4797" s="30">
        <f ca="1">_xlfn.BETA.INV(I4797,'Input Parameters'!$L$26,'Input Parameters'!$M$26,'Input Parameters'!$J$26,'Input Parameters'!$K$26)</f>
        <v>0.76352424563341281</v>
      </c>
      <c r="K4797" s="168">
        <f ca="1">('Input Parameters'!$E$27/'Input Parameters'!$E$38)^$J4797</f>
        <v>4.1827868140514425E-3</v>
      </c>
      <c r="L4797" s="69">
        <f ca="1">$H4797*$C4797*'Input Parameters'!$E$25*K4797</f>
        <v>0.68504692150532365</v>
      </c>
      <c r="M4797" s="24">
        <f t="shared" ca="1" si="717"/>
        <v>0.90113463461047005</v>
      </c>
      <c r="N4797" s="15">
        <f ca="1">_xlfn.NORM.INV(M4797,'Input Parameters'!$E$29,'Input Parameters'!$F$29)</f>
        <v>0.1001288043759839</v>
      </c>
      <c r="O4797" s="8">
        <f t="shared" ca="1" si="718"/>
        <v>0.95542751241140322</v>
      </c>
      <c r="P4797" s="30">
        <f ca="1">_xlfn.LOGNORM.INV(O4797,'Input Parameters'!$H$30,'Input Parameters'!$I$30)</f>
        <v>5.9897667270440573</v>
      </c>
      <c r="Q4797" s="10">
        <f t="shared" ca="1" si="719"/>
        <v>0.79781372980920728</v>
      </c>
      <c r="R4797" s="30">
        <f>IF('Input Parameters'!$E$32=0,0,_xlfn.BETA.INV(Q4797,'Input Parameters'!$L$32,'Input Parameters'!$M$32,'Input Parameters'!$J$32,'Input Parameters'!$K$32))</f>
        <v>0</v>
      </c>
      <c r="S4797" s="10">
        <f t="shared" ca="1" si="720"/>
        <v>0.34893592891579484</v>
      </c>
      <c r="T4797" s="26">
        <f ca="1">_xlfn.LOGNORM.INV(S4797,'Input Parameters'!$H$34,'Input Parameters'!$I$34)</f>
        <v>48.029137984760894</v>
      </c>
      <c r="U4797" s="10">
        <f t="shared" ca="1" si="721"/>
        <v>0.95109887684491334</v>
      </c>
      <c r="V4797" s="30">
        <f ca="1">_xlfn.BETA.INV(U4797,'Input Parameters'!$L$36,'Input Parameters'!$M$36,'Input Parameters'!$J$36,'Input Parameters'!$K$36)</f>
        <v>0.87134247803824305</v>
      </c>
      <c r="W4797" s="2">
        <f ca="1">N4797+(P4797-N4797)*(1-ERF((T4797-R4797)/(2*SQRT(L4797*'Input Parameters'!$E$38))))</f>
        <v>0.10036872410953289</v>
      </c>
      <c r="X4797">
        <f t="shared" ca="1" si="722"/>
        <v>1</v>
      </c>
      <c r="Y4797" s="7"/>
    </row>
    <row r="4798" spans="1:25" ht="15" customHeight="1" x14ac:dyDescent="0.25">
      <c r="A4798" s="139">
        <v>4791</v>
      </c>
      <c r="B4798" s="10">
        <f t="shared" ca="1" si="713"/>
        <v>5.1813754601379158E-2</v>
      </c>
      <c r="C4798" s="60">
        <f ca="1">_xlfn.NORM.INV(B4798,'Input Parameters'!$E$15,'Input Parameters'!$F$15)</f>
        <v>182.76649805342845</v>
      </c>
      <c r="D4798" s="10">
        <f t="shared" ca="1" si="714"/>
        <v>0.29579592238117991</v>
      </c>
      <c r="E4798" s="62">
        <f ca="1">IF(_xlfn.NORM.INV(D4798,'Input Parameters'!$E$17,'Input Parameters'!$F$17)&lt;3500,3500,IF(_xlfn.NORM.INV(D4798,'Input Parameters'!$E$17,'Input Parameters'!$F$17)&gt;5500,5500,_xlfn.NORM.INV(D4798,'Input Parameters'!$E$17,'Input Parameters'!$F$17)))</f>
        <v>4424.4285306886022</v>
      </c>
      <c r="F4798" s="10">
        <f t="shared" ca="1" si="715"/>
        <v>0.85390339644793523</v>
      </c>
      <c r="G4798" s="64">
        <f ca="1">_xlfn.NORM.INV(F4798,'Input Parameters'!$E$20,'Input Parameters'!$F$20)</f>
        <v>289.7072607950995</v>
      </c>
      <c r="H4798" s="57">
        <f ca="1">EXP(E4798*(1/'Input Parameters'!$E$23-1/G4798))</f>
        <v>0.84543440468912001</v>
      </c>
      <c r="I4798" s="10">
        <f t="shared" ca="1" si="716"/>
        <v>0.69754206479979453</v>
      </c>
      <c r="J4798" s="30">
        <f ca="1">_xlfn.BETA.INV(I4798,'Input Parameters'!$L$26,'Input Parameters'!$M$26,'Input Parameters'!$J$26,'Input Parameters'!$K$26)</f>
        <v>0.74065963273654201</v>
      </c>
      <c r="K4798" s="168">
        <f ca="1">('Input Parameters'!$E$27/'Input Parameters'!$E$38)^$J4798</f>
        <v>4.9282607551611153E-3</v>
      </c>
      <c r="L4798" s="69">
        <f ca="1">$H4798*$C4798*'Input Parameters'!$E$25*K4798</f>
        <v>0.76150048836761475</v>
      </c>
      <c r="M4798" s="24">
        <f t="shared" ca="1" si="717"/>
        <v>0.87826788187833871</v>
      </c>
      <c r="N4798" s="15">
        <f ca="1">_xlfn.NORM.INV(M4798,'Input Parameters'!$E$29,'Input Parameters'!$F$29)</f>
        <v>0.10011663715989651</v>
      </c>
      <c r="O4798" s="8">
        <f t="shared" ca="1" si="718"/>
        <v>0.41461822965859063</v>
      </c>
      <c r="P4798" s="30">
        <f ca="1">_xlfn.LOGNORM.INV(O4798,'Input Parameters'!$H$30,'Input Parameters'!$I$30)</f>
        <v>2.4233648148948719</v>
      </c>
      <c r="Q4798" s="10">
        <f t="shared" ca="1" si="719"/>
        <v>0.70038944596164809</v>
      </c>
      <c r="R4798" s="30">
        <f>IF('Input Parameters'!$E$32=0,0,_xlfn.BETA.INV(Q4798,'Input Parameters'!$L$32,'Input Parameters'!$M$32,'Input Parameters'!$J$32,'Input Parameters'!$K$32))</f>
        <v>0</v>
      </c>
      <c r="S4798" s="10">
        <f t="shared" ca="1" si="720"/>
        <v>0.21842814052007997</v>
      </c>
      <c r="T4798" s="26">
        <f ca="1">_xlfn.LOGNORM.INV(S4798,'Input Parameters'!$H$34,'Input Parameters'!$I$34)</f>
        <v>45.756397844378832</v>
      </c>
      <c r="U4798" s="10">
        <f t="shared" ca="1" si="721"/>
        <v>0.94660958335354428</v>
      </c>
      <c r="V4798" s="30">
        <f ca="1">_xlfn.BETA.INV(U4798,'Input Parameters'!$L$36,'Input Parameters'!$M$36,'Input Parameters'!$J$36,'Input Parameters'!$K$36)</f>
        <v>0.86333384954566061</v>
      </c>
      <c r="W4798" s="2">
        <f ca="1">N4798+(P4798-N4798)*(1-ERF((T4798-R4798)/(2*SQRT(L4798*'Input Parameters'!$E$38))))</f>
        <v>0.10060259171137455</v>
      </c>
      <c r="X4798">
        <f t="shared" ca="1" si="722"/>
        <v>1</v>
      </c>
      <c r="Y4798" s="7"/>
    </row>
    <row r="4799" spans="1:25" ht="15" customHeight="1" x14ac:dyDescent="0.25">
      <c r="A4799" s="139">
        <v>4792</v>
      </c>
      <c r="B4799" s="10">
        <f t="shared" ca="1" si="713"/>
        <v>0.52561437765294705</v>
      </c>
      <c r="C4799" s="60">
        <f ca="1">_xlfn.NORM.INV(B4799,'Input Parameters'!$E$15,'Input Parameters'!$F$15)</f>
        <v>274.44912312056084</v>
      </c>
      <c r="D4799" s="10">
        <f t="shared" ca="1" si="714"/>
        <v>0.1185045195632829</v>
      </c>
      <c r="E4799" s="62">
        <f ca="1">IF(_xlfn.NORM.INV(D4799,'Input Parameters'!$E$17,'Input Parameters'!$F$17)&lt;3500,3500,IF(_xlfn.NORM.INV(D4799,'Input Parameters'!$E$17,'Input Parameters'!$F$17)&gt;5500,5500,_xlfn.NORM.INV(D4799,'Input Parameters'!$E$17,'Input Parameters'!$F$17)))</f>
        <v>3972.2529542569659</v>
      </c>
      <c r="F4799" s="10">
        <f t="shared" ca="1" si="715"/>
        <v>0.65381978796124318</v>
      </c>
      <c r="G4799" s="64">
        <f ca="1">_xlfn.NORM.INV(F4799,'Input Parameters'!$E$20,'Input Parameters'!$F$20)</f>
        <v>285.30088062491114</v>
      </c>
      <c r="H4799" s="57">
        <f ca="1">EXP(E4799*(1/'Input Parameters'!$E$23-1/G4799))</f>
        <v>0.69592670006781787</v>
      </c>
      <c r="I4799" s="10">
        <f t="shared" ca="1" si="716"/>
        <v>0.99838549798829401</v>
      </c>
      <c r="J4799" s="30">
        <f ca="1">_xlfn.BETA.INV(I4799,'Input Parameters'!$L$26,'Input Parameters'!$M$26,'Input Parameters'!$J$26,'Input Parameters'!$K$26)</f>
        <v>0.96212936727907872</v>
      </c>
      <c r="K4799" s="168">
        <f ca="1">('Input Parameters'!$E$27/'Input Parameters'!$E$38)^$J4799</f>
        <v>1.0063988563333349E-3</v>
      </c>
      <c r="L4799" s="69">
        <f ca="1">$H4799*$C4799*'Input Parameters'!$E$25*K4799</f>
        <v>0.19221863157807403</v>
      </c>
      <c r="M4799" s="24">
        <f t="shared" ca="1" si="717"/>
        <v>0.81634205929560355</v>
      </c>
      <c r="N4799" s="15">
        <f ca="1">_xlfn.NORM.INV(M4799,'Input Parameters'!$E$29,'Input Parameters'!$F$29)</f>
        <v>0.10009015125175037</v>
      </c>
      <c r="O4799" s="8">
        <f t="shared" ca="1" si="718"/>
        <v>0.48017001016066263</v>
      </c>
      <c r="P4799" s="30">
        <f ca="1">_xlfn.LOGNORM.INV(O4799,'Input Parameters'!$H$30,'Input Parameters'!$I$30)</f>
        <v>2.6209857411660669</v>
      </c>
      <c r="Q4799" s="10">
        <f t="shared" ca="1" si="719"/>
        <v>6.8370057978785814E-2</v>
      </c>
      <c r="R4799" s="30">
        <f>IF('Input Parameters'!$E$32=0,0,_xlfn.BETA.INV(Q4799,'Input Parameters'!$L$32,'Input Parameters'!$M$32,'Input Parameters'!$J$32,'Input Parameters'!$K$32))</f>
        <v>0</v>
      </c>
      <c r="S4799" s="10">
        <f t="shared" ca="1" si="720"/>
        <v>0.57993202941630384</v>
      </c>
      <c r="T4799" s="26">
        <f ca="1">_xlfn.LOGNORM.INV(S4799,'Input Parameters'!$H$34,'Input Parameters'!$I$34)</f>
        <v>51.689855310653137</v>
      </c>
      <c r="U4799" s="10">
        <f t="shared" ca="1" si="721"/>
        <v>4.1010798342211885E-2</v>
      </c>
      <c r="V4799" s="30">
        <f ca="1">_xlfn.BETA.INV(U4799,'Input Parameters'!$L$36,'Input Parameters'!$M$36,'Input Parameters'!$J$36,'Input Parameters'!$K$36)</f>
        <v>0.37001332489367822</v>
      </c>
      <c r="W4799" s="2">
        <f ca="1">N4799+(P4799-N4799)*(1-ERF((T4799-R4799)/(2*SQRT(L4799*'Input Parameters'!$E$38))))</f>
        <v>0.10009015125175065</v>
      </c>
      <c r="X4799">
        <f t="shared" ca="1" si="722"/>
        <v>1</v>
      </c>
      <c r="Y4799" s="7"/>
    </row>
    <row r="4800" spans="1:25" ht="15" customHeight="1" x14ac:dyDescent="0.25">
      <c r="A4800" s="139">
        <v>4793</v>
      </c>
      <c r="B4800" s="10">
        <f t="shared" ca="1" si="713"/>
        <v>0.80314751576836685</v>
      </c>
      <c r="C4800" s="60">
        <f ca="1">_xlfn.NORM.INV(B4800,'Input Parameters'!$E$15,'Input Parameters'!$F$15)</f>
        <v>317.18974194448356</v>
      </c>
      <c r="D4800" s="10">
        <f t="shared" ca="1" si="714"/>
        <v>0.79889835482732241</v>
      </c>
      <c r="E4800" s="62">
        <f ca="1">IF(_xlfn.NORM.INV(D4800,'Input Parameters'!$E$17,'Input Parameters'!$F$17)&lt;3500,3500,IF(_xlfn.NORM.INV(D4800,'Input Parameters'!$E$17,'Input Parameters'!$F$17)&gt;5500,5500,_xlfn.NORM.INV(D4800,'Input Parameters'!$E$17,'Input Parameters'!$F$17)))</f>
        <v>5386.3849199574379</v>
      </c>
      <c r="F4800" s="10">
        <f t="shared" ca="1" si="715"/>
        <v>0.28298768395865626</v>
      </c>
      <c r="G4800" s="64">
        <f ca="1">_xlfn.NORM.INV(F4800,'Input Parameters'!$E$20,'Input Parameters'!$F$20)</f>
        <v>278.80427491718041</v>
      </c>
      <c r="H4800" s="57">
        <f ca="1">EXP(E4800*(1/'Input Parameters'!$E$23-1/G4800))</f>
        <v>0.39396488960524551</v>
      </c>
      <c r="I4800" s="10">
        <f t="shared" ca="1" si="716"/>
        <v>0.7421233451894752</v>
      </c>
      <c r="J4800" s="30">
        <f ca="1">_xlfn.BETA.INV(I4800,'Input Parameters'!$L$26,'Input Parameters'!$M$26,'Input Parameters'!$J$26,'Input Parameters'!$K$26)</f>
        <v>0.75948157548425121</v>
      </c>
      <c r="K4800" s="168">
        <f ca="1">('Input Parameters'!$E$27/'Input Parameters'!$E$38)^$J4800</f>
        <v>4.3058557358879746E-3</v>
      </c>
      <c r="L4800" s="69">
        <f ca="1">$H4800*$C4800*'Input Parameters'!$E$25*K4800</f>
        <v>0.53806671542964868</v>
      </c>
      <c r="M4800" s="24">
        <f t="shared" ca="1" si="717"/>
        <v>0.26551771981996075</v>
      </c>
      <c r="N4800" s="15">
        <f ca="1">_xlfn.NORM.INV(M4800,'Input Parameters'!$E$29,'Input Parameters'!$F$29)</f>
        <v>9.9937357381603073E-2</v>
      </c>
      <c r="O4800" s="8">
        <f t="shared" ca="1" si="718"/>
        <v>0.74768335840962585</v>
      </c>
      <c r="P4800" s="30">
        <f ca="1">_xlfn.LOGNORM.INV(O4800,'Input Parameters'!$H$30,'Input Parameters'!$I$30)</f>
        <v>3.6774557838020203</v>
      </c>
      <c r="Q4800" s="10">
        <f t="shared" ca="1" si="719"/>
        <v>6.9574049342259192E-3</v>
      </c>
      <c r="R4800" s="30">
        <f>IF('Input Parameters'!$E$32=0,0,_xlfn.BETA.INV(Q4800,'Input Parameters'!$L$32,'Input Parameters'!$M$32,'Input Parameters'!$J$32,'Input Parameters'!$K$32))</f>
        <v>0</v>
      </c>
      <c r="S4800" s="10">
        <f t="shared" ca="1" si="720"/>
        <v>6.4341938809826305E-2</v>
      </c>
      <c r="T4800" s="26">
        <f ca="1">_xlfn.LOGNORM.INV(S4800,'Input Parameters'!$H$34,'Input Parameters'!$I$34)</f>
        <v>41.719383314328333</v>
      </c>
      <c r="U4800" s="10">
        <f t="shared" ca="1" si="721"/>
        <v>0.89114366359781982</v>
      </c>
      <c r="V4800" s="30">
        <f ca="1">_xlfn.BETA.INV(U4800,'Input Parameters'!$L$36,'Input Parameters'!$M$36,'Input Parameters'!$J$36,'Input Parameters'!$K$36)</f>
        <v>0.79323039515353488</v>
      </c>
      <c r="W4800" s="2">
        <f ca="1">N4800+(P4800-N4800)*(1-ERF((T4800-R4800)/(2*SQRT(L4800*'Input Parameters'!$E$38))))</f>
        <v>0.10014410447717002</v>
      </c>
      <c r="X4800">
        <f t="shared" ca="1" si="722"/>
        <v>1</v>
      </c>
      <c r="Y4800" s="7"/>
    </row>
    <row r="4801" spans="1:25" ht="15" customHeight="1" x14ac:dyDescent="0.25">
      <c r="A4801" s="139">
        <v>4794</v>
      </c>
      <c r="B4801" s="10">
        <f t="shared" ca="1" si="713"/>
        <v>8.2192651950059759E-2</v>
      </c>
      <c r="C4801" s="60">
        <f ca="1">_xlfn.NORM.INV(B4801,'Input Parameters'!$E$15,'Input Parameters'!$F$15)</f>
        <v>195.61268691554574</v>
      </c>
      <c r="D4801" s="10">
        <f t="shared" ca="1" si="714"/>
        <v>0.5397029090627985</v>
      </c>
      <c r="E4801" s="62">
        <f ca="1">IF(_xlfn.NORM.INV(D4801,'Input Parameters'!$E$17,'Input Parameters'!$F$17)&lt;3500,3500,IF(_xlfn.NORM.INV(D4801,'Input Parameters'!$E$17,'Input Parameters'!$F$17)&gt;5500,5500,_xlfn.NORM.INV(D4801,'Input Parameters'!$E$17,'Input Parameters'!$F$17)))</f>
        <v>4869.7797006823912</v>
      </c>
      <c r="F4801" s="10">
        <f t="shared" ca="1" si="715"/>
        <v>0.63773887496179804</v>
      </c>
      <c r="G4801" s="64">
        <f ca="1">_xlfn.NORM.INV(F4801,'Input Parameters'!$E$20,'Input Parameters'!$F$20)</f>
        <v>285.01122342657737</v>
      </c>
      <c r="H4801" s="57">
        <f ca="1">EXP(E4801*(1/'Input Parameters'!$E$23-1/G4801))</f>
        <v>0.63016908493617285</v>
      </c>
      <c r="I4801" s="10">
        <f t="shared" ca="1" si="716"/>
        <v>0.9251270414209698</v>
      </c>
      <c r="J4801" s="30">
        <f ca="1">_xlfn.BETA.INV(I4801,'Input Parameters'!$L$26,'Input Parameters'!$M$26,'Input Parameters'!$J$26,'Input Parameters'!$K$26)</f>
        <v>0.85618987350990605</v>
      </c>
      <c r="K4801" s="168">
        <f ca="1">('Input Parameters'!$E$27/'Input Parameters'!$E$38)^$J4801</f>
        <v>2.1517575560777787E-3</v>
      </c>
      <c r="L4801" s="69">
        <f ca="1">$H4801*$C4801*'Input Parameters'!$E$25*K4801</f>
        <v>0.26524514831778934</v>
      </c>
      <c r="M4801" s="24">
        <f t="shared" ca="1" si="717"/>
        <v>0.45305406802179937</v>
      </c>
      <c r="N4801" s="15">
        <f ca="1">_xlfn.NORM.INV(M4801,'Input Parameters'!$E$29,'Input Parameters'!$F$29)</f>
        <v>9.9988205108612407E-2</v>
      </c>
      <c r="O4801" s="8">
        <f t="shared" ca="1" si="718"/>
        <v>0.64495336999108188</v>
      </c>
      <c r="P4801" s="30">
        <f ca="1">_xlfn.LOGNORM.INV(O4801,'Input Parameters'!$H$30,'Input Parameters'!$I$30)</f>
        <v>3.1983626212987026</v>
      </c>
      <c r="Q4801" s="10">
        <f t="shared" ca="1" si="719"/>
        <v>0.13277426439520124</v>
      </c>
      <c r="R4801" s="30">
        <f>IF('Input Parameters'!$E$32=0,0,_xlfn.BETA.INV(Q4801,'Input Parameters'!$L$32,'Input Parameters'!$M$32,'Input Parameters'!$J$32,'Input Parameters'!$K$32))</f>
        <v>0</v>
      </c>
      <c r="S4801" s="10">
        <f t="shared" ca="1" si="720"/>
        <v>0.10027742465906009</v>
      </c>
      <c r="T4801" s="26">
        <f ca="1">_xlfn.LOGNORM.INV(S4801,'Input Parameters'!$H$34,'Input Parameters'!$I$34)</f>
        <v>42.981400066294022</v>
      </c>
      <c r="U4801" s="10">
        <f t="shared" ca="1" si="721"/>
        <v>0.83738430336901615</v>
      </c>
      <c r="V4801" s="30">
        <f ca="1">_xlfn.BETA.INV(U4801,'Input Parameters'!$L$36,'Input Parameters'!$M$36,'Input Parameters'!$J$36,'Input Parameters'!$K$36)</f>
        <v>0.74862077063869314</v>
      </c>
      <c r="W4801" s="2">
        <f ca="1">N4801+(P4801-N4801)*(1-ERF((T4801-R4801)/(2*SQRT(L4801*'Input Parameters'!$E$38))))</f>
        <v>9.9988216288243906E-2</v>
      </c>
      <c r="X4801">
        <f t="shared" ca="1" si="722"/>
        <v>1</v>
      </c>
      <c r="Y4801" s="7"/>
    </row>
    <row r="4802" spans="1:25" ht="15" customHeight="1" x14ac:dyDescent="0.25">
      <c r="A4802" s="139">
        <v>4795</v>
      </c>
      <c r="B4802" s="10">
        <f t="shared" ca="1" si="713"/>
        <v>0.13002507204600733</v>
      </c>
      <c r="C4802" s="60">
        <f ca="1">_xlfn.NORM.INV(B4802,'Input Parameters'!$E$15,'Input Parameters'!$F$15)</f>
        <v>209.93061243792391</v>
      </c>
      <c r="D4802" s="10">
        <f t="shared" ca="1" si="714"/>
        <v>0.6393730999482502</v>
      </c>
      <c r="E4802" s="62">
        <f ca="1">IF(_xlfn.NORM.INV(D4802,'Input Parameters'!$E$17,'Input Parameters'!$F$17)&lt;3500,3500,IF(_xlfn.NORM.INV(D4802,'Input Parameters'!$E$17,'Input Parameters'!$F$17)&gt;5500,5500,_xlfn.NORM.INV(D4802,'Input Parameters'!$E$17,'Input Parameters'!$F$17)))</f>
        <v>5049.7485335929177</v>
      </c>
      <c r="F4802" s="10">
        <f t="shared" ca="1" si="715"/>
        <v>0.80039508763250677</v>
      </c>
      <c r="G4802" s="64">
        <f ca="1">_xlfn.NORM.INV(F4802,'Input Parameters'!$E$20,'Input Parameters'!$F$20)</f>
        <v>288.29832305606624</v>
      </c>
      <c r="H4802" s="57">
        <f ca="1">EXP(E4802*(1/'Input Parameters'!$E$23-1/G4802))</f>
        <v>0.75819122253685289</v>
      </c>
      <c r="I4802" s="10">
        <f t="shared" ca="1" si="716"/>
        <v>0.11938588269196371</v>
      </c>
      <c r="J4802" s="30">
        <f ca="1">_xlfn.BETA.INV(I4802,'Input Parameters'!$L$26,'Input Parameters'!$M$26,'Input Parameters'!$J$26,'Input Parameters'!$K$26)</f>
        <v>0.4621988010459836</v>
      </c>
      <c r="K4802" s="168">
        <f ca="1">('Input Parameters'!$E$27/'Input Parameters'!$E$38)^$J4802</f>
        <v>3.6320862431383029E-2</v>
      </c>
      <c r="L4802" s="69">
        <f ca="1">$H4802*$C4802*'Input Parameters'!$E$25*K4802</f>
        <v>5.7811026032697121</v>
      </c>
      <c r="M4802" s="24">
        <f t="shared" ca="1" si="717"/>
        <v>0.99926788172264036</v>
      </c>
      <c r="N4802" s="15">
        <f ca="1">_xlfn.NORM.INV(M4802,'Input Parameters'!$E$29,'Input Parameters'!$F$29)</f>
        <v>0.10031816796983596</v>
      </c>
      <c r="O4802" s="8">
        <f t="shared" ca="1" si="718"/>
        <v>0.40923823276302274</v>
      </c>
      <c r="P4802" s="30">
        <f ca="1">_xlfn.LOGNORM.INV(O4802,'Input Parameters'!$H$30,'Input Parameters'!$I$30)</f>
        <v>2.4075913138031249</v>
      </c>
      <c r="Q4802" s="10">
        <f t="shared" ca="1" si="719"/>
        <v>0.96411908692815396</v>
      </c>
      <c r="R4802" s="30">
        <f>IF('Input Parameters'!$E$32=0,0,_xlfn.BETA.INV(Q4802,'Input Parameters'!$L$32,'Input Parameters'!$M$32,'Input Parameters'!$J$32,'Input Parameters'!$K$32))</f>
        <v>0</v>
      </c>
      <c r="S4802" s="10">
        <f t="shared" ca="1" si="720"/>
        <v>0.15364298629975603</v>
      </c>
      <c r="T4802" s="26">
        <f ca="1">_xlfn.LOGNORM.INV(S4802,'Input Parameters'!$H$34,'Input Parameters'!$I$34)</f>
        <v>44.390341332242244</v>
      </c>
      <c r="U4802" s="10">
        <f t="shared" ca="1" si="721"/>
        <v>0.80768587506931666</v>
      </c>
      <c r="V4802" s="30">
        <f ca="1">_xlfn.BETA.INV(U4802,'Input Parameters'!$L$36,'Input Parameters'!$M$36,'Input Parameters'!$J$36,'Input Parameters'!$K$36)</f>
        <v>0.72852219149158914</v>
      </c>
      <c r="W4802" s="2">
        <f ca="1">N4802+(P4802-N4802)*(1-ERF((T4802-R4802)/(2*SQRT(L4802*'Input Parameters'!$E$38))))</f>
        <v>0.54269528320531513</v>
      </c>
      <c r="X4802">
        <f t="shared" ca="1" si="722"/>
        <v>1</v>
      </c>
      <c r="Y4802" s="7"/>
    </row>
    <row r="4803" spans="1:25" ht="15" customHeight="1" x14ac:dyDescent="0.25">
      <c r="A4803" s="139">
        <v>4796</v>
      </c>
      <c r="B4803" s="10">
        <f t="shared" ca="1" si="713"/>
        <v>0.50266275565612883</v>
      </c>
      <c r="C4803" s="60">
        <f ca="1">_xlfn.NORM.INV(B4803,'Input Parameters'!$E$15,'Input Parameters'!$F$15)</f>
        <v>271.32891889377106</v>
      </c>
      <c r="D4803" s="10">
        <f t="shared" ca="1" si="714"/>
        <v>0.73824043729959699</v>
      </c>
      <c r="E4803" s="62">
        <f ca="1">IF(_xlfn.NORM.INV(D4803,'Input Parameters'!$E$17,'Input Parameters'!$F$17)&lt;3500,3500,IF(_xlfn.NORM.INV(D4803,'Input Parameters'!$E$17,'Input Parameters'!$F$17)&gt;5500,5500,_xlfn.NORM.INV(D4803,'Input Parameters'!$E$17,'Input Parameters'!$F$17)))</f>
        <v>5246.5511318524377</v>
      </c>
      <c r="F4803" s="10">
        <f t="shared" ca="1" si="715"/>
        <v>1.4007197534208649E-2</v>
      </c>
      <c r="G4803" s="64">
        <f ca="1">_xlfn.NORM.INV(F4803,'Input Parameters'!$E$20,'Input Parameters'!$F$20)</f>
        <v>267.92953227163525</v>
      </c>
      <c r="H4803" s="57">
        <f ca="1">EXP(E4803*(1/'Input Parameters'!$E$23-1/G4803))</f>
        <v>0.18804021146988528</v>
      </c>
      <c r="I4803" s="10">
        <f t="shared" ca="1" si="716"/>
        <v>0.65115694237074018</v>
      </c>
      <c r="J4803" s="30">
        <f ca="1">_xlfn.BETA.INV(I4803,'Input Parameters'!$L$26,'Input Parameters'!$M$26,'Input Parameters'!$J$26,'Input Parameters'!$K$26)</f>
        <v>0.7217294493208084</v>
      </c>
      <c r="K4803" s="168">
        <f ca="1">('Input Parameters'!$E$27/'Input Parameters'!$E$38)^$J4803</f>
        <v>5.6450146519928645E-3</v>
      </c>
      <c r="L4803" s="69">
        <f ca="1">$H4803*$C4803*'Input Parameters'!$E$25*K4803</f>
        <v>0.28801286598893416</v>
      </c>
      <c r="M4803" s="24">
        <f t="shared" ca="1" si="717"/>
        <v>9.1512883129965528E-2</v>
      </c>
      <c r="N4803" s="15">
        <f ca="1">_xlfn.NORM.INV(M4803,'Input Parameters'!$E$29,'Input Parameters'!$F$29)</f>
        <v>9.9866850371404595E-2</v>
      </c>
      <c r="O4803" s="8">
        <f t="shared" ca="1" si="718"/>
        <v>0.51802769083089339</v>
      </c>
      <c r="P4803" s="30">
        <f ca="1">_xlfn.LOGNORM.INV(O4803,'Input Parameters'!$H$30,'Input Parameters'!$I$30)</f>
        <v>2.7411952922792691</v>
      </c>
      <c r="Q4803" s="10">
        <f t="shared" ca="1" si="719"/>
        <v>0.5442562018389705</v>
      </c>
      <c r="R4803" s="30">
        <f>IF('Input Parameters'!$E$32=0,0,_xlfn.BETA.INV(Q4803,'Input Parameters'!$L$32,'Input Parameters'!$M$32,'Input Parameters'!$J$32,'Input Parameters'!$K$32))</f>
        <v>0</v>
      </c>
      <c r="S4803" s="10">
        <f t="shared" ca="1" si="720"/>
        <v>0.8691720317856485</v>
      </c>
      <c r="T4803" s="26">
        <f ca="1">_xlfn.LOGNORM.INV(S4803,'Input Parameters'!$H$34,'Input Parameters'!$I$34)</f>
        <v>57.969179981057685</v>
      </c>
      <c r="U4803" s="10">
        <f t="shared" ca="1" si="721"/>
        <v>0.26878257674080208</v>
      </c>
      <c r="V4803" s="30">
        <f ca="1">_xlfn.BETA.INV(U4803,'Input Parameters'!$L$36,'Input Parameters'!$M$36,'Input Parameters'!$J$36,'Input Parameters'!$K$36)</f>
        <v>0.49781171044062067</v>
      </c>
      <c r="W4803" s="2">
        <f ca="1">N4803+(P4803-N4803)*(1-ERF((T4803-R4803)/(2*SQRT(L4803*'Input Parameters'!$E$38))))</f>
        <v>9.9866850371462951E-2</v>
      </c>
      <c r="X4803">
        <f t="shared" ca="1" si="722"/>
        <v>1</v>
      </c>
      <c r="Y4803" s="7"/>
    </row>
    <row r="4804" spans="1:25" ht="15" customHeight="1" x14ac:dyDescent="0.25">
      <c r="A4804" s="139">
        <v>4797</v>
      </c>
      <c r="B4804" s="10">
        <f t="shared" ca="1" si="713"/>
        <v>0.94041232357814208</v>
      </c>
      <c r="C4804" s="60">
        <f ca="1">_xlfn.NORM.INV(B4804,'Input Parameters'!$E$15,'Input Parameters'!$F$15)</f>
        <v>355.41381768683254</v>
      </c>
      <c r="D4804" s="10">
        <f t="shared" ca="1" si="714"/>
        <v>0.92777591282489935</v>
      </c>
      <c r="E4804" s="62">
        <f ca="1">IF(_xlfn.NORM.INV(D4804,'Input Parameters'!$E$17,'Input Parameters'!$F$17)&lt;3500,3500,IF(_xlfn.NORM.INV(D4804,'Input Parameters'!$E$17,'Input Parameters'!$F$17)&gt;5500,5500,_xlfn.NORM.INV(D4804,'Input Parameters'!$E$17,'Input Parameters'!$F$17)))</f>
        <v>5500</v>
      </c>
      <c r="F4804" s="10">
        <f t="shared" ca="1" si="715"/>
        <v>9.8934258191425428E-3</v>
      </c>
      <c r="G4804" s="64">
        <f ca="1">_xlfn.NORM.INV(F4804,'Input Parameters'!$E$20,'Input Parameters'!$F$20)</f>
        <v>267.03655242599353</v>
      </c>
      <c r="H4804" s="57">
        <f ca="1">EXP(E4804*(1/'Input Parameters'!$E$23-1/G4804))</f>
        <v>0.16194927838345963</v>
      </c>
      <c r="I4804" s="10">
        <f t="shared" ca="1" si="716"/>
        <v>0.63422918251251426</v>
      </c>
      <c r="J4804" s="30">
        <f ca="1">_xlfn.BETA.INV(I4804,'Input Parameters'!$L$26,'Input Parameters'!$M$26,'Input Parameters'!$J$26,'Input Parameters'!$K$26)</f>
        <v>0.71492697022466067</v>
      </c>
      <c r="K4804" s="168">
        <f ca="1">('Input Parameters'!$E$27/'Input Parameters'!$E$38)^$J4804</f>
        <v>5.9272901605601971E-3</v>
      </c>
      <c r="L4804" s="69">
        <f ca="1">$H4804*$C4804*'Input Parameters'!$E$25*K4804</f>
        <v>0.34116896134128361</v>
      </c>
      <c r="M4804" s="24">
        <f t="shared" ca="1" si="717"/>
        <v>0.76540552510367321</v>
      </c>
      <c r="N4804" s="15">
        <f ca="1">_xlfn.NORM.INV(M4804,'Input Parameters'!$E$29,'Input Parameters'!$F$29)</f>
        <v>0.10007237993152565</v>
      </c>
      <c r="O4804" s="8">
        <f t="shared" ca="1" si="718"/>
        <v>0.80584072233425952</v>
      </c>
      <c r="P4804" s="30">
        <f ca="1">_xlfn.LOGNORM.INV(O4804,'Input Parameters'!$H$30,'Input Parameters'!$I$30)</f>
        <v>4.0331572976014725</v>
      </c>
      <c r="Q4804" s="10">
        <f t="shared" ca="1" si="719"/>
        <v>0.66216997821162182</v>
      </c>
      <c r="R4804" s="30">
        <f>IF('Input Parameters'!$E$32=0,0,_xlfn.BETA.INV(Q4804,'Input Parameters'!$L$32,'Input Parameters'!$M$32,'Input Parameters'!$J$32,'Input Parameters'!$K$32))</f>
        <v>0</v>
      </c>
      <c r="S4804" s="10">
        <f t="shared" ca="1" si="720"/>
        <v>0.37139810457550237</v>
      </c>
      <c r="T4804" s="26">
        <f ca="1">_xlfn.LOGNORM.INV(S4804,'Input Parameters'!$H$34,'Input Parameters'!$I$34)</f>
        <v>48.389558771547691</v>
      </c>
      <c r="U4804" s="10">
        <f t="shared" ca="1" si="721"/>
        <v>0.35414607409718468</v>
      </c>
      <c r="V4804" s="30">
        <f ca="1">_xlfn.BETA.INV(U4804,'Input Parameters'!$L$36,'Input Parameters'!$M$36,'Input Parameters'!$J$36,'Input Parameters'!$K$36)</f>
        <v>0.53100327223087707</v>
      </c>
      <c r="W4804" s="2">
        <f ca="1">N4804+(P4804-N4804)*(1-ERF((T4804-R4804)/(2*SQRT(L4804*'Input Parameters'!$E$38))))</f>
        <v>0.10007239835323112</v>
      </c>
      <c r="X4804">
        <f t="shared" ca="1" si="722"/>
        <v>1</v>
      </c>
      <c r="Y4804" s="7"/>
    </row>
    <row r="4805" spans="1:25" ht="15" customHeight="1" x14ac:dyDescent="0.25">
      <c r="A4805" s="139">
        <v>4798</v>
      </c>
      <c r="B4805" s="10">
        <f t="shared" ref="B4805:B4868" ca="1" si="723">RAND()</f>
        <v>0.16022503590634152</v>
      </c>
      <c r="C4805" s="60">
        <f ca="1">_xlfn.NORM.INV(B4805,'Input Parameters'!$E$15,'Input Parameters'!$F$15)</f>
        <v>217.12420616161614</v>
      </c>
      <c r="D4805" s="10">
        <f t="shared" ref="D4805:D4868" ca="1" si="724">RAND()</f>
        <v>0.42236721945264077</v>
      </c>
      <c r="E4805" s="62">
        <f ca="1">IF(_xlfn.NORM.INV(D4805,'Input Parameters'!$E$17,'Input Parameters'!$F$17)&lt;3500,3500,IF(_xlfn.NORM.INV(D4805,'Input Parameters'!$E$17,'Input Parameters'!$F$17)&gt;5500,5500,_xlfn.NORM.INV(D4805,'Input Parameters'!$E$17,'Input Parameters'!$F$17)))</f>
        <v>4662.9111398008345</v>
      </c>
      <c r="F4805" s="10">
        <f t="shared" ref="F4805:F4868" ca="1" si="725">RAND()</f>
        <v>0.55004254980420486</v>
      </c>
      <c r="G4805" s="64">
        <f ca="1">_xlfn.NORM.INV(F4805,'Input Parameters'!$E$20,'Input Parameters'!$F$20)</f>
        <v>283.49265129199489</v>
      </c>
      <c r="H4805" s="57">
        <f ca="1">EXP(E4805*(1/'Input Parameters'!$E$23-1/G4805))</f>
        <v>0.58872948971727457</v>
      </c>
      <c r="I4805" s="10">
        <f t="shared" ref="I4805:I4868" ca="1" si="726">RAND()</f>
        <v>0.20002024210755076</v>
      </c>
      <c r="J4805" s="30">
        <f ca="1">_xlfn.BETA.INV(I4805,'Input Parameters'!$L$26,'Input Parameters'!$M$26,'Input Parameters'!$J$26,'Input Parameters'!$K$26)</f>
        <v>0.51988702883693383</v>
      </c>
      <c r="K4805" s="168">
        <f ca="1">('Input Parameters'!$E$27/'Input Parameters'!$E$38)^$J4805</f>
        <v>2.4012950053540098E-2</v>
      </c>
      <c r="L4805" s="69">
        <f ca="1">$H4805*$C4805*'Input Parameters'!$E$25*K4805</f>
        <v>3.0695135263441404</v>
      </c>
      <c r="M4805" s="24">
        <f t="shared" ref="M4805:M4868" ca="1" si="727">RAND()</f>
        <v>0.9962136326519192</v>
      </c>
      <c r="N4805" s="15">
        <f ca="1">_xlfn.NORM.INV(M4805,'Input Parameters'!$E$29,'Input Parameters'!$F$29)</f>
        <v>0.10026705488711356</v>
      </c>
      <c r="O4805" s="8">
        <f t="shared" ref="O4805:O4868" ca="1" si="728">RAND()</f>
        <v>7.9961641370766001E-3</v>
      </c>
      <c r="P4805" s="30">
        <f ca="1">_xlfn.LOGNORM.INV(O4805,'Input Parameters'!$H$30,'Input Parameters'!$I$30)</f>
        <v>0.85987568997240549</v>
      </c>
      <c r="Q4805" s="10">
        <f t="shared" ref="Q4805:Q4868" ca="1" si="729">RAND()</f>
        <v>0.98281327953063746</v>
      </c>
      <c r="R4805" s="30">
        <f>IF('Input Parameters'!$E$32=0,0,_xlfn.BETA.INV(Q4805,'Input Parameters'!$L$32,'Input Parameters'!$M$32,'Input Parameters'!$J$32,'Input Parameters'!$K$32))</f>
        <v>0</v>
      </c>
      <c r="S4805" s="10">
        <f t="shared" ref="S4805:S4868" ca="1" si="730">RAND()</f>
        <v>0.51533205211130817</v>
      </c>
      <c r="T4805" s="26">
        <f ca="1">_xlfn.LOGNORM.INV(S4805,'Input Parameters'!$H$34,'Input Parameters'!$I$34)</f>
        <v>50.649573037985235</v>
      </c>
      <c r="U4805" s="10">
        <f t="shared" ref="U4805:U4868" ca="1" si="731">RAND()</f>
        <v>0.79883879663176993</v>
      </c>
      <c r="V4805" s="30">
        <f ca="1">_xlfn.BETA.INV(U4805,'Input Parameters'!$L$36,'Input Parameters'!$M$36,'Input Parameters'!$J$36,'Input Parameters'!$K$36)</f>
        <v>0.72296122194628576</v>
      </c>
      <c r="W4805" s="2">
        <f ca="1">N4805+(P4805-N4805)*(1-ERF((T4805-R4805)/(2*SQRT(L4805*'Input Parameters'!$E$38))))</f>
        <v>0.13135978867386264</v>
      </c>
      <c r="X4805">
        <f t="shared" ca="1" si="722"/>
        <v>1</v>
      </c>
      <c r="Y4805" s="7"/>
    </row>
    <row r="4806" spans="1:25" ht="15" customHeight="1" x14ac:dyDescent="0.25">
      <c r="A4806" s="139">
        <v>4799</v>
      </c>
      <c r="B4806" s="10">
        <f t="shared" ca="1" si="723"/>
        <v>0.66523136692472407</v>
      </c>
      <c r="C4806" s="60">
        <f ca="1">_xlfn.NORM.INV(B4806,'Input Parameters'!$E$15,'Input Parameters'!$F$15)</f>
        <v>294.09604810025559</v>
      </c>
      <c r="D4806" s="10">
        <f t="shared" ca="1" si="724"/>
        <v>0.77811591085124077</v>
      </c>
      <c r="E4806" s="62">
        <f ca="1">IF(_xlfn.NORM.INV(D4806,'Input Parameters'!$E$17,'Input Parameters'!$F$17)&lt;3500,3500,IF(_xlfn.NORM.INV(D4806,'Input Parameters'!$E$17,'Input Parameters'!$F$17)&gt;5500,5500,_xlfn.NORM.INV(D4806,'Input Parameters'!$E$17,'Input Parameters'!$F$17)))</f>
        <v>5336.0919194975268</v>
      </c>
      <c r="F4806" s="10">
        <f t="shared" ca="1" si="725"/>
        <v>0.31389558906430171</v>
      </c>
      <c r="G4806" s="64">
        <f ca="1">_xlfn.NORM.INV(F4806,'Input Parameters'!$E$20,'Input Parameters'!$F$20)</f>
        <v>279.40158457954232</v>
      </c>
      <c r="H4806" s="57">
        <f ca="1">EXP(E4806*(1/'Input Parameters'!$E$23-1/G4806))</f>
        <v>0.41400387486643903</v>
      </c>
      <c r="I4806" s="10">
        <f t="shared" ca="1" si="726"/>
        <v>0.73232583304188914</v>
      </c>
      <c r="J4806" s="30">
        <f ca="1">_xlfn.BETA.INV(I4806,'Input Parameters'!$L$26,'Input Parameters'!$M$26,'Input Parameters'!$J$26,'Input Parameters'!$K$26)</f>
        <v>0.75527552496011108</v>
      </c>
      <c r="K4806" s="168">
        <f ca="1">('Input Parameters'!$E$27/'Input Parameters'!$E$38)^$J4806</f>
        <v>4.4377433630134596E-3</v>
      </c>
      <c r="L4806" s="69">
        <f ca="1">$H4806*$C4806*'Input Parameters'!$E$25*K4806</f>
        <v>0.54032589039227463</v>
      </c>
      <c r="M4806" s="24">
        <f t="shared" ca="1" si="727"/>
        <v>0.97193359057641215</v>
      </c>
      <c r="N4806" s="15">
        <f ca="1">_xlfn.NORM.INV(M4806,'Input Parameters'!$E$29,'Input Parameters'!$F$29)</f>
        <v>0.10019100030637453</v>
      </c>
      <c r="O4806" s="8">
        <f t="shared" ca="1" si="728"/>
        <v>0.75450805443611957</v>
      </c>
      <c r="P4806" s="30">
        <f ca="1">_xlfn.LOGNORM.INV(O4806,'Input Parameters'!$H$30,'Input Parameters'!$I$30)</f>
        <v>3.7150430742059557</v>
      </c>
      <c r="Q4806" s="10">
        <f t="shared" ca="1" si="729"/>
        <v>0.17842422462594876</v>
      </c>
      <c r="R4806" s="30">
        <f>IF('Input Parameters'!$E$32=0,0,_xlfn.BETA.INV(Q4806,'Input Parameters'!$L$32,'Input Parameters'!$M$32,'Input Parameters'!$J$32,'Input Parameters'!$K$32))</f>
        <v>0</v>
      </c>
      <c r="S4806" s="10">
        <f t="shared" ca="1" si="730"/>
        <v>0.43044699997206481</v>
      </c>
      <c r="T4806" s="26">
        <f ca="1">_xlfn.LOGNORM.INV(S4806,'Input Parameters'!$H$34,'Input Parameters'!$I$34)</f>
        <v>49.319748440480126</v>
      </c>
      <c r="U4806" s="10">
        <f t="shared" ca="1" si="731"/>
        <v>0.58440880127603734</v>
      </c>
      <c r="V4806" s="30">
        <f ca="1">_xlfn.BETA.INV(U4806,'Input Parameters'!$L$36,'Input Parameters'!$M$36,'Input Parameters'!$J$36,'Input Parameters'!$K$36)</f>
        <v>0.61902559061591411</v>
      </c>
      <c r="W4806" s="2">
        <f ca="1">N4806+(P4806-N4806)*(1-ERF((T4806-R4806)/(2*SQRT(L4806*'Input Parameters'!$E$38))))</f>
        <v>0.10019856123400304</v>
      </c>
      <c r="X4806">
        <f t="shared" ca="1" si="722"/>
        <v>1</v>
      </c>
      <c r="Y4806" s="7"/>
    </row>
    <row r="4807" spans="1:25" ht="15" customHeight="1" x14ac:dyDescent="0.25">
      <c r="A4807" s="139">
        <v>4800</v>
      </c>
      <c r="B4807" s="10">
        <f t="shared" ca="1" si="723"/>
        <v>0.76612902821242368</v>
      </c>
      <c r="C4807" s="60">
        <f ca="1">_xlfn.NORM.INV(B4807,'Input Parameters'!$E$15,'Input Parameters'!$F$15)</f>
        <v>310.32019758333234</v>
      </c>
      <c r="D4807" s="10">
        <f t="shared" ca="1" si="724"/>
        <v>0.79795311374464839</v>
      </c>
      <c r="E4807" s="62">
        <f ca="1">IF(_xlfn.NORM.INV(D4807,'Input Parameters'!$E$17,'Input Parameters'!$F$17)&lt;3500,3500,IF(_xlfn.NORM.INV(D4807,'Input Parameters'!$E$17,'Input Parameters'!$F$17)&gt;5500,5500,_xlfn.NORM.INV(D4807,'Input Parameters'!$E$17,'Input Parameters'!$F$17)))</f>
        <v>5384.0325885702559</v>
      </c>
      <c r="F4807" s="10">
        <f t="shared" ca="1" si="725"/>
        <v>0.77537668811369553</v>
      </c>
      <c r="G4807" s="64">
        <f ca="1">_xlfn.NORM.INV(F4807,'Input Parameters'!$E$20,'Input Parameters'!$F$20)</f>
        <v>287.71969982870337</v>
      </c>
      <c r="H4807" s="57">
        <f ca="1">EXP(E4807*(1/'Input Parameters'!$E$23-1/G4807))</f>
        <v>0.71698404950690264</v>
      </c>
      <c r="I4807" s="10">
        <f t="shared" ca="1" si="726"/>
        <v>0.4112883208784559</v>
      </c>
      <c r="J4807" s="30">
        <f ca="1">_xlfn.BETA.INV(I4807,'Input Parameters'!$L$26,'Input Parameters'!$M$26,'Input Parameters'!$J$26,'Input Parameters'!$K$26)</f>
        <v>0.62474224670654732</v>
      </c>
      <c r="K4807" s="168">
        <f ca="1">('Input Parameters'!$E$27/'Input Parameters'!$E$38)^$J4807</f>
        <v>1.1318791414891822E-2</v>
      </c>
      <c r="L4807" s="69">
        <f ca="1">$H4807*$C4807*'Input Parameters'!$E$25*K4807</f>
        <v>2.5183703294893705</v>
      </c>
      <c r="M4807" s="24">
        <f t="shared" ca="1" si="727"/>
        <v>0.71005047201168625</v>
      </c>
      <c r="N4807" s="15">
        <f ca="1">_xlfn.NORM.INV(M4807,'Input Parameters'!$E$29,'Input Parameters'!$F$29)</f>
        <v>0.10005535321734607</v>
      </c>
      <c r="O4807" s="8">
        <f t="shared" ca="1" si="728"/>
        <v>7.6164838676459623E-2</v>
      </c>
      <c r="P4807" s="30">
        <f ca="1">_xlfn.LOGNORM.INV(O4807,'Input Parameters'!$H$30,'Input Parameters'!$I$30)</f>
        <v>1.3646499400727161</v>
      </c>
      <c r="Q4807" s="10">
        <f t="shared" ca="1" si="729"/>
        <v>0.69439988436202449</v>
      </c>
      <c r="R4807" s="30">
        <f>IF('Input Parameters'!$E$32=0,0,_xlfn.BETA.INV(Q4807,'Input Parameters'!$L$32,'Input Parameters'!$M$32,'Input Parameters'!$J$32,'Input Parameters'!$K$32))</f>
        <v>0</v>
      </c>
      <c r="S4807" s="10">
        <f t="shared" ca="1" si="730"/>
        <v>0.70600602759618847</v>
      </c>
      <c r="T4807" s="26">
        <f ca="1">_xlfn.LOGNORM.INV(S4807,'Input Parameters'!$H$34,'Input Parameters'!$I$34)</f>
        <v>53.925378199328776</v>
      </c>
      <c r="U4807" s="10">
        <f t="shared" ca="1" si="731"/>
        <v>0.51734032454814105</v>
      </c>
      <c r="V4807" s="30">
        <f ca="1">_xlfn.BETA.INV(U4807,'Input Parameters'!$L$36,'Input Parameters'!$M$36,'Input Parameters'!$J$36,'Input Parameters'!$K$36)</f>
        <v>0.59254134921015267</v>
      </c>
      <c r="W4807" s="2">
        <f ca="1">N4807+(P4807-N4807)*(1-ERF((T4807-R4807)/(2*SQRT(L4807*'Input Parameters'!$E$38))))</f>
        <v>0.12063016893245626</v>
      </c>
      <c r="X4807">
        <f t="shared" ca="1" si="722"/>
        <v>1</v>
      </c>
      <c r="Y4807" s="7"/>
    </row>
    <row r="4808" spans="1:25" ht="15" customHeight="1" x14ac:dyDescent="0.25">
      <c r="A4808" s="139">
        <v>4801</v>
      </c>
      <c r="B4808" s="10">
        <f t="shared" ca="1" si="723"/>
        <v>0.10523489990618951</v>
      </c>
      <c r="C4808" s="60">
        <f ca="1">_xlfn.NORM.INV(B4808,'Input Parameters'!$E$15,'Input Parameters'!$F$15)</f>
        <v>203.10212845671123</v>
      </c>
      <c r="D4808" s="10">
        <f t="shared" ca="1" si="724"/>
        <v>0.36731104142106941</v>
      </c>
      <c r="E4808" s="62">
        <f ca="1">IF(_xlfn.NORM.INV(D4808,'Input Parameters'!$E$17,'Input Parameters'!$F$17)&lt;3500,3500,IF(_xlfn.NORM.INV(D4808,'Input Parameters'!$E$17,'Input Parameters'!$F$17)&gt;5500,5500,_xlfn.NORM.INV(D4808,'Input Parameters'!$E$17,'Input Parameters'!$F$17)))</f>
        <v>4562.7114781713271</v>
      </c>
      <c r="F4808" s="10">
        <f t="shared" ca="1" si="725"/>
        <v>0.33159531832763367</v>
      </c>
      <c r="G4808" s="64">
        <f ca="1">_xlfn.NORM.INV(F4808,'Input Parameters'!$E$20,'Input Parameters'!$F$20)</f>
        <v>279.73206780896135</v>
      </c>
      <c r="H4808" s="57">
        <f ca="1">EXP(E4808*(1/'Input Parameters'!$E$23-1/G4808))</f>
        <v>0.47961450836907754</v>
      </c>
      <c r="I4808" s="10">
        <f t="shared" ca="1" si="726"/>
        <v>0.24136074743717473</v>
      </c>
      <c r="J4808" s="30">
        <f ca="1">_xlfn.BETA.INV(I4808,'Input Parameters'!$L$26,'Input Parameters'!$M$26,'Input Parameters'!$J$26,'Input Parameters'!$K$26)</f>
        <v>0.54387400383623541</v>
      </c>
      <c r="K4808" s="168">
        <f ca="1">('Input Parameters'!$E$27/'Input Parameters'!$E$38)^$J4808</f>
        <v>2.0217208119662527E-2</v>
      </c>
      <c r="L4808" s="69">
        <f ca="1">$H4808*$C4808*'Input Parameters'!$E$25*K4808</f>
        <v>1.969372950722307</v>
      </c>
      <c r="M4808" s="24">
        <f t="shared" ca="1" si="727"/>
        <v>0.65036845209823113</v>
      </c>
      <c r="N4808" s="15">
        <f ca="1">_xlfn.NORM.INV(M4808,'Input Parameters'!$E$29,'Input Parameters'!$F$29)</f>
        <v>0.10003863154010205</v>
      </c>
      <c r="O4808" s="8">
        <f t="shared" ca="1" si="728"/>
        <v>0.17282807586817572</v>
      </c>
      <c r="P4808" s="30">
        <f ca="1">_xlfn.LOGNORM.INV(O4808,'Input Parameters'!$H$30,'Input Parameters'!$I$30)</f>
        <v>1.7186904394836897</v>
      </c>
      <c r="Q4808" s="10">
        <f t="shared" ca="1" si="729"/>
        <v>0.40725165653071149</v>
      </c>
      <c r="R4808" s="30">
        <f>IF('Input Parameters'!$E$32=0,0,_xlfn.BETA.INV(Q4808,'Input Parameters'!$L$32,'Input Parameters'!$M$32,'Input Parameters'!$J$32,'Input Parameters'!$K$32))</f>
        <v>0</v>
      </c>
      <c r="S4808" s="10">
        <f t="shared" ca="1" si="730"/>
        <v>0.16366821772814111</v>
      </c>
      <c r="T4808" s="26">
        <f ca="1">_xlfn.LOGNORM.INV(S4808,'Input Parameters'!$H$34,'Input Parameters'!$I$34)</f>
        <v>44.619986928403151</v>
      </c>
      <c r="U4808" s="10">
        <f t="shared" ca="1" si="731"/>
        <v>0.20303977738037116</v>
      </c>
      <c r="V4808" s="30">
        <f ca="1">_xlfn.BETA.INV(U4808,'Input Parameters'!$L$36,'Input Parameters'!$M$36,'Input Parameters'!$J$36,'Input Parameters'!$K$36)</f>
        <v>0.4700759475877293</v>
      </c>
      <c r="W4808" s="2">
        <f ca="1">N4808+(P4808-N4808)*(1-ERF((T4808-R4808)/(2*SQRT(L4808*'Input Parameters'!$E$38))))</f>
        <v>0.13979000318880355</v>
      </c>
      <c r="X4808">
        <f t="shared" ref="X4808:X4871" ca="1" si="732">IF(W4808&gt;V4808,0,1)</f>
        <v>1</v>
      </c>
      <c r="Y4808" s="7"/>
    </row>
    <row r="4809" spans="1:25" ht="15" customHeight="1" x14ac:dyDescent="0.25">
      <c r="A4809" s="139">
        <v>4802</v>
      </c>
      <c r="B4809" s="10">
        <f t="shared" ca="1" si="723"/>
        <v>0.88047192619319126</v>
      </c>
      <c r="C4809" s="60">
        <f ca="1">_xlfn.NORM.INV(B4809,'Input Parameters'!$E$15,'Input Parameters'!$F$15)</f>
        <v>334.77180450305764</v>
      </c>
      <c r="D4809" s="10">
        <f t="shared" ca="1" si="724"/>
        <v>0.69350781540461748</v>
      </c>
      <c r="E4809" s="62">
        <f ca="1">IF(_xlfn.NORM.INV(D4809,'Input Parameters'!$E$17,'Input Parameters'!$F$17)&lt;3500,3500,IF(_xlfn.NORM.INV(D4809,'Input Parameters'!$E$17,'Input Parameters'!$F$17)&gt;5500,5500,_xlfn.NORM.INV(D4809,'Input Parameters'!$E$17,'Input Parameters'!$F$17)))</f>
        <v>5154.0726518041292</v>
      </c>
      <c r="F4809" s="10">
        <f t="shared" ca="1" si="725"/>
        <v>0.32832820748305158</v>
      </c>
      <c r="G4809" s="64">
        <f ca="1">_xlfn.NORM.INV(F4809,'Input Parameters'!$E$20,'Input Parameters'!$F$20)</f>
        <v>279.67162092211777</v>
      </c>
      <c r="H4809" s="57">
        <f ca="1">EXP(E4809*(1/'Input Parameters'!$E$23-1/G4809))</f>
        <v>0.43431427492050811</v>
      </c>
      <c r="I4809" s="10">
        <f t="shared" ca="1" si="726"/>
        <v>0.95607767938164145</v>
      </c>
      <c r="J4809" s="30">
        <f ca="1">_xlfn.BETA.INV(I4809,'Input Parameters'!$L$26,'Input Parameters'!$M$26,'Input Parameters'!$J$26,'Input Parameters'!$K$26)</f>
        <v>0.88229377419673005</v>
      </c>
      <c r="K4809" s="168">
        <f ca="1">('Input Parameters'!$E$27/'Input Parameters'!$E$38)^$J4809</f>
        <v>1.7843265771967326E-3</v>
      </c>
      <c r="L4809" s="69">
        <f ca="1">$H4809*$C4809*'Input Parameters'!$E$25*K4809</f>
        <v>0.25943425666402004</v>
      </c>
      <c r="M4809" s="24">
        <f t="shared" ca="1" si="727"/>
        <v>0.10911151786738738</v>
      </c>
      <c r="N4809" s="15">
        <f ca="1">_xlfn.NORM.INV(M4809,'Input Parameters'!$E$29,'Input Parameters'!$F$29)</f>
        <v>9.9876873304226108E-2</v>
      </c>
      <c r="O4809" s="8">
        <f t="shared" ca="1" si="728"/>
        <v>0.19974556236042817</v>
      </c>
      <c r="P4809" s="30">
        <f ca="1">_xlfn.LOGNORM.INV(O4809,'Input Parameters'!$H$30,'Input Parameters'!$I$30)</f>
        <v>1.8022671225717248</v>
      </c>
      <c r="Q4809" s="10">
        <f t="shared" ca="1" si="729"/>
        <v>0.8952611194823088</v>
      </c>
      <c r="R4809" s="30">
        <f>IF('Input Parameters'!$E$32=0,0,_xlfn.BETA.INV(Q4809,'Input Parameters'!$L$32,'Input Parameters'!$M$32,'Input Parameters'!$J$32,'Input Parameters'!$K$32))</f>
        <v>0</v>
      </c>
      <c r="S4809" s="10">
        <f t="shared" ca="1" si="730"/>
        <v>0.66924296973731712</v>
      </c>
      <c r="T4809" s="26">
        <f ca="1">_xlfn.LOGNORM.INV(S4809,'Input Parameters'!$H$34,'Input Parameters'!$I$34)</f>
        <v>53.232027622725646</v>
      </c>
      <c r="U4809" s="10">
        <f t="shared" ca="1" si="731"/>
        <v>0.87756830180239742</v>
      </c>
      <c r="V4809" s="30">
        <f ca="1">_xlfn.BETA.INV(U4809,'Input Parameters'!$L$36,'Input Parameters'!$M$36,'Input Parameters'!$J$36,'Input Parameters'!$K$36)</f>
        <v>0.7806202864311933</v>
      </c>
      <c r="W4809" s="2">
        <f ca="1">N4809+(P4809-N4809)*(1-ERF((T4809-R4809)/(2*SQRT(L4809*'Input Parameters'!$E$38))))</f>
        <v>9.9876873304476158E-2</v>
      </c>
      <c r="X4809">
        <f t="shared" ca="1" si="732"/>
        <v>1</v>
      </c>
      <c r="Y4809" s="7"/>
    </row>
    <row r="4810" spans="1:25" ht="15" customHeight="1" x14ac:dyDescent="0.25">
      <c r="A4810" s="139">
        <v>4803</v>
      </c>
      <c r="B4810" s="10">
        <f t="shared" ca="1" si="723"/>
        <v>0.55041969276959524</v>
      </c>
      <c r="C4810" s="60">
        <f ca="1">_xlfn.NORM.INV(B4810,'Input Parameters'!$E$15,'Input Parameters'!$F$15)</f>
        <v>277.83468866079141</v>
      </c>
      <c r="D4810" s="10">
        <f t="shared" ca="1" si="724"/>
        <v>0.97840681191325785</v>
      </c>
      <c r="E4810" s="62">
        <f ca="1">IF(_xlfn.NORM.INV(D4810,'Input Parameters'!$E$17,'Input Parameters'!$F$17)&lt;3500,3500,IF(_xlfn.NORM.INV(D4810,'Input Parameters'!$E$17,'Input Parameters'!$F$17)&gt;5500,5500,_xlfn.NORM.INV(D4810,'Input Parameters'!$E$17,'Input Parameters'!$F$17)))</f>
        <v>5500</v>
      </c>
      <c r="F4810" s="10">
        <f t="shared" ca="1" si="725"/>
        <v>0.61682639230789882</v>
      </c>
      <c r="G4810" s="64">
        <f ca="1">_xlfn.NORM.INV(F4810,'Input Parameters'!$E$20,'Input Parameters'!$F$20)</f>
        <v>284.64094692810659</v>
      </c>
      <c r="H4810" s="57">
        <f ca="1">EXP(E4810*(1/'Input Parameters'!$E$23-1/G4810))</f>
        <v>0.57889757991875579</v>
      </c>
      <c r="I4810" s="10">
        <f t="shared" ca="1" si="726"/>
        <v>0.10486418717349144</v>
      </c>
      <c r="J4810" s="30">
        <f ca="1">_xlfn.BETA.INV(I4810,'Input Parameters'!$L$26,'Input Parameters'!$M$26,'Input Parameters'!$J$26,'Input Parameters'!$K$26)</f>
        <v>0.44923985656303789</v>
      </c>
      <c r="K4810" s="168">
        <f ca="1">('Input Parameters'!$E$27/'Input Parameters'!$E$38)^$J4810</f>
        <v>3.98589557080107E-2</v>
      </c>
      <c r="L4810" s="69">
        <f ca="1">$H4810*$C4810*'Input Parameters'!$E$25*K4810</f>
        <v>6.4108278976285957</v>
      </c>
      <c r="M4810" s="24">
        <f t="shared" ca="1" si="727"/>
        <v>0.7015360947317445</v>
      </c>
      <c r="N4810" s="15">
        <f ca="1">_xlfn.NORM.INV(M4810,'Input Parameters'!$E$29,'Input Parameters'!$F$29)</f>
        <v>0.10005288236204754</v>
      </c>
      <c r="O4810" s="8">
        <f t="shared" ca="1" si="728"/>
        <v>0.43556812217478724</v>
      </c>
      <c r="P4810" s="30">
        <f ca="1">_xlfn.LOGNORM.INV(O4810,'Input Parameters'!$H$30,'Input Parameters'!$I$30)</f>
        <v>2.4853489972661817</v>
      </c>
      <c r="Q4810" s="10">
        <f t="shared" ca="1" si="729"/>
        <v>0.3993235620518929</v>
      </c>
      <c r="R4810" s="30">
        <f>IF('Input Parameters'!$E$32=0,0,_xlfn.BETA.INV(Q4810,'Input Parameters'!$L$32,'Input Parameters'!$M$32,'Input Parameters'!$J$32,'Input Parameters'!$K$32))</f>
        <v>0</v>
      </c>
      <c r="S4810" s="10">
        <f t="shared" ca="1" si="730"/>
        <v>0.22585479273432407</v>
      </c>
      <c r="T4810" s="26">
        <f ca="1">_xlfn.LOGNORM.INV(S4810,'Input Parameters'!$H$34,'Input Parameters'!$I$34)</f>
        <v>45.898739515359061</v>
      </c>
      <c r="U4810" s="10">
        <f t="shared" ca="1" si="731"/>
        <v>0.68515073119775327</v>
      </c>
      <c r="V4810" s="30">
        <f ca="1">_xlfn.BETA.INV(U4810,'Input Parameters'!$L$36,'Input Parameters'!$M$36,'Input Parameters'!$J$36,'Input Parameters'!$K$36)</f>
        <v>0.6626149608461922</v>
      </c>
      <c r="W4810" s="2">
        <f ca="1">N4810+(P4810-N4810)*(1-ERF((T4810-R4810)/(2*SQRT(L4810*'Input Parameters'!$E$38))))</f>
        <v>0.57688330534459753</v>
      </c>
      <c r="X4810">
        <f t="shared" ca="1" si="732"/>
        <v>1</v>
      </c>
      <c r="Y4810" s="7"/>
    </row>
    <row r="4811" spans="1:25" ht="15" customHeight="1" x14ac:dyDescent="0.25">
      <c r="A4811" s="139">
        <v>4804</v>
      </c>
      <c r="B4811" s="10">
        <f t="shared" ca="1" si="723"/>
        <v>0.76740290840149905</v>
      </c>
      <c r="C4811" s="60">
        <f ca="1">_xlfn.NORM.INV(B4811,'Input Parameters'!$E$15,'Input Parameters'!$F$15)</f>
        <v>310.54579058676762</v>
      </c>
      <c r="D4811" s="10">
        <f t="shared" ca="1" si="724"/>
        <v>0.96149527974997939</v>
      </c>
      <c r="E4811" s="62">
        <f ca="1">IF(_xlfn.NORM.INV(D4811,'Input Parameters'!$E$17,'Input Parameters'!$F$17)&lt;3500,3500,IF(_xlfn.NORM.INV(D4811,'Input Parameters'!$E$17,'Input Parameters'!$F$17)&gt;5500,5500,_xlfn.NORM.INV(D4811,'Input Parameters'!$E$17,'Input Parameters'!$F$17)))</f>
        <v>5500</v>
      </c>
      <c r="F4811" s="10">
        <f t="shared" ca="1" si="725"/>
        <v>0.10524995834241713</v>
      </c>
      <c r="G4811" s="64">
        <f ca="1">_xlfn.NORM.INV(F4811,'Input Parameters'!$E$20,'Input Parameters'!$F$20)</f>
        <v>274.26031371582587</v>
      </c>
      <c r="H4811" s="57">
        <f ca="1">EXP(E4811*(1/'Input Parameters'!$E$23-1/G4811))</f>
        <v>0.27859915032377802</v>
      </c>
      <c r="I4811" s="10">
        <f t="shared" ca="1" si="726"/>
        <v>0.39870536652253952</v>
      </c>
      <c r="J4811" s="30">
        <f ca="1">_xlfn.BETA.INV(I4811,'Input Parameters'!$L$26,'Input Parameters'!$M$26,'Input Parameters'!$J$26,'Input Parameters'!$K$26)</f>
        <v>0.61934760196108851</v>
      </c>
      <c r="K4811" s="168">
        <f ca="1">('Input Parameters'!$E$27/'Input Parameters'!$E$38)^$J4811</f>
        <v>1.1765367007187631E-2</v>
      </c>
      <c r="L4811" s="69">
        <f ca="1">$H4811*$C4811*'Input Parameters'!$E$25*K4811</f>
        <v>1.0179135919336126</v>
      </c>
      <c r="M4811" s="24">
        <f t="shared" ca="1" si="727"/>
        <v>1.4691764623954162E-2</v>
      </c>
      <c r="N4811" s="15">
        <f ca="1">_xlfn.NORM.INV(M4811,'Input Parameters'!$E$29,'Input Parameters'!$F$29)</f>
        <v>9.9782169758160302E-2</v>
      </c>
      <c r="O4811" s="8">
        <f t="shared" ca="1" si="728"/>
        <v>0.55112020994854849</v>
      </c>
      <c r="P4811" s="30">
        <f ca="1">_xlfn.LOGNORM.INV(O4811,'Input Parameters'!$H$30,'Input Parameters'!$I$30)</f>
        <v>2.8511935226026179</v>
      </c>
      <c r="Q4811" s="10">
        <f t="shared" ca="1" si="729"/>
        <v>0.40026040787220196</v>
      </c>
      <c r="R4811" s="30">
        <f>IF('Input Parameters'!$E$32=0,0,_xlfn.BETA.INV(Q4811,'Input Parameters'!$L$32,'Input Parameters'!$M$32,'Input Parameters'!$J$32,'Input Parameters'!$K$32))</f>
        <v>0</v>
      </c>
      <c r="S4811" s="10">
        <f t="shared" ca="1" si="730"/>
        <v>0.25431462987409326</v>
      </c>
      <c r="T4811" s="26">
        <f ca="1">_xlfn.LOGNORM.INV(S4811,'Input Parameters'!$H$34,'Input Parameters'!$I$34)</f>
        <v>46.425208680313297</v>
      </c>
      <c r="U4811" s="10">
        <f t="shared" ca="1" si="731"/>
        <v>0.34236162571265316</v>
      </c>
      <c r="V4811" s="30">
        <f ca="1">_xlfn.BETA.INV(U4811,'Input Parameters'!$L$36,'Input Parameters'!$M$36,'Input Parameters'!$J$36,'Input Parameters'!$K$36)</f>
        <v>0.52652907711415353</v>
      </c>
      <c r="W4811" s="2">
        <f ca="1">N4811+(P4811-N4811)*(1-ERF((T4811-R4811)/(2*SQRT(L4811*'Input Parameters'!$E$38))))</f>
        <v>0.1029158836050519</v>
      </c>
      <c r="X4811">
        <f t="shared" ca="1" si="732"/>
        <v>1</v>
      </c>
      <c r="Y4811" s="7"/>
    </row>
    <row r="4812" spans="1:25" ht="15" customHeight="1" x14ac:dyDescent="0.25">
      <c r="A4812" s="139">
        <v>4805</v>
      </c>
      <c r="B4812" s="10">
        <f t="shared" ca="1" si="723"/>
        <v>0.63025761633184141</v>
      </c>
      <c r="C4812" s="60">
        <f ca="1">_xlfn.NORM.INV(B4812,'Input Parameters'!$E$15,'Input Parameters'!$F$15)</f>
        <v>288.98845493334272</v>
      </c>
      <c r="D4812" s="10">
        <f t="shared" ca="1" si="724"/>
        <v>0.84330336138662576</v>
      </c>
      <c r="E4812" s="62">
        <f ca="1">IF(_xlfn.NORM.INV(D4812,'Input Parameters'!$E$17,'Input Parameters'!$F$17)&lt;3500,3500,IF(_xlfn.NORM.INV(D4812,'Input Parameters'!$E$17,'Input Parameters'!$F$17)&gt;5500,5500,_xlfn.NORM.INV(D4812,'Input Parameters'!$E$17,'Input Parameters'!$F$17)))</f>
        <v>5500</v>
      </c>
      <c r="F4812" s="10">
        <f t="shared" ca="1" si="725"/>
        <v>0.98706642236065945</v>
      </c>
      <c r="G4812" s="64">
        <f ca="1">_xlfn.NORM.INV(F4812,'Input Parameters'!$E$20,'Input Parameters'!$F$20)</f>
        <v>297.57894259356794</v>
      </c>
      <c r="H4812" s="57">
        <f ca="1">EXP(E4812*(1/'Input Parameters'!$E$23-1/G4812))</f>
        <v>1.3410710919939182</v>
      </c>
      <c r="I4812" s="10">
        <f t="shared" ca="1" si="726"/>
        <v>0.31745954739254056</v>
      </c>
      <c r="J4812" s="30">
        <f ca="1">_xlfn.BETA.INV(I4812,'Input Parameters'!$L$26,'Input Parameters'!$M$26,'Input Parameters'!$J$26,'Input Parameters'!$K$26)</f>
        <v>0.58266023712741388</v>
      </c>
      <c r="K4812" s="168">
        <f ca="1">('Input Parameters'!$E$27/'Input Parameters'!$E$38)^$J4812</f>
        <v>1.5307142599653337E-2</v>
      </c>
      <c r="L4812" s="69">
        <f ca="1">$H4812*$C4812*'Input Parameters'!$E$25*K4812</f>
        <v>5.9323453048305517</v>
      </c>
      <c r="M4812" s="24">
        <f t="shared" ca="1" si="727"/>
        <v>0.6983606575557898</v>
      </c>
      <c r="N4812" s="15">
        <f ca="1">_xlfn.NORM.INV(M4812,'Input Parameters'!$E$29,'Input Parameters'!$F$29)</f>
        <v>0.10005196913957536</v>
      </c>
      <c r="O4812" s="8">
        <f t="shared" ca="1" si="728"/>
        <v>0.8204570012922876</v>
      </c>
      <c r="P4812" s="30">
        <f ca="1">_xlfn.LOGNORM.INV(O4812,'Input Parameters'!$H$30,'Input Parameters'!$I$30)</f>
        <v>4.1382156962319039</v>
      </c>
      <c r="Q4812" s="10">
        <f t="shared" ca="1" si="729"/>
        <v>0.15883348996302493</v>
      </c>
      <c r="R4812" s="30">
        <f>IF('Input Parameters'!$E$32=0,0,_xlfn.BETA.INV(Q4812,'Input Parameters'!$L$32,'Input Parameters'!$M$32,'Input Parameters'!$J$32,'Input Parameters'!$K$32))</f>
        <v>0</v>
      </c>
      <c r="S4812" s="10">
        <f t="shared" ca="1" si="730"/>
        <v>0.28393324447814605</v>
      </c>
      <c r="T4812" s="26">
        <f ca="1">_xlfn.LOGNORM.INV(S4812,'Input Parameters'!$H$34,'Input Parameters'!$I$34)</f>
        <v>46.94709241980955</v>
      </c>
      <c r="U4812" s="10">
        <f t="shared" ca="1" si="731"/>
        <v>0.27213041065510901</v>
      </c>
      <c r="V4812" s="30">
        <f ca="1">_xlfn.BETA.INV(U4812,'Input Parameters'!$L$36,'Input Parameters'!$M$36,'Input Parameters'!$J$36,'Input Parameters'!$K$36)</f>
        <v>0.49915885710072405</v>
      </c>
      <c r="W4812" s="2">
        <f ca="1">N4812+(P4812-N4812)*(1-ERF((T4812-R4812)/(2*SQRT(L4812*'Input Parameters'!$E$38))))</f>
        <v>0.79824122188280111</v>
      </c>
      <c r="X4812">
        <f t="shared" ca="1" si="732"/>
        <v>0</v>
      </c>
      <c r="Y4812" s="7"/>
    </row>
    <row r="4813" spans="1:25" ht="15" customHeight="1" x14ac:dyDescent="0.25">
      <c r="A4813" s="139">
        <v>4806</v>
      </c>
      <c r="B4813" s="10">
        <f t="shared" ca="1" si="723"/>
        <v>0.56423692558687999</v>
      </c>
      <c r="C4813" s="60">
        <f ca="1">_xlfn.NORM.INV(B4813,'Input Parameters'!$E$15,'Input Parameters'!$F$15)</f>
        <v>279.73137724551128</v>
      </c>
      <c r="D4813" s="10">
        <f t="shared" ca="1" si="724"/>
        <v>0.45160363587369956</v>
      </c>
      <c r="E4813" s="62">
        <f ca="1">IF(_xlfn.NORM.INV(D4813,'Input Parameters'!$E$17,'Input Parameters'!$F$17)&lt;3500,3500,IF(_xlfn.NORM.INV(D4813,'Input Parameters'!$E$17,'Input Parameters'!$F$17)&gt;5500,5500,_xlfn.NORM.INV(D4813,'Input Parameters'!$E$17,'Input Parameters'!$F$17)))</f>
        <v>4714.8724505450737</v>
      </c>
      <c r="F4813" s="10">
        <f t="shared" ca="1" si="725"/>
        <v>0.23044188161454782</v>
      </c>
      <c r="G4813" s="64">
        <f ca="1">_xlfn.NORM.INV(F4813,'Input Parameters'!$E$20,'Input Parameters'!$F$20)</f>
        <v>277.70947100111323</v>
      </c>
      <c r="H4813" s="57">
        <f ca="1">EXP(E4813*(1/'Input Parameters'!$E$23-1/G4813))</f>
        <v>0.41394034569937732</v>
      </c>
      <c r="I4813" s="10">
        <f t="shared" ca="1" si="726"/>
        <v>0.5442880877784384</v>
      </c>
      <c r="J4813" s="30">
        <f ca="1">_xlfn.BETA.INV(I4813,'Input Parameters'!$L$26,'Input Parameters'!$M$26,'Input Parameters'!$J$26,'Input Parameters'!$K$26)</f>
        <v>0.67913124193949925</v>
      </c>
      <c r="K4813" s="168">
        <f ca="1">('Input Parameters'!$E$27/'Input Parameters'!$E$38)^$J4813</f>
        <v>7.6624421134068067E-3</v>
      </c>
      <c r="L4813" s="69">
        <f ca="1">$H4813*$C4813*'Input Parameters'!$E$25*K4813</f>
        <v>0.88725028642690773</v>
      </c>
      <c r="M4813" s="24">
        <f t="shared" ca="1" si="727"/>
        <v>0.51643949966954372</v>
      </c>
      <c r="N4813" s="15">
        <f ca="1">_xlfn.NORM.INV(M4813,'Input Parameters'!$E$29,'Input Parameters'!$F$29)</f>
        <v>0.10000412193839324</v>
      </c>
      <c r="O4813" s="8">
        <f t="shared" ca="1" si="728"/>
        <v>0.50389866084129231</v>
      </c>
      <c r="P4813" s="30">
        <f ca="1">_xlfn.LOGNORM.INV(O4813,'Input Parameters'!$H$30,'Input Parameters'!$I$30)</f>
        <v>2.6956973398341888</v>
      </c>
      <c r="Q4813" s="10">
        <f t="shared" ca="1" si="729"/>
        <v>0.52490988519930148</v>
      </c>
      <c r="R4813" s="30">
        <f>IF('Input Parameters'!$E$32=0,0,_xlfn.BETA.INV(Q4813,'Input Parameters'!$L$32,'Input Parameters'!$M$32,'Input Parameters'!$J$32,'Input Parameters'!$K$32))</f>
        <v>0</v>
      </c>
      <c r="S4813" s="10">
        <f t="shared" ca="1" si="730"/>
        <v>0.10813527695643055</v>
      </c>
      <c r="T4813" s="26">
        <f ca="1">_xlfn.LOGNORM.INV(S4813,'Input Parameters'!$H$34,'Input Parameters'!$I$34)</f>
        <v>43.214657119571818</v>
      </c>
      <c r="U4813" s="10">
        <f t="shared" ca="1" si="731"/>
        <v>0.6042515777105425</v>
      </c>
      <c r="V4813" s="30">
        <f ca="1">_xlfn.BETA.INV(U4813,'Input Parameters'!$L$36,'Input Parameters'!$M$36,'Input Parameters'!$J$36,'Input Parameters'!$K$36)</f>
        <v>0.62717135020176618</v>
      </c>
      <c r="W4813" s="2">
        <f ca="1">N4813+(P4813-N4813)*(1-ERF((T4813-R4813)/(2*SQRT(L4813*'Input Parameters'!$E$38))))</f>
        <v>0.1030625282270959</v>
      </c>
      <c r="X4813">
        <f t="shared" ca="1" si="732"/>
        <v>1</v>
      </c>
      <c r="Y4813" s="7"/>
    </row>
    <row r="4814" spans="1:25" ht="15" customHeight="1" x14ac:dyDescent="0.25">
      <c r="A4814" s="139">
        <v>4807</v>
      </c>
      <c r="B4814" s="10">
        <f t="shared" ca="1" si="723"/>
        <v>2.6977534237885292E-2</v>
      </c>
      <c r="C4814" s="60">
        <f ca="1">_xlfn.NORM.INV(B4814,'Input Parameters'!$E$15,'Input Parameters'!$F$15)</f>
        <v>166.52575838483574</v>
      </c>
      <c r="D4814" s="10">
        <f t="shared" ca="1" si="724"/>
        <v>0.88749467483762556</v>
      </c>
      <c r="E4814" s="62">
        <f ca="1">IF(_xlfn.NORM.INV(D4814,'Input Parameters'!$E$17,'Input Parameters'!$F$17)&lt;3500,3500,IF(_xlfn.NORM.INV(D4814,'Input Parameters'!$E$17,'Input Parameters'!$F$17)&gt;5500,5500,_xlfn.NORM.INV(D4814,'Input Parameters'!$E$17,'Input Parameters'!$F$17)))</f>
        <v>5500</v>
      </c>
      <c r="F4814" s="10">
        <f t="shared" ca="1" si="725"/>
        <v>0.83533905117748364</v>
      </c>
      <c r="G4814" s="64">
        <f ca="1">_xlfn.NORM.INV(F4814,'Input Parameters'!$E$20,'Input Parameters'!$F$20)</f>
        <v>289.18572032502721</v>
      </c>
      <c r="H4814" s="57">
        <f ca="1">EXP(E4814*(1/'Input Parameters'!$E$23-1/G4814))</f>
        <v>0.78430246381345847</v>
      </c>
      <c r="I4814" s="10">
        <f t="shared" ca="1" si="726"/>
        <v>0.62044064090648643</v>
      </c>
      <c r="J4814" s="30">
        <f ca="1">_xlfn.BETA.INV(I4814,'Input Parameters'!$L$26,'Input Parameters'!$M$26,'Input Parameters'!$J$26,'Input Parameters'!$K$26)</f>
        <v>0.70941354887979569</v>
      </c>
      <c r="K4814" s="168">
        <f ca="1">('Input Parameters'!$E$27/'Input Parameters'!$E$38)^$J4814</f>
        <v>6.1663990157048345E-3</v>
      </c>
      <c r="L4814" s="69">
        <f ca="1">$H4814*$C4814*'Input Parameters'!$E$25*K4814</f>
        <v>0.80537217899729463</v>
      </c>
      <c r="M4814" s="24">
        <f t="shared" ca="1" si="727"/>
        <v>0.19275378874260884</v>
      </c>
      <c r="N4814" s="15">
        <f ca="1">_xlfn.NORM.INV(M4814,'Input Parameters'!$E$29,'Input Parameters'!$F$29)</f>
        <v>9.9913220684418963E-2</v>
      </c>
      <c r="O4814" s="8">
        <f t="shared" ca="1" si="728"/>
        <v>0.11455214313655326</v>
      </c>
      <c r="P4814" s="30">
        <f ca="1">_xlfn.LOGNORM.INV(O4814,'Input Parameters'!$H$30,'Input Parameters'!$I$30)</f>
        <v>1.5203227916675426</v>
      </c>
      <c r="Q4814" s="10">
        <f t="shared" ca="1" si="729"/>
        <v>0.70193409733358259</v>
      </c>
      <c r="R4814" s="30">
        <f>IF('Input Parameters'!$E$32=0,0,_xlfn.BETA.INV(Q4814,'Input Parameters'!$L$32,'Input Parameters'!$M$32,'Input Parameters'!$J$32,'Input Parameters'!$K$32))</f>
        <v>0</v>
      </c>
      <c r="S4814" s="10">
        <f t="shared" ca="1" si="730"/>
        <v>0.76401743733237437</v>
      </c>
      <c r="T4814" s="26">
        <f ca="1">_xlfn.LOGNORM.INV(S4814,'Input Parameters'!$H$34,'Input Parameters'!$I$34)</f>
        <v>55.130695996235843</v>
      </c>
      <c r="U4814" s="10">
        <f t="shared" ca="1" si="731"/>
        <v>0.85820238397401993</v>
      </c>
      <c r="V4814" s="30">
        <f ca="1">_xlfn.BETA.INV(U4814,'Input Parameters'!$L$36,'Input Parameters'!$M$36,'Input Parameters'!$J$36,'Input Parameters'!$K$36)</f>
        <v>0.76435533774435638</v>
      </c>
      <c r="W4814" s="2">
        <f ca="1">N4814+(P4814-N4814)*(1-ERF((T4814-R4814)/(2*SQRT(L4814*'Input Parameters'!$E$38))))</f>
        <v>9.9933102588904921E-2</v>
      </c>
      <c r="X4814">
        <f t="shared" ca="1" si="732"/>
        <v>1</v>
      </c>
      <c r="Y4814" s="7"/>
    </row>
    <row r="4815" spans="1:25" ht="15" customHeight="1" x14ac:dyDescent="0.25">
      <c r="A4815" s="139">
        <v>4808</v>
      </c>
      <c r="B4815" s="10">
        <f t="shared" ca="1" si="723"/>
        <v>0.48474196795279678</v>
      </c>
      <c r="C4815" s="60">
        <f ca="1">_xlfn.NORM.INV(B4815,'Input Parameters'!$E$15,'Input Parameters'!$F$15)</f>
        <v>268.89400049454446</v>
      </c>
      <c r="D4815" s="10">
        <f t="shared" ca="1" si="724"/>
        <v>0.42750842602880113</v>
      </c>
      <c r="E4815" s="62">
        <f ca="1">IF(_xlfn.NORM.INV(D4815,'Input Parameters'!$E$17,'Input Parameters'!$F$17)&lt;3500,3500,IF(_xlfn.NORM.INV(D4815,'Input Parameters'!$E$17,'Input Parameters'!$F$17)&gt;5500,5500,_xlfn.NORM.INV(D4815,'Input Parameters'!$E$17,'Input Parameters'!$F$17)))</f>
        <v>4672.0952237421698</v>
      </c>
      <c r="F4815" s="10">
        <f t="shared" ca="1" si="725"/>
        <v>0.70616422814603741</v>
      </c>
      <c r="G4815" s="64">
        <f ca="1">_xlfn.NORM.INV(F4815,'Input Parameters'!$E$20,'Input Parameters'!$F$20)</f>
        <v>286.2828294055609</v>
      </c>
      <c r="H4815" s="57">
        <f ca="1">EXP(E4815*(1/'Input Parameters'!$E$23-1/G4815))</f>
        <v>0.69058970761744054</v>
      </c>
      <c r="I4815" s="10">
        <f t="shared" ca="1" si="726"/>
        <v>0.63416445235675623</v>
      </c>
      <c r="J4815" s="30">
        <f ca="1">_xlfn.BETA.INV(I4815,'Input Parameters'!$L$26,'Input Parameters'!$M$26,'Input Parameters'!$J$26,'Input Parameters'!$K$26)</f>
        <v>0.71490103588309351</v>
      </c>
      <c r="K4815" s="168">
        <f ca="1">('Input Parameters'!$E$27/'Input Parameters'!$E$38)^$J4815</f>
        <v>5.928392902975913E-3</v>
      </c>
      <c r="L4815" s="69">
        <f ca="1">$H4815*$C4815*'Input Parameters'!$E$25*K4815</f>
        <v>1.1008754644753311</v>
      </c>
      <c r="M4815" s="24">
        <f t="shared" ca="1" si="727"/>
        <v>0.42033562801749713</v>
      </c>
      <c r="N4815" s="15">
        <f ca="1">_xlfn.NORM.INV(M4815,'Input Parameters'!$E$29,'Input Parameters'!$F$29)</f>
        <v>9.9979896506314198E-2</v>
      </c>
      <c r="O4815" s="8">
        <f t="shared" ca="1" si="728"/>
        <v>0.39333343256542741</v>
      </c>
      <c r="P4815" s="30">
        <f ca="1">_xlfn.LOGNORM.INV(O4815,'Input Parameters'!$H$30,'Input Parameters'!$I$30)</f>
        <v>2.3612585016597878</v>
      </c>
      <c r="Q4815" s="10">
        <f t="shared" ca="1" si="729"/>
        <v>0.5931205131326921</v>
      </c>
      <c r="R4815" s="30">
        <f>IF('Input Parameters'!$E$32=0,0,_xlfn.BETA.INV(Q4815,'Input Parameters'!$L$32,'Input Parameters'!$M$32,'Input Parameters'!$J$32,'Input Parameters'!$K$32))</f>
        <v>0</v>
      </c>
      <c r="S4815" s="10">
        <f t="shared" ca="1" si="730"/>
        <v>0.37429009547351477</v>
      </c>
      <c r="T4815" s="26">
        <f ca="1">_xlfn.LOGNORM.INV(S4815,'Input Parameters'!$H$34,'Input Parameters'!$I$34)</f>
        <v>48.435617569993141</v>
      </c>
      <c r="U4815" s="10">
        <f t="shared" ca="1" si="731"/>
        <v>0.54828988476664497</v>
      </c>
      <c r="V4815" s="30">
        <f ca="1">_xlfn.BETA.INV(U4815,'Input Parameters'!$L$36,'Input Parameters'!$M$36,'Input Parameters'!$J$36,'Input Parameters'!$K$36)</f>
        <v>0.60459097589763822</v>
      </c>
      <c r="W4815" s="2">
        <f ca="1">N4815+(P4815-N4815)*(1-ERF((T4815-R4815)/(2*SQRT(L4815*'Input Parameters'!$E$38))))</f>
        <v>0.10246192194575789</v>
      </c>
      <c r="X4815">
        <f t="shared" ca="1" si="732"/>
        <v>1</v>
      </c>
      <c r="Y4815" s="7"/>
    </row>
    <row r="4816" spans="1:25" ht="15" customHeight="1" x14ac:dyDescent="0.25">
      <c r="A4816" s="139">
        <v>4809</v>
      </c>
      <c r="B4816" s="10">
        <f t="shared" ca="1" si="723"/>
        <v>0.19342484917197655</v>
      </c>
      <c r="C4816" s="60">
        <f ca="1">_xlfn.NORM.INV(B4816,'Input Parameters'!$E$15,'Input Parameters'!$F$15)</f>
        <v>224.07120131996444</v>
      </c>
      <c r="D4816" s="10">
        <f t="shared" ca="1" si="724"/>
        <v>0.59126193503732072</v>
      </c>
      <c r="E4816" s="62">
        <f ca="1">IF(_xlfn.NORM.INV(D4816,'Input Parameters'!$E$17,'Input Parameters'!$F$17)&lt;3500,3500,IF(_xlfn.NORM.INV(D4816,'Input Parameters'!$E$17,'Input Parameters'!$F$17)&gt;5500,5500,_xlfn.NORM.INV(D4816,'Input Parameters'!$E$17,'Input Parameters'!$F$17)))</f>
        <v>4961.5546402295158</v>
      </c>
      <c r="F4816" s="10">
        <f t="shared" ca="1" si="725"/>
        <v>0.61533575601713608</v>
      </c>
      <c r="G4816" s="64">
        <f ca="1">_xlfn.NORM.INV(F4816,'Input Parameters'!$E$20,'Input Parameters'!$F$20)</f>
        <v>284.61479762211599</v>
      </c>
      <c r="H4816" s="57">
        <f ca="1">EXP(E4816*(1/'Input Parameters'!$E$23-1/G4816))</f>
        <v>0.60974367995154166</v>
      </c>
      <c r="I4816" s="10">
        <f t="shared" ca="1" si="726"/>
        <v>0.49568184788216174</v>
      </c>
      <c r="J4816" s="30">
        <f ca="1">_xlfn.BETA.INV(I4816,'Input Parameters'!$L$26,'Input Parameters'!$M$26,'Input Parameters'!$J$26,'Input Parameters'!$K$26)</f>
        <v>0.65965586995613479</v>
      </c>
      <c r="K4816" s="168">
        <f ca="1">('Input Parameters'!$E$27/'Input Parameters'!$E$38)^$J4816</f>
        <v>8.8112388846341809E-3</v>
      </c>
      <c r="L4816" s="69">
        <f ca="1">$H4816*$C4816*'Input Parameters'!$E$25*K4816</f>
        <v>1.2038443138424435</v>
      </c>
      <c r="M4816" s="24">
        <f t="shared" ca="1" si="727"/>
        <v>0.7112151851388161</v>
      </c>
      <c r="N4816" s="15">
        <f ca="1">_xlfn.NORM.INV(M4816,'Input Parameters'!$E$29,'Input Parameters'!$F$29)</f>
        <v>0.10005569382353324</v>
      </c>
      <c r="O4816" s="8">
        <f t="shared" ca="1" si="728"/>
        <v>0.45380795245146832</v>
      </c>
      <c r="P4816" s="30">
        <f ca="1">_xlfn.LOGNORM.INV(O4816,'Input Parameters'!$H$30,'Input Parameters'!$I$30)</f>
        <v>2.5401484180493017</v>
      </c>
      <c r="Q4816" s="10">
        <f t="shared" ca="1" si="729"/>
        <v>0.11384077034792661</v>
      </c>
      <c r="R4816" s="30">
        <f>IF('Input Parameters'!$E$32=0,0,_xlfn.BETA.INV(Q4816,'Input Parameters'!$L$32,'Input Parameters'!$M$32,'Input Parameters'!$J$32,'Input Parameters'!$K$32))</f>
        <v>0</v>
      </c>
      <c r="S4816" s="10">
        <f t="shared" ca="1" si="730"/>
        <v>0.20885108276380471</v>
      </c>
      <c r="T4816" s="26">
        <f ca="1">_xlfn.LOGNORM.INV(S4816,'Input Parameters'!$H$34,'Input Parameters'!$I$34)</f>
        <v>45.569329130673637</v>
      </c>
      <c r="U4816" s="10">
        <f t="shared" ca="1" si="731"/>
        <v>0.77315113853107997</v>
      </c>
      <c r="V4816" s="30">
        <f ca="1">_xlfn.BETA.INV(U4816,'Input Parameters'!$L$36,'Input Parameters'!$M$36,'Input Parameters'!$J$36,'Input Parameters'!$K$36)</f>
        <v>0.70770734315575168</v>
      </c>
      <c r="W4816" s="2">
        <f ca="1">N4816+(P4816-N4816)*(1-ERF((T4816-R4816)/(2*SQRT(L4816*'Input Parameters'!$E$38))))</f>
        <v>0.1081478127281712</v>
      </c>
      <c r="X4816">
        <f t="shared" ca="1" si="732"/>
        <v>1</v>
      </c>
      <c r="Y4816" s="7"/>
    </row>
    <row r="4817" spans="1:25" ht="15" customHeight="1" x14ac:dyDescent="0.25">
      <c r="A4817" s="139">
        <v>4810</v>
      </c>
      <c r="B4817" s="10">
        <f t="shared" ca="1" si="723"/>
        <v>0.96083722683395312</v>
      </c>
      <c r="C4817" s="60">
        <f ca="1">_xlfn.NORM.INV(B4817,'Input Parameters'!$E$15,'Input Parameters'!$F$15)</f>
        <v>366.373958136179</v>
      </c>
      <c r="D4817" s="10">
        <f t="shared" ca="1" si="724"/>
        <v>0.50339144174773354</v>
      </c>
      <c r="E4817" s="62">
        <f ca="1">IF(_xlfn.NORM.INV(D4817,'Input Parameters'!$E$17,'Input Parameters'!$F$17)&lt;3500,3500,IF(_xlfn.NORM.INV(D4817,'Input Parameters'!$E$17,'Input Parameters'!$F$17)&gt;5500,5500,_xlfn.NORM.INV(D4817,'Input Parameters'!$E$17,'Input Parameters'!$F$17)))</f>
        <v>4805.9508303207822</v>
      </c>
      <c r="F4817" s="10">
        <f t="shared" ca="1" si="725"/>
        <v>0.54143632803495956</v>
      </c>
      <c r="G4817" s="64">
        <f ca="1">_xlfn.NORM.INV(F4817,'Input Parameters'!$E$20,'Input Parameters'!$F$20)</f>
        <v>283.34715463523315</v>
      </c>
      <c r="H4817" s="57">
        <f ca="1">EXP(E4817*(1/'Input Parameters'!$E$23-1/G4817))</f>
        <v>0.57421846932861975</v>
      </c>
      <c r="I4817" s="10">
        <f t="shared" ca="1" si="726"/>
        <v>0.47145588852979825</v>
      </c>
      <c r="J4817" s="30">
        <f ca="1">_xlfn.BETA.INV(I4817,'Input Parameters'!$L$26,'Input Parameters'!$M$26,'Input Parameters'!$J$26,'Input Parameters'!$K$26)</f>
        <v>0.64981563242957896</v>
      </c>
      <c r="K4817" s="168">
        <f ca="1">('Input Parameters'!$E$27/'Input Parameters'!$E$38)^$J4817</f>
        <v>9.455648711330266E-3</v>
      </c>
      <c r="L4817" s="69">
        <f ca="1">$H4817*$C4817*'Input Parameters'!$E$25*K4817</f>
        <v>1.9892670215439889</v>
      </c>
      <c r="M4817" s="24">
        <f t="shared" ca="1" si="727"/>
        <v>0.23218651669454737</v>
      </c>
      <c r="N4817" s="15">
        <f ca="1">_xlfn.NORM.INV(M4817,'Input Parameters'!$E$29,'Input Parameters'!$F$29)</f>
        <v>9.9926833494977621E-2</v>
      </c>
      <c r="O4817" s="8">
        <f t="shared" ca="1" si="728"/>
        <v>0.38648776253965622</v>
      </c>
      <c r="P4817" s="30">
        <f ca="1">_xlfn.LOGNORM.INV(O4817,'Input Parameters'!$H$30,'Input Parameters'!$I$30)</f>
        <v>2.3414391640252172</v>
      </c>
      <c r="Q4817" s="10">
        <f t="shared" ca="1" si="729"/>
        <v>0.92285999411266195</v>
      </c>
      <c r="R4817" s="30">
        <f>IF('Input Parameters'!$E$32=0,0,_xlfn.BETA.INV(Q4817,'Input Parameters'!$L$32,'Input Parameters'!$M$32,'Input Parameters'!$J$32,'Input Parameters'!$K$32))</f>
        <v>0</v>
      </c>
      <c r="S4817" s="10">
        <f t="shared" ca="1" si="730"/>
        <v>8.6233777741961948E-3</v>
      </c>
      <c r="T4817" s="26">
        <f ca="1">_xlfn.LOGNORM.INV(S4817,'Input Parameters'!$H$34,'Input Parameters'!$I$34)</f>
        <v>37.473039869854247</v>
      </c>
      <c r="U4817" s="10">
        <f t="shared" ca="1" si="731"/>
        <v>0.15881756627031374</v>
      </c>
      <c r="V4817" s="30">
        <f ca="1">_xlfn.BETA.INV(U4817,'Input Parameters'!$L$36,'Input Parameters'!$M$36,'Input Parameters'!$J$36,'Input Parameters'!$K$36)</f>
        <v>0.44935810215084127</v>
      </c>
      <c r="W4817" s="2">
        <f ca="1">N4817+(P4817-N4817)*(1-ERF((T4817-R4817)/(2*SQRT(L4817*'Input Parameters'!$E$38))))</f>
        <v>0.23505751854028184</v>
      </c>
      <c r="X4817">
        <f t="shared" ca="1" si="732"/>
        <v>1</v>
      </c>
      <c r="Y4817" s="7"/>
    </row>
    <row r="4818" spans="1:25" ht="15" customHeight="1" x14ac:dyDescent="0.25">
      <c r="A4818" s="139">
        <v>4811</v>
      </c>
      <c r="B4818" s="10">
        <f t="shared" ca="1" si="723"/>
        <v>5.5192032965422966E-2</v>
      </c>
      <c r="C4818" s="60">
        <f ca="1">_xlfn.NORM.INV(B4818,'Input Parameters'!$E$15,'Input Parameters'!$F$15)</f>
        <v>184.44903951320683</v>
      </c>
      <c r="D4818" s="10">
        <f t="shared" ca="1" si="724"/>
        <v>0.66155132405543859</v>
      </c>
      <c r="E4818" s="62">
        <f ca="1">IF(_xlfn.NORM.INV(D4818,'Input Parameters'!$E$17,'Input Parameters'!$F$17)&lt;3500,3500,IF(_xlfn.NORM.INV(D4818,'Input Parameters'!$E$17,'Input Parameters'!$F$17)&gt;5500,5500,_xlfn.NORM.INV(D4818,'Input Parameters'!$E$17,'Input Parameters'!$F$17)))</f>
        <v>5091.6904808167428</v>
      </c>
      <c r="F4818" s="10">
        <f t="shared" ca="1" si="725"/>
        <v>0.10655087861905044</v>
      </c>
      <c r="G4818" s="64">
        <f ca="1">_xlfn.NORM.INV(F4818,'Input Parameters'!$E$20,'Input Parameters'!$F$20)</f>
        <v>274.30795328584327</v>
      </c>
      <c r="H4818" s="57">
        <f ca="1">EXP(E4818*(1/'Input Parameters'!$E$23-1/G4818))</f>
        <v>0.30731496111868489</v>
      </c>
      <c r="I4818" s="10">
        <f t="shared" ca="1" si="726"/>
        <v>0.28966647862302752</v>
      </c>
      <c r="J4818" s="30">
        <f ca="1">_xlfn.BETA.INV(I4818,'Input Parameters'!$L$26,'Input Parameters'!$M$26,'Input Parameters'!$J$26,'Input Parameters'!$K$26)</f>
        <v>0.56912612598011414</v>
      </c>
      <c r="K4818" s="168">
        <f ca="1">('Input Parameters'!$E$27/'Input Parameters'!$E$38)^$J4818</f>
        <v>1.6867691671675018E-2</v>
      </c>
      <c r="L4818" s="69">
        <f ca="1">$H4818*$C4818*'Input Parameters'!$E$25*K4818</f>
        <v>0.95612738131964281</v>
      </c>
      <c r="M4818" s="24">
        <f t="shared" ca="1" si="727"/>
        <v>0.5856777515493764</v>
      </c>
      <c r="N4818" s="15">
        <f ca="1">_xlfn.NORM.INV(M4818,'Input Parameters'!$E$29,'Input Parameters'!$F$29)</f>
        <v>0.10002164403755666</v>
      </c>
      <c r="O4818" s="8">
        <f t="shared" ca="1" si="728"/>
        <v>0.7167285735872414</v>
      </c>
      <c r="P4818" s="30">
        <f ca="1">_xlfn.LOGNORM.INV(O4818,'Input Parameters'!$H$30,'Input Parameters'!$I$30)</f>
        <v>3.5176238668584721</v>
      </c>
      <c r="Q4818" s="10">
        <f t="shared" ca="1" si="729"/>
        <v>0.56189117203564687</v>
      </c>
      <c r="R4818" s="30">
        <f>IF('Input Parameters'!$E$32=0,0,_xlfn.BETA.INV(Q4818,'Input Parameters'!$L$32,'Input Parameters'!$M$32,'Input Parameters'!$J$32,'Input Parameters'!$K$32))</f>
        <v>0</v>
      </c>
      <c r="S4818" s="10">
        <f t="shared" ca="1" si="730"/>
        <v>0.52839560437305988</v>
      </c>
      <c r="T4818" s="26">
        <f ca="1">_xlfn.LOGNORM.INV(S4818,'Input Parameters'!$H$34,'Input Parameters'!$I$34)</f>
        <v>50.85683089314103</v>
      </c>
      <c r="U4818" s="10">
        <f t="shared" ca="1" si="731"/>
        <v>0.50479807212978201</v>
      </c>
      <c r="V4818" s="30">
        <f ca="1">_xlfn.BETA.INV(U4818,'Input Parameters'!$L$36,'Input Parameters'!$M$36,'Input Parameters'!$J$36,'Input Parameters'!$K$36)</f>
        <v>0.58772371723532346</v>
      </c>
      <c r="W4818" s="2">
        <f ca="1">N4818+(P4818-N4818)*(1-ERF((T4818-R4818)/(2*SQRT(L4818*'Input Parameters'!$E$38))))</f>
        <v>0.10082596168915112</v>
      </c>
      <c r="X4818">
        <f t="shared" ca="1" si="732"/>
        <v>1</v>
      </c>
      <c r="Y4818" s="7"/>
    </row>
    <row r="4819" spans="1:25" ht="15" customHeight="1" x14ac:dyDescent="0.25">
      <c r="A4819" s="139">
        <v>4812</v>
      </c>
      <c r="B4819" s="10">
        <f t="shared" ca="1" si="723"/>
        <v>0.81134747344759839</v>
      </c>
      <c r="C4819" s="60">
        <f ca="1">_xlfn.NORM.INV(B4819,'Input Parameters'!$E$15,'Input Parameters'!$F$15)</f>
        <v>318.81310890677207</v>
      </c>
      <c r="D4819" s="10">
        <f t="shared" ca="1" si="724"/>
        <v>0.32729317989999174</v>
      </c>
      <c r="E4819" s="62">
        <f ca="1">IF(_xlfn.NORM.INV(D4819,'Input Parameters'!$E$17,'Input Parameters'!$F$17)&lt;3500,3500,IF(_xlfn.NORM.INV(D4819,'Input Parameters'!$E$17,'Input Parameters'!$F$17)&gt;5500,5500,_xlfn.NORM.INV(D4819,'Input Parameters'!$E$17,'Input Parameters'!$F$17)))</f>
        <v>4486.8200814352831</v>
      </c>
      <c r="F4819" s="10">
        <f t="shared" ca="1" si="725"/>
        <v>9.4084219097582023E-2</v>
      </c>
      <c r="G4819" s="64">
        <f ca="1">_xlfn.NORM.INV(F4819,'Input Parameters'!$E$20,'Input Parameters'!$F$20)</f>
        <v>273.83268812266135</v>
      </c>
      <c r="H4819" s="57">
        <f ca="1">EXP(E4819*(1/'Input Parameters'!$E$23-1/G4819))</f>
        <v>0.34365865984263022</v>
      </c>
      <c r="I4819" s="10">
        <f t="shared" ca="1" si="726"/>
        <v>0.50564888525909213</v>
      </c>
      <c r="J4819" s="30">
        <f ca="1">_xlfn.BETA.INV(I4819,'Input Parameters'!$L$26,'Input Parameters'!$M$26,'Input Parameters'!$J$26,'Input Parameters'!$K$26)</f>
        <v>0.66367393543053255</v>
      </c>
      <c r="K4819" s="168">
        <f ca="1">('Input Parameters'!$E$27/'Input Parameters'!$E$38)^$J4819</f>
        <v>8.5609089777432101E-3</v>
      </c>
      <c r="L4819" s="69">
        <f ca="1">$H4819*$C4819*'Input Parameters'!$E$25*K4819</f>
        <v>0.9379578922203482</v>
      </c>
      <c r="M4819" s="24">
        <f t="shared" ca="1" si="727"/>
        <v>0.46612129440071048</v>
      </c>
      <c r="N4819" s="15">
        <f ca="1">_xlfn.NORM.INV(M4819,'Input Parameters'!$E$29,'Input Parameters'!$F$29)</f>
        <v>9.9991497634999607E-2</v>
      </c>
      <c r="O4819" s="8">
        <f t="shared" ca="1" si="728"/>
        <v>0.26290237488067814</v>
      </c>
      <c r="P4819" s="30">
        <f ca="1">_xlfn.LOGNORM.INV(O4819,'Input Parameters'!$H$30,'Input Parameters'!$I$30)</f>
        <v>1.9884417189211798</v>
      </c>
      <c r="Q4819" s="10">
        <f t="shared" ca="1" si="729"/>
        <v>0.27497763847485213</v>
      </c>
      <c r="R4819" s="30">
        <f>IF('Input Parameters'!$E$32=0,0,_xlfn.BETA.INV(Q4819,'Input Parameters'!$L$32,'Input Parameters'!$M$32,'Input Parameters'!$J$32,'Input Parameters'!$K$32))</f>
        <v>0</v>
      </c>
      <c r="S4819" s="10">
        <f t="shared" ca="1" si="730"/>
        <v>0.56834387322029523</v>
      </c>
      <c r="T4819" s="26">
        <f ca="1">_xlfn.LOGNORM.INV(S4819,'Input Parameters'!$H$34,'Input Parameters'!$I$34)</f>
        <v>51.499949244575831</v>
      </c>
      <c r="U4819" s="10">
        <f t="shared" ca="1" si="731"/>
        <v>0.79660897998579661</v>
      </c>
      <c r="V4819" s="30">
        <f ca="1">_xlfn.BETA.INV(U4819,'Input Parameters'!$L$36,'Input Parameters'!$M$36,'Input Parameters'!$J$36,'Input Parameters'!$K$36)</f>
        <v>0.72158637051888408</v>
      </c>
      <c r="W4819" s="2">
        <f ca="1">N4819+(P4819-N4819)*(1-ERF((T4819-R4819)/(2*SQRT(L4819*'Input Parameters'!$E$38))))</f>
        <v>0.10031223413020991</v>
      </c>
      <c r="X4819">
        <f t="shared" ca="1" si="732"/>
        <v>1</v>
      </c>
      <c r="Y4819" s="7"/>
    </row>
    <row r="4820" spans="1:25" ht="15" customHeight="1" x14ac:dyDescent="0.25">
      <c r="A4820" s="139">
        <v>4813</v>
      </c>
      <c r="B4820" s="10">
        <f t="shared" ca="1" si="723"/>
        <v>0.51334077504536912</v>
      </c>
      <c r="C4820" s="60">
        <f ca="1">_xlfn.NORM.INV(B4820,'Input Parameters'!$E$15,'Input Parameters'!$F$15)</f>
        <v>272.77978624889261</v>
      </c>
      <c r="D4820" s="10">
        <f t="shared" ca="1" si="724"/>
        <v>0.52508569289243578</v>
      </c>
      <c r="E4820" s="62">
        <f ca="1">IF(_xlfn.NORM.INV(D4820,'Input Parameters'!$E$17,'Input Parameters'!$F$17)&lt;3500,3500,IF(_xlfn.NORM.INV(D4820,'Input Parameters'!$E$17,'Input Parameters'!$F$17)&gt;5500,5500,_xlfn.NORM.INV(D4820,'Input Parameters'!$E$17,'Input Parameters'!$F$17)))</f>
        <v>4844.0454016464164</v>
      </c>
      <c r="F4820" s="10">
        <f t="shared" ca="1" si="725"/>
        <v>0.69690094888502263</v>
      </c>
      <c r="G4820" s="64">
        <f ca="1">_xlfn.NORM.INV(F4820,'Input Parameters'!$E$20,'Input Parameters'!$F$20)</f>
        <v>286.10390339370832</v>
      </c>
      <c r="H4820" s="57">
        <f ca="1">EXP(E4820*(1/'Input Parameters'!$E$23-1/G4820))</f>
        <v>0.67407336030272957</v>
      </c>
      <c r="I4820" s="10">
        <f t="shared" ca="1" si="726"/>
        <v>0.27245605173841714</v>
      </c>
      <c r="J4820" s="30">
        <f ca="1">_xlfn.BETA.INV(I4820,'Input Parameters'!$L$26,'Input Parameters'!$M$26,'Input Parameters'!$J$26,'Input Parameters'!$K$26)</f>
        <v>0.56040973014581075</v>
      </c>
      <c r="K4820" s="168">
        <f ca="1">('Input Parameters'!$E$27/'Input Parameters'!$E$38)^$J4820</f>
        <v>1.7955975764774916E-2</v>
      </c>
      <c r="L4820" s="69">
        <f ca="1">$H4820*$C4820*'Input Parameters'!$E$25*K4820</f>
        <v>3.301629674458217</v>
      </c>
      <c r="M4820" s="24">
        <f t="shared" ca="1" si="727"/>
        <v>9.8331770235361438E-3</v>
      </c>
      <c r="N4820" s="15">
        <f ca="1">_xlfn.NORM.INV(M4820,'Input Parameters'!$E$29,'Input Parameters'!$F$29)</f>
        <v>9.976673467945385E-2</v>
      </c>
      <c r="O4820" s="8">
        <f t="shared" ca="1" si="728"/>
        <v>0.47669309730084597</v>
      </c>
      <c r="P4820" s="30">
        <f ca="1">_xlfn.LOGNORM.INV(O4820,'Input Parameters'!$H$30,'Input Parameters'!$I$30)</f>
        <v>2.6102016812829865</v>
      </c>
      <c r="Q4820" s="10">
        <f t="shared" ca="1" si="729"/>
        <v>0.48287154870906546</v>
      </c>
      <c r="R4820" s="30">
        <f>IF('Input Parameters'!$E$32=0,0,_xlfn.BETA.INV(Q4820,'Input Parameters'!$L$32,'Input Parameters'!$M$32,'Input Parameters'!$J$32,'Input Parameters'!$K$32))</f>
        <v>0</v>
      </c>
      <c r="S4820" s="10">
        <f t="shared" ca="1" si="730"/>
        <v>0.11793182358559273</v>
      </c>
      <c r="T4820" s="26">
        <f ca="1">_xlfn.LOGNORM.INV(S4820,'Input Parameters'!$H$34,'Input Parameters'!$I$34)</f>
        <v>43.49058951666612</v>
      </c>
      <c r="U4820" s="10">
        <f t="shared" ca="1" si="731"/>
        <v>0.41367703067301553</v>
      </c>
      <c r="V4820" s="30">
        <f ca="1">_xlfn.BETA.INV(U4820,'Input Parameters'!$L$36,'Input Parameters'!$M$36,'Input Parameters'!$J$36,'Input Parameters'!$K$36)</f>
        <v>0.55337171064329715</v>
      </c>
      <c r="W4820" s="2">
        <f ca="1">N4820+(P4820-N4820)*(1-ERF((T4820-R4820)/(2*SQRT(L4820*'Input Parameters'!$E$38))))</f>
        <v>0.32711173705284691</v>
      </c>
      <c r="X4820">
        <f t="shared" ca="1" si="732"/>
        <v>1</v>
      </c>
      <c r="Y4820" s="7"/>
    </row>
    <row r="4821" spans="1:25" ht="15" customHeight="1" x14ac:dyDescent="0.25">
      <c r="A4821" s="139">
        <v>4814</v>
      </c>
      <c r="B4821" s="10">
        <f t="shared" ca="1" si="723"/>
        <v>4.0992053083375724E-2</v>
      </c>
      <c r="C4821" s="60">
        <f ca="1">_xlfn.NORM.INV(B4821,'Input Parameters'!$E$15,'Input Parameters'!$F$15)</f>
        <v>176.70919678161403</v>
      </c>
      <c r="D4821" s="10">
        <f t="shared" ca="1" si="724"/>
        <v>0.82175839553400809</v>
      </c>
      <c r="E4821" s="62">
        <f ca="1">IF(_xlfn.NORM.INV(D4821,'Input Parameters'!$E$17,'Input Parameters'!$F$17)&lt;3500,3500,IF(_xlfn.NORM.INV(D4821,'Input Parameters'!$E$17,'Input Parameters'!$F$17)&gt;5500,5500,_xlfn.NORM.INV(D4821,'Input Parameters'!$E$17,'Input Parameters'!$F$17)))</f>
        <v>5445.4608844350878</v>
      </c>
      <c r="F4821" s="10">
        <f t="shared" ca="1" si="725"/>
        <v>0.41994160652983281</v>
      </c>
      <c r="G4821" s="64">
        <f ca="1">_xlfn.NORM.INV(F4821,'Input Parameters'!$E$20,'Input Parameters'!$F$20)</f>
        <v>281.2963127989288</v>
      </c>
      <c r="H4821" s="57">
        <f ca="1">EXP(E4821*(1/'Input Parameters'!$E$23-1/G4821))</f>
        <v>0.46362556632292196</v>
      </c>
      <c r="I4821" s="10">
        <f t="shared" ca="1" si="726"/>
        <v>0.86486418948603017</v>
      </c>
      <c r="J4821" s="30">
        <f ca="1">_xlfn.BETA.INV(I4821,'Input Parameters'!$L$26,'Input Parameters'!$M$26,'Input Parameters'!$J$26,'Input Parameters'!$K$26)</f>
        <v>0.81827390833452307</v>
      </c>
      <c r="K4821" s="168">
        <f ca="1">('Input Parameters'!$E$27/'Input Parameters'!$E$38)^$J4821</f>
        <v>2.8242902528258468E-3</v>
      </c>
      <c r="L4821" s="69">
        <f ca="1">$H4821*$C4821*'Input Parameters'!$E$25*K4821</f>
        <v>0.23138534915959438</v>
      </c>
      <c r="M4821" s="24">
        <f t="shared" ca="1" si="727"/>
        <v>0.97646443454336984</v>
      </c>
      <c r="N4821" s="15">
        <f ca="1">_xlfn.NORM.INV(M4821,'Input Parameters'!$E$29,'Input Parameters'!$F$29)</f>
        <v>0.10019856596257785</v>
      </c>
      <c r="O4821" s="8">
        <f t="shared" ca="1" si="728"/>
        <v>0.68703078444737298</v>
      </c>
      <c r="P4821" s="30">
        <f ca="1">_xlfn.LOGNORM.INV(O4821,'Input Parameters'!$H$30,'Input Parameters'!$I$30)</f>
        <v>3.3780654365699285</v>
      </c>
      <c r="Q4821" s="10">
        <f t="shared" ca="1" si="729"/>
        <v>3.880054819021006E-2</v>
      </c>
      <c r="R4821" s="30">
        <f>IF('Input Parameters'!$E$32=0,0,_xlfn.BETA.INV(Q4821,'Input Parameters'!$L$32,'Input Parameters'!$M$32,'Input Parameters'!$J$32,'Input Parameters'!$K$32))</f>
        <v>0</v>
      </c>
      <c r="S4821" s="10">
        <f t="shared" ca="1" si="730"/>
        <v>6.0118278762008481E-2</v>
      </c>
      <c r="T4821" s="26">
        <f ca="1">_xlfn.LOGNORM.INV(S4821,'Input Parameters'!$H$34,'Input Parameters'!$I$34)</f>
        <v>41.540709923356523</v>
      </c>
      <c r="U4821" s="10">
        <f t="shared" ca="1" si="731"/>
        <v>0.97523982978892854</v>
      </c>
      <c r="V4821" s="30">
        <f ca="1">_xlfn.BETA.INV(U4821,'Input Parameters'!$L$36,'Input Parameters'!$M$36,'Input Parameters'!$J$36,'Input Parameters'!$K$36)</f>
        <v>0.92966765212261526</v>
      </c>
      <c r="W4821" s="2">
        <f ca="1">N4821+(P4821-N4821)*(1-ERF((T4821-R4821)/(2*SQRT(L4821*'Input Parameters'!$E$38))))</f>
        <v>0.10019856930114915</v>
      </c>
      <c r="X4821">
        <f t="shared" ca="1" si="732"/>
        <v>1</v>
      </c>
      <c r="Y4821" s="7"/>
    </row>
    <row r="4822" spans="1:25" ht="15" customHeight="1" x14ac:dyDescent="0.25">
      <c r="A4822" s="139">
        <v>4815</v>
      </c>
      <c r="B4822" s="10">
        <f t="shared" ca="1" si="723"/>
        <v>0.42749514634588337</v>
      </c>
      <c r="C4822" s="60">
        <f ca="1">_xlfn.NORM.INV(B4822,'Input Parameters'!$E$15,'Input Parameters'!$F$15)</f>
        <v>261.06308022384326</v>
      </c>
      <c r="D4822" s="10">
        <f t="shared" ca="1" si="724"/>
        <v>0.97583220516399205</v>
      </c>
      <c r="E4822" s="62">
        <f ca="1">IF(_xlfn.NORM.INV(D4822,'Input Parameters'!$E$17,'Input Parameters'!$F$17)&lt;3500,3500,IF(_xlfn.NORM.INV(D4822,'Input Parameters'!$E$17,'Input Parameters'!$F$17)&gt;5500,5500,_xlfn.NORM.INV(D4822,'Input Parameters'!$E$17,'Input Parameters'!$F$17)))</f>
        <v>5500</v>
      </c>
      <c r="F4822" s="10">
        <f t="shared" ca="1" si="725"/>
        <v>0.3110843146035086</v>
      </c>
      <c r="G4822" s="64">
        <f ca="1">_xlfn.NORM.INV(F4822,'Input Parameters'!$E$20,'Input Parameters'!$F$20)</f>
        <v>279.34837955004434</v>
      </c>
      <c r="H4822" s="57">
        <f ca="1">EXP(E4822*(1/'Input Parameters'!$E$23-1/G4822))</f>
        <v>0.40143174551928146</v>
      </c>
      <c r="I4822" s="10">
        <f t="shared" ca="1" si="726"/>
        <v>0.65365043077654439</v>
      </c>
      <c r="J4822" s="30">
        <f ca="1">_xlfn.BETA.INV(I4822,'Input Parameters'!$L$26,'Input Parameters'!$M$26,'Input Parameters'!$J$26,'Input Parameters'!$K$26)</f>
        <v>0.72273528434748435</v>
      </c>
      <c r="K4822" s="168">
        <f ca="1">('Input Parameters'!$E$27/'Input Parameters'!$E$38)^$J4822</f>
        <v>5.6044331283328407E-3</v>
      </c>
      <c r="L4822" s="69">
        <f ca="1">$H4822*$C4822*'Input Parameters'!$E$25*K4822</f>
        <v>0.58733903216697803</v>
      </c>
      <c r="M4822" s="24">
        <f t="shared" ca="1" si="727"/>
        <v>0.53016906326878788</v>
      </c>
      <c r="N4822" s="15">
        <f ca="1">_xlfn.NORM.INV(M4822,'Input Parameters'!$E$29,'Input Parameters'!$F$29)</f>
        <v>0.10000756948498521</v>
      </c>
      <c r="O4822" s="8">
        <f t="shared" ca="1" si="728"/>
        <v>0.46569862917102622</v>
      </c>
      <c r="P4822" s="30">
        <f ca="1">_xlfn.LOGNORM.INV(O4822,'Input Parameters'!$H$30,'Input Parameters'!$I$30)</f>
        <v>2.5763525895674166</v>
      </c>
      <c r="Q4822" s="10">
        <f t="shared" ca="1" si="729"/>
        <v>0.73411889542075703</v>
      </c>
      <c r="R4822" s="30">
        <f>IF('Input Parameters'!$E$32=0,0,_xlfn.BETA.INV(Q4822,'Input Parameters'!$L$32,'Input Parameters'!$M$32,'Input Parameters'!$J$32,'Input Parameters'!$K$32))</f>
        <v>0</v>
      </c>
      <c r="S4822" s="10">
        <f t="shared" ca="1" si="730"/>
        <v>0.53477057377032544</v>
      </c>
      <c r="T4822" s="26">
        <f ca="1">_xlfn.LOGNORM.INV(S4822,'Input Parameters'!$H$34,'Input Parameters'!$I$34)</f>
        <v>50.958442621016871</v>
      </c>
      <c r="U4822" s="10">
        <f t="shared" ca="1" si="731"/>
        <v>0.5424027082887477</v>
      </c>
      <c r="V4822" s="30">
        <f ca="1">_xlfn.BETA.INV(U4822,'Input Parameters'!$L$36,'Input Parameters'!$M$36,'Input Parameters'!$J$36,'Input Parameters'!$K$36)</f>
        <v>0.60227894405852744</v>
      </c>
      <c r="W4822" s="2">
        <f ca="1">N4822+(P4822-N4822)*(1-ERF((T4822-R4822)/(2*SQRT(L4822*'Input Parameters'!$E$38))))</f>
        <v>0.10001395795291357</v>
      </c>
      <c r="X4822">
        <f t="shared" ca="1" si="732"/>
        <v>1</v>
      </c>
      <c r="Y4822" s="7"/>
    </row>
    <row r="4823" spans="1:25" ht="15" customHeight="1" x14ac:dyDescent="0.25">
      <c r="A4823" s="139">
        <v>4816</v>
      </c>
      <c r="B4823" s="10">
        <f t="shared" ca="1" si="723"/>
        <v>0.50904378630915736</v>
      </c>
      <c r="C4823" s="60">
        <f ca="1">_xlfn.NORM.INV(B4823,'Input Parameters'!$E$15,'Input Parameters'!$F$15)</f>
        <v>272.19583857951875</v>
      </c>
      <c r="D4823" s="10">
        <f t="shared" ca="1" si="724"/>
        <v>0.66961044533099823</v>
      </c>
      <c r="E4823" s="62">
        <f ca="1">IF(_xlfn.NORM.INV(D4823,'Input Parameters'!$E$17,'Input Parameters'!$F$17)&lt;3500,3500,IF(_xlfn.NORM.INV(D4823,'Input Parameters'!$E$17,'Input Parameters'!$F$17)&gt;5500,5500,_xlfn.NORM.INV(D4823,'Input Parameters'!$E$17,'Input Parameters'!$F$17)))</f>
        <v>5107.1864207535182</v>
      </c>
      <c r="F4823" s="10">
        <f t="shared" ca="1" si="725"/>
        <v>0.15710133233619461</v>
      </c>
      <c r="G4823" s="64">
        <f ca="1">_xlfn.NORM.INV(F4823,'Input Parameters'!$E$20,'Input Parameters'!$F$20)</f>
        <v>275.90683394677308</v>
      </c>
      <c r="H4823" s="57">
        <f ca="1">EXP(E4823*(1/'Input Parameters'!$E$23-1/G4823))</f>
        <v>0.34110018400277026</v>
      </c>
      <c r="I4823" s="10">
        <f t="shared" ca="1" si="726"/>
        <v>0.35671130105729909</v>
      </c>
      <c r="J4823" s="30">
        <f ca="1">_xlfn.BETA.INV(I4823,'Input Parameters'!$L$26,'Input Parameters'!$M$26,'Input Parameters'!$J$26,'Input Parameters'!$K$26)</f>
        <v>0.60083929251073864</v>
      </c>
      <c r="K4823" s="168">
        <f ca="1">('Input Parameters'!$E$27/'Input Parameters'!$E$38)^$J4823</f>
        <v>1.3435772774380289E-2</v>
      </c>
      <c r="L4823" s="69">
        <f ca="1">$H4823*$C4823*'Input Parameters'!$E$25*K4823</f>
        <v>1.247458439186196</v>
      </c>
      <c r="M4823" s="24">
        <f t="shared" ca="1" si="727"/>
        <v>0.93439466930819537</v>
      </c>
      <c r="N4823" s="15">
        <f ca="1">_xlfn.NORM.INV(M4823,'Input Parameters'!$E$29,'Input Parameters'!$F$29)</f>
        <v>0.10015093449182774</v>
      </c>
      <c r="O4823" s="8">
        <f t="shared" ca="1" si="728"/>
        <v>0.75249695420164031</v>
      </c>
      <c r="P4823" s="30">
        <f ca="1">_xlfn.LOGNORM.INV(O4823,'Input Parameters'!$H$30,'Input Parameters'!$I$30)</f>
        <v>3.7038697422230378</v>
      </c>
      <c r="Q4823" s="10">
        <f t="shared" ca="1" si="729"/>
        <v>0.21583301039658209</v>
      </c>
      <c r="R4823" s="30">
        <f>IF('Input Parameters'!$E$32=0,0,_xlfn.BETA.INV(Q4823,'Input Parameters'!$L$32,'Input Parameters'!$M$32,'Input Parameters'!$J$32,'Input Parameters'!$K$32))</f>
        <v>0</v>
      </c>
      <c r="S4823" s="10">
        <f t="shared" ca="1" si="730"/>
        <v>0.95774792588954527</v>
      </c>
      <c r="T4823" s="26">
        <f ca="1">_xlfn.LOGNORM.INV(S4823,'Input Parameters'!$H$34,'Input Parameters'!$I$34)</f>
        <v>62.486475916430294</v>
      </c>
      <c r="U4823" s="10">
        <f t="shared" ca="1" si="731"/>
        <v>0.25404704627150521</v>
      </c>
      <c r="V4823" s="30">
        <f ca="1">_xlfn.BETA.INV(U4823,'Input Parameters'!$L$36,'Input Parameters'!$M$36,'Input Parameters'!$J$36,'Input Parameters'!$K$36)</f>
        <v>0.49181990833096029</v>
      </c>
      <c r="W4823" s="2">
        <f ca="1">N4823+(P4823-N4823)*(1-ERF((T4823-R4823)/(2*SQRT(L4823*'Input Parameters'!$E$38))))</f>
        <v>0.10042557461442086</v>
      </c>
      <c r="X4823">
        <f t="shared" ca="1" si="732"/>
        <v>1</v>
      </c>
      <c r="Y4823" s="7"/>
    </row>
    <row r="4824" spans="1:25" ht="15" customHeight="1" x14ac:dyDescent="0.25">
      <c r="A4824" s="139">
        <v>4817</v>
      </c>
      <c r="B4824" s="10">
        <f t="shared" ca="1" si="723"/>
        <v>0.35462327897879986</v>
      </c>
      <c r="C4824" s="60">
        <f ca="1">_xlfn.NORM.INV(B4824,'Input Parameters'!$E$15,'Input Parameters'!$F$15)</f>
        <v>250.76019083041717</v>
      </c>
      <c r="D4824" s="10">
        <f t="shared" ca="1" si="724"/>
        <v>0.46712172757295134</v>
      </c>
      <c r="E4824" s="62">
        <f ca="1">IF(_xlfn.NORM.INV(D4824,'Input Parameters'!$E$17,'Input Parameters'!$F$17)&lt;3500,3500,IF(_xlfn.NORM.INV(D4824,'Input Parameters'!$E$17,'Input Parameters'!$F$17)&gt;5500,5500,_xlfn.NORM.INV(D4824,'Input Parameters'!$E$17,'Input Parameters'!$F$17)))</f>
        <v>4742.2450146322526</v>
      </c>
      <c r="F4824" s="10">
        <f t="shared" ca="1" si="725"/>
        <v>0.61527942741552233</v>
      </c>
      <c r="G4824" s="64">
        <f ca="1">_xlfn.NORM.INV(F4824,'Input Parameters'!$E$20,'Input Parameters'!$F$20)</f>
        <v>284.61381007357585</v>
      </c>
      <c r="H4824" s="57">
        <f ca="1">EXP(E4824*(1/'Input Parameters'!$E$23-1/G4824))</f>
        <v>0.6231879888893056</v>
      </c>
      <c r="I4824" s="10">
        <f t="shared" ca="1" si="726"/>
        <v>5.4874918154554364E-2</v>
      </c>
      <c r="J4824" s="30">
        <f ca="1">_xlfn.BETA.INV(I4824,'Input Parameters'!$L$26,'Input Parameters'!$M$26,'Input Parameters'!$J$26,'Input Parameters'!$K$26)</f>
        <v>0.39165808033489047</v>
      </c>
      <c r="K4824" s="168">
        <f ca="1">('Input Parameters'!$E$27/'Input Parameters'!$E$38)^$J4824</f>
        <v>6.0242769946178887E-2</v>
      </c>
      <c r="L4824" s="69">
        <f ca="1">$H4824*$C4824*'Input Parameters'!$E$25*K4824</f>
        <v>9.4141821799268879</v>
      </c>
      <c r="M4824" s="24">
        <f t="shared" ca="1" si="727"/>
        <v>0.42926792115887413</v>
      </c>
      <c r="N4824" s="15">
        <f ca="1">_xlfn.NORM.INV(M4824,'Input Parameters'!$E$29,'Input Parameters'!$F$29)</f>
        <v>9.9982176171285908E-2</v>
      </c>
      <c r="O4824" s="8">
        <f t="shared" ca="1" si="728"/>
        <v>3.7835051989113522E-2</v>
      </c>
      <c r="P4824" s="30">
        <f ca="1">_xlfn.LOGNORM.INV(O4824,'Input Parameters'!$H$30,'Input Parameters'!$I$30)</f>
        <v>1.1594111647760137</v>
      </c>
      <c r="Q4824" s="10">
        <f t="shared" ca="1" si="729"/>
        <v>8.3871842478938086E-2</v>
      </c>
      <c r="R4824" s="30">
        <f>IF('Input Parameters'!$E$32=0,0,_xlfn.BETA.INV(Q4824,'Input Parameters'!$L$32,'Input Parameters'!$M$32,'Input Parameters'!$J$32,'Input Parameters'!$K$32))</f>
        <v>0</v>
      </c>
      <c r="S4824" s="10">
        <f t="shared" ca="1" si="730"/>
        <v>0.11628324275936797</v>
      </c>
      <c r="T4824" s="26">
        <f ca="1">_xlfn.LOGNORM.INV(S4824,'Input Parameters'!$H$34,'Input Parameters'!$I$34)</f>
        <v>43.445208035576428</v>
      </c>
      <c r="U4824" s="10">
        <f t="shared" ca="1" si="731"/>
        <v>0.22340303532174799</v>
      </c>
      <c r="V4824" s="30">
        <f ca="1">_xlfn.BETA.INV(U4824,'Input Parameters'!$L$36,'Input Parameters'!$M$36,'Input Parameters'!$J$36,'Input Parameters'!$K$36)</f>
        <v>0.47897353676018228</v>
      </c>
      <c r="W4824" s="2">
        <f ca="1">N4824+(P4824-N4824)*(1-ERF((T4824-R4824)/(2*SQRT(L4824*'Input Parameters'!$E$38))))</f>
        <v>0.4355178489008531</v>
      </c>
      <c r="X4824">
        <f t="shared" ca="1" si="732"/>
        <v>1</v>
      </c>
      <c r="Y4824" s="7"/>
    </row>
    <row r="4825" spans="1:25" ht="15" customHeight="1" x14ac:dyDescent="0.25">
      <c r="A4825" s="139">
        <v>4818</v>
      </c>
      <c r="B4825" s="10">
        <f t="shared" ca="1" si="723"/>
        <v>0.67053045627966679</v>
      </c>
      <c r="C4825" s="60">
        <f ca="1">_xlfn.NORM.INV(B4825,'Input Parameters'!$E$15,'Input Parameters'!$F$15)</f>
        <v>294.887013046623</v>
      </c>
      <c r="D4825" s="10">
        <f t="shared" ca="1" si="724"/>
        <v>0.9042285343695271</v>
      </c>
      <c r="E4825" s="62">
        <f ca="1">IF(_xlfn.NORM.INV(D4825,'Input Parameters'!$E$17,'Input Parameters'!$F$17)&lt;3500,3500,IF(_xlfn.NORM.INV(D4825,'Input Parameters'!$E$17,'Input Parameters'!$F$17)&gt;5500,5500,_xlfn.NORM.INV(D4825,'Input Parameters'!$E$17,'Input Parameters'!$F$17)))</f>
        <v>5500</v>
      </c>
      <c r="F4825" s="10">
        <f t="shared" ca="1" si="725"/>
        <v>0.56776422010906225</v>
      </c>
      <c r="G4825" s="64">
        <f ca="1">_xlfn.NORM.INV(F4825,'Input Parameters'!$E$20,'Input Parameters'!$F$20)</f>
        <v>283.79358863283687</v>
      </c>
      <c r="H4825" s="57">
        <f ca="1">EXP(E4825*(1/'Input Parameters'!$E$23-1/G4825))</f>
        <v>0.54644391740159959</v>
      </c>
      <c r="I4825" s="10">
        <f t="shared" ca="1" si="726"/>
        <v>0.61919517701969806</v>
      </c>
      <c r="J4825" s="30">
        <f ca="1">_xlfn.BETA.INV(I4825,'Input Parameters'!$L$26,'Input Parameters'!$M$26,'Input Parameters'!$J$26,'Input Parameters'!$K$26)</f>
        <v>0.70891652149160156</v>
      </c>
      <c r="K4825" s="168">
        <f ca="1">('Input Parameters'!$E$27/'Input Parameters'!$E$38)^$J4825</f>
        <v>6.1884226311190865E-3</v>
      </c>
      <c r="L4825" s="69">
        <f ca="1">$H4825*$C4825*'Input Parameters'!$E$25*K4825</f>
        <v>0.99719756239172475</v>
      </c>
      <c r="M4825" s="24">
        <f t="shared" ca="1" si="727"/>
        <v>0.48506336883902446</v>
      </c>
      <c r="N4825" s="15">
        <f ca="1">_xlfn.NORM.INV(M4825,'Input Parameters'!$E$29,'Input Parameters'!$F$29)</f>
        <v>9.9996255066635953E-2</v>
      </c>
      <c r="O4825" s="8">
        <f t="shared" ca="1" si="728"/>
        <v>0.30016111340065499</v>
      </c>
      <c r="P4825" s="30">
        <f ca="1">_xlfn.LOGNORM.INV(O4825,'Input Parameters'!$H$30,'Input Parameters'!$I$30)</f>
        <v>2.0949772249918208</v>
      </c>
      <c r="Q4825" s="10">
        <f t="shared" ca="1" si="729"/>
        <v>0.66958473509530669</v>
      </c>
      <c r="R4825" s="30">
        <f>IF('Input Parameters'!$E$32=0,0,_xlfn.BETA.INV(Q4825,'Input Parameters'!$L$32,'Input Parameters'!$M$32,'Input Parameters'!$J$32,'Input Parameters'!$K$32))</f>
        <v>0</v>
      </c>
      <c r="S4825" s="10">
        <f t="shared" ca="1" si="730"/>
        <v>0.68292239557322998</v>
      </c>
      <c r="T4825" s="26">
        <f ca="1">_xlfn.LOGNORM.INV(S4825,'Input Parameters'!$H$34,'Input Parameters'!$I$34)</f>
        <v>53.484915403922436</v>
      </c>
      <c r="U4825" s="10">
        <f t="shared" ca="1" si="731"/>
        <v>0.66213943030155609</v>
      </c>
      <c r="V4825" s="30">
        <f ca="1">_xlfn.BETA.INV(U4825,'Input Parameters'!$L$36,'Input Parameters'!$M$36,'Input Parameters'!$J$36,'Input Parameters'!$K$36)</f>
        <v>0.6520966227882955</v>
      </c>
      <c r="W4825" s="2">
        <f ca="1">N4825+(P4825-N4825)*(1-ERF((T4825-R4825)/(2*SQRT(L4825*'Input Parameters'!$E$38))))</f>
        <v>0.10030011967016013</v>
      </c>
      <c r="X4825">
        <f t="shared" ca="1" si="732"/>
        <v>1</v>
      </c>
      <c r="Y4825" s="7"/>
    </row>
    <row r="4826" spans="1:25" ht="15" customHeight="1" x14ac:dyDescent="0.25">
      <c r="A4826" s="139">
        <v>4819</v>
      </c>
      <c r="B4826" s="10">
        <f t="shared" ca="1" si="723"/>
        <v>0.55814531247770549</v>
      </c>
      <c r="C4826" s="60">
        <f ca="1">_xlfn.NORM.INV(B4826,'Input Parameters'!$E$15,'Input Parameters'!$F$15)</f>
        <v>278.89399707087756</v>
      </c>
      <c r="D4826" s="10">
        <f t="shared" ca="1" si="724"/>
        <v>5.2186609918407068E-2</v>
      </c>
      <c r="E4826" s="62">
        <f ca="1">IF(_xlfn.NORM.INV(D4826,'Input Parameters'!$E$17,'Input Parameters'!$F$17)&lt;3500,3500,IF(_xlfn.NORM.INV(D4826,'Input Parameters'!$E$17,'Input Parameters'!$F$17)&gt;5500,5500,_xlfn.NORM.INV(D4826,'Input Parameters'!$E$17,'Input Parameters'!$F$17)))</f>
        <v>3663.1915092695499</v>
      </c>
      <c r="F4826" s="10">
        <f t="shared" ca="1" si="725"/>
        <v>0.96351229530687776</v>
      </c>
      <c r="G4826" s="64">
        <f ca="1">_xlfn.NORM.INV(F4826,'Input Parameters'!$E$20,'Input Parameters'!$F$20)</f>
        <v>294.6629958628896</v>
      </c>
      <c r="H4826" s="57">
        <f ca="1">EXP(E4826*(1/'Input Parameters'!$E$23-1/G4826))</f>
        <v>1.0764217349634726</v>
      </c>
      <c r="I4826" s="10">
        <f t="shared" ca="1" si="726"/>
        <v>0.94401788400722553</v>
      </c>
      <c r="J4826" s="30">
        <f ca="1">_xlfn.BETA.INV(I4826,'Input Parameters'!$L$26,'Input Parameters'!$M$26,'Input Parameters'!$J$26,'Input Parameters'!$K$26)</f>
        <v>0.87120068180530597</v>
      </c>
      <c r="K4826" s="168">
        <f ca="1">('Input Parameters'!$E$27/'Input Parameters'!$E$38)^$J4826</f>
        <v>1.9321088825486788E-3</v>
      </c>
      <c r="L4826" s="69">
        <f ca="1">$H4826*$C4826*'Input Parameters'!$E$25*K4826</f>
        <v>0.580033693666691</v>
      </c>
      <c r="M4826" s="24">
        <f t="shared" ca="1" si="727"/>
        <v>6.4284541626248304E-3</v>
      </c>
      <c r="N4826" s="15">
        <f ca="1">_xlfn.NORM.INV(M4826,'Input Parameters'!$E$29,'Input Parameters'!$F$29)</f>
        <v>9.9751229154832227E-2</v>
      </c>
      <c r="O4826" s="8">
        <f t="shared" ca="1" si="728"/>
        <v>3.1721457845288459E-2</v>
      </c>
      <c r="P4826" s="30">
        <f ca="1">_xlfn.LOGNORM.INV(O4826,'Input Parameters'!$H$30,'Input Parameters'!$I$30)</f>
        <v>1.1165757222951236</v>
      </c>
      <c r="Q4826" s="10">
        <f t="shared" ca="1" si="729"/>
        <v>0.35900103703755992</v>
      </c>
      <c r="R4826" s="30">
        <f>IF('Input Parameters'!$E$32=0,0,_xlfn.BETA.INV(Q4826,'Input Parameters'!$L$32,'Input Parameters'!$M$32,'Input Parameters'!$J$32,'Input Parameters'!$K$32))</f>
        <v>0</v>
      </c>
      <c r="S4826" s="10">
        <f t="shared" ca="1" si="730"/>
        <v>0.67318010198440981</v>
      </c>
      <c r="T4826" s="26">
        <f ca="1">_xlfn.LOGNORM.INV(S4826,'Input Parameters'!$H$34,'Input Parameters'!$I$34)</f>
        <v>53.304243054534702</v>
      </c>
      <c r="U4826" s="10">
        <f t="shared" ca="1" si="731"/>
        <v>0.91723222001935367</v>
      </c>
      <c r="V4826" s="30">
        <f ca="1">_xlfn.BETA.INV(U4826,'Input Parameters'!$L$36,'Input Parameters'!$M$36,'Input Parameters'!$J$36,'Input Parameters'!$K$36)</f>
        <v>0.82138119741727311</v>
      </c>
      <c r="W4826" s="2">
        <f ca="1">N4826+(P4826-N4826)*(1-ERF((T4826-R4826)/(2*SQRT(L4826*'Input Parameters'!$E$38))))</f>
        <v>9.9751987541985276E-2</v>
      </c>
      <c r="X4826">
        <f t="shared" ca="1" si="732"/>
        <v>1</v>
      </c>
      <c r="Y4826" s="7"/>
    </row>
    <row r="4827" spans="1:25" ht="15" customHeight="1" x14ac:dyDescent="0.25">
      <c r="A4827" s="139">
        <v>4820</v>
      </c>
      <c r="B4827" s="10">
        <f t="shared" ca="1" si="723"/>
        <v>0.65605307134092672</v>
      </c>
      <c r="C4827" s="60">
        <f ca="1">_xlfn.NORM.INV(B4827,'Input Parameters'!$E$15,'Input Parameters'!$F$15)</f>
        <v>292.73751235008785</v>
      </c>
      <c r="D4827" s="10">
        <f t="shared" ca="1" si="724"/>
        <v>0.24380010944710739</v>
      </c>
      <c r="E4827" s="62">
        <f ca="1">IF(_xlfn.NORM.INV(D4827,'Input Parameters'!$E$17,'Input Parameters'!$F$17)&lt;3500,3500,IF(_xlfn.NORM.INV(D4827,'Input Parameters'!$E$17,'Input Parameters'!$F$17)&gt;5500,5500,_xlfn.NORM.INV(D4827,'Input Parameters'!$E$17,'Input Parameters'!$F$17)))</f>
        <v>4314.108478182302</v>
      </c>
      <c r="F4827" s="10">
        <f t="shared" ca="1" si="725"/>
        <v>0.90360051884650128</v>
      </c>
      <c r="G4827" s="64">
        <f ca="1">_xlfn.NORM.INV(F4827,'Input Parameters'!$E$20,'Input Parameters'!$F$20)</f>
        <v>291.37570194543559</v>
      </c>
      <c r="H4827" s="57">
        <f ca="1">EXP(E4827*(1/'Input Parameters'!$E$23-1/G4827))</f>
        <v>0.92454876048048829</v>
      </c>
      <c r="I4827" s="10">
        <f t="shared" ca="1" si="726"/>
        <v>0.99972977352231185</v>
      </c>
      <c r="J4827" s="30">
        <f ca="1">_xlfn.BETA.INV(I4827,'Input Parameters'!$L$26,'Input Parameters'!$M$26,'Input Parameters'!$J$26,'Input Parameters'!$K$26)</f>
        <v>0.97880650522943735</v>
      </c>
      <c r="K4827" s="168">
        <f ca="1">('Input Parameters'!$E$27/'Input Parameters'!$E$38)^$J4827</f>
        <v>8.9293004687505983E-4</v>
      </c>
      <c r="L4827" s="69">
        <f ca="1">$H4827*$C4827*'Input Parameters'!$E$25*K4827</f>
        <v>0.24167161022059447</v>
      </c>
      <c r="M4827" s="24">
        <f t="shared" ca="1" si="727"/>
        <v>0.68175176756689226</v>
      </c>
      <c r="N4827" s="15">
        <f ca="1">_xlfn.NORM.INV(M4827,'Input Parameters'!$E$29,'Input Parameters'!$F$29)</f>
        <v>0.10004726029676099</v>
      </c>
      <c r="O4827" s="8">
        <f t="shared" ca="1" si="728"/>
        <v>0.99029584971981288</v>
      </c>
      <c r="P4827" s="30">
        <f ca="1">_xlfn.LOGNORM.INV(O4827,'Input Parameters'!$H$30,'Input Parameters'!$I$30)</f>
        <v>8.0952303180652976</v>
      </c>
      <c r="Q4827" s="10">
        <f t="shared" ca="1" si="729"/>
        <v>0.47788582291322934</v>
      </c>
      <c r="R4827" s="30">
        <f>IF('Input Parameters'!$E$32=0,0,_xlfn.BETA.INV(Q4827,'Input Parameters'!$L$32,'Input Parameters'!$M$32,'Input Parameters'!$J$32,'Input Parameters'!$K$32))</f>
        <v>0</v>
      </c>
      <c r="S4827" s="10">
        <f t="shared" ca="1" si="730"/>
        <v>0.59315501036049001</v>
      </c>
      <c r="T4827" s="26">
        <f ca="1">_xlfn.LOGNORM.INV(S4827,'Input Parameters'!$H$34,'Input Parameters'!$I$34)</f>
        <v>51.908819316389639</v>
      </c>
      <c r="U4827" s="10">
        <f t="shared" ca="1" si="731"/>
        <v>0.9057691346087936</v>
      </c>
      <c r="V4827" s="30">
        <f ca="1">_xlfn.BETA.INV(U4827,'Input Parameters'!$L$36,'Input Parameters'!$M$36,'Input Parameters'!$J$36,'Input Parameters'!$K$36)</f>
        <v>0.80826026522310657</v>
      </c>
      <c r="W4827" s="2">
        <f ca="1">N4827+(P4827-N4827)*(1-ERF((T4827-R4827)/(2*SQRT(L4827*'Input Parameters'!$E$38))))</f>
        <v>0.10004726029741962</v>
      </c>
      <c r="X4827">
        <f t="shared" ca="1" si="732"/>
        <v>1</v>
      </c>
      <c r="Y4827" s="7"/>
    </row>
    <row r="4828" spans="1:25" ht="15" customHeight="1" x14ac:dyDescent="0.25">
      <c r="A4828" s="139">
        <v>4821</v>
      </c>
      <c r="B4828" s="10">
        <f t="shared" ca="1" si="723"/>
        <v>0.13337733347446368</v>
      </c>
      <c r="C4828" s="60">
        <f ca="1">_xlfn.NORM.INV(B4828,'Input Parameters'!$E$15,'Input Parameters'!$F$15)</f>
        <v>210.78174047137401</v>
      </c>
      <c r="D4828" s="10">
        <f t="shared" ca="1" si="724"/>
        <v>0.14378140982812337</v>
      </c>
      <c r="E4828" s="62">
        <f ca="1">IF(_xlfn.NORM.INV(D4828,'Input Parameters'!$E$17,'Input Parameters'!$F$17)&lt;3500,3500,IF(_xlfn.NORM.INV(D4828,'Input Parameters'!$E$17,'Input Parameters'!$F$17)&gt;5500,5500,_xlfn.NORM.INV(D4828,'Input Parameters'!$E$17,'Input Parameters'!$F$17)))</f>
        <v>4055.5616669855021</v>
      </c>
      <c r="F4828" s="10">
        <f t="shared" ca="1" si="725"/>
        <v>0.6246738208042959</v>
      </c>
      <c r="G4828" s="64">
        <f ca="1">_xlfn.NORM.INV(F4828,'Input Parameters'!$E$20,'Input Parameters'!$F$20)</f>
        <v>284.77912126795627</v>
      </c>
      <c r="H4828" s="57">
        <f ca="1">EXP(E4828*(1/'Input Parameters'!$E$23-1/G4828))</f>
        <v>0.67290043813413258</v>
      </c>
      <c r="I4828" s="10">
        <f t="shared" ca="1" si="726"/>
        <v>0.40367928553632748</v>
      </c>
      <c r="J4828" s="30">
        <f ca="1">_xlfn.BETA.INV(I4828,'Input Parameters'!$L$26,'Input Parameters'!$M$26,'Input Parameters'!$J$26,'Input Parameters'!$K$26)</f>
        <v>0.62148745547674666</v>
      </c>
      <c r="K4828" s="168">
        <f ca="1">('Input Parameters'!$E$27/'Input Parameters'!$E$38)^$J4828</f>
        <v>1.1586156687180297E-2</v>
      </c>
      <c r="L4828" s="69">
        <f ca="1">$H4828*$C4828*'Input Parameters'!$E$25*K4828</f>
        <v>1.6433239879494961</v>
      </c>
      <c r="M4828" s="24">
        <f t="shared" ca="1" si="727"/>
        <v>0.16703705423425208</v>
      </c>
      <c r="N4828" s="15">
        <f ca="1">_xlfn.NORM.INV(M4828,'Input Parameters'!$E$29,'Input Parameters'!$F$29)</f>
        <v>9.9903405980660026E-2</v>
      </c>
      <c r="O4828" s="8">
        <f t="shared" ca="1" si="728"/>
        <v>0.25008116432515048</v>
      </c>
      <c r="P4828" s="30">
        <f ca="1">_xlfn.LOGNORM.INV(O4828,'Input Parameters'!$H$30,'Input Parameters'!$I$30)</f>
        <v>1.9513963559380691</v>
      </c>
      <c r="Q4828" s="10">
        <f t="shared" ca="1" si="729"/>
        <v>0.8556327848533708</v>
      </c>
      <c r="R4828" s="30">
        <f>IF('Input Parameters'!$E$32=0,0,_xlfn.BETA.INV(Q4828,'Input Parameters'!$L$32,'Input Parameters'!$M$32,'Input Parameters'!$J$32,'Input Parameters'!$K$32))</f>
        <v>0</v>
      </c>
      <c r="S4828" s="10">
        <f t="shared" ca="1" si="730"/>
        <v>0.61324424135663136</v>
      </c>
      <c r="T4828" s="26">
        <f ca="1">_xlfn.LOGNORM.INV(S4828,'Input Parameters'!$H$34,'Input Parameters'!$I$34)</f>
        <v>52.246766886542858</v>
      </c>
      <c r="U4828" s="10">
        <f t="shared" ca="1" si="731"/>
        <v>0.16102783777738261</v>
      </c>
      <c r="V4828" s="30">
        <f ca="1">_xlfn.BETA.INV(U4828,'Input Parameters'!$L$36,'Input Parameters'!$M$36,'Input Parameters'!$J$36,'Input Parameters'!$K$36)</f>
        <v>0.4504505188421512</v>
      </c>
      <c r="W4828" s="2">
        <f ca="1">N4828+(P4828-N4828)*(1-ERF((T4828-R4828)/(2*SQRT(L4828*'Input Parameters'!$E$38))))</f>
        <v>0.10722147895077003</v>
      </c>
      <c r="X4828">
        <f t="shared" ca="1" si="732"/>
        <v>1</v>
      </c>
      <c r="Y4828" s="7"/>
    </row>
    <row r="4829" spans="1:25" ht="15" customHeight="1" x14ac:dyDescent="0.25">
      <c r="A4829" s="139">
        <v>4822</v>
      </c>
      <c r="B4829" s="10">
        <f t="shared" ca="1" si="723"/>
        <v>0.80564777929367859</v>
      </c>
      <c r="C4829" s="60">
        <f ca="1">_xlfn.NORM.INV(B4829,'Input Parameters'!$E$15,'Input Parameters'!$F$15)</f>
        <v>317.68027863501595</v>
      </c>
      <c r="D4829" s="10">
        <f t="shared" ca="1" si="724"/>
        <v>0.71088924161983291</v>
      </c>
      <c r="E4829" s="62">
        <f ca="1">IF(_xlfn.NORM.INV(D4829,'Input Parameters'!$E$17,'Input Parameters'!$F$17)&lt;3500,3500,IF(_xlfn.NORM.INV(D4829,'Input Parameters'!$E$17,'Input Parameters'!$F$17)&gt;5500,5500,_xlfn.NORM.INV(D4829,'Input Parameters'!$E$17,'Input Parameters'!$F$17)))</f>
        <v>5189.1890825223682</v>
      </c>
      <c r="F4829" s="10">
        <f t="shared" ca="1" si="725"/>
        <v>0.43225151538956119</v>
      </c>
      <c r="G4829" s="64">
        <f ca="1">_xlfn.NORM.INV(F4829,'Input Parameters'!$E$20,'Input Parameters'!$F$20)</f>
        <v>281.50667951233646</v>
      </c>
      <c r="H4829" s="57">
        <f ca="1">EXP(E4829*(1/'Input Parameters'!$E$23-1/G4829))</f>
        <v>0.48737701041146664</v>
      </c>
      <c r="I4829" s="10">
        <f t="shared" ca="1" si="726"/>
        <v>0.45665248209504394</v>
      </c>
      <c r="J4829" s="30">
        <f ca="1">_xlfn.BETA.INV(I4829,'Input Parameters'!$L$26,'Input Parameters'!$M$26,'Input Parameters'!$J$26,'Input Parameters'!$K$26)</f>
        <v>0.64374080444625381</v>
      </c>
      <c r="K4829" s="168">
        <f ca="1">('Input Parameters'!$E$27/'Input Parameters'!$E$38)^$J4829</f>
        <v>9.8767863990709467E-3</v>
      </c>
      <c r="L4829" s="69">
        <f ca="1">$H4829*$C4829*'Input Parameters'!$E$25*K4829</f>
        <v>1.5292234749030009</v>
      </c>
      <c r="M4829" s="24">
        <f t="shared" ca="1" si="727"/>
        <v>0.98603314400136244</v>
      </c>
      <c r="N4829" s="15">
        <f ca="1">_xlfn.NORM.INV(M4829,'Input Parameters'!$E$29,'Input Parameters'!$F$29)</f>
        <v>0.10021982160705126</v>
      </c>
      <c r="O4829" s="8">
        <f t="shared" ca="1" si="728"/>
        <v>0.78719414315719827</v>
      </c>
      <c r="P4829" s="30">
        <f ca="1">_xlfn.LOGNORM.INV(O4829,'Input Parameters'!$H$30,'Input Parameters'!$I$30)</f>
        <v>3.9094522447686981</v>
      </c>
      <c r="Q4829" s="10">
        <f t="shared" ca="1" si="729"/>
        <v>0.7458032897376794</v>
      </c>
      <c r="R4829" s="30">
        <f>IF('Input Parameters'!$E$32=0,0,_xlfn.BETA.INV(Q4829,'Input Parameters'!$L$32,'Input Parameters'!$M$32,'Input Parameters'!$J$32,'Input Parameters'!$K$32))</f>
        <v>0</v>
      </c>
      <c r="S4829" s="10">
        <f t="shared" ca="1" si="730"/>
        <v>0.46611400715185591</v>
      </c>
      <c r="T4829" s="26">
        <f ca="1">_xlfn.LOGNORM.INV(S4829,'Input Parameters'!$H$34,'Input Parameters'!$I$34)</f>
        <v>49.876761361673324</v>
      </c>
      <c r="U4829" s="10">
        <f t="shared" ca="1" si="731"/>
        <v>0.49886224882789065</v>
      </c>
      <c r="V4829" s="30">
        <f ca="1">_xlfn.BETA.INV(U4829,'Input Parameters'!$L$36,'Input Parameters'!$M$36,'Input Parameters'!$J$36,'Input Parameters'!$K$36)</f>
        <v>0.58545470978627479</v>
      </c>
      <c r="W4829" s="2">
        <f ca="1">N4829+(P4829-N4829)*(1-ERF((T4829-R4829)/(2*SQRT(L4829*'Input Parameters'!$E$38))))</f>
        <v>0.11676966897798144</v>
      </c>
      <c r="X4829">
        <f t="shared" ca="1" si="732"/>
        <v>1</v>
      </c>
      <c r="Y4829" s="7"/>
    </row>
    <row r="4830" spans="1:25" ht="15" customHeight="1" x14ac:dyDescent="0.25">
      <c r="A4830" s="139">
        <v>4823</v>
      </c>
      <c r="B4830" s="10">
        <f t="shared" ca="1" si="723"/>
        <v>0.17088211400436149</v>
      </c>
      <c r="C4830" s="60">
        <f ca="1">_xlfn.NORM.INV(B4830,'Input Parameters'!$E$15,'Input Parameters'!$F$15)</f>
        <v>219.44630128072731</v>
      </c>
      <c r="D4830" s="10">
        <f t="shared" ca="1" si="724"/>
        <v>0.51823757405823434</v>
      </c>
      <c r="E4830" s="62">
        <f ca="1">IF(_xlfn.NORM.INV(D4830,'Input Parameters'!$E$17,'Input Parameters'!$F$17)&lt;3500,3500,IF(_xlfn.NORM.INV(D4830,'Input Parameters'!$E$17,'Input Parameters'!$F$17)&gt;5500,5500,_xlfn.NORM.INV(D4830,'Input Parameters'!$E$17,'Input Parameters'!$F$17)))</f>
        <v>4832.0115272847161</v>
      </c>
      <c r="F4830" s="10">
        <f t="shared" ca="1" si="725"/>
        <v>0.20921678251666886</v>
      </c>
      <c r="G4830" s="64">
        <f ca="1">_xlfn.NORM.INV(F4830,'Input Parameters'!$E$20,'Input Parameters'!$F$20)</f>
        <v>277.22874968255149</v>
      </c>
      <c r="H4830" s="57">
        <f ca="1">EXP(E4830*(1/'Input Parameters'!$E$23-1/G4830))</f>
        <v>0.39293214012966654</v>
      </c>
      <c r="I4830" s="10">
        <f t="shared" ca="1" si="726"/>
        <v>0.9250331062868119</v>
      </c>
      <c r="J4830" s="30">
        <f ca="1">_xlfn.BETA.INV(I4830,'Input Parameters'!$L$26,'Input Parameters'!$M$26,'Input Parameters'!$J$26,'Input Parameters'!$K$26)</f>
        <v>0.85612061516396498</v>
      </c>
      <c r="K4830" s="168">
        <f ca="1">('Input Parameters'!$E$27/'Input Parameters'!$E$38)^$J4830</f>
        <v>2.152826797075898E-3</v>
      </c>
      <c r="L4830" s="69">
        <f ca="1">$H4830*$C4830*'Input Parameters'!$E$25*K4830</f>
        <v>0.18563288299086483</v>
      </c>
      <c r="M4830" s="24">
        <f t="shared" ca="1" si="727"/>
        <v>0.61670088765910558</v>
      </c>
      <c r="N4830" s="15">
        <f ca="1">_xlfn.NORM.INV(M4830,'Input Parameters'!$E$29,'Input Parameters'!$F$29)</f>
        <v>0.10002968274797057</v>
      </c>
      <c r="O4830" s="8">
        <f t="shared" ca="1" si="728"/>
        <v>0.38298074463556664</v>
      </c>
      <c r="P4830" s="30">
        <f ca="1">_xlfn.LOGNORM.INV(O4830,'Input Parameters'!$H$30,'Input Parameters'!$I$30)</f>
        <v>2.3313113760938848</v>
      </c>
      <c r="Q4830" s="10">
        <f t="shared" ca="1" si="729"/>
        <v>0.99889537184914945</v>
      </c>
      <c r="R4830" s="30">
        <f>IF('Input Parameters'!$E$32=0,0,_xlfn.BETA.INV(Q4830,'Input Parameters'!$L$32,'Input Parameters'!$M$32,'Input Parameters'!$J$32,'Input Parameters'!$K$32))</f>
        <v>0</v>
      </c>
      <c r="S4830" s="10">
        <f t="shared" ca="1" si="730"/>
        <v>0.90485710284968035</v>
      </c>
      <c r="T4830" s="26">
        <f ca="1">_xlfn.LOGNORM.INV(S4830,'Input Parameters'!$H$34,'Input Parameters'!$I$34)</f>
        <v>59.336632554226512</v>
      </c>
      <c r="U4830" s="10">
        <f t="shared" ca="1" si="731"/>
        <v>1.9698999667908001E-2</v>
      </c>
      <c r="V4830" s="30">
        <f ca="1">_xlfn.BETA.INV(U4830,'Input Parameters'!$L$36,'Input Parameters'!$M$36,'Input Parameters'!$J$36,'Input Parameters'!$K$36)</f>
        <v>0.34145843727606945</v>
      </c>
      <c r="W4830" s="2">
        <f ca="1">N4830+(P4830-N4830)*(1-ERF((T4830-R4830)/(2*SQRT(L4830*'Input Parameters'!$E$38))))</f>
        <v>0.10002968274797057</v>
      </c>
      <c r="X4830">
        <f t="shared" ca="1" si="732"/>
        <v>1</v>
      </c>
      <c r="Y4830" s="7"/>
    </row>
    <row r="4831" spans="1:25" ht="15" customHeight="1" x14ac:dyDescent="0.25">
      <c r="A4831" s="139">
        <v>4824</v>
      </c>
      <c r="B4831" s="10">
        <f t="shared" ca="1" si="723"/>
        <v>0.80910579316078457</v>
      </c>
      <c r="C4831" s="60">
        <f ca="1">_xlfn.NORM.INV(B4831,'Input Parameters'!$E$15,'Input Parameters'!$F$15)</f>
        <v>318.36509865621127</v>
      </c>
      <c r="D4831" s="10">
        <f t="shared" ca="1" si="724"/>
        <v>8.6567424682938765E-2</v>
      </c>
      <c r="E4831" s="62">
        <f ca="1">IF(_xlfn.NORM.INV(D4831,'Input Parameters'!$E$17,'Input Parameters'!$F$17)&lt;3500,3500,IF(_xlfn.NORM.INV(D4831,'Input Parameters'!$E$17,'Input Parameters'!$F$17)&gt;5500,5500,_xlfn.NORM.INV(D4831,'Input Parameters'!$E$17,'Input Parameters'!$F$17)))</f>
        <v>3846.4601631350142</v>
      </c>
      <c r="F4831" s="10">
        <f t="shared" ca="1" si="725"/>
        <v>0.82461075477215373</v>
      </c>
      <c r="G4831" s="64">
        <f ca="1">_xlfn.NORM.INV(F4831,'Input Parameters'!$E$20,'Input Parameters'!$F$20)</f>
        <v>288.90163825989191</v>
      </c>
      <c r="H4831" s="57">
        <f ca="1">EXP(E4831*(1/'Input Parameters'!$E$23-1/G4831))</f>
        <v>0.83277222336680712</v>
      </c>
      <c r="I4831" s="10">
        <f t="shared" ca="1" si="726"/>
        <v>0.5978859467871126</v>
      </c>
      <c r="J4831" s="30">
        <f ca="1">_xlfn.BETA.INV(I4831,'Input Parameters'!$L$26,'Input Parameters'!$M$26,'Input Parameters'!$J$26,'Input Parameters'!$K$26)</f>
        <v>0.70043105612651657</v>
      </c>
      <c r="K4831" s="168">
        <f ca="1">('Input Parameters'!$E$27/'Input Parameters'!$E$38)^$J4831</f>
        <v>6.5767892710941024E-3</v>
      </c>
      <c r="L4831" s="69">
        <f ca="1">$H4831*$C4831*'Input Parameters'!$E$25*K4831</f>
        <v>1.7436752742480519</v>
      </c>
      <c r="M4831" s="24">
        <f t="shared" ca="1" si="727"/>
        <v>0.74677210859683063</v>
      </c>
      <c r="N4831" s="15">
        <f ca="1">_xlfn.NORM.INV(M4831,'Input Parameters'!$E$29,'Input Parameters'!$F$29)</f>
        <v>0.10006643664775336</v>
      </c>
      <c r="O4831" s="8">
        <f t="shared" ca="1" si="728"/>
        <v>0.96693781171466897</v>
      </c>
      <c r="P4831" s="30">
        <f ca="1">_xlfn.LOGNORM.INV(O4831,'Input Parameters'!$H$30,'Input Parameters'!$I$30)</f>
        <v>6.3921949194813843</v>
      </c>
      <c r="Q4831" s="10">
        <f t="shared" ca="1" si="729"/>
        <v>0.80704739420215654</v>
      </c>
      <c r="R4831" s="30">
        <f>IF('Input Parameters'!$E$32=0,0,_xlfn.BETA.INV(Q4831,'Input Parameters'!$L$32,'Input Parameters'!$M$32,'Input Parameters'!$J$32,'Input Parameters'!$K$32))</f>
        <v>0</v>
      </c>
      <c r="S4831" s="10">
        <f t="shared" ca="1" si="730"/>
        <v>0.65298533472296461</v>
      </c>
      <c r="T4831" s="26">
        <f ca="1">_xlfn.LOGNORM.INV(S4831,'Input Parameters'!$H$34,'Input Parameters'!$I$34)</f>
        <v>52.93834281756461</v>
      </c>
      <c r="U4831" s="10">
        <f t="shared" ca="1" si="731"/>
        <v>0.71342225655306579</v>
      </c>
      <c r="V4831" s="30">
        <f ca="1">_xlfn.BETA.INV(U4831,'Input Parameters'!$L$36,'Input Parameters'!$M$36,'Input Parameters'!$J$36,'Input Parameters'!$K$36)</f>
        <v>0.67615109604439572</v>
      </c>
      <c r="W4831" s="2">
        <f ca="1">N4831+(P4831-N4831)*(1-ERF((T4831-R4831)/(2*SQRT(L4831*'Input Parameters'!$E$38))))</f>
        <v>0.12891853510224674</v>
      </c>
      <c r="X4831">
        <f t="shared" ca="1" si="732"/>
        <v>1</v>
      </c>
      <c r="Y4831" s="7"/>
    </row>
    <row r="4832" spans="1:25" ht="15" customHeight="1" x14ac:dyDescent="0.25">
      <c r="A4832" s="139">
        <v>4825</v>
      </c>
      <c r="B4832" s="10">
        <f t="shared" ca="1" si="723"/>
        <v>0.48607169119511295</v>
      </c>
      <c r="C4832" s="60">
        <f ca="1">_xlfn.NORM.INV(B4832,'Input Parameters'!$E$15,'Input Parameters'!$F$15)</f>
        <v>269.07475486351376</v>
      </c>
      <c r="D4832" s="10">
        <f t="shared" ca="1" si="724"/>
        <v>0.17669328295105335</v>
      </c>
      <c r="E4832" s="62">
        <f ca="1">IF(_xlfn.NORM.INV(D4832,'Input Parameters'!$E$17,'Input Parameters'!$F$17)&lt;3500,3500,IF(_xlfn.NORM.INV(D4832,'Input Parameters'!$E$17,'Input Parameters'!$F$17)&gt;5500,5500,_xlfn.NORM.INV(D4832,'Input Parameters'!$E$17,'Input Parameters'!$F$17)))</f>
        <v>4150.3716556810596</v>
      </c>
      <c r="F4832" s="10">
        <f t="shared" ca="1" si="725"/>
        <v>0.93871829932232331</v>
      </c>
      <c r="G4832" s="64">
        <f ca="1">_xlfn.NORM.INV(F4832,'Input Parameters'!$E$20,'Input Parameters'!$F$20)</f>
        <v>292.99548957054446</v>
      </c>
      <c r="H4832" s="57">
        <f ca="1">EXP(E4832*(1/'Input Parameters'!$E$23-1/G4832))</f>
        <v>1.0032797521621442</v>
      </c>
      <c r="I4832" s="10">
        <f t="shared" ca="1" si="726"/>
        <v>0.20173358132027952</v>
      </c>
      <c r="J4832" s="30">
        <f ca="1">_xlfn.BETA.INV(I4832,'Input Parameters'!$L$26,'Input Parameters'!$M$26,'Input Parameters'!$J$26,'Input Parameters'!$K$26)</f>
        <v>0.52093648801449877</v>
      </c>
      <c r="K4832" s="168">
        <f ca="1">('Input Parameters'!$E$27/'Input Parameters'!$E$38)^$J4832</f>
        <v>2.3832864148851867E-2</v>
      </c>
      <c r="L4832" s="69">
        <f ca="1">$H4832*$C4832*'Input Parameters'!$E$25*K4832</f>
        <v>6.4338545456253042</v>
      </c>
      <c r="M4832" s="24">
        <f t="shared" ca="1" si="727"/>
        <v>0.54114595122001696</v>
      </c>
      <c r="N4832" s="15">
        <f ca="1">_xlfn.NORM.INV(M4832,'Input Parameters'!$E$29,'Input Parameters'!$F$29)</f>
        <v>0.10001033211406979</v>
      </c>
      <c r="O4832" s="8">
        <f t="shared" ca="1" si="728"/>
        <v>0.65031353305434725</v>
      </c>
      <c r="P4832" s="30">
        <f ca="1">_xlfn.LOGNORM.INV(O4832,'Input Parameters'!$H$30,'Input Parameters'!$I$30)</f>
        <v>3.2202480742234569</v>
      </c>
      <c r="Q4832" s="10">
        <f t="shared" ca="1" si="729"/>
        <v>3.7336427223741753E-2</v>
      </c>
      <c r="R4832" s="30">
        <f>IF('Input Parameters'!$E$32=0,0,_xlfn.BETA.INV(Q4832,'Input Parameters'!$L$32,'Input Parameters'!$M$32,'Input Parameters'!$J$32,'Input Parameters'!$K$32))</f>
        <v>0</v>
      </c>
      <c r="S4832" s="10">
        <f t="shared" ca="1" si="730"/>
        <v>0.48142455335144718</v>
      </c>
      <c r="T4832" s="26">
        <f ca="1">_xlfn.LOGNORM.INV(S4832,'Input Parameters'!$H$34,'Input Parameters'!$I$34)</f>
        <v>50.116209173862302</v>
      </c>
      <c r="U4832" s="10">
        <f t="shared" ca="1" si="731"/>
        <v>0.52734543050855975</v>
      </c>
      <c r="V4832" s="30">
        <f ca="1">_xlfn.BETA.INV(U4832,'Input Parameters'!$L$36,'Input Parameters'!$M$36,'Input Parameters'!$J$36,'Input Parameters'!$K$36)</f>
        <v>0.59640959514450809</v>
      </c>
      <c r="W4832" s="2">
        <f ca="1">N4832+(P4832-N4832)*(1-ERF((T4832-R4832)/(2*SQRT(L4832*'Input Parameters'!$E$38))))</f>
        <v>0.60668515058784833</v>
      </c>
      <c r="X4832">
        <f t="shared" ca="1" si="732"/>
        <v>0</v>
      </c>
      <c r="Y4832" s="7"/>
    </row>
    <row r="4833" spans="1:25" ht="15" customHeight="1" x14ac:dyDescent="0.25">
      <c r="A4833" s="139">
        <v>4826</v>
      </c>
      <c r="B4833" s="10">
        <f t="shared" ca="1" si="723"/>
        <v>0.8549604613657944</v>
      </c>
      <c r="C4833" s="60">
        <f ca="1">_xlfn.NORM.INV(B4833,'Input Parameters'!$E$15,'Input Parameters'!$F$15)</f>
        <v>328.30105011286508</v>
      </c>
      <c r="D4833" s="10">
        <f t="shared" ca="1" si="724"/>
        <v>5.6952895434659312E-2</v>
      </c>
      <c r="E4833" s="62">
        <f ca="1">IF(_xlfn.NORM.INV(D4833,'Input Parameters'!$E$17,'Input Parameters'!$F$17)&lt;3500,3500,IF(_xlfn.NORM.INV(D4833,'Input Parameters'!$E$17,'Input Parameters'!$F$17)&gt;5500,5500,_xlfn.NORM.INV(D4833,'Input Parameters'!$E$17,'Input Parameters'!$F$17)))</f>
        <v>3693.3849573813127</v>
      </c>
      <c r="F4833" s="10">
        <f t="shared" ca="1" si="725"/>
        <v>0.57685114473254806</v>
      </c>
      <c r="G4833" s="64">
        <f ca="1">_xlfn.NORM.INV(F4833,'Input Parameters'!$E$20,'Input Parameters'!$F$20)</f>
        <v>283.9487575623013</v>
      </c>
      <c r="H4833" s="57">
        <f ca="1">EXP(E4833*(1/'Input Parameters'!$E$23-1/G4833))</f>
        <v>0.67118786333594671</v>
      </c>
      <c r="I4833" s="10">
        <f t="shared" ca="1" si="726"/>
        <v>0.17970819223467926</v>
      </c>
      <c r="J4833" s="30">
        <f ca="1">_xlfn.BETA.INV(I4833,'Input Parameters'!$L$26,'Input Parameters'!$M$26,'Input Parameters'!$J$26,'Input Parameters'!$K$26)</f>
        <v>0.50700511749493438</v>
      </c>
      <c r="K4833" s="168">
        <f ca="1">('Input Parameters'!$E$27/'Input Parameters'!$E$38)^$J4833</f>
        <v>2.6337546020723419E-2</v>
      </c>
      <c r="L4833" s="69">
        <f ca="1">$H4833*$C4833*'Input Parameters'!$E$25*K4833</f>
        <v>5.8035225221251929</v>
      </c>
      <c r="M4833" s="24">
        <f t="shared" ca="1" si="727"/>
        <v>0.77444719824406527</v>
      </c>
      <c r="N4833" s="15">
        <f ca="1">_xlfn.NORM.INV(M4833,'Input Parameters'!$E$29,'Input Parameters'!$F$29)</f>
        <v>0.10007535730973299</v>
      </c>
      <c r="O4833" s="8">
        <f t="shared" ca="1" si="728"/>
        <v>0.3291237968602172</v>
      </c>
      <c r="P4833" s="30">
        <f ca="1">_xlfn.LOGNORM.INV(O4833,'Input Parameters'!$H$30,'Input Parameters'!$I$30)</f>
        <v>2.1773107132015141</v>
      </c>
      <c r="Q4833" s="10">
        <f t="shared" ca="1" si="729"/>
        <v>0.12479799006184877</v>
      </c>
      <c r="R4833" s="30">
        <f>IF('Input Parameters'!$E$32=0,0,_xlfn.BETA.INV(Q4833,'Input Parameters'!$L$32,'Input Parameters'!$M$32,'Input Parameters'!$J$32,'Input Parameters'!$K$32))</f>
        <v>0</v>
      </c>
      <c r="S4833" s="10">
        <f t="shared" ca="1" si="730"/>
        <v>0.25039906685298619</v>
      </c>
      <c r="T4833" s="26">
        <f ca="1">_xlfn.LOGNORM.INV(S4833,'Input Parameters'!$H$34,'Input Parameters'!$I$34)</f>
        <v>46.354386531051425</v>
      </c>
      <c r="U4833" s="10">
        <f t="shared" ca="1" si="731"/>
        <v>8.452319912052586E-2</v>
      </c>
      <c r="V4833" s="30">
        <f ca="1">_xlfn.BETA.INV(U4833,'Input Parameters'!$L$36,'Input Parameters'!$M$36,'Input Parameters'!$J$36,'Input Parameters'!$K$36)</f>
        <v>0.40666274535248048</v>
      </c>
      <c r="W4833" s="2">
        <f ca="1">N4833+(P4833-N4833)*(1-ERF((T4833-R4833)/(2*SQRT(L4833*'Input Parameters'!$E$38))))</f>
        <v>0.46076773200780757</v>
      </c>
      <c r="X4833">
        <f t="shared" ca="1" si="732"/>
        <v>0</v>
      </c>
      <c r="Y4833" s="7"/>
    </row>
    <row r="4834" spans="1:25" ht="15" customHeight="1" x14ac:dyDescent="0.25">
      <c r="A4834" s="139">
        <v>4827</v>
      </c>
      <c r="B4834" s="10">
        <f t="shared" ca="1" si="723"/>
        <v>3.1769647373859899E-2</v>
      </c>
      <c r="C4834" s="60">
        <f ca="1">_xlfn.NORM.INV(B4834,'Input Parameters'!$E$15,'Input Parameters'!$F$15)</f>
        <v>170.41675497976507</v>
      </c>
      <c r="D4834" s="10">
        <f t="shared" ca="1" si="724"/>
        <v>0.96959262547709668</v>
      </c>
      <c r="E4834" s="62">
        <f ca="1">IF(_xlfn.NORM.INV(D4834,'Input Parameters'!$E$17,'Input Parameters'!$F$17)&lt;3500,3500,IF(_xlfn.NORM.INV(D4834,'Input Parameters'!$E$17,'Input Parameters'!$F$17)&gt;5500,5500,_xlfn.NORM.INV(D4834,'Input Parameters'!$E$17,'Input Parameters'!$F$17)))</f>
        <v>5500</v>
      </c>
      <c r="F4834" s="10">
        <f t="shared" ca="1" si="725"/>
        <v>0.22526064676849589</v>
      </c>
      <c r="G4834" s="64">
        <f ca="1">_xlfn.NORM.INV(F4834,'Input Parameters'!$E$20,'Input Parameters'!$F$20)</f>
        <v>277.59454022277339</v>
      </c>
      <c r="H4834" s="57">
        <f ca="1">EXP(E4834*(1/'Input Parameters'!$E$23-1/G4834))</f>
        <v>0.35447742776353769</v>
      </c>
      <c r="I4834" s="10">
        <f t="shared" ca="1" si="726"/>
        <v>0.45215467302844337</v>
      </c>
      <c r="J4834" s="30">
        <f ca="1">_xlfn.BETA.INV(I4834,'Input Parameters'!$L$26,'Input Parameters'!$M$26,'Input Parameters'!$J$26,'Input Parameters'!$K$26)</f>
        <v>0.64188432175580967</v>
      </c>
      <c r="K4834" s="168">
        <f ca="1">('Input Parameters'!$E$27/'Input Parameters'!$E$38)^$J4834</f>
        <v>1.000919119177897E-2</v>
      </c>
      <c r="L4834" s="69">
        <f ca="1">$H4834*$C4834*'Input Parameters'!$E$25*K4834</f>
        <v>0.60464415925064841</v>
      </c>
      <c r="M4834" s="24">
        <f t="shared" ca="1" si="727"/>
        <v>0.32089070289767518</v>
      </c>
      <c r="N4834" s="15">
        <f ca="1">_xlfn.NORM.INV(M4834,'Input Parameters'!$E$29,'Input Parameters'!$F$29)</f>
        <v>9.9953479045752275E-2</v>
      </c>
      <c r="O4834" s="8">
        <f t="shared" ca="1" si="728"/>
        <v>0.95500424166785258</v>
      </c>
      <c r="P4834" s="30">
        <f ca="1">_xlfn.LOGNORM.INV(O4834,'Input Parameters'!$H$30,'Input Parameters'!$I$30)</f>
        <v>5.9770961460058931</v>
      </c>
      <c r="Q4834" s="10">
        <f t="shared" ca="1" si="729"/>
        <v>0.95120187987163174</v>
      </c>
      <c r="R4834" s="30">
        <f>IF('Input Parameters'!$E$32=0,0,_xlfn.BETA.INV(Q4834,'Input Parameters'!$L$32,'Input Parameters'!$M$32,'Input Parameters'!$J$32,'Input Parameters'!$K$32))</f>
        <v>0</v>
      </c>
      <c r="S4834" s="10">
        <f t="shared" ca="1" si="730"/>
        <v>0.42735694557340431</v>
      </c>
      <c r="T4834" s="26">
        <f ca="1">_xlfn.LOGNORM.INV(S4834,'Input Parameters'!$H$34,'Input Parameters'!$I$34)</f>
        <v>49.271435812554117</v>
      </c>
      <c r="U4834" s="10">
        <f t="shared" ca="1" si="731"/>
        <v>6.3770842816025852E-2</v>
      </c>
      <c r="V4834" s="30">
        <f ca="1">_xlfn.BETA.INV(U4834,'Input Parameters'!$L$36,'Input Parameters'!$M$36,'Input Parameters'!$J$36,'Input Parameters'!$K$36)</f>
        <v>0.39113928152642885</v>
      </c>
      <c r="W4834" s="2">
        <f ca="1">N4834+(P4834-N4834)*(1-ERF((T4834-R4834)/(2*SQRT(L4834*'Input Parameters'!$E$38))))</f>
        <v>9.9997237120007937E-2</v>
      </c>
      <c r="X4834">
        <f t="shared" ca="1" si="732"/>
        <v>1</v>
      </c>
      <c r="Y4834" s="7"/>
    </row>
    <row r="4835" spans="1:25" ht="15" customHeight="1" x14ac:dyDescent="0.25">
      <c r="A4835" s="139">
        <v>4828</v>
      </c>
      <c r="B4835" s="10">
        <f t="shared" ca="1" si="723"/>
        <v>0.49438175457223832</v>
      </c>
      <c r="C4835" s="60">
        <f ca="1">_xlfn.NORM.INV(B4835,'Input Parameters'!$E$15,'Input Parameters'!$F$15)</f>
        <v>270.20397653056671</v>
      </c>
      <c r="D4835" s="10">
        <f t="shared" ca="1" si="724"/>
        <v>0.345254038521014</v>
      </c>
      <c r="E4835" s="62">
        <f ca="1">IF(_xlfn.NORM.INV(D4835,'Input Parameters'!$E$17,'Input Parameters'!$F$17)&lt;3500,3500,IF(_xlfn.NORM.INV(D4835,'Input Parameters'!$E$17,'Input Parameters'!$F$17)&gt;5500,5500,_xlfn.NORM.INV(D4835,'Input Parameters'!$E$17,'Input Parameters'!$F$17)))</f>
        <v>4521.2840379416593</v>
      </c>
      <c r="F4835" s="10">
        <f t="shared" ca="1" si="725"/>
        <v>0.39404994834349816</v>
      </c>
      <c r="G4835" s="64">
        <f ca="1">_xlfn.NORM.INV(F4835,'Input Parameters'!$E$20,'Input Parameters'!$F$20)</f>
        <v>280.84918193838109</v>
      </c>
      <c r="H4835" s="57">
        <f ca="1">EXP(E4835*(1/'Input Parameters'!$E$23-1/G4835))</f>
        <v>0.5148853027937117</v>
      </c>
      <c r="I4835" s="10">
        <f t="shared" ca="1" si="726"/>
        <v>0.77450894269805926</v>
      </c>
      <c r="J4835" s="30">
        <f ca="1">_xlfn.BETA.INV(I4835,'Input Parameters'!$L$26,'Input Parameters'!$M$26,'Input Parameters'!$J$26,'Input Parameters'!$K$26)</f>
        <v>0.77374509650464462</v>
      </c>
      <c r="K4835" s="168">
        <f ca="1">('Input Parameters'!$E$27/'Input Parameters'!$E$38)^$J4835</f>
        <v>3.887099774093928E-3</v>
      </c>
      <c r="L4835" s="69">
        <f ca="1">$H4835*$C4835*'Input Parameters'!$E$25*K4835</f>
        <v>0.54078908770594469</v>
      </c>
      <c r="M4835" s="24">
        <f t="shared" ca="1" si="727"/>
        <v>9.133198024636402E-2</v>
      </c>
      <c r="N4835" s="15">
        <f ca="1">_xlfn.NORM.INV(M4835,'Input Parameters'!$E$29,'Input Parameters'!$F$29)</f>
        <v>9.9866740260495052E-2</v>
      </c>
      <c r="O4835" s="8">
        <f t="shared" ca="1" si="728"/>
        <v>0.60641623774055831</v>
      </c>
      <c r="P4835" s="30">
        <f ca="1">_xlfn.LOGNORM.INV(O4835,'Input Parameters'!$H$30,'Input Parameters'!$I$30)</f>
        <v>3.0482841082367562</v>
      </c>
      <c r="Q4835" s="10">
        <f t="shared" ca="1" si="729"/>
        <v>0.59338210151644399</v>
      </c>
      <c r="R4835" s="30">
        <f>IF('Input Parameters'!$E$32=0,0,_xlfn.BETA.INV(Q4835,'Input Parameters'!$L$32,'Input Parameters'!$M$32,'Input Parameters'!$J$32,'Input Parameters'!$K$32))</f>
        <v>0</v>
      </c>
      <c r="S4835" s="10">
        <f t="shared" ca="1" si="730"/>
        <v>0.22568985600051927</v>
      </c>
      <c r="T4835" s="26">
        <f ca="1">_xlfn.LOGNORM.INV(S4835,'Input Parameters'!$H$34,'Input Parameters'!$I$34)</f>
        <v>45.895602687837204</v>
      </c>
      <c r="U4835" s="10">
        <f t="shared" ca="1" si="731"/>
        <v>0.18924341111911958</v>
      </c>
      <c r="V4835" s="30">
        <f ca="1">_xlfn.BETA.INV(U4835,'Input Parameters'!$L$36,'Input Parameters'!$M$36,'Input Parameters'!$J$36,'Input Parameters'!$K$36)</f>
        <v>0.46384328121050422</v>
      </c>
      <c r="W4835" s="2">
        <f ca="1">N4835+(P4835-N4835)*(1-ERF((T4835-R4835)/(2*SQRT(L4835*'Input Parameters'!$E$38))))</f>
        <v>9.9896787224974526E-2</v>
      </c>
      <c r="X4835">
        <f t="shared" ca="1" si="732"/>
        <v>1</v>
      </c>
      <c r="Y4835" s="7"/>
    </row>
    <row r="4836" spans="1:25" ht="15" customHeight="1" x14ac:dyDescent="0.25">
      <c r="A4836" s="139">
        <v>4829</v>
      </c>
      <c r="B4836" s="10">
        <f t="shared" ca="1" si="723"/>
        <v>6.4551134087771467E-2</v>
      </c>
      <c r="C4836" s="60">
        <f ca="1">_xlfn.NORM.INV(B4836,'Input Parameters'!$E$15,'Input Parameters'!$F$15)</f>
        <v>188.7204426718551</v>
      </c>
      <c r="D4836" s="10">
        <f t="shared" ca="1" si="724"/>
        <v>0.42292792704335724</v>
      </c>
      <c r="E4836" s="62">
        <f ca="1">IF(_xlfn.NORM.INV(D4836,'Input Parameters'!$E$17,'Input Parameters'!$F$17)&lt;3500,3500,IF(_xlfn.NORM.INV(D4836,'Input Parameters'!$E$17,'Input Parameters'!$F$17)&gt;5500,5500,_xlfn.NORM.INV(D4836,'Input Parameters'!$E$17,'Input Parameters'!$F$17)))</f>
        <v>4663.9138883836622</v>
      </c>
      <c r="F4836" s="10">
        <f t="shared" ca="1" si="725"/>
        <v>0.89832746678230224</v>
      </c>
      <c r="G4836" s="64">
        <f ca="1">_xlfn.NORM.INV(F4836,'Input Parameters'!$E$20,'Input Parameters'!$F$20)</f>
        <v>291.17292902238995</v>
      </c>
      <c r="H4836" s="57">
        <f ca="1">EXP(E4836*(1/'Input Parameters'!$E$23-1/G4836))</f>
        <v>0.90850267911307825</v>
      </c>
      <c r="I4836" s="10">
        <f t="shared" ca="1" si="726"/>
        <v>0.38976490653131468</v>
      </c>
      <c r="J4836" s="30">
        <f ca="1">_xlfn.BETA.INV(I4836,'Input Parameters'!$L$26,'Input Parameters'!$M$26,'Input Parameters'!$J$26,'Input Parameters'!$K$26)</f>
        <v>0.61547561935391903</v>
      </c>
      <c r="K4836" s="168">
        <f ca="1">('Input Parameters'!$E$27/'Input Parameters'!$E$38)^$J4836</f>
        <v>1.2096716350117501E-2</v>
      </c>
      <c r="L4836" s="69">
        <f ca="1">$H4836*$C4836*'Input Parameters'!$E$25*K4836</f>
        <v>2.0740186443120225</v>
      </c>
      <c r="M4836" s="24">
        <f t="shared" ca="1" si="727"/>
        <v>0.57210549440571157</v>
      </c>
      <c r="N4836" s="15">
        <f ca="1">_xlfn.NORM.INV(M4836,'Input Parameters'!$E$29,'Input Parameters'!$F$29)</f>
        <v>0.10001817371484178</v>
      </c>
      <c r="O4836" s="8">
        <f t="shared" ca="1" si="728"/>
        <v>6.1515536929096948E-2</v>
      </c>
      <c r="P4836" s="30">
        <f ca="1">_xlfn.LOGNORM.INV(O4836,'Input Parameters'!$H$30,'Input Parameters'!$I$30)</f>
        <v>1.2950467125931304</v>
      </c>
      <c r="Q4836" s="10">
        <f t="shared" ca="1" si="729"/>
        <v>0.4603269148797261</v>
      </c>
      <c r="R4836" s="30">
        <f>IF('Input Parameters'!$E$32=0,0,_xlfn.BETA.INV(Q4836,'Input Parameters'!$L$32,'Input Parameters'!$M$32,'Input Parameters'!$J$32,'Input Parameters'!$K$32))</f>
        <v>0</v>
      </c>
      <c r="S4836" s="10">
        <f t="shared" ca="1" si="730"/>
        <v>0.12526289407117375</v>
      </c>
      <c r="T4836" s="26">
        <f ca="1">_xlfn.LOGNORM.INV(S4836,'Input Parameters'!$H$34,'Input Parameters'!$I$34)</f>
        <v>43.687694842609957</v>
      </c>
      <c r="U4836" s="10">
        <f t="shared" ca="1" si="731"/>
        <v>0.53654484427274329</v>
      </c>
      <c r="V4836" s="30">
        <f ca="1">_xlfn.BETA.INV(U4836,'Input Parameters'!$L$36,'Input Parameters'!$M$36,'Input Parameters'!$J$36,'Input Parameters'!$K$36)</f>
        <v>0.59998828912086233</v>
      </c>
      <c r="W4836" s="2">
        <f ca="1">N4836+(P4836-N4836)*(1-ERF((T4836-R4836)/(2*SQRT(L4836*'Input Parameters'!$E$38))))</f>
        <v>0.13819777932500563</v>
      </c>
      <c r="X4836">
        <f t="shared" ca="1" si="732"/>
        <v>1</v>
      </c>
      <c r="Y4836" s="7"/>
    </row>
    <row r="4837" spans="1:25" ht="15" customHeight="1" x14ac:dyDescent="0.25">
      <c r="A4837" s="139">
        <v>4830</v>
      </c>
      <c r="B4837" s="10">
        <f t="shared" ca="1" si="723"/>
        <v>0.72247981888949009</v>
      </c>
      <c r="C4837" s="60">
        <f ca="1">_xlfn.NORM.INV(B4837,'Input Parameters'!$E$15,'Input Parameters'!$F$15)</f>
        <v>302.95347876914764</v>
      </c>
      <c r="D4837" s="10">
        <f t="shared" ca="1" si="724"/>
        <v>0.7500692236232076</v>
      </c>
      <c r="E4837" s="62">
        <f ca="1">IF(_xlfn.NORM.INV(D4837,'Input Parameters'!$E$17,'Input Parameters'!$F$17)&lt;3500,3500,IF(_xlfn.NORM.INV(D4837,'Input Parameters'!$E$17,'Input Parameters'!$F$17)&gt;5500,5500,_xlfn.NORM.INV(D4837,'Input Parameters'!$E$17,'Input Parameters'!$F$17)))</f>
        <v>5272.2953225237243</v>
      </c>
      <c r="F4837" s="10">
        <f t="shared" ca="1" si="725"/>
        <v>0.3541497511904631</v>
      </c>
      <c r="G4837" s="64">
        <f ca="1">_xlfn.NORM.INV(F4837,'Input Parameters'!$E$20,'Input Parameters'!$F$20)</f>
        <v>280.14325607314902</v>
      </c>
      <c r="H4837" s="57">
        <f ca="1">EXP(E4837*(1/'Input Parameters'!$E$23-1/G4837))</f>
        <v>0.43982480978107075</v>
      </c>
      <c r="I4837" s="10">
        <f t="shared" ca="1" si="726"/>
        <v>0.80583687782558455</v>
      </c>
      <c r="J4837" s="30">
        <f ca="1">_xlfn.BETA.INV(I4837,'Input Parameters'!$L$26,'Input Parameters'!$M$26,'Input Parameters'!$J$26,'Input Parameters'!$K$26)</f>
        <v>0.78821678687915231</v>
      </c>
      <c r="K4837" s="168">
        <f ca="1">('Input Parameters'!$E$27/'Input Parameters'!$E$38)^$J4837</f>
        <v>3.5038331024113667E-3</v>
      </c>
      <c r="L4837" s="69">
        <f ca="1">$H4837*$C4837*'Input Parameters'!$E$25*K4837</f>
        <v>0.46687334391499857</v>
      </c>
      <c r="M4837" s="24">
        <f t="shared" ca="1" si="727"/>
        <v>0.15092700659183045</v>
      </c>
      <c r="N4837" s="15">
        <f ca="1">_xlfn.NORM.INV(M4837,'Input Parameters'!$E$29,'Input Parameters'!$F$29)</f>
        <v>9.989675343114085E-2</v>
      </c>
      <c r="O4837" s="8">
        <f t="shared" ca="1" si="728"/>
        <v>0.25082941885017096</v>
      </c>
      <c r="P4837" s="30">
        <f ca="1">_xlfn.LOGNORM.INV(O4837,'Input Parameters'!$H$30,'Input Parameters'!$I$30)</f>
        <v>1.9535659955735898</v>
      </c>
      <c r="Q4837" s="10">
        <f t="shared" ca="1" si="729"/>
        <v>0.44829506479820136</v>
      </c>
      <c r="R4837" s="30">
        <f>IF('Input Parameters'!$E$32=0,0,_xlfn.BETA.INV(Q4837,'Input Parameters'!$L$32,'Input Parameters'!$M$32,'Input Parameters'!$J$32,'Input Parameters'!$K$32))</f>
        <v>0</v>
      </c>
      <c r="S4837" s="10">
        <f t="shared" ca="1" si="730"/>
        <v>0.59117296721259316</v>
      </c>
      <c r="T4837" s="26">
        <f ca="1">_xlfn.LOGNORM.INV(S4837,'Input Parameters'!$H$34,'Input Parameters'!$I$34)</f>
        <v>51.875833173441315</v>
      </c>
      <c r="U4837" s="10">
        <f t="shared" ca="1" si="731"/>
        <v>0.215966795356762</v>
      </c>
      <c r="V4837" s="30">
        <f ca="1">_xlfn.BETA.INV(U4837,'Input Parameters'!$L$36,'Input Parameters'!$M$36,'Input Parameters'!$J$36,'Input Parameters'!$K$36)</f>
        <v>0.47576222113481176</v>
      </c>
      <c r="W4837" s="2">
        <f ca="1">N4837+(P4837-N4837)*(1-ERF((T4837-R4837)/(2*SQRT(L4837*'Input Parameters'!$E$38))))</f>
        <v>9.9896900626014917E-2</v>
      </c>
      <c r="X4837">
        <f t="shared" ca="1" si="732"/>
        <v>1</v>
      </c>
      <c r="Y4837" s="7"/>
    </row>
    <row r="4838" spans="1:25" ht="15" customHeight="1" x14ac:dyDescent="0.25">
      <c r="A4838" s="139">
        <v>4831</v>
      </c>
      <c r="B4838" s="10">
        <f t="shared" ca="1" si="723"/>
        <v>0.33996725918267812</v>
      </c>
      <c r="C4838" s="60">
        <f ca="1">_xlfn.NORM.INV(B4838,'Input Parameters'!$E$15,'Input Parameters'!$F$15)</f>
        <v>248.6095615654686</v>
      </c>
      <c r="D4838" s="10">
        <f t="shared" ca="1" si="724"/>
        <v>0.93633373049122115</v>
      </c>
      <c r="E4838" s="62">
        <f ca="1">IF(_xlfn.NORM.INV(D4838,'Input Parameters'!$E$17,'Input Parameters'!$F$17)&lt;3500,3500,IF(_xlfn.NORM.INV(D4838,'Input Parameters'!$E$17,'Input Parameters'!$F$17)&gt;5500,5500,_xlfn.NORM.INV(D4838,'Input Parameters'!$E$17,'Input Parameters'!$F$17)))</f>
        <v>5500</v>
      </c>
      <c r="F4838" s="10">
        <f t="shared" ca="1" si="725"/>
        <v>0.53880087509229524</v>
      </c>
      <c r="G4838" s="64">
        <f ca="1">_xlfn.NORM.INV(F4838,'Input Parameters'!$E$20,'Input Parameters'!$F$20)</f>
        <v>283.30266854702012</v>
      </c>
      <c r="H4838" s="57">
        <f ca="1">EXP(E4838*(1/'Input Parameters'!$E$23-1/G4838))</f>
        <v>0.52839738432550021</v>
      </c>
      <c r="I4838" s="10">
        <f t="shared" ca="1" si="726"/>
        <v>0.47126819201437686</v>
      </c>
      <c r="J4838" s="30">
        <f ca="1">_xlfn.BETA.INV(I4838,'Input Parameters'!$L$26,'Input Parameters'!$M$26,'Input Parameters'!$J$26,'Input Parameters'!$K$26)</f>
        <v>0.64973892689743351</v>
      </c>
      <c r="K4838" s="168">
        <f ca="1">('Input Parameters'!$E$27/'Input Parameters'!$E$38)^$J4838</f>
        <v>9.4608527410470506E-3</v>
      </c>
      <c r="L4838" s="69">
        <f ca="1">$H4838*$C4838*'Input Parameters'!$E$25*K4838</f>
        <v>1.2428215338107051</v>
      </c>
      <c r="M4838" s="24">
        <f t="shared" ca="1" si="727"/>
        <v>5.2405735548350929E-3</v>
      </c>
      <c r="N4838" s="15">
        <f ca="1">_xlfn.NORM.INV(M4838,'Input Parameters'!$E$29,'Input Parameters'!$F$29)</f>
        <v>9.9744046224757188E-2</v>
      </c>
      <c r="O4838" s="8">
        <f t="shared" ca="1" si="728"/>
        <v>0.72748240788386431</v>
      </c>
      <c r="P4838" s="30">
        <f ca="1">_xlfn.LOGNORM.INV(O4838,'Input Parameters'!$H$30,'Input Parameters'!$I$30)</f>
        <v>3.5713122373335784</v>
      </c>
      <c r="Q4838" s="10">
        <f t="shared" ca="1" si="729"/>
        <v>0.89240150439739652</v>
      </c>
      <c r="R4838" s="30">
        <f>IF('Input Parameters'!$E$32=0,0,_xlfn.BETA.INV(Q4838,'Input Parameters'!$L$32,'Input Parameters'!$M$32,'Input Parameters'!$J$32,'Input Parameters'!$K$32))</f>
        <v>0</v>
      </c>
      <c r="S4838" s="10">
        <f t="shared" ca="1" si="730"/>
        <v>0.9727410517866385</v>
      </c>
      <c r="T4838" s="26">
        <f ca="1">_xlfn.LOGNORM.INV(S4838,'Input Parameters'!$H$34,'Input Parameters'!$I$34)</f>
        <v>64.042738398356136</v>
      </c>
      <c r="U4838" s="10">
        <f t="shared" ca="1" si="731"/>
        <v>0.55105590841567742</v>
      </c>
      <c r="V4838" s="30">
        <f ca="1">_xlfn.BETA.INV(U4838,'Input Parameters'!$L$36,'Input Parameters'!$M$36,'Input Parameters'!$J$36,'Input Parameters'!$K$36)</f>
        <v>0.60568083959223618</v>
      </c>
      <c r="W4838" s="2">
        <f ca="1">N4838+(P4838-N4838)*(1-ERF((T4838-R4838)/(2*SQRT(L4838*'Input Parameters'!$E$38))))</f>
        <v>9.99128804876383E-2</v>
      </c>
      <c r="X4838">
        <f t="shared" ca="1" si="732"/>
        <v>1</v>
      </c>
      <c r="Y4838" s="7"/>
    </row>
    <row r="4839" spans="1:25" ht="15" customHeight="1" x14ac:dyDescent="0.25">
      <c r="A4839" s="139">
        <v>4832</v>
      </c>
      <c r="B4839" s="10">
        <f t="shared" ca="1" si="723"/>
        <v>0.24438157195573174</v>
      </c>
      <c r="C4839" s="60">
        <f ca="1">_xlfn.NORM.INV(B4839,'Input Parameters'!$E$15,'Input Parameters'!$F$15)</f>
        <v>233.45030660189067</v>
      </c>
      <c r="D4839" s="10">
        <f t="shared" ca="1" si="724"/>
        <v>0.47976739810426061</v>
      </c>
      <c r="E4839" s="62">
        <f ca="1">IF(_xlfn.NORM.INV(D4839,'Input Parameters'!$E$17,'Input Parameters'!$F$17)&lt;3500,3500,IF(_xlfn.NORM.INV(D4839,'Input Parameters'!$E$17,'Input Parameters'!$F$17)&gt;5500,5500,_xlfn.NORM.INV(D4839,'Input Parameters'!$E$17,'Input Parameters'!$F$17)))</f>
        <v>4764.4838393994978</v>
      </c>
      <c r="F4839" s="10">
        <f t="shared" ca="1" si="725"/>
        <v>0.56909183107064587</v>
      </c>
      <c r="G4839" s="64">
        <f ca="1">_xlfn.NORM.INV(F4839,'Input Parameters'!$E$20,'Input Parameters'!$F$20)</f>
        <v>283.81621880172656</v>
      </c>
      <c r="H4839" s="57">
        <f ca="1">EXP(E4839*(1/'Input Parameters'!$E$23-1/G4839))</f>
        <v>0.59323264657608543</v>
      </c>
      <c r="I4839" s="10">
        <f t="shared" ca="1" si="726"/>
        <v>0.11194658890252696</v>
      </c>
      <c r="J4839" s="30">
        <f ca="1">_xlfn.BETA.INV(I4839,'Input Parameters'!$L$26,'Input Parameters'!$M$26,'Input Parameters'!$J$26,'Input Parameters'!$K$26)</f>
        <v>0.45570236197539599</v>
      </c>
      <c r="K4839" s="168">
        <f ca="1">('Input Parameters'!$E$27/'Input Parameters'!$E$38)^$J4839</f>
        <v>3.8053437070467974E-2</v>
      </c>
      <c r="L4839" s="69">
        <f ca="1">$H4839*$C4839*'Input Parameters'!$E$25*K4839</f>
        <v>5.2700335609489368</v>
      </c>
      <c r="M4839" s="24">
        <f t="shared" ca="1" si="727"/>
        <v>0.26059171832041272</v>
      </c>
      <c r="N4839" s="15">
        <f ca="1">_xlfn.NORM.INV(M4839,'Input Parameters'!$E$29,'Input Parameters'!$F$29)</f>
        <v>9.9935847776079834E-2</v>
      </c>
      <c r="O4839" s="8">
        <f t="shared" ca="1" si="728"/>
        <v>0.91595592380010038</v>
      </c>
      <c r="P4839" s="30">
        <f ca="1">_xlfn.LOGNORM.INV(O4839,'Input Parameters'!$H$30,'Input Parameters'!$I$30)</f>
        <v>5.1456791222235321</v>
      </c>
      <c r="Q4839" s="10">
        <f t="shared" ca="1" si="729"/>
        <v>0.24568430410914577</v>
      </c>
      <c r="R4839" s="30">
        <f>IF('Input Parameters'!$E$32=0,0,_xlfn.BETA.INV(Q4839,'Input Parameters'!$L$32,'Input Parameters'!$M$32,'Input Parameters'!$J$32,'Input Parameters'!$K$32))</f>
        <v>0</v>
      </c>
      <c r="S4839" s="10">
        <f t="shared" ca="1" si="730"/>
        <v>5.3355135421277344E-2</v>
      </c>
      <c r="T4839" s="26">
        <f ca="1">_xlfn.LOGNORM.INV(S4839,'Input Parameters'!$H$34,'Input Parameters'!$I$34)</f>
        <v>41.23472073614618</v>
      </c>
      <c r="U4839" s="10">
        <f t="shared" ca="1" si="731"/>
        <v>0.55124143319344598</v>
      </c>
      <c r="V4839" s="30">
        <f ca="1">_xlfn.BETA.INV(U4839,'Input Parameters'!$L$36,'Input Parameters'!$M$36,'Input Parameters'!$J$36,'Input Parameters'!$K$36)</f>
        <v>0.60575402378461574</v>
      </c>
      <c r="W4839" s="2">
        <f ca="1">N4839+(P4839-N4839)*(1-ERF((T4839-R4839)/(2*SQRT(L4839*'Input Parameters'!$E$38))))</f>
        <v>1.1294966265555177</v>
      </c>
      <c r="X4839">
        <f t="shared" ca="1" si="732"/>
        <v>0</v>
      </c>
      <c r="Y4839" s="7"/>
    </row>
    <row r="4840" spans="1:25" ht="15" customHeight="1" x14ac:dyDescent="0.25">
      <c r="A4840" s="139">
        <v>4833</v>
      </c>
      <c r="B4840" s="10">
        <f t="shared" ca="1" si="723"/>
        <v>0.42937070270717859</v>
      </c>
      <c r="C4840" s="60">
        <f ca="1">_xlfn.NORM.INV(B4840,'Input Parameters'!$E$15,'Input Parameters'!$F$15)</f>
        <v>261.32203943513542</v>
      </c>
      <c r="D4840" s="10">
        <f t="shared" ca="1" si="724"/>
        <v>0.24113729742102807</v>
      </c>
      <c r="E4840" s="62">
        <f ca="1">IF(_xlfn.NORM.INV(D4840,'Input Parameters'!$E$17,'Input Parameters'!$F$17)&lt;3500,3500,IF(_xlfn.NORM.INV(D4840,'Input Parameters'!$E$17,'Input Parameters'!$F$17)&gt;5500,5500,_xlfn.NORM.INV(D4840,'Input Parameters'!$E$17,'Input Parameters'!$F$17)))</f>
        <v>4308.145786408224</v>
      </c>
      <c r="F4840" s="10">
        <f t="shared" ca="1" si="725"/>
        <v>0.77763108544277926</v>
      </c>
      <c r="G4840" s="64">
        <f ca="1">_xlfn.NORM.INV(F4840,'Input Parameters'!$E$20,'Input Parameters'!$F$20)</f>
        <v>287.77025511822916</v>
      </c>
      <c r="H4840" s="57">
        <f ca="1">EXP(E4840*(1/'Input Parameters'!$E$23-1/G4840))</f>
        <v>0.76829026996244343</v>
      </c>
      <c r="I4840" s="10">
        <f t="shared" ca="1" si="726"/>
        <v>0.41063093480417667</v>
      </c>
      <c r="J4840" s="30">
        <f ca="1">_xlfn.BETA.INV(I4840,'Input Parameters'!$L$26,'Input Parameters'!$M$26,'Input Parameters'!$J$26,'Input Parameters'!$K$26)</f>
        <v>0.62446191507366655</v>
      </c>
      <c r="K4840" s="168">
        <f ca="1">('Input Parameters'!$E$27/'Input Parameters'!$E$38)^$J4840</f>
        <v>1.1341574427526436E-2</v>
      </c>
      <c r="L4840" s="69">
        <f ca="1">$H4840*$C4840*'Input Parameters'!$E$25*K4840</f>
        <v>2.2770612834213995</v>
      </c>
      <c r="M4840" s="24">
        <f t="shared" ca="1" si="727"/>
        <v>0.91639605537414193</v>
      </c>
      <c r="N4840" s="15">
        <f ca="1">_xlfn.NORM.INV(M4840,'Input Parameters'!$E$29,'Input Parameters'!$F$29)</f>
        <v>0.1001381231184616</v>
      </c>
      <c r="O4840" s="8">
        <f t="shared" ca="1" si="728"/>
        <v>0.41768566224988812</v>
      </c>
      <c r="P4840" s="30">
        <f ca="1">_xlfn.LOGNORM.INV(O4840,'Input Parameters'!$H$30,'Input Parameters'!$I$30)</f>
        <v>2.4323830225131289</v>
      </c>
      <c r="Q4840" s="10">
        <f t="shared" ca="1" si="729"/>
        <v>0.51074111110037124</v>
      </c>
      <c r="R4840" s="30">
        <f>IF('Input Parameters'!$E$32=0,0,_xlfn.BETA.INV(Q4840,'Input Parameters'!$L$32,'Input Parameters'!$M$32,'Input Parameters'!$J$32,'Input Parameters'!$K$32))</f>
        <v>0</v>
      </c>
      <c r="S4840" s="10">
        <f t="shared" ca="1" si="730"/>
        <v>0.60913789978026278</v>
      </c>
      <c r="T4840" s="26">
        <f ca="1">_xlfn.LOGNORM.INV(S4840,'Input Parameters'!$H$34,'Input Parameters'!$I$34)</f>
        <v>52.177126335283234</v>
      </c>
      <c r="U4840" s="10">
        <f t="shared" ca="1" si="731"/>
        <v>0.70287404858278713</v>
      </c>
      <c r="V4840" s="30">
        <f ca="1">_xlfn.BETA.INV(U4840,'Input Parameters'!$L$36,'Input Parameters'!$M$36,'Input Parameters'!$J$36,'Input Parameters'!$K$36)</f>
        <v>0.67101358049656046</v>
      </c>
      <c r="W4840" s="2">
        <f ca="1">N4840+(P4840-N4840)*(1-ERF((T4840-R4840)/(2*SQRT(L4840*'Input Parameters'!$E$38))))</f>
        <v>0.13392175128456846</v>
      </c>
      <c r="X4840">
        <f t="shared" ca="1" si="732"/>
        <v>1</v>
      </c>
      <c r="Y4840" s="7"/>
    </row>
    <row r="4841" spans="1:25" ht="15" customHeight="1" x14ac:dyDescent="0.25">
      <c r="A4841" s="139">
        <v>4834</v>
      </c>
      <c r="B4841" s="10">
        <f t="shared" ca="1" si="723"/>
        <v>0.34157436411746667</v>
      </c>
      <c r="C4841" s="60">
        <f ca="1">_xlfn.NORM.INV(B4841,'Input Parameters'!$E$15,'Input Parameters'!$F$15)</f>
        <v>248.84705302543136</v>
      </c>
      <c r="D4841" s="10">
        <f t="shared" ca="1" si="724"/>
        <v>0.98787890943102852</v>
      </c>
      <c r="E4841" s="62">
        <f ca="1">IF(_xlfn.NORM.INV(D4841,'Input Parameters'!$E$17,'Input Parameters'!$F$17)&lt;3500,3500,IF(_xlfn.NORM.INV(D4841,'Input Parameters'!$E$17,'Input Parameters'!$F$17)&gt;5500,5500,_xlfn.NORM.INV(D4841,'Input Parameters'!$E$17,'Input Parameters'!$F$17)))</f>
        <v>5500</v>
      </c>
      <c r="F4841" s="10">
        <f t="shared" ca="1" si="725"/>
        <v>0.56066371393528991</v>
      </c>
      <c r="G4841" s="64">
        <f ca="1">_xlfn.NORM.INV(F4841,'Input Parameters'!$E$20,'Input Parameters'!$F$20)</f>
        <v>283.6727696175725</v>
      </c>
      <c r="H4841" s="57">
        <f ca="1">EXP(E4841*(1/'Input Parameters'!$E$23-1/G4841))</f>
        <v>0.54195199553647366</v>
      </c>
      <c r="I4841" s="10">
        <f t="shared" ca="1" si="726"/>
        <v>0.64800867404114393</v>
      </c>
      <c r="J4841" s="30">
        <f ca="1">_xlfn.BETA.INV(I4841,'Input Parameters'!$L$26,'Input Parameters'!$M$26,'Input Parameters'!$J$26,'Input Parameters'!$K$26)</f>
        <v>0.72046099107510053</v>
      </c>
      <c r="K4841" s="168">
        <f ca="1">('Input Parameters'!$E$27/'Input Parameters'!$E$38)^$J4841</f>
        <v>5.6966112146695875E-3</v>
      </c>
      <c r="L4841" s="69">
        <f ca="1">$H4841*$C4841*'Input Parameters'!$E$25*K4841</f>
        <v>0.76826297244391351</v>
      </c>
      <c r="M4841" s="24">
        <f t="shared" ca="1" si="727"/>
        <v>0.33120873131954087</v>
      </c>
      <c r="N4841" s="15">
        <f ca="1">_xlfn.NORM.INV(M4841,'Input Parameters'!$E$29,'Input Parameters'!$F$29)</f>
        <v>9.9956342205819393E-2</v>
      </c>
      <c r="O4841" s="8">
        <f t="shared" ca="1" si="728"/>
        <v>0.47607168570351899</v>
      </c>
      <c r="P4841" s="30">
        <f ca="1">_xlfn.LOGNORM.INV(O4841,'Input Parameters'!$H$30,'Input Parameters'!$I$30)</f>
        <v>2.6082784237256904</v>
      </c>
      <c r="Q4841" s="10">
        <f t="shared" ca="1" si="729"/>
        <v>1.0789427183682143E-2</v>
      </c>
      <c r="R4841" s="30">
        <f>IF('Input Parameters'!$E$32=0,0,_xlfn.BETA.INV(Q4841,'Input Parameters'!$L$32,'Input Parameters'!$M$32,'Input Parameters'!$J$32,'Input Parameters'!$K$32))</f>
        <v>0</v>
      </c>
      <c r="S4841" s="10">
        <f t="shared" ca="1" si="730"/>
        <v>0.80229785675573073</v>
      </c>
      <c r="T4841" s="26">
        <f ca="1">_xlfn.LOGNORM.INV(S4841,'Input Parameters'!$H$34,'Input Parameters'!$I$34)</f>
        <v>56.03435370748484</v>
      </c>
      <c r="U4841" s="10">
        <f t="shared" ca="1" si="731"/>
        <v>0.81876396207877322</v>
      </c>
      <c r="V4841" s="30">
        <f ca="1">_xlfn.BETA.INV(U4841,'Input Parameters'!$L$36,'Input Parameters'!$M$36,'Input Parameters'!$J$36,'Input Parameters'!$K$36)</f>
        <v>0.73574308691598689</v>
      </c>
      <c r="W4841" s="2">
        <f ca="1">N4841+(P4841-N4841)*(1-ERF((T4841-R4841)/(2*SQRT(L4841*'Input Parameters'!$E$38))))</f>
        <v>9.9971818548145047E-2</v>
      </c>
      <c r="X4841">
        <f t="shared" ca="1" si="732"/>
        <v>1</v>
      </c>
      <c r="Y4841" s="7"/>
    </row>
    <row r="4842" spans="1:25" ht="15" customHeight="1" x14ac:dyDescent="0.25">
      <c r="A4842" s="139">
        <v>4835</v>
      </c>
      <c r="B4842" s="10">
        <f t="shared" ca="1" si="723"/>
        <v>0.74119239321915686</v>
      </c>
      <c r="C4842" s="60">
        <f ca="1">_xlfn.NORM.INV(B4842,'Input Parameters'!$E$15,'Input Parameters'!$F$15)</f>
        <v>306.03175656920558</v>
      </c>
      <c r="D4842" s="10">
        <f t="shared" ca="1" si="724"/>
        <v>0.99291400588211387</v>
      </c>
      <c r="E4842" s="62">
        <f ca="1">IF(_xlfn.NORM.INV(D4842,'Input Parameters'!$E$17,'Input Parameters'!$F$17)&lt;3500,3500,IF(_xlfn.NORM.INV(D4842,'Input Parameters'!$E$17,'Input Parameters'!$F$17)&gt;5500,5500,_xlfn.NORM.INV(D4842,'Input Parameters'!$E$17,'Input Parameters'!$F$17)))</f>
        <v>5500</v>
      </c>
      <c r="F4842" s="10">
        <f t="shared" ca="1" si="725"/>
        <v>0.31833849436485184</v>
      </c>
      <c r="G4842" s="64">
        <f ca="1">_xlfn.NORM.INV(F4842,'Input Parameters'!$E$20,'Input Parameters'!$F$20)</f>
        <v>279.48525501676022</v>
      </c>
      <c r="H4842" s="57">
        <f ca="1">EXP(E4842*(1/'Input Parameters'!$E$23-1/G4842))</f>
        <v>0.40532121576319424</v>
      </c>
      <c r="I4842" s="10">
        <f t="shared" ca="1" si="726"/>
        <v>0.81049980842482916</v>
      </c>
      <c r="J4842" s="30">
        <f ca="1">_xlfn.BETA.INV(I4842,'Input Parameters'!$L$26,'Input Parameters'!$M$26,'Input Parameters'!$J$26,'Input Parameters'!$K$26)</f>
        <v>0.79044169377506157</v>
      </c>
      <c r="K4842" s="168">
        <f ca="1">('Input Parameters'!$E$27/'Input Parameters'!$E$38)^$J4842</f>
        <v>3.4483581917663323E-3</v>
      </c>
      <c r="L4842" s="69">
        <f ca="1">$H4842*$C4842*'Input Parameters'!$E$25*K4842</f>
        <v>0.42773836273620897</v>
      </c>
      <c r="M4842" s="24">
        <f t="shared" ca="1" si="727"/>
        <v>0.38444596040029888</v>
      </c>
      <c r="N4842" s="15">
        <f ca="1">_xlfn.NORM.INV(M4842,'Input Parameters'!$E$29,'Input Parameters'!$F$29)</f>
        <v>9.9970617537971707E-2</v>
      </c>
      <c r="O4842" s="8">
        <f t="shared" ca="1" si="728"/>
        <v>0.98260786757102159</v>
      </c>
      <c r="P4842" s="30">
        <f ca="1">_xlfn.LOGNORM.INV(O4842,'Input Parameters'!$H$30,'Input Parameters'!$I$30)</f>
        <v>7.2730122565921418</v>
      </c>
      <c r="Q4842" s="10">
        <f t="shared" ca="1" si="729"/>
        <v>0.79418333634808846</v>
      </c>
      <c r="R4842" s="30">
        <f>IF('Input Parameters'!$E$32=0,0,_xlfn.BETA.INV(Q4842,'Input Parameters'!$L$32,'Input Parameters'!$M$32,'Input Parameters'!$J$32,'Input Parameters'!$K$32))</f>
        <v>0</v>
      </c>
      <c r="S4842" s="10">
        <f t="shared" ca="1" si="730"/>
        <v>0.12768565740181015</v>
      </c>
      <c r="T4842" s="26">
        <f ca="1">_xlfn.LOGNORM.INV(S4842,'Input Parameters'!$H$34,'Input Parameters'!$I$34)</f>
        <v>43.751243825711825</v>
      </c>
      <c r="U4842" s="10">
        <f t="shared" ca="1" si="731"/>
        <v>0.92228777893575598</v>
      </c>
      <c r="V4842" s="30">
        <f ca="1">_xlfn.BETA.INV(U4842,'Input Parameters'!$L$36,'Input Parameters'!$M$36,'Input Parameters'!$J$36,'Input Parameters'!$K$36)</f>
        <v>0.82763181902840666</v>
      </c>
      <c r="W4842" s="2">
        <f ca="1">N4842+(P4842-N4842)*(1-ERF((T4842-R4842)/(2*SQRT(L4842*'Input Parameters'!$E$38))))</f>
        <v>9.9986700711170565E-2</v>
      </c>
      <c r="X4842">
        <f t="shared" ca="1" si="732"/>
        <v>1</v>
      </c>
      <c r="Y4842" s="7"/>
    </row>
    <row r="4843" spans="1:25" ht="15" customHeight="1" x14ac:dyDescent="0.25">
      <c r="A4843" s="139">
        <v>4836</v>
      </c>
      <c r="B4843" s="10">
        <f t="shared" ca="1" si="723"/>
        <v>0.64750254666978579</v>
      </c>
      <c r="C4843" s="60">
        <f ca="1">_xlfn.NORM.INV(B4843,'Input Parameters'!$E$15,'Input Parameters'!$F$15)</f>
        <v>291.48410783730628</v>
      </c>
      <c r="D4843" s="10">
        <f t="shared" ca="1" si="724"/>
        <v>0.73388642756694666</v>
      </c>
      <c r="E4843" s="62">
        <f ca="1">IF(_xlfn.NORM.INV(D4843,'Input Parameters'!$E$17,'Input Parameters'!$F$17)&lt;3500,3500,IF(_xlfn.NORM.INV(D4843,'Input Parameters'!$E$17,'Input Parameters'!$F$17)&gt;5500,5500,_xlfn.NORM.INV(D4843,'Input Parameters'!$E$17,'Input Parameters'!$F$17)))</f>
        <v>5237.2269040111069</v>
      </c>
      <c r="F4843" s="10">
        <f t="shared" ca="1" si="725"/>
        <v>0.72301732464815227</v>
      </c>
      <c r="G4843" s="64">
        <f ca="1">_xlfn.NORM.INV(F4843,'Input Parameters'!$E$20,'Input Parameters'!$F$20)</f>
        <v>286.61525180861662</v>
      </c>
      <c r="H4843" s="57">
        <f ca="1">EXP(E4843*(1/'Input Parameters'!$E$23-1/G4843))</f>
        <v>0.67450789831298552</v>
      </c>
      <c r="I4843" s="10">
        <f t="shared" ca="1" si="726"/>
        <v>0.87660348852974435</v>
      </c>
      <c r="J4843" s="30">
        <f ca="1">_xlfn.BETA.INV(I4843,'Input Parameters'!$L$26,'Input Parameters'!$M$26,'Input Parameters'!$J$26,'Input Parameters'!$K$26)</f>
        <v>0.82489109671538585</v>
      </c>
      <c r="K4843" s="168">
        <f ca="1">('Input Parameters'!$E$27/'Input Parameters'!$E$38)^$J4843</f>
        <v>2.6933663585761687E-3</v>
      </c>
      <c r="L4843" s="69">
        <f ca="1">$H4843*$C4843*'Input Parameters'!$E$25*K4843</f>
        <v>0.52953826983438479</v>
      </c>
      <c r="M4843" s="24">
        <f t="shared" ca="1" si="727"/>
        <v>0.70171216957900318</v>
      </c>
      <c r="N4843" s="15">
        <f ca="1">_xlfn.NORM.INV(M4843,'Input Parameters'!$E$29,'Input Parameters'!$F$29)</f>
        <v>0.10005293312790822</v>
      </c>
      <c r="O4843" s="8">
        <f t="shared" ca="1" si="728"/>
        <v>0.60889839374294141</v>
      </c>
      <c r="P4843" s="30">
        <f ca="1">_xlfn.LOGNORM.INV(O4843,'Input Parameters'!$H$30,'Input Parameters'!$I$30)</f>
        <v>3.0575981848676403</v>
      </c>
      <c r="Q4843" s="10">
        <f t="shared" ca="1" si="729"/>
        <v>0.22556594706221478</v>
      </c>
      <c r="R4843" s="30">
        <f>IF('Input Parameters'!$E$32=0,0,_xlfn.BETA.INV(Q4843,'Input Parameters'!$L$32,'Input Parameters'!$M$32,'Input Parameters'!$J$32,'Input Parameters'!$K$32))</f>
        <v>0</v>
      </c>
      <c r="S4843" s="10">
        <f t="shared" ca="1" si="730"/>
        <v>0.19209277885152631</v>
      </c>
      <c r="T4843" s="26">
        <f ca="1">_xlfn.LOGNORM.INV(S4843,'Input Parameters'!$H$34,'Input Parameters'!$I$34)</f>
        <v>45.231300594784926</v>
      </c>
      <c r="U4843" s="10">
        <f t="shared" ca="1" si="731"/>
        <v>2.5025087497143605E-3</v>
      </c>
      <c r="V4843" s="30">
        <f ca="1">_xlfn.BETA.INV(U4843,'Input Parameters'!$L$36,'Input Parameters'!$M$36,'Input Parameters'!$J$36,'Input Parameters'!$K$36)</f>
        <v>0.288101672774981</v>
      </c>
      <c r="W4843" s="2">
        <f ca="1">N4843+(P4843-N4843)*(1-ERF((T4843-R4843)/(2*SQRT(L4843*'Input Parameters'!$E$38))))</f>
        <v>0.1000856694625457</v>
      </c>
      <c r="X4843">
        <f t="shared" ca="1" si="732"/>
        <v>1</v>
      </c>
      <c r="Y4843" s="7"/>
    </row>
    <row r="4844" spans="1:25" ht="15" customHeight="1" x14ac:dyDescent="0.25">
      <c r="A4844" s="139">
        <v>4837</v>
      </c>
      <c r="B4844" s="10">
        <f t="shared" ca="1" si="723"/>
        <v>0.27348550206904421</v>
      </c>
      <c r="C4844" s="60">
        <f ca="1">_xlfn.NORM.INV(B4844,'Input Parameters'!$E$15,'Input Parameters'!$F$15)</f>
        <v>238.3262096106647</v>
      </c>
      <c r="D4844" s="10">
        <f t="shared" ca="1" si="724"/>
        <v>0.53669812972277886</v>
      </c>
      <c r="E4844" s="62">
        <f ca="1">IF(_xlfn.NORM.INV(D4844,'Input Parameters'!$E$17,'Input Parameters'!$F$17)&lt;3500,3500,IF(_xlfn.NORM.INV(D4844,'Input Parameters'!$E$17,'Input Parameters'!$F$17)&gt;5500,5500,_xlfn.NORM.INV(D4844,'Input Parameters'!$E$17,'Input Parameters'!$F$17)))</f>
        <v>4864.4830817334541</v>
      </c>
      <c r="F4844" s="10">
        <f t="shared" ca="1" si="725"/>
        <v>0.26259998612991575</v>
      </c>
      <c r="G4844" s="64">
        <f ca="1">_xlfn.NORM.INV(F4844,'Input Parameters'!$E$20,'Input Parameters'!$F$20)</f>
        <v>278.39315296478532</v>
      </c>
      <c r="H4844" s="57">
        <f ca="1">EXP(E4844*(1/'Input Parameters'!$E$23-1/G4844))</f>
        <v>0.42020834580235888</v>
      </c>
      <c r="I4844" s="10">
        <f t="shared" ca="1" si="726"/>
        <v>0.373237196023264</v>
      </c>
      <c r="J4844" s="30">
        <f ca="1">_xlfn.BETA.INV(I4844,'Input Parameters'!$L$26,'Input Parameters'!$M$26,'Input Parameters'!$J$26,'Input Parameters'!$K$26)</f>
        <v>0.6082241678729412</v>
      </c>
      <c r="K4844" s="168">
        <f ca="1">('Input Parameters'!$E$27/'Input Parameters'!$E$38)^$J4844</f>
        <v>1.2742576585981163E-2</v>
      </c>
      <c r="L4844" s="69">
        <f ca="1">$H4844*$C4844*'Input Parameters'!$E$25*K4844</f>
        <v>1.2761265142116354</v>
      </c>
      <c r="M4844" s="24">
        <f t="shared" ca="1" si="727"/>
        <v>0.69804698023908396</v>
      </c>
      <c r="N4844" s="15">
        <f ca="1">_xlfn.NORM.INV(M4844,'Input Parameters'!$E$29,'Input Parameters'!$F$29)</f>
        <v>0.10005187916526863</v>
      </c>
      <c r="O4844" s="8">
        <f t="shared" ca="1" si="728"/>
        <v>7.1243264262896844E-3</v>
      </c>
      <c r="P4844" s="30">
        <f ca="1">_xlfn.LOGNORM.INV(O4844,'Input Parameters'!$H$30,'Input Parameters'!$I$30)</f>
        <v>0.84304669364874207</v>
      </c>
      <c r="Q4844" s="10">
        <f t="shared" ca="1" si="729"/>
        <v>0.92242145395047248</v>
      </c>
      <c r="R4844" s="30">
        <f>IF('Input Parameters'!$E$32=0,0,_xlfn.BETA.INV(Q4844,'Input Parameters'!$L$32,'Input Parameters'!$M$32,'Input Parameters'!$J$32,'Input Parameters'!$K$32))</f>
        <v>0</v>
      </c>
      <c r="S4844" s="10">
        <f t="shared" ca="1" si="730"/>
        <v>0.91818835287365475</v>
      </c>
      <c r="T4844" s="26">
        <f ca="1">_xlfn.LOGNORM.INV(S4844,'Input Parameters'!$H$34,'Input Parameters'!$I$34)</f>
        <v>59.954943577862785</v>
      </c>
      <c r="U4844" s="10">
        <f t="shared" ca="1" si="731"/>
        <v>0.42196376975501582</v>
      </c>
      <c r="V4844" s="30">
        <f ca="1">_xlfn.BETA.INV(U4844,'Input Parameters'!$L$36,'Input Parameters'!$M$36,'Input Parameters'!$J$36,'Input Parameters'!$K$36)</f>
        <v>0.55647264803599295</v>
      </c>
      <c r="W4844" s="2">
        <f ca="1">N4844+(P4844-N4844)*(1-ERF((T4844-R4844)/(2*SQRT(L4844*'Input Parameters'!$E$38))))</f>
        <v>0.10018177238129038</v>
      </c>
      <c r="X4844">
        <f t="shared" ca="1" si="732"/>
        <v>1</v>
      </c>
      <c r="Y4844" s="7"/>
    </row>
    <row r="4845" spans="1:25" ht="15" customHeight="1" x14ac:dyDescent="0.25">
      <c r="A4845" s="139">
        <v>4838</v>
      </c>
      <c r="B4845" s="10">
        <f t="shared" ca="1" si="723"/>
        <v>0.45149291555739146</v>
      </c>
      <c r="C4845" s="60">
        <f ca="1">_xlfn.NORM.INV(B4845,'Input Parameters'!$E$15,'Input Parameters'!$F$15)</f>
        <v>264.3615407756422</v>
      </c>
      <c r="D4845" s="10">
        <f t="shared" ca="1" si="724"/>
        <v>0.78293254943208812</v>
      </c>
      <c r="E4845" s="62">
        <f ca="1">IF(_xlfn.NORM.INV(D4845,'Input Parameters'!$E$17,'Input Parameters'!$F$17)&lt;3500,3500,IF(_xlfn.NORM.INV(D4845,'Input Parameters'!$E$17,'Input Parameters'!$F$17)&gt;5500,5500,_xlfn.NORM.INV(D4845,'Input Parameters'!$E$17,'Input Parameters'!$F$17)))</f>
        <v>5347.4949030017915</v>
      </c>
      <c r="F4845" s="10">
        <f t="shared" ca="1" si="725"/>
        <v>0.88702471773953873</v>
      </c>
      <c r="G4845" s="64">
        <f ca="1">_xlfn.NORM.INV(F4845,'Input Parameters'!$E$20,'Input Parameters'!$F$20)</f>
        <v>290.76273579198323</v>
      </c>
      <c r="H4845" s="57">
        <f ca="1">EXP(E4845*(1/'Input Parameters'!$E$23-1/G4845))</f>
        <v>0.87290316483231678</v>
      </c>
      <c r="I4845" s="10">
        <f t="shared" ca="1" si="726"/>
        <v>0.90805521425239533</v>
      </c>
      <c r="J4845" s="30">
        <f ca="1">_xlfn.BETA.INV(I4845,'Input Parameters'!$L$26,'Input Parameters'!$M$26,'Input Parameters'!$J$26,'Input Parameters'!$K$26)</f>
        <v>0.84426495987011974</v>
      </c>
      <c r="K4845" s="168">
        <f ca="1">('Input Parameters'!$E$27/'Input Parameters'!$E$38)^$J4845</f>
        <v>2.3439151329298002E-3</v>
      </c>
      <c r="L4845" s="69">
        <f ca="1">$H4845*$C4845*'Input Parameters'!$E$25*K4845</f>
        <v>0.54088660391641896</v>
      </c>
      <c r="M4845" s="24">
        <f t="shared" ca="1" si="727"/>
        <v>0.9751725567894356</v>
      </c>
      <c r="N4845" s="15">
        <f ca="1">_xlfn.NORM.INV(M4845,'Input Parameters'!$E$29,'Input Parameters'!$F$29)</f>
        <v>0.10019629250255042</v>
      </c>
      <c r="O4845" s="8">
        <f t="shared" ca="1" si="728"/>
        <v>0.90574907270452543</v>
      </c>
      <c r="P4845" s="30">
        <f ca="1">_xlfn.LOGNORM.INV(O4845,'Input Parameters'!$H$30,'Input Parameters'!$I$30)</f>
        <v>4.9939764743301094</v>
      </c>
      <c r="Q4845" s="10">
        <f t="shared" ca="1" si="729"/>
        <v>0.14114972816818394</v>
      </c>
      <c r="R4845" s="30">
        <f>IF('Input Parameters'!$E$32=0,0,_xlfn.BETA.INV(Q4845,'Input Parameters'!$L$32,'Input Parameters'!$M$32,'Input Parameters'!$J$32,'Input Parameters'!$K$32))</f>
        <v>0</v>
      </c>
      <c r="S4845" s="10">
        <f t="shared" ca="1" si="730"/>
        <v>0.65645322664964423</v>
      </c>
      <c r="T4845" s="26">
        <f ca="1">_xlfn.LOGNORM.INV(S4845,'Input Parameters'!$H$34,'Input Parameters'!$I$34)</f>
        <v>53.000403992223788</v>
      </c>
      <c r="U4845" s="10">
        <f t="shared" ca="1" si="731"/>
        <v>0.16997507269960455</v>
      </c>
      <c r="V4845" s="30">
        <f ca="1">_xlfn.BETA.INV(U4845,'Input Parameters'!$L$36,'Input Parameters'!$M$36,'Input Parameters'!$J$36,'Input Parameters'!$K$36)</f>
        <v>0.45480354210219587</v>
      </c>
      <c r="W4845" s="2">
        <f ca="1">N4845+(P4845-N4845)*(1-ERF((T4845-R4845)/(2*SQRT(L4845*'Input Parameters'!$E$38))))</f>
        <v>0.10019799211082914</v>
      </c>
      <c r="X4845">
        <f t="shared" ca="1" si="732"/>
        <v>1</v>
      </c>
      <c r="Y4845" s="7"/>
    </row>
    <row r="4846" spans="1:25" ht="15" customHeight="1" x14ac:dyDescent="0.25">
      <c r="A4846" s="139">
        <v>4839</v>
      </c>
      <c r="B4846" s="10">
        <f t="shared" ca="1" si="723"/>
        <v>0.53651155266830952</v>
      </c>
      <c r="C4846" s="60">
        <f ca="1">_xlfn.NORM.INV(B4846,'Input Parameters'!$E$15,'Input Parameters'!$F$15)</f>
        <v>275.93397623375495</v>
      </c>
      <c r="D4846" s="10">
        <f t="shared" ca="1" si="724"/>
        <v>0.34368302222012281</v>
      </c>
      <c r="E4846" s="62">
        <f ca="1">IF(_xlfn.NORM.INV(D4846,'Input Parameters'!$E$17,'Input Parameters'!$F$17)&lt;3500,3500,IF(_xlfn.NORM.INV(D4846,'Input Parameters'!$E$17,'Input Parameters'!$F$17)&gt;5500,5500,_xlfn.NORM.INV(D4846,'Input Parameters'!$E$17,'Input Parameters'!$F$17)))</f>
        <v>4518.2975247218319</v>
      </c>
      <c r="F4846" s="10">
        <f t="shared" ca="1" si="725"/>
        <v>0.81550501195698688</v>
      </c>
      <c r="G4846" s="64">
        <f ca="1">_xlfn.NORM.INV(F4846,'Input Parameters'!$E$20,'Input Parameters'!$F$20)</f>
        <v>288.66905824087638</v>
      </c>
      <c r="H4846" s="57">
        <f ca="1">EXP(E4846*(1/'Input Parameters'!$E$23-1/G4846))</f>
        <v>0.79647582184342935</v>
      </c>
      <c r="I4846" s="10">
        <f t="shared" ca="1" si="726"/>
        <v>0.16484505792549375</v>
      </c>
      <c r="J4846" s="30">
        <f ca="1">_xlfn.BETA.INV(I4846,'Input Parameters'!$L$26,'Input Parameters'!$M$26,'Input Parameters'!$J$26,'Input Parameters'!$K$26)</f>
        <v>0.4969954792988785</v>
      </c>
      <c r="K4846" s="168">
        <f ca="1">('Input Parameters'!$E$27/'Input Parameters'!$E$38)^$J4846</f>
        <v>2.8298106634880821E-2</v>
      </c>
      <c r="L4846" s="69">
        <f ca="1">$H4846*$C4846*'Input Parameters'!$E$25*K4846</f>
        <v>6.2192090421894095</v>
      </c>
      <c r="M4846" s="24">
        <f t="shared" ca="1" si="727"/>
        <v>0.20232633867083927</v>
      </c>
      <c r="N4846" s="15">
        <f ca="1">_xlfn.NORM.INV(M4846,'Input Parameters'!$E$29,'Input Parameters'!$F$29)</f>
        <v>9.9916665942220789E-2</v>
      </c>
      <c r="O4846" s="8">
        <f t="shared" ca="1" si="728"/>
        <v>0.37576530789651363</v>
      </c>
      <c r="P4846" s="30">
        <f ca="1">_xlfn.LOGNORM.INV(O4846,'Input Parameters'!$H$30,'Input Parameters'!$I$30)</f>
        <v>2.3105243534198876</v>
      </c>
      <c r="Q4846" s="10">
        <f t="shared" ca="1" si="729"/>
        <v>0.44737938997531179</v>
      </c>
      <c r="R4846" s="30">
        <f>IF('Input Parameters'!$E$32=0,0,_xlfn.BETA.INV(Q4846,'Input Parameters'!$L$32,'Input Parameters'!$M$32,'Input Parameters'!$J$32,'Input Parameters'!$K$32))</f>
        <v>0</v>
      </c>
      <c r="S4846" s="10">
        <f t="shared" ca="1" si="730"/>
        <v>0.49070498563291243</v>
      </c>
      <c r="T4846" s="26">
        <f ca="1">_xlfn.LOGNORM.INV(S4846,'Input Parameters'!$H$34,'Input Parameters'!$I$34)</f>
        <v>50.261676434975939</v>
      </c>
      <c r="U4846" s="10">
        <f t="shared" ca="1" si="731"/>
        <v>0.95762412880797299</v>
      </c>
      <c r="V4846" s="30">
        <f ca="1">_xlfn.BETA.INV(U4846,'Input Parameters'!$L$36,'Input Parameters'!$M$36,'Input Parameters'!$J$36,'Input Parameters'!$K$36)</f>
        <v>0.88414738034374718</v>
      </c>
      <c r="W4846" s="2">
        <f ca="1">N4846+(P4846-N4846)*(1-ERF((T4846-R4846)/(2*SQRT(L4846*'Input Parameters'!$E$38))))</f>
        <v>0.44061487984336312</v>
      </c>
      <c r="X4846">
        <f t="shared" ca="1" si="732"/>
        <v>1</v>
      </c>
      <c r="Y4846" s="7"/>
    </row>
    <row r="4847" spans="1:25" ht="15" customHeight="1" x14ac:dyDescent="0.25">
      <c r="A4847" s="139">
        <v>4840</v>
      </c>
      <c r="B4847" s="10">
        <f t="shared" ca="1" si="723"/>
        <v>0.83137722762754995</v>
      </c>
      <c r="C4847" s="60">
        <f ca="1">_xlfn.NORM.INV(B4847,'Input Parameters'!$E$15,'Input Parameters'!$F$15)</f>
        <v>322.97241166390836</v>
      </c>
      <c r="D4847" s="10">
        <f t="shared" ca="1" si="724"/>
        <v>0.68717922587228963</v>
      </c>
      <c r="E4847" s="62">
        <f ca="1">IF(_xlfn.NORM.INV(D4847,'Input Parameters'!$E$17,'Input Parameters'!$F$17)&lt;3500,3500,IF(_xlfn.NORM.INV(D4847,'Input Parameters'!$E$17,'Input Parameters'!$F$17)&gt;5500,5500,_xlfn.NORM.INV(D4847,'Input Parameters'!$E$17,'Input Parameters'!$F$17)))</f>
        <v>5141.5093725144234</v>
      </c>
      <c r="F4847" s="10">
        <f t="shared" ca="1" si="725"/>
        <v>0.49498996927743377</v>
      </c>
      <c r="G4847" s="64">
        <f ca="1">_xlfn.NORM.INV(F4847,'Input Parameters'!$E$20,'Input Parameters'!$F$20)</f>
        <v>282.56585728097554</v>
      </c>
      <c r="H4847" s="57">
        <f ca="1">EXP(E4847*(1/'Input Parameters'!$E$23-1/G4847))</f>
        <v>0.52537063539474338</v>
      </c>
      <c r="I4847" s="10">
        <f t="shared" ca="1" si="726"/>
        <v>0.81063218627692435</v>
      </c>
      <c r="J4847" s="30">
        <f ca="1">_xlfn.BETA.INV(I4847,'Input Parameters'!$L$26,'Input Parameters'!$M$26,'Input Parameters'!$J$26,'Input Parameters'!$K$26)</f>
        <v>0.79050516037140395</v>
      </c>
      <c r="K4847" s="168">
        <f ca="1">('Input Parameters'!$E$27/'Input Parameters'!$E$38)^$J4847</f>
        <v>3.4467886929360728E-3</v>
      </c>
      <c r="L4847" s="69">
        <f ca="1">$H4847*$C4847*'Input Parameters'!$E$25*K4847</f>
        <v>0.58485186760867236</v>
      </c>
      <c r="M4847" s="24">
        <f t="shared" ca="1" si="727"/>
        <v>0.69332031941153849</v>
      </c>
      <c r="N4847" s="15">
        <f ca="1">_xlfn.NORM.INV(M4847,'Input Parameters'!$E$29,'Input Parameters'!$F$29)</f>
        <v>0.1000505284025351</v>
      </c>
      <c r="O4847" s="8">
        <f t="shared" ca="1" si="728"/>
        <v>0.84561548468460768</v>
      </c>
      <c r="P4847" s="30">
        <f ca="1">_xlfn.LOGNORM.INV(O4847,'Input Parameters'!$H$30,'Input Parameters'!$I$30)</f>
        <v>4.339823042955846</v>
      </c>
      <c r="Q4847" s="10">
        <f t="shared" ca="1" si="729"/>
        <v>0.46432620005561853</v>
      </c>
      <c r="R4847" s="30">
        <f>IF('Input Parameters'!$E$32=0,0,_xlfn.BETA.INV(Q4847,'Input Parameters'!$L$32,'Input Parameters'!$M$32,'Input Parameters'!$J$32,'Input Parameters'!$K$32))</f>
        <v>0</v>
      </c>
      <c r="S4847" s="10">
        <f t="shared" ca="1" si="730"/>
        <v>0.69335530016589808</v>
      </c>
      <c r="T4847" s="26">
        <f ca="1">_xlfn.LOGNORM.INV(S4847,'Input Parameters'!$H$34,'Input Parameters'!$I$34)</f>
        <v>53.681718993934503</v>
      </c>
      <c r="U4847" s="10">
        <f t="shared" ca="1" si="731"/>
        <v>0.51346786103822251</v>
      </c>
      <c r="V4847" s="30">
        <f ca="1">_xlfn.BETA.INV(U4847,'Input Parameters'!$L$36,'Input Parameters'!$M$36,'Input Parameters'!$J$36,'Input Parameters'!$K$36)</f>
        <v>0.59105032743046004</v>
      </c>
      <c r="W4847" s="2">
        <f ca="1">N4847+(P4847-N4847)*(1-ERF((T4847-R4847)/(2*SQRT(L4847*'Input Parameters'!$E$38))))</f>
        <v>0.10005346369066721</v>
      </c>
      <c r="X4847">
        <f t="shared" ca="1" si="732"/>
        <v>1</v>
      </c>
      <c r="Y4847" s="7"/>
    </row>
    <row r="4848" spans="1:25" ht="15" customHeight="1" x14ac:dyDescent="0.25">
      <c r="A4848" s="139">
        <v>4841</v>
      </c>
      <c r="B4848" s="10">
        <f t="shared" ca="1" si="723"/>
        <v>0.91468966810695396</v>
      </c>
      <c r="C4848" s="60">
        <f ca="1">_xlfn.NORM.INV(B4848,'Input Parameters'!$E$15,'Input Parameters'!$F$15)</f>
        <v>345.22371390926696</v>
      </c>
      <c r="D4848" s="10">
        <f t="shared" ca="1" si="724"/>
        <v>0.80662772688268947</v>
      </c>
      <c r="E4848" s="62">
        <f ca="1">IF(_xlfn.NORM.INV(D4848,'Input Parameters'!$E$17,'Input Parameters'!$F$17)&lt;3500,3500,IF(_xlfn.NORM.INV(D4848,'Input Parameters'!$E$17,'Input Parameters'!$F$17)&gt;5500,5500,_xlfn.NORM.INV(D4848,'Input Parameters'!$E$17,'Input Parameters'!$F$17)))</f>
        <v>5405.8753523920986</v>
      </c>
      <c r="F4848" s="10">
        <f t="shared" ca="1" si="725"/>
        <v>0.52163926283828399</v>
      </c>
      <c r="G4848" s="64">
        <f ca="1">_xlfn.NORM.INV(F4848,'Input Parameters'!$E$20,'Input Parameters'!$F$20)</f>
        <v>283.01359702917864</v>
      </c>
      <c r="H4848" s="57">
        <f ca="1">EXP(E4848*(1/'Input Parameters'!$E$23-1/G4848))</f>
        <v>0.523886687500832</v>
      </c>
      <c r="I4848" s="10">
        <f t="shared" ca="1" si="726"/>
        <v>0.95670382517158148</v>
      </c>
      <c r="J4848" s="30">
        <f ca="1">_xlfn.BETA.INV(I4848,'Input Parameters'!$L$26,'Input Parameters'!$M$26,'Input Parameters'!$J$26,'Input Parameters'!$K$26)</f>
        <v>0.8829138265538341</v>
      </c>
      <c r="K4848" s="168">
        <f ca="1">('Input Parameters'!$E$27/'Input Parameters'!$E$38)^$J4848</f>
        <v>1.7764081388576126E-3</v>
      </c>
      <c r="L4848" s="69">
        <f ca="1">$H4848*$C4848*'Input Parameters'!$E$25*K4848</f>
        <v>0.32127781489930873</v>
      </c>
      <c r="M4848" s="24">
        <f t="shared" ca="1" si="727"/>
        <v>2.8307343129584606E-2</v>
      </c>
      <c r="N4848" s="15">
        <f ca="1">_xlfn.NORM.INV(M4848,'Input Parameters'!$E$29,'Input Parameters'!$F$29)</f>
        <v>9.9809372615857178E-2</v>
      </c>
      <c r="O4848" s="8">
        <f t="shared" ca="1" si="728"/>
        <v>0.64146118786481077</v>
      </c>
      <c r="P4848" s="30">
        <f ca="1">_xlfn.LOGNORM.INV(O4848,'Input Parameters'!$H$30,'Input Parameters'!$I$30)</f>
        <v>3.184246899341276</v>
      </c>
      <c r="Q4848" s="10">
        <f t="shared" ca="1" si="729"/>
        <v>0.5898011846824831</v>
      </c>
      <c r="R4848" s="30">
        <f>IF('Input Parameters'!$E$32=0,0,_xlfn.BETA.INV(Q4848,'Input Parameters'!$L$32,'Input Parameters'!$M$32,'Input Parameters'!$J$32,'Input Parameters'!$K$32))</f>
        <v>0</v>
      </c>
      <c r="S4848" s="10">
        <f t="shared" ca="1" si="730"/>
        <v>0.44188091073097202</v>
      </c>
      <c r="T4848" s="26">
        <f ca="1">_xlfn.LOGNORM.INV(S4848,'Input Parameters'!$H$34,'Input Parameters'!$I$34)</f>
        <v>49.498372215156522</v>
      </c>
      <c r="U4848" s="10">
        <f t="shared" ca="1" si="731"/>
        <v>0.31471286602715476</v>
      </c>
      <c r="V4848" s="30">
        <f ca="1">_xlfn.BETA.INV(U4848,'Input Parameters'!$L$36,'Input Parameters'!$M$36,'Input Parameters'!$J$36,'Input Parameters'!$K$36)</f>
        <v>0.51592319683550447</v>
      </c>
      <c r="W4848" s="2">
        <f ca="1">N4848+(P4848-N4848)*(1-ERF((T4848-R4848)/(2*SQRT(L4848*'Input Parameters'!$E$38))))</f>
        <v>9.9809374656887453E-2</v>
      </c>
      <c r="X4848">
        <f t="shared" ca="1" si="732"/>
        <v>1</v>
      </c>
      <c r="Y4848" s="7"/>
    </row>
    <row r="4849" spans="1:25" ht="15" customHeight="1" x14ac:dyDescent="0.25">
      <c r="A4849" s="139">
        <v>4842</v>
      </c>
      <c r="B4849" s="10">
        <f t="shared" ca="1" si="723"/>
        <v>0.8904412906431749</v>
      </c>
      <c r="C4849" s="60">
        <f ca="1">_xlfn.NORM.INV(B4849,'Input Parameters'!$E$15,'Input Parameters'!$F$15)</f>
        <v>337.56434529220394</v>
      </c>
      <c r="D4849" s="10">
        <f t="shared" ca="1" si="724"/>
        <v>0.53969786610029136</v>
      </c>
      <c r="E4849" s="62">
        <f ca="1">IF(_xlfn.NORM.INV(D4849,'Input Parameters'!$E$17,'Input Parameters'!$F$17)&lt;3500,3500,IF(_xlfn.NORM.INV(D4849,'Input Parameters'!$E$17,'Input Parameters'!$F$17)&gt;5500,5500,_xlfn.NORM.INV(D4849,'Input Parameters'!$E$17,'Input Parameters'!$F$17)))</f>
        <v>4869.7708080310586</v>
      </c>
      <c r="F4849" s="10">
        <f t="shared" ca="1" si="725"/>
        <v>0.45336338284474376</v>
      </c>
      <c r="G4849" s="64">
        <f ca="1">_xlfn.NORM.INV(F4849,'Input Parameters'!$E$20,'Input Parameters'!$F$20)</f>
        <v>281.86497305707832</v>
      </c>
      <c r="H4849" s="57">
        <f ca="1">EXP(E4849*(1/'Input Parameters'!$E$23-1/G4849))</f>
        <v>0.52074887587420915</v>
      </c>
      <c r="I4849" s="10">
        <f t="shared" ca="1" si="726"/>
        <v>0.89726043681568968</v>
      </c>
      <c r="J4849" s="30">
        <f ca="1">_xlfn.BETA.INV(I4849,'Input Parameters'!$L$26,'Input Parameters'!$M$26,'Input Parameters'!$J$26,'Input Parameters'!$K$26)</f>
        <v>0.83729725813697631</v>
      </c>
      <c r="K4849" s="168">
        <f ca="1">('Input Parameters'!$E$27/'Input Parameters'!$E$38)^$J4849</f>
        <v>2.4640396937846989E-3</v>
      </c>
      <c r="L4849" s="69">
        <f ca="1">$H4849*$C4849*'Input Parameters'!$E$25*K4849</f>
        <v>0.43314430586655417</v>
      </c>
      <c r="M4849" s="24">
        <f t="shared" ca="1" si="727"/>
        <v>0.55407651990127205</v>
      </c>
      <c r="N4849" s="15">
        <f ca="1">_xlfn.NORM.INV(M4849,'Input Parameters'!$E$29,'Input Parameters'!$F$29)</f>
        <v>0.10001359675169068</v>
      </c>
      <c r="O4849" s="8">
        <f t="shared" ca="1" si="728"/>
        <v>0.23208450363968114</v>
      </c>
      <c r="P4849" s="30">
        <f ca="1">_xlfn.LOGNORM.INV(O4849,'Input Parameters'!$H$30,'Input Parameters'!$I$30)</f>
        <v>1.8988684591343539</v>
      </c>
      <c r="Q4849" s="10">
        <f t="shared" ca="1" si="729"/>
        <v>0.14985190034878471</v>
      </c>
      <c r="R4849" s="30">
        <f>IF('Input Parameters'!$E$32=0,0,_xlfn.BETA.INV(Q4849,'Input Parameters'!$L$32,'Input Parameters'!$M$32,'Input Parameters'!$J$32,'Input Parameters'!$K$32))</f>
        <v>0</v>
      </c>
      <c r="S4849" s="10">
        <f t="shared" ca="1" si="730"/>
        <v>0.4209309953032877</v>
      </c>
      <c r="T4849" s="26">
        <f ca="1">_xlfn.LOGNORM.INV(S4849,'Input Parameters'!$H$34,'Input Parameters'!$I$34)</f>
        <v>49.170891925301795</v>
      </c>
      <c r="U4849" s="10">
        <f t="shared" ca="1" si="731"/>
        <v>0.75525807575903681</v>
      </c>
      <c r="V4849" s="30">
        <f ca="1">_xlfn.BETA.INV(U4849,'Input Parameters'!$L$36,'Input Parameters'!$M$36,'Input Parameters'!$J$36,'Input Parameters'!$K$36)</f>
        <v>0.69775007292871793</v>
      </c>
      <c r="W4849" s="2">
        <f ca="1">N4849+(P4849-N4849)*(1-ERF((T4849-R4849)/(2*SQRT(L4849*'Input Parameters'!$E$38))))</f>
        <v>0.10001382541798927</v>
      </c>
      <c r="X4849">
        <f t="shared" ca="1" si="732"/>
        <v>1</v>
      </c>
      <c r="Y4849" s="7"/>
    </row>
    <row r="4850" spans="1:25" ht="15" customHeight="1" x14ac:dyDescent="0.25">
      <c r="A4850" s="139">
        <v>4843</v>
      </c>
      <c r="B4850" s="10">
        <f t="shared" ca="1" si="723"/>
        <v>0.11501098010609534</v>
      </c>
      <c r="C4850" s="60">
        <f ca="1">_xlfn.NORM.INV(B4850,'Input Parameters'!$E$15,'Input Parameters'!$F$15)</f>
        <v>205.91868979260175</v>
      </c>
      <c r="D4850" s="10">
        <f t="shared" ca="1" si="724"/>
        <v>0.11716123128953571</v>
      </c>
      <c r="E4850" s="62">
        <f ca="1">IF(_xlfn.NORM.INV(D4850,'Input Parameters'!$E$17,'Input Parameters'!$F$17)&lt;3500,3500,IF(_xlfn.NORM.INV(D4850,'Input Parameters'!$E$17,'Input Parameters'!$F$17)&gt;5500,5500,_xlfn.NORM.INV(D4850,'Input Parameters'!$E$17,'Input Parameters'!$F$17)))</f>
        <v>3967.4914720628731</v>
      </c>
      <c r="F4850" s="10">
        <f t="shared" ca="1" si="725"/>
        <v>1.4201494044798424E-2</v>
      </c>
      <c r="G4850" s="64">
        <f ca="1">_xlfn.NORM.INV(F4850,'Input Parameters'!$E$20,'Input Parameters'!$F$20)</f>
        <v>267.96577805078925</v>
      </c>
      <c r="H4850" s="57">
        <f ca="1">EXP(E4850*(1/'Input Parameters'!$E$23-1/G4850))</f>
        <v>0.28317273248353586</v>
      </c>
      <c r="I4850" s="10">
        <f t="shared" ca="1" si="726"/>
        <v>0.15991956766251536</v>
      </c>
      <c r="J4850" s="30">
        <f ca="1">_xlfn.BETA.INV(I4850,'Input Parameters'!$L$26,'Input Parameters'!$M$26,'Input Parameters'!$J$26,'Input Parameters'!$K$26)</f>
        <v>0.49355324502623071</v>
      </c>
      <c r="K4850" s="168">
        <f ca="1">('Input Parameters'!$E$27/'Input Parameters'!$E$38)^$J4850</f>
        <v>2.9005519146154457E-2</v>
      </c>
      <c r="L4850" s="69">
        <f ca="1">$H4850*$C4850*'Input Parameters'!$E$25*K4850</f>
        <v>1.6913280081742881</v>
      </c>
      <c r="M4850" s="24">
        <f t="shared" ca="1" si="727"/>
        <v>0.58486581692247397</v>
      </c>
      <c r="N4850" s="15">
        <f ca="1">_xlfn.NORM.INV(M4850,'Input Parameters'!$E$29,'Input Parameters'!$F$29)</f>
        <v>0.10002143573913307</v>
      </c>
      <c r="O4850" s="8">
        <f t="shared" ca="1" si="728"/>
        <v>0.93325533798592564</v>
      </c>
      <c r="P4850" s="30">
        <f ca="1">_xlfn.LOGNORM.INV(O4850,'Input Parameters'!$H$30,'Input Parameters'!$I$30)</f>
        <v>5.4512218786007978</v>
      </c>
      <c r="Q4850" s="10">
        <f t="shared" ca="1" si="729"/>
        <v>0.13971200769524639</v>
      </c>
      <c r="R4850" s="30">
        <f>IF('Input Parameters'!$E$32=0,0,_xlfn.BETA.INV(Q4850,'Input Parameters'!$L$32,'Input Parameters'!$M$32,'Input Parameters'!$J$32,'Input Parameters'!$K$32))</f>
        <v>0</v>
      </c>
      <c r="S4850" s="10">
        <f t="shared" ca="1" si="730"/>
        <v>0.47361788892077417</v>
      </c>
      <c r="T4850" s="26">
        <f ca="1">_xlfn.LOGNORM.INV(S4850,'Input Parameters'!$H$34,'Input Parameters'!$I$34)</f>
        <v>49.994050178340117</v>
      </c>
      <c r="U4850" s="10">
        <f t="shared" ca="1" si="731"/>
        <v>0.25627400643085618</v>
      </c>
      <c r="V4850" s="30">
        <f ca="1">_xlfn.BETA.INV(U4850,'Input Parameters'!$L$36,'Input Parameters'!$M$36,'Input Parameters'!$J$36,'Input Parameters'!$K$36)</f>
        <v>0.49273232040240061</v>
      </c>
      <c r="W4850" s="2">
        <f ca="1">N4850+(P4850-N4850)*(1-ERF((T4850-R4850)/(2*SQRT(L4850*'Input Parameters'!$E$38))))</f>
        <v>0.13514041259305015</v>
      </c>
      <c r="X4850">
        <f t="shared" ca="1" si="732"/>
        <v>1</v>
      </c>
      <c r="Y4850" s="7"/>
    </row>
    <row r="4851" spans="1:25" ht="15" customHeight="1" x14ac:dyDescent="0.25">
      <c r="A4851" s="139">
        <v>4844</v>
      </c>
      <c r="B4851" s="10">
        <f t="shared" ca="1" si="723"/>
        <v>0.30086120172679442</v>
      </c>
      <c r="C4851" s="60">
        <f ca="1">_xlfn.NORM.INV(B4851,'Input Parameters'!$E$15,'Input Parameters'!$F$15)</f>
        <v>242.68227734082328</v>
      </c>
      <c r="D4851" s="10">
        <f t="shared" ca="1" si="724"/>
        <v>0.50874844327488888</v>
      </c>
      <c r="E4851" s="62">
        <f ca="1">IF(_xlfn.NORM.INV(D4851,'Input Parameters'!$E$17,'Input Parameters'!$F$17)&lt;3500,3500,IF(_xlfn.NORM.INV(D4851,'Input Parameters'!$E$17,'Input Parameters'!$F$17)&gt;5500,5500,_xlfn.NORM.INV(D4851,'Input Parameters'!$E$17,'Input Parameters'!$F$17)))</f>
        <v>4815.3515971914785</v>
      </c>
      <c r="F4851" s="10">
        <f t="shared" ca="1" si="725"/>
        <v>0.62372899772988633</v>
      </c>
      <c r="G4851" s="64">
        <f ca="1">_xlfn.NORM.INV(F4851,'Input Parameters'!$E$20,'Input Parameters'!$F$20)</f>
        <v>284.76243834395279</v>
      </c>
      <c r="H4851" s="57">
        <f ca="1">EXP(E4851*(1/'Input Parameters'!$E$23-1/G4851))</f>
        <v>0.62414860159056507</v>
      </c>
      <c r="I4851" s="10">
        <f t="shared" ca="1" si="726"/>
        <v>0.87620993296958449</v>
      </c>
      <c r="J4851" s="30">
        <f ca="1">_xlfn.BETA.INV(I4851,'Input Parameters'!$L$26,'Input Parameters'!$M$26,'Input Parameters'!$J$26,'Input Parameters'!$K$26)</f>
        <v>0.82466468966743101</v>
      </c>
      <c r="K4851" s="168">
        <f ca="1">('Input Parameters'!$E$27/'Input Parameters'!$E$38)^$J4851</f>
        <v>2.6977440015844745E-3</v>
      </c>
      <c r="L4851" s="69">
        <f ca="1">$H4851*$C4851*'Input Parameters'!$E$25*K4851</f>
        <v>0.40862675525144043</v>
      </c>
      <c r="M4851" s="24">
        <f t="shared" ca="1" si="727"/>
        <v>0.75428845036622583</v>
      </c>
      <c r="N4851" s="15">
        <f ca="1">_xlfn.NORM.INV(M4851,'Input Parameters'!$E$29,'Input Parameters'!$F$29)</f>
        <v>0.10006880471353739</v>
      </c>
      <c r="O4851" s="8">
        <f t="shared" ca="1" si="728"/>
        <v>0.71891771322186737</v>
      </c>
      <c r="P4851" s="30">
        <f ca="1">_xlfn.LOGNORM.INV(O4851,'Input Parameters'!$H$30,'Input Parameters'!$I$30)</f>
        <v>3.5284061825455275</v>
      </c>
      <c r="Q4851" s="10">
        <f t="shared" ca="1" si="729"/>
        <v>0.78764052274148821</v>
      </c>
      <c r="R4851" s="30">
        <f>IF('Input Parameters'!$E$32=0,0,_xlfn.BETA.INV(Q4851,'Input Parameters'!$L$32,'Input Parameters'!$M$32,'Input Parameters'!$J$32,'Input Parameters'!$K$32))</f>
        <v>0</v>
      </c>
      <c r="S4851" s="10">
        <f t="shared" ca="1" si="730"/>
        <v>0.72004163048604319</v>
      </c>
      <c r="T4851" s="26">
        <f ca="1">_xlfn.LOGNORM.INV(S4851,'Input Parameters'!$H$34,'Input Parameters'!$I$34)</f>
        <v>54.202804046245255</v>
      </c>
      <c r="U4851" s="10">
        <f t="shared" ca="1" si="731"/>
        <v>0.59499693229478168</v>
      </c>
      <c r="V4851" s="30">
        <f ca="1">_xlfn.BETA.INV(U4851,'Input Parameters'!$L$36,'Input Parameters'!$M$36,'Input Parameters'!$J$36,'Input Parameters'!$K$36)</f>
        <v>0.62335080876006721</v>
      </c>
      <c r="W4851" s="2">
        <f ca="1">N4851+(P4851-N4851)*(1-ERF((T4851-R4851)/(2*SQRT(L4851*'Input Parameters'!$E$38))))</f>
        <v>0.10006881165767469</v>
      </c>
      <c r="X4851">
        <f t="shared" ca="1" si="732"/>
        <v>1</v>
      </c>
      <c r="Y4851" s="7"/>
    </row>
    <row r="4852" spans="1:25" ht="15" customHeight="1" x14ac:dyDescent="0.25">
      <c r="A4852" s="139">
        <v>4845</v>
      </c>
      <c r="B4852" s="10">
        <f t="shared" ca="1" si="723"/>
        <v>0.7571697252264985</v>
      </c>
      <c r="C4852" s="60">
        <f ca="1">_xlfn.NORM.INV(B4852,'Input Parameters'!$E$15,'Input Parameters'!$F$15)</f>
        <v>308.75234646586273</v>
      </c>
      <c r="D4852" s="10">
        <f t="shared" ca="1" si="724"/>
        <v>0.50516781832057012</v>
      </c>
      <c r="E4852" s="62">
        <f ca="1">IF(_xlfn.NORM.INV(D4852,'Input Parameters'!$E$17,'Input Parameters'!$F$17)&lt;3500,3500,IF(_xlfn.NORM.INV(D4852,'Input Parameters'!$E$17,'Input Parameters'!$F$17)&gt;5500,5500,_xlfn.NORM.INV(D4852,'Input Parameters'!$E$17,'Input Parameters'!$F$17)))</f>
        <v>4809.067913272851</v>
      </c>
      <c r="F4852" s="10">
        <f t="shared" ca="1" si="725"/>
        <v>0.13482613040103997</v>
      </c>
      <c r="G4852" s="64">
        <f ca="1">_xlfn.NORM.INV(F4852,'Input Parameters'!$E$20,'Input Parameters'!$F$20)</f>
        <v>275.25411310745892</v>
      </c>
      <c r="H4852" s="57">
        <f ca="1">EXP(E4852*(1/'Input Parameters'!$E$23-1/G4852))</f>
        <v>0.3484963549955567</v>
      </c>
      <c r="I4852" s="10">
        <f t="shared" ca="1" si="726"/>
        <v>0.9322658750297047</v>
      </c>
      <c r="J4852" s="30">
        <f ca="1">_xlfn.BETA.INV(I4852,'Input Parameters'!$L$26,'Input Parameters'!$M$26,'Input Parameters'!$J$26,'Input Parameters'!$K$26)</f>
        <v>0.8615939335115147</v>
      </c>
      <c r="K4852" s="168">
        <f ca="1">('Input Parameters'!$E$27/'Input Parameters'!$E$38)^$J4852</f>
        <v>2.0699439411989611E-3</v>
      </c>
      <c r="L4852" s="69">
        <f ca="1">$H4852*$C4852*'Input Parameters'!$E$25*K4852</f>
        <v>0.22272403751842634</v>
      </c>
      <c r="M4852" s="24">
        <f t="shared" ca="1" si="727"/>
        <v>0.4033173058022762</v>
      </c>
      <c r="N4852" s="15">
        <f ca="1">_xlfn.NORM.INV(M4852,'Input Parameters'!$E$29,'Input Parameters'!$F$29)</f>
        <v>9.9975523011319192E-2</v>
      </c>
      <c r="O4852" s="8">
        <f t="shared" ca="1" si="728"/>
        <v>0.27631523740158959</v>
      </c>
      <c r="P4852" s="30">
        <f ca="1">_xlfn.LOGNORM.INV(O4852,'Input Parameters'!$H$30,'Input Parameters'!$I$30)</f>
        <v>2.0269454428646156</v>
      </c>
      <c r="Q4852" s="10">
        <f t="shared" ca="1" si="729"/>
        <v>0.37989448712523644</v>
      </c>
      <c r="R4852" s="30">
        <f>IF('Input Parameters'!$E$32=0,0,_xlfn.BETA.INV(Q4852,'Input Parameters'!$L$32,'Input Parameters'!$M$32,'Input Parameters'!$J$32,'Input Parameters'!$K$32))</f>
        <v>0</v>
      </c>
      <c r="S4852" s="10">
        <f t="shared" ca="1" si="730"/>
        <v>0.24296096469128525</v>
      </c>
      <c r="T4852" s="26">
        <f ca="1">_xlfn.LOGNORM.INV(S4852,'Input Parameters'!$H$34,'Input Parameters'!$I$34)</f>
        <v>46.218513600655214</v>
      </c>
      <c r="U4852" s="10">
        <f t="shared" ca="1" si="731"/>
        <v>0.9818084477553779</v>
      </c>
      <c r="V4852" s="30">
        <f ca="1">_xlfn.BETA.INV(U4852,'Input Parameters'!$L$36,'Input Parameters'!$M$36,'Input Parameters'!$J$36,'Input Parameters'!$K$36)</f>
        <v>0.95420276922594782</v>
      </c>
      <c r="W4852" s="2">
        <f ca="1">N4852+(P4852-N4852)*(1-ERF((T4852-R4852)/(2*SQRT(L4852*'Input Parameters'!$E$38))))</f>
        <v>9.9975523019722623E-2</v>
      </c>
      <c r="X4852">
        <f t="shared" ca="1" si="732"/>
        <v>1</v>
      </c>
      <c r="Y4852" s="7"/>
    </row>
    <row r="4853" spans="1:25" ht="15" customHeight="1" x14ac:dyDescent="0.25">
      <c r="A4853" s="139">
        <v>4846</v>
      </c>
      <c r="B4853" s="10">
        <f t="shared" ca="1" si="723"/>
        <v>0.51663753154581671</v>
      </c>
      <c r="C4853" s="60">
        <f ca="1">_xlfn.NORM.INV(B4853,'Input Parameters'!$E$15,'Input Parameters'!$F$15)</f>
        <v>273.22794455589843</v>
      </c>
      <c r="D4853" s="10">
        <f t="shared" ca="1" si="724"/>
        <v>0.44635328316267542</v>
      </c>
      <c r="E4853" s="62">
        <f ca="1">IF(_xlfn.NORM.INV(D4853,'Input Parameters'!$E$17,'Input Parameters'!$F$17)&lt;3500,3500,IF(_xlfn.NORM.INV(D4853,'Input Parameters'!$E$17,'Input Parameters'!$F$17)&gt;5500,5500,_xlfn.NORM.INV(D4853,'Input Parameters'!$E$17,'Input Parameters'!$F$17)))</f>
        <v>4705.583834975082</v>
      </c>
      <c r="F4853" s="10">
        <f t="shared" ca="1" si="725"/>
        <v>0.51223076878687057</v>
      </c>
      <c r="G4853" s="64">
        <f ca="1">_xlfn.NORM.INV(F4853,'Input Parameters'!$E$20,'Input Parameters'!$F$20)</f>
        <v>282.85544072703499</v>
      </c>
      <c r="H4853" s="57">
        <f ca="1">EXP(E4853*(1/'Input Parameters'!$E$23-1/G4853))</f>
        <v>0.56437868630794075</v>
      </c>
      <c r="I4853" s="10">
        <f t="shared" ca="1" si="726"/>
        <v>0.40742919031087943</v>
      </c>
      <c r="J4853" s="30">
        <f ca="1">_xlfn.BETA.INV(I4853,'Input Parameters'!$L$26,'Input Parameters'!$M$26,'Input Parameters'!$J$26,'Input Parameters'!$K$26)</f>
        <v>0.62309425961243792</v>
      </c>
      <c r="K4853" s="168">
        <f ca="1">('Input Parameters'!$E$27/'Input Parameters'!$E$38)^$J4853</f>
        <v>1.1453385374362475E-2</v>
      </c>
      <c r="L4853" s="69">
        <f ca="1">$H4853*$C4853*'Input Parameters'!$E$25*K4853</f>
        <v>1.7661581636712027</v>
      </c>
      <c r="M4853" s="24">
        <f t="shared" ca="1" si="727"/>
        <v>0.79013625383754127</v>
      </c>
      <c r="N4853" s="15">
        <f ca="1">_xlfn.NORM.INV(M4853,'Input Parameters'!$E$29,'Input Parameters'!$F$29)</f>
        <v>0.10008068941103655</v>
      </c>
      <c r="O4853" s="8">
        <f t="shared" ca="1" si="728"/>
        <v>0.5589532469186923</v>
      </c>
      <c r="P4853" s="30">
        <f ca="1">_xlfn.LOGNORM.INV(O4853,'Input Parameters'!$H$30,'Input Parameters'!$I$30)</f>
        <v>2.8780185753397647</v>
      </c>
      <c r="Q4853" s="10">
        <f t="shared" ca="1" si="729"/>
        <v>0.15935386447812649</v>
      </c>
      <c r="R4853" s="30">
        <f>IF('Input Parameters'!$E$32=0,0,_xlfn.BETA.INV(Q4853,'Input Parameters'!$L$32,'Input Parameters'!$M$32,'Input Parameters'!$J$32,'Input Parameters'!$K$32))</f>
        <v>0</v>
      </c>
      <c r="S4853" s="10">
        <f t="shared" ca="1" si="730"/>
        <v>0.8642665524334443</v>
      </c>
      <c r="T4853" s="26">
        <f ca="1">_xlfn.LOGNORM.INV(S4853,'Input Parameters'!$H$34,'Input Parameters'!$I$34)</f>
        <v>57.804876551257685</v>
      </c>
      <c r="U4853" s="10">
        <f t="shared" ca="1" si="731"/>
        <v>0.52553153028993183</v>
      </c>
      <c r="V4853" s="30">
        <f ca="1">_xlfn.BETA.INV(U4853,'Input Parameters'!$L$36,'Input Parameters'!$M$36,'Input Parameters'!$J$36,'Input Parameters'!$K$36)</f>
        <v>0.5957065123954377</v>
      </c>
      <c r="W4853" s="2">
        <f ca="1">N4853+(P4853-N4853)*(1-ERF((T4853-R4853)/(2*SQRT(L4853*'Input Parameters'!$E$38))))</f>
        <v>0.10591589698139819</v>
      </c>
      <c r="X4853">
        <f t="shared" ca="1" si="732"/>
        <v>1</v>
      </c>
      <c r="Y4853" s="7"/>
    </row>
    <row r="4854" spans="1:25" ht="15" customHeight="1" x14ac:dyDescent="0.25">
      <c r="A4854" s="139">
        <v>4847</v>
      </c>
      <c r="B4854" s="10">
        <f t="shared" ca="1" si="723"/>
        <v>0.74200962329350073</v>
      </c>
      <c r="C4854" s="60">
        <f ca="1">_xlfn.NORM.INV(B4854,'Input Parameters'!$E$15,'Input Parameters'!$F$15)</f>
        <v>306.16873228508325</v>
      </c>
      <c r="D4854" s="10">
        <f t="shared" ca="1" si="724"/>
        <v>0.99891723825899226</v>
      </c>
      <c r="E4854" s="62">
        <f ca="1">IF(_xlfn.NORM.INV(D4854,'Input Parameters'!$E$17,'Input Parameters'!$F$17)&lt;3500,3500,IF(_xlfn.NORM.INV(D4854,'Input Parameters'!$E$17,'Input Parameters'!$F$17)&gt;5500,5500,_xlfn.NORM.INV(D4854,'Input Parameters'!$E$17,'Input Parameters'!$F$17)))</f>
        <v>5500</v>
      </c>
      <c r="F4854" s="10">
        <f t="shared" ca="1" si="725"/>
        <v>0.1180748933746798</v>
      </c>
      <c r="G4854" s="64">
        <f ca="1">_xlfn.NORM.INV(F4854,'Input Parameters'!$E$20,'Input Parameters'!$F$20)</f>
        <v>274.71274214053767</v>
      </c>
      <c r="H4854" s="57">
        <f ca="1">EXP(E4854*(1/'Input Parameters'!$E$23-1/G4854))</f>
        <v>0.28795411334316812</v>
      </c>
      <c r="I4854" s="10">
        <f t="shared" ca="1" si="726"/>
        <v>0.41072206913146936</v>
      </c>
      <c r="J4854" s="30">
        <f ca="1">_xlfn.BETA.INV(I4854,'Input Parameters'!$L$26,'Input Parameters'!$M$26,'Input Parameters'!$J$26,'Input Parameters'!$K$26)</f>
        <v>0.62450078745318027</v>
      </c>
      <c r="K4854" s="168">
        <f ca="1">('Input Parameters'!$E$27/'Input Parameters'!$E$38)^$J4854</f>
        <v>1.1338412468804194E-2</v>
      </c>
      <c r="L4854" s="69">
        <f ca="1">$H4854*$C4854*'Input Parameters'!$E$25*K4854</f>
        <v>0.99962330901737018</v>
      </c>
      <c r="M4854" s="24">
        <f t="shared" ca="1" si="727"/>
        <v>0.68327322535252932</v>
      </c>
      <c r="N4854" s="15">
        <f ca="1">_xlfn.NORM.INV(M4854,'Input Parameters'!$E$29,'Input Parameters'!$F$29)</f>
        <v>0.10004768716099038</v>
      </c>
      <c r="O4854" s="8">
        <f t="shared" ca="1" si="728"/>
        <v>0.26885768710897562</v>
      </c>
      <c r="P4854" s="30">
        <f ca="1">_xlfn.LOGNORM.INV(O4854,'Input Parameters'!$H$30,'Input Parameters'!$I$30)</f>
        <v>2.0055648751792585</v>
      </c>
      <c r="Q4854" s="10">
        <f t="shared" ca="1" si="729"/>
        <v>0.45044469152171929</v>
      </c>
      <c r="R4854" s="30">
        <f>IF('Input Parameters'!$E$32=0,0,_xlfn.BETA.INV(Q4854,'Input Parameters'!$L$32,'Input Parameters'!$M$32,'Input Parameters'!$J$32,'Input Parameters'!$K$32))</f>
        <v>0</v>
      </c>
      <c r="S4854" s="10">
        <f t="shared" ca="1" si="730"/>
        <v>0.33497250528288813</v>
      </c>
      <c r="T4854" s="26">
        <f ca="1">_xlfn.LOGNORM.INV(S4854,'Input Parameters'!$H$34,'Input Parameters'!$I$34)</f>
        <v>47.802249558760323</v>
      </c>
      <c r="U4854" s="10">
        <f t="shared" ca="1" si="731"/>
        <v>0.59804174111338493</v>
      </c>
      <c r="V4854" s="30">
        <f ca="1">_xlfn.BETA.INV(U4854,'Input Parameters'!$L$36,'Input Parameters'!$M$36,'Input Parameters'!$J$36,'Input Parameters'!$K$36)</f>
        <v>0.62460351645910084</v>
      </c>
      <c r="W4854" s="2">
        <f ca="1">N4854+(P4854-N4854)*(1-ERF((T4854-R4854)/(2*SQRT(L4854*'Input Parameters'!$E$38))))</f>
        <v>0.10142507110889126</v>
      </c>
      <c r="X4854">
        <f t="shared" ca="1" si="732"/>
        <v>1</v>
      </c>
      <c r="Y4854" s="7"/>
    </row>
    <row r="4855" spans="1:25" ht="15" customHeight="1" x14ac:dyDescent="0.25">
      <c r="A4855" s="139">
        <v>4848</v>
      </c>
      <c r="B4855" s="10">
        <f t="shared" ca="1" si="723"/>
        <v>2.0004603555615952E-2</v>
      </c>
      <c r="C4855" s="60">
        <f ca="1">_xlfn.NORM.INV(B4855,'Input Parameters'!$E$15,'Input Parameters'!$F$15)</f>
        <v>159.6726338002766</v>
      </c>
      <c r="D4855" s="10">
        <f t="shared" ca="1" si="724"/>
        <v>0.30876021649862562</v>
      </c>
      <c r="E4855" s="62">
        <f ca="1">IF(_xlfn.NORM.INV(D4855,'Input Parameters'!$E$17,'Input Parameters'!$F$17)&lt;3500,3500,IF(_xlfn.NORM.INV(D4855,'Input Parameters'!$E$17,'Input Parameters'!$F$17)&gt;5500,5500,_xlfn.NORM.INV(D4855,'Input Parameters'!$E$17,'Input Parameters'!$F$17)))</f>
        <v>4450.4426729851766</v>
      </c>
      <c r="F4855" s="10">
        <f t="shared" ca="1" si="725"/>
        <v>0.18806955824256388</v>
      </c>
      <c r="G4855" s="64">
        <f ca="1">_xlfn.NORM.INV(F4855,'Input Parameters'!$E$20,'Input Parameters'!$F$20)</f>
        <v>276.72028241788104</v>
      </c>
      <c r="H4855" s="57">
        <f ca="1">EXP(E4855*(1/'Input Parameters'!$E$23-1/G4855))</f>
        <v>0.41071671351151051</v>
      </c>
      <c r="I4855" s="10">
        <f t="shared" ca="1" si="726"/>
        <v>0.63314855892481714</v>
      </c>
      <c r="J4855" s="30">
        <f ca="1">_xlfn.BETA.INV(I4855,'Input Parameters'!$L$26,'Input Parameters'!$M$26,'Input Parameters'!$J$26,'Input Parameters'!$K$26)</f>
        <v>0.71449408436819173</v>
      </c>
      <c r="K4855" s="168">
        <f ca="1">('Input Parameters'!$E$27/'Input Parameters'!$E$38)^$J4855</f>
        <v>5.9457235964181484E-3</v>
      </c>
      <c r="L4855" s="69">
        <f ca="1">$H4855*$C4855*'Input Parameters'!$E$25*K4855</f>
        <v>0.38992185789834305</v>
      </c>
      <c r="M4855" s="24">
        <f t="shared" ca="1" si="727"/>
        <v>0.15437365755402577</v>
      </c>
      <c r="N4855" s="15">
        <f ca="1">_xlfn.NORM.INV(M4855,'Input Parameters'!$E$29,'Input Parameters'!$F$29)</f>
        <v>9.9898214593706083E-2</v>
      </c>
      <c r="O4855" s="8">
        <f t="shared" ca="1" si="728"/>
        <v>0.36157992446173082</v>
      </c>
      <c r="P4855" s="30">
        <f ca="1">_xlfn.LOGNORM.INV(O4855,'Input Parameters'!$H$30,'Input Parameters'!$I$30)</f>
        <v>2.2698298691043544</v>
      </c>
      <c r="Q4855" s="10">
        <f t="shared" ca="1" si="729"/>
        <v>0.22211640287709189</v>
      </c>
      <c r="R4855" s="30">
        <f>IF('Input Parameters'!$E$32=0,0,_xlfn.BETA.INV(Q4855,'Input Parameters'!$L$32,'Input Parameters'!$M$32,'Input Parameters'!$J$32,'Input Parameters'!$K$32))</f>
        <v>0</v>
      </c>
      <c r="S4855" s="10">
        <f t="shared" ca="1" si="730"/>
        <v>0.84146970444515623</v>
      </c>
      <c r="T4855" s="26">
        <f ca="1">_xlfn.LOGNORM.INV(S4855,'Input Parameters'!$H$34,'Input Parameters'!$I$34)</f>
        <v>57.095447714016238</v>
      </c>
      <c r="U4855" s="10">
        <f t="shared" ca="1" si="731"/>
        <v>0.76587354485189651</v>
      </c>
      <c r="V4855" s="30">
        <f ca="1">_xlfn.BETA.INV(U4855,'Input Parameters'!$L$36,'Input Parameters'!$M$36,'Input Parameters'!$J$36,'Input Parameters'!$K$36)</f>
        <v>0.70359759637725672</v>
      </c>
      <c r="W4855" s="2">
        <f ca="1">N4855+(P4855-N4855)*(1-ERF((T4855-R4855)/(2*SQRT(L4855*'Input Parameters'!$E$38))))</f>
        <v>9.9898214812887215E-2</v>
      </c>
      <c r="X4855">
        <f t="shared" ca="1" si="732"/>
        <v>1</v>
      </c>
      <c r="Y4855" s="7"/>
    </row>
    <row r="4856" spans="1:25" ht="15" customHeight="1" x14ac:dyDescent="0.25">
      <c r="A4856" s="139">
        <v>4849</v>
      </c>
      <c r="B4856" s="10">
        <f t="shared" ca="1" si="723"/>
        <v>0.75454748989611753</v>
      </c>
      <c r="C4856" s="60">
        <f ca="1">_xlfn.NORM.INV(B4856,'Input Parameters'!$E$15,'Input Parameters'!$F$15)</f>
        <v>308.29944014837474</v>
      </c>
      <c r="D4856" s="10">
        <f t="shared" ca="1" si="724"/>
        <v>0.69879802759494758</v>
      </c>
      <c r="E4856" s="62">
        <f ca="1">IF(_xlfn.NORM.INV(D4856,'Input Parameters'!$E$17,'Input Parameters'!$F$17)&lt;3500,3500,IF(_xlfn.NORM.INV(D4856,'Input Parameters'!$E$17,'Input Parameters'!$F$17)&gt;5500,5500,_xlfn.NORM.INV(D4856,'Input Parameters'!$E$17,'Input Parameters'!$F$17)))</f>
        <v>5164.6626468382601</v>
      </c>
      <c r="F4856" s="10">
        <f t="shared" ca="1" si="725"/>
        <v>0.82306965095674711</v>
      </c>
      <c r="G4856" s="64">
        <f ca="1">_xlfn.NORM.INV(F4856,'Input Parameters'!$E$20,'Input Parameters'!$F$20)</f>
        <v>288.86174962233628</v>
      </c>
      <c r="H4856" s="57">
        <f ca="1">EXP(E4856*(1/'Input Parameters'!$E$23-1/G4856))</f>
        <v>0.78022173562638852</v>
      </c>
      <c r="I4856" s="10">
        <f t="shared" ca="1" si="726"/>
        <v>0.93942987639521069</v>
      </c>
      <c r="J4856" s="30">
        <f ca="1">_xlfn.BETA.INV(I4856,'Input Parameters'!$L$26,'Input Parameters'!$M$26,'Input Parameters'!$J$26,'Input Parameters'!$K$26)</f>
        <v>0.86733135991693733</v>
      </c>
      <c r="K4856" s="168">
        <f ca="1">('Input Parameters'!$E$27/'Input Parameters'!$E$38)^$J4856</f>
        <v>1.9864851672250559E-3</v>
      </c>
      <c r="L4856" s="69">
        <f ca="1">$H4856*$C4856*'Input Parameters'!$E$25*K4856</f>
        <v>0.4778329646883398</v>
      </c>
      <c r="M4856" s="24">
        <f t="shared" ca="1" si="727"/>
        <v>1.7027577138422623E-2</v>
      </c>
      <c r="N4856" s="15">
        <f ca="1">_xlfn.NORM.INV(M4856,'Input Parameters'!$E$29,'Input Parameters'!$F$29)</f>
        <v>9.9788058196854587E-2</v>
      </c>
      <c r="O4856" s="8">
        <f t="shared" ca="1" si="728"/>
        <v>0.4618987331590616</v>
      </c>
      <c r="P4856" s="30">
        <f ca="1">_xlfn.LOGNORM.INV(O4856,'Input Parameters'!$H$30,'Input Parameters'!$I$30)</f>
        <v>2.5647388233459383</v>
      </c>
      <c r="Q4856" s="10">
        <f t="shared" ca="1" si="729"/>
        <v>0.62565458730081158</v>
      </c>
      <c r="R4856" s="30">
        <f>IF('Input Parameters'!$E$32=0,0,_xlfn.BETA.INV(Q4856,'Input Parameters'!$L$32,'Input Parameters'!$M$32,'Input Parameters'!$J$32,'Input Parameters'!$K$32))</f>
        <v>0</v>
      </c>
      <c r="S4856" s="10">
        <f t="shared" ca="1" si="730"/>
        <v>0.59240033920000612</v>
      </c>
      <c r="T4856" s="26">
        <f ca="1">_xlfn.LOGNORM.INV(S4856,'Input Parameters'!$H$34,'Input Parameters'!$I$34)</f>
        <v>51.896252600739231</v>
      </c>
      <c r="U4856" s="10">
        <f t="shared" ca="1" si="731"/>
        <v>0.63014690600707046</v>
      </c>
      <c r="V4856" s="30">
        <f ca="1">_xlfn.BETA.INV(U4856,'Input Parameters'!$L$36,'Input Parameters'!$M$36,'Input Parameters'!$J$36,'Input Parameters'!$K$36)</f>
        <v>0.63808366866916033</v>
      </c>
      <c r="W4856" s="2">
        <f ca="1">N4856+(P4856-N4856)*(1-ERF((T4856-R4856)/(2*SQRT(L4856*'Input Parameters'!$E$38))))</f>
        <v>9.9788330447368748E-2</v>
      </c>
      <c r="X4856">
        <f t="shared" ca="1" si="732"/>
        <v>1</v>
      </c>
      <c r="Y4856" s="7"/>
    </row>
    <row r="4857" spans="1:25" ht="15" customHeight="1" x14ac:dyDescent="0.25">
      <c r="A4857" s="139">
        <v>4850</v>
      </c>
      <c r="B4857" s="10">
        <f t="shared" ca="1" si="723"/>
        <v>0.70154735313785288</v>
      </c>
      <c r="C4857" s="60">
        <f ca="1">_xlfn.NORM.INV(B4857,'Input Parameters'!$E$15,'Input Parameters'!$F$15)</f>
        <v>299.62773005623882</v>
      </c>
      <c r="D4857" s="10">
        <f t="shared" ca="1" si="724"/>
        <v>0.2543721805460164</v>
      </c>
      <c r="E4857" s="62">
        <f ca="1">IF(_xlfn.NORM.INV(D4857,'Input Parameters'!$E$17,'Input Parameters'!$F$17)&lt;3500,3500,IF(_xlfn.NORM.INV(D4857,'Input Parameters'!$E$17,'Input Parameters'!$F$17)&gt;5500,5500,_xlfn.NORM.INV(D4857,'Input Parameters'!$E$17,'Input Parameters'!$F$17)))</f>
        <v>4337.4441235294044</v>
      </c>
      <c r="F4857" s="10">
        <f t="shared" ca="1" si="725"/>
        <v>0.57776477076973154</v>
      </c>
      <c r="G4857" s="64">
        <f ca="1">_xlfn.NORM.INV(F4857,'Input Parameters'!$E$20,'Input Parameters'!$F$20)</f>
        <v>283.96439592543516</v>
      </c>
      <c r="H4857" s="57">
        <f ca="1">EXP(E4857*(1/'Input Parameters'!$E$23-1/G4857))</f>
        <v>0.62663435489638342</v>
      </c>
      <c r="I4857" s="10">
        <f t="shared" ca="1" si="726"/>
        <v>0.20462859413489498</v>
      </c>
      <c r="J4857" s="30">
        <f ca="1">_xlfn.BETA.INV(I4857,'Input Parameters'!$L$26,'Input Parameters'!$M$26,'Input Parameters'!$J$26,'Input Parameters'!$K$26)</f>
        <v>0.52269764342464364</v>
      </c>
      <c r="K4857" s="168">
        <f ca="1">('Input Parameters'!$E$27/'Input Parameters'!$E$38)^$J4857</f>
        <v>2.3533681849255843E-2</v>
      </c>
      <c r="L4857" s="69">
        <f ca="1">$H4857*$C4857*'Input Parameters'!$E$25*K4857</f>
        <v>4.4186141932808995</v>
      </c>
      <c r="M4857" s="24">
        <f t="shared" ca="1" si="727"/>
        <v>0.52046596516316856</v>
      </c>
      <c r="N4857" s="15">
        <f ca="1">_xlfn.NORM.INV(M4857,'Input Parameters'!$E$29,'Input Parameters'!$F$29)</f>
        <v>0.10000513230893913</v>
      </c>
      <c r="O4857" s="8">
        <f t="shared" ca="1" si="728"/>
        <v>0.17189047594683515</v>
      </c>
      <c r="P4857" s="30">
        <f ca="1">_xlfn.LOGNORM.INV(O4857,'Input Parameters'!$H$30,'Input Parameters'!$I$30)</f>
        <v>1.7157112969293269</v>
      </c>
      <c r="Q4857" s="10">
        <f t="shared" ca="1" si="729"/>
        <v>0.73983183357755666</v>
      </c>
      <c r="R4857" s="30">
        <f>IF('Input Parameters'!$E$32=0,0,_xlfn.BETA.INV(Q4857,'Input Parameters'!$L$32,'Input Parameters'!$M$32,'Input Parameters'!$J$32,'Input Parameters'!$K$32))</f>
        <v>0</v>
      </c>
      <c r="S4857" s="10">
        <f t="shared" ca="1" si="730"/>
        <v>0.19117149526315469</v>
      </c>
      <c r="T4857" s="26">
        <f ca="1">_xlfn.LOGNORM.INV(S4857,'Input Parameters'!$H$34,'Input Parameters'!$I$34)</f>
        <v>45.212284009510597</v>
      </c>
      <c r="U4857" s="10">
        <f t="shared" ca="1" si="731"/>
        <v>0.3752182099689283</v>
      </c>
      <c r="V4857" s="30">
        <f ca="1">_xlfn.BETA.INV(U4857,'Input Parameters'!$L$36,'Input Parameters'!$M$36,'Input Parameters'!$J$36,'Input Parameters'!$K$36)</f>
        <v>0.53895439566122105</v>
      </c>
      <c r="W4857" s="2">
        <f ca="1">N4857+(P4857-N4857)*(1-ERF((T4857-R4857)/(2*SQRT(L4857*'Input Parameters'!$E$38))))</f>
        <v>0.30727908952904337</v>
      </c>
      <c r="X4857">
        <f t="shared" ca="1" si="732"/>
        <v>1</v>
      </c>
      <c r="Y4857" s="7"/>
    </row>
    <row r="4858" spans="1:25" ht="15" customHeight="1" x14ac:dyDescent="0.25">
      <c r="A4858" s="139">
        <v>4851</v>
      </c>
      <c r="B4858" s="10">
        <f t="shared" ca="1" si="723"/>
        <v>5.0212585507414254E-3</v>
      </c>
      <c r="C4858" s="60">
        <f ca="1">_xlfn.NORM.INV(B4858,'Input Parameters'!$E$15,'Input Parameters'!$F$15)</f>
        <v>131.45367331702326</v>
      </c>
      <c r="D4858" s="10">
        <f t="shared" ca="1" si="724"/>
        <v>0.36885660345372773</v>
      </c>
      <c r="E4858" s="62">
        <f ca="1">IF(_xlfn.NORM.INV(D4858,'Input Parameters'!$E$17,'Input Parameters'!$F$17)&lt;3500,3500,IF(_xlfn.NORM.INV(D4858,'Input Parameters'!$E$17,'Input Parameters'!$F$17)&gt;5500,5500,_xlfn.NORM.INV(D4858,'Input Parameters'!$E$17,'Input Parameters'!$F$17)))</f>
        <v>4565.5817705124591</v>
      </c>
      <c r="F4858" s="10">
        <f t="shared" ca="1" si="725"/>
        <v>0.61317066782614926</v>
      </c>
      <c r="G4858" s="64">
        <f ca="1">_xlfn.NORM.INV(F4858,'Input Parameters'!$E$20,'Input Parameters'!$F$20)</f>
        <v>284.57686994458498</v>
      </c>
      <c r="H4858" s="57">
        <f ca="1">EXP(E4858*(1/'Input Parameters'!$E$23-1/G4858))</f>
        <v>0.63294478284211919</v>
      </c>
      <c r="I4858" s="10">
        <f t="shared" ca="1" si="726"/>
        <v>0.87851415269506206</v>
      </c>
      <c r="J4858" s="30">
        <f ca="1">_xlfn.BETA.INV(I4858,'Input Parameters'!$L$26,'Input Parameters'!$M$26,'Input Parameters'!$J$26,'Input Parameters'!$K$26)</f>
        <v>0.82599507702321306</v>
      </c>
      <c r="K4858" s="168">
        <f ca="1">('Input Parameters'!$E$27/'Input Parameters'!$E$38)^$J4858</f>
        <v>2.6721221478959124E-3</v>
      </c>
      <c r="L4858" s="69">
        <f ca="1">$H4858*$C4858*'Input Parameters'!$E$25*K4858</f>
        <v>0.22232835651418356</v>
      </c>
      <c r="M4858" s="24">
        <f t="shared" ca="1" si="727"/>
        <v>0.23759171302235726</v>
      </c>
      <c r="N4858" s="15">
        <f ca="1">_xlfn.NORM.INV(M4858,'Input Parameters'!$E$29,'Input Parameters'!$F$29)</f>
        <v>9.9928592924068679E-2</v>
      </c>
      <c r="O4858" s="8">
        <f t="shared" ca="1" si="728"/>
        <v>0.30469295679608766</v>
      </c>
      <c r="P4858" s="30">
        <f ca="1">_xlfn.LOGNORM.INV(O4858,'Input Parameters'!$H$30,'Input Parameters'!$I$30)</f>
        <v>2.1078689819878345</v>
      </c>
      <c r="Q4858" s="10">
        <f t="shared" ca="1" si="729"/>
        <v>0.41111939603752168</v>
      </c>
      <c r="R4858" s="30">
        <f>IF('Input Parameters'!$E$32=0,0,_xlfn.BETA.INV(Q4858,'Input Parameters'!$L$32,'Input Parameters'!$M$32,'Input Parameters'!$J$32,'Input Parameters'!$K$32))</f>
        <v>0</v>
      </c>
      <c r="S4858" s="10">
        <f t="shared" ca="1" si="730"/>
        <v>0.26472669234411106</v>
      </c>
      <c r="T4858" s="26">
        <f ca="1">_xlfn.LOGNORM.INV(S4858,'Input Parameters'!$H$34,'Input Parameters'!$I$34)</f>
        <v>46.61133069331315</v>
      </c>
      <c r="U4858" s="10">
        <f t="shared" ca="1" si="731"/>
        <v>0.96918382470227205</v>
      </c>
      <c r="V4858" s="30">
        <f ca="1">_xlfn.BETA.INV(U4858,'Input Parameters'!$L$36,'Input Parameters'!$M$36,'Input Parameters'!$J$36,'Input Parameters'!$K$36)</f>
        <v>0.91158289220674127</v>
      </c>
      <c r="W4858" s="2">
        <f ca="1">N4858+(P4858-N4858)*(1-ERF((T4858-R4858)/(2*SQRT(L4858*'Input Parameters'!$E$38))))</f>
        <v>9.9928592929586987E-2</v>
      </c>
      <c r="X4858">
        <f t="shared" ca="1" si="732"/>
        <v>1</v>
      </c>
      <c r="Y4858" s="7"/>
    </row>
    <row r="4859" spans="1:25" ht="15" customHeight="1" x14ac:dyDescent="0.25">
      <c r="A4859" s="139">
        <v>4852</v>
      </c>
      <c r="B4859" s="10">
        <f t="shared" ca="1" si="723"/>
        <v>2.9654649666558175E-2</v>
      </c>
      <c r="C4859" s="60">
        <f ca="1">_xlfn.NORM.INV(B4859,'Input Parameters'!$E$15,'Input Parameters'!$F$15)</f>
        <v>168.76414043071108</v>
      </c>
      <c r="D4859" s="10">
        <f t="shared" ca="1" si="724"/>
        <v>0.43032534086756469</v>
      </c>
      <c r="E4859" s="62">
        <f ca="1">IF(_xlfn.NORM.INV(D4859,'Input Parameters'!$E$17,'Input Parameters'!$F$17)&lt;3500,3500,IF(_xlfn.NORM.INV(D4859,'Input Parameters'!$E$17,'Input Parameters'!$F$17)&gt;5500,5500,_xlfn.NORM.INV(D4859,'Input Parameters'!$E$17,'Input Parameters'!$F$17)))</f>
        <v>4677.1178468666603</v>
      </c>
      <c r="F4859" s="10">
        <f t="shared" ca="1" si="725"/>
        <v>0.61360501581750559</v>
      </c>
      <c r="G4859" s="64">
        <f ca="1">_xlfn.NORM.INV(F4859,'Input Parameters'!$E$20,'Input Parameters'!$F$20)</f>
        <v>284.58447379652625</v>
      </c>
      <c r="H4859" s="57">
        <f ca="1">EXP(E4859*(1/'Input Parameters'!$E$23-1/G4859))</f>
        <v>0.62618686579510574</v>
      </c>
      <c r="I4859" s="10">
        <f t="shared" ca="1" si="726"/>
        <v>0.25643516682162526</v>
      </c>
      <c r="J4859" s="30">
        <f ca="1">_xlfn.BETA.INV(I4859,'Input Parameters'!$L$26,'Input Parameters'!$M$26,'Input Parameters'!$J$26,'Input Parameters'!$K$26)</f>
        <v>0.55202781798712275</v>
      </c>
      <c r="K4859" s="168">
        <f ca="1">('Input Parameters'!$E$27/'Input Parameters'!$E$38)^$J4859</f>
        <v>1.9068669087179684E-2</v>
      </c>
      <c r="L4859" s="69">
        <f ca="1">$H4859*$C4859*'Input Parameters'!$E$25*K4859</f>
        <v>2.0151366790580036</v>
      </c>
      <c r="M4859" s="24">
        <f t="shared" ca="1" si="727"/>
        <v>0.73764002406428908</v>
      </c>
      <c r="N4859" s="15">
        <f ca="1">_xlfn.NORM.INV(M4859,'Input Parameters'!$E$29,'Input Parameters'!$F$29)</f>
        <v>0.10006360866415284</v>
      </c>
      <c r="O4859" s="8">
        <f t="shared" ca="1" si="728"/>
        <v>0.98595187460207978</v>
      </c>
      <c r="P4859" s="30">
        <f ca="1">_xlfn.LOGNORM.INV(O4859,'Input Parameters'!$H$30,'Input Parameters'!$I$30)</f>
        <v>7.5712650249282163</v>
      </c>
      <c r="Q4859" s="10">
        <f t="shared" ca="1" si="729"/>
        <v>0.42566234477602871</v>
      </c>
      <c r="R4859" s="30">
        <f>IF('Input Parameters'!$E$32=0,0,_xlfn.BETA.INV(Q4859,'Input Parameters'!$L$32,'Input Parameters'!$M$32,'Input Parameters'!$J$32,'Input Parameters'!$K$32))</f>
        <v>0</v>
      </c>
      <c r="S4859" s="10">
        <f t="shared" ca="1" si="730"/>
        <v>0.71122577949956101</v>
      </c>
      <c r="T4859" s="26">
        <f ca="1">_xlfn.LOGNORM.INV(S4859,'Input Parameters'!$H$34,'Input Parameters'!$I$34)</f>
        <v>54.027638371964095</v>
      </c>
      <c r="U4859" s="10">
        <f t="shared" ca="1" si="731"/>
        <v>0.34821375896251261</v>
      </c>
      <c r="V4859" s="30">
        <f ca="1">_xlfn.BETA.INV(U4859,'Input Parameters'!$L$36,'Input Parameters'!$M$36,'Input Parameters'!$J$36,'Input Parameters'!$K$36)</f>
        <v>0.52875384702325823</v>
      </c>
      <c r="W4859" s="2">
        <f ca="1">N4859+(P4859-N4859)*(1-ERF((T4859-R4859)/(2*SQRT(L4859*'Input Parameters'!$E$38))))</f>
        <v>0.15325247457155919</v>
      </c>
      <c r="X4859">
        <f t="shared" ca="1" si="732"/>
        <v>1</v>
      </c>
      <c r="Y4859" s="7"/>
    </row>
    <row r="4860" spans="1:25" ht="15" customHeight="1" x14ac:dyDescent="0.25">
      <c r="A4860" s="139">
        <v>4853</v>
      </c>
      <c r="B4860" s="10">
        <f t="shared" ca="1" si="723"/>
        <v>0.16521772192065565</v>
      </c>
      <c r="C4860" s="60">
        <f ca="1">_xlfn.NORM.INV(B4860,'Input Parameters'!$E$15,'Input Parameters'!$F$15)</f>
        <v>218.22413012064948</v>
      </c>
      <c r="D4860" s="10">
        <f t="shared" ca="1" si="724"/>
        <v>0.62079994625303325</v>
      </c>
      <c r="E4860" s="62">
        <f ca="1">IF(_xlfn.NORM.INV(D4860,'Input Parameters'!$E$17,'Input Parameters'!$F$17)&lt;3500,3500,IF(_xlfn.NORM.INV(D4860,'Input Parameters'!$E$17,'Input Parameters'!$F$17)&gt;5500,5500,_xlfn.NORM.INV(D4860,'Input Parameters'!$E$17,'Input Parameters'!$F$17)))</f>
        <v>5015.3076861067648</v>
      </c>
      <c r="F4860" s="10">
        <f t="shared" ca="1" si="725"/>
        <v>0.29587417883258038</v>
      </c>
      <c r="G4860" s="64">
        <f ca="1">_xlfn.NORM.INV(F4860,'Input Parameters'!$E$20,'Input Parameters'!$F$20)</f>
        <v>279.05676214404099</v>
      </c>
      <c r="H4860" s="57">
        <f ca="1">EXP(E4860*(1/'Input Parameters'!$E$23-1/G4860))</f>
        <v>0.42696834029511893</v>
      </c>
      <c r="I4860" s="10">
        <f t="shared" ca="1" si="726"/>
        <v>0.27543718090889657</v>
      </c>
      <c r="J4860" s="30">
        <f ca="1">_xlfn.BETA.INV(I4860,'Input Parameters'!$L$26,'Input Parameters'!$M$26,'Input Parameters'!$J$26,'Input Parameters'!$K$26)</f>
        <v>0.56193988765598912</v>
      </c>
      <c r="K4860" s="168">
        <f ca="1">('Input Parameters'!$E$27/'Input Parameters'!$E$38)^$J4860</f>
        <v>1.7759971184108034E-2</v>
      </c>
      <c r="L4860" s="69">
        <f ca="1">$H4860*$C4860*'Input Parameters'!$E$25*K4860</f>
        <v>1.654781668068469</v>
      </c>
      <c r="M4860" s="24">
        <f t="shared" ca="1" si="727"/>
        <v>0.92596851873945885</v>
      </c>
      <c r="N4860" s="15">
        <f ca="1">_xlfn.NORM.INV(M4860,'Input Parameters'!$E$29,'Input Parameters'!$F$29)</f>
        <v>0.10014464074178232</v>
      </c>
      <c r="O4860" s="8">
        <f t="shared" ca="1" si="728"/>
        <v>0.1658729357808435</v>
      </c>
      <c r="P4860" s="30">
        <f ca="1">_xlfn.LOGNORM.INV(O4860,'Input Parameters'!$H$30,'Input Parameters'!$I$30)</f>
        <v>1.6964642453613135</v>
      </c>
      <c r="Q4860" s="10">
        <f t="shared" ca="1" si="729"/>
        <v>0.58099244900919722</v>
      </c>
      <c r="R4860" s="30">
        <f>IF('Input Parameters'!$E$32=0,0,_xlfn.BETA.INV(Q4860,'Input Parameters'!$L$32,'Input Parameters'!$M$32,'Input Parameters'!$J$32,'Input Parameters'!$K$32))</f>
        <v>0</v>
      </c>
      <c r="S4860" s="10">
        <f t="shared" ca="1" si="730"/>
        <v>8.8838699220053052E-2</v>
      </c>
      <c r="T4860" s="26">
        <f ca="1">_xlfn.LOGNORM.INV(S4860,'Input Parameters'!$H$34,'Input Parameters'!$I$34)</f>
        <v>42.619176861184457</v>
      </c>
      <c r="U4860" s="10">
        <f t="shared" ca="1" si="731"/>
        <v>0.7883622006524742</v>
      </c>
      <c r="V4860" s="30">
        <f ca="1">_xlfn.BETA.INV(U4860,'Input Parameters'!$L$36,'Input Parameters'!$M$36,'Input Parameters'!$J$36,'Input Parameters'!$K$36)</f>
        <v>0.71658941077363347</v>
      </c>
      <c r="W4860" s="2">
        <f ca="1">N4860+(P4860-N4860)*(1-ERF((T4860-R4860)/(2*SQRT(L4860*'Input Parameters'!$E$38))))</f>
        <v>0.13070447305393604</v>
      </c>
      <c r="X4860">
        <f t="shared" ca="1" si="732"/>
        <v>1</v>
      </c>
      <c r="Y4860" s="7"/>
    </row>
    <row r="4861" spans="1:25" ht="15" customHeight="1" x14ac:dyDescent="0.25">
      <c r="A4861" s="139">
        <v>4854</v>
      </c>
      <c r="B4861" s="10">
        <f t="shared" ca="1" si="723"/>
        <v>0.34023427665674522</v>
      </c>
      <c r="C4861" s="60">
        <f ca="1">_xlfn.NORM.INV(B4861,'Input Parameters'!$E$15,'Input Parameters'!$F$15)</f>
        <v>248.64904995851171</v>
      </c>
      <c r="D4861" s="10">
        <f t="shared" ca="1" si="724"/>
        <v>0.36178116131116855</v>
      </c>
      <c r="E4861" s="62">
        <f ca="1">IF(_xlfn.NORM.INV(D4861,'Input Parameters'!$E$17,'Input Parameters'!$F$17)&lt;3500,3500,IF(_xlfn.NORM.INV(D4861,'Input Parameters'!$E$17,'Input Parameters'!$F$17)&gt;5500,5500,_xlfn.NORM.INV(D4861,'Input Parameters'!$E$17,'Input Parameters'!$F$17)))</f>
        <v>4552.4086924902158</v>
      </c>
      <c r="F4861" s="10">
        <f t="shared" ca="1" si="725"/>
        <v>0.53156090893462837</v>
      </c>
      <c r="G4861" s="64">
        <f ca="1">_xlfn.NORM.INV(F4861,'Input Parameters'!$E$20,'Input Parameters'!$F$20)</f>
        <v>283.18060093533614</v>
      </c>
      <c r="H4861" s="57">
        <f ca="1">EXP(E4861*(1/'Input Parameters'!$E$23-1/G4861))</f>
        <v>0.5857109530609822</v>
      </c>
      <c r="I4861" s="10">
        <f t="shared" ca="1" si="726"/>
        <v>0.10785335912091965</v>
      </c>
      <c r="J4861" s="30">
        <f ca="1">_xlfn.BETA.INV(I4861,'Input Parameters'!$L$26,'Input Parameters'!$M$26,'Input Parameters'!$J$26,'Input Parameters'!$K$26)</f>
        <v>0.45200254827131364</v>
      </c>
      <c r="K4861" s="168">
        <f ca="1">('Input Parameters'!$E$27/'Input Parameters'!$E$38)^$J4861</f>
        <v>3.9076851647212661E-2</v>
      </c>
      <c r="L4861" s="69">
        <f ca="1">$H4861*$C4861*'Input Parameters'!$E$25*K4861</f>
        <v>5.6910148118970607</v>
      </c>
      <c r="M4861" s="24">
        <f t="shared" ca="1" si="727"/>
        <v>0.43690759234242071</v>
      </c>
      <c r="N4861" s="15">
        <f ca="1">_xlfn.NORM.INV(M4861,'Input Parameters'!$E$29,'Input Parameters'!$F$29)</f>
        <v>9.9984118570336483E-2</v>
      </c>
      <c r="O4861" s="8">
        <f t="shared" ca="1" si="728"/>
        <v>0.89259803203241073</v>
      </c>
      <c r="P4861" s="30">
        <f ca="1">_xlfn.LOGNORM.INV(O4861,'Input Parameters'!$H$30,'Input Parameters'!$I$30)</f>
        <v>4.8211459718216414</v>
      </c>
      <c r="Q4861" s="10">
        <f t="shared" ca="1" si="729"/>
        <v>0.99088179200030213</v>
      </c>
      <c r="R4861" s="30">
        <f>IF('Input Parameters'!$E$32=0,0,_xlfn.BETA.INV(Q4861,'Input Parameters'!$L$32,'Input Parameters'!$M$32,'Input Parameters'!$J$32,'Input Parameters'!$K$32))</f>
        <v>0</v>
      </c>
      <c r="S4861" s="10">
        <f t="shared" ca="1" si="730"/>
        <v>0.28983463374350027</v>
      </c>
      <c r="T4861" s="26">
        <f ca="1">_xlfn.LOGNORM.INV(S4861,'Input Parameters'!$H$34,'Input Parameters'!$I$34)</f>
        <v>47.048498576536254</v>
      </c>
      <c r="U4861" s="10">
        <f t="shared" ca="1" si="731"/>
        <v>0.190213059871159</v>
      </c>
      <c r="V4861" s="30">
        <f ca="1">_xlfn.BETA.INV(U4861,'Input Parameters'!$L$36,'Input Parameters'!$M$36,'Input Parameters'!$J$36,'Input Parameters'!$K$36)</f>
        <v>0.46428738903083461</v>
      </c>
      <c r="W4861" s="2">
        <f ca="1">N4861+(P4861-N4861)*(1-ERF((T4861-R4861)/(2*SQRT(L4861*'Input Parameters'!$E$38))))</f>
        <v>0.87024080423718986</v>
      </c>
      <c r="X4861">
        <f t="shared" ca="1" si="732"/>
        <v>0</v>
      </c>
      <c r="Y4861" s="7"/>
    </row>
    <row r="4862" spans="1:25" ht="15" customHeight="1" x14ac:dyDescent="0.25">
      <c r="A4862" s="139">
        <v>4855</v>
      </c>
      <c r="B4862" s="10">
        <f t="shared" ca="1" si="723"/>
        <v>0.77515947924635209</v>
      </c>
      <c r="C4862" s="60">
        <f ca="1">_xlfn.NORM.INV(B4862,'Input Parameters'!$E$15,'Input Parameters'!$F$15)</f>
        <v>311.93456219722583</v>
      </c>
      <c r="D4862" s="10">
        <f t="shared" ca="1" si="724"/>
        <v>0.99810133752102426</v>
      </c>
      <c r="E4862" s="62">
        <f ca="1">IF(_xlfn.NORM.INV(D4862,'Input Parameters'!$E$17,'Input Parameters'!$F$17)&lt;3500,3500,IF(_xlfn.NORM.INV(D4862,'Input Parameters'!$E$17,'Input Parameters'!$F$17)&gt;5500,5500,_xlfn.NORM.INV(D4862,'Input Parameters'!$E$17,'Input Parameters'!$F$17)))</f>
        <v>5500</v>
      </c>
      <c r="F4862" s="10">
        <f t="shared" ca="1" si="725"/>
        <v>0.97098060700407507</v>
      </c>
      <c r="G4862" s="64">
        <f ca="1">_xlfn.NORM.INV(F4862,'Input Parameters'!$E$20,'Input Parameters'!$F$20)</f>
        <v>295.34921252854554</v>
      </c>
      <c r="H4862" s="57">
        <f ca="1">EXP(E4862*(1/'Input Parameters'!$E$23-1/G4862))</f>
        <v>1.1664157743397388</v>
      </c>
      <c r="I4862" s="10">
        <f t="shared" ca="1" si="726"/>
        <v>0.2208992001234189</v>
      </c>
      <c r="J4862" s="30">
        <f ca="1">_xlfn.BETA.INV(I4862,'Input Parameters'!$L$26,'Input Parameters'!$M$26,'Input Parameters'!$J$26,'Input Parameters'!$K$26)</f>
        <v>0.53233020106635875</v>
      </c>
      <c r="K4862" s="168">
        <f ca="1">('Input Parameters'!$E$27/'Input Parameters'!$E$38)^$J4862</f>
        <v>2.1962536169321305E-2</v>
      </c>
      <c r="L4862" s="69">
        <f ca="1">$H4862*$C4862*'Input Parameters'!$E$25*K4862</f>
        <v>7.990967623758686</v>
      </c>
      <c r="M4862" s="24">
        <f t="shared" ca="1" si="727"/>
        <v>0.63742573952595794</v>
      </c>
      <c r="N4862" s="15">
        <f ca="1">_xlfn.NORM.INV(M4862,'Input Parameters'!$E$29,'Input Parameters'!$F$29)</f>
        <v>0.10003515863267928</v>
      </c>
      <c r="O4862" s="8">
        <f t="shared" ca="1" si="728"/>
        <v>0.20918783041390121</v>
      </c>
      <c r="P4862" s="30">
        <f ca="1">_xlfn.LOGNORM.INV(O4862,'Input Parameters'!$H$30,'Input Parameters'!$I$30)</f>
        <v>1.8308309637439599</v>
      </c>
      <c r="Q4862" s="10">
        <f t="shared" ca="1" si="729"/>
        <v>0.77709379994673833</v>
      </c>
      <c r="R4862" s="30">
        <f>IF('Input Parameters'!$E$32=0,0,_xlfn.BETA.INV(Q4862,'Input Parameters'!$L$32,'Input Parameters'!$M$32,'Input Parameters'!$J$32,'Input Parameters'!$K$32))</f>
        <v>0</v>
      </c>
      <c r="S4862" s="10">
        <f t="shared" ca="1" si="730"/>
        <v>0.17634546617860769</v>
      </c>
      <c r="T4862" s="26">
        <f ca="1">_xlfn.LOGNORM.INV(S4862,'Input Parameters'!$H$34,'Input Parameters'!$I$34)</f>
        <v>44.899266455119168</v>
      </c>
      <c r="U4862" s="10">
        <f t="shared" ca="1" si="731"/>
        <v>0.1915167671746606</v>
      </c>
      <c r="V4862" s="30">
        <f ca="1">_xlfn.BETA.INV(U4862,'Input Parameters'!$L$36,'Input Parameters'!$M$36,'Input Parameters'!$J$36,'Input Parameters'!$K$36)</f>
        <v>0.46488299442541087</v>
      </c>
      <c r="W4862" s="2">
        <f ca="1">N4862+(P4862-N4862)*(1-ERF((T4862-R4862)/(2*SQRT(L4862*'Input Parameters'!$E$38))))</f>
        <v>0.55244491214941793</v>
      </c>
      <c r="X4862">
        <f t="shared" ca="1" si="732"/>
        <v>0</v>
      </c>
      <c r="Y4862" s="7"/>
    </row>
    <row r="4863" spans="1:25" ht="15" customHeight="1" x14ac:dyDescent="0.25">
      <c r="A4863" s="139">
        <v>4856</v>
      </c>
      <c r="B4863" s="10">
        <f t="shared" ca="1" si="723"/>
        <v>0.40594459251660808</v>
      </c>
      <c r="C4863" s="60">
        <f ca="1">_xlfn.NORM.INV(B4863,'Input Parameters'!$E$15,'Input Parameters'!$F$15)</f>
        <v>258.06972660647898</v>
      </c>
      <c r="D4863" s="10">
        <f t="shared" ca="1" si="724"/>
        <v>0.68891655862355472</v>
      </c>
      <c r="E4863" s="62">
        <f ca="1">IF(_xlfn.NORM.INV(D4863,'Input Parameters'!$E$17,'Input Parameters'!$F$17)&lt;3500,3500,IF(_xlfn.NORM.INV(D4863,'Input Parameters'!$E$17,'Input Parameters'!$F$17)&gt;5500,5500,_xlfn.NORM.INV(D4863,'Input Parameters'!$E$17,'Input Parameters'!$F$17)))</f>
        <v>5144.9471501425178</v>
      </c>
      <c r="F4863" s="10">
        <f t="shared" ca="1" si="725"/>
        <v>0.19342101215196383</v>
      </c>
      <c r="G4863" s="64">
        <f ca="1">_xlfn.NORM.INV(F4863,'Input Parameters'!$E$20,'Input Parameters'!$F$20)</f>
        <v>276.85209771903993</v>
      </c>
      <c r="H4863" s="57">
        <f ca="1">EXP(E4863*(1/'Input Parameters'!$E$23-1/G4863))</f>
        <v>0.36064429377881391</v>
      </c>
      <c r="I4863" s="10">
        <f t="shared" ca="1" si="726"/>
        <v>0.33083746150875348</v>
      </c>
      <c r="J4863" s="30">
        <f ca="1">_xlfn.BETA.INV(I4863,'Input Parameters'!$L$26,'Input Parameters'!$M$26,'Input Parameters'!$J$26,'Input Parameters'!$K$26)</f>
        <v>0.58896737319597003</v>
      </c>
      <c r="K4863" s="168">
        <f ca="1">('Input Parameters'!$E$27/'Input Parameters'!$E$38)^$J4863</f>
        <v>1.4630060043908951E-2</v>
      </c>
      <c r="L4863" s="69">
        <f ca="1">$H4863*$C4863*'Input Parameters'!$E$25*K4863</f>
        <v>1.3616397943442586</v>
      </c>
      <c r="M4863" s="24">
        <f t="shared" ca="1" si="727"/>
        <v>0.775987078898418</v>
      </c>
      <c r="N4863" s="15">
        <f ca="1">_xlfn.NORM.INV(M4863,'Input Parameters'!$E$29,'Input Parameters'!$F$29)</f>
        <v>0.10007587103532783</v>
      </c>
      <c r="O4863" s="8">
        <f t="shared" ca="1" si="728"/>
        <v>0.20047554797888423</v>
      </c>
      <c r="P4863" s="30">
        <f ca="1">_xlfn.LOGNORM.INV(O4863,'Input Parameters'!$H$30,'Input Parameters'!$I$30)</f>
        <v>1.8044876190463952</v>
      </c>
      <c r="Q4863" s="10">
        <f t="shared" ca="1" si="729"/>
        <v>0.66478432880226845</v>
      </c>
      <c r="R4863" s="30">
        <f>IF('Input Parameters'!$E$32=0,0,_xlfn.BETA.INV(Q4863,'Input Parameters'!$L$32,'Input Parameters'!$M$32,'Input Parameters'!$J$32,'Input Parameters'!$K$32))</f>
        <v>0</v>
      </c>
      <c r="S4863" s="10">
        <f t="shared" ca="1" si="730"/>
        <v>0.15232493742228848</v>
      </c>
      <c r="T4863" s="26">
        <f ca="1">_xlfn.LOGNORM.INV(S4863,'Input Parameters'!$H$34,'Input Parameters'!$I$34)</f>
        <v>44.359512587204762</v>
      </c>
      <c r="U4863" s="10">
        <f t="shared" ca="1" si="731"/>
        <v>0.63989795160698426</v>
      </c>
      <c r="V4863" s="30">
        <f ca="1">_xlfn.BETA.INV(U4863,'Input Parameters'!$L$36,'Input Parameters'!$M$36,'Input Parameters'!$J$36,'Input Parameters'!$K$36)</f>
        <v>0.64228718447192734</v>
      </c>
      <c r="W4863" s="2">
        <f ca="1">N4863+(P4863-N4863)*(1-ERF((T4863-R4863)/(2*SQRT(L4863*'Input Parameters'!$E$38))))</f>
        <v>0.11232483537277931</v>
      </c>
      <c r="X4863">
        <f t="shared" ca="1" si="732"/>
        <v>1</v>
      </c>
      <c r="Y4863" s="7"/>
    </row>
    <row r="4864" spans="1:25" ht="15" customHeight="1" x14ac:dyDescent="0.25">
      <c r="A4864" s="139">
        <v>4857</v>
      </c>
      <c r="B4864" s="10">
        <f t="shared" ca="1" si="723"/>
        <v>0.46511857705106618</v>
      </c>
      <c r="C4864" s="60">
        <f ca="1">_xlfn.NORM.INV(B4864,'Input Parameters'!$E$15,'Input Parameters'!$F$15)</f>
        <v>266.22275594606828</v>
      </c>
      <c r="D4864" s="10">
        <f t="shared" ca="1" si="724"/>
        <v>0.41543390955263026</v>
      </c>
      <c r="E4864" s="62">
        <f ca="1">IF(_xlfn.NORM.INV(D4864,'Input Parameters'!$E$17,'Input Parameters'!$F$17)&lt;3500,3500,IF(_xlfn.NORM.INV(D4864,'Input Parameters'!$E$17,'Input Parameters'!$F$17)&gt;5500,5500,_xlfn.NORM.INV(D4864,'Input Parameters'!$E$17,'Input Parameters'!$F$17)))</f>
        <v>4650.4879162411007</v>
      </c>
      <c r="F4864" s="10">
        <f t="shared" ca="1" si="725"/>
        <v>0.60808602097641185</v>
      </c>
      <c r="G4864" s="64">
        <f ca="1">_xlfn.NORM.INV(F4864,'Input Parameters'!$E$20,'Input Parameters'!$F$20)</f>
        <v>284.48803780101758</v>
      </c>
      <c r="H4864" s="57">
        <f ca="1">EXP(E4864*(1/'Input Parameters'!$E$23-1/G4864))</f>
        <v>0.62438969055074356</v>
      </c>
      <c r="I4864" s="10">
        <f t="shared" ca="1" si="726"/>
        <v>0.80347924787701053</v>
      </c>
      <c r="J4864" s="30">
        <f ca="1">_xlfn.BETA.INV(I4864,'Input Parameters'!$L$26,'Input Parameters'!$M$26,'Input Parameters'!$J$26,'Input Parameters'!$K$26)</f>
        <v>0.78709954916721947</v>
      </c>
      <c r="K4864" s="168">
        <f ca="1">('Input Parameters'!$E$27/'Input Parameters'!$E$38)^$J4864</f>
        <v>3.5320255408926218E-3</v>
      </c>
      <c r="L4864" s="69">
        <f ca="1">$H4864*$C4864*'Input Parameters'!$E$25*K4864</f>
        <v>0.5871171061034729</v>
      </c>
      <c r="M4864" s="24">
        <f t="shared" ca="1" si="727"/>
        <v>0.60138558828933986</v>
      </c>
      <c r="N4864" s="15">
        <f ca="1">_xlfn.NORM.INV(M4864,'Input Parameters'!$E$29,'Input Parameters'!$F$29)</f>
        <v>0.10002569351655562</v>
      </c>
      <c r="O4864" s="8">
        <f t="shared" ca="1" si="728"/>
        <v>0.65498910874480476</v>
      </c>
      <c r="P4864" s="30">
        <f ca="1">_xlfn.LOGNORM.INV(O4864,'Input Parameters'!$H$30,'Input Parameters'!$I$30)</f>
        <v>3.2395615454095288</v>
      </c>
      <c r="Q4864" s="10">
        <f t="shared" ca="1" si="729"/>
        <v>0.99290525102294169</v>
      </c>
      <c r="R4864" s="30">
        <f>IF('Input Parameters'!$E$32=0,0,_xlfn.BETA.INV(Q4864,'Input Parameters'!$L$32,'Input Parameters'!$M$32,'Input Parameters'!$J$32,'Input Parameters'!$K$32))</f>
        <v>0</v>
      </c>
      <c r="S4864" s="10">
        <f t="shared" ca="1" si="730"/>
        <v>0.45489963122688881</v>
      </c>
      <c r="T4864" s="26">
        <f ca="1">_xlfn.LOGNORM.INV(S4864,'Input Parameters'!$H$34,'Input Parameters'!$I$34)</f>
        <v>49.701625968570838</v>
      </c>
      <c r="U4864" s="10">
        <f t="shared" ca="1" si="731"/>
        <v>0.43356985165834316</v>
      </c>
      <c r="V4864" s="30">
        <f ca="1">_xlfn.BETA.INV(U4864,'Input Parameters'!$L$36,'Input Parameters'!$M$36,'Input Parameters'!$J$36,'Input Parameters'!$K$36)</f>
        <v>0.56081746406808763</v>
      </c>
      <c r="W4864" s="2">
        <f ca="1">N4864+(P4864-N4864)*(1-ERF((T4864-R4864)/(2*SQRT(L4864*'Input Parameters'!$E$38))))</f>
        <v>0.10003983614562385</v>
      </c>
      <c r="X4864">
        <f t="shared" ca="1" si="732"/>
        <v>1</v>
      </c>
      <c r="Y4864" s="7"/>
    </row>
    <row r="4865" spans="1:25" ht="15" customHeight="1" x14ac:dyDescent="0.25">
      <c r="A4865" s="139">
        <v>4858</v>
      </c>
      <c r="B4865" s="10">
        <f t="shared" ca="1" si="723"/>
        <v>0.57057937320133745</v>
      </c>
      <c r="C4865" s="60">
        <f ca="1">_xlfn.NORM.INV(B4865,'Input Parameters'!$E$15,'Input Parameters'!$F$15)</f>
        <v>280.6054705494949</v>
      </c>
      <c r="D4865" s="10">
        <f t="shared" ca="1" si="724"/>
        <v>0.63488229231631199</v>
      </c>
      <c r="E4865" s="62">
        <f ca="1">IF(_xlfn.NORM.INV(D4865,'Input Parameters'!$E$17,'Input Parameters'!$F$17)&lt;3500,3500,IF(_xlfn.NORM.INV(D4865,'Input Parameters'!$E$17,'Input Parameters'!$F$17)&gt;5500,5500,_xlfn.NORM.INV(D4865,'Input Parameters'!$E$17,'Input Parameters'!$F$17)))</f>
        <v>5041.3686752900385</v>
      </c>
      <c r="F4865" s="10">
        <f t="shared" ca="1" si="725"/>
        <v>0.29908892570278067</v>
      </c>
      <c r="G4865" s="64">
        <f ca="1">_xlfn.NORM.INV(F4865,'Input Parameters'!$E$20,'Input Parameters'!$F$20)</f>
        <v>279.11894816590518</v>
      </c>
      <c r="H4865" s="57">
        <f ca="1">EXP(E4865*(1/'Input Parameters'!$E$23-1/G4865))</f>
        <v>0.42679872302105332</v>
      </c>
      <c r="I4865" s="10">
        <f t="shared" ca="1" si="726"/>
        <v>0.23006950280710214</v>
      </c>
      <c r="J4865" s="30">
        <f ca="1">_xlfn.BETA.INV(I4865,'Input Parameters'!$L$26,'Input Parameters'!$M$26,'Input Parameters'!$J$26,'Input Parameters'!$K$26)</f>
        <v>0.53757665514214048</v>
      </c>
      <c r="K4865" s="168">
        <f ca="1">('Input Parameters'!$E$27/'Input Parameters'!$E$38)^$J4865</f>
        <v>2.1151380191735923E-2</v>
      </c>
      <c r="L4865" s="69">
        <f ca="1">$H4865*$C4865*'Input Parameters'!$E$25*K4865</f>
        <v>2.5331327896443199</v>
      </c>
      <c r="M4865" s="24">
        <f t="shared" ca="1" si="727"/>
        <v>0.4413870578039818</v>
      </c>
      <c r="N4865" s="15">
        <f ca="1">_xlfn.NORM.INV(M4865,'Input Parameters'!$E$29,'Input Parameters'!$F$29)</f>
        <v>9.9985254654501643E-2</v>
      </c>
      <c r="O4865" s="8">
        <f t="shared" ca="1" si="728"/>
        <v>0.14926236893719191</v>
      </c>
      <c r="P4865" s="30">
        <f ca="1">_xlfn.LOGNORM.INV(O4865,'Input Parameters'!$H$30,'Input Parameters'!$I$30)</f>
        <v>1.6420614810602445</v>
      </c>
      <c r="Q4865" s="10">
        <f t="shared" ca="1" si="729"/>
        <v>0.26777912706871232</v>
      </c>
      <c r="R4865" s="30">
        <f>IF('Input Parameters'!$E$32=0,0,_xlfn.BETA.INV(Q4865,'Input Parameters'!$L$32,'Input Parameters'!$M$32,'Input Parameters'!$J$32,'Input Parameters'!$K$32))</f>
        <v>0</v>
      </c>
      <c r="S4865" s="10">
        <f t="shared" ca="1" si="730"/>
        <v>0.69742054376751206</v>
      </c>
      <c r="T4865" s="26">
        <f ca="1">_xlfn.LOGNORM.INV(S4865,'Input Parameters'!$H$34,'Input Parameters'!$I$34)</f>
        <v>53.759395034716071</v>
      </c>
      <c r="U4865" s="10">
        <f t="shared" ca="1" si="731"/>
        <v>0.42064635568219533</v>
      </c>
      <c r="V4865" s="30">
        <f ca="1">_xlfn.BETA.INV(U4865,'Input Parameters'!$L$36,'Input Parameters'!$M$36,'Input Parameters'!$J$36,'Input Parameters'!$K$36)</f>
        <v>0.55597963910004711</v>
      </c>
      <c r="W4865" s="2">
        <f ca="1">N4865+(P4865-N4865)*(1-ERF((T4865-R4865)/(2*SQRT(L4865*'Input Parameters'!$E$38))))</f>
        <v>0.1260788319983176</v>
      </c>
      <c r="X4865">
        <f t="shared" ca="1" si="732"/>
        <v>1</v>
      </c>
      <c r="Y4865" s="7"/>
    </row>
    <row r="4866" spans="1:25" ht="15" customHeight="1" x14ac:dyDescent="0.25">
      <c r="A4866" s="139">
        <v>4859</v>
      </c>
      <c r="B4866" s="10">
        <f t="shared" ca="1" si="723"/>
        <v>0.85453362884199346</v>
      </c>
      <c r="C4866" s="60">
        <f ca="1">_xlfn.NORM.INV(B4866,'Input Parameters'!$E$15,'Input Parameters'!$F$15)</f>
        <v>328.19968054121807</v>
      </c>
      <c r="D4866" s="10">
        <f t="shared" ca="1" si="724"/>
        <v>0.29001414552778793</v>
      </c>
      <c r="E4866" s="62">
        <f ca="1">IF(_xlfn.NORM.INV(D4866,'Input Parameters'!$E$17,'Input Parameters'!$F$17)&lt;3500,3500,IF(_xlfn.NORM.INV(D4866,'Input Parameters'!$E$17,'Input Parameters'!$F$17)&gt;5500,5500,_xlfn.NORM.INV(D4866,'Input Parameters'!$E$17,'Input Parameters'!$F$17)))</f>
        <v>4412.6596230964242</v>
      </c>
      <c r="F4866" s="10">
        <f t="shared" ca="1" si="725"/>
        <v>0.18310951230155414</v>
      </c>
      <c r="G4866" s="64">
        <f ca="1">_xlfn.NORM.INV(F4866,'Input Parameters'!$E$20,'Input Parameters'!$F$20)</f>
        <v>276.59602504302086</v>
      </c>
      <c r="H4866" s="57">
        <f ca="1">EXP(E4866*(1/'Input Parameters'!$E$23-1/G4866))</f>
        <v>0.41087730491883656</v>
      </c>
      <c r="I4866" s="10">
        <f t="shared" ca="1" si="726"/>
        <v>0.59625163240127543</v>
      </c>
      <c r="J4866" s="30">
        <f ca="1">_xlfn.BETA.INV(I4866,'Input Parameters'!$L$26,'Input Parameters'!$M$26,'Input Parameters'!$J$26,'Input Parameters'!$K$26)</f>
        <v>0.69978136089701393</v>
      </c>
      <c r="K4866" s="168">
        <f ca="1">('Input Parameters'!$E$27/'Input Parameters'!$E$38)^$J4866</f>
        <v>6.6075104751936106E-3</v>
      </c>
      <c r="L4866" s="69">
        <f ca="1">$H4866*$C4866*'Input Parameters'!$E$25*K4866</f>
        <v>0.89102146750497779</v>
      </c>
      <c r="M4866" s="24">
        <f t="shared" ca="1" si="727"/>
        <v>0.71913142555394594</v>
      </c>
      <c r="N4866" s="15">
        <f ca="1">_xlfn.NORM.INV(M4866,'Input Parameters'!$E$29,'Input Parameters'!$F$29)</f>
        <v>0.10005802631865504</v>
      </c>
      <c r="O4866" s="8">
        <f t="shared" ca="1" si="728"/>
        <v>0.12270313436131075</v>
      </c>
      <c r="P4866" s="30">
        <f ca="1">_xlfn.LOGNORM.INV(O4866,'Input Parameters'!$H$30,'Input Parameters'!$I$30)</f>
        <v>1.5501205353153451</v>
      </c>
      <c r="Q4866" s="10">
        <f t="shared" ca="1" si="729"/>
        <v>0.14962611807670445</v>
      </c>
      <c r="R4866" s="30">
        <f>IF('Input Parameters'!$E$32=0,0,_xlfn.BETA.INV(Q4866,'Input Parameters'!$L$32,'Input Parameters'!$M$32,'Input Parameters'!$J$32,'Input Parameters'!$K$32))</f>
        <v>0</v>
      </c>
      <c r="S4866" s="10">
        <f t="shared" ca="1" si="730"/>
        <v>0.24510696857029046</v>
      </c>
      <c r="T4866" s="26">
        <f ca="1">_xlfn.LOGNORM.INV(S4866,'Input Parameters'!$H$34,'Input Parameters'!$I$34)</f>
        <v>46.257900175636443</v>
      </c>
      <c r="U4866" s="10">
        <f t="shared" ca="1" si="731"/>
        <v>0.52713172278043841</v>
      </c>
      <c r="V4866" s="30">
        <f ca="1">_xlfn.BETA.INV(U4866,'Input Parameters'!$L$36,'Input Parameters'!$M$36,'Input Parameters'!$J$36,'Input Parameters'!$K$36)</f>
        <v>0.5963267179493511</v>
      </c>
      <c r="W4866" s="2">
        <f ca="1">N4866+(P4866-N4866)*(1-ERF((T4866-R4866)/(2*SQRT(L4866*'Input Parameters'!$E$38))))</f>
        <v>0.10082635708833292</v>
      </c>
      <c r="X4866">
        <f t="shared" ca="1" si="732"/>
        <v>1</v>
      </c>
      <c r="Y4866" s="7"/>
    </row>
    <row r="4867" spans="1:25" ht="15" customHeight="1" x14ac:dyDescent="0.25">
      <c r="A4867" s="139">
        <v>4860</v>
      </c>
      <c r="B4867" s="10">
        <f t="shared" ca="1" si="723"/>
        <v>0.76136662599145721</v>
      </c>
      <c r="C4867" s="60">
        <f ca="1">_xlfn.NORM.INV(B4867,'Input Parameters'!$E$15,'Input Parameters'!$F$15)</f>
        <v>309.4827761071835</v>
      </c>
      <c r="D4867" s="10">
        <f t="shared" ca="1" si="724"/>
        <v>0.89632357888877812</v>
      </c>
      <c r="E4867" s="62">
        <f ca="1">IF(_xlfn.NORM.INV(D4867,'Input Parameters'!$E$17,'Input Parameters'!$F$17)&lt;3500,3500,IF(_xlfn.NORM.INV(D4867,'Input Parameters'!$E$17,'Input Parameters'!$F$17)&gt;5500,5500,_xlfn.NORM.INV(D4867,'Input Parameters'!$E$17,'Input Parameters'!$F$17)))</f>
        <v>5500</v>
      </c>
      <c r="F4867" s="10">
        <f t="shared" ca="1" si="725"/>
        <v>0.75706826942016192</v>
      </c>
      <c r="G4867" s="64">
        <f ca="1">_xlfn.NORM.INV(F4867,'Input Parameters'!$E$20,'Input Parameters'!$F$20)</f>
        <v>287.31925051790523</v>
      </c>
      <c r="H4867" s="57">
        <f ca="1">EXP(E4867*(1/'Input Parameters'!$E$23-1/G4867))</f>
        <v>0.69314896270141146</v>
      </c>
      <c r="I4867" s="10">
        <f t="shared" ca="1" si="726"/>
        <v>0.86697471208112464</v>
      </c>
      <c r="J4867" s="30">
        <f ca="1">_xlfn.BETA.INV(I4867,'Input Parameters'!$L$26,'Input Parameters'!$M$26,'Input Parameters'!$J$26,'Input Parameters'!$K$26)</f>
        <v>0.81944364837159489</v>
      </c>
      <c r="K4867" s="168">
        <f ca="1">('Input Parameters'!$E$27/'Input Parameters'!$E$38)^$J4867</f>
        <v>2.8006919790413511E-3</v>
      </c>
      <c r="L4867" s="69">
        <f ca="1">$H4867*$C4867*'Input Parameters'!$E$25*K4867</f>
        <v>0.60079790437975333</v>
      </c>
      <c r="M4867" s="24">
        <f t="shared" ca="1" si="727"/>
        <v>0.5025980808559134</v>
      </c>
      <c r="N4867" s="15">
        <f ca="1">_xlfn.NORM.INV(M4867,'Input Parameters'!$E$29,'Input Parameters'!$F$29)</f>
        <v>0.10000065124689678</v>
      </c>
      <c r="O4867" s="8">
        <f t="shared" ca="1" si="728"/>
        <v>0.27801418636768427</v>
      </c>
      <c r="P4867" s="30">
        <f ca="1">_xlfn.LOGNORM.INV(O4867,'Input Parameters'!$H$30,'Input Parameters'!$I$30)</f>
        <v>2.0318077710174318</v>
      </c>
      <c r="Q4867" s="10">
        <f t="shared" ca="1" si="729"/>
        <v>0.73449600542903259</v>
      </c>
      <c r="R4867" s="30">
        <f>IF('Input Parameters'!$E$32=0,0,_xlfn.BETA.INV(Q4867,'Input Parameters'!$L$32,'Input Parameters'!$M$32,'Input Parameters'!$J$32,'Input Parameters'!$K$32))</f>
        <v>0</v>
      </c>
      <c r="S4867" s="10">
        <f t="shared" ca="1" si="730"/>
        <v>0.7653392319148461</v>
      </c>
      <c r="T4867" s="26">
        <f ca="1">_xlfn.LOGNORM.INV(S4867,'Input Parameters'!$H$34,'Input Parameters'!$I$34)</f>
        <v>55.160208519309094</v>
      </c>
      <c r="U4867" s="10">
        <f t="shared" ca="1" si="731"/>
        <v>0.20438738890264496</v>
      </c>
      <c r="V4867" s="30">
        <f ca="1">_xlfn.BETA.INV(U4867,'Input Parameters'!$L$36,'Input Parameters'!$M$36,'Input Parameters'!$J$36,'Input Parameters'!$K$36)</f>
        <v>0.47067529872425545</v>
      </c>
      <c r="W4867" s="2">
        <f ca="1">N4867+(P4867-N4867)*(1-ERF((T4867-R4867)/(2*SQRT(L4867*'Input Parameters'!$E$38))))</f>
        <v>0.10000158858163213</v>
      </c>
      <c r="X4867">
        <f t="shared" ca="1" si="732"/>
        <v>1</v>
      </c>
      <c r="Y4867" s="7"/>
    </row>
    <row r="4868" spans="1:25" ht="15" customHeight="1" x14ac:dyDescent="0.25">
      <c r="A4868" s="139">
        <v>4861</v>
      </c>
      <c r="B4868" s="10">
        <f t="shared" ca="1" si="723"/>
        <v>0.93011898738736143</v>
      </c>
      <c r="C4868" s="60">
        <f ca="1">_xlfn.NORM.INV(B4868,'Input Parameters'!$E$15,'Input Parameters'!$F$15)</f>
        <v>350.9934498649659</v>
      </c>
      <c r="D4868" s="10">
        <f t="shared" ca="1" si="724"/>
        <v>0.7922409848487113</v>
      </c>
      <c r="E4868" s="62">
        <f ca="1">IF(_xlfn.NORM.INV(D4868,'Input Parameters'!$E$17,'Input Parameters'!$F$17)&lt;3500,3500,IF(_xlfn.NORM.INV(D4868,'Input Parameters'!$E$17,'Input Parameters'!$F$17)&gt;5500,5500,_xlfn.NORM.INV(D4868,'Input Parameters'!$E$17,'Input Parameters'!$F$17)))</f>
        <v>5369.9550994895744</v>
      </c>
      <c r="F4868" s="10">
        <f t="shared" ca="1" si="725"/>
        <v>0.26347986130264411</v>
      </c>
      <c r="G4868" s="64">
        <f ca="1">_xlfn.NORM.INV(F4868,'Input Parameters'!$E$20,'Input Parameters'!$F$20)</f>
        <v>278.41121930087962</v>
      </c>
      <c r="H4868" s="57">
        <f ca="1">EXP(E4868*(1/'Input Parameters'!$E$23-1/G4868))</f>
        <v>0.38448748769792507</v>
      </c>
      <c r="I4868" s="10">
        <f t="shared" ca="1" si="726"/>
        <v>0.48115370107049804</v>
      </c>
      <c r="J4868" s="30">
        <f ca="1">_xlfn.BETA.INV(I4868,'Input Parameters'!$L$26,'Input Parameters'!$M$26,'Input Parameters'!$J$26,'Input Parameters'!$K$26)</f>
        <v>0.65376855771721143</v>
      </c>
      <c r="K4868" s="168">
        <f ca="1">('Input Parameters'!$E$27/'Input Parameters'!$E$38)^$J4868</f>
        <v>9.1913045836145135E-3</v>
      </c>
      <c r="L4868" s="69">
        <f ca="1">$H4868*$C4868*'Input Parameters'!$E$25*K4868</f>
        <v>1.240390356620414</v>
      </c>
      <c r="M4868" s="24">
        <f t="shared" ca="1" si="727"/>
        <v>0.6111880519900782</v>
      </c>
      <c r="N4868" s="15">
        <f ca="1">_xlfn.NORM.INV(M4868,'Input Parameters'!$E$29,'Input Parameters'!$F$29)</f>
        <v>0.10002824168502543</v>
      </c>
      <c r="O4868" s="8">
        <f t="shared" ca="1" si="728"/>
        <v>0.83468389013618383</v>
      </c>
      <c r="P4868" s="30">
        <f ca="1">_xlfn.LOGNORM.INV(O4868,'Input Parameters'!$H$30,'Input Parameters'!$I$30)</f>
        <v>4.2486103736837499</v>
      </c>
      <c r="Q4868" s="10">
        <f t="shared" ca="1" si="729"/>
        <v>2.5047710432091197E-4</v>
      </c>
      <c r="R4868" s="30">
        <f>IF('Input Parameters'!$E$32=0,0,_xlfn.BETA.INV(Q4868,'Input Parameters'!$L$32,'Input Parameters'!$M$32,'Input Parameters'!$J$32,'Input Parameters'!$K$32))</f>
        <v>0</v>
      </c>
      <c r="S4868" s="10">
        <f t="shared" ca="1" si="730"/>
        <v>0.63946016224765234</v>
      </c>
      <c r="T4868" s="26">
        <f ca="1">_xlfn.LOGNORM.INV(S4868,'Input Parameters'!$H$34,'Input Parameters'!$I$34)</f>
        <v>52.699102365178334</v>
      </c>
      <c r="U4868" s="10">
        <f t="shared" ca="1" si="731"/>
        <v>7.2418557200413569E-2</v>
      </c>
      <c r="V4868" s="30">
        <f ca="1">_xlfn.BETA.INV(U4868,'Input Parameters'!$L$36,'Input Parameters'!$M$36,'Input Parameters'!$J$36,'Input Parameters'!$K$36)</f>
        <v>0.39792455011565864</v>
      </c>
      <c r="W4868" s="2">
        <f ca="1">N4868+(P4868-N4868)*(1-ERF((T4868-R4868)/(2*SQRT(L4868*'Input Parameters'!$E$38))))</f>
        <v>0.10343111280837244</v>
      </c>
      <c r="X4868">
        <f t="shared" ca="1" si="732"/>
        <v>1</v>
      </c>
      <c r="Y4868" s="7"/>
    </row>
    <row r="4869" spans="1:25" ht="15" customHeight="1" x14ac:dyDescent="0.25">
      <c r="A4869" s="139">
        <v>4862</v>
      </c>
      <c r="B4869" s="10">
        <f t="shared" ref="B4869:B4932" ca="1" si="733">RAND()</f>
        <v>0.82931092268025575</v>
      </c>
      <c r="C4869" s="60">
        <f ca="1">_xlfn.NORM.INV(B4869,'Input Parameters'!$E$15,'Input Parameters'!$F$15)</f>
        <v>322.52931717489884</v>
      </c>
      <c r="D4869" s="10">
        <f t="shared" ref="D4869:D4932" ca="1" si="734">RAND()</f>
        <v>0.56922633545256662</v>
      </c>
      <c r="E4869" s="62">
        <f ca="1">IF(_xlfn.NORM.INV(D4869,'Input Parameters'!$E$17,'Input Parameters'!$F$17)&lt;3500,3500,IF(_xlfn.NORM.INV(D4869,'Input Parameters'!$E$17,'Input Parameters'!$F$17)&gt;5500,5500,_xlfn.NORM.INV(D4869,'Input Parameters'!$E$17,'Input Parameters'!$F$17)))</f>
        <v>4922.0833717431842</v>
      </c>
      <c r="F4869" s="10">
        <f t="shared" ref="F4869:F4932" ca="1" si="735">RAND()</f>
        <v>0.20451284550229709</v>
      </c>
      <c r="G4869" s="64">
        <f ca="1">_xlfn.NORM.INV(F4869,'Input Parameters'!$E$20,'Input Parameters'!$F$20)</f>
        <v>277.11841690060464</v>
      </c>
      <c r="H4869" s="57">
        <f ca="1">EXP(E4869*(1/'Input Parameters'!$E$23-1/G4869))</f>
        <v>0.3834293894379448</v>
      </c>
      <c r="I4869" s="10">
        <f t="shared" ref="I4869:I4932" ca="1" si="736">RAND()</f>
        <v>0.42307048964122285</v>
      </c>
      <c r="J4869" s="30">
        <f ca="1">_xlfn.BETA.INV(I4869,'Input Parameters'!$L$26,'Input Parameters'!$M$26,'Input Parameters'!$J$26,'Input Parameters'!$K$26)</f>
        <v>0.62974007335763327</v>
      </c>
      <c r="K4869" s="168">
        <f ca="1">('Input Parameters'!$E$27/'Input Parameters'!$E$38)^$J4869</f>
        <v>1.0920205319660193E-2</v>
      </c>
      <c r="L4869" s="69">
        <f ca="1">$H4869*$C4869*'Input Parameters'!$E$25*K4869</f>
        <v>1.350471424540894</v>
      </c>
      <c r="M4869" s="24">
        <f t="shared" ref="M4869:M4932" ca="1" si="737">RAND()</f>
        <v>0.84064536863485995</v>
      </c>
      <c r="N4869" s="15">
        <f ca="1">_xlfn.NORM.INV(M4869,'Input Parameters'!$E$29,'Input Parameters'!$F$29)</f>
        <v>0.1000997113825946</v>
      </c>
      <c r="O4869" s="8">
        <f t="shared" ref="O4869:O4932" ca="1" si="738">RAND()</f>
        <v>0.91579520137488313</v>
      </c>
      <c r="P4869" s="30">
        <f ca="1">_xlfn.LOGNORM.INV(O4869,'Input Parameters'!$H$30,'Input Parameters'!$I$30)</f>
        <v>5.1431495698251988</v>
      </c>
      <c r="Q4869" s="10">
        <f t="shared" ref="Q4869:Q4932" ca="1" si="739">RAND()</f>
        <v>0.9318897923576962</v>
      </c>
      <c r="R4869" s="30">
        <f>IF('Input Parameters'!$E$32=0,0,_xlfn.BETA.INV(Q4869,'Input Parameters'!$L$32,'Input Parameters'!$M$32,'Input Parameters'!$J$32,'Input Parameters'!$K$32))</f>
        <v>0</v>
      </c>
      <c r="S4869" s="10">
        <f t="shared" ref="S4869:S4932" ca="1" si="740">RAND()</f>
        <v>0.51100706882362656</v>
      </c>
      <c r="T4869" s="26">
        <f ca="1">_xlfn.LOGNORM.INV(S4869,'Input Parameters'!$H$34,'Input Parameters'!$I$34)</f>
        <v>50.581210173945969</v>
      </c>
      <c r="U4869" s="10">
        <f t="shared" ref="U4869:U4932" ca="1" si="741">RAND()</f>
        <v>0.1318144041099325</v>
      </c>
      <c r="V4869" s="30">
        <f ca="1">_xlfn.BETA.INV(U4869,'Input Parameters'!$L$36,'Input Parameters'!$M$36,'Input Parameters'!$J$36,'Input Parameters'!$K$36)</f>
        <v>0.43536955963155866</v>
      </c>
      <c r="W4869" s="2">
        <f ca="1">N4869+(P4869-N4869)*(1-ERF((T4869-R4869)/(2*SQRT(L4869*'Input Parameters'!$E$38))))</f>
        <v>0.11061844648537227</v>
      </c>
      <c r="X4869">
        <f t="shared" ca="1" si="732"/>
        <v>1</v>
      </c>
      <c r="Y4869" s="7"/>
    </row>
    <row r="4870" spans="1:25" ht="15" customHeight="1" x14ac:dyDescent="0.25">
      <c r="A4870" s="139">
        <v>4863</v>
      </c>
      <c r="B4870" s="10">
        <f t="shared" ca="1" si="733"/>
        <v>7.5158606959935259E-3</v>
      </c>
      <c r="C4870" s="60">
        <f ca="1">_xlfn.NORM.INV(B4870,'Input Parameters'!$E$15,'Input Parameters'!$F$15)</f>
        <v>139.18967812473647</v>
      </c>
      <c r="D4870" s="10">
        <f t="shared" ca="1" si="734"/>
        <v>0.32374981732168295</v>
      </c>
      <c r="E4870" s="62">
        <f ca="1">IF(_xlfn.NORM.INV(D4870,'Input Parameters'!$E$17,'Input Parameters'!$F$17)&lt;3500,3500,IF(_xlfn.NORM.INV(D4870,'Input Parameters'!$E$17,'Input Parameters'!$F$17)&gt;5500,5500,_xlfn.NORM.INV(D4870,'Input Parameters'!$E$17,'Input Parameters'!$F$17)))</f>
        <v>4479.9330559417258</v>
      </c>
      <c r="F4870" s="10">
        <f t="shared" ca="1" si="735"/>
        <v>0.94920294124534388</v>
      </c>
      <c r="G4870" s="64">
        <f ca="1">_xlfn.NORM.INV(F4870,'Input Parameters'!$E$20,'Input Parameters'!$F$20)</f>
        <v>293.61906581605461</v>
      </c>
      <c r="H4870" s="57">
        <f ca="1">EXP(E4870*(1/'Input Parameters'!$E$23-1/G4870))</f>
        <v>1.0366630015363658</v>
      </c>
      <c r="I4870" s="10">
        <f t="shared" ca="1" si="736"/>
        <v>0.36086883648928336</v>
      </c>
      <c r="J4870" s="30">
        <f ca="1">_xlfn.BETA.INV(I4870,'Input Parameters'!$L$26,'Input Parameters'!$M$26,'Input Parameters'!$J$26,'Input Parameters'!$K$26)</f>
        <v>0.60271067192256789</v>
      </c>
      <c r="K4870" s="168">
        <f ca="1">('Input Parameters'!$E$27/'Input Parameters'!$E$38)^$J4870</f>
        <v>1.3256623454981869E-2</v>
      </c>
      <c r="L4870" s="69">
        <f ca="1">$H4870*$C4870*'Input Parameters'!$E$25*K4870</f>
        <v>1.9128351777721389</v>
      </c>
      <c r="M4870" s="24">
        <f t="shared" ca="1" si="737"/>
        <v>0.22721010922093976</v>
      </c>
      <c r="N4870" s="15">
        <f ca="1">_xlfn.NORM.INV(M4870,'Input Parameters'!$E$29,'Input Parameters'!$F$29)</f>
        <v>9.9925193378388052E-2</v>
      </c>
      <c r="O4870" s="8">
        <f t="shared" ca="1" si="738"/>
        <v>0.25787845777688978</v>
      </c>
      <c r="P4870" s="30">
        <f ca="1">_xlfn.LOGNORM.INV(O4870,'Input Parameters'!$H$30,'Input Parameters'!$I$30)</f>
        <v>1.9739573791845104</v>
      </c>
      <c r="Q4870" s="10">
        <f t="shared" ca="1" si="739"/>
        <v>0.74559100057160921</v>
      </c>
      <c r="R4870" s="30">
        <f>IF('Input Parameters'!$E$32=0,0,_xlfn.BETA.INV(Q4870,'Input Parameters'!$L$32,'Input Parameters'!$M$32,'Input Parameters'!$J$32,'Input Parameters'!$K$32))</f>
        <v>0</v>
      </c>
      <c r="S4870" s="10">
        <f t="shared" ca="1" si="740"/>
        <v>0.85168281449718886</v>
      </c>
      <c r="T4870" s="26">
        <f ca="1">_xlfn.LOGNORM.INV(S4870,'Input Parameters'!$H$34,'Input Parameters'!$I$34)</f>
        <v>57.403121119031383</v>
      </c>
      <c r="U4870" s="10">
        <f t="shared" ca="1" si="741"/>
        <v>8.6999210653243675E-2</v>
      </c>
      <c r="V4870" s="30">
        <f ca="1">_xlfn.BETA.INV(U4870,'Input Parameters'!$L$36,'Input Parameters'!$M$36,'Input Parameters'!$J$36,'Input Parameters'!$K$36)</f>
        <v>0.40835918761104162</v>
      </c>
      <c r="W4870" s="2">
        <f ca="1">N4870+(P4870-N4870)*(1-ERF((T4870-R4870)/(2*SQRT(L4870*'Input Parameters'!$E$38))))</f>
        <v>0.10617957551341468</v>
      </c>
      <c r="X4870">
        <f t="shared" ca="1" si="732"/>
        <v>1</v>
      </c>
      <c r="Y4870" s="7"/>
    </row>
    <row r="4871" spans="1:25" ht="15" customHeight="1" x14ac:dyDescent="0.25">
      <c r="A4871" s="139">
        <v>4864</v>
      </c>
      <c r="B4871" s="10">
        <f t="shared" ca="1" si="733"/>
        <v>0.45295113512302609</v>
      </c>
      <c r="C4871" s="60">
        <f ca="1">_xlfn.NORM.INV(B4871,'Input Parameters'!$E$15,'Input Parameters'!$F$15)</f>
        <v>264.56106210047193</v>
      </c>
      <c r="D4871" s="10">
        <f t="shared" ca="1" si="734"/>
        <v>0.19576721681655673</v>
      </c>
      <c r="E4871" s="62">
        <f ca="1">IF(_xlfn.NORM.INV(D4871,'Input Parameters'!$E$17,'Input Parameters'!$F$17)&lt;3500,3500,IF(_xlfn.NORM.INV(D4871,'Input Parameters'!$E$17,'Input Parameters'!$F$17)&gt;5500,5500,_xlfn.NORM.INV(D4871,'Input Parameters'!$E$17,'Input Parameters'!$F$17)))</f>
        <v>4200.213415443608</v>
      </c>
      <c r="F4871" s="10">
        <f t="shared" ca="1" si="735"/>
        <v>0.29890135478725055</v>
      </c>
      <c r="G4871" s="64">
        <f ca="1">_xlfn.NORM.INV(F4871,'Input Parameters'!$E$20,'Input Parameters'!$F$20)</f>
        <v>279.11532819266819</v>
      </c>
      <c r="H4871" s="57">
        <f ca="1">EXP(E4871*(1/'Input Parameters'!$E$23-1/G4871))</f>
        <v>0.49185358163999182</v>
      </c>
      <c r="I4871" s="10">
        <f t="shared" ca="1" si="736"/>
        <v>0.63998501080835724</v>
      </c>
      <c r="J4871" s="30">
        <f ca="1">_xlfn.BETA.INV(I4871,'Input Parameters'!$L$26,'Input Parameters'!$M$26,'Input Parameters'!$J$26,'Input Parameters'!$K$26)</f>
        <v>0.7172352722556552</v>
      </c>
      <c r="K4871" s="168">
        <f ca="1">('Input Parameters'!$E$27/'Input Parameters'!$E$38)^$J4871</f>
        <v>5.8299570427395118E-3</v>
      </c>
      <c r="L4871" s="69">
        <f ca="1">$H4871*$C4871*'Input Parameters'!$E$25*K4871</f>
        <v>0.75862494390029889</v>
      </c>
      <c r="M4871" s="24">
        <f t="shared" ca="1" si="737"/>
        <v>0.86743437598534034</v>
      </c>
      <c r="N4871" s="15">
        <f ca="1">_xlfn.NORM.INV(M4871,'Input Parameters'!$E$29,'Input Parameters'!$F$29)</f>
        <v>0.10011143449084293</v>
      </c>
      <c r="O4871" s="8">
        <f t="shared" ca="1" si="738"/>
        <v>0.211591135320783</v>
      </c>
      <c r="P4871" s="30">
        <f ca="1">_xlfn.LOGNORM.INV(O4871,'Input Parameters'!$H$30,'Input Parameters'!$I$30)</f>
        <v>1.8380493206991231</v>
      </c>
      <c r="Q4871" s="10">
        <f t="shared" ca="1" si="739"/>
        <v>0.86866700896375604</v>
      </c>
      <c r="R4871" s="30">
        <f>IF('Input Parameters'!$E$32=0,0,_xlfn.BETA.INV(Q4871,'Input Parameters'!$L$32,'Input Parameters'!$M$32,'Input Parameters'!$J$32,'Input Parameters'!$K$32))</f>
        <v>0</v>
      </c>
      <c r="S4871" s="10">
        <f t="shared" ca="1" si="740"/>
        <v>0.65868197776455384</v>
      </c>
      <c r="T4871" s="26">
        <f ca="1">_xlfn.LOGNORM.INV(S4871,'Input Parameters'!$H$34,'Input Parameters'!$I$34)</f>
        <v>53.040452326854712</v>
      </c>
      <c r="U4871" s="10">
        <f t="shared" ca="1" si="741"/>
        <v>0.96953902818822479</v>
      </c>
      <c r="V4871" s="30">
        <f ca="1">_xlfn.BETA.INV(U4871,'Input Parameters'!$L$36,'Input Parameters'!$M$36,'Input Parameters'!$J$36,'Input Parameters'!$K$36)</f>
        <v>0.91255599934636167</v>
      </c>
      <c r="W4871" s="2">
        <f ca="1">N4871+(P4871-N4871)*(1-ERF((T4871-R4871)/(2*SQRT(L4871*'Input Parameters'!$E$38))))</f>
        <v>0.10014031876337878</v>
      </c>
      <c r="X4871">
        <f t="shared" ca="1" si="732"/>
        <v>1</v>
      </c>
      <c r="Y4871" s="7"/>
    </row>
    <row r="4872" spans="1:25" ht="15" customHeight="1" x14ac:dyDescent="0.25">
      <c r="A4872" s="139">
        <v>4865</v>
      </c>
      <c r="B4872" s="10">
        <f t="shared" ca="1" si="733"/>
        <v>0.89701884821257927</v>
      </c>
      <c r="C4872" s="60">
        <f ca="1">_xlfn.NORM.INV(B4872,'Input Parameters'!$E$15,'Input Parameters'!$F$15)</f>
        <v>339.50815020252912</v>
      </c>
      <c r="D4872" s="10">
        <f t="shared" ca="1" si="734"/>
        <v>8.2170538700350293E-2</v>
      </c>
      <c r="E4872" s="62">
        <f ca="1">IF(_xlfn.NORM.INV(D4872,'Input Parameters'!$E$17,'Input Parameters'!$F$17)&lt;3500,3500,IF(_xlfn.NORM.INV(D4872,'Input Parameters'!$E$17,'Input Parameters'!$F$17)&gt;5500,5500,_xlfn.NORM.INV(D4872,'Input Parameters'!$E$17,'Input Parameters'!$F$17)))</f>
        <v>3826.5668977793539</v>
      </c>
      <c r="F4872" s="10">
        <f t="shared" ca="1" si="735"/>
        <v>0.90380808342960539</v>
      </c>
      <c r="G4872" s="64">
        <f ca="1">_xlfn.NORM.INV(F4872,'Input Parameters'!$E$20,'Input Parameters'!$F$20)</f>
        <v>291.38384833308504</v>
      </c>
      <c r="H4872" s="57">
        <f ca="1">EXP(E4872*(1/'Input Parameters'!$E$23-1/G4872))</f>
        <v>0.93312447411565513</v>
      </c>
      <c r="I4872" s="10">
        <f t="shared" ca="1" si="736"/>
        <v>0.71884367763818569</v>
      </c>
      <c r="J4872" s="30">
        <f ca="1">_xlfn.BETA.INV(I4872,'Input Parameters'!$L$26,'Input Parameters'!$M$26,'Input Parameters'!$J$26,'Input Parameters'!$K$26)</f>
        <v>0.74955634732720577</v>
      </c>
      <c r="K4872" s="168">
        <f ca="1">('Input Parameters'!$E$27/'Input Parameters'!$E$38)^$J4872</f>
        <v>4.6235822928389313E-3</v>
      </c>
      <c r="L4872" s="69">
        <f ca="1">$H4872*$C4872*'Input Parameters'!$E$25*K4872</f>
        <v>1.4647664246372192</v>
      </c>
      <c r="M4872" s="24">
        <f t="shared" ca="1" si="737"/>
        <v>0.46355245418373536</v>
      </c>
      <c r="N4872" s="15">
        <f ca="1">_xlfn.NORM.INV(M4872,'Input Parameters'!$E$29,'Input Parameters'!$F$29)</f>
        <v>9.9990851208496198E-2</v>
      </c>
      <c r="O4872" s="8">
        <f t="shared" ca="1" si="738"/>
        <v>0.31922135271823737</v>
      </c>
      <c r="P4872" s="30">
        <f ca="1">_xlfn.LOGNORM.INV(O4872,'Input Parameters'!$H$30,'Input Parameters'!$I$30)</f>
        <v>2.1491653277455409</v>
      </c>
      <c r="Q4872" s="10">
        <f t="shared" ca="1" si="739"/>
        <v>0.84722480496538932</v>
      </c>
      <c r="R4872" s="30">
        <f>IF('Input Parameters'!$E$32=0,0,_xlfn.BETA.INV(Q4872,'Input Parameters'!$L$32,'Input Parameters'!$M$32,'Input Parameters'!$J$32,'Input Parameters'!$K$32))</f>
        <v>0</v>
      </c>
      <c r="S4872" s="10">
        <f t="shared" ca="1" si="740"/>
        <v>0.71646600517702352</v>
      </c>
      <c r="T4872" s="26">
        <f ca="1">_xlfn.LOGNORM.INV(S4872,'Input Parameters'!$H$34,'Input Parameters'!$I$34)</f>
        <v>54.131376481097163</v>
      </c>
      <c r="U4872" s="10">
        <f t="shared" ca="1" si="741"/>
        <v>5.2535112094075687E-2</v>
      </c>
      <c r="V4872" s="30">
        <f ca="1">_xlfn.BETA.INV(U4872,'Input Parameters'!$L$36,'Input Parameters'!$M$36,'Input Parameters'!$J$36,'Input Parameters'!$K$36)</f>
        <v>0.38143015979997613</v>
      </c>
      <c r="W4872" s="2">
        <f ca="1">N4872+(P4872-N4872)*(1-ERF((T4872-R4872)/(2*SQRT(L4872*'Input Parameters'!$E$38))))</f>
        <v>0.10319463407319299</v>
      </c>
      <c r="X4872">
        <f t="shared" ref="X4872:X4935" ca="1" si="742">IF(W4872&gt;V4872,0,1)</f>
        <v>1</v>
      </c>
      <c r="Y4872" s="7"/>
    </row>
    <row r="4873" spans="1:25" ht="15" customHeight="1" x14ac:dyDescent="0.25">
      <c r="A4873" s="139">
        <v>4866</v>
      </c>
      <c r="B4873" s="10">
        <f t="shared" ca="1" si="733"/>
        <v>0.90951100234411064</v>
      </c>
      <c r="C4873" s="60">
        <f ca="1">_xlfn.NORM.INV(B4873,'Input Parameters'!$E$15,'Input Parameters'!$F$15)</f>
        <v>343.46446614832581</v>
      </c>
      <c r="D4873" s="10">
        <f t="shared" ca="1" si="734"/>
        <v>0.5903651522754616</v>
      </c>
      <c r="E4873" s="62">
        <f ca="1">IF(_xlfn.NORM.INV(D4873,'Input Parameters'!$E$17,'Input Parameters'!$F$17)&lt;3500,3500,IF(_xlfn.NORM.INV(D4873,'Input Parameters'!$E$17,'Input Parameters'!$F$17)&gt;5500,5500,_xlfn.NORM.INV(D4873,'Input Parameters'!$E$17,'Input Parameters'!$F$17)))</f>
        <v>4959.9390682526891</v>
      </c>
      <c r="F4873" s="10">
        <f t="shared" ca="1" si="735"/>
        <v>0.71751371800920383</v>
      </c>
      <c r="G4873" s="64">
        <f ca="1">_xlfn.NORM.INV(F4873,'Input Parameters'!$E$20,'Input Parameters'!$F$20)</f>
        <v>286.50565802062863</v>
      </c>
      <c r="H4873" s="57">
        <f ca="1">EXP(E4873*(1/'Input Parameters'!$E$23-1/G4873))</f>
        <v>0.68417400817753427</v>
      </c>
      <c r="I4873" s="10">
        <f t="shared" ca="1" si="736"/>
        <v>0.918538987716782</v>
      </c>
      <c r="J4873" s="30">
        <f ca="1">_xlfn.BETA.INV(I4873,'Input Parameters'!$L$26,'Input Parameters'!$M$26,'Input Parameters'!$J$26,'Input Parameters'!$K$26)</f>
        <v>0.85143744496488016</v>
      </c>
      <c r="K4873" s="168">
        <f ca="1">('Input Parameters'!$E$27/'Input Parameters'!$E$38)^$J4873</f>
        <v>2.2263740130837456E-3</v>
      </c>
      <c r="L4873" s="69">
        <f ca="1">$H4873*$C4873*'Input Parameters'!$E$25*K4873</f>
        <v>0.52317442814177684</v>
      </c>
      <c r="M4873" s="24">
        <f t="shared" ca="1" si="737"/>
        <v>0.9689867902091055</v>
      </c>
      <c r="N4873" s="15">
        <f ca="1">_xlfn.NORM.INV(M4873,'Input Parameters'!$E$29,'Input Parameters'!$F$29)</f>
        <v>0.10018661068372862</v>
      </c>
      <c r="O4873" s="8">
        <f t="shared" ca="1" si="738"/>
        <v>0.4951432202291961</v>
      </c>
      <c r="P4873" s="30">
        <f ca="1">_xlfn.LOGNORM.INV(O4873,'Input Parameters'!$H$30,'Input Parameters'!$I$30)</f>
        <v>2.6678943841972291</v>
      </c>
      <c r="Q4873" s="10">
        <f t="shared" ca="1" si="739"/>
        <v>0.21798078963123513</v>
      </c>
      <c r="R4873" s="30">
        <f>IF('Input Parameters'!$E$32=0,0,_xlfn.BETA.INV(Q4873,'Input Parameters'!$L$32,'Input Parameters'!$M$32,'Input Parameters'!$J$32,'Input Parameters'!$K$32))</f>
        <v>0</v>
      </c>
      <c r="S4873" s="10">
        <f t="shared" ca="1" si="740"/>
        <v>0.10154240631227074</v>
      </c>
      <c r="T4873" s="26">
        <f ca="1">_xlfn.LOGNORM.INV(S4873,'Input Parameters'!$H$34,'Input Parameters'!$I$34)</f>
        <v>43.01973930690172</v>
      </c>
      <c r="U4873" s="10">
        <f t="shared" ca="1" si="741"/>
        <v>0.63697305106577629</v>
      </c>
      <c r="V4873" s="30">
        <f ca="1">_xlfn.BETA.INV(U4873,'Input Parameters'!$L$36,'Input Parameters'!$M$36,'Input Parameters'!$J$36,'Input Parameters'!$K$36)</f>
        <v>0.64102045578983247</v>
      </c>
      <c r="W4873" s="2">
        <f ca="1">N4873+(P4873-N4873)*(1-ERF((T4873-R4873)/(2*SQRT(L4873*'Input Parameters'!$E$38))))</f>
        <v>0.10025346687301324</v>
      </c>
      <c r="X4873">
        <f t="shared" ca="1" si="742"/>
        <v>1</v>
      </c>
      <c r="Y4873" s="7"/>
    </row>
    <row r="4874" spans="1:25" ht="15" customHeight="1" x14ac:dyDescent="0.25">
      <c r="A4874" s="139">
        <v>4867</v>
      </c>
      <c r="B4874" s="10">
        <f t="shared" ca="1" si="733"/>
        <v>0.34437939110284777</v>
      </c>
      <c r="C4874" s="60">
        <f ca="1">_xlfn.NORM.INV(B4874,'Input Parameters'!$E$15,'Input Parameters'!$F$15)</f>
        <v>249.26055617226805</v>
      </c>
      <c r="D4874" s="10">
        <f t="shared" ca="1" si="734"/>
        <v>0.41120124827135418</v>
      </c>
      <c r="E4874" s="62">
        <f ca="1">IF(_xlfn.NORM.INV(D4874,'Input Parameters'!$E$17,'Input Parameters'!$F$17)&lt;3500,3500,IF(_xlfn.NORM.INV(D4874,'Input Parameters'!$E$17,'Input Parameters'!$F$17)&gt;5500,5500,_xlfn.NORM.INV(D4874,'Input Parameters'!$E$17,'Input Parameters'!$F$17)))</f>
        <v>4642.8807965656169</v>
      </c>
      <c r="F4874" s="10">
        <f t="shared" ca="1" si="735"/>
        <v>0.72394912293212044</v>
      </c>
      <c r="G4874" s="64">
        <f ca="1">_xlfn.NORM.INV(F4874,'Input Parameters'!$E$20,'Input Parameters'!$F$20)</f>
        <v>286.63391145057437</v>
      </c>
      <c r="H4874" s="57">
        <f ca="1">EXP(E4874*(1/'Input Parameters'!$E$23-1/G4874))</f>
        <v>0.70607755788730731</v>
      </c>
      <c r="I4874" s="10">
        <f t="shared" ca="1" si="736"/>
        <v>0.93206589188007793</v>
      </c>
      <c r="J4874" s="30">
        <f ca="1">_xlfn.BETA.INV(I4874,'Input Parameters'!$L$26,'Input Parameters'!$M$26,'Input Parameters'!$J$26,'Input Parameters'!$K$26)</f>
        <v>0.86143855186382112</v>
      </c>
      <c r="K4874" s="168">
        <f ca="1">('Input Parameters'!$E$27/'Input Parameters'!$E$38)^$J4874</f>
        <v>2.0722522963131321E-3</v>
      </c>
      <c r="L4874" s="69">
        <f ca="1">$H4874*$C4874*'Input Parameters'!$E$25*K4874</f>
        <v>0.36471077752970704</v>
      </c>
      <c r="M4874" s="24">
        <f t="shared" ca="1" si="737"/>
        <v>0.47328568815131034</v>
      </c>
      <c r="N4874" s="15">
        <f ca="1">_xlfn.NORM.INV(M4874,'Input Parameters'!$E$29,'Input Parameters'!$F$29)</f>
        <v>9.999329870280628E-2</v>
      </c>
      <c r="O4874" s="8">
        <f t="shared" ca="1" si="738"/>
        <v>0.24663816911724357</v>
      </c>
      <c r="P4874" s="30">
        <f ca="1">_xlfn.LOGNORM.INV(O4874,'Input Parameters'!$H$30,'Input Parameters'!$I$30)</f>
        <v>1.941399532443612</v>
      </c>
      <c r="Q4874" s="10">
        <f t="shared" ca="1" si="739"/>
        <v>0.57166006575213735</v>
      </c>
      <c r="R4874" s="30">
        <f>IF('Input Parameters'!$E$32=0,0,_xlfn.BETA.INV(Q4874,'Input Parameters'!$L$32,'Input Parameters'!$M$32,'Input Parameters'!$J$32,'Input Parameters'!$K$32))</f>
        <v>0</v>
      </c>
      <c r="S4874" s="10">
        <f t="shared" ca="1" si="740"/>
        <v>0.71255350732263778</v>
      </c>
      <c r="T4874" s="26">
        <f ca="1">_xlfn.LOGNORM.INV(S4874,'Input Parameters'!$H$34,'Input Parameters'!$I$34)</f>
        <v>54.053818907104215</v>
      </c>
      <c r="U4874" s="10">
        <f t="shared" ca="1" si="741"/>
        <v>0.36196332728182001</v>
      </c>
      <c r="V4874" s="30">
        <f ca="1">_xlfn.BETA.INV(U4874,'Input Parameters'!$L$36,'Input Parameters'!$M$36,'Input Parameters'!$J$36,'Input Parameters'!$K$36)</f>
        <v>0.53395943100189336</v>
      </c>
      <c r="W4874" s="2">
        <f ca="1">N4874+(P4874-N4874)*(1-ERF((T4874-R4874)/(2*SQRT(L4874*'Input Parameters'!$E$38))))</f>
        <v>9.9993299157097343E-2</v>
      </c>
      <c r="X4874">
        <f t="shared" ca="1" si="742"/>
        <v>1</v>
      </c>
      <c r="Y4874" s="7"/>
    </row>
    <row r="4875" spans="1:25" ht="15" customHeight="1" x14ac:dyDescent="0.25">
      <c r="A4875" s="139">
        <v>4868</v>
      </c>
      <c r="B4875" s="10">
        <f t="shared" ca="1" si="733"/>
        <v>0.93295356231823146</v>
      </c>
      <c r="C4875" s="60">
        <f ca="1">_xlfn.NORM.INV(B4875,'Input Parameters'!$E$15,'Input Parameters'!$F$15)</f>
        <v>352.15739579488718</v>
      </c>
      <c r="D4875" s="10">
        <f t="shared" ca="1" si="734"/>
        <v>0.31734837447108122</v>
      </c>
      <c r="E4875" s="62">
        <f ca="1">IF(_xlfn.NORM.INV(D4875,'Input Parameters'!$E$17,'Input Parameters'!$F$17)&lt;3500,3500,IF(_xlfn.NORM.INV(D4875,'Input Parameters'!$E$17,'Input Parameters'!$F$17)&gt;5500,5500,_xlfn.NORM.INV(D4875,'Input Parameters'!$E$17,'Input Parameters'!$F$17)))</f>
        <v>4467.4113888040156</v>
      </c>
      <c r="F4875" s="10">
        <f t="shared" ca="1" si="735"/>
        <v>0.39989979637884265</v>
      </c>
      <c r="G4875" s="64">
        <f ca="1">_xlfn.NORM.INV(F4875,'Input Parameters'!$E$20,'Input Parameters'!$F$20)</f>
        <v>280.95083660828357</v>
      </c>
      <c r="H4875" s="57">
        <f ca="1">EXP(E4875*(1/'Input Parameters'!$E$23-1/G4875))</f>
        <v>0.52196949970912299</v>
      </c>
      <c r="I4875" s="10">
        <f t="shared" ca="1" si="736"/>
        <v>0.22224512642052285</v>
      </c>
      <c r="J4875" s="30">
        <f ca="1">_xlfn.BETA.INV(I4875,'Input Parameters'!$L$26,'Input Parameters'!$M$26,'Input Parameters'!$J$26,'Input Parameters'!$K$26)</f>
        <v>0.53310804195727524</v>
      </c>
      <c r="K4875" s="168">
        <f ca="1">('Input Parameters'!$E$27/'Input Parameters'!$E$38)^$J4875</f>
        <v>2.184033804897164E-2</v>
      </c>
      <c r="L4875" s="69">
        <f ca="1">$H4875*$C4875*'Input Parameters'!$E$25*K4875</f>
        <v>4.014590904903641</v>
      </c>
      <c r="M4875" s="24">
        <f t="shared" ca="1" si="737"/>
        <v>0.12805968553192126</v>
      </c>
      <c r="N4875" s="15">
        <f ca="1">_xlfn.NORM.INV(M4875,'Input Parameters'!$E$29,'Input Parameters'!$F$29)</f>
        <v>9.9886438892341348E-2</v>
      </c>
      <c r="O4875" s="8">
        <f t="shared" ca="1" si="738"/>
        <v>0.34880900341476617</v>
      </c>
      <c r="P4875" s="30">
        <f ca="1">_xlfn.LOGNORM.INV(O4875,'Input Parameters'!$H$30,'Input Parameters'!$I$30)</f>
        <v>2.2333499849834357</v>
      </c>
      <c r="Q4875" s="10">
        <f t="shared" ca="1" si="739"/>
        <v>3.7716584074770187E-2</v>
      </c>
      <c r="R4875" s="30">
        <f>IF('Input Parameters'!$E$32=0,0,_xlfn.BETA.INV(Q4875,'Input Parameters'!$L$32,'Input Parameters'!$M$32,'Input Parameters'!$J$32,'Input Parameters'!$K$32))</f>
        <v>0</v>
      </c>
      <c r="S4875" s="10">
        <f t="shared" ca="1" si="740"/>
        <v>2.0757570983751639E-2</v>
      </c>
      <c r="T4875" s="26">
        <f ca="1">_xlfn.LOGNORM.INV(S4875,'Input Parameters'!$H$34,'Input Parameters'!$I$34)</f>
        <v>39.108416962620055</v>
      </c>
      <c r="U4875" s="10">
        <f t="shared" ca="1" si="741"/>
        <v>0.12016819500245557</v>
      </c>
      <c r="V4875" s="30">
        <f ca="1">_xlfn.BETA.INV(U4875,'Input Parameters'!$L$36,'Input Parameters'!$M$36,'Input Parameters'!$J$36,'Input Parameters'!$K$36)</f>
        <v>0.42889585181426582</v>
      </c>
      <c r="W4875" s="2">
        <f ca="1">N4875+(P4875-N4875)*(1-ERF((T4875-R4875)/(2*SQRT(L4875*'Input Parameters'!$E$38))))</f>
        <v>0.45731058872477959</v>
      </c>
      <c r="X4875">
        <f t="shared" ca="1" si="742"/>
        <v>0</v>
      </c>
      <c r="Y4875" s="7"/>
    </row>
    <row r="4876" spans="1:25" ht="15" customHeight="1" x14ac:dyDescent="0.25">
      <c r="A4876" s="139">
        <v>4869</v>
      </c>
      <c r="B4876" s="10">
        <f t="shared" ca="1" si="733"/>
        <v>0.34852021023023294</v>
      </c>
      <c r="C4876" s="60">
        <f ca="1">_xlfn.NORM.INV(B4876,'Input Parameters'!$E$15,'Input Parameters'!$F$15)</f>
        <v>249.86868154046005</v>
      </c>
      <c r="D4876" s="10">
        <f t="shared" ca="1" si="734"/>
        <v>0.80736043086729403</v>
      </c>
      <c r="E4876" s="62">
        <f ca="1">IF(_xlfn.NORM.INV(D4876,'Input Parameters'!$E$17,'Input Parameters'!$F$17)&lt;3500,3500,IF(_xlfn.NORM.INV(D4876,'Input Parameters'!$E$17,'Input Parameters'!$F$17)&gt;5500,5500,_xlfn.NORM.INV(D4876,'Input Parameters'!$E$17,'Input Parameters'!$F$17)))</f>
        <v>5407.7473102186523</v>
      </c>
      <c r="F4876" s="10">
        <f t="shared" ca="1" si="735"/>
        <v>0.36482030982499059</v>
      </c>
      <c r="G4876" s="64">
        <f ca="1">_xlfn.NORM.INV(F4876,'Input Parameters'!$E$20,'Input Parameters'!$F$20)</f>
        <v>280.33445569768821</v>
      </c>
      <c r="H4876" s="57">
        <f ca="1">EXP(E4876*(1/'Input Parameters'!$E$23-1/G4876))</f>
        <v>0.43634796298050449</v>
      </c>
      <c r="I4876" s="10">
        <f t="shared" ca="1" si="736"/>
        <v>0.19819595973938919</v>
      </c>
      <c r="J4876" s="30">
        <f ca="1">_xlfn.BETA.INV(I4876,'Input Parameters'!$L$26,'Input Parameters'!$M$26,'Input Parameters'!$J$26,'Input Parameters'!$K$26)</f>
        <v>0.51876363873486309</v>
      </c>
      <c r="K4876" s="168">
        <f ca="1">('Input Parameters'!$E$27/'Input Parameters'!$E$38)^$J4876</f>
        <v>2.4207230614984993E-2</v>
      </c>
      <c r="L4876" s="69">
        <f ca="1">$H4876*$C4876*'Input Parameters'!$E$25*K4876</f>
        <v>2.6393068546196492</v>
      </c>
      <c r="M4876" s="24">
        <f t="shared" ca="1" si="737"/>
        <v>8.4144742669370887E-2</v>
      </c>
      <c r="N4876" s="15">
        <f ca="1">_xlfn.NORM.INV(M4876,'Input Parameters'!$E$29,'Input Parameters'!$F$29)</f>
        <v>9.9862227913029747E-2</v>
      </c>
      <c r="O4876" s="8">
        <f t="shared" ca="1" si="738"/>
        <v>0.35407612299300917</v>
      </c>
      <c r="P4876" s="30">
        <f ca="1">_xlfn.LOGNORM.INV(O4876,'Input Parameters'!$H$30,'Input Parameters'!$I$30)</f>
        <v>2.2483802408867812</v>
      </c>
      <c r="Q4876" s="10">
        <f t="shared" ca="1" si="739"/>
        <v>0.84979142735380175</v>
      </c>
      <c r="R4876" s="30">
        <f>IF('Input Parameters'!$E$32=0,0,_xlfn.BETA.INV(Q4876,'Input Parameters'!$L$32,'Input Parameters'!$M$32,'Input Parameters'!$J$32,'Input Parameters'!$K$32))</f>
        <v>0</v>
      </c>
      <c r="S4876" s="10">
        <f t="shared" ca="1" si="740"/>
        <v>0.47768997238861288</v>
      </c>
      <c r="T4876" s="26">
        <f ca="1">_xlfn.LOGNORM.INV(S4876,'Input Parameters'!$H$34,'Input Parameters'!$I$34)</f>
        <v>50.057749905283451</v>
      </c>
      <c r="U4876" s="10">
        <f t="shared" ca="1" si="741"/>
        <v>0.63382556786038824</v>
      </c>
      <c r="V4876" s="30">
        <f ca="1">_xlfn.BETA.INV(U4876,'Input Parameters'!$L$36,'Input Parameters'!$M$36,'Input Parameters'!$J$36,'Input Parameters'!$K$36)</f>
        <v>0.63966298040899683</v>
      </c>
      <c r="W4876" s="2">
        <f ca="1">N4876+(P4876-N4876)*(1-ERF((T4876-R4876)/(2*SQRT(L4876*'Input Parameters'!$E$38))))</f>
        <v>0.16291856708517277</v>
      </c>
      <c r="X4876">
        <f t="shared" ca="1" si="742"/>
        <v>1</v>
      </c>
      <c r="Y4876" s="7"/>
    </row>
    <row r="4877" spans="1:25" ht="15" customHeight="1" x14ac:dyDescent="0.25">
      <c r="A4877" s="139">
        <v>4870</v>
      </c>
      <c r="B4877" s="10">
        <f t="shared" ca="1" si="733"/>
        <v>0.90062085642490852</v>
      </c>
      <c r="C4877" s="60">
        <f ca="1">_xlfn.NORM.INV(B4877,'Input Parameters'!$E$15,'Input Parameters'!$F$15)</f>
        <v>340.61104308494623</v>
      </c>
      <c r="D4877" s="10">
        <f t="shared" ca="1" si="734"/>
        <v>0.76266382265128951</v>
      </c>
      <c r="E4877" s="62">
        <f ca="1">IF(_xlfn.NORM.INV(D4877,'Input Parameters'!$E$17,'Input Parameters'!$F$17)&lt;3500,3500,IF(_xlfn.NORM.INV(D4877,'Input Parameters'!$E$17,'Input Parameters'!$F$17)&gt;5500,5500,_xlfn.NORM.INV(D4877,'Input Parameters'!$E$17,'Input Parameters'!$F$17)))</f>
        <v>5300.4282808375992</v>
      </c>
      <c r="F4877" s="10">
        <f t="shared" ca="1" si="735"/>
        <v>0.61881619493518503</v>
      </c>
      <c r="G4877" s="64">
        <f ca="1">_xlfn.NORM.INV(F4877,'Input Parameters'!$E$20,'Input Parameters'!$F$20)</f>
        <v>284.675900196626</v>
      </c>
      <c r="H4877" s="57">
        <f ca="1">EXP(E4877*(1/'Input Parameters'!$E$23-1/G4877))</f>
        <v>0.59184622188966118</v>
      </c>
      <c r="I4877" s="10">
        <f t="shared" ca="1" si="736"/>
        <v>0.43698030524720977</v>
      </c>
      <c r="J4877" s="30">
        <f ca="1">_xlfn.BETA.INV(I4877,'Input Parameters'!$L$26,'Input Parameters'!$M$26,'Input Parameters'!$J$26,'Input Parameters'!$K$26)</f>
        <v>0.63558008843197744</v>
      </c>
      <c r="K4877" s="168">
        <f ca="1">('Input Parameters'!$E$27/'Input Parameters'!$E$38)^$J4877</f>
        <v>1.0472200821709533E-2</v>
      </c>
      <c r="L4877" s="69">
        <f ca="1">$H4877*$C4877*'Input Parameters'!$E$25*K4877</f>
        <v>2.1110842507972318</v>
      </c>
      <c r="M4877" s="24">
        <f t="shared" ca="1" si="737"/>
        <v>0.91208432436495013</v>
      </c>
      <c r="N4877" s="15">
        <f ca="1">_xlfn.NORM.INV(M4877,'Input Parameters'!$E$29,'Input Parameters'!$F$29)</f>
        <v>0.10013537023714188</v>
      </c>
      <c r="O4877" s="8">
        <f t="shared" ca="1" si="738"/>
        <v>0.98501094006413281</v>
      </c>
      <c r="P4877" s="30">
        <f ca="1">_xlfn.LOGNORM.INV(O4877,'Input Parameters'!$H$30,'Input Parameters'!$I$30)</f>
        <v>7.4803971702987822</v>
      </c>
      <c r="Q4877" s="10">
        <f t="shared" ca="1" si="739"/>
        <v>0.59483756648785147</v>
      </c>
      <c r="R4877" s="30">
        <f>IF('Input Parameters'!$E$32=0,0,_xlfn.BETA.INV(Q4877,'Input Parameters'!$L$32,'Input Parameters'!$M$32,'Input Parameters'!$J$32,'Input Parameters'!$K$32))</f>
        <v>0</v>
      </c>
      <c r="S4877" s="10">
        <f t="shared" ca="1" si="740"/>
        <v>0.17891713778400509</v>
      </c>
      <c r="T4877" s="26">
        <f ca="1">_xlfn.LOGNORM.INV(S4877,'Input Parameters'!$H$34,'Input Parameters'!$I$34)</f>
        <v>44.954551645838762</v>
      </c>
      <c r="U4877" s="10">
        <f t="shared" ca="1" si="741"/>
        <v>0.71008799763207431</v>
      </c>
      <c r="V4877" s="30">
        <f ca="1">_xlfn.BETA.INV(U4877,'Input Parameters'!$L$36,'Input Parameters'!$M$36,'Input Parameters'!$J$36,'Input Parameters'!$K$36)</f>
        <v>0.67451522853325452</v>
      </c>
      <c r="W4877" s="2">
        <f ca="1">N4877+(P4877-N4877)*(1-ERF((T4877-R4877)/(2*SQRT(L4877*'Input Parameters'!$E$38))))</f>
        <v>0.31183676531174043</v>
      </c>
      <c r="X4877">
        <f t="shared" ca="1" si="742"/>
        <v>1</v>
      </c>
      <c r="Y4877" s="7"/>
    </row>
    <row r="4878" spans="1:25" ht="15" customHeight="1" x14ac:dyDescent="0.25">
      <c r="A4878" s="139">
        <v>4871</v>
      </c>
      <c r="B4878" s="10">
        <f t="shared" ca="1" si="733"/>
        <v>0.22382527823466947</v>
      </c>
      <c r="C4878" s="60">
        <f ca="1">_xlfn.NORM.INV(B4878,'Input Parameters'!$E$15,'Input Parameters'!$F$15)</f>
        <v>229.81607660891223</v>
      </c>
      <c r="D4878" s="10">
        <f t="shared" ca="1" si="734"/>
        <v>0.76931701694841992</v>
      </c>
      <c r="E4878" s="62">
        <f ca="1">IF(_xlfn.NORM.INV(D4878,'Input Parameters'!$E$17,'Input Parameters'!$F$17)&lt;3500,3500,IF(_xlfn.NORM.INV(D4878,'Input Parameters'!$E$17,'Input Parameters'!$F$17)&gt;5500,5500,_xlfn.NORM.INV(D4878,'Input Parameters'!$E$17,'Input Parameters'!$F$17)))</f>
        <v>5315.619618949323</v>
      </c>
      <c r="F4878" s="10">
        <f t="shared" ca="1" si="735"/>
        <v>0.81574894794552499</v>
      </c>
      <c r="G4878" s="64">
        <f ca="1">_xlfn.NORM.INV(F4878,'Input Parameters'!$E$20,'Input Parameters'!$F$20)</f>
        <v>288.67519403581304</v>
      </c>
      <c r="H4878" s="57">
        <f ca="1">EXP(E4878*(1/'Input Parameters'!$E$23-1/G4878))</f>
        <v>0.76542560087637623</v>
      </c>
      <c r="I4878" s="10">
        <f t="shared" ca="1" si="736"/>
        <v>0.42046599172739396</v>
      </c>
      <c r="J4878" s="30">
        <f ca="1">_xlfn.BETA.INV(I4878,'Input Parameters'!$L$26,'Input Parameters'!$M$26,'Input Parameters'!$J$26,'Input Parameters'!$K$26)</f>
        <v>0.62863949445287981</v>
      </c>
      <c r="K4878" s="168">
        <f ca="1">('Input Parameters'!$E$27/'Input Parameters'!$E$38)^$J4878</f>
        <v>1.1006755833274066E-2</v>
      </c>
      <c r="L4878" s="69">
        <f ca="1">$H4878*$C4878*'Input Parameters'!$E$25*K4878</f>
        <v>1.9361665929206553</v>
      </c>
      <c r="M4878" s="24">
        <f t="shared" ca="1" si="737"/>
        <v>0.25272309336903021</v>
      </c>
      <c r="N4878" s="15">
        <f ca="1">_xlfn.NORM.INV(M4878,'Input Parameters'!$E$29,'Input Parameters'!$F$29)</f>
        <v>9.9933405489173857E-2</v>
      </c>
      <c r="O4878" s="8">
        <f t="shared" ca="1" si="738"/>
        <v>0.76832899783675346</v>
      </c>
      <c r="P4878" s="30">
        <f ca="1">_xlfn.LOGNORM.INV(O4878,'Input Parameters'!$H$30,'Input Parameters'!$I$30)</f>
        <v>3.7941607098492307</v>
      </c>
      <c r="Q4878" s="10">
        <f t="shared" ca="1" si="739"/>
        <v>0.43656544640602346</v>
      </c>
      <c r="R4878" s="30">
        <f>IF('Input Parameters'!$E$32=0,0,_xlfn.BETA.INV(Q4878,'Input Parameters'!$L$32,'Input Parameters'!$M$32,'Input Parameters'!$J$32,'Input Parameters'!$K$32))</f>
        <v>0</v>
      </c>
      <c r="S4878" s="10">
        <f t="shared" ca="1" si="740"/>
        <v>0.91829466647345792</v>
      </c>
      <c r="T4878" s="26">
        <f ca="1">_xlfn.LOGNORM.INV(S4878,'Input Parameters'!$H$34,'Input Parameters'!$I$34)</f>
        <v>59.960195475040258</v>
      </c>
      <c r="U4878" s="10">
        <f t="shared" ca="1" si="741"/>
        <v>0.18394630237241738</v>
      </c>
      <c r="V4878" s="30">
        <f ca="1">_xlfn.BETA.INV(U4878,'Input Parameters'!$L$36,'Input Parameters'!$M$36,'Input Parameters'!$J$36,'Input Parameters'!$K$36)</f>
        <v>0.46139983363522569</v>
      </c>
      <c r="W4878" s="2">
        <f ca="1">N4878+(P4878-N4878)*(1-ERF((T4878-R4878)/(2*SQRT(L4878*'Input Parameters'!$E$38))))</f>
        <v>0.10847131551051485</v>
      </c>
      <c r="X4878">
        <f t="shared" ca="1" si="742"/>
        <v>1</v>
      </c>
      <c r="Y4878" s="7"/>
    </row>
    <row r="4879" spans="1:25" ht="15" customHeight="1" x14ac:dyDescent="0.25">
      <c r="A4879" s="139">
        <v>4872</v>
      </c>
      <c r="B4879" s="10">
        <f t="shared" ca="1" si="733"/>
        <v>0.88595178216169723</v>
      </c>
      <c r="C4879" s="60">
        <f ca="1">_xlfn.NORM.INV(B4879,'Input Parameters'!$E$15,'Input Parameters'!$F$15)</f>
        <v>336.28529974315938</v>
      </c>
      <c r="D4879" s="10">
        <f t="shared" ca="1" si="734"/>
        <v>0.65121255147436063</v>
      </c>
      <c r="E4879" s="62">
        <f ca="1">IF(_xlfn.NORM.INV(D4879,'Input Parameters'!$E$17,'Input Parameters'!$F$17)&lt;3500,3500,IF(_xlfn.NORM.INV(D4879,'Input Parameters'!$E$17,'Input Parameters'!$F$17)&gt;5500,5500,_xlfn.NORM.INV(D4879,'Input Parameters'!$E$17,'Input Parameters'!$F$17)))</f>
        <v>5072.0173222030007</v>
      </c>
      <c r="F4879" s="10">
        <f t="shared" ca="1" si="735"/>
        <v>0.5613094632100003</v>
      </c>
      <c r="G4879" s="64">
        <f ca="1">_xlfn.NORM.INV(F4879,'Input Parameters'!$E$20,'Input Parameters'!$F$20)</f>
        <v>283.68374306941934</v>
      </c>
      <c r="H4879" s="57">
        <f ca="1">EXP(E4879*(1/'Input Parameters'!$E$23-1/G4879))</f>
        <v>0.56880451747279237</v>
      </c>
      <c r="I4879" s="10">
        <f t="shared" ca="1" si="736"/>
        <v>0.85520398231899619</v>
      </c>
      <c r="J4879" s="30">
        <f ca="1">_xlfn.BETA.INV(I4879,'Input Parameters'!$L$26,'Input Parameters'!$M$26,'Input Parameters'!$J$26,'Input Parameters'!$K$26)</f>
        <v>0.81302101783440106</v>
      </c>
      <c r="K4879" s="168">
        <f ca="1">('Input Parameters'!$E$27/'Input Parameters'!$E$38)^$J4879</f>
        <v>2.9327372544123262E-3</v>
      </c>
      <c r="L4879" s="69">
        <f ca="1">$H4879*$C4879*'Input Parameters'!$E$25*K4879</f>
        <v>0.56097573478497098</v>
      </c>
      <c r="M4879" s="24">
        <f t="shared" ca="1" si="737"/>
        <v>2.8942180320359889E-2</v>
      </c>
      <c r="N4879" s="15">
        <f ca="1">_xlfn.NORM.INV(M4879,'Input Parameters'!$E$29,'Input Parameters'!$F$29)</f>
        <v>9.9810342733121629E-2</v>
      </c>
      <c r="O4879" s="8">
        <f t="shared" ca="1" si="738"/>
        <v>0.17675403278308088</v>
      </c>
      <c r="P4879" s="30">
        <f ca="1">_xlfn.LOGNORM.INV(O4879,'Input Parameters'!$H$30,'Input Parameters'!$I$30)</f>
        <v>1.7311098032597965</v>
      </c>
      <c r="Q4879" s="10">
        <f t="shared" ca="1" si="739"/>
        <v>6.0788330983742034E-2</v>
      </c>
      <c r="R4879" s="30">
        <f>IF('Input Parameters'!$E$32=0,0,_xlfn.BETA.INV(Q4879,'Input Parameters'!$L$32,'Input Parameters'!$M$32,'Input Parameters'!$J$32,'Input Parameters'!$K$32))</f>
        <v>0</v>
      </c>
      <c r="S4879" s="10">
        <f t="shared" ca="1" si="740"/>
        <v>0.25111176302827987</v>
      </c>
      <c r="T4879" s="26">
        <f ca="1">_xlfn.LOGNORM.INV(S4879,'Input Parameters'!$H$34,'Input Parameters'!$I$34)</f>
        <v>46.367312527675452</v>
      </c>
      <c r="U4879" s="10">
        <f t="shared" ca="1" si="741"/>
        <v>0.94669315808312637</v>
      </c>
      <c r="V4879" s="30">
        <f ca="1">_xlfn.BETA.INV(U4879,'Input Parameters'!$L$36,'Input Parameters'!$M$36,'Input Parameters'!$J$36,'Input Parameters'!$K$36)</f>
        <v>0.8634777695389888</v>
      </c>
      <c r="W4879" s="2">
        <f ca="1">N4879+(P4879-N4879)*(1-ERF((T4879-R4879)/(2*SQRT(L4879*'Input Parameters'!$E$38))))</f>
        <v>9.9829927361976725E-2</v>
      </c>
      <c r="X4879">
        <f t="shared" ca="1" si="742"/>
        <v>1</v>
      </c>
      <c r="Y4879" s="7"/>
    </row>
    <row r="4880" spans="1:25" ht="15" customHeight="1" x14ac:dyDescent="0.25">
      <c r="A4880" s="139">
        <v>4873</v>
      </c>
      <c r="B4880" s="10">
        <f t="shared" ca="1" si="733"/>
        <v>0.43108552033022129</v>
      </c>
      <c r="C4880" s="60">
        <f ca="1">_xlfn.NORM.INV(B4880,'Input Parameters'!$E$15,'Input Parameters'!$F$15)</f>
        <v>261.55861262804001</v>
      </c>
      <c r="D4880" s="10">
        <f t="shared" ca="1" si="734"/>
        <v>0.90879963850883949</v>
      </c>
      <c r="E4880" s="62">
        <f ca="1">IF(_xlfn.NORM.INV(D4880,'Input Parameters'!$E$17,'Input Parameters'!$F$17)&lt;3500,3500,IF(_xlfn.NORM.INV(D4880,'Input Parameters'!$E$17,'Input Parameters'!$F$17)&gt;5500,5500,_xlfn.NORM.INV(D4880,'Input Parameters'!$E$17,'Input Parameters'!$F$17)))</f>
        <v>5500</v>
      </c>
      <c r="F4880" s="10">
        <f t="shared" ca="1" si="735"/>
        <v>0.79136871833721023</v>
      </c>
      <c r="G4880" s="64">
        <f ca="1">_xlfn.NORM.INV(F4880,'Input Parameters'!$E$20,'Input Parameters'!$F$20)</f>
        <v>288.08490303595499</v>
      </c>
      <c r="H4880" s="57">
        <f ca="1">EXP(E4880*(1/'Input Parameters'!$E$23-1/G4880))</f>
        <v>0.72932575701741231</v>
      </c>
      <c r="I4880" s="10">
        <f t="shared" ca="1" si="736"/>
        <v>0.26405681732978392</v>
      </c>
      <c r="J4880" s="30">
        <f ca="1">_xlfn.BETA.INV(I4880,'Input Parameters'!$L$26,'Input Parameters'!$M$26,'Input Parameters'!$J$26,'Input Parameters'!$K$26)</f>
        <v>0.5560497110570678</v>
      </c>
      <c r="K4880" s="168">
        <f ca="1">('Input Parameters'!$E$27/'Input Parameters'!$E$38)^$J4880</f>
        <v>1.852641389193382E-2</v>
      </c>
      <c r="L4880" s="69">
        <f ca="1">$H4880*$C4880*'Input Parameters'!$E$25*K4880</f>
        <v>3.5341252653289459</v>
      </c>
      <c r="M4880" s="24">
        <f t="shared" ca="1" si="737"/>
        <v>0.44744447974949542</v>
      </c>
      <c r="N4880" s="15">
        <f ca="1">_xlfn.NORM.INV(M4880,'Input Parameters'!$E$29,'Input Parameters'!$F$29)</f>
        <v>9.9986787947231634E-2</v>
      </c>
      <c r="O4880" s="8">
        <f t="shared" ca="1" si="738"/>
        <v>0.8317932072138805</v>
      </c>
      <c r="P4880" s="30">
        <f ca="1">_xlfn.LOGNORM.INV(O4880,'Input Parameters'!$H$30,'Input Parameters'!$I$30)</f>
        <v>4.2254620071115365</v>
      </c>
      <c r="Q4880" s="10">
        <f t="shared" ca="1" si="739"/>
        <v>0.9657874816859936</v>
      </c>
      <c r="R4880" s="30">
        <f>IF('Input Parameters'!$E$32=0,0,_xlfn.BETA.INV(Q4880,'Input Parameters'!$L$32,'Input Parameters'!$M$32,'Input Parameters'!$J$32,'Input Parameters'!$K$32))</f>
        <v>0</v>
      </c>
      <c r="S4880" s="10">
        <f t="shared" ca="1" si="740"/>
        <v>1.1492567160076184E-2</v>
      </c>
      <c r="T4880" s="26">
        <f ca="1">_xlfn.LOGNORM.INV(S4880,'Input Parameters'!$H$34,'Input Parameters'!$I$34)</f>
        <v>37.979059909107093</v>
      </c>
      <c r="U4880" s="10">
        <f t="shared" ca="1" si="741"/>
        <v>0.54507690758228922</v>
      </c>
      <c r="V4880" s="30">
        <f ca="1">_xlfn.BETA.INV(U4880,'Input Parameters'!$L$36,'Input Parameters'!$M$36,'Input Parameters'!$J$36,'Input Parameters'!$K$36)</f>
        <v>0.60332790123611235</v>
      </c>
      <c r="W4880" s="2">
        <f ca="1">N4880+(P4880-N4880)*(1-ERF((T4880-R4880)/(2*SQRT(L4880*'Input Parameters'!$E$38))))</f>
        <v>0.73176382671810758</v>
      </c>
      <c r="X4880">
        <f t="shared" ca="1" si="742"/>
        <v>0</v>
      </c>
      <c r="Y4880" s="7"/>
    </row>
    <row r="4881" spans="1:25" ht="15" customHeight="1" x14ac:dyDescent="0.25">
      <c r="A4881" s="139">
        <v>4874</v>
      </c>
      <c r="B4881" s="10">
        <f t="shared" ca="1" si="733"/>
        <v>0.60617363454311013</v>
      </c>
      <c r="C4881" s="60">
        <f ca="1">_xlfn.NORM.INV(B4881,'Input Parameters'!$E$15,'Input Parameters'!$F$15)</f>
        <v>285.56474030814451</v>
      </c>
      <c r="D4881" s="10">
        <f t="shared" ca="1" si="734"/>
        <v>0.83740596899464648</v>
      </c>
      <c r="E4881" s="62">
        <f ca="1">IF(_xlfn.NORM.INV(D4881,'Input Parameters'!$E$17,'Input Parameters'!$F$17)&lt;3500,3500,IF(_xlfn.NORM.INV(D4881,'Input Parameters'!$E$17,'Input Parameters'!$F$17)&gt;5500,5500,_xlfn.NORM.INV(D4881,'Input Parameters'!$E$17,'Input Parameters'!$F$17)))</f>
        <v>5488.696720849649</v>
      </c>
      <c r="F4881" s="10">
        <f t="shared" ca="1" si="735"/>
        <v>0.50141748323205038</v>
      </c>
      <c r="G4881" s="64">
        <f ca="1">_xlfn.NORM.INV(F4881,'Input Parameters'!$E$20,'Input Parameters'!$F$20)</f>
        <v>282.67380584386319</v>
      </c>
      <c r="H4881" s="57">
        <f ca="1">EXP(E4881*(1/'Input Parameters'!$E$23-1/G4881))</f>
        <v>0.50677061366274534</v>
      </c>
      <c r="I4881" s="10">
        <f t="shared" ca="1" si="736"/>
        <v>0.28700057934362477</v>
      </c>
      <c r="J4881" s="30">
        <f ca="1">_xlfn.BETA.INV(I4881,'Input Parameters'!$L$26,'Input Parameters'!$M$26,'Input Parameters'!$J$26,'Input Parameters'!$K$26)</f>
        <v>0.56779401575034916</v>
      </c>
      <c r="K4881" s="168">
        <f ca="1">('Input Parameters'!$E$27/'Input Parameters'!$E$38)^$J4881</f>
        <v>1.7029639316537167E-2</v>
      </c>
      <c r="L4881" s="69">
        <f ca="1">$H4881*$C4881*'Input Parameters'!$E$25*K4881</f>
        <v>2.4644581956267966</v>
      </c>
      <c r="M4881" s="24">
        <f t="shared" ca="1" si="737"/>
        <v>0.14757012490142374</v>
      </c>
      <c r="N4881" s="15">
        <f ca="1">_xlfn.NORM.INV(M4881,'Input Parameters'!$E$29,'Input Parameters'!$F$29)</f>
        <v>9.9895308817998782E-2</v>
      </c>
      <c r="O4881" s="8">
        <f t="shared" ca="1" si="738"/>
        <v>0.26128974425787377</v>
      </c>
      <c r="P4881" s="30">
        <f ca="1">_xlfn.LOGNORM.INV(O4881,'Input Parameters'!$H$30,'Input Parameters'!$I$30)</f>
        <v>1.9837965025063473</v>
      </c>
      <c r="Q4881" s="10">
        <f t="shared" ca="1" si="739"/>
        <v>0.46935369229684631</v>
      </c>
      <c r="R4881" s="30">
        <f>IF('Input Parameters'!$E$32=0,0,_xlfn.BETA.INV(Q4881,'Input Parameters'!$L$32,'Input Parameters'!$M$32,'Input Parameters'!$J$32,'Input Parameters'!$K$32))</f>
        <v>0</v>
      </c>
      <c r="S4881" s="10">
        <f t="shared" ca="1" si="740"/>
        <v>0.37015879991949074</v>
      </c>
      <c r="T4881" s="26">
        <f ca="1">_xlfn.LOGNORM.INV(S4881,'Input Parameters'!$H$34,'Input Parameters'!$I$34)</f>
        <v>48.36979939218601</v>
      </c>
      <c r="U4881" s="10">
        <f t="shared" ca="1" si="741"/>
        <v>0.34769426630810896</v>
      </c>
      <c r="V4881" s="30">
        <f ca="1">_xlfn.BETA.INV(U4881,'Input Parameters'!$L$36,'Input Parameters'!$M$36,'Input Parameters'!$J$36,'Input Parameters'!$K$36)</f>
        <v>0.52855659382782583</v>
      </c>
      <c r="W4881" s="2">
        <f ca="1">N4881+(P4881-N4881)*(1-ERF((T4881-R4881)/(2*SQRT(L4881*'Input Parameters'!$E$38))))</f>
        <v>0.15519448057257529</v>
      </c>
      <c r="X4881">
        <f t="shared" ca="1" si="742"/>
        <v>1</v>
      </c>
      <c r="Y4881" s="7"/>
    </row>
    <row r="4882" spans="1:25" ht="15" customHeight="1" x14ac:dyDescent="0.25">
      <c r="A4882" s="139">
        <v>4875</v>
      </c>
      <c r="B4882" s="10">
        <f t="shared" ca="1" si="733"/>
        <v>0.42081623962270309</v>
      </c>
      <c r="C4882" s="60">
        <f ca="1">_xlfn.NORM.INV(B4882,'Input Parameters'!$E$15,'Input Parameters'!$F$15)</f>
        <v>260.13903734946899</v>
      </c>
      <c r="D4882" s="10">
        <f t="shared" ca="1" si="734"/>
        <v>0.50012118570102981</v>
      </c>
      <c r="E4882" s="62">
        <f ca="1">IF(_xlfn.NORM.INV(D4882,'Input Parameters'!$E$17,'Input Parameters'!$F$17)&lt;3500,3500,IF(_xlfn.NORM.INV(D4882,'Input Parameters'!$E$17,'Input Parameters'!$F$17)&gt;5500,5500,_xlfn.NORM.INV(D4882,'Input Parameters'!$E$17,'Input Parameters'!$F$17)))</f>
        <v>4800.2126372565481</v>
      </c>
      <c r="F4882" s="10">
        <f t="shared" ca="1" si="735"/>
        <v>0.79683262316869696</v>
      </c>
      <c r="G4882" s="64">
        <f ca="1">_xlfn.NORM.INV(F4882,'Input Parameters'!$E$20,'Input Parameters'!$F$20)</f>
        <v>288.21341816843903</v>
      </c>
      <c r="H4882" s="57">
        <f ca="1">EXP(E4882*(1/'Input Parameters'!$E$23-1/G4882))</f>
        <v>0.7648730212998518</v>
      </c>
      <c r="I4882" s="10">
        <f t="shared" ca="1" si="736"/>
        <v>9.6803349762051294E-3</v>
      </c>
      <c r="J4882" s="30">
        <f ca="1">_xlfn.BETA.INV(I4882,'Input Parameters'!$L$26,'Input Parameters'!$M$26,'Input Parameters'!$J$26,'Input Parameters'!$K$26)</f>
        <v>0.27803090654470841</v>
      </c>
      <c r="K4882" s="168">
        <f ca="1">('Input Parameters'!$E$27/'Input Parameters'!$E$38)^$J4882</f>
        <v>0.13610586217254608</v>
      </c>
      <c r="L4882" s="69">
        <f ca="1">$H4882*$C4882*'Input Parameters'!$E$25*K4882</f>
        <v>27.081436827097789</v>
      </c>
      <c r="M4882" s="24">
        <f t="shared" ca="1" si="737"/>
        <v>0.84707681578322336</v>
      </c>
      <c r="N4882" s="15">
        <f ca="1">_xlfn.NORM.INV(M4882,'Input Parameters'!$E$29,'Input Parameters'!$F$29)</f>
        <v>0.10010239765134256</v>
      </c>
      <c r="O4882" s="8">
        <f t="shared" ca="1" si="738"/>
        <v>0.4580155506624175</v>
      </c>
      <c r="P4882" s="30">
        <f ca="1">_xlfn.LOGNORM.INV(O4882,'Input Parameters'!$H$30,'Input Parameters'!$I$30)</f>
        <v>2.552913670626713</v>
      </c>
      <c r="Q4882" s="10">
        <f t="shared" ca="1" si="739"/>
        <v>0.45329985663097594</v>
      </c>
      <c r="R4882" s="30">
        <f>IF('Input Parameters'!$E$32=0,0,_xlfn.BETA.INV(Q4882,'Input Parameters'!$L$32,'Input Parameters'!$M$32,'Input Parameters'!$J$32,'Input Parameters'!$K$32))</f>
        <v>0</v>
      </c>
      <c r="S4882" s="10">
        <f t="shared" ca="1" si="740"/>
        <v>0.88278930009803025</v>
      </c>
      <c r="T4882" s="26">
        <f ca="1">_xlfn.LOGNORM.INV(S4882,'Input Parameters'!$H$34,'Input Parameters'!$I$34)</f>
        <v>58.451616158103867</v>
      </c>
      <c r="U4882" s="10">
        <f t="shared" ca="1" si="741"/>
        <v>0.45740730195680557</v>
      </c>
      <c r="V4882" s="30">
        <f ca="1">_xlfn.BETA.INV(U4882,'Input Parameters'!$L$36,'Input Parameters'!$M$36,'Input Parameters'!$J$36,'Input Parameters'!$K$36)</f>
        <v>0.56976117414233407</v>
      </c>
      <c r="W4882" s="2">
        <f ca="1">N4882+(P4882-N4882)*(1-ERF((T4882-R4882)/(2*SQRT(L4882*'Input Parameters'!$E$38))))</f>
        <v>1.1476053735165135</v>
      </c>
      <c r="X4882">
        <f t="shared" ca="1" si="742"/>
        <v>0</v>
      </c>
      <c r="Y4882" s="7"/>
    </row>
    <row r="4883" spans="1:25" ht="15" customHeight="1" x14ac:dyDescent="0.25">
      <c r="A4883" s="139">
        <v>4876</v>
      </c>
      <c r="B4883" s="10">
        <f t="shared" ca="1" si="733"/>
        <v>0.9973549242437364</v>
      </c>
      <c r="C4883" s="60">
        <f ca="1">_xlfn.NORM.INV(B4883,'Input Parameters'!$E$15,'Input Parameters'!$F$15)</f>
        <v>422.10259845115525</v>
      </c>
      <c r="D4883" s="10">
        <f t="shared" ca="1" si="734"/>
        <v>0.78279643040255198</v>
      </c>
      <c r="E4883" s="62">
        <f ca="1">IF(_xlfn.NORM.INV(D4883,'Input Parameters'!$E$17,'Input Parameters'!$F$17)&lt;3500,3500,IF(_xlfn.NORM.INV(D4883,'Input Parameters'!$E$17,'Input Parameters'!$F$17)&gt;5500,5500,_xlfn.NORM.INV(D4883,'Input Parameters'!$E$17,'Input Parameters'!$F$17)))</f>
        <v>5347.1706642193567</v>
      </c>
      <c r="F4883" s="10">
        <f t="shared" ca="1" si="735"/>
        <v>0.52093854632529912</v>
      </c>
      <c r="G4883" s="64">
        <f ca="1">_xlfn.NORM.INV(F4883,'Input Parameters'!$E$20,'Input Parameters'!$F$20)</f>
        <v>283.00181212400963</v>
      </c>
      <c r="H4883" s="57">
        <f ca="1">EXP(E4883*(1/'Input Parameters'!$E$23-1/G4883))</f>
        <v>0.5271625966882898</v>
      </c>
      <c r="I4883" s="10">
        <f t="shared" ca="1" si="736"/>
        <v>0.33096139231817523</v>
      </c>
      <c r="J4883" s="30">
        <f ca="1">_xlfn.BETA.INV(I4883,'Input Parameters'!$L$26,'Input Parameters'!$M$26,'Input Parameters'!$J$26,'Input Parameters'!$K$26)</f>
        <v>0.5890252309119739</v>
      </c>
      <c r="K4883" s="168">
        <f ca="1">('Input Parameters'!$E$27/'Input Parameters'!$E$38)^$J4883</f>
        <v>1.4623989612630747E-2</v>
      </c>
      <c r="L4883" s="69">
        <f ca="1">$H4883*$C4883*'Input Parameters'!$E$25*K4883</f>
        <v>3.2540819367601221</v>
      </c>
      <c r="M4883" s="24">
        <f t="shared" ca="1" si="737"/>
        <v>0.88540195091482587</v>
      </c>
      <c r="N4883" s="15">
        <f ca="1">_xlfn.NORM.INV(M4883,'Input Parameters'!$E$29,'Input Parameters'!$F$29)</f>
        <v>0.1001202432256007</v>
      </c>
      <c r="O4883" s="8">
        <f t="shared" ca="1" si="738"/>
        <v>0.74457178276060931</v>
      </c>
      <c r="P4883" s="30">
        <f ca="1">_xlfn.LOGNORM.INV(O4883,'Input Parameters'!$H$30,'Input Parameters'!$I$30)</f>
        <v>3.6606219789610455</v>
      </c>
      <c r="Q4883" s="10">
        <f t="shared" ca="1" si="739"/>
        <v>0.91179535655914978</v>
      </c>
      <c r="R4883" s="30">
        <f>IF('Input Parameters'!$E$32=0,0,_xlfn.BETA.INV(Q4883,'Input Parameters'!$L$32,'Input Parameters'!$M$32,'Input Parameters'!$J$32,'Input Parameters'!$K$32))</f>
        <v>0</v>
      </c>
      <c r="S4883" s="10">
        <f t="shared" ca="1" si="740"/>
        <v>0.99982607396189427</v>
      </c>
      <c r="T4883" s="26">
        <f ca="1">_xlfn.LOGNORM.INV(S4883,'Input Parameters'!$H$34,'Input Parameters'!$I$34)</f>
        <v>78.689519152131325</v>
      </c>
      <c r="U4883" s="10">
        <f t="shared" ca="1" si="741"/>
        <v>0.97058462553304248</v>
      </c>
      <c r="V4883" s="30">
        <f ca="1">_xlfn.BETA.INV(U4883,'Input Parameters'!$L$36,'Input Parameters'!$M$36,'Input Parameters'!$J$36,'Input Parameters'!$K$36)</f>
        <v>0.9154774928799212</v>
      </c>
      <c r="W4883" s="2">
        <f ca="1">N4883+(P4883-N4883)*(1-ERF((T4883-R4883)/(2*SQRT(L4883*'Input Parameters'!$E$38))))</f>
        <v>0.10737941568951279</v>
      </c>
      <c r="X4883">
        <f t="shared" ca="1" si="742"/>
        <v>1</v>
      </c>
      <c r="Y4883" s="7"/>
    </row>
    <row r="4884" spans="1:25" ht="15" customHeight="1" x14ac:dyDescent="0.25">
      <c r="A4884" s="139">
        <v>4877</v>
      </c>
      <c r="B4884" s="10">
        <f t="shared" ca="1" si="733"/>
        <v>0.33727210508380279</v>
      </c>
      <c r="C4884" s="60">
        <f ca="1">_xlfn.NORM.INV(B4884,'Input Parameters'!$E$15,'Input Parameters'!$F$15)</f>
        <v>248.21031392832373</v>
      </c>
      <c r="D4884" s="10">
        <f t="shared" ca="1" si="734"/>
        <v>0.50970110150709425</v>
      </c>
      <c r="E4884" s="62">
        <f ca="1">IF(_xlfn.NORM.INV(D4884,'Input Parameters'!$E$17,'Input Parameters'!$F$17)&lt;3500,3500,IF(_xlfn.NORM.INV(D4884,'Input Parameters'!$E$17,'Input Parameters'!$F$17)&gt;5500,5500,_xlfn.NORM.INV(D4884,'Input Parameters'!$E$17,'Input Parameters'!$F$17)))</f>
        <v>4817.0236166466802</v>
      </c>
      <c r="F4884" s="10">
        <f t="shared" ca="1" si="735"/>
        <v>0.33683476377934862</v>
      </c>
      <c r="G4884" s="64">
        <f ca="1">_xlfn.NORM.INV(F4884,'Input Parameters'!$E$20,'Input Parameters'!$F$20)</f>
        <v>279.82851499087406</v>
      </c>
      <c r="H4884" s="57">
        <f ca="1">EXP(E4884*(1/'Input Parameters'!$E$23-1/G4884))</f>
        <v>0.4631096213303873</v>
      </c>
      <c r="I4884" s="10">
        <f t="shared" ca="1" si="736"/>
        <v>0.44471489088736527</v>
      </c>
      <c r="J4884" s="30">
        <f ca="1">_xlfn.BETA.INV(I4884,'Input Parameters'!$L$26,'Input Parameters'!$M$26,'Input Parameters'!$J$26,'Input Parameters'!$K$26)</f>
        <v>0.63880161994456996</v>
      </c>
      <c r="K4884" s="168">
        <f ca="1">('Input Parameters'!$E$27/'Input Parameters'!$E$38)^$J4884</f>
        <v>1.0232982514503679E-2</v>
      </c>
      <c r="L4884" s="69">
        <f ca="1">$H4884*$C4884*'Input Parameters'!$E$25*K4884</f>
        <v>1.176266855190393</v>
      </c>
      <c r="M4884" s="24">
        <f t="shared" ca="1" si="737"/>
        <v>0.71838026207446315</v>
      </c>
      <c r="N4884" s="15">
        <f ca="1">_xlfn.NORM.INV(M4884,'Input Parameters'!$E$29,'Input Parameters'!$F$29)</f>
        <v>0.10005780365014602</v>
      </c>
      <c r="O4884" s="8">
        <f t="shared" ca="1" si="738"/>
        <v>0.38846887622056636</v>
      </c>
      <c r="P4884" s="30">
        <f ca="1">_xlfn.LOGNORM.INV(O4884,'Input Parameters'!$H$30,'Input Parameters'!$I$30)</f>
        <v>2.3471678462307506</v>
      </c>
      <c r="Q4884" s="10">
        <f t="shared" ca="1" si="739"/>
        <v>0.80206778913252519</v>
      </c>
      <c r="R4884" s="30">
        <f>IF('Input Parameters'!$E$32=0,0,_xlfn.BETA.INV(Q4884,'Input Parameters'!$L$32,'Input Parameters'!$M$32,'Input Parameters'!$J$32,'Input Parameters'!$K$32))</f>
        <v>0</v>
      </c>
      <c r="S4884" s="10">
        <f t="shared" ca="1" si="740"/>
        <v>3.7344104307229786E-2</v>
      </c>
      <c r="T4884" s="26">
        <f ca="1">_xlfn.LOGNORM.INV(S4884,'Input Parameters'!$H$34,'Input Parameters'!$I$34)</f>
        <v>40.374987853279258</v>
      </c>
      <c r="U4884" s="10">
        <f t="shared" ca="1" si="741"/>
        <v>0.16992696078562841</v>
      </c>
      <c r="V4884" s="30">
        <f ca="1">_xlfn.BETA.INV(U4884,'Input Parameters'!$L$36,'Input Parameters'!$M$36,'Input Parameters'!$J$36,'Input Parameters'!$K$36)</f>
        <v>0.45478041813251097</v>
      </c>
      <c r="W4884" s="2">
        <f ca="1">N4884+(P4884-N4884)*(1-ERF((T4884-R4884)/(2*SQRT(L4884*'Input Parameters'!$E$38))))</f>
        <v>0.1191122138826788</v>
      </c>
      <c r="X4884">
        <f t="shared" ca="1" si="742"/>
        <v>1</v>
      </c>
      <c r="Y4884" s="7"/>
    </row>
    <row r="4885" spans="1:25" ht="15" customHeight="1" x14ac:dyDescent="0.25">
      <c r="A4885" s="139">
        <v>4878</v>
      </c>
      <c r="B4885" s="10">
        <f t="shared" ca="1" si="733"/>
        <v>0.36208220819483061</v>
      </c>
      <c r="C4885" s="60">
        <f ca="1">_xlfn.NORM.INV(B4885,'Input Parameters'!$E$15,'Input Parameters'!$F$15)</f>
        <v>251.84240771104726</v>
      </c>
      <c r="D4885" s="10">
        <f t="shared" ca="1" si="734"/>
        <v>0.97206843557419065</v>
      </c>
      <c r="E4885" s="62">
        <f ca="1">IF(_xlfn.NORM.INV(D4885,'Input Parameters'!$E$17,'Input Parameters'!$F$17)&lt;3500,3500,IF(_xlfn.NORM.INV(D4885,'Input Parameters'!$E$17,'Input Parameters'!$F$17)&gt;5500,5500,_xlfn.NORM.INV(D4885,'Input Parameters'!$E$17,'Input Parameters'!$F$17)))</f>
        <v>5500</v>
      </c>
      <c r="F4885" s="10">
        <f t="shared" ca="1" si="735"/>
        <v>0.90280705109598536</v>
      </c>
      <c r="G4885" s="64">
        <f ca="1">_xlfn.NORM.INV(F4885,'Input Parameters'!$E$20,'Input Parameters'!$F$20)</f>
        <v>291.34467860060073</v>
      </c>
      <c r="H4885" s="57">
        <f ca="1">EXP(E4885*(1/'Input Parameters'!$E$23-1/G4885))</f>
        <v>0.9030077055002389</v>
      </c>
      <c r="I4885" s="10">
        <f t="shared" ca="1" si="736"/>
        <v>0.91046777966708181</v>
      </c>
      <c r="J4885" s="30">
        <f ca="1">_xlfn.BETA.INV(I4885,'Input Parameters'!$L$26,'Input Parameters'!$M$26,'Input Parameters'!$J$26,'Input Parameters'!$K$26)</f>
        <v>0.84587714255183621</v>
      </c>
      <c r="K4885" s="168">
        <f ca="1">('Input Parameters'!$E$27/'Input Parameters'!$E$38)^$J4885</f>
        <v>2.3169656967102037E-3</v>
      </c>
      <c r="L4885" s="69">
        <f ca="1">$H4885*$C4885*'Input Parameters'!$E$25*K4885</f>
        <v>0.52691422457612869</v>
      </c>
      <c r="M4885" s="24">
        <f t="shared" ca="1" si="737"/>
        <v>0.67374782264350364</v>
      </c>
      <c r="N4885" s="15">
        <f ca="1">_xlfn.NORM.INV(M4885,'Input Parameters'!$E$29,'Input Parameters'!$F$29)</f>
        <v>0.10004502858303833</v>
      </c>
      <c r="O4885" s="8">
        <f t="shared" ca="1" si="738"/>
        <v>0.36228545563983205</v>
      </c>
      <c r="P4885" s="30">
        <f ca="1">_xlfn.LOGNORM.INV(O4885,'Input Parameters'!$H$30,'Input Parameters'!$I$30)</f>
        <v>2.2718491137550236</v>
      </c>
      <c r="Q4885" s="10">
        <f t="shared" ca="1" si="739"/>
        <v>0.38055365986006351</v>
      </c>
      <c r="R4885" s="30">
        <f>IF('Input Parameters'!$E$32=0,0,_xlfn.BETA.INV(Q4885,'Input Parameters'!$L$32,'Input Parameters'!$M$32,'Input Parameters'!$J$32,'Input Parameters'!$K$32))</f>
        <v>0</v>
      </c>
      <c r="S4885" s="10">
        <f t="shared" ca="1" si="740"/>
        <v>0.84558744399262165</v>
      </c>
      <c r="T4885" s="26">
        <f ca="1">_xlfn.LOGNORM.INV(S4885,'Input Parameters'!$H$34,'Input Parameters'!$I$34)</f>
        <v>57.21767212266991</v>
      </c>
      <c r="U4885" s="10">
        <f t="shared" ca="1" si="741"/>
        <v>6.6311223685617704E-2</v>
      </c>
      <c r="V4885" s="30">
        <f ca="1">_xlfn.BETA.INV(U4885,'Input Parameters'!$L$36,'Input Parameters'!$M$36,'Input Parameters'!$J$36,'Input Parameters'!$K$36)</f>
        <v>0.39318684250266472</v>
      </c>
      <c r="W4885" s="2">
        <f ca="1">N4885+(P4885-N4885)*(1-ERF((T4885-R4885)/(2*SQRT(L4885*'Input Parameters'!$E$38))))</f>
        <v>0.10004508273805379</v>
      </c>
      <c r="X4885">
        <f t="shared" ca="1" si="742"/>
        <v>1</v>
      </c>
      <c r="Y4885" s="7"/>
    </row>
    <row r="4886" spans="1:25" ht="15" customHeight="1" x14ac:dyDescent="0.25">
      <c r="A4886" s="139">
        <v>4879</v>
      </c>
      <c r="B4886" s="10">
        <f t="shared" ca="1" si="733"/>
        <v>0.619639170354088</v>
      </c>
      <c r="C4886" s="60">
        <f ca="1">_xlfn.NORM.INV(B4886,'Input Parameters'!$E$15,'Input Parameters'!$F$15)</f>
        <v>287.47090482193641</v>
      </c>
      <c r="D4886" s="10">
        <f t="shared" ca="1" si="734"/>
        <v>0.13879770808220016</v>
      </c>
      <c r="E4886" s="62">
        <f ca="1">IF(_xlfn.NORM.INV(D4886,'Input Parameters'!$E$17,'Input Parameters'!$F$17)&lt;3500,3500,IF(_xlfn.NORM.INV(D4886,'Input Parameters'!$E$17,'Input Parameters'!$F$17)&gt;5500,5500,_xlfn.NORM.INV(D4886,'Input Parameters'!$E$17,'Input Parameters'!$F$17)))</f>
        <v>4039.9841792650514</v>
      </c>
      <c r="F4886" s="10">
        <f t="shared" ca="1" si="735"/>
        <v>0.20629703475973249</v>
      </c>
      <c r="G4886" s="64">
        <f ca="1">_xlfn.NORM.INV(F4886,'Input Parameters'!$E$20,'Input Parameters'!$F$20)</f>
        <v>277.16044094185571</v>
      </c>
      <c r="H4886" s="57">
        <f ca="1">EXP(E4886*(1/'Input Parameters'!$E$23-1/G4886))</f>
        <v>0.45630391271688259</v>
      </c>
      <c r="I4886" s="10">
        <f t="shared" ca="1" si="736"/>
        <v>0.92877059219420832</v>
      </c>
      <c r="J4886" s="30">
        <f ca="1">_xlfn.BETA.INV(I4886,'Input Parameters'!$L$26,'Input Parameters'!$M$26,'Input Parameters'!$J$26,'Input Parameters'!$K$26)</f>
        <v>0.85891231897906084</v>
      </c>
      <c r="K4886" s="168">
        <f ca="1">('Input Parameters'!$E$27/'Input Parameters'!$E$38)^$J4886</f>
        <v>2.1101453051386235E-3</v>
      </c>
      <c r="L4886" s="69">
        <f ca="1">$H4886*$C4886*'Input Parameters'!$E$25*K4886</f>
        <v>0.27679640844849057</v>
      </c>
      <c r="M4886" s="24">
        <f t="shared" ca="1" si="737"/>
        <v>0.46958355972308519</v>
      </c>
      <c r="N4886" s="15">
        <f ca="1">_xlfn.NORM.INV(M4886,'Input Parameters'!$E$29,'Input Parameters'!$F$29)</f>
        <v>9.9992368327427569E-2</v>
      </c>
      <c r="O4886" s="8">
        <f t="shared" ca="1" si="738"/>
        <v>0.82315402626049483</v>
      </c>
      <c r="P4886" s="30">
        <f ca="1">_xlfn.LOGNORM.INV(O4886,'Input Parameters'!$H$30,'Input Parameters'!$I$30)</f>
        <v>4.1584854035382737</v>
      </c>
      <c r="Q4886" s="10">
        <f t="shared" ca="1" si="739"/>
        <v>0.76486283528675714</v>
      </c>
      <c r="R4886" s="30">
        <f>IF('Input Parameters'!$E$32=0,0,_xlfn.BETA.INV(Q4886,'Input Parameters'!$L$32,'Input Parameters'!$M$32,'Input Parameters'!$J$32,'Input Parameters'!$K$32))</f>
        <v>0</v>
      </c>
      <c r="S4886" s="10">
        <f t="shared" ca="1" si="740"/>
        <v>0.48490929595878229</v>
      </c>
      <c r="T4886" s="26">
        <f ca="1">_xlfn.LOGNORM.INV(S4886,'Input Parameters'!$H$34,'Input Parameters'!$I$34)</f>
        <v>50.170796016248737</v>
      </c>
      <c r="U4886" s="10">
        <f t="shared" ca="1" si="741"/>
        <v>0.86067076701382328</v>
      </c>
      <c r="V4886" s="30">
        <f ca="1">_xlfn.BETA.INV(U4886,'Input Parameters'!$L$36,'Input Parameters'!$M$36,'Input Parameters'!$J$36,'Input Parameters'!$K$36)</f>
        <v>0.7663319387216132</v>
      </c>
      <c r="W4886" s="2">
        <f ca="1">N4886+(P4886-N4886)*(1-ERF((T4886-R4886)/(2*SQRT(L4886*'Input Parameters'!$E$38))))</f>
        <v>9.9992368390377201E-2</v>
      </c>
      <c r="X4886">
        <f t="shared" ca="1" si="742"/>
        <v>1</v>
      </c>
      <c r="Y4886" s="7"/>
    </row>
    <row r="4887" spans="1:25" ht="15" customHeight="1" x14ac:dyDescent="0.25">
      <c r="A4887" s="139">
        <v>4880</v>
      </c>
      <c r="B4887" s="10">
        <f t="shared" ca="1" si="733"/>
        <v>0.84702216285559695</v>
      </c>
      <c r="C4887" s="60">
        <f ca="1">_xlfn.NORM.INV(B4887,'Input Parameters'!$E$15,'Input Parameters'!$F$15)</f>
        <v>326.44747014476411</v>
      </c>
      <c r="D4887" s="10">
        <f t="shared" ca="1" si="734"/>
        <v>0.25446736153818528</v>
      </c>
      <c r="E4887" s="62">
        <f ca="1">IF(_xlfn.NORM.INV(D4887,'Input Parameters'!$E$17,'Input Parameters'!$F$17)&lt;3500,3500,IF(_xlfn.NORM.INV(D4887,'Input Parameters'!$E$17,'Input Parameters'!$F$17)&gt;5500,5500,_xlfn.NORM.INV(D4887,'Input Parameters'!$E$17,'Input Parameters'!$F$17)))</f>
        <v>4337.6518599855945</v>
      </c>
      <c r="F4887" s="10">
        <f t="shared" ca="1" si="735"/>
        <v>9.6170991641707282E-2</v>
      </c>
      <c r="G4887" s="64">
        <f ca="1">_xlfn.NORM.INV(F4887,'Input Parameters'!$E$20,'Input Parameters'!$F$20)</f>
        <v>273.91532969941682</v>
      </c>
      <c r="H4887" s="57">
        <f ca="1">EXP(E4887*(1/'Input Parameters'!$E$23-1/G4887))</f>
        <v>0.35778712263227225</v>
      </c>
      <c r="I4887" s="10">
        <f t="shared" ca="1" si="736"/>
        <v>0.13272847557355893</v>
      </c>
      <c r="J4887" s="30">
        <f ca="1">_xlfn.BETA.INV(I4887,'Input Parameters'!$L$26,'Input Parameters'!$M$26,'Input Parameters'!$J$26,'Input Parameters'!$K$26)</f>
        <v>0.4732014983929777</v>
      </c>
      <c r="K4887" s="168">
        <f ca="1">('Input Parameters'!$E$27/'Input Parameters'!$E$38)^$J4887</f>
        <v>3.3564524453149412E-2</v>
      </c>
      <c r="L4887" s="69">
        <f ca="1">$H4887*$C4887*'Input Parameters'!$E$25*K4887</f>
        <v>3.9202928569410314</v>
      </c>
      <c r="M4887" s="24">
        <f t="shared" ca="1" si="737"/>
        <v>0.52732641140767655</v>
      </c>
      <c r="N4887" s="15">
        <f ca="1">_xlfn.NORM.INV(M4887,'Input Parameters'!$E$29,'Input Parameters'!$F$29)</f>
        <v>0.1000068550806797</v>
      </c>
      <c r="O4887" s="8">
        <f t="shared" ca="1" si="738"/>
        <v>0.59666509692833036</v>
      </c>
      <c r="P4887" s="30">
        <f ca="1">_xlfn.LOGNORM.INV(O4887,'Input Parameters'!$H$30,'Input Parameters'!$I$30)</f>
        <v>3.0121184041561011</v>
      </c>
      <c r="Q4887" s="10">
        <f t="shared" ca="1" si="739"/>
        <v>0.14230883583967657</v>
      </c>
      <c r="R4887" s="30">
        <f>IF('Input Parameters'!$E$32=0,0,_xlfn.BETA.INV(Q4887,'Input Parameters'!$L$32,'Input Parameters'!$M$32,'Input Parameters'!$J$32,'Input Parameters'!$K$32))</f>
        <v>0</v>
      </c>
      <c r="S4887" s="10">
        <f t="shared" ca="1" si="740"/>
        <v>0.69641246100870313</v>
      </c>
      <c r="T4887" s="26">
        <f ca="1">_xlfn.LOGNORM.INV(S4887,'Input Parameters'!$H$34,'Input Parameters'!$I$34)</f>
        <v>53.740079634917919</v>
      </c>
      <c r="U4887" s="10">
        <f t="shared" ca="1" si="741"/>
        <v>0.82449260261048307</v>
      </c>
      <c r="V4887" s="30">
        <f ca="1">_xlfn.BETA.INV(U4887,'Input Parameters'!$L$36,'Input Parameters'!$M$36,'Input Parameters'!$J$36,'Input Parameters'!$K$36)</f>
        <v>0.73959994266180518</v>
      </c>
      <c r="W4887" s="2">
        <f ca="1">N4887+(P4887-N4887)*(1-ERF((T4887-R4887)/(2*SQRT(L4887*'Input Parameters'!$E$38))))</f>
        <v>0.26004745944889651</v>
      </c>
      <c r="X4887">
        <f t="shared" ca="1" si="742"/>
        <v>1</v>
      </c>
      <c r="Y4887" s="7"/>
    </row>
    <row r="4888" spans="1:25" ht="15" customHeight="1" x14ac:dyDescent="0.25">
      <c r="A4888" s="139">
        <v>4881</v>
      </c>
      <c r="B4888" s="10">
        <f t="shared" ca="1" si="733"/>
        <v>0.27565701362262862</v>
      </c>
      <c r="C4888" s="60">
        <f ca="1">_xlfn.NORM.INV(B4888,'Input Parameters'!$E$15,'Input Parameters'!$F$15)</f>
        <v>238.67916889589529</v>
      </c>
      <c r="D4888" s="10">
        <f t="shared" ca="1" si="734"/>
        <v>0.28390336739478705</v>
      </c>
      <c r="E4888" s="62">
        <f ca="1">IF(_xlfn.NORM.INV(D4888,'Input Parameters'!$E$17,'Input Parameters'!$F$17)&lt;3500,3500,IF(_xlfn.NORM.INV(D4888,'Input Parameters'!$E$17,'Input Parameters'!$F$17)&gt;5500,5500,_xlfn.NORM.INV(D4888,'Input Parameters'!$E$17,'Input Parameters'!$F$17)))</f>
        <v>4400.1007755962592</v>
      </c>
      <c r="F4888" s="10">
        <f t="shared" ca="1" si="735"/>
        <v>0.13115904371192266</v>
      </c>
      <c r="G4888" s="64">
        <f ca="1">_xlfn.NORM.INV(F4888,'Input Parameters'!$E$20,'Input Parameters'!$F$20)</f>
        <v>275.13977572949017</v>
      </c>
      <c r="H4888" s="57">
        <f ca="1">EXP(E4888*(1/'Input Parameters'!$E$23-1/G4888))</f>
        <v>0.3786561967200775</v>
      </c>
      <c r="I4888" s="10">
        <f t="shared" ca="1" si="736"/>
        <v>0.49176954230495262</v>
      </c>
      <c r="J4888" s="30">
        <f ca="1">_xlfn.BETA.INV(I4888,'Input Parameters'!$L$26,'Input Parameters'!$M$26,'Input Parameters'!$J$26,'Input Parameters'!$K$26)</f>
        <v>0.65807423258749842</v>
      </c>
      <c r="K4888" s="168">
        <f ca="1">('Input Parameters'!$E$27/'Input Parameters'!$E$38)^$J4888</f>
        <v>8.9117726742017622E-3</v>
      </c>
      <c r="L4888" s="69">
        <f ca="1">$H4888*$C4888*'Input Parameters'!$E$25*K4888</f>
        <v>0.80542236539438361</v>
      </c>
      <c r="M4888" s="24">
        <f t="shared" ca="1" si="737"/>
        <v>0.95873536294093431</v>
      </c>
      <c r="N4888" s="15">
        <f ca="1">_xlfn.NORM.INV(M4888,'Input Parameters'!$E$29,'Input Parameters'!$F$29)</f>
        <v>0.10017361954918819</v>
      </c>
      <c r="O4888" s="8">
        <f t="shared" ca="1" si="738"/>
        <v>0.43784865829793651</v>
      </c>
      <c r="P4888" s="30">
        <f ca="1">_xlfn.LOGNORM.INV(O4888,'Input Parameters'!$H$30,'Input Parameters'!$I$30)</f>
        <v>2.4921553255806304</v>
      </c>
      <c r="Q4888" s="10">
        <f t="shared" ca="1" si="739"/>
        <v>0.15533989255439595</v>
      </c>
      <c r="R4888" s="30">
        <f>IF('Input Parameters'!$E$32=0,0,_xlfn.BETA.INV(Q4888,'Input Parameters'!$L$32,'Input Parameters'!$M$32,'Input Parameters'!$J$32,'Input Parameters'!$K$32))</f>
        <v>0</v>
      </c>
      <c r="S4888" s="10">
        <f t="shared" ca="1" si="740"/>
        <v>0.83983015161564079</v>
      </c>
      <c r="T4888" s="26">
        <f ca="1">_xlfn.LOGNORM.INV(S4888,'Input Parameters'!$H$34,'Input Parameters'!$I$34)</f>
        <v>57.04743404893042</v>
      </c>
      <c r="U4888" s="10">
        <f t="shared" ca="1" si="741"/>
        <v>0.1742393813501294</v>
      </c>
      <c r="V4888" s="30">
        <f ca="1">_xlfn.BETA.INV(U4888,'Input Parameters'!$L$36,'Input Parameters'!$M$36,'Input Parameters'!$J$36,'Input Parameters'!$K$36)</f>
        <v>0.45684153264549049</v>
      </c>
      <c r="W4888" s="2">
        <f ca="1">N4888+(P4888-N4888)*(1-ERF((T4888-R4888)/(2*SQRT(L4888*'Input Parameters'!$E$38))))</f>
        <v>0.10019027709048839</v>
      </c>
      <c r="X4888">
        <f t="shared" ca="1" si="742"/>
        <v>1</v>
      </c>
      <c r="Y4888" s="7"/>
    </row>
    <row r="4889" spans="1:25" ht="15" customHeight="1" x14ac:dyDescent="0.25">
      <c r="A4889" s="139">
        <v>4882</v>
      </c>
      <c r="B4889" s="10">
        <f t="shared" ca="1" si="733"/>
        <v>0.54168143555101733</v>
      </c>
      <c r="C4889" s="60">
        <f ca="1">_xlfn.NORM.INV(B4889,'Input Parameters'!$E$15,'Input Parameters'!$F$15)</f>
        <v>276.63966416194819</v>
      </c>
      <c r="D4889" s="10">
        <f t="shared" ca="1" si="734"/>
        <v>0.63349066614689264</v>
      </c>
      <c r="E4889" s="62">
        <f ca="1">IF(_xlfn.NORM.INV(D4889,'Input Parameters'!$E$17,'Input Parameters'!$F$17)&lt;3500,3500,IF(_xlfn.NORM.INV(D4889,'Input Parameters'!$E$17,'Input Parameters'!$F$17)&gt;5500,5500,_xlfn.NORM.INV(D4889,'Input Parameters'!$E$17,'Input Parameters'!$F$17)))</f>
        <v>5038.7789579549717</v>
      </c>
      <c r="F4889" s="10">
        <f t="shared" ca="1" si="735"/>
        <v>0.35936627514974051</v>
      </c>
      <c r="G4889" s="64">
        <f ca="1">_xlfn.NORM.INV(F4889,'Input Parameters'!$E$20,'Input Parameters'!$F$20)</f>
        <v>280.23697337887904</v>
      </c>
      <c r="H4889" s="57">
        <f ca="1">EXP(E4889*(1/'Input Parameters'!$E$23-1/G4889))</f>
        <v>0.45887204677802101</v>
      </c>
      <c r="I4889" s="10">
        <f t="shared" ca="1" si="736"/>
        <v>0.63610598439614896</v>
      </c>
      <c r="J4889" s="30">
        <f ca="1">_xlfn.BETA.INV(I4889,'Input Parameters'!$L$26,'Input Parameters'!$M$26,'Input Parameters'!$J$26,'Input Parameters'!$K$26)</f>
        <v>0.71567915156412754</v>
      </c>
      <c r="K4889" s="168">
        <f ca="1">('Input Parameters'!$E$27/'Input Parameters'!$E$38)^$J4889</f>
        <v>5.895396090823157E-3</v>
      </c>
      <c r="L4889" s="69">
        <f ca="1">$H4889*$C4889*'Input Parameters'!$E$25*K4889</f>
        <v>0.74837460219191954</v>
      </c>
      <c r="M4889" s="24">
        <f t="shared" ca="1" si="737"/>
        <v>0.59483953854289429</v>
      </c>
      <c r="N4889" s="15">
        <f ca="1">_xlfn.NORM.INV(M4889,'Input Parameters'!$E$29,'Input Parameters'!$F$29)</f>
        <v>0.10002400120398654</v>
      </c>
      <c r="O4889" s="8">
        <f t="shared" ca="1" si="738"/>
        <v>0.64982231769068033</v>
      </c>
      <c r="P4889" s="30">
        <f ca="1">_xlfn.LOGNORM.INV(O4889,'Input Parameters'!$H$30,'Input Parameters'!$I$30)</f>
        <v>3.2182312022487776</v>
      </c>
      <c r="Q4889" s="10">
        <f t="shared" ca="1" si="739"/>
        <v>0.29473788591249273</v>
      </c>
      <c r="R4889" s="30">
        <f>IF('Input Parameters'!$E$32=0,0,_xlfn.BETA.INV(Q4889,'Input Parameters'!$L$32,'Input Parameters'!$M$32,'Input Parameters'!$J$32,'Input Parameters'!$K$32))</f>
        <v>0</v>
      </c>
      <c r="S4889" s="10">
        <f t="shared" ca="1" si="740"/>
        <v>0.12841415953825208</v>
      </c>
      <c r="T4889" s="26">
        <f ca="1">_xlfn.LOGNORM.INV(S4889,'Input Parameters'!$H$34,'Input Parameters'!$I$34)</f>
        <v>43.770206054221674</v>
      </c>
      <c r="U4889" s="10">
        <f t="shared" ca="1" si="741"/>
        <v>0.98635003050703529</v>
      </c>
      <c r="V4889" s="30">
        <f ca="1">_xlfn.BETA.INV(U4889,'Input Parameters'!$L$36,'Input Parameters'!$M$36,'Input Parameters'!$J$36,'Input Parameters'!$K$36)</f>
        <v>0.9761558282455427</v>
      </c>
      <c r="W4889" s="2">
        <f ca="1">N4889+(P4889-N4889)*(1-ERF((T4889-R4889)/(2*SQRT(L4889*'Input Parameters'!$E$38))))</f>
        <v>0.10110486320860901</v>
      </c>
      <c r="X4889">
        <f t="shared" ca="1" si="742"/>
        <v>1</v>
      </c>
      <c r="Y4889" s="7"/>
    </row>
    <row r="4890" spans="1:25" ht="15" customHeight="1" x14ac:dyDescent="0.25">
      <c r="A4890" s="139">
        <v>4883</v>
      </c>
      <c r="B4890" s="10">
        <f t="shared" ca="1" si="733"/>
        <v>0.87881958592606602</v>
      </c>
      <c r="C4890" s="60">
        <f ca="1">_xlfn.NORM.INV(B4890,'Input Parameters'!$E$15,'Input Parameters'!$F$15)</f>
        <v>334.3250891399461</v>
      </c>
      <c r="D4890" s="10">
        <f t="shared" ca="1" si="734"/>
        <v>0.12996854238481115</v>
      </c>
      <c r="E4890" s="62">
        <f ca="1">IF(_xlfn.NORM.INV(D4890,'Input Parameters'!$E$17,'Input Parameters'!$F$17)&lt;3500,3500,IF(_xlfn.NORM.INV(D4890,'Input Parameters'!$E$17,'Input Parameters'!$F$17)&gt;5500,5500,_xlfn.NORM.INV(D4890,'Input Parameters'!$E$17,'Input Parameters'!$F$17)))</f>
        <v>4011.4221081164665</v>
      </c>
      <c r="F4890" s="10">
        <f t="shared" ca="1" si="735"/>
        <v>0.10762643361984514</v>
      </c>
      <c r="G4890" s="64">
        <f ca="1">_xlfn.NORM.INV(F4890,'Input Parameters'!$E$20,'Input Parameters'!$F$20)</f>
        <v>274.34702388087999</v>
      </c>
      <c r="H4890" s="57">
        <f ca="1">EXP(E4890*(1/'Input Parameters'!$E$23-1/G4890))</f>
        <v>0.39555233873381834</v>
      </c>
      <c r="I4890" s="10">
        <f t="shared" ca="1" si="736"/>
        <v>8.6025016074703253E-2</v>
      </c>
      <c r="J4890" s="30">
        <f ca="1">_xlfn.BETA.INV(I4890,'Input Parameters'!$L$26,'Input Parameters'!$M$26,'Input Parameters'!$J$26,'Input Parameters'!$K$26)</f>
        <v>0.43044690218766102</v>
      </c>
      <c r="K4890" s="168">
        <f ca="1">('Input Parameters'!$E$27/'Input Parameters'!$E$38)^$J4890</f>
        <v>4.5611023176631127E-2</v>
      </c>
      <c r="L4890" s="69">
        <f ca="1">$H4890*$C4890*'Input Parameters'!$E$25*K4890</f>
        <v>6.0317417720742741</v>
      </c>
      <c r="M4890" s="24">
        <f t="shared" ca="1" si="737"/>
        <v>0.40777942138017098</v>
      </c>
      <c r="N4890" s="15">
        <f ca="1">_xlfn.NORM.INV(M4890,'Input Parameters'!$E$29,'Input Parameters'!$F$29)</f>
        <v>9.9976673913129283E-2</v>
      </c>
      <c r="O4890" s="8">
        <f t="shared" ca="1" si="738"/>
        <v>0.39924169913107388</v>
      </c>
      <c r="P4890" s="30">
        <f ca="1">_xlfn.LOGNORM.INV(O4890,'Input Parameters'!$H$30,'Input Parameters'!$I$30)</f>
        <v>2.3784209928613351</v>
      </c>
      <c r="Q4890" s="10">
        <f t="shared" ca="1" si="739"/>
        <v>0.16613634052480086</v>
      </c>
      <c r="R4890" s="30">
        <f>IF('Input Parameters'!$E$32=0,0,_xlfn.BETA.INV(Q4890,'Input Parameters'!$L$32,'Input Parameters'!$M$32,'Input Parameters'!$J$32,'Input Parameters'!$K$32))</f>
        <v>0</v>
      </c>
      <c r="S4890" s="10">
        <f t="shared" ca="1" si="740"/>
        <v>0.9547839283209083</v>
      </c>
      <c r="T4890" s="26">
        <f ca="1">_xlfn.LOGNORM.INV(S4890,'Input Parameters'!$H$34,'Input Parameters'!$I$34)</f>
        <v>62.237940144637307</v>
      </c>
      <c r="U4890" s="10">
        <f t="shared" ca="1" si="741"/>
        <v>0.40335607408705376</v>
      </c>
      <c r="V4890" s="30">
        <f ca="1">_xlfn.BETA.INV(U4890,'Input Parameters'!$L$36,'Input Parameters'!$M$36,'Input Parameters'!$J$36,'Input Parameters'!$K$36)</f>
        <v>0.54950886718731584</v>
      </c>
      <c r="W4890" s="2">
        <f ca="1">N4890+(P4890-N4890)*(1-ERF((T4890-R4890)/(2*SQRT(L4890*'Input Parameters'!$E$38))))</f>
        <v>0.26663492473994205</v>
      </c>
      <c r="X4890">
        <f t="shared" ca="1" si="742"/>
        <v>1</v>
      </c>
      <c r="Y4890" s="7"/>
    </row>
    <row r="4891" spans="1:25" ht="15" customHeight="1" x14ac:dyDescent="0.25">
      <c r="A4891" s="139">
        <v>4884</v>
      </c>
      <c r="B4891" s="10">
        <f t="shared" ca="1" si="733"/>
        <v>0.6683296815068237</v>
      </c>
      <c r="C4891" s="60">
        <f ca="1">_xlfn.NORM.INV(B4891,'Input Parameters'!$E$15,'Input Parameters'!$F$15)</f>
        <v>294.5579066946932</v>
      </c>
      <c r="D4891" s="10">
        <f t="shared" ca="1" si="734"/>
        <v>0.20225977468855338</v>
      </c>
      <c r="E4891" s="62">
        <f ca="1">IF(_xlfn.NORM.INV(D4891,'Input Parameters'!$E$17,'Input Parameters'!$F$17)&lt;3500,3500,IF(_xlfn.NORM.INV(D4891,'Input Parameters'!$E$17,'Input Parameters'!$F$17)&gt;5500,5500,_xlfn.NORM.INV(D4891,'Input Parameters'!$E$17,'Input Parameters'!$F$17)))</f>
        <v>4216.4962968895397</v>
      </c>
      <c r="F4891" s="10">
        <f t="shared" ca="1" si="735"/>
        <v>0.54045974141799324</v>
      </c>
      <c r="G4891" s="64">
        <f ca="1">_xlfn.NORM.INV(F4891,'Input Parameters'!$E$20,'Input Parameters'!$F$20)</f>
        <v>283.33066650555401</v>
      </c>
      <c r="H4891" s="57">
        <f ca="1">EXP(E4891*(1/'Input Parameters'!$E$23-1/G4891))</f>
        <v>0.61411610231769098</v>
      </c>
      <c r="I4891" s="10">
        <f t="shared" ca="1" si="736"/>
        <v>0.19727637401530385</v>
      </c>
      <c r="J4891" s="30">
        <f ca="1">_xlfn.BETA.INV(I4891,'Input Parameters'!$L$26,'Input Parameters'!$M$26,'Input Parameters'!$J$26,'Input Parameters'!$K$26)</f>
        <v>0.51819498969985034</v>
      </c>
      <c r="K4891" s="168">
        <f ca="1">('Input Parameters'!$E$27/'Input Parameters'!$E$38)^$J4891</f>
        <v>2.4306171938018345E-2</v>
      </c>
      <c r="L4891" s="69">
        <f ca="1">$H4891*$C4891*'Input Parameters'!$E$25*K4891</f>
        <v>4.3968103705217132</v>
      </c>
      <c r="M4891" s="24">
        <f t="shared" ca="1" si="737"/>
        <v>0.38103174906392434</v>
      </c>
      <c r="N4891" s="15">
        <f ca="1">_xlfn.NORM.INV(M4891,'Input Parameters'!$E$29,'Input Parameters'!$F$29)</f>
        <v>9.9969722783588136E-2</v>
      </c>
      <c r="O4891" s="8">
        <f t="shared" ca="1" si="738"/>
        <v>0.72662341570438527</v>
      </c>
      <c r="P4891" s="30">
        <f ca="1">_xlfn.LOGNORM.INV(O4891,'Input Parameters'!$H$30,'Input Parameters'!$I$30)</f>
        <v>3.5669557829041563</v>
      </c>
      <c r="Q4891" s="10">
        <f t="shared" ca="1" si="739"/>
        <v>0.58018047755032298</v>
      </c>
      <c r="R4891" s="30">
        <f>IF('Input Parameters'!$E$32=0,0,_xlfn.BETA.INV(Q4891,'Input Parameters'!$L$32,'Input Parameters'!$M$32,'Input Parameters'!$J$32,'Input Parameters'!$K$32))</f>
        <v>0</v>
      </c>
      <c r="S4891" s="10">
        <f t="shared" ca="1" si="740"/>
        <v>0.61193782236179173</v>
      </c>
      <c r="T4891" s="26">
        <f ca="1">_xlfn.LOGNORM.INV(S4891,'Input Parameters'!$H$34,'Input Parameters'!$I$34)</f>
        <v>52.224577981140186</v>
      </c>
      <c r="U4891" s="10">
        <f t="shared" ca="1" si="741"/>
        <v>0.42832636496538079</v>
      </c>
      <c r="V4891" s="30">
        <f ca="1">_xlfn.BETA.INV(U4891,'Input Parameters'!$L$36,'Input Parameters'!$M$36,'Input Parameters'!$J$36,'Input Parameters'!$K$36)</f>
        <v>0.55885409368133077</v>
      </c>
      <c r="W4891" s="2">
        <f ca="1">N4891+(P4891-N4891)*(1-ERF((T4891-R4891)/(2*SQRT(L4891*'Input Parameters'!$E$38))))</f>
        <v>0.37114571205663094</v>
      </c>
      <c r="X4891">
        <f t="shared" ca="1" si="742"/>
        <v>1</v>
      </c>
      <c r="Y4891" s="7"/>
    </row>
    <row r="4892" spans="1:25" ht="15" customHeight="1" x14ac:dyDescent="0.25">
      <c r="A4892" s="139">
        <v>4885</v>
      </c>
      <c r="B4892" s="10">
        <f t="shared" ca="1" si="733"/>
        <v>0.29524982461097038</v>
      </c>
      <c r="C4892" s="60">
        <f ca="1">_xlfn.NORM.INV(B4892,'Input Parameters'!$E$15,'Input Parameters'!$F$15)</f>
        <v>241.80505340055171</v>
      </c>
      <c r="D4892" s="10">
        <f t="shared" ca="1" si="734"/>
        <v>0.68170106656583651</v>
      </c>
      <c r="E4892" s="62">
        <f ca="1">IF(_xlfn.NORM.INV(D4892,'Input Parameters'!$E$17,'Input Parameters'!$F$17)&lt;3500,3500,IF(_xlfn.NORM.INV(D4892,'Input Parameters'!$E$17,'Input Parameters'!$F$17)&gt;5500,5500,_xlfn.NORM.INV(D4892,'Input Parameters'!$E$17,'Input Parameters'!$F$17)))</f>
        <v>5130.7226076888792</v>
      </c>
      <c r="F4892" s="10">
        <f t="shared" ca="1" si="735"/>
        <v>0.50237779578806852</v>
      </c>
      <c r="G4892" s="64">
        <f ca="1">_xlfn.NORM.INV(F4892,'Input Parameters'!$E$20,'Input Parameters'!$F$20)</f>
        <v>282.68993391247039</v>
      </c>
      <c r="H4892" s="57">
        <f ca="1">EXP(E4892*(1/'Input Parameters'!$E$23-1/G4892))</f>
        <v>0.5302899790045974</v>
      </c>
      <c r="I4892" s="10">
        <f t="shared" ca="1" si="736"/>
        <v>0.30037394813502061</v>
      </c>
      <c r="J4892" s="30">
        <f ca="1">_xlfn.BETA.INV(I4892,'Input Parameters'!$L$26,'Input Parameters'!$M$26,'Input Parameters'!$J$26,'Input Parameters'!$K$26)</f>
        <v>0.57441421260013414</v>
      </c>
      <c r="K4892" s="168">
        <f ca="1">('Input Parameters'!$E$27/'Input Parameters'!$E$38)^$J4892</f>
        <v>1.6239856295163585E-2</v>
      </c>
      <c r="L4892" s="69">
        <f ca="1">$H4892*$C4892*'Input Parameters'!$E$25*K4892</f>
        <v>2.0823847514507396</v>
      </c>
      <c r="M4892" s="24">
        <f t="shared" ca="1" si="737"/>
        <v>0.3151307694176716</v>
      </c>
      <c r="N4892" s="15">
        <f ca="1">_xlfn.NORM.INV(M4892,'Input Parameters'!$E$29,'Input Parameters'!$F$29)</f>
        <v>9.9951864123614675E-2</v>
      </c>
      <c r="O4892" s="8">
        <f t="shared" ca="1" si="738"/>
        <v>0.45398755292349346</v>
      </c>
      <c r="P4892" s="30">
        <f ca="1">_xlfn.LOGNORM.INV(O4892,'Input Parameters'!$H$30,'Input Parameters'!$I$30)</f>
        <v>2.5406923042223304</v>
      </c>
      <c r="Q4892" s="10">
        <f t="shared" ca="1" si="739"/>
        <v>0.24112602999054211</v>
      </c>
      <c r="R4892" s="30">
        <f>IF('Input Parameters'!$E$32=0,0,_xlfn.BETA.INV(Q4892,'Input Parameters'!$L$32,'Input Parameters'!$M$32,'Input Parameters'!$J$32,'Input Parameters'!$K$32))</f>
        <v>0</v>
      </c>
      <c r="S4892" s="10">
        <f t="shared" ca="1" si="740"/>
        <v>0.75622447247555258</v>
      </c>
      <c r="T4892" s="26">
        <f ca="1">_xlfn.LOGNORM.INV(S4892,'Input Parameters'!$H$34,'Input Parameters'!$I$34)</f>
        <v>54.95882534895145</v>
      </c>
      <c r="U4892" s="10">
        <f t="shared" ca="1" si="741"/>
        <v>0.29540920775557034</v>
      </c>
      <c r="V4892" s="30">
        <f ca="1">_xlfn.BETA.INV(U4892,'Input Parameters'!$L$36,'Input Parameters'!$M$36,'Input Parameters'!$J$36,'Input Parameters'!$K$36)</f>
        <v>0.50840060175210877</v>
      </c>
      <c r="W4892" s="2">
        <f ca="1">N4892+(P4892-N4892)*(1-ERF((T4892-R4892)/(2*SQRT(L4892*'Input Parameters'!$E$38))))</f>
        <v>0.11723349995493475</v>
      </c>
      <c r="X4892">
        <f t="shared" ca="1" si="742"/>
        <v>1</v>
      </c>
      <c r="Y4892" s="7"/>
    </row>
    <row r="4893" spans="1:25" ht="15" customHeight="1" x14ac:dyDescent="0.25">
      <c r="A4893" s="139">
        <v>4886</v>
      </c>
      <c r="B4893" s="10">
        <f t="shared" ca="1" si="733"/>
        <v>0.95254808383268019</v>
      </c>
      <c r="C4893" s="60">
        <f ca="1">_xlfn.NORM.INV(B4893,'Input Parameters'!$E$15,'Input Parameters'!$F$15)</f>
        <v>361.47449925634515</v>
      </c>
      <c r="D4893" s="10">
        <f t="shared" ca="1" si="734"/>
        <v>0.57586452098975727</v>
      </c>
      <c r="E4893" s="62">
        <f ca="1">IF(_xlfn.NORM.INV(D4893,'Input Parameters'!$E$17,'Input Parameters'!$F$17)&lt;3500,3500,IF(_xlfn.NORM.INV(D4893,'Input Parameters'!$E$17,'Input Parameters'!$F$17)&gt;5500,5500,_xlfn.NORM.INV(D4893,'Input Parameters'!$E$17,'Input Parameters'!$F$17)))</f>
        <v>4933.9275157915372</v>
      </c>
      <c r="F4893" s="10">
        <f t="shared" ca="1" si="735"/>
        <v>0.79928161821096599</v>
      </c>
      <c r="G4893" s="64">
        <f ca="1">_xlfn.NORM.INV(F4893,'Input Parameters'!$E$20,'Input Parameters'!$F$20)</f>
        <v>288.27168859550699</v>
      </c>
      <c r="H4893" s="57">
        <f ca="1">EXP(E4893*(1/'Input Parameters'!$E$23-1/G4893))</f>
        <v>0.76181484462223492</v>
      </c>
      <c r="I4893" s="10">
        <f t="shared" ca="1" si="736"/>
        <v>0.84512997457083705</v>
      </c>
      <c r="J4893" s="30">
        <f ca="1">_xlfn.BETA.INV(I4893,'Input Parameters'!$L$26,'Input Parameters'!$M$26,'Input Parameters'!$J$26,'Input Parameters'!$K$26)</f>
        <v>0.80770431026205081</v>
      </c>
      <c r="K4893" s="168">
        <f ca="1">('Input Parameters'!$E$27/'Input Parameters'!$E$38)^$J4893</f>
        <v>3.0467427622869001E-3</v>
      </c>
      <c r="L4893" s="69">
        <f ca="1">$H4893*$C4893*'Input Parameters'!$E$25*K4893</f>
        <v>0.8390017832564719</v>
      </c>
      <c r="M4893" s="24">
        <f t="shared" ca="1" si="737"/>
        <v>0.79604766046334796</v>
      </c>
      <c r="N4893" s="15">
        <f ca="1">_xlfn.NORM.INV(M4893,'Input Parameters'!$E$29,'Input Parameters'!$F$29)</f>
        <v>0.1000827586565641</v>
      </c>
      <c r="O4893" s="8">
        <f t="shared" ca="1" si="738"/>
        <v>0.9155684944327821</v>
      </c>
      <c r="P4893" s="30">
        <f ca="1">_xlfn.LOGNORM.INV(O4893,'Input Parameters'!$H$30,'Input Parameters'!$I$30)</f>
        <v>5.1395897727069979</v>
      </c>
      <c r="Q4893" s="10">
        <f t="shared" ca="1" si="739"/>
        <v>0.49551254922963872</v>
      </c>
      <c r="R4893" s="30">
        <f>IF('Input Parameters'!$E$32=0,0,_xlfn.BETA.INV(Q4893,'Input Parameters'!$L$32,'Input Parameters'!$M$32,'Input Parameters'!$J$32,'Input Parameters'!$K$32))</f>
        <v>0</v>
      </c>
      <c r="S4893" s="10">
        <f t="shared" ca="1" si="740"/>
        <v>0.84997977147637738</v>
      </c>
      <c r="T4893" s="26">
        <f ca="1">_xlfn.LOGNORM.INV(S4893,'Input Parameters'!$H$34,'Input Parameters'!$I$34)</f>
        <v>57.350743073557666</v>
      </c>
      <c r="U4893" s="10">
        <f t="shared" ca="1" si="741"/>
        <v>0.48868359292055819</v>
      </c>
      <c r="V4893" s="30">
        <f ca="1">_xlfn.BETA.INV(U4893,'Input Parameters'!$L$36,'Input Parameters'!$M$36,'Input Parameters'!$J$36,'Input Parameters'!$K$36)</f>
        <v>0.58157852758887463</v>
      </c>
      <c r="W4893" s="2">
        <f ca="1">N4893+(P4893-N4893)*(1-ERF((T4893-R4893)/(2*SQRT(L4893*'Input Parameters'!$E$38))))</f>
        <v>0.10013083731117241</v>
      </c>
      <c r="X4893">
        <f t="shared" ca="1" si="742"/>
        <v>1</v>
      </c>
      <c r="Y4893" s="7"/>
    </row>
    <row r="4894" spans="1:25" ht="15" customHeight="1" x14ac:dyDescent="0.25">
      <c r="A4894" s="139">
        <v>4887</v>
      </c>
      <c r="B4894" s="10">
        <f t="shared" ca="1" si="733"/>
        <v>0.22489790008499888</v>
      </c>
      <c r="C4894" s="60">
        <f ca="1">_xlfn.NORM.INV(B4894,'Input Parameters'!$E$15,'Input Parameters'!$F$15)</f>
        <v>230.01020952197086</v>
      </c>
      <c r="D4894" s="10">
        <f t="shared" ca="1" si="734"/>
        <v>0.70922184152651968</v>
      </c>
      <c r="E4894" s="62">
        <f ca="1">IF(_xlfn.NORM.INV(D4894,'Input Parameters'!$E$17,'Input Parameters'!$F$17)&lt;3500,3500,IF(_xlfn.NORM.INV(D4894,'Input Parameters'!$E$17,'Input Parameters'!$F$17)&gt;5500,5500,_xlfn.NORM.INV(D4894,'Input Parameters'!$E$17,'Input Parameters'!$F$17)))</f>
        <v>5185.7789951980958</v>
      </c>
      <c r="F4894" s="10">
        <f t="shared" ca="1" si="735"/>
        <v>0.28983761170628619</v>
      </c>
      <c r="G4894" s="64">
        <f ca="1">_xlfn.NORM.INV(F4894,'Input Parameters'!$E$20,'Input Parameters'!$F$20)</f>
        <v>278.93914349634724</v>
      </c>
      <c r="H4894" s="57">
        <f ca="1">EXP(E4894*(1/'Input Parameters'!$E$23-1/G4894))</f>
        <v>0.411556690208225</v>
      </c>
      <c r="I4894" s="10">
        <f t="shared" ca="1" si="736"/>
        <v>0.1217954919836588</v>
      </c>
      <c r="J4894" s="30">
        <f ca="1">_xlfn.BETA.INV(I4894,'Input Parameters'!$L$26,'Input Parameters'!$M$26,'Input Parameters'!$J$26,'Input Parameters'!$K$26)</f>
        <v>0.46424445529326352</v>
      </c>
      <c r="K4894" s="168">
        <f ca="1">('Input Parameters'!$E$27/'Input Parameters'!$E$38)^$J4894</f>
        <v>3.5791798403822198E-2</v>
      </c>
      <c r="L4894" s="69">
        <f ca="1">$H4894*$C4894*'Input Parameters'!$E$25*K4894</f>
        <v>3.3881318300394283</v>
      </c>
      <c r="M4894" s="24">
        <f t="shared" ca="1" si="737"/>
        <v>0.49506560419939971</v>
      </c>
      <c r="N4894" s="15">
        <f ca="1">_xlfn.NORM.INV(M4894,'Input Parameters'!$E$29,'Input Parameters'!$F$29)</f>
        <v>9.9998763098858107E-2</v>
      </c>
      <c r="O4894" s="8">
        <f t="shared" ca="1" si="738"/>
        <v>0.33642797612750686</v>
      </c>
      <c r="P4894" s="30">
        <f ca="1">_xlfn.LOGNORM.INV(O4894,'Input Parameters'!$H$30,'Input Parameters'!$I$30)</f>
        <v>2.1980847782295463</v>
      </c>
      <c r="Q4894" s="10">
        <f t="shared" ca="1" si="739"/>
        <v>0.59973584930109081</v>
      </c>
      <c r="R4894" s="30">
        <f>IF('Input Parameters'!$E$32=0,0,_xlfn.BETA.INV(Q4894,'Input Parameters'!$L$32,'Input Parameters'!$M$32,'Input Parameters'!$J$32,'Input Parameters'!$K$32))</f>
        <v>0</v>
      </c>
      <c r="S4894" s="10">
        <f t="shared" ca="1" si="740"/>
        <v>1.8001820123008216E-2</v>
      </c>
      <c r="T4894" s="26">
        <f ca="1">_xlfn.LOGNORM.INV(S4894,'Input Parameters'!$H$34,'Input Parameters'!$I$34)</f>
        <v>38.82439424499443</v>
      </c>
      <c r="U4894" s="10">
        <f t="shared" ca="1" si="741"/>
        <v>0.44036056288614489</v>
      </c>
      <c r="V4894" s="30">
        <f ca="1">_xlfn.BETA.INV(U4894,'Input Parameters'!$L$36,'Input Parameters'!$M$36,'Input Parameters'!$J$36,'Input Parameters'!$K$36)</f>
        <v>0.5633617940243193</v>
      </c>
      <c r="W4894" s="2">
        <f ca="1">N4894+(P4894-N4894)*(1-ERF((T4894-R4894)/(2*SQRT(L4894*'Input Parameters'!$E$38))))</f>
        <v>0.38500828635373363</v>
      </c>
      <c r="X4894">
        <f t="shared" ca="1" si="742"/>
        <v>1</v>
      </c>
      <c r="Y4894" s="7"/>
    </row>
    <row r="4895" spans="1:25" ht="15" customHeight="1" x14ac:dyDescent="0.25">
      <c r="A4895" s="139">
        <v>4888</v>
      </c>
      <c r="B4895" s="10">
        <f t="shared" ca="1" si="733"/>
        <v>0.21704729506868059</v>
      </c>
      <c r="C4895" s="60">
        <f ca="1">_xlfn.NORM.INV(B4895,'Input Parameters'!$E$15,'Input Parameters'!$F$15)</f>
        <v>228.57686486853876</v>
      </c>
      <c r="D4895" s="10">
        <f t="shared" ca="1" si="734"/>
        <v>0.27772491750215023</v>
      </c>
      <c r="E4895" s="62">
        <f ca="1">IF(_xlfn.NORM.INV(D4895,'Input Parameters'!$E$17,'Input Parameters'!$F$17)&lt;3500,3500,IF(_xlfn.NORM.INV(D4895,'Input Parameters'!$E$17,'Input Parameters'!$F$17)&gt;5500,5500,_xlfn.NORM.INV(D4895,'Input Parameters'!$E$17,'Input Parameters'!$F$17)))</f>
        <v>4387.2705877403969</v>
      </c>
      <c r="F4895" s="10">
        <f t="shared" ca="1" si="735"/>
        <v>0.96170641822665437</v>
      </c>
      <c r="G4895" s="64">
        <f ca="1">_xlfn.NORM.INV(F4895,'Input Parameters'!$E$20,'Input Parameters'!$F$20)</f>
        <v>294.51463398619313</v>
      </c>
      <c r="H4895" s="57">
        <f ca="1">EXP(E4895*(1/'Input Parameters'!$E$23-1/G4895))</f>
        <v>1.0840438262603076</v>
      </c>
      <c r="I4895" s="10">
        <f t="shared" ca="1" si="736"/>
        <v>0.71840690433811971</v>
      </c>
      <c r="J4895" s="30">
        <f ca="1">_xlfn.BETA.INV(I4895,'Input Parameters'!$L$26,'Input Parameters'!$M$26,'Input Parameters'!$J$26,'Input Parameters'!$K$26)</f>
        <v>0.74937229404291394</v>
      </c>
      <c r="K4895" s="168">
        <f ca="1">('Input Parameters'!$E$27/'Input Parameters'!$E$38)^$J4895</f>
        <v>4.6296904632642018E-3</v>
      </c>
      <c r="L4895" s="69">
        <f ca="1">$H4895*$C4895*'Input Parameters'!$E$25*K4895</f>
        <v>1.1471786811501661</v>
      </c>
      <c r="M4895" s="24">
        <f t="shared" ca="1" si="737"/>
        <v>0.3987263838693742</v>
      </c>
      <c r="N4895" s="15">
        <f ca="1">_xlfn.NORM.INV(M4895,'Input Parameters'!$E$29,'Input Parameters'!$F$29)</f>
        <v>9.9974335491520711E-2</v>
      </c>
      <c r="O4895" s="8">
        <f t="shared" ca="1" si="738"/>
        <v>0.79559583203706696</v>
      </c>
      <c r="P4895" s="30">
        <f ca="1">_xlfn.LOGNORM.INV(O4895,'Input Parameters'!$H$30,'Input Parameters'!$I$30)</f>
        <v>3.9638804590469769</v>
      </c>
      <c r="Q4895" s="10">
        <f t="shared" ca="1" si="739"/>
        <v>0.69886353602375151</v>
      </c>
      <c r="R4895" s="30">
        <f>IF('Input Parameters'!$E$32=0,0,_xlfn.BETA.INV(Q4895,'Input Parameters'!$L$32,'Input Parameters'!$M$32,'Input Parameters'!$J$32,'Input Parameters'!$K$32))</f>
        <v>0</v>
      </c>
      <c r="S4895" s="10">
        <f t="shared" ca="1" si="740"/>
        <v>0.32042213742183101</v>
      </c>
      <c r="T4895" s="26">
        <f ca="1">_xlfn.LOGNORM.INV(S4895,'Input Parameters'!$H$34,'Input Parameters'!$I$34)</f>
        <v>47.563007697504467</v>
      </c>
      <c r="U4895" s="10">
        <f t="shared" ca="1" si="741"/>
        <v>0.5002124216152114</v>
      </c>
      <c r="V4895" s="30">
        <f ca="1">_xlfn.BETA.INV(U4895,'Input Parameters'!$L$36,'Input Parameters'!$M$36,'Input Parameters'!$J$36,'Input Parameters'!$K$36)</f>
        <v>0.58597024119707231</v>
      </c>
      <c r="W4895" s="2">
        <f ca="1">N4895+(P4895-N4895)*(1-ERF((T4895-R4895)/(2*SQRT(L4895*'Input Parameters'!$E$38))))</f>
        <v>0.10650085037866895</v>
      </c>
      <c r="X4895">
        <f t="shared" ca="1" si="742"/>
        <v>1</v>
      </c>
      <c r="Y4895" s="7"/>
    </row>
    <row r="4896" spans="1:25" ht="15" customHeight="1" x14ac:dyDescent="0.25">
      <c r="A4896" s="139">
        <v>4889</v>
      </c>
      <c r="B4896" s="10">
        <f t="shared" ca="1" si="733"/>
        <v>0.69518573633662017</v>
      </c>
      <c r="C4896" s="60">
        <f ca="1">_xlfn.NORM.INV(B4896,'Input Parameters'!$E$15,'Input Parameters'!$F$15)</f>
        <v>298.6385754044108</v>
      </c>
      <c r="D4896" s="10">
        <f t="shared" ca="1" si="734"/>
        <v>0.64984590696754163</v>
      </c>
      <c r="E4896" s="62">
        <f ca="1">IF(_xlfn.NORM.INV(D4896,'Input Parameters'!$E$17,'Input Parameters'!$F$17)&lt;3500,3500,IF(_xlfn.NORM.INV(D4896,'Input Parameters'!$E$17,'Input Parameters'!$F$17)&gt;5500,5500,_xlfn.NORM.INV(D4896,'Input Parameters'!$E$17,'Input Parameters'!$F$17)))</f>
        <v>5069.433136498149</v>
      </c>
      <c r="F4896" s="10">
        <f t="shared" ca="1" si="735"/>
        <v>0.26922745212552102</v>
      </c>
      <c r="G4896" s="64">
        <f ca="1">_xlfn.NORM.INV(F4896,'Input Parameters'!$E$20,'Input Parameters'!$F$20)</f>
        <v>278.52848728704532</v>
      </c>
      <c r="H4896" s="57">
        <f ca="1">EXP(E4896*(1/'Input Parameters'!$E$23-1/G4896))</f>
        <v>0.40873619647799009</v>
      </c>
      <c r="I4896" s="10">
        <f t="shared" ca="1" si="736"/>
        <v>3.1770562713716588E-3</v>
      </c>
      <c r="J4896" s="30">
        <f ca="1">_xlfn.BETA.INV(I4896,'Input Parameters'!$L$26,'Input Parameters'!$M$26,'Input Parameters'!$J$26,'Input Parameters'!$K$26)</f>
        <v>0.22557303189743172</v>
      </c>
      <c r="K4896" s="168">
        <f ca="1">('Input Parameters'!$E$27/'Input Parameters'!$E$38)^$J4896</f>
        <v>0.19828681880422694</v>
      </c>
      <c r="L4896" s="69">
        <f ca="1">$H4896*$C4896*'Input Parameters'!$E$25*K4896</f>
        <v>24.20376065955266</v>
      </c>
      <c r="M4896" s="24">
        <f t="shared" ca="1" si="737"/>
        <v>0.41383235657210771</v>
      </c>
      <c r="N4896" s="15">
        <f ca="1">_xlfn.NORM.INV(M4896,'Input Parameters'!$E$29,'Input Parameters'!$F$29)</f>
        <v>9.9978230237354443E-2</v>
      </c>
      <c r="O4896" s="8">
        <f t="shared" ca="1" si="738"/>
        <v>0.33598289484934096</v>
      </c>
      <c r="P4896" s="30">
        <f ca="1">_xlfn.LOGNORM.INV(O4896,'Input Parameters'!$H$30,'Input Parameters'!$I$30)</f>
        <v>2.1968183936699019</v>
      </c>
      <c r="Q4896" s="10">
        <f t="shared" ca="1" si="739"/>
        <v>0.59248224132071448</v>
      </c>
      <c r="R4896" s="30">
        <f>IF('Input Parameters'!$E$32=0,0,_xlfn.BETA.INV(Q4896,'Input Parameters'!$L$32,'Input Parameters'!$M$32,'Input Parameters'!$J$32,'Input Parameters'!$K$32))</f>
        <v>0</v>
      </c>
      <c r="S4896" s="10">
        <f t="shared" ca="1" si="740"/>
        <v>0.67067550558514488</v>
      </c>
      <c r="T4896" s="26">
        <f ca="1">_xlfn.LOGNORM.INV(S4896,'Input Parameters'!$H$34,'Input Parameters'!$I$34)</f>
        <v>53.258251801290506</v>
      </c>
      <c r="U4896" s="10">
        <f t="shared" ca="1" si="741"/>
        <v>0.34502756000866874</v>
      </c>
      <c r="V4896" s="30">
        <f ca="1">_xlfn.BETA.INV(U4896,'Input Parameters'!$L$36,'Input Parameters'!$M$36,'Input Parameters'!$J$36,'Input Parameters'!$K$36)</f>
        <v>0.52754331306729041</v>
      </c>
      <c r="W4896" s="2">
        <f ca="1">N4896+(P4896-N4896)*(1-ERF((T4896-R4896)/(2*SQRT(L4896*'Input Parameters'!$E$38))))</f>
        <v>1.0309528288857095</v>
      </c>
      <c r="X4896">
        <f t="shared" ca="1" si="742"/>
        <v>0</v>
      </c>
      <c r="Y4896" s="7"/>
    </row>
    <row r="4897" spans="1:25" ht="15" customHeight="1" x14ac:dyDescent="0.25">
      <c r="A4897" s="139">
        <v>4890</v>
      </c>
      <c r="B4897" s="10">
        <f t="shared" ca="1" si="733"/>
        <v>0.56002010073332387</v>
      </c>
      <c r="C4897" s="60">
        <f ca="1">_xlfn.NORM.INV(B4897,'Input Parameters'!$E$15,'Input Parameters'!$F$15)</f>
        <v>279.15150296738261</v>
      </c>
      <c r="D4897" s="10">
        <f t="shared" ca="1" si="734"/>
        <v>0.49041989876323988</v>
      </c>
      <c r="E4897" s="62">
        <f ca="1">IF(_xlfn.NORM.INV(D4897,'Input Parameters'!$E$17,'Input Parameters'!$F$17)&lt;3500,3500,IF(_xlfn.NORM.INV(D4897,'Input Parameters'!$E$17,'Input Parameters'!$F$17)&gt;5500,5500,_xlfn.NORM.INV(D4897,'Input Parameters'!$E$17,'Input Parameters'!$F$17)))</f>
        <v>4783.1887572560026</v>
      </c>
      <c r="F4897" s="10">
        <f t="shared" ca="1" si="735"/>
        <v>0.71493352130133103</v>
      </c>
      <c r="G4897" s="64">
        <f ca="1">_xlfn.NORM.INV(F4897,'Input Parameters'!$E$20,'Input Parameters'!$F$20)</f>
        <v>286.45463316309724</v>
      </c>
      <c r="H4897" s="57">
        <f ca="1">EXP(E4897*(1/'Input Parameters'!$E$23-1/G4897))</f>
        <v>0.69143125276263728</v>
      </c>
      <c r="I4897" s="10">
        <f t="shared" ca="1" si="736"/>
        <v>0.13132924570582205</v>
      </c>
      <c r="J4897" s="30">
        <f ca="1">_xlfn.BETA.INV(I4897,'Input Parameters'!$L$26,'Input Parameters'!$M$26,'Input Parameters'!$J$26,'Input Parameters'!$K$26)</f>
        <v>0.47208317216046691</v>
      </c>
      <c r="K4897" s="168">
        <f ca="1">('Input Parameters'!$E$27/'Input Parameters'!$E$38)^$J4897</f>
        <v>3.3834854520005182E-2</v>
      </c>
      <c r="L4897" s="69">
        <f ca="1">$H4897*$C4897*'Input Parameters'!$E$25*K4897</f>
        <v>6.5306030940499484</v>
      </c>
      <c r="M4897" s="24">
        <f t="shared" ca="1" si="737"/>
        <v>0.2332462045619087</v>
      </c>
      <c r="N4897" s="15">
        <f ca="1">_xlfn.NORM.INV(M4897,'Input Parameters'!$E$29,'Input Parameters'!$F$29)</f>
        <v>9.9927180203126825E-2</v>
      </c>
      <c r="O4897" s="8">
        <f t="shared" ca="1" si="738"/>
        <v>0.96686110117100044</v>
      </c>
      <c r="P4897" s="30">
        <f ca="1">_xlfn.LOGNORM.INV(O4897,'Input Parameters'!$H$30,'Input Parameters'!$I$30)</f>
        <v>6.3890572537923047</v>
      </c>
      <c r="Q4897" s="10">
        <f t="shared" ca="1" si="739"/>
        <v>0.40910395107021469</v>
      </c>
      <c r="R4897" s="30">
        <f>IF('Input Parameters'!$E$32=0,0,_xlfn.BETA.INV(Q4897,'Input Parameters'!$L$32,'Input Parameters'!$M$32,'Input Parameters'!$J$32,'Input Parameters'!$K$32))</f>
        <v>0</v>
      </c>
      <c r="S4897" s="10">
        <f t="shared" ca="1" si="740"/>
        <v>0.75361553909107293</v>
      </c>
      <c r="T4897" s="26">
        <f ca="1">_xlfn.LOGNORM.INV(S4897,'Input Parameters'!$H$34,'Input Parameters'!$I$34)</f>
        <v>54.902071796015207</v>
      </c>
      <c r="U4897" s="10">
        <f t="shared" ca="1" si="741"/>
        <v>0.5673404744511904</v>
      </c>
      <c r="V4897" s="30">
        <f ca="1">_xlfn.BETA.INV(U4897,'Input Parameters'!$L$36,'Input Parameters'!$M$36,'Input Parameters'!$J$36,'Input Parameters'!$K$36)</f>
        <v>0.61214710706682118</v>
      </c>
      <c r="W4897" s="2">
        <f ca="1">N4897+(P4897-N4897)*(1-ERF((T4897-R4897)/(2*SQRT(L4897*'Input Parameters'!$E$38))))</f>
        <v>0.9095135854207238</v>
      </c>
      <c r="X4897">
        <f t="shared" ca="1" si="742"/>
        <v>0</v>
      </c>
      <c r="Y4897" s="7"/>
    </row>
    <row r="4898" spans="1:25" ht="15" customHeight="1" x14ac:dyDescent="0.25">
      <c r="A4898" s="139">
        <v>4891</v>
      </c>
      <c r="B4898" s="10">
        <f t="shared" ca="1" si="733"/>
        <v>0.83135016139844087</v>
      </c>
      <c r="C4898" s="60">
        <f ca="1">_xlfn.NORM.INV(B4898,'Input Parameters'!$E$15,'Input Parameters'!$F$15)</f>
        <v>322.96658517005426</v>
      </c>
      <c r="D4898" s="10">
        <f t="shared" ca="1" si="734"/>
        <v>0.64661685110192557</v>
      </c>
      <c r="E4898" s="62">
        <f ca="1">IF(_xlfn.NORM.INV(D4898,'Input Parameters'!$E$17,'Input Parameters'!$F$17)&lt;3500,3500,IF(_xlfn.NORM.INV(D4898,'Input Parameters'!$E$17,'Input Parameters'!$F$17)&gt;5500,5500,_xlfn.NORM.INV(D4898,'Input Parameters'!$E$17,'Input Parameters'!$F$17)))</f>
        <v>5063.3418057289427</v>
      </c>
      <c r="F4898" s="10">
        <f t="shared" ca="1" si="735"/>
        <v>0.80875996430325581</v>
      </c>
      <c r="G4898" s="64">
        <f ca="1">_xlfn.NORM.INV(F4898,'Input Parameters'!$E$20,'Input Parameters'!$F$20)</f>
        <v>288.50134987670731</v>
      </c>
      <c r="H4898" s="57">
        <f ca="1">EXP(E4898*(1/'Input Parameters'!$E$23-1/G4898))</f>
        <v>0.76704844232884239</v>
      </c>
      <c r="I4898" s="10">
        <f t="shared" ca="1" si="736"/>
        <v>0.8622047447013621</v>
      </c>
      <c r="J4898" s="30">
        <f ca="1">_xlfn.BETA.INV(I4898,'Input Parameters'!$L$26,'Input Parameters'!$M$26,'Input Parameters'!$J$26,'Input Parameters'!$K$26)</f>
        <v>0.81681157061079546</v>
      </c>
      <c r="K4898" s="168">
        <f ca="1">('Input Parameters'!$E$27/'Input Parameters'!$E$38)^$J4898</f>
        <v>2.8540712346539336E-3</v>
      </c>
      <c r="L4898" s="69">
        <f ca="1">$H4898*$C4898*'Input Parameters'!$E$25*K4898</f>
        <v>0.70704196692253807</v>
      </c>
      <c r="M4898" s="24">
        <f t="shared" ca="1" si="737"/>
        <v>0.3866563276658318</v>
      </c>
      <c r="N4898" s="15">
        <f ca="1">_xlfn.NORM.INV(M4898,'Input Parameters'!$E$29,'Input Parameters'!$F$29)</f>
        <v>9.9971195547377545E-2</v>
      </c>
      <c r="O4898" s="8">
        <f t="shared" ca="1" si="738"/>
        <v>0.91610817258851518</v>
      </c>
      <c r="P4898" s="30">
        <f ca="1">_xlfn.LOGNORM.INV(O4898,'Input Parameters'!$H$30,'Input Parameters'!$I$30)</f>
        <v>5.1480798128774765</v>
      </c>
      <c r="Q4898" s="10">
        <f t="shared" ca="1" si="739"/>
        <v>0.89784239353505291</v>
      </c>
      <c r="R4898" s="30">
        <f>IF('Input Parameters'!$E$32=0,0,_xlfn.BETA.INV(Q4898,'Input Parameters'!$L$32,'Input Parameters'!$M$32,'Input Parameters'!$J$32,'Input Parameters'!$K$32))</f>
        <v>0</v>
      </c>
      <c r="S4898" s="10">
        <f t="shared" ca="1" si="740"/>
        <v>0.60091838019329757</v>
      </c>
      <c r="T4898" s="26">
        <f ca="1">_xlfn.LOGNORM.INV(S4898,'Input Parameters'!$H$34,'Input Parameters'!$I$34)</f>
        <v>52.038615999821673</v>
      </c>
      <c r="U4898" s="10">
        <f t="shared" ca="1" si="741"/>
        <v>0.57349724398750346</v>
      </c>
      <c r="V4898" s="30">
        <f ca="1">_xlfn.BETA.INV(U4898,'Input Parameters'!$L$36,'Input Parameters'!$M$36,'Input Parameters'!$J$36,'Input Parameters'!$K$36)</f>
        <v>0.61461562997141628</v>
      </c>
      <c r="W4898" s="2">
        <f ca="1">N4898+(P4898-N4898)*(1-ERF((T4898-R4898)/(2*SQRT(L4898*'Input Parameters'!$E$38))))</f>
        <v>0.10003218505063048</v>
      </c>
      <c r="X4898">
        <f t="shared" ca="1" si="742"/>
        <v>1</v>
      </c>
      <c r="Y4898" s="7"/>
    </row>
    <row r="4899" spans="1:25" ht="15" customHeight="1" x14ac:dyDescent="0.25">
      <c r="A4899" s="139">
        <v>4892</v>
      </c>
      <c r="B4899" s="10">
        <f t="shared" ca="1" si="733"/>
        <v>0.6845555924046508</v>
      </c>
      <c r="C4899" s="60">
        <f ca="1">_xlfn.NORM.INV(B4899,'Input Parameters'!$E$15,'Input Parameters'!$F$15)</f>
        <v>297.00585867798833</v>
      </c>
      <c r="D4899" s="10">
        <f t="shared" ca="1" si="734"/>
        <v>0.43869806842960934</v>
      </c>
      <c r="E4899" s="62">
        <f ca="1">IF(_xlfn.NORM.INV(D4899,'Input Parameters'!$E$17,'Input Parameters'!$F$17)&lt;3500,3500,IF(_xlfn.NORM.INV(D4899,'Input Parameters'!$E$17,'Input Parameters'!$F$17)&gt;5500,5500,_xlfn.NORM.INV(D4899,'Input Parameters'!$E$17,'Input Parameters'!$F$17)))</f>
        <v>4692.0103662799147</v>
      </c>
      <c r="F4899" s="10">
        <f t="shared" ca="1" si="735"/>
        <v>0.52480794784600737</v>
      </c>
      <c r="G4899" s="64">
        <f ca="1">_xlfn.NORM.INV(F4899,'Input Parameters'!$E$20,'Input Parameters'!$F$20)</f>
        <v>283.06690371085506</v>
      </c>
      <c r="H4899" s="57">
        <f ca="1">EXP(E4899*(1/'Input Parameters'!$E$23-1/G4899))</f>
        <v>0.57235959281856996</v>
      </c>
      <c r="I4899" s="10">
        <f t="shared" ca="1" si="736"/>
        <v>0.7866071246335089</v>
      </c>
      <c r="J4899" s="30">
        <f ca="1">_xlfn.BETA.INV(I4899,'Input Parameters'!$L$26,'Input Parameters'!$M$26,'Input Parameters'!$J$26,'Input Parameters'!$K$26)</f>
        <v>0.77924324914016041</v>
      </c>
      <c r="K4899" s="168">
        <f ca="1">('Input Parameters'!$E$27/'Input Parameters'!$E$38)^$J4899</f>
        <v>3.7367824764152316E-3</v>
      </c>
      <c r="L4899" s="69">
        <f ca="1">$H4899*$C4899*'Input Parameters'!$E$25*K4899</f>
        <v>0.63523116954844094</v>
      </c>
      <c r="M4899" s="24">
        <f t="shared" ca="1" si="737"/>
        <v>0.21901423616907678</v>
      </c>
      <c r="N4899" s="15">
        <f ca="1">_xlfn.NORM.INV(M4899,'Input Parameters'!$E$29,'Input Parameters'!$F$29)</f>
        <v>9.9922447326223809E-2</v>
      </c>
      <c r="O4899" s="8">
        <f t="shared" ca="1" si="738"/>
        <v>0.78109210290296727</v>
      </c>
      <c r="P4899" s="30">
        <f ca="1">_xlfn.LOGNORM.INV(O4899,'Input Parameters'!$H$30,'Input Parameters'!$I$30)</f>
        <v>3.871161185925688</v>
      </c>
      <c r="Q4899" s="10">
        <f t="shared" ca="1" si="739"/>
        <v>0.11597741410487039</v>
      </c>
      <c r="R4899" s="30">
        <f>IF('Input Parameters'!$E$32=0,0,_xlfn.BETA.INV(Q4899,'Input Parameters'!$L$32,'Input Parameters'!$M$32,'Input Parameters'!$J$32,'Input Parameters'!$K$32))</f>
        <v>0</v>
      </c>
      <c r="S4899" s="10">
        <f t="shared" ca="1" si="740"/>
        <v>0.46076480537693121</v>
      </c>
      <c r="T4899" s="26">
        <f ca="1">_xlfn.LOGNORM.INV(S4899,'Input Parameters'!$H$34,'Input Parameters'!$I$34)</f>
        <v>49.793206866421357</v>
      </c>
      <c r="U4899" s="10">
        <f t="shared" ca="1" si="741"/>
        <v>0.24352534702955231</v>
      </c>
      <c r="V4899" s="30">
        <f ca="1">_xlfn.BETA.INV(U4899,'Input Parameters'!$L$36,'Input Parameters'!$M$36,'Input Parameters'!$J$36,'Input Parameters'!$K$36)</f>
        <v>0.48747293005488973</v>
      </c>
      <c r="W4899" s="2">
        <f ca="1">N4899+(P4899-N4899)*(1-ERF((T4899-R4899)/(2*SQRT(L4899*'Input Parameters'!$E$38))))</f>
        <v>9.9960080406498966E-2</v>
      </c>
      <c r="X4899">
        <f t="shared" ca="1" si="742"/>
        <v>1</v>
      </c>
      <c r="Y4899" s="7"/>
    </row>
    <row r="4900" spans="1:25" ht="15" customHeight="1" x14ac:dyDescent="0.25">
      <c r="A4900" s="139">
        <v>4893</v>
      </c>
      <c r="B4900" s="10">
        <f t="shared" ca="1" si="733"/>
        <v>0.76870487088610651</v>
      </c>
      <c r="C4900" s="60">
        <f ca="1">_xlfn.NORM.INV(B4900,'Input Parameters'!$E$15,'Input Parameters'!$F$15)</f>
        <v>310.777067622603</v>
      </c>
      <c r="D4900" s="10">
        <f t="shared" ca="1" si="734"/>
        <v>3.4041754508898459E-2</v>
      </c>
      <c r="E4900" s="62">
        <f ca="1">IF(_xlfn.NORM.INV(D4900,'Input Parameters'!$E$17,'Input Parameters'!$F$17)&lt;3500,3500,IF(_xlfn.NORM.INV(D4900,'Input Parameters'!$E$17,'Input Parameters'!$F$17)&gt;5500,5500,_xlfn.NORM.INV(D4900,'Input Parameters'!$E$17,'Input Parameters'!$F$17)))</f>
        <v>3522.882405804934</v>
      </c>
      <c r="F4900" s="10">
        <f t="shared" ca="1" si="735"/>
        <v>0.61034637696826011</v>
      </c>
      <c r="G4900" s="64">
        <f ca="1">_xlfn.NORM.INV(F4900,'Input Parameters'!$E$20,'Input Parameters'!$F$20)</f>
        <v>284.52748690154749</v>
      </c>
      <c r="H4900" s="57">
        <f ca="1">EXP(E4900*(1/'Input Parameters'!$E$23-1/G4900))</f>
        <v>0.70112797054256604</v>
      </c>
      <c r="I4900" s="10">
        <f t="shared" ca="1" si="736"/>
        <v>0.99031016285690288</v>
      </c>
      <c r="J4900" s="30">
        <f ca="1">_xlfn.BETA.INV(I4900,'Input Parameters'!$L$26,'Input Parameters'!$M$26,'Input Parameters'!$J$26,'Input Parameters'!$K$26)</f>
        <v>0.93101790726318057</v>
      </c>
      <c r="K4900" s="168">
        <f ca="1">('Input Parameters'!$E$27/'Input Parameters'!$E$38)^$J4900</f>
        <v>1.2580233412590584E-3</v>
      </c>
      <c r="L4900" s="69">
        <f ca="1">$H4900*$C4900*'Input Parameters'!$E$25*K4900</f>
        <v>0.27411636028131253</v>
      </c>
      <c r="M4900" s="24">
        <f t="shared" ca="1" si="737"/>
        <v>1.6671616313144288E-2</v>
      </c>
      <c r="N4900" s="15">
        <f ca="1">_xlfn.NORM.INV(M4900,'Input Parameters'!$E$29,'Input Parameters'!$F$29)</f>
        <v>9.9787207415825849E-2</v>
      </c>
      <c r="O4900" s="8">
        <f t="shared" ca="1" si="738"/>
        <v>0.60612742905842998</v>
      </c>
      <c r="P4900" s="30">
        <f ca="1">_xlfn.LOGNORM.INV(O4900,'Input Parameters'!$H$30,'Input Parameters'!$I$30)</f>
        <v>3.0472032823490904</v>
      </c>
      <c r="Q4900" s="10">
        <f t="shared" ca="1" si="739"/>
        <v>0.4712658935636227</v>
      </c>
      <c r="R4900" s="30">
        <f>IF('Input Parameters'!$E$32=0,0,_xlfn.BETA.INV(Q4900,'Input Parameters'!$L$32,'Input Parameters'!$M$32,'Input Parameters'!$J$32,'Input Parameters'!$K$32))</f>
        <v>0</v>
      </c>
      <c r="S4900" s="10">
        <f t="shared" ca="1" si="740"/>
        <v>0.77433644776290089</v>
      </c>
      <c r="T4900" s="26">
        <f ca="1">_xlfn.LOGNORM.INV(S4900,'Input Parameters'!$H$34,'Input Parameters'!$I$34)</f>
        <v>55.364030517041122</v>
      </c>
      <c r="U4900" s="10">
        <f t="shared" ca="1" si="741"/>
        <v>0.58797070032209164</v>
      </c>
      <c r="V4900" s="30">
        <f ca="1">_xlfn.BETA.INV(U4900,'Input Parameters'!$L$36,'Input Parameters'!$M$36,'Input Parameters'!$J$36,'Input Parameters'!$K$36)</f>
        <v>0.62047537500859584</v>
      </c>
      <c r="W4900" s="2">
        <f ca="1">N4900+(P4900-N4900)*(1-ERF((T4900-R4900)/(2*SQRT(L4900*'Input Parameters'!$E$38))))</f>
        <v>9.9787207416049351E-2</v>
      </c>
      <c r="X4900">
        <f t="shared" ca="1" si="742"/>
        <v>1</v>
      </c>
      <c r="Y4900" s="7"/>
    </row>
    <row r="4901" spans="1:25" ht="15" customHeight="1" x14ac:dyDescent="0.25">
      <c r="A4901" s="139">
        <v>4894</v>
      </c>
      <c r="B4901" s="10">
        <f t="shared" ca="1" si="733"/>
        <v>0.82677507687939145</v>
      </c>
      <c r="C4901" s="60">
        <f ca="1">_xlfn.NORM.INV(B4901,'Input Parameters'!$E$15,'Input Parameters'!$F$15)</f>
        <v>321.99020135050665</v>
      </c>
      <c r="D4901" s="10">
        <f t="shared" ca="1" si="734"/>
        <v>0.13971964999270214</v>
      </c>
      <c r="E4901" s="62">
        <f ca="1">IF(_xlfn.NORM.INV(D4901,'Input Parameters'!$E$17,'Input Parameters'!$F$17)&lt;3500,3500,IF(_xlfn.NORM.INV(D4901,'Input Parameters'!$E$17,'Input Parameters'!$F$17)&gt;5500,5500,_xlfn.NORM.INV(D4901,'Input Parameters'!$E$17,'Input Parameters'!$F$17)))</f>
        <v>4042.8941647290826</v>
      </c>
      <c r="F4901" s="10">
        <f t="shared" ca="1" si="735"/>
        <v>0.67488914736437622</v>
      </c>
      <c r="G4901" s="64">
        <f ca="1">_xlfn.NORM.INV(F4901,'Input Parameters'!$E$20,'Input Parameters'!$F$20)</f>
        <v>285.68814323784477</v>
      </c>
      <c r="H4901" s="57">
        <f ca="1">EXP(E4901*(1/'Input Parameters'!$E$23-1/G4901))</f>
        <v>0.70486512429538972</v>
      </c>
      <c r="I4901" s="10">
        <f t="shared" ca="1" si="736"/>
        <v>0.91595684356507401</v>
      </c>
      <c r="J4901" s="30">
        <f ca="1">_xlfn.BETA.INV(I4901,'Input Parameters'!$L$26,'Input Parameters'!$M$26,'Input Parameters'!$J$26,'Input Parameters'!$K$26)</f>
        <v>0.84962917326485188</v>
      </c>
      <c r="K4901" s="168">
        <f ca="1">('Input Parameters'!$E$27/'Input Parameters'!$E$38)^$J4901</f>
        <v>2.2554399074895702E-3</v>
      </c>
      <c r="L4901" s="69">
        <f ca="1">$H4901*$C4901*'Input Parameters'!$E$25*K4901</f>
        <v>0.51189388199004915</v>
      </c>
      <c r="M4901" s="24">
        <f t="shared" ca="1" si="737"/>
        <v>0.40159961283120915</v>
      </c>
      <c r="N4901" s="15">
        <f ca="1">_xlfn.NORM.INV(M4901,'Input Parameters'!$E$29,'Input Parameters'!$F$29)</f>
        <v>9.9975079113916759E-2</v>
      </c>
      <c r="O4901" s="8">
        <f t="shared" ca="1" si="738"/>
        <v>0.19166478288564959</v>
      </c>
      <c r="P4901" s="30">
        <f ca="1">_xlfn.LOGNORM.INV(O4901,'Input Parameters'!$H$30,'Input Parameters'!$I$30)</f>
        <v>1.7775383285387665</v>
      </c>
      <c r="Q4901" s="10">
        <f t="shared" ca="1" si="739"/>
        <v>0.21072564215054357</v>
      </c>
      <c r="R4901" s="30">
        <f>IF('Input Parameters'!$E$32=0,0,_xlfn.BETA.INV(Q4901,'Input Parameters'!$L$32,'Input Parameters'!$M$32,'Input Parameters'!$J$32,'Input Parameters'!$K$32))</f>
        <v>0</v>
      </c>
      <c r="S4901" s="10">
        <f t="shared" ca="1" si="740"/>
        <v>0.86677877105847101</v>
      </c>
      <c r="T4901" s="26">
        <f ca="1">_xlfn.LOGNORM.INV(S4901,'Input Parameters'!$H$34,'Input Parameters'!$I$34)</f>
        <v>57.888442185894199</v>
      </c>
      <c r="U4901" s="10">
        <f t="shared" ca="1" si="741"/>
        <v>0.87554958225406798</v>
      </c>
      <c r="V4901" s="30">
        <f ca="1">_xlfn.BETA.INV(U4901,'Input Parameters'!$L$36,'Input Parameters'!$M$36,'Input Parameters'!$J$36,'Input Parameters'!$K$36)</f>
        <v>0.77883772557759912</v>
      </c>
      <c r="W4901" s="2">
        <f ca="1">N4901+(P4901-N4901)*(1-ERF((T4901-R4901)/(2*SQRT(L4901*'Input Parameters'!$E$38))))</f>
        <v>9.9975096858546691E-2</v>
      </c>
      <c r="X4901">
        <f t="shared" ca="1" si="742"/>
        <v>1</v>
      </c>
      <c r="Y4901" s="7"/>
    </row>
    <row r="4902" spans="1:25" ht="15" customHeight="1" x14ac:dyDescent="0.25">
      <c r="A4902" s="139">
        <v>4895</v>
      </c>
      <c r="B4902" s="10">
        <f t="shared" ca="1" si="733"/>
        <v>0.23236316171098914</v>
      </c>
      <c r="C4902" s="60">
        <f ca="1">_xlfn.NORM.INV(B4902,'Input Parameters'!$E$15,'Input Parameters'!$F$15)</f>
        <v>231.34710795983611</v>
      </c>
      <c r="D4902" s="10">
        <f t="shared" ca="1" si="734"/>
        <v>0.19725501078045948</v>
      </c>
      <c r="E4902" s="62">
        <f ca="1">IF(_xlfn.NORM.INV(D4902,'Input Parameters'!$E$17,'Input Parameters'!$F$17)&lt;3500,3500,IF(_xlfn.NORM.INV(D4902,'Input Parameters'!$E$17,'Input Parameters'!$F$17)&gt;5500,5500,_xlfn.NORM.INV(D4902,'Input Parameters'!$E$17,'Input Parameters'!$F$17)))</f>
        <v>4203.9731433399338</v>
      </c>
      <c r="F4902" s="10">
        <f t="shared" ca="1" si="735"/>
        <v>0.9451177214025821</v>
      </c>
      <c r="G4902" s="64">
        <f ca="1">_xlfn.NORM.INV(F4902,'Input Parameters'!$E$20,'Input Parameters'!$F$20)</f>
        <v>293.36499030327326</v>
      </c>
      <c r="H4902" s="57">
        <f ca="1">EXP(E4902*(1/'Input Parameters'!$E$23-1/G4902))</f>
        <v>1.0216190424684366</v>
      </c>
      <c r="I4902" s="10">
        <f t="shared" ca="1" si="736"/>
        <v>0.78261552951770885</v>
      </c>
      <c r="J4902" s="30">
        <f ca="1">_xlfn.BETA.INV(I4902,'Input Parameters'!$L$26,'Input Parameters'!$M$26,'Input Parameters'!$J$26,'Input Parameters'!$K$26)</f>
        <v>0.77741760261664195</v>
      </c>
      <c r="K4902" s="168">
        <f ca="1">('Input Parameters'!$E$27/'Input Parameters'!$E$38)^$J4902</f>
        <v>3.7860389726376881E-3</v>
      </c>
      <c r="L4902" s="69">
        <f ca="1">$H4902*$C4902*'Input Parameters'!$E$25*K4902</f>
        <v>0.89482505204074159</v>
      </c>
      <c r="M4902" s="24">
        <f t="shared" ca="1" si="737"/>
        <v>0.11551026963791677</v>
      </c>
      <c r="N4902" s="15">
        <f ca="1">_xlfn.NORM.INV(M4902,'Input Parameters'!$E$29,'Input Parameters'!$F$29)</f>
        <v>9.9880226587361759E-2</v>
      </c>
      <c r="O4902" s="8">
        <f t="shared" ca="1" si="738"/>
        <v>0.51883025886991208</v>
      </c>
      <c r="P4902" s="30">
        <f ca="1">_xlfn.LOGNORM.INV(O4902,'Input Parameters'!$H$30,'Input Parameters'!$I$30)</f>
        <v>2.7438042937184015</v>
      </c>
      <c r="Q4902" s="10">
        <f t="shared" ca="1" si="739"/>
        <v>0.40257154110316495</v>
      </c>
      <c r="R4902" s="30">
        <f>IF('Input Parameters'!$E$32=0,0,_xlfn.BETA.INV(Q4902,'Input Parameters'!$L$32,'Input Parameters'!$M$32,'Input Parameters'!$J$32,'Input Parameters'!$K$32))</f>
        <v>0</v>
      </c>
      <c r="S4902" s="10">
        <f t="shared" ca="1" si="740"/>
        <v>0.85369031247489591</v>
      </c>
      <c r="T4902" s="26">
        <f ca="1">_xlfn.LOGNORM.INV(S4902,'Input Parameters'!$H$34,'Input Parameters'!$I$34)</f>
        <v>57.465444408957538</v>
      </c>
      <c r="U4902" s="10">
        <f t="shared" ca="1" si="741"/>
        <v>0.34518787468122347</v>
      </c>
      <c r="V4902" s="30">
        <f ca="1">_xlfn.BETA.INV(U4902,'Input Parameters'!$L$36,'Input Parameters'!$M$36,'Input Parameters'!$J$36,'Input Parameters'!$K$36)</f>
        <v>0.52760426333251831</v>
      </c>
      <c r="W4902" s="2">
        <f ca="1">N4902+(P4902-N4902)*(1-ERF((T4902-R4902)/(2*SQRT(L4902*'Input Parameters'!$E$38))))</f>
        <v>9.9926291742468767E-2</v>
      </c>
      <c r="X4902">
        <f t="shared" ca="1" si="742"/>
        <v>1</v>
      </c>
      <c r="Y4902" s="7"/>
    </row>
    <row r="4903" spans="1:25" ht="15" customHeight="1" x14ac:dyDescent="0.25">
      <c r="A4903" s="139">
        <v>4896</v>
      </c>
      <c r="B4903" s="10">
        <f t="shared" ca="1" si="733"/>
        <v>0.12334897650112697</v>
      </c>
      <c r="C4903" s="60">
        <f ca="1">_xlfn.NORM.INV(B4903,'Input Parameters'!$E$15,'Input Parameters'!$F$15)</f>
        <v>208.18913564641204</v>
      </c>
      <c r="D4903" s="10">
        <f t="shared" ca="1" si="734"/>
        <v>0.71475169088336155</v>
      </c>
      <c r="E4903" s="62">
        <f ca="1">IF(_xlfn.NORM.INV(D4903,'Input Parameters'!$E$17,'Input Parameters'!$F$17)&lt;3500,3500,IF(_xlfn.NORM.INV(D4903,'Input Parameters'!$E$17,'Input Parameters'!$F$17)&gt;5500,5500,_xlfn.NORM.INV(D4903,'Input Parameters'!$E$17,'Input Parameters'!$F$17)))</f>
        <v>5197.1241783494224</v>
      </c>
      <c r="F4903" s="10">
        <f t="shared" ca="1" si="735"/>
        <v>0.23998024274497398</v>
      </c>
      <c r="G4903" s="64">
        <f ca="1">_xlfn.NORM.INV(F4903,'Input Parameters'!$E$20,'Input Parameters'!$F$20)</f>
        <v>277.91734700718069</v>
      </c>
      <c r="H4903" s="57">
        <f ca="1">EXP(E4903*(1/'Input Parameters'!$E$23-1/G4903))</f>
        <v>0.38356251159971838</v>
      </c>
      <c r="I4903" s="10">
        <f t="shared" ca="1" si="736"/>
        <v>0.64414116658390463</v>
      </c>
      <c r="J4903" s="30">
        <f ca="1">_xlfn.BETA.INV(I4903,'Input Parameters'!$L$26,'Input Parameters'!$M$26,'Input Parameters'!$J$26,'Input Parameters'!$K$26)</f>
        <v>0.71890493417531298</v>
      </c>
      <c r="K4903" s="168">
        <f ca="1">('Input Parameters'!$E$27/'Input Parameters'!$E$38)^$J4903</f>
        <v>5.7605508706922159E-3</v>
      </c>
      <c r="L4903" s="69">
        <f ca="1">$H4903*$C4903*'Input Parameters'!$E$25*K4903</f>
        <v>0.46000042405548708</v>
      </c>
      <c r="M4903" s="24">
        <f t="shared" ca="1" si="737"/>
        <v>0.95664286761033046</v>
      </c>
      <c r="N4903" s="15">
        <f ca="1">_xlfn.NORM.INV(M4903,'Input Parameters'!$E$29,'Input Parameters'!$F$29)</f>
        <v>0.10017129906225944</v>
      </c>
      <c r="O4903" s="8">
        <f t="shared" ca="1" si="738"/>
        <v>6.0265069447499542E-2</v>
      </c>
      <c r="P4903" s="30">
        <f ca="1">_xlfn.LOGNORM.INV(O4903,'Input Parameters'!$H$30,'Input Parameters'!$I$30)</f>
        <v>1.2887139054292507</v>
      </c>
      <c r="Q4903" s="10">
        <f t="shared" ca="1" si="739"/>
        <v>0.9597256632308514</v>
      </c>
      <c r="R4903" s="30">
        <f>IF('Input Parameters'!$E$32=0,0,_xlfn.BETA.INV(Q4903,'Input Parameters'!$L$32,'Input Parameters'!$M$32,'Input Parameters'!$J$32,'Input Parameters'!$K$32))</f>
        <v>0</v>
      </c>
      <c r="S4903" s="10">
        <f t="shared" ca="1" si="740"/>
        <v>0.57583088317164499</v>
      </c>
      <c r="T4903" s="26">
        <f ca="1">_xlfn.LOGNORM.INV(S4903,'Input Parameters'!$H$34,'Input Parameters'!$I$34)</f>
        <v>51.622444996470179</v>
      </c>
      <c r="U4903" s="10">
        <f t="shared" ca="1" si="741"/>
        <v>0.96876142939864329</v>
      </c>
      <c r="V4903" s="30">
        <f ca="1">_xlfn.BETA.INV(U4903,'Input Parameters'!$L$36,'Input Parameters'!$M$36,'Input Parameters'!$J$36,'Input Parameters'!$K$36)</f>
        <v>0.91043801563589777</v>
      </c>
      <c r="W4903" s="2">
        <f ca="1">N4903+(P4903-N4903)*(1-ERF((T4903-R4903)/(2*SQRT(L4903*'Input Parameters'!$E$38))))</f>
        <v>0.10017138660899459</v>
      </c>
      <c r="X4903">
        <f t="shared" ca="1" si="742"/>
        <v>1</v>
      </c>
      <c r="Y4903" s="7"/>
    </row>
    <row r="4904" spans="1:25" ht="15" customHeight="1" x14ac:dyDescent="0.25">
      <c r="A4904" s="139">
        <v>4897</v>
      </c>
      <c r="B4904" s="10">
        <f t="shared" ca="1" si="733"/>
        <v>0.46415132162629724</v>
      </c>
      <c r="C4904" s="60">
        <f ca="1">_xlfn.NORM.INV(B4904,'Input Parameters'!$E$15,'Input Parameters'!$F$15)</f>
        <v>266.09084257191853</v>
      </c>
      <c r="D4904" s="10">
        <f t="shared" ca="1" si="734"/>
        <v>0.53878774297568277</v>
      </c>
      <c r="E4904" s="62">
        <f ca="1">IF(_xlfn.NORM.INV(D4904,'Input Parameters'!$E$17,'Input Parameters'!$F$17)&lt;3500,3500,IF(_xlfn.NORM.INV(D4904,'Input Parameters'!$E$17,'Input Parameters'!$F$17)&gt;5500,5500,_xlfn.NORM.INV(D4904,'Input Parameters'!$E$17,'Input Parameters'!$F$17)))</f>
        <v>4868.1660994971016</v>
      </c>
      <c r="F4904" s="10">
        <f t="shared" ca="1" si="735"/>
        <v>0.22161782395310403</v>
      </c>
      <c r="G4904" s="64">
        <f ca="1">_xlfn.NORM.INV(F4904,'Input Parameters'!$E$20,'Input Parameters'!$F$20)</f>
        <v>277.51283672393606</v>
      </c>
      <c r="H4904" s="57">
        <f ca="1">EXP(E4904*(1/'Input Parameters'!$E$23-1/G4904))</f>
        <v>0.39727298701503372</v>
      </c>
      <c r="I4904" s="10">
        <f t="shared" ca="1" si="736"/>
        <v>0.16904507162697402</v>
      </c>
      <c r="J4904" s="30">
        <f ca="1">_xlfn.BETA.INV(I4904,'Input Parameters'!$L$26,'Input Parameters'!$M$26,'Input Parameters'!$J$26,'Input Parameters'!$K$26)</f>
        <v>0.49987957047135556</v>
      </c>
      <c r="K4904" s="168">
        <f ca="1">('Input Parameters'!$E$27/'Input Parameters'!$E$38)^$J4904</f>
        <v>2.7718699137352764E-2</v>
      </c>
      <c r="L4904" s="69">
        <f ca="1">$H4904*$C4904*'Input Parameters'!$E$25*K4904</f>
        <v>2.9301631955021126</v>
      </c>
      <c r="M4904" s="24">
        <f t="shared" ca="1" si="737"/>
        <v>0.23158319357575019</v>
      </c>
      <c r="N4904" s="15">
        <f ca="1">_xlfn.NORM.INV(M4904,'Input Parameters'!$E$29,'Input Parameters'!$F$29)</f>
        <v>9.9926635706659814E-2</v>
      </c>
      <c r="O4904" s="8">
        <f t="shared" ca="1" si="738"/>
        <v>0.36602549495989245</v>
      </c>
      <c r="P4904" s="30">
        <f ca="1">_xlfn.LOGNORM.INV(O4904,'Input Parameters'!$H$30,'Input Parameters'!$I$30)</f>
        <v>2.28256096645526</v>
      </c>
      <c r="Q4904" s="10">
        <f t="shared" ca="1" si="739"/>
        <v>0.29025300133540788</v>
      </c>
      <c r="R4904" s="30">
        <f>IF('Input Parameters'!$E$32=0,0,_xlfn.BETA.INV(Q4904,'Input Parameters'!$L$32,'Input Parameters'!$M$32,'Input Parameters'!$J$32,'Input Parameters'!$K$32))</f>
        <v>0</v>
      </c>
      <c r="S4904" s="10">
        <f t="shared" ca="1" si="740"/>
        <v>0.80083850338210749</v>
      </c>
      <c r="T4904" s="26">
        <f ca="1">_xlfn.LOGNORM.INV(S4904,'Input Parameters'!$H$34,'Input Parameters'!$I$34)</f>
        <v>55.997822919370037</v>
      </c>
      <c r="U4904" s="10">
        <f t="shared" ca="1" si="741"/>
        <v>0.6503935837754129</v>
      </c>
      <c r="V4904" s="30">
        <f ca="1">_xlfn.BETA.INV(U4904,'Input Parameters'!$L$36,'Input Parameters'!$M$36,'Input Parameters'!$J$36,'Input Parameters'!$K$36)</f>
        <v>0.64687598252612499</v>
      </c>
      <c r="W4904" s="2">
        <f ca="1">N4904+(P4904-N4904)*(1-ERF((T4904-R4904)/(2*SQRT(L4904*'Input Parameters'!$E$38))))</f>
        <v>0.14513446472281</v>
      </c>
      <c r="X4904">
        <f t="shared" ca="1" si="742"/>
        <v>1</v>
      </c>
      <c r="Y4904" s="7"/>
    </row>
    <row r="4905" spans="1:25" ht="15" customHeight="1" x14ac:dyDescent="0.25">
      <c r="A4905" s="139">
        <v>4898</v>
      </c>
      <c r="B4905" s="10">
        <f t="shared" ca="1" si="733"/>
        <v>0.10713786573818596</v>
      </c>
      <c r="C4905" s="60">
        <f ca="1">_xlfn.NORM.INV(B4905,'Input Parameters'!$E$15,'Input Parameters'!$F$15)</f>
        <v>203.66470044578398</v>
      </c>
      <c r="D4905" s="10">
        <f t="shared" ca="1" si="734"/>
        <v>0.9938918034094012</v>
      </c>
      <c r="E4905" s="62">
        <f ca="1">IF(_xlfn.NORM.INV(D4905,'Input Parameters'!$E$17,'Input Parameters'!$F$17)&lt;3500,3500,IF(_xlfn.NORM.INV(D4905,'Input Parameters'!$E$17,'Input Parameters'!$F$17)&gt;5500,5500,_xlfn.NORM.INV(D4905,'Input Parameters'!$E$17,'Input Parameters'!$F$17)))</f>
        <v>5500</v>
      </c>
      <c r="F4905" s="10">
        <f t="shared" ca="1" si="735"/>
        <v>0.67144480086728109</v>
      </c>
      <c r="G4905" s="64">
        <f ca="1">_xlfn.NORM.INV(F4905,'Input Parameters'!$E$20,'Input Parameters'!$F$20)</f>
        <v>285.62417157295937</v>
      </c>
      <c r="H4905" s="57">
        <f ca="1">EXP(E4905*(1/'Input Parameters'!$E$23-1/G4905))</f>
        <v>0.61871274945691224</v>
      </c>
      <c r="I4905" s="10">
        <f t="shared" ca="1" si="736"/>
        <v>0.24666491377706701</v>
      </c>
      <c r="J4905" s="30">
        <f ca="1">_xlfn.BETA.INV(I4905,'Input Parameters'!$L$26,'Input Parameters'!$M$26,'Input Parameters'!$J$26,'Input Parameters'!$K$26)</f>
        <v>0.54677462436385427</v>
      </c>
      <c r="K4905" s="168">
        <f ca="1">('Input Parameters'!$E$27/'Input Parameters'!$E$38)^$J4905</f>
        <v>1.9800910250985657E-2</v>
      </c>
      <c r="L4905" s="69">
        <f ca="1">$H4905*$C4905*'Input Parameters'!$E$25*K4905</f>
        <v>2.4951116469248218</v>
      </c>
      <c r="M4905" s="24">
        <f t="shared" ca="1" si="737"/>
        <v>9.6171726130669821E-2</v>
      </c>
      <c r="N4905" s="15">
        <f ca="1">_xlfn.NORM.INV(M4905,'Input Parameters'!$E$29,'Input Parameters'!$F$29)</f>
        <v>9.9869632217218562E-2</v>
      </c>
      <c r="O4905" s="8">
        <f t="shared" ca="1" si="738"/>
        <v>0.67234583595494379</v>
      </c>
      <c r="P4905" s="30">
        <f ca="1">_xlfn.LOGNORM.INV(O4905,'Input Parameters'!$H$30,'Input Parameters'!$I$30)</f>
        <v>3.3131893412231253</v>
      </c>
      <c r="Q4905" s="10">
        <f t="shared" ca="1" si="739"/>
        <v>0.22520843835025417</v>
      </c>
      <c r="R4905" s="30">
        <f>IF('Input Parameters'!$E$32=0,0,_xlfn.BETA.INV(Q4905,'Input Parameters'!$L$32,'Input Parameters'!$M$32,'Input Parameters'!$J$32,'Input Parameters'!$K$32))</f>
        <v>0</v>
      </c>
      <c r="S4905" s="10">
        <f t="shared" ca="1" si="740"/>
        <v>0.16045456717326767</v>
      </c>
      <c r="T4905" s="26">
        <f ca="1">_xlfn.LOGNORM.INV(S4905,'Input Parameters'!$H$34,'Input Parameters'!$I$34)</f>
        <v>44.547273228925079</v>
      </c>
      <c r="U4905" s="10">
        <f t="shared" ca="1" si="741"/>
        <v>0.49438104051807141</v>
      </c>
      <c r="V4905" s="30">
        <f ca="1">_xlfn.BETA.INV(U4905,'Input Parameters'!$L$36,'Input Parameters'!$M$36,'Input Parameters'!$J$36,'Input Parameters'!$K$36)</f>
        <v>0.58374601566494899</v>
      </c>
      <c r="W4905" s="2">
        <f ca="1">N4905+(P4905-N4905)*(1-ERF((T4905-R4905)/(2*SQRT(L4905*'Input Parameters'!$E$38))))</f>
        <v>0.24811293120694186</v>
      </c>
      <c r="X4905">
        <f t="shared" ca="1" si="742"/>
        <v>1</v>
      </c>
      <c r="Y4905" s="7"/>
    </row>
    <row r="4906" spans="1:25" ht="15" customHeight="1" x14ac:dyDescent="0.25">
      <c r="A4906" s="139">
        <v>4899</v>
      </c>
      <c r="B4906" s="10">
        <f t="shared" ca="1" si="733"/>
        <v>6.9829961093827664E-2</v>
      </c>
      <c r="C4906" s="60">
        <f ca="1">_xlfn.NORM.INV(B4906,'Input Parameters'!$E$15,'Input Parameters'!$F$15)</f>
        <v>190.92031184121834</v>
      </c>
      <c r="D4906" s="10">
        <f t="shared" ca="1" si="734"/>
        <v>0.36054213208361507</v>
      </c>
      <c r="E4906" s="62">
        <f ca="1">IF(_xlfn.NORM.INV(D4906,'Input Parameters'!$E$17,'Input Parameters'!$F$17)&lt;3500,3500,IF(_xlfn.NORM.INV(D4906,'Input Parameters'!$E$17,'Input Parameters'!$F$17)&gt;5500,5500,_xlfn.NORM.INV(D4906,'Input Parameters'!$E$17,'Input Parameters'!$F$17)))</f>
        <v>4550.0929482713364</v>
      </c>
      <c r="F4906" s="10">
        <f t="shared" ca="1" si="735"/>
        <v>0.25454916829555163</v>
      </c>
      <c r="G4906" s="64">
        <f ca="1">_xlfn.NORM.INV(F4906,'Input Parameters'!$E$20,'Input Parameters'!$F$20)</f>
        <v>278.22637643768957</v>
      </c>
      <c r="H4906" s="57">
        <f ca="1">EXP(E4906*(1/'Input Parameters'!$E$23-1/G4906))</f>
        <v>0.44009375765540015</v>
      </c>
      <c r="I4906" s="10">
        <f t="shared" ca="1" si="736"/>
        <v>0.82706111338494825</v>
      </c>
      <c r="J4906" s="30">
        <f ca="1">_xlfn.BETA.INV(I4906,'Input Parameters'!$L$26,'Input Parameters'!$M$26,'Input Parameters'!$J$26,'Input Parameters'!$K$26)</f>
        <v>0.79852187403572628</v>
      </c>
      <c r="K4906" s="168">
        <f ca="1">('Input Parameters'!$E$27/'Input Parameters'!$E$38)^$J4906</f>
        <v>3.2541753874018235E-3</v>
      </c>
      <c r="L4906" s="69">
        <f ca="1">$H4906*$C4906*'Input Parameters'!$E$25*K4906</f>
        <v>0.27342504961252145</v>
      </c>
      <c r="M4906" s="24">
        <f t="shared" ca="1" si="737"/>
        <v>0.98717809823903946</v>
      </c>
      <c r="N4906" s="15">
        <f ca="1">_xlfn.NORM.INV(M4906,'Input Parameters'!$E$29,'Input Parameters'!$F$29)</f>
        <v>0.1002231563843847</v>
      </c>
      <c r="O4906" s="8">
        <f t="shared" ca="1" si="738"/>
        <v>0.23794751248782586</v>
      </c>
      <c r="P4906" s="30">
        <f ca="1">_xlfn.LOGNORM.INV(O4906,'Input Parameters'!$H$30,'Input Parameters'!$I$30)</f>
        <v>1.9160593667758987</v>
      </c>
      <c r="Q4906" s="10">
        <f t="shared" ca="1" si="739"/>
        <v>0.43609602123463842</v>
      </c>
      <c r="R4906" s="30">
        <f>IF('Input Parameters'!$E$32=0,0,_xlfn.BETA.INV(Q4906,'Input Parameters'!$L$32,'Input Parameters'!$M$32,'Input Parameters'!$J$32,'Input Parameters'!$K$32))</f>
        <v>0</v>
      </c>
      <c r="S4906" s="10">
        <f t="shared" ca="1" si="740"/>
        <v>0.14447018832444092</v>
      </c>
      <c r="T4906" s="26">
        <f ca="1">_xlfn.LOGNORM.INV(S4906,'Input Parameters'!$H$34,'Input Parameters'!$I$34)</f>
        <v>44.172463440875163</v>
      </c>
      <c r="U4906" s="10">
        <f t="shared" ca="1" si="741"/>
        <v>0.56679420851473206</v>
      </c>
      <c r="V4906" s="30">
        <f ca="1">_xlfn.BETA.INV(U4906,'Input Parameters'!$L$36,'Input Parameters'!$M$36,'Input Parameters'!$J$36,'Input Parameters'!$K$36)</f>
        <v>0.61192874225878846</v>
      </c>
      <c r="W4906" s="2">
        <f ca="1">N4906+(P4906-N4906)*(1-ERF((T4906-R4906)/(2*SQRT(L4906*'Input Parameters'!$E$38))))</f>
        <v>0.10022316060511621</v>
      </c>
      <c r="X4906">
        <f t="shared" ca="1" si="742"/>
        <v>1</v>
      </c>
      <c r="Y4906" s="7"/>
    </row>
    <row r="4907" spans="1:25" ht="15" customHeight="1" x14ac:dyDescent="0.25">
      <c r="A4907" s="139">
        <v>4900</v>
      </c>
      <c r="B4907" s="10">
        <f t="shared" ca="1" si="733"/>
        <v>0.38880990021377926</v>
      </c>
      <c r="C4907" s="60">
        <f ca="1">_xlfn.NORM.INV(B4907,'Input Parameters'!$E$15,'Input Parameters'!$F$15)</f>
        <v>255.66176987432931</v>
      </c>
      <c r="D4907" s="10">
        <f t="shared" ca="1" si="734"/>
        <v>0.94535694909452894</v>
      </c>
      <c r="E4907" s="62">
        <f ca="1">IF(_xlfn.NORM.INV(D4907,'Input Parameters'!$E$17,'Input Parameters'!$F$17)&lt;3500,3500,IF(_xlfn.NORM.INV(D4907,'Input Parameters'!$E$17,'Input Parameters'!$F$17)&gt;5500,5500,_xlfn.NORM.INV(D4907,'Input Parameters'!$E$17,'Input Parameters'!$F$17)))</f>
        <v>5500</v>
      </c>
      <c r="F4907" s="10">
        <f t="shared" ca="1" si="735"/>
        <v>0.2561456858017005</v>
      </c>
      <c r="G4907" s="64">
        <f ca="1">_xlfn.NORM.INV(F4907,'Input Parameters'!$E$20,'Input Parameters'!$F$20)</f>
        <v>278.25966434655135</v>
      </c>
      <c r="H4907" s="57">
        <f ca="1">EXP(E4907*(1/'Input Parameters'!$E$23-1/G4907))</f>
        <v>0.37166906742819189</v>
      </c>
      <c r="I4907" s="10">
        <f t="shared" ca="1" si="736"/>
        <v>0.46337372257834952</v>
      </c>
      <c r="J4907" s="30">
        <f ca="1">_xlfn.BETA.INV(I4907,'Input Parameters'!$L$26,'Input Parameters'!$M$26,'Input Parameters'!$J$26,'Input Parameters'!$K$26)</f>
        <v>0.64650545760242528</v>
      </c>
      <c r="K4907" s="168">
        <f ca="1">('Input Parameters'!$E$27/'Input Parameters'!$E$38)^$J4907</f>
        <v>9.6828499359743487E-3</v>
      </c>
      <c r="L4907" s="69">
        <f ca="1">$H4907*$C4907*'Input Parameters'!$E$25*K4907</f>
        <v>0.92007961834993801</v>
      </c>
      <c r="M4907" s="24">
        <f t="shared" ca="1" si="737"/>
        <v>0.51310742799292475</v>
      </c>
      <c r="N4907" s="15">
        <f ca="1">_xlfn.NORM.INV(M4907,'Input Parameters'!$E$29,'Input Parameters'!$F$29)</f>
        <v>0.10000328613629858</v>
      </c>
      <c r="O4907" s="8">
        <f t="shared" ca="1" si="738"/>
        <v>0.80154167454600123</v>
      </c>
      <c r="P4907" s="30">
        <f ca="1">_xlfn.LOGNORM.INV(O4907,'Input Parameters'!$H$30,'Input Parameters'!$I$30)</f>
        <v>4.003678229452702</v>
      </c>
      <c r="Q4907" s="10">
        <f t="shared" ca="1" si="739"/>
        <v>0.13879309714284938</v>
      </c>
      <c r="R4907" s="30">
        <f>IF('Input Parameters'!$E$32=0,0,_xlfn.BETA.INV(Q4907,'Input Parameters'!$L$32,'Input Parameters'!$M$32,'Input Parameters'!$J$32,'Input Parameters'!$K$32))</f>
        <v>0</v>
      </c>
      <c r="S4907" s="10">
        <f t="shared" ca="1" si="740"/>
        <v>0.24317743460790153</v>
      </c>
      <c r="T4907" s="26">
        <f ca="1">_xlfn.LOGNORM.INV(S4907,'Input Parameters'!$H$34,'Input Parameters'!$I$34)</f>
        <v>46.222493540546445</v>
      </c>
      <c r="U4907" s="10">
        <f t="shared" ca="1" si="741"/>
        <v>0.55126309923222394</v>
      </c>
      <c r="V4907" s="30">
        <f ca="1">_xlfn.BETA.INV(U4907,'Input Parameters'!$L$36,'Input Parameters'!$M$36,'Input Parameters'!$J$36,'Input Parameters'!$K$36)</f>
        <v>0.6057625711090856</v>
      </c>
      <c r="W4907" s="2">
        <f ca="1">N4907+(P4907-N4907)*(1-ERF((T4907-R4907)/(2*SQRT(L4907*'Input Parameters'!$E$38))))</f>
        <v>0.10256332128229216</v>
      </c>
      <c r="X4907">
        <f t="shared" ca="1" si="742"/>
        <v>1</v>
      </c>
      <c r="Y4907" s="7"/>
    </row>
    <row r="4908" spans="1:25" ht="15" customHeight="1" x14ac:dyDescent="0.25">
      <c r="A4908" s="139">
        <v>4901</v>
      </c>
      <c r="B4908" s="10">
        <f t="shared" ca="1" si="733"/>
        <v>0.44273957871534342</v>
      </c>
      <c r="C4908" s="60">
        <f ca="1">_xlfn.NORM.INV(B4908,'Input Parameters'!$E$15,'Input Parameters'!$F$15)</f>
        <v>263.16188199588635</v>
      </c>
      <c r="D4908" s="10">
        <f t="shared" ca="1" si="734"/>
        <v>5.9631228074431775E-2</v>
      </c>
      <c r="E4908" s="62">
        <f ca="1">IF(_xlfn.NORM.INV(D4908,'Input Parameters'!$E$17,'Input Parameters'!$F$17)&lt;3500,3500,IF(_xlfn.NORM.INV(D4908,'Input Parameters'!$E$17,'Input Parameters'!$F$17)&gt;5500,5500,_xlfn.NORM.INV(D4908,'Input Parameters'!$E$17,'Input Parameters'!$F$17)))</f>
        <v>3709.4862410229343</v>
      </c>
      <c r="F4908" s="10">
        <f t="shared" ca="1" si="735"/>
        <v>0.68819414266058065</v>
      </c>
      <c r="G4908" s="64">
        <f ca="1">_xlfn.NORM.INV(F4908,'Input Parameters'!$E$20,'Input Parameters'!$F$20)</f>
        <v>285.93794508833332</v>
      </c>
      <c r="H4908" s="57">
        <f ca="1">EXP(E4908*(1/'Input Parameters'!$E$23-1/G4908))</f>
        <v>0.73376798739921589</v>
      </c>
      <c r="I4908" s="10">
        <f t="shared" ca="1" si="736"/>
        <v>0.36098323128759369</v>
      </c>
      <c r="J4908" s="30">
        <f ca="1">_xlfn.BETA.INV(I4908,'Input Parameters'!$L$26,'Input Parameters'!$M$26,'Input Parameters'!$J$26,'Input Parameters'!$K$26)</f>
        <v>0.60276203088380853</v>
      </c>
      <c r="K4908" s="168">
        <f ca="1">('Input Parameters'!$E$27/'Input Parameters'!$E$38)^$J4908</f>
        <v>1.3251740626976686E-2</v>
      </c>
      <c r="L4908" s="69">
        <f ca="1">$H4908*$C4908*'Input Parameters'!$E$25*K4908</f>
        <v>2.5589079944474289</v>
      </c>
      <c r="M4908" s="24">
        <f t="shared" ca="1" si="737"/>
        <v>0.15687895624999315</v>
      </c>
      <c r="N4908" s="15">
        <f ca="1">_xlfn.NORM.INV(M4908,'Input Parameters'!$E$29,'Input Parameters'!$F$29)</f>
        <v>9.9899263189463447E-2</v>
      </c>
      <c r="O4908" s="8">
        <f t="shared" ca="1" si="738"/>
        <v>6.1742465943030123E-2</v>
      </c>
      <c r="P4908" s="30">
        <f ca="1">_xlfn.LOGNORM.INV(O4908,'Input Parameters'!$H$30,'Input Parameters'!$I$30)</f>
        <v>1.2961884504717969</v>
      </c>
      <c r="Q4908" s="10">
        <f t="shared" ca="1" si="739"/>
        <v>0.36431389441545381</v>
      </c>
      <c r="R4908" s="30">
        <f>IF('Input Parameters'!$E$32=0,0,_xlfn.BETA.INV(Q4908,'Input Parameters'!$L$32,'Input Parameters'!$M$32,'Input Parameters'!$J$32,'Input Parameters'!$K$32))</f>
        <v>0</v>
      </c>
      <c r="S4908" s="10">
        <f t="shared" ca="1" si="740"/>
        <v>0.40957872503118053</v>
      </c>
      <c r="T4908" s="26">
        <f ca="1">_xlfn.LOGNORM.INV(S4908,'Input Parameters'!$H$34,'Input Parameters'!$I$34)</f>
        <v>48.99294770500412</v>
      </c>
      <c r="U4908" s="10">
        <f t="shared" ca="1" si="741"/>
        <v>0.63693848998760128</v>
      </c>
      <c r="V4908" s="30">
        <f ca="1">_xlfn.BETA.INV(U4908,'Input Parameters'!$L$36,'Input Parameters'!$M$36,'Input Parameters'!$J$36,'Input Parameters'!$K$36)</f>
        <v>0.64100551838700937</v>
      </c>
      <c r="W4908" s="2">
        <f ca="1">N4908+(P4908-N4908)*(1-ERF((T4908-R4908)/(2*SQRT(L4908*'Input Parameters'!$E$38))))</f>
        <v>0.13619086235279984</v>
      </c>
      <c r="X4908">
        <f t="shared" ca="1" si="742"/>
        <v>1</v>
      </c>
      <c r="Y4908" s="7"/>
    </row>
    <row r="4909" spans="1:25" ht="15" customHeight="1" x14ac:dyDescent="0.25">
      <c r="A4909" s="139">
        <v>4902</v>
      </c>
      <c r="B4909" s="10">
        <f t="shared" ca="1" si="733"/>
        <v>0.92488317640500806</v>
      </c>
      <c r="C4909" s="60">
        <f ca="1">_xlfn.NORM.INV(B4909,'Input Parameters'!$E$15,'Input Parameters'!$F$15)</f>
        <v>348.93566389559373</v>
      </c>
      <c r="D4909" s="10">
        <f t="shared" ca="1" si="734"/>
        <v>0.35271681521956078</v>
      </c>
      <c r="E4909" s="62">
        <f ca="1">IF(_xlfn.NORM.INV(D4909,'Input Parameters'!$E$17,'Input Parameters'!$F$17)&lt;3500,3500,IF(_xlfn.NORM.INV(D4909,'Input Parameters'!$E$17,'Input Parameters'!$F$17)&gt;5500,5500,_xlfn.NORM.INV(D4909,'Input Parameters'!$E$17,'Input Parameters'!$F$17)))</f>
        <v>4535.4028612286866</v>
      </c>
      <c r="F4909" s="10">
        <f t="shared" ca="1" si="735"/>
        <v>0.45831687575750257</v>
      </c>
      <c r="G4909" s="64">
        <f ca="1">_xlfn.NORM.INV(F4909,'Input Parameters'!$E$20,'Input Parameters'!$F$20)</f>
        <v>281.94867793435708</v>
      </c>
      <c r="H4909" s="57">
        <f ca="1">EXP(E4909*(1/'Input Parameters'!$E$23-1/G4909))</f>
        <v>0.54721729735624991</v>
      </c>
      <c r="I4909" s="10">
        <f t="shared" ca="1" si="736"/>
        <v>0.25788067190377639</v>
      </c>
      <c r="J4909" s="30">
        <f ca="1">_xlfn.BETA.INV(I4909,'Input Parameters'!$L$26,'Input Parameters'!$M$26,'Input Parameters'!$J$26,'Input Parameters'!$K$26)</f>
        <v>0.55279557367435805</v>
      </c>
      <c r="K4909" s="168">
        <f ca="1">('Input Parameters'!$E$27/'Input Parameters'!$E$38)^$J4909</f>
        <v>1.896394408348474E-2</v>
      </c>
      <c r="L4909" s="69">
        <f ca="1">$H4909*$C4909*'Input Parameters'!$E$25*K4909</f>
        <v>3.621044340398369</v>
      </c>
      <c r="M4909" s="24">
        <f t="shared" ca="1" si="737"/>
        <v>0.54663061756633946</v>
      </c>
      <c r="N4909" s="15">
        <f ca="1">_xlfn.NORM.INV(M4909,'Input Parameters'!$E$29,'Input Parameters'!$F$29)</f>
        <v>0.10001171530581264</v>
      </c>
      <c r="O4909" s="8">
        <f t="shared" ca="1" si="738"/>
        <v>0.12168929094825776</v>
      </c>
      <c r="P4909" s="30">
        <f ca="1">_xlfn.LOGNORM.INV(O4909,'Input Parameters'!$H$30,'Input Parameters'!$I$30)</f>
        <v>1.5464607274539266</v>
      </c>
      <c r="Q4909" s="10">
        <f t="shared" ca="1" si="739"/>
        <v>0.94722941634643165</v>
      </c>
      <c r="R4909" s="30">
        <f>IF('Input Parameters'!$E$32=0,0,_xlfn.BETA.INV(Q4909,'Input Parameters'!$L$32,'Input Parameters'!$M$32,'Input Parameters'!$J$32,'Input Parameters'!$K$32))</f>
        <v>0</v>
      </c>
      <c r="S4909" s="10">
        <f t="shared" ca="1" si="740"/>
        <v>0.27505951088905456</v>
      </c>
      <c r="T4909" s="26">
        <f ca="1">_xlfn.LOGNORM.INV(S4909,'Input Parameters'!$H$34,'Input Parameters'!$I$34)</f>
        <v>46.793105907615093</v>
      </c>
      <c r="U4909" s="10">
        <f t="shared" ca="1" si="741"/>
        <v>0.29475309066403499</v>
      </c>
      <c r="V4909" s="30">
        <f ca="1">_xlfn.BETA.INV(U4909,'Input Parameters'!$L$36,'Input Parameters'!$M$36,'Input Parameters'!$J$36,'Input Parameters'!$K$36)</f>
        <v>0.50814285747369192</v>
      </c>
      <c r="W4909" s="2">
        <f ca="1">N4909+(P4909-N4909)*(1-ERF((T4909-R4909)/(2*SQRT(L4909*'Input Parameters'!$E$38))))</f>
        <v>0.21872138348336484</v>
      </c>
      <c r="X4909">
        <f t="shared" ca="1" si="742"/>
        <v>1</v>
      </c>
      <c r="Y4909" s="7"/>
    </row>
    <row r="4910" spans="1:25" ht="15" customHeight="1" x14ac:dyDescent="0.25">
      <c r="A4910" s="139">
        <v>4903</v>
      </c>
      <c r="B4910" s="10">
        <f t="shared" ca="1" si="733"/>
        <v>0.36926417909413012</v>
      </c>
      <c r="C4910" s="60">
        <f ca="1">_xlfn.NORM.INV(B4910,'Input Parameters'!$E$15,'Input Parameters'!$F$15)</f>
        <v>252.87727710882439</v>
      </c>
      <c r="D4910" s="10">
        <f t="shared" ca="1" si="734"/>
        <v>0.98503345923991859</v>
      </c>
      <c r="E4910" s="62">
        <f ca="1">IF(_xlfn.NORM.INV(D4910,'Input Parameters'!$E$17,'Input Parameters'!$F$17)&lt;3500,3500,IF(_xlfn.NORM.INV(D4910,'Input Parameters'!$E$17,'Input Parameters'!$F$17)&gt;5500,5500,_xlfn.NORM.INV(D4910,'Input Parameters'!$E$17,'Input Parameters'!$F$17)))</f>
        <v>5500</v>
      </c>
      <c r="F4910" s="10">
        <f t="shared" ca="1" si="735"/>
        <v>0.50829520404888362</v>
      </c>
      <c r="G4910" s="64">
        <f ca="1">_xlfn.NORM.INV(F4910,'Input Parameters'!$E$20,'Input Parameters'!$F$20)</f>
        <v>282.78932309333783</v>
      </c>
      <c r="H4910" s="57">
        <f ca="1">EXP(E4910*(1/'Input Parameters'!$E$23-1/G4910))</f>
        <v>0.51009999208216306</v>
      </c>
      <c r="I4910" s="10">
        <f t="shared" ca="1" si="736"/>
        <v>0.89917110464335248</v>
      </c>
      <c r="J4910" s="30">
        <f ca="1">_xlfn.BETA.INV(I4910,'Input Parameters'!$L$26,'Input Parameters'!$M$26,'Input Parameters'!$J$26,'Input Parameters'!$K$26)</f>
        <v>0.83850319690142749</v>
      </c>
      <c r="K4910" s="168">
        <f ca="1">('Input Parameters'!$E$27/'Input Parameters'!$E$38)^$J4910</f>
        <v>2.4428171125061553E-3</v>
      </c>
      <c r="L4910" s="69">
        <f ca="1">$H4910*$C4910*'Input Parameters'!$E$25*K4910</f>
        <v>0.31510556774443244</v>
      </c>
      <c r="M4910" s="24">
        <f t="shared" ca="1" si="737"/>
        <v>0.16819213371513542</v>
      </c>
      <c r="N4910" s="15">
        <f ca="1">_xlfn.NORM.INV(M4910,'Input Parameters'!$E$29,'Input Parameters'!$F$29)</f>
        <v>9.9903866601925934E-2</v>
      </c>
      <c r="O4910" s="8">
        <f t="shared" ca="1" si="738"/>
        <v>0.48503345813584864</v>
      </c>
      <c r="P4910" s="30">
        <f ca="1">_xlfn.LOGNORM.INV(O4910,'Input Parameters'!$H$30,'Input Parameters'!$I$30)</f>
        <v>2.6361373688911782</v>
      </c>
      <c r="Q4910" s="10">
        <f t="shared" ca="1" si="739"/>
        <v>0.81527162082659743</v>
      </c>
      <c r="R4910" s="30">
        <f>IF('Input Parameters'!$E$32=0,0,_xlfn.BETA.INV(Q4910,'Input Parameters'!$L$32,'Input Parameters'!$M$32,'Input Parameters'!$J$32,'Input Parameters'!$K$32))</f>
        <v>0</v>
      </c>
      <c r="S4910" s="10">
        <f t="shared" ca="1" si="740"/>
        <v>0.57389892252968</v>
      </c>
      <c r="T4910" s="26">
        <f ca="1">_xlfn.LOGNORM.INV(S4910,'Input Parameters'!$H$34,'Input Parameters'!$I$34)</f>
        <v>51.590767080044472</v>
      </c>
      <c r="U4910" s="10">
        <f t="shared" ca="1" si="741"/>
        <v>0.33933066444913174</v>
      </c>
      <c r="V4910" s="30">
        <f ca="1">_xlfn.BETA.INV(U4910,'Input Parameters'!$L$36,'Input Parameters'!$M$36,'Input Parameters'!$J$36,'Input Parameters'!$K$36)</f>
        <v>0.52537438453223229</v>
      </c>
      <c r="W4910" s="2">
        <f ca="1">N4910+(P4910-N4910)*(1-ERF((T4910-R4910)/(2*SQRT(L4910*'Input Parameters'!$E$38))))</f>
        <v>9.9903866807353775E-2</v>
      </c>
      <c r="X4910">
        <f t="shared" ca="1" si="742"/>
        <v>1</v>
      </c>
      <c r="Y4910" s="7"/>
    </row>
    <row r="4911" spans="1:25" ht="15" customHeight="1" x14ac:dyDescent="0.25">
      <c r="A4911" s="139">
        <v>4904</v>
      </c>
      <c r="B4911" s="10">
        <f t="shared" ca="1" si="733"/>
        <v>0.19175907822917448</v>
      </c>
      <c r="C4911" s="60">
        <f ca="1">_xlfn.NORM.INV(B4911,'Input Parameters'!$E$15,'Input Parameters'!$F$15)</f>
        <v>223.74128598540466</v>
      </c>
      <c r="D4911" s="10">
        <f t="shared" ca="1" si="734"/>
        <v>0.99036109053822508</v>
      </c>
      <c r="E4911" s="62">
        <f ca="1">IF(_xlfn.NORM.INV(D4911,'Input Parameters'!$E$17,'Input Parameters'!$F$17)&lt;3500,3500,IF(_xlfn.NORM.INV(D4911,'Input Parameters'!$E$17,'Input Parameters'!$F$17)&gt;5500,5500,_xlfn.NORM.INV(D4911,'Input Parameters'!$E$17,'Input Parameters'!$F$17)))</f>
        <v>5500</v>
      </c>
      <c r="F4911" s="10">
        <f t="shared" ca="1" si="735"/>
        <v>0.61182245974766747</v>
      </c>
      <c r="G4911" s="64">
        <f ca="1">_xlfn.NORM.INV(F4911,'Input Parameters'!$E$20,'Input Parameters'!$F$20)</f>
        <v>284.55328348124823</v>
      </c>
      <c r="H4911" s="57">
        <f ca="1">EXP(E4911*(1/'Input Parameters'!$E$23-1/G4911))</f>
        <v>0.57546176311306929</v>
      </c>
      <c r="I4911" s="10">
        <f t="shared" ca="1" si="736"/>
        <v>0.24992230819388594</v>
      </c>
      <c r="J4911" s="30">
        <f ca="1">_xlfn.BETA.INV(I4911,'Input Parameters'!$L$26,'Input Parameters'!$M$26,'Input Parameters'!$J$26,'Input Parameters'!$K$26)</f>
        <v>0.54853866601329349</v>
      </c>
      <c r="K4911" s="168">
        <f ca="1">('Input Parameters'!$E$27/'Input Parameters'!$E$38)^$J4911</f>
        <v>1.9551937693106633E-2</v>
      </c>
      <c r="L4911" s="69">
        <f ca="1">$H4911*$C4911*'Input Parameters'!$E$25*K4911</f>
        <v>2.5174010353889775</v>
      </c>
      <c r="M4911" s="24">
        <f t="shared" ca="1" si="737"/>
        <v>0.61861689764683447</v>
      </c>
      <c r="N4911" s="15">
        <f ca="1">_xlfn.NORM.INV(M4911,'Input Parameters'!$E$29,'Input Parameters'!$F$29)</f>
        <v>0.10003018502732608</v>
      </c>
      <c r="O4911" s="8">
        <f t="shared" ca="1" si="738"/>
        <v>0.90590408936524758</v>
      </c>
      <c r="P4911" s="30">
        <f ca="1">_xlfn.LOGNORM.INV(O4911,'Input Parameters'!$H$30,'Input Parameters'!$I$30)</f>
        <v>4.9961545622351125</v>
      </c>
      <c r="Q4911" s="10">
        <f t="shared" ca="1" si="739"/>
        <v>0.16800095297754447</v>
      </c>
      <c r="R4911" s="30">
        <f>IF('Input Parameters'!$E$32=0,0,_xlfn.BETA.INV(Q4911,'Input Parameters'!$L$32,'Input Parameters'!$M$32,'Input Parameters'!$J$32,'Input Parameters'!$K$32))</f>
        <v>0</v>
      </c>
      <c r="S4911" s="10">
        <f t="shared" ca="1" si="740"/>
        <v>0.1667062082007712</v>
      </c>
      <c r="T4911" s="26">
        <f ca="1">_xlfn.LOGNORM.INV(S4911,'Input Parameters'!$H$34,'Input Parameters'!$I$34)</f>
        <v>44.687985619129556</v>
      </c>
      <c r="U4911" s="10">
        <f t="shared" ca="1" si="741"/>
        <v>0.25064134130094018</v>
      </c>
      <c r="V4911" s="30">
        <f ca="1">_xlfn.BETA.INV(U4911,'Input Parameters'!$L$36,'Input Parameters'!$M$36,'Input Parameters'!$J$36,'Input Parameters'!$K$36)</f>
        <v>0.49041951142675783</v>
      </c>
      <c r="W4911" s="2">
        <f ca="1">N4911+(P4911-N4911)*(1-ERF((T4911-R4911)/(2*SQRT(L4911*'Input Parameters'!$E$38))))</f>
        <v>0.32728988129758302</v>
      </c>
      <c r="X4911">
        <f t="shared" ca="1" si="742"/>
        <v>1</v>
      </c>
      <c r="Y4911" s="7"/>
    </row>
    <row r="4912" spans="1:25" ht="15" customHeight="1" x14ac:dyDescent="0.25">
      <c r="A4912" s="139">
        <v>4905</v>
      </c>
      <c r="B4912" s="10">
        <f t="shared" ca="1" si="733"/>
        <v>0.44598485768060314</v>
      </c>
      <c r="C4912" s="60">
        <f ca="1">_xlfn.NORM.INV(B4912,'Input Parameters'!$E$15,'Input Parameters'!$F$15)</f>
        <v>263.60706757244935</v>
      </c>
      <c r="D4912" s="10">
        <f t="shared" ca="1" si="734"/>
        <v>3.2868039496801393E-2</v>
      </c>
      <c r="E4912" s="62">
        <f ca="1">IF(_xlfn.NORM.INV(D4912,'Input Parameters'!$E$17,'Input Parameters'!$F$17)&lt;3500,3500,IF(_xlfn.NORM.INV(D4912,'Input Parameters'!$E$17,'Input Parameters'!$F$17)&gt;5500,5500,_xlfn.NORM.INV(D4912,'Input Parameters'!$E$17,'Input Parameters'!$F$17)))</f>
        <v>3511.8466398126911</v>
      </c>
      <c r="F4912" s="10">
        <f t="shared" ca="1" si="735"/>
        <v>4.1256564340468316E-2</v>
      </c>
      <c r="G4912" s="64">
        <f ca="1">_xlfn.NORM.INV(F4912,'Input Parameters'!$E$20,'Input Parameters'!$F$20)</f>
        <v>271.01687816107733</v>
      </c>
      <c r="H4912" s="57">
        <f ca="1">EXP(E4912*(1/'Input Parameters'!$E$23-1/G4912))</f>
        <v>0.3793648776800837</v>
      </c>
      <c r="I4912" s="10">
        <f t="shared" ca="1" si="736"/>
        <v>4.5056213605146889E-2</v>
      </c>
      <c r="J4912" s="30">
        <f ca="1">_xlfn.BETA.INV(I4912,'Input Parameters'!$L$26,'Input Parameters'!$M$26,'Input Parameters'!$J$26,'Input Parameters'!$K$26)</f>
        <v>0.3761248536245313</v>
      </c>
      <c r="K4912" s="168">
        <f ca="1">('Input Parameters'!$E$27/'Input Parameters'!$E$38)^$J4912</f>
        <v>6.7343256287853454E-2</v>
      </c>
      <c r="L4912" s="69">
        <f ca="1">$H4912*$C4912*'Input Parameters'!$E$25*K4912</f>
        <v>6.7345453661420747</v>
      </c>
      <c r="M4912" s="24">
        <f t="shared" ca="1" si="737"/>
        <v>9.8888877015585686E-2</v>
      </c>
      <c r="N4912" s="15">
        <f ca="1">_xlfn.NORM.INV(M4912,'Input Parameters'!$E$29,'Input Parameters'!$F$29)</f>
        <v>9.9871209132120567E-2</v>
      </c>
      <c r="O4912" s="8">
        <f t="shared" ca="1" si="738"/>
        <v>0.55319345609813542</v>
      </c>
      <c r="P4912" s="30">
        <f ca="1">_xlfn.LOGNORM.INV(O4912,'Input Parameters'!$H$30,'Input Parameters'!$I$30)</f>
        <v>2.8582620807406447</v>
      </c>
      <c r="Q4912" s="10">
        <f t="shared" ca="1" si="739"/>
        <v>0.16932735399512233</v>
      </c>
      <c r="R4912" s="30">
        <f>IF('Input Parameters'!$E$32=0,0,_xlfn.BETA.INV(Q4912,'Input Parameters'!$L$32,'Input Parameters'!$M$32,'Input Parameters'!$J$32,'Input Parameters'!$K$32))</f>
        <v>0</v>
      </c>
      <c r="S4912" s="10">
        <f t="shared" ca="1" si="740"/>
        <v>0.49103203097253012</v>
      </c>
      <c r="T4912" s="26">
        <f ca="1">_xlfn.LOGNORM.INV(S4912,'Input Parameters'!$H$34,'Input Parameters'!$I$34)</f>
        <v>50.266808537602024</v>
      </c>
      <c r="U4912" s="10">
        <f t="shared" ca="1" si="741"/>
        <v>0.82750688030111352</v>
      </c>
      <c r="V4912" s="30">
        <f ca="1">_xlfn.BETA.INV(U4912,'Input Parameters'!$L$36,'Input Parameters'!$M$36,'Input Parameters'!$J$36,'Input Parameters'!$K$36)</f>
        <v>0.7416654212172189</v>
      </c>
      <c r="W4912" s="2">
        <f ca="1">N4912+(P4912-N4912)*(1-ERF((T4912-R4912)/(2*SQRT(L4912*'Input Parameters'!$E$38))))</f>
        <v>0.57098685666032734</v>
      </c>
      <c r="X4912">
        <f t="shared" ca="1" si="742"/>
        <v>1</v>
      </c>
      <c r="Y4912" s="7"/>
    </row>
    <row r="4913" spans="1:25" ht="15" customHeight="1" x14ac:dyDescent="0.25">
      <c r="A4913" s="139">
        <v>4906</v>
      </c>
      <c r="B4913" s="10">
        <f t="shared" ca="1" si="733"/>
        <v>0.67516937975028812</v>
      </c>
      <c r="C4913" s="60">
        <f ca="1">_xlfn.NORM.INV(B4913,'Input Parameters'!$E$15,'Input Parameters'!$F$15)</f>
        <v>295.58364078025261</v>
      </c>
      <c r="D4913" s="10">
        <f t="shared" ca="1" si="734"/>
        <v>0.79849938709620982</v>
      </c>
      <c r="E4913" s="62">
        <f ca="1">IF(_xlfn.NORM.INV(D4913,'Input Parameters'!$E$17,'Input Parameters'!$F$17)&lt;3500,3500,IF(_xlfn.NORM.INV(D4913,'Input Parameters'!$E$17,'Input Parameters'!$F$17)&gt;5500,5500,_xlfn.NORM.INV(D4913,'Input Parameters'!$E$17,'Input Parameters'!$F$17)))</f>
        <v>5385.3912407741864</v>
      </c>
      <c r="F4913" s="10">
        <f t="shared" ca="1" si="735"/>
        <v>0.51152998932492355</v>
      </c>
      <c r="G4913" s="64">
        <f ca="1">_xlfn.NORM.INV(F4913,'Input Parameters'!$E$20,'Input Parameters'!$F$20)</f>
        <v>282.84366632697413</v>
      </c>
      <c r="H4913" s="57">
        <f ca="1">EXP(E4913*(1/'Input Parameters'!$E$23-1/G4913))</f>
        <v>0.51920185157039589</v>
      </c>
      <c r="I4913" s="10">
        <f t="shared" ca="1" si="736"/>
        <v>0.25139438435338823</v>
      </c>
      <c r="J4913" s="30">
        <f ca="1">_xlfn.BETA.INV(I4913,'Input Parameters'!$L$26,'Input Parameters'!$M$26,'Input Parameters'!$J$26,'Input Parameters'!$K$26)</f>
        <v>0.54933166806130274</v>
      </c>
      <c r="K4913" s="168">
        <f ca="1">('Input Parameters'!$E$27/'Input Parameters'!$E$38)^$J4913</f>
        <v>1.9441037631763212E-2</v>
      </c>
      <c r="L4913" s="69">
        <f ca="1">$H4913*$C4913*'Input Parameters'!$E$25*K4913</f>
        <v>2.983568873360761</v>
      </c>
      <c r="M4913" s="24">
        <f t="shared" ca="1" si="737"/>
        <v>0.6988796003750527</v>
      </c>
      <c r="N4913" s="15">
        <f ca="1">_xlfn.NORM.INV(M4913,'Input Parameters'!$E$29,'Input Parameters'!$F$29)</f>
        <v>0.10005211808412499</v>
      </c>
      <c r="O4913" s="8">
        <f t="shared" ca="1" si="738"/>
        <v>0.26259737321875865</v>
      </c>
      <c r="P4913" s="30">
        <f ca="1">_xlfn.LOGNORM.INV(O4913,'Input Parameters'!$H$30,'Input Parameters'!$I$30)</f>
        <v>1.9875634443411583</v>
      </c>
      <c r="Q4913" s="10">
        <f t="shared" ca="1" si="739"/>
        <v>0.11004992655283929</v>
      </c>
      <c r="R4913" s="30">
        <f>IF('Input Parameters'!$E$32=0,0,_xlfn.BETA.INV(Q4913,'Input Parameters'!$L$32,'Input Parameters'!$M$32,'Input Parameters'!$J$32,'Input Parameters'!$K$32))</f>
        <v>0</v>
      </c>
      <c r="S4913" s="10">
        <f t="shared" ca="1" si="740"/>
        <v>0.91253517969952214</v>
      </c>
      <c r="T4913" s="26">
        <f ca="1">_xlfn.LOGNORM.INV(S4913,'Input Parameters'!$H$34,'Input Parameters'!$I$34)</f>
        <v>59.683408389246758</v>
      </c>
      <c r="U4913" s="10">
        <f t="shared" ca="1" si="741"/>
        <v>0.76942258588456258</v>
      </c>
      <c r="V4913" s="30">
        <f ca="1">_xlfn.BETA.INV(U4913,'Input Parameters'!$L$36,'Input Parameters'!$M$36,'Input Parameters'!$J$36,'Input Parameters'!$K$36)</f>
        <v>0.70559110757103238</v>
      </c>
      <c r="W4913" s="2">
        <f ca="1">N4913+(P4913-N4913)*(1-ERF((T4913-R4913)/(2*SQRT(L4913*'Input Parameters'!$E$38))))</f>
        <v>0.12752492613501193</v>
      </c>
      <c r="X4913">
        <f t="shared" ca="1" si="742"/>
        <v>1</v>
      </c>
      <c r="Y4913" s="7"/>
    </row>
    <row r="4914" spans="1:25" ht="15" customHeight="1" x14ac:dyDescent="0.25">
      <c r="A4914" s="139">
        <v>4907</v>
      </c>
      <c r="B4914" s="10">
        <f t="shared" ca="1" si="733"/>
        <v>0.14829053397583669</v>
      </c>
      <c r="C4914" s="60">
        <f ca="1">_xlfn.NORM.INV(B4914,'Input Parameters'!$E$15,'Input Parameters'!$F$15)</f>
        <v>214.40045462194462</v>
      </c>
      <c r="D4914" s="10">
        <f t="shared" ca="1" si="734"/>
        <v>0.67323948004449796</v>
      </c>
      <c r="E4914" s="62">
        <f ca="1">IF(_xlfn.NORM.INV(D4914,'Input Parameters'!$E$17,'Input Parameters'!$F$17)&lt;3500,3500,IF(_xlfn.NORM.INV(D4914,'Input Parameters'!$E$17,'Input Parameters'!$F$17)&gt;5500,5500,_xlfn.NORM.INV(D4914,'Input Parameters'!$E$17,'Input Parameters'!$F$17)))</f>
        <v>5114.2132680253862</v>
      </c>
      <c r="F4914" s="10">
        <f t="shared" ca="1" si="735"/>
        <v>0.99475417083886752</v>
      </c>
      <c r="G4914" s="64">
        <f ca="1">_xlfn.NORM.INV(F4914,'Input Parameters'!$E$20,'Input Parameters'!$F$20)</f>
        <v>299.79656853636772</v>
      </c>
      <c r="H4914" s="57">
        <f ca="1">EXP(E4914*(1/'Input Parameters'!$E$23-1/G4914))</f>
        <v>1.4918410701583491</v>
      </c>
      <c r="I4914" s="10">
        <f t="shared" ca="1" si="736"/>
        <v>0.10963455597034577</v>
      </c>
      <c r="J4914" s="30">
        <f ca="1">_xlfn.BETA.INV(I4914,'Input Parameters'!$L$26,'Input Parameters'!$M$26,'Input Parameters'!$J$26,'Input Parameters'!$K$26)</f>
        <v>0.45362406647727094</v>
      </c>
      <c r="K4914" s="168">
        <f ca="1">('Input Parameters'!$E$27/'Input Parameters'!$E$38)^$J4914</f>
        <v>3.8624974444110081E-2</v>
      </c>
      <c r="L4914" s="69">
        <f ca="1">$H4914*$C4914*'Input Parameters'!$E$25*K4914</f>
        <v>12.354252292498021</v>
      </c>
      <c r="M4914" s="24">
        <f t="shared" ca="1" si="737"/>
        <v>0.57327834891072238</v>
      </c>
      <c r="N4914" s="15">
        <f ca="1">_xlfn.NORM.INV(M4914,'Input Parameters'!$E$29,'Input Parameters'!$F$29)</f>
        <v>0.10001847268285403</v>
      </c>
      <c r="O4914" s="8">
        <f t="shared" ca="1" si="738"/>
        <v>0.39335261328112525</v>
      </c>
      <c r="P4914" s="30">
        <f ca="1">_xlfn.LOGNORM.INV(O4914,'Input Parameters'!$H$30,'Input Parameters'!$I$30)</f>
        <v>2.3613141302384246</v>
      </c>
      <c r="Q4914" s="10">
        <f t="shared" ca="1" si="739"/>
        <v>0.13216581150529449</v>
      </c>
      <c r="R4914" s="30">
        <f>IF('Input Parameters'!$E$32=0,0,_xlfn.BETA.INV(Q4914,'Input Parameters'!$L$32,'Input Parameters'!$M$32,'Input Parameters'!$J$32,'Input Parameters'!$K$32))</f>
        <v>0</v>
      </c>
      <c r="S4914" s="10">
        <f t="shared" ca="1" si="740"/>
        <v>0.68338526116091858</v>
      </c>
      <c r="T4914" s="26">
        <f ca="1">_xlfn.LOGNORM.INV(S4914,'Input Parameters'!$H$34,'Input Parameters'!$I$34)</f>
        <v>53.493571999050907</v>
      </c>
      <c r="U4914" s="10">
        <f t="shared" ca="1" si="741"/>
        <v>0.77389954724160315</v>
      </c>
      <c r="V4914" s="30">
        <f ca="1">_xlfn.BETA.INV(U4914,'Input Parameters'!$L$36,'Input Parameters'!$M$36,'Input Parameters'!$J$36,'Input Parameters'!$K$36)</f>
        <v>0.70813488916119116</v>
      </c>
      <c r="W4914" s="2">
        <f ca="1">N4914+(P4914-N4914)*(1-ERF((T4914-R4914)/(2*SQRT(L4914*'Input Parameters'!$E$38))))</f>
        <v>0.73737374193948402</v>
      </c>
      <c r="X4914">
        <f t="shared" ca="1" si="742"/>
        <v>0</v>
      </c>
      <c r="Y4914" s="7"/>
    </row>
    <row r="4915" spans="1:25" ht="15" customHeight="1" x14ac:dyDescent="0.25">
      <c r="A4915" s="139">
        <v>4908</v>
      </c>
      <c r="B4915" s="10">
        <f t="shared" ca="1" si="733"/>
        <v>0.7018951994259861</v>
      </c>
      <c r="C4915" s="60">
        <f ca="1">_xlfn.NORM.INV(B4915,'Input Parameters'!$E$15,'Input Parameters'!$F$15)</f>
        <v>299.68208923985878</v>
      </c>
      <c r="D4915" s="10">
        <f t="shared" ca="1" si="734"/>
        <v>0.13388742355079797</v>
      </c>
      <c r="E4915" s="62">
        <f ca="1">IF(_xlfn.NORM.INV(D4915,'Input Parameters'!$E$17,'Input Parameters'!$F$17)&lt;3500,3500,IF(_xlfn.NORM.INV(D4915,'Input Parameters'!$E$17,'Input Parameters'!$F$17)&gt;5500,5500,_xlfn.NORM.INV(D4915,'Input Parameters'!$E$17,'Input Parameters'!$F$17)))</f>
        <v>4024.2590212177206</v>
      </c>
      <c r="F4915" s="10">
        <f t="shared" ca="1" si="735"/>
        <v>0.33314540646220425</v>
      </c>
      <c r="G4915" s="64">
        <f ca="1">_xlfn.NORM.INV(F4915,'Input Parameters'!$E$20,'Input Parameters'!$F$20)</f>
        <v>279.76066380801393</v>
      </c>
      <c r="H4915" s="57">
        <f ca="1">EXP(E4915*(1/'Input Parameters'!$E$23-1/G4915))</f>
        <v>0.52382873368123617</v>
      </c>
      <c r="I4915" s="10">
        <f t="shared" ca="1" si="736"/>
        <v>0.16615760459854778</v>
      </c>
      <c r="J4915" s="30">
        <f ca="1">_xlfn.BETA.INV(I4915,'Input Parameters'!$L$26,'Input Parameters'!$M$26,'Input Parameters'!$J$26,'Input Parameters'!$K$26)</f>
        <v>0.49790172569914115</v>
      </c>
      <c r="K4915" s="168">
        <f ca="1">('Input Parameters'!$E$27/'Input Parameters'!$E$38)^$J4915</f>
        <v>2.8114750630822524E-2</v>
      </c>
      <c r="L4915" s="69">
        <f ca="1">$H4915*$C4915*'Input Parameters'!$E$25*K4915</f>
        <v>4.4135122945535059</v>
      </c>
      <c r="M4915" s="24">
        <f t="shared" ca="1" si="737"/>
        <v>0.22844845221944854</v>
      </c>
      <c r="N4915" s="15">
        <f ca="1">_xlfn.NORM.INV(M4915,'Input Parameters'!$E$29,'Input Parameters'!$F$29)</f>
        <v>9.9925603376816843E-2</v>
      </c>
      <c r="O4915" s="8">
        <f t="shared" ca="1" si="738"/>
        <v>0.12136385957760309</v>
      </c>
      <c r="P4915" s="30">
        <f ca="1">_xlfn.LOGNORM.INV(O4915,'Input Parameters'!$H$30,'Input Parameters'!$I$30)</f>
        <v>1.5452832759388428</v>
      </c>
      <c r="Q4915" s="10">
        <f t="shared" ca="1" si="739"/>
        <v>0.36306368354596452</v>
      </c>
      <c r="R4915" s="30">
        <f>IF('Input Parameters'!$E$32=0,0,_xlfn.BETA.INV(Q4915,'Input Parameters'!$L$32,'Input Parameters'!$M$32,'Input Parameters'!$J$32,'Input Parameters'!$K$32))</f>
        <v>0</v>
      </c>
      <c r="S4915" s="10">
        <f t="shared" ca="1" si="740"/>
        <v>0.74537558493058731</v>
      </c>
      <c r="T4915" s="26">
        <f ca="1">_xlfn.LOGNORM.INV(S4915,'Input Parameters'!$H$34,'Input Parameters'!$I$34)</f>
        <v>54.725274799309801</v>
      </c>
      <c r="U4915" s="10">
        <f t="shared" ca="1" si="741"/>
        <v>0.4613709367268285</v>
      </c>
      <c r="V4915" s="30">
        <f ca="1">_xlfn.BETA.INV(U4915,'Input Parameters'!$L$36,'Input Parameters'!$M$36,'Input Parameters'!$J$36,'Input Parameters'!$K$36)</f>
        <v>0.57125250034659825</v>
      </c>
      <c r="W4915" s="2">
        <f ca="1">N4915+(P4915-N4915)*(1-ERF((T4915-R4915)/(2*SQRT(L4915*'Input Parameters'!$E$38))))</f>
        <v>0.19456854336152551</v>
      </c>
      <c r="X4915">
        <f t="shared" ca="1" si="742"/>
        <v>1</v>
      </c>
      <c r="Y4915" s="7"/>
    </row>
    <row r="4916" spans="1:25" ht="15" customHeight="1" x14ac:dyDescent="0.25">
      <c r="A4916" s="139">
        <v>4909</v>
      </c>
      <c r="B4916" s="10">
        <f t="shared" ca="1" si="733"/>
        <v>0.85663744005490527</v>
      </c>
      <c r="C4916" s="60">
        <f ca="1">_xlfn.NORM.INV(B4916,'Input Parameters'!$E$15,'Input Parameters'!$F$15)</f>
        <v>328.70127732542988</v>
      </c>
      <c r="D4916" s="10">
        <f t="shared" ca="1" si="734"/>
        <v>0.41426752534551603</v>
      </c>
      <c r="E4916" s="62">
        <f ca="1">IF(_xlfn.NORM.INV(D4916,'Input Parameters'!$E$17,'Input Parameters'!$F$17)&lt;3500,3500,IF(_xlfn.NORM.INV(D4916,'Input Parameters'!$E$17,'Input Parameters'!$F$17)&gt;5500,5500,_xlfn.NORM.INV(D4916,'Input Parameters'!$E$17,'Input Parameters'!$F$17)))</f>
        <v>4648.3934406424196</v>
      </c>
      <c r="F4916" s="10">
        <f t="shared" ca="1" si="735"/>
        <v>7.854621982310217E-2</v>
      </c>
      <c r="G4916" s="64">
        <f ca="1">_xlfn.NORM.INV(F4916,'Input Parameters'!$E$20,'Input Parameters'!$F$20)</f>
        <v>273.17004711289826</v>
      </c>
      <c r="H4916" s="57">
        <f ca="1">EXP(E4916*(1/'Input Parameters'!$E$23-1/G4916))</f>
        <v>0.31735083901412187</v>
      </c>
      <c r="I4916" s="10">
        <f t="shared" ca="1" si="736"/>
        <v>0.72744793711695288</v>
      </c>
      <c r="J4916" s="30">
        <f ca="1">_xlfn.BETA.INV(I4916,'Input Parameters'!$L$26,'Input Parameters'!$M$26,'Input Parameters'!$J$26,'Input Parameters'!$K$26)</f>
        <v>0.75319756759854006</v>
      </c>
      <c r="K4916" s="168">
        <f ca="1">('Input Parameters'!$E$27/'Input Parameters'!$E$38)^$J4916</f>
        <v>4.504384398343885E-3</v>
      </c>
      <c r="L4916" s="69">
        <f ca="1">$H4916*$C4916*'Input Parameters'!$E$25*K4916</f>
        <v>0.46986867013878569</v>
      </c>
      <c r="M4916" s="24">
        <f t="shared" ca="1" si="737"/>
        <v>0.17794200303196184</v>
      </c>
      <c r="N4916" s="15">
        <f ca="1">_xlfn.NORM.INV(M4916,'Input Parameters'!$E$29,'Input Parameters'!$F$29)</f>
        <v>9.9907676356643674E-2</v>
      </c>
      <c r="O4916" s="8">
        <f t="shared" ca="1" si="738"/>
        <v>0.99181476233795407</v>
      </c>
      <c r="P4916" s="30">
        <f ca="1">_xlfn.LOGNORM.INV(O4916,'Input Parameters'!$H$30,'Input Parameters'!$I$30)</f>
        <v>8.3395882400012713</v>
      </c>
      <c r="Q4916" s="10">
        <f t="shared" ca="1" si="739"/>
        <v>0.79721854392012892</v>
      </c>
      <c r="R4916" s="30">
        <f>IF('Input Parameters'!$E$32=0,0,_xlfn.BETA.INV(Q4916,'Input Parameters'!$L$32,'Input Parameters'!$M$32,'Input Parameters'!$J$32,'Input Parameters'!$K$32))</f>
        <v>0</v>
      </c>
      <c r="S4916" s="10">
        <f t="shared" ca="1" si="740"/>
        <v>0.52599806514102632</v>
      </c>
      <c r="T4916" s="26">
        <f ca="1">_xlfn.LOGNORM.INV(S4916,'Input Parameters'!$H$34,'Input Parameters'!$I$34)</f>
        <v>50.818699910614413</v>
      </c>
      <c r="U4916" s="10">
        <f t="shared" ca="1" si="741"/>
        <v>0.27018191102946931</v>
      </c>
      <c r="V4916" s="30">
        <f ca="1">_xlfn.BETA.INV(U4916,'Input Parameters'!$L$36,'Input Parameters'!$M$36,'Input Parameters'!$J$36,'Input Parameters'!$K$36)</f>
        <v>0.49837539596683744</v>
      </c>
      <c r="W4916" s="2">
        <f ca="1">N4916+(P4916-N4916)*(1-ERF((T4916-R4916)/(2*SQRT(L4916*'Input Parameters'!$E$38))))</f>
        <v>9.9908983198494283E-2</v>
      </c>
      <c r="X4916">
        <f t="shared" ca="1" si="742"/>
        <v>1</v>
      </c>
      <c r="Y4916" s="7"/>
    </row>
    <row r="4917" spans="1:25" ht="15" customHeight="1" x14ac:dyDescent="0.25">
      <c r="A4917" s="139">
        <v>4910</v>
      </c>
      <c r="B4917" s="10">
        <f t="shared" ca="1" si="733"/>
        <v>0.32542672134651285</v>
      </c>
      <c r="C4917" s="60">
        <f ca="1">_xlfn.NORM.INV(B4917,'Input Parameters'!$E$15,'Input Parameters'!$F$15)</f>
        <v>246.44050145241607</v>
      </c>
      <c r="D4917" s="10">
        <f t="shared" ca="1" si="734"/>
        <v>0.22778299984321382</v>
      </c>
      <c r="E4917" s="62">
        <f ca="1">IF(_xlfn.NORM.INV(D4917,'Input Parameters'!$E$17,'Input Parameters'!$F$17)&lt;3500,3500,IF(_xlfn.NORM.INV(D4917,'Input Parameters'!$E$17,'Input Parameters'!$F$17)&gt;5500,5500,_xlfn.NORM.INV(D4917,'Input Parameters'!$E$17,'Input Parameters'!$F$17)))</f>
        <v>4277.682473773687</v>
      </c>
      <c r="F4917" s="10">
        <f t="shared" ca="1" si="735"/>
        <v>0.76119212122206892</v>
      </c>
      <c r="G4917" s="64">
        <f ca="1">_xlfn.NORM.INV(F4917,'Input Parameters'!$E$20,'Input Parameters'!$F$20)</f>
        <v>287.40795492195087</v>
      </c>
      <c r="H4917" s="57">
        <f ca="1">EXP(E4917*(1/'Input Parameters'!$E$23-1/G4917))</f>
        <v>0.75543449550691988</v>
      </c>
      <c r="I4917" s="10">
        <f t="shared" ca="1" si="736"/>
        <v>0.87318775476653965</v>
      </c>
      <c r="J4917" s="30">
        <f ca="1">_xlfn.BETA.INV(I4917,'Input Parameters'!$L$26,'Input Parameters'!$M$26,'Input Parameters'!$J$26,'Input Parameters'!$K$26)</f>
        <v>0.82293704747456764</v>
      </c>
      <c r="K4917" s="168">
        <f ca="1">('Input Parameters'!$E$27/'Input Parameters'!$E$38)^$J4917</f>
        <v>2.7313835816068647E-3</v>
      </c>
      <c r="L4917" s="69">
        <f ca="1">$H4917*$C4917*'Input Parameters'!$E$25*K4917</f>
        <v>0.50850074148363855</v>
      </c>
      <c r="M4917" s="24">
        <f t="shared" ca="1" si="737"/>
        <v>0.30404190878036341</v>
      </c>
      <c r="N4917" s="15">
        <f ca="1">_xlfn.NORM.INV(M4917,'Input Parameters'!$E$29,'Input Parameters'!$F$29)</f>
        <v>9.9948718940475481E-2</v>
      </c>
      <c r="O4917" s="8">
        <f t="shared" ca="1" si="738"/>
        <v>0.51948518803185595</v>
      </c>
      <c r="P4917" s="30">
        <f ca="1">_xlfn.LOGNORM.INV(O4917,'Input Parameters'!$H$30,'Input Parameters'!$I$30)</f>
        <v>2.745935371744519</v>
      </c>
      <c r="Q4917" s="10">
        <f t="shared" ca="1" si="739"/>
        <v>1.5348530439923014E-2</v>
      </c>
      <c r="R4917" s="30">
        <f>IF('Input Parameters'!$E$32=0,0,_xlfn.BETA.INV(Q4917,'Input Parameters'!$L$32,'Input Parameters'!$M$32,'Input Parameters'!$J$32,'Input Parameters'!$K$32))</f>
        <v>0</v>
      </c>
      <c r="S4917" s="10">
        <f t="shared" ca="1" si="740"/>
        <v>0.58056712662261345</v>
      </c>
      <c r="T4917" s="26">
        <f ca="1">_xlfn.LOGNORM.INV(S4917,'Input Parameters'!$H$34,'Input Parameters'!$I$34)</f>
        <v>51.700314815897578</v>
      </c>
      <c r="U4917" s="10">
        <f t="shared" ca="1" si="741"/>
        <v>0.758710238365919</v>
      </c>
      <c r="V4917" s="30">
        <f ca="1">_xlfn.BETA.INV(U4917,'Input Parameters'!$L$36,'Input Parameters'!$M$36,'Input Parameters'!$J$36,'Input Parameters'!$K$36)</f>
        <v>0.69963331668682038</v>
      </c>
      <c r="W4917" s="2">
        <f ca="1">N4917+(P4917-N4917)*(1-ERF((T4917-R4917)/(2*SQRT(L4917*'Input Parameters'!$E$38))))</f>
        <v>9.9949499418268833E-2</v>
      </c>
      <c r="X4917">
        <f t="shared" ca="1" si="742"/>
        <v>1</v>
      </c>
      <c r="Y4917" s="7"/>
    </row>
    <row r="4918" spans="1:25" ht="15" customHeight="1" x14ac:dyDescent="0.25">
      <c r="A4918" s="139">
        <v>4911</v>
      </c>
      <c r="B4918" s="10">
        <f t="shared" ca="1" si="733"/>
        <v>6.2789986066561831E-2</v>
      </c>
      <c r="C4918" s="60">
        <f ca="1">_xlfn.NORM.INV(B4918,'Input Parameters'!$E$15,'Input Parameters'!$F$15)</f>
        <v>187.95548357339351</v>
      </c>
      <c r="D4918" s="10">
        <f t="shared" ca="1" si="734"/>
        <v>0.91341239120690521</v>
      </c>
      <c r="E4918" s="62">
        <f ca="1">IF(_xlfn.NORM.INV(D4918,'Input Parameters'!$E$17,'Input Parameters'!$F$17)&lt;3500,3500,IF(_xlfn.NORM.INV(D4918,'Input Parameters'!$E$17,'Input Parameters'!$F$17)&gt;5500,5500,_xlfn.NORM.INV(D4918,'Input Parameters'!$E$17,'Input Parameters'!$F$17)))</f>
        <v>5500</v>
      </c>
      <c r="F4918" s="10">
        <f t="shared" ca="1" si="735"/>
        <v>0.57721927985966481</v>
      </c>
      <c r="G4918" s="64">
        <f ca="1">_xlfn.NORM.INV(F4918,'Input Parameters'!$E$20,'Input Parameters'!$F$20)</f>
        <v>283.95505800538035</v>
      </c>
      <c r="H4918" s="57">
        <f ca="1">EXP(E4918*(1/'Input Parameters'!$E$23-1/G4918))</f>
        <v>0.55249929904202866</v>
      </c>
      <c r="I4918" s="10">
        <f t="shared" ca="1" si="736"/>
        <v>0.63870203422595895</v>
      </c>
      <c r="J4918" s="30">
        <f ca="1">_xlfn.BETA.INV(I4918,'Input Parameters'!$L$26,'Input Parameters'!$M$26,'Input Parameters'!$J$26,'Input Parameters'!$K$26)</f>
        <v>0.7167203613239701</v>
      </c>
      <c r="K4918" s="168">
        <f ca="1">('Input Parameters'!$E$27/'Input Parameters'!$E$38)^$J4918</f>
        <v>5.8515296188220954E-3</v>
      </c>
      <c r="L4918" s="69">
        <f ca="1">$H4918*$C4918*'Input Parameters'!$E$25*K4918</f>
        <v>0.60765369029767413</v>
      </c>
      <c r="M4918" s="24">
        <f t="shared" ca="1" si="737"/>
        <v>2.6624854015619426E-2</v>
      </c>
      <c r="N4918" s="15">
        <f ca="1">_xlfn.NORM.INV(M4918,'Input Parameters'!$E$29,'Input Parameters'!$F$29)</f>
        <v>9.9806710965916395E-2</v>
      </c>
      <c r="O4918" s="8">
        <f t="shared" ca="1" si="738"/>
        <v>0.35180584943083881</v>
      </c>
      <c r="P4918" s="30">
        <f ca="1">_xlfn.LOGNORM.INV(O4918,'Input Parameters'!$H$30,'Input Parameters'!$I$30)</f>
        <v>2.2418993984125613</v>
      </c>
      <c r="Q4918" s="10">
        <f t="shared" ca="1" si="739"/>
        <v>0.34881163217742206</v>
      </c>
      <c r="R4918" s="30">
        <f>IF('Input Parameters'!$E$32=0,0,_xlfn.BETA.INV(Q4918,'Input Parameters'!$L$32,'Input Parameters'!$M$32,'Input Parameters'!$J$32,'Input Parameters'!$K$32))</f>
        <v>0</v>
      </c>
      <c r="S4918" s="10">
        <f t="shared" ca="1" si="740"/>
        <v>0.57327494132495338</v>
      </c>
      <c r="T4918" s="26">
        <f ca="1">_xlfn.LOGNORM.INV(S4918,'Input Parameters'!$H$34,'Input Parameters'!$I$34)</f>
        <v>51.580546203558711</v>
      </c>
      <c r="U4918" s="10">
        <f t="shared" ca="1" si="741"/>
        <v>0.91089937621876371</v>
      </c>
      <c r="V4918" s="30">
        <f ca="1">_xlfn.BETA.INV(U4918,'Input Parameters'!$L$36,'Input Parameters'!$M$36,'Input Parameters'!$J$36,'Input Parameters'!$K$36)</f>
        <v>0.81396674548383974</v>
      </c>
      <c r="W4918" s="2">
        <f ca="1">N4918+(P4918-N4918)*(1-ERF((T4918-R4918)/(2*SQRT(L4918*'Input Parameters'!$E$38))))</f>
        <v>9.9812889438298885E-2</v>
      </c>
      <c r="X4918">
        <f t="shared" ca="1" si="742"/>
        <v>1</v>
      </c>
      <c r="Y4918" s="7"/>
    </row>
    <row r="4919" spans="1:25" ht="15" customHeight="1" x14ac:dyDescent="0.25">
      <c r="A4919" s="139">
        <v>4912</v>
      </c>
      <c r="B4919" s="10">
        <f t="shared" ca="1" si="733"/>
        <v>0.54783245824064097</v>
      </c>
      <c r="C4919" s="60">
        <f ca="1">_xlfn.NORM.INV(B4919,'Input Parameters'!$E$15,'Input Parameters'!$F$15)</f>
        <v>277.48054232824825</v>
      </c>
      <c r="D4919" s="10">
        <f t="shared" ca="1" si="734"/>
        <v>0.62397396908935465</v>
      </c>
      <c r="E4919" s="62">
        <f ca="1">IF(_xlfn.NORM.INV(D4919,'Input Parameters'!$E$17,'Input Parameters'!$F$17)&lt;3500,3500,IF(_xlfn.NORM.INV(D4919,'Input Parameters'!$E$17,'Input Parameters'!$F$17)&gt;5500,5500,_xlfn.NORM.INV(D4919,'Input Parameters'!$E$17,'Input Parameters'!$F$17)))</f>
        <v>5021.1543003435791</v>
      </c>
      <c r="F4919" s="10">
        <f t="shared" ca="1" si="735"/>
        <v>0.52077446895749624</v>
      </c>
      <c r="G4919" s="64">
        <f ca="1">_xlfn.NORM.INV(F4919,'Input Parameters'!$E$20,'Input Parameters'!$F$20)</f>
        <v>282.99905276977506</v>
      </c>
      <c r="H4919" s="57">
        <f ca="1">EXP(E4919*(1/'Input Parameters'!$E$23-1/G4919))</f>
        <v>0.54805287813114179</v>
      </c>
      <c r="I4919" s="10">
        <f t="shared" ca="1" si="736"/>
        <v>0.88613933958381763</v>
      </c>
      <c r="J4919" s="30">
        <f ca="1">_xlfn.BETA.INV(I4919,'Input Parameters'!$L$26,'Input Parameters'!$M$26,'Input Parameters'!$J$26,'Input Parameters'!$K$26)</f>
        <v>0.83048420985776605</v>
      </c>
      <c r="K4919" s="168">
        <f ca="1">('Input Parameters'!$E$27/'Input Parameters'!$E$38)^$J4919</f>
        <v>2.5874486479552468E-3</v>
      </c>
      <c r="L4919" s="69">
        <f ca="1">$H4919*$C4919*'Input Parameters'!$E$25*K4919</f>
        <v>0.39348369117134069</v>
      </c>
      <c r="M4919" s="24">
        <f t="shared" ca="1" si="737"/>
        <v>0.45770326136770911</v>
      </c>
      <c r="N4919" s="15">
        <f ca="1">_xlfn.NORM.INV(M4919,'Input Parameters'!$E$29,'Input Parameters'!$F$29)</f>
        <v>9.9989377838633736E-2</v>
      </c>
      <c r="O4919" s="8">
        <f t="shared" ca="1" si="738"/>
        <v>0.32143578727402045</v>
      </c>
      <c r="P4919" s="30">
        <f ca="1">_xlfn.LOGNORM.INV(O4919,'Input Parameters'!$H$30,'Input Parameters'!$I$30)</f>
        <v>2.1554584142063846</v>
      </c>
      <c r="Q4919" s="10">
        <f t="shared" ca="1" si="739"/>
        <v>0.61212360186899017</v>
      </c>
      <c r="R4919" s="30">
        <f>IF('Input Parameters'!$E$32=0,0,_xlfn.BETA.INV(Q4919,'Input Parameters'!$L$32,'Input Parameters'!$M$32,'Input Parameters'!$J$32,'Input Parameters'!$K$32))</f>
        <v>0</v>
      </c>
      <c r="S4919" s="10">
        <f t="shared" ca="1" si="740"/>
        <v>0.91663579560910269</v>
      </c>
      <c r="T4919" s="26">
        <f ca="1">_xlfn.LOGNORM.INV(S4919,'Input Parameters'!$H$34,'Input Parameters'!$I$34)</f>
        <v>59.878878127473044</v>
      </c>
      <c r="U4919" s="10">
        <f t="shared" ca="1" si="741"/>
        <v>0.8121467726303182</v>
      </c>
      <c r="V4919" s="30">
        <f ca="1">_xlfn.BETA.INV(U4919,'Input Parameters'!$L$36,'Input Parameters'!$M$36,'Input Parameters'!$J$36,'Input Parameters'!$K$36)</f>
        <v>0.73139384965753207</v>
      </c>
      <c r="W4919" s="2">
        <f ca="1">N4919+(P4919-N4919)*(1-ERF((T4919-R4919)/(2*SQRT(L4919*'Input Parameters'!$E$38))))</f>
        <v>9.9989377869050447E-2</v>
      </c>
      <c r="X4919">
        <f t="shared" ca="1" si="742"/>
        <v>1</v>
      </c>
      <c r="Y4919" s="7"/>
    </row>
    <row r="4920" spans="1:25" ht="15" customHeight="1" x14ac:dyDescent="0.25">
      <c r="A4920" s="139">
        <v>4913</v>
      </c>
      <c r="B4920" s="10">
        <f t="shared" ca="1" si="733"/>
        <v>0.72627417692027185</v>
      </c>
      <c r="C4920" s="60">
        <f ca="1">_xlfn.NORM.INV(B4920,'Input Parameters'!$E$15,'Input Parameters'!$F$15)</f>
        <v>303.56906048059636</v>
      </c>
      <c r="D4920" s="10">
        <f t="shared" ca="1" si="734"/>
        <v>0.2808790240513892</v>
      </c>
      <c r="E4920" s="62">
        <f ca="1">IF(_xlfn.NORM.INV(D4920,'Input Parameters'!$E$17,'Input Parameters'!$F$17)&lt;3500,3500,IF(_xlfn.NORM.INV(D4920,'Input Parameters'!$E$17,'Input Parameters'!$F$17)&gt;5500,5500,_xlfn.NORM.INV(D4920,'Input Parameters'!$E$17,'Input Parameters'!$F$17)))</f>
        <v>4393.8374663602062</v>
      </c>
      <c r="F4920" s="10">
        <f t="shared" ca="1" si="735"/>
        <v>0.78273568923559655</v>
      </c>
      <c r="G4920" s="64">
        <f ca="1">_xlfn.NORM.INV(F4920,'Input Parameters'!$E$20,'Input Parameters'!$F$20)</f>
        <v>287.8858204310547</v>
      </c>
      <c r="H4920" s="57">
        <f ca="1">EXP(E4920*(1/'Input Parameters'!$E$23-1/G4920))</f>
        <v>0.76897150752562637</v>
      </c>
      <c r="I4920" s="10">
        <f t="shared" ca="1" si="736"/>
        <v>1.0067361589060853E-2</v>
      </c>
      <c r="J4920" s="30">
        <f ca="1">_xlfn.BETA.INV(I4920,'Input Parameters'!$L$26,'Input Parameters'!$M$26,'Input Parameters'!$J$26,'Input Parameters'!$K$26)</f>
        <v>0.28011759599507574</v>
      </c>
      <c r="K4920" s="168">
        <f ca="1">('Input Parameters'!$E$27/'Input Parameters'!$E$38)^$J4920</f>
        <v>0.13408381751773643</v>
      </c>
      <c r="L4920" s="69">
        <f ca="1">$H4920*$C4920*'Input Parameters'!$E$25*K4920</f>
        <v>31.299984404727244</v>
      </c>
      <c r="M4920" s="24">
        <f t="shared" ca="1" si="737"/>
        <v>0.66914638272847682</v>
      </c>
      <c r="N4920" s="15">
        <f ca="1">_xlfn.NORM.INV(M4920,'Input Parameters'!$E$29,'Input Parameters'!$F$29)</f>
        <v>0.10004375572942845</v>
      </c>
      <c r="O4920" s="8">
        <f t="shared" ca="1" si="738"/>
        <v>0.89034785191042809</v>
      </c>
      <c r="P4920" s="30">
        <f ca="1">_xlfn.LOGNORM.INV(O4920,'Input Parameters'!$H$30,'Input Parameters'!$I$30)</f>
        <v>4.7937051060581126</v>
      </c>
      <c r="Q4920" s="10">
        <f t="shared" ca="1" si="739"/>
        <v>2.3463832736895784E-2</v>
      </c>
      <c r="R4920" s="30">
        <f>IF('Input Parameters'!$E$32=0,0,_xlfn.BETA.INV(Q4920,'Input Parameters'!$L$32,'Input Parameters'!$M$32,'Input Parameters'!$J$32,'Input Parameters'!$K$32))</f>
        <v>0</v>
      </c>
      <c r="S4920" s="10">
        <f t="shared" ca="1" si="740"/>
        <v>9.371401322312034E-2</v>
      </c>
      <c r="T4920" s="26">
        <f ca="1">_xlfn.LOGNORM.INV(S4920,'Input Parameters'!$H$34,'Input Parameters'!$I$34)</f>
        <v>42.777159069385611</v>
      </c>
      <c r="U4920" s="10">
        <f t="shared" ca="1" si="741"/>
        <v>0.49626295937214027</v>
      </c>
      <c r="V4920" s="30">
        <f ca="1">_xlfn.BETA.INV(U4920,'Input Parameters'!$L$36,'Input Parameters'!$M$36,'Input Parameters'!$J$36,'Input Parameters'!$K$36)</f>
        <v>0.58446316288950029</v>
      </c>
      <c r="W4920" s="2">
        <f ca="1">N4920+(P4920-N4920)*(1-ERF((T4920-R4920)/(2*SQRT(L4920*'Input Parameters'!$E$38))))</f>
        <v>2.8633965307113032</v>
      </c>
      <c r="X4920">
        <f t="shared" ca="1" si="742"/>
        <v>0</v>
      </c>
      <c r="Y4920" s="7"/>
    </row>
    <row r="4921" spans="1:25" ht="15" customHeight="1" x14ac:dyDescent="0.25">
      <c r="A4921" s="139">
        <v>4914</v>
      </c>
      <c r="B4921" s="10">
        <f t="shared" ca="1" si="733"/>
        <v>0.39919725962973118</v>
      </c>
      <c r="C4921" s="60">
        <f ca="1">_xlfn.NORM.INV(B4921,'Input Parameters'!$E$15,'Input Parameters'!$F$15)</f>
        <v>257.12481640965984</v>
      </c>
      <c r="D4921" s="10">
        <f t="shared" ca="1" si="734"/>
        <v>0.88733215053730485</v>
      </c>
      <c r="E4921" s="62">
        <f ca="1">IF(_xlfn.NORM.INV(D4921,'Input Parameters'!$E$17,'Input Parameters'!$F$17)&lt;3500,3500,IF(_xlfn.NORM.INV(D4921,'Input Parameters'!$E$17,'Input Parameters'!$F$17)&gt;5500,5500,_xlfn.NORM.INV(D4921,'Input Parameters'!$E$17,'Input Parameters'!$F$17)))</f>
        <v>5500</v>
      </c>
      <c r="F4921" s="10">
        <f t="shared" ca="1" si="735"/>
        <v>0.85760106332120523</v>
      </c>
      <c r="G4921" s="64">
        <f ca="1">_xlfn.NORM.INV(F4921,'Input Parameters'!$E$20,'Input Parameters'!$F$20)</f>
        <v>289.81634264272492</v>
      </c>
      <c r="H4921" s="57">
        <f ca="1">EXP(E4921*(1/'Input Parameters'!$E$23-1/G4921))</f>
        <v>0.81744099830179351</v>
      </c>
      <c r="I4921" s="10">
        <f t="shared" ca="1" si="736"/>
        <v>0.96220617585227197</v>
      </c>
      <c r="J4921" s="30">
        <f ca="1">_xlfn.BETA.INV(I4921,'Input Parameters'!$L$26,'Input Parameters'!$M$26,'Input Parameters'!$J$26,'Input Parameters'!$K$26)</f>
        <v>0.88859636441418033</v>
      </c>
      <c r="K4921" s="168">
        <f ca="1">('Input Parameters'!$E$27/'Input Parameters'!$E$38)^$J4921</f>
        <v>1.7054558692864755E-3</v>
      </c>
      <c r="L4921" s="69">
        <f ca="1">$H4921*$C4921*'Input Parameters'!$E$25*K4921</f>
        <v>0.35846016167423922</v>
      </c>
      <c r="M4921" s="24">
        <f t="shared" ca="1" si="737"/>
        <v>0.55474084803094958</v>
      </c>
      <c r="N4921" s="15">
        <f ca="1">_xlfn.NORM.INV(M4921,'Input Parameters'!$E$29,'Input Parameters'!$F$29)</f>
        <v>0.10001376483974297</v>
      </c>
      <c r="O4921" s="8">
        <f t="shared" ca="1" si="738"/>
        <v>0.92629103544852298</v>
      </c>
      <c r="P4921" s="30">
        <f ca="1">_xlfn.LOGNORM.INV(O4921,'Input Parameters'!$H$30,'Input Parameters'!$I$30)</f>
        <v>5.3195265651591468</v>
      </c>
      <c r="Q4921" s="10">
        <f t="shared" ca="1" si="739"/>
        <v>0.23494125477643102</v>
      </c>
      <c r="R4921" s="30">
        <f>IF('Input Parameters'!$E$32=0,0,_xlfn.BETA.INV(Q4921,'Input Parameters'!$L$32,'Input Parameters'!$M$32,'Input Parameters'!$J$32,'Input Parameters'!$K$32))</f>
        <v>0</v>
      </c>
      <c r="S4921" s="10">
        <f t="shared" ca="1" si="740"/>
        <v>6.5664492129518637E-2</v>
      </c>
      <c r="T4921" s="26">
        <f ca="1">_xlfn.LOGNORM.INV(S4921,'Input Parameters'!$H$34,'Input Parameters'!$I$34)</f>
        <v>41.773602489272037</v>
      </c>
      <c r="U4921" s="10">
        <f t="shared" ca="1" si="741"/>
        <v>0.66707332661680419</v>
      </c>
      <c r="V4921" s="30">
        <f ca="1">_xlfn.BETA.INV(U4921,'Input Parameters'!$L$36,'Input Parameters'!$M$36,'Input Parameters'!$J$36,'Input Parameters'!$K$36)</f>
        <v>0.65431819441810513</v>
      </c>
      <c r="W4921" s="2">
        <f ca="1">N4921+(P4921-N4921)*(1-ERF((T4921-R4921)/(2*SQRT(L4921*'Input Parameters'!$E$38))))</f>
        <v>0.10001797780660027</v>
      </c>
      <c r="X4921">
        <f t="shared" ca="1" si="742"/>
        <v>1</v>
      </c>
      <c r="Y4921" s="7"/>
    </row>
    <row r="4922" spans="1:25" ht="15" customHeight="1" x14ac:dyDescent="0.25">
      <c r="A4922" s="139">
        <v>4915</v>
      </c>
      <c r="B4922" s="10">
        <f t="shared" ca="1" si="733"/>
        <v>0.84949049098957397</v>
      </c>
      <c r="C4922" s="60">
        <f ca="1">_xlfn.NORM.INV(B4922,'Input Parameters'!$E$15,'Input Parameters'!$F$15)</f>
        <v>327.01679858552347</v>
      </c>
      <c r="D4922" s="10">
        <f t="shared" ca="1" si="734"/>
        <v>0.731796947744073</v>
      </c>
      <c r="E4922" s="62">
        <f ca="1">IF(_xlfn.NORM.INV(D4922,'Input Parameters'!$E$17,'Input Parameters'!$F$17)&lt;3500,3500,IF(_xlfn.NORM.INV(D4922,'Input Parameters'!$E$17,'Input Parameters'!$F$17)&gt;5500,5500,_xlfn.NORM.INV(D4922,'Input Parameters'!$E$17,'Input Parameters'!$F$17)))</f>
        <v>5232.7797273076058</v>
      </c>
      <c r="F4922" s="10">
        <f t="shared" ca="1" si="735"/>
        <v>0.20851388370045099</v>
      </c>
      <c r="G4922" s="64">
        <f ca="1">_xlfn.NORM.INV(F4922,'Input Parameters'!$E$20,'Input Parameters'!$F$20)</f>
        <v>277.21235676003909</v>
      </c>
      <c r="H4922" s="57">
        <f ca="1">EXP(E4922*(1/'Input Parameters'!$E$23-1/G4922))</f>
        <v>0.36323308463788551</v>
      </c>
      <c r="I4922" s="10">
        <f t="shared" ca="1" si="736"/>
        <v>0.52957170679810139</v>
      </c>
      <c r="J4922" s="30">
        <f ca="1">_xlfn.BETA.INV(I4922,'Input Parameters'!$L$26,'Input Parameters'!$M$26,'Input Parameters'!$J$26,'Input Parameters'!$K$26)</f>
        <v>0.67326236717207721</v>
      </c>
      <c r="K4922" s="168">
        <f ca="1">('Input Parameters'!$E$27/'Input Parameters'!$E$38)^$J4922</f>
        <v>7.9918983702809317E-3</v>
      </c>
      <c r="L4922" s="69">
        <f ca="1">$H4922*$C4922*'Input Parameters'!$E$25*K4922</f>
        <v>0.94930422534968728</v>
      </c>
      <c r="M4922" s="24">
        <f t="shared" ca="1" si="737"/>
        <v>0.16811710273607061</v>
      </c>
      <c r="N4922" s="15">
        <f ca="1">_xlfn.NORM.INV(M4922,'Input Parameters'!$E$29,'Input Parameters'!$F$29)</f>
        <v>9.9903836743127042E-2</v>
      </c>
      <c r="O4922" s="8">
        <f t="shared" ca="1" si="738"/>
        <v>0.85393488113710903</v>
      </c>
      <c r="P4922" s="30">
        <f ca="1">_xlfn.LOGNORM.INV(O4922,'Input Parameters'!$H$30,'Input Parameters'!$I$30)</f>
        <v>4.4135294275324037</v>
      </c>
      <c r="Q4922" s="10">
        <f t="shared" ca="1" si="739"/>
        <v>0.90568696675144345</v>
      </c>
      <c r="R4922" s="30">
        <f>IF('Input Parameters'!$E$32=0,0,_xlfn.BETA.INV(Q4922,'Input Parameters'!$L$32,'Input Parameters'!$M$32,'Input Parameters'!$J$32,'Input Parameters'!$K$32))</f>
        <v>0</v>
      </c>
      <c r="S4922" s="10">
        <f t="shared" ca="1" si="740"/>
        <v>0.86841340461773042</v>
      </c>
      <c r="T4922" s="26">
        <f ca="1">_xlfn.LOGNORM.INV(S4922,'Input Parameters'!$H$34,'Input Parameters'!$I$34)</f>
        <v>57.943465622385709</v>
      </c>
      <c r="U4922" s="10">
        <f t="shared" ca="1" si="741"/>
        <v>0.59428281693765161</v>
      </c>
      <c r="V4922" s="30">
        <f ca="1">_xlfn.BETA.INV(U4922,'Input Parameters'!$L$36,'Input Parameters'!$M$36,'Input Parameters'!$J$36,'Input Parameters'!$K$36)</f>
        <v>0.62305759503017644</v>
      </c>
      <c r="W4922" s="2">
        <f ca="1">N4922+(P4922-N4922)*(1-ERF((T4922-R4922)/(2*SQRT(L4922*'Input Parameters'!$E$38))))</f>
        <v>0.1000163577509972</v>
      </c>
      <c r="X4922">
        <f t="shared" ca="1" si="742"/>
        <v>1</v>
      </c>
      <c r="Y4922" s="7"/>
    </row>
    <row r="4923" spans="1:25" ht="15" customHeight="1" x14ac:dyDescent="0.25">
      <c r="A4923" s="139">
        <v>4916</v>
      </c>
      <c r="B4923" s="10">
        <f t="shared" ca="1" si="733"/>
        <v>0.37870340283105952</v>
      </c>
      <c r="C4923" s="60">
        <f ca="1">_xlfn.NORM.INV(B4923,'Input Parameters'!$E$15,'Input Parameters'!$F$15)</f>
        <v>254.22750242580372</v>
      </c>
      <c r="D4923" s="10">
        <f t="shared" ca="1" si="734"/>
        <v>0.72227044107485272</v>
      </c>
      <c r="E4923" s="62">
        <f ca="1">IF(_xlfn.NORM.INV(D4923,'Input Parameters'!$E$17,'Input Parameters'!$F$17)&lt;3500,3500,IF(_xlfn.NORM.INV(D4923,'Input Parameters'!$E$17,'Input Parameters'!$F$17)&gt;5500,5500,_xlfn.NORM.INV(D4923,'Input Parameters'!$E$17,'Input Parameters'!$F$17)))</f>
        <v>5212.7197221812121</v>
      </c>
      <c r="F4923" s="10">
        <f t="shared" ca="1" si="735"/>
        <v>0.41369835269406541</v>
      </c>
      <c r="G4923" s="64">
        <f ca="1">_xlfn.NORM.INV(F4923,'Input Parameters'!$E$20,'Input Parameters'!$F$20)</f>
        <v>281.18912133505006</v>
      </c>
      <c r="H4923" s="57">
        <f ca="1">EXP(E4923*(1/'Input Parameters'!$E$23-1/G4923))</f>
        <v>0.47573771198786458</v>
      </c>
      <c r="I4923" s="10">
        <f t="shared" ca="1" si="736"/>
        <v>0.65218393990950363</v>
      </c>
      <c r="J4923" s="30">
        <f ca="1">_xlfn.BETA.INV(I4923,'Input Parameters'!$L$26,'Input Parameters'!$M$26,'Input Parameters'!$J$26,'Input Parameters'!$K$26)</f>
        <v>0.72214359404204731</v>
      </c>
      <c r="K4923" s="168">
        <f ca="1">('Input Parameters'!$E$27/'Input Parameters'!$E$38)^$J4923</f>
        <v>5.6282700603864175E-3</v>
      </c>
      <c r="L4923" s="69">
        <f ca="1">$H4923*$C4923*'Input Parameters'!$E$25*K4923</f>
        <v>0.68071455754672761</v>
      </c>
      <c r="M4923" s="24">
        <f t="shared" ca="1" si="737"/>
        <v>0.85156303289319291</v>
      </c>
      <c r="N4923" s="15">
        <f ca="1">_xlfn.NORM.INV(M4923,'Input Parameters'!$E$29,'Input Parameters'!$F$29)</f>
        <v>0.10010431605648967</v>
      </c>
      <c r="O4923" s="8">
        <f t="shared" ca="1" si="738"/>
        <v>0.7155476440969416</v>
      </c>
      <c r="P4923" s="30">
        <f ca="1">_xlfn.LOGNORM.INV(O4923,'Input Parameters'!$H$30,'Input Parameters'!$I$30)</f>
        <v>3.511837602571521</v>
      </c>
      <c r="Q4923" s="10">
        <f t="shared" ca="1" si="739"/>
        <v>0.61240875401264827</v>
      </c>
      <c r="R4923" s="30">
        <f>IF('Input Parameters'!$E$32=0,0,_xlfn.BETA.INV(Q4923,'Input Parameters'!$L$32,'Input Parameters'!$M$32,'Input Parameters'!$J$32,'Input Parameters'!$K$32))</f>
        <v>0</v>
      </c>
      <c r="S4923" s="10">
        <f t="shared" ca="1" si="740"/>
        <v>0.94736953934602364</v>
      </c>
      <c r="T4923" s="26">
        <f ca="1">_xlfn.LOGNORM.INV(S4923,'Input Parameters'!$H$34,'Input Parameters'!$I$34)</f>
        <v>61.672817147427416</v>
      </c>
      <c r="U4923" s="10">
        <f t="shared" ca="1" si="741"/>
        <v>0.14318496905439948</v>
      </c>
      <c r="V4923" s="30">
        <f ca="1">_xlfn.BETA.INV(U4923,'Input Parameters'!$L$36,'Input Parameters'!$M$36,'Input Parameters'!$J$36,'Input Parameters'!$K$36)</f>
        <v>0.44141601974339162</v>
      </c>
      <c r="W4923" s="2">
        <f ca="1">N4923+(P4923-N4923)*(1-ERF((T4923-R4923)/(2*SQRT(L4923*'Input Parameters'!$E$38))))</f>
        <v>0.10010474346800514</v>
      </c>
      <c r="X4923">
        <f t="shared" ca="1" si="742"/>
        <v>1</v>
      </c>
      <c r="Y4923" s="7"/>
    </row>
    <row r="4924" spans="1:25" ht="15" customHeight="1" x14ac:dyDescent="0.25">
      <c r="A4924" s="139">
        <v>4917</v>
      </c>
      <c r="B4924" s="10">
        <f t="shared" ca="1" si="733"/>
        <v>0.75474015532208472</v>
      </c>
      <c r="C4924" s="60">
        <f ca="1">_xlfn.NORM.INV(B4924,'Input Parameters'!$E$15,'Input Parameters'!$F$15)</f>
        <v>308.33262787910246</v>
      </c>
      <c r="D4924" s="10">
        <f t="shared" ca="1" si="734"/>
        <v>0.86828744817465786</v>
      </c>
      <c r="E4924" s="62">
        <f ca="1">IF(_xlfn.NORM.INV(D4924,'Input Parameters'!$E$17,'Input Parameters'!$F$17)&lt;3500,3500,IF(_xlfn.NORM.INV(D4924,'Input Parameters'!$E$17,'Input Parameters'!$F$17)&gt;5500,5500,_xlfn.NORM.INV(D4924,'Input Parameters'!$E$17,'Input Parameters'!$F$17)))</f>
        <v>5500</v>
      </c>
      <c r="F4924" s="10">
        <f t="shared" ca="1" si="735"/>
        <v>0.81600717691442959</v>
      </c>
      <c r="G4924" s="64">
        <f ca="1">_xlfn.NORM.INV(F4924,'Input Parameters'!$E$20,'Input Parameters'!$F$20)</f>
        <v>288.68169485714583</v>
      </c>
      <c r="H4924" s="57">
        <f ca="1">EXP(E4924*(1/'Input Parameters'!$E$23-1/G4924))</f>
        <v>0.75868642458919922</v>
      </c>
      <c r="I4924" s="10">
        <f t="shared" ca="1" si="736"/>
        <v>0.49479901305990459</v>
      </c>
      <c r="J4924" s="30">
        <f ca="1">_xlfn.BETA.INV(I4924,'Input Parameters'!$L$26,'Input Parameters'!$M$26,'Input Parameters'!$J$26,'Input Parameters'!$K$26)</f>
        <v>0.65929919355098621</v>
      </c>
      <c r="K4924" s="168">
        <f ca="1">('Input Parameters'!$E$27/'Input Parameters'!$E$38)^$J4924</f>
        <v>8.833810846308637E-3</v>
      </c>
      <c r="L4924" s="69">
        <f ca="1">$H4924*$C4924*'Input Parameters'!$E$25*K4924</f>
        <v>2.0664737516462339</v>
      </c>
      <c r="M4924" s="24">
        <f t="shared" ca="1" si="737"/>
        <v>0.73131097883732787</v>
      </c>
      <c r="N4924" s="15">
        <f ca="1">_xlfn.NORM.INV(M4924,'Input Parameters'!$E$29,'Input Parameters'!$F$29)</f>
        <v>0.10006167827334311</v>
      </c>
      <c r="O4924" s="8">
        <f t="shared" ca="1" si="738"/>
        <v>0.93783223451617626</v>
      </c>
      <c r="P4924" s="30">
        <f ca="1">_xlfn.LOGNORM.INV(O4924,'Input Parameters'!$H$30,'Input Parameters'!$I$30)</f>
        <v>5.5456190490889421</v>
      </c>
      <c r="Q4924" s="10">
        <f t="shared" ca="1" si="739"/>
        <v>0.61382441353465833</v>
      </c>
      <c r="R4924" s="30">
        <f>IF('Input Parameters'!$E$32=0,0,_xlfn.BETA.INV(Q4924,'Input Parameters'!$L$32,'Input Parameters'!$M$32,'Input Parameters'!$J$32,'Input Parameters'!$K$32))</f>
        <v>0</v>
      </c>
      <c r="S4924" s="10">
        <f t="shared" ca="1" si="740"/>
        <v>0.27414912840460093</v>
      </c>
      <c r="T4924" s="26">
        <f ca="1">_xlfn.LOGNORM.INV(S4924,'Input Parameters'!$H$34,'Input Parameters'!$I$34)</f>
        <v>46.777200481694166</v>
      </c>
      <c r="U4924" s="10">
        <f t="shared" ca="1" si="741"/>
        <v>7.0223150298566628E-2</v>
      </c>
      <c r="V4924" s="30">
        <f ca="1">_xlfn.BETA.INV(U4924,'Input Parameters'!$L$36,'Input Parameters'!$M$36,'Input Parameters'!$J$36,'Input Parameters'!$K$36)</f>
        <v>0.39624988984054998</v>
      </c>
      <c r="W4924" s="2">
        <f ca="1">N4924+(P4924-N4924)*(1-ERF((T4924-R4924)/(2*SQRT(L4924*'Input Parameters'!$E$38))))</f>
        <v>0.21657115243262864</v>
      </c>
      <c r="X4924">
        <f t="shared" ca="1" si="742"/>
        <v>1</v>
      </c>
      <c r="Y4924" s="7"/>
    </row>
    <row r="4925" spans="1:25" ht="15" customHeight="1" x14ac:dyDescent="0.25">
      <c r="A4925" s="139">
        <v>4918</v>
      </c>
      <c r="B4925" s="10">
        <f t="shared" ca="1" si="733"/>
        <v>6.4354515098700715E-2</v>
      </c>
      <c r="C4925" s="60">
        <f ca="1">_xlfn.NORM.INV(B4925,'Input Parameters'!$E$15,'Input Parameters'!$F$15)</f>
        <v>188.63585160809282</v>
      </c>
      <c r="D4925" s="10">
        <f t="shared" ca="1" si="734"/>
        <v>0.67309437671596228</v>
      </c>
      <c r="E4925" s="62">
        <f ca="1">IF(_xlfn.NORM.INV(D4925,'Input Parameters'!$E$17,'Input Parameters'!$F$17)&lt;3500,3500,IF(_xlfn.NORM.INV(D4925,'Input Parameters'!$E$17,'Input Parameters'!$F$17)&gt;5500,5500,_xlfn.NORM.INV(D4925,'Input Parameters'!$E$17,'Input Parameters'!$F$17)))</f>
        <v>5113.9317027478937</v>
      </c>
      <c r="F4925" s="10">
        <f t="shared" ca="1" si="735"/>
        <v>0.37960408150874836</v>
      </c>
      <c r="G4925" s="64">
        <f ca="1">_xlfn.NORM.INV(F4925,'Input Parameters'!$E$20,'Input Parameters'!$F$20)</f>
        <v>280.59631079511865</v>
      </c>
      <c r="H4925" s="57">
        <f ca="1">EXP(E4925*(1/'Input Parameters'!$E$23-1/G4925))</f>
        <v>0.46429609792310816</v>
      </c>
      <c r="I4925" s="10">
        <f t="shared" ca="1" si="736"/>
        <v>0.67904845295826954</v>
      </c>
      <c r="J4925" s="30">
        <f ca="1">_xlfn.BETA.INV(I4925,'Input Parameters'!$L$26,'Input Parameters'!$M$26,'Input Parameters'!$J$26,'Input Parameters'!$K$26)</f>
        <v>0.73305039272192363</v>
      </c>
      <c r="K4925" s="168">
        <f ca="1">('Input Parameters'!$E$27/'Input Parameters'!$E$38)^$J4925</f>
        <v>5.2047277603134625E-3</v>
      </c>
      <c r="L4925" s="69">
        <f ca="1">$H4925*$C4925*'Input Parameters'!$E$25*K4925</f>
        <v>0.45584509802688461</v>
      </c>
      <c r="M4925" s="24">
        <f t="shared" ca="1" si="737"/>
        <v>0.72710884654943431</v>
      </c>
      <c r="N4925" s="15">
        <f ca="1">_xlfn.NORM.INV(M4925,'Input Parameters'!$E$29,'Input Parameters'!$F$29)</f>
        <v>0.10006040922573789</v>
      </c>
      <c r="O4925" s="8">
        <f t="shared" ca="1" si="738"/>
        <v>0.32190559871052682</v>
      </c>
      <c r="P4925" s="30">
        <f ca="1">_xlfn.LOGNORM.INV(O4925,'Input Parameters'!$H$30,'Input Parameters'!$I$30)</f>
        <v>2.1567935822823796</v>
      </c>
      <c r="Q4925" s="10">
        <f t="shared" ca="1" si="739"/>
        <v>0.2635646314181046</v>
      </c>
      <c r="R4925" s="30">
        <f>IF('Input Parameters'!$E$32=0,0,_xlfn.BETA.INV(Q4925,'Input Parameters'!$L$32,'Input Parameters'!$M$32,'Input Parameters'!$J$32,'Input Parameters'!$K$32))</f>
        <v>0</v>
      </c>
      <c r="S4925" s="10">
        <f t="shared" ca="1" si="740"/>
        <v>3.6666238021507924E-2</v>
      </c>
      <c r="T4925" s="26">
        <f ca="1">_xlfn.LOGNORM.INV(S4925,'Input Parameters'!$H$34,'Input Parameters'!$I$34)</f>
        <v>40.332873001629181</v>
      </c>
      <c r="U4925" s="10">
        <f t="shared" ca="1" si="741"/>
        <v>0.4844036893893291</v>
      </c>
      <c r="V4925" s="30">
        <f ca="1">_xlfn.BETA.INV(U4925,'Input Parameters'!$L$36,'Input Parameters'!$M$36,'Input Parameters'!$J$36,'Input Parameters'!$K$36)</f>
        <v>0.57995373936158323</v>
      </c>
      <c r="W4925" s="2">
        <f ca="1">N4925+(P4925-N4925)*(1-ERF((T4925-R4925)/(2*SQRT(L4925*'Input Parameters'!$E$38))))</f>
        <v>0.10010974692009308</v>
      </c>
      <c r="X4925">
        <f t="shared" ca="1" si="742"/>
        <v>1</v>
      </c>
      <c r="Y4925" s="7"/>
    </row>
    <row r="4926" spans="1:25" ht="15" customHeight="1" x14ac:dyDescent="0.25">
      <c r="A4926" s="139">
        <v>4919</v>
      </c>
      <c r="B4926" s="10">
        <f t="shared" ca="1" si="733"/>
        <v>0.23278722485427428</v>
      </c>
      <c r="C4926" s="60">
        <f ca="1">_xlfn.NORM.INV(B4926,'Input Parameters'!$E$15,'Input Parameters'!$F$15)</f>
        <v>231.42232382302143</v>
      </c>
      <c r="D4926" s="10">
        <f t="shared" ca="1" si="734"/>
        <v>0.5391488341232048</v>
      </c>
      <c r="E4926" s="62">
        <f ca="1">IF(_xlfn.NORM.INV(D4926,'Input Parameters'!$E$17,'Input Parameters'!$F$17)&lt;3500,3500,IF(_xlfn.NORM.INV(D4926,'Input Parameters'!$E$17,'Input Parameters'!$F$17)&gt;5500,5500,_xlfn.NORM.INV(D4926,'Input Parameters'!$E$17,'Input Parameters'!$F$17)))</f>
        <v>4868.8027239127705</v>
      </c>
      <c r="F4926" s="10">
        <f t="shared" ca="1" si="735"/>
        <v>0.31355650294021831</v>
      </c>
      <c r="G4926" s="64">
        <f ca="1">_xlfn.NORM.INV(F4926,'Input Parameters'!$E$20,'Input Parameters'!$F$20)</f>
        <v>279.39517809393027</v>
      </c>
      <c r="H4926" s="57">
        <f ca="1">EXP(E4926*(1/'Input Parameters'!$E$23-1/G4926))</f>
        <v>0.44706466531351574</v>
      </c>
      <c r="I4926" s="10">
        <f t="shared" ca="1" si="736"/>
        <v>0.75812435768089736</v>
      </c>
      <c r="J4926" s="30">
        <f ca="1">_xlfn.BETA.INV(I4926,'Input Parameters'!$L$26,'Input Parameters'!$M$26,'Input Parameters'!$J$26,'Input Parameters'!$K$26)</f>
        <v>0.76645371628127434</v>
      </c>
      <c r="K4926" s="168">
        <f ca="1">('Input Parameters'!$E$27/'Input Parameters'!$E$38)^$J4926</f>
        <v>4.0958102614024909E-3</v>
      </c>
      <c r="L4926" s="69">
        <f ca="1">$H4926*$C4926*'Input Parameters'!$E$25*K4926</f>
        <v>0.42375557588726237</v>
      </c>
      <c r="M4926" s="24">
        <f t="shared" ca="1" si="737"/>
        <v>0.59782408578884139</v>
      </c>
      <c r="N4926" s="15">
        <f ca="1">_xlfn.NORM.INV(M4926,'Input Parameters'!$E$29,'Input Parameters'!$F$29)</f>
        <v>0.10002477190021722</v>
      </c>
      <c r="O4926" s="8">
        <f t="shared" ca="1" si="738"/>
        <v>7.0905508118257465E-2</v>
      </c>
      <c r="P4926" s="30">
        <f ca="1">_xlfn.LOGNORM.INV(O4926,'Input Parameters'!$H$30,'Input Parameters'!$I$30)</f>
        <v>1.3405437335342349</v>
      </c>
      <c r="Q4926" s="10">
        <f t="shared" ca="1" si="739"/>
        <v>0.5018692652894261</v>
      </c>
      <c r="R4926" s="30">
        <f>IF('Input Parameters'!$E$32=0,0,_xlfn.BETA.INV(Q4926,'Input Parameters'!$L$32,'Input Parameters'!$M$32,'Input Parameters'!$J$32,'Input Parameters'!$K$32))</f>
        <v>0</v>
      </c>
      <c r="S4926" s="10">
        <f t="shared" ca="1" si="740"/>
        <v>0.5557678338345301</v>
      </c>
      <c r="T4926" s="26">
        <f ca="1">_xlfn.LOGNORM.INV(S4926,'Input Parameters'!$H$34,'Input Parameters'!$I$34)</f>
        <v>51.295719575404085</v>
      </c>
      <c r="U4926" s="10">
        <f t="shared" ca="1" si="741"/>
        <v>1.0819919911626563E-3</v>
      </c>
      <c r="V4926" s="30">
        <f ca="1">_xlfn.BETA.INV(U4926,'Input Parameters'!$L$36,'Input Parameters'!$M$36,'Input Parameters'!$J$36,'Input Parameters'!$K$36)</f>
        <v>0.27351656447501205</v>
      </c>
      <c r="W4926" s="2">
        <f ca="1">N4926+(P4926-N4926)*(1-ERF((T4926-R4926)/(2*SQRT(L4926*'Input Parameters'!$E$38))))</f>
        <v>0.10002480314657811</v>
      </c>
      <c r="X4926">
        <f t="shared" ca="1" si="742"/>
        <v>1</v>
      </c>
      <c r="Y4926" s="7"/>
    </row>
    <row r="4927" spans="1:25" ht="15" customHeight="1" x14ac:dyDescent="0.25">
      <c r="A4927" s="139">
        <v>4920</v>
      </c>
      <c r="B4927" s="10">
        <f t="shared" ca="1" si="733"/>
        <v>0.72074891554777809</v>
      </c>
      <c r="C4927" s="60">
        <f ca="1">_xlfn.NORM.INV(B4927,'Input Parameters'!$E$15,'Input Parameters'!$F$15)</f>
        <v>302.67403350199163</v>
      </c>
      <c r="D4927" s="10">
        <f t="shared" ca="1" si="734"/>
        <v>0.81397334853398284</v>
      </c>
      <c r="E4927" s="62">
        <f ca="1">IF(_xlfn.NORM.INV(D4927,'Input Parameters'!$E$17,'Input Parameters'!$F$17)&lt;3500,3500,IF(_xlfn.NORM.INV(D4927,'Input Parameters'!$E$17,'Input Parameters'!$F$17)&gt;5500,5500,_xlfn.NORM.INV(D4927,'Input Parameters'!$E$17,'Input Parameters'!$F$17)))</f>
        <v>5424.8436723559971</v>
      </c>
      <c r="F4927" s="10">
        <f t="shared" ca="1" si="735"/>
        <v>0.88039323172910489</v>
      </c>
      <c r="G4927" s="64">
        <f ca="1">_xlfn.NORM.INV(F4927,'Input Parameters'!$E$20,'Input Parameters'!$F$20)</f>
        <v>290.53559734611451</v>
      </c>
      <c r="H4927" s="57">
        <f ca="1">EXP(E4927*(1/'Input Parameters'!$E$23-1/G4927))</f>
        <v>0.8585735422696773</v>
      </c>
      <c r="I4927" s="10">
        <f t="shared" ca="1" si="736"/>
        <v>0.19001994075497275</v>
      </c>
      <c r="J4927" s="30">
        <f ca="1">_xlfn.BETA.INV(I4927,'Input Parameters'!$L$26,'Input Parameters'!$M$26,'Input Parameters'!$J$26,'Input Parameters'!$K$26)</f>
        <v>0.51365024474728005</v>
      </c>
      <c r="K4927" s="168">
        <f ca="1">('Input Parameters'!$E$27/'Input Parameters'!$E$38)^$J4927</f>
        <v>2.511159949914735E-2</v>
      </c>
      <c r="L4927" s="69">
        <f ca="1">$H4927*$C4927*'Input Parameters'!$E$25*K4927</f>
        <v>6.5256990568138722</v>
      </c>
      <c r="M4927" s="24">
        <f t="shared" ca="1" si="737"/>
        <v>0.11154083168774387</v>
      </c>
      <c r="N4927" s="15">
        <f ca="1">_xlfn.NORM.INV(M4927,'Input Parameters'!$E$29,'Input Parameters'!$F$29)</f>
        <v>9.9878162542770502E-2</v>
      </c>
      <c r="O4927" s="8">
        <f t="shared" ca="1" si="738"/>
        <v>0.65750337005406623</v>
      </c>
      <c r="P4927" s="30">
        <f ca="1">_xlfn.LOGNORM.INV(O4927,'Input Parameters'!$H$30,'Input Parameters'!$I$30)</f>
        <v>3.2500355979719315</v>
      </c>
      <c r="Q4927" s="10">
        <f t="shared" ca="1" si="739"/>
        <v>0.81154848174433214</v>
      </c>
      <c r="R4927" s="30">
        <f>IF('Input Parameters'!$E$32=0,0,_xlfn.BETA.INV(Q4927,'Input Parameters'!$L$32,'Input Parameters'!$M$32,'Input Parameters'!$J$32,'Input Parameters'!$K$32))</f>
        <v>0</v>
      </c>
      <c r="S4927" s="10">
        <f t="shared" ca="1" si="740"/>
        <v>0.97056150108207839</v>
      </c>
      <c r="T4927" s="26">
        <f ca="1">_xlfn.LOGNORM.INV(S4927,'Input Parameters'!$H$34,'Input Parameters'!$I$34)</f>
        <v>63.775455510336769</v>
      </c>
      <c r="U4927" s="10">
        <f t="shared" ca="1" si="741"/>
        <v>0.16161554115052923</v>
      </c>
      <c r="V4927" s="30">
        <f ca="1">_xlfn.BETA.INV(U4927,'Input Parameters'!$L$36,'Input Parameters'!$M$36,'Input Parameters'!$J$36,'Input Parameters'!$K$36)</f>
        <v>0.45073981176753869</v>
      </c>
      <c r="W4927" s="2">
        <f ca="1">N4927+(P4927-N4927)*(1-ERF((T4927-R4927)/(2*SQRT(L4927*'Input Parameters'!$E$38))))</f>
        <v>0.34404340496132174</v>
      </c>
      <c r="X4927">
        <f t="shared" ca="1" si="742"/>
        <v>1</v>
      </c>
      <c r="Y4927" s="7"/>
    </row>
    <row r="4928" spans="1:25" ht="15" customHeight="1" x14ac:dyDescent="0.25">
      <c r="A4928" s="139">
        <v>4921</v>
      </c>
      <c r="B4928" s="10">
        <f t="shared" ca="1" si="733"/>
        <v>0.67041318155991303</v>
      </c>
      <c r="C4928" s="60">
        <f ca="1">_xlfn.NORM.INV(B4928,'Input Parameters'!$E$15,'Input Parameters'!$F$15)</f>
        <v>294.86945349092406</v>
      </c>
      <c r="D4928" s="10">
        <f t="shared" ca="1" si="734"/>
        <v>0.88993667145523803</v>
      </c>
      <c r="E4928" s="62">
        <f ca="1">IF(_xlfn.NORM.INV(D4928,'Input Parameters'!$E$17,'Input Parameters'!$F$17)&lt;3500,3500,IF(_xlfn.NORM.INV(D4928,'Input Parameters'!$E$17,'Input Parameters'!$F$17)&gt;5500,5500,_xlfn.NORM.INV(D4928,'Input Parameters'!$E$17,'Input Parameters'!$F$17)))</f>
        <v>5500</v>
      </c>
      <c r="F4928" s="10">
        <f t="shared" ca="1" si="735"/>
        <v>0.14928683091439321</v>
      </c>
      <c r="G4928" s="64">
        <f ca="1">_xlfn.NORM.INV(F4928,'Input Parameters'!$E$20,'Input Parameters'!$F$20)</f>
        <v>275.68537023339962</v>
      </c>
      <c r="H4928" s="57">
        <f ca="1">EXP(E4928*(1/'Input Parameters'!$E$23-1/G4928))</f>
        <v>0.30902916419670523</v>
      </c>
      <c r="I4928" s="10">
        <f t="shared" ca="1" si="736"/>
        <v>0.28836809435112964</v>
      </c>
      <c r="J4928" s="30">
        <f ca="1">_xlfn.BETA.INV(I4928,'Input Parameters'!$L$26,'Input Parameters'!$M$26,'Input Parameters'!$J$26,'Input Parameters'!$K$26)</f>
        <v>0.5684781376200051</v>
      </c>
      <c r="K4928" s="168">
        <f ca="1">('Input Parameters'!$E$27/'Input Parameters'!$E$38)^$J4928</f>
        <v>1.6946275797573081E-2</v>
      </c>
      <c r="L4928" s="69">
        <f ca="1">$H4928*$C4928*'Input Parameters'!$E$25*K4928</f>
        <v>1.5441999084036304</v>
      </c>
      <c r="M4928" s="24">
        <f t="shared" ca="1" si="737"/>
        <v>0.39128952842144993</v>
      </c>
      <c r="N4928" s="15">
        <f ca="1">_xlfn.NORM.INV(M4928,'Input Parameters'!$E$29,'Input Parameters'!$F$29)</f>
        <v>9.9972404034865389E-2</v>
      </c>
      <c r="O4928" s="8">
        <f t="shared" ca="1" si="738"/>
        <v>0.95061331642592961</v>
      </c>
      <c r="P4928" s="30">
        <f ca="1">_xlfn.LOGNORM.INV(O4928,'Input Parameters'!$H$30,'Input Parameters'!$I$30)</f>
        <v>5.8524513991147122</v>
      </c>
      <c r="Q4928" s="10">
        <f t="shared" ca="1" si="739"/>
        <v>0.96740159366973644</v>
      </c>
      <c r="R4928" s="30">
        <f>IF('Input Parameters'!$E$32=0,0,_xlfn.BETA.INV(Q4928,'Input Parameters'!$L$32,'Input Parameters'!$M$32,'Input Parameters'!$J$32,'Input Parameters'!$K$32))</f>
        <v>0</v>
      </c>
      <c r="S4928" s="10">
        <f t="shared" ca="1" si="740"/>
        <v>3.4238145243012053E-2</v>
      </c>
      <c r="T4928" s="26">
        <f ca="1">_xlfn.LOGNORM.INV(S4928,'Input Parameters'!$H$34,'Input Parameters'!$I$34)</f>
        <v>40.176969742948629</v>
      </c>
      <c r="U4928" s="10">
        <f t="shared" ca="1" si="741"/>
        <v>1.3076508436774881E-2</v>
      </c>
      <c r="V4928" s="30">
        <f ca="1">_xlfn.BETA.INV(U4928,'Input Parameters'!$L$36,'Input Parameters'!$M$36,'Input Parameters'!$J$36,'Input Parameters'!$K$36)</f>
        <v>0.32821024759256046</v>
      </c>
      <c r="W4928" s="2">
        <f ca="1">N4928+(P4928-N4928)*(1-ERF((T4928-R4928)/(2*SQRT(L4928*'Input Parameters'!$E$38))))</f>
        <v>0.22792899927717514</v>
      </c>
      <c r="X4928">
        <f t="shared" ca="1" si="742"/>
        <v>1</v>
      </c>
      <c r="Y4928" s="7"/>
    </row>
    <row r="4929" spans="1:25" ht="15" customHeight="1" x14ac:dyDescent="0.25">
      <c r="A4929" s="139">
        <v>4922</v>
      </c>
      <c r="B4929" s="10">
        <f t="shared" ca="1" si="733"/>
        <v>0.68645021443135124</v>
      </c>
      <c r="C4929" s="60">
        <f ca="1">_xlfn.NORM.INV(B4929,'Input Parameters'!$E$15,'Input Parameters'!$F$15)</f>
        <v>297.29509182189429</v>
      </c>
      <c r="D4929" s="10">
        <f t="shared" ca="1" si="734"/>
        <v>0.61530664356242437</v>
      </c>
      <c r="E4929" s="62">
        <f ca="1">IF(_xlfn.NORM.INV(D4929,'Input Parameters'!$E$17,'Input Parameters'!$F$17)&lt;3500,3500,IF(_xlfn.NORM.INV(D4929,'Input Parameters'!$E$17,'Input Parameters'!$F$17)&gt;5500,5500,_xlfn.NORM.INV(D4929,'Input Parameters'!$E$17,'Input Parameters'!$F$17)))</f>
        <v>5005.2240378643864</v>
      </c>
      <c r="F4929" s="10">
        <f t="shared" ca="1" si="735"/>
        <v>0.44933431361852805</v>
      </c>
      <c r="G4929" s="64">
        <f ca="1">_xlfn.NORM.INV(F4929,'Input Parameters'!$E$20,'Input Parameters'!$F$20)</f>
        <v>281.79679935187971</v>
      </c>
      <c r="H4929" s="57">
        <f ca="1">EXP(E4929*(1/'Input Parameters'!$E$23-1/G4929))</f>
        <v>0.50919086232595745</v>
      </c>
      <c r="I4929" s="10">
        <f t="shared" ca="1" si="736"/>
        <v>9.5864542652497442E-2</v>
      </c>
      <c r="J4929" s="30">
        <f ca="1">_xlfn.BETA.INV(I4929,'Input Parameters'!$L$26,'Input Parameters'!$M$26,'Input Parameters'!$J$26,'Input Parameters'!$K$26)</f>
        <v>0.44058188598454706</v>
      </c>
      <c r="K4929" s="168">
        <f ca="1">('Input Parameters'!$E$27/'Input Parameters'!$E$38)^$J4929</f>
        <v>4.2412831411650052E-2</v>
      </c>
      <c r="L4929" s="69">
        <f ca="1">$H4929*$C4929*'Input Parameters'!$E$25*K4929</f>
        <v>6.4204520511899661</v>
      </c>
      <c r="M4929" s="24">
        <f t="shared" ca="1" si="737"/>
        <v>0.64236811771193503</v>
      </c>
      <c r="N4929" s="15">
        <f ca="1">_xlfn.NORM.INV(M4929,'Input Parameters'!$E$29,'Input Parameters'!$F$29)</f>
        <v>0.10003647959016894</v>
      </c>
      <c r="O4929" s="8">
        <f t="shared" ca="1" si="738"/>
        <v>0.83360377550841491</v>
      </c>
      <c r="P4929" s="30">
        <f ca="1">_xlfn.LOGNORM.INV(O4929,'Input Parameters'!$H$30,'Input Parameters'!$I$30)</f>
        <v>4.2399157354936055</v>
      </c>
      <c r="Q4929" s="10">
        <f t="shared" ca="1" si="739"/>
        <v>0.37805513794322188</v>
      </c>
      <c r="R4929" s="30">
        <f>IF('Input Parameters'!$E$32=0,0,_xlfn.BETA.INV(Q4929,'Input Parameters'!$L$32,'Input Parameters'!$M$32,'Input Parameters'!$J$32,'Input Parameters'!$K$32))</f>
        <v>0</v>
      </c>
      <c r="S4929" s="10">
        <f t="shared" ca="1" si="740"/>
        <v>0.68848431988644865</v>
      </c>
      <c r="T4929" s="26">
        <f ca="1">_xlfn.LOGNORM.INV(S4929,'Input Parameters'!$H$34,'Input Parameters'!$I$34)</f>
        <v>53.5893892996841</v>
      </c>
      <c r="U4929" s="10">
        <f t="shared" ca="1" si="741"/>
        <v>0.68646499511571346</v>
      </c>
      <c r="V4929" s="30">
        <f ca="1">_xlfn.BETA.INV(U4929,'Input Parameters'!$L$36,'Input Parameters'!$M$36,'Input Parameters'!$J$36,'Input Parameters'!$K$36)</f>
        <v>0.66322835063511953</v>
      </c>
      <c r="W4929" s="2">
        <f ca="1">N4929+(P4929-N4929)*(1-ERF((T4929-R4929)/(2*SQRT(L4929*'Input Parameters'!$E$38))))</f>
        <v>0.65804608073895865</v>
      </c>
      <c r="X4929">
        <f t="shared" ca="1" si="742"/>
        <v>1</v>
      </c>
      <c r="Y4929" s="7"/>
    </row>
    <row r="4930" spans="1:25" ht="15" customHeight="1" x14ac:dyDescent="0.25">
      <c r="A4930" s="139">
        <v>4923</v>
      </c>
      <c r="B4930" s="10">
        <f t="shared" ca="1" si="733"/>
        <v>0.64483362148958556</v>
      </c>
      <c r="C4930" s="60">
        <f ca="1">_xlfn.NORM.INV(B4930,'Input Parameters'!$E$15,'Input Parameters'!$F$15)</f>
        <v>291.09514344944046</v>
      </c>
      <c r="D4930" s="10">
        <f t="shared" ca="1" si="734"/>
        <v>0.92034002804011683</v>
      </c>
      <c r="E4930" s="62">
        <f ca="1">IF(_xlfn.NORM.INV(D4930,'Input Parameters'!$E$17,'Input Parameters'!$F$17)&lt;3500,3500,IF(_xlfn.NORM.INV(D4930,'Input Parameters'!$E$17,'Input Parameters'!$F$17)&gt;5500,5500,_xlfn.NORM.INV(D4930,'Input Parameters'!$E$17,'Input Parameters'!$F$17)))</f>
        <v>5500</v>
      </c>
      <c r="F4930" s="10">
        <f t="shared" ca="1" si="735"/>
        <v>0.68105874656185428</v>
      </c>
      <c r="G4930" s="64">
        <f ca="1">_xlfn.NORM.INV(F4930,'Input Parameters'!$E$20,'Input Parameters'!$F$20)</f>
        <v>285.80343181621907</v>
      </c>
      <c r="H4930" s="57">
        <f ca="1">EXP(E4930*(1/'Input Parameters'!$E$23-1/G4930))</f>
        <v>0.62623068535302329</v>
      </c>
      <c r="I4930" s="10">
        <f t="shared" ca="1" si="736"/>
        <v>0.69833159635123254</v>
      </c>
      <c r="J4930" s="30">
        <f ca="1">_xlfn.BETA.INV(I4930,'Input Parameters'!$L$26,'Input Parameters'!$M$26,'Input Parameters'!$J$26,'Input Parameters'!$K$26)</f>
        <v>0.74098668145920865</v>
      </c>
      <c r="K4930" s="168">
        <f ca="1">('Input Parameters'!$E$27/'Input Parameters'!$E$38)^$J4930</f>
        <v>4.9167129594426089E-3</v>
      </c>
      <c r="L4930" s="69">
        <f ca="1">$H4930*$C4930*'Input Parameters'!$E$25*K4930</f>
        <v>0.89628093549659349</v>
      </c>
      <c r="M4930" s="24">
        <f t="shared" ca="1" si="737"/>
        <v>1.0944204423871562E-2</v>
      </c>
      <c r="N4930" s="15">
        <f ca="1">_xlfn.NORM.INV(M4930,'Input Parameters'!$E$29,'Input Parameters'!$F$29)</f>
        <v>9.9770770123148486E-2</v>
      </c>
      <c r="O4930" s="8">
        <f t="shared" ca="1" si="738"/>
        <v>0.2942243783126437</v>
      </c>
      <c r="P4930" s="30">
        <f ca="1">_xlfn.LOGNORM.INV(O4930,'Input Parameters'!$H$30,'Input Parameters'!$I$30)</f>
        <v>2.0780754953205895</v>
      </c>
      <c r="Q4930" s="10">
        <f t="shared" ca="1" si="739"/>
        <v>0.64434824695163129</v>
      </c>
      <c r="R4930" s="30">
        <f>IF('Input Parameters'!$E$32=0,0,_xlfn.BETA.INV(Q4930,'Input Parameters'!$L$32,'Input Parameters'!$M$32,'Input Parameters'!$J$32,'Input Parameters'!$K$32))</f>
        <v>0</v>
      </c>
      <c r="S4930" s="10">
        <f t="shared" ca="1" si="740"/>
        <v>0.75557692606669902</v>
      </c>
      <c r="T4930" s="26">
        <f ca="1">_xlfn.LOGNORM.INV(S4930,'Input Parameters'!$H$34,'Input Parameters'!$I$34)</f>
        <v>54.94470306044952</v>
      </c>
      <c r="U4930" s="10">
        <f t="shared" ca="1" si="741"/>
        <v>0.25825518952751714</v>
      </c>
      <c r="V4930" s="30">
        <f ca="1">_xlfn.BETA.INV(U4930,'Input Parameters'!$L$36,'Input Parameters'!$M$36,'Input Parameters'!$J$36,'Input Parameters'!$K$36)</f>
        <v>0.4935419010283682</v>
      </c>
      <c r="W4930" s="2">
        <f ca="1">N4930+(P4930-N4930)*(1-ERF((T4930-R4930)/(2*SQRT(L4930*'Input Parameters'!$E$38))))</f>
        <v>9.985116372308489E-2</v>
      </c>
      <c r="X4930">
        <f t="shared" ca="1" si="742"/>
        <v>1</v>
      </c>
      <c r="Y4930" s="7"/>
    </row>
    <row r="4931" spans="1:25" ht="15" customHeight="1" x14ac:dyDescent="0.25">
      <c r="A4931" s="139">
        <v>4924</v>
      </c>
      <c r="B4931" s="10">
        <f t="shared" ca="1" si="733"/>
        <v>0.6606984897293946</v>
      </c>
      <c r="C4931" s="60">
        <f ca="1">_xlfn.NORM.INV(B4931,'Input Parameters'!$E$15,'Input Parameters'!$F$15)</f>
        <v>293.42334576485769</v>
      </c>
      <c r="D4931" s="10">
        <f t="shared" ca="1" si="734"/>
        <v>0.3474863591373083</v>
      </c>
      <c r="E4931" s="62">
        <f ca="1">IF(_xlfn.NORM.INV(D4931,'Input Parameters'!$E$17,'Input Parameters'!$F$17)&lt;3500,3500,IF(_xlfn.NORM.INV(D4931,'Input Parameters'!$E$17,'Input Parameters'!$F$17)&gt;5500,5500,_xlfn.NORM.INV(D4931,'Input Parameters'!$E$17,'Input Parameters'!$F$17)))</f>
        <v>4525.5190011338655</v>
      </c>
      <c r="F4931" s="10">
        <f t="shared" ca="1" si="735"/>
        <v>0.43806635882998557</v>
      </c>
      <c r="G4931" s="64">
        <f ca="1">_xlfn.NORM.INV(F4931,'Input Parameters'!$E$20,'Input Parameters'!$F$20)</f>
        <v>281.60564741197732</v>
      </c>
      <c r="H4931" s="57">
        <f ca="1">EXP(E4931*(1/'Input Parameters'!$E$23-1/G4931))</f>
        <v>0.53732758857693264</v>
      </c>
      <c r="I4931" s="10">
        <f t="shared" ca="1" si="736"/>
        <v>0.49861411407882128</v>
      </c>
      <c r="J4931" s="30">
        <f ca="1">_xlfn.BETA.INV(I4931,'Input Parameters'!$L$26,'Input Parameters'!$M$26,'Input Parameters'!$J$26,'Input Parameters'!$K$26)</f>
        <v>0.66083961021161519</v>
      </c>
      <c r="K4931" s="168">
        <f ca="1">('Input Parameters'!$E$27/'Input Parameters'!$E$38)^$J4931</f>
        <v>8.7367394169019855E-3</v>
      </c>
      <c r="L4931" s="69">
        <f ca="1">$H4931*$C4931*'Input Parameters'!$E$25*K4931</f>
        <v>1.3774732919473769</v>
      </c>
      <c r="M4931" s="24">
        <f t="shared" ca="1" si="737"/>
        <v>0.21164437050298412</v>
      </c>
      <c r="N4931" s="15">
        <f ca="1">_xlfn.NORM.INV(M4931,'Input Parameters'!$E$29,'Input Parameters'!$F$29)</f>
        <v>9.9919927132976094E-2</v>
      </c>
      <c r="O4931" s="8">
        <f t="shared" ca="1" si="738"/>
        <v>9.2238785627307363E-2</v>
      </c>
      <c r="P4931" s="30">
        <f ca="1">_xlfn.LOGNORM.INV(O4931,'Input Parameters'!$H$30,'Input Parameters'!$I$30)</f>
        <v>1.433539925655722</v>
      </c>
      <c r="Q4931" s="10">
        <f t="shared" ca="1" si="739"/>
        <v>7.2491635719839298E-2</v>
      </c>
      <c r="R4931" s="30">
        <f>IF('Input Parameters'!$E$32=0,0,_xlfn.BETA.INV(Q4931,'Input Parameters'!$L$32,'Input Parameters'!$M$32,'Input Parameters'!$J$32,'Input Parameters'!$K$32))</f>
        <v>0</v>
      </c>
      <c r="S4931" s="10">
        <f t="shared" ca="1" si="740"/>
        <v>0.19444771073730227</v>
      </c>
      <c r="T4931" s="26">
        <f ca="1">_xlfn.LOGNORM.INV(S4931,'Input Parameters'!$H$34,'Input Parameters'!$I$34)</f>
        <v>45.279693731734149</v>
      </c>
      <c r="U4931" s="10">
        <f t="shared" ca="1" si="741"/>
        <v>1.059185138926555E-2</v>
      </c>
      <c r="V4931" s="30">
        <f ca="1">_xlfn.BETA.INV(U4931,'Input Parameters'!$L$36,'Input Parameters'!$M$36,'Input Parameters'!$J$36,'Input Parameters'!$K$36)</f>
        <v>0.32200878964165991</v>
      </c>
      <c r="W4931" s="2">
        <f ca="1">N4931+(P4931-N4931)*(1-ERF((T4931-R4931)/(2*SQRT(L4931*'Input Parameters'!$E$38))))</f>
        <v>0.1084172931756041</v>
      </c>
      <c r="X4931">
        <f t="shared" ca="1" si="742"/>
        <v>1</v>
      </c>
      <c r="Y4931" s="7"/>
    </row>
    <row r="4932" spans="1:25" ht="15" customHeight="1" x14ac:dyDescent="0.25">
      <c r="A4932" s="139">
        <v>4925</v>
      </c>
      <c r="B4932" s="10">
        <f t="shared" ca="1" si="733"/>
        <v>0.18608808960910184</v>
      </c>
      <c r="C4932" s="60">
        <f ca="1">_xlfn.NORM.INV(B4932,'Input Parameters'!$E$15,'Input Parameters'!$F$15)</f>
        <v>222.60473221784096</v>
      </c>
      <c r="D4932" s="10">
        <f t="shared" ca="1" si="734"/>
        <v>0.85561006380874605</v>
      </c>
      <c r="E4932" s="62">
        <f ca="1">IF(_xlfn.NORM.INV(D4932,'Input Parameters'!$E$17,'Input Parameters'!$F$17)&lt;3500,3500,IF(_xlfn.NORM.INV(D4932,'Input Parameters'!$E$17,'Input Parameters'!$F$17)&gt;5500,5500,_xlfn.NORM.INV(D4932,'Input Parameters'!$E$17,'Input Parameters'!$F$17)))</f>
        <v>5500</v>
      </c>
      <c r="F4932" s="10">
        <f t="shared" ca="1" si="735"/>
        <v>0.36622509525586433</v>
      </c>
      <c r="G4932" s="64">
        <f ca="1">_xlfn.NORM.INV(F4932,'Input Parameters'!$E$20,'Input Parameters'!$F$20)</f>
        <v>280.35948402584404</v>
      </c>
      <c r="H4932" s="57">
        <f ca="1">EXP(E4932*(1/'Input Parameters'!$E$23-1/G4932))</f>
        <v>0.43097233093523729</v>
      </c>
      <c r="I4932" s="10">
        <f t="shared" ca="1" si="736"/>
        <v>0.79530999643381661</v>
      </c>
      <c r="J4932" s="30">
        <f ca="1">_xlfn.BETA.INV(I4932,'Input Parameters'!$L$26,'Input Parameters'!$M$26,'Input Parameters'!$J$26,'Input Parameters'!$K$26)</f>
        <v>0.78326624692431412</v>
      </c>
      <c r="K4932" s="168">
        <f ca="1">('Input Parameters'!$E$27/'Input Parameters'!$E$38)^$J4932</f>
        <v>3.630490931803905E-3</v>
      </c>
      <c r="L4932" s="69">
        <f ca="1">$H4932*$C4932*'Input Parameters'!$E$25*K4932</f>
        <v>0.34829652183507254</v>
      </c>
      <c r="M4932" s="24">
        <f t="shared" ca="1" si="737"/>
        <v>2.0342944284314823E-2</v>
      </c>
      <c r="N4932" s="15">
        <f ca="1">_xlfn.NORM.INV(M4932,'Input Parameters'!$E$29,'Input Parameters'!$F$29)</f>
        <v>9.9795328309624537E-2</v>
      </c>
      <c r="O4932" s="8">
        <f t="shared" ca="1" si="738"/>
        <v>0.69365253347694555</v>
      </c>
      <c r="P4932" s="30">
        <f ca="1">_xlfn.LOGNORM.INV(O4932,'Input Parameters'!$H$30,'Input Parameters'!$I$30)</f>
        <v>3.4081648733987766</v>
      </c>
      <c r="Q4932" s="10">
        <f t="shared" ca="1" si="739"/>
        <v>0.23113837750734134</v>
      </c>
      <c r="R4932" s="30">
        <f>IF('Input Parameters'!$E$32=0,0,_xlfn.BETA.INV(Q4932,'Input Parameters'!$L$32,'Input Parameters'!$M$32,'Input Parameters'!$J$32,'Input Parameters'!$K$32))</f>
        <v>0</v>
      </c>
      <c r="S4932" s="10">
        <f t="shared" ca="1" si="740"/>
        <v>0.23740838166855638</v>
      </c>
      <c r="T4932" s="26">
        <f ca="1">_xlfn.LOGNORM.INV(S4932,'Input Parameters'!$H$34,'Input Parameters'!$I$34)</f>
        <v>46.115877769342354</v>
      </c>
      <c r="U4932" s="10">
        <f t="shared" ca="1" si="741"/>
        <v>0.73113949386404109</v>
      </c>
      <c r="V4932" s="30">
        <f ca="1">_xlfn.BETA.INV(U4932,'Input Parameters'!$L$36,'Input Parameters'!$M$36,'Input Parameters'!$J$36,'Input Parameters'!$K$36)</f>
        <v>0.68504206598483519</v>
      </c>
      <c r="W4932" s="2">
        <f ca="1">N4932+(P4932-N4932)*(1-ERF((T4932-R4932)/(2*SQRT(L4932*'Input Parameters'!$E$38))))</f>
        <v>9.979543708972187E-2</v>
      </c>
      <c r="X4932">
        <f t="shared" ca="1" si="742"/>
        <v>1</v>
      </c>
      <c r="Y4932" s="7"/>
    </row>
    <row r="4933" spans="1:25" ht="15" customHeight="1" x14ac:dyDescent="0.25">
      <c r="A4933" s="139">
        <v>4926</v>
      </c>
      <c r="B4933" s="10">
        <f t="shared" ref="B4933:B4996" ca="1" si="743">RAND()</f>
        <v>0.29034957801536521</v>
      </c>
      <c r="C4933" s="60">
        <f ca="1">_xlfn.NORM.INV(B4933,'Input Parameters'!$E$15,'Input Parameters'!$F$15)</f>
        <v>241.0327078291879</v>
      </c>
      <c r="D4933" s="10">
        <f t="shared" ref="D4933:D4996" ca="1" si="744">RAND()</f>
        <v>0.36313962360497853</v>
      </c>
      <c r="E4933" s="62">
        <f ca="1">IF(_xlfn.NORM.INV(D4933,'Input Parameters'!$E$17,'Input Parameters'!$F$17)&lt;3500,3500,IF(_xlfn.NORM.INV(D4933,'Input Parameters'!$E$17,'Input Parameters'!$F$17)&gt;5500,5500,_xlfn.NORM.INV(D4933,'Input Parameters'!$E$17,'Input Parameters'!$F$17)))</f>
        <v>4554.9445476952733</v>
      </c>
      <c r="F4933" s="10">
        <f t="shared" ref="F4933:F4996" ca="1" si="745">RAND()</f>
        <v>0.73596003877402361</v>
      </c>
      <c r="G4933" s="64">
        <f ca="1">_xlfn.NORM.INV(F4933,'Input Parameters'!$E$20,'Input Parameters'!$F$20)</f>
        <v>286.87729629847422</v>
      </c>
      <c r="H4933" s="57">
        <f ca="1">EXP(E4933*(1/'Input Parameters'!$E$23-1/G4933))</f>
        <v>0.72039432840876105</v>
      </c>
      <c r="I4933" s="10">
        <f t="shared" ref="I4933:I4996" ca="1" si="746">RAND()</f>
        <v>0.39582730709182135</v>
      </c>
      <c r="J4933" s="30">
        <f ca="1">_xlfn.BETA.INV(I4933,'Input Parameters'!$L$26,'Input Parameters'!$M$26,'Input Parameters'!$J$26,'Input Parameters'!$K$26)</f>
        <v>0.61810482552342683</v>
      </c>
      <c r="K4933" s="168">
        <f ca="1">('Input Parameters'!$E$27/'Input Parameters'!$E$38)^$J4933</f>
        <v>1.1870717834003897E-2</v>
      </c>
      <c r="L4933" s="69">
        <f ca="1">$H4933*$C4933*'Input Parameters'!$E$25*K4933</f>
        <v>2.0612147744236542</v>
      </c>
      <c r="M4933" s="24">
        <f t="shared" ref="M4933:M4996" ca="1" si="747">RAND()</f>
        <v>0.92418304014483244</v>
      </c>
      <c r="N4933" s="15">
        <f ca="1">_xlfn.NORM.INV(M4933,'Input Parameters'!$E$29,'Input Parameters'!$F$29)</f>
        <v>0.10014337839739583</v>
      </c>
      <c r="O4933" s="8">
        <f t="shared" ref="O4933:O4996" ca="1" si="748">RAND()</f>
        <v>2.9591455429671676E-2</v>
      </c>
      <c r="P4933" s="30">
        <f ca="1">_xlfn.LOGNORM.INV(O4933,'Input Parameters'!$H$30,'Input Parameters'!$I$30)</f>
        <v>1.1004700308465356</v>
      </c>
      <c r="Q4933" s="10">
        <f t="shared" ref="Q4933:Q4996" ca="1" si="749">RAND()</f>
        <v>0.57652854679777099</v>
      </c>
      <c r="R4933" s="30">
        <f>IF('Input Parameters'!$E$32=0,0,_xlfn.BETA.INV(Q4933,'Input Parameters'!$L$32,'Input Parameters'!$M$32,'Input Parameters'!$J$32,'Input Parameters'!$K$32))</f>
        <v>0</v>
      </c>
      <c r="S4933" s="10">
        <f t="shared" ref="S4933:S4996" ca="1" si="750">RAND()</f>
        <v>0.96774490442952898</v>
      </c>
      <c r="T4933" s="26">
        <f ca="1">_xlfn.LOGNORM.INV(S4933,'Input Parameters'!$H$34,'Input Parameters'!$I$34)</f>
        <v>63.454863318582049</v>
      </c>
      <c r="U4933" s="10">
        <f t="shared" ref="U4933:U4996" ca="1" si="751">RAND()</f>
        <v>0.95329594167480813</v>
      </c>
      <c r="V4933" s="30">
        <f ca="1">_xlfn.BETA.INV(U4933,'Input Parameters'!$L$36,'Input Parameters'!$M$36,'Input Parameters'!$J$36,'Input Parameters'!$K$36)</f>
        <v>0.87548609631152052</v>
      </c>
      <c r="W4933" s="2">
        <f ca="1">N4933+(P4933-N4933)*(1-ERF((T4933-R4933)/(2*SQRT(L4933*'Input Parameters'!$E$38))))</f>
        <v>0.10192034538803037</v>
      </c>
      <c r="X4933">
        <f t="shared" ca="1" si="742"/>
        <v>1</v>
      </c>
      <c r="Y4933" s="7"/>
    </row>
    <row r="4934" spans="1:25" ht="15" customHeight="1" x14ac:dyDescent="0.25">
      <c r="A4934" s="139">
        <v>4927</v>
      </c>
      <c r="B4934" s="10">
        <f t="shared" ca="1" si="743"/>
        <v>0.97607780537544453</v>
      </c>
      <c r="C4934" s="60">
        <f ca="1">_xlfn.NORM.INV(B4934,'Input Parameters'!$E$15,'Input Parameters'!$F$15)</f>
        <v>378.20235933015994</v>
      </c>
      <c r="D4934" s="10">
        <f t="shared" ca="1" si="744"/>
        <v>0.73989316961762508</v>
      </c>
      <c r="E4934" s="62">
        <f ca="1">IF(_xlfn.NORM.INV(D4934,'Input Parameters'!$E$17,'Input Parameters'!$F$17)&lt;3500,3500,IF(_xlfn.NORM.INV(D4934,'Input Parameters'!$E$17,'Input Parameters'!$F$17)&gt;5500,5500,_xlfn.NORM.INV(D4934,'Input Parameters'!$E$17,'Input Parameters'!$F$17)))</f>
        <v>5250.1112616848886</v>
      </c>
      <c r="F4934" s="10">
        <f t="shared" ca="1" si="745"/>
        <v>0.69823062539468117</v>
      </c>
      <c r="G4934" s="64">
        <f ca="1">_xlfn.NORM.INV(F4934,'Input Parameters'!$E$20,'Input Parameters'!$F$20)</f>
        <v>286.12943304013868</v>
      </c>
      <c r="H4934" s="57">
        <f ca="1">EXP(E4934*(1/'Input Parameters'!$E$23-1/G4934))</f>
        <v>0.65321947442661477</v>
      </c>
      <c r="I4934" s="10">
        <f t="shared" ca="1" si="746"/>
        <v>1.4706523100468161E-2</v>
      </c>
      <c r="J4934" s="30">
        <f ca="1">_xlfn.BETA.INV(I4934,'Input Parameters'!$L$26,'Input Parameters'!$M$26,'Input Parameters'!$J$26,'Input Parameters'!$K$26)</f>
        <v>0.301270368125583</v>
      </c>
      <c r="K4934" s="168">
        <f ca="1">('Input Parameters'!$E$27/'Input Parameters'!$E$38)^$J4934</f>
        <v>0.11520760610031858</v>
      </c>
      <c r="L4934" s="69">
        <f ca="1">$H4934*$C4934*'Input Parameters'!$E$25*K4934</f>
        <v>28.461940744552329</v>
      </c>
      <c r="M4934" s="24">
        <f t="shared" ca="1" si="747"/>
        <v>4.1785368116729393E-2</v>
      </c>
      <c r="N4934" s="15">
        <f ca="1">_xlfn.NORM.INV(M4934,'Input Parameters'!$E$29,'Input Parameters'!$F$29)</f>
        <v>9.982696666606132E-2</v>
      </c>
      <c r="O4934" s="8">
        <f t="shared" ca="1" si="748"/>
        <v>0.25866349461929383</v>
      </c>
      <c r="P4934" s="30">
        <f ca="1">_xlfn.LOGNORM.INV(O4934,'Input Parameters'!$H$30,'Input Parameters'!$I$30)</f>
        <v>1.9762232395546386</v>
      </c>
      <c r="Q4934" s="10">
        <f t="shared" ca="1" si="749"/>
        <v>0.53971840929162662</v>
      </c>
      <c r="R4934" s="30">
        <f>IF('Input Parameters'!$E$32=0,0,_xlfn.BETA.INV(Q4934,'Input Parameters'!$L$32,'Input Parameters'!$M$32,'Input Parameters'!$J$32,'Input Parameters'!$K$32))</f>
        <v>0</v>
      </c>
      <c r="S4934" s="10">
        <f t="shared" ca="1" si="750"/>
        <v>0.50199515643987791</v>
      </c>
      <c r="T4934" s="26">
        <f ca="1">_xlfn.LOGNORM.INV(S4934,'Input Parameters'!$H$34,'Input Parameters'!$I$34)</f>
        <v>50.439115832903418</v>
      </c>
      <c r="U4934" s="10">
        <f t="shared" ca="1" si="751"/>
        <v>0.36688775044265698</v>
      </c>
      <c r="V4934" s="30">
        <f ca="1">_xlfn.BETA.INV(U4934,'Input Parameters'!$L$36,'Input Parameters'!$M$36,'Input Parameters'!$J$36,'Input Parameters'!$K$36)</f>
        <v>0.53581749065826245</v>
      </c>
      <c r="W4934" s="2">
        <f ca="1">N4934+(P4934-N4934)*(1-ERF((T4934-R4934)/(2*SQRT(L4934*'Input Parameters'!$E$38))))</f>
        <v>1.0451479317283778</v>
      </c>
      <c r="X4934">
        <f t="shared" ca="1" si="742"/>
        <v>0</v>
      </c>
      <c r="Y4934" s="7"/>
    </row>
    <row r="4935" spans="1:25" ht="15" customHeight="1" x14ac:dyDescent="0.25">
      <c r="A4935" s="139">
        <v>4928</v>
      </c>
      <c r="B4935" s="10">
        <f t="shared" ca="1" si="743"/>
        <v>0.40096991980111507</v>
      </c>
      <c r="C4935" s="60">
        <f ca="1">_xlfn.NORM.INV(B4935,'Input Parameters'!$E$15,'Input Parameters'!$F$15)</f>
        <v>257.37345945578869</v>
      </c>
      <c r="D4935" s="10">
        <f t="shared" ca="1" si="744"/>
        <v>0.44254669666349089</v>
      </c>
      <c r="E4935" s="62">
        <f ca="1">IF(_xlfn.NORM.INV(D4935,'Input Parameters'!$E$17,'Input Parameters'!$F$17)&lt;3500,3500,IF(_xlfn.NORM.INV(D4935,'Input Parameters'!$E$17,'Input Parameters'!$F$17)&gt;5500,5500,_xlfn.NORM.INV(D4935,'Input Parameters'!$E$17,'Input Parameters'!$F$17)))</f>
        <v>4698.8391283945712</v>
      </c>
      <c r="F4935" s="10">
        <f t="shared" ca="1" si="745"/>
        <v>0.77982699174539372</v>
      </c>
      <c r="G4935" s="64">
        <f ca="1">_xlfn.NORM.INV(F4935,'Input Parameters'!$E$20,'Input Parameters'!$F$20)</f>
        <v>287.81978059024522</v>
      </c>
      <c r="H4935" s="57">
        <f ca="1">EXP(E4935*(1/'Input Parameters'!$E$23-1/G4935))</f>
        <v>0.75225342150551422</v>
      </c>
      <c r="I4935" s="10">
        <f t="shared" ca="1" si="746"/>
        <v>0.20058462713565628</v>
      </c>
      <c r="J4935" s="30">
        <f ca="1">_xlfn.BETA.INV(I4935,'Input Parameters'!$L$26,'Input Parameters'!$M$26,'Input Parameters'!$J$26,'Input Parameters'!$K$26)</f>
        <v>0.52023332338676176</v>
      </c>
      <c r="K4935" s="168">
        <f ca="1">('Input Parameters'!$E$27/'Input Parameters'!$E$38)^$J4935</f>
        <v>2.3953376409566737E-2</v>
      </c>
      <c r="L4935" s="69">
        <f ca="1">$H4935*$C4935*'Input Parameters'!$E$25*K4935</f>
        <v>4.6376147751311549</v>
      </c>
      <c r="M4935" s="24">
        <f t="shared" ca="1" si="747"/>
        <v>0.94115570359593748</v>
      </c>
      <c r="N4935" s="15">
        <f ca="1">_xlfn.NORM.INV(M4935,'Input Parameters'!$E$29,'Input Parameters'!$F$29)</f>
        <v>0.10015645494360328</v>
      </c>
      <c r="O4935" s="8">
        <f t="shared" ca="1" si="748"/>
        <v>0.65468638057452611</v>
      </c>
      <c r="P4935" s="30">
        <f ca="1">_xlfn.LOGNORM.INV(O4935,'Input Parameters'!$H$30,'Input Parameters'!$I$30)</f>
        <v>3.2383046311888628</v>
      </c>
      <c r="Q4935" s="10">
        <f t="shared" ca="1" si="749"/>
        <v>0.42650819752688163</v>
      </c>
      <c r="R4935" s="30">
        <f>IF('Input Parameters'!$E$32=0,0,_xlfn.BETA.INV(Q4935,'Input Parameters'!$L$32,'Input Parameters'!$M$32,'Input Parameters'!$J$32,'Input Parameters'!$K$32))</f>
        <v>0</v>
      </c>
      <c r="S4935" s="10">
        <f t="shared" ca="1" si="750"/>
        <v>0.51394698365633895</v>
      </c>
      <c r="T4935" s="26">
        <f ca="1">_xlfn.LOGNORM.INV(S4935,'Input Parameters'!$H$34,'Input Parameters'!$I$34)</f>
        <v>50.627667179477356</v>
      </c>
      <c r="U4935" s="10">
        <f t="shared" ca="1" si="751"/>
        <v>0.18816442761519803</v>
      </c>
      <c r="V4935" s="30">
        <f ca="1">_xlfn.BETA.INV(U4935,'Input Parameters'!$L$36,'Input Parameters'!$M$36,'Input Parameters'!$J$36,'Input Parameters'!$K$36)</f>
        <v>0.46334796137524992</v>
      </c>
      <c r="W4935" s="2">
        <f ca="1">N4935+(P4935-N4935)*(1-ERF((T4935-R4935)/(2*SQRT(L4935*'Input Parameters'!$E$38))))</f>
        <v>0.40280018178025334</v>
      </c>
      <c r="X4935">
        <f t="shared" ca="1" si="742"/>
        <v>1</v>
      </c>
      <c r="Y4935" s="7"/>
    </row>
    <row r="4936" spans="1:25" ht="15" customHeight="1" x14ac:dyDescent="0.25">
      <c r="A4936" s="139">
        <v>4929</v>
      </c>
      <c r="B4936" s="10">
        <f t="shared" ca="1" si="743"/>
        <v>0.26650693794000124</v>
      </c>
      <c r="C4936" s="60">
        <f ca="1">_xlfn.NORM.INV(B4936,'Input Parameters'!$E$15,'Input Parameters'!$F$15)</f>
        <v>237.18236426428513</v>
      </c>
      <c r="D4936" s="10">
        <f t="shared" ca="1" si="744"/>
        <v>0.48153587085812688</v>
      </c>
      <c r="E4936" s="62">
        <f ca="1">IF(_xlfn.NORM.INV(D4936,'Input Parameters'!$E$17,'Input Parameters'!$F$17)&lt;3500,3500,IF(_xlfn.NORM.INV(D4936,'Input Parameters'!$E$17,'Input Parameters'!$F$17)&gt;5500,5500,_xlfn.NORM.INV(D4936,'Input Parameters'!$E$17,'Input Parameters'!$F$17)))</f>
        <v>4767.590529069008</v>
      </c>
      <c r="F4936" s="10">
        <f t="shared" ca="1" si="745"/>
        <v>0.31803167741324301</v>
      </c>
      <c r="G4936" s="64">
        <f ca="1">_xlfn.NORM.INV(F4936,'Input Parameters'!$E$20,'Input Parameters'!$F$20)</f>
        <v>279.47949291329979</v>
      </c>
      <c r="H4936" s="57">
        <f ca="1">EXP(E4936*(1/'Input Parameters'!$E$23-1/G4936))</f>
        <v>0.45695574057723048</v>
      </c>
      <c r="I4936" s="10">
        <f t="shared" ca="1" si="746"/>
        <v>0.94552773394650691</v>
      </c>
      <c r="J4936" s="30">
        <f ca="1">_xlfn.BETA.INV(I4936,'Input Parameters'!$L$26,'Input Parameters'!$M$26,'Input Parameters'!$J$26,'Input Parameters'!$K$26)</f>
        <v>0.87251168760845954</v>
      </c>
      <c r="K4936" s="168">
        <f ca="1">('Input Parameters'!$E$27/'Input Parameters'!$E$38)^$J4936</f>
        <v>1.9140247344513453E-3</v>
      </c>
      <c r="L4936" s="69">
        <f ca="1">$H4936*$C4936*'Input Parameters'!$E$25*K4936</f>
        <v>0.20744552810328493</v>
      </c>
      <c r="M4936" s="24">
        <f t="shared" ca="1" si="747"/>
        <v>0.57167694552278192</v>
      </c>
      <c r="N4936" s="15">
        <f ca="1">_xlfn.NORM.INV(M4936,'Input Parameters'!$E$29,'Input Parameters'!$F$29)</f>
        <v>0.10001806451567688</v>
      </c>
      <c r="O4936" s="8">
        <f t="shared" ca="1" si="748"/>
        <v>0.88250416020841005</v>
      </c>
      <c r="P4936" s="30">
        <f ca="1">_xlfn.LOGNORM.INV(O4936,'Input Parameters'!$H$30,'Input Parameters'!$I$30)</f>
        <v>4.7022404913044866</v>
      </c>
      <c r="Q4936" s="10">
        <f t="shared" ca="1" si="749"/>
        <v>2.6305981772646092E-2</v>
      </c>
      <c r="R4936" s="30">
        <f>IF('Input Parameters'!$E$32=0,0,_xlfn.BETA.INV(Q4936,'Input Parameters'!$L$32,'Input Parameters'!$M$32,'Input Parameters'!$J$32,'Input Parameters'!$K$32))</f>
        <v>0</v>
      </c>
      <c r="S4936" s="10">
        <f t="shared" ca="1" si="750"/>
        <v>0.25781485146112015</v>
      </c>
      <c r="T4936" s="26">
        <f ca="1">_xlfn.LOGNORM.INV(S4936,'Input Parameters'!$H$34,'Input Parameters'!$I$34)</f>
        <v>46.488126413932079</v>
      </c>
      <c r="U4936" s="10">
        <f t="shared" ca="1" si="751"/>
        <v>9.0381709588002401E-2</v>
      </c>
      <c r="V4936" s="30">
        <f ca="1">_xlfn.BETA.INV(U4936,'Input Parameters'!$L$36,'Input Parameters'!$M$36,'Input Parameters'!$J$36,'Input Parameters'!$K$36)</f>
        <v>0.41063288540960319</v>
      </c>
      <c r="W4936" s="2">
        <f ca="1">N4936+(P4936-N4936)*(1-ERF((T4936-R4936)/(2*SQRT(L4936*'Input Parameters'!$E$38))))</f>
        <v>0.10001806451811718</v>
      </c>
      <c r="X4936">
        <f t="shared" ref="X4936:X4999" ca="1" si="752">IF(W4936&gt;V4936,0,1)</f>
        <v>1</v>
      </c>
      <c r="Y4936" s="7"/>
    </row>
    <row r="4937" spans="1:25" ht="15" customHeight="1" x14ac:dyDescent="0.25">
      <c r="A4937" s="139">
        <v>4930</v>
      </c>
      <c r="B4937" s="10">
        <f t="shared" ca="1" si="743"/>
        <v>0.57039293969614224</v>
      </c>
      <c r="C4937" s="60">
        <f ca="1">_xlfn.NORM.INV(B4937,'Input Parameters'!$E$15,'Input Parameters'!$F$15)</f>
        <v>280.57974226936039</v>
      </c>
      <c r="D4937" s="10">
        <f t="shared" ca="1" si="744"/>
        <v>0.75148501559906411</v>
      </c>
      <c r="E4937" s="62">
        <f ca="1">IF(_xlfn.NORM.INV(D4937,'Input Parameters'!$E$17,'Input Parameters'!$F$17)&lt;3500,3500,IF(_xlfn.NORM.INV(D4937,'Input Parameters'!$E$17,'Input Parameters'!$F$17)&gt;5500,5500,_xlfn.NORM.INV(D4937,'Input Parameters'!$E$17,'Input Parameters'!$F$17)))</f>
        <v>5275.4192039731024</v>
      </c>
      <c r="F4937" s="10">
        <f t="shared" ca="1" si="745"/>
        <v>0.63378328401195083</v>
      </c>
      <c r="G4937" s="64">
        <f ca="1">_xlfn.NORM.INV(F4937,'Input Parameters'!$E$20,'Input Parameters'!$F$20)</f>
        <v>284.94066516812831</v>
      </c>
      <c r="H4937" s="57">
        <f ca="1">EXP(E4937*(1/'Input Parameters'!$E$23-1/G4937))</f>
        <v>0.60361755577994669</v>
      </c>
      <c r="I4937" s="10">
        <f t="shared" ca="1" si="746"/>
        <v>0.91636277355593221</v>
      </c>
      <c r="J4937" s="30">
        <f ca="1">_xlfn.BETA.INV(I4937,'Input Parameters'!$L$26,'Input Parameters'!$M$26,'Input Parameters'!$J$26,'Input Parameters'!$K$26)</f>
        <v>0.84991153844686251</v>
      </c>
      <c r="K4937" s="168">
        <f ca="1">('Input Parameters'!$E$27/'Input Parameters'!$E$38)^$J4937</f>
        <v>2.2508763351954532E-3</v>
      </c>
      <c r="L4937" s="69">
        <f ca="1">$H4937*$C4937*'Input Parameters'!$E$25*K4937</f>
        <v>0.38121484965096664</v>
      </c>
      <c r="M4937" s="24">
        <f t="shared" ca="1" si="747"/>
        <v>0.2961565269498968</v>
      </c>
      <c r="N4937" s="15">
        <f ca="1">_xlfn.NORM.INV(M4937,'Input Parameters'!$E$29,'Input Parameters'!$F$29)</f>
        <v>9.9946451286878152E-2</v>
      </c>
      <c r="O4937" s="8">
        <f t="shared" ca="1" si="748"/>
        <v>0.35632048852375431</v>
      </c>
      <c r="P4937" s="30">
        <f ca="1">_xlfn.LOGNORM.INV(O4937,'Input Parameters'!$H$30,'Input Parameters'!$I$30)</f>
        <v>2.2547909372369053</v>
      </c>
      <c r="Q4937" s="10">
        <f t="shared" ca="1" si="749"/>
        <v>0.65931740490467994</v>
      </c>
      <c r="R4937" s="30">
        <f>IF('Input Parameters'!$E$32=0,0,_xlfn.BETA.INV(Q4937,'Input Parameters'!$L$32,'Input Parameters'!$M$32,'Input Parameters'!$J$32,'Input Parameters'!$K$32))</f>
        <v>0</v>
      </c>
      <c r="S4937" s="10">
        <f t="shared" ca="1" si="750"/>
        <v>0.38951119246370547</v>
      </c>
      <c r="T4937" s="26">
        <f ca="1">_xlfn.LOGNORM.INV(S4937,'Input Parameters'!$H$34,'Input Parameters'!$I$34)</f>
        <v>48.676967155218463</v>
      </c>
      <c r="U4937" s="10">
        <f t="shared" ca="1" si="751"/>
        <v>0.2213701760862925</v>
      </c>
      <c r="V4937" s="30">
        <f ca="1">_xlfn.BETA.INV(U4937,'Input Parameters'!$L$36,'Input Parameters'!$M$36,'Input Parameters'!$J$36,'Input Parameters'!$K$36)</f>
        <v>0.47809971427858144</v>
      </c>
      <c r="W4937" s="2">
        <f ca="1">N4937+(P4937-N4937)*(1-ERF((T4937-R4937)/(2*SQRT(L4937*'Input Parameters'!$E$38))))</f>
        <v>9.9946504709407302E-2</v>
      </c>
      <c r="X4937">
        <f t="shared" ca="1" si="752"/>
        <v>1</v>
      </c>
      <c r="Y4937" s="7"/>
    </row>
    <row r="4938" spans="1:25" ht="15" customHeight="1" x14ac:dyDescent="0.25">
      <c r="A4938" s="139">
        <v>4931</v>
      </c>
      <c r="B4938" s="10">
        <f t="shared" ca="1" si="743"/>
        <v>0.75124057836032709</v>
      </c>
      <c r="C4938" s="60">
        <f ca="1">_xlfn.NORM.INV(B4938,'Input Parameters'!$E$15,'Input Parameters'!$F$15)</f>
        <v>307.73196692729493</v>
      </c>
      <c r="D4938" s="10">
        <f t="shared" ca="1" si="744"/>
        <v>0.67580429147998566</v>
      </c>
      <c r="E4938" s="62">
        <f ca="1">IF(_xlfn.NORM.INV(D4938,'Input Parameters'!$E$17,'Input Parameters'!$F$17)&lt;3500,3500,IF(_xlfn.NORM.INV(D4938,'Input Parameters'!$E$17,'Input Parameters'!$F$17)&gt;5500,5500,_xlfn.NORM.INV(D4938,'Input Parameters'!$E$17,'Input Parameters'!$F$17)))</f>
        <v>5119.19859938634</v>
      </c>
      <c r="F4938" s="10">
        <f t="shared" ca="1" si="745"/>
        <v>0.97372798896400758</v>
      </c>
      <c r="G4938" s="64">
        <f ca="1">_xlfn.NORM.INV(F4938,'Input Parameters'!$E$20,'Input Parameters'!$F$20)</f>
        <v>295.63895218180943</v>
      </c>
      <c r="H4938" s="57">
        <f ca="1">EXP(E4938*(1/'Input Parameters'!$E$23-1/G4938))</f>
        <v>1.1738212579325524</v>
      </c>
      <c r="I4938" s="10">
        <f t="shared" ca="1" si="746"/>
        <v>0.35845494148365875</v>
      </c>
      <c r="J4938" s="30">
        <f ca="1">_xlfn.BETA.INV(I4938,'Input Parameters'!$L$26,'Input Parameters'!$M$26,'Input Parameters'!$J$26,'Input Parameters'!$K$26)</f>
        <v>0.60162528038258889</v>
      </c>
      <c r="K4938" s="168">
        <f ca="1">('Input Parameters'!$E$27/'Input Parameters'!$E$38)^$J4938</f>
        <v>1.336023623521157E-2</v>
      </c>
      <c r="L4938" s="69">
        <f ca="1">$H4938*$C4938*'Input Parameters'!$E$25*K4938</f>
        <v>4.8260155890816616</v>
      </c>
      <c r="M4938" s="24">
        <f t="shared" ca="1" si="747"/>
        <v>0.58833803753836911</v>
      </c>
      <c r="N4938" s="15">
        <f ca="1">_xlfn.NORM.INV(M4938,'Input Parameters'!$E$29,'Input Parameters'!$F$29)</f>
        <v>0.10002232718626086</v>
      </c>
      <c r="O4938" s="8">
        <f t="shared" ca="1" si="748"/>
        <v>0.54770033160205289</v>
      </c>
      <c r="P4938" s="30">
        <f ca="1">_xlfn.LOGNORM.INV(O4938,'Input Parameters'!$H$30,'Input Parameters'!$I$30)</f>
        <v>2.839582161730366</v>
      </c>
      <c r="Q4938" s="10">
        <f t="shared" ca="1" si="749"/>
        <v>0.9584532657628253</v>
      </c>
      <c r="R4938" s="30">
        <f>IF('Input Parameters'!$E$32=0,0,_xlfn.BETA.INV(Q4938,'Input Parameters'!$L$32,'Input Parameters'!$M$32,'Input Parameters'!$J$32,'Input Parameters'!$K$32))</f>
        <v>0</v>
      </c>
      <c r="S4938" s="10">
        <f t="shared" ca="1" si="750"/>
        <v>0.68065373838219789</v>
      </c>
      <c r="T4938" s="26">
        <f ca="1">_xlfn.LOGNORM.INV(S4938,'Input Parameters'!$H$34,'Input Parameters'!$I$34)</f>
        <v>53.442583748950703</v>
      </c>
      <c r="U4938" s="10">
        <f t="shared" ca="1" si="751"/>
        <v>0.21253123751756819</v>
      </c>
      <c r="V4938" s="30">
        <f ca="1">_xlfn.BETA.INV(U4938,'Input Parameters'!$L$36,'Input Parameters'!$M$36,'Input Parameters'!$J$36,'Input Parameters'!$K$36)</f>
        <v>0.47426434821183422</v>
      </c>
      <c r="W4938" s="2">
        <f ca="1">N4938+(P4938-N4938)*(1-ERF((T4938-R4938)/(2*SQRT(L4938*'Input Parameters'!$E$38))))</f>
        <v>0.33397171937927816</v>
      </c>
      <c r="X4938">
        <f t="shared" ca="1" si="752"/>
        <v>1</v>
      </c>
      <c r="Y4938" s="7"/>
    </row>
    <row r="4939" spans="1:25" ht="15" customHeight="1" x14ac:dyDescent="0.25">
      <c r="A4939" s="139">
        <v>4932</v>
      </c>
      <c r="B4939" s="10">
        <f t="shared" ca="1" si="743"/>
        <v>0.1912790323482414</v>
      </c>
      <c r="C4939" s="60">
        <f ca="1">_xlfn.NORM.INV(B4939,'Input Parameters'!$E$15,'Input Parameters'!$F$15)</f>
        <v>223.64588495523898</v>
      </c>
      <c r="D4939" s="10">
        <f t="shared" ca="1" si="744"/>
        <v>0.88685908686825565</v>
      </c>
      <c r="E4939" s="62">
        <f ca="1">IF(_xlfn.NORM.INV(D4939,'Input Parameters'!$E$17,'Input Parameters'!$F$17)&lt;3500,3500,IF(_xlfn.NORM.INV(D4939,'Input Parameters'!$E$17,'Input Parameters'!$F$17)&gt;5500,5500,_xlfn.NORM.INV(D4939,'Input Parameters'!$E$17,'Input Parameters'!$F$17)))</f>
        <v>5500</v>
      </c>
      <c r="F4939" s="10">
        <f t="shared" ca="1" si="745"/>
        <v>0.52407630941670214</v>
      </c>
      <c r="G4939" s="64">
        <f ca="1">_xlfn.NORM.INV(F4939,'Input Parameters'!$E$20,'Input Parameters'!$F$20)</f>
        <v>283.05459316156896</v>
      </c>
      <c r="H4939" s="57">
        <f ca="1">EXP(E4939*(1/'Input Parameters'!$E$23-1/G4939))</f>
        <v>0.51948289057601538</v>
      </c>
      <c r="I4939" s="10">
        <f t="shared" ca="1" si="746"/>
        <v>0.73385306064592171</v>
      </c>
      <c r="J4939" s="30">
        <f ca="1">_xlfn.BETA.INV(I4939,'Input Parameters'!$L$26,'Input Parameters'!$M$26,'Input Parameters'!$J$26,'Input Parameters'!$K$26)</f>
        <v>0.7559282568130562</v>
      </c>
      <c r="K4939" s="168">
        <f ca="1">('Input Parameters'!$E$27/'Input Parameters'!$E$38)^$J4939</f>
        <v>4.4170141431008276E-3</v>
      </c>
      <c r="L4939" s="69">
        <f ca="1">$H4939*$C4939*'Input Parameters'!$E$25*K4939</f>
        <v>0.51316963417243444</v>
      </c>
      <c r="M4939" s="24">
        <f t="shared" ca="1" si="747"/>
        <v>0.66060925492930855</v>
      </c>
      <c r="N4939" s="15">
        <f ca="1">_xlfn.NORM.INV(M4939,'Input Parameters'!$E$29,'Input Parameters'!$F$29)</f>
        <v>0.1000414126467444</v>
      </c>
      <c r="O4939" s="8">
        <f t="shared" ca="1" si="748"/>
        <v>0.94055110997948632</v>
      </c>
      <c r="P4939" s="30">
        <f ca="1">_xlfn.LOGNORM.INV(O4939,'Input Parameters'!$H$30,'Input Parameters'!$I$30)</f>
        <v>5.6051113353593385</v>
      </c>
      <c r="Q4939" s="10">
        <f t="shared" ca="1" si="749"/>
        <v>0.16472919421633236</v>
      </c>
      <c r="R4939" s="30">
        <f>IF('Input Parameters'!$E$32=0,0,_xlfn.BETA.INV(Q4939,'Input Parameters'!$L$32,'Input Parameters'!$M$32,'Input Parameters'!$J$32,'Input Parameters'!$K$32))</f>
        <v>0</v>
      </c>
      <c r="S4939" s="10">
        <f t="shared" ca="1" si="750"/>
        <v>0.75392958504831487</v>
      </c>
      <c r="T4939" s="26">
        <f ca="1">_xlfn.LOGNORM.INV(S4939,'Input Parameters'!$H$34,'Input Parameters'!$I$34)</f>
        <v>54.908883158915408</v>
      </c>
      <c r="U4939" s="10">
        <f t="shared" ca="1" si="751"/>
        <v>0.41689699725293639</v>
      </c>
      <c r="V4939" s="30">
        <f ca="1">_xlfn.BETA.INV(U4939,'Input Parameters'!$L$36,'Input Parameters'!$M$36,'Input Parameters'!$J$36,'Input Parameters'!$K$36)</f>
        <v>0.55457661357448973</v>
      </c>
      <c r="W4939" s="2">
        <f ca="1">N4939+(P4939-N4939)*(1-ERF((T4939-R4939)/(2*SQRT(L4939*'Input Parameters'!$E$38))))</f>
        <v>0.10004174079282696</v>
      </c>
      <c r="X4939">
        <f t="shared" ca="1" si="752"/>
        <v>1</v>
      </c>
      <c r="Y4939" s="7"/>
    </row>
    <row r="4940" spans="1:25" ht="15" customHeight="1" x14ac:dyDescent="0.25">
      <c r="A4940" s="139">
        <v>4933</v>
      </c>
      <c r="B4940" s="10">
        <f t="shared" ca="1" si="743"/>
        <v>0.39198430673774021</v>
      </c>
      <c r="C4940" s="60">
        <f ca="1">_xlfn.NORM.INV(B4940,'Input Parameters'!$E$15,'Input Parameters'!$F$15)</f>
        <v>256.11001643215741</v>
      </c>
      <c r="D4940" s="10">
        <f t="shared" ca="1" si="744"/>
        <v>0.2835662981829411</v>
      </c>
      <c r="E4940" s="62">
        <f ca="1">IF(_xlfn.NORM.INV(D4940,'Input Parameters'!$E$17,'Input Parameters'!$F$17)&lt;3500,3500,IF(_xlfn.NORM.INV(D4940,'Input Parameters'!$E$17,'Input Parameters'!$F$17)&gt;5500,5500,_xlfn.NORM.INV(D4940,'Input Parameters'!$E$17,'Input Parameters'!$F$17)))</f>
        <v>4399.4043093866885</v>
      </c>
      <c r="F4940" s="10">
        <f t="shared" ca="1" si="745"/>
        <v>0.60722232166925316</v>
      </c>
      <c r="G4940" s="64">
        <f ca="1">_xlfn.NORM.INV(F4940,'Input Parameters'!$E$20,'Input Parameters'!$F$20)</f>
        <v>284.47298088221004</v>
      </c>
      <c r="H4940" s="57">
        <f ca="1">EXP(E4940*(1/'Input Parameters'!$E$23-1/G4940))</f>
        <v>0.63994663471737401</v>
      </c>
      <c r="I4940" s="10">
        <f t="shared" ca="1" si="746"/>
        <v>0.50522814286798579</v>
      </c>
      <c r="J4940" s="30">
        <f ca="1">_xlfn.BETA.INV(I4940,'Input Parameters'!$L$26,'Input Parameters'!$M$26,'Input Parameters'!$J$26,'Input Parameters'!$K$26)</f>
        <v>0.66350462926833309</v>
      </c>
      <c r="K4940" s="168">
        <f ca="1">('Input Parameters'!$E$27/'Input Parameters'!$E$38)^$J4940</f>
        <v>8.5713119790344055E-3</v>
      </c>
      <c r="L4940" s="69">
        <f ca="1">$H4940*$C4940*'Input Parameters'!$E$25*K4940</f>
        <v>1.4048101177420693</v>
      </c>
      <c r="M4940" s="24">
        <f t="shared" ca="1" si="747"/>
        <v>0.17288606124485206</v>
      </c>
      <c r="N4940" s="15">
        <f ca="1">_xlfn.NORM.INV(M4940,'Input Parameters'!$E$29,'Input Parameters'!$F$29)</f>
        <v>9.9905717832383542E-2</v>
      </c>
      <c r="O4940" s="8">
        <f t="shared" ca="1" si="748"/>
        <v>0.37669165121711978</v>
      </c>
      <c r="P4940" s="30">
        <f ca="1">_xlfn.LOGNORM.INV(O4940,'Input Parameters'!$H$30,'Input Parameters'!$I$30)</f>
        <v>2.3131894716713521</v>
      </c>
      <c r="Q4940" s="10">
        <f t="shared" ca="1" si="749"/>
        <v>0.80243041378648272</v>
      </c>
      <c r="R4940" s="30">
        <f>IF('Input Parameters'!$E$32=0,0,_xlfn.BETA.INV(Q4940,'Input Parameters'!$L$32,'Input Parameters'!$M$32,'Input Parameters'!$J$32,'Input Parameters'!$K$32))</f>
        <v>0</v>
      </c>
      <c r="S4940" s="10">
        <f t="shared" ca="1" si="750"/>
        <v>0.74310502570367587</v>
      </c>
      <c r="T4940" s="26">
        <f ca="1">_xlfn.LOGNORM.INV(S4940,'Input Parameters'!$H$34,'Input Parameters'!$I$34)</f>
        <v>54.677187842617982</v>
      </c>
      <c r="U4940" s="10">
        <f t="shared" ca="1" si="751"/>
        <v>0.82683900641317298</v>
      </c>
      <c r="V4940" s="30">
        <f ca="1">_xlfn.BETA.INV(U4940,'Input Parameters'!$L$36,'Input Parameters'!$M$36,'Input Parameters'!$J$36,'Input Parameters'!$K$36)</f>
        <v>0.74120556223006639</v>
      </c>
      <c r="W4940" s="2">
        <f ca="1">N4940+(P4940-N4940)*(1-ERF((T4940-R4940)/(2*SQRT(L4940*'Input Parameters'!$E$38))))</f>
        <v>0.10235435836450289</v>
      </c>
      <c r="X4940">
        <f t="shared" ca="1" si="752"/>
        <v>1</v>
      </c>
      <c r="Y4940" s="7"/>
    </row>
    <row r="4941" spans="1:25" ht="15" customHeight="1" x14ac:dyDescent="0.25">
      <c r="A4941" s="139">
        <v>4934</v>
      </c>
      <c r="B4941" s="10">
        <f t="shared" ca="1" si="743"/>
        <v>0.64747073225770502</v>
      </c>
      <c r="C4941" s="60">
        <f ca="1">_xlfn.NORM.INV(B4941,'Input Parameters'!$E$15,'Input Parameters'!$F$15)</f>
        <v>291.4794650718411</v>
      </c>
      <c r="D4941" s="10">
        <f t="shared" ca="1" si="744"/>
        <v>0.19282876658410197</v>
      </c>
      <c r="E4941" s="62">
        <f ca="1">IF(_xlfn.NORM.INV(D4941,'Input Parameters'!$E$17,'Input Parameters'!$F$17)&lt;3500,3500,IF(_xlfn.NORM.INV(D4941,'Input Parameters'!$E$17,'Input Parameters'!$F$17)&gt;5500,5500,_xlfn.NORM.INV(D4941,'Input Parameters'!$E$17,'Input Parameters'!$F$17)))</f>
        <v>4192.7364790926476</v>
      </c>
      <c r="F4941" s="10">
        <f t="shared" ca="1" si="745"/>
        <v>0.93180841643808021</v>
      </c>
      <c r="G4941" s="64">
        <f ca="1">_xlfn.NORM.INV(F4941,'Input Parameters'!$E$20,'Input Parameters'!$F$20)</f>
        <v>292.62895203267101</v>
      </c>
      <c r="H4941" s="57">
        <f ca="1">EXP(E4941*(1/'Input Parameters'!$E$23-1/G4941))</f>
        <v>0.98548999026527784</v>
      </c>
      <c r="I4941" s="10">
        <f t="shared" ca="1" si="746"/>
        <v>0.18803560940046748</v>
      </c>
      <c r="J4941" s="30">
        <f ca="1">_xlfn.BETA.INV(I4941,'Input Parameters'!$L$26,'Input Parameters'!$M$26,'Input Parameters'!$J$26,'Input Parameters'!$K$26)</f>
        <v>0.51238906196952372</v>
      </c>
      <c r="K4941" s="168">
        <f ca="1">('Input Parameters'!$E$27/'Input Parameters'!$E$38)^$J4941</f>
        <v>2.5339802094391892E-2</v>
      </c>
      <c r="L4941" s="69">
        <f ca="1">$H4941*$C4941*'Input Parameters'!$E$25*K4941</f>
        <v>7.2788605638663579</v>
      </c>
      <c r="M4941" s="24">
        <f t="shared" ca="1" si="747"/>
        <v>1.1212584899000788E-3</v>
      </c>
      <c r="N4941" s="15">
        <f ca="1">_xlfn.NORM.INV(M4941,'Input Parameters'!$E$29,'Input Parameters'!$F$29)</f>
        <v>9.9694392038038301E-2</v>
      </c>
      <c r="O4941" s="8">
        <f t="shared" ca="1" si="748"/>
        <v>0.87760320958285354</v>
      </c>
      <c r="P4941" s="30">
        <f ca="1">_xlfn.LOGNORM.INV(O4941,'Input Parameters'!$H$30,'Input Parameters'!$I$30)</f>
        <v>4.6481120372883895</v>
      </c>
      <c r="Q4941" s="10">
        <f t="shared" ca="1" si="749"/>
        <v>0.46144634292468301</v>
      </c>
      <c r="R4941" s="30">
        <f>IF('Input Parameters'!$E$32=0,0,_xlfn.BETA.INV(Q4941,'Input Parameters'!$L$32,'Input Parameters'!$M$32,'Input Parameters'!$J$32,'Input Parameters'!$K$32))</f>
        <v>0</v>
      </c>
      <c r="S4941" s="10">
        <f t="shared" ca="1" si="750"/>
        <v>0.90892148847139775</v>
      </c>
      <c r="T4941" s="26">
        <f ca="1">_xlfn.LOGNORM.INV(S4941,'Input Parameters'!$H$34,'Input Parameters'!$I$34)</f>
        <v>59.517247535801701</v>
      </c>
      <c r="U4941" s="10">
        <f t="shared" ca="1" si="751"/>
        <v>0.76931317103360708</v>
      </c>
      <c r="V4941" s="30">
        <f ca="1">_xlfn.BETA.INV(U4941,'Input Parameters'!$L$36,'Input Parameters'!$M$36,'Input Parameters'!$J$36,'Input Parameters'!$K$36)</f>
        <v>0.70552934856523852</v>
      </c>
      <c r="W4941" s="2">
        <f ca="1">N4941+(P4941-N4941)*(1-ERF((T4941-R4941)/(2*SQRT(L4941*'Input Parameters'!$E$38))))</f>
        <v>0.63997380961951367</v>
      </c>
      <c r="X4941">
        <f t="shared" ca="1" si="752"/>
        <v>1</v>
      </c>
      <c r="Y4941" s="7"/>
    </row>
    <row r="4942" spans="1:25" ht="15" customHeight="1" x14ac:dyDescent="0.25">
      <c r="A4942" s="139">
        <v>4935</v>
      </c>
      <c r="B4942" s="10">
        <f t="shared" ca="1" si="743"/>
        <v>0.37331064573239414</v>
      </c>
      <c r="C4942" s="60">
        <f ca="1">_xlfn.NORM.INV(B4942,'Input Parameters'!$E$15,'Input Parameters'!$F$15)</f>
        <v>253.45742700034768</v>
      </c>
      <c r="D4942" s="10">
        <f t="shared" ca="1" si="744"/>
        <v>4.7881185592980713E-2</v>
      </c>
      <c r="E4942" s="62">
        <f ca="1">IF(_xlfn.NORM.INV(D4942,'Input Parameters'!$E$17,'Input Parameters'!$F$17)&lt;3500,3500,IF(_xlfn.NORM.INV(D4942,'Input Parameters'!$E$17,'Input Parameters'!$F$17)&gt;5500,5500,_xlfn.NORM.INV(D4942,'Input Parameters'!$E$17,'Input Parameters'!$F$17)))</f>
        <v>3633.9720227922617</v>
      </c>
      <c r="F4942" s="10">
        <f t="shared" ca="1" si="745"/>
        <v>0.39015413306160263</v>
      </c>
      <c r="G4942" s="64">
        <f ca="1">_xlfn.NORM.INV(F4942,'Input Parameters'!$E$20,'Input Parameters'!$F$20)</f>
        <v>280.78125386658741</v>
      </c>
      <c r="H4942" s="57">
        <f ca="1">EXP(E4942*(1/'Input Parameters'!$E$23-1/G4942))</f>
        <v>0.58469376978552656</v>
      </c>
      <c r="I4942" s="10">
        <f t="shared" ca="1" si="746"/>
        <v>0.93181070025764456</v>
      </c>
      <c r="J4942" s="30">
        <f ca="1">_xlfn.BETA.INV(I4942,'Input Parameters'!$L$26,'Input Parameters'!$M$26,'Input Parameters'!$J$26,'Input Parameters'!$K$26)</f>
        <v>0.86124062750302643</v>
      </c>
      <c r="K4942" s="168">
        <f ca="1">('Input Parameters'!$E$27/'Input Parameters'!$E$38)^$J4942</f>
        <v>2.0751963957467185E-3</v>
      </c>
      <c r="L4942" s="69">
        <f ca="1">$H4942*$C4942*'Input Parameters'!$E$25*K4942</f>
        <v>0.3075336851948765</v>
      </c>
      <c r="M4942" s="24">
        <f t="shared" ca="1" si="747"/>
        <v>0.58018464633602862</v>
      </c>
      <c r="N4942" s="15">
        <f ca="1">_xlfn.NORM.INV(M4942,'Input Parameters'!$E$29,'Input Parameters'!$F$29)</f>
        <v>0.10002023658710918</v>
      </c>
      <c r="O4942" s="8">
        <f t="shared" ca="1" si="748"/>
        <v>5.1468321457784794E-2</v>
      </c>
      <c r="P4942" s="30">
        <f ca="1">_xlfn.LOGNORM.INV(O4942,'Input Parameters'!$H$30,'Input Parameters'!$I$30)</f>
        <v>1.2419605670751765</v>
      </c>
      <c r="Q4942" s="10">
        <f t="shared" ca="1" si="749"/>
        <v>2.5963968857430575E-2</v>
      </c>
      <c r="R4942" s="30">
        <f>IF('Input Parameters'!$E$32=0,0,_xlfn.BETA.INV(Q4942,'Input Parameters'!$L$32,'Input Parameters'!$M$32,'Input Parameters'!$J$32,'Input Parameters'!$K$32))</f>
        <v>0</v>
      </c>
      <c r="S4942" s="10">
        <f t="shared" ca="1" si="750"/>
        <v>0.86732368632096568</v>
      </c>
      <c r="T4942" s="26">
        <f ca="1">_xlfn.LOGNORM.INV(S4942,'Input Parameters'!$H$34,'Input Parameters'!$I$34)</f>
        <v>57.906726840809135</v>
      </c>
      <c r="U4942" s="10">
        <f t="shared" ca="1" si="751"/>
        <v>0.93997513344282402</v>
      </c>
      <c r="V4942" s="30">
        <f ca="1">_xlfn.BETA.INV(U4942,'Input Parameters'!$L$36,'Input Parameters'!$M$36,'Input Parameters'!$J$36,'Input Parameters'!$K$36)</f>
        <v>0.85245909858843594</v>
      </c>
      <c r="W4942" s="2">
        <f ca="1">N4942+(P4942-N4942)*(1-ERF((T4942-R4942)/(2*SQRT(L4942*'Input Parameters'!$E$38))))</f>
        <v>0.10002023658728515</v>
      </c>
      <c r="X4942">
        <f t="shared" ca="1" si="752"/>
        <v>1</v>
      </c>
      <c r="Y4942" s="7"/>
    </row>
    <row r="4943" spans="1:25" ht="15" customHeight="1" x14ac:dyDescent="0.25">
      <c r="A4943" s="139">
        <v>4936</v>
      </c>
      <c r="B4943" s="10">
        <f t="shared" ca="1" si="743"/>
        <v>0.58827536314766338</v>
      </c>
      <c r="C4943" s="60">
        <f ca="1">_xlfn.NORM.INV(B4943,'Input Parameters'!$E$15,'Input Parameters'!$F$15)</f>
        <v>283.05834170532148</v>
      </c>
      <c r="D4943" s="10">
        <f t="shared" ca="1" si="744"/>
        <v>0.43094477850111501</v>
      </c>
      <c r="E4943" s="62">
        <f ca="1">IF(_xlfn.NORM.INV(D4943,'Input Parameters'!$E$17,'Input Parameters'!$F$17)&lt;3500,3500,IF(_xlfn.NORM.INV(D4943,'Input Parameters'!$E$17,'Input Parameters'!$F$17)&gt;5500,5500,_xlfn.NORM.INV(D4943,'Input Parameters'!$E$17,'Input Parameters'!$F$17)))</f>
        <v>4678.2214611991585</v>
      </c>
      <c r="F4943" s="10">
        <f t="shared" ca="1" si="745"/>
        <v>0.22117031911515816</v>
      </c>
      <c r="G4943" s="64">
        <f ca="1">_xlfn.NORM.INV(F4943,'Input Parameters'!$E$20,'Input Parameters'!$F$20)</f>
        <v>277.50274716128581</v>
      </c>
      <c r="H4943" s="57">
        <f ca="1">EXP(E4943*(1/'Input Parameters'!$E$23-1/G4943))</f>
        <v>0.41159062289719739</v>
      </c>
      <c r="I4943" s="10">
        <f t="shared" ca="1" si="746"/>
        <v>0.2016911572103538</v>
      </c>
      <c r="J4943" s="30">
        <f ca="1">_xlfn.BETA.INV(I4943,'Input Parameters'!$L$26,'Input Parameters'!$M$26,'Input Parameters'!$J$26,'Input Parameters'!$K$26)</f>
        <v>0.52091056719951456</v>
      </c>
      <c r="K4943" s="168">
        <f ca="1">('Input Parameters'!$E$27/'Input Parameters'!$E$38)^$J4943</f>
        <v>2.3837295820078219E-2</v>
      </c>
      <c r="L4943" s="69">
        <f ca="1">$H4943*$C4943*'Input Parameters'!$E$25*K4943</f>
        <v>2.7771441066131306</v>
      </c>
      <c r="M4943" s="24">
        <f t="shared" ca="1" si="747"/>
        <v>0.99031341535569573</v>
      </c>
      <c r="N4943" s="15">
        <f ca="1">_xlfn.NORM.INV(M4943,'Input Parameters'!$E$29,'Input Parameters'!$F$29)</f>
        <v>0.10023382714844253</v>
      </c>
      <c r="O4943" s="8">
        <f t="shared" ca="1" si="748"/>
        <v>0.68651047200179927</v>
      </c>
      <c r="P4943" s="30">
        <f ca="1">_xlfn.LOGNORM.INV(O4943,'Input Parameters'!$H$30,'Input Parameters'!$I$30)</f>
        <v>3.3757233408572467</v>
      </c>
      <c r="Q4943" s="10">
        <f t="shared" ca="1" si="749"/>
        <v>0.84276588273781972</v>
      </c>
      <c r="R4943" s="30">
        <f>IF('Input Parameters'!$E$32=0,0,_xlfn.BETA.INV(Q4943,'Input Parameters'!$L$32,'Input Parameters'!$M$32,'Input Parameters'!$J$32,'Input Parameters'!$K$32))</f>
        <v>0</v>
      </c>
      <c r="S4943" s="10">
        <f t="shared" ca="1" si="750"/>
        <v>0.90491497341741101</v>
      </c>
      <c r="T4943" s="26">
        <f ca="1">_xlfn.LOGNORM.INV(S4943,'Input Parameters'!$H$34,'Input Parameters'!$I$34)</f>
        <v>59.339160086708439</v>
      </c>
      <c r="U4943" s="10">
        <f t="shared" ca="1" si="751"/>
        <v>0.50233714328173562</v>
      </c>
      <c r="V4943" s="30">
        <f ca="1">_xlfn.BETA.INV(U4943,'Input Parameters'!$L$36,'Input Parameters'!$M$36,'Input Parameters'!$J$36,'Input Parameters'!$K$36)</f>
        <v>0.58678220161663308</v>
      </c>
      <c r="W4943" s="2">
        <f ca="1">N4943+(P4943-N4943)*(1-ERF((T4943-R4943)/(2*SQRT(L4943*'Input Parameters'!$E$38))))</f>
        <v>0.13891040508313626</v>
      </c>
      <c r="X4943">
        <f t="shared" ca="1" si="752"/>
        <v>1</v>
      </c>
      <c r="Y4943" s="7"/>
    </row>
    <row r="4944" spans="1:25" ht="15" customHeight="1" x14ac:dyDescent="0.25">
      <c r="A4944" s="139">
        <v>4937</v>
      </c>
      <c r="B4944" s="10">
        <f t="shared" ca="1" si="743"/>
        <v>0.22495733089571035</v>
      </c>
      <c r="C4944" s="60">
        <f ca="1">_xlfn.NORM.INV(B4944,'Input Parameters'!$E$15,'Input Parameters'!$F$15)</f>
        <v>230.02095047921671</v>
      </c>
      <c r="D4944" s="10">
        <f t="shared" ca="1" si="744"/>
        <v>0.27633645531471285</v>
      </c>
      <c r="E4944" s="62">
        <f ca="1">IF(_xlfn.NORM.INV(D4944,'Input Parameters'!$E$17,'Input Parameters'!$F$17)&lt;3500,3500,IF(_xlfn.NORM.INV(D4944,'Input Parameters'!$E$17,'Input Parameters'!$F$17)&gt;5500,5500,_xlfn.NORM.INV(D4944,'Input Parameters'!$E$17,'Input Parameters'!$F$17)))</f>
        <v>4384.3682767245173</v>
      </c>
      <c r="F4944" s="10">
        <f t="shared" ca="1" si="745"/>
        <v>0.25999362847409424</v>
      </c>
      <c r="G4944" s="64">
        <f ca="1">_xlfn.NORM.INV(F4944,'Input Parameters'!$E$20,'Input Parameters'!$F$20)</f>
        <v>278.33945417452333</v>
      </c>
      <c r="H4944" s="57">
        <f ca="1">EXP(E4944*(1/'Input Parameters'!$E$23-1/G4944))</f>
        <v>0.45636089338344854</v>
      </c>
      <c r="I4944" s="10">
        <f t="shared" ca="1" si="746"/>
        <v>0.57048180537222393</v>
      </c>
      <c r="J4944" s="30">
        <f ca="1">_xlfn.BETA.INV(I4944,'Input Parameters'!$L$26,'Input Parameters'!$M$26,'Input Parameters'!$J$26,'Input Parameters'!$K$26)</f>
        <v>0.68954525389238985</v>
      </c>
      <c r="K4944" s="168">
        <f ca="1">('Input Parameters'!$E$27/'Input Parameters'!$E$38)^$J4944</f>
        <v>7.1109140332365674E-3</v>
      </c>
      <c r="L4944" s="69">
        <f ca="1">$H4944*$C4944*'Input Parameters'!$E$25*K4944</f>
        <v>0.74645089592824376</v>
      </c>
      <c r="M4944" s="24">
        <f t="shared" ca="1" si="747"/>
        <v>9.793150340328205E-2</v>
      </c>
      <c r="N4944" s="15">
        <f ca="1">_xlfn.NORM.INV(M4944,'Input Parameters'!$E$29,'Input Parameters'!$F$29)</f>
        <v>9.9870657181376166E-2</v>
      </c>
      <c r="O4944" s="8">
        <f t="shared" ca="1" si="748"/>
        <v>0.97001560962123701</v>
      </c>
      <c r="P4944" s="30">
        <f ca="1">_xlfn.LOGNORM.INV(O4944,'Input Parameters'!$H$30,'Input Parameters'!$I$30)</f>
        <v>6.5247299029966275</v>
      </c>
      <c r="Q4944" s="10">
        <f t="shared" ca="1" si="749"/>
        <v>0.85891166970027644</v>
      </c>
      <c r="R4944" s="30">
        <f>IF('Input Parameters'!$E$32=0,0,_xlfn.BETA.INV(Q4944,'Input Parameters'!$L$32,'Input Parameters'!$M$32,'Input Parameters'!$J$32,'Input Parameters'!$K$32))</f>
        <v>0</v>
      </c>
      <c r="S4944" s="10">
        <f t="shared" ca="1" si="750"/>
        <v>0.15696650580212357</v>
      </c>
      <c r="T4944" s="26">
        <f ca="1">_xlfn.LOGNORM.INV(S4944,'Input Parameters'!$H$34,'Input Parameters'!$I$34)</f>
        <v>44.467402185411046</v>
      </c>
      <c r="U4944" s="10">
        <f t="shared" ca="1" si="751"/>
        <v>3.5092808252318308E-2</v>
      </c>
      <c r="V4944" s="30">
        <f ca="1">_xlfn.BETA.INV(U4944,'Input Parameters'!$L$36,'Input Parameters'!$M$36,'Input Parameters'!$J$36,'Input Parameters'!$K$36)</f>
        <v>0.36333523400751466</v>
      </c>
      <c r="W4944" s="2">
        <f ca="1">N4944+(P4944-N4944)*(1-ERF((T4944-R4944)/(2*SQRT(L4944*'Input Parameters'!$E$38))))</f>
        <v>0.10162661303435422</v>
      </c>
      <c r="X4944">
        <f t="shared" ca="1" si="752"/>
        <v>1</v>
      </c>
      <c r="Y4944" s="7"/>
    </row>
    <row r="4945" spans="1:25" ht="15" customHeight="1" x14ac:dyDescent="0.25">
      <c r="A4945" s="139">
        <v>4938</v>
      </c>
      <c r="B4945" s="10">
        <f t="shared" ca="1" si="743"/>
        <v>0.9614503101383477</v>
      </c>
      <c r="C4945" s="60">
        <f ca="1">_xlfn.NORM.INV(B4945,'Input Parameters'!$E$15,'Input Parameters'!$F$15)</f>
        <v>366.76873173170776</v>
      </c>
      <c r="D4945" s="10">
        <f t="shared" ca="1" si="744"/>
        <v>0.58261379523633061</v>
      </c>
      <c r="E4945" s="62">
        <f ca="1">IF(_xlfn.NORM.INV(D4945,'Input Parameters'!$E$17,'Input Parameters'!$F$17)&lt;3500,3500,IF(_xlfn.NORM.INV(D4945,'Input Parameters'!$E$17,'Input Parameters'!$F$17)&gt;5500,5500,_xlfn.NORM.INV(D4945,'Input Parameters'!$E$17,'Input Parameters'!$F$17)))</f>
        <v>4946.0093312149702</v>
      </c>
      <c r="F4945" s="10">
        <f t="shared" ca="1" si="745"/>
        <v>0.86307835883949946</v>
      </c>
      <c r="G4945" s="64">
        <f ca="1">_xlfn.NORM.INV(F4945,'Input Parameters'!$E$20,'Input Parameters'!$F$20)</f>
        <v>289.98150656203995</v>
      </c>
      <c r="H4945" s="57">
        <f ca="1">EXP(E4945*(1/'Input Parameters'!$E$23-1/G4945))</f>
        <v>0.84235612831626583</v>
      </c>
      <c r="I4945" s="10">
        <f t="shared" ca="1" si="746"/>
        <v>0.62533922441539913</v>
      </c>
      <c r="J4945" s="30">
        <f ca="1">_xlfn.BETA.INV(I4945,'Input Parameters'!$L$26,'Input Parameters'!$M$26,'Input Parameters'!$J$26,'Input Parameters'!$K$26)</f>
        <v>0.71136989418354468</v>
      </c>
      <c r="K4945" s="168">
        <f ca="1">('Input Parameters'!$E$27/'Input Parameters'!$E$38)^$J4945</f>
        <v>6.0804708065969239E-3</v>
      </c>
      <c r="L4945" s="69">
        <f ca="1">$H4945*$C4945*'Input Parameters'!$E$25*K4945</f>
        <v>1.8785607798476391</v>
      </c>
      <c r="M4945" s="24">
        <f t="shared" ca="1" si="747"/>
        <v>0.45934439630134227</v>
      </c>
      <c r="N4945" s="15">
        <f ca="1">_xlfn.NORM.INV(M4945,'Input Parameters'!$E$29,'Input Parameters'!$F$29)</f>
        <v>9.9989791447782306E-2</v>
      </c>
      <c r="O4945" s="8">
        <f t="shared" ca="1" si="748"/>
        <v>0.71336285480529571</v>
      </c>
      <c r="P4945" s="30">
        <f ca="1">_xlfn.LOGNORM.INV(O4945,'Input Parameters'!$H$30,'Input Parameters'!$I$30)</f>
        <v>3.5011877774167006</v>
      </c>
      <c r="Q4945" s="10">
        <f t="shared" ca="1" si="749"/>
        <v>0.77007165411288847</v>
      </c>
      <c r="R4945" s="30">
        <f>IF('Input Parameters'!$E$32=0,0,_xlfn.BETA.INV(Q4945,'Input Parameters'!$L$32,'Input Parameters'!$M$32,'Input Parameters'!$J$32,'Input Parameters'!$K$32))</f>
        <v>0</v>
      </c>
      <c r="S4945" s="10">
        <f t="shared" ca="1" si="750"/>
        <v>0.53608692768886879</v>
      </c>
      <c r="T4945" s="26">
        <f ca="1">_xlfn.LOGNORM.INV(S4945,'Input Parameters'!$H$34,'Input Parameters'!$I$34)</f>
        <v>50.979466366765216</v>
      </c>
      <c r="U4945" s="10">
        <f t="shared" ca="1" si="751"/>
        <v>0.8166177590782242</v>
      </c>
      <c r="V4945" s="30">
        <f ca="1">_xlfn.BETA.INV(U4945,'Input Parameters'!$L$36,'Input Parameters'!$M$36,'Input Parameters'!$J$36,'Input Parameters'!$K$36)</f>
        <v>0.73432038218514961</v>
      </c>
      <c r="W4945" s="2">
        <f ca="1">N4945+(P4945-N4945)*(1-ERF((T4945-R4945)/(2*SQRT(L4945*'Input Parameters'!$E$38))))</f>
        <v>0.12902471314581132</v>
      </c>
      <c r="X4945">
        <f t="shared" ca="1" si="752"/>
        <v>1</v>
      </c>
      <c r="Y4945" s="7"/>
    </row>
    <row r="4946" spans="1:25" ht="15" customHeight="1" x14ac:dyDescent="0.25">
      <c r="A4946" s="139">
        <v>4939</v>
      </c>
      <c r="B4946" s="10">
        <f t="shared" ca="1" si="743"/>
        <v>0.38138374076758186</v>
      </c>
      <c r="C4946" s="60">
        <f ca="1">_xlfn.NORM.INV(B4946,'Input Parameters'!$E$15,'Input Parameters'!$F$15)</f>
        <v>254.60898609328632</v>
      </c>
      <c r="D4946" s="10">
        <f t="shared" ca="1" si="744"/>
        <v>0.14686945278403396</v>
      </c>
      <c r="E4946" s="62">
        <f ca="1">IF(_xlfn.NORM.INV(D4946,'Input Parameters'!$E$17,'Input Parameters'!$F$17)&lt;3500,3500,IF(_xlfn.NORM.INV(D4946,'Input Parameters'!$E$17,'Input Parameters'!$F$17)&gt;5500,5500,_xlfn.NORM.INV(D4946,'Input Parameters'!$E$17,'Input Parameters'!$F$17)))</f>
        <v>4065.0316567128425</v>
      </c>
      <c r="F4946" s="10">
        <f t="shared" ca="1" si="745"/>
        <v>6.991312601995614E-2</v>
      </c>
      <c r="G4946" s="64">
        <f ca="1">_xlfn.NORM.INV(F4946,'Input Parameters'!$E$20,'Input Parameters'!$F$20)</f>
        <v>272.75786300818879</v>
      </c>
      <c r="H4946" s="57">
        <f ca="1">EXP(E4946*(1/'Input Parameters'!$E$23-1/G4946))</f>
        <v>0.35836773559041002</v>
      </c>
      <c r="I4946" s="10">
        <f t="shared" ca="1" si="746"/>
        <v>0.36067056476513193</v>
      </c>
      <c r="J4946" s="30">
        <f ca="1">_xlfn.BETA.INV(I4946,'Input Parameters'!$L$26,'Input Parameters'!$M$26,'Input Parameters'!$J$26,'Input Parameters'!$K$26)</f>
        <v>0.60262163876915531</v>
      </c>
      <c r="K4946" s="168">
        <f ca="1">('Input Parameters'!$E$27/'Input Parameters'!$E$38)^$J4946</f>
        <v>1.326509232819484E-2</v>
      </c>
      <c r="L4946" s="69">
        <f ca="1">$H4946*$C4946*'Input Parameters'!$E$25*K4946</f>
        <v>1.2103553859938974</v>
      </c>
      <c r="M4946" s="24">
        <f t="shared" ca="1" si="747"/>
        <v>0.86475143681862954</v>
      </c>
      <c r="N4946" s="15">
        <f ca="1">_xlfn.NORM.INV(M4946,'Input Parameters'!$E$29,'Input Parameters'!$F$29)</f>
        <v>0.10011019184508679</v>
      </c>
      <c r="O4946" s="8">
        <f t="shared" ca="1" si="748"/>
        <v>0.52951984695901488</v>
      </c>
      <c r="P4946" s="30">
        <f ca="1">_xlfn.LOGNORM.INV(O4946,'Input Parameters'!$H$30,'Input Parameters'!$I$30)</f>
        <v>2.7788201110475717</v>
      </c>
      <c r="Q4946" s="10">
        <f t="shared" ca="1" si="749"/>
        <v>0.83576750657220489</v>
      </c>
      <c r="R4946" s="30">
        <f>IF('Input Parameters'!$E$32=0,0,_xlfn.BETA.INV(Q4946,'Input Parameters'!$L$32,'Input Parameters'!$M$32,'Input Parameters'!$J$32,'Input Parameters'!$K$32))</f>
        <v>0</v>
      </c>
      <c r="S4946" s="10">
        <f t="shared" ca="1" si="750"/>
        <v>0.17537738326228314</v>
      </c>
      <c r="T4946" s="26">
        <f ca="1">_xlfn.LOGNORM.INV(S4946,'Input Parameters'!$H$34,'Input Parameters'!$I$34)</f>
        <v>44.878340626873751</v>
      </c>
      <c r="U4946" s="10">
        <f t="shared" ca="1" si="751"/>
        <v>4.2206222071140442E-2</v>
      </c>
      <c r="V4946" s="30">
        <f ca="1">_xlfn.BETA.INV(U4946,'Input Parameters'!$L$36,'Input Parameters'!$M$36,'Input Parameters'!$J$36,'Input Parameters'!$K$36)</f>
        <v>0.37128551443722119</v>
      </c>
      <c r="W4946" s="2">
        <f ca="1">N4946+(P4946-N4946)*(1-ERF((T4946-R4946)/(2*SQRT(L4946*'Input Parameters'!$E$38))))</f>
        <v>0.11061284547023982</v>
      </c>
      <c r="X4946">
        <f t="shared" ca="1" si="752"/>
        <v>1</v>
      </c>
      <c r="Y4946" s="7"/>
    </row>
    <row r="4947" spans="1:25" ht="15" customHeight="1" x14ac:dyDescent="0.25">
      <c r="A4947" s="139">
        <v>4940</v>
      </c>
      <c r="B4947" s="10">
        <f t="shared" ca="1" si="743"/>
        <v>0.90075097127168047</v>
      </c>
      <c r="C4947" s="60">
        <f ca="1">_xlfn.NORM.INV(B4947,'Input Parameters'!$E$15,'Input Parameters'!$F$15)</f>
        <v>340.65142479615781</v>
      </c>
      <c r="D4947" s="10">
        <f t="shared" ca="1" si="744"/>
        <v>0.40165172591228204</v>
      </c>
      <c r="E4947" s="62">
        <f ca="1">IF(_xlfn.NORM.INV(D4947,'Input Parameters'!$E$17,'Input Parameters'!$F$17)&lt;3500,3500,IF(_xlfn.NORM.INV(D4947,'Input Parameters'!$E$17,'Input Parameters'!$F$17)&gt;5500,5500,_xlfn.NORM.INV(D4947,'Input Parameters'!$E$17,'Input Parameters'!$F$17)))</f>
        <v>4625.6481194987464</v>
      </c>
      <c r="F4947" s="10">
        <f t="shared" ca="1" si="745"/>
        <v>0.51980840122520955</v>
      </c>
      <c r="G4947" s="64">
        <f ca="1">_xlfn.NORM.INV(F4947,'Input Parameters'!$E$20,'Input Parameters'!$F$20)</f>
        <v>282.98280721013884</v>
      </c>
      <c r="H4947" s="57">
        <f ca="1">EXP(E4947*(1/'Input Parameters'!$E$23-1/G4947))</f>
        <v>0.57409976889056547</v>
      </c>
      <c r="I4947" s="10">
        <f t="shared" ca="1" si="746"/>
        <v>0.95206598463059156</v>
      </c>
      <c r="J4947" s="30">
        <f ca="1">_xlfn.BETA.INV(I4947,'Input Parameters'!$L$26,'Input Parameters'!$M$26,'Input Parameters'!$J$26,'Input Parameters'!$K$26)</f>
        <v>0.87843414384239282</v>
      </c>
      <c r="K4947" s="168">
        <f ca="1">('Input Parameters'!$E$27/'Input Parameters'!$E$38)^$J4947</f>
        <v>1.8344162235661213E-3</v>
      </c>
      <c r="L4947" s="69">
        <f ca="1">$H4947*$C4947*'Input Parameters'!$E$25*K4947</f>
        <v>0.35875293636083605</v>
      </c>
      <c r="M4947" s="24">
        <f t="shared" ca="1" si="747"/>
        <v>0.32262797561197099</v>
      </c>
      <c r="N4947" s="15">
        <f ca="1">_xlfn.NORM.INV(M4947,'Input Parameters'!$E$29,'Input Parameters'!$F$29)</f>
        <v>9.9953963736690923E-2</v>
      </c>
      <c r="O4947" s="8">
        <f t="shared" ca="1" si="748"/>
        <v>0.15162182035678717</v>
      </c>
      <c r="P4947" s="30">
        <f ca="1">_xlfn.LOGNORM.INV(O4947,'Input Parameters'!$H$30,'Input Parameters'!$I$30)</f>
        <v>1.6499144017524872</v>
      </c>
      <c r="Q4947" s="10">
        <f t="shared" ca="1" si="749"/>
        <v>0.83771674018632658</v>
      </c>
      <c r="R4947" s="30">
        <f>IF('Input Parameters'!$E$32=0,0,_xlfn.BETA.INV(Q4947,'Input Parameters'!$L$32,'Input Parameters'!$M$32,'Input Parameters'!$J$32,'Input Parameters'!$K$32))</f>
        <v>0</v>
      </c>
      <c r="S4947" s="10">
        <f t="shared" ca="1" si="750"/>
        <v>0.16748625548415963</v>
      </c>
      <c r="T4947" s="26">
        <f ca="1">_xlfn.LOGNORM.INV(S4947,'Input Parameters'!$H$34,'Input Parameters'!$I$34)</f>
        <v>44.705332399584961</v>
      </c>
      <c r="U4947" s="10">
        <f t="shared" ca="1" si="751"/>
        <v>0.277318509075132</v>
      </c>
      <c r="V4947" s="30">
        <f ca="1">_xlfn.BETA.INV(U4947,'Input Parameters'!$L$36,'Input Parameters'!$M$36,'Input Parameters'!$J$36,'Input Parameters'!$K$36)</f>
        <v>0.50123696921821037</v>
      </c>
      <c r="W4947" s="2">
        <f ca="1">N4947+(P4947-N4947)*(1-ERF((T4947-R4947)/(2*SQRT(L4947*'Input Parameters'!$E$38))))</f>
        <v>9.9954166469862951E-2</v>
      </c>
      <c r="X4947">
        <f t="shared" ca="1" si="752"/>
        <v>1</v>
      </c>
      <c r="Y4947" s="7"/>
    </row>
    <row r="4948" spans="1:25" ht="15" customHeight="1" x14ac:dyDescent="0.25">
      <c r="A4948" s="139">
        <v>4941</v>
      </c>
      <c r="B4948" s="10">
        <f t="shared" ca="1" si="743"/>
        <v>0.72252577711322208</v>
      </c>
      <c r="C4948" s="60">
        <f ca="1">_xlfn.NORM.INV(B4948,'Input Parameters'!$E$15,'Input Parameters'!$F$15)</f>
        <v>302.96091005338479</v>
      </c>
      <c r="D4948" s="10">
        <f t="shared" ca="1" si="744"/>
        <v>0.71896100379815109</v>
      </c>
      <c r="E4948" s="62">
        <f ca="1">IF(_xlfn.NORM.INV(D4948,'Input Parameters'!$E$17,'Input Parameters'!$F$17)&lt;3500,3500,IF(_xlfn.NORM.INV(D4948,'Input Parameters'!$E$17,'Input Parameters'!$F$17)&gt;5500,5500,_xlfn.NORM.INV(D4948,'Input Parameters'!$E$17,'Input Parameters'!$F$17)))</f>
        <v>5205.8304255727617</v>
      </c>
      <c r="F4948" s="10">
        <f t="shared" ca="1" si="745"/>
        <v>0.71374869431710453</v>
      </c>
      <c r="G4948" s="64">
        <f ca="1">_xlfn.NORM.INV(F4948,'Input Parameters'!$E$20,'Input Parameters'!$F$20)</f>
        <v>286.43127643852603</v>
      </c>
      <c r="H4948" s="57">
        <f ca="1">EXP(E4948*(1/'Input Parameters'!$E$23-1/G4948))</f>
        <v>0.66826030835739803</v>
      </c>
      <c r="I4948" s="10">
        <f t="shared" ca="1" si="746"/>
        <v>0.35035133481920755</v>
      </c>
      <c r="J4948" s="30">
        <f ca="1">_xlfn.BETA.INV(I4948,'Input Parameters'!$L$26,'Input Parameters'!$M$26,'Input Parameters'!$J$26,'Input Parameters'!$K$26)</f>
        <v>0.59795801708299634</v>
      </c>
      <c r="K4948" s="168">
        <f ca="1">('Input Parameters'!$E$27/'Input Parameters'!$E$38)^$J4948</f>
        <v>1.3716345406112966E-2</v>
      </c>
      <c r="L4948" s="69">
        <f ca="1">$H4948*$C4948*'Input Parameters'!$E$25*K4948</f>
        <v>2.7769667288816522</v>
      </c>
      <c r="M4948" s="24">
        <f t="shared" ca="1" si="747"/>
        <v>0.94255446011529376</v>
      </c>
      <c r="N4948" s="15">
        <f ca="1">_xlfn.NORM.INV(M4948,'Input Parameters'!$E$29,'Input Parameters'!$F$29)</f>
        <v>0.10015765848552301</v>
      </c>
      <c r="O4948" s="8">
        <f t="shared" ca="1" si="748"/>
        <v>0.10235440559513587</v>
      </c>
      <c r="P4948" s="30">
        <f ca="1">_xlfn.LOGNORM.INV(O4948,'Input Parameters'!$H$30,'Input Parameters'!$I$30)</f>
        <v>1.4739469769371705</v>
      </c>
      <c r="Q4948" s="10">
        <f t="shared" ca="1" si="749"/>
        <v>0.26112019497315153</v>
      </c>
      <c r="R4948" s="30">
        <f>IF('Input Parameters'!$E$32=0,0,_xlfn.BETA.INV(Q4948,'Input Parameters'!$L$32,'Input Parameters'!$M$32,'Input Parameters'!$J$32,'Input Parameters'!$K$32))</f>
        <v>0</v>
      </c>
      <c r="S4948" s="10">
        <f t="shared" ca="1" si="750"/>
        <v>0.89090999209722621</v>
      </c>
      <c r="T4948" s="26">
        <f ca="1">_xlfn.LOGNORM.INV(S4948,'Input Parameters'!$H$34,'Input Parameters'!$I$34)</f>
        <v>58.760554610837623</v>
      </c>
      <c r="U4948" s="10">
        <f t="shared" ca="1" si="751"/>
        <v>0.27721389226698068</v>
      </c>
      <c r="V4948" s="30">
        <f ca="1">_xlfn.BETA.INV(U4948,'Input Parameters'!$L$36,'Input Parameters'!$M$36,'Input Parameters'!$J$36,'Input Parameters'!$K$36)</f>
        <v>0.50119517583131823</v>
      </c>
      <c r="W4948" s="2">
        <f ca="1">N4948+(P4948-N4948)*(1-ERF((T4948-R4948)/(2*SQRT(L4948*'Input Parameters'!$E$38))))</f>
        <v>0.11754149577094659</v>
      </c>
      <c r="X4948">
        <f t="shared" ca="1" si="752"/>
        <v>1</v>
      </c>
      <c r="Y4948" s="7"/>
    </row>
    <row r="4949" spans="1:25" ht="15" customHeight="1" x14ac:dyDescent="0.25">
      <c r="A4949" s="139">
        <v>4942</v>
      </c>
      <c r="B4949" s="10">
        <f t="shared" ca="1" si="743"/>
        <v>0.16448512558102335</v>
      </c>
      <c r="C4949" s="60">
        <f ca="1">_xlfn.NORM.INV(B4949,'Input Parameters'!$E$15,'Input Parameters'!$F$15)</f>
        <v>218.06409851300634</v>
      </c>
      <c r="D4949" s="10">
        <f t="shared" ca="1" si="744"/>
        <v>5.4028121649269178E-2</v>
      </c>
      <c r="E4949" s="62">
        <f ca="1">IF(_xlfn.NORM.INV(D4949,'Input Parameters'!$E$17,'Input Parameters'!$F$17)&lt;3500,3500,IF(_xlfn.NORM.INV(D4949,'Input Parameters'!$E$17,'Input Parameters'!$F$17)&gt;5500,5500,_xlfn.NORM.INV(D4949,'Input Parameters'!$E$17,'Input Parameters'!$F$17)))</f>
        <v>3675.1059837319417</v>
      </c>
      <c r="F4949" s="10">
        <f t="shared" ca="1" si="745"/>
        <v>0.76069652886956041</v>
      </c>
      <c r="G4949" s="64">
        <f ca="1">_xlfn.NORM.INV(F4949,'Input Parameters'!$E$20,'Input Parameters'!$F$20)</f>
        <v>287.39725080100709</v>
      </c>
      <c r="H4949" s="57">
        <f ca="1">EXP(E4949*(1/'Input Parameters'!$E$23-1/G4949))</f>
        <v>0.78550292154691326</v>
      </c>
      <c r="I4949" s="10">
        <f t="shared" ca="1" si="746"/>
        <v>0.46028370148663922</v>
      </c>
      <c r="J4949" s="30">
        <f ca="1">_xlfn.BETA.INV(I4949,'Input Parameters'!$L$26,'Input Parameters'!$M$26,'Input Parameters'!$J$26,'Input Parameters'!$K$26)</f>
        <v>0.6452358232146167</v>
      </c>
      <c r="K4949" s="168">
        <f ca="1">('Input Parameters'!$E$27/'Input Parameters'!$E$38)^$J4949</f>
        <v>9.7714355568598865E-3</v>
      </c>
      <c r="L4949" s="69">
        <f ca="1">$H4949*$C4949*'Input Parameters'!$E$25*K4949</f>
        <v>1.6737490642924198</v>
      </c>
      <c r="M4949" s="24">
        <f t="shared" ca="1" si="747"/>
        <v>0.35241387178398842</v>
      </c>
      <c r="N4949" s="15">
        <f ca="1">_xlfn.NORM.INV(M4949,'Input Parameters'!$E$29,'Input Parameters'!$F$29)</f>
        <v>9.9962118836076946E-2</v>
      </c>
      <c r="O4949" s="8">
        <f t="shared" ca="1" si="748"/>
        <v>0.30808153624786905</v>
      </c>
      <c r="P4949" s="30">
        <f ca="1">_xlfn.LOGNORM.INV(O4949,'Input Parameters'!$H$30,'Input Parameters'!$I$30)</f>
        <v>2.1175041630488645</v>
      </c>
      <c r="Q4949" s="10">
        <f t="shared" ca="1" si="749"/>
        <v>0.20039646879143058</v>
      </c>
      <c r="R4949" s="30">
        <f>IF('Input Parameters'!$E$32=0,0,_xlfn.BETA.INV(Q4949,'Input Parameters'!$L$32,'Input Parameters'!$M$32,'Input Parameters'!$J$32,'Input Parameters'!$K$32))</f>
        <v>0</v>
      </c>
      <c r="S4949" s="10">
        <f t="shared" ca="1" si="750"/>
        <v>0.82392487409694637</v>
      </c>
      <c r="T4949" s="26">
        <f ca="1">_xlfn.LOGNORM.INV(S4949,'Input Parameters'!$H$34,'Input Parameters'!$I$34)</f>
        <v>56.599326251792299</v>
      </c>
      <c r="U4949" s="10">
        <f t="shared" ca="1" si="751"/>
        <v>4.7432876097477927E-2</v>
      </c>
      <c r="V4949" s="30">
        <f ca="1">_xlfn.BETA.INV(U4949,'Input Parameters'!$L$36,'Input Parameters'!$M$36,'Input Parameters'!$J$36,'Input Parameters'!$K$36)</f>
        <v>0.37659351776678029</v>
      </c>
      <c r="W4949" s="2">
        <f ca="1">N4949+(P4949-N4949)*(1-ERF((T4949-R4949)/(2*SQRT(L4949*'Input Parameters'!$E$38))))</f>
        <v>0.1039529370157924</v>
      </c>
      <c r="X4949">
        <f t="shared" ca="1" si="752"/>
        <v>1</v>
      </c>
      <c r="Y4949" s="7"/>
    </row>
    <row r="4950" spans="1:25" ht="15" customHeight="1" x14ac:dyDescent="0.25">
      <c r="A4950" s="139">
        <v>4943</v>
      </c>
      <c r="B4950" s="10">
        <f t="shared" ca="1" si="743"/>
        <v>0.19723322113310593</v>
      </c>
      <c r="C4950" s="60">
        <f ca="1">_xlfn.NORM.INV(B4950,'Input Parameters'!$E$15,'Input Parameters'!$F$15)</f>
        <v>224.81902421794408</v>
      </c>
      <c r="D4950" s="10">
        <f t="shared" ca="1" si="744"/>
        <v>0.73240943814042936</v>
      </c>
      <c r="E4950" s="62">
        <f ca="1">IF(_xlfn.NORM.INV(D4950,'Input Parameters'!$E$17,'Input Parameters'!$F$17)&lt;3500,3500,IF(_xlfn.NORM.INV(D4950,'Input Parameters'!$E$17,'Input Parameters'!$F$17)&gt;5500,5500,_xlfn.NORM.INV(D4950,'Input Parameters'!$E$17,'Input Parameters'!$F$17)))</f>
        <v>5234.0815139814604</v>
      </c>
      <c r="F4950" s="10">
        <f t="shared" ca="1" si="745"/>
        <v>0.37843960971045498</v>
      </c>
      <c r="G4950" s="64">
        <f ca="1">_xlfn.NORM.INV(F4950,'Input Parameters'!$E$20,'Input Parameters'!$F$20)</f>
        <v>280.57580388807321</v>
      </c>
      <c r="H4950" s="57">
        <f ca="1">EXP(E4950*(1/'Input Parameters'!$E$23-1/G4950))</f>
        <v>0.455380487201406</v>
      </c>
      <c r="I4950" s="10">
        <f t="shared" ca="1" si="746"/>
        <v>0.380367098838713</v>
      </c>
      <c r="J4950" s="30">
        <f ca="1">_xlfn.BETA.INV(I4950,'Input Parameters'!$L$26,'Input Parameters'!$M$26,'Input Parameters'!$J$26,'Input Parameters'!$K$26)</f>
        <v>0.61136793151952995</v>
      </c>
      <c r="K4950" s="168">
        <f ca="1">('Input Parameters'!$E$27/'Input Parameters'!$E$38)^$J4950</f>
        <v>1.245844345462588E-2</v>
      </c>
      <c r="L4950" s="69">
        <f ca="1">$H4950*$C4950*'Input Parameters'!$E$25*K4950</f>
        <v>1.275472975576571</v>
      </c>
      <c r="M4950" s="24">
        <f t="shared" ca="1" si="747"/>
        <v>0.84620684576162253</v>
      </c>
      <c r="N4950" s="15">
        <f ca="1">_xlfn.NORM.INV(M4950,'Input Parameters'!$E$29,'Input Parameters'!$F$29)</f>
        <v>0.10010202997782543</v>
      </c>
      <c r="O4950" s="8">
        <f t="shared" ca="1" si="748"/>
        <v>0.44052614819141966</v>
      </c>
      <c r="P4950" s="30">
        <f ca="1">_xlfn.LOGNORM.INV(O4950,'Input Parameters'!$H$30,'Input Parameters'!$I$30)</f>
        <v>2.500162288830226</v>
      </c>
      <c r="Q4950" s="10">
        <f t="shared" ca="1" si="749"/>
        <v>6.4791560933386227E-2</v>
      </c>
      <c r="R4950" s="30">
        <f>IF('Input Parameters'!$E$32=0,0,_xlfn.BETA.INV(Q4950,'Input Parameters'!$L$32,'Input Parameters'!$M$32,'Input Parameters'!$J$32,'Input Parameters'!$K$32))</f>
        <v>0</v>
      </c>
      <c r="S4950" s="10">
        <f t="shared" ca="1" si="750"/>
        <v>0.84224117909114959</v>
      </c>
      <c r="T4950" s="26">
        <f ca="1">_xlfn.LOGNORM.INV(S4950,'Input Parameters'!$H$34,'Input Parameters'!$I$34)</f>
        <v>57.11816677107344</v>
      </c>
      <c r="U4950" s="10">
        <f t="shared" ca="1" si="751"/>
        <v>0.18112658896502776</v>
      </c>
      <c r="V4950" s="30">
        <f ca="1">_xlfn.BETA.INV(U4950,'Input Parameters'!$L$36,'Input Parameters'!$M$36,'Input Parameters'!$J$36,'Input Parameters'!$K$36)</f>
        <v>0.46008680457350037</v>
      </c>
      <c r="W4950" s="2">
        <f ca="1">N4950+(P4950-N4950)*(1-ERF((T4950-R4950)/(2*SQRT(L4950*'Input Parameters'!$E$38))))</f>
        <v>0.10093870264241002</v>
      </c>
      <c r="X4950">
        <f t="shared" ca="1" si="752"/>
        <v>1</v>
      </c>
      <c r="Y4950" s="7"/>
    </row>
    <row r="4951" spans="1:25" ht="15" customHeight="1" x14ac:dyDescent="0.25">
      <c r="A4951" s="139">
        <v>4944</v>
      </c>
      <c r="B4951" s="10">
        <f t="shared" ca="1" si="743"/>
        <v>0.20966634254167194</v>
      </c>
      <c r="C4951" s="60">
        <f ca="1">_xlfn.NORM.INV(B4951,'Input Parameters'!$E$15,'Input Parameters'!$F$15)</f>
        <v>227.20168818421243</v>
      </c>
      <c r="D4951" s="10">
        <f t="shared" ca="1" si="744"/>
        <v>0.39889895456222058</v>
      </c>
      <c r="E4951" s="62">
        <f ca="1">IF(_xlfn.NORM.INV(D4951,'Input Parameters'!$E$17,'Input Parameters'!$F$17)&lt;3500,3500,IF(_xlfn.NORM.INV(D4951,'Input Parameters'!$E$17,'Input Parameters'!$F$17)&gt;5500,5500,_xlfn.NORM.INV(D4951,'Input Parameters'!$E$17,'Input Parameters'!$F$17)))</f>
        <v>4620.6613603343185</v>
      </c>
      <c r="F4951" s="10">
        <f t="shared" ca="1" si="745"/>
        <v>0.50750480963444489</v>
      </c>
      <c r="G4951" s="64">
        <f ca="1">_xlfn.NORM.INV(F4951,'Input Parameters'!$E$20,'Input Parameters'!$F$20)</f>
        <v>282.77604628051728</v>
      </c>
      <c r="H4951" s="57">
        <f ca="1">EXP(E4951*(1/'Input Parameters'!$E$23-1/G4951))</f>
        <v>0.56762580938142693</v>
      </c>
      <c r="I4951" s="10">
        <f t="shared" ca="1" si="746"/>
        <v>0.70693375841596306</v>
      </c>
      <c r="J4951" s="30">
        <f ca="1">_xlfn.BETA.INV(I4951,'Input Parameters'!$L$26,'Input Parameters'!$M$26,'Input Parameters'!$J$26,'Input Parameters'!$K$26)</f>
        <v>0.74456287184622183</v>
      </c>
      <c r="K4951" s="168">
        <f ca="1">('Input Parameters'!$E$27/'Input Parameters'!$E$38)^$J4951</f>
        <v>4.7921928825331661E-3</v>
      </c>
      <c r="L4951" s="69">
        <f ca="1">$H4951*$C4951*'Input Parameters'!$E$25*K4951</f>
        <v>0.61802775317554637</v>
      </c>
      <c r="M4951" s="24">
        <f t="shared" ca="1" si="747"/>
        <v>0.83735444874722509</v>
      </c>
      <c r="N4951" s="15">
        <f ca="1">_xlfn.NORM.INV(M4951,'Input Parameters'!$E$29,'Input Parameters'!$F$29)</f>
        <v>0.10009836429438068</v>
      </c>
      <c r="O4951" s="8">
        <f t="shared" ca="1" si="748"/>
        <v>0.54952999825434667</v>
      </c>
      <c r="P4951" s="30">
        <f ca="1">_xlfn.LOGNORM.INV(O4951,'Input Parameters'!$H$30,'Input Parameters'!$I$30)</f>
        <v>2.8457869025902172</v>
      </c>
      <c r="Q4951" s="10">
        <f t="shared" ca="1" si="749"/>
        <v>0.36728042194288579</v>
      </c>
      <c r="R4951" s="30">
        <f>IF('Input Parameters'!$E$32=0,0,_xlfn.BETA.INV(Q4951,'Input Parameters'!$L$32,'Input Parameters'!$M$32,'Input Parameters'!$J$32,'Input Parameters'!$K$32))</f>
        <v>0</v>
      </c>
      <c r="S4951" s="10">
        <f t="shared" ca="1" si="750"/>
        <v>0.63931907458903536</v>
      </c>
      <c r="T4951" s="26">
        <f ca="1">_xlfn.LOGNORM.INV(S4951,'Input Parameters'!$H$34,'Input Parameters'!$I$34)</f>
        <v>52.696629246362086</v>
      </c>
      <c r="U4951" s="10">
        <f t="shared" ca="1" si="751"/>
        <v>0.94252819408430477</v>
      </c>
      <c r="V4951" s="30">
        <f ca="1">_xlfn.BETA.INV(U4951,'Input Parameters'!$L$36,'Input Parameters'!$M$36,'Input Parameters'!$J$36,'Input Parameters'!$K$36)</f>
        <v>0.85652122017092314</v>
      </c>
      <c r="W4951" s="2">
        <f ca="1">N4951+(P4951-N4951)*(1-ERF((T4951-R4951)/(2*SQRT(L4951*'Input Parameters'!$E$38))))</f>
        <v>0.1001042369134573</v>
      </c>
      <c r="X4951">
        <f t="shared" ca="1" si="752"/>
        <v>1</v>
      </c>
      <c r="Y4951" s="7"/>
    </row>
    <row r="4952" spans="1:25" ht="15" customHeight="1" x14ac:dyDescent="0.25">
      <c r="A4952" s="139">
        <v>4945</v>
      </c>
      <c r="B4952" s="10">
        <f t="shared" ca="1" si="743"/>
        <v>0.24788892304194921</v>
      </c>
      <c r="C4952" s="60">
        <f ca="1">_xlfn.NORM.INV(B4952,'Input Parameters'!$E$15,'Input Parameters'!$F$15)</f>
        <v>234.05344661820416</v>
      </c>
      <c r="D4952" s="10">
        <f t="shared" ca="1" si="744"/>
        <v>1.6808831224820908E-2</v>
      </c>
      <c r="E4952" s="62">
        <f ca="1">IF(_xlfn.NORM.INV(D4952,'Input Parameters'!$E$17,'Input Parameters'!$F$17)&lt;3500,3500,IF(_xlfn.NORM.INV(D4952,'Input Parameters'!$E$17,'Input Parameters'!$F$17)&gt;5500,5500,_xlfn.NORM.INV(D4952,'Input Parameters'!$E$17,'Input Parameters'!$F$17)))</f>
        <v>3500</v>
      </c>
      <c r="F4952" s="10">
        <f t="shared" ca="1" si="745"/>
        <v>0.94163276532195406</v>
      </c>
      <c r="G4952" s="64">
        <f ca="1">_xlfn.NORM.INV(F4952,'Input Parameters'!$E$20,'Input Parameters'!$F$20)</f>
        <v>293.15981262492517</v>
      </c>
      <c r="H4952" s="57">
        <f ca="1">EXP(E4952*(1/'Input Parameters'!$E$23-1/G4952))</f>
        <v>1.0095019219301617</v>
      </c>
      <c r="I4952" s="10">
        <f t="shared" ca="1" si="746"/>
        <v>0.81350438180279983</v>
      </c>
      <c r="J4952" s="30">
        <f ca="1">_xlfn.BETA.INV(I4952,'Input Parameters'!$L$26,'Input Parameters'!$M$26,'Input Parameters'!$J$26,'Input Parameters'!$K$26)</f>
        <v>0.79188642111945107</v>
      </c>
      <c r="K4952" s="168">
        <f ca="1">('Input Parameters'!$E$27/'Input Parameters'!$E$38)^$J4952</f>
        <v>3.4128071635797495E-3</v>
      </c>
      <c r="L4952" s="69">
        <f ca="1">$H4952*$C4952*'Input Parameters'!$E$25*K4952</f>
        <v>0.80636921763027891</v>
      </c>
      <c r="M4952" s="24">
        <f t="shared" ca="1" si="747"/>
        <v>0.31982864339137174</v>
      </c>
      <c r="N4952" s="15">
        <f ca="1">_xlfn.NORM.INV(M4952,'Input Parameters'!$E$29,'Input Parameters'!$F$29)</f>
        <v>9.9953182197669119E-2</v>
      </c>
      <c r="O4952" s="8">
        <f t="shared" ca="1" si="748"/>
        <v>0.44371785567742383</v>
      </c>
      <c r="P4952" s="30">
        <f ca="1">_xlfn.LOGNORM.INV(O4952,'Input Parameters'!$H$30,'Input Parameters'!$I$30)</f>
        <v>2.5097299793333505</v>
      </c>
      <c r="Q4952" s="10">
        <f t="shared" ca="1" si="749"/>
        <v>0.52272421733068963</v>
      </c>
      <c r="R4952" s="30">
        <f>IF('Input Parameters'!$E$32=0,0,_xlfn.BETA.INV(Q4952,'Input Parameters'!$L$32,'Input Parameters'!$M$32,'Input Parameters'!$J$32,'Input Parameters'!$K$32))</f>
        <v>0</v>
      </c>
      <c r="S4952" s="10">
        <f t="shared" ca="1" si="750"/>
        <v>0.34472766839020219</v>
      </c>
      <c r="T4952" s="26">
        <f ca="1">_xlfn.LOGNORM.INV(S4952,'Input Parameters'!$H$34,'Input Parameters'!$I$34)</f>
        <v>47.961012960455442</v>
      </c>
      <c r="U4952" s="10">
        <f t="shared" ca="1" si="751"/>
        <v>0.26060534932302382</v>
      </c>
      <c r="V4952" s="30">
        <f ca="1">_xlfn.BETA.INV(U4952,'Input Parameters'!$L$36,'Input Parameters'!$M$36,'Input Parameters'!$J$36,'Input Parameters'!$K$36)</f>
        <v>0.49449971118093744</v>
      </c>
      <c r="W4952" s="2">
        <f ca="1">N4952+(P4952-N4952)*(1-ERF((T4952-R4952)/(2*SQRT(L4952*'Input Parameters'!$E$38))))</f>
        <v>0.10033622548083705</v>
      </c>
      <c r="X4952">
        <f t="shared" ca="1" si="752"/>
        <v>1</v>
      </c>
      <c r="Y4952" s="7"/>
    </row>
    <row r="4953" spans="1:25" ht="15" customHeight="1" x14ac:dyDescent="0.25">
      <c r="A4953" s="139">
        <v>4946</v>
      </c>
      <c r="B4953" s="10">
        <f t="shared" ca="1" si="743"/>
        <v>0.39127171291048501</v>
      </c>
      <c r="C4953" s="60">
        <f ca="1">_xlfn.NORM.INV(B4953,'Input Parameters'!$E$15,'Input Parameters'!$F$15)</f>
        <v>256.00948314016517</v>
      </c>
      <c r="D4953" s="10">
        <f t="shared" ca="1" si="744"/>
        <v>0.25693896407281946</v>
      </c>
      <c r="E4953" s="62">
        <f ca="1">IF(_xlfn.NORM.INV(D4953,'Input Parameters'!$E$17,'Input Parameters'!$F$17)&lt;3500,3500,IF(_xlfn.NORM.INV(D4953,'Input Parameters'!$E$17,'Input Parameters'!$F$17)&gt;5500,5500,_xlfn.NORM.INV(D4953,'Input Parameters'!$E$17,'Input Parameters'!$F$17)))</f>
        <v>4343.0320795410316</v>
      </c>
      <c r="F4953" s="10">
        <f t="shared" ca="1" si="745"/>
        <v>0.83004814794172754</v>
      </c>
      <c r="G4953" s="64">
        <f ca="1">_xlfn.NORM.INV(F4953,'Input Parameters'!$E$20,'Input Parameters'!$F$20)</f>
        <v>289.04418210612346</v>
      </c>
      <c r="H4953" s="57">
        <f ca="1">EXP(E4953*(1/'Input Parameters'!$E$23-1/G4953))</f>
        <v>0.81938114306853649</v>
      </c>
      <c r="I4953" s="10">
        <f t="shared" ca="1" si="746"/>
        <v>0.72971426303741194</v>
      </c>
      <c r="J4953" s="30">
        <f ca="1">_xlfn.BETA.INV(I4953,'Input Parameters'!$L$26,'Input Parameters'!$M$26,'Input Parameters'!$J$26,'Input Parameters'!$K$26)</f>
        <v>0.75416173261324693</v>
      </c>
      <c r="K4953" s="168">
        <f ca="1">('Input Parameters'!$E$27/'Input Parameters'!$E$38)^$J4953</f>
        <v>4.4733396485908301E-3</v>
      </c>
      <c r="L4953" s="69">
        <f ca="1">$H4953*$C4953*'Input Parameters'!$E$25*K4953</f>
        <v>0.93836951879555019</v>
      </c>
      <c r="M4953" s="24">
        <f t="shared" ca="1" si="747"/>
        <v>0.1177285039752729</v>
      </c>
      <c r="N4953" s="15">
        <f ca="1">_xlfn.NORM.INV(M4953,'Input Parameters'!$E$29,'Input Parameters'!$F$29)</f>
        <v>9.9881358134438519E-2</v>
      </c>
      <c r="O4953" s="8">
        <f t="shared" ca="1" si="748"/>
        <v>0.44312997176541691</v>
      </c>
      <c r="P4953" s="30">
        <f ca="1">_xlfn.LOGNORM.INV(O4953,'Input Parameters'!$H$30,'Input Parameters'!$I$30)</f>
        <v>2.507965791846011</v>
      </c>
      <c r="Q4953" s="10">
        <f t="shared" ca="1" si="749"/>
        <v>0.5216682817206677</v>
      </c>
      <c r="R4953" s="30">
        <f>IF('Input Parameters'!$E$32=0,0,_xlfn.BETA.INV(Q4953,'Input Parameters'!$L$32,'Input Parameters'!$M$32,'Input Parameters'!$J$32,'Input Parameters'!$K$32))</f>
        <v>0</v>
      </c>
      <c r="S4953" s="10">
        <f t="shared" ca="1" si="750"/>
        <v>0.53131930778473013</v>
      </c>
      <c r="T4953" s="26">
        <f ca="1">_xlfn.LOGNORM.INV(S4953,'Input Parameters'!$H$34,'Input Parameters'!$I$34)</f>
        <v>50.903391145261061</v>
      </c>
      <c r="U4953" s="10">
        <f t="shared" ca="1" si="751"/>
        <v>0.55861456060771997</v>
      </c>
      <c r="V4953" s="30">
        <f ca="1">_xlfn.BETA.INV(U4953,'Input Parameters'!$L$36,'Input Parameters'!$M$36,'Input Parameters'!$J$36,'Input Parameters'!$K$36)</f>
        <v>0.60867132003291602</v>
      </c>
      <c r="W4953" s="2">
        <f ca="1">N4953+(P4953-N4953)*(1-ERF((T4953-R4953)/(2*SQRT(L4953*'Input Parameters'!$E$38))))</f>
        <v>0.10036926875934558</v>
      </c>
      <c r="X4953">
        <f t="shared" ca="1" si="752"/>
        <v>1</v>
      </c>
      <c r="Y4953" s="7"/>
    </row>
    <row r="4954" spans="1:25" ht="15" customHeight="1" x14ac:dyDescent="0.25">
      <c r="A4954" s="139">
        <v>4947</v>
      </c>
      <c r="B4954" s="10">
        <f t="shared" ca="1" si="743"/>
        <v>0.72275819447807788</v>
      </c>
      <c r="C4954" s="60">
        <f ca="1">_xlfn.NORM.INV(B4954,'Input Parameters'!$E$15,'Input Parameters'!$F$15)</f>
        <v>302.99850034893933</v>
      </c>
      <c r="D4954" s="10">
        <f t="shared" ca="1" si="744"/>
        <v>0.67599605289933451</v>
      </c>
      <c r="E4954" s="62">
        <f ca="1">IF(_xlfn.NORM.INV(D4954,'Input Parameters'!$E$17,'Input Parameters'!$F$17)&lt;3500,3500,IF(_xlfn.NORM.INV(D4954,'Input Parameters'!$E$17,'Input Parameters'!$F$17)&gt;5500,5500,_xlfn.NORM.INV(D4954,'Input Parameters'!$E$17,'Input Parameters'!$F$17)))</f>
        <v>5119.5719822469655</v>
      </c>
      <c r="F4954" s="10">
        <f t="shared" ca="1" si="745"/>
        <v>0.43542064709421113</v>
      </c>
      <c r="G4954" s="64">
        <f ca="1">_xlfn.NORM.INV(F4954,'Input Parameters'!$E$20,'Input Parameters'!$F$20)</f>
        <v>281.560647281858</v>
      </c>
      <c r="H4954" s="57">
        <f ca="1">EXP(E4954*(1/'Input Parameters'!$E$23-1/G4954))</f>
        <v>0.49381748082426458</v>
      </c>
      <c r="I4954" s="10">
        <f t="shared" ca="1" si="746"/>
        <v>2.8836181183539589E-2</v>
      </c>
      <c r="J4954" s="30">
        <f ca="1">_xlfn.BETA.INV(I4954,'Input Parameters'!$L$26,'Input Parameters'!$M$26,'Input Parameters'!$J$26,'Input Parameters'!$K$26)</f>
        <v>0.34378931070279672</v>
      </c>
      <c r="K4954" s="168">
        <f ca="1">('Input Parameters'!$E$27/'Input Parameters'!$E$38)^$J4954</f>
        <v>8.4923120800409826E-2</v>
      </c>
      <c r="L4954" s="69">
        <f ca="1">$H4954*$C4954*'Input Parameters'!$E$25*K4954</f>
        <v>12.70670314780104</v>
      </c>
      <c r="M4954" s="24">
        <f t="shared" ca="1" si="747"/>
        <v>0.51514325924843807</v>
      </c>
      <c r="N4954" s="15">
        <f ca="1">_xlfn.NORM.INV(M4954,'Input Parameters'!$E$29,'Input Parameters'!$F$29)</f>
        <v>0.10000379676418207</v>
      </c>
      <c r="O4954" s="8">
        <f t="shared" ca="1" si="748"/>
        <v>0.4182071829170505</v>
      </c>
      <c r="P4954" s="30">
        <f ca="1">_xlfn.LOGNORM.INV(O4954,'Input Parameters'!$H$30,'Input Parameters'!$I$30)</f>
        <v>2.4339181365834937</v>
      </c>
      <c r="Q4954" s="10">
        <f t="shared" ca="1" si="749"/>
        <v>0.12800507450006848</v>
      </c>
      <c r="R4954" s="30">
        <f>IF('Input Parameters'!$E$32=0,0,_xlfn.BETA.INV(Q4954,'Input Parameters'!$L$32,'Input Parameters'!$M$32,'Input Parameters'!$J$32,'Input Parameters'!$K$32))</f>
        <v>0</v>
      </c>
      <c r="S4954" s="10">
        <f t="shared" ca="1" si="750"/>
        <v>0.9971726872632547</v>
      </c>
      <c r="T4954" s="26">
        <f ca="1">_xlfn.LOGNORM.INV(S4954,'Input Parameters'!$H$34,'Input Parameters'!$I$34)</f>
        <v>71.143570640669438</v>
      </c>
      <c r="U4954" s="10">
        <f t="shared" ca="1" si="751"/>
        <v>0.2719117139028927</v>
      </c>
      <c r="V4954" s="30">
        <f ca="1">_xlfn.BETA.INV(U4954,'Input Parameters'!$L$36,'Input Parameters'!$M$36,'Input Parameters'!$J$36,'Input Parameters'!$K$36)</f>
        <v>0.49907100524780973</v>
      </c>
      <c r="W4954" s="2">
        <f ca="1">N4954+(P4954-N4954)*(1-ERF((T4954-R4954)/(2*SQRT(L4954*'Input Parameters'!$E$38))))</f>
        <v>0.46916056700137065</v>
      </c>
      <c r="X4954">
        <f t="shared" ca="1" si="752"/>
        <v>1</v>
      </c>
      <c r="Y4954" s="7"/>
    </row>
    <row r="4955" spans="1:25" ht="15" customHeight="1" x14ac:dyDescent="0.25">
      <c r="A4955" s="139">
        <v>4948</v>
      </c>
      <c r="B4955" s="10">
        <f t="shared" ca="1" si="743"/>
        <v>0.23519871010341897</v>
      </c>
      <c r="C4955" s="60">
        <f ca="1">_xlfn.NORM.INV(B4955,'Input Parameters'!$E$15,'Input Parameters'!$F$15)</f>
        <v>231.84860974554564</v>
      </c>
      <c r="D4955" s="10">
        <f t="shared" ca="1" si="744"/>
        <v>8.1062913605908227E-2</v>
      </c>
      <c r="E4955" s="62">
        <f ca="1">IF(_xlfn.NORM.INV(D4955,'Input Parameters'!$E$17,'Input Parameters'!$F$17)&lt;3500,3500,IF(_xlfn.NORM.INV(D4955,'Input Parameters'!$E$17,'Input Parameters'!$F$17)&gt;5500,5500,_xlfn.NORM.INV(D4955,'Input Parameters'!$E$17,'Input Parameters'!$F$17)))</f>
        <v>3821.429743360728</v>
      </c>
      <c r="F4955" s="10">
        <f t="shared" ca="1" si="745"/>
        <v>0.51420729483747374</v>
      </c>
      <c r="G4955" s="64">
        <f ca="1">_xlfn.NORM.INV(F4955,'Input Parameters'!$E$20,'Input Parameters'!$F$20)</f>
        <v>282.8886535834136</v>
      </c>
      <c r="H4955" s="57">
        <f ca="1">EXP(E4955*(1/'Input Parameters'!$E$23-1/G4955))</f>
        <v>0.62941636511729515</v>
      </c>
      <c r="I4955" s="10">
        <f t="shared" ca="1" si="746"/>
        <v>7.5298329753551219E-2</v>
      </c>
      <c r="J4955" s="30">
        <f ca="1">_xlfn.BETA.INV(I4955,'Input Parameters'!$L$26,'Input Parameters'!$M$26,'Input Parameters'!$J$26,'Input Parameters'!$K$26)</f>
        <v>0.41842737964730664</v>
      </c>
      <c r="K4955" s="168">
        <f ca="1">('Input Parameters'!$E$27/'Input Parameters'!$E$38)^$J4955</f>
        <v>4.9717935555042087E-2</v>
      </c>
      <c r="L4955" s="69">
        <f ca="1">$H4955*$C4955*'Input Parameters'!$E$25*K4955</f>
        <v>7.2553039905733945</v>
      </c>
      <c r="M4955" s="24">
        <f t="shared" ca="1" si="747"/>
        <v>0.15750305219442717</v>
      </c>
      <c r="N4955" s="15">
        <f ca="1">_xlfn.NORM.INV(M4955,'Input Parameters'!$E$29,'Input Parameters'!$F$29)</f>
        <v>9.9899522686840575E-2</v>
      </c>
      <c r="O4955" s="8">
        <f t="shared" ca="1" si="748"/>
        <v>0.33035987605231276</v>
      </c>
      <c r="P4955" s="30">
        <f ca="1">_xlfn.LOGNORM.INV(O4955,'Input Parameters'!$H$30,'Input Parameters'!$I$30)</f>
        <v>2.1808251748725693</v>
      </c>
      <c r="Q4955" s="10">
        <f t="shared" ca="1" si="749"/>
        <v>0.64798004352339422</v>
      </c>
      <c r="R4955" s="30">
        <f>IF('Input Parameters'!$E$32=0,0,_xlfn.BETA.INV(Q4955,'Input Parameters'!$L$32,'Input Parameters'!$M$32,'Input Parameters'!$J$32,'Input Parameters'!$K$32))</f>
        <v>0</v>
      </c>
      <c r="S4955" s="10">
        <f t="shared" ca="1" si="750"/>
        <v>0.39968370775964923</v>
      </c>
      <c r="T4955" s="26">
        <f ca="1">_xlfn.LOGNORM.INV(S4955,'Input Parameters'!$H$34,'Input Parameters'!$I$34)</f>
        <v>48.837408770237424</v>
      </c>
      <c r="U4955" s="10">
        <f t="shared" ca="1" si="751"/>
        <v>0.3264833602582623</v>
      </c>
      <c r="V4955" s="30">
        <f ca="1">_xlfn.BETA.INV(U4955,'Input Parameters'!$L$36,'Input Parameters'!$M$36,'Input Parameters'!$J$36,'Input Parameters'!$K$36)</f>
        <v>0.52045944291597579</v>
      </c>
      <c r="W4955" s="2">
        <f ca="1">N4955+(P4955-N4955)*(1-ERF((T4955-R4955)/(2*SQRT(L4955*'Input Parameters'!$E$38))))</f>
        <v>0.51571027344199827</v>
      </c>
      <c r="X4955">
        <f t="shared" ca="1" si="752"/>
        <v>1</v>
      </c>
      <c r="Y4955" s="7"/>
    </row>
    <row r="4956" spans="1:25" ht="15" customHeight="1" x14ac:dyDescent="0.25">
      <c r="A4956" s="139">
        <v>4949</v>
      </c>
      <c r="B4956" s="10">
        <f t="shared" ca="1" si="743"/>
        <v>0.18368548012033037</v>
      </c>
      <c r="C4956" s="60">
        <f ca="1">_xlfn.NORM.INV(B4956,'Input Parameters'!$E$15,'Input Parameters'!$F$15)</f>
        <v>222.11675179599118</v>
      </c>
      <c r="D4956" s="10">
        <f t="shared" ca="1" si="744"/>
        <v>0.68855920168802209</v>
      </c>
      <c r="E4956" s="62">
        <f ca="1">IF(_xlfn.NORM.INV(D4956,'Input Parameters'!$E$17,'Input Parameters'!$F$17)&lt;3500,3500,IF(_xlfn.NORM.INV(D4956,'Input Parameters'!$E$17,'Input Parameters'!$F$17)&gt;5500,5500,_xlfn.NORM.INV(D4956,'Input Parameters'!$E$17,'Input Parameters'!$F$17)))</f>
        <v>5144.2393465897458</v>
      </c>
      <c r="F4956" s="10">
        <f t="shared" ca="1" si="745"/>
        <v>0.27497164898226123</v>
      </c>
      <c r="G4956" s="64">
        <f ca="1">_xlfn.NORM.INV(F4956,'Input Parameters'!$E$20,'Input Parameters'!$F$20)</f>
        <v>278.64443786380832</v>
      </c>
      <c r="H4956" s="57">
        <f ca="1">EXP(E4956*(1/'Input Parameters'!$E$23-1/G4956))</f>
        <v>0.40648751593698562</v>
      </c>
      <c r="I4956" s="10">
        <f t="shared" ca="1" si="746"/>
        <v>0.43569278359411645</v>
      </c>
      <c r="J4956" s="30">
        <f ca="1">_xlfn.BETA.INV(I4956,'Input Parameters'!$L$26,'Input Parameters'!$M$26,'Input Parameters'!$J$26,'Input Parameters'!$K$26)</f>
        <v>0.63504209342709372</v>
      </c>
      <c r="K4956" s="168">
        <f ca="1">('Input Parameters'!$E$27/'Input Parameters'!$E$38)^$J4956</f>
        <v>1.0512691656095649E-2</v>
      </c>
      <c r="L4956" s="69">
        <f ca="1">$H4956*$C4956*'Input Parameters'!$E$25*K4956</f>
        <v>0.94916661046730133</v>
      </c>
      <c r="M4956" s="24">
        <f t="shared" ca="1" si="747"/>
        <v>0.6626797280199922</v>
      </c>
      <c r="N4956" s="15">
        <f ca="1">_xlfn.NORM.INV(M4956,'Input Parameters'!$E$29,'Input Parameters'!$F$29)</f>
        <v>0.10004197877098286</v>
      </c>
      <c r="O4956" s="8">
        <f t="shared" ca="1" si="748"/>
        <v>0.51012783222171565</v>
      </c>
      <c r="P4956" s="30">
        <f ca="1">_xlfn.LOGNORM.INV(O4956,'Input Parameters'!$H$30,'Input Parameters'!$I$30)</f>
        <v>2.7156572204749203</v>
      </c>
      <c r="Q4956" s="10">
        <f t="shared" ca="1" si="749"/>
        <v>0.68005922478211578</v>
      </c>
      <c r="R4956" s="30">
        <f>IF('Input Parameters'!$E$32=0,0,_xlfn.BETA.INV(Q4956,'Input Parameters'!$L$32,'Input Parameters'!$M$32,'Input Parameters'!$J$32,'Input Parameters'!$K$32))</f>
        <v>0</v>
      </c>
      <c r="S4956" s="10">
        <f t="shared" ca="1" si="750"/>
        <v>0.76243109595719505</v>
      </c>
      <c r="T4956" s="26">
        <f ca="1">_xlfn.LOGNORM.INV(S4956,'Input Parameters'!$H$34,'Input Parameters'!$I$34)</f>
        <v>55.095417500703881</v>
      </c>
      <c r="U4956" s="10">
        <f t="shared" ca="1" si="751"/>
        <v>0.57280813035014477</v>
      </c>
      <c r="V4956" s="30">
        <f ca="1">_xlfn.BETA.INV(U4956,'Input Parameters'!$L$36,'Input Parameters'!$M$36,'Input Parameters'!$J$36,'Input Parameters'!$K$36)</f>
        <v>0.61433864623512546</v>
      </c>
      <c r="W4956" s="2">
        <f ca="1">N4956+(P4956-N4956)*(1-ERF((T4956-R4956)/(2*SQRT(L4956*'Input Parameters'!$E$38))))</f>
        <v>0.10020850325104112</v>
      </c>
      <c r="X4956">
        <f t="shared" ca="1" si="752"/>
        <v>1</v>
      </c>
      <c r="Y4956" s="7"/>
    </row>
    <row r="4957" spans="1:25" ht="15" customHeight="1" x14ac:dyDescent="0.25">
      <c r="A4957" s="139">
        <v>4950</v>
      </c>
      <c r="B4957" s="10">
        <f t="shared" ca="1" si="743"/>
        <v>0.40837806774323349</v>
      </c>
      <c r="C4957" s="60">
        <f ca="1">_xlfn.NORM.INV(B4957,'Input Parameters'!$E$15,'Input Parameters'!$F$15)</f>
        <v>258.40954067383177</v>
      </c>
      <c r="D4957" s="10">
        <f t="shared" ca="1" si="744"/>
        <v>0.7329509183512718</v>
      </c>
      <c r="E4957" s="62">
        <f ca="1">IF(_xlfn.NORM.INV(D4957,'Input Parameters'!$E$17,'Input Parameters'!$F$17)&lt;3500,3500,IF(_xlfn.NORM.INV(D4957,'Input Parameters'!$E$17,'Input Parameters'!$F$17)&gt;5500,5500,_xlfn.NORM.INV(D4957,'Input Parameters'!$E$17,'Input Parameters'!$F$17)))</f>
        <v>5235.2336271121612</v>
      </c>
      <c r="F4957" s="10">
        <f t="shared" ca="1" si="745"/>
        <v>0.84358806261394315</v>
      </c>
      <c r="G4957" s="64">
        <f ca="1">_xlfn.NORM.INV(F4957,'Input Parameters'!$E$20,'Input Parameters'!$F$20)</f>
        <v>289.41240650043778</v>
      </c>
      <c r="H4957" s="57">
        <f ca="1">EXP(E4957*(1/'Input Parameters'!$E$23-1/G4957))</f>
        <v>0.80486165378668995</v>
      </c>
      <c r="I4957" s="10">
        <f t="shared" ca="1" si="746"/>
        <v>2.5234283999580165E-2</v>
      </c>
      <c r="J4957" s="30">
        <f ca="1">_xlfn.BETA.INV(I4957,'Input Parameters'!$L$26,'Input Parameters'!$M$26,'Input Parameters'!$J$26,'Input Parameters'!$K$26)</f>
        <v>0.3348075150533833</v>
      </c>
      <c r="K4957" s="168">
        <f ca="1">('Input Parameters'!$E$27/'Input Parameters'!$E$38)^$J4957</f>
        <v>9.0574527456591072E-2</v>
      </c>
      <c r="L4957" s="69">
        <f ca="1">$H4957*$C4957*'Input Parameters'!$E$25*K4957</f>
        <v>18.83804620195459</v>
      </c>
      <c r="M4957" s="24">
        <f t="shared" ca="1" si="747"/>
        <v>0.84709792555271346</v>
      </c>
      <c r="N4957" s="15">
        <f ca="1">_xlfn.NORM.INV(M4957,'Input Parameters'!$E$29,'Input Parameters'!$F$29)</f>
        <v>0.10010240659012243</v>
      </c>
      <c r="O4957" s="8">
        <f t="shared" ca="1" si="748"/>
        <v>0.52125693507898352</v>
      </c>
      <c r="P4957" s="30">
        <f ca="1">_xlfn.LOGNORM.INV(O4957,'Input Parameters'!$H$30,'Input Parameters'!$I$30)</f>
        <v>2.7517096459324351</v>
      </c>
      <c r="Q4957" s="10">
        <f t="shared" ca="1" si="749"/>
        <v>0.59189908085660548</v>
      </c>
      <c r="R4957" s="30">
        <f>IF('Input Parameters'!$E$32=0,0,_xlfn.BETA.INV(Q4957,'Input Parameters'!$L$32,'Input Parameters'!$M$32,'Input Parameters'!$J$32,'Input Parameters'!$K$32))</f>
        <v>0</v>
      </c>
      <c r="S4957" s="10">
        <f t="shared" ca="1" si="750"/>
        <v>0.36585937381741518</v>
      </c>
      <c r="T4957" s="26">
        <f ca="1">_xlfn.LOGNORM.INV(S4957,'Input Parameters'!$H$34,'Input Parameters'!$I$34)</f>
        <v>48.301144093530475</v>
      </c>
      <c r="U4957" s="10">
        <f t="shared" ca="1" si="751"/>
        <v>0.5725042853104948</v>
      </c>
      <c r="V4957" s="30">
        <f ca="1">_xlfn.BETA.INV(U4957,'Input Parameters'!$L$36,'Input Parameters'!$M$36,'Input Parameters'!$J$36,'Input Parameters'!$K$36)</f>
        <v>0.61421657393503148</v>
      </c>
      <c r="W4957" s="2">
        <f ca="1">N4957+(P4957-N4957)*(1-ERF((T4957-R4957)/(2*SQRT(L4957*'Input Parameters'!$E$38))))</f>
        <v>1.2438338425065496</v>
      </c>
      <c r="X4957">
        <f t="shared" ca="1" si="752"/>
        <v>0</v>
      </c>
      <c r="Y4957" s="7"/>
    </row>
    <row r="4958" spans="1:25" ht="15" customHeight="1" x14ac:dyDescent="0.25">
      <c r="A4958" s="139">
        <v>4951</v>
      </c>
      <c r="B4958" s="10">
        <f t="shared" ca="1" si="743"/>
        <v>4.9910273098660585E-2</v>
      </c>
      <c r="C4958" s="60">
        <f ca="1">_xlfn.NORM.INV(B4958,'Input Parameters'!$E$15,'Input Parameters'!$F$15)</f>
        <v>181.7797421747818</v>
      </c>
      <c r="D4958" s="10">
        <f t="shared" ca="1" si="744"/>
        <v>3.8855268547561828E-3</v>
      </c>
      <c r="E4958" s="62">
        <f ca="1">IF(_xlfn.NORM.INV(D4958,'Input Parameters'!$E$17,'Input Parameters'!$F$17)&lt;3500,3500,IF(_xlfn.NORM.INV(D4958,'Input Parameters'!$E$17,'Input Parameters'!$F$17)&gt;5500,5500,_xlfn.NORM.INV(D4958,'Input Parameters'!$E$17,'Input Parameters'!$F$17)))</f>
        <v>3500</v>
      </c>
      <c r="F4958" s="10">
        <f t="shared" ca="1" si="745"/>
        <v>0.1631264996641183</v>
      </c>
      <c r="G4958" s="64">
        <f ca="1">_xlfn.NORM.INV(F4958,'Input Parameters'!$E$20,'Input Parameters'!$F$20)</f>
        <v>276.07268251879742</v>
      </c>
      <c r="H4958" s="57">
        <f ca="1">EXP(E4958*(1/'Input Parameters'!$E$23-1/G4958))</f>
        <v>0.48215813011267228</v>
      </c>
      <c r="I4958" s="10">
        <f t="shared" ca="1" si="746"/>
        <v>0.93139080763606974</v>
      </c>
      <c r="J4958" s="30">
        <f ca="1">_xlfn.BETA.INV(I4958,'Input Parameters'!$L$26,'Input Parameters'!$M$26,'Input Parameters'!$J$26,'Input Parameters'!$K$26)</f>
        <v>0.86091581728259392</v>
      </c>
      <c r="K4958" s="168">
        <f ca="1">('Input Parameters'!$E$27/'Input Parameters'!$E$38)^$J4958</f>
        <v>2.0800369733077204E-3</v>
      </c>
      <c r="L4958" s="69">
        <f ca="1">$H4958*$C4958*'Input Parameters'!$E$25*K4958</f>
        <v>0.18230812818905584</v>
      </c>
      <c r="M4958" s="24">
        <f t="shared" ca="1" si="747"/>
        <v>0.11552217984125868</v>
      </c>
      <c r="N4958" s="15">
        <f ca="1">_xlfn.NORM.INV(M4958,'Input Parameters'!$E$29,'Input Parameters'!$F$29)</f>
        <v>9.9880232703896912E-2</v>
      </c>
      <c r="O4958" s="8">
        <f t="shared" ca="1" si="748"/>
        <v>0.36951199802065615</v>
      </c>
      <c r="P4958" s="30">
        <f ca="1">_xlfn.LOGNORM.INV(O4958,'Input Parameters'!$H$30,'Input Parameters'!$I$30)</f>
        <v>2.2925591175966717</v>
      </c>
      <c r="Q4958" s="10">
        <f t="shared" ca="1" si="749"/>
        <v>8.8121104132085182E-2</v>
      </c>
      <c r="R4958" s="30">
        <f>IF('Input Parameters'!$E$32=0,0,_xlfn.BETA.INV(Q4958,'Input Parameters'!$L$32,'Input Parameters'!$M$32,'Input Parameters'!$J$32,'Input Parameters'!$K$32))</f>
        <v>0</v>
      </c>
      <c r="S4958" s="10">
        <f t="shared" ca="1" si="750"/>
        <v>0.10021205261943655</v>
      </c>
      <c r="T4958" s="26">
        <f ca="1">_xlfn.LOGNORM.INV(S4958,'Input Parameters'!$H$34,'Input Parameters'!$I$34)</f>
        <v>42.979410130764585</v>
      </c>
      <c r="U4958" s="10">
        <f t="shared" ca="1" si="751"/>
        <v>0.73164442623873371</v>
      </c>
      <c r="V4958" s="30">
        <f ca="1">_xlfn.BETA.INV(U4958,'Input Parameters'!$L$36,'Input Parameters'!$M$36,'Input Parameters'!$J$36,'Input Parameters'!$K$36)</f>
        <v>0.68530062726518504</v>
      </c>
      <c r="W4958" s="2">
        <f ca="1">N4958+(P4958-N4958)*(1-ERF((T4958-R4958)/(2*SQRT(L4958*'Input Parameters'!$E$38))))</f>
        <v>9.9880232706302544E-2</v>
      </c>
      <c r="X4958">
        <f t="shared" ca="1" si="752"/>
        <v>1</v>
      </c>
      <c r="Y4958" s="7"/>
    </row>
    <row r="4959" spans="1:25" ht="15" customHeight="1" x14ac:dyDescent="0.25">
      <c r="A4959" s="139">
        <v>4952</v>
      </c>
      <c r="B4959" s="10">
        <f t="shared" ca="1" si="743"/>
        <v>0.23451467830559036</v>
      </c>
      <c r="C4959" s="60">
        <f ca="1">_xlfn.NORM.INV(B4959,'Input Parameters'!$E$15,'Input Parameters'!$F$15)</f>
        <v>231.72793811935418</v>
      </c>
      <c r="D4959" s="10">
        <f t="shared" ca="1" si="744"/>
        <v>4.3081082508522273E-2</v>
      </c>
      <c r="E4959" s="62">
        <f ca="1">IF(_xlfn.NORM.INV(D4959,'Input Parameters'!$E$17,'Input Parameters'!$F$17)&lt;3500,3500,IF(_xlfn.NORM.INV(D4959,'Input Parameters'!$E$17,'Input Parameters'!$F$17)&gt;5500,5500,_xlfn.NORM.INV(D4959,'Input Parameters'!$E$17,'Input Parameters'!$F$17)))</f>
        <v>3598.8004688742526</v>
      </c>
      <c r="F4959" s="10">
        <f t="shared" ca="1" si="745"/>
        <v>0.17040650141134317</v>
      </c>
      <c r="G4959" s="64">
        <f ca="1">_xlfn.NORM.INV(F4959,'Input Parameters'!$E$20,'Input Parameters'!$F$20)</f>
        <v>276.2678473481746</v>
      </c>
      <c r="H4959" s="57">
        <f ca="1">EXP(E4959*(1/'Input Parameters'!$E$23-1/G4959))</f>
        <v>0.47670059923571617</v>
      </c>
      <c r="I4959" s="10">
        <f t="shared" ca="1" si="746"/>
        <v>0.22078446008253361</v>
      </c>
      <c r="J4959" s="30">
        <f ca="1">_xlfn.BETA.INV(I4959,'Input Parameters'!$L$26,'Input Parameters'!$M$26,'Input Parameters'!$J$26,'Input Parameters'!$K$26)</f>
        <v>0.53226376243889306</v>
      </c>
      <c r="K4959" s="168">
        <f ca="1">('Input Parameters'!$E$27/'Input Parameters'!$E$38)^$J4959</f>
        <v>2.1973005258515615E-2</v>
      </c>
      <c r="L4959" s="69">
        <f ca="1">$H4959*$C4959*'Input Parameters'!$E$25*K4959</f>
        <v>2.4272446631585396</v>
      </c>
      <c r="M4959" s="24">
        <f t="shared" ca="1" si="747"/>
        <v>0.51315463581352017</v>
      </c>
      <c r="N4959" s="15">
        <f ca="1">_xlfn.NORM.INV(M4959,'Input Parameters'!$E$29,'Input Parameters'!$F$29)</f>
        <v>0.10000329797595833</v>
      </c>
      <c r="O4959" s="8">
        <f t="shared" ca="1" si="748"/>
        <v>0.30636299121664989</v>
      </c>
      <c r="P4959" s="30">
        <f ca="1">_xlfn.LOGNORM.INV(O4959,'Input Parameters'!$H$30,'Input Parameters'!$I$30)</f>
        <v>2.1126179968189556</v>
      </c>
      <c r="Q4959" s="10">
        <f t="shared" ca="1" si="749"/>
        <v>0.69971081532204715</v>
      </c>
      <c r="R4959" s="30">
        <f>IF('Input Parameters'!$E$32=0,0,_xlfn.BETA.INV(Q4959,'Input Parameters'!$L$32,'Input Parameters'!$M$32,'Input Parameters'!$J$32,'Input Parameters'!$K$32))</f>
        <v>0</v>
      </c>
      <c r="S4959" s="10">
        <f t="shared" ca="1" si="750"/>
        <v>0.221035055510028</v>
      </c>
      <c r="T4959" s="26">
        <f ca="1">_xlfn.LOGNORM.INV(S4959,'Input Parameters'!$H$34,'Input Parameters'!$I$34)</f>
        <v>45.806622827785517</v>
      </c>
      <c r="U4959" s="10">
        <f t="shared" ca="1" si="751"/>
        <v>0.16607747846533572</v>
      </c>
      <c r="V4959" s="30">
        <f ca="1">_xlfn.BETA.INV(U4959,'Input Parameters'!$L$36,'Input Parameters'!$M$36,'Input Parameters'!$J$36,'Input Parameters'!$K$36)</f>
        <v>0.45292051008409573</v>
      </c>
      <c r="W4959" s="2">
        <f ca="1">N4959+(P4959-N4959)*(1-ERF((T4959-R4959)/(2*SQRT(L4959*'Input Parameters'!$E$38))))</f>
        <v>0.17571075119418833</v>
      </c>
      <c r="X4959">
        <f t="shared" ca="1" si="752"/>
        <v>1</v>
      </c>
      <c r="Y4959" s="7"/>
    </row>
    <row r="4960" spans="1:25" ht="15" customHeight="1" x14ac:dyDescent="0.25">
      <c r="A4960" s="139">
        <v>4953</v>
      </c>
      <c r="B4960" s="10">
        <f t="shared" ca="1" si="743"/>
        <v>0.43680906903937655</v>
      </c>
      <c r="C4960" s="60">
        <f ca="1">_xlfn.NORM.INV(B4960,'Input Parameters'!$E$15,'Input Parameters'!$F$15)</f>
        <v>262.34695314237609</v>
      </c>
      <c r="D4960" s="10">
        <f t="shared" ca="1" si="744"/>
        <v>0.89441954128956713</v>
      </c>
      <c r="E4960" s="62">
        <f ca="1">IF(_xlfn.NORM.INV(D4960,'Input Parameters'!$E$17,'Input Parameters'!$F$17)&lt;3500,3500,IF(_xlfn.NORM.INV(D4960,'Input Parameters'!$E$17,'Input Parameters'!$F$17)&gt;5500,5500,_xlfn.NORM.INV(D4960,'Input Parameters'!$E$17,'Input Parameters'!$F$17)))</f>
        <v>5500</v>
      </c>
      <c r="F4960" s="10">
        <f t="shared" ca="1" si="745"/>
        <v>0.91109351199002531</v>
      </c>
      <c r="G4960" s="64">
        <f ca="1">_xlfn.NORM.INV(F4960,'Input Parameters'!$E$20,'Input Parameters'!$F$20)</f>
        <v>291.67838067952567</v>
      </c>
      <c r="H4960" s="57">
        <f ca="1">EXP(E4960*(1/'Input Parameters'!$E$23-1/G4960))</f>
        <v>0.92272285521653119</v>
      </c>
      <c r="I4960" s="10">
        <f t="shared" ca="1" si="746"/>
        <v>0.80715235519118123</v>
      </c>
      <c r="J4960" s="30">
        <f ca="1">_xlfn.BETA.INV(I4960,'Input Parameters'!$L$26,'Input Parameters'!$M$26,'Input Parameters'!$J$26,'Input Parameters'!$K$26)</f>
        <v>0.78884238903153459</v>
      </c>
      <c r="K4960" s="168">
        <f ca="1">('Input Parameters'!$E$27/'Input Parameters'!$E$38)^$J4960</f>
        <v>3.4881450208053789E-3</v>
      </c>
      <c r="L4960" s="69">
        <f ca="1">$H4960*$C4960*'Input Parameters'!$E$25*K4960</f>
        <v>0.84438757715541934</v>
      </c>
      <c r="M4960" s="24">
        <f t="shared" ca="1" si="747"/>
        <v>0.71260482504770595</v>
      </c>
      <c r="N4960" s="15">
        <f ca="1">_xlfn.NORM.INV(M4960,'Input Parameters'!$E$29,'Input Parameters'!$F$29)</f>
        <v>0.10005610105430575</v>
      </c>
      <c r="O4960" s="8">
        <f t="shared" ca="1" si="748"/>
        <v>0.18096363137134197</v>
      </c>
      <c r="P4960" s="30">
        <f ca="1">_xlfn.LOGNORM.INV(O4960,'Input Parameters'!$H$30,'Input Parameters'!$I$30)</f>
        <v>1.7443317678990711</v>
      </c>
      <c r="Q4960" s="10">
        <f t="shared" ca="1" si="749"/>
        <v>0.18827553233320726</v>
      </c>
      <c r="R4960" s="30">
        <f>IF('Input Parameters'!$E$32=0,0,_xlfn.BETA.INV(Q4960,'Input Parameters'!$L$32,'Input Parameters'!$M$32,'Input Parameters'!$J$32,'Input Parameters'!$K$32))</f>
        <v>0</v>
      </c>
      <c r="S4960" s="10">
        <f t="shared" ca="1" si="750"/>
        <v>0.90388625620847418</v>
      </c>
      <c r="T4960" s="26">
        <f ca="1">_xlfn.LOGNORM.INV(S4960,'Input Parameters'!$H$34,'Input Parameters'!$I$34)</f>
        <v>59.294413921525653</v>
      </c>
      <c r="U4960" s="10">
        <f t="shared" ca="1" si="751"/>
        <v>0.65947075693773372</v>
      </c>
      <c r="V4960" s="30">
        <f ca="1">_xlfn.BETA.INV(U4960,'Input Parameters'!$L$36,'Input Parameters'!$M$36,'Input Parameters'!$J$36,'Input Parameters'!$K$36)</f>
        <v>0.65090221283954275</v>
      </c>
      <c r="W4960" s="2">
        <f ca="1">N4960+(P4960-N4960)*(1-ERF((T4960-R4960)/(2*SQRT(L4960*'Input Parameters'!$E$38))))</f>
        <v>0.10006440216496877</v>
      </c>
      <c r="X4960">
        <f t="shared" ca="1" si="752"/>
        <v>1</v>
      </c>
      <c r="Y4960" s="7"/>
    </row>
    <row r="4961" spans="1:25" ht="15" customHeight="1" x14ac:dyDescent="0.25">
      <c r="A4961" s="139">
        <v>4954</v>
      </c>
      <c r="B4961" s="10">
        <f t="shared" ca="1" si="743"/>
        <v>0.78591931622751887</v>
      </c>
      <c r="C4961" s="60">
        <f ca="1">_xlfn.NORM.INV(B4961,'Input Parameters'!$E$15,'Input Parameters'!$F$15)</f>
        <v>313.90693127672392</v>
      </c>
      <c r="D4961" s="10">
        <f t="shared" ca="1" si="744"/>
        <v>8.0125723795113624E-3</v>
      </c>
      <c r="E4961" s="62">
        <f ca="1">IF(_xlfn.NORM.INV(D4961,'Input Parameters'!$E$17,'Input Parameters'!$F$17)&lt;3500,3500,IF(_xlfn.NORM.INV(D4961,'Input Parameters'!$E$17,'Input Parameters'!$F$17)&gt;5500,5500,_xlfn.NORM.INV(D4961,'Input Parameters'!$E$17,'Input Parameters'!$F$17)))</f>
        <v>3500</v>
      </c>
      <c r="F4961" s="10">
        <f t="shared" ca="1" si="745"/>
        <v>0.52387136730677131</v>
      </c>
      <c r="G4961" s="64">
        <f ca="1">_xlfn.NORM.INV(F4961,'Input Parameters'!$E$20,'Input Parameters'!$F$20)</f>
        <v>283.05114505199339</v>
      </c>
      <c r="H4961" s="57">
        <f ca="1">EXP(E4961*(1/'Input Parameters'!$E$23-1/G4961))</f>
        <v>0.65907443681481537</v>
      </c>
      <c r="I4961" s="10">
        <f t="shared" ca="1" si="746"/>
        <v>0.60202303917304301</v>
      </c>
      <c r="J4961" s="30">
        <f ca="1">_xlfn.BETA.INV(I4961,'Input Parameters'!$L$26,'Input Parameters'!$M$26,'Input Parameters'!$J$26,'Input Parameters'!$K$26)</f>
        <v>0.70207623912994888</v>
      </c>
      <c r="K4961" s="168">
        <f ca="1">('Input Parameters'!$E$27/'Input Parameters'!$E$38)^$J4961</f>
        <v>6.499633149437016E-3</v>
      </c>
      <c r="L4961" s="69">
        <f ca="1">$H4961*$C4961*'Input Parameters'!$E$25*K4961</f>
        <v>1.3446963236408527</v>
      </c>
      <c r="M4961" s="24">
        <f t="shared" ca="1" si="747"/>
        <v>0.40663374624428383</v>
      </c>
      <c r="N4961" s="15">
        <f ca="1">_xlfn.NORM.INV(M4961,'Input Parameters'!$E$29,'Input Parameters'!$F$29)</f>
        <v>9.9976378712901937E-2</v>
      </c>
      <c r="O4961" s="8">
        <f t="shared" ca="1" si="748"/>
        <v>0.52317292797353276</v>
      </c>
      <c r="P4961" s="30">
        <f ca="1">_xlfn.LOGNORM.INV(O4961,'Input Parameters'!$H$30,'Input Parameters'!$I$30)</f>
        <v>2.7579692454282099</v>
      </c>
      <c r="Q4961" s="10">
        <f t="shared" ca="1" si="749"/>
        <v>4.2819980227984944E-3</v>
      </c>
      <c r="R4961" s="30">
        <f>IF('Input Parameters'!$E$32=0,0,_xlfn.BETA.INV(Q4961,'Input Parameters'!$L$32,'Input Parameters'!$M$32,'Input Parameters'!$J$32,'Input Parameters'!$K$32))</f>
        <v>0</v>
      </c>
      <c r="S4961" s="10">
        <f t="shared" ca="1" si="750"/>
        <v>6.9146680199124511E-2</v>
      </c>
      <c r="T4961" s="26">
        <f ca="1">_xlfn.LOGNORM.INV(S4961,'Input Parameters'!$H$34,'Input Parameters'!$I$34)</f>
        <v>41.912741209935113</v>
      </c>
      <c r="U4961" s="10">
        <f t="shared" ca="1" si="751"/>
        <v>0.35679298342367127</v>
      </c>
      <c r="V4961" s="30">
        <f ca="1">_xlfn.BETA.INV(U4961,'Input Parameters'!$L$36,'Input Parameters'!$M$36,'Input Parameters'!$J$36,'Input Parameters'!$K$36)</f>
        <v>0.53200518893459925</v>
      </c>
      <c r="W4961" s="2">
        <f ca="1">N4961+(P4961-N4961)*(1-ERF((T4961-R4961)/(2*SQRT(L4961*'Input Parameters'!$E$38))))</f>
        <v>0.12813998176535538</v>
      </c>
      <c r="X4961">
        <f t="shared" ca="1" si="752"/>
        <v>1</v>
      </c>
      <c r="Y4961" s="7"/>
    </row>
    <row r="4962" spans="1:25" ht="15" customHeight="1" x14ac:dyDescent="0.25">
      <c r="A4962" s="139">
        <v>4955</v>
      </c>
      <c r="B4962" s="10">
        <f t="shared" ca="1" si="743"/>
        <v>0.26039622062520917</v>
      </c>
      <c r="C4962" s="60">
        <f ca="1">_xlfn.NORM.INV(B4962,'Input Parameters'!$E$15,'Input Parameters'!$F$15)</f>
        <v>236.16827210149788</v>
      </c>
      <c r="D4962" s="10">
        <f t="shared" ca="1" si="744"/>
        <v>0.21674598838899706</v>
      </c>
      <c r="E4962" s="62">
        <f ca="1">IF(_xlfn.NORM.INV(D4962,'Input Parameters'!$E$17,'Input Parameters'!$F$17)&lt;3500,3500,IF(_xlfn.NORM.INV(D4962,'Input Parameters'!$E$17,'Input Parameters'!$F$17)&gt;5500,5500,_xlfn.NORM.INV(D4962,'Input Parameters'!$E$17,'Input Parameters'!$F$17)))</f>
        <v>4251.7388996776581</v>
      </c>
      <c r="F4962" s="10">
        <f t="shared" ca="1" si="745"/>
        <v>0.44893809439084731</v>
      </c>
      <c r="G4962" s="64">
        <f ca="1">_xlfn.NORM.INV(F4962,'Input Parameters'!$E$20,'Input Parameters'!$F$20)</f>
        <v>281.79009048185844</v>
      </c>
      <c r="H4962" s="57">
        <f ca="1">EXP(E4962*(1/'Input Parameters'!$E$23-1/G4962))</f>
        <v>0.56344394382524254</v>
      </c>
      <c r="I4962" s="10">
        <f t="shared" ca="1" si="746"/>
        <v>1.820971556255313E-2</v>
      </c>
      <c r="J4962" s="30">
        <f ca="1">_xlfn.BETA.INV(I4962,'Input Parameters'!$L$26,'Input Parameters'!$M$26,'Input Parameters'!$J$26,'Input Parameters'!$K$26)</f>
        <v>0.3140324190669912</v>
      </c>
      <c r="K4962" s="168">
        <f ca="1">('Input Parameters'!$E$27/'Input Parameters'!$E$38)^$J4962</f>
        <v>0.10512953712259024</v>
      </c>
      <c r="L4962" s="69">
        <f ca="1">$H4962*$C4962*'Input Parameters'!$E$25*K4962</f>
        <v>13.989333368887531</v>
      </c>
      <c r="M4962" s="24">
        <f t="shared" ca="1" si="747"/>
        <v>0.99582475628275846</v>
      </c>
      <c r="N4962" s="15">
        <f ca="1">_xlfn.NORM.INV(M4962,'Input Parameters'!$E$29,'Input Parameters'!$F$29)</f>
        <v>0.1002637559908176</v>
      </c>
      <c r="O4962" s="8">
        <f t="shared" ca="1" si="748"/>
        <v>0.6427062707252007</v>
      </c>
      <c r="P4962" s="30">
        <f ca="1">_xlfn.LOGNORM.INV(O4962,'Input Parameters'!$H$30,'Input Parameters'!$I$30)</f>
        <v>3.1892669256493371</v>
      </c>
      <c r="Q4962" s="10">
        <f t="shared" ca="1" si="749"/>
        <v>0.67132686275606501</v>
      </c>
      <c r="R4962" s="30">
        <f>IF('Input Parameters'!$E$32=0,0,_xlfn.BETA.INV(Q4962,'Input Parameters'!$L$32,'Input Parameters'!$M$32,'Input Parameters'!$J$32,'Input Parameters'!$K$32))</f>
        <v>0</v>
      </c>
      <c r="S4962" s="10">
        <f t="shared" ca="1" si="750"/>
        <v>0.99543351477808772</v>
      </c>
      <c r="T4962" s="26">
        <f ca="1">_xlfn.LOGNORM.INV(S4962,'Input Parameters'!$H$34,'Input Parameters'!$I$34)</f>
        <v>69.739124064744317</v>
      </c>
      <c r="U4962" s="10">
        <f t="shared" ca="1" si="751"/>
        <v>0.39457292875438887</v>
      </c>
      <c r="V4962" s="30">
        <f ca="1">_xlfn.BETA.INV(U4962,'Input Parameters'!$L$36,'Input Parameters'!$M$36,'Input Parameters'!$J$36,'Input Parameters'!$K$36)</f>
        <v>0.54621923859900123</v>
      </c>
      <c r="W4962" s="2">
        <f ca="1">N4962+(P4962-N4962)*(1-ERF((T4962-R4962)/(2*SQRT(L4962*'Input Parameters'!$E$38))))</f>
        <v>0.67900007441461563</v>
      </c>
      <c r="X4962">
        <f t="shared" ca="1" si="752"/>
        <v>0</v>
      </c>
      <c r="Y4962" s="7"/>
    </row>
    <row r="4963" spans="1:25" ht="15" customHeight="1" x14ac:dyDescent="0.25">
      <c r="A4963" s="139">
        <v>4956</v>
      </c>
      <c r="B4963" s="10">
        <f t="shared" ca="1" si="743"/>
        <v>0.45207351745236946</v>
      </c>
      <c r="C4963" s="60">
        <f ca="1">_xlfn.NORM.INV(B4963,'Input Parameters'!$E$15,'Input Parameters'!$F$15)</f>
        <v>264.44099237929208</v>
      </c>
      <c r="D4963" s="10">
        <f t="shared" ca="1" si="744"/>
        <v>4.8671584699280346E-2</v>
      </c>
      <c r="E4963" s="62">
        <f ca="1">IF(_xlfn.NORM.INV(D4963,'Input Parameters'!$E$17,'Input Parameters'!$F$17)&lt;3500,3500,IF(_xlfn.NORM.INV(D4963,'Input Parameters'!$E$17,'Input Parameters'!$F$17)&gt;5500,5500,_xlfn.NORM.INV(D4963,'Input Parameters'!$E$17,'Input Parameters'!$F$17)))</f>
        <v>3639.489130503151</v>
      </c>
      <c r="F4963" s="10">
        <f t="shared" ca="1" si="745"/>
        <v>0.92651097478534716</v>
      </c>
      <c r="G4963" s="64">
        <f ca="1">_xlfn.NORM.INV(F4963,'Input Parameters'!$E$20,'Input Parameters'!$F$20)</f>
        <v>292.36693377154671</v>
      </c>
      <c r="H4963" s="57">
        <f ca="1">EXP(E4963*(1/'Input Parameters'!$E$23-1/G4963))</f>
        <v>0.97644796001479583</v>
      </c>
      <c r="I4963" s="10">
        <f t="shared" ca="1" si="746"/>
        <v>0.28164853876270413</v>
      </c>
      <c r="J4963" s="30">
        <f ca="1">_xlfn.BETA.INV(I4963,'Input Parameters'!$L$26,'Input Parameters'!$M$26,'Input Parameters'!$J$26,'Input Parameters'!$K$26)</f>
        <v>0.56510014701980693</v>
      </c>
      <c r="K4963" s="168">
        <f ca="1">('Input Parameters'!$E$27/'Input Parameters'!$E$38)^$J4963</f>
        <v>1.7361906064593792E-2</v>
      </c>
      <c r="L4963" s="69">
        <f ca="1">$H4963*$C4963*'Input Parameters'!$E$25*K4963</f>
        <v>4.4830675511254165</v>
      </c>
      <c r="M4963" s="24">
        <f t="shared" ca="1" si="747"/>
        <v>0.40683364464859639</v>
      </c>
      <c r="N4963" s="15">
        <f ca="1">_xlfn.NORM.INV(M4963,'Input Parameters'!$E$29,'Input Parameters'!$F$29)</f>
        <v>9.9976430234451213E-2</v>
      </c>
      <c r="O4963" s="8">
        <f t="shared" ca="1" si="748"/>
        <v>0.57087014007878367</v>
      </c>
      <c r="P4963" s="30">
        <f ca="1">_xlfn.LOGNORM.INV(O4963,'Input Parameters'!$H$30,'Input Parameters'!$I$30)</f>
        <v>2.9194724825493386</v>
      </c>
      <c r="Q4963" s="10">
        <f t="shared" ca="1" si="749"/>
        <v>0.36456714080921138</v>
      </c>
      <c r="R4963" s="30">
        <f>IF('Input Parameters'!$E$32=0,0,_xlfn.BETA.INV(Q4963,'Input Parameters'!$L$32,'Input Parameters'!$M$32,'Input Parameters'!$J$32,'Input Parameters'!$K$32))</f>
        <v>0</v>
      </c>
      <c r="S4963" s="10">
        <f t="shared" ca="1" si="750"/>
        <v>0.60909909935812823</v>
      </c>
      <c r="T4963" s="26">
        <f ca="1">_xlfn.LOGNORM.INV(S4963,'Input Parameters'!$H$34,'Input Parameters'!$I$34)</f>
        <v>52.1764697479924</v>
      </c>
      <c r="U4963" s="10">
        <f t="shared" ca="1" si="751"/>
        <v>0.63606039730254027</v>
      </c>
      <c r="V4963" s="30">
        <f ca="1">_xlfn.BETA.INV(U4963,'Input Parameters'!$L$36,'Input Parameters'!$M$36,'Input Parameters'!$J$36,'Input Parameters'!$K$36)</f>
        <v>0.64062624057237771</v>
      </c>
      <c r="W4963" s="2">
        <f ca="1">N4963+(P4963-N4963)*(1-ERF((T4963-R4963)/(2*SQRT(L4963*'Input Parameters'!$E$38))))</f>
        <v>0.3295440470736094</v>
      </c>
      <c r="X4963">
        <f t="shared" ca="1" si="752"/>
        <v>1</v>
      </c>
      <c r="Y4963" s="7"/>
    </row>
    <row r="4964" spans="1:25" ht="15" customHeight="1" x14ac:dyDescent="0.25">
      <c r="A4964" s="139">
        <v>4957</v>
      </c>
      <c r="B4964" s="10">
        <f t="shared" ca="1" si="743"/>
        <v>9.6832300551572548E-3</v>
      </c>
      <c r="C4964" s="60">
        <f ca="1">_xlfn.NORM.INV(B4964,'Input Parameters'!$E$15,'Input Parameters'!$F$15)</f>
        <v>144.24121009748796</v>
      </c>
      <c r="D4964" s="10">
        <f t="shared" ca="1" si="744"/>
        <v>0.6355187787231279</v>
      </c>
      <c r="E4964" s="62">
        <f ca="1">IF(_xlfn.NORM.INV(D4964,'Input Parameters'!$E$17,'Input Parameters'!$F$17)&lt;3500,3500,IF(_xlfn.NORM.INV(D4964,'Input Parameters'!$E$17,'Input Parameters'!$F$17)&gt;5500,5500,_xlfn.NORM.INV(D4964,'Input Parameters'!$E$17,'Input Parameters'!$F$17)))</f>
        <v>5042.5542310079418</v>
      </c>
      <c r="F4964" s="10">
        <f t="shared" ca="1" si="745"/>
        <v>0.8285016692650512</v>
      </c>
      <c r="G4964" s="64">
        <f ca="1">_xlfn.NORM.INV(F4964,'Input Parameters'!$E$20,'Input Parameters'!$F$20)</f>
        <v>289.00334788897845</v>
      </c>
      <c r="H4964" s="57">
        <f ca="1">EXP(E4964*(1/'Input Parameters'!$E$23-1/G4964))</f>
        <v>0.79155452507144619</v>
      </c>
      <c r="I4964" s="10">
        <f t="shared" ca="1" si="746"/>
        <v>0.34073037168708609</v>
      </c>
      <c r="J4964" s="30">
        <f ca="1">_xlfn.BETA.INV(I4964,'Input Parameters'!$L$26,'Input Parameters'!$M$26,'Input Parameters'!$J$26,'Input Parameters'!$K$26)</f>
        <v>0.59355472309332447</v>
      </c>
      <c r="K4964" s="168">
        <f ca="1">('Input Parameters'!$E$27/'Input Parameters'!$E$38)^$J4964</f>
        <v>1.4156489620767118E-2</v>
      </c>
      <c r="L4964" s="69">
        <f ca="1">$H4964*$C4964*'Input Parameters'!$E$25*K4964</f>
        <v>1.6163141241853825</v>
      </c>
      <c r="M4964" s="24">
        <f t="shared" ca="1" si="747"/>
        <v>0.51900265644823718</v>
      </c>
      <c r="N4964" s="15">
        <f ca="1">_xlfn.NORM.INV(M4964,'Input Parameters'!$E$29,'Input Parameters'!$F$29)</f>
        <v>0.10000476506222457</v>
      </c>
      <c r="O4964" s="8">
        <f t="shared" ca="1" si="748"/>
        <v>0.2212259539197825</v>
      </c>
      <c r="P4964" s="30">
        <f ca="1">_xlfn.LOGNORM.INV(O4964,'Input Parameters'!$H$30,'Input Parameters'!$I$30)</f>
        <v>1.8667968815397449</v>
      </c>
      <c r="Q4964" s="10">
        <f t="shared" ca="1" si="749"/>
        <v>0.44047280777729558</v>
      </c>
      <c r="R4964" s="30">
        <f>IF('Input Parameters'!$E$32=0,0,_xlfn.BETA.INV(Q4964,'Input Parameters'!$L$32,'Input Parameters'!$M$32,'Input Parameters'!$J$32,'Input Parameters'!$K$32))</f>
        <v>0</v>
      </c>
      <c r="S4964" s="10">
        <f t="shared" ca="1" si="750"/>
        <v>0.54159891119540027</v>
      </c>
      <c r="T4964" s="26">
        <f ca="1">_xlfn.LOGNORM.INV(S4964,'Input Parameters'!$H$34,'Input Parameters'!$I$34)</f>
        <v>51.067664958679771</v>
      </c>
      <c r="U4964" s="10">
        <f t="shared" ca="1" si="751"/>
        <v>0.15689796188974192</v>
      </c>
      <c r="V4964" s="30">
        <f ca="1">_xlfn.BETA.INV(U4964,'Input Parameters'!$L$36,'Input Parameters'!$M$36,'Input Parameters'!$J$36,'Input Parameters'!$K$36)</f>
        <v>0.44840356241694246</v>
      </c>
      <c r="W4964" s="2">
        <f ca="1">N4964+(P4964-N4964)*(1-ERF((T4964-R4964)/(2*SQRT(L4964*'Input Parameters'!$E$38))))</f>
        <v>0.10796725842131061</v>
      </c>
      <c r="X4964">
        <f t="shared" ca="1" si="752"/>
        <v>1</v>
      </c>
      <c r="Y4964" s="7"/>
    </row>
    <row r="4965" spans="1:25" ht="15" customHeight="1" x14ac:dyDescent="0.25">
      <c r="A4965" s="139">
        <v>4958</v>
      </c>
      <c r="B4965" s="10">
        <f t="shared" ca="1" si="743"/>
        <v>0.49455688472797088</v>
      </c>
      <c r="C4965" s="60">
        <f ca="1">_xlfn.NORM.INV(B4965,'Input Parameters'!$E$15,'Input Parameters'!$F$15)</f>
        <v>270.22776898945938</v>
      </c>
      <c r="D4965" s="10">
        <f t="shared" ca="1" si="744"/>
        <v>0.33680453055819604</v>
      </c>
      <c r="E4965" s="62">
        <f ca="1">IF(_xlfn.NORM.INV(D4965,'Input Parameters'!$E$17,'Input Parameters'!$F$17)&lt;3500,3500,IF(_xlfn.NORM.INV(D4965,'Input Parameters'!$E$17,'Input Parameters'!$F$17)&gt;5500,5500,_xlfn.NORM.INV(D4965,'Input Parameters'!$E$17,'Input Parameters'!$F$17)))</f>
        <v>4505.1600160583093</v>
      </c>
      <c r="F4965" s="10">
        <f t="shared" ca="1" si="745"/>
        <v>0.28359245187765914</v>
      </c>
      <c r="G4965" s="64">
        <f ca="1">_xlfn.NORM.INV(F4965,'Input Parameters'!$E$20,'Input Parameters'!$F$20)</f>
        <v>278.81624433546079</v>
      </c>
      <c r="H4965" s="57">
        <f ca="1">EXP(E4965*(1/'Input Parameters'!$E$23-1/G4965))</f>
        <v>0.45913760125291664</v>
      </c>
      <c r="I4965" s="10">
        <f t="shared" ca="1" si="746"/>
        <v>0.59809663814611813</v>
      </c>
      <c r="J4965" s="30">
        <f ca="1">_xlfn.BETA.INV(I4965,'Input Parameters'!$L$26,'Input Parameters'!$M$26,'Input Parameters'!$J$26,'Input Parameters'!$K$26)</f>
        <v>0.70051482144840715</v>
      </c>
      <c r="K4965" s="168">
        <f ca="1">('Input Parameters'!$E$27/'Input Parameters'!$E$38)^$J4965</f>
        <v>6.5728387899691813E-3</v>
      </c>
      <c r="L4965" s="69">
        <f ca="1">$H4965*$C4965*'Input Parameters'!$E$25*K4965</f>
        <v>0.81550347735413953</v>
      </c>
      <c r="M4965" s="24">
        <f t="shared" ca="1" si="747"/>
        <v>0.12632486608092663</v>
      </c>
      <c r="N4965" s="15">
        <f ca="1">_xlfn.NORM.INV(M4965,'Input Parameters'!$E$29,'Input Parameters'!$F$29)</f>
        <v>9.9885606292058129E-2</v>
      </c>
      <c r="O4965" s="8">
        <f t="shared" ca="1" si="748"/>
        <v>0.42427342538639246</v>
      </c>
      <c r="P4965" s="30">
        <f ca="1">_xlfn.LOGNORM.INV(O4965,'Input Parameters'!$H$30,'Input Parameters'!$I$30)</f>
        <v>2.4518151092322236</v>
      </c>
      <c r="Q4965" s="10">
        <f t="shared" ca="1" si="749"/>
        <v>0.8476237283389888</v>
      </c>
      <c r="R4965" s="30">
        <f>IF('Input Parameters'!$E$32=0,0,_xlfn.BETA.INV(Q4965,'Input Parameters'!$L$32,'Input Parameters'!$M$32,'Input Parameters'!$J$32,'Input Parameters'!$K$32))</f>
        <v>0</v>
      </c>
      <c r="S4965" s="10">
        <f t="shared" ca="1" si="750"/>
        <v>0.83488864768190219</v>
      </c>
      <c r="T4965" s="26">
        <f ca="1">_xlfn.LOGNORM.INV(S4965,'Input Parameters'!$H$34,'Input Parameters'!$I$34)</f>
        <v>56.904873918806778</v>
      </c>
      <c r="U4965" s="10">
        <f t="shared" ca="1" si="751"/>
        <v>0.68830186658775494</v>
      </c>
      <c r="V4965" s="30">
        <f ca="1">_xlfn.BETA.INV(U4965,'Input Parameters'!$L$36,'Input Parameters'!$M$36,'Input Parameters'!$J$36,'Input Parameters'!$K$36)</f>
        <v>0.66408808631261662</v>
      </c>
      <c r="W4965" s="2">
        <f ca="1">N4965+(P4965-N4965)*(1-ERF((T4965-R4965)/(2*SQRT(L4965*'Input Parameters'!$E$38))))</f>
        <v>9.9905267820084798E-2</v>
      </c>
      <c r="X4965">
        <f t="shared" ca="1" si="752"/>
        <v>1</v>
      </c>
      <c r="Y4965" s="7"/>
    </row>
    <row r="4966" spans="1:25" ht="15" customHeight="1" x14ac:dyDescent="0.25">
      <c r="A4966" s="139">
        <v>4959</v>
      </c>
      <c r="B4966" s="10">
        <f t="shared" ca="1" si="743"/>
        <v>0.30863889979033154</v>
      </c>
      <c r="C4966" s="60">
        <f ca="1">_xlfn.NORM.INV(B4966,'Input Parameters'!$E$15,'Input Parameters'!$F$15)</f>
        <v>243.88608139293262</v>
      </c>
      <c r="D4966" s="10">
        <f t="shared" ca="1" si="744"/>
        <v>0.42002753356637335</v>
      </c>
      <c r="E4966" s="62">
        <f ca="1">IF(_xlfn.NORM.INV(D4966,'Input Parameters'!$E$17,'Input Parameters'!$F$17)&lt;3500,3500,IF(_xlfn.NORM.INV(D4966,'Input Parameters'!$E$17,'Input Parameters'!$F$17)&gt;5500,5500,_xlfn.NORM.INV(D4966,'Input Parameters'!$E$17,'Input Parameters'!$F$17)))</f>
        <v>4658.7238704550755</v>
      </c>
      <c r="F4966" s="10">
        <f t="shared" ca="1" si="745"/>
        <v>0.28268632508248603</v>
      </c>
      <c r="G4966" s="64">
        <f ca="1">_xlfn.NORM.INV(F4966,'Input Parameters'!$E$20,'Input Parameters'!$F$20)</f>
        <v>278.798305913653</v>
      </c>
      <c r="H4966" s="57">
        <f ca="1">EXP(E4966*(1/'Input Parameters'!$E$23-1/G4966))</f>
        <v>0.44663511908002318</v>
      </c>
      <c r="I4966" s="10">
        <f t="shared" ca="1" si="746"/>
        <v>1.7456546270029349E-2</v>
      </c>
      <c r="J4966" s="30">
        <f ca="1">_xlfn.BETA.INV(I4966,'Input Parameters'!$L$26,'Input Parameters'!$M$26,'Input Parameters'!$J$26,'Input Parameters'!$K$26)</f>
        <v>0.31145865033002712</v>
      </c>
      <c r="K4966" s="168">
        <f ca="1">('Input Parameters'!$E$27/'Input Parameters'!$E$38)^$J4966</f>
        <v>0.10708843420084056</v>
      </c>
      <c r="L4966" s="69">
        <f ca="1">$H4966*$C4966*'Input Parameters'!$E$25*K4966</f>
        <v>11.664938492023754</v>
      </c>
      <c r="M4966" s="24">
        <f t="shared" ca="1" si="747"/>
        <v>0.78224949843336866</v>
      </c>
      <c r="N4966" s="15">
        <f ca="1">_xlfn.NORM.INV(M4966,'Input Parameters'!$E$29,'Input Parameters'!$F$29)</f>
        <v>0.10007798129153155</v>
      </c>
      <c r="O4966" s="8">
        <f t="shared" ca="1" si="748"/>
        <v>2.138765805248255E-2</v>
      </c>
      <c r="P4966" s="30">
        <f ca="1">_xlfn.LOGNORM.INV(O4966,'Input Parameters'!$H$30,'Input Parameters'!$I$30)</f>
        <v>1.0305016284598316</v>
      </c>
      <c r="Q4966" s="10">
        <f t="shared" ca="1" si="749"/>
        <v>0.40058304802981559</v>
      </c>
      <c r="R4966" s="30">
        <f>IF('Input Parameters'!$E$32=0,0,_xlfn.BETA.INV(Q4966,'Input Parameters'!$L$32,'Input Parameters'!$M$32,'Input Parameters'!$J$32,'Input Parameters'!$K$32))</f>
        <v>0</v>
      </c>
      <c r="S4966" s="10">
        <f t="shared" ca="1" si="750"/>
        <v>0.45898966252110218</v>
      </c>
      <c r="T4966" s="26">
        <f ca="1">_xlfn.LOGNORM.INV(S4966,'Input Parameters'!$H$34,'Input Parameters'!$I$34)</f>
        <v>49.765486360876416</v>
      </c>
      <c r="U4966" s="10">
        <f t="shared" ca="1" si="751"/>
        <v>0.58650945382418795</v>
      </c>
      <c r="V4966" s="30">
        <f ca="1">_xlfn.BETA.INV(U4966,'Input Parameters'!$L$36,'Input Parameters'!$M$36,'Input Parameters'!$J$36,'Input Parameters'!$K$36)</f>
        <v>0.61987998104204933</v>
      </c>
      <c r="W4966" s="2">
        <f ca="1">N4966+(P4966-N4966)*(1-ERF((T4966-R4966)/(2*SQRT(L4966*'Input Parameters'!$E$38))))</f>
        <v>0.38186601900530937</v>
      </c>
      <c r="X4966">
        <f t="shared" ca="1" si="752"/>
        <v>1</v>
      </c>
      <c r="Y4966" s="7"/>
    </row>
    <row r="4967" spans="1:25" ht="15" customHeight="1" x14ac:dyDescent="0.25">
      <c r="A4967" s="139">
        <v>4960</v>
      </c>
      <c r="B4967" s="10">
        <f t="shared" ca="1" si="743"/>
        <v>0.38942893914149557</v>
      </c>
      <c r="C4967" s="60">
        <f ca="1">_xlfn.NORM.INV(B4967,'Input Parameters'!$E$15,'Input Parameters'!$F$15)</f>
        <v>255.74926340656663</v>
      </c>
      <c r="D4967" s="10">
        <f t="shared" ca="1" si="744"/>
        <v>6.479838862418752E-2</v>
      </c>
      <c r="E4967" s="62">
        <f ca="1">IF(_xlfn.NORM.INV(D4967,'Input Parameters'!$E$17,'Input Parameters'!$F$17)&lt;3500,3500,IF(_xlfn.NORM.INV(D4967,'Input Parameters'!$E$17,'Input Parameters'!$F$17)&gt;5500,5500,_xlfn.NORM.INV(D4967,'Input Parameters'!$E$17,'Input Parameters'!$F$17)))</f>
        <v>3739.0142878186343</v>
      </c>
      <c r="F4967" s="10">
        <f t="shared" ca="1" si="745"/>
        <v>0.28953643119403472</v>
      </c>
      <c r="G4967" s="64">
        <f ca="1">_xlfn.NORM.INV(F4967,'Input Parameters'!$E$20,'Input Parameters'!$F$20)</f>
        <v>278.93324543051455</v>
      </c>
      <c r="H4967" s="57">
        <f ca="1">EXP(E4967*(1/'Input Parameters'!$E$23-1/G4967))</f>
        <v>0.52707894175427772</v>
      </c>
      <c r="I4967" s="10">
        <f t="shared" ca="1" si="746"/>
        <v>5.3383877612600328E-2</v>
      </c>
      <c r="J4967" s="30">
        <f ca="1">_xlfn.BETA.INV(I4967,'Input Parameters'!$L$26,'Input Parameters'!$M$26,'Input Parameters'!$J$26,'Input Parameters'!$K$26)</f>
        <v>0.38943745403186542</v>
      </c>
      <c r="K4967" s="168">
        <f ca="1">('Input Parameters'!$E$27/'Input Parameters'!$E$38)^$J4967</f>
        <v>6.1210036397920865E-2</v>
      </c>
      <c r="L4967" s="69">
        <f ca="1">$H4967*$C4967*'Input Parameters'!$E$25*K4967</f>
        <v>8.2511160349317745</v>
      </c>
      <c r="M4967" s="24">
        <f t="shared" ca="1" si="747"/>
        <v>0.92628361816436244</v>
      </c>
      <c r="N4967" s="15">
        <f ca="1">_xlfn.NORM.INV(M4967,'Input Parameters'!$E$29,'Input Parameters'!$F$29)</f>
        <v>0.10014486592577526</v>
      </c>
      <c r="O4967" s="8">
        <f t="shared" ca="1" si="748"/>
        <v>0.60907842433480375</v>
      </c>
      <c r="P4967" s="30">
        <f ca="1">_xlfn.LOGNORM.INV(O4967,'Input Parameters'!$H$30,'Input Parameters'!$I$30)</f>
        <v>3.0582754837488264</v>
      </c>
      <c r="Q4967" s="10">
        <f t="shared" ca="1" si="749"/>
        <v>8.0587659229508501E-2</v>
      </c>
      <c r="R4967" s="30">
        <f>IF('Input Parameters'!$E$32=0,0,_xlfn.BETA.INV(Q4967,'Input Parameters'!$L$32,'Input Parameters'!$M$32,'Input Parameters'!$J$32,'Input Parameters'!$K$32))</f>
        <v>0</v>
      </c>
      <c r="S4967" s="10">
        <f t="shared" ca="1" si="750"/>
        <v>0.56669316394516933</v>
      </c>
      <c r="T4967" s="26">
        <f ca="1">_xlfn.LOGNORM.INV(S4967,'Input Parameters'!$H$34,'Input Parameters'!$I$34)</f>
        <v>51.47303645969837</v>
      </c>
      <c r="U4967" s="10">
        <f t="shared" ca="1" si="751"/>
        <v>0.3947581630668755</v>
      </c>
      <c r="V4967" s="30">
        <f ca="1">_xlfn.BETA.INV(U4967,'Input Parameters'!$L$36,'Input Parameters'!$M$36,'Input Parameters'!$J$36,'Input Parameters'!$K$36)</f>
        <v>0.54628864985498393</v>
      </c>
      <c r="W4967" s="2">
        <f ca="1">N4967+(P4967-N4967)*(1-ERF((T4967-R4967)/(2*SQRT(L4967*'Input Parameters'!$E$38))))</f>
        <v>0.70692279643686518</v>
      </c>
      <c r="X4967">
        <f t="shared" ca="1" si="752"/>
        <v>0</v>
      </c>
      <c r="Y4967" s="7"/>
    </row>
    <row r="4968" spans="1:25" ht="15" customHeight="1" x14ac:dyDescent="0.25">
      <c r="A4968" s="139">
        <v>4961</v>
      </c>
      <c r="B4968" s="10">
        <f t="shared" ca="1" si="743"/>
        <v>0.71654628111827479</v>
      </c>
      <c r="C4968" s="60">
        <f ca="1">_xlfn.NORM.INV(B4968,'Input Parameters'!$E$15,'Input Parameters'!$F$15)</f>
        <v>301.99901367146151</v>
      </c>
      <c r="D4968" s="10">
        <f t="shared" ca="1" si="744"/>
        <v>0.3198470762718959</v>
      </c>
      <c r="E4968" s="62">
        <f ca="1">IF(_xlfn.NORM.INV(D4968,'Input Parameters'!$E$17,'Input Parameters'!$F$17)&lt;3500,3500,IF(_xlfn.NORM.INV(D4968,'Input Parameters'!$E$17,'Input Parameters'!$F$17)&gt;5500,5500,_xlfn.NORM.INV(D4968,'Input Parameters'!$E$17,'Input Parameters'!$F$17)))</f>
        <v>4472.311472496016</v>
      </c>
      <c r="F4968" s="10">
        <f t="shared" ca="1" si="745"/>
        <v>0.74953599697407747</v>
      </c>
      <c r="G4968" s="64">
        <f ca="1">_xlfn.NORM.INV(F4968,'Input Parameters'!$E$20,'Input Parameters'!$F$20)</f>
        <v>287.15930309918076</v>
      </c>
      <c r="H4968" s="57">
        <f ca="1">EXP(E4968*(1/'Input Parameters'!$E$23-1/G4968))</f>
        <v>0.73587350704688659</v>
      </c>
      <c r="I4968" s="10">
        <f t="shared" ca="1" si="746"/>
        <v>0.96300506605466263</v>
      </c>
      <c r="J4968" s="30">
        <f ca="1">_xlfn.BETA.INV(I4968,'Input Parameters'!$L$26,'Input Parameters'!$M$26,'Input Parameters'!$J$26,'Input Parameters'!$K$26)</f>
        <v>0.88945980983169814</v>
      </c>
      <c r="K4968" s="168">
        <f ca="1">('Input Parameters'!$E$27/'Input Parameters'!$E$38)^$J4968</f>
        <v>1.6949257465387966E-3</v>
      </c>
      <c r="L4968" s="69">
        <f ca="1">$H4968*$C4968*'Input Parameters'!$E$25*K4968</f>
        <v>0.37666855769423924</v>
      </c>
      <c r="M4968" s="24">
        <f t="shared" ca="1" si="747"/>
        <v>0.10765151008796303</v>
      </c>
      <c r="N4968" s="15">
        <f ca="1">_xlfn.NORM.INV(M4968,'Input Parameters'!$E$29,'Input Parameters'!$F$29)</f>
        <v>9.9876088529006549E-2</v>
      </c>
      <c r="O4968" s="8">
        <f t="shared" ca="1" si="748"/>
        <v>0.5256256489775829</v>
      </c>
      <c r="P4968" s="30">
        <f ca="1">_xlfn.LOGNORM.INV(O4968,'Input Parameters'!$H$30,'Input Parameters'!$I$30)</f>
        <v>2.7660057206157846</v>
      </c>
      <c r="Q4968" s="10">
        <f t="shared" ca="1" si="749"/>
        <v>0.38233679544712984</v>
      </c>
      <c r="R4968" s="30">
        <f>IF('Input Parameters'!$E$32=0,0,_xlfn.BETA.INV(Q4968,'Input Parameters'!$L$32,'Input Parameters'!$M$32,'Input Parameters'!$J$32,'Input Parameters'!$K$32))</f>
        <v>0</v>
      </c>
      <c r="S4968" s="10">
        <f t="shared" ca="1" si="750"/>
        <v>0.2144018999846008</v>
      </c>
      <c r="T4968" s="26">
        <f ca="1">_xlfn.LOGNORM.INV(S4968,'Input Parameters'!$H$34,'Input Parameters'!$I$34)</f>
        <v>45.678253912368568</v>
      </c>
      <c r="U4968" s="10">
        <f t="shared" ca="1" si="751"/>
        <v>0.42121342937979511</v>
      </c>
      <c r="V4968" s="30">
        <f ca="1">_xlfn.BETA.INV(U4968,'Input Parameters'!$L$36,'Input Parameters'!$M$36,'Input Parameters'!$J$36,'Input Parameters'!$K$36)</f>
        <v>0.55619184969654856</v>
      </c>
      <c r="W4968" s="2">
        <f ca="1">N4968+(P4968-N4968)*(1-ERF((T4968-R4968)/(2*SQRT(L4968*'Input Parameters'!$E$38))))</f>
        <v>9.9876466845089884E-2</v>
      </c>
      <c r="X4968">
        <f t="shared" ca="1" si="752"/>
        <v>1</v>
      </c>
      <c r="Y4968" s="7"/>
    </row>
    <row r="4969" spans="1:25" ht="15" customHeight="1" x14ac:dyDescent="0.25">
      <c r="A4969" s="139">
        <v>4962</v>
      </c>
      <c r="B4969" s="10">
        <f t="shared" ca="1" si="743"/>
        <v>0.43360357162522722</v>
      </c>
      <c r="C4969" s="60">
        <f ca="1">_xlfn.NORM.INV(B4969,'Input Parameters'!$E$15,'Input Parameters'!$F$15)</f>
        <v>261.9056751701018</v>
      </c>
      <c r="D4969" s="10">
        <f t="shared" ca="1" si="744"/>
        <v>0.47426141687188439</v>
      </c>
      <c r="E4969" s="62">
        <f ca="1">IF(_xlfn.NORM.INV(D4969,'Input Parameters'!$E$17,'Input Parameters'!$F$17)&lt;3500,3500,IF(_xlfn.NORM.INV(D4969,'Input Parameters'!$E$17,'Input Parameters'!$F$17)&gt;5500,5500,_xlfn.NORM.INV(D4969,'Input Parameters'!$E$17,'Input Parameters'!$F$17)))</f>
        <v>4754.8066813918422</v>
      </c>
      <c r="F4969" s="10">
        <f t="shared" ca="1" si="745"/>
        <v>0.65125761249721847</v>
      </c>
      <c r="G4969" s="64">
        <f ca="1">_xlfn.NORM.INV(F4969,'Input Parameters'!$E$20,'Input Parameters'!$F$20)</f>
        <v>285.25441051369648</v>
      </c>
      <c r="H4969" s="57">
        <f ca="1">EXP(E4969*(1/'Input Parameters'!$E$23-1/G4969))</f>
        <v>0.64620245986202585</v>
      </c>
      <c r="I4969" s="10">
        <f t="shared" ca="1" si="746"/>
        <v>0.9922026742417287</v>
      </c>
      <c r="J4969" s="30">
        <f ca="1">_xlfn.BETA.INV(I4969,'Input Parameters'!$L$26,'Input Parameters'!$M$26,'Input Parameters'!$J$26,'Input Parameters'!$K$26)</f>
        <v>0.93594867892373879</v>
      </c>
      <c r="K4969" s="168">
        <f ca="1">('Input Parameters'!$E$27/'Input Parameters'!$E$38)^$J4969</f>
        <v>1.2143065463440738E-3</v>
      </c>
      <c r="L4969" s="69">
        <f ca="1">$H4969*$C4969*'Input Parameters'!$E$25*K4969</f>
        <v>0.20551420829526756</v>
      </c>
      <c r="M4969" s="24">
        <f t="shared" ca="1" si="747"/>
        <v>0.41834273738504324</v>
      </c>
      <c r="N4969" s="15">
        <f ca="1">_xlfn.NORM.INV(M4969,'Input Parameters'!$E$29,'Input Parameters'!$F$29)</f>
        <v>9.9979386501921064E-2</v>
      </c>
      <c r="O4969" s="8">
        <f t="shared" ca="1" si="748"/>
        <v>0.63009118489197669</v>
      </c>
      <c r="P4969" s="30">
        <f ca="1">_xlfn.LOGNORM.INV(O4969,'Input Parameters'!$H$30,'Input Parameters'!$I$30)</f>
        <v>3.1390359329900903</v>
      </c>
      <c r="Q4969" s="10">
        <f t="shared" ca="1" si="749"/>
        <v>0.18414453307126499</v>
      </c>
      <c r="R4969" s="30">
        <f>IF('Input Parameters'!$E$32=0,0,_xlfn.BETA.INV(Q4969,'Input Parameters'!$L$32,'Input Parameters'!$M$32,'Input Parameters'!$J$32,'Input Parameters'!$K$32))</f>
        <v>0</v>
      </c>
      <c r="S4969" s="10">
        <f t="shared" ca="1" si="750"/>
        <v>7.4019668520738824E-2</v>
      </c>
      <c r="T4969" s="26">
        <f ca="1">_xlfn.LOGNORM.INV(S4969,'Input Parameters'!$H$34,'Input Parameters'!$I$34)</f>
        <v>42.099386890166045</v>
      </c>
      <c r="U4969" s="10">
        <f t="shared" ca="1" si="751"/>
        <v>0.92737189532171804</v>
      </c>
      <c r="V4969" s="30">
        <f ca="1">_xlfn.BETA.INV(U4969,'Input Parameters'!$L$36,'Input Parameters'!$M$36,'Input Parameters'!$J$36,'Input Parameters'!$K$36)</f>
        <v>0.83425550984844943</v>
      </c>
      <c r="W4969" s="2">
        <f ca="1">N4969+(P4969-N4969)*(1-ERF((T4969-R4969)/(2*SQRT(L4969*'Input Parameters'!$E$38))))</f>
        <v>9.9979386658374192E-2</v>
      </c>
      <c r="X4969">
        <f t="shared" ca="1" si="752"/>
        <v>1</v>
      </c>
      <c r="Y4969" s="7"/>
    </row>
    <row r="4970" spans="1:25" ht="15" customHeight="1" x14ac:dyDescent="0.25">
      <c r="A4970" s="139">
        <v>4963</v>
      </c>
      <c r="B4970" s="10">
        <f t="shared" ca="1" si="743"/>
        <v>0.42162156112972848</v>
      </c>
      <c r="C4970" s="60">
        <f ca="1">_xlfn.NORM.INV(B4970,'Input Parameters'!$E$15,'Input Parameters'!$F$15)</f>
        <v>260.2506172454585</v>
      </c>
      <c r="D4970" s="10">
        <f t="shared" ca="1" si="744"/>
        <v>9.8206524025388542E-2</v>
      </c>
      <c r="E4970" s="62">
        <f ca="1">IF(_xlfn.NORM.INV(D4970,'Input Parameters'!$E$17,'Input Parameters'!$F$17)&lt;3500,3500,IF(_xlfn.NORM.INV(D4970,'Input Parameters'!$E$17,'Input Parameters'!$F$17)&gt;5500,5500,_xlfn.NORM.INV(D4970,'Input Parameters'!$E$17,'Input Parameters'!$F$17)))</f>
        <v>3895.7129867333297</v>
      </c>
      <c r="F4970" s="10">
        <f t="shared" ca="1" si="745"/>
        <v>0.12025052678302961</v>
      </c>
      <c r="G4970" s="64">
        <f ca="1">_xlfn.NORM.INV(F4970,'Input Parameters'!$E$20,'Input Parameters'!$F$20)</f>
        <v>274.78597327637112</v>
      </c>
      <c r="H4970" s="57">
        <f ca="1">EXP(E4970*(1/'Input Parameters'!$E$23-1/G4970))</f>
        <v>0.41559834898686443</v>
      </c>
      <c r="I4970" s="10">
        <f t="shared" ca="1" si="746"/>
        <v>0.97476800229720373</v>
      </c>
      <c r="J4970" s="30">
        <f ca="1">_xlfn.BETA.INV(I4970,'Input Parameters'!$L$26,'Input Parameters'!$M$26,'Input Parameters'!$J$26,'Input Parameters'!$K$26)</f>
        <v>0.90368288640960248</v>
      </c>
      <c r="K4970" s="168">
        <f ca="1">('Input Parameters'!$E$27/'Input Parameters'!$E$38)^$J4970</f>
        <v>1.5305336513702333E-3</v>
      </c>
      <c r="L4970" s="69">
        <f ca="1">$H4970*$C4970*'Input Parameters'!$E$25*K4970</f>
        <v>0.16554210166697572</v>
      </c>
      <c r="M4970" s="24">
        <f t="shared" ca="1" si="747"/>
        <v>0.30702483192213093</v>
      </c>
      <c r="N4970" s="15">
        <f ca="1">_xlfn.NORM.INV(M4970,'Input Parameters'!$E$29,'Input Parameters'!$F$29)</f>
        <v>9.9949569869967211E-2</v>
      </c>
      <c r="O4970" s="8">
        <f t="shared" ca="1" si="748"/>
        <v>0.46273032349115872</v>
      </c>
      <c r="P4970" s="30">
        <f ca="1">_xlfn.LOGNORM.INV(O4970,'Input Parameters'!$H$30,'Input Parameters'!$I$30)</f>
        <v>2.5672768315662582</v>
      </c>
      <c r="Q4970" s="10">
        <f t="shared" ca="1" si="749"/>
        <v>0.73592941299499959</v>
      </c>
      <c r="R4970" s="30">
        <f>IF('Input Parameters'!$E$32=0,0,_xlfn.BETA.INV(Q4970,'Input Parameters'!$L$32,'Input Parameters'!$M$32,'Input Parameters'!$J$32,'Input Parameters'!$K$32))</f>
        <v>0</v>
      </c>
      <c r="S4970" s="10">
        <f t="shared" ca="1" si="750"/>
        <v>0.27470213815982603</v>
      </c>
      <c r="T4970" s="26">
        <f ca="1">_xlfn.LOGNORM.INV(S4970,'Input Parameters'!$H$34,'Input Parameters'!$I$34)</f>
        <v>46.786864651926059</v>
      </c>
      <c r="U4970" s="10">
        <f t="shared" ca="1" si="751"/>
        <v>1.7511464677237298E-2</v>
      </c>
      <c r="V4970" s="30">
        <f ca="1">_xlfn.BETA.INV(U4970,'Input Parameters'!$L$36,'Input Parameters'!$M$36,'Input Parameters'!$J$36,'Input Parameters'!$K$36)</f>
        <v>0.33747957298712705</v>
      </c>
      <c r="W4970" s="2">
        <f ca="1">N4970+(P4970-N4970)*(1-ERF((T4970-R4970)/(2*SQRT(L4970*'Input Parameters'!$E$38))))</f>
        <v>9.9949569869968308E-2</v>
      </c>
      <c r="X4970">
        <f t="shared" ca="1" si="752"/>
        <v>1</v>
      </c>
      <c r="Y4970" s="7"/>
    </row>
    <row r="4971" spans="1:25" ht="15" customHeight="1" x14ac:dyDescent="0.25">
      <c r="A4971" s="139">
        <v>4964</v>
      </c>
      <c r="B4971" s="10">
        <f t="shared" ca="1" si="743"/>
        <v>0.36458060067367837</v>
      </c>
      <c r="C4971" s="60">
        <f ca="1">_xlfn.NORM.INV(B4971,'Input Parameters'!$E$15,'Input Parameters'!$F$15)</f>
        <v>252.20318006652838</v>
      </c>
      <c r="D4971" s="10">
        <f t="shared" ca="1" si="744"/>
        <v>0.35944884346213202</v>
      </c>
      <c r="E4971" s="62">
        <f ca="1">IF(_xlfn.NORM.INV(D4971,'Input Parameters'!$E$17,'Input Parameters'!$F$17)&lt;3500,3500,IF(_xlfn.NORM.INV(D4971,'Input Parameters'!$E$17,'Input Parameters'!$F$17)&gt;5500,5500,_xlfn.NORM.INV(D4971,'Input Parameters'!$E$17,'Input Parameters'!$F$17)))</f>
        <v>4548.0473200293054</v>
      </c>
      <c r="F4971" s="10">
        <f t="shared" ca="1" si="745"/>
        <v>0.49622358587858151</v>
      </c>
      <c r="G4971" s="64">
        <f ca="1">_xlfn.NORM.INV(F4971,'Input Parameters'!$E$20,'Input Parameters'!$F$20)</f>
        <v>282.58657640782076</v>
      </c>
      <c r="H4971" s="57">
        <f ca="1">EXP(E4971*(1/'Input Parameters'!$E$23-1/G4971))</f>
        <v>0.56655715730297407</v>
      </c>
      <c r="I4971" s="10">
        <f t="shared" ca="1" si="746"/>
        <v>0.45120057327509477</v>
      </c>
      <c r="J4971" s="30">
        <f ca="1">_xlfn.BETA.INV(I4971,'Input Parameters'!$L$26,'Input Parameters'!$M$26,'Input Parameters'!$J$26,'Input Parameters'!$K$26)</f>
        <v>0.64148983036450524</v>
      </c>
      <c r="K4971" s="168">
        <f ca="1">('Input Parameters'!$E$27/'Input Parameters'!$E$38)^$J4971</f>
        <v>1.0037554271797771E-2</v>
      </c>
      <c r="L4971" s="69">
        <f ca="1">$H4971*$C4971*'Input Parameters'!$E$25*K4971</f>
        <v>1.434241204253585</v>
      </c>
      <c r="M4971" s="24">
        <f t="shared" ca="1" si="747"/>
        <v>0.82152344614374317</v>
      </c>
      <c r="N4971" s="15">
        <f ca="1">_xlfn.NORM.INV(M4971,'Input Parameters'!$E$29,'Input Parameters'!$F$29)</f>
        <v>0.10009211864186845</v>
      </c>
      <c r="O4971" s="8">
        <f t="shared" ca="1" si="748"/>
        <v>0.59477834569124666</v>
      </c>
      <c r="P4971" s="30">
        <f ca="1">_xlfn.LOGNORM.INV(O4971,'Input Parameters'!$H$30,'Input Parameters'!$I$30)</f>
        <v>3.0051966343947401</v>
      </c>
      <c r="Q4971" s="10">
        <f t="shared" ca="1" si="749"/>
        <v>0.48662063560417357</v>
      </c>
      <c r="R4971" s="30">
        <f>IF('Input Parameters'!$E$32=0,0,_xlfn.BETA.INV(Q4971,'Input Parameters'!$L$32,'Input Parameters'!$M$32,'Input Parameters'!$J$32,'Input Parameters'!$K$32))</f>
        <v>0</v>
      </c>
      <c r="S4971" s="10">
        <f t="shared" ca="1" si="750"/>
        <v>0.82870770763458435</v>
      </c>
      <c r="T4971" s="26">
        <f ca="1">_xlfn.LOGNORM.INV(S4971,'Input Parameters'!$H$34,'Input Parameters'!$I$34)</f>
        <v>56.730874366450827</v>
      </c>
      <c r="U4971" s="10">
        <f t="shared" ca="1" si="751"/>
        <v>0.48831755096111662</v>
      </c>
      <c r="V4971" s="30">
        <f ca="1">_xlfn.BETA.INV(U4971,'Input Parameters'!$L$36,'Input Parameters'!$M$36,'Input Parameters'!$J$36,'Input Parameters'!$K$36)</f>
        <v>0.58143945480446568</v>
      </c>
      <c r="W4971" s="2">
        <f ca="1">N4971+(P4971-N4971)*(1-ERF((T4971-R4971)/(2*SQRT(L4971*'Input Parameters'!$E$38))))</f>
        <v>0.10244314301496751</v>
      </c>
      <c r="X4971">
        <f t="shared" ca="1" si="752"/>
        <v>1</v>
      </c>
      <c r="Y4971" s="7"/>
    </row>
    <row r="4972" spans="1:25" ht="15" customHeight="1" x14ac:dyDescent="0.25">
      <c r="A4972" s="139">
        <v>4965</v>
      </c>
      <c r="B4972" s="10">
        <f t="shared" ca="1" si="743"/>
        <v>3.7050145290838943E-2</v>
      </c>
      <c r="C4972" s="60">
        <f ca="1">_xlfn.NORM.INV(B4972,'Input Parameters'!$E$15,'Input Parameters'!$F$15)</f>
        <v>174.17806172252278</v>
      </c>
      <c r="D4972" s="10">
        <f t="shared" ca="1" si="744"/>
        <v>9.9007829663585012E-2</v>
      </c>
      <c r="E4972" s="62">
        <f ca="1">IF(_xlfn.NORM.INV(D4972,'Input Parameters'!$E$17,'Input Parameters'!$F$17)&lt;3500,3500,IF(_xlfn.NORM.INV(D4972,'Input Parameters'!$E$17,'Input Parameters'!$F$17)&gt;5500,5500,_xlfn.NORM.INV(D4972,'Input Parameters'!$E$17,'Input Parameters'!$F$17)))</f>
        <v>3898.9420648825867</v>
      </c>
      <c r="F4972" s="10">
        <f t="shared" ca="1" si="745"/>
        <v>2.7626314189561185E-2</v>
      </c>
      <c r="G4972" s="64">
        <f ca="1">_xlfn.NORM.INV(F4972,'Input Parameters'!$E$20,'Input Parameters'!$F$20)</f>
        <v>269.80687499573276</v>
      </c>
      <c r="H4972" s="57">
        <f ca="1">EXP(E4972*(1/'Input Parameters'!$E$23-1/G4972))</f>
        <v>0.31962329832869474</v>
      </c>
      <c r="I4972" s="10">
        <f t="shared" ca="1" si="746"/>
        <v>0.19439109507045793</v>
      </c>
      <c r="J4972" s="30">
        <f ca="1">_xlfn.BETA.INV(I4972,'Input Parameters'!$L$26,'Input Parameters'!$M$26,'Input Parameters'!$J$26,'Input Parameters'!$K$26)</f>
        <v>0.51640030720480945</v>
      </c>
      <c r="K4972" s="168">
        <f ca="1">('Input Parameters'!$E$27/'Input Parameters'!$E$38)^$J4972</f>
        <v>2.4621095287697979E-2</v>
      </c>
      <c r="L4972" s="69">
        <f ca="1">$H4972*$C4972*'Input Parameters'!$E$25*K4972</f>
        <v>1.3706900214672264</v>
      </c>
      <c r="M4972" s="24">
        <f t="shared" ca="1" si="747"/>
        <v>0.42932194000069501</v>
      </c>
      <c r="N4972" s="15">
        <f ca="1">_xlfn.NORM.INV(M4972,'Input Parameters'!$E$29,'Input Parameters'!$F$29)</f>
        <v>9.9982189928433787E-2</v>
      </c>
      <c r="O4972" s="8">
        <f t="shared" ca="1" si="748"/>
        <v>0.95222904237079309</v>
      </c>
      <c r="P4972" s="30">
        <f ca="1">_xlfn.LOGNORM.INV(O4972,'Input Parameters'!$H$30,'Input Parameters'!$I$30)</f>
        <v>5.8969415660865767</v>
      </c>
      <c r="Q4972" s="10">
        <f t="shared" ca="1" si="749"/>
        <v>0.89676241766520659</v>
      </c>
      <c r="R4972" s="30">
        <f>IF('Input Parameters'!$E$32=0,0,_xlfn.BETA.INV(Q4972,'Input Parameters'!$L$32,'Input Parameters'!$M$32,'Input Parameters'!$J$32,'Input Parameters'!$K$32))</f>
        <v>0</v>
      </c>
      <c r="S4972" s="10">
        <f t="shared" ca="1" si="750"/>
        <v>0.62446581232734144</v>
      </c>
      <c r="T4972" s="26">
        <f ca="1">_xlfn.LOGNORM.INV(S4972,'Input Parameters'!$H$34,'Input Parameters'!$I$34)</f>
        <v>52.438682160060807</v>
      </c>
      <c r="U4972" s="10">
        <f t="shared" ca="1" si="751"/>
        <v>0.18339372264065035</v>
      </c>
      <c r="V4972" s="30">
        <f ca="1">_xlfn.BETA.INV(U4972,'Input Parameters'!$L$36,'Input Parameters'!$M$36,'Input Parameters'!$J$36,'Input Parameters'!$K$36)</f>
        <v>0.46114321002499864</v>
      </c>
      <c r="W4972" s="2">
        <f ca="1">N4972+(P4972-N4972)*(1-ERF((T4972-R4972)/(2*SQRT(L4972*'Input Parameters'!$E$38))))</f>
        <v>0.10890641370999353</v>
      </c>
      <c r="X4972">
        <f t="shared" ca="1" si="752"/>
        <v>1</v>
      </c>
      <c r="Y4972" s="7"/>
    </row>
    <row r="4973" spans="1:25" ht="15" customHeight="1" x14ac:dyDescent="0.25">
      <c r="A4973" s="139">
        <v>4966</v>
      </c>
      <c r="B4973" s="10">
        <f t="shared" ca="1" si="743"/>
        <v>0.45923152190429639</v>
      </c>
      <c r="C4973" s="60">
        <f ca="1">_xlfn.NORM.INV(B4973,'Input Parameters'!$E$15,'Input Parameters'!$F$15)</f>
        <v>265.41942087439321</v>
      </c>
      <c r="D4973" s="10">
        <f t="shared" ca="1" si="744"/>
        <v>0.1946001951168459</v>
      </c>
      <c r="E4973" s="62">
        <f ca="1">IF(_xlfn.NORM.INV(D4973,'Input Parameters'!$E$17,'Input Parameters'!$F$17)&lt;3500,3500,IF(_xlfn.NORM.INV(D4973,'Input Parameters'!$E$17,'Input Parameters'!$F$17)&gt;5500,5500,_xlfn.NORM.INV(D4973,'Input Parameters'!$E$17,'Input Parameters'!$F$17)))</f>
        <v>4197.2521431391369</v>
      </c>
      <c r="F4973" s="10">
        <f t="shared" ca="1" si="745"/>
        <v>0.66224086768542967</v>
      </c>
      <c r="G4973" s="64">
        <f ca="1">_xlfn.NORM.INV(F4973,'Input Parameters'!$E$20,'Input Parameters'!$F$20)</f>
        <v>285.45453040125659</v>
      </c>
      <c r="H4973" s="57">
        <f ca="1">EXP(E4973*(1/'Input Parameters'!$E$23-1/G4973))</f>
        <v>0.68720283137024241</v>
      </c>
      <c r="I4973" s="10">
        <f t="shared" ca="1" si="746"/>
        <v>0.82604493373145815</v>
      </c>
      <c r="J4973" s="30">
        <f ca="1">_xlfn.BETA.INV(I4973,'Input Parameters'!$L$26,'Input Parameters'!$M$26,'Input Parameters'!$J$26,'Input Parameters'!$K$26)</f>
        <v>0.79801748371356163</v>
      </c>
      <c r="K4973" s="168">
        <f ca="1">('Input Parameters'!$E$27/'Input Parameters'!$E$38)^$J4973</f>
        <v>3.2659703304083083E-3</v>
      </c>
      <c r="L4973" s="69">
        <f ca="1">$H4973*$C4973*'Input Parameters'!$E$25*K4973</f>
        <v>0.59570311695454192</v>
      </c>
      <c r="M4973" s="24">
        <f t="shared" ca="1" si="747"/>
        <v>0.52957940205300336</v>
      </c>
      <c r="N4973" s="15">
        <f ca="1">_xlfn.NORM.INV(M4973,'Input Parameters'!$E$29,'Input Parameters'!$F$29)</f>
        <v>0.10000742126304829</v>
      </c>
      <c r="O4973" s="8">
        <f t="shared" ca="1" si="748"/>
        <v>0.60367013512409717</v>
      </c>
      <c r="P4973" s="30">
        <f ca="1">_xlfn.LOGNORM.INV(O4973,'Input Parameters'!$H$30,'Input Parameters'!$I$30)</f>
        <v>3.038031430090685</v>
      </c>
      <c r="Q4973" s="10">
        <f t="shared" ca="1" si="749"/>
        <v>0.45487182182920805</v>
      </c>
      <c r="R4973" s="30">
        <f>IF('Input Parameters'!$E$32=0,0,_xlfn.BETA.INV(Q4973,'Input Parameters'!$L$32,'Input Parameters'!$M$32,'Input Parameters'!$J$32,'Input Parameters'!$K$32))</f>
        <v>0</v>
      </c>
      <c r="S4973" s="10">
        <f t="shared" ca="1" si="750"/>
        <v>0.48845008883013596</v>
      </c>
      <c r="T4973" s="26">
        <f ca="1">_xlfn.LOGNORM.INV(S4973,'Input Parameters'!$H$34,'Input Parameters'!$I$34)</f>
        <v>50.226303261754659</v>
      </c>
      <c r="U4973" s="10">
        <f t="shared" ca="1" si="751"/>
        <v>0.33664377289561864</v>
      </c>
      <c r="V4973" s="30">
        <f ca="1">_xlfn.BETA.INV(U4973,'Input Parameters'!$L$36,'Input Parameters'!$M$36,'Input Parameters'!$J$36,'Input Parameters'!$K$36)</f>
        <v>0.52434929907159455</v>
      </c>
      <c r="W4973" s="2">
        <f ca="1">N4973+(P4973-N4973)*(1-ERF((T4973-R4973)/(2*SQRT(L4973*'Input Parameters'!$E$38))))</f>
        <v>0.10001974391130879</v>
      </c>
      <c r="X4973">
        <f t="shared" ca="1" si="752"/>
        <v>1</v>
      </c>
      <c r="Y4973" s="7"/>
    </row>
    <row r="4974" spans="1:25" ht="15" customHeight="1" x14ac:dyDescent="0.25">
      <c r="A4974" s="139">
        <v>4967</v>
      </c>
      <c r="B4974" s="10">
        <f t="shared" ca="1" si="743"/>
        <v>1.3793780051440829E-2</v>
      </c>
      <c r="C4974" s="60">
        <f ca="1">_xlfn.NORM.INV(B4974,'Input Parameters'!$E$15,'Input Parameters'!$F$15)</f>
        <v>151.57352382010646</v>
      </c>
      <c r="D4974" s="10">
        <f t="shared" ca="1" si="744"/>
        <v>0.48849902059711225</v>
      </c>
      <c r="E4974" s="62">
        <f ca="1">IF(_xlfn.NORM.INV(D4974,'Input Parameters'!$E$17,'Input Parameters'!$F$17)&lt;3500,3500,IF(_xlfn.NORM.INV(D4974,'Input Parameters'!$E$17,'Input Parameters'!$F$17)&gt;5500,5500,_xlfn.NORM.INV(D4974,'Input Parameters'!$E$17,'Input Parameters'!$F$17)))</f>
        <v>4779.8171278239006</v>
      </c>
      <c r="F4974" s="10">
        <f t="shared" ca="1" si="745"/>
        <v>0.37650511833495093</v>
      </c>
      <c r="G4974" s="64">
        <f ca="1">_xlfn.NORM.INV(F4974,'Input Parameters'!$E$20,'Input Parameters'!$F$20)</f>
        <v>280.5416934607843</v>
      </c>
      <c r="H4974" s="57">
        <f ca="1">EXP(E4974*(1/'Input Parameters'!$E$23-1/G4974))</f>
        <v>0.48654658686975355</v>
      </c>
      <c r="I4974" s="10">
        <f t="shared" ca="1" si="746"/>
        <v>0.57851502132338983</v>
      </c>
      <c r="J4974" s="30">
        <f ca="1">_xlfn.BETA.INV(I4974,'Input Parameters'!$L$26,'Input Parameters'!$M$26,'Input Parameters'!$J$26,'Input Parameters'!$K$26)</f>
        <v>0.69273545760722344</v>
      </c>
      <c r="K4974" s="168">
        <f ca="1">('Input Parameters'!$E$27/'Input Parameters'!$E$38)^$J4974</f>
        <v>6.950039788528325E-3</v>
      </c>
      <c r="L4974" s="69">
        <f ca="1">$H4974*$C4974*'Input Parameters'!$E$25*K4974</f>
        <v>0.51254861999543644</v>
      </c>
      <c r="M4974" s="24">
        <f t="shared" ca="1" si="747"/>
        <v>0.24829503906288908</v>
      </c>
      <c r="N4974" s="15">
        <f ca="1">_xlfn.NORM.INV(M4974,'Input Parameters'!$E$29,'Input Parameters'!$F$29)</f>
        <v>9.9932013521036159E-2</v>
      </c>
      <c r="O4974" s="8">
        <f t="shared" ca="1" si="748"/>
        <v>7.6317004371200259E-3</v>
      </c>
      <c r="P4974" s="30">
        <f ca="1">_xlfn.LOGNORM.INV(O4974,'Input Parameters'!$H$30,'Input Parameters'!$I$30)</f>
        <v>0.85300714430915581</v>
      </c>
      <c r="Q4974" s="10">
        <f t="shared" ca="1" si="749"/>
        <v>0.45930355120615174</v>
      </c>
      <c r="R4974" s="30">
        <f>IF('Input Parameters'!$E$32=0,0,_xlfn.BETA.INV(Q4974,'Input Parameters'!$L$32,'Input Parameters'!$M$32,'Input Parameters'!$J$32,'Input Parameters'!$K$32))</f>
        <v>0</v>
      </c>
      <c r="S4974" s="10">
        <f t="shared" ca="1" si="750"/>
        <v>0.49821429939251982</v>
      </c>
      <c r="T4974" s="26">
        <f ca="1">_xlfn.LOGNORM.INV(S4974,'Input Parameters'!$H$34,'Input Parameters'!$I$34)</f>
        <v>50.379629449455855</v>
      </c>
      <c r="U4974" s="10">
        <f t="shared" ca="1" si="751"/>
        <v>0.14152553201373186</v>
      </c>
      <c r="V4974" s="30">
        <f ca="1">_xlfn.BETA.INV(U4974,'Input Parameters'!$L$36,'Input Parameters'!$M$36,'Input Parameters'!$J$36,'Input Parameters'!$K$36)</f>
        <v>0.44054883676447798</v>
      </c>
      <c r="W4974" s="2">
        <f ca="1">N4974+(P4974-N4974)*(1-ERF((T4974-R4974)/(2*SQRT(L4974*'Input Parameters'!$E$38))))</f>
        <v>9.9932502584026264E-2</v>
      </c>
      <c r="X4974">
        <f t="shared" ca="1" si="752"/>
        <v>1</v>
      </c>
      <c r="Y4974" s="7"/>
    </row>
    <row r="4975" spans="1:25" ht="15" customHeight="1" x14ac:dyDescent="0.25">
      <c r="A4975" s="139">
        <v>4968</v>
      </c>
      <c r="B4975" s="10">
        <f t="shared" ca="1" si="743"/>
        <v>0.23425432215523811</v>
      </c>
      <c r="C4975" s="60">
        <f ca="1">_xlfn.NORM.INV(B4975,'Input Parameters'!$E$15,'Input Parameters'!$F$15)</f>
        <v>231.68195695685972</v>
      </c>
      <c r="D4975" s="10">
        <f t="shared" ca="1" si="744"/>
        <v>0.83551960618601184</v>
      </c>
      <c r="E4975" s="62">
        <f ca="1">IF(_xlfn.NORM.INV(D4975,'Input Parameters'!$E$17,'Input Parameters'!$F$17)&lt;3500,3500,IF(_xlfn.NORM.INV(D4975,'Input Parameters'!$E$17,'Input Parameters'!$F$17)&gt;5500,5500,_xlfn.NORM.INV(D4975,'Input Parameters'!$E$17,'Input Parameters'!$F$17)))</f>
        <v>5483.3464646320135</v>
      </c>
      <c r="F4975" s="10">
        <f t="shared" ca="1" si="745"/>
        <v>0.67633941867701475</v>
      </c>
      <c r="G4975" s="64">
        <f ca="1">_xlfn.NORM.INV(F4975,'Input Parameters'!$E$20,'Input Parameters'!$F$20)</f>
        <v>285.71516179541226</v>
      </c>
      <c r="H4975" s="57">
        <f ca="1">EXP(E4975*(1/'Input Parameters'!$E$23-1/G4975))</f>
        <v>0.62341265529996137</v>
      </c>
      <c r="I4975" s="10">
        <f t="shared" ca="1" si="746"/>
        <v>0.87998185570143406</v>
      </c>
      <c r="J4975" s="30">
        <f ca="1">_xlfn.BETA.INV(I4975,'Input Parameters'!$L$26,'Input Parameters'!$M$26,'Input Parameters'!$J$26,'Input Parameters'!$K$26)</f>
        <v>0.82684862284315708</v>
      </c>
      <c r="K4975" s="168">
        <f ca="1">('Input Parameters'!$E$27/'Input Parameters'!$E$38)^$J4975</f>
        <v>2.6558120484479367E-3</v>
      </c>
      <c r="L4975" s="69">
        <f ca="1">$H4975*$C4975*'Input Parameters'!$E$25*K4975</f>
        <v>0.38358813381475937</v>
      </c>
      <c r="M4975" s="24">
        <f t="shared" ca="1" si="747"/>
        <v>0.97003196545957304</v>
      </c>
      <c r="N4975" s="15">
        <f ca="1">_xlfn.NORM.INV(M4975,'Input Parameters'!$E$29,'Input Parameters'!$F$29)</f>
        <v>0.10018812636062982</v>
      </c>
      <c r="O4975" s="8">
        <f t="shared" ca="1" si="748"/>
        <v>0.83113452570249691</v>
      </c>
      <c r="P4975" s="30">
        <f ca="1">_xlfn.LOGNORM.INV(O4975,'Input Parameters'!$H$30,'Input Parameters'!$I$30)</f>
        <v>4.2202407816734846</v>
      </c>
      <c r="Q4975" s="10">
        <f t="shared" ca="1" si="749"/>
        <v>0.70028215604786614</v>
      </c>
      <c r="R4975" s="30">
        <f>IF('Input Parameters'!$E$32=0,0,_xlfn.BETA.INV(Q4975,'Input Parameters'!$L$32,'Input Parameters'!$M$32,'Input Parameters'!$J$32,'Input Parameters'!$K$32))</f>
        <v>0</v>
      </c>
      <c r="S4975" s="10">
        <f t="shared" ca="1" si="750"/>
        <v>0.59639880978366466</v>
      </c>
      <c r="T4975" s="26">
        <f ca="1">_xlfn.LOGNORM.INV(S4975,'Input Parameters'!$H$34,'Input Parameters'!$I$34)</f>
        <v>51.962935774804627</v>
      </c>
      <c r="U4975" s="10">
        <f t="shared" ca="1" si="751"/>
        <v>0.81348098782839107</v>
      </c>
      <c r="V4975" s="30">
        <f ca="1">_xlfn.BETA.INV(U4975,'Input Parameters'!$L$36,'Input Parameters'!$M$36,'Input Parameters'!$J$36,'Input Parameters'!$K$36)</f>
        <v>0.73226200186117318</v>
      </c>
      <c r="W4975" s="2">
        <f ca="1">N4975+(P4975-N4975)*(1-ERF((T4975-R4975)/(2*SQRT(L4975*'Input Parameters'!$E$38))))</f>
        <v>0.10018813864452766</v>
      </c>
      <c r="X4975">
        <f t="shared" ca="1" si="752"/>
        <v>1</v>
      </c>
      <c r="Y4975" s="7"/>
    </row>
    <row r="4976" spans="1:25" ht="15" customHeight="1" x14ac:dyDescent="0.25">
      <c r="A4976" s="139">
        <v>4969</v>
      </c>
      <c r="B4976" s="10">
        <f t="shared" ca="1" si="743"/>
        <v>0.91860377814088601</v>
      </c>
      <c r="C4976" s="60">
        <f ca="1">_xlfn.NORM.INV(B4976,'Input Parameters'!$E$15,'Input Parameters'!$F$15)</f>
        <v>346.60721680404407</v>
      </c>
      <c r="D4976" s="10">
        <f t="shared" ca="1" si="744"/>
        <v>0.93413848877613892</v>
      </c>
      <c r="E4976" s="62">
        <f ca="1">IF(_xlfn.NORM.INV(D4976,'Input Parameters'!$E$17,'Input Parameters'!$F$17)&lt;3500,3500,IF(_xlfn.NORM.INV(D4976,'Input Parameters'!$E$17,'Input Parameters'!$F$17)&gt;5500,5500,_xlfn.NORM.INV(D4976,'Input Parameters'!$E$17,'Input Parameters'!$F$17)))</f>
        <v>5500</v>
      </c>
      <c r="F4976" s="10">
        <f t="shared" ca="1" si="745"/>
        <v>0.95982170675933043</v>
      </c>
      <c r="G4976" s="64">
        <f ca="1">_xlfn.NORM.INV(F4976,'Input Parameters'!$E$20,'Input Parameters'!$F$20)</f>
        <v>294.36575943597057</v>
      </c>
      <c r="H4976" s="57">
        <f ca="1">EXP(E4976*(1/'Input Parameters'!$E$23-1/G4976))</f>
        <v>1.0960588415788686</v>
      </c>
      <c r="I4976" s="10">
        <f t="shared" ca="1" si="746"/>
        <v>0.47252708836969559</v>
      </c>
      <c r="J4976" s="30">
        <f ca="1">_xlfn.BETA.INV(I4976,'Input Parameters'!$L$26,'Input Parameters'!$M$26,'Input Parameters'!$J$26,'Input Parameters'!$K$26)</f>
        <v>0.65025324872389734</v>
      </c>
      <c r="K4976" s="168">
        <f ca="1">('Input Parameters'!$E$27/'Input Parameters'!$E$38)^$J4976</f>
        <v>9.4260136637480882E-3</v>
      </c>
      <c r="L4976" s="69">
        <f ca="1">$H4976*$C4976*'Input Parameters'!$E$25*K4976</f>
        <v>3.580960543013076</v>
      </c>
      <c r="M4976" s="24">
        <f t="shared" ca="1" si="747"/>
        <v>0.75037425023379456</v>
      </c>
      <c r="N4976" s="15">
        <f ca="1">_xlfn.NORM.INV(M4976,'Input Parameters'!$E$29,'Input Parameters'!$F$29)</f>
        <v>0.10006756679334716</v>
      </c>
      <c r="O4976" s="8">
        <f t="shared" ca="1" si="748"/>
        <v>8.2064231698300794E-2</v>
      </c>
      <c r="P4976" s="30">
        <f ca="1">_xlfn.LOGNORM.INV(O4976,'Input Parameters'!$H$30,'Input Parameters'!$I$30)</f>
        <v>1.3907008663288376</v>
      </c>
      <c r="Q4976" s="10">
        <f t="shared" ca="1" si="749"/>
        <v>0.60936029823902393</v>
      </c>
      <c r="R4976" s="30">
        <f>IF('Input Parameters'!$E$32=0,0,_xlfn.BETA.INV(Q4976,'Input Parameters'!$L$32,'Input Parameters'!$M$32,'Input Parameters'!$J$32,'Input Parameters'!$K$32))</f>
        <v>0</v>
      </c>
      <c r="S4976" s="10">
        <f t="shared" ca="1" si="750"/>
        <v>0.71488244893166031</v>
      </c>
      <c r="T4976" s="26">
        <f ca="1">_xlfn.LOGNORM.INV(S4976,'Input Parameters'!$H$34,'Input Parameters'!$I$34)</f>
        <v>54.099911166911774</v>
      </c>
      <c r="U4976" s="10">
        <f t="shared" ca="1" si="751"/>
        <v>0.57404543958527843</v>
      </c>
      <c r="V4976" s="30">
        <f ca="1">_xlfn.BETA.INV(U4976,'Input Parameters'!$L$36,'Input Parameters'!$M$36,'Input Parameters'!$J$36,'Input Parameters'!$K$36)</f>
        <v>0.61483609876303724</v>
      </c>
      <c r="W4976" s="2">
        <f ca="1">N4976+(P4976-N4976)*(1-ERF((T4976-R4976)/(2*SQRT(L4976*'Input Parameters'!$E$38))))</f>
        <v>0.15585410970071006</v>
      </c>
      <c r="X4976">
        <f t="shared" ca="1" si="752"/>
        <v>1</v>
      </c>
      <c r="Y4976" s="7"/>
    </row>
    <row r="4977" spans="1:25" ht="15" customHeight="1" x14ac:dyDescent="0.25">
      <c r="A4977" s="139">
        <v>4970</v>
      </c>
      <c r="B4977" s="10">
        <f t="shared" ca="1" si="743"/>
        <v>0.40988659830397567</v>
      </c>
      <c r="C4977" s="60">
        <f ca="1">_xlfn.NORM.INV(B4977,'Input Parameters'!$E$15,'Input Parameters'!$F$15)</f>
        <v>258.61994561909194</v>
      </c>
      <c r="D4977" s="10">
        <f t="shared" ca="1" si="744"/>
        <v>0.59341545087069891</v>
      </c>
      <c r="E4977" s="62">
        <f ca="1">IF(_xlfn.NORM.INV(D4977,'Input Parameters'!$E$17,'Input Parameters'!$F$17)&lt;3500,3500,IF(_xlfn.NORM.INV(D4977,'Input Parameters'!$E$17,'Input Parameters'!$F$17)&gt;5500,5500,_xlfn.NORM.INV(D4977,'Input Parameters'!$E$17,'Input Parameters'!$F$17)))</f>
        <v>4965.4377764071814</v>
      </c>
      <c r="F4977" s="10">
        <f t="shared" ca="1" si="745"/>
        <v>0.61077324402790789</v>
      </c>
      <c r="G4977" s="64">
        <f ca="1">_xlfn.NORM.INV(F4977,'Input Parameters'!$E$20,'Input Parameters'!$F$20)</f>
        <v>284.53494411432217</v>
      </c>
      <c r="H4977" s="57">
        <f ca="1">EXP(E4977*(1/'Input Parameters'!$E$23-1/G4977))</f>
        <v>0.60653066783487741</v>
      </c>
      <c r="I4977" s="10">
        <f t="shared" ca="1" si="746"/>
        <v>0.99745986691798227</v>
      </c>
      <c r="J4977" s="30">
        <f ca="1">_xlfn.BETA.INV(I4977,'Input Parameters'!$L$26,'Input Parameters'!$M$26,'Input Parameters'!$J$26,'Input Parameters'!$K$26)</f>
        <v>0.95602431159696144</v>
      </c>
      <c r="K4977" s="168">
        <f ca="1">('Input Parameters'!$E$27/'Input Parameters'!$E$38)^$J4977</f>
        <v>1.051450016928605E-3</v>
      </c>
      <c r="L4977" s="69">
        <f ca="1">$H4977*$C4977*'Input Parameters'!$E$25*K4977</f>
        <v>0.16493142574987366</v>
      </c>
      <c r="M4977" s="24">
        <f t="shared" ca="1" si="747"/>
        <v>2.3822658958479126E-2</v>
      </c>
      <c r="N4977" s="15">
        <f ca="1">_xlfn.NORM.INV(M4977,'Input Parameters'!$E$29,'Input Parameters'!$F$29)</f>
        <v>9.9801948168933466E-2</v>
      </c>
      <c r="O4977" s="8">
        <f t="shared" ca="1" si="748"/>
        <v>0.91659318659678046</v>
      </c>
      <c r="P4977" s="30">
        <f ca="1">_xlfn.LOGNORM.INV(O4977,'Input Parameters'!$H$30,'Input Parameters'!$I$30)</f>
        <v>5.1557570068377094</v>
      </c>
      <c r="Q4977" s="10">
        <f t="shared" ca="1" si="749"/>
        <v>0.71700327649770412</v>
      </c>
      <c r="R4977" s="30">
        <f>IF('Input Parameters'!$E$32=0,0,_xlfn.BETA.INV(Q4977,'Input Parameters'!$L$32,'Input Parameters'!$M$32,'Input Parameters'!$J$32,'Input Parameters'!$K$32))</f>
        <v>0</v>
      </c>
      <c r="S4977" s="10">
        <f t="shared" ca="1" si="750"/>
        <v>0.95110149856953696</v>
      </c>
      <c r="T4977" s="26">
        <f ca="1">_xlfn.LOGNORM.INV(S4977,'Input Parameters'!$H$34,'Input Parameters'!$I$34)</f>
        <v>61.948055951427428</v>
      </c>
      <c r="U4977" s="10">
        <f t="shared" ca="1" si="751"/>
        <v>0.70122201353051328</v>
      </c>
      <c r="V4977" s="30">
        <f ca="1">_xlfn.BETA.INV(U4977,'Input Parameters'!$L$36,'Input Parameters'!$M$36,'Input Parameters'!$J$36,'Input Parameters'!$K$36)</f>
        <v>0.67021872094385326</v>
      </c>
      <c r="W4977" s="2">
        <f ca="1">N4977+(P4977-N4977)*(1-ERF((T4977-R4977)/(2*SQRT(L4977*'Input Parameters'!$E$38))))</f>
        <v>9.9801948168933466E-2</v>
      </c>
      <c r="X4977">
        <f t="shared" ca="1" si="752"/>
        <v>1</v>
      </c>
      <c r="Y4977" s="7"/>
    </row>
    <row r="4978" spans="1:25" ht="15" customHeight="1" x14ac:dyDescent="0.25">
      <c r="A4978" s="139">
        <v>4971</v>
      </c>
      <c r="B4978" s="10">
        <f t="shared" ca="1" si="743"/>
        <v>0.67906084214457807</v>
      </c>
      <c r="C4978" s="60">
        <f ca="1">_xlfn.NORM.INV(B4978,'Input Parameters'!$E$15,'Input Parameters'!$F$15)</f>
        <v>296.17117116954267</v>
      </c>
      <c r="D4978" s="10">
        <f t="shared" ca="1" si="744"/>
        <v>0.15160013766112213</v>
      </c>
      <c r="E4978" s="62">
        <f ca="1">IF(_xlfn.NORM.INV(D4978,'Input Parameters'!$E$17,'Input Parameters'!$F$17)&lt;3500,3500,IF(_xlfn.NORM.INV(D4978,'Input Parameters'!$E$17,'Input Parameters'!$F$17)&gt;5500,5500,_xlfn.NORM.INV(D4978,'Input Parameters'!$E$17,'Input Parameters'!$F$17)))</f>
        <v>4079.2836668567024</v>
      </c>
      <c r="F4978" s="10">
        <f t="shared" ca="1" si="745"/>
        <v>0.3308549777044405</v>
      </c>
      <c r="G4978" s="64">
        <f ca="1">_xlfn.NORM.INV(F4978,'Input Parameters'!$E$20,'Input Parameters'!$F$20)</f>
        <v>279.71839127121564</v>
      </c>
      <c r="H4978" s="57">
        <f ca="1">EXP(E4978*(1/'Input Parameters'!$E$23-1/G4978))</f>
        <v>0.51807508990825757</v>
      </c>
      <c r="I4978" s="10">
        <f t="shared" ca="1" si="746"/>
        <v>0.69000430690959214</v>
      </c>
      <c r="J4978" s="30">
        <f ca="1">_xlfn.BETA.INV(I4978,'Input Parameters'!$L$26,'Input Parameters'!$M$26,'Input Parameters'!$J$26,'Input Parameters'!$K$26)</f>
        <v>0.73754667769156479</v>
      </c>
      <c r="K4978" s="168">
        <f ca="1">('Input Parameters'!$E$27/'Input Parameters'!$E$38)^$J4978</f>
        <v>5.0395431760434702E-3</v>
      </c>
      <c r="L4978" s="69">
        <f ca="1">$H4978*$C4978*'Input Parameters'!$E$25*K4978</f>
        <v>0.77326199233656479</v>
      </c>
      <c r="M4978" s="24">
        <f t="shared" ca="1" si="747"/>
        <v>0.6457438469834168</v>
      </c>
      <c r="N4978" s="15">
        <f ca="1">_xlfn.NORM.INV(M4978,'Input Parameters'!$E$29,'Input Parameters'!$F$29)</f>
        <v>0.10003738548540959</v>
      </c>
      <c r="O4978" s="8">
        <f t="shared" ca="1" si="748"/>
        <v>0.86534787021423554</v>
      </c>
      <c r="P4978" s="30">
        <f ca="1">_xlfn.LOGNORM.INV(O4978,'Input Parameters'!$H$30,'Input Parameters'!$I$30)</f>
        <v>4.5215892232152939</v>
      </c>
      <c r="Q4978" s="10">
        <f t="shared" ca="1" si="749"/>
        <v>0.98144769232331097</v>
      </c>
      <c r="R4978" s="30">
        <f>IF('Input Parameters'!$E$32=0,0,_xlfn.BETA.INV(Q4978,'Input Parameters'!$L$32,'Input Parameters'!$M$32,'Input Parameters'!$J$32,'Input Parameters'!$K$32))</f>
        <v>0</v>
      </c>
      <c r="S4978" s="10">
        <f t="shared" ca="1" si="750"/>
        <v>0.48351734366607069</v>
      </c>
      <c r="T4978" s="26">
        <f ca="1">_xlfn.LOGNORM.INV(S4978,'Input Parameters'!$H$34,'Input Parameters'!$I$34)</f>
        <v>50.148987014525638</v>
      </c>
      <c r="U4978" s="10">
        <f t="shared" ca="1" si="751"/>
        <v>0.67478805300513545</v>
      </c>
      <c r="V4978" s="30">
        <f ca="1">_xlfn.BETA.INV(U4978,'Input Parameters'!$L$36,'Input Parameters'!$M$36,'Input Parameters'!$J$36,'Input Parameters'!$K$36)</f>
        <v>0.65782782320402444</v>
      </c>
      <c r="W4978" s="2">
        <f ca="1">N4978+(P4978-N4978)*(1-ERF((T4978-R4978)/(2*SQRT(L4978*'Input Parameters'!$E$38))))</f>
        <v>0.10028130475647097</v>
      </c>
      <c r="X4978">
        <f t="shared" ca="1" si="752"/>
        <v>1</v>
      </c>
      <c r="Y4978" s="7"/>
    </row>
    <row r="4979" spans="1:25" ht="15" customHeight="1" x14ac:dyDescent="0.25">
      <c r="A4979" s="139">
        <v>4972</v>
      </c>
      <c r="B4979" s="10">
        <f t="shared" ca="1" si="743"/>
        <v>0.42596265539218603</v>
      </c>
      <c r="C4979" s="60">
        <f ca="1">_xlfn.NORM.INV(B4979,'Input Parameters'!$E$15,'Input Parameters'!$F$15)</f>
        <v>260.85132052143365</v>
      </c>
      <c r="D4979" s="10">
        <f t="shared" ca="1" si="744"/>
        <v>0.32698399018705437</v>
      </c>
      <c r="E4979" s="62">
        <f ca="1">IF(_xlfn.NORM.INV(D4979,'Input Parameters'!$E$17,'Input Parameters'!$F$17)&lt;3500,3500,IF(_xlfn.NORM.INV(D4979,'Input Parameters'!$E$17,'Input Parameters'!$F$17)&gt;5500,5500,_xlfn.NORM.INV(D4979,'Input Parameters'!$E$17,'Input Parameters'!$F$17)))</f>
        <v>4486.2203429280762</v>
      </c>
      <c r="F4979" s="10">
        <f t="shared" ca="1" si="745"/>
        <v>5.0429133771017987E-2</v>
      </c>
      <c r="G4979" s="64">
        <f ca="1">_xlfn.NORM.INV(F4979,'Input Parameters'!$E$20,'Input Parameters'!$F$20)</f>
        <v>271.65726362846596</v>
      </c>
      <c r="H4979" s="57">
        <f ca="1">EXP(E4979*(1/'Input Parameters'!$E$23-1/G4979))</f>
        <v>0.30144767430767089</v>
      </c>
      <c r="I4979" s="10">
        <f t="shared" ca="1" si="746"/>
        <v>0.45680048767492654</v>
      </c>
      <c r="J4979" s="30">
        <f ca="1">_xlfn.BETA.INV(I4979,'Input Parameters'!$L$26,'Input Parameters'!$M$26,'Input Parameters'!$J$26,'Input Parameters'!$K$26)</f>
        <v>0.64380180522744956</v>
      </c>
      <c r="K4979" s="168">
        <f ca="1">('Input Parameters'!$E$27/'Input Parameters'!$E$38)^$J4979</f>
        <v>9.8724656572547302E-3</v>
      </c>
      <c r="L4979" s="69">
        <f ca="1">$H4979*$C4979*'Input Parameters'!$E$25*K4979</f>
        <v>0.77630182809011294</v>
      </c>
      <c r="M4979" s="24">
        <f t="shared" ca="1" si="747"/>
        <v>0.418111368447878</v>
      </c>
      <c r="N4979" s="15">
        <f ca="1">_xlfn.NORM.INV(M4979,'Input Parameters'!$E$29,'Input Parameters'!$F$29)</f>
        <v>9.9979327257362208E-2</v>
      </c>
      <c r="O4979" s="8">
        <f t="shared" ca="1" si="748"/>
        <v>9.0924186959605247E-2</v>
      </c>
      <c r="P4979" s="30">
        <f ca="1">_xlfn.LOGNORM.INV(O4979,'Input Parameters'!$H$30,'Input Parameters'!$I$30)</f>
        <v>1.4281385274577865</v>
      </c>
      <c r="Q4979" s="10">
        <f t="shared" ca="1" si="749"/>
        <v>0.51701878717061978</v>
      </c>
      <c r="R4979" s="30">
        <f>IF('Input Parameters'!$E$32=0,0,_xlfn.BETA.INV(Q4979,'Input Parameters'!$L$32,'Input Parameters'!$M$32,'Input Parameters'!$J$32,'Input Parameters'!$K$32))</f>
        <v>0</v>
      </c>
      <c r="S4979" s="10">
        <f t="shared" ca="1" si="750"/>
        <v>0.3466413112807073</v>
      </c>
      <c r="T4979" s="26">
        <f ca="1">_xlfn.LOGNORM.INV(S4979,'Input Parameters'!$H$34,'Input Parameters'!$I$34)</f>
        <v>47.992017740458266</v>
      </c>
      <c r="U4979" s="10">
        <f t="shared" ca="1" si="751"/>
        <v>0.58615872482202125</v>
      </c>
      <c r="V4979" s="30">
        <f ca="1">_xlfn.BETA.INV(U4979,'Input Parameters'!$L$36,'Input Parameters'!$M$36,'Input Parameters'!$J$36,'Input Parameters'!$K$36)</f>
        <v>0.61973720515351061</v>
      </c>
      <c r="W4979" s="2">
        <f ca="1">N4979+(P4979-N4979)*(1-ERF((T4979-R4979)/(2*SQRT(L4979*'Input Parameters'!$E$38))))</f>
        <v>0.10013519881892829</v>
      </c>
      <c r="X4979">
        <f t="shared" ca="1" si="752"/>
        <v>1</v>
      </c>
      <c r="Y4979" s="7"/>
    </row>
    <row r="4980" spans="1:25" ht="15" customHeight="1" x14ac:dyDescent="0.25">
      <c r="A4980" s="139">
        <v>4973</v>
      </c>
      <c r="B4980" s="10">
        <f t="shared" ca="1" si="743"/>
        <v>4.0179081683791695E-2</v>
      </c>
      <c r="C4980" s="60">
        <f ca="1">_xlfn.NORM.INV(B4980,'Input Parameters'!$E$15,'Input Parameters'!$F$15)</f>
        <v>176.20391702601034</v>
      </c>
      <c r="D4980" s="10">
        <f t="shared" ca="1" si="744"/>
        <v>0.69394461160407017</v>
      </c>
      <c r="E4980" s="62">
        <f ca="1">IF(_xlfn.NORM.INV(D4980,'Input Parameters'!$E$17,'Input Parameters'!$F$17)&lt;3500,3500,IF(_xlfn.NORM.INV(D4980,'Input Parameters'!$E$17,'Input Parameters'!$F$17)&gt;5500,5500,_xlfn.NORM.INV(D4980,'Input Parameters'!$E$17,'Input Parameters'!$F$17)))</f>
        <v>5154.9439387015682</v>
      </c>
      <c r="F4980" s="10">
        <f t="shared" ca="1" si="745"/>
        <v>0.14329822155728045</v>
      </c>
      <c r="G4980" s="64">
        <f ca="1">_xlfn.NORM.INV(F4980,'Input Parameters'!$E$20,'Input Parameters'!$F$20)</f>
        <v>275.51036064648611</v>
      </c>
      <c r="H4980" s="57">
        <f ca="1">EXP(E4980*(1/'Input Parameters'!$E$23-1/G4980))</f>
        <v>0.32872835579003684</v>
      </c>
      <c r="I4980" s="10">
        <f t="shared" ca="1" si="746"/>
        <v>0.78374779382917459</v>
      </c>
      <c r="J4980" s="30">
        <f ca="1">_xlfn.BETA.INV(I4980,'Input Parameters'!$L$26,'Input Parameters'!$M$26,'Input Parameters'!$J$26,'Input Parameters'!$K$26)</f>
        <v>0.77793427054884456</v>
      </c>
      <c r="K4980" s="168">
        <f ca="1">('Input Parameters'!$E$27/'Input Parameters'!$E$38)^$J4980</f>
        <v>3.7720336105296882E-3</v>
      </c>
      <c r="L4980" s="69">
        <f ca="1">$H4980*$C4980*'Input Parameters'!$E$25*K4980</f>
        <v>0.2184883474856141</v>
      </c>
      <c r="M4980" s="24">
        <f t="shared" ca="1" si="747"/>
        <v>0.651932600885892</v>
      </c>
      <c r="N4980" s="15">
        <f ca="1">_xlfn.NORM.INV(M4980,'Input Parameters'!$E$29,'Input Parameters'!$F$29)</f>
        <v>0.10003905433611085</v>
      </c>
      <c r="O4980" s="8">
        <f t="shared" ca="1" si="748"/>
        <v>0.71395775835957553</v>
      </c>
      <c r="P4980" s="30">
        <f ca="1">_xlfn.LOGNORM.INV(O4980,'Input Parameters'!$H$30,'Input Parameters'!$I$30)</f>
        <v>3.5040806152677724</v>
      </c>
      <c r="Q4980" s="10">
        <f t="shared" ca="1" si="749"/>
        <v>0.7553501820967079</v>
      </c>
      <c r="R4980" s="30">
        <f>IF('Input Parameters'!$E$32=0,0,_xlfn.BETA.INV(Q4980,'Input Parameters'!$L$32,'Input Parameters'!$M$32,'Input Parameters'!$J$32,'Input Parameters'!$K$32))</f>
        <v>0</v>
      </c>
      <c r="S4980" s="10">
        <f t="shared" ca="1" si="750"/>
        <v>0.62142113945006539</v>
      </c>
      <c r="T4980" s="26">
        <f ca="1">_xlfn.LOGNORM.INV(S4980,'Input Parameters'!$H$34,'Input Parameters'!$I$34)</f>
        <v>52.386370896021013</v>
      </c>
      <c r="U4980" s="10">
        <f t="shared" ca="1" si="751"/>
        <v>0.4660905952605513</v>
      </c>
      <c r="V4980" s="30">
        <f ca="1">_xlfn.BETA.INV(U4980,'Input Parameters'!$L$36,'Input Parameters'!$M$36,'Input Parameters'!$J$36,'Input Parameters'!$K$36)</f>
        <v>0.57303032305409207</v>
      </c>
      <c r="W4980" s="2">
        <f ca="1">N4980+(P4980-N4980)*(1-ERF((T4980-R4980)/(2*SQRT(L4980*'Input Parameters'!$E$38))))</f>
        <v>0.10003905433611879</v>
      </c>
      <c r="X4980">
        <f t="shared" ca="1" si="752"/>
        <v>1</v>
      </c>
      <c r="Y4980" s="7"/>
    </row>
    <row r="4981" spans="1:25" ht="15" customHeight="1" x14ac:dyDescent="0.25">
      <c r="A4981" s="139">
        <v>4974</v>
      </c>
      <c r="B4981" s="10">
        <f t="shared" ca="1" si="743"/>
        <v>0.8981526882600025</v>
      </c>
      <c r="C4981" s="60">
        <f ca="1">_xlfn.NORM.INV(B4981,'Input Parameters'!$E$15,'Input Parameters'!$F$15)</f>
        <v>339.85224572232738</v>
      </c>
      <c r="D4981" s="10">
        <f t="shared" ca="1" si="744"/>
        <v>0.99074977428848376</v>
      </c>
      <c r="E4981" s="62">
        <f ca="1">IF(_xlfn.NORM.INV(D4981,'Input Parameters'!$E$17,'Input Parameters'!$F$17)&lt;3500,3500,IF(_xlfn.NORM.INV(D4981,'Input Parameters'!$E$17,'Input Parameters'!$F$17)&gt;5500,5500,_xlfn.NORM.INV(D4981,'Input Parameters'!$E$17,'Input Parameters'!$F$17)))</f>
        <v>5500</v>
      </c>
      <c r="F4981" s="10">
        <f t="shared" ca="1" si="745"/>
        <v>0.5319325647365446</v>
      </c>
      <c r="G4981" s="64">
        <f ca="1">_xlfn.NORM.INV(F4981,'Input Parameters'!$E$20,'Input Parameters'!$F$20)</f>
        <v>283.18686251159824</v>
      </c>
      <c r="H4981" s="57">
        <f ca="1">EXP(E4981*(1/'Input Parameters'!$E$23-1/G4981))</f>
        <v>0.52421900401048049</v>
      </c>
      <c r="I4981" s="10">
        <f t="shared" ca="1" si="746"/>
        <v>0.89699280366063572</v>
      </c>
      <c r="J4981" s="30">
        <f ca="1">_xlfn.BETA.INV(I4981,'Input Parameters'!$L$26,'Input Parameters'!$M$26,'Input Parameters'!$J$26,'Input Parameters'!$K$26)</f>
        <v>0.8371292182946547</v>
      </c>
      <c r="K4981" s="168">
        <f ca="1">('Input Parameters'!$E$27/'Input Parameters'!$E$38)^$J4981</f>
        <v>2.4670115240398144E-3</v>
      </c>
      <c r="L4981" s="69">
        <f ca="1">$H4981*$C4981*'Input Parameters'!$E$25*K4981</f>
        <v>0.4395153863064481</v>
      </c>
      <c r="M4981" s="24">
        <f t="shared" ca="1" si="747"/>
        <v>3.0274778496376831E-2</v>
      </c>
      <c r="N4981" s="15">
        <f ca="1">_xlfn.NORM.INV(M4981,'Input Parameters'!$E$29,'Input Parameters'!$F$29)</f>
        <v>9.9812322951234864E-2</v>
      </c>
      <c r="O4981" s="8">
        <f t="shared" ca="1" si="748"/>
        <v>0.36810881611632762</v>
      </c>
      <c r="P4981" s="30">
        <f ca="1">_xlfn.LOGNORM.INV(O4981,'Input Parameters'!$H$30,'Input Parameters'!$I$30)</f>
        <v>2.2885337499848495</v>
      </c>
      <c r="Q4981" s="10">
        <f t="shared" ca="1" si="749"/>
        <v>0.23872259600131718</v>
      </c>
      <c r="R4981" s="30">
        <f>IF('Input Parameters'!$E$32=0,0,_xlfn.BETA.INV(Q4981,'Input Parameters'!$L$32,'Input Parameters'!$M$32,'Input Parameters'!$J$32,'Input Parameters'!$K$32))</f>
        <v>0</v>
      </c>
      <c r="S4981" s="10">
        <f t="shared" ca="1" si="750"/>
        <v>0.98627393932381913</v>
      </c>
      <c r="T4981" s="26">
        <f ca="1">_xlfn.LOGNORM.INV(S4981,'Input Parameters'!$H$34,'Input Parameters'!$I$34)</f>
        <v>66.334168085144654</v>
      </c>
      <c r="U4981" s="10">
        <f t="shared" ca="1" si="751"/>
        <v>0.99430107173389792</v>
      </c>
      <c r="V4981" s="30">
        <f ca="1">_xlfn.BETA.INV(U4981,'Input Parameters'!$L$36,'Input Parameters'!$M$36,'Input Parameters'!$J$36,'Input Parameters'!$K$36)</f>
        <v>1.0382864491303294</v>
      </c>
      <c r="W4981" s="2">
        <f ca="1">N4981+(P4981-N4981)*(1-ERF((T4981-R4981)/(2*SQRT(L4981*'Input Parameters'!$E$38))))</f>
        <v>9.9812322954502444E-2</v>
      </c>
      <c r="X4981">
        <f t="shared" ca="1" si="752"/>
        <v>1</v>
      </c>
      <c r="Y4981" s="7"/>
    </row>
    <row r="4982" spans="1:25" ht="15" customHeight="1" x14ac:dyDescent="0.25">
      <c r="A4982" s="139">
        <v>4975</v>
      </c>
      <c r="B4982" s="10">
        <f t="shared" ca="1" si="743"/>
        <v>0.28295022763063249</v>
      </c>
      <c r="C4982" s="60">
        <f ca="1">_xlfn.NORM.INV(B4982,'Input Parameters'!$E$15,'Input Parameters'!$F$15)</f>
        <v>239.8547718770138</v>
      </c>
      <c r="D4982" s="10">
        <f t="shared" ca="1" si="744"/>
        <v>0.70429775806758188</v>
      </c>
      <c r="E4982" s="62">
        <f ca="1">IF(_xlfn.NORM.INV(D4982,'Input Parameters'!$E$17,'Input Parameters'!$F$17)&lt;3500,3500,IF(_xlfn.NORM.INV(D4982,'Input Parameters'!$E$17,'Input Parameters'!$F$17)&gt;5500,5500,_xlfn.NORM.INV(D4982,'Input Parameters'!$E$17,'Input Parameters'!$F$17)))</f>
        <v>5175.761304912894</v>
      </c>
      <c r="F4982" s="10">
        <f t="shared" ca="1" si="745"/>
        <v>8.9834118547218123E-2</v>
      </c>
      <c r="G4982" s="64">
        <f ca="1">_xlfn.NORM.INV(F4982,'Input Parameters'!$E$20,'Input Parameters'!$F$20)</f>
        <v>273.66009255575318</v>
      </c>
      <c r="H4982" s="57">
        <f ca="1">EXP(E4982*(1/'Input Parameters'!$E$23-1/G4982))</f>
        <v>0.28821960166113952</v>
      </c>
      <c r="I4982" s="10">
        <f t="shared" ca="1" si="746"/>
        <v>0.49482567856633375</v>
      </c>
      <c r="J4982" s="30">
        <f ca="1">_xlfn.BETA.INV(I4982,'Input Parameters'!$L$26,'Input Parameters'!$M$26,'Input Parameters'!$J$26,'Input Parameters'!$K$26)</f>
        <v>0.65930996868526259</v>
      </c>
      <c r="K4982" s="168">
        <f ca="1">('Input Parameters'!$E$27/'Input Parameters'!$E$38)^$J4982</f>
        <v>8.833128104854886E-3</v>
      </c>
      <c r="L4982" s="69">
        <f ca="1">$H4982*$C4982*'Input Parameters'!$E$25*K4982</f>
        <v>0.61064162584259096</v>
      </c>
      <c r="M4982" s="24">
        <f t="shared" ca="1" si="747"/>
        <v>0.72950112379139498</v>
      </c>
      <c r="N4982" s="15">
        <f ca="1">_xlfn.NORM.INV(M4982,'Input Parameters'!$E$29,'Input Parameters'!$F$29)</f>
        <v>0.10006113048928365</v>
      </c>
      <c r="O4982" s="8">
        <f t="shared" ca="1" si="748"/>
        <v>0.36895448270703235</v>
      </c>
      <c r="P4982" s="30">
        <f ca="1">_xlfn.LOGNORM.INV(O4982,'Input Parameters'!$H$30,'Input Parameters'!$I$30)</f>
        <v>2.2909595031694243</v>
      </c>
      <c r="Q4982" s="10">
        <f t="shared" ca="1" si="749"/>
        <v>0.59736693152348574</v>
      </c>
      <c r="R4982" s="30">
        <f>IF('Input Parameters'!$E$32=0,0,_xlfn.BETA.INV(Q4982,'Input Parameters'!$L$32,'Input Parameters'!$M$32,'Input Parameters'!$J$32,'Input Parameters'!$K$32))</f>
        <v>0</v>
      </c>
      <c r="S4982" s="10">
        <f t="shared" ca="1" si="750"/>
        <v>7.5357195245499331E-2</v>
      </c>
      <c r="T4982" s="26">
        <f ca="1">_xlfn.LOGNORM.INV(S4982,'Input Parameters'!$H$34,'Input Parameters'!$I$34)</f>
        <v>42.14910564145567</v>
      </c>
      <c r="U4982" s="10">
        <f t="shared" ca="1" si="751"/>
        <v>0.70822588532360375</v>
      </c>
      <c r="V4982" s="30">
        <f ca="1">_xlfn.BETA.INV(U4982,'Input Parameters'!$L$36,'Input Parameters'!$M$36,'Input Parameters'!$J$36,'Input Parameters'!$K$36)</f>
        <v>0.67360648789725119</v>
      </c>
      <c r="W4982" s="2">
        <f ca="1">N4982+(P4982-N4982)*(1-ERF((T4982-R4982)/(2*SQRT(L4982*'Input Parameters'!$E$38))))</f>
        <v>0.10036070960051081</v>
      </c>
      <c r="X4982">
        <f t="shared" ca="1" si="752"/>
        <v>1</v>
      </c>
      <c r="Y4982" s="7"/>
    </row>
    <row r="4983" spans="1:25" ht="15" customHeight="1" x14ac:dyDescent="0.25">
      <c r="A4983" s="139">
        <v>4976</v>
      </c>
      <c r="B4983" s="10">
        <f t="shared" ca="1" si="743"/>
        <v>0.88195455758043406</v>
      </c>
      <c r="C4983" s="60">
        <f ca="1">_xlfn.NORM.INV(B4983,'Input Parameters'!$E$15,'Input Parameters'!$F$15)</f>
        <v>335.17636165233392</v>
      </c>
      <c r="D4983" s="10">
        <f t="shared" ca="1" si="744"/>
        <v>4.9906760914360637E-2</v>
      </c>
      <c r="E4983" s="62">
        <f ca="1">IF(_xlfn.NORM.INV(D4983,'Input Parameters'!$E$17,'Input Parameters'!$F$17)&lt;3500,3500,IF(_xlfn.NORM.INV(D4983,'Input Parameters'!$E$17,'Input Parameters'!$F$17)&gt;5500,5500,_xlfn.NORM.INV(D4983,'Input Parameters'!$E$17,'Input Parameters'!$F$17)))</f>
        <v>3647.9691597486913</v>
      </c>
      <c r="F4983" s="10">
        <f t="shared" ca="1" si="745"/>
        <v>0.76767818988437642</v>
      </c>
      <c r="G4983" s="64">
        <f ca="1">_xlfn.NORM.INV(F4983,'Input Parameters'!$E$20,'Input Parameters'!$F$20)</f>
        <v>287.54918678816438</v>
      </c>
      <c r="H4983" s="57">
        <f ca="1">EXP(E4983*(1/'Input Parameters'!$E$23-1/G4983))</f>
        <v>0.79219986925302144</v>
      </c>
      <c r="I4983" s="10">
        <f t="shared" ca="1" si="746"/>
        <v>0.54905425587865053</v>
      </c>
      <c r="J4983" s="30">
        <f ca="1">_xlfn.BETA.INV(I4983,'Input Parameters'!$L$26,'Input Parameters'!$M$26,'Input Parameters'!$J$26,'Input Parameters'!$K$26)</f>
        <v>0.68102853275277764</v>
      </c>
      <c r="K4983" s="168">
        <f ca="1">('Input Parameters'!$E$27/'Input Parameters'!$E$38)^$J4983</f>
        <v>7.5588679326944706E-3</v>
      </c>
      <c r="L4983" s="69">
        <f ca="1">$H4983*$C4983*'Input Parameters'!$E$25*K4983</f>
        <v>2.007081030213564</v>
      </c>
      <c r="M4983" s="24">
        <f t="shared" ca="1" si="747"/>
        <v>0.83683906257321616</v>
      </c>
      <c r="N4983" s="15">
        <f ca="1">_xlfn.NORM.INV(M4983,'Input Parameters'!$E$29,'Input Parameters'!$F$29)</f>
        <v>0.10009815494227549</v>
      </c>
      <c r="O4983" s="8">
        <f t="shared" ca="1" si="748"/>
        <v>0.67415347561876326</v>
      </c>
      <c r="P4983" s="30">
        <f ca="1">_xlfn.LOGNORM.INV(O4983,'Input Parameters'!$H$30,'Input Parameters'!$I$30)</f>
        <v>3.3210419408793497</v>
      </c>
      <c r="Q4983" s="10">
        <f t="shared" ca="1" si="749"/>
        <v>0.24241571856860678</v>
      </c>
      <c r="R4983" s="30">
        <f>IF('Input Parameters'!$E$32=0,0,_xlfn.BETA.INV(Q4983,'Input Parameters'!$L$32,'Input Parameters'!$M$32,'Input Parameters'!$J$32,'Input Parameters'!$K$32))</f>
        <v>0</v>
      </c>
      <c r="S4983" s="10">
        <f t="shared" ca="1" si="750"/>
        <v>0.40613561792958985</v>
      </c>
      <c r="T4983" s="26">
        <f ca="1">_xlfn.LOGNORM.INV(S4983,'Input Parameters'!$H$34,'Input Parameters'!$I$34)</f>
        <v>48.938877852197393</v>
      </c>
      <c r="U4983" s="10">
        <f t="shared" ca="1" si="751"/>
        <v>0.98238340373480704</v>
      </c>
      <c r="V4983" s="30">
        <f ca="1">_xlfn.BETA.INV(U4983,'Input Parameters'!$L$36,'Input Parameters'!$M$36,'Input Parameters'!$J$36,'Input Parameters'!$K$36)</f>
        <v>0.95669925790845478</v>
      </c>
      <c r="W4983" s="2">
        <f ca="1">N4983+(P4983-N4983)*(1-ERF((T4983-R4983)/(2*SQRT(L4983*'Input Parameters'!$E$38))))</f>
        <v>0.14706252418310053</v>
      </c>
      <c r="X4983">
        <f t="shared" ca="1" si="752"/>
        <v>1</v>
      </c>
      <c r="Y4983" s="7"/>
    </row>
    <row r="4984" spans="1:25" ht="15" customHeight="1" x14ac:dyDescent="0.25">
      <c r="A4984" s="139">
        <v>4977</v>
      </c>
      <c r="B4984" s="10">
        <f t="shared" ca="1" si="743"/>
        <v>0.49580904083814159</v>
      </c>
      <c r="C4984" s="60">
        <f ca="1">_xlfn.NORM.INV(B4984,'Input Parameters'!$E$15,'Input Parameters'!$F$15)</f>
        <v>270.39787786321011</v>
      </c>
      <c r="D4984" s="10">
        <f t="shared" ca="1" si="744"/>
        <v>0.29315540933732231</v>
      </c>
      <c r="E4984" s="62">
        <f ca="1">IF(_xlfn.NORM.INV(D4984,'Input Parameters'!$E$17,'Input Parameters'!$F$17)&lt;3500,3500,IF(_xlfn.NORM.INV(D4984,'Input Parameters'!$E$17,'Input Parameters'!$F$17)&gt;5500,5500,_xlfn.NORM.INV(D4984,'Input Parameters'!$E$17,'Input Parameters'!$F$17)))</f>
        <v>4419.0670876361582</v>
      </c>
      <c r="F4984" s="10">
        <f t="shared" ca="1" si="745"/>
        <v>0.37490223549726998</v>
      </c>
      <c r="G4984" s="64">
        <f ca="1">_xlfn.NORM.INV(F4984,'Input Parameters'!$E$20,'Input Parameters'!$F$20)</f>
        <v>280.51338878965208</v>
      </c>
      <c r="H4984" s="57">
        <f ca="1">EXP(E4984*(1/'Input Parameters'!$E$23-1/G4984))</f>
        <v>0.5129180746397668</v>
      </c>
      <c r="I4984" s="10">
        <f t="shared" ca="1" si="746"/>
        <v>0.77899452201671804</v>
      </c>
      <c r="J4984" s="30">
        <f ca="1">_xlfn.BETA.INV(I4984,'Input Parameters'!$L$26,'Input Parameters'!$M$26,'Input Parameters'!$J$26,'Input Parameters'!$K$26)</f>
        <v>0.77577150014699814</v>
      </c>
      <c r="K4984" s="168">
        <f ca="1">('Input Parameters'!$E$27/'Input Parameters'!$E$38)^$J4984</f>
        <v>3.8310077118808711E-3</v>
      </c>
      <c r="L4984" s="69">
        <f ca="1">$H4984*$C4984*'Input Parameters'!$E$25*K4984</f>
        <v>0.53132996412282429</v>
      </c>
      <c r="M4984" s="24">
        <f t="shared" ca="1" si="747"/>
        <v>0.62817388856140755</v>
      </c>
      <c r="N4984" s="15">
        <f ca="1">_xlfn.NORM.INV(M4984,'Input Parameters'!$E$29,'Input Parameters'!$F$29)</f>
        <v>0.10003270207079588</v>
      </c>
      <c r="O4984" s="8">
        <f t="shared" ca="1" si="748"/>
        <v>0.29546902220629423</v>
      </c>
      <c r="P4984" s="30">
        <f ca="1">_xlfn.LOGNORM.INV(O4984,'Input Parameters'!$H$30,'Input Parameters'!$I$30)</f>
        <v>2.0816204489651868</v>
      </c>
      <c r="Q4984" s="10">
        <f t="shared" ca="1" si="749"/>
        <v>0.29718086112247155</v>
      </c>
      <c r="R4984" s="30">
        <f>IF('Input Parameters'!$E$32=0,0,_xlfn.BETA.INV(Q4984,'Input Parameters'!$L$32,'Input Parameters'!$M$32,'Input Parameters'!$J$32,'Input Parameters'!$K$32))</f>
        <v>0</v>
      </c>
      <c r="S4984" s="10">
        <f t="shared" ca="1" si="750"/>
        <v>0.44687778023686653</v>
      </c>
      <c r="T4984" s="26">
        <f ca="1">_xlfn.LOGNORM.INV(S4984,'Input Parameters'!$H$34,'Input Parameters'!$I$34)</f>
        <v>49.576390588769641</v>
      </c>
      <c r="U4984" s="10">
        <f t="shared" ca="1" si="751"/>
        <v>0.30601394657939729</v>
      </c>
      <c r="V4984" s="30">
        <f ca="1">_xlfn.BETA.INV(U4984,'Input Parameters'!$L$36,'Input Parameters'!$M$36,'Input Parameters'!$J$36,'Input Parameters'!$K$36)</f>
        <v>0.51254710951273375</v>
      </c>
      <c r="W4984" s="2">
        <f ca="1">N4984+(P4984-N4984)*(1-ERF((T4984-R4984)/(2*SQRT(L4984*'Input Parameters'!$E$38))))</f>
        <v>0.10003570406305871</v>
      </c>
      <c r="X4984">
        <f t="shared" ca="1" si="752"/>
        <v>1</v>
      </c>
      <c r="Y4984" s="7"/>
    </row>
    <row r="4985" spans="1:25" ht="15" customHeight="1" x14ac:dyDescent="0.25">
      <c r="A4985" s="139">
        <v>4978</v>
      </c>
      <c r="B4985" s="10">
        <f t="shared" ca="1" si="743"/>
        <v>0.99412043254573124</v>
      </c>
      <c r="C4985" s="60">
        <f ca="1">_xlfn.NORM.INV(B4985,'Input Parameters'!$E$15,'Input Parameters'!$F$15)</f>
        <v>407.49625839252155</v>
      </c>
      <c r="D4985" s="10">
        <f t="shared" ca="1" si="744"/>
        <v>0.67457645080586082</v>
      </c>
      <c r="E4985" s="62">
        <f ca="1">IF(_xlfn.NORM.INV(D4985,'Input Parameters'!$E$17,'Input Parameters'!$F$17)&lt;3500,3500,IF(_xlfn.NORM.INV(D4985,'Input Parameters'!$E$17,'Input Parameters'!$F$17)&gt;5500,5500,_xlfn.NORM.INV(D4985,'Input Parameters'!$E$17,'Input Parameters'!$F$17)))</f>
        <v>5116.809989418085</v>
      </c>
      <c r="F4985" s="10">
        <f t="shared" ca="1" si="745"/>
        <v>0.2465139018886342</v>
      </c>
      <c r="G4985" s="64">
        <f ca="1">_xlfn.NORM.INV(F4985,'Input Parameters'!$E$20,'Input Parameters'!$F$20)</f>
        <v>278.05714302335781</v>
      </c>
      <c r="H4985" s="57">
        <f ca="1">EXP(E4985*(1/'Input Parameters'!$E$23-1/G4985))</f>
        <v>0.39290485980096157</v>
      </c>
      <c r="I4985" s="10">
        <f t="shared" ca="1" si="746"/>
        <v>0.74504156632575025</v>
      </c>
      <c r="J4985" s="30">
        <f ca="1">_xlfn.BETA.INV(I4985,'Input Parameters'!$L$26,'Input Parameters'!$M$26,'Input Parameters'!$J$26,'Input Parameters'!$K$26)</f>
        <v>0.76074321535588685</v>
      </c>
      <c r="K4985" s="168">
        <f ca="1">('Input Parameters'!$E$27/'Input Parameters'!$E$38)^$J4985</f>
        <v>4.2670645105233511E-3</v>
      </c>
      <c r="L4985" s="69">
        <f ca="1">$H4985*$C4985*'Input Parameters'!$E$25*K4985</f>
        <v>0.68318800818859859</v>
      </c>
      <c r="M4985" s="24">
        <f t="shared" ca="1" si="747"/>
        <v>0.21179320674374225</v>
      </c>
      <c r="N4985" s="15">
        <f ca="1">_xlfn.NORM.INV(M4985,'Input Parameters'!$E$29,'Input Parameters'!$F$29)</f>
        <v>9.9919978529860204E-2</v>
      </c>
      <c r="O4985" s="8">
        <f t="shared" ca="1" si="748"/>
        <v>0.99246668408491845</v>
      </c>
      <c r="P4985" s="30">
        <f ca="1">_xlfn.LOGNORM.INV(O4985,'Input Parameters'!$H$30,'Input Parameters'!$I$30)</f>
        <v>8.459508248255748</v>
      </c>
      <c r="Q4985" s="10">
        <f t="shared" ca="1" si="749"/>
        <v>0.57846713778532455</v>
      </c>
      <c r="R4985" s="30">
        <f>IF('Input Parameters'!$E$32=0,0,_xlfn.BETA.INV(Q4985,'Input Parameters'!$L$32,'Input Parameters'!$M$32,'Input Parameters'!$J$32,'Input Parameters'!$K$32))</f>
        <v>0</v>
      </c>
      <c r="S4985" s="10">
        <f t="shared" ca="1" si="750"/>
        <v>0.74208205566637675</v>
      </c>
      <c r="T4985" s="26">
        <f ca="1">_xlfn.LOGNORM.INV(S4985,'Input Parameters'!$H$34,'Input Parameters'!$I$34)</f>
        <v>54.655609022779295</v>
      </c>
      <c r="U4985" s="10">
        <f t="shared" ca="1" si="751"/>
        <v>0.65154618079509008</v>
      </c>
      <c r="V4985" s="30">
        <f ca="1">_xlfn.BETA.INV(U4985,'Input Parameters'!$L$36,'Input Parameters'!$M$36,'Input Parameters'!$J$36,'Input Parameters'!$K$36)</f>
        <v>0.64738418091834582</v>
      </c>
      <c r="W4985" s="2">
        <f ca="1">N4985+(P4985-N4985)*(1-ERF((T4985-R4985)/(2*SQRT(L4985*'Input Parameters'!$E$38))))</f>
        <v>9.9944464327282448E-2</v>
      </c>
      <c r="X4985">
        <f t="shared" ca="1" si="752"/>
        <v>1</v>
      </c>
      <c r="Y4985" s="7"/>
    </row>
    <row r="4986" spans="1:25" ht="15" customHeight="1" x14ac:dyDescent="0.25">
      <c r="A4986" s="139">
        <v>4979</v>
      </c>
      <c r="B4986" s="10">
        <f t="shared" ca="1" si="743"/>
        <v>0.35707779463075584</v>
      </c>
      <c r="C4986" s="60">
        <f ca="1">_xlfn.NORM.INV(B4986,'Input Parameters'!$E$15,'Input Parameters'!$F$15)</f>
        <v>251.11718593046956</v>
      </c>
      <c r="D4986" s="10">
        <f t="shared" ca="1" si="744"/>
        <v>0.12351886098356091</v>
      </c>
      <c r="E4986" s="62">
        <f ca="1">IF(_xlfn.NORM.INV(D4986,'Input Parameters'!$E$17,'Input Parameters'!$F$17)&lt;3500,3500,IF(_xlfn.NORM.INV(D4986,'Input Parameters'!$E$17,'Input Parameters'!$F$17)&gt;5500,5500,_xlfn.NORM.INV(D4986,'Input Parameters'!$E$17,'Input Parameters'!$F$17)))</f>
        <v>3989.697852548235</v>
      </c>
      <c r="F4986" s="10">
        <f t="shared" ca="1" si="745"/>
        <v>0.98992292020135064</v>
      </c>
      <c r="G4986" s="64">
        <f ca="1">_xlfn.NORM.INV(F4986,'Input Parameters'!$E$20,'Input Parameters'!$F$20)</f>
        <v>298.21721876843048</v>
      </c>
      <c r="H4986" s="57">
        <f ca="1">EXP(E4986*(1/'Input Parameters'!$E$23-1/G4986))</f>
        <v>1.2732561485165825</v>
      </c>
      <c r="I4986" s="10">
        <f t="shared" ca="1" si="746"/>
        <v>8.919365048066219E-2</v>
      </c>
      <c r="J4986" s="30">
        <f ca="1">_xlfn.BETA.INV(I4986,'Input Parameters'!$L$26,'Input Parameters'!$M$26,'Input Parameters'!$J$26,'Input Parameters'!$K$26)</f>
        <v>0.43379487516642518</v>
      </c>
      <c r="K4986" s="168">
        <f ca="1">('Input Parameters'!$E$27/'Input Parameters'!$E$38)^$J4986</f>
        <v>4.4528718204128862E-2</v>
      </c>
      <c r="L4986" s="69">
        <f ca="1">$H4986*$C4986*'Input Parameters'!$E$25*K4986</f>
        <v>14.237456551897484</v>
      </c>
      <c r="M4986" s="24">
        <f t="shared" ca="1" si="747"/>
        <v>0.81828681246834667</v>
      </c>
      <c r="N4986" s="15">
        <f ca="1">_xlfn.NORM.INV(M4986,'Input Parameters'!$E$29,'Input Parameters'!$F$29)</f>
        <v>0.10009088555586064</v>
      </c>
      <c r="O4986" s="8">
        <f t="shared" ca="1" si="748"/>
        <v>0.85540010236883801</v>
      </c>
      <c r="P4986" s="30">
        <f ca="1">_xlfn.LOGNORM.INV(O4986,'Input Parameters'!$H$30,'Input Parameters'!$I$30)</f>
        <v>4.4269319203981814</v>
      </c>
      <c r="Q4986" s="10">
        <f t="shared" ca="1" si="749"/>
        <v>0.4108477282499603</v>
      </c>
      <c r="R4986" s="30">
        <f>IF('Input Parameters'!$E$32=0,0,_xlfn.BETA.INV(Q4986,'Input Parameters'!$L$32,'Input Parameters'!$M$32,'Input Parameters'!$J$32,'Input Parameters'!$K$32))</f>
        <v>0</v>
      </c>
      <c r="S4986" s="10">
        <f t="shared" ca="1" si="750"/>
        <v>5.9340063524174647E-2</v>
      </c>
      <c r="T4986" s="26">
        <f ca="1">_xlfn.LOGNORM.INV(S4986,'Input Parameters'!$H$34,'Input Parameters'!$I$34)</f>
        <v>41.506812324637984</v>
      </c>
      <c r="U4986" s="10">
        <f t="shared" ca="1" si="751"/>
        <v>0.28232105286555453</v>
      </c>
      <c r="V4986" s="30">
        <f ca="1">_xlfn.BETA.INV(U4986,'Input Parameters'!$L$36,'Input Parameters'!$M$36,'Input Parameters'!$J$36,'Input Parameters'!$K$36)</f>
        <v>0.50323028085709276</v>
      </c>
      <c r="W4986" s="2">
        <f ca="1">N4986+(P4986-N4986)*(1-ERF((T4986-R4986)/(2*SQRT(L4986*'Input Parameters'!$E$38))))</f>
        <v>1.9894733316629598</v>
      </c>
      <c r="X4986">
        <f t="shared" ca="1" si="752"/>
        <v>0</v>
      </c>
      <c r="Y4986" s="7"/>
    </row>
    <row r="4987" spans="1:25" ht="15" customHeight="1" x14ac:dyDescent="0.25">
      <c r="A4987" s="139">
        <v>4980</v>
      </c>
      <c r="B4987" s="10">
        <f t="shared" ca="1" si="743"/>
        <v>0.37603917214963434</v>
      </c>
      <c r="C4987" s="60">
        <f ca="1">_xlfn.NORM.INV(B4987,'Input Parameters'!$E$15,'Input Parameters'!$F$15)</f>
        <v>253.84748747580031</v>
      </c>
      <c r="D4987" s="10">
        <f t="shared" ca="1" si="744"/>
        <v>0.14569105323122733</v>
      </c>
      <c r="E4987" s="62">
        <f ca="1">IF(_xlfn.NORM.INV(D4987,'Input Parameters'!$E$17,'Input Parameters'!$F$17)&lt;3500,3500,IF(_xlfn.NORM.INV(D4987,'Input Parameters'!$E$17,'Input Parameters'!$F$17)&gt;5500,5500,_xlfn.NORM.INV(D4987,'Input Parameters'!$E$17,'Input Parameters'!$F$17)))</f>
        <v>4061.4338488427711</v>
      </c>
      <c r="F4987" s="10">
        <f t="shared" ca="1" si="745"/>
        <v>2.2253017659161101E-2</v>
      </c>
      <c r="G4987" s="64">
        <f ca="1">_xlfn.NORM.INV(F4987,'Input Parameters'!$E$20,'Input Parameters'!$F$20)</f>
        <v>269.18773471814723</v>
      </c>
      <c r="H4987" s="57">
        <f ca="1">EXP(E4987*(1/'Input Parameters'!$E$23-1/G4987))</f>
        <v>0.29441327338114681</v>
      </c>
      <c r="I4987" s="10">
        <f t="shared" ca="1" si="746"/>
        <v>0.3408151080870675</v>
      </c>
      <c r="J4987" s="30">
        <f ca="1">_xlfn.BETA.INV(I4987,'Input Parameters'!$L$26,'Input Parameters'!$M$26,'Input Parameters'!$J$26,'Input Parameters'!$K$26)</f>
        <v>0.59359374864133363</v>
      </c>
      <c r="K4987" s="168">
        <f ca="1">('Input Parameters'!$E$27/'Input Parameters'!$E$38)^$J4987</f>
        <v>1.4152527332490573E-2</v>
      </c>
      <c r="L4987" s="69">
        <f ca="1">$H4987*$C4987*'Input Parameters'!$E$25*K4987</f>
        <v>1.0577042695389596</v>
      </c>
      <c r="M4987" s="24">
        <f t="shared" ca="1" si="747"/>
        <v>0.97313910222292266</v>
      </c>
      <c r="N4987" s="15">
        <f ca="1">_xlfn.NORM.INV(M4987,'Input Parameters'!$E$29,'Input Parameters'!$F$29)</f>
        <v>0.10019290730385771</v>
      </c>
      <c r="O4987" s="8">
        <f t="shared" ca="1" si="748"/>
        <v>0.38242639183373472</v>
      </c>
      <c r="P4987" s="30">
        <f ca="1">_xlfn.LOGNORM.INV(O4987,'Input Parameters'!$H$30,'Input Parameters'!$I$30)</f>
        <v>2.3297119895435316</v>
      </c>
      <c r="Q4987" s="10">
        <f t="shared" ca="1" si="749"/>
        <v>0.6146612022005935</v>
      </c>
      <c r="R4987" s="30">
        <f>IF('Input Parameters'!$E$32=0,0,_xlfn.BETA.INV(Q4987,'Input Parameters'!$L$32,'Input Parameters'!$M$32,'Input Parameters'!$J$32,'Input Parameters'!$K$32))</f>
        <v>0</v>
      </c>
      <c r="S4987" s="10">
        <f t="shared" ca="1" si="750"/>
        <v>0.94774302596668913</v>
      </c>
      <c r="T4987" s="26">
        <f ca="1">_xlfn.LOGNORM.INV(S4987,'Input Parameters'!$H$34,'Input Parameters'!$I$34)</f>
        <v>61.699595977237863</v>
      </c>
      <c r="U4987" s="10">
        <f t="shared" ca="1" si="751"/>
        <v>0.39788523888001048</v>
      </c>
      <c r="V4987" s="30">
        <f ca="1">_xlfn.BETA.INV(U4987,'Input Parameters'!$L$36,'Input Parameters'!$M$36,'Input Parameters'!$J$36,'Input Parameters'!$K$36)</f>
        <v>0.54746019008453173</v>
      </c>
      <c r="W4987" s="2">
        <f ca="1">N4987+(P4987-N4987)*(1-ERF((T4987-R4987)/(2*SQRT(L4987*'Input Parameters'!$E$38))))</f>
        <v>0.10024226810054826</v>
      </c>
      <c r="X4987">
        <f t="shared" ca="1" si="752"/>
        <v>1</v>
      </c>
      <c r="Y4987" s="7"/>
    </row>
    <row r="4988" spans="1:25" ht="15" customHeight="1" x14ac:dyDescent="0.25">
      <c r="A4988" s="139">
        <v>4981</v>
      </c>
      <c r="B4988" s="10">
        <f t="shared" ca="1" si="743"/>
        <v>0.26776568825864699</v>
      </c>
      <c r="C4988" s="60">
        <f ca="1">_xlfn.NORM.INV(B4988,'Input Parameters'!$E$15,'Input Parameters'!$F$15)</f>
        <v>237.38978477823744</v>
      </c>
      <c r="D4988" s="10">
        <f t="shared" ca="1" si="744"/>
        <v>2.8253338322717259E-2</v>
      </c>
      <c r="E4988" s="62">
        <f ca="1">IF(_xlfn.NORM.INV(D4988,'Input Parameters'!$E$17,'Input Parameters'!$F$17)&lt;3500,3500,IF(_xlfn.NORM.INV(D4988,'Input Parameters'!$E$17,'Input Parameters'!$F$17)&gt;5500,5500,_xlfn.NORM.INV(D4988,'Input Parameters'!$E$17,'Input Parameters'!$F$17)))</f>
        <v>3500</v>
      </c>
      <c r="F4988" s="10">
        <f t="shared" ca="1" si="745"/>
        <v>0.82404942589550179</v>
      </c>
      <c r="G4988" s="64">
        <f ca="1">_xlfn.NORM.INV(F4988,'Input Parameters'!$E$20,'Input Parameters'!$F$20)</f>
        <v>288.88708369991133</v>
      </c>
      <c r="H4988" s="57">
        <f ca="1">EXP(E4988*(1/'Input Parameters'!$E$23-1/G4988))</f>
        <v>0.84609582470069022</v>
      </c>
      <c r="I4988" s="10">
        <f t="shared" ca="1" si="746"/>
        <v>0.84085366521760108</v>
      </c>
      <c r="J4988" s="30">
        <f ca="1">_xlfn.BETA.INV(I4988,'Input Parameters'!$L$26,'Input Parameters'!$M$26,'Input Parameters'!$J$26,'Input Parameters'!$K$26)</f>
        <v>0.80549243033891538</v>
      </c>
      <c r="K4988" s="168">
        <f ca="1">('Input Parameters'!$E$27/'Input Parameters'!$E$38)^$J4988</f>
        <v>3.0954674863539673E-3</v>
      </c>
      <c r="L4988" s="69">
        <f ca="1">$H4988*$C4988*'Input Parameters'!$E$25*K4988</f>
        <v>0.62173859196705583</v>
      </c>
      <c r="M4988" s="24">
        <f t="shared" ca="1" si="747"/>
        <v>7.036155632921548E-2</v>
      </c>
      <c r="N4988" s="15">
        <f ca="1">_xlfn.NORM.INV(M4988,'Input Parameters'!$E$29,'Input Parameters'!$F$29)</f>
        <v>9.9852689643627091E-2</v>
      </c>
      <c r="O4988" s="8">
        <f t="shared" ca="1" si="748"/>
        <v>0.50495960203294143</v>
      </c>
      <c r="P4988" s="30">
        <f ca="1">_xlfn.LOGNORM.INV(O4988,'Input Parameters'!$H$30,'Input Parameters'!$I$30)</f>
        <v>2.6990861268574533</v>
      </c>
      <c r="Q4988" s="10">
        <f t="shared" ca="1" si="749"/>
        <v>0.10616369618446286</v>
      </c>
      <c r="R4988" s="30">
        <f>IF('Input Parameters'!$E$32=0,0,_xlfn.BETA.INV(Q4988,'Input Parameters'!$L$32,'Input Parameters'!$M$32,'Input Parameters'!$J$32,'Input Parameters'!$K$32))</f>
        <v>0</v>
      </c>
      <c r="S4988" s="10">
        <f t="shared" ca="1" si="750"/>
        <v>0.23212412365342605</v>
      </c>
      <c r="T4988" s="26">
        <f ca="1">_xlfn.LOGNORM.INV(S4988,'Input Parameters'!$H$34,'Input Parameters'!$I$34)</f>
        <v>46.017186381137826</v>
      </c>
      <c r="U4988" s="10">
        <f t="shared" ca="1" si="751"/>
        <v>0.85722437688013498</v>
      </c>
      <c r="V4988" s="30">
        <f ca="1">_xlfn.BETA.INV(U4988,'Input Parameters'!$L$36,'Input Parameters'!$M$36,'Input Parameters'!$J$36,'Input Parameters'!$K$36)</f>
        <v>0.76357926176591628</v>
      </c>
      <c r="W4988" s="2">
        <f ca="1">N4988+(P4988-N4988)*(1-ERF((T4988-R4988)/(2*SQRT(L4988*'Input Parameters'!$E$38))))</f>
        <v>9.9948349886883309E-2</v>
      </c>
      <c r="X4988">
        <f t="shared" ca="1" si="752"/>
        <v>1</v>
      </c>
      <c r="Y4988" s="7"/>
    </row>
    <row r="4989" spans="1:25" ht="15" customHeight="1" x14ac:dyDescent="0.25">
      <c r="A4989" s="139">
        <v>4982</v>
      </c>
      <c r="B4989" s="10">
        <f t="shared" ca="1" si="743"/>
        <v>0.51919508790803948</v>
      </c>
      <c r="C4989" s="60">
        <f ca="1">_xlfn.NORM.INV(B4989,'Input Parameters'!$E$15,'Input Parameters'!$F$15)</f>
        <v>273.57572156362932</v>
      </c>
      <c r="D4989" s="10">
        <f t="shared" ca="1" si="744"/>
        <v>0.60541230878469521</v>
      </c>
      <c r="E4989" s="62">
        <f ca="1">IF(_xlfn.NORM.INV(D4989,'Input Parameters'!$E$17,'Input Parameters'!$F$17)&lt;3500,3500,IF(_xlfn.NORM.INV(D4989,'Input Parameters'!$E$17,'Input Parameters'!$F$17)&gt;5500,5500,_xlfn.NORM.INV(D4989,'Input Parameters'!$E$17,'Input Parameters'!$F$17)))</f>
        <v>4987.1671041076961</v>
      </c>
      <c r="F4989" s="10">
        <f t="shared" ca="1" si="745"/>
        <v>0.62900442768288634</v>
      </c>
      <c r="G4989" s="64">
        <f ca="1">_xlfn.NORM.INV(F4989,'Input Parameters'!$E$20,'Input Parameters'!$F$20)</f>
        <v>284.85575859593069</v>
      </c>
      <c r="H4989" s="57">
        <f ca="1">EXP(E4989*(1/'Input Parameters'!$E$23-1/G4989))</f>
        <v>0.61727043882511012</v>
      </c>
      <c r="I4989" s="10">
        <f t="shared" ca="1" si="746"/>
        <v>0.57944252516460637</v>
      </c>
      <c r="J4989" s="30">
        <f ca="1">_xlfn.BETA.INV(I4989,'Input Parameters'!$L$26,'Input Parameters'!$M$26,'Input Parameters'!$J$26,'Input Parameters'!$K$26)</f>
        <v>0.69310378549401264</v>
      </c>
      <c r="K4989" s="168">
        <f ca="1">('Input Parameters'!$E$27/'Input Parameters'!$E$38)^$J4989</f>
        <v>6.931701847178914E-3</v>
      </c>
      <c r="L4989" s="69">
        <f ca="1">$H4989*$C4989*'Input Parameters'!$E$25*K4989</f>
        <v>1.1705579167944156</v>
      </c>
      <c r="M4989" s="24">
        <f t="shared" ca="1" si="747"/>
        <v>0.9112568045049072</v>
      </c>
      <c r="N4989" s="15">
        <f ca="1">_xlfn.NORM.INV(M4989,'Input Parameters'!$E$29,'Input Parameters'!$F$29)</f>
        <v>0.10013485349373592</v>
      </c>
      <c r="O4989" s="8">
        <f t="shared" ca="1" si="748"/>
        <v>8.6170205644032771E-3</v>
      </c>
      <c r="P4989" s="30">
        <f ca="1">_xlfn.LOGNORM.INV(O4989,'Input Parameters'!$H$30,'Input Parameters'!$I$30)</f>
        <v>0.87108349224991932</v>
      </c>
      <c r="Q4989" s="10">
        <f t="shared" ca="1" si="749"/>
        <v>9.8974385611878324E-2</v>
      </c>
      <c r="R4989" s="30">
        <f>IF('Input Parameters'!$E$32=0,0,_xlfn.BETA.INV(Q4989,'Input Parameters'!$L$32,'Input Parameters'!$M$32,'Input Parameters'!$J$32,'Input Parameters'!$K$32))</f>
        <v>0</v>
      </c>
      <c r="S4989" s="10">
        <f t="shared" ca="1" si="750"/>
        <v>0.34332513849405977</v>
      </c>
      <c r="T4989" s="26">
        <f ca="1">_xlfn.LOGNORM.INV(S4989,'Input Parameters'!$H$34,'Input Parameters'!$I$34)</f>
        <v>47.938261113424808</v>
      </c>
      <c r="U4989" s="10">
        <f t="shared" ca="1" si="751"/>
        <v>0.41190088564931071</v>
      </c>
      <c r="V4989" s="30">
        <f ca="1">_xlfn.BETA.INV(U4989,'Input Parameters'!$L$36,'Input Parameters'!$M$36,'Input Parameters'!$J$36,'Input Parameters'!$K$36)</f>
        <v>0.55270706160213112</v>
      </c>
      <c r="W4989" s="2">
        <f ca="1">N4989+(P4989-N4989)*(1-ERF((T4989-R4989)/(2*SQRT(L4989*'Input Parameters'!$E$38))))</f>
        <v>0.10146847967784044</v>
      </c>
      <c r="X4989">
        <f t="shared" ca="1" si="752"/>
        <v>1</v>
      </c>
      <c r="Y4989" s="7"/>
    </row>
    <row r="4990" spans="1:25" ht="15" customHeight="1" x14ac:dyDescent="0.25">
      <c r="A4990" s="139">
        <v>4983</v>
      </c>
      <c r="B4990" s="10">
        <f t="shared" ca="1" si="743"/>
        <v>0.89393773235251006</v>
      </c>
      <c r="C4990" s="60">
        <f ca="1">_xlfn.NORM.INV(B4990,'Input Parameters'!$E$15,'Input Parameters'!$F$15)</f>
        <v>338.586782072478</v>
      </c>
      <c r="D4990" s="10">
        <f t="shared" ca="1" si="744"/>
        <v>0.264236918094919</v>
      </c>
      <c r="E4990" s="62">
        <f ca="1">IF(_xlfn.NORM.INV(D4990,'Input Parameters'!$E$17,'Input Parameters'!$F$17)&lt;3500,3500,IF(_xlfn.NORM.INV(D4990,'Input Parameters'!$E$17,'Input Parameters'!$F$17)&gt;5500,5500,_xlfn.NORM.INV(D4990,'Input Parameters'!$E$17,'Input Parameters'!$F$17)))</f>
        <v>4358.7637962724493</v>
      </c>
      <c r="F4990" s="10">
        <f t="shared" ca="1" si="745"/>
        <v>0.79153055797566074</v>
      </c>
      <c r="G4990" s="64">
        <f ca="1">_xlfn.NORM.INV(F4990,'Input Parameters'!$E$20,'Input Parameters'!$F$20)</f>
        <v>288.08868079735072</v>
      </c>
      <c r="H4990" s="57">
        <f ca="1">EXP(E4990*(1/'Input Parameters'!$E$23-1/G4990))</f>
        <v>0.77884520698393445</v>
      </c>
      <c r="I4990" s="10">
        <f t="shared" ca="1" si="746"/>
        <v>0.41610990469620324</v>
      </c>
      <c r="J4990" s="30">
        <f ca="1">_xlfn.BETA.INV(I4990,'Input Parameters'!$L$26,'Input Parameters'!$M$26,'Input Parameters'!$J$26,'Input Parameters'!$K$26)</f>
        <v>0.62679347352346448</v>
      </c>
      <c r="K4990" s="168">
        <f ca="1">('Input Parameters'!$E$27/'Input Parameters'!$E$38)^$J4990</f>
        <v>1.1153471591220258E-2</v>
      </c>
      <c r="L4990" s="69">
        <f ca="1">$H4990*$C4990*'Input Parameters'!$E$25*K4990</f>
        <v>2.941245101710626</v>
      </c>
      <c r="M4990" s="24">
        <f t="shared" ca="1" si="747"/>
        <v>0.67871064310336859</v>
      </c>
      <c r="N4990" s="15">
        <f ca="1">_xlfn.NORM.INV(M4990,'Input Parameters'!$E$29,'Input Parameters'!$F$29)</f>
        <v>0.10004640963540597</v>
      </c>
      <c r="O4990" s="8">
        <f t="shared" ca="1" si="748"/>
        <v>0.28271502956565941</v>
      </c>
      <c r="P4990" s="30">
        <f ca="1">_xlfn.LOGNORM.INV(O4990,'Input Parameters'!$H$30,'Input Parameters'!$I$30)</f>
        <v>2.0452468885717794</v>
      </c>
      <c r="Q4990" s="10">
        <f t="shared" ca="1" si="749"/>
        <v>0.11645336457337641</v>
      </c>
      <c r="R4990" s="30">
        <f>IF('Input Parameters'!$E$32=0,0,_xlfn.BETA.INV(Q4990,'Input Parameters'!$L$32,'Input Parameters'!$M$32,'Input Parameters'!$J$32,'Input Parameters'!$K$32))</f>
        <v>0</v>
      </c>
      <c r="S4990" s="10">
        <f t="shared" ca="1" si="750"/>
        <v>0.3608596834951644</v>
      </c>
      <c r="T4990" s="26">
        <f ca="1">_xlfn.LOGNORM.INV(S4990,'Input Parameters'!$H$34,'Input Parameters'!$I$34)</f>
        <v>48.221090218262049</v>
      </c>
      <c r="U4990" s="10">
        <f t="shared" ca="1" si="751"/>
        <v>0.84247560009226641</v>
      </c>
      <c r="V4990" s="30">
        <f ca="1">_xlfn.BETA.INV(U4990,'Input Parameters'!$L$36,'Input Parameters'!$M$36,'Input Parameters'!$J$36,'Input Parameters'!$K$36)</f>
        <v>0.7523259000117597</v>
      </c>
      <c r="W4990" s="2">
        <f ca="1">N4990+(P4990-N4990)*(1-ERF((T4990-R4990)/(2*SQRT(L4990*'Input Parameters'!$E$38))))</f>
        <v>0.1910651074821853</v>
      </c>
      <c r="X4990">
        <f t="shared" ca="1" si="752"/>
        <v>1</v>
      </c>
      <c r="Y4990" s="7"/>
    </row>
    <row r="4991" spans="1:25" ht="15" customHeight="1" x14ac:dyDescent="0.25">
      <c r="A4991" s="139">
        <v>4984</v>
      </c>
      <c r="B4991" s="10">
        <f t="shared" ca="1" si="743"/>
        <v>0.27227048456960357</v>
      </c>
      <c r="C4991" s="60">
        <f ca="1">_xlfn.NORM.INV(B4991,'Input Parameters'!$E$15,'Input Parameters'!$F$15)</f>
        <v>238.12811485326137</v>
      </c>
      <c r="D4991" s="10">
        <f t="shared" ca="1" si="744"/>
        <v>0.14705901539570598</v>
      </c>
      <c r="E4991" s="62">
        <f ca="1">IF(_xlfn.NORM.INV(D4991,'Input Parameters'!$E$17,'Input Parameters'!$F$17)&lt;3500,3500,IF(_xlfn.NORM.INV(D4991,'Input Parameters'!$E$17,'Input Parameters'!$F$17)&gt;5500,5500,_xlfn.NORM.INV(D4991,'Input Parameters'!$E$17,'Input Parameters'!$F$17)))</f>
        <v>4065.6086051328612</v>
      </c>
      <c r="F4991" s="10">
        <f t="shared" ca="1" si="745"/>
        <v>0.47526280875408622</v>
      </c>
      <c r="G4991" s="64">
        <f ca="1">_xlfn.NORM.INV(F4991,'Input Parameters'!$E$20,'Input Parameters'!$F$20)</f>
        <v>282.23428690061667</v>
      </c>
      <c r="H4991" s="57">
        <f ca="1">EXP(E4991*(1/'Input Parameters'!$E$23-1/G4991))</f>
        <v>0.59104355069091152</v>
      </c>
      <c r="I4991" s="10">
        <f t="shared" ca="1" si="746"/>
        <v>0.12205134125732764</v>
      </c>
      <c r="J4991" s="30">
        <f ca="1">_xlfn.BETA.INV(I4991,'Input Parameters'!$L$26,'Input Parameters'!$M$26,'Input Parameters'!$J$26,'Input Parameters'!$K$26)</f>
        <v>0.46446006277410712</v>
      </c>
      <c r="K4991" s="168">
        <f ca="1">('Input Parameters'!$E$27/'Input Parameters'!$E$38)^$J4991</f>
        <v>3.5736487108696598E-2</v>
      </c>
      <c r="L4991" s="69">
        <f ca="1">$H4991*$C4991*'Input Parameters'!$E$25*K4991</f>
        <v>5.02969923362605</v>
      </c>
      <c r="M4991" s="24">
        <f t="shared" ca="1" si="747"/>
        <v>0.89049024223544004</v>
      </c>
      <c r="N4991" s="15">
        <f ca="1">_xlfn.NORM.INV(M4991,'Input Parameters'!$E$29,'Input Parameters'!$F$29)</f>
        <v>0.10012291394787258</v>
      </c>
      <c r="O4991" s="8">
        <f t="shared" ca="1" si="748"/>
        <v>0.44145784354939455</v>
      </c>
      <c r="P4991" s="30">
        <f ca="1">_xlfn.LOGNORM.INV(O4991,'Input Parameters'!$H$30,'Input Parameters'!$I$30)</f>
        <v>2.5029525974192408</v>
      </c>
      <c r="Q4991" s="10">
        <f t="shared" ca="1" si="749"/>
        <v>0.31391518714262301</v>
      </c>
      <c r="R4991" s="30">
        <f>IF('Input Parameters'!$E$32=0,0,_xlfn.BETA.INV(Q4991,'Input Parameters'!$L$32,'Input Parameters'!$M$32,'Input Parameters'!$J$32,'Input Parameters'!$K$32))</f>
        <v>0</v>
      </c>
      <c r="S4991" s="10">
        <f t="shared" ca="1" si="750"/>
        <v>0.75365937512499215</v>
      </c>
      <c r="T4991" s="26">
        <f ca="1">_xlfn.LOGNORM.INV(S4991,'Input Parameters'!$H$34,'Input Parameters'!$I$34)</f>
        <v>54.903022228208592</v>
      </c>
      <c r="U4991" s="10">
        <f t="shared" ca="1" si="751"/>
        <v>0.65130835619540484</v>
      </c>
      <c r="V4991" s="30">
        <f ca="1">_xlfn.BETA.INV(U4991,'Input Parameters'!$L$36,'Input Parameters'!$M$36,'Input Parameters'!$J$36,'Input Parameters'!$K$36)</f>
        <v>0.64727924918220825</v>
      </c>
      <c r="W4991" s="2">
        <f ca="1">N4991+(P4991-N4991)*(1-ERF((T4991-R4991)/(2*SQRT(L4991*'Input Parameters'!$E$38))))</f>
        <v>0.30062078162580785</v>
      </c>
      <c r="X4991">
        <f t="shared" ca="1" si="752"/>
        <v>1</v>
      </c>
      <c r="Y4991" s="7"/>
    </row>
    <row r="4992" spans="1:25" ht="15" customHeight="1" x14ac:dyDescent="0.25">
      <c r="A4992" s="139">
        <v>4985</v>
      </c>
      <c r="B4992" s="10">
        <f t="shared" ca="1" si="743"/>
        <v>5.0017232124176081E-2</v>
      </c>
      <c r="C4992" s="60">
        <f ca="1">_xlfn.NORM.INV(B4992,'Input Parameters'!$E$15,'Input Parameters'!$F$15)</f>
        <v>181.83597717133546</v>
      </c>
      <c r="D4992" s="10">
        <f t="shared" ca="1" si="744"/>
        <v>0.21045506800598113</v>
      </c>
      <c r="E4992" s="62">
        <f ca="1">IF(_xlfn.NORM.INV(D4992,'Input Parameters'!$E$17,'Input Parameters'!$F$17)&lt;3500,3500,IF(_xlfn.NORM.INV(D4992,'Input Parameters'!$E$17,'Input Parameters'!$F$17)&gt;5500,5500,_xlfn.NORM.INV(D4992,'Input Parameters'!$E$17,'Input Parameters'!$F$17)))</f>
        <v>4236.6097200205459</v>
      </c>
      <c r="F4992" s="10">
        <f t="shared" ca="1" si="745"/>
        <v>0.6099683930097054</v>
      </c>
      <c r="G4992" s="64">
        <f ca="1">_xlfn.NORM.INV(F4992,'Input Parameters'!$E$20,'Input Parameters'!$F$20)</f>
        <v>284.5208856001363</v>
      </c>
      <c r="H4992" s="57">
        <f ca="1">EXP(E4992*(1/'Input Parameters'!$E$23-1/G4992))</f>
        <v>0.65223810609412558</v>
      </c>
      <c r="I4992" s="10">
        <f t="shared" ca="1" si="746"/>
        <v>0.42113858775101953</v>
      </c>
      <c r="J4992" s="30">
        <f ca="1">_xlfn.BETA.INV(I4992,'Input Parameters'!$L$26,'Input Parameters'!$M$26,'Input Parameters'!$J$26,'Input Parameters'!$K$26)</f>
        <v>0.62892393550360592</v>
      </c>
      <c r="K4992" s="168">
        <f ca="1">('Input Parameters'!$E$27/'Input Parameters'!$E$38)^$J4992</f>
        <v>1.0984321616850272E-2</v>
      </c>
      <c r="L4992" s="69">
        <f ca="1">$H4992*$C4992*'Input Parameters'!$E$25*K4992</f>
        <v>1.3027444252882432</v>
      </c>
      <c r="M4992" s="24">
        <f t="shared" ca="1" si="747"/>
        <v>0.13814660528708356</v>
      </c>
      <c r="N4992" s="15">
        <f ca="1">_xlfn.NORM.INV(M4992,'Input Parameters'!$E$29,'Input Parameters'!$F$29)</f>
        <v>9.9891131588821611E-2</v>
      </c>
      <c r="O4992" s="8">
        <f t="shared" ca="1" si="748"/>
        <v>0.65054034580692</v>
      </c>
      <c r="P4992" s="30">
        <f ca="1">_xlfn.LOGNORM.INV(O4992,'Input Parameters'!$H$30,'Input Parameters'!$I$30)</f>
        <v>3.221180115673667</v>
      </c>
      <c r="Q4992" s="10">
        <f t="shared" ca="1" si="749"/>
        <v>0.94718280997904014</v>
      </c>
      <c r="R4992" s="30">
        <f>IF('Input Parameters'!$E$32=0,0,_xlfn.BETA.INV(Q4992,'Input Parameters'!$L$32,'Input Parameters'!$M$32,'Input Parameters'!$J$32,'Input Parameters'!$K$32))</f>
        <v>0</v>
      </c>
      <c r="S4992" s="10">
        <f t="shared" ca="1" si="750"/>
        <v>0.12709448666303458</v>
      </c>
      <c r="T4992" s="26">
        <f ca="1">_xlfn.LOGNORM.INV(S4992,'Input Parameters'!$H$34,'Input Parameters'!$I$34)</f>
        <v>43.73580692754966</v>
      </c>
      <c r="U4992" s="10">
        <f t="shared" ca="1" si="751"/>
        <v>3.9914753349382548E-2</v>
      </c>
      <c r="V4992" s="30">
        <f ca="1">_xlfn.BETA.INV(U4992,'Input Parameters'!$L$36,'Input Parameters'!$M$36,'Input Parameters'!$J$36,'Input Parameters'!$K$36)</f>
        <v>0.3688258290871973</v>
      </c>
      <c r="W4992" s="2">
        <f ca="1">N4992+(P4992-N4992)*(1-ERF((T4992-R4992)/(2*SQRT(L4992*'Input Parameters'!$E$38))))</f>
        <v>0.12092250887740148</v>
      </c>
      <c r="X4992">
        <f t="shared" ca="1" si="752"/>
        <v>1</v>
      </c>
      <c r="Y4992" s="7"/>
    </row>
    <row r="4993" spans="1:25" ht="15" customHeight="1" x14ac:dyDescent="0.25">
      <c r="A4993" s="139">
        <v>4986</v>
      </c>
      <c r="B4993" s="10">
        <f t="shared" ca="1" si="743"/>
        <v>0.23878626226055377</v>
      </c>
      <c r="C4993" s="60">
        <f ca="1">_xlfn.NORM.INV(B4993,'Input Parameters'!$E$15,'Input Parameters'!$F$15)</f>
        <v>232.47835495618818</v>
      </c>
      <c r="D4993" s="10">
        <f t="shared" ca="1" si="744"/>
        <v>0.13196534298982598</v>
      </c>
      <c r="E4993" s="62">
        <f ca="1">IF(_xlfn.NORM.INV(D4993,'Input Parameters'!$E$17,'Input Parameters'!$F$17)&lt;3500,3500,IF(_xlfn.NORM.INV(D4993,'Input Parameters'!$E$17,'Input Parameters'!$F$17)&gt;5500,5500,_xlfn.NORM.INV(D4993,'Input Parameters'!$E$17,'Input Parameters'!$F$17)))</f>
        <v>4017.9958039927028</v>
      </c>
      <c r="F4993" s="10">
        <f t="shared" ca="1" si="745"/>
        <v>0.15751191902541983</v>
      </c>
      <c r="G4993" s="64">
        <f ca="1">_xlfn.NORM.INV(F4993,'Input Parameters'!$E$20,'Input Parameters'!$F$20)</f>
        <v>275.91826670759235</v>
      </c>
      <c r="H4993" s="57">
        <f ca="1">EXP(E4993*(1/'Input Parameters'!$E$23-1/G4993))</f>
        <v>0.42930360908135617</v>
      </c>
      <c r="I4993" s="10">
        <f t="shared" ca="1" si="746"/>
        <v>0.2152264999751623</v>
      </c>
      <c r="J4993" s="30">
        <f ca="1">_xlfn.BETA.INV(I4993,'Input Parameters'!$L$26,'Input Parameters'!$M$26,'Input Parameters'!$J$26,'Input Parameters'!$K$26)</f>
        <v>0.52902096084038819</v>
      </c>
      <c r="K4993" s="168">
        <f ca="1">('Input Parameters'!$E$27/'Input Parameters'!$E$38)^$J4993</f>
        <v>2.2490103300518708E-2</v>
      </c>
      <c r="L4993" s="69">
        <f ca="1">$H4993*$C4993*'Input Parameters'!$E$25*K4993</f>
        <v>2.2445977001755542</v>
      </c>
      <c r="M4993" s="24">
        <f t="shared" ca="1" si="747"/>
        <v>0.85965630481544775</v>
      </c>
      <c r="N4993" s="15">
        <f ca="1">_xlfn.NORM.INV(M4993,'Input Parameters'!$E$29,'Input Parameters'!$F$29)</f>
        <v>0.10010787764616687</v>
      </c>
      <c r="O4993" s="8">
        <f t="shared" ca="1" si="748"/>
        <v>0.99765025936671048</v>
      </c>
      <c r="P4993" s="30">
        <f ca="1">_xlfn.LOGNORM.INV(O4993,'Input Parameters'!$H$30,'Input Parameters'!$I$30)</f>
        <v>10.200467113181357</v>
      </c>
      <c r="Q4993" s="10">
        <f t="shared" ca="1" si="749"/>
        <v>0.17962455595896398</v>
      </c>
      <c r="R4993" s="30">
        <f>IF('Input Parameters'!$E$32=0,0,_xlfn.BETA.INV(Q4993,'Input Parameters'!$L$32,'Input Parameters'!$M$32,'Input Parameters'!$J$32,'Input Parameters'!$K$32))</f>
        <v>0</v>
      </c>
      <c r="S4993" s="10">
        <f t="shared" ca="1" si="750"/>
        <v>0.39222039980746748</v>
      </c>
      <c r="T4993" s="26">
        <f ca="1">_xlfn.LOGNORM.INV(S4993,'Input Parameters'!$H$34,'Input Parameters'!$I$34)</f>
        <v>48.719757041185389</v>
      </c>
      <c r="U4993" s="10">
        <f t="shared" ca="1" si="751"/>
        <v>0.77784345927435106</v>
      </c>
      <c r="V4993" s="30">
        <f ca="1">_xlfn.BETA.INV(U4993,'Input Parameters'!$L$36,'Input Parameters'!$M$36,'Input Parameters'!$J$36,'Input Parameters'!$K$36)</f>
        <v>0.71040361302364974</v>
      </c>
      <c r="W4993" s="2">
        <f ca="1">N4993+(P4993-N4993)*(1-ERF((T4993-R4993)/(2*SQRT(L4993*'Input Parameters'!$E$38))))</f>
        <v>0.31706696743927815</v>
      </c>
      <c r="X4993">
        <f t="shared" ca="1" si="752"/>
        <v>1</v>
      </c>
      <c r="Y4993" s="7"/>
    </row>
    <row r="4994" spans="1:25" ht="15" customHeight="1" x14ac:dyDescent="0.25">
      <c r="A4994" s="139">
        <v>4987</v>
      </c>
      <c r="B4994" s="10">
        <f t="shared" ca="1" si="743"/>
        <v>5.6179458134988147E-2</v>
      </c>
      <c r="C4994" s="60">
        <f ca="1">_xlfn.NORM.INV(B4994,'Input Parameters'!$E$15,'Input Parameters'!$F$15)</f>
        <v>184.9254067223699</v>
      </c>
      <c r="D4994" s="10">
        <f t="shared" ca="1" si="744"/>
        <v>3.1934739455669492E-2</v>
      </c>
      <c r="E4994" s="62">
        <f ca="1">IF(_xlfn.NORM.INV(D4994,'Input Parameters'!$E$17,'Input Parameters'!$F$17)&lt;3500,3500,IF(_xlfn.NORM.INV(D4994,'Input Parameters'!$E$17,'Input Parameters'!$F$17)&gt;5500,5500,_xlfn.NORM.INV(D4994,'Input Parameters'!$E$17,'Input Parameters'!$F$17)))</f>
        <v>3502.8370928421291</v>
      </c>
      <c r="F4994" s="10">
        <f t="shared" ca="1" si="745"/>
        <v>0.97453507450686139</v>
      </c>
      <c r="G4994" s="64">
        <f ca="1">_xlfn.NORM.INV(F4994,'Input Parameters'!$E$20,'Input Parameters'!$F$20)</f>
        <v>295.72887145104778</v>
      </c>
      <c r="H4994" s="57">
        <f ca="1">EXP(E4994*(1/'Input Parameters'!$E$23-1/G4994))</f>
        <v>1.1199279621576743</v>
      </c>
      <c r="I4994" s="10">
        <f t="shared" ca="1" si="746"/>
        <v>0.34621918066493051</v>
      </c>
      <c r="J4994" s="30">
        <f ca="1">_xlfn.BETA.INV(I4994,'Input Parameters'!$L$26,'Input Parameters'!$M$26,'Input Parameters'!$J$26,'Input Parameters'!$K$26)</f>
        <v>0.59607357773502045</v>
      </c>
      <c r="K4994" s="168">
        <f ca="1">('Input Parameters'!$E$27/'Input Parameters'!$E$38)^$J4994</f>
        <v>1.3903009746307418E-2</v>
      </c>
      <c r="L4994" s="69">
        <f ca="1">$H4994*$C4994*'Input Parameters'!$E$25*K4994</f>
        <v>2.8793568891270187</v>
      </c>
      <c r="M4994" s="24">
        <f t="shared" ca="1" si="747"/>
        <v>0.92311663099080055</v>
      </c>
      <c r="N4994" s="15">
        <f ca="1">_xlfn.NORM.INV(M4994,'Input Parameters'!$E$29,'Input Parameters'!$F$29)</f>
        <v>0.10014263520818503</v>
      </c>
      <c r="O4994" s="8">
        <f t="shared" ca="1" si="748"/>
        <v>0.72736014791089976</v>
      </c>
      <c r="P4994" s="30">
        <f ca="1">_xlfn.LOGNORM.INV(O4994,'Input Parameters'!$H$30,'Input Parameters'!$I$30)</f>
        <v>3.5706914450370961</v>
      </c>
      <c r="Q4994" s="10">
        <f t="shared" ca="1" si="749"/>
        <v>0.88722518196245126</v>
      </c>
      <c r="R4994" s="30">
        <f>IF('Input Parameters'!$E$32=0,0,_xlfn.BETA.INV(Q4994,'Input Parameters'!$L$32,'Input Parameters'!$M$32,'Input Parameters'!$J$32,'Input Parameters'!$K$32))</f>
        <v>0</v>
      </c>
      <c r="S4994" s="10">
        <f t="shared" ca="1" si="750"/>
        <v>0.2036631405441699</v>
      </c>
      <c r="T4994" s="26">
        <f ca="1">_xlfn.LOGNORM.INV(S4994,'Input Parameters'!$H$34,'Input Parameters'!$I$34)</f>
        <v>45.466212654273754</v>
      </c>
      <c r="U4994" s="10">
        <f t="shared" ca="1" si="751"/>
        <v>0.96748810701740806</v>
      </c>
      <c r="V4994" s="30">
        <f ca="1">_xlfn.BETA.INV(U4994,'Input Parameters'!$L$36,'Input Parameters'!$M$36,'Input Parameters'!$J$36,'Input Parameters'!$K$36)</f>
        <v>0.90706439828791718</v>
      </c>
      <c r="W4994" s="2">
        <f ca="1">N4994+(P4994-N4994)*(1-ERF((T4994-R4994)/(2*SQRT(L4994*'Input Parameters'!$E$38))))</f>
        <v>0.30192207523305442</v>
      </c>
      <c r="X4994">
        <f t="shared" ca="1" si="752"/>
        <v>1</v>
      </c>
      <c r="Y4994" s="7"/>
    </row>
    <row r="4995" spans="1:25" ht="15" customHeight="1" x14ac:dyDescent="0.25">
      <c r="A4995" s="139">
        <v>4988</v>
      </c>
      <c r="B4995" s="10">
        <f t="shared" ca="1" si="743"/>
        <v>0.69013524663825876</v>
      </c>
      <c r="C4995" s="60">
        <f ca="1">_xlfn.NORM.INV(B4995,'Input Parameters'!$E$15,'Input Parameters'!$F$15)</f>
        <v>297.85981357648615</v>
      </c>
      <c r="D4995" s="10">
        <f t="shared" ca="1" si="744"/>
        <v>0.71588717634132759</v>
      </c>
      <c r="E4995" s="62">
        <f ca="1">IF(_xlfn.NORM.INV(D4995,'Input Parameters'!$E$17,'Input Parameters'!$F$17)&lt;3500,3500,IF(_xlfn.NORM.INV(D4995,'Input Parameters'!$E$17,'Input Parameters'!$F$17)&gt;5500,5500,_xlfn.NORM.INV(D4995,'Input Parameters'!$E$17,'Input Parameters'!$F$17)))</f>
        <v>5199.4666366823694</v>
      </c>
      <c r="F4995" s="10">
        <f t="shared" ca="1" si="745"/>
        <v>0.91105846103855814</v>
      </c>
      <c r="G4995" s="64">
        <f ca="1">_xlfn.NORM.INV(F4995,'Input Parameters'!$E$20,'Input Parameters'!$F$20)</f>
        <v>291.67692153369353</v>
      </c>
      <c r="H4995" s="57">
        <f ca="1">EXP(E4995*(1/'Input Parameters'!$E$23-1/G4995))</f>
        <v>0.9267042168622619</v>
      </c>
      <c r="I4995" s="10">
        <f t="shared" ca="1" si="746"/>
        <v>0.1616982018985309</v>
      </c>
      <c r="J4995" s="30">
        <f ca="1">_xlfn.BETA.INV(I4995,'Input Parameters'!$L$26,'Input Parameters'!$M$26,'Input Parameters'!$J$26,'Input Parameters'!$K$26)</f>
        <v>0.49480393970342346</v>
      </c>
      <c r="K4995" s="168">
        <f ca="1">('Input Parameters'!$E$27/'Input Parameters'!$E$38)^$J4995</f>
        <v>2.8746466767040513E-2</v>
      </c>
      <c r="L4995" s="69">
        <f ca="1">$H4995*$C4995*'Input Parameters'!$E$25*K4995</f>
        <v>7.9348281556262004</v>
      </c>
      <c r="M4995" s="24">
        <f t="shared" ca="1" si="747"/>
        <v>0.5729669900737836</v>
      </c>
      <c r="N4995" s="15">
        <f ca="1">_xlfn.NORM.INV(M4995,'Input Parameters'!$E$29,'Input Parameters'!$F$29)</f>
        <v>0.10001839329953272</v>
      </c>
      <c r="O4995" s="8">
        <f t="shared" ca="1" si="748"/>
        <v>0.56724324330442177</v>
      </c>
      <c r="P4995" s="30">
        <f ca="1">_xlfn.LOGNORM.INV(O4995,'Input Parameters'!$H$30,'Input Parameters'!$I$30)</f>
        <v>2.9067711522986763</v>
      </c>
      <c r="Q4995" s="10">
        <f t="shared" ca="1" si="749"/>
        <v>0.24648770994216862</v>
      </c>
      <c r="R4995" s="30">
        <f>IF('Input Parameters'!$E$32=0,0,_xlfn.BETA.INV(Q4995,'Input Parameters'!$L$32,'Input Parameters'!$M$32,'Input Parameters'!$J$32,'Input Parameters'!$K$32))</f>
        <v>0</v>
      </c>
      <c r="S4995" s="10">
        <f t="shared" ca="1" si="750"/>
        <v>3.8412520852139198E-2</v>
      </c>
      <c r="T4995" s="26">
        <f ca="1">_xlfn.LOGNORM.INV(S4995,'Input Parameters'!$H$34,'Input Parameters'!$I$34)</f>
        <v>40.440203206562131</v>
      </c>
      <c r="U4995" s="10">
        <f t="shared" ca="1" si="751"/>
        <v>0.12349661234727249</v>
      </c>
      <c r="V4995" s="30">
        <f ca="1">_xlfn.BETA.INV(U4995,'Input Parameters'!$L$36,'Input Parameters'!$M$36,'Input Parameters'!$J$36,'Input Parameters'!$K$36)</f>
        <v>0.43077781174176555</v>
      </c>
      <c r="W4995" s="2">
        <f ca="1">N4995+(P4995-N4995)*(1-ERF((T4995-R4995)/(2*SQRT(L4995*'Input Parameters'!$E$38))))</f>
        <v>0.97021013971694448</v>
      </c>
      <c r="X4995">
        <f t="shared" ca="1" si="752"/>
        <v>0</v>
      </c>
      <c r="Y4995" s="7"/>
    </row>
    <row r="4996" spans="1:25" ht="15" customHeight="1" x14ac:dyDescent="0.25">
      <c r="A4996" s="139">
        <v>4989</v>
      </c>
      <c r="B4996" s="10">
        <f t="shared" ca="1" si="743"/>
        <v>7.0793443173185144E-2</v>
      </c>
      <c r="C4996" s="60">
        <f ca="1">_xlfn.NORM.INV(B4996,'Input Parameters'!$E$15,'Input Parameters'!$F$15)</f>
        <v>191.30787176231087</v>
      </c>
      <c r="D4996" s="10">
        <f t="shared" ca="1" si="744"/>
        <v>0.94663351512651306</v>
      </c>
      <c r="E4996" s="62">
        <f ca="1">IF(_xlfn.NORM.INV(D4996,'Input Parameters'!$E$17,'Input Parameters'!$F$17)&lt;3500,3500,IF(_xlfn.NORM.INV(D4996,'Input Parameters'!$E$17,'Input Parameters'!$F$17)&gt;5500,5500,_xlfn.NORM.INV(D4996,'Input Parameters'!$E$17,'Input Parameters'!$F$17)))</f>
        <v>5500</v>
      </c>
      <c r="F4996" s="10">
        <f t="shared" ca="1" si="745"/>
        <v>0.82047797791792032</v>
      </c>
      <c r="G4996" s="64">
        <f ca="1">_xlfn.NORM.INV(F4996,'Input Parameters'!$E$20,'Input Parameters'!$F$20)</f>
        <v>288.79516074730913</v>
      </c>
      <c r="H4996" s="57">
        <f ca="1">EXP(E4996*(1/'Input Parameters'!$E$23-1/G4996))</f>
        <v>0.76438685478008805</v>
      </c>
      <c r="I4996" s="10">
        <f t="shared" ca="1" si="746"/>
        <v>0.89286266840481732</v>
      </c>
      <c r="J4996" s="30">
        <f ca="1">_xlfn.BETA.INV(I4996,'Input Parameters'!$L$26,'Input Parameters'!$M$26,'Input Parameters'!$J$26,'Input Parameters'!$K$26)</f>
        <v>0.83456247155840324</v>
      </c>
      <c r="K4996" s="168">
        <f ca="1">('Input Parameters'!$E$27/'Input Parameters'!$E$38)^$J4996</f>
        <v>2.5128532088196189E-3</v>
      </c>
      <c r="L4996" s="69">
        <f ca="1">$H4996*$C4996*'Input Parameters'!$E$25*K4996</f>
        <v>0.36746262212142122</v>
      </c>
      <c r="M4996" s="24">
        <f t="shared" ca="1" si="747"/>
        <v>0.60538296478724629</v>
      </c>
      <c r="N4996" s="15">
        <f ca="1">_xlfn.NORM.INV(M4996,'Input Parameters'!$E$29,'Input Parameters'!$F$29)</f>
        <v>0.10002673053467083</v>
      </c>
      <c r="O4996" s="8">
        <f t="shared" ca="1" si="748"/>
        <v>0.30713010775853944</v>
      </c>
      <c r="P4996" s="30">
        <f ca="1">_xlfn.LOGNORM.INV(O4996,'Input Parameters'!$H$30,'Input Parameters'!$I$30)</f>
        <v>2.1147991549780123</v>
      </c>
      <c r="Q4996" s="10">
        <f t="shared" ca="1" si="749"/>
        <v>0.67228534441547183</v>
      </c>
      <c r="R4996" s="30">
        <f>IF('Input Parameters'!$E$32=0,0,_xlfn.BETA.INV(Q4996,'Input Parameters'!$L$32,'Input Parameters'!$M$32,'Input Parameters'!$J$32,'Input Parameters'!$K$32))</f>
        <v>0</v>
      </c>
      <c r="S4996" s="10">
        <f t="shared" ca="1" si="750"/>
        <v>0.54089125459380383</v>
      </c>
      <c r="T4996" s="26">
        <f ca="1">_xlfn.LOGNORM.INV(S4996,'Input Parameters'!$H$34,'Input Parameters'!$I$34)</f>
        <v>51.056326235409095</v>
      </c>
      <c r="U4996" s="10">
        <f t="shared" ca="1" si="751"/>
        <v>0.16739708123699593</v>
      </c>
      <c r="V4996" s="30">
        <f ca="1">_xlfn.BETA.INV(U4996,'Input Parameters'!$L$36,'Input Parameters'!$M$36,'Input Parameters'!$J$36,'Input Parameters'!$K$36)</f>
        <v>0.45356027507844471</v>
      </c>
      <c r="W4996" s="2">
        <f ca="1">N4996+(P4996-N4996)*(1-ERF((T4996-R4996)/(2*SQRT(L4996*'Input Parameters'!$E$38))))</f>
        <v>0.10002673575426098</v>
      </c>
      <c r="X4996">
        <f t="shared" ca="1" si="752"/>
        <v>1</v>
      </c>
      <c r="Y4996" s="7"/>
    </row>
    <row r="4997" spans="1:25" ht="15" customHeight="1" x14ac:dyDescent="0.25">
      <c r="A4997" s="139">
        <v>4990</v>
      </c>
      <c r="B4997" s="10">
        <f t="shared" ref="B4997:B5005" ca="1" si="753">RAND()</f>
        <v>0.88611136940909696</v>
      </c>
      <c r="C4997" s="60">
        <f ca="1">_xlfn.NORM.INV(B4997,'Input Parameters'!$E$15,'Input Parameters'!$F$15)</f>
        <v>336.33014325012499</v>
      </c>
      <c r="D4997" s="10">
        <f t="shared" ref="D4997:D5005" ca="1" si="754">RAND()</f>
        <v>0.96171009504521199</v>
      </c>
      <c r="E4997" s="62">
        <f ca="1">IF(_xlfn.NORM.INV(D4997,'Input Parameters'!$E$17,'Input Parameters'!$F$17)&lt;3500,3500,IF(_xlfn.NORM.INV(D4997,'Input Parameters'!$E$17,'Input Parameters'!$F$17)&gt;5500,5500,_xlfn.NORM.INV(D4997,'Input Parameters'!$E$17,'Input Parameters'!$F$17)))</f>
        <v>5500</v>
      </c>
      <c r="F4997" s="10">
        <f t="shared" ref="F4997:F5005" ca="1" si="755">RAND()</f>
        <v>0.76376237417506254</v>
      </c>
      <c r="G4997" s="64">
        <f ca="1">_xlfn.NORM.INV(F4997,'Input Parameters'!$E$20,'Input Parameters'!$F$20)</f>
        <v>287.46366516571209</v>
      </c>
      <c r="H4997" s="57">
        <f ca="1">EXP(E4997*(1/'Input Parameters'!$E$23-1/G4997))</f>
        <v>0.69984692569022877</v>
      </c>
      <c r="I4997" s="10">
        <f t="shared" ref="I4997:I5005" ca="1" si="756">RAND()</f>
        <v>4.1082742741747502E-2</v>
      </c>
      <c r="J4997" s="30">
        <f ca="1">_xlfn.BETA.INV(I4997,'Input Parameters'!$L$26,'Input Parameters'!$M$26,'Input Parameters'!$J$26,'Input Parameters'!$K$26)</f>
        <v>0.36912674905456955</v>
      </c>
      <c r="K4997" s="168">
        <f ca="1">('Input Parameters'!$E$27/'Input Parameters'!$E$38)^$J4997</f>
        <v>7.0810007445997733E-2</v>
      </c>
      <c r="L4997" s="69">
        <f ca="1">$H4997*$C4997*'Input Parameters'!$E$25*K4997</f>
        <v>16.667232416159038</v>
      </c>
      <c r="M4997" s="24">
        <f t="shared" ref="M4997:M5005" ca="1" si="757">RAND()</f>
        <v>0.35961859177642541</v>
      </c>
      <c r="N4997" s="15">
        <f ca="1">_xlfn.NORM.INV(M4997,'Input Parameters'!$E$29,'Input Parameters'!$F$29)</f>
        <v>9.996405215329357E-2</v>
      </c>
      <c r="O4997" s="8">
        <f t="shared" ref="O4997:O5005" ca="1" si="758">RAND()</f>
        <v>0.71298752361120443</v>
      </c>
      <c r="P4997" s="30">
        <f ca="1">_xlfn.LOGNORM.INV(O4997,'Input Parameters'!$H$30,'Input Parameters'!$I$30)</f>
        <v>3.499365346740984</v>
      </c>
      <c r="Q4997" s="10">
        <f t="shared" ref="Q4997:Q5005" ca="1" si="759">RAND()</f>
        <v>0.59498786432714279</v>
      </c>
      <c r="R4997" s="30">
        <f>IF('Input Parameters'!$E$32=0,0,_xlfn.BETA.INV(Q4997,'Input Parameters'!$L$32,'Input Parameters'!$M$32,'Input Parameters'!$J$32,'Input Parameters'!$K$32))</f>
        <v>0</v>
      </c>
      <c r="S4997" s="10">
        <f t="shared" ref="S4997:S5005" ca="1" si="760">RAND()</f>
        <v>0.72450084934403702</v>
      </c>
      <c r="T4997" s="26">
        <f ca="1">_xlfn.LOGNORM.INV(S4997,'Input Parameters'!$H$34,'Input Parameters'!$I$34)</f>
        <v>54.292639351771328</v>
      </c>
      <c r="U4997" s="10">
        <f t="shared" ref="U4997:U5005" ca="1" si="761">RAND()</f>
        <v>0.53473096851678659</v>
      </c>
      <c r="V4997" s="30">
        <f ca="1">_xlfn.BETA.INV(U4997,'Input Parameters'!$L$36,'Input Parameters'!$M$36,'Input Parameters'!$J$36,'Input Parameters'!$K$36)</f>
        <v>0.59928090769841014</v>
      </c>
      <c r="W4997" s="2">
        <f ca="1">N4997+(P4997-N4997)*(1-ERF((T4997-R4997)/(2*SQRT(L4997*'Input Parameters'!$E$38))))</f>
        <v>1.2796680115146182</v>
      </c>
      <c r="X4997">
        <f t="shared" ca="1" si="752"/>
        <v>0</v>
      </c>
      <c r="Y4997" s="7"/>
    </row>
    <row r="4998" spans="1:25" ht="15" customHeight="1" x14ac:dyDescent="0.25">
      <c r="A4998" s="139">
        <v>4991</v>
      </c>
      <c r="B4998" s="10">
        <f t="shared" ca="1" si="753"/>
        <v>0.56539250086303938</v>
      </c>
      <c r="C4998" s="60">
        <f ca="1">_xlfn.NORM.INV(B4998,'Input Parameters'!$E$15,'Input Parameters'!$F$15)</f>
        <v>279.89045803807176</v>
      </c>
      <c r="D4998" s="10">
        <f t="shared" ca="1" si="754"/>
        <v>0.81991835912601541</v>
      </c>
      <c r="E4998" s="62">
        <f ca="1">IF(_xlfn.NORM.INV(D4998,'Input Parameters'!$E$17,'Input Parameters'!$F$17)&lt;3500,3500,IF(_xlfn.NORM.INV(D4998,'Input Parameters'!$E$17,'Input Parameters'!$F$17)&gt;5500,5500,_xlfn.NORM.INV(D4998,'Input Parameters'!$E$17,'Input Parameters'!$F$17)))</f>
        <v>5440.5378005428756</v>
      </c>
      <c r="F4998" s="10">
        <f t="shared" ca="1" si="755"/>
        <v>5.3453198662766321E-2</v>
      </c>
      <c r="G4998" s="64">
        <f ca="1">_xlfn.NORM.INV(F4998,'Input Parameters'!$E$20,'Input Parameters'!$F$20)</f>
        <v>271.84788953020092</v>
      </c>
      <c r="H4998" s="57">
        <f ca="1">EXP(E4998*(1/'Input Parameters'!$E$23-1/G4998))</f>
        <v>0.23687974392474109</v>
      </c>
      <c r="I4998" s="10">
        <f t="shared" ca="1" si="756"/>
        <v>0.74788376778367527</v>
      </c>
      <c r="J4998" s="30">
        <f ca="1">_xlfn.BETA.INV(I4998,'Input Parameters'!$L$26,'Input Parameters'!$M$26,'Input Parameters'!$J$26,'Input Parameters'!$K$26)</f>
        <v>0.76197610069563326</v>
      </c>
      <c r="K4998" s="168">
        <f ca="1">('Input Parameters'!$E$27/'Input Parameters'!$E$38)^$J4998</f>
        <v>4.2294950259893944E-3</v>
      </c>
      <c r="L4998" s="69">
        <f ca="1">$H4998*$C4998*'Input Parameters'!$E$25*K4998</f>
        <v>0.28041712754555931</v>
      </c>
      <c r="M4998" s="24">
        <f t="shared" ca="1" si="757"/>
        <v>0.95368569263995562</v>
      </c>
      <c r="N4998" s="15">
        <f ca="1">_xlfn.NORM.INV(M4998,'Input Parameters'!$E$29,'Input Parameters'!$F$29)</f>
        <v>0.10016816918217203</v>
      </c>
      <c r="O4998" s="8">
        <f t="shared" ca="1" si="758"/>
        <v>0.99729828437431511</v>
      </c>
      <c r="P4998" s="30">
        <f ca="1">_xlfn.LOGNORM.INV(O4998,'Input Parameters'!$H$30,'Input Parameters'!$I$30)</f>
        <v>9.9859328268793615</v>
      </c>
      <c r="Q4998" s="10">
        <f t="shared" ca="1" si="759"/>
        <v>0.9408769132762046</v>
      </c>
      <c r="R4998" s="30">
        <f>IF('Input Parameters'!$E$32=0,0,_xlfn.BETA.INV(Q4998,'Input Parameters'!$L$32,'Input Parameters'!$M$32,'Input Parameters'!$J$32,'Input Parameters'!$K$32))</f>
        <v>0</v>
      </c>
      <c r="S4998" s="10">
        <f t="shared" ca="1" si="760"/>
        <v>0.41322660633420327</v>
      </c>
      <c r="T4998" s="26">
        <f ca="1">_xlfn.LOGNORM.INV(S4998,'Input Parameters'!$H$34,'Input Parameters'!$I$34)</f>
        <v>49.050178998250104</v>
      </c>
      <c r="U4998" s="10">
        <f t="shared" ca="1" si="761"/>
        <v>0.83646501506992932</v>
      </c>
      <c r="V4998" s="30">
        <f ca="1">_xlfn.BETA.INV(U4998,'Input Parameters'!$L$36,'Input Parameters'!$M$36,'Input Parameters'!$J$36,'Input Parameters'!$K$36)</f>
        <v>0.7479607776034185</v>
      </c>
      <c r="W4998" s="2">
        <f ca="1">N4998+(P4998-N4998)*(1-ERF((T4998-R4998)/(2*SQRT(L4998*'Input Parameters'!$E$38))))</f>
        <v>0.10016816975200291</v>
      </c>
      <c r="X4998">
        <f t="shared" ca="1" si="752"/>
        <v>1</v>
      </c>
      <c r="Y4998" s="7"/>
    </row>
    <row r="4999" spans="1:25" ht="15" customHeight="1" x14ac:dyDescent="0.25">
      <c r="A4999" s="139">
        <v>4992</v>
      </c>
      <c r="B4999" s="10">
        <f t="shared" ca="1" si="753"/>
        <v>0.99886611349658483</v>
      </c>
      <c r="C4999" s="60">
        <f ca="1">_xlfn.NORM.INV(B4999,'Input Parameters'!$E$15,'Input Parameters'!$F$15)</f>
        <v>436.40460751804517</v>
      </c>
      <c r="D4999" s="10">
        <f t="shared" ca="1" si="754"/>
        <v>0.37511597281027298</v>
      </c>
      <c r="E4999" s="62">
        <f ca="1">IF(_xlfn.NORM.INV(D4999,'Input Parameters'!$E$17,'Input Parameters'!$F$17)&lt;3500,3500,IF(_xlfn.NORM.INV(D4999,'Input Parameters'!$E$17,'Input Parameters'!$F$17)&gt;5500,5500,_xlfn.NORM.INV(D4999,'Input Parameters'!$E$17,'Input Parameters'!$F$17)))</f>
        <v>4577.1665223124501</v>
      </c>
      <c r="F4999" s="10">
        <f t="shared" ca="1" si="755"/>
        <v>0.63006742292882656</v>
      </c>
      <c r="G4999" s="64">
        <f ca="1">_xlfn.NORM.INV(F4999,'Input Parameters'!$E$20,'Input Parameters'!$F$20)</f>
        <v>284.87461388315052</v>
      </c>
      <c r="H4999" s="57">
        <f ca="1">EXP(E4999*(1/'Input Parameters'!$E$23-1/G4999))</f>
        <v>0.64292840078663693</v>
      </c>
      <c r="I4999" s="10">
        <f t="shared" ca="1" si="756"/>
        <v>0.7725104892677398</v>
      </c>
      <c r="J4999" s="30">
        <f ca="1">_xlfn.BETA.INV(I4999,'Input Parameters'!$L$26,'Input Parameters'!$M$26,'Input Parameters'!$J$26,'Input Parameters'!$K$26)</f>
        <v>0.77284666324515516</v>
      </c>
      <c r="K4999" s="168">
        <f ca="1">('Input Parameters'!$E$27/'Input Parameters'!$E$38)^$J4999</f>
        <v>3.9122310149013219E-3</v>
      </c>
      <c r="L4999" s="69">
        <f ca="1">$H4999*$C4999*'Input Parameters'!$E$25*K4999</f>
        <v>1.0976817144347844</v>
      </c>
      <c r="M4999" s="24">
        <f t="shared" ca="1" si="757"/>
        <v>0.68156652472710766</v>
      </c>
      <c r="N4999" s="15">
        <f ca="1">_xlfn.NORM.INV(M4999,'Input Parameters'!$E$29,'Input Parameters'!$F$29)</f>
        <v>0.10004720838345135</v>
      </c>
      <c r="O4999" s="8">
        <f t="shared" ca="1" si="758"/>
        <v>0.10732607484442669</v>
      </c>
      <c r="P4999" s="30">
        <f ca="1">_xlfn.LOGNORM.INV(O4999,'Input Parameters'!$H$30,'Input Parameters'!$I$30)</f>
        <v>1.4931311528353233</v>
      </c>
      <c r="Q4999" s="10">
        <f t="shared" ca="1" si="759"/>
        <v>0.78212694545487693</v>
      </c>
      <c r="R4999" s="30">
        <f>IF('Input Parameters'!$E$32=0,0,_xlfn.BETA.INV(Q4999,'Input Parameters'!$L$32,'Input Parameters'!$M$32,'Input Parameters'!$J$32,'Input Parameters'!$K$32))</f>
        <v>0</v>
      </c>
      <c r="S4999" s="10">
        <f t="shared" ca="1" si="760"/>
        <v>0.80098881894157647</v>
      </c>
      <c r="T4999" s="26">
        <f ca="1">_xlfn.LOGNORM.INV(S4999,'Input Parameters'!$H$34,'Input Parameters'!$I$34)</f>
        <v>56.001577072603546</v>
      </c>
      <c r="U4999" s="10">
        <f t="shared" ca="1" si="761"/>
        <v>0.75478262134164786</v>
      </c>
      <c r="V4999" s="30">
        <f ca="1">_xlfn.BETA.INV(U4999,'Input Parameters'!$L$36,'Input Parameters'!$M$36,'Input Parameters'!$J$36,'Input Parameters'!$K$36)</f>
        <v>0.6974920451152653</v>
      </c>
      <c r="W4999" s="2">
        <f ca="1">N4999+(P4999-N4999)*(1-ERF((T4999-R4999)/(2*SQRT(L4999*'Input Parameters'!$E$38))))</f>
        <v>0.1002660254926383</v>
      </c>
      <c r="X4999">
        <f t="shared" ca="1" si="752"/>
        <v>1</v>
      </c>
      <c r="Y4999" s="7"/>
    </row>
    <row r="5000" spans="1:25" ht="15" customHeight="1" x14ac:dyDescent="0.25">
      <c r="A5000" s="139">
        <v>4993</v>
      </c>
      <c r="B5000" s="10">
        <f t="shared" ca="1" si="753"/>
        <v>0.70805418197587222</v>
      </c>
      <c r="C5000" s="60">
        <f ca="1">_xlfn.NORM.INV(B5000,'Input Parameters'!$E$15,'Input Parameters'!$F$15)</f>
        <v>300.64944235043987</v>
      </c>
      <c r="D5000" s="10">
        <f t="shared" ca="1" si="754"/>
        <v>0.92004273110020518</v>
      </c>
      <c r="E5000" s="62">
        <f ca="1">IF(_xlfn.NORM.INV(D5000,'Input Parameters'!$E$17,'Input Parameters'!$F$17)&lt;3500,3500,IF(_xlfn.NORM.INV(D5000,'Input Parameters'!$E$17,'Input Parameters'!$F$17)&gt;5500,5500,_xlfn.NORM.INV(D5000,'Input Parameters'!$E$17,'Input Parameters'!$F$17)))</f>
        <v>5500</v>
      </c>
      <c r="F5000" s="10">
        <f t="shared" ca="1" si="755"/>
        <v>0.92099713865224975</v>
      </c>
      <c r="G5000" s="64">
        <f ca="1">_xlfn.NORM.INV(F5000,'Input Parameters'!$E$20,'Input Parameters'!$F$20)</f>
        <v>292.10913133416864</v>
      </c>
      <c r="H5000" s="57">
        <f ca="1">EXP(E5000*(1/'Input Parameters'!$E$23-1/G5000))</f>
        <v>0.94874017396042865</v>
      </c>
      <c r="I5000" s="10">
        <f t="shared" ca="1" si="756"/>
        <v>9.1824907933050204E-2</v>
      </c>
      <c r="J5000" s="30">
        <f ca="1">_xlfn.BETA.INV(I5000,'Input Parameters'!$L$26,'Input Parameters'!$M$26,'Input Parameters'!$J$26,'Input Parameters'!$K$26)</f>
        <v>0.43651265565115122</v>
      </c>
      <c r="K5000" s="168">
        <f ca="1">('Input Parameters'!$E$27/'Input Parameters'!$E$38)^$J5000</f>
        <v>4.3669050731234074E-2</v>
      </c>
      <c r="L5000" s="69">
        <f ca="1">$H5000*$C5000*'Input Parameters'!$E$25*K5000</f>
        <v>12.456081611296906</v>
      </c>
      <c r="M5000" s="24">
        <f t="shared" ca="1" si="757"/>
        <v>0.84842640757236631</v>
      </c>
      <c r="N5000" s="15">
        <f ca="1">_xlfn.NORM.INV(M5000,'Input Parameters'!$E$29,'Input Parameters'!$F$29)</f>
        <v>0.1001029707817221</v>
      </c>
      <c r="O5000" s="8">
        <f t="shared" ca="1" si="758"/>
        <v>0.22839013187794488</v>
      </c>
      <c r="P5000" s="30">
        <f ca="1">_xlfn.LOGNORM.INV(O5000,'Input Parameters'!$H$30,'Input Parameters'!$I$30)</f>
        <v>1.8879925540303184</v>
      </c>
      <c r="Q5000" s="10">
        <f t="shared" ca="1" si="759"/>
        <v>7.9581095381260014E-2</v>
      </c>
      <c r="R5000" s="30">
        <f>IF('Input Parameters'!$E$32=0,0,_xlfn.BETA.INV(Q5000,'Input Parameters'!$L$32,'Input Parameters'!$M$32,'Input Parameters'!$J$32,'Input Parameters'!$K$32))</f>
        <v>0</v>
      </c>
      <c r="S5000" s="10">
        <f t="shared" ca="1" si="760"/>
        <v>0.29259079707935354</v>
      </c>
      <c r="T5000" s="26">
        <f ca="1">_xlfn.LOGNORM.INV(S5000,'Input Parameters'!$H$34,'Input Parameters'!$I$34)</f>
        <v>47.095600043705275</v>
      </c>
      <c r="U5000" s="10">
        <f t="shared" ca="1" si="761"/>
        <v>0.81517708399693456</v>
      </c>
      <c r="V5000" s="30">
        <f ca="1">_xlfn.BETA.INV(U5000,'Input Parameters'!$L$36,'Input Parameters'!$M$36,'Input Parameters'!$J$36,'Input Parameters'!$K$36)</f>
        <v>0.73337194455496824</v>
      </c>
      <c r="W5000" s="2">
        <f ca="1">N5000+(P5000-N5000)*(1-ERF((T5000-R5000)/(2*SQRT(L5000*'Input Parameters'!$E$38))))</f>
        <v>0.71762015971142301</v>
      </c>
      <c r="X5000">
        <f t="shared" ref="X5000:X5007" ca="1" si="762">IF(W5000&gt;V5000,0,1)</f>
        <v>1</v>
      </c>
      <c r="Y5000" s="7"/>
    </row>
    <row r="5001" spans="1:25" ht="15" customHeight="1" x14ac:dyDescent="0.25">
      <c r="A5001" s="139">
        <v>4994</v>
      </c>
      <c r="B5001" s="10">
        <f t="shared" ca="1" si="753"/>
        <v>0.41646856135120769</v>
      </c>
      <c r="C5001" s="60">
        <f ca="1">_xlfn.NORM.INV(B5001,'Input Parameters'!$E$15,'Input Parameters'!$F$15)</f>
        <v>259.53584632884292</v>
      </c>
      <c r="D5001" s="10">
        <f t="shared" ca="1" si="754"/>
        <v>3.0938516979545527E-2</v>
      </c>
      <c r="E5001" s="62">
        <f ca="1">IF(_xlfn.NORM.INV(D5001,'Input Parameters'!$E$17,'Input Parameters'!$F$17)&lt;3500,3500,IF(_xlfn.NORM.INV(D5001,'Input Parameters'!$E$17,'Input Parameters'!$F$17)&gt;5500,5500,_xlfn.NORM.INV(D5001,'Input Parameters'!$E$17,'Input Parameters'!$F$17)))</f>
        <v>3500</v>
      </c>
      <c r="F5001" s="10">
        <f t="shared" ca="1" si="755"/>
        <v>0.71732653630464771</v>
      </c>
      <c r="G5001" s="64">
        <f ca="1">_xlfn.NORM.INV(F5001,'Input Parameters'!$E$20,'Input Parameters'!$F$20)</f>
        <v>286.50194889933908</v>
      </c>
      <c r="H5001" s="57">
        <f ca="1">EXP(E5001*(1/'Input Parameters'!$E$23-1/G5001))</f>
        <v>0.76491992645201234</v>
      </c>
      <c r="I5001" s="10">
        <f t="shared" ca="1" si="756"/>
        <v>0.63144119693646328</v>
      </c>
      <c r="J5001" s="30">
        <f ca="1">_xlfn.BETA.INV(I5001,'Input Parameters'!$L$26,'Input Parameters'!$M$26,'Input Parameters'!$J$26,'Input Parameters'!$K$26)</f>
        <v>0.71381042972905329</v>
      </c>
      <c r="K5001" s="168">
        <f ca="1">('Input Parameters'!$E$27/'Input Parameters'!$E$38)^$J5001</f>
        <v>5.9749522659834154E-3</v>
      </c>
      <c r="L5001" s="69">
        <f ca="1">$H5001*$C5001*'Input Parameters'!$E$25*K5001</f>
        <v>1.1861722630463634</v>
      </c>
      <c r="M5001" s="24">
        <f t="shared" ca="1" si="757"/>
        <v>0.72582528669663637</v>
      </c>
      <c r="N5001" s="15">
        <f ca="1">_xlfn.NORM.INV(M5001,'Input Parameters'!$E$29,'Input Parameters'!$F$29)</f>
        <v>0.1000600235306702</v>
      </c>
      <c r="O5001" s="8">
        <f t="shared" ca="1" si="758"/>
        <v>0.55566066629575761</v>
      </c>
      <c r="P5001" s="30">
        <f ca="1">_xlfn.LOGNORM.INV(O5001,'Input Parameters'!$H$30,'Input Parameters'!$I$30)</f>
        <v>2.8667031703501591</v>
      </c>
      <c r="Q5001" s="10">
        <f t="shared" ca="1" si="759"/>
        <v>0.40242103888880187</v>
      </c>
      <c r="R5001" s="30">
        <f>IF('Input Parameters'!$E$32=0,0,_xlfn.BETA.INV(Q5001,'Input Parameters'!$L$32,'Input Parameters'!$M$32,'Input Parameters'!$J$32,'Input Parameters'!$K$32))</f>
        <v>0</v>
      </c>
      <c r="S5001" s="10">
        <f t="shared" ca="1" si="760"/>
        <v>0.41903802340264062</v>
      </c>
      <c r="T5001" s="26">
        <f ca="1">_xlfn.LOGNORM.INV(S5001,'Input Parameters'!$H$34,'Input Parameters'!$I$34)</f>
        <v>49.141251064237011</v>
      </c>
      <c r="U5001" s="10">
        <f t="shared" ca="1" si="761"/>
        <v>0.2965630137874905</v>
      </c>
      <c r="V5001" s="30">
        <f ca="1">_xlfn.BETA.INV(U5001,'Input Parameters'!$L$36,'Input Parameters'!$M$36,'Input Parameters'!$J$36,'Input Parameters'!$K$36)</f>
        <v>0.50885350336694346</v>
      </c>
      <c r="W5001" s="2">
        <f ca="1">N5001+(P5001-N5001)*(1-ERF((T5001-R5001)/(2*SQRT(L5001*'Input Parameters'!$E$38))))</f>
        <v>0.10398954127542892</v>
      </c>
      <c r="X5001">
        <f t="shared" ca="1" si="762"/>
        <v>1</v>
      </c>
      <c r="Y5001" s="7"/>
    </row>
    <row r="5002" spans="1:25" ht="15" customHeight="1" x14ac:dyDescent="0.25">
      <c r="A5002" s="139">
        <v>4995</v>
      </c>
      <c r="B5002" s="10">
        <f t="shared" ca="1" si="753"/>
        <v>0.59488946460364678</v>
      </c>
      <c r="C5002" s="60">
        <f ca="1">_xlfn.NORM.INV(B5002,'Input Parameters'!$E$15,'Input Parameters'!$F$15)</f>
        <v>283.98125847038364</v>
      </c>
      <c r="D5002" s="10">
        <f t="shared" ca="1" si="754"/>
        <v>0.9057990443584929</v>
      </c>
      <c r="E5002" s="62">
        <f ca="1">IF(_xlfn.NORM.INV(D5002,'Input Parameters'!$E$17,'Input Parameters'!$F$17)&lt;3500,3500,IF(_xlfn.NORM.INV(D5002,'Input Parameters'!$E$17,'Input Parameters'!$F$17)&gt;5500,5500,_xlfn.NORM.INV(D5002,'Input Parameters'!$E$17,'Input Parameters'!$F$17)))</f>
        <v>5500</v>
      </c>
      <c r="F5002" s="10">
        <f t="shared" ca="1" si="755"/>
        <v>0.57071043665381926</v>
      </c>
      <c r="G5002" s="64">
        <f ca="1">_xlfn.NORM.INV(F5002,'Input Parameters'!$E$20,'Input Parameters'!$F$20)</f>
        <v>283.84382723832255</v>
      </c>
      <c r="H5002" s="57">
        <f ca="1">EXP(E5002*(1/'Input Parameters'!$E$23-1/G5002))</f>
        <v>0.5483215425647685</v>
      </c>
      <c r="I5002" s="10">
        <f t="shared" ca="1" si="756"/>
        <v>0.57634149325185569</v>
      </c>
      <c r="J5002" s="30">
        <f ca="1">_xlfn.BETA.INV(I5002,'Input Parameters'!$L$26,'Input Parameters'!$M$26,'Input Parameters'!$J$26,'Input Parameters'!$K$26)</f>
        <v>0.69187231865502152</v>
      </c>
      <c r="K5002" s="168">
        <f ca="1">('Input Parameters'!$E$27/'Input Parameters'!$E$38)^$J5002</f>
        <v>6.9932031636995599E-3</v>
      </c>
      <c r="L5002" s="69">
        <f ca="1">$H5002*$C5002*'Input Parameters'!$E$25*K5002</f>
        <v>1.0889329358734494</v>
      </c>
      <c r="M5002" s="24">
        <f t="shared" ca="1" si="757"/>
        <v>0.19988930178047115</v>
      </c>
      <c r="N5002" s="15">
        <f ca="1">_xlfn.NORM.INV(M5002,'Input Parameters'!$E$29,'Input Parameters'!$F$29)</f>
        <v>9.9915798329605218E-2</v>
      </c>
      <c r="O5002" s="8">
        <f t="shared" ca="1" si="758"/>
        <v>0.19477953696023775</v>
      </c>
      <c r="P5002" s="30">
        <f ca="1">_xlfn.LOGNORM.INV(O5002,'Input Parameters'!$H$30,'Input Parameters'!$I$30)</f>
        <v>1.7871031936187911</v>
      </c>
      <c r="Q5002" s="10">
        <f t="shared" ca="1" si="759"/>
        <v>0.77588878563810848</v>
      </c>
      <c r="R5002" s="30">
        <f>IF('Input Parameters'!$E$32=0,0,_xlfn.BETA.INV(Q5002,'Input Parameters'!$L$32,'Input Parameters'!$M$32,'Input Parameters'!$J$32,'Input Parameters'!$K$32))</f>
        <v>0</v>
      </c>
      <c r="S5002" s="10">
        <f t="shared" ca="1" si="760"/>
        <v>0.56772650361194577</v>
      </c>
      <c r="T5002" s="26">
        <f ca="1">_xlfn.LOGNORM.INV(S5002,'Input Parameters'!$H$34,'Input Parameters'!$I$34)</f>
        <v>51.489879893675315</v>
      </c>
      <c r="U5002" s="10">
        <f t="shared" ca="1" si="761"/>
        <v>0.88029027302423501</v>
      </c>
      <c r="V5002" s="30">
        <f ca="1">_xlfn.BETA.INV(U5002,'Input Parameters'!$L$36,'Input Parameters'!$M$36,'Input Parameters'!$J$36,'Input Parameters'!$K$36)</f>
        <v>0.78305960541893871</v>
      </c>
      <c r="W5002" s="2">
        <f ca="1">N5002+(P5002-N5002)*(1-ERF((T5002-R5002)/(2*SQRT(L5002*'Input Parameters'!$E$38))))</f>
        <v>0.10073366794632921</v>
      </c>
      <c r="X5002">
        <f t="shared" ca="1" si="762"/>
        <v>1</v>
      </c>
      <c r="Y5002" s="7"/>
    </row>
    <row r="5003" spans="1:25" ht="15" customHeight="1" x14ac:dyDescent="0.25">
      <c r="A5003" s="139">
        <v>4996</v>
      </c>
      <c r="B5003" s="10">
        <f t="shared" ca="1" si="753"/>
        <v>0.14918069211700824</v>
      </c>
      <c r="C5003" s="60">
        <f ca="1">_xlfn.NORM.INV(B5003,'Input Parameters'!$E$15,'Input Parameters'!$F$15)</f>
        <v>214.60852833131872</v>
      </c>
      <c r="D5003" s="10">
        <f t="shared" ca="1" si="754"/>
        <v>0.93144335035473869</v>
      </c>
      <c r="E5003" s="62">
        <f ca="1">IF(_xlfn.NORM.INV(D5003,'Input Parameters'!$E$17,'Input Parameters'!$F$17)&lt;3500,3500,IF(_xlfn.NORM.INV(D5003,'Input Parameters'!$E$17,'Input Parameters'!$F$17)&gt;5500,5500,_xlfn.NORM.INV(D5003,'Input Parameters'!$E$17,'Input Parameters'!$F$17)))</f>
        <v>5500</v>
      </c>
      <c r="F5003" s="10">
        <f t="shared" ca="1" si="755"/>
        <v>0.25321461082260499</v>
      </c>
      <c r="G5003" s="64">
        <f ca="1">_xlfn.NORM.INV(F5003,'Input Parameters'!$E$20,'Input Parameters'!$F$20)</f>
        <v>278.1984664801239</v>
      </c>
      <c r="H5003" s="57">
        <f ca="1">EXP(E5003*(1/'Input Parameters'!$E$23-1/G5003))</f>
        <v>0.37005654198282167</v>
      </c>
      <c r="I5003" s="10">
        <f t="shared" ca="1" si="756"/>
        <v>0.96274092403296807</v>
      </c>
      <c r="J5003" s="30">
        <f ca="1">_xlfn.BETA.INV(I5003,'Input Parameters'!$L$26,'Input Parameters'!$M$26,'Input Parameters'!$J$26,'Input Parameters'!$K$26)</f>
        <v>0.88917315065538438</v>
      </c>
      <c r="K5003" s="168">
        <f ca="1">('Input Parameters'!$E$27/'Input Parameters'!$E$38)^$J5003</f>
        <v>1.6984144605719385E-3</v>
      </c>
      <c r="L5003" s="69">
        <f ca="1">$H5003*$C5003*'Input Parameters'!$E$25*K5003</f>
        <v>0.13488347354196187</v>
      </c>
      <c r="M5003" s="24">
        <f t="shared" ca="1" si="757"/>
        <v>0.71779061746815864</v>
      </c>
      <c r="N5003" s="15">
        <f ca="1">_xlfn.NORM.INV(M5003,'Input Parameters'!$E$29,'Input Parameters'!$F$29)</f>
        <v>0.10005762906153633</v>
      </c>
      <c r="O5003" s="8">
        <f t="shared" ca="1" si="758"/>
        <v>0.48142046274574979</v>
      </c>
      <c r="P5003" s="30">
        <f ca="1">_xlfn.LOGNORM.INV(O5003,'Input Parameters'!$H$30,'Input Parameters'!$I$30)</f>
        <v>2.6248738615457099</v>
      </c>
      <c r="Q5003" s="10">
        <f t="shared" ca="1" si="759"/>
        <v>0.32882408371530947</v>
      </c>
      <c r="R5003" s="30">
        <f>IF('Input Parameters'!$E$32=0,0,_xlfn.BETA.INV(Q5003,'Input Parameters'!$L$32,'Input Parameters'!$M$32,'Input Parameters'!$J$32,'Input Parameters'!$K$32))</f>
        <v>0</v>
      </c>
      <c r="S5003" s="10">
        <f t="shared" ca="1" si="760"/>
        <v>0.80947179526952207</v>
      </c>
      <c r="T5003" s="26">
        <f ca="1">_xlfn.LOGNORM.INV(S5003,'Input Parameters'!$H$34,'Input Parameters'!$I$34)</f>
        <v>56.21671139068517</v>
      </c>
      <c r="U5003" s="10">
        <f t="shared" ca="1" si="761"/>
        <v>0.33540478456851863</v>
      </c>
      <c r="V5003" s="30">
        <f ca="1">_xlfn.BETA.INV(U5003,'Input Parameters'!$L$36,'Input Parameters'!$M$36,'Input Parameters'!$J$36,'Input Parameters'!$K$36)</f>
        <v>0.52387612591639732</v>
      </c>
      <c r="W5003" s="2">
        <f ca="1">N5003+(P5003-N5003)*(1-ERF((T5003-R5003)/(2*SQRT(L5003*'Input Parameters'!$E$38))))</f>
        <v>0.10005762906153633</v>
      </c>
      <c r="X5003">
        <f t="shared" ca="1" si="762"/>
        <v>1</v>
      </c>
      <c r="Y5003" s="7"/>
    </row>
    <row r="5004" spans="1:25" ht="15" customHeight="1" x14ac:dyDescent="0.25">
      <c r="A5004" s="139">
        <v>4997</v>
      </c>
      <c r="B5004" s="10">
        <f t="shared" ca="1" si="753"/>
        <v>0.46215082030278276</v>
      </c>
      <c r="C5004" s="60">
        <f ca="1">_xlfn.NORM.INV(B5004,'Input Parameters'!$E$15,'Input Parameters'!$F$15)</f>
        <v>265.81792351550376</v>
      </c>
      <c r="D5004" s="10">
        <f t="shared" ca="1" si="754"/>
        <v>0.19863126059701652</v>
      </c>
      <c r="E5004" s="62">
        <f ca="1">IF(_xlfn.NORM.INV(D5004,'Input Parameters'!$E$17,'Input Parameters'!$F$17)&lt;3500,3500,IF(_xlfn.NORM.INV(D5004,'Input Parameters'!$E$17,'Input Parameters'!$F$17)&gt;5500,5500,_xlfn.NORM.INV(D5004,'Input Parameters'!$E$17,'Input Parameters'!$F$17)))</f>
        <v>4207.4357485527107</v>
      </c>
      <c r="F5004" s="10">
        <f t="shared" ca="1" si="755"/>
        <v>0.89789733418354867</v>
      </c>
      <c r="G5004" s="64">
        <f ca="1">_xlfn.NORM.INV(F5004,'Input Parameters'!$E$20,'Input Parameters'!$F$20)</f>
        <v>291.15673018369802</v>
      </c>
      <c r="H5004" s="57">
        <f ca="1">EXP(E5004*(1/'Input Parameters'!$E$23-1/G5004))</f>
        <v>0.91633835674781705</v>
      </c>
      <c r="I5004" s="10">
        <f t="shared" ca="1" si="756"/>
        <v>0.87529319364633218</v>
      </c>
      <c r="J5004" s="30">
        <f ca="1">_xlfn.BETA.INV(I5004,'Input Parameters'!$L$26,'Input Parameters'!$M$26,'Input Parameters'!$J$26,'Input Parameters'!$K$26)</f>
        <v>0.82413859217089835</v>
      </c>
      <c r="K5004" s="168">
        <f ca="1">('Input Parameters'!$E$27/'Input Parameters'!$E$38)^$J5004</f>
        <v>2.7079437379899092E-3</v>
      </c>
      <c r="L5004" s="69">
        <f ca="1">$H5004*$C5004*'Input Parameters'!$E$25*K5004</f>
        <v>0.65959865893715897</v>
      </c>
      <c r="M5004" s="24">
        <f t="shared" ca="1" si="757"/>
        <v>0.17488974894073672</v>
      </c>
      <c r="N5004" s="15">
        <f ca="1">_xlfn.NORM.INV(M5004,'Input Parameters'!$E$29,'Input Parameters'!$F$29)</f>
        <v>9.9906498292117993E-2</v>
      </c>
      <c r="O5004" s="8">
        <f t="shared" ca="1" si="758"/>
        <v>0.85402641971899673</v>
      </c>
      <c r="P5004" s="30">
        <f ca="1">_xlfn.LOGNORM.INV(O5004,'Input Parameters'!$H$30,'Input Parameters'!$I$30)</f>
        <v>4.4143628975264972</v>
      </c>
      <c r="Q5004" s="10">
        <f t="shared" ca="1" si="759"/>
        <v>0.66548929104410326</v>
      </c>
      <c r="R5004" s="30">
        <f>IF('Input Parameters'!$E$32=0,0,_xlfn.BETA.INV(Q5004,'Input Parameters'!$L$32,'Input Parameters'!$M$32,'Input Parameters'!$J$32,'Input Parameters'!$K$32))</f>
        <v>0</v>
      </c>
      <c r="S5004" s="10">
        <f t="shared" ca="1" si="760"/>
        <v>0.59816280649144071</v>
      </c>
      <c r="T5004" s="26">
        <f ca="1">_xlfn.LOGNORM.INV(S5004,'Input Parameters'!$H$34,'Input Parameters'!$I$34)</f>
        <v>51.992434557904318</v>
      </c>
      <c r="U5004" s="10">
        <f t="shared" ca="1" si="761"/>
        <v>9.4395230725180967E-2</v>
      </c>
      <c r="V5004" s="30">
        <f ca="1">_xlfn.BETA.INV(U5004,'Input Parameters'!$L$36,'Input Parameters'!$M$36,'Input Parameters'!$J$36,'Input Parameters'!$K$36)</f>
        <v>0.41326930547706942</v>
      </c>
      <c r="W5004" s="2">
        <f ca="1">N5004+(P5004-N5004)*(1-ERF((T5004-R5004)/(2*SQRT(L5004*'Input Parameters'!$E$38))))</f>
        <v>9.9932342481543937E-2</v>
      </c>
      <c r="X5004">
        <f t="shared" ca="1" si="762"/>
        <v>1</v>
      </c>
      <c r="Y5004" s="7"/>
    </row>
    <row r="5005" spans="1:25" ht="15" customHeight="1" x14ac:dyDescent="0.25">
      <c r="A5005" s="139">
        <v>4998</v>
      </c>
      <c r="B5005" s="10">
        <f t="shared" ca="1" si="753"/>
        <v>0.92187751568368093</v>
      </c>
      <c r="C5005" s="60">
        <f ca="1">_xlfn.NORM.INV(B5005,'Input Parameters'!$E$15,'Input Parameters'!$F$15)</f>
        <v>347.80343780626737</v>
      </c>
      <c r="D5005" s="10">
        <f t="shared" ca="1" si="754"/>
        <v>0.90532705088973853</v>
      </c>
      <c r="E5005" s="62">
        <f ca="1">IF(_xlfn.NORM.INV(D5005,'Input Parameters'!$E$17,'Input Parameters'!$F$17)&lt;3500,3500,IF(_xlfn.NORM.INV(D5005,'Input Parameters'!$E$17,'Input Parameters'!$F$17)&gt;5500,5500,_xlfn.NORM.INV(D5005,'Input Parameters'!$E$17,'Input Parameters'!$F$17)))</f>
        <v>5500</v>
      </c>
      <c r="F5005" s="10">
        <f t="shared" ca="1" si="755"/>
        <v>0.66370694385489337</v>
      </c>
      <c r="G5005" s="64">
        <f ca="1">_xlfn.NORM.INV(F5005,'Input Parameters'!$E$20,'Input Parameters'!$F$20)</f>
        <v>285.48142931304574</v>
      </c>
      <c r="H5005" s="57">
        <f ca="1">EXP(E5005*(1/'Input Parameters'!$E$23-1/G5005))</f>
        <v>0.61278428178288891</v>
      </c>
      <c r="I5005" s="10">
        <f t="shared" ca="1" si="756"/>
        <v>0.4211770065572884</v>
      </c>
      <c r="J5005" s="30">
        <f ca="1">_xlfn.BETA.INV(I5005,'Input Parameters'!$L$26,'Input Parameters'!$M$26,'Input Parameters'!$J$26,'Input Parameters'!$K$26)</f>
        <v>0.62894017811386338</v>
      </c>
      <c r="K5005" s="168">
        <f ca="1">('Input Parameters'!$E$27/'Input Parameters'!$E$38)^$J5005</f>
        <v>1.0983041923144627E-2</v>
      </c>
      <c r="L5005" s="69">
        <f ca="1">$H5005*$C5005*'Input Parameters'!$E$25*K5005</f>
        <v>2.3407990290739082</v>
      </c>
      <c r="M5005" s="24">
        <f t="shared" ca="1" si="757"/>
        <v>1.3269693232723645E-2</v>
      </c>
      <c r="N5005" s="15">
        <f ca="1">_xlfn.NORM.INV(M5005,'Input Parameters'!$E$29,'Input Parameters'!$F$29)</f>
        <v>9.9778177340788005E-2</v>
      </c>
      <c r="O5005" s="8">
        <f t="shared" ca="1" si="758"/>
        <v>0.89638737190228701</v>
      </c>
      <c r="P5005" s="30">
        <f ca="1">_xlfn.LOGNORM.INV(O5005,'Input Parameters'!$H$30,'Input Parameters'!$I$30)</f>
        <v>4.8686769354081383</v>
      </c>
      <c r="Q5005" s="10">
        <f t="shared" ca="1" si="759"/>
        <v>0.54363576688726012</v>
      </c>
      <c r="R5005" s="30">
        <f>IF('Input Parameters'!$E$32=0,0,_xlfn.BETA.INV(Q5005,'Input Parameters'!$L$32,'Input Parameters'!$M$32,'Input Parameters'!$J$32,'Input Parameters'!$K$32))</f>
        <v>0</v>
      </c>
      <c r="S5005" s="10">
        <f t="shared" ca="1" si="760"/>
        <v>0.37532807563921822</v>
      </c>
      <c r="T5005" s="26">
        <f ca="1">_xlfn.LOGNORM.INV(S5005,'Input Parameters'!$H$34,'Input Parameters'!$I$34)</f>
        <v>48.452131841929472</v>
      </c>
      <c r="U5005" s="10">
        <f t="shared" ca="1" si="761"/>
        <v>0.51495364980457226</v>
      </c>
      <c r="V5005" s="30">
        <f ca="1">_xlfn.BETA.INV(U5005,'Input Parameters'!$L$36,'Input Parameters'!$M$36,'Input Parameters'!$J$36,'Input Parameters'!$K$36)</f>
        <v>0.59162201319326435</v>
      </c>
      <c r="W5005" s="2">
        <f ca="1">N5005+(P5005-N5005)*(1-ERF((T5005-R5005)/(2*SQRT(L5005*'Input Parameters'!$E$38))))</f>
        <v>0.21964546513161684</v>
      </c>
      <c r="X5005">
        <f t="shared" ca="1" si="762"/>
        <v>1</v>
      </c>
      <c r="Y5005" s="7"/>
    </row>
    <row r="5006" spans="1:25" ht="15" customHeight="1" x14ac:dyDescent="0.25">
      <c r="A5006" s="139">
        <v>4999</v>
      </c>
      <c r="B5006" s="10">
        <f t="shared" ca="1" si="70"/>
        <v>0.23602463710977162</v>
      </c>
      <c r="C5006" s="60">
        <f ca="1">_xlfn.NORM.INV(B5006,'Input Parameters'!$E$15,'Input Parameters'!$F$15)</f>
        <v>231.99405548059559</v>
      </c>
      <c r="D5006" s="10">
        <f t="shared" ca="1" si="71"/>
        <v>0.67530411353874653</v>
      </c>
      <c r="E5006" s="62">
        <f ca="1">IF(_xlfn.NORM.INV(D5006,'Input Parameters'!$E$17,'Input Parameters'!$F$17)&lt;3500,3500,IF(_xlfn.NORM.INV(D5006,'Input Parameters'!$E$17,'Input Parameters'!$F$17)&gt;5500,5500,_xlfn.NORM.INV(D5006,'Input Parameters'!$E$17,'Input Parameters'!$F$17)))</f>
        <v>5118.2251188559985</v>
      </c>
      <c r="F5006" s="10">
        <f t="shared" ca="1" si="72"/>
        <v>0.46324420730359972</v>
      </c>
      <c r="G5006" s="64">
        <f ca="1">_xlfn.NORM.INV(F5006,'Input Parameters'!$E$20,'Input Parameters'!$F$20)</f>
        <v>282.03183224938329</v>
      </c>
      <c r="H5006" s="57">
        <f ca="1">EXP(E5006*(1/'Input Parameters'!$E$23-1/G5006))</f>
        <v>0.50913913043074976</v>
      </c>
      <c r="I5006" s="10">
        <f t="shared" ca="1" si="73"/>
        <v>0.87323139219036217</v>
      </c>
      <c r="J5006" s="30">
        <f ca="1">_xlfn.BETA.INV(I5006,'Input Parameters'!$L$26,'Input Parameters'!$M$26,'Input Parameters'!$J$26,'Input Parameters'!$K$26)</f>
        <v>0.82296185702616631</v>
      </c>
      <c r="K5006" s="168">
        <f ca="1">('Input Parameters'!$E$27/'Input Parameters'!$E$38)^$J5006</f>
        <v>2.7308975491904851E-3</v>
      </c>
      <c r="L5006" s="69">
        <f ca="1">$H5006*$C5006*'Input Parameters'!$E$25*K5006</f>
        <v>0.32256611310952837</v>
      </c>
      <c r="M5006" s="24">
        <f t="shared" ca="1" si="74"/>
        <v>7.9719055271533112E-2</v>
      </c>
      <c r="N5006" s="15">
        <f ca="1">_xlfn.NORM.INV(M5006,'Input Parameters'!$E$29,'Input Parameters'!$F$29)</f>
        <v>9.9859303615685166E-2</v>
      </c>
      <c r="O5006" s="8">
        <f t="shared" ca="1" si="75"/>
        <v>0.29085659659320418</v>
      </c>
      <c r="P5006" s="30">
        <f ca="1">_xlfn.LOGNORM.INV(O5006,'Input Parameters'!$H$30,'Input Parameters'!$I$30)</f>
        <v>2.0684789417332761</v>
      </c>
      <c r="Q5006" s="10">
        <f t="shared" ca="1" si="76"/>
        <v>0.59849915295548783</v>
      </c>
      <c r="R5006" s="30">
        <f>IF('Input Parameters'!$E$32=0,0,_xlfn.BETA.INV(Q5006,'Input Parameters'!$L$32,'Input Parameters'!$M$32,'Input Parameters'!$J$32,'Input Parameters'!$K$32))</f>
        <v>0</v>
      </c>
      <c r="S5006" s="10">
        <f t="shared" ca="1" si="77"/>
        <v>0.28846775600157404</v>
      </c>
      <c r="T5006" s="26">
        <f ca="1">_xlfn.LOGNORM.INV(S5006,'Input Parameters'!$H$34,'Input Parameters'!$I$34)</f>
        <v>47.025079060033605</v>
      </c>
      <c r="U5006" s="10">
        <f t="shared" ca="1" si="78"/>
        <v>0.1488106417293652</v>
      </c>
      <c r="V5006" s="30">
        <f ca="1">_xlfn.BETA.INV(U5006,'Input Parameters'!$L$36,'Input Parameters'!$M$36,'Input Parameters'!$J$36,'Input Parameters'!$K$36)</f>
        <v>0.44431994401872399</v>
      </c>
      <c r="W5006" s="2">
        <f ca="1">N5006+(P5006-N5006)*(1-ERF((T5006-R5006)/(2*SQRT(L5006*'Input Parameters'!$E$38))))</f>
        <v>9.9859313022767182E-2</v>
      </c>
      <c r="X5006">
        <f t="shared" ca="1" si="762"/>
        <v>1</v>
      </c>
      <c r="Y5006" s="7"/>
    </row>
    <row r="5007" spans="1:25" ht="15" customHeight="1" thickBot="1" x14ac:dyDescent="0.3">
      <c r="A5007" s="140">
        <v>5000</v>
      </c>
      <c r="B5007" s="11">
        <f t="shared" ca="1" si="70"/>
        <v>0.72051897713611646</v>
      </c>
      <c r="C5007" s="61">
        <f ca="1">_xlfn.NORM.INV(B5007,'Input Parameters'!$E$15,'Input Parameters'!$F$15)</f>
        <v>302.63697466718293</v>
      </c>
      <c r="D5007" s="11">
        <f t="shared" ca="1" si="71"/>
        <v>0.31281608056088572</v>
      </c>
      <c r="E5007" s="63">
        <f ca="1">IF(_xlfn.NORM.INV(D5007,'Input Parameters'!$E$17,'Input Parameters'!$F$17)&lt;3500,3500,IF(_xlfn.NORM.INV(D5007,'Input Parameters'!$E$17,'Input Parameters'!$F$17)&gt;5500,5500,_xlfn.NORM.INV(D5007,'Input Parameters'!$E$17,'Input Parameters'!$F$17)))</f>
        <v>4458.481351132702</v>
      </c>
      <c r="F5007" s="11">
        <f t="shared" ca="1" si="72"/>
        <v>0.13594885951047408</v>
      </c>
      <c r="G5007" s="65">
        <f ca="1">_xlfn.NORM.INV(F5007,'Input Parameters'!$E$20,'Input Parameters'!$F$20)</f>
        <v>275.28869121178252</v>
      </c>
      <c r="H5007" s="58">
        <f ca="1">EXP(E5007*(1/'Input Parameters'!$E$23-1/G5007))</f>
        <v>0.37709962621581472</v>
      </c>
      <c r="I5007" s="11">
        <f t="shared" ca="1" si="73"/>
        <v>0.61206477089765698</v>
      </c>
      <c r="J5007" s="31">
        <f ca="1">_xlfn.BETA.INV(I5007,'Input Parameters'!$L$26,'Input Parameters'!$M$26,'Input Parameters'!$J$26,'Input Parameters'!$K$26)</f>
        <v>0.70607359622746779</v>
      </c>
      <c r="K5007" s="169">
        <f ca="1">('Input Parameters'!$E$27/'Input Parameters'!$E$38)^$J5007</f>
        <v>6.315914753164697E-3</v>
      </c>
      <c r="L5007" s="70">
        <f ca="1">$H5007*$C5007*'Input Parameters'!$E$25*K5007</f>
        <v>0.72079928707016327</v>
      </c>
      <c r="M5007" s="25">
        <f t="shared" ca="1" si="74"/>
        <v>0.21242552258465719</v>
      </c>
      <c r="N5007" s="50">
        <f ca="1">_xlfn.NORM.INV(M5007,'Input Parameters'!$E$29,'Input Parameters'!$F$29)</f>
        <v>9.9920196649168083E-2</v>
      </c>
      <c r="O5007" s="9">
        <f t="shared" ca="1" si="75"/>
        <v>0.23728448259605117</v>
      </c>
      <c r="P5007" s="31">
        <f ca="1">_xlfn.LOGNORM.INV(O5007,'Input Parameters'!$H$30,'Input Parameters'!$I$30)</f>
        <v>1.9141193621380075</v>
      </c>
      <c r="Q5007" s="11">
        <f t="shared" ca="1" si="76"/>
        <v>0.94450447186796294</v>
      </c>
      <c r="R5007" s="31">
        <f>IF('Input Parameters'!$E$32=0,0,_xlfn.BETA.INV(Q5007,'Input Parameters'!$L$32,'Input Parameters'!$M$32,'Input Parameters'!$J$32,'Input Parameters'!$K$32))</f>
        <v>0</v>
      </c>
      <c r="S5007" s="11">
        <f t="shared" ca="1" si="77"/>
        <v>0.9883956121802091</v>
      </c>
      <c r="T5007" s="16">
        <f ca="1">_xlfn.LOGNORM.INV(S5007,'Input Parameters'!$H$34,'Input Parameters'!$I$34)</f>
        <v>66.872826177304745</v>
      </c>
      <c r="U5007" s="11">
        <f t="shared" ca="1" si="78"/>
        <v>0.79589262951758077</v>
      </c>
      <c r="V5007" s="31">
        <f ca="1">_xlfn.BETA.INV(U5007,'Input Parameters'!$L$36,'Input Parameters'!$M$36,'Input Parameters'!$J$36,'Input Parameters'!$K$36)</f>
        <v>0.72114688303522567</v>
      </c>
      <c r="W5007" s="2">
        <f ca="1">N5007+(P5007-N5007)*(1-ERF((T5007-R5007)/(2*SQRT(L5007*'Input Parameters'!$E$38))))</f>
        <v>9.992024295824474E-2</v>
      </c>
      <c r="X5007">
        <f t="shared" ca="1" si="762"/>
        <v>1</v>
      </c>
      <c r="Y5007" s="7"/>
    </row>
    <row r="5009" spans="1:23" x14ac:dyDescent="0.25">
      <c r="A5009" t="s">
        <v>107</v>
      </c>
    </row>
    <row r="5011" spans="1:23" x14ac:dyDescent="0.25">
      <c r="A5011" t="s">
        <v>109</v>
      </c>
      <c r="C5011" s="51">
        <f ca="1">AVERAGE(C8:C5007)</f>
        <v>270.58977210312645</v>
      </c>
      <c r="D5011" s="51"/>
      <c r="E5011" s="59">
        <f ca="1">AVERAGE(E8:E5007)</f>
        <v>4741.990152587281</v>
      </c>
      <c r="F5011" s="59"/>
      <c r="G5011" s="17">
        <f ca="1">AVERAGE(G8:G5007)</f>
        <v>282.65298691724377</v>
      </c>
      <c r="H5011" s="17">
        <f ca="1">AVERAGE(H8:H5007)</f>
        <v>0.5954226945871568</v>
      </c>
      <c r="J5011" s="39">
        <f ca="1">AVERAGE(J8:J5007)</f>
        <v>0.65047089518469614</v>
      </c>
      <c r="K5011" s="39">
        <f ca="1">AVERAGE(K8:K5007)</f>
        <v>1.7887470023885892E-2</v>
      </c>
      <c r="L5011" s="51">
        <f ca="1">AVERAGE(L8:L5007)</f>
        <v>2.9034649179294965</v>
      </c>
      <c r="M5011" s="51"/>
      <c r="N5011" s="51">
        <f ca="1">AVERAGE(N8:N5007)</f>
        <v>0.10000085710462953</v>
      </c>
      <c r="O5011" s="51"/>
      <c r="P5011" s="51">
        <f ca="1">AVERAGE(P8:P5007)</f>
        <v>3.0118451002345936</v>
      </c>
      <c r="Q5011" s="51"/>
      <c r="R5011" s="51">
        <f>AVERAGE(R8:R5007)</f>
        <v>0</v>
      </c>
      <c r="S5011" s="51"/>
      <c r="T5011" s="51">
        <f ca="1">AVERAGE(T8:T5007)</f>
        <v>50.707032605183535</v>
      </c>
      <c r="U5011" s="51"/>
      <c r="V5011" s="51">
        <f ca="1">AVERAGE(V8:V5007)</f>
        <v>0.59770420282812486</v>
      </c>
    </row>
    <row r="5012" spans="1:23" x14ac:dyDescent="0.25">
      <c r="A5012" t="s">
        <v>108</v>
      </c>
      <c r="C5012" s="2">
        <f>'Input Parameters'!E15</f>
        <v>270.96719999999999</v>
      </c>
      <c r="E5012">
        <f>'Input Parameters'!E17</f>
        <v>4800</v>
      </c>
      <c r="G5012" s="71">
        <f>'Input Parameters'!E20</f>
        <v>282.64999999999998</v>
      </c>
      <c r="H5012" s="71"/>
      <c r="J5012" s="2">
        <f>'Input Parameters'!E26</f>
        <v>0.65</v>
      </c>
      <c r="N5012" s="2">
        <f>'Input Parameters'!E29</f>
        <v>0.1</v>
      </c>
      <c r="P5012" s="2">
        <f>'Input Parameters'!E30</f>
        <v>3</v>
      </c>
      <c r="R5012" s="2">
        <f>'Input Parameters'!E32</f>
        <v>0</v>
      </c>
      <c r="T5012" s="2">
        <f>'Input Parameters'!E34</f>
        <v>50.8</v>
      </c>
      <c r="V5012" s="2">
        <f>'Input Parameters'!E36</f>
        <v>0.6</v>
      </c>
    </row>
    <row r="5014" spans="1:23" x14ac:dyDescent="0.25">
      <c r="A5014" t="s">
        <v>110</v>
      </c>
      <c r="C5014" s="2">
        <f ca="1">MAX(C8:C5007)</f>
        <v>470.18674377074228</v>
      </c>
      <c r="D5014" s="2"/>
      <c r="E5014" s="170">
        <f t="shared" ref="E5014:V5014" ca="1" si="763">MAX(E8:E5007)</f>
        <v>5500</v>
      </c>
      <c r="F5014" s="2"/>
      <c r="G5014" s="2">
        <f t="shared" ca="1" si="763"/>
        <v>312.58368875724062</v>
      </c>
      <c r="H5014" s="2">
        <f t="shared" ca="1" si="763"/>
        <v>2.7569476711310301</v>
      </c>
      <c r="I5014" s="2"/>
      <c r="J5014" s="2">
        <f t="shared" ca="1" si="763"/>
        <v>0.98760790469342696</v>
      </c>
      <c r="K5014" s="2">
        <f t="shared" ca="1" si="763"/>
        <v>0.40379511965591508</v>
      </c>
      <c r="L5014" s="2">
        <f t="shared" ca="1" si="763"/>
        <v>258.61781069283103</v>
      </c>
      <c r="M5014" s="2"/>
      <c r="N5014" s="2">
        <f t="shared" ca="1" si="763"/>
        <v>0.10035704051123065</v>
      </c>
      <c r="O5014" s="2"/>
      <c r="P5014" s="2">
        <f t="shared" ca="1" si="763"/>
        <v>12.728035436098081</v>
      </c>
      <c r="Q5014" s="2"/>
      <c r="R5014" s="2">
        <f t="shared" si="763"/>
        <v>0</v>
      </c>
      <c r="S5014" s="2"/>
      <c r="T5014" s="2">
        <f t="shared" ca="1" si="763"/>
        <v>78.689519152131325</v>
      </c>
      <c r="U5014" s="2"/>
      <c r="V5014" s="2">
        <f t="shared" ca="1" si="763"/>
        <v>1.2381077377285346</v>
      </c>
    </row>
    <row r="5015" spans="1:23" x14ac:dyDescent="0.25">
      <c r="A5015" t="s">
        <v>111</v>
      </c>
      <c r="C5015" s="2">
        <f ca="1">MIN(C8:C5007)</f>
        <v>80.182669073855379</v>
      </c>
      <c r="D5015" s="2"/>
      <c r="E5015" s="170">
        <f t="shared" ref="E5015:V5015" ca="1" si="764">MIN(E8:E5007)</f>
        <v>3500</v>
      </c>
      <c r="F5015" s="2"/>
      <c r="G5015" s="2">
        <f t="shared" ca="1" si="764"/>
        <v>257.7585447944407</v>
      </c>
      <c r="H5015" s="2">
        <f t="shared" ca="1" si="764"/>
        <v>0.10283646457854498</v>
      </c>
      <c r="I5015" s="2"/>
      <c r="J5015" s="2">
        <f t="shared" ca="1" si="764"/>
        <v>0.12642473941135579</v>
      </c>
      <c r="K5015" s="2">
        <f t="shared" ca="1" si="764"/>
        <v>8.3829963429296855E-4</v>
      </c>
      <c r="L5015" s="2">
        <f t="shared" ca="1" si="764"/>
        <v>3.7744434898484065E-2</v>
      </c>
      <c r="M5015" s="2"/>
      <c r="N5015" s="2">
        <f t="shared" ca="1" si="764"/>
        <v>9.9651635287317297E-2</v>
      </c>
      <c r="O5015" s="2"/>
      <c r="P5015" s="2">
        <f t="shared" ca="1" si="764"/>
        <v>0.45389864621850579</v>
      </c>
      <c r="Q5015" s="2"/>
      <c r="R5015" s="2">
        <f t="shared" si="764"/>
        <v>0</v>
      </c>
      <c r="S5015" s="2"/>
      <c r="T5015" s="2">
        <f t="shared" ca="1" si="764"/>
        <v>32.540500614676752</v>
      </c>
      <c r="U5015" s="2"/>
      <c r="V5015" s="2">
        <f t="shared" ca="1" si="764"/>
        <v>0.24691979713936529</v>
      </c>
    </row>
    <row r="5017" spans="1:23" x14ac:dyDescent="0.25">
      <c r="S5017" t="s">
        <v>95</v>
      </c>
      <c r="V5017">
        <f ca="1">SUM(X8:X5007)</f>
        <v>4490</v>
      </c>
    </row>
    <row r="5018" spans="1:23" x14ac:dyDescent="0.25">
      <c r="S5018" t="s">
        <v>96</v>
      </c>
      <c r="V5018">
        <f ca="1">COUNT(X8:X5007)</f>
        <v>5000</v>
      </c>
    </row>
    <row r="5019" spans="1:23" x14ac:dyDescent="0.25">
      <c r="S5019" t="s">
        <v>48</v>
      </c>
      <c r="V5019" s="2">
        <f ca="1">SUM(X8:X5007)/COUNT(X8:X5007)</f>
        <v>0.89800000000000002</v>
      </c>
    </row>
    <row r="5020" spans="1:23" ht="18" x14ac:dyDescent="0.35">
      <c r="S5020" t="s">
        <v>47</v>
      </c>
      <c r="V5020" s="2">
        <f ca="1">1-V5019</f>
        <v>0.10199999999999998</v>
      </c>
    </row>
    <row r="5021" spans="1:23" x14ac:dyDescent="0.25">
      <c r="S5021" s="36" t="s">
        <v>69</v>
      </c>
      <c r="V5021" s="160">
        <f ca="1">ROUND(-_xlfn.NORM.S.INV(V5020),3)</f>
        <v>1.27</v>
      </c>
      <c r="W5021" t="str">
        <f ca="1">IF(V5021&gt;=V5022,"Passes","Fails")</f>
        <v>Fails</v>
      </c>
    </row>
    <row r="5022" spans="1:23" x14ac:dyDescent="0.25">
      <c r="S5022" s="36" t="s">
        <v>70</v>
      </c>
      <c r="V5022">
        <f>'Input Parameters'!E39</f>
        <v>1.3</v>
      </c>
    </row>
  </sheetData>
  <mergeCells count="17">
    <mergeCell ref="S5:T6"/>
    <mergeCell ref="U5:V6"/>
    <mergeCell ref="L5:L6"/>
    <mergeCell ref="K5:K6"/>
    <mergeCell ref="A2:X3"/>
    <mergeCell ref="A4:X4"/>
    <mergeCell ref="A5:A7"/>
    <mergeCell ref="B5:C6"/>
    <mergeCell ref="D5:E6"/>
    <mergeCell ref="W5:W6"/>
    <mergeCell ref="X5:X7"/>
    <mergeCell ref="F5:G6"/>
    <mergeCell ref="H5:H6"/>
    <mergeCell ref="I5:J6"/>
    <mergeCell ref="M5:N6"/>
    <mergeCell ref="O5:P6"/>
    <mergeCell ref="Q5:R6"/>
  </mergeCells>
  <pageMargins left="0.7" right="0.7" top="0.75" bottom="0.75" header="0.3" footer="0.3"/>
  <pageSetup scale="56" fitToHeight="0" orientation="landscape"/>
  <headerFooter>
    <oddHeader>&amp;C
&amp;G</oddHeader>
    <oddFooter>&amp;C&amp;P of &amp;N</oddFooter>
  </headerFooter>
  <drawing r:id="rId1"/>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6"/>
  <sheetViews>
    <sheetView topLeftCell="A19" zoomScaleNormal="100" workbookViewId="0">
      <selection activeCell="O38" sqref="O38"/>
    </sheetView>
  </sheetViews>
  <sheetFormatPr defaultRowHeight="15" x14ac:dyDescent="0.25"/>
  <cols>
    <col min="1" max="1" width="20.7109375" customWidth="1"/>
  </cols>
  <sheetData>
    <row r="1" spans="1:15" ht="73.5" customHeight="1" x14ac:dyDescent="0.25">
      <c r="A1" s="215"/>
      <c r="B1" s="215"/>
      <c r="C1" s="215"/>
      <c r="D1" s="215"/>
      <c r="E1" s="215"/>
      <c r="F1" s="215"/>
      <c r="G1" s="215"/>
      <c r="H1" s="215"/>
      <c r="I1" s="215"/>
      <c r="J1" s="215"/>
      <c r="K1" s="215"/>
      <c r="L1" s="215"/>
      <c r="M1" s="215"/>
      <c r="N1" s="215"/>
      <c r="O1" s="215"/>
    </row>
    <row r="35" spans="1:11" x14ac:dyDescent="0.25">
      <c r="A35" t="s">
        <v>75</v>
      </c>
      <c r="B35">
        <f>'Input Parameters'!E27</f>
        <v>7.6700000000000004E-2</v>
      </c>
      <c r="C35">
        <v>0.33329999999999999</v>
      </c>
      <c r="D35">
        <v>1</v>
      </c>
      <c r="E35">
        <f>0.05*$K35</f>
        <v>5</v>
      </c>
      <c r="F35">
        <f>0.1*$K35</f>
        <v>10</v>
      </c>
      <c r="G35">
        <f>0.2*$K35</f>
        <v>20</v>
      </c>
      <c r="H35">
        <f>0.4*$K35</f>
        <v>40</v>
      </c>
      <c r="I35">
        <f>0.6*$K35</f>
        <v>60</v>
      </c>
      <c r="J35">
        <f>0.8*$K35</f>
        <v>80</v>
      </c>
      <c r="K35" s="170">
        <f>'Input Parameters'!E38</f>
        <v>100</v>
      </c>
    </row>
    <row r="36" spans="1:11" x14ac:dyDescent="0.25">
      <c r="A36" t="s">
        <v>132</v>
      </c>
      <c r="B36" s="160">
        <f ca="1">('Input Parameters'!$E$27/B35)^'Monte Carlo Trial Results'!$J$5011</f>
        <v>1</v>
      </c>
      <c r="C36" s="160">
        <f ca="1">('Input Parameters'!$E$27/C35)^'Monte Carlo Trial Results'!$J$5011</f>
        <v>0.38456838881879429</v>
      </c>
      <c r="D36" s="160">
        <f ca="1">('Input Parameters'!$E$27/D35)^'Monte Carlo Trial Results'!$J$5011</f>
        <v>0.18818796331122822</v>
      </c>
      <c r="E36" s="160">
        <f ca="1">('Input Parameters'!$E$27/E35)^'Monte Carlo Trial Results'!$J$5011</f>
        <v>6.6059030814233366E-2</v>
      </c>
      <c r="F36" s="160">
        <f ca="1">('Input Parameters'!$E$27/F35)^'Monte Carlo Trial Results'!$J$5011</f>
        <v>4.2084381307181007E-2</v>
      </c>
      <c r="G36" s="160">
        <f ca="1">('Input Parameters'!$E$27/G35)^'Monte Carlo Trial Results'!$J$5011</f>
        <v>2.6810795256575246E-2</v>
      </c>
      <c r="H36" s="160">
        <f ca="1">('Input Parameters'!$E$27/H35)^'Monte Carlo Trial Results'!$J$5011</f>
        <v>1.7080416058471149E-2</v>
      </c>
      <c r="I36" s="160">
        <f ca="1">('Input Parameters'!$E$27/I35)^'Monte Carlo Trial Results'!$J$5011</f>
        <v>1.3120675856235137E-2</v>
      </c>
      <c r="J36" s="160">
        <f ca="1">('Input Parameters'!$E$27/J35)^'Monte Carlo Trial Results'!$J$5011</f>
        <v>1.0881460618328022E-2</v>
      </c>
      <c r="K36" s="160">
        <f ca="1">('Input Parameters'!$E$27/K35)^'Monte Carlo Trial Results'!$J$5011</f>
        <v>9.4113094102577666E-3</v>
      </c>
    </row>
    <row r="75" spans="1:11" x14ac:dyDescent="0.25">
      <c r="A75" t="s">
        <v>75</v>
      </c>
      <c r="B75">
        <f>B35</f>
        <v>7.6700000000000004E-2</v>
      </c>
      <c r="C75">
        <f t="shared" ref="C75:K75" si="0">C35</f>
        <v>0.33329999999999999</v>
      </c>
      <c r="D75">
        <f t="shared" si="0"/>
        <v>1</v>
      </c>
      <c r="E75">
        <f t="shared" si="0"/>
        <v>5</v>
      </c>
      <c r="F75">
        <f t="shared" si="0"/>
        <v>10</v>
      </c>
      <c r="G75">
        <f t="shared" si="0"/>
        <v>20</v>
      </c>
      <c r="H75">
        <f t="shared" si="0"/>
        <v>40</v>
      </c>
      <c r="I75">
        <f t="shared" si="0"/>
        <v>60</v>
      </c>
      <c r="J75">
        <f t="shared" si="0"/>
        <v>80</v>
      </c>
      <c r="K75">
        <f t="shared" si="0"/>
        <v>100</v>
      </c>
    </row>
    <row r="76" spans="1:11" ht="18.75" x14ac:dyDescent="0.35">
      <c r="A76" t="s">
        <v>76</v>
      </c>
      <c r="B76" s="2">
        <f ca="1">'Monte Carlo Trial Results'!$H$5011*'Monte Carlo Trial Results'!$C$5011*'Input Parameters'!$E$25*B36</f>
        <v>161.11529123336823</v>
      </c>
      <c r="C76" s="2">
        <f ca="1">'Monte Carlo Trial Results'!$H$5011*'Monte Carlo Trial Results'!$C$5011*'Input Parameters'!$E$25*C36</f>
        <v>61.959847963687231</v>
      </c>
      <c r="D76" s="2">
        <f ca="1">'Monte Carlo Trial Results'!$H$5011*'Monte Carlo Trial Results'!$C$5011*'Input Parameters'!$E$25*D36</f>
        <v>30.31995851550295</v>
      </c>
      <c r="E76" s="2">
        <f ca="1">'Monte Carlo Trial Results'!$H$5011*'Monte Carlo Trial Results'!$C$5011*'Input Parameters'!$E$25*E36</f>
        <v>10.643119988229255</v>
      </c>
      <c r="F76" s="2">
        <f ca="1">'Monte Carlo Trial Results'!$H$5011*'Monte Carlo Trial Results'!$C$5011*'Input Parameters'!$E$25*F36</f>
        <v>6.7804373506825861</v>
      </c>
      <c r="G76" s="2">
        <f ca="1">'Monte Carlo Trial Results'!$H$5011*'Monte Carlo Trial Results'!$C$5011*'Input Parameters'!$E$25*G36</f>
        <v>4.3196290859613278</v>
      </c>
      <c r="H76" s="2">
        <f ca="1">'Monte Carlo Trial Results'!$H$5011*'Monte Carlo Trial Results'!$C$5011*'Input Parameters'!$E$25*H36</f>
        <v>2.7519162076476786</v>
      </c>
      <c r="I76" s="2">
        <f ca="1">'Monte Carlo Trial Results'!$H$5011*'Monte Carlo Trial Results'!$C$5011*'Input Parameters'!$E$25*I36</f>
        <v>2.113941511755947</v>
      </c>
      <c r="J76" s="2">
        <f ca="1">'Monte Carlo Trial Results'!$H$5011*'Monte Carlo Trial Results'!$C$5011*'Input Parameters'!$E$25*J36</f>
        <v>1.7531696965663464</v>
      </c>
      <c r="K76" s="2">
        <f ca="1">'Monte Carlo Trial Results'!$H$5011*'Monte Carlo Trial Results'!$C$5011*'Input Parameters'!$E$25*K36</f>
        <v>1.516305856521019</v>
      </c>
    </row>
  </sheetData>
  <mergeCells count="1">
    <mergeCell ref="A1:O1"/>
  </mergeCells>
  <pageMargins left="0.7" right="0.7" top="0.75" bottom="0.75" header="0.3" footer="0.3"/>
  <pageSetup scale="57" orientation="portrait"/>
  <headerFooter>
    <oddHeader>&amp;C
&amp;G</oddHeader>
  </headerFooter>
  <drawing r:id="rId1"/>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0"/>
  <sheetViews>
    <sheetView workbookViewId="0">
      <selection activeCell="B15" sqref="B15"/>
    </sheetView>
  </sheetViews>
  <sheetFormatPr defaultRowHeight="15" x14ac:dyDescent="0.25"/>
  <cols>
    <col min="2" max="2" width="48.7109375" customWidth="1"/>
    <col min="6" max="6" width="9.28515625" bestFit="1" customWidth="1"/>
  </cols>
  <sheetData>
    <row r="2" spans="2:11" x14ac:dyDescent="0.25">
      <c r="B2" t="s">
        <v>128</v>
      </c>
      <c r="E2" s="2">
        <v>0.3</v>
      </c>
      <c r="F2" s="2">
        <v>0.12</v>
      </c>
      <c r="J2">
        <v>0</v>
      </c>
      <c r="K2">
        <v>1</v>
      </c>
    </row>
    <row r="3" spans="2:11" x14ac:dyDescent="0.25">
      <c r="B3" t="s">
        <v>129</v>
      </c>
      <c r="E3" s="2">
        <v>0.6</v>
      </c>
      <c r="F3" s="2">
        <v>0.15</v>
      </c>
      <c r="J3">
        <v>0</v>
      </c>
      <c r="K3">
        <v>1</v>
      </c>
    </row>
    <row r="4" spans="2:11" x14ac:dyDescent="0.25">
      <c r="B4" t="s">
        <v>130</v>
      </c>
      <c r="E4" s="2">
        <v>0.45</v>
      </c>
      <c r="F4" s="2">
        <v>0.2</v>
      </c>
      <c r="J4">
        <v>0</v>
      </c>
      <c r="K4">
        <v>1</v>
      </c>
    </row>
    <row r="5" spans="2:11" x14ac:dyDescent="0.25">
      <c r="B5" t="s">
        <v>127</v>
      </c>
      <c r="E5" s="2">
        <v>0.65</v>
      </c>
      <c r="F5" s="2">
        <v>0.15</v>
      </c>
      <c r="J5">
        <v>0</v>
      </c>
      <c r="K5">
        <v>1</v>
      </c>
    </row>
    <row r="9" spans="2:11" x14ac:dyDescent="0.25">
      <c r="B9" t="s">
        <v>99</v>
      </c>
      <c r="E9">
        <v>8.9</v>
      </c>
      <c r="F9">
        <v>5.6</v>
      </c>
      <c r="J9">
        <v>0</v>
      </c>
      <c r="K9">
        <v>50</v>
      </c>
    </row>
    <row r="10" spans="2:11" x14ac:dyDescent="0.25">
      <c r="B10" t="s">
        <v>100</v>
      </c>
      <c r="E10">
        <v>0</v>
      </c>
      <c r="F10">
        <f>E10*G9</f>
        <v>0</v>
      </c>
      <c r="J10">
        <v>0</v>
      </c>
      <c r="K10">
        <v>0</v>
      </c>
    </row>
  </sheetData>
  <pageMargins left="0.7" right="0.7" top="0.75" bottom="0.75" header="0.3" footer="0.3"/>
  <pageSetup orientation="portrait"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1" sqref="I11"/>
    </sheetView>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F6F7467BF2BB4E81AE1A49DAEFE632" ma:contentTypeVersion="1" ma:contentTypeDescription="Create a new document." ma:contentTypeScope="" ma:versionID="5ad88b801fd9e6be6d4163d526c19a86">
  <xsd:schema xmlns:xsd="http://www.w3.org/2001/XMLSchema" xmlns:xs="http://www.w3.org/2001/XMLSchema" xmlns:p="http://schemas.microsoft.com/office/2006/metadata/properties" xmlns:ns1="http://schemas.microsoft.com/sharepoint/v3" targetNamespace="http://schemas.microsoft.com/office/2006/metadata/properties" ma:root="true" ma:fieldsID="7eb741f30fcdd1d6053161891e090454"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1FD275F-F954-4BE9-9A69-9CB41F97E8B5}"/>
</file>

<file path=customXml/itemProps2.xml><?xml version="1.0" encoding="utf-8"?>
<ds:datastoreItem xmlns:ds="http://schemas.openxmlformats.org/officeDocument/2006/customXml" ds:itemID="{15E82AE3-6B6F-4109-888C-F644F389FCBD}"/>
</file>

<file path=customXml/itemProps3.xml><?xml version="1.0" encoding="utf-8"?>
<ds:datastoreItem xmlns:ds="http://schemas.openxmlformats.org/officeDocument/2006/customXml" ds:itemID="{687E02BC-24EE-4C2F-BA3E-C0C6C616365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Instructions</vt:lpstr>
      <vt:lpstr>Input Parameters</vt:lpstr>
      <vt:lpstr>Monte Carlo Trial Results</vt:lpstr>
      <vt:lpstr>Chloride Diffusion Coefficient</vt:lpstr>
      <vt:lpstr>List boxes</vt:lpstr>
      <vt:lpstr>Sheet1</vt:lpstr>
      <vt:lpstr>ageing_exponent</vt:lpstr>
      <vt:lpstr>Instructions!Print_Titles</vt:lpstr>
      <vt:lpstr>'Monte Carlo Trial Results'!Print_Titles</vt:lpstr>
      <vt:lpstr>Transfer_function</vt:lpstr>
    </vt:vector>
  </TitlesOfParts>
  <Company>Oregon State University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Mike.Bartholomew@CH2M.com</dc:creator>
  <cp:lastModifiedBy>Mike Bartholomew</cp:lastModifiedBy>
  <cp:lastPrinted>2015-10-27T17:50:37Z</cp:lastPrinted>
  <dcterms:created xsi:type="dcterms:W3CDTF">2014-10-03T21:38:53Z</dcterms:created>
  <dcterms:modified xsi:type="dcterms:W3CDTF">2015-11-12T17:13:03Z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0x0101008FF6F7467BF2BB4E81AE1A49DAEFE632</vt:lpwstr>
  </property>
</Properties>
</file>